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CC\% MiniLED Backlight Technologies, Cost and Shipment\2025H1\xPublication\"/>
    </mc:Choice>
  </mc:AlternateContent>
  <xr:revisionPtr revIDLastSave="0" documentId="13_ncr:1_{620F6B3E-F832-451E-8671-EF513EE67BA0}" xr6:coauthVersionLast="47" xr6:coauthVersionMax="47" xr10:uidLastSave="{00000000-0000-0000-0000-000000000000}"/>
  <bookViews>
    <workbookView xWindow="-108" yWindow="-108" windowWidth="30936" windowHeight="16776" tabRatio="1000" xr2:uid="{90CEFEA5-F727-4065-A4BE-1780DE74FA86}"/>
  </bookViews>
  <sheets>
    <sheet name="Cover" sheetId="14" r:id="rId1"/>
    <sheet name="Notice" sheetId="15" r:id="rId2"/>
    <sheet name="Parameter" sheetId="21" state="veryHidden" r:id="rId3"/>
    <sheet name="PanelDB" sheetId="18" state="veryHidden" r:id="rId4"/>
    <sheet name="PanelShipments" sheetId="30" r:id="rId5"/>
    <sheet name="PanelRevenues" sheetId="31" r:id="rId6"/>
    <sheet name="PanelASPs" sheetId="40" r:id="rId7"/>
    <sheet name="PanelArea" sheetId="32" r:id="rId8"/>
    <sheet name="PanelAverageDiagonal" sheetId="33" r:id="rId9"/>
    <sheet name="MiniLEDBLUDB" sheetId="29" state="veryHidden" r:id="rId10"/>
    <sheet name="BLURevenues" sheetId="35" r:id="rId11"/>
    <sheet name="BLUASPs" sheetId="42" r:id="rId12"/>
    <sheet name="MiniLEDChipDB" sheetId="28" state="veryHidden" r:id="rId13"/>
    <sheet name="MiniLEDChipShipments" sheetId="38" r:id="rId14"/>
    <sheet name="MiniLEDChipRevenues" sheetId="39" r:id="rId15"/>
  </sheets>
  <definedNames>
    <definedName name="_xlnm._FilterDatabase" localSheetId="9" hidden="1">MiniLEDBLUDB!$C$6:$V$2253</definedName>
    <definedName name="_xlnm._FilterDatabase" localSheetId="12" hidden="1">MiniLEDChipDB!$C$6:$V$2481</definedName>
    <definedName name="_xlnm._FilterDatabase" localSheetId="3" hidden="1">PanelDB!$C$6:$V$2705</definedName>
    <definedName name="BLUApp" hidden="1">MiniLEDBLUDB!$H$6:$H$2253</definedName>
    <definedName name="BLUDB" hidden="1">MiniLEDBLUDB!$F$6:$V$2253</definedName>
    <definedName name="BLUQY" hidden="1">MiniLEDBLUDB!$X$6:$X$2253</definedName>
    <definedName name="BLURev" hidden="1">MiniLEDBLUDB!$V$6:$V$2253</definedName>
    <definedName name="BLUUnit" hidden="1">MiniLEDBLUDB!$S$6:$S$2253</definedName>
    <definedName name="BLUY" hidden="1">MiniLEDBLUDB!$F$6:$F$2253</definedName>
    <definedName name="ChipApp" hidden="1">MiniLEDChipDB!$H$6:$H$2253</definedName>
    <definedName name="ChipDB" hidden="1">MiniLEDChipDB!$F$6:$V$2253</definedName>
    <definedName name="ChipQY" hidden="1">MiniLEDChipDB!$X$6:$X$2253</definedName>
    <definedName name="ChipRev" hidden="1">MiniLEDChipDB!$V$6:$V$2253</definedName>
    <definedName name="ChipUnit" hidden="1">MiniLEDChipDB!$S$6:$S$2253</definedName>
    <definedName name="ChipY" hidden="1">MiniLEDChipDB!$F$6:$F$2253</definedName>
    <definedName name="PanelDB" hidden="1">PanelDB!$F$6:$V$2253</definedName>
    <definedName name="PApp" hidden="1">PanelDB!$H$6:$H$2253</definedName>
    <definedName name="PQY" hidden="1">PanelDB!$X$6:$X$2253</definedName>
    <definedName name="PRev" hidden="1">PanelDB!$V$6:$V$2253</definedName>
    <definedName name="PUnit" hidden="1">PanelDB!$S$6:$S$2253</definedName>
    <definedName name="PY" hidden="1">PanelDB!$F$6:$F$2253</definedName>
    <definedName name="QRegress" hidden="1">Parameter!$C$7:$D$51</definedName>
  </definedNames>
  <calcPr calcId="191029"/>
  <pivotCaches>
    <pivotCache cacheId="0" r:id="rId16"/>
    <pivotCache cacheId="1" r:id="rId17"/>
    <pivotCache cacheId="2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53" i="28" l="1"/>
  <c r="T2253" i="28"/>
  <c r="V2252" i="28"/>
  <c r="T2252" i="28"/>
  <c r="V2251" i="28"/>
  <c r="T2251" i="28"/>
  <c r="V2250" i="28"/>
  <c r="T2250" i="28"/>
  <c r="V2249" i="28"/>
  <c r="T2249" i="28"/>
  <c r="V2248" i="28"/>
  <c r="T2248" i="28"/>
  <c r="V2247" i="28"/>
  <c r="T2247" i="28"/>
  <c r="V2246" i="28"/>
  <c r="T2246" i="28"/>
  <c r="V2245" i="28"/>
  <c r="T2245" i="28"/>
  <c r="V2244" i="28"/>
  <c r="T2244" i="28"/>
  <c r="V2243" i="28"/>
  <c r="T2243" i="28"/>
  <c r="V2242" i="28"/>
  <c r="T2242" i="28"/>
  <c r="V2241" i="28"/>
  <c r="T2241" i="28"/>
  <c r="V2240" i="28"/>
  <c r="T2240" i="28"/>
  <c r="V2239" i="28"/>
  <c r="T2239" i="28"/>
  <c r="V2238" i="28"/>
  <c r="T2238" i="28"/>
  <c r="V2237" i="28"/>
  <c r="T2237" i="28"/>
  <c r="V2236" i="28"/>
  <c r="T2236" i="28"/>
  <c r="V2235" i="28"/>
  <c r="T2235" i="28"/>
  <c r="V2234" i="28"/>
  <c r="T2234" i="28"/>
  <c r="V2233" i="28"/>
  <c r="T2233" i="28"/>
  <c r="V2232" i="28"/>
  <c r="T2232" i="28"/>
  <c r="V2231" i="28"/>
  <c r="T2231" i="28"/>
  <c r="V2230" i="28"/>
  <c r="T2230" i="28"/>
  <c r="V2229" i="28"/>
  <c r="T2229" i="28"/>
  <c r="V2228" i="28"/>
  <c r="T2228" i="28"/>
  <c r="V2227" i="28"/>
  <c r="T2227" i="28"/>
  <c r="V2226" i="28"/>
  <c r="T2226" i="28"/>
  <c r="V2225" i="28"/>
  <c r="T2225" i="28"/>
  <c r="V2224" i="28"/>
  <c r="T2224" i="28"/>
  <c r="V2223" i="28"/>
  <c r="T2223" i="28"/>
  <c r="V2222" i="28"/>
  <c r="T2222" i="28"/>
  <c r="V2221" i="28"/>
  <c r="T2221" i="28"/>
  <c r="V2220" i="28"/>
  <c r="T2220" i="28"/>
  <c r="V2219" i="28"/>
  <c r="T2219" i="28"/>
  <c r="V2218" i="28"/>
  <c r="T2218" i="28"/>
  <c r="V2217" i="28"/>
  <c r="T2217" i="28"/>
  <c r="V2216" i="28"/>
  <c r="T2216" i="28"/>
  <c r="V2215" i="28"/>
  <c r="T2215" i="28"/>
  <c r="V2214" i="28"/>
  <c r="T2214" i="28"/>
  <c r="V2213" i="28"/>
  <c r="T2213" i="28"/>
  <c r="V2212" i="28"/>
  <c r="T2212" i="28"/>
  <c r="V2211" i="28"/>
  <c r="T2211" i="28"/>
  <c r="V2210" i="28"/>
  <c r="T2210" i="28"/>
  <c r="V2209" i="28"/>
  <c r="T2209" i="28"/>
  <c r="V2208" i="28"/>
  <c r="T2208" i="28"/>
  <c r="V2207" i="28"/>
  <c r="T2207" i="28"/>
  <c r="V2206" i="28"/>
  <c r="T2206" i="28"/>
  <c r="V2205" i="28"/>
  <c r="T2205" i="28"/>
  <c r="V2204" i="28"/>
  <c r="T2204" i="28"/>
  <c r="V2203" i="28"/>
  <c r="T2203" i="28"/>
  <c r="V2202" i="28"/>
  <c r="T2202" i="28"/>
  <c r="V2201" i="28"/>
  <c r="T2201" i="28"/>
  <c r="V2200" i="28"/>
  <c r="T2200" i="28"/>
  <c r="V2199" i="28"/>
  <c r="T2199" i="28"/>
  <c r="V2198" i="28"/>
  <c r="T2198" i="28"/>
  <c r="V2197" i="28"/>
  <c r="T2197" i="28"/>
  <c r="V2196" i="28"/>
  <c r="T2196" i="28"/>
  <c r="V2195" i="28"/>
  <c r="T2195" i="28"/>
  <c r="V2194" i="28"/>
  <c r="T2194" i="28"/>
  <c r="V2193" i="28"/>
  <c r="T2193" i="28"/>
  <c r="V2192" i="28"/>
  <c r="T2192" i="28"/>
  <c r="V2191" i="28"/>
  <c r="T2191" i="28"/>
  <c r="V2190" i="28"/>
  <c r="T2190" i="28"/>
  <c r="V2189" i="28"/>
  <c r="T2189" i="28"/>
  <c r="V2188" i="28"/>
  <c r="T2188" i="28"/>
  <c r="V2187" i="28"/>
  <c r="T2187" i="28"/>
  <c r="V2186" i="28"/>
  <c r="T2186" i="28"/>
  <c r="V2185" i="28"/>
  <c r="T2185" i="28"/>
  <c r="V2184" i="28"/>
  <c r="T2184" i="28"/>
  <c r="V2183" i="28"/>
  <c r="T2183" i="28"/>
  <c r="V2182" i="28"/>
  <c r="T2182" i="28"/>
  <c r="V2181" i="28"/>
  <c r="T2181" i="28"/>
  <c r="V2180" i="28"/>
  <c r="T2180" i="28"/>
  <c r="V2179" i="28"/>
  <c r="T2179" i="28"/>
  <c r="V2178" i="28"/>
  <c r="T2178" i="28"/>
  <c r="V2177" i="28"/>
  <c r="T2177" i="28"/>
  <c r="V2176" i="28"/>
  <c r="T2176" i="28"/>
  <c r="V2175" i="28"/>
  <c r="T2175" i="28"/>
  <c r="V2174" i="28"/>
  <c r="T2174" i="28"/>
  <c r="V2173" i="28"/>
  <c r="T2173" i="28"/>
  <c r="V2172" i="28"/>
  <c r="T2172" i="28"/>
  <c r="V2171" i="28"/>
  <c r="T2171" i="28"/>
  <c r="V2170" i="28"/>
  <c r="T2170" i="28"/>
  <c r="V2169" i="28"/>
  <c r="T2169" i="28"/>
  <c r="V2168" i="28"/>
  <c r="T2168" i="28"/>
  <c r="V2167" i="28"/>
  <c r="T2167" i="28"/>
  <c r="V2166" i="28"/>
  <c r="T2166" i="28"/>
  <c r="V2165" i="28"/>
  <c r="T2165" i="28"/>
  <c r="V2164" i="28"/>
  <c r="T2164" i="28"/>
  <c r="V2163" i="28"/>
  <c r="T2163" i="28"/>
  <c r="V2162" i="28"/>
  <c r="T2162" i="28"/>
  <c r="V2161" i="28"/>
  <c r="T2161" i="28"/>
  <c r="V2160" i="28"/>
  <c r="T2160" i="28"/>
  <c r="V2159" i="28"/>
  <c r="T2159" i="28"/>
  <c r="V2158" i="28"/>
  <c r="T2158" i="28"/>
  <c r="V2157" i="28"/>
  <c r="T2157" i="28"/>
  <c r="V2156" i="28"/>
  <c r="T2156" i="28"/>
  <c r="V2155" i="28"/>
  <c r="T2155" i="28"/>
  <c r="V2154" i="28"/>
  <c r="T2154" i="28"/>
  <c r="V2153" i="28"/>
  <c r="T2153" i="28"/>
  <c r="V2152" i="28"/>
  <c r="T2152" i="28"/>
  <c r="V2151" i="28"/>
  <c r="T2151" i="28"/>
  <c r="V2150" i="28"/>
  <c r="T2150" i="28"/>
  <c r="V2149" i="28"/>
  <c r="T2149" i="28"/>
  <c r="V2148" i="28"/>
  <c r="T2148" i="28"/>
  <c r="V2147" i="28"/>
  <c r="T2147" i="28"/>
  <c r="V2146" i="28"/>
  <c r="T2146" i="28"/>
  <c r="V2145" i="28"/>
  <c r="T2145" i="28"/>
  <c r="V2144" i="28"/>
  <c r="T2144" i="28"/>
  <c r="V2143" i="28"/>
  <c r="T2143" i="28"/>
  <c r="V2142" i="28"/>
  <c r="T2142" i="28"/>
  <c r="V2141" i="28"/>
  <c r="T2141" i="28"/>
  <c r="V2140" i="28"/>
  <c r="T2140" i="28"/>
  <c r="V2139" i="28"/>
  <c r="T2139" i="28"/>
  <c r="V2138" i="28"/>
  <c r="T2138" i="28"/>
  <c r="V2137" i="28"/>
  <c r="T2137" i="28"/>
  <c r="V2136" i="28"/>
  <c r="T2136" i="28"/>
  <c r="V2135" i="28"/>
  <c r="T2135" i="28"/>
  <c r="V2134" i="28"/>
  <c r="T2134" i="28"/>
  <c r="V2133" i="28"/>
  <c r="T2133" i="28"/>
  <c r="V2132" i="28"/>
  <c r="T2132" i="28"/>
  <c r="V2131" i="28"/>
  <c r="T2131" i="28"/>
  <c r="V2130" i="28"/>
  <c r="T2130" i="28"/>
  <c r="V2129" i="28"/>
  <c r="T2129" i="28"/>
  <c r="V2128" i="28"/>
  <c r="T2128" i="28"/>
  <c r="V2127" i="28"/>
  <c r="T2127" i="28"/>
  <c r="V2126" i="28"/>
  <c r="T2126" i="28"/>
  <c r="V2125" i="28"/>
  <c r="T2125" i="28"/>
  <c r="V2124" i="28"/>
  <c r="T2124" i="28"/>
  <c r="V2123" i="28"/>
  <c r="T2123" i="28"/>
  <c r="V2122" i="28"/>
  <c r="T2122" i="28"/>
  <c r="V2121" i="28"/>
  <c r="T2121" i="28"/>
  <c r="V2120" i="28"/>
  <c r="T2120" i="28"/>
  <c r="V2119" i="28"/>
  <c r="T2119" i="28"/>
  <c r="V2118" i="28"/>
  <c r="T2118" i="28"/>
  <c r="V2117" i="28"/>
  <c r="T2117" i="28"/>
  <c r="V2116" i="28"/>
  <c r="T2116" i="28"/>
  <c r="V2115" i="28"/>
  <c r="T2115" i="28"/>
  <c r="V2114" i="28"/>
  <c r="T2114" i="28"/>
  <c r="V2113" i="28"/>
  <c r="T2113" i="28"/>
  <c r="V2112" i="28"/>
  <c r="T2112" i="28"/>
  <c r="V2111" i="28"/>
  <c r="T2111" i="28"/>
  <c r="V2110" i="28"/>
  <c r="T2110" i="28"/>
  <c r="V2109" i="28"/>
  <c r="T2109" i="28"/>
  <c r="V2108" i="28"/>
  <c r="T2108" i="28"/>
  <c r="V2107" i="28"/>
  <c r="T2107" i="28"/>
  <c r="V2106" i="28"/>
  <c r="T2106" i="28"/>
  <c r="V2105" i="28"/>
  <c r="T2105" i="28"/>
  <c r="V2104" i="28"/>
  <c r="T2104" i="28"/>
  <c r="V2103" i="28"/>
  <c r="T2103" i="28"/>
  <c r="V2102" i="28"/>
  <c r="T2102" i="28"/>
  <c r="V2101" i="28"/>
  <c r="T2101" i="28"/>
  <c r="V2100" i="28"/>
  <c r="T2100" i="28"/>
  <c r="V2099" i="28"/>
  <c r="T2099" i="28"/>
  <c r="V2098" i="28"/>
  <c r="T2098" i="28"/>
  <c r="V2097" i="28"/>
  <c r="T2097" i="28"/>
  <c r="V2096" i="28"/>
  <c r="T2096" i="28"/>
  <c r="V2095" i="28"/>
  <c r="T2095" i="28"/>
  <c r="V2094" i="28"/>
  <c r="T2094" i="28"/>
  <c r="V2093" i="28"/>
  <c r="T2093" i="28"/>
  <c r="V2092" i="28"/>
  <c r="T2092" i="28"/>
  <c r="V2091" i="28"/>
  <c r="T2091" i="28"/>
  <c r="V2090" i="28"/>
  <c r="T2090" i="28"/>
  <c r="V2089" i="28"/>
  <c r="T2089" i="28"/>
  <c r="V2088" i="28"/>
  <c r="T2088" i="28"/>
  <c r="V2087" i="28"/>
  <c r="T2087" i="28"/>
  <c r="V2086" i="28"/>
  <c r="T2086" i="28"/>
  <c r="V2085" i="28"/>
  <c r="T2085" i="28"/>
  <c r="V2084" i="28"/>
  <c r="T2084" i="28"/>
  <c r="V2083" i="28"/>
  <c r="T2083" i="28"/>
  <c r="V2082" i="28"/>
  <c r="T2082" i="28"/>
  <c r="V2081" i="28"/>
  <c r="T2081" i="28"/>
  <c r="V2080" i="28"/>
  <c r="T2080" i="28"/>
  <c r="V2079" i="28"/>
  <c r="T2079" i="28"/>
  <c r="V2078" i="28"/>
  <c r="T2078" i="28"/>
  <c r="V2077" i="28"/>
  <c r="T2077" i="28"/>
  <c r="V2076" i="28"/>
  <c r="T2076" i="28"/>
  <c r="V2075" i="28"/>
  <c r="T2075" i="28"/>
  <c r="V2074" i="28"/>
  <c r="T2074" i="28"/>
  <c r="V2073" i="28"/>
  <c r="T2073" i="28"/>
  <c r="V2072" i="28"/>
  <c r="T2072" i="28"/>
  <c r="V2071" i="28"/>
  <c r="T2071" i="28"/>
  <c r="V2070" i="28"/>
  <c r="T2070" i="28"/>
  <c r="V2069" i="28"/>
  <c r="T2069" i="28"/>
  <c r="V2068" i="28"/>
  <c r="T2068" i="28"/>
  <c r="V2067" i="28"/>
  <c r="T2067" i="28"/>
  <c r="V2066" i="28"/>
  <c r="T2066" i="28"/>
  <c r="V2065" i="28"/>
  <c r="T2065" i="28"/>
  <c r="V2064" i="28"/>
  <c r="T2064" i="28"/>
  <c r="V2063" i="28"/>
  <c r="T2063" i="28"/>
  <c r="V2062" i="28"/>
  <c r="T2062" i="28"/>
  <c r="V2061" i="28"/>
  <c r="T2061" i="28"/>
  <c r="V2060" i="28"/>
  <c r="T2060" i="28"/>
  <c r="V2059" i="28"/>
  <c r="T2059" i="28"/>
  <c r="V2058" i="28"/>
  <c r="T2058" i="28"/>
  <c r="V2057" i="28"/>
  <c r="T2057" i="28"/>
  <c r="V2056" i="28"/>
  <c r="T2056" i="28"/>
  <c r="V2055" i="28"/>
  <c r="T2055" i="28"/>
  <c r="V2054" i="28"/>
  <c r="T2054" i="28"/>
  <c r="V2053" i="28"/>
  <c r="T2053" i="28"/>
  <c r="V2052" i="28"/>
  <c r="T2052" i="28"/>
  <c r="V2051" i="28"/>
  <c r="T2051" i="28"/>
  <c r="V2050" i="28"/>
  <c r="T2050" i="28"/>
  <c r="V2049" i="28"/>
  <c r="T2049" i="28"/>
  <c r="V2048" i="28"/>
  <c r="T2048" i="28"/>
  <c r="V2047" i="28"/>
  <c r="T2047" i="28"/>
  <c r="V2046" i="28"/>
  <c r="T2046" i="28"/>
  <c r="V2045" i="28"/>
  <c r="T2045" i="28"/>
  <c r="V2044" i="28"/>
  <c r="T2044" i="28"/>
  <c r="V2043" i="28"/>
  <c r="T2043" i="28"/>
  <c r="V2042" i="28"/>
  <c r="T2042" i="28"/>
  <c r="V2041" i="28"/>
  <c r="T2041" i="28"/>
  <c r="V2040" i="28"/>
  <c r="T2040" i="28"/>
  <c r="V2039" i="28"/>
  <c r="T2039" i="28"/>
  <c r="V2038" i="28"/>
  <c r="T2038" i="28"/>
  <c r="V2037" i="28"/>
  <c r="T2037" i="28"/>
  <c r="V2036" i="28"/>
  <c r="T2036" i="28"/>
  <c r="V2035" i="28"/>
  <c r="T2035" i="28"/>
  <c r="V2034" i="28"/>
  <c r="T2034" i="28"/>
  <c r="V2033" i="28"/>
  <c r="T2033" i="28"/>
  <c r="V2032" i="28"/>
  <c r="T2032" i="28"/>
  <c r="V2031" i="28"/>
  <c r="T2031" i="28"/>
  <c r="V2030" i="28"/>
  <c r="T2030" i="28"/>
  <c r="V2029" i="28"/>
  <c r="T2029" i="28"/>
  <c r="V2028" i="28"/>
  <c r="T2028" i="28"/>
  <c r="V2027" i="28"/>
  <c r="T2027" i="28"/>
  <c r="V2026" i="28"/>
  <c r="T2026" i="28"/>
  <c r="V2025" i="28"/>
  <c r="T2025" i="28"/>
  <c r="V2024" i="28"/>
  <c r="T2024" i="28"/>
  <c r="V2023" i="28"/>
  <c r="T2023" i="28"/>
  <c r="V2022" i="28"/>
  <c r="T2022" i="28"/>
  <c r="V2021" i="28"/>
  <c r="T2021" i="28"/>
  <c r="V2020" i="28"/>
  <c r="T2020" i="28"/>
  <c r="V2019" i="28"/>
  <c r="T2019" i="28"/>
  <c r="V2018" i="28"/>
  <c r="T2018" i="28"/>
  <c r="V2017" i="28"/>
  <c r="T2017" i="28"/>
  <c r="V2016" i="28"/>
  <c r="T2016" i="28"/>
  <c r="V2015" i="28"/>
  <c r="T2015" i="28"/>
  <c r="V2014" i="28"/>
  <c r="T2014" i="28"/>
  <c r="V2013" i="28"/>
  <c r="T2013" i="28"/>
  <c r="V2012" i="28"/>
  <c r="T2012" i="28"/>
  <c r="V2011" i="28"/>
  <c r="T2011" i="28"/>
  <c r="V2010" i="28"/>
  <c r="T2010" i="28"/>
  <c r="V2009" i="28"/>
  <c r="T2009" i="28"/>
  <c r="V2008" i="28"/>
  <c r="T2008" i="28"/>
  <c r="V2007" i="28"/>
  <c r="T2007" i="28"/>
  <c r="V2006" i="28"/>
  <c r="T2006" i="28"/>
  <c r="V2005" i="28"/>
  <c r="T2005" i="28"/>
  <c r="V2004" i="28"/>
  <c r="T2004" i="28"/>
  <c r="V2003" i="28"/>
  <c r="T2003" i="28"/>
  <c r="V2002" i="28"/>
  <c r="T2002" i="28"/>
  <c r="V2001" i="28"/>
  <c r="T2001" i="28"/>
  <c r="V2000" i="28"/>
  <c r="T2000" i="28"/>
  <c r="V1999" i="28"/>
  <c r="T1999" i="28"/>
  <c r="V1998" i="28"/>
  <c r="T1998" i="28"/>
  <c r="V1997" i="28"/>
  <c r="T1997" i="28"/>
  <c r="V1996" i="28"/>
  <c r="T1996" i="28"/>
  <c r="V1995" i="28"/>
  <c r="T1995" i="28"/>
  <c r="V1994" i="28"/>
  <c r="T1994" i="28"/>
  <c r="V1993" i="28"/>
  <c r="T1993" i="28"/>
  <c r="V1992" i="28"/>
  <c r="T1992" i="28"/>
  <c r="V1991" i="28"/>
  <c r="T1991" i="28"/>
  <c r="V1990" i="28"/>
  <c r="T1990" i="28"/>
  <c r="V1989" i="28"/>
  <c r="T1989" i="28"/>
  <c r="V1988" i="28"/>
  <c r="T1988" i="28"/>
  <c r="V1987" i="28"/>
  <c r="T1987" i="28"/>
  <c r="V1986" i="28"/>
  <c r="T1986" i="28"/>
  <c r="V1985" i="28"/>
  <c r="T1985" i="28"/>
  <c r="V1984" i="28"/>
  <c r="T1984" i="28"/>
  <c r="V1983" i="28"/>
  <c r="T1983" i="28"/>
  <c r="V1982" i="28"/>
  <c r="T1982" i="28"/>
  <c r="V1981" i="28"/>
  <c r="T1981" i="28"/>
  <c r="V1980" i="28"/>
  <c r="T1980" i="28"/>
  <c r="V1979" i="28"/>
  <c r="T1979" i="28"/>
  <c r="V1978" i="28"/>
  <c r="T1978" i="28"/>
  <c r="V1977" i="28"/>
  <c r="T1977" i="28"/>
  <c r="V1976" i="28"/>
  <c r="T1976" i="28"/>
  <c r="V1975" i="28"/>
  <c r="T1975" i="28"/>
  <c r="V1974" i="28"/>
  <c r="T1974" i="28"/>
  <c r="V1973" i="28"/>
  <c r="T1973" i="28"/>
  <c r="V1972" i="28"/>
  <c r="T1972" i="28"/>
  <c r="V1971" i="28"/>
  <c r="T1971" i="28"/>
  <c r="V1970" i="28"/>
  <c r="T1970" i="28"/>
  <c r="V1969" i="28"/>
  <c r="T1969" i="28"/>
  <c r="V1968" i="28"/>
  <c r="T1968" i="28"/>
  <c r="V1967" i="28"/>
  <c r="T1967" i="28"/>
  <c r="V1966" i="28"/>
  <c r="T1966" i="28"/>
  <c r="V1965" i="28"/>
  <c r="T1965" i="28"/>
  <c r="V1964" i="28"/>
  <c r="T1964" i="28"/>
  <c r="V1963" i="28"/>
  <c r="T1963" i="28"/>
  <c r="V1962" i="28"/>
  <c r="T1962" i="28"/>
  <c r="V1961" i="28"/>
  <c r="T1961" i="28"/>
  <c r="V1960" i="28"/>
  <c r="T1960" i="28"/>
  <c r="V1959" i="28"/>
  <c r="T1959" i="28"/>
  <c r="V1958" i="28"/>
  <c r="T1958" i="28"/>
  <c r="V1957" i="28"/>
  <c r="T1957" i="28"/>
  <c r="V1956" i="28"/>
  <c r="T1956" i="28"/>
  <c r="V1955" i="28"/>
  <c r="T1955" i="28"/>
  <c r="V1954" i="28"/>
  <c r="T1954" i="28"/>
  <c r="V1953" i="28"/>
  <c r="T1953" i="28"/>
  <c r="V1952" i="28"/>
  <c r="T1952" i="28"/>
  <c r="V1951" i="28"/>
  <c r="T1951" i="28"/>
  <c r="V1950" i="28"/>
  <c r="T1950" i="28"/>
  <c r="V1949" i="28"/>
  <c r="T1949" i="28"/>
  <c r="V1948" i="28"/>
  <c r="T1948" i="28"/>
  <c r="V1947" i="28"/>
  <c r="T1947" i="28"/>
  <c r="V1946" i="28"/>
  <c r="T1946" i="28"/>
  <c r="V1945" i="28"/>
  <c r="T1945" i="28"/>
  <c r="V1944" i="28"/>
  <c r="T1944" i="28"/>
  <c r="V1943" i="28"/>
  <c r="T1943" i="28"/>
  <c r="V1942" i="28"/>
  <c r="T1942" i="28"/>
  <c r="V1941" i="28"/>
  <c r="T1941" i="28"/>
  <c r="V1940" i="28"/>
  <c r="T1940" i="28"/>
  <c r="V1939" i="28"/>
  <c r="T1939" i="28"/>
  <c r="V1938" i="28"/>
  <c r="T1938" i="28"/>
  <c r="V1937" i="28"/>
  <c r="T1937" i="28"/>
  <c r="V1936" i="28"/>
  <c r="T1936" i="28"/>
  <c r="V1935" i="28"/>
  <c r="T1935" i="28"/>
  <c r="V1934" i="28"/>
  <c r="T1934" i="28"/>
  <c r="V1933" i="28"/>
  <c r="T1933" i="28"/>
  <c r="V1932" i="28"/>
  <c r="T1932" i="28"/>
  <c r="V1931" i="28"/>
  <c r="T1931" i="28"/>
  <c r="V1930" i="28"/>
  <c r="T1930" i="28"/>
  <c r="V1929" i="28"/>
  <c r="T1929" i="28"/>
  <c r="V1928" i="28"/>
  <c r="T1928" i="28"/>
  <c r="V1927" i="28"/>
  <c r="T1927" i="28"/>
  <c r="V1926" i="28"/>
  <c r="T1926" i="28"/>
  <c r="V1925" i="28"/>
  <c r="T1925" i="28"/>
  <c r="V1924" i="28"/>
  <c r="T1924" i="28"/>
  <c r="V1923" i="28"/>
  <c r="T1923" i="28"/>
  <c r="V1922" i="28"/>
  <c r="T1922" i="28"/>
  <c r="V1921" i="28"/>
  <c r="T1921" i="28"/>
  <c r="V1920" i="28"/>
  <c r="T1920" i="28"/>
  <c r="V1919" i="28"/>
  <c r="T1919" i="28"/>
  <c r="V1918" i="28"/>
  <c r="T1918" i="28"/>
  <c r="V1917" i="28"/>
  <c r="T1917" i="28"/>
  <c r="V1916" i="28"/>
  <c r="T1916" i="28"/>
  <c r="V1915" i="28"/>
  <c r="T1915" i="28"/>
  <c r="V1914" i="28"/>
  <c r="T1914" i="28"/>
  <c r="V1913" i="28"/>
  <c r="T1913" i="28"/>
  <c r="V1912" i="28"/>
  <c r="T1912" i="28"/>
  <c r="V1911" i="28"/>
  <c r="T1911" i="28"/>
  <c r="V1910" i="28"/>
  <c r="T1910" i="28"/>
  <c r="V1909" i="28"/>
  <c r="T1909" i="28"/>
  <c r="V1908" i="28"/>
  <c r="T1908" i="28"/>
  <c r="V1907" i="28"/>
  <c r="T1907" i="28"/>
  <c r="V1906" i="28"/>
  <c r="T1906" i="28"/>
  <c r="V1905" i="28"/>
  <c r="T1905" i="28"/>
  <c r="V1904" i="28"/>
  <c r="T1904" i="28"/>
  <c r="V1903" i="28"/>
  <c r="T1903" i="28"/>
  <c r="V1902" i="28"/>
  <c r="T1902" i="28"/>
  <c r="V1901" i="28"/>
  <c r="T1901" i="28"/>
  <c r="V1900" i="28"/>
  <c r="T1900" i="28"/>
  <c r="V1899" i="28"/>
  <c r="T1899" i="28"/>
  <c r="V1898" i="28"/>
  <c r="T1898" i="28"/>
  <c r="V1897" i="28"/>
  <c r="T1897" i="28"/>
  <c r="V1896" i="28"/>
  <c r="T1896" i="28"/>
  <c r="V1895" i="28"/>
  <c r="T1895" i="28"/>
  <c r="V1894" i="28"/>
  <c r="T1894" i="28"/>
  <c r="V1893" i="28"/>
  <c r="T1893" i="28"/>
  <c r="V1892" i="28"/>
  <c r="T1892" i="28"/>
  <c r="V1891" i="28"/>
  <c r="T1891" i="28"/>
  <c r="V1890" i="28"/>
  <c r="T1890" i="28"/>
  <c r="V1889" i="28"/>
  <c r="T1889" i="28"/>
  <c r="V1888" i="28"/>
  <c r="T1888" i="28"/>
  <c r="V1887" i="28"/>
  <c r="T1887" i="28"/>
  <c r="V1886" i="28"/>
  <c r="T1886" i="28"/>
  <c r="V1885" i="28"/>
  <c r="T1885" i="28"/>
  <c r="V1884" i="28"/>
  <c r="T1884" i="28"/>
  <c r="V1883" i="28"/>
  <c r="T1883" i="28"/>
  <c r="V1882" i="28"/>
  <c r="T1882" i="28"/>
  <c r="V1881" i="28"/>
  <c r="T1881" i="28"/>
  <c r="V1880" i="28"/>
  <c r="T1880" i="28"/>
  <c r="V1879" i="28"/>
  <c r="T1879" i="28"/>
  <c r="V1878" i="28"/>
  <c r="T1878" i="28"/>
  <c r="V1877" i="28"/>
  <c r="T1877" i="28"/>
  <c r="V1876" i="28"/>
  <c r="T1876" i="28"/>
  <c r="V1875" i="28"/>
  <c r="T1875" i="28"/>
  <c r="V1874" i="28"/>
  <c r="T1874" i="28"/>
  <c r="V1873" i="28"/>
  <c r="T1873" i="28"/>
  <c r="V1872" i="28"/>
  <c r="T1872" i="28"/>
  <c r="V1871" i="28"/>
  <c r="T1871" i="28"/>
  <c r="V1870" i="28"/>
  <c r="T1870" i="28"/>
  <c r="V1869" i="28"/>
  <c r="T1869" i="28"/>
  <c r="V1868" i="28"/>
  <c r="T1868" i="28"/>
  <c r="V1867" i="28"/>
  <c r="T1867" i="28"/>
  <c r="V1866" i="28"/>
  <c r="T1866" i="28"/>
  <c r="V1865" i="28"/>
  <c r="T1865" i="28"/>
  <c r="V1864" i="28"/>
  <c r="T1864" i="28"/>
  <c r="V1863" i="28"/>
  <c r="T1863" i="28"/>
  <c r="V1862" i="28"/>
  <c r="T1862" i="28"/>
  <c r="V1861" i="28"/>
  <c r="T1861" i="28"/>
  <c r="V1860" i="28"/>
  <c r="T1860" i="28"/>
  <c r="V1859" i="28"/>
  <c r="T1859" i="28"/>
  <c r="V1858" i="28"/>
  <c r="T1858" i="28"/>
  <c r="V1857" i="28"/>
  <c r="T1857" i="28"/>
  <c r="V1856" i="28"/>
  <c r="T1856" i="28"/>
  <c r="V1855" i="28"/>
  <c r="T1855" i="28"/>
  <c r="V1854" i="28"/>
  <c r="T1854" i="28"/>
  <c r="V1853" i="28"/>
  <c r="T1853" i="28"/>
  <c r="V1852" i="28"/>
  <c r="T1852" i="28"/>
  <c r="V1851" i="28"/>
  <c r="T1851" i="28"/>
  <c r="V1850" i="28"/>
  <c r="T1850" i="28"/>
  <c r="V1849" i="28"/>
  <c r="T1849" i="28"/>
  <c r="V1848" i="28"/>
  <c r="T1848" i="28"/>
  <c r="V1847" i="28"/>
  <c r="T1847" i="28"/>
  <c r="V1846" i="28"/>
  <c r="T1846" i="28"/>
  <c r="V1845" i="28"/>
  <c r="T1845" i="28"/>
  <c r="V1844" i="28"/>
  <c r="T1844" i="28"/>
  <c r="V1843" i="28"/>
  <c r="T1843" i="28"/>
  <c r="V1842" i="28"/>
  <c r="T1842" i="28"/>
  <c r="V1841" i="28"/>
  <c r="T1841" i="28"/>
  <c r="V1840" i="28"/>
  <c r="T1840" i="28"/>
  <c r="V1839" i="28"/>
  <c r="T1839" i="28"/>
  <c r="V1838" i="28"/>
  <c r="T1838" i="28"/>
  <c r="V1837" i="28"/>
  <c r="T1837" i="28"/>
  <c r="V1836" i="28"/>
  <c r="T1836" i="28"/>
  <c r="V1835" i="28"/>
  <c r="T1835" i="28"/>
  <c r="V1834" i="28"/>
  <c r="T1834" i="28"/>
  <c r="V1833" i="28"/>
  <c r="T1833" i="28"/>
  <c r="V1832" i="28"/>
  <c r="T1832" i="28"/>
  <c r="V1831" i="28"/>
  <c r="T1831" i="28"/>
  <c r="V1830" i="28"/>
  <c r="T1830" i="28"/>
  <c r="V1829" i="28"/>
  <c r="T1829" i="28"/>
  <c r="V1828" i="28"/>
  <c r="T1828" i="28"/>
  <c r="V1827" i="28"/>
  <c r="T1827" i="28"/>
  <c r="V1826" i="28"/>
  <c r="T1826" i="28"/>
  <c r="V1825" i="28"/>
  <c r="T1825" i="28"/>
  <c r="V1824" i="28"/>
  <c r="T1824" i="28"/>
  <c r="V1823" i="28"/>
  <c r="T1823" i="28"/>
  <c r="V1822" i="28"/>
  <c r="T1822" i="28"/>
  <c r="V1821" i="28"/>
  <c r="T1821" i="28"/>
  <c r="V1820" i="28"/>
  <c r="T1820" i="28"/>
  <c r="V1819" i="28"/>
  <c r="T1819" i="28"/>
  <c r="V1818" i="28"/>
  <c r="T1818" i="28"/>
  <c r="V1817" i="28"/>
  <c r="T1817" i="28"/>
  <c r="V1816" i="28"/>
  <c r="T1816" i="28"/>
  <c r="V1815" i="28"/>
  <c r="T1815" i="28"/>
  <c r="V1814" i="28"/>
  <c r="T1814" i="28"/>
  <c r="V1813" i="28"/>
  <c r="T1813" i="28"/>
  <c r="V1812" i="28"/>
  <c r="T1812" i="28"/>
  <c r="V1811" i="28"/>
  <c r="T1811" i="28"/>
  <c r="V1810" i="28"/>
  <c r="T1810" i="28"/>
  <c r="V1809" i="28"/>
  <c r="T1809" i="28"/>
  <c r="V1808" i="28"/>
  <c r="T1808" i="28"/>
  <c r="V1807" i="28"/>
  <c r="T1807" i="28"/>
  <c r="V1806" i="28"/>
  <c r="T1806" i="28"/>
  <c r="V1805" i="28"/>
  <c r="T1805" i="28"/>
  <c r="V1804" i="28"/>
  <c r="T1804" i="28"/>
  <c r="V1803" i="28"/>
  <c r="T1803" i="28"/>
  <c r="V1802" i="28"/>
  <c r="T1802" i="28"/>
  <c r="V1801" i="28"/>
  <c r="T1801" i="28"/>
  <c r="V1800" i="28"/>
  <c r="T1800" i="28"/>
  <c r="V1799" i="28"/>
  <c r="T1799" i="28"/>
  <c r="V1798" i="28"/>
  <c r="T1798" i="28"/>
  <c r="V1797" i="28"/>
  <c r="T1797" i="28"/>
  <c r="V1796" i="28"/>
  <c r="T1796" i="28"/>
  <c r="V1795" i="28"/>
  <c r="T1795" i="28"/>
  <c r="V1794" i="28"/>
  <c r="T1794" i="28"/>
  <c r="V1793" i="28"/>
  <c r="T1793" i="28"/>
  <c r="V1792" i="28"/>
  <c r="T1792" i="28"/>
  <c r="V1791" i="28"/>
  <c r="T1791" i="28"/>
  <c r="V1790" i="28"/>
  <c r="T1790" i="28"/>
  <c r="V1789" i="28"/>
  <c r="T1789" i="28"/>
  <c r="V1788" i="28"/>
  <c r="T1788" i="28"/>
  <c r="V1787" i="28"/>
  <c r="T1787" i="28"/>
  <c r="V1786" i="28"/>
  <c r="T1786" i="28"/>
  <c r="V1785" i="28"/>
  <c r="T1785" i="28"/>
  <c r="V1784" i="28"/>
  <c r="T1784" i="28"/>
  <c r="V1783" i="28"/>
  <c r="T1783" i="28"/>
  <c r="V1782" i="28"/>
  <c r="T1782" i="28"/>
  <c r="V1781" i="28"/>
  <c r="T1781" i="28"/>
  <c r="V1780" i="28"/>
  <c r="T1780" i="28"/>
  <c r="V1779" i="28"/>
  <c r="T1779" i="28"/>
  <c r="V1778" i="28"/>
  <c r="T1778" i="28"/>
  <c r="V1777" i="28"/>
  <c r="T1777" i="28"/>
  <c r="V1776" i="28"/>
  <c r="T1776" i="28"/>
  <c r="V1775" i="28"/>
  <c r="T1775" i="28"/>
  <c r="V1774" i="28"/>
  <c r="T1774" i="28"/>
  <c r="V1773" i="28"/>
  <c r="T1773" i="28"/>
  <c r="V1772" i="28"/>
  <c r="T1772" i="28"/>
  <c r="V1771" i="28"/>
  <c r="T1771" i="28"/>
  <c r="V1770" i="28"/>
  <c r="T1770" i="28"/>
  <c r="V1769" i="28"/>
  <c r="T1769" i="28"/>
  <c r="V1768" i="28"/>
  <c r="T1768" i="28"/>
  <c r="V1767" i="28"/>
  <c r="T1767" i="28"/>
  <c r="V1766" i="28"/>
  <c r="T1766" i="28"/>
  <c r="V1765" i="28"/>
  <c r="T1765" i="28"/>
  <c r="V1764" i="28"/>
  <c r="T1764" i="28"/>
  <c r="V1763" i="28"/>
  <c r="T1763" i="28"/>
  <c r="V1762" i="28"/>
  <c r="T1762" i="28"/>
  <c r="V1761" i="28"/>
  <c r="T1761" i="28"/>
  <c r="V1760" i="28"/>
  <c r="T1760" i="28"/>
  <c r="V1759" i="28"/>
  <c r="T1759" i="28"/>
  <c r="V1758" i="28"/>
  <c r="T1758" i="28"/>
  <c r="V1757" i="28"/>
  <c r="T1757" i="28"/>
  <c r="V1756" i="28"/>
  <c r="T1756" i="28"/>
  <c r="V1755" i="28"/>
  <c r="T1755" i="28"/>
  <c r="V1754" i="28"/>
  <c r="T1754" i="28"/>
  <c r="V1753" i="28"/>
  <c r="T1753" i="28"/>
  <c r="V1752" i="28"/>
  <c r="T1752" i="28"/>
  <c r="V1751" i="28"/>
  <c r="T1751" i="28"/>
  <c r="V1750" i="28"/>
  <c r="T1750" i="28"/>
  <c r="V1749" i="28"/>
  <c r="T1749" i="28"/>
  <c r="V1748" i="28"/>
  <c r="T1748" i="28"/>
  <c r="V1747" i="28"/>
  <c r="T1747" i="28"/>
  <c r="V1746" i="28"/>
  <c r="T1746" i="28"/>
  <c r="V1745" i="28"/>
  <c r="T1745" i="28"/>
  <c r="V1744" i="28"/>
  <c r="T1744" i="28"/>
  <c r="V1743" i="28"/>
  <c r="T1743" i="28"/>
  <c r="V1742" i="28"/>
  <c r="T1742" i="28"/>
  <c r="V1741" i="28"/>
  <c r="T1741" i="28"/>
  <c r="V1740" i="28"/>
  <c r="T1740" i="28"/>
  <c r="V1739" i="28"/>
  <c r="T1739" i="28"/>
  <c r="V1738" i="28"/>
  <c r="T1738" i="28"/>
  <c r="V1737" i="28"/>
  <c r="T1737" i="28"/>
  <c r="V1736" i="28"/>
  <c r="T1736" i="28"/>
  <c r="V1735" i="28"/>
  <c r="T1735" i="28"/>
  <c r="V1734" i="28"/>
  <c r="T1734" i="28"/>
  <c r="V1733" i="28"/>
  <c r="T1733" i="28"/>
  <c r="V1732" i="28"/>
  <c r="T1732" i="28"/>
  <c r="V1731" i="28"/>
  <c r="T1731" i="28"/>
  <c r="V1730" i="28"/>
  <c r="T1730" i="28"/>
  <c r="V1729" i="28"/>
  <c r="T1729" i="28"/>
  <c r="V1728" i="28"/>
  <c r="T1728" i="28"/>
  <c r="V1727" i="28"/>
  <c r="T1727" i="28"/>
  <c r="V1726" i="28"/>
  <c r="T1726" i="28"/>
  <c r="V1725" i="28"/>
  <c r="T1725" i="28"/>
  <c r="V1724" i="28"/>
  <c r="T1724" i="28"/>
  <c r="V1723" i="28"/>
  <c r="T1723" i="28"/>
  <c r="V1722" i="28"/>
  <c r="T1722" i="28"/>
  <c r="V1721" i="28"/>
  <c r="T1721" i="28"/>
  <c r="V1720" i="28"/>
  <c r="T1720" i="28"/>
  <c r="V1719" i="28"/>
  <c r="T1719" i="28"/>
  <c r="V1718" i="28"/>
  <c r="T1718" i="28"/>
  <c r="V1717" i="28"/>
  <c r="T1717" i="28"/>
  <c r="V1716" i="28"/>
  <c r="T1716" i="28"/>
  <c r="V1715" i="28"/>
  <c r="T1715" i="28"/>
  <c r="V1714" i="28"/>
  <c r="T1714" i="28"/>
  <c r="V1713" i="28"/>
  <c r="T1713" i="28"/>
  <c r="V1712" i="28"/>
  <c r="T1712" i="28"/>
  <c r="V1711" i="28"/>
  <c r="T1711" i="28"/>
  <c r="V1710" i="28"/>
  <c r="T1710" i="28"/>
  <c r="V1709" i="28"/>
  <c r="T1709" i="28"/>
  <c r="V1708" i="28"/>
  <c r="T1708" i="28"/>
  <c r="V1707" i="28"/>
  <c r="T1707" i="28"/>
  <c r="V1706" i="28"/>
  <c r="T1706" i="28"/>
  <c r="V1705" i="28"/>
  <c r="T1705" i="28"/>
  <c r="V1704" i="28"/>
  <c r="T1704" i="28"/>
  <c r="V1703" i="28"/>
  <c r="T1703" i="28"/>
  <c r="V1702" i="28"/>
  <c r="T1702" i="28"/>
  <c r="V1701" i="28"/>
  <c r="T1701" i="28"/>
  <c r="V1700" i="28"/>
  <c r="T1700" i="28"/>
  <c r="V1699" i="28"/>
  <c r="T1699" i="28"/>
  <c r="V1698" i="28"/>
  <c r="T1698" i="28"/>
  <c r="V1697" i="28"/>
  <c r="T1697" i="28"/>
  <c r="V1696" i="28"/>
  <c r="T1696" i="28"/>
  <c r="V1695" i="28"/>
  <c r="T1695" i="28"/>
  <c r="V1694" i="28"/>
  <c r="T1694" i="28"/>
  <c r="V1693" i="28"/>
  <c r="T1693" i="28"/>
  <c r="V1692" i="28"/>
  <c r="T1692" i="28"/>
  <c r="V1691" i="28"/>
  <c r="T1691" i="28"/>
  <c r="V1690" i="28"/>
  <c r="T1690" i="28"/>
  <c r="V1689" i="28"/>
  <c r="T1689" i="28"/>
  <c r="V1688" i="28"/>
  <c r="T1688" i="28"/>
  <c r="V1687" i="28"/>
  <c r="T1687" i="28"/>
  <c r="V1686" i="28"/>
  <c r="T1686" i="28"/>
  <c r="V1685" i="28"/>
  <c r="T1685" i="28"/>
  <c r="V1684" i="28"/>
  <c r="T1684" i="28"/>
  <c r="V1683" i="28"/>
  <c r="T1683" i="28"/>
  <c r="V1682" i="28"/>
  <c r="T1682" i="28"/>
  <c r="V1681" i="28"/>
  <c r="T1681" i="28"/>
  <c r="V1680" i="28"/>
  <c r="T1680" i="28"/>
  <c r="V1679" i="28"/>
  <c r="T1679" i="28"/>
  <c r="V1678" i="28"/>
  <c r="T1678" i="28"/>
  <c r="V1677" i="28"/>
  <c r="T1677" i="28"/>
  <c r="V1676" i="28"/>
  <c r="T1676" i="28"/>
  <c r="V1675" i="28"/>
  <c r="T1675" i="28"/>
  <c r="V1674" i="28"/>
  <c r="T1674" i="28"/>
  <c r="V1673" i="28"/>
  <c r="T1673" i="28"/>
  <c r="V1672" i="28"/>
  <c r="T1672" i="28"/>
  <c r="V1671" i="28"/>
  <c r="T1671" i="28"/>
  <c r="V1670" i="28"/>
  <c r="T1670" i="28"/>
  <c r="V1669" i="28"/>
  <c r="T1669" i="28"/>
  <c r="V1668" i="28"/>
  <c r="T1668" i="28"/>
  <c r="V1667" i="28"/>
  <c r="T1667" i="28"/>
  <c r="V1666" i="28"/>
  <c r="T1666" i="28"/>
  <c r="V1665" i="28"/>
  <c r="T1665" i="28"/>
  <c r="V1664" i="28"/>
  <c r="T1664" i="28"/>
  <c r="V1663" i="28"/>
  <c r="T1663" i="28"/>
  <c r="V1662" i="28"/>
  <c r="T1662" i="28"/>
  <c r="V1661" i="28"/>
  <c r="T1661" i="28"/>
  <c r="V1660" i="28"/>
  <c r="T1660" i="28"/>
  <c r="V1659" i="28"/>
  <c r="T1659" i="28"/>
  <c r="V1658" i="28"/>
  <c r="T1658" i="28"/>
  <c r="V1657" i="28"/>
  <c r="T1657" i="28"/>
  <c r="V1656" i="28"/>
  <c r="T1656" i="28"/>
  <c r="V1655" i="28"/>
  <c r="T1655" i="28"/>
  <c r="V1654" i="28"/>
  <c r="T1654" i="28"/>
  <c r="V1653" i="28"/>
  <c r="T1653" i="28"/>
  <c r="V1652" i="28"/>
  <c r="T1652" i="28"/>
  <c r="V1651" i="28"/>
  <c r="T1651" i="28"/>
  <c r="V1650" i="28"/>
  <c r="T1650" i="28"/>
  <c r="V1649" i="28"/>
  <c r="T1649" i="28"/>
  <c r="V1648" i="28"/>
  <c r="T1648" i="28"/>
  <c r="V1647" i="28"/>
  <c r="T1647" i="28"/>
  <c r="V1646" i="28"/>
  <c r="T1646" i="28"/>
  <c r="V1645" i="28"/>
  <c r="T1645" i="28"/>
  <c r="V1644" i="28"/>
  <c r="T1644" i="28"/>
  <c r="V1643" i="28"/>
  <c r="T1643" i="28"/>
  <c r="V1642" i="28"/>
  <c r="T1642" i="28"/>
  <c r="V1641" i="28"/>
  <c r="T1641" i="28"/>
  <c r="V1640" i="28"/>
  <c r="T1640" i="28"/>
  <c r="V1639" i="28"/>
  <c r="T1639" i="28"/>
  <c r="V1638" i="28"/>
  <c r="T1638" i="28"/>
  <c r="V1637" i="28"/>
  <c r="T1637" i="28"/>
  <c r="V1636" i="28"/>
  <c r="T1636" i="28"/>
  <c r="V1635" i="28"/>
  <c r="T1635" i="28"/>
  <c r="V1634" i="28"/>
  <c r="T1634" i="28"/>
  <c r="V1633" i="28"/>
  <c r="T1633" i="28"/>
  <c r="V1632" i="28"/>
  <c r="T1632" i="28"/>
  <c r="V1631" i="28"/>
  <c r="T1631" i="28"/>
  <c r="V1630" i="28"/>
  <c r="T1630" i="28"/>
  <c r="V1629" i="28"/>
  <c r="T1629" i="28"/>
  <c r="V1628" i="28"/>
  <c r="T1628" i="28"/>
  <c r="V1627" i="28"/>
  <c r="T1627" i="28"/>
  <c r="V1626" i="28"/>
  <c r="T1626" i="28"/>
  <c r="V1625" i="28"/>
  <c r="T1625" i="28"/>
  <c r="V1624" i="28"/>
  <c r="T1624" i="28"/>
  <c r="V1623" i="28"/>
  <c r="T1623" i="28"/>
  <c r="V1622" i="28"/>
  <c r="T1622" i="28"/>
  <c r="V1621" i="28"/>
  <c r="T1621" i="28"/>
  <c r="V1620" i="28"/>
  <c r="T1620" i="28"/>
  <c r="V1619" i="28"/>
  <c r="T1619" i="28"/>
  <c r="V1618" i="28"/>
  <c r="T1618" i="28"/>
  <c r="V1617" i="28"/>
  <c r="T1617" i="28"/>
  <c r="V1616" i="28"/>
  <c r="T1616" i="28"/>
  <c r="V1615" i="28"/>
  <c r="T1615" i="28"/>
  <c r="V1614" i="28"/>
  <c r="T1614" i="28"/>
  <c r="V1613" i="28"/>
  <c r="T1613" i="28"/>
  <c r="V1612" i="28"/>
  <c r="T1612" i="28"/>
  <c r="V1611" i="28"/>
  <c r="T1611" i="28"/>
  <c r="V1610" i="28"/>
  <c r="T1610" i="28"/>
  <c r="V1609" i="28"/>
  <c r="T1609" i="28"/>
  <c r="V1608" i="28"/>
  <c r="T1608" i="28"/>
  <c r="V1607" i="28"/>
  <c r="T1607" i="28"/>
  <c r="V1606" i="28"/>
  <c r="T1606" i="28"/>
  <c r="V1605" i="28"/>
  <c r="T1605" i="28"/>
  <c r="V1604" i="28"/>
  <c r="T1604" i="28"/>
  <c r="V1603" i="28"/>
  <c r="T1603" i="28"/>
  <c r="V1602" i="28"/>
  <c r="T1602" i="28"/>
  <c r="V1601" i="28"/>
  <c r="T1601" i="28"/>
  <c r="V1600" i="28"/>
  <c r="T1600" i="28"/>
  <c r="V1599" i="28"/>
  <c r="T1599" i="28"/>
  <c r="V1598" i="28"/>
  <c r="T1598" i="28"/>
  <c r="V1597" i="28"/>
  <c r="T1597" i="28"/>
  <c r="V1596" i="28"/>
  <c r="T1596" i="28"/>
  <c r="V1595" i="28"/>
  <c r="T1595" i="28"/>
  <c r="V1594" i="28"/>
  <c r="T1594" i="28"/>
  <c r="V1593" i="28"/>
  <c r="T1593" i="28"/>
  <c r="V1592" i="28"/>
  <c r="T1592" i="28"/>
  <c r="V1591" i="28"/>
  <c r="T1591" i="28"/>
  <c r="V1590" i="28"/>
  <c r="T1590" i="28"/>
  <c r="V1589" i="28"/>
  <c r="T1589" i="28"/>
  <c r="V1588" i="28"/>
  <c r="T1588" i="28"/>
  <c r="V1587" i="28"/>
  <c r="T1587" i="28"/>
  <c r="V1586" i="28"/>
  <c r="T1586" i="28"/>
  <c r="V1585" i="28"/>
  <c r="T1585" i="28"/>
  <c r="V1584" i="28"/>
  <c r="T1584" i="28"/>
  <c r="V1583" i="28"/>
  <c r="T1583" i="28"/>
  <c r="V1582" i="28"/>
  <c r="T1582" i="28"/>
  <c r="V1581" i="28"/>
  <c r="T1581" i="28"/>
  <c r="V1580" i="28"/>
  <c r="T1580" i="28"/>
  <c r="V1579" i="28"/>
  <c r="T1579" i="28"/>
  <c r="V1578" i="28"/>
  <c r="T1578" i="28"/>
  <c r="V1577" i="28"/>
  <c r="T1577" i="28"/>
  <c r="V1576" i="28"/>
  <c r="T1576" i="28"/>
  <c r="V1575" i="28"/>
  <c r="T1575" i="28"/>
  <c r="V1574" i="28"/>
  <c r="T1574" i="28"/>
  <c r="V1573" i="28"/>
  <c r="T1573" i="28"/>
  <c r="V1572" i="28"/>
  <c r="T1572" i="28"/>
  <c r="V1571" i="28"/>
  <c r="T1571" i="28"/>
  <c r="V1570" i="28"/>
  <c r="T1570" i="28"/>
  <c r="V1569" i="28"/>
  <c r="T1569" i="28"/>
  <c r="V1568" i="28"/>
  <c r="T1568" i="28"/>
  <c r="V1567" i="28"/>
  <c r="T1567" i="28"/>
  <c r="V1566" i="28"/>
  <c r="T1566" i="28"/>
  <c r="V1565" i="28"/>
  <c r="T1565" i="28"/>
  <c r="V1564" i="28"/>
  <c r="T1564" i="28"/>
  <c r="V1563" i="28"/>
  <c r="T1563" i="28"/>
  <c r="V1562" i="28"/>
  <c r="T1562" i="28"/>
  <c r="V1561" i="28"/>
  <c r="T1561" i="28"/>
  <c r="V1560" i="28"/>
  <c r="T1560" i="28"/>
  <c r="V1559" i="28"/>
  <c r="T1559" i="28"/>
  <c r="V1558" i="28"/>
  <c r="T1558" i="28"/>
  <c r="V1557" i="28"/>
  <c r="T1557" i="28"/>
  <c r="V1556" i="28"/>
  <c r="T1556" i="28"/>
  <c r="V1555" i="28"/>
  <c r="T1555" i="28"/>
  <c r="V1554" i="28"/>
  <c r="T1554" i="28"/>
  <c r="V1553" i="28"/>
  <c r="T1553" i="28"/>
  <c r="V1552" i="28"/>
  <c r="T1552" i="28"/>
  <c r="V1551" i="28"/>
  <c r="T1551" i="28"/>
  <c r="V1550" i="28"/>
  <c r="T1550" i="28"/>
  <c r="V1549" i="28"/>
  <c r="T1549" i="28"/>
  <c r="V1548" i="28"/>
  <c r="T1548" i="28"/>
  <c r="V1547" i="28"/>
  <c r="T1547" i="28"/>
  <c r="V1546" i="28"/>
  <c r="T1546" i="28"/>
  <c r="V1545" i="28"/>
  <c r="T1545" i="28"/>
  <c r="V1544" i="28"/>
  <c r="T1544" i="28"/>
  <c r="V1543" i="28"/>
  <c r="T1543" i="28"/>
  <c r="V1542" i="28"/>
  <c r="T1542" i="28"/>
  <c r="V1541" i="28"/>
  <c r="T1541" i="28"/>
  <c r="V1540" i="28"/>
  <c r="T1540" i="28"/>
  <c r="V1539" i="28"/>
  <c r="T1539" i="28"/>
  <c r="V1538" i="28"/>
  <c r="T1538" i="28"/>
  <c r="V1537" i="28"/>
  <c r="T1537" i="28"/>
  <c r="V1536" i="28"/>
  <c r="T1536" i="28"/>
  <c r="V1535" i="28"/>
  <c r="T1535" i="28"/>
  <c r="V1534" i="28"/>
  <c r="T1534" i="28"/>
  <c r="V1533" i="28"/>
  <c r="T1533" i="28"/>
  <c r="V1532" i="28"/>
  <c r="T1532" i="28"/>
  <c r="V1531" i="28"/>
  <c r="T1531" i="28"/>
  <c r="V1530" i="28"/>
  <c r="T1530" i="28"/>
  <c r="V1529" i="28"/>
  <c r="T1529" i="28"/>
  <c r="V1528" i="28"/>
  <c r="T1528" i="28"/>
  <c r="V1527" i="28"/>
  <c r="T1527" i="28"/>
  <c r="V1526" i="28"/>
  <c r="T1526" i="28"/>
  <c r="V1525" i="28"/>
  <c r="T1525" i="28"/>
  <c r="V1524" i="28"/>
  <c r="T1524" i="28"/>
  <c r="V1523" i="28"/>
  <c r="T1523" i="28"/>
  <c r="V1522" i="28"/>
  <c r="T1522" i="28"/>
  <c r="V1521" i="28"/>
  <c r="T1521" i="28"/>
  <c r="V1520" i="28"/>
  <c r="T1520" i="28"/>
  <c r="V1519" i="28"/>
  <c r="T1519" i="28"/>
  <c r="V1518" i="28"/>
  <c r="T1518" i="28"/>
  <c r="V1517" i="28"/>
  <c r="T1517" i="28"/>
  <c r="V1516" i="28"/>
  <c r="T1516" i="28"/>
  <c r="V1515" i="28"/>
  <c r="T1515" i="28"/>
  <c r="V1514" i="28"/>
  <c r="T1514" i="28"/>
  <c r="V1513" i="28"/>
  <c r="T1513" i="28"/>
  <c r="V1512" i="28"/>
  <c r="T1512" i="28"/>
  <c r="V1511" i="28"/>
  <c r="T1511" i="28"/>
  <c r="V1510" i="28"/>
  <c r="T1510" i="28"/>
  <c r="V1509" i="28"/>
  <c r="T1509" i="28"/>
  <c r="V1508" i="28"/>
  <c r="T1508" i="28"/>
  <c r="V1507" i="28"/>
  <c r="T1507" i="28"/>
  <c r="V1506" i="28"/>
  <c r="T1506" i="28"/>
  <c r="V1505" i="28"/>
  <c r="T1505" i="28"/>
  <c r="V1504" i="28"/>
  <c r="T1504" i="28"/>
  <c r="V1503" i="28"/>
  <c r="T1503" i="28"/>
  <c r="V1502" i="28"/>
  <c r="T1502" i="28"/>
  <c r="V1501" i="28"/>
  <c r="T1501" i="28"/>
  <c r="V1500" i="28"/>
  <c r="T1500" i="28"/>
  <c r="V1499" i="28"/>
  <c r="T1499" i="28"/>
  <c r="V1498" i="28"/>
  <c r="T1498" i="28"/>
  <c r="V1497" i="28"/>
  <c r="T1497" i="28"/>
  <c r="V1496" i="28"/>
  <c r="T1496" i="28"/>
  <c r="V1495" i="28"/>
  <c r="T1495" i="28"/>
  <c r="V1494" i="28"/>
  <c r="T1494" i="28"/>
  <c r="V1493" i="28"/>
  <c r="T1493" i="28"/>
  <c r="V1492" i="28"/>
  <c r="T1492" i="28"/>
  <c r="V1491" i="28"/>
  <c r="T1491" i="28"/>
  <c r="V1490" i="28"/>
  <c r="T1490" i="28"/>
  <c r="V1489" i="28"/>
  <c r="T1489" i="28"/>
  <c r="V1488" i="28"/>
  <c r="T1488" i="28"/>
  <c r="V1487" i="28"/>
  <c r="T1487" i="28"/>
  <c r="V1486" i="28"/>
  <c r="T1486" i="28"/>
  <c r="V1485" i="28"/>
  <c r="T1485" i="28"/>
  <c r="V1484" i="28"/>
  <c r="T1484" i="28"/>
  <c r="V1483" i="28"/>
  <c r="T1483" i="28"/>
  <c r="V1482" i="28"/>
  <c r="T1482" i="28"/>
  <c r="V1481" i="28"/>
  <c r="T1481" i="28"/>
  <c r="V1480" i="28"/>
  <c r="T1480" i="28"/>
  <c r="V1479" i="28"/>
  <c r="T1479" i="28"/>
  <c r="V1478" i="28"/>
  <c r="T1478" i="28"/>
  <c r="V1477" i="28"/>
  <c r="T1477" i="28"/>
  <c r="V1476" i="28"/>
  <c r="T1476" i="28"/>
  <c r="V1475" i="28"/>
  <c r="T1475" i="28"/>
  <c r="V1474" i="28"/>
  <c r="T1474" i="28"/>
  <c r="V1473" i="28"/>
  <c r="T1473" i="28"/>
  <c r="V1472" i="28"/>
  <c r="T1472" i="28"/>
  <c r="V1471" i="28"/>
  <c r="T1471" i="28"/>
  <c r="V1470" i="28"/>
  <c r="T1470" i="28"/>
  <c r="V1469" i="28"/>
  <c r="T1469" i="28"/>
  <c r="V1468" i="28"/>
  <c r="T1468" i="28"/>
  <c r="V1467" i="28"/>
  <c r="T1467" i="28"/>
  <c r="V1466" i="28"/>
  <c r="T1466" i="28"/>
  <c r="V1465" i="28"/>
  <c r="T1465" i="28"/>
  <c r="V1464" i="28"/>
  <c r="T1464" i="28"/>
  <c r="V1463" i="28"/>
  <c r="T1463" i="28"/>
  <c r="V1462" i="28"/>
  <c r="T1462" i="28"/>
  <c r="V1461" i="28"/>
  <c r="T1461" i="28"/>
  <c r="V1460" i="28"/>
  <c r="T1460" i="28"/>
  <c r="V1459" i="28"/>
  <c r="T1459" i="28"/>
  <c r="V1458" i="28"/>
  <c r="T1458" i="28"/>
  <c r="V1457" i="28"/>
  <c r="T1457" i="28"/>
  <c r="V1456" i="28"/>
  <c r="T1456" i="28"/>
  <c r="V1455" i="28"/>
  <c r="T1455" i="28"/>
  <c r="V1454" i="28"/>
  <c r="T1454" i="28"/>
  <c r="V1453" i="28"/>
  <c r="T1453" i="28"/>
  <c r="V1452" i="28"/>
  <c r="T1452" i="28"/>
  <c r="V1451" i="28"/>
  <c r="T1451" i="28"/>
  <c r="V1450" i="28"/>
  <c r="T1450" i="28"/>
  <c r="V1449" i="28"/>
  <c r="T1449" i="28"/>
  <c r="V1448" i="28"/>
  <c r="T1448" i="28"/>
  <c r="V1447" i="28"/>
  <c r="T1447" i="28"/>
  <c r="V1446" i="28"/>
  <c r="T1446" i="28"/>
  <c r="V1445" i="28"/>
  <c r="T1445" i="28"/>
  <c r="V1444" i="28"/>
  <c r="T1444" i="28"/>
  <c r="V1443" i="28"/>
  <c r="T1443" i="28"/>
  <c r="V1442" i="28"/>
  <c r="T1442" i="28"/>
  <c r="V1441" i="28"/>
  <c r="T1441" i="28"/>
  <c r="V1440" i="28"/>
  <c r="T1440" i="28"/>
  <c r="V1439" i="28"/>
  <c r="T1439" i="28"/>
  <c r="V1438" i="28"/>
  <c r="T1438" i="28"/>
  <c r="V1437" i="28"/>
  <c r="T1437" i="28"/>
  <c r="V1436" i="28"/>
  <c r="T1436" i="28"/>
  <c r="V1435" i="28"/>
  <c r="T1435" i="28"/>
  <c r="V1434" i="28"/>
  <c r="T1434" i="28"/>
  <c r="V1433" i="28"/>
  <c r="T1433" i="28"/>
  <c r="V1432" i="28"/>
  <c r="T1432" i="28"/>
  <c r="V1431" i="28"/>
  <c r="T1431" i="28"/>
  <c r="V1430" i="28"/>
  <c r="T1430" i="28"/>
  <c r="V1429" i="28"/>
  <c r="T1429" i="28"/>
  <c r="V1428" i="28"/>
  <c r="T1428" i="28"/>
  <c r="V1427" i="28"/>
  <c r="T1427" i="28"/>
  <c r="V1426" i="28"/>
  <c r="T1426" i="28"/>
  <c r="V1425" i="28"/>
  <c r="T1425" i="28"/>
  <c r="V1424" i="28"/>
  <c r="T1424" i="28"/>
  <c r="V1423" i="28"/>
  <c r="T1423" i="28"/>
  <c r="V1422" i="28"/>
  <c r="T1422" i="28"/>
  <c r="V1421" i="28"/>
  <c r="T1421" i="28"/>
  <c r="V1420" i="28"/>
  <c r="T1420" i="28"/>
  <c r="V1419" i="28"/>
  <c r="T1419" i="28"/>
  <c r="V1418" i="28"/>
  <c r="T1418" i="28"/>
  <c r="V1417" i="28"/>
  <c r="T1417" i="28"/>
  <c r="V1416" i="28"/>
  <c r="T1416" i="28"/>
  <c r="V1415" i="28"/>
  <c r="T1415" i="28"/>
  <c r="V1414" i="28"/>
  <c r="T1414" i="28"/>
  <c r="V1413" i="28"/>
  <c r="T1413" i="28"/>
  <c r="V1412" i="28"/>
  <c r="T1412" i="28"/>
  <c r="V1411" i="28"/>
  <c r="T1411" i="28"/>
  <c r="V1410" i="28"/>
  <c r="T1410" i="28"/>
  <c r="V1409" i="28"/>
  <c r="T1409" i="28"/>
  <c r="V1408" i="28"/>
  <c r="T1408" i="28"/>
  <c r="V1407" i="28"/>
  <c r="T1407" i="28"/>
  <c r="V1406" i="28"/>
  <c r="T1406" i="28"/>
  <c r="V1405" i="28"/>
  <c r="T1405" i="28"/>
  <c r="V1404" i="28"/>
  <c r="T1404" i="28"/>
  <c r="V1403" i="28"/>
  <c r="T1403" i="28"/>
  <c r="V1402" i="28"/>
  <c r="T1402" i="28"/>
  <c r="V1401" i="28"/>
  <c r="T1401" i="28"/>
  <c r="V1400" i="28"/>
  <c r="T1400" i="28"/>
  <c r="V1399" i="28"/>
  <c r="T1399" i="28"/>
  <c r="V1398" i="28"/>
  <c r="T1398" i="28"/>
  <c r="V1397" i="28"/>
  <c r="T1397" i="28"/>
  <c r="V1396" i="28"/>
  <c r="T1396" i="28"/>
  <c r="V1395" i="28"/>
  <c r="T1395" i="28"/>
  <c r="V1394" i="28"/>
  <c r="T1394" i="28"/>
  <c r="V1393" i="28"/>
  <c r="T1393" i="28"/>
  <c r="V1392" i="28"/>
  <c r="T1392" i="28"/>
  <c r="V1391" i="28"/>
  <c r="T1391" i="28"/>
  <c r="V1390" i="28"/>
  <c r="T1390" i="28"/>
  <c r="V1389" i="28"/>
  <c r="T1389" i="28"/>
  <c r="V1388" i="28"/>
  <c r="T1388" i="28"/>
  <c r="V1387" i="28"/>
  <c r="T1387" i="28"/>
  <c r="V1386" i="28"/>
  <c r="T1386" i="28"/>
  <c r="V1385" i="28"/>
  <c r="T1385" i="28"/>
  <c r="V1384" i="28"/>
  <c r="T1384" i="28"/>
  <c r="V1383" i="28"/>
  <c r="T1383" i="28"/>
  <c r="V1382" i="28"/>
  <c r="T1382" i="28"/>
  <c r="V1381" i="28"/>
  <c r="T1381" i="28"/>
  <c r="V1380" i="28"/>
  <c r="T1380" i="28"/>
  <c r="V1379" i="28"/>
  <c r="T1379" i="28"/>
  <c r="V1378" i="28"/>
  <c r="T1378" i="28"/>
  <c r="V1377" i="28"/>
  <c r="T1377" i="28"/>
  <c r="V1376" i="28"/>
  <c r="T1376" i="28"/>
  <c r="V1375" i="28"/>
  <c r="T1375" i="28"/>
  <c r="V1374" i="28"/>
  <c r="T1374" i="28"/>
  <c r="V1373" i="28"/>
  <c r="T1373" i="28"/>
  <c r="V1372" i="28"/>
  <c r="T1372" i="28"/>
  <c r="V1371" i="28"/>
  <c r="T1371" i="28"/>
  <c r="V1370" i="28"/>
  <c r="T1370" i="28"/>
  <c r="V1369" i="28"/>
  <c r="T1369" i="28"/>
  <c r="V1368" i="28"/>
  <c r="T1368" i="28"/>
  <c r="V1367" i="28"/>
  <c r="T1367" i="28"/>
  <c r="V1366" i="28"/>
  <c r="T1366" i="28"/>
  <c r="V1365" i="28"/>
  <c r="T1365" i="28"/>
  <c r="V1364" i="28"/>
  <c r="T1364" i="28"/>
  <c r="V1363" i="28"/>
  <c r="T1363" i="28"/>
  <c r="V1362" i="28"/>
  <c r="T1362" i="28"/>
  <c r="V1361" i="28"/>
  <c r="T1361" i="28"/>
  <c r="V1360" i="28"/>
  <c r="T1360" i="28"/>
  <c r="V1359" i="28"/>
  <c r="T1359" i="28"/>
  <c r="V1358" i="28"/>
  <c r="T1358" i="28"/>
  <c r="V1357" i="28"/>
  <c r="T1357" i="28"/>
  <c r="V1356" i="28"/>
  <c r="T1356" i="28"/>
  <c r="V1355" i="28"/>
  <c r="T1355" i="28"/>
  <c r="V1354" i="28"/>
  <c r="T1354" i="28"/>
  <c r="V1353" i="28"/>
  <c r="T1353" i="28"/>
  <c r="V1352" i="28"/>
  <c r="T1352" i="28"/>
  <c r="V1351" i="28"/>
  <c r="T1351" i="28"/>
  <c r="V1350" i="28"/>
  <c r="T1350" i="28"/>
  <c r="V1349" i="28"/>
  <c r="T1349" i="28"/>
  <c r="V1348" i="28"/>
  <c r="T1348" i="28"/>
  <c r="V1347" i="28"/>
  <c r="T1347" i="28"/>
  <c r="V1346" i="28"/>
  <c r="T1346" i="28"/>
  <c r="V1345" i="28"/>
  <c r="T1345" i="28"/>
  <c r="V1344" i="28"/>
  <c r="T1344" i="28"/>
  <c r="V1343" i="28"/>
  <c r="T1343" i="28"/>
  <c r="V1342" i="28"/>
  <c r="T1342" i="28"/>
  <c r="V1341" i="28"/>
  <c r="T1341" i="28"/>
  <c r="V1340" i="28"/>
  <c r="T1340" i="28"/>
  <c r="V1339" i="28"/>
  <c r="T1339" i="28"/>
  <c r="V1338" i="28"/>
  <c r="T1338" i="28"/>
  <c r="V1337" i="28"/>
  <c r="T1337" i="28"/>
  <c r="V1336" i="28"/>
  <c r="T1336" i="28"/>
  <c r="V1335" i="28"/>
  <c r="T1335" i="28"/>
  <c r="V1334" i="28"/>
  <c r="T1334" i="28"/>
  <c r="V1333" i="28"/>
  <c r="T1333" i="28"/>
  <c r="V1332" i="28"/>
  <c r="T1332" i="28"/>
  <c r="V1331" i="28"/>
  <c r="T1331" i="28"/>
  <c r="V1330" i="28"/>
  <c r="T1330" i="28"/>
  <c r="V1329" i="28"/>
  <c r="T1329" i="28"/>
  <c r="V1328" i="28"/>
  <c r="T1328" i="28"/>
  <c r="V1327" i="28"/>
  <c r="T1327" i="28"/>
  <c r="V1326" i="28"/>
  <c r="T1326" i="28"/>
  <c r="V1325" i="28"/>
  <c r="T1325" i="28"/>
  <c r="V1324" i="28"/>
  <c r="T1324" i="28"/>
  <c r="V1323" i="28"/>
  <c r="T1323" i="28"/>
  <c r="V1322" i="28"/>
  <c r="T1322" i="28"/>
  <c r="V1321" i="28"/>
  <c r="T1321" i="28"/>
  <c r="V1320" i="28"/>
  <c r="T1320" i="28"/>
  <c r="V1319" i="28"/>
  <c r="T1319" i="28"/>
  <c r="V1318" i="28"/>
  <c r="T1318" i="28"/>
  <c r="V1317" i="28"/>
  <c r="T1317" i="28"/>
  <c r="V1316" i="28"/>
  <c r="T1316" i="28"/>
  <c r="V1315" i="28"/>
  <c r="T1315" i="28"/>
  <c r="V1314" i="28"/>
  <c r="T1314" i="28"/>
  <c r="V1313" i="28"/>
  <c r="T1313" i="28"/>
  <c r="V1312" i="28"/>
  <c r="T1312" i="28"/>
  <c r="V1311" i="28"/>
  <c r="T1311" i="28"/>
  <c r="V1310" i="28"/>
  <c r="T1310" i="28"/>
  <c r="V1309" i="28"/>
  <c r="T1309" i="28"/>
  <c r="V1308" i="28"/>
  <c r="T1308" i="28"/>
  <c r="V1307" i="28"/>
  <c r="T1307" i="28"/>
  <c r="V1306" i="28"/>
  <c r="T1306" i="28"/>
  <c r="V1305" i="28"/>
  <c r="T1305" i="28"/>
  <c r="V1304" i="28"/>
  <c r="T1304" i="28"/>
  <c r="V1303" i="28"/>
  <c r="T1303" i="28"/>
  <c r="V1302" i="28"/>
  <c r="T1302" i="28"/>
  <c r="V1301" i="28"/>
  <c r="T1301" i="28"/>
  <c r="V1300" i="28"/>
  <c r="T1300" i="28"/>
  <c r="V1299" i="28"/>
  <c r="T1299" i="28"/>
  <c r="V1298" i="28"/>
  <c r="T1298" i="28"/>
  <c r="V1297" i="28"/>
  <c r="T1297" i="28"/>
  <c r="V1296" i="28"/>
  <c r="T1296" i="28"/>
  <c r="V1295" i="28"/>
  <c r="T1295" i="28"/>
  <c r="V1294" i="28"/>
  <c r="T1294" i="28"/>
  <c r="V1293" i="28"/>
  <c r="T1293" i="28"/>
  <c r="V1292" i="28"/>
  <c r="T1292" i="28"/>
  <c r="V1291" i="28"/>
  <c r="T1291" i="28"/>
  <c r="V1290" i="28"/>
  <c r="T1290" i="28"/>
  <c r="V1289" i="28"/>
  <c r="T1289" i="28"/>
  <c r="V1288" i="28"/>
  <c r="T1288" i="28"/>
  <c r="V1287" i="28"/>
  <c r="T1287" i="28"/>
  <c r="V1286" i="28"/>
  <c r="T1286" i="28"/>
  <c r="V1285" i="28"/>
  <c r="T1285" i="28"/>
  <c r="V1284" i="28"/>
  <c r="T1284" i="28"/>
  <c r="V1283" i="28"/>
  <c r="T1283" i="28"/>
  <c r="V1282" i="28"/>
  <c r="T1282" i="28"/>
  <c r="V1281" i="28"/>
  <c r="T1281" i="28"/>
  <c r="V1280" i="28"/>
  <c r="T1280" i="28"/>
  <c r="V1279" i="28"/>
  <c r="T1279" i="28"/>
  <c r="V1278" i="28"/>
  <c r="T1278" i="28"/>
  <c r="V1277" i="28"/>
  <c r="T1277" i="28"/>
  <c r="V1276" i="28"/>
  <c r="T1276" i="28"/>
  <c r="V1275" i="28"/>
  <c r="T1275" i="28"/>
  <c r="V1274" i="28"/>
  <c r="T1274" i="28"/>
  <c r="V1273" i="28"/>
  <c r="T1273" i="28"/>
  <c r="V1272" i="28"/>
  <c r="T1272" i="28"/>
  <c r="V1271" i="28"/>
  <c r="T1271" i="28"/>
  <c r="V1270" i="28"/>
  <c r="T1270" i="28"/>
  <c r="V1269" i="28"/>
  <c r="T1269" i="28"/>
  <c r="V1268" i="28"/>
  <c r="T1268" i="28"/>
  <c r="V1267" i="28"/>
  <c r="T1267" i="28"/>
  <c r="V1266" i="28"/>
  <c r="T1266" i="28"/>
  <c r="V1265" i="28"/>
  <c r="T1265" i="28"/>
  <c r="V1264" i="28"/>
  <c r="T1264" i="28"/>
  <c r="V1263" i="28"/>
  <c r="T1263" i="28"/>
  <c r="V1262" i="28"/>
  <c r="T1262" i="28"/>
  <c r="V1261" i="28"/>
  <c r="T1261" i="28"/>
  <c r="V1260" i="28"/>
  <c r="T1260" i="28"/>
  <c r="V1259" i="28"/>
  <c r="T1259" i="28"/>
  <c r="V1258" i="28"/>
  <c r="T1258" i="28"/>
  <c r="V1257" i="28"/>
  <c r="T1257" i="28"/>
  <c r="V1256" i="28"/>
  <c r="T1256" i="28"/>
  <c r="V1255" i="28"/>
  <c r="T1255" i="28"/>
  <c r="V1254" i="28"/>
  <c r="T1254" i="28"/>
  <c r="V1253" i="28"/>
  <c r="T1253" i="28"/>
  <c r="V1252" i="28"/>
  <c r="T1252" i="28"/>
  <c r="V1251" i="28"/>
  <c r="T1251" i="28"/>
  <c r="V1250" i="28"/>
  <c r="T1250" i="28"/>
  <c r="V1249" i="28"/>
  <c r="T1249" i="28"/>
  <c r="V1248" i="28"/>
  <c r="T1248" i="28"/>
  <c r="V1247" i="28"/>
  <c r="T1247" i="28"/>
  <c r="V1246" i="28"/>
  <c r="T1246" i="28"/>
  <c r="V1245" i="28"/>
  <c r="T1245" i="28"/>
  <c r="V1244" i="28"/>
  <c r="T1244" i="28"/>
  <c r="V1243" i="28"/>
  <c r="T1243" i="28"/>
  <c r="V1242" i="28"/>
  <c r="T1242" i="28"/>
  <c r="V1241" i="28"/>
  <c r="T1241" i="28"/>
  <c r="V1240" i="28"/>
  <c r="T1240" i="28"/>
  <c r="V1239" i="28"/>
  <c r="T1239" i="28"/>
  <c r="V1238" i="28"/>
  <c r="T1238" i="28"/>
  <c r="V1237" i="28"/>
  <c r="T1237" i="28"/>
  <c r="V1236" i="28"/>
  <c r="T1236" i="28"/>
  <c r="V1235" i="28"/>
  <c r="T1235" i="28"/>
  <c r="V1234" i="28"/>
  <c r="T1234" i="28"/>
  <c r="V1233" i="28"/>
  <c r="T1233" i="28"/>
  <c r="V1232" i="28"/>
  <c r="T1232" i="28"/>
  <c r="V1231" i="28"/>
  <c r="T1231" i="28"/>
  <c r="V1230" i="28"/>
  <c r="T1230" i="28"/>
  <c r="V1229" i="28"/>
  <c r="T1229" i="28"/>
  <c r="V1228" i="28"/>
  <c r="T1228" i="28"/>
  <c r="V1227" i="28"/>
  <c r="T1227" i="28"/>
  <c r="V1226" i="28"/>
  <c r="T1226" i="28"/>
  <c r="V1225" i="28"/>
  <c r="T1225" i="28"/>
  <c r="V1224" i="28"/>
  <c r="T1224" i="28"/>
  <c r="V1223" i="28"/>
  <c r="T1223" i="28"/>
  <c r="V1222" i="28"/>
  <c r="T1222" i="28"/>
  <c r="V1221" i="28"/>
  <c r="T1221" i="28"/>
  <c r="V1220" i="28"/>
  <c r="T1220" i="28"/>
  <c r="V1219" i="28"/>
  <c r="T1219" i="28"/>
  <c r="V1218" i="28"/>
  <c r="T1218" i="28"/>
  <c r="V1217" i="28"/>
  <c r="T1217" i="28"/>
  <c r="V1216" i="28"/>
  <c r="T1216" i="28"/>
  <c r="V1215" i="28"/>
  <c r="T1215" i="28"/>
  <c r="V1214" i="28"/>
  <c r="T1214" i="28"/>
  <c r="V1213" i="28"/>
  <c r="T1213" i="28"/>
  <c r="V1212" i="28"/>
  <c r="T1212" i="28"/>
  <c r="V1211" i="28"/>
  <c r="T1211" i="28"/>
  <c r="V1210" i="28"/>
  <c r="T1210" i="28"/>
  <c r="V1209" i="28"/>
  <c r="T1209" i="28"/>
  <c r="V1208" i="28"/>
  <c r="T1208" i="28"/>
  <c r="V1207" i="28"/>
  <c r="T1207" i="28"/>
  <c r="V1206" i="28"/>
  <c r="T1206" i="28"/>
  <c r="V1205" i="28"/>
  <c r="T1205" i="28"/>
  <c r="V1204" i="28"/>
  <c r="T1204" i="28"/>
  <c r="V1203" i="28"/>
  <c r="T1203" i="28"/>
  <c r="V1202" i="28"/>
  <c r="T1202" i="28"/>
  <c r="V1201" i="28"/>
  <c r="T1201" i="28"/>
  <c r="V1200" i="28"/>
  <c r="T1200" i="28"/>
  <c r="V1199" i="28"/>
  <c r="T1199" i="28"/>
  <c r="V1198" i="28"/>
  <c r="T1198" i="28"/>
  <c r="V1197" i="28"/>
  <c r="T1197" i="28"/>
  <c r="V1196" i="28"/>
  <c r="T1196" i="28"/>
  <c r="V1195" i="28"/>
  <c r="T1195" i="28"/>
  <c r="V1194" i="28"/>
  <c r="T1194" i="28"/>
  <c r="V1193" i="28"/>
  <c r="T1193" i="28"/>
  <c r="V1192" i="28"/>
  <c r="T1192" i="28"/>
  <c r="V1191" i="28"/>
  <c r="T1191" i="28"/>
  <c r="V1190" i="28"/>
  <c r="T1190" i="28"/>
  <c r="V1189" i="28"/>
  <c r="T1189" i="28"/>
  <c r="V1188" i="28"/>
  <c r="T1188" i="28"/>
  <c r="V1187" i="28"/>
  <c r="T1187" i="28"/>
  <c r="V1186" i="28"/>
  <c r="T1186" i="28"/>
  <c r="V1185" i="28"/>
  <c r="T1185" i="28"/>
  <c r="V1184" i="28"/>
  <c r="T1184" i="28"/>
  <c r="V1183" i="28"/>
  <c r="T1183" i="28"/>
  <c r="V1182" i="28"/>
  <c r="T1182" i="28"/>
  <c r="V1181" i="28"/>
  <c r="T1181" i="28"/>
  <c r="V1180" i="28"/>
  <c r="T1180" i="28"/>
  <c r="V1179" i="28"/>
  <c r="T1179" i="28"/>
  <c r="V1178" i="28"/>
  <c r="T1178" i="28"/>
  <c r="V1177" i="28"/>
  <c r="T1177" i="28"/>
  <c r="V1176" i="28"/>
  <c r="T1176" i="28"/>
  <c r="V1175" i="28"/>
  <c r="T1175" i="28"/>
  <c r="V1174" i="28"/>
  <c r="T1174" i="28"/>
  <c r="V1173" i="28"/>
  <c r="T1173" i="28"/>
  <c r="V1172" i="28"/>
  <c r="T1172" i="28"/>
  <c r="V1171" i="28"/>
  <c r="T1171" i="28"/>
  <c r="V1170" i="28"/>
  <c r="T1170" i="28"/>
  <c r="V1169" i="28"/>
  <c r="T1169" i="28"/>
  <c r="V1168" i="28"/>
  <c r="T1168" i="28"/>
  <c r="V1167" i="28"/>
  <c r="T1167" i="28"/>
  <c r="V1166" i="28"/>
  <c r="T1166" i="28"/>
  <c r="V1165" i="28"/>
  <c r="T1165" i="28"/>
  <c r="V1164" i="28"/>
  <c r="T1164" i="28"/>
  <c r="V1163" i="28"/>
  <c r="T1163" i="28"/>
  <c r="V1162" i="28"/>
  <c r="T1162" i="28"/>
  <c r="V1161" i="28"/>
  <c r="T1161" i="28"/>
  <c r="V1160" i="28"/>
  <c r="T1160" i="28"/>
  <c r="V1159" i="28"/>
  <c r="T1159" i="28"/>
  <c r="V1158" i="28"/>
  <c r="T1158" i="28"/>
  <c r="V1157" i="28"/>
  <c r="T1157" i="28"/>
  <c r="V1156" i="28"/>
  <c r="T1156" i="28"/>
  <c r="V1155" i="28"/>
  <c r="T1155" i="28"/>
  <c r="V1154" i="28"/>
  <c r="T1154" i="28"/>
  <c r="V1153" i="28"/>
  <c r="T1153" i="28"/>
  <c r="V1152" i="28"/>
  <c r="T1152" i="28"/>
  <c r="V1151" i="28"/>
  <c r="T1151" i="28"/>
  <c r="V1150" i="28"/>
  <c r="T1150" i="28"/>
  <c r="V1149" i="28"/>
  <c r="T1149" i="28"/>
  <c r="V1148" i="28"/>
  <c r="T1148" i="28"/>
  <c r="V1147" i="28"/>
  <c r="T1147" i="28"/>
  <c r="V1146" i="28"/>
  <c r="T1146" i="28"/>
  <c r="V1145" i="28"/>
  <c r="T1145" i="28"/>
  <c r="V1144" i="28"/>
  <c r="T1144" i="28"/>
  <c r="V1143" i="28"/>
  <c r="T1143" i="28"/>
  <c r="V1142" i="28"/>
  <c r="T1142" i="28"/>
  <c r="V1141" i="28"/>
  <c r="T1141" i="28"/>
  <c r="V1140" i="28"/>
  <c r="T1140" i="28"/>
  <c r="V1139" i="28"/>
  <c r="T1139" i="28"/>
  <c r="V1138" i="28"/>
  <c r="T1138" i="28"/>
  <c r="V1137" i="28"/>
  <c r="T1137" i="28"/>
  <c r="V1136" i="28"/>
  <c r="T1136" i="28"/>
  <c r="V1135" i="28"/>
  <c r="T1135" i="28"/>
  <c r="V1134" i="28"/>
  <c r="T1134" i="28"/>
  <c r="V1133" i="28"/>
  <c r="T1133" i="28"/>
  <c r="V1132" i="28"/>
  <c r="T1132" i="28"/>
  <c r="V1131" i="28"/>
  <c r="T1131" i="28"/>
  <c r="V1130" i="28"/>
  <c r="T1130" i="28"/>
  <c r="V1129" i="28"/>
  <c r="T1129" i="28"/>
  <c r="V1128" i="28"/>
  <c r="T1128" i="28"/>
  <c r="V1127" i="28"/>
  <c r="T1127" i="28"/>
  <c r="V1126" i="28"/>
  <c r="T1126" i="28"/>
  <c r="V1125" i="28"/>
  <c r="T1125" i="28"/>
  <c r="V1124" i="28"/>
  <c r="T1124" i="28"/>
  <c r="V1123" i="28"/>
  <c r="T1123" i="28"/>
  <c r="V1122" i="28"/>
  <c r="T1122" i="28"/>
  <c r="V1121" i="28"/>
  <c r="T1121" i="28"/>
  <c r="V1120" i="28"/>
  <c r="T1120" i="28"/>
  <c r="V1119" i="28"/>
  <c r="T1119" i="28"/>
  <c r="V1118" i="28"/>
  <c r="T1118" i="28"/>
  <c r="V1117" i="28"/>
  <c r="T1117" i="28"/>
  <c r="V1116" i="28"/>
  <c r="T1116" i="28"/>
  <c r="V1115" i="28"/>
  <c r="T1115" i="28"/>
  <c r="V1114" i="28"/>
  <c r="T1114" i="28"/>
  <c r="V1113" i="28"/>
  <c r="T1113" i="28"/>
  <c r="V1112" i="28"/>
  <c r="T1112" i="28"/>
  <c r="V1111" i="28"/>
  <c r="T1111" i="28"/>
  <c r="V1110" i="28"/>
  <c r="T1110" i="28"/>
  <c r="V1109" i="28"/>
  <c r="T1109" i="28"/>
  <c r="V1108" i="28"/>
  <c r="T1108" i="28"/>
  <c r="V1107" i="28"/>
  <c r="T1107" i="28"/>
  <c r="V1106" i="28"/>
  <c r="T1106" i="28"/>
  <c r="V1105" i="28"/>
  <c r="T1105" i="28"/>
  <c r="V1104" i="28"/>
  <c r="T1104" i="28"/>
  <c r="V1103" i="28"/>
  <c r="T1103" i="28"/>
  <c r="V1102" i="28"/>
  <c r="T1102" i="28"/>
  <c r="V1101" i="28"/>
  <c r="T1101" i="28"/>
  <c r="V1100" i="28"/>
  <c r="T1100" i="28"/>
  <c r="V1099" i="28"/>
  <c r="T1099" i="28"/>
  <c r="V1098" i="28"/>
  <c r="T1098" i="28"/>
  <c r="V1097" i="28"/>
  <c r="T1097" i="28"/>
  <c r="V1096" i="28"/>
  <c r="T1096" i="28"/>
  <c r="V1095" i="28"/>
  <c r="T1095" i="28"/>
  <c r="V1094" i="28"/>
  <c r="T1094" i="28"/>
  <c r="V1093" i="28"/>
  <c r="T1093" i="28"/>
  <c r="V1092" i="28"/>
  <c r="T1092" i="28"/>
  <c r="V1091" i="28"/>
  <c r="T1091" i="28"/>
  <c r="V1090" i="28"/>
  <c r="T1090" i="28"/>
  <c r="V1089" i="28"/>
  <c r="T1089" i="28"/>
  <c r="V1088" i="28"/>
  <c r="T1088" i="28"/>
  <c r="V1087" i="28"/>
  <c r="T1087" i="28"/>
  <c r="V1086" i="28"/>
  <c r="T1086" i="28"/>
  <c r="V1085" i="28"/>
  <c r="T1085" i="28"/>
  <c r="V1084" i="28"/>
  <c r="T1084" i="28"/>
  <c r="V1083" i="28"/>
  <c r="T1083" i="28"/>
  <c r="V1082" i="28"/>
  <c r="T1082" i="28"/>
  <c r="V1081" i="28"/>
  <c r="T1081" i="28"/>
  <c r="V1080" i="28"/>
  <c r="T1080" i="28"/>
  <c r="V1079" i="28"/>
  <c r="T1079" i="28"/>
  <c r="V1078" i="28"/>
  <c r="T1078" i="28"/>
  <c r="V1077" i="28"/>
  <c r="T1077" i="28"/>
  <c r="V1076" i="28"/>
  <c r="T1076" i="28"/>
  <c r="V1075" i="28"/>
  <c r="T1075" i="28"/>
  <c r="V1074" i="28"/>
  <c r="T1074" i="28"/>
  <c r="V1073" i="28"/>
  <c r="T1073" i="28"/>
  <c r="V1072" i="28"/>
  <c r="T1072" i="28"/>
  <c r="V1071" i="28"/>
  <c r="T1071" i="28"/>
  <c r="V1070" i="28"/>
  <c r="T1070" i="28"/>
  <c r="V1069" i="28"/>
  <c r="T1069" i="28"/>
  <c r="V1068" i="28"/>
  <c r="T1068" i="28"/>
  <c r="V1067" i="28"/>
  <c r="T1067" i="28"/>
  <c r="V1066" i="28"/>
  <c r="T1066" i="28"/>
  <c r="V1065" i="28"/>
  <c r="T1065" i="28"/>
  <c r="V1064" i="28"/>
  <c r="T1064" i="28"/>
  <c r="V1063" i="28"/>
  <c r="T1063" i="28"/>
  <c r="V1062" i="28"/>
  <c r="T1062" i="28"/>
  <c r="V1061" i="28"/>
  <c r="T1061" i="28"/>
  <c r="V1060" i="28"/>
  <c r="T1060" i="28"/>
  <c r="V1059" i="28"/>
  <c r="T1059" i="28"/>
  <c r="V1058" i="28"/>
  <c r="T1058" i="28"/>
  <c r="V1057" i="28"/>
  <c r="T1057" i="28"/>
  <c r="V1056" i="28"/>
  <c r="T1056" i="28"/>
  <c r="V1055" i="28"/>
  <c r="T1055" i="28"/>
  <c r="V1054" i="28"/>
  <c r="T1054" i="28"/>
  <c r="V1053" i="28"/>
  <c r="T1053" i="28"/>
  <c r="V1052" i="28"/>
  <c r="T1052" i="28"/>
  <c r="V1051" i="28"/>
  <c r="T1051" i="28"/>
  <c r="V1050" i="28"/>
  <c r="T1050" i="28"/>
  <c r="V1049" i="28"/>
  <c r="T1049" i="28"/>
  <c r="V1048" i="28"/>
  <c r="T1048" i="28"/>
  <c r="V1047" i="28"/>
  <c r="T1047" i="28"/>
  <c r="V1046" i="28"/>
  <c r="T1046" i="28"/>
  <c r="V1045" i="28"/>
  <c r="T1045" i="28"/>
  <c r="V1044" i="28"/>
  <c r="T1044" i="28"/>
  <c r="V1043" i="28"/>
  <c r="T1043" i="28"/>
  <c r="V1042" i="28"/>
  <c r="T1042" i="28"/>
  <c r="V1041" i="28"/>
  <c r="T1041" i="28"/>
  <c r="V1040" i="28"/>
  <c r="T1040" i="28"/>
  <c r="V1039" i="28"/>
  <c r="T1039" i="28"/>
  <c r="V1038" i="28"/>
  <c r="T1038" i="28"/>
  <c r="V1037" i="28"/>
  <c r="T1037" i="28"/>
  <c r="V1036" i="28"/>
  <c r="T1036" i="28"/>
  <c r="V1035" i="28"/>
  <c r="T1035" i="28"/>
  <c r="V1034" i="28"/>
  <c r="T1034" i="28"/>
  <c r="V1033" i="28"/>
  <c r="T1033" i="28"/>
  <c r="V1032" i="28"/>
  <c r="T1032" i="28"/>
  <c r="V1031" i="28"/>
  <c r="T1031" i="28"/>
  <c r="V1030" i="28"/>
  <c r="T1030" i="28"/>
  <c r="V1029" i="28"/>
  <c r="T1029" i="28"/>
  <c r="V1028" i="28"/>
  <c r="T1028" i="28"/>
  <c r="V1027" i="28"/>
  <c r="T1027" i="28"/>
  <c r="V1026" i="28"/>
  <c r="T1026" i="28"/>
  <c r="V1025" i="28"/>
  <c r="T1025" i="28"/>
  <c r="V1024" i="28"/>
  <c r="T1024" i="28"/>
  <c r="V1023" i="28"/>
  <c r="T1023" i="28"/>
  <c r="V1022" i="28"/>
  <c r="T1022" i="28"/>
  <c r="V1021" i="28"/>
  <c r="T1021" i="28"/>
  <c r="V1020" i="28"/>
  <c r="T1020" i="28"/>
  <c r="V1019" i="28"/>
  <c r="T1019" i="28"/>
  <c r="V1018" i="28"/>
  <c r="T1018" i="28"/>
  <c r="V1017" i="28"/>
  <c r="T1017" i="28"/>
  <c r="V1016" i="28"/>
  <c r="T1016" i="28"/>
  <c r="V1015" i="28"/>
  <c r="T1015" i="28"/>
  <c r="V1014" i="28"/>
  <c r="T1014" i="28"/>
  <c r="V1013" i="28"/>
  <c r="T1013" i="28"/>
  <c r="V1012" i="28"/>
  <c r="T1012" i="28"/>
  <c r="V1011" i="28"/>
  <c r="T1011" i="28"/>
  <c r="V1010" i="28"/>
  <c r="T1010" i="28"/>
  <c r="V1009" i="28"/>
  <c r="T1009" i="28"/>
  <c r="V1008" i="28"/>
  <c r="T1008" i="28"/>
  <c r="V1007" i="28"/>
  <c r="T1007" i="28"/>
  <c r="V1006" i="28"/>
  <c r="T1006" i="28"/>
  <c r="V1005" i="28"/>
  <c r="T1005" i="28"/>
  <c r="V1004" i="28"/>
  <c r="T1004" i="28"/>
  <c r="V1003" i="28"/>
  <c r="T1003" i="28"/>
  <c r="V1002" i="28"/>
  <c r="T1002" i="28"/>
  <c r="V1001" i="28"/>
  <c r="T1001" i="28"/>
  <c r="V1000" i="28"/>
  <c r="T1000" i="28"/>
  <c r="V999" i="28"/>
  <c r="T999" i="28"/>
  <c r="V998" i="28"/>
  <c r="T998" i="28"/>
  <c r="V997" i="28"/>
  <c r="T997" i="28"/>
  <c r="V996" i="28"/>
  <c r="T996" i="28"/>
  <c r="V995" i="28"/>
  <c r="T995" i="28"/>
  <c r="V994" i="28"/>
  <c r="T994" i="28"/>
  <c r="V993" i="28"/>
  <c r="T993" i="28"/>
  <c r="V992" i="28"/>
  <c r="T992" i="28"/>
  <c r="V991" i="28"/>
  <c r="T991" i="28"/>
  <c r="V990" i="28"/>
  <c r="T990" i="28"/>
  <c r="V989" i="28"/>
  <c r="T989" i="28"/>
  <c r="V988" i="28"/>
  <c r="T988" i="28"/>
  <c r="V987" i="28"/>
  <c r="T987" i="28"/>
  <c r="V986" i="28"/>
  <c r="T986" i="28"/>
  <c r="V985" i="28"/>
  <c r="T985" i="28"/>
  <c r="V984" i="28"/>
  <c r="T984" i="28"/>
  <c r="V983" i="28"/>
  <c r="T983" i="28"/>
  <c r="V982" i="28"/>
  <c r="T982" i="28"/>
  <c r="V981" i="28"/>
  <c r="T981" i="28"/>
  <c r="V980" i="28"/>
  <c r="T980" i="28"/>
  <c r="V979" i="28"/>
  <c r="T979" i="28"/>
  <c r="V978" i="28"/>
  <c r="T978" i="28"/>
  <c r="V977" i="28"/>
  <c r="T977" i="28"/>
  <c r="V976" i="28"/>
  <c r="T976" i="28"/>
  <c r="V975" i="28"/>
  <c r="T975" i="28"/>
  <c r="V974" i="28"/>
  <c r="T974" i="28"/>
  <c r="V973" i="28"/>
  <c r="T973" i="28"/>
  <c r="V972" i="28"/>
  <c r="T972" i="28"/>
  <c r="V971" i="28"/>
  <c r="T971" i="28"/>
  <c r="V970" i="28"/>
  <c r="T970" i="28"/>
  <c r="V969" i="28"/>
  <c r="T969" i="28"/>
  <c r="V968" i="28"/>
  <c r="T968" i="28"/>
  <c r="V967" i="28"/>
  <c r="T967" i="28"/>
  <c r="V966" i="28"/>
  <c r="T966" i="28"/>
  <c r="V965" i="28"/>
  <c r="T965" i="28"/>
  <c r="V964" i="28"/>
  <c r="T964" i="28"/>
  <c r="V963" i="28"/>
  <c r="T963" i="28"/>
  <c r="V962" i="28"/>
  <c r="T962" i="28"/>
  <c r="V961" i="28"/>
  <c r="T961" i="28"/>
  <c r="V960" i="28"/>
  <c r="T960" i="28"/>
  <c r="V959" i="28"/>
  <c r="T959" i="28"/>
  <c r="V958" i="28"/>
  <c r="T958" i="28"/>
  <c r="V957" i="28"/>
  <c r="T957" i="28"/>
  <c r="V956" i="28"/>
  <c r="T956" i="28"/>
  <c r="V955" i="28"/>
  <c r="T955" i="28"/>
  <c r="V954" i="28"/>
  <c r="T954" i="28"/>
  <c r="V953" i="28"/>
  <c r="T953" i="28"/>
  <c r="V952" i="28"/>
  <c r="T952" i="28"/>
  <c r="V951" i="28"/>
  <c r="T951" i="28"/>
  <c r="V950" i="28"/>
  <c r="T950" i="28"/>
  <c r="V949" i="28"/>
  <c r="T949" i="28"/>
  <c r="V948" i="28"/>
  <c r="T948" i="28"/>
  <c r="V947" i="28"/>
  <c r="T947" i="28"/>
  <c r="V946" i="28"/>
  <c r="T946" i="28"/>
  <c r="V945" i="28"/>
  <c r="T945" i="28"/>
  <c r="V944" i="28"/>
  <c r="T944" i="28"/>
  <c r="V943" i="28"/>
  <c r="T943" i="28"/>
  <c r="V942" i="28"/>
  <c r="T942" i="28"/>
  <c r="V941" i="28"/>
  <c r="T941" i="28"/>
  <c r="V940" i="28"/>
  <c r="T940" i="28"/>
  <c r="V939" i="28"/>
  <c r="T939" i="28"/>
  <c r="V938" i="28"/>
  <c r="T938" i="28"/>
  <c r="V937" i="28"/>
  <c r="T937" i="28"/>
  <c r="V936" i="28"/>
  <c r="T936" i="28"/>
  <c r="V935" i="28"/>
  <c r="T935" i="28"/>
  <c r="V934" i="28"/>
  <c r="T934" i="28"/>
  <c r="V933" i="28"/>
  <c r="T933" i="28"/>
  <c r="V932" i="28"/>
  <c r="T932" i="28"/>
  <c r="V931" i="28"/>
  <c r="T931" i="28"/>
  <c r="V930" i="28"/>
  <c r="T930" i="28"/>
  <c r="V929" i="28"/>
  <c r="T929" i="28"/>
  <c r="V928" i="28"/>
  <c r="T928" i="28"/>
  <c r="V927" i="28"/>
  <c r="T927" i="28"/>
  <c r="V926" i="28"/>
  <c r="T926" i="28"/>
  <c r="V925" i="28"/>
  <c r="T925" i="28"/>
  <c r="V924" i="28"/>
  <c r="T924" i="28"/>
  <c r="V923" i="28"/>
  <c r="T923" i="28"/>
  <c r="V922" i="28"/>
  <c r="T922" i="28"/>
  <c r="V921" i="28"/>
  <c r="T921" i="28"/>
  <c r="V920" i="28"/>
  <c r="T920" i="28"/>
  <c r="V919" i="28"/>
  <c r="T919" i="28"/>
  <c r="V918" i="28"/>
  <c r="T918" i="28"/>
  <c r="V917" i="28"/>
  <c r="T917" i="28"/>
  <c r="V916" i="28"/>
  <c r="T916" i="28"/>
  <c r="V915" i="28"/>
  <c r="T915" i="28"/>
  <c r="V914" i="28"/>
  <c r="T914" i="28"/>
  <c r="V913" i="28"/>
  <c r="T913" i="28"/>
  <c r="V912" i="28"/>
  <c r="T912" i="28"/>
  <c r="V911" i="28"/>
  <c r="T911" i="28"/>
  <c r="V910" i="28"/>
  <c r="T910" i="28"/>
  <c r="V909" i="28"/>
  <c r="T909" i="28"/>
  <c r="V908" i="28"/>
  <c r="T908" i="28"/>
  <c r="V907" i="28"/>
  <c r="T907" i="28"/>
  <c r="V906" i="28"/>
  <c r="T906" i="28"/>
  <c r="V905" i="28"/>
  <c r="T905" i="28"/>
  <c r="V904" i="28"/>
  <c r="T904" i="28"/>
  <c r="V903" i="28"/>
  <c r="T903" i="28"/>
  <c r="V902" i="28"/>
  <c r="T902" i="28"/>
  <c r="V901" i="28"/>
  <c r="T901" i="28"/>
  <c r="V900" i="28"/>
  <c r="T900" i="28"/>
  <c r="V899" i="28"/>
  <c r="T899" i="28"/>
  <c r="V898" i="28"/>
  <c r="T898" i="28"/>
  <c r="V897" i="28"/>
  <c r="T897" i="28"/>
  <c r="V896" i="28"/>
  <c r="T896" i="28"/>
  <c r="V895" i="28"/>
  <c r="T895" i="28"/>
  <c r="V894" i="28"/>
  <c r="T894" i="28"/>
  <c r="V893" i="28"/>
  <c r="T893" i="28"/>
  <c r="V892" i="28"/>
  <c r="T892" i="28"/>
  <c r="V891" i="28"/>
  <c r="T891" i="28"/>
  <c r="V890" i="28"/>
  <c r="T890" i="28"/>
  <c r="V889" i="28"/>
  <c r="T889" i="28"/>
  <c r="V888" i="28"/>
  <c r="T888" i="28"/>
  <c r="V887" i="28"/>
  <c r="T887" i="28"/>
  <c r="V886" i="28"/>
  <c r="T886" i="28"/>
  <c r="V885" i="28"/>
  <c r="T885" i="28"/>
  <c r="V884" i="28"/>
  <c r="T884" i="28"/>
  <c r="V883" i="28"/>
  <c r="T883" i="28"/>
  <c r="V882" i="28"/>
  <c r="T882" i="28"/>
  <c r="V881" i="28"/>
  <c r="T881" i="28"/>
  <c r="V880" i="28"/>
  <c r="T880" i="28"/>
  <c r="V879" i="28"/>
  <c r="T879" i="28"/>
  <c r="V878" i="28"/>
  <c r="T878" i="28"/>
  <c r="V877" i="28"/>
  <c r="T877" i="28"/>
  <c r="V876" i="28"/>
  <c r="T876" i="28"/>
  <c r="V875" i="28"/>
  <c r="T875" i="28"/>
  <c r="V874" i="28"/>
  <c r="T874" i="28"/>
  <c r="V873" i="28"/>
  <c r="T873" i="28"/>
  <c r="V872" i="28"/>
  <c r="T872" i="28"/>
  <c r="V871" i="28"/>
  <c r="T871" i="28"/>
  <c r="V870" i="28"/>
  <c r="T870" i="28"/>
  <c r="V869" i="28"/>
  <c r="T869" i="28"/>
  <c r="V868" i="28"/>
  <c r="T868" i="28"/>
  <c r="V867" i="28"/>
  <c r="T867" i="28"/>
  <c r="V866" i="28"/>
  <c r="T866" i="28"/>
  <c r="V865" i="28"/>
  <c r="T865" i="28"/>
  <c r="V864" i="28"/>
  <c r="T864" i="28"/>
  <c r="V863" i="28"/>
  <c r="T863" i="28"/>
  <c r="V862" i="28"/>
  <c r="T862" i="28"/>
  <c r="V861" i="28"/>
  <c r="T861" i="28"/>
  <c r="V860" i="28"/>
  <c r="T860" i="28"/>
  <c r="V859" i="28"/>
  <c r="T859" i="28"/>
  <c r="V858" i="28"/>
  <c r="T858" i="28"/>
  <c r="V857" i="28"/>
  <c r="T857" i="28"/>
  <c r="V856" i="28"/>
  <c r="T856" i="28"/>
  <c r="V855" i="28"/>
  <c r="T855" i="28"/>
  <c r="V854" i="28"/>
  <c r="T854" i="28"/>
  <c r="V853" i="28"/>
  <c r="T853" i="28"/>
  <c r="V852" i="28"/>
  <c r="T852" i="28"/>
  <c r="V851" i="28"/>
  <c r="T851" i="28"/>
  <c r="V850" i="28"/>
  <c r="T850" i="28"/>
  <c r="V849" i="28"/>
  <c r="T849" i="28"/>
  <c r="V848" i="28"/>
  <c r="T848" i="28"/>
  <c r="V847" i="28"/>
  <c r="T847" i="28"/>
  <c r="V846" i="28"/>
  <c r="T846" i="28"/>
  <c r="V845" i="28"/>
  <c r="T845" i="28"/>
  <c r="V844" i="28"/>
  <c r="T844" i="28"/>
  <c r="V843" i="28"/>
  <c r="T843" i="28"/>
  <c r="V842" i="28"/>
  <c r="T842" i="28"/>
  <c r="V841" i="28"/>
  <c r="T841" i="28"/>
  <c r="V840" i="28"/>
  <c r="T840" i="28"/>
  <c r="V839" i="28"/>
  <c r="T839" i="28"/>
  <c r="V838" i="28"/>
  <c r="T838" i="28"/>
  <c r="V837" i="28"/>
  <c r="T837" i="28"/>
  <c r="V836" i="28"/>
  <c r="T836" i="28"/>
  <c r="V835" i="28"/>
  <c r="T835" i="28"/>
  <c r="V834" i="28"/>
  <c r="T834" i="28"/>
  <c r="V833" i="28"/>
  <c r="T833" i="28"/>
  <c r="V832" i="28"/>
  <c r="T832" i="28"/>
  <c r="V831" i="28"/>
  <c r="T831" i="28"/>
  <c r="V830" i="28"/>
  <c r="T830" i="28"/>
  <c r="V829" i="28"/>
  <c r="T829" i="28"/>
  <c r="V828" i="28"/>
  <c r="T828" i="28"/>
  <c r="V827" i="28"/>
  <c r="T827" i="28"/>
  <c r="V826" i="28"/>
  <c r="T826" i="28"/>
  <c r="V825" i="28"/>
  <c r="T825" i="28"/>
  <c r="V824" i="28"/>
  <c r="T824" i="28"/>
  <c r="V823" i="28"/>
  <c r="T823" i="28"/>
  <c r="V822" i="28"/>
  <c r="T822" i="28"/>
  <c r="V821" i="28"/>
  <c r="T821" i="28"/>
  <c r="V820" i="28"/>
  <c r="T820" i="28"/>
  <c r="V819" i="28"/>
  <c r="T819" i="28"/>
  <c r="V818" i="28"/>
  <c r="T818" i="28"/>
  <c r="V817" i="28"/>
  <c r="T817" i="28"/>
  <c r="V816" i="28"/>
  <c r="T816" i="28"/>
  <c r="V815" i="28"/>
  <c r="T815" i="28"/>
  <c r="V814" i="28"/>
  <c r="T814" i="28"/>
  <c r="V813" i="28"/>
  <c r="T813" i="28"/>
  <c r="V812" i="28"/>
  <c r="T812" i="28"/>
  <c r="V811" i="28"/>
  <c r="T811" i="28"/>
  <c r="V810" i="28"/>
  <c r="T810" i="28"/>
  <c r="V809" i="28"/>
  <c r="T809" i="28"/>
  <c r="V808" i="28"/>
  <c r="T808" i="28"/>
  <c r="V807" i="28"/>
  <c r="T807" i="28"/>
  <c r="V806" i="28"/>
  <c r="T806" i="28"/>
  <c r="V805" i="28"/>
  <c r="T805" i="28"/>
  <c r="V804" i="28"/>
  <c r="T804" i="28"/>
  <c r="V803" i="28"/>
  <c r="T803" i="28"/>
  <c r="V802" i="28"/>
  <c r="T802" i="28"/>
  <c r="V801" i="28"/>
  <c r="T801" i="28"/>
  <c r="V800" i="28"/>
  <c r="T800" i="28"/>
  <c r="V799" i="28"/>
  <c r="T799" i="28"/>
  <c r="V798" i="28"/>
  <c r="T798" i="28"/>
  <c r="V797" i="28"/>
  <c r="T797" i="28"/>
  <c r="V796" i="28"/>
  <c r="T796" i="28"/>
  <c r="V795" i="28"/>
  <c r="T795" i="28"/>
  <c r="V794" i="28"/>
  <c r="T794" i="28"/>
  <c r="V793" i="28"/>
  <c r="T793" i="28"/>
  <c r="V792" i="28"/>
  <c r="T792" i="28"/>
  <c r="V791" i="28"/>
  <c r="T791" i="28"/>
  <c r="V790" i="28"/>
  <c r="T790" i="28"/>
  <c r="V789" i="28"/>
  <c r="T789" i="28"/>
  <c r="V788" i="28"/>
  <c r="T788" i="28"/>
  <c r="V787" i="28"/>
  <c r="T787" i="28"/>
  <c r="V786" i="28"/>
  <c r="T786" i="28"/>
  <c r="V785" i="28"/>
  <c r="T785" i="28"/>
  <c r="V784" i="28"/>
  <c r="T784" i="28"/>
  <c r="V783" i="28"/>
  <c r="T783" i="28"/>
  <c r="V782" i="28"/>
  <c r="T782" i="28"/>
  <c r="V781" i="28"/>
  <c r="T781" i="28"/>
  <c r="V780" i="28"/>
  <c r="T780" i="28"/>
  <c r="V779" i="28"/>
  <c r="T779" i="28"/>
  <c r="V778" i="28"/>
  <c r="T778" i="28"/>
  <c r="V777" i="28"/>
  <c r="T777" i="28"/>
  <c r="V776" i="28"/>
  <c r="T776" i="28"/>
  <c r="V775" i="28"/>
  <c r="T775" i="28"/>
  <c r="V774" i="28"/>
  <c r="T774" i="28"/>
  <c r="V773" i="28"/>
  <c r="T773" i="28"/>
  <c r="V772" i="28"/>
  <c r="T772" i="28"/>
  <c r="V771" i="28"/>
  <c r="T771" i="28"/>
  <c r="V770" i="28"/>
  <c r="T770" i="28"/>
  <c r="V769" i="28"/>
  <c r="T769" i="28"/>
  <c r="V768" i="28"/>
  <c r="T768" i="28"/>
  <c r="V767" i="28"/>
  <c r="T767" i="28"/>
  <c r="V766" i="28"/>
  <c r="T766" i="28"/>
  <c r="V765" i="28"/>
  <c r="T765" i="28"/>
  <c r="V764" i="28"/>
  <c r="T764" i="28"/>
  <c r="V763" i="28"/>
  <c r="T763" i="28"/>
  <c r="V762" i="28"/>
  <c r="T762" i="28"/>
  <c r="V761" i="28"/>
  <c r="T761" i="28"/>
  <c r="V760" i="28"/>
  <c r="T760" i="28"/>
  <c r="V759" i="28"/>
  <c r="T759" i="28"/>
  <c r="V758" i="28"/>
  <c r="T758" i="28"/>
  <c r="V757" i="28"/>
  <c r="T757" i="28"/>
  <c r="V756" i="28"/>
  <c r="T756" i="28"/>
  <c r="V755" i="28"/>
  <c r="T755" i="28"/>
  <c r="V754" i="28"/>
  <c r="T754" i="28"/>
  <c r="V753" i="28"/>
  <c r="T753" i="28"/>
  <c r="V752" i="28"/>
  <c r="T752" i="28"/>
  <c r="V751" i="28"/>
  <c r="T751" i="28"/>
  <c r="V750" i="28"/>
  <c r="T750" i="28"/>
  <c r="V749" i="28"/>
  <c r="T749" i="28"/>
  <c r="V748" i="28"/>
  <c r="T748" i="28"/>
  <c r="V747" i="28"/>
  <c r="T747" i="28"/>
  <c r="V746" i="28"/>
  <c r="T746" i="28"/>
  <c r="V745" i="28"/>
  <c r="T745" i="28"/>
  <c r="V744" i="28"/>
  <c r="T744" i="28"/>
  <c r="V743" i="28"/>
  <c r="T743" i="28"/>
  <c r="V742" i="28"/>
  <c r="T742" i="28"/>
  <c r="V741" i="28"/>
  <c r="T741" i="28"/>
  <c r="V740" i="28"/>
  <c r="T740" i="28"/>
  <c r="V739" i="28"/>
  <c r="T739" i="28"/>
  <c r="V738" i="28"/>
  <c r="T738" i="28"/>
  <c r="V737" i="28"/>
  <c r="T737" i="28"/>
  <c r="V736" i="28"/>
  <c r="T736" i="28"/>
  <c r="V735" i="28"/>
  <c r="T735" i="28"/>
  <c r="V734" i="28"/>
  <c r="T734" i="28"/>
  <c r="V733" i="28"/>
  <c r="T733" i="28"/>
  <c r="V732" i="28"/>
  <c r="T732" i="28"/>
  <c r="V731" i="28"/>
  <c r="T731" i="28"/>
  <c r="V730" i="28"/>
  <c r="T730" i="28"/>
  <c r="V729" i="28"/>
  <c r="T729" i="28"/>
  <c r="V728" i="28"/>
  <c r="T728" i="28"/>
  <c r="V727" i="28"/>
  <c r="T727" i="28"/>
  <c r="V726" i="28"/>
  <c r="T726" i="28"/>
  <c r="V725" i="28"/>
  <c r="T725" i="28"/>
  <c r="V724" i="28"/>
  <c r="T724" i="28"/>
  <c r="V723" i="28"/>
  <c r="T723" i="28"/>
  <c r="V722" i="28"/>
  <c r="T722" i="28"/>
  <c r="V721" i="28"/>
  <c r="T721" i="28"/>
  <c r="V720" i="28"/>
  <c r="T720" i="28"/>
  <c r="V719" i="28"/>
  <c r="T719" i="28"/>
  <c r="V718" i="28"/>
  <c r="T718" i="28"/>
  <c r="V717" i="28"/>
  <c r="T717" i="28"/>
  <c r="V716" i="28"/>
  <c r="T716" i="28"/>
  <c r="V715" i="28"/>
  <c r="T715" i="28"/>
  <c r="V714" i="28"/>
  <c r="T714" i="28"/>
  <c r="V713" i="28"/>
  <c r="T713" i="28"/>
  <c r="V712" i="28"/>
  <c r="T712" i="28"/>
  <c r="V711" i="28"/>
  <c r="T711" i="28"/>
  <c r="V710" i="28"/>
  <c r="T710" i="28"/>
  <c r="V709" i="28"/>
  <c r="T709" i="28"/>
  <c r="V708" i="28"/>
  <c r="T708" i="28"/>
  <c r="V707" i="28"/>
  <c r="T707" i="28"/>
  <c r="V706" i="28"/>
  <c r="T706" i="28"/>
  <c r="V705" i="28"/>
  <c r="T705" i="28"/>
  <c r="V704" i="28"/>
  <c r="T704" i="28"/>
  <c r="V703" i="28"/>
  <c r="T703" i="28"/>
  <c r="V702" i="28"/>
  <c r="T702" i="28"/>
  <c r="V701" i="28"/>
  <c r="T701" i="28"/>
  <c r="V700" i="28"/>
  <c r="T700" i="28"/>
  <c r="V699" i="28"/>
  <c r="T699" i="28"/>
  <c r="V698" i="28"/>
  <c r="T698" i="28"/>
  <c r="V697" i="28"/>
  <c r="T697" i="28"/>
  <c r="V696" i="28"/>
  <c r="T696" i="28"/>
  <c r="V695" i="28"/>
  <c r="T695" i="28"/>
  <c r="V694" i="28"/>
  <c r="T694" i="28"/>
  <c r="V693" i="28"/>
  <c r="T693" i="28"/>
  <c r="V692" i="28"/>
  <c r="T692" i="28"/>
  <c r="V691" i="28"/>
  <c r="T691" i="28"/>
  <c r="V690" i="28"/>
  <c r="T690" i="28"/>
  <c r="V689" i="28"/>
  <c r="T689" i="28"/>
  <c r="V688" i="28"/>
  <c r="T688" i="28"/>
  <c r="V687" i="28"/>
  <c r="T687" i="28"/>
  <c r="V686" i="28"/>
  <c r="T686" i="28"/>
  <c r="V685" i="28"/>
  <c r="T685" i="28"/>
  <c r="V684" i="28"/>
  <c r="T684" i="28"/>
  <c r="V683" i="28"/>
  <c r="T683" i="28"/>
  <c r="V682" i="28"/>
  <c r="T682" i="28"/>
  <c r="V681" i="28"/>
  <c r="T681" i="28"/>
  <c r="V680" i="28"/>
  <c r="T680" i="28"/>
  <c r="V679" i="28"/>
  <c r="T679" i="28"/>
  <c r="V678" i="28"/>
  <c r="T678" i="28"/>
  <c r="V677" i="28"/>
  <c r="T677" i="28"/>
  <c r="V676" i="28"/>
  <c r="T676" i="28"/>
  <c r="V675" i="28"/>
  <c r="T675" i="28"/>
  <c r="V674" i="28"/>
  <c r="T674" i="28"/>
  <c r="V673" i="28"/>
  <c r="T673" i="28"/>
  <c r="V672" i="28"/>
  <c r="T672" i="28"/>
  <c r="V671" i="28"/>
  <c r="T671" i="28"/>
  <c r="V670" i="28"/>
  <c r="T670" i="28"/>
  <c r="V669" i="28"/>
  <c r="T669" i="28"/>
  <c r="V668" i="28"/>
  <c r="T668" i="28"/>
  <c r="V667" i="28"/>
  <c r="T667" i="28"/>
  <c r="V666" i="28"/>
  <c r="T666" i="28"/>
  <c r="V665" i="28"/>
  <c r="T665" i="28"/>
  <c r="V664" i="28"/>
  <c r="T664" i="28"/>
  <c r="V663" i="28"/>
  <c r="T663" i="28"/>
  <c r="V662" i="28"/>
  <c r="T662" i="28"/>
  <c r="V661" i="28"/>
  <c r="T661" i="28"/>
  <c r="V660" i="28"/>
  <c r="T660" i="28"/>
  <c r="V659" i="28"/>
  <c r="T659" i="28"/>
  <c r="V658" i="28"/>
  <c r="T658" i="28"/>
  <c r="V657" i="28"/>
  <c r="T657" i="28"/>
  <c r="V656" i="28"/>
  <c r="T656" i="28"/>
  <c r="V655" i="28"/>
  <c r="T655" i="28"/>
  <c r="V654" i="28"/>
  <c r="T654" i="28"/>
  <c r="V653" i="28"/>
  <c r="T653" i="28"/>
  <c r="V652" i="28"/>
  <c r="T652" i="28"/>
  <c r="V651" i="28"/>
  <c r="T651" i="28"/>
  <c r="V650" i="28"/>
  <c r="T650" i="28"/>
  <c r="V649" i="28"/>
  <c r="T649" i="28"/>
  <c r="V648" i="28"/>
  <c r="T648" i="28"/>
  <c r="V647" i="28"/>
  <c r="T647" i="28"/>
  <c r="V646" i="28"/>
  <c r="T646" i="28"/>
  <c r="V645" i="28"/>
  <c r="T645" i="28"/>
  <c r="V644" i="28"/>
  <c r="T644" i="28"/>
  <c r="V643" i="28"/>
  <c r="T643" i="28"/>
  <c r="V642" i="28"/>
  <c r="T642" i="28"/>
  <c r="V641" i="28"/>
  <c r="T641" i="28"/>
  <c r="V640" i="28"/>
  <c r="T640" i="28"/>
  <c r="V639" i="28"/>
  <c r="T639" i="28"/>
  <c r="V638" i="28"/>
  <c r="T638" i="28"/>
  <c r="V637" i="28"/>
  <c r="T637" i="28"/>
  <c r="V636" i="28"/>
  <c r="T636" i="28"/>
  <c r="V635" i="28"/>
  <c r="T635" i="28"/>
  <c r="V634" i="28"/>
  <c r="T634" i="28"/>
  <c r="V633" i="28"/>
  <c r="T633" i="28"/>
  <c r="V632" i="28"/>
  <c r="T632" i="28"/>
  <c r="V631" i="28"/>
  <c r="T631" i="28"/>
  <c r="V630" i="28"/>
  <c r="T630" i="28"/>
  <c r="V629" i="28"/>
  <c r="T629" i="28"/>
  <c r="V628" i="28"/>
  <c r="T628" i="28"/>
  <c r="V627" i="28"/>
  <c r="T627" i="28"/>
  <c r="V626" i="28"/>
  <c r="T626" i="28"/>
  <c r="V625" i="28"/>
  <c r="T625" i="28"/>
  <c r="V624" i="28"/>
  <c r="T624" i="28"/>
  <c r="V623" i="28"/>
  <c r="T623" i="28"/>
  <c r="V622" i="28"/>
  <c r="T622" i="28"/>
  <c r="V621" i="28"/>
  <c r="T621" i="28"/>
  <c r="V620" i="28"/>
  <c r="T620" i="28"/>
  <c r="V619" i="28"/>
  <c r="T619" i="28"/>
  <c r="V618" i="28"/>
  <c r="T618" i="28"/>
  <c r="V617" i="28"/>
  <c r="T617" i="28"/>
  <c r="V616" i="28"/>
  <c r="T616" i="28"/>
  <c r="V615" i="28"/>
  <c r="T615" i="28"/>
  <c r="V614" i="28"/>
  <c r="T614" i="28"/>
  <c r="V613" i="28"/>
  <c r="T613" i="28"/>
  <c r="V612" i="28"/>
  <c r="T612" i="28"/>
  <c r="V611" i="28"/>
  <c r="T611" i="28"/>
  <c r="V610" i="28"/>
  <c r="T610" i="28"/>
  <c r="V609" i="28"/>
  <c r="T609" i="28"/>
  <c r="V608" i="28"/>
  <c r="T608" i="28"/>
  <c r="V607" i="28"/>
  <c r="T607" i="28"/>
  <c r="V606" i="28"/>
  <c r="T606" i="28"/>
  <c r="V605" i="28"/>
  <c r="T605" i="28"/>
  <c r="V604" i="28"/>
  <c r="T604" i="28"/>
  <c r="V603" i="28"/>
  <c r="T603" i="28"/>
  <c r="V602" i="28"/>
  <c r="T602" i="28"/>
  <c r="V601" i="28"/>
  <c r="T601" i="28"/>
  <c r="V600" i="28"/>
  <c r="T600" i="28"/>
  <c r="V599" i="28"/>
  <c r="T599" i="28"/>
  <c r="V598" i="28"/>
  <c r="T598" i="28"/>
  <c r="V597" i="28"/>
  <c r="T597" i="28"/>
  <c r="V596" i="28"/>
  <c r="T596" i="28"/>
  <c r="V595" i="28"/>
  <c r="T595" i="28"/>
  <c r="V594" i="28"/>
  <c r="T594" i="28"/>
  <c r="V593" i="28"/>
  <c r="T593" i="28"/>
  <c r="V592" i="28"/>
  <c r="T592" i="28"/>
  <c r="V591" i="28"/>
  <c r="T591" i="28"/>
  <c r="V590" i="28"/>
  <c r="T590" i="28"/>
  <c r="V589" i="28"/>
  <c r="T589" i="28"/>
  <c r="V588" i="28"/>
  <c r="T588" i="28"/>
  <c r="V587" i="28"/>
  <c r="T587" i="28"/>
  <c r="V586" i="28"/>
  <c r="T586" i="28"/>
  <c r="V585" i="28"/>
  <c r="T585" i="28"/>
  <c r="V584" i="28"/>
  <c r="T584" i="28"/>
  <c r="V583" i="28"/>
  <c r="T583" i="28"/>
  <c r="V582" i="28"/>
  <c r="T582" i="28"/>
  <c r="V581" i="28"/>
  <c r="T581" i="28"/>
  <c r="V580" i="28"/>
  <c r="T580" i="28"/>
  <c r="V579" i="28"/>
  <c r="T579" i="28"/>
  <c r="V578" i="28"/>
  <c r="T578" i="28"/>
  <c r="V577" i="28"/>
  <c r="T577" i="28"/>
  <c r="V576" i="28"/>
  <c r="T576" i="28"/>
  <c r="V575" i="28"/>
  <c r="T575" i="28"/>
  <c r="V574" i="28"/>
  <c r="T574" i="28"/>
  <c r="V573" i="28"/>
  <c r="T573" i="28"/>
  <c r="V572" i="28"/>
  <c r="T572" i="28"/>
  <c r="V571" i="28"/>
  <c r="T571" i="28"/>
  <c r="V570" i="28"/>
  <c r="T570" i="28"/>
  <c r="V569" i="28"/>
  <c r="T569" i="28"/>
  <c r="V568" i="28"/>
  <c r="T568" i="28"/>
  <c r="V567" i="28"/>
  <c r="T567" i="28"/>
  <c r="V566" i="28"/>
  <c r="T566" i="28"/>
  <c r="V565" i="28"/>
  <c r="T565" i="28"/>
  <c r="V564" i="28"/>
  <c r="T564" i="28"/>
  <c r="V563" i="28"/>
  <c r="T563" i="28"/>
  <c r="V562" i="28"/>
  <c r="T562" i="28"/>
  <c r="V561" i="28"/>
  <c r="T561" i="28"/>
  <c r="V560" i="28"/>
  <c r="T560" i="28"/>
  <c r="V559" i="28"/>
  <c r="T559" i="28"/>
  <c r="V558" i="28"/>
  <c r="T558" i="28"/>
  <c r="V557" i="28"/>
  <c r="T557" i="28"/>
  <c r="V556" i="28"/>
  <c r="T556" i="28"/>
  <c r="V555" i="28"/>
  <c r="T555" i="28"/>
  <c r="V554" i="28"/>
  <c r="T554" i="28"/>
  <c r="V553" i="28"/>
  <c r="T553" i="28"/>
  <c r="V552" i="28"/>
  <c r="T552" i="28"/>
  <c r="V551" i="28"/>
  <c r="T551" i="28"/>
  <c r="V550" i="28"/>
  <c r="T550" i="28"/>
  <c r="V549" i="28"/>
  <c r="T549" i="28"/>
  <c r="V548" i="28"/>
  <c r="T548" i="28"/>
  <c r="V547" i="28"/>
  <c r="T547" i="28"/>
  <c r="V546" i="28"/>
  <c r="T546" i="28"/>
  <c r="V545" i="28"/>
  <c r="T545" i="28"/>
  <c r="V544" i="28"/>
  <c r="T544" i="28"/>
  <c r="V543" i="28"/>
  <c r="T543" i="28"/>
  <c r="V542" i="28"/>
  <c r="T542" i="28"/>
  <c r="V541" i="28"/>
  <c r="T541" i="28"/>
  <c r="V540" i="28"/>
  <c r="T540" i="28"/>
  <c r="V539" i="28"/>
  <c r="T539" i="28"/>
  <c r="V538" i="28"/>
  <c r="T538" i="28"/>
  <c r="V537" i="28"/>
  <c r="T537" i="28"/>
  <c r="V536" i="28"/>
  <c r="T536" i="28"/>
  <c r="V535" i="28"/>
  <c r="T535" i="28"/>
  <c r="V534" i="28"/>
  <c r="T534" i="28"/>
  <c r="V533" i="28"/>
  <c r="T533" i="28"/>
  <c r="V532" i="28"/>
  <c r="T532" i="28"/>
  <c r="V531" i="28"/>
  <c r="T531" i="28"/>
  <c r="V530" i="28"/>
  <c r="T530" i="28"/>
  <c r="V529" i="28"/>
  <c r="T529" i="28"/>
  <c r="V528" i="28"/>
  <c r="T528" i="28"/>
  <c r="V527" i="28"/>
  <c r="T527" i="28"/>
  <c r="V526" i="28"/>
  <c r="T526" i="28"/>
  <c r="V525" i="28"/>
  <c r="T525" i="28"/>
  <c r="V524" i="28"/>
  <c r="T524" i="28"/>
  <c r="V523" i="28"/>
  <c r="T523" i="28"/>
  <c r="V522" i="28"/>
  <c r="T522" i="28"/>
  <c r="V521" i="28"/>
  <c r="T521" i="28"/>
  <c r="V520" i="28"/>
  <c r="T520" i="28"/>
  <c r="V519" i="28"/>
  <c r="T519" i="28"/>
  <c r="V518" i="28"/>
  <c r="T518" i="28"/>
  <c r="V517" i="28"/>
  <c r="T517" i="28"/>
  <c r="V516" i="28"/>
  <c r="T516" i="28"/>
  <c r="V515" i="28"/>
  <c r="T515" i="28"/>
  <c r="V514" i="28"/>
  <c r="T514" i="28"/>
  <c r="V513" i="28"/>
  <c r="T513" i="28"/>
  <c r="V512" i="28"/>
  <c r="T512" i="28"/>
  <c r="V511" i="28"/>
  <c r="T511" i="28"/>
  <c r="V510" i="28"/>
  <c r="T510" i="28"/>
  <c r="V509" i="28"/>
  <c r="T509" i="28"/>
  <c r="V508" i="28"/>
  <c r="T508" i="28"/>
  <c r="V507" i="28"/>
  <c r="T507" i="28"/>
  <c r="V506" i="28"/>
  <c r="T506" i="28"/>
  <c r="V505" i="28"/>
  <c r="T505" i="28"/>
  <c r="V504" i="28"/>
  <c r="T504" i="28"/>
  <c r="V503" i="28"/>
  <c r="T503" i="28"/>
  <c r="V502" i="28"/>
  <c r="T502" i="28"/>
  <c r="V501" i="28"/>
  <c r="T501" i="28"/>
  <c r="V500" i="28"/>
  <c r="T500" i="28"/>
  <c r="V499" i="28"/>
  <c r="T499" i="28"/>
  <c r="V2253" i="29"/>
  <c r="T2253" i="29"/>
  <c r="V2252" i="29"/>
  <c r="T2252" i="29"/>
  <c r="V2251" i="29"/>
  <c r="T2251" i="29"/>
  <c r="V2250" i="29"/>
  <c r="T2250" i="29"/>
  <c r="V2249" i="29"/>
  <c r="T2249" i="29"/>
  <c r="V2248" i="29"/>
  <c r="T2248" i="29"/>
  <c r="V2247" i="29"/>
  <c r="T2247" i="29"/>
  <c r="V2246" i="29"/>
  <c r="T2246" i="29"/>
  <c r="V2245" i="29"/>
  <c r="T2245" i="29"/>
  <c r="V2244" i="29"/>
  <c r="T2244" i="29"/>
  <c r="V2243" i="29"/>
  <c r="T2243" i="29"/>
  <c r="V2242" i="29"/>
  <c r="T2242" i="29"/>
  <c r="V2241" i="29"/>
  <c r="T2241" i="29"/>
  <c r="V2240" i="29"/>
  <c r="T2240" i="29"/>
  <c r="V2239" i="29"/>
  <c r="T2239" i="29"/>
  <c r="V2238" i="29"/>
  <c r="T2238" i="29"/>
  <c r="V2237" i="29"/>
  <c r="T2237" i="29"/>
  <c r="V2236" i="29"/>
  <c r="T2236" i="29"/>
  <c r="V2235" i="29"/>
  <c r="T2235" i="29"/>
  <c r="V2234" i="29"/>
  <c r="T2234" i="29"/>
  <c r="V2233" i="29"/>
  <c r="T2233" i="29"/>
  <c r="V2232" i="29"/>
  <c r="T2232" i="29"/>
  <c r="V2231" i="29"/>
  <c r="T2231" i="29"/>
  <c r="V2230" i="29"/>
  <c r="T2230" i="29"/>
  <c r="V2229" i="29"/>
  <c r="T2229" i="29"/>
  <c r="V2228" i="29"/>
  <c r="T2228" i="29"/>
  <c r="V2227" i="29"/>
  <c r="T2227" i="29"/>
  <c r="V2226" i="29"/>
  <c r="T2226" i="29"/>
  <c r="V2225" i="29"/>
  <c r="T2225" i="29"/>
  <c r="V2224" i="29"/>
  <c r="T2224" i="29"/>
  <c r="V2223" i="29"/>
  <c r="T2223" i="29"/>
  <c r="V2222" i="29"/>
  <c r="T2222" i="29"/>
  <c r="V2221" i="29"/>
  <c r="T2221" i="29"/>
  <c r="V2220" i="29"/>
  <c r="T2220" i="29"/>
  <c r="V2219" i="29"/>
  <c r="T2219" i="29"/>
  <c r="V2218" i="29"/>
  <c r="T2218" i="29"/>
  <c r="V2217" i="29"/>
  <c r="T2217" i="29"/>
  <c r="V2216" i="29"/>
  <c r="T2216" i="29"/>
  <c r="V2215" i="29"/>
  <c r="T2215" i="29"/>
  <c r="V2214" i="29"/>
  <c r="T2214" i="29"/>
  <c r="V2213" i="29"/>
  <c r="T2213" i="29"/>
  <c r="V2212" i="29"/>
  <c r="T2212" i="29"/>
  <c r="V2211" i="29"/>
  <c r="T2211" i="29"/>
  <c r="V2210" i="29"/>
  <c r="T2210" i="29"/>
  <c r="V2209" i="29"/>
  <c r="T2209" i="29"/>
  <c r="V2208" i="29"/>
  <c r="T2208" i="29"/>
  <c r="V2207" i="29"/>
  <c r="T2207" i="29"/>
  <c r="V2206" i="29"/>
  <c r="T2206" i="29"/>
  <c r="V2205" i="29"/>
  <c r="T2205" i="29"/>
  <c r="V2204" i="29"/>
  <c r="T2204" i="29"/>
  <c r="V2203" i="29"/>
  <c r="T2203" i="29"/>
  <c r="V2202" i="29"/>
  <c r="T2202" i="29"/>
  <c r="V2201" i="29"/>
  <c r="T2201" i="29"/>
  <c r="V2200" i="29"/>
  <c r="T2200" i="29"/>
  <c r="V2199" i="29"/>
  <c r="T2199" i="29"/>
  <c r="V2198" i="29"/>
  <c r="T2198" i="29"/>
  <c r="V2197" i="29"/>
  <c r="T2197" i="29"/>
  <c r="V2196" i="29"/>
  <c r="T2196" i="29"/>
  <c r="V2195" i="29"/>
  <c r="T2195" i="29"/>
  <c r="V2194" i="29"/>
  <c r="T2194" i="29"/>
  <c r="V2193" i="29"/>
  <c r="T2193" i="29"/>
  <c r="V2192" i="29"/>
  <c r="T2192" i="29"/>
  <c r="V2191" i="29"/>
  <c r="T2191" i="29"/>
  <c r="V2190" i="29"/>
  <c r="T2190" i="29"/>
  <c r="V2189" i="29"/>
  <c r="T2189" i="29"/>
  <c r="V2188" i="29"/>
  <c r="T2188" i="29"/>
  <c r="V2187" i="29"/>
  <c r="T2187" i="29"/>
  <c r="V2186" i="29"/>
  <c r="T2186" i="29"/>
  <c r="V2185" i="29"/>
  <c r="T2185" i="29"/>
  <c r="V2184" i="29"/>
  <c r="T2184" i="29"/>
  <c r="V2183" i="29"/>
  <c r="T2183" i="29"/>
  <c r="V2182" i="29"/>
  <c r="T2182" i="29"/>
  <c r="V2181" i="29"/>
  <c r="T2181" i="29"/>
  <c r="V2180" i="29"/>
  <c r="T2180" i="29"/>
  <c r="V2179" i="29"/>
  <c r="T2179" i="29"/>
  <c r="V2178" i="29"/>
  <c r="T2178" i="29"/>
  <c r="V2177" i="29"/>
  <c r="T2177" i="29"/>
  <c r="V2176" i="29"/>
  <c r="T2176" i="29"/>
  <c r="V2175" i="29"/>
  <c r="T2175" i="29"/>
  <c r="V2174" i="29"/>
  <c r="T2174" i="29"/>
  <c r="V2173" i="29"/>
  <c r="T2173" i="29"/>
  <c r="V2172" i="29"/>
  <c r="T2172" i="29"/>
  <c r="V2171" i="29"/>
  <c r="T2171" i="29"/>
  <c r="V2170" i="29"/>
  <c r="T2170" i="29"/>
  <c r="V2169" i="29"/>
  <c r="T2169" i="29"/>
  <c r="V2168" i="29"/>
  <c r="T2168" i="29"/>
  <c r="V2167" i="29"/>
  <c r="T2167" i="29"/>
  <c r="V2166" i="29"/>
  <c r="T2166" i="29"/>
  <c r="V2165" i="29"/>
  <c r="T2165" i="29"/>
  <c r="V2164" i="29"/>
  <c r="T2164" i="29"/>
  <c r="V2163" i="29"/>
  <c r="T2163" i="29"/>
  <c r="V2162" i="29"/>
  <c r="T2162" i="29"/>
  <c r="V2161" i="29"/>
  <c r="T2161" i="29"/>
  <c r="V2160" i="29"/>
  <c r="T2160" i="29"/>
  <c r="V2159" i="29"/>
  <c r="T2159" i="29"/>
  <c r="V2158" i="29"/>
  <c r="T2158" i="29"/>
  <c r="V2157" i="29"/>
  <c r="T2157" i="29"/>
  <c r="V2156" i="29"/>
  <c r="T2156" i="29"/>
  <c r="V2155" i="29"/>
  <c r="T2155" i="29"/>
  <c r="V2154" i="29"/>
  <c r="T2154" i="29"/>
  <c r="V2153" i="29"/>
  <c r="T2153" i="29"/>
  <c r="V2152" i="29"/>
  <c r="T2152" i="29"/>
  <c r="V2151" i="29"/>
  <c r="T2151" i="29"/>
  <c r="V2150" i="29"/>
  <c r="T2150" i="29"/>
  <c r="V2149" i="29"/>
  <c r="T2149" i="29"/>
  <c r="V2148" i="29"/>
  <c r="T2148" i="29"/>
  <c r="V2147" i="29"/>
  <c r="T2147" i="29"/>
  <c r="V2146" i="29"/>
  <c r="T2146" i="29"/>
  <c r="V2145" i="29"/>
  <c r="T2145" i="29"/>
  <c r="V2144" i="29"/>
  <c r="T2144" i="29"/>
  <c r="V2143" i="29"/>
  <c r="T2143" i="29"/>
  <c r="V2142" i="29"/>
  <c r="T2142" i="29"/>
  <c r="V2141" i="29"/>
  <c r="T2141" i="29"/>
  <c r="V2140" i="29"/>
  <c r="T2140" i="29"/>
  <c r="V2139" i="29"/>
  <c r="T2139" i="29"/>
  <c r="V2138" i="29"/>
  <c r="T2138" i="29"/>
  <c r="V2137" i="29"/>
  <c r="T2137" i="29"/>
  <c r="V2136" i="29"/>
  <c r="T2136" i="29"/>
  <c r="V2135" i="29"/>
  <c r="T2135" i="29"/>
  <c r="V2134" i="29"/>
  <c r="T2134" i="29"/>
  <c r="V2133" i="29"/>
  <c r="T2133" i="29"/>
  <c r="V2132" i="29"/>
  <c r="T2132" i="29"/>
  <c r="V2131" i="29"/>
  <c r="T2131" i="29"/>
  <c r="V2130" i="29"/>
  <c r="T2130" i="29"/>
  <c r="V2129" i="29"/>
  <c r="T2129" i="29"/>
  <c r="V2128" i="29"/>
  <c r="T2128" i="29"/>
  <c r="V2127" i="29"/>
  <c r="T2127" i="29"/>
  <c r="V2126" i="29"/>
  <c r="T2126" i="29"/>
  <c r="V2125" i="29"/>
  <c r="T2125" i="29"/>
  <c r="V2124" i="29"/>
  <c r="T2124" i="29"/>
  <c r="V2123" i="29"/>
  <c r="T2123" i="29"/>
  <c r="V2122" i="29"/>
  <c r="T2122" i="29"/>
  <c r="V2121" i="29"/>
  <c r="T2121" i="29"/>
  <c r="V2120" i="29"/>
  <c r="T2120" i="29"/>
  <c r="V2119" i="29"/>
  <c r="T2119" i="29"/>
  <c r="V2118" i="29"/>
  <c r="T2118" i="29"/>
  <c r="V2117" i="29"/>
  <c r="T2117" i="29"/>
  <c r="V2116" i="29"/>
  <c r="T2116" i="29"/>
  <c r="V2115" i="29"/>
  <c r="T2115" i="29"/>
  <c r="V2114" i="29"/>
  <c r="T2114" i="29"/>
  <c r="V2113" i="29"/>
  <c r="T2113" i="29"/>
  <c r="V2112" i="29"/>
  <c r="T2112" i="29"/>
  <c r="V2111" i="29"/>
  <c r="T2111" i="29"/>
  <c r="V2110" i="29"/>
  <c r="T2110" i="29"/>
  <c r="V2109" i="29"/>
  <c r="T2109" i="29"/>
  <c r="V2108" i="29"/>
  <c r="T2108" i="29"/>
  <c r="V2107" i="29"/>
  <c r="T2107" i="29"/>
  <c r="V2106" i="29"/>
  <c r="T2106" i="29"/>
  <c r="V2105" i="29"/>
  <c r="T2105" i="29"/>
  <c r="V2104" i="29"/>
  <c r="T2104" i="29"/>
  <c r="V2103" i="29"/>
  <c r="T2103" i="29"/>
  <c r="V2102" i="29"/>
  <c r="T2102" i="29"/>
  <c r="V2101" i="29"/>
  <c r="T2101" i="29"/>
  <c r="V2100" i="29"/>
  <c r="T2100" i="29"/>
  <c r="V2099" i="29"/>
  <c r="T2099" i="29"/>
  <c r="V2098" i="29"/>
  <c r="T2098" i="29"/>
  <c r="V2097" i="29"/>
  <c r="T2097" i="29"/>
  <c r="V2096" i="29"/>
  <c r="T2096" i="29"/>
  <c r="V2095" i="29"/>
  <c r="T2095" i="29"/>
  <c r="V2094" i="29"/>
  <c r="T2094" i="29"/>
  <c r="V2093" i="29"/>
  <c r="T2093" i="29"/>
  <c r="V2092" i="29"/>
  <c r="T2092" i="29"/>
  <c r="V2091" i="29"/>
  <c r="T2091" i="29"/>
  <c r="V2090" i="29"/>
  <c r="T2090" i="29"/>
  <c r="V2089" i="29"/>
  <c r="T2089" i="29"/>
  <c r="V2088" i="29"/>
  <c r="T2088" i="29"/>
  <c r="V2087" i="29"/>
  <c r="T2087" i="29"/>
  <c r="V2086" i="29"/>
  <c r="T2086" i="29"/>
  <c r="V2085" i="29"/>
  <c r="T2085" i="29"/>
  <c r="V2084" i="29"/>
  <c r="T2084" i="29"/>
  <c r="V2083" i="29"/>
  <c r="T2083" i="29"/>
  <c r="V2082" i="29"/>
  <c r="T2082" i="29"/>
  <c r="V2081" i="29"/>
  <c r="T2081" i="29"/>
  <c r="V2080" i="29"/>
  <c r="T2080" i="29"/>
  <c r="V2079" i="29"/>
  <c r="T2079" i="29"/>
  <c r="V2078" i="29"/>
  <c r="T2078" i="29"/>
  <c r="V2077" i="29"/>
  <c r="T2077" i="29"/>
  <c r="V2076" i="29"/>
  <c r="T2076" i="29"/>
  <c r="V2075" i="29"/>
  <c r="T2075" i="29"/>
  <c r="V2074" i="29"/>
  <c r="T2074" i="29"/>
  <c r="V2073" i="29"/>
  <c r="T2073" i="29"/>
  <c r="V2072" i="29"/>
  <c r="T2072" i="29"/>
  <c r="V2071" i="29"/>
  <c r="T2071" i="29"/>
  <c r="V2070" i="29"/>
  <c r="T2070" i="29"/>
  <c r="V2069" i="29"/>
  <c r="T2069" i="29"/>
  <c r="V2068" i="29"/>
  <c r="T2068" i="29"/>
  <c r="V2067" i="29"/>
  <c r="T2067" i="29"/>
  <c r="V2066" i="29"/>
  <c r="T2066" i="29"/>
  <c r="V2065" i="29"/>
  <c r="T2065" i="29"/>
  <c r="V2064" i="29"/>
  <c r="T2064" i="29"/>
  <c r="V2063" i="29"/>
  <c r="T2063" i="29"/>
  <c r="V2062" i="29"/>
  <c r="T2062" i="29"/>
  <c r="V2061" i="29"/>
  <c r="T2061" i="29"/>
  <c r="V2060" i="29"/>
  <c r="T2060" i="29"/>
  <c r="V2059" i="29"/>
  <c r="T2059" i="29"/>
  <c r="V2058" i="29"/>
  <c r="T2058" i="29"/>
  <c r="V2057" i="29"/>
  <c r="T2057" i="29"/>
  <c r="V2056" i="29"/>
  <c r="T2056" i="29"/>
  <c r="V2055" i="29"/>
  <c r="T2055" i="29"/>
  <c r="V2054" i="29"/>
  <c r="T2054" i="29"/>
  <c r="V2053" i="29"/>
  <c r="T2053" i="29"/>
  <c r="V2052" i="29"/>
  <c r="T2052" i="29"/>
  <c r="V2051" i="29"/>
  <c r="T2051" i="29"/>
  <c r="V2050" i="29"/>
  <c r="T2050" i="29"/>
  <c r="V2049" i="29"/>
  <c r="T2049" i="29"/>
  <c r="V2048" i="29"/>
  <c r="T2048" i="29"/>
  <c r="V2047" i="29"/>
  <c r="T2047" i="29"/>
  <c r="V2046" i="29"/>
  <c r="T2046" i="29"/>
  <c r="V2045" i="29"/>
  <c r="T2045" i="29"/>
  <c r="V2044" i="29"/>
  <c r="T2044" i="29"/>
  <c r="V2043" i="29"/>
  <c r="T2043" i="29"/>
  <c r="V2042" i="29"/>
  <c r="T2042" i="29"/>
  <c r="V2041" i="29"/>
  <c r="T2041" i="29"/>
  <c r="V2040" i="29"/>
  <c r="T2040" i="29"/>
  <c r="V2039" i="29"/>
  <c r="T2039" i="29"/>
  <c r="V2038" i="29"/>
  <c r="T2038" i="29"/>
  <c r="V2037" i="29"/>
  <c r="T2037" i="29"/>
  <c r="V2036" i="29"/>
  <c r="T2036" i="29"/>
  <c r="V2035" i="29"/>
  <c r="T2035" i="29"/>
  <c r="V2034" i="29"/>
  <c r="T2034" i="29"/>
  <c r="V2033" i="29"/>
  <c r="T2033" i="29"/>
  <c r="V2032" i="29"/>
  <c r="T2032" i="29"/>
  <c r="V2031" i="29"/>
  <c r="T2031" i="29"/>
  <c r="V2030" i="29"/>
  <c r="T2030" i="29"/>
  <c r="V2029" i="29"/>
  <c r="T2029" i="29"/>
  <c r="V2028" i="29"/>
  <c r="T2028" i="29"/>
  <c r="V2027" i="29"/>
  <c r="T2027" i="29"/>
  <c r="V2026" i="29"/>
  <c r="T2026" i="29"/>
  <c r="V2025" i="29"/>
  <c r="T2025" i="29"/>
  <c r="V2024" i="29"/>
  <c r="T2024" i="29"/>
  <c r="V2023" i="29"/>
  <c r="T2023" i="29"/>
  <c r="V2022" i="29"/>
  <c r="T2022" i="29"/>
  <c r="V2021" i="29"/>
  <c r="T2021" i="29"/>
  <c r="V2020" i="29"/>
  <c r="T2020" i="29"/>
  <c r="V2019" i="29"/>
  <c r="T2019" i="29"/>
  <c r="V2018" i="29"/>
  <c r="T2018" i="29"/>
  <c r="V2017" i="29"/>
  <c r="T2017" i="29"/>
  <c r="V2016" i="29"/>
  <c r="T2016" i="29"/>
  <c r="V2015" i="29"/>
  <c r="T2015" i="29"/>
  <c r="V2014" i="29"/>
  <c r="T2014" i="29"/>
  <c r="V2013" i="29"/>
  <c r="T2013" i="29"/>
  <c r="V2012" i="29"/>
  <c r="T2012" i="29"/>
  <c r="V2011" i="29"/>
  <c r="T2011" i="29"/>
  <c r="V2010" i="29"/>
  <c r="T2010" i="29"/>
  <c r="V2009" i="29"/>
  <c r="T2009" i="29"/>
  <c r="V2008" i="29"/>
  <c r="T2008" i="29"/>
  <c r="V2007" i="29"/>
  <c r="T2007" i="29"/>
  <c r="V2006" i="29"/>
  <c r="T2006" i="29"/>
  <c r="V2005" i="29"/>
  <c r="T2005" i="29"/>
  <c r="V2004" i="29"/>
  <c r="T2004" i="29"/>
  <c r="V2003" i="29"/>
  <c r="T2003" i="29"/>
  <c r="V2002" i="29"/>
  <c r="T2002" i="29"/>
  <c r="V2001" i="29"/>
  <c r="T2001" i="29"/>
  <c r="V2000" i="29"/>
  <c r="T2000" i="29"/>
  <c r="V1999" i="29"/>
  <c r="T1999" i="29"/>
  <c r="V1998" i="29"/>
  <c r="T1998" i="29"/>
  <c r="V1997" i="29"/>
  <c r="T1997" i="29"/>
  <c r="V1996" i="29"/>
  <c r="T1996" i="29"/>
  <c r="V1995" i="29"/>
  <c r="T1995" i="29"/>
  <c r="V1994" i="29"/>
  <c r="T1994" i="29"/>
  <c r="V1993" i="29"/>
  <c r="T1993" i="29"/>
  <c r="V1992" i="29"/>
  <c r="T1992" i="29"/>
  <c r="V1991" i="29"/>
  <c r="T1991" i="29"/>
  <c r="V1990" i="29"/>
  <c r="T1990" i="29"/>
  <c r="V1989" i="29"/>
  <c r="T1989" i="29"/>
  <c r="V1988" i="29"/>
  <c r="T1988" i="29"/>
  <c r="V1987" i="29"/>
  <c r="T1987" i="29"/>
  <c r="V1986" i="29"/>
  <c r="T1986" i="29"/>
  <c r="V1985" i="29"/>
  <c r="T1985" i="29"/>
  <c r="V1984" i="29"/>
  <c r="T1984" i="29"/>
  <c r="V1983" i="29"/>
  <c r="T1983" i="29"/>
  <c r="V1982" i="29"/>
  <c r="T1982" i="29"/>
  <c r="V1981" i="29"/>
  <c r="T1981" i="29"/>
  <c r="V1980" i="29"/>
  <c r="T1980" i="29"/>
  <c r="V1979" i="29"/>
  <c r="T1979" i="29"/>
  <c r="V1978" i="29"/>
  <c r="T1978" i="29"/>
  <c r="V1977" i="29"/>
  <c r="T1977" i="29"/>
  <c r="V1976" i="29"/>
  <c r="T1976" i="29"/>
  <c r="V1975" i="29"/>
  <c r="T1975" i="29"/>
  <c r="V1974" i="29"/>
  <c r="T1974" i="29"/>
  <c r="V1973" i="29"/>
  <c r="T1973" i="29"/>
  <c r="V1972" i="29"/>
  <c r="T1972" i="29"/>
  <c r="V1971" i="29"/>
  <c r="T1971" i="29"/>
  <c r="V1970" i="29"/>
  <c r="T1970" i="29"/>
  <c r="V1969" i="29"/>
  <c r="T1969" i="29"/>
  <c r="V1968" i="29"/>
  <c r="T1968" i="29"/>
  <c r="V1967" i="29"/>
  <c r="T1967" i="29"/>
  <c r="V1966" i="29"/>
  <c r="T1966" i="29"/>
  <c r="V1965" i="29"/>
  <c r="T1965" i="29"/>
  <c r="V1964" i="29"/>
  <c r="T1964" i="29"/>
  <c r="V1963" i="29"/>
  <c r="T1963" i="29"/>
  <c r="V1962" i="29"/>
  <c r="T1962" i="29"/>
  <c r="V1961" i="29"/>
  <c r="T1961" i="29"/>
  <c r="V1960" i="29"/>
  <c r="T1960" i="29"/>
  <c r="V1959" i="29"/>
  <c r="T1959" i="29"/>
  <c r="V1958" i="29"/>
  <c r="T1958" i="29"/>
  <c r="V1957" i="29"/>
  <c r="T1957" i="29"/>
  <c r="V1956" i="29"/>
  <c r="T1956" i="29"/>
  <c r="V1955" i="29"/>
  <c r="T1955" i="29"/>
  <c r="V1954" i="29"/>
  <c r="T1954" i="29"/>
  <c r="V1953" i="29"/>
  <c r="T1953" i="29"/>
  <c r="V1952" i="29"/>
  <c r="T1952" i="29"/>
  <c r="V1951" i="29"/>
  <c r="T1951" i="29"/>
  <c r="V1950" i="29"/>
  <c r="T1950" i="29"/>
  <c r="V1949" i="29"/>
  <c r="T1949" i="29"/>
  <c r="V1948" i="29"/>
  <c r="T1948" i="29"/>
  <c r="V1947" i="29"/>
  <c r="T1947" i="29"/>
  <c r="V1946" i="29"/>
  <c r="T1946" i="29"/>
  <c r="V1945" i="29"/>
  <c r="T1945" i="29"/>
  <c r="V1944" i="29"/>
  <c r="T1944" i="29"/>
  <c r="V1943" i="29"/>
  <c r="T1943" i="29"/>
  <c r="V1942" i="29"/>
  <c r="T1942" i="29"/>
  <c r="V1941" i="29"/>
  <c r="T1941" i="29"/>
  <c r="V1940" i="29"/>
  <c r="T1940" i="29"/>
  <c r="V1939" i="29"/>
  <c r="T1939" i="29"/>
  <c r="V1938" i="29"/>
  <c r="T1938" i="29"/>
  <c r="V1937" i="29"/>
  <c r="T1937" i="29"/>
  <c r="V1936" i="29"/>
  <c r="T1936" i="29"/>
  <c r="V1935" i="29"/>
  <c r="T1935" i="29"/>
  <c r="V1934" i="29"/>
  <c r="T1934" i="29"/>
  <c r="V1933" i="29"/>
  <c r="T1933" i="29"/>
  <c r="V1932" i="29"/>
  <c r="T1932" i="29"/>
  <c r="V1931" i="29"/>
  <c r="T1931" i="29"/>
  <c r="V1930" i="29"/>
  <c r="T1930" i="29"/>
  <c r="V1929" i="29"/>
  <c r="T1929" i="29"/>
  <c r="V1928" i="29"/>
  <c r="T1928" i="29"/>
  <c r="V1927" i="29"/>
  <c r="T1927" i="29"/>
  <c r="V1926" i="29"/>
  <c r="T1926" i="29"/>
  <c r="V1925" i="29"/>
  <c r="T1925" i="29"/>
  <c r="V1924" i="29"/>
  <c r="T1924" i="29"/>
  <c r="V1923" i="29"/>
  <c r="T1923" i="29"/>
  <c r="V1922" i="29"/>
  <c r="T1922" i="29"/>
  <c r="V1921" i="29"/>
  <c r="T1921" i="29"/>
  <c r="V1920" i="29"/>
  <c r="T1920" i="29"/>
  <c r="V1919" i="29"/>
  <c r="T1919" i="29"/>
  <c r="V1918" i="29"/>
  <c r="T1918" i="29"/>
  <c r="V1917" i="29"/>
  <c r="T1917" i="29"/>
  <c r="V1916" i="29"/>
  <c r="T1916" i="29"/>
  <c r="V1915" i="29"/>
  <c r="T1915" i="29"/>
  <c r="V1914" i="29"/>
  <c r="T1914" i="29"/>
  <c r="V1913" i="29"/>
  <c r="T1913" i="29"/>
  <c r="V1912" i="29"/>
  <c r="T1912" i="29"/>
  <c r="V1911" i="29"/>
  <c r="T1911" i="29"/>
  <c r="V1910" i="29"/>
  <c r="T1910" i="29"/>
  <c r="V1909" i="29"/>
  <c r="T1909" i="29"/>
  <c r="V1908" i="29"/>
  <c r="T1908" i="29"/>
  <c r="V1907" i="29"/>
  <c r="T1907" i="29"/>
  <c r="V1906" i="29"/>
  <c r="T1906" i="29"/>
  <c r="V1905" i="29"/>
  <c r="T1905" i="29"/>
  <c r="V1904" i="29"/>
  <c r="T1904" i="29"/>
  <c r="V1903" i="29"/>
  <c r="T1903" i="29"/>
  <c r="V1902" i="29"/>
  <c r="T1902" i="29"/>
  <c r="V1901" i="29"/>
  <c r="T1901" i="29"/>
  <c r="V1900" i="29"/>
  <c r="T1900" i="29"/>
  <c r="V1899" i="29"/>
  <c r="T1899" i="29"/>
  <c r="V1898" i="29"/>
  <c r="T1898" i="29"/>
  <c r="V1897" i="29"/>
  <c r="T1897" i="29"/>
  <c r="V1896" i="29"/>
  <c r="T1896" i="29"/>
  <c r="V1895" i="29"/>
  <c r="T1895" i="29"/>
  <c r="V1894" i="29"/>
  <c r="T1894" i="29"/>
  <c r="V1893" i="29"/>
  <c r="T1893" i="29"/>
  <c r="V1892" i="29"/>
  <c r="T1892" i="29"/>
  <c r="V1891" i="29"/>
  <c r="T1891" i="29"/>
  <c r="V1890" i="29"/>
  <c r="T1890" i="29"/>
  <c r="V1889" i="29"/>
  <c r="T1889" i="29"/>
  <c r="V1888" i="29"/>
  <c r="T1888" i="29"/>
  <c r="V1887" i="29"/>
  <c r="T1887" i="29"/>
  <c r="V1886" i="29"/>
  <c r="T1886" i="29"/>
  <c r="V1885" i="29"/>
  <c r="T1885" i="29"/>
  <c r="V1884" i="29"/>
  <c r="T1884" i="29"/>
  <c r="V1883" i="29"/>
  <c r="T1883" i="29"/>
  <c r="V1882" i="29"/>
  <c r="T1882" i="29"/>
  <c r="V1881" i="29"/>
  <c r="T1881" i="29"/>
  <c r="V1880" i="29"/>
  <c r="T1880" i="29"/>
  <c r="V1879" i="29"/>
  <c r="T1879" i="29"/>
  <c r="V1878" i="29"/>
  <c r="T1878" i="29"/>
  <c r="V1877" i="29"/>
  <c r="T1877" i="29"/>
  <c r="V1876" i="29"/>
  <c r="T1876" i="29"/>
  <c r="V1875" i="29"/>
  <c r="T1875" i="29"/>
  <c r="V1874" i="29"/>
  <c r="T1874" i="29"/>
  <c r="V1873" i="29"/>
  <c r="T1873" i="29"/>
  <c r="V1872" i="29"/>
  <c r="T1872" i="29"/>
  <c r="V1871" i="29"/>
  <c r="T1871" i="29"/>
  <c r="V1870" i="29"/>
  <c r="T1870" i="29"/>
  <c r="V1869" i="29"/>
  <c r="T1869" i="29"/>
  <c r="V1868" i="29"/>
  <c r="T1868" i="29"/>
  <c r="V1867" i="29"/>
  <c r="T1867" i="29"/>
  <c r="V1866" i="29"/>
  <c r="T1866" i="29"/>
  <c r="V1865" i="29"/>
  <c r="T1865" i="29"/>
  <c r="V1864" i="29"/>
  <c r="T1864" i="29"/>
  <c r="V1863" i="29"/>
  <c r="T1863" i="29"/>
  <c r="V1862" i="29"/>
  <c r="T1862" i="29"/>
  <c r="V1861" i="29"/>
  <c r="T1861" i="29"/>
  <c r="V1860" i="29"/>
  <c r="T1860" i="29"/>
  <c r="V1859" i="29"/>
  <c r="T1859" i="29"/>
  <c r="V1858" i="29"/>
  <c r="T1858" i="29"/>
  <c r="V1857" i="29"/>
  <c r="T1857" i="29"/>
  <c r="V1856" i="29"/>
  <c r="T1856" i="29"/>
  <c r="V1855" i="29"/>
  <c r="T1855" i="29"/>
  <c r="V1854" i="29"/>
  <c r="T1854" i="29"/>
  <c r="V1853" i="29"/>
  <c r="T1853" i="29"/>
  <c r="V1852" i="29"/>
  <c r="T1852" i="29"/>
  <c r="V1851" i="29"/>
  <c r="T1851" i="29"/>
  <c r="V1850" i="29"/>
  <c r="T1850" i="29"/>
  <c r="V1849" i="29"/>
  <c r="T1849" i="29"/>
  <c r="V1848" i="29"/>
  <c r="T1848" i="29"/>
  <c r="V1847" i="29"/>
  <c r="T1847" i="29"/>
  <c r="V1846" i="29"/>
  <c r="T1846" i="29"/>
  <c r="V1845" i="29"/>
  <c r="T1845" i="29"/>
  <c r="V1844" i="29"/>
  <c r="T1844" i="29"/>
  <c r="V1843" i="29"/>
  <c r="T1843" i="29"/>
  <c r="V1842" i="29"/>
  <c r="T1842" i="29"/>
  <c r="V1841" i="29"/>
  <c r="T1841" i="29"/>
  <c r="V1840" i="29"/>
  <c r="T1840" i="29"/>
  <c r="V1839" i="29"/>
  <c r="T1839" i="29"/>
  <c r="V1838" i="29"/>
  <c r="T1838" i="29"/>
  <c r="V1837" i="29"/>
  <c r="T1837" i="29"/>
  <c r="V1836" i="29"/>
  <c r="T1836" i="29"/>
  <c r="V1835" i="29"/>
  <c r="T1835" i="29"/>
  <c r="V1834" i="29"/>
  <c r="T1834" i="29"/>
  <c r="V1833" i="29"/>
  <c r="T1833" i="29"/>
  <c r="V1832" i="29"/>
  <c r="T1832" i="29"/>
  <c r="V1831" i="29"/>
  <c r="T1831" i="29"/>
  <c r="V1830" i="29"/>
  <c r="T1830" i="29"/>
  <c r="V1829" i="29"/>
  <c r="T1829" i="29"/>
  <c r="V1828" i="29"/>
  <c r="T1828" i="29"/>
  <c r="V1827" i="29"/>
  <c r="T1827" i="29"/>
  <c r="V1826" i="29"/>
  <c r="T1826" i="29"/>
  <c r="V1825" i="29"/>
  <c r="T1825" i="29"/>
  <c r="V1824" i="29"/>
  <c r="T1824" i="29"/>
  <c r="V1823" i="29"/>
  <c r="T1823" i="29"/>
  <c r="V1822" i="29"/>
  <c r="T1822" i="29"/>
  <c r="V1821" i="29"/>
  <c r="T1821" i="29"/>
  <c r="V1820" i="29"/>
  <c r="T1820" i="29"/>
  <c r="V1819" i="29"/>
  <c r="T1819" i="29"/>
  <c r="V1818" i="29"/>
  <c r="T1818" i="29"/>
  <c r="V1817" i="29"/>
  <c r="T1817" i="29"/>
  <c r="V1816" i="29"/>
  <c r="T1816" i="29"/>
  <c r="V1815" i="29"/>
  <c r="T1815" i="29"/>
  <c r="V1814" i="29"/>
  <c r="T1814" i="29"/>
  <c r="V1813" i="29"/>
  <c r="T1813" i="29"/>
  <c r="V1812" i="29"/>
  <c r="T1812" i="29"/>
  <c r="V1811" i="29"/>
  <c r="T1811" i="29"/>
  <c r="V1810" i="29"/>
  <c r="T1810" i="29"/>
  <c r="V1809" i="29"/>
  <c r="T1809" i="29"/>
  <c r="V1808" i="29"/>
  <c r="T1808" i="29"/>
  <c r="V1807" i="29"/>
  <c r="T1807" i="29"/>
  <c r="V1806" i="29"/>
  <c r="T1806" i="29"/>
  <c r="V1805" i="29"/>
  <c r="T1805" i="29"/>
  <c r="V1804" i="29"/>
  <c r="T1804" i="29"/>
  <c r="V1803" i="29"/>
  <c r="T1803" i="29"/>
  <c r="V1802" i="29"/>
  <c r="T1802" i="29"/>
  <c r="V1801" i="29"/>
  <c r="T1801" i="29"/>
  <c r="V1800" i="29"/>
  <c r="T1800" i="29"/>
  <c r="V1799" i="29"/>
  <c r="T1799" i="29"/>
  <c r="V1798" i="29"/>
  <c r="T1798" i="29"/>
  <c r="V1797" i="29"/>
  <c r="T1797" i="29"/>
  <c r="V1796" i="29"/>
  <c r="T1796" i="29"/>
  <c r="V1795" i="29"/>
  <c r="T1795" i="29"/>
  <c r="V1794" i="29"/>
  <c r="T1794" i="29"/>
  <c r="V1793" i="29"/>
  <c r="T1793" i="29"/>
  <c r="V1792" i="29"/>
  <c r="T1792" i="29"/>
  <c r="V1791" i="29"/>
  <c r="T1791" i="29"/>
  <c r="V1790" i="29"/>
  <c r="T1790" i="29"/>
  <c r="V1789" i="29"/>
  <c r="T1789" i="29"/>
  <c r="V1788" i="29"/>
  <c r="T1788" i="29"/>
  <c r="V1787" i="29"/>
  <c r="T1787" i="29"/>
  <c r="V1786" i="29"/>
  <c r="T1786" i="29"/>
  <c r="V1785" i="29"/>
  <c r="T1785" i="29"/>
  <c r="V1784" i="29"/>
  <c r="T1784" i="29"/>
  <c r="V1783" i="29"/>
  <c r="T1783" i="29"/>
  <c r="V1782" i="29"/>
  <c r="T1782" i="29"/>
  <c r="V1781" i="29"/>
  <c r="T1781" i="29"/>
  <c r="V1780" i="29"/>
  <c r="T1780" i="29"/>
  <c r="V1779" i="29"/>
  <c r="T1779" i="29"/>
  <c r="V1778" i="29"/>
  <c r="T1778" i="29"/>
  <c r="V1777" i="29"/>
  <c r="T1777" i="29"/>
  <c r="V1776" i="29"/>
  <c r="T1776" i="29"/>
  <c r="V1775" i="29"/>
  <c r="T1775" i="29"/>
  <c r="V1774" i="29"/>
  <c r="T1774" i="29"/>
  <c r="V1773" i="29"/>
  <c r="T1773" i="29"/>
  <c r="V1772" i="29"/>
  <c r="T1772" i="29"/>
  <c r="V1771" i="29"/>
  <c r="T1771" i="29"/>
  <c r="V1770" i="29"/>
  <c r="T1770" i="29"/>
  <c r="V1769" i="29"/>
  <c r="T1769" i="29"/>
  <c r="V1768" i="29"/>
  <c r="T1768" i="29"/>
  <c r="V1767" i="29"/>
  <c r="T1767" i="29"/>
  <c r="V1766" i="29"/>
  <c r="T1766" i="29"/>
  <c r="V1765" i="29"/>
  <c r="T1765" i="29"/>
  <c r="V1764" i="29"/>
  <c r="T1764" i="29"/>
  <c r="V1763" i="29"/>
  <c r="T1763" i="29"/>
  <c r="V1762" i="29"/>
  <c r="T1762" i="29"/>
  <c r="V1761" i="29"/>
  <c r="T1761" i="29"/>
  <c r="V1760" i="29"/>
  <c r="T1760" i="29"/>
  <c r="V1759" i="29"/>
  <c r="T1759" i="29"/>
  <c r="V1758" i="29"/>
  <c r="T1758" i="29"/>
  <c r="V1757" i="29"/>
  <c r="T1757" i="29"/>
  <c r="V1756" i="29"/>
  <c r="T1756" i="29"/>
  <c r="V1755" i="29"/>
  <c r="T1755" i="29"/>
  <c r="V1754" i="29"/>
  <c r="T1754" i="29"/>
  <c r="V1753" i="29"/>
  <c r="T1753" i="29"/>
  <c r="V1752" i="29"/>
  <c r="T1752" i="29"/>
  <c r="V1751" i="29"/>
  <c r="T1751" i="29"/>
  <c r="V1750" i="29"/>
  <c r="T1750" i="29"/>
  <c r="V1749" i="29"/>
  <c r="T1749" i="29"/>
  <c r="V1748" i="29"/>
  <c r="T1748" i="29"/>
  <c r="V1747" i="29"/>
  <c r="T1747" i="29"/>
  <c r="V1746" i="29"/>
  <c r="T1746" i="29"/>
  <c r="V1745" i="29"/>
  <c r="T1745" i="29"/>
  <c r="V1744" i="29"/>
  <c r="T1744" i="29"/>
  <c r="V1743" i="29"/>
  <c r="T1743" i="29"/>
  <c r="V1742" i="29"/>
  <c r="T1742" i="29"/>
  <c r="V1741" i="29"/>
  <c r="T1741" i="29"/>
  <c r="V1740" i="29"/>
  <c r="T1740" i="29"/>
  <c r="V1739" i="29"/>
  <c r="T1739" i="29"/>
  <c r="V1738" i="29"/>
  <c r="T1738" i="29"/>
  <c r="V1737" i="29"/>
  <c r="T1737" i="29"/>
  <c r="V1736" i="29"/>
  <c r="T1736" i="29"/>
  <c r="V1735" i="29"/>
  <c r="T1735" i="29"/>
  <c r="V1734" i="29"/>
  <c r="T1734" i="29"/>
  <c r="V1733" i="29"/>
  <c r="T1733" i="29"/>
  <c r="V1732" i="29"/>
  <c r="T1732" i="29"/>
  <c r="V1731" i="29"/>
  <c r="T1731" i="29"/>
  <c r="V1730" i="29"/>
  <c r="T1730" i="29"/>
  <c r="V1729" i="29"/>
  <c r="T1729" i="29"/>
  <c r="V1728" i="29"/>
  <c r="T1728" i="29"/>
  <c r="V1727" i="29"/>
  <c r="T1727" i="29"/>
  <c r="V1726" i="29"/>
  <c r="T1726" i="29"/>
  <c r="V1725" i="29"/>
  <c r="T1725" i="29"/>
  <c r="V1724" i="29"/>
  <c r="T1724" i="29"/>
  <c r="V1723" i="29"/>
  <c r="T1723" i="29"/>
  <c r="V1722" i="29"/>
  <c r="T1722" i="29"/>
  <c r="V1721" i="29"/>
  <c r="T1721" i="29"/>
  <c r="V1720" i="29"/>
  <c r="T1720" i="29"/>
  <c r="V1719" i="29"/>
  <c r="T1719" i="29"/>
  <c r="V1718" i="29"/>
  <c r="T1718" i="29"/>
  <c r="V1717" i="29"/>
  <c r="T1717" i="29"/>
  <c r="V1716" i="29"/>
  <c r="T1716" i="29"/>
  <c r="V1715" i="29"/>
  <c r="T1715" i="29"/>
  <c r="V1714" i="29"/>
  <c r="T1714" i="29"/>
  <c r="V1713" i="29"/>
  <c r="T1713" i="29"/>
  <c r="V1712" i="29"/>
  <c r="T1712" i="29"/>
  <c r="V1711" i="29"/>
  <c r="T1711" i="29"/>
  <c r="V1710" i="29"/>
  <c r="T1710" i="29"/>
  <c r="V1709" i="29"/>
  <c r="T1709" i="29"/>
  <c r="V1708" i="29"/>
  <c r="T1708" i="29"/>
  <c r="V1707" i="29"/>
  <c r="T1707" i="29"/>
  <c r="V1706" i="29"/>
  <c r="T1706" i="29"/>
  <c r="V1705" i="29"/>
  <c r="T1705" i="29"/>
  <c r="V1704" i="29"/>
  <c r="T1704" i="29"/>
  <c r="V1703" i="29"/>
  <c r="T1703" i="29"/>
  <c r="V1702" i="29"/>
  <c r="T1702" i="29"/>
  <c r="V1701" i="29"/>
  <c r="T1701" i="29"/>
  <c r="V1700" i="29"/>
  <c r="T1700" i="29"/>
  <c r="V1699" i="29"/>
  <c r="T1699" i="29"/>
  <c r="V1698" i="29"/>
  <c r="T1698" i="29"/>
  <c r="V1697" i="29"/>
  <c r="T1697" i="29"/>
  <c r="V1696" i="29"/>
  <c r="T1696" i="29"/>
  <c r="V1695" i="29"/>
  <c r="T1695" i="29"/>
  <c r="V1694" i="29"/>
  <c r="T1694" i="29"/>
  <c r="V1693" i="29"/>
  <c r="T1693" i="29"/>
  <c r="V1692" i="29"/>
  <c r="T1692" i="29"/>
  <c r="V1691" i="29"/>
  <c r="T1691" i="29"/>
  <c r="V1690" i="29"/>
  <c r="T1690" i="29"/>
  <c r="V1689" i="29"/>
  <c r="T1689" i="29"/>
  <c r="V1688" i="29"/>
  <c r="T1688" i="29"/>
  <c r="V1687" i="29"/>
  <c r="T1687" i="29"/>
  <c r="V1686" i="29"/>
  <c r="T1686" i="29"/>
  <c r="V1685" i="29"/>
  <c r="T1685" i="29"/>
  <c r="V1684" i="29"/>
  <c r="T1684" i="29"/>
  <c r="V1683" i="29"/>
  <c r="T1683" i="29"/>
  <c r="V1682" i="29"/>
  <c r="T1682" i="29"/>
  <c r="V1681" i="29"/>
  <c r="T1681" i="29"/>
  <c r="V1680" i="29"/>
  <c r="T1680" i="29"/>
  <c r="V1679" i="29"/>
  <c r="T1679" i="29"/>
  <c r="V1678" i="29"/>
  <c r="T1678" i="29"/>
  <c r="V1677" i="29"/>
  <c r="T1677" i="29"/>
  <c r="V1676" i="29"/>
  <c r="T1676" i="29"/>
  <c r="V1675" i="29"/>
  <c r="T1675" i="29"/>
  <c r="V1674" i="29"/>
  <c r="T1674" i="29"/>
  <c r="V1673" i="29"/>
  <c r="T1673" i="29"/>
  <c r="V1672" i="29"/>
  <c r="T1672" i="29"/>
  <c r="V1671" i="29"/>
  <c r="T1671" i="29"/>
  <c r="V1670" i="29"/>
  <c r="T1670" i="29"/>
  <c r="V1669" i="29"/>
  <c r="T1669" i="29"/>
  <c r="V1668" i="29"/>
  <c r="T1668" i="29"/>
  <c r="V1667" i="29"/>
  <c r="T1667" i="29"/>
  <c r="V1666" i="29"/>
  <c r="T1666" i="29"/>
  <c r="V1665" i="29"/>
  <c r="T1665" i="29"/>
  <c r="V1664" i="29"/>
  <c r="T1664" i="29"/>
  <c r="V1663" i="29"/>
  <c r="T1663" i="29"/>
  <c r="V1662" i="29"/>
  <c r="T1662" i="29"/>
  <c r="V1661" i="29"/>
  <c r="T1661" i="29"/>
  <c r="V1660" i="29"/>
  <c r="T1660" i="29"/>
  <c r="V1659" i="29"/>
  <c r="T1659" i="29"/>
  <c r="V1658" i="29"/>
  <c r="T1658" i="29"/>
  <c r="V1657" i="29"/>
  <c r="T1657" i="29"/>
  <c r="V1656" i="29"/>
  <c r="T1656" i="29"/>
  <c r="V1655" i="29"/>
  <c r="T1655" i="29"/>
  <c r="V1654" i="29"/>
  <c r="T1654" i="29"/>
  <c r="V1653" i="29"/>
  <c r="T1653" i="29"/>
  <c r="V1652" i="29"/>
  <c r="T1652" i="29"/>
  <c r="V1651" i="29"/>
  <c r="T1651" i="29"/>
  <c r="V1650" i="29"/>
  <c r="T1650" i="29"/>
  <c r="V1649" i="29"/>
  <c r="T1649" i="29"/>
  <c r="V1648" i="29"/>
  <c r="T1648" i="29"/>
  <c r="V1647" i="29"/>
  <c r="T1647" i="29"/>
  <c r="V1646" i="29"/>
  <c r="T1646" i="29"/>
  <c r="V1645" i="29"/>
  <c r="T1645" i="29"/>
  <c r="V1644" i="29"/>
  <c r="T1644" i="29"/>
  <c r="V1643" i="29"/>
  <c r="T1643" i="29"/>
  <c r="V1642" i="29"/>
  <c r="T1642" i="29"/>
  <c r="V1641" i="29"/>
  <c r="T1641" i="29"/>
  <c r="V1640" i="29"/>
  <c r="T1640" i="29"/>
  <c r="V1639" i="29"/>
  <c r="T1639" i="29"/>
  <c r="V1638" i="29"/>
  <c r="T1638" i="29"/>
  <c r="V1637" i="29"/>
  <c r="T1637" i="29"/>
  <c r="V1636" i="29"/>
  <c r="T1636" i="29"/>
  <c r="V1635" i="29"/>
  <c r="T1635" i="29"/>
  <c r="V1634" i="29"/>
  <c r="T1634" i="29"/>
  <c r="V1633" i="29"/>
  <c r="T1633" i="29"/>
  <c r="V1632" i="29"/>
  <c r="T1632" i="29"/>
  <c r="V1631" i="29"/>
  <c r="T1631" i="29"/>
  <c r="V1630" i="29"/>
  <c r="T1630" i="29"/>
  <c r="V1629" i="29"/>
  <c r="T1629" i="29"/>
  <c r="V1628" i="29"/>
  <c r="T1628" i="29"/>
  <c r="V1627" i="29"/>
  <c r="T1627" i="29"/>
  <c r="V1626" i="29"/>
  <c r="T1626" i="29"/>
  <c r="V1625" i="29"/>
  <c r="T1625" i="29"/>
  <c r="V1624" i="29"/>
  <c r="T1624" i="29"/>
  <c r="V1623" i="29"/>
  <c r="T1623" i="29"/>
  <c r="V1622" i="29"/>
  <c r="T1622" i="29"/>
  <c r="V1621" i="29"/>
  <c r="T1621" i="29"/>
  <c r="V1620" i="29"/>
  <c r="T1620" i="29"/>
  <c r="V1619" i="29"/>
  <c r="T1619" i="29"/>
  <c r="V1618" i="29"/>
  <c r="T1618" i="29"/>
  <c r="V1617" i="29"/>
  <c r="T1617" i="29"/>
  <c r="V1616" i="29"/>
  <c r="T1616" i="29"/>
  <c r="V1615" i="29"/>
  <c r="T1615" i="29"/>
  <c r="V1614" i="29"/>
  <c r="T1614" i="29"/>
  <c r="V1613" i="29"/>
  <c r="T1613" i="29"/>
  <c r="V1612" i="29"/>
  <c r="T1612" i="29"/>
  <c r="V1611" i="29"/>
  <c r="T1611" i="29"/>
  <c r="V1610" i="29"/>
  <c r="T1610" i="29"/>
  <c r="V1609" i="29"/>
  <c r="T1609" i="29"/>
  <c r="V1608" i="29"/>
  <c r="T1608" i="29"/>
  <c r="V1607" i="29"/>
  <c r="T1607" i="29"/>
  <c r="V1606" i="29"/>
  <c r="T1606" i="29"/>
  <c r="V1605" i="29"/>
  <c r="T1605" i="29"/>
  <c r="V1604" i="29"/>
  <c r="T1604" i="29"/>
  <c r="V1603" i="29"/>
  <c r="T1603" i="29"/>
  <c r="V1602" i="29"/>
  <c r="T1602" i="29"/>
  <c r="V1601" i="29"/>
  <c r="T1601" i="29"/>
  <c r="V1600" i="29"/>
  <c r="T1600" i="29"/>
  <c r="V1599" i="29"/>
  <c r="T1599" i="29"/>
  <c r="V1598" i="29"/>
  <c r="T1598" i="29"/>
  <c r="V1597" i="29"/>
  <c r="T1597" i="29"/>
  <c r="V1596" i="29"/>
  <c r="T1596" i="29"/>
  <c r="V1595" i="29"/>
  <c r="T1595" i="29"/>
  <c r="V1594" i="29"/>
  <c r="T1594" i="29"/>
  <c r="V1593" i="29"/>
  <c r="T1593" i="29"/>
  <c r="V1592" i="29"/>
  <c r="T1592" i="29"/>
  <c r="V1591" i="29"/>
  <c r="T1591" i="29"/>
  <c r="V1590" i="29"/>
  <c r="T1590" i="29"/>
  <c r="V1589" i="29"/>
  <c r="T1589" i="29"/>
  <c r="V1588" i="29"/>
  <c r="T1588" i="29"/>
  <c r="V1587" i="29"/>
  <c r="T1587" i="29"/>
  <c r="V1586" i="29"/>
  <c r="T1586" i="29"/>
  <c r="V1585" i="29"/>
  <c r="T1585" i="29"/>
  <c r="V1584" i="29"/>
  <c r="T1584" i="29"/>
  <c r="V1583" i="29"/>
  <c r="T1583" i="29"/>
  <c r="V1582" i="29"/>
  <c r="T1582" i="29"/>
  <c r="V1581" i="29"/>
  <c r="T1581" i="29"/>
  <c r="V1580" i="29"/>
  <c r="T1580" i="29"/>
  <c r="V1579" i="29"/>
  <c r="T1579" i="29"/>
  <c r="V1578" i="29"/>
  <c r="T1578" i="29"/>
  <c r="V1577" i="29"/>
  <c r="T1577" i="29"/>
  <c r="V1576" i="29"/>
  <c r="T1576" i="29"/>
  <c r="V1575" i="29"/>
  <c r="T1575" i="29"/>
  <c r="V1574" i="29"/>
  <c r="T1574" i="29"/>
  <c r="V1573" i="29"/>
  <c r="T1573" i="29"/>
  <c r="V1572" i="29"/>
  <c r="T1572" i="29"/>
  <c r="V1571" i="29"/>
  <c r="T1571" i="29"/>
  <c r="V1570" i="29"/>
  <c r="T1570" i="29"/>
  <c r="V1569" i="29"/>
  <c r="T1569" i="29"/>
  <c r="V1568" i="29"/>
  <c r="T1568" i="29"/>
  <c r="V1567" i="29"/>
  <c r="T1567" i="29"/>
  <c r="V1566" i="29"/>
  <c r="T1566" i="29"/>
  <c r="V1565" i="29"/>
  <c r="T1565" i="29"/>
  <c r="V1564" i="29"/>
  <c r="T1564" i="29"/>
  <c r="V1563" i="29"/>
  <c r="T1563" i="29"/>
  <c r="V1562" i="29"/>
  <c r="T1562" i="29"/>
  <c r="V1561" i="29"/>
  <c r="T1561" i="29"/>
  <c r="V1560" i="29"/>
  <c r="T1560" i="29"/>
  <c r="V1559" i="29"/>
  <c r="T1559" i="29"/>
  <c r="V1558" i="29"/>
  <c r="T1558" i="29"/>
  <c r="V1557" i="29"/>
  <c r="T1557" i="29"/>
  <c r="V1556" i="29"/>
  <c r="T1556" i="29"/>
  <c r="V1555" i="29"/>
  <c r="T1555" i="29"/>
  <c r="V1554" i="29"/>
  <c r="T1554" i="29"/>
  <c r="V1553" i="29"/>
  <c r="T1553" i="29"/>
  <c r="V1552" i="29"/>
  <c r="T1552" i="29"/>
  <c r="V1551" i="29"/>
  <c r="T1551" i="29"/>
  <c r="V1550" i="29"/>
  <c r="T1550" i="29"/>
  <c r="V1549" i="29"/>
  <c r="T1549" i="29"/>
  <c r="V1548" i="29"/>
  <c r="T1548" i="29"/>
  <c r="V1547" i="29"/>
  <c r="T1547" i="29"/>
  <c r="V1546" i="29"/>
  <c r="T1546" i="29"/>
  <c r="V1545" i="29"/>
  <c r="T1545" i="29"/>
  <c r="V1544" i="29"/>
  <c r="T1544" i="29"/>
  <c r="V1543" i="29"/>
  <c r="T1543" i="29"/>
  <c r="V1542" i="29"/>
  <c r="T1542" i="29"/>
  <c r="V1541" i="29"/>
  <c r="T1541" i="29"/>
  <c r="V1540" i="29"/>
  <c r="T1540" i="29"/>
  <c r="V1539" i="29"/>
  <c r="T1539" i="29"/>
  <c r="V1538" i="29"/>
  <c r="T1538" i="29"/>
  <c r="V1537" i="29"/>
  <c r="T1537" i="29"/>
  <c r="V1536" i="29"/>
  <c r="T1536" i="29"/>
  <c r="V1535" i="29"/>
  <c r="T1535" i="29"/>
  <c r="V1534" i="29"/>
  <c r="T1534" i="29"/>
  <c r="V1533" i="29"/>
  <c r="T1533" i="29"/>
  <c r="V1532" i="29"/>
  <c r="T1532" i="29"/>
  <c r="V1531" i="29"/>
  <c r="T1531" i="29"/>
  <c r="V1530" i="29"/>
  <c r="T1530" i="29"/>
  <c r="V1529" i="29"/>
  <c r="T1529" i="29"/>
  <c r="V1528" i="29"/>
  <c r="T1528" i="29"/>
  <c r="V1527" i="29"/>
  <c r="T1527" i="29"/>
  <c r="V1526" i="29"/>
  <c r="T1526" i="29"/>
  <c r="V1525" i="29"/>
  <c r="T1525" i="29"/>
  <c r="V1524" i="29"/>
  <c r="T1524" i="29"/>
  <c r="V1523" i="29"/>
  <c r="T1523" i="29"/>
  <c r="V1522" i="29"/>
  <c r="T1522" i="29"/>
  <c r="V1521" i="29"/>
  <c r="T1521" i="29"/>
  <c r="V1520" i="29"/>
  <c r="T1520" i="29"/>
  <c r="V1519" i="29"/>
  <c r="T1519" i="29"/>
  <c r="V1518" i="29"/>
  <c r="T1518" i="29"/>
  <c r="V1517" i="29"/>
  <c r="T1517" i="29"/>
  <c r="V1516" i="29"/>
  <c r="T1516" i="29"/>
  <c r="V1515" i="29"/>
  <c r="T1515" i="29"/>
  <c r="V1514" i="29"/>
  <c r="T1514" i="29"/>
  <c r="V1513" i="29"/>
  <c r="T1513" i="29"/>
  <c r="V1512" i="29"/>
  <c r="T1512" i="29"/>
  <c r="V1511" i="29"/>
  <c r="T1511" i="29"/>
  <c r="V1510" i="29"/>
  <c r="T1510" i="29"/>
  <c r="V1509" i="29"/>
  <c r="T1509" i="29"/>
  <c r="V1508" i="29"/>
  <c r="T1508" i="29"/>
  <c r="V1507" i="29"/>
  <c r="T1507" i="29"/>
  <c r="V1506" i="29"/>
  <c r="T1506" i="29"/>
  <c r="V1505" i="29"/>
  <c r="T1505" i="29"/>
  <c r="V1504" i="29"/>
  <c r="T1504" i="29"/>
  <c r="V1503" i="29"/>
  <c r="T1503" i="29"/>
  <c r="V1502" i="29"/>
  <c r="T1502" i="29"/>
  <c r="V1501" i="29"/>
  <c r="T1501" i="29"/>
  <c r="V1500" i="29"/>
  <c r="T1500" i="29"/>
  <c r="V1499" i="29"/>
  <c r="T1499" i="29"/>
  <c r="V1498" i="29"/>
  <c r="T1498" i="29"/>
  <c r="V1497" i="29"/>
  <c r="T1497" i="29"/>
  <c r="V1496" i="29"/>
  <c r="T1496" i="29"/>
  <c r="V1495" i="29"/>
  <c r="T1495" i="29"/>
  <c r="V1494" i="29"/>
  <c r="T1494" i="29"/>
  <c r="V1493" i="29"/>
  <c r="T1493" i="29"/>
  <c r="V1492" i="29"/>
  <c r="T1492" i="29"/>
  <c r="V1491" i="29"/>
  <c r="T1491" i="29"/>
  <c r="V1490" i="29"/>
  <c r="T1490" i="29"/>
  <c r="V1489" i="29"/>
  <c r="T1489" i="29"/>
  <c r="V1488" i="29"/>
  <c r="T1488" i="29"/>
  <c r="V1487" i="29"/>
  <c r="T1487" i="29"/>
  <c r="V1486" i="29"/>
  <c r="T1486" i="29"/>
  <c r="V1485" i="29"/>
  <c r="T1485" i="29"/>
  <c r="V1484" i="29"/>
  <c r="T1484" i="29"/>
  <c r="V1483" i="29"/>
  <c r="T1483" i="29"/>
  <c r="V1482" i="29"/>
  <c r="T1482" i="29"/>
  <c r="V1481" i="29"/>
  <c r="T1481" i="29"/>
  <c r="V1480" i="29"/>
  <c r="T1480" i="29"/>
  <c r="V1479" i="29"/>
  <c r="T1479" i="29"/>
  <c r="V1478" i="29"/>
  <c r="T1478" i="29"/>
  <c r="V1477" i="29"/>
  <c r="T1477" i="29"/>
  <c r="V1476" i="29"/>
  <c r="T1476" i="29"/>
  <c r="V1475" i="29"/>
  <c r="T1475" i="29"/>
  <c r="V1474" i="29"/>
  <c r="T1474" i="29"/>
  <c r="V1473" i="29"/>
  <c r="T1473" i="29"/>
  <c r="V1472" i="29"/>
  <c r="T1472" i="29"/>
  <c r="V1471" i="29"/>
  <c r="T1471" i="29"/>
  <c r="V1470" i="29"/>
  <c r="T1470" i="29"/>
  <c r="V1469" i="29"/>
  <c r="T1469" i="29"/>
  <c r="V1468" i="29"/>
  <c r="T1468" i="29"/>
  <c r="V1467" i="29"/>
  <c r="T1467" i="29"/>
  <c r="V1466" i="29"/>
  <c r="T1466" i="29"/>
  <c r="V1465" i="29"/>
  <c r="T1465" i="29"/>
  <c r="V1464" i="29"/>
  <c r="T1464" i="29"/>
  <c r="V1463" i="29"/>
  <c r="T1463" i="29"/>
  <c r="V1462" i="29"/>
  <c r="T1462" i="29"/>
  <c r="V1461" i="29"/>
  <c r="T1461" i="29"/>
  <c r="V1460" i="29"/>
  <c r="T1460" i="29"/>
  <c r="V1459" i="29"/>
  <c r="T1459" i="29"/>
  <c r="V1458" i="29"/>
  <c r="T1458" i="29"/>
  <c r="V1457" i="29"/>
  <c r="T1457" i="29"/>
  <c r="V1456" i="29"/>
  <c r="T1456" i="29"/>
  <c r="V1455" i="29"/>
  <c r="T1455" i="29"/>
  <c r="V1454" i="29"/>
  <c r="T1454" i="29"/>
  <c r="V1453" i="29"/>
  <c r="T1453" i="29"/>
  <c r="V1452" i="29"/>
  <c r="T1452" i="29"/>
  <c r="V1451" i="29"/>
  <c r="T1451" i="29"/>
  <c r="V1450" i="29"/>
  <c r="T1450" i="29"/>
  <c r="V1449" i="29"/>
  <c r="T1449" i="29"/>
  <c r="V1448" i="29"/>
  <c r="T1448" i="29"/>
  <c r="V1447" i="29"/>
  <c r="T1447" i="29"/>
  <c r="V1446" i="29"/>
  <c r="T1446" i="29"/>
  <c r="V1445" i="29"/>
  <c r="T1445" i="29"/>
  <c r="V1444" i="29"/>
  <c r="T1444" i="29"/>
  <c r="V1443" i="29"/>
  <c r="T1443" i="29"/>
  <c r="V1442" i="29"/>
  <c r="T1442" i="29"/>
  <c r="V1441" i="29"/>
  <c r="T1441" i="29"/>
  <c r="V1440" i="29"/>
  <c r="T1440" i="29"/>
  <c r="V1439" i="29"/>
  <c r="T1439" i="29"/>
  <c r="V1438" i="29"/>
  <c r="T1438" i="29"/>
  <c r="V1437" i="29"/>
  <c r="T1437" i="29"/>
  <c r="V1436" i="29"/>
  <c r="T1436" i="29"/>
  <c r="V1435" i="29"/>
  <c r="T1435" i="29"/>
  <c r="V1434" i="29"/>
  <c r="T1434" i="29"/>
  <c r="V1433" i="29"/>
  <c r="T1433" i="29"/>
  <c r="V1432" i="29"/>
  <c r="T1432" i="29"/>
  <c r="V1431" i="29"/>
  <c r="T1431" i="29"/>
  <c r="V1430" i="29"/>
  <c r="T1430" i="29"/>
  <c r="V1429" i="29"/>
  <c r="T1429" i="29"/>
  <c r="V1428" i="29"/>
  <c r="T1428" i="29"/>
  <c r="V1427" i="29"/>
  <c r="T1427" i="29"/>
  <c r="V1426" i="29"/>
  <c r="T1426" i="29"/>
  <c r="V1425" i="29"/>
  <c r="T1425" i="29"/>
  <c r="V1424" i="29"/>
  <c r="T1424" i="29"/>
  <c r="V1423" i="29"/>
  <c r="T1423" i="29"/>
  <c r="V1422" i="29"/>
  <c r="T1422" i="29"/>
  <c r="V1421" i="29"/>
  <c r="T1421" i="29"/>
  <c r="V1420" i="29"/>
  <c r="T1420" i="29"/>
  <c r="V1419" i="29"/>
  <c r="T1419" i="29"/>
  <c r="V1418" i="29"/>
  <c r="T1418" i="29"/>
  <c r="V1417" i="29"/>
  <c r="T1417" i="29"/>
  <c r="V1416" i="29"/>
  <c r="T1416" i="29"/>
  <c r="V1415" i="29"/>
  <c r="T1415" i="29"/>
  <c r="V1414" i="29"/>
  <c r="T1414" i="29"/>
  <c r="V1413" i="29"/>
  <c r="T1413" i="29"/>
  <c r="V1412" i="29"/>
  <c r="T1412" i="29"/>
  <c r="V1411" i="29"/>
  <c r="T1411" i="29"/>
  <c r="V1410" i="29"/>
  <c r="T1410" i="29"/>
  <c r="V1409" i="29"/>
  <c r="T1409" i="29"/>
  <c r="V1408" i="29"/>
  <c r="T1408" i="29"/>
  <c r="V1407" i="29"/>
  <c r="T1407" i="29"/>
  <c r="V1406" i="29"/>
  <c r="T1406" i="29"/>
  <c r="V1405" i="29"/>
  <c r="T1405" i="29"/>
  <c r="V1404" i="29"/>
  <c r="T1404" i="29"/>
  <c r="V1403" i="29"/>
  <c r="T1403" i="29"/>
  <c r="V1402" i="29"/>
  <c r="T1402" i="29"/>
  <c r="V1401" i="29"/>
  <c r="T1401" i="29"/>
  <c r="V1400" i="29"/>
  <c r="T1400" i="29"/>
  <c r="V1399" i="29"/>
  <c r="T1399" i="29"/>
  <c r="V1398" i="29"/>
  <c r="T1398" i="29"/>
  <c r="V1397" i="29"/>
  <c r="T1397" i="29"/>
  <c r="V1396" i="29"/>
  <c r="T1396" i="29"/>
  <c r="V1395" i="29"/>
  <c r="T1395" i="29"/>
  <c r="V1394" i="29"/>
  <c r="T1394" i="29"/>
  <c r="V1393" i="29"/>
  <c r="T1393" i="29"/>
  <c r="V1392" i="29"/>
  <c r="T1392" i="29"/>
  <c r="V1391" i="29"/>
  <c r="T1391" i="29"/>
  <c r="V1390" i="29"/>
  <c r="T1390" i="29"/>
  <c r="V1389" i="29"/>
  <c r="T1389" i="29"/>
  <c r="V1388" i="29"/>
  <c r="T1388" i="29"/>
  <c r="V1387" i="29"/>
  <c r="T1387" i="29"/>
  <c r="V1386" i="29"/>
  <c r="T1386" i="29"/>
  <c r="V1385" i="29"/>
  <c r="T1385" i="29"/>
  <c r="V1384" i="29"/>
  <c r="T1384" i="29"/>
  <c r="V1383" i="29"/>
  <c r="T1383" i="29"/>
  <c r="V1382" i="29"/>
  <c r="T1382" i="29"/>
  <c r="V1381" i="29"/>
  <c r="T1381" i="29"/>
  <c r="V1380" i="29"/>
  <c r="T1380" i="29"/>
  <c r="V1379" i="29"/>
  <c r="T1379" i="29"/>
  <c r="V1378" i="29"/>
  <c r="T1378" i="29"/>
  <c r="V1377" i="29"/>
  <c r="T1377" i="29"/>
  <c r="V1376" i="29"/>
  <c r="T1376" i="29"/>
  <c r="V1375" i="29"/>
  <c r="T1375" i="29"/>
  <c r="V1374" i="29"/>
  <c r="T1374" i="29"/>
  <c r="V1373" i="29"/>
  <c r="T1373" i="29"/>
  <c r="V1372" i="29"/>
  <c r="T1372" i="29"/>
  <c r="V1371" i="29"/>
  <c r="T1371" i="29"/>
  <c r="V1370" i="29"/>
  <c r="T1370" i="29"/>
  <c r="V1369" i="29"/>
  <c r="T1369" i="29"/>
  <c r="V1368" i="29"/>
  <c r="T1368" i="29"/>
  <c r="V1367" i="29"/>
  <c r="T1367" i="29"/>
  <c r="V1366" i="29"/>
  <c r="T1366" i="29"/>
  <c r="V1365" i="29"/>
  <c r="T1365" i="29"/>
  <c r="V1364" i="29"/>
  <c r="T1364" i="29"/>
  <c r="V1363" i="29"/>
  <c r="T1363" i="29"/>
  <c r="V1362" i="29"/>
  <c r="T1362" i="29"/>
  <c r="V1361" i="29"/>
  <c r="T1361" i="29"/>
  <c r="V1360" i="29"/>
  <c r="T1360" i="29"/>
  <c r="V1359" i="29"/>
  <c r="T1359" i="29"/>
  <c r="V1358" i="29"/>
  <c r="T1358" i="29"/>
  <c r="V1357" i="29"/>
  <c r="T1357" i="29"/>
  <c r="V1356" i="29"/>
  <c r="T1356" i="29"/>
  <c r="V1355" i="29"/>
  <c r="T1355" i="29"/>
  <c r="V1354" i="29"/>
  <c r="T1354" i="29"/>
  <c r="V1353" i="29"/>
  <c r="T1353" i="29"/>
  <c r="V1352" i="29"/>
  <c r="T1352" i="29"/>
  <c r="V1351" i="29"/>
  <c r="T1351" i="29"/>
  <c r="V1350" i="29"/>
  <c r="T1350" i="29"/>
  <c r="V1349" i="29"/>
  <c r="T1349" i="29"/>
  <c r="V1348" i="29"/>
  <c r="T1348" i="29"/>
  <c r="V1347" i="29"/>
  <c r="T1347" i="29"/>
  <c r="V1346" i="29"/>
  <c r="T1346" i="29"/>
  <c r="V1345" i="29"/>
  <c r="T1345" i="29"/>
  <c r="V1344" i="29"/>
  <c r="T1344" i="29"/>
  <c r="V1343" i="29"/>
  <c r="T1343" i="29"/>
  <c r="V1342" i="29"/>
  <c r="T1342" i="29"/>
  <c r="V1341" i="29"/>
  <c r="T1341" i="29"/>
  <c r="V1340" i="29"/>
  <c r="T1340" i="29"/>
  <c r="V1339" i="29"/>
  <c r="T1339" i="29"/>
  <c r="V1338" i="29"/>
  <c r="T1338" i="29"/>
  <c r="V1337" i="29"/>
  <c r="T1337" i="29"/>
  <c r="V1336" i="29"/>
  <c r="T1336" i="29"/>
  <c r="V1335" i="29"/>
  <c r="T1335" i="29"/>
  <c r="V1334" i="29"/>
  <c r="T1334" i="29"/>
  <c r="V1333" i="29"/>
  <c r="T1333" i="29"/>
  <c r="V1332" i="29"/>
  <c r="T1332" i="29"/>
  <c r="V1331" i="29"/>
  <c r="T1331" i="29"/>
  <c r="V1330" i="29"/>
  <c r="T1330" i="29"/>
  <c r="V1329" i="29"/>
  <c r="T1329" i="29"/>
  <c r="V1328" i="29"/>
  <c r="T1328" i="29"/>
  <c r="V1327" i="29"/>
  <c r="T1327" i="29"/>
  <c r="V1326" i="29"/>
  <c r="T1326" i="29"/>
  <c r="V1325" i="29"/>
  <c r="T1325" i="29"/>
  <c r="V1324" i="29"/>
  <c r="T1324" i="29"/>
  <c r="V1323" i="29"/>
  <c r="T1323" i="29"/>
  <c r="V1322" i="29"/>
  <c r="T1322" i="29"/>
  <c r="V1321" i="29"/>
  <c r="T1321" i="29"/>
  <c r="V1320" i="29"/>
  <c r="T1320" i="29"/>
  <c r="V1319" i="29"/>
  <c r="T1319" i="29"/>
  <c r="V1318" i="29"/>
  <c r="T1318" i="29"/>
  <c r="V1317" i="29"/>
  <c r="T1317" i="29"/>
  <c r="V1316" i="29"/>
  <c r="T1316" i="29"/>
  <c r="V1315" i="29"/>
  <c r="T1315" i="29"/>
  <c r="V1314" i="29"/>
  <c r="T1314" i="29"/>
  <c r="V1313" i="29"/>
  <c r="T1313" i="29"/>
  <c r="V1312" i="29"/>
  <c r="T1312" i="29"/>
  <c r="V1311" i="29"/>
  <c r="T1311" i="29"/>
  <c r="V1310" i="29"/>
  <c r="T1310" i="29"/>
  <c r="V1309" i="29"/>
  <c r="T1309" i="29"/>
  <c r="V1308" i="29"/>
  <c r="T1308" i="29"/>
  <c r="V1307" i="29"/>
  <c r="T1307" i="29"/>
  <c r="V1306" i="29"/>
  <c r="T1306" i="29"/>
  <c r="V1305" i="29"/>
  <c r="T1305" i="29"/>
  <c r="V1304" i="29"/>
  <c r="T1304" i="29"/>
  <c r="V1303" i="29"/>
  <c r="T1303" i="29"/>
  <c r="V1302" i="29"/>
  <c r="T1302" i="29"/>
  <c r="V1301" i="29"/>
  <c r="T1301" i="29"/>
  <c r="V1300" i="29"/>
  <c r="T1300" i="29"/>
  <c r="V1299" i="29"/>
  <c r="T1299" i="29"/>
  <c r="V1298" i="29"/>
  <c r="T1298" i="29"/>
  <c r="V1297" i="29"/>
  <c r="T1297" i="29"/>
  <c r="V1296" i="29"/>
  <c r="T1296" i="29"/>
  <c r="V1295" i="29"/>
  <c r="T1295" i="29"/>
  <c r="V1294" i="29"/>
  <c r="T1294" i="29"/>
  <c r="V1293" i="29"/>
  <c r="T1293" i="29"/>
  <c r="V1292" i="29"/>
  <c r="T1292" i="29"/>
  <c r="V1291" i="29"/>
  <c r="T1291" i="29"/>
  <c r="V1290" i="29"/>
  <c r="T1290" i="29"/>
  <c r="V1289" i="29"/>
  <c r="T1289" i="29"/>
  <c r="V1288" i="29"/>
  <c r="T1288" i="29"/>
  <c r="V1287" i="29"/>
  <c r="T1287" i="29"/>
  <c r="V1286" i="29"/>
  <c r="T1286" i="29"/>
  <c r="V1285" i="29"/>
  <c r="T1285" i="29"/>
  <c r="V1284" i="29"/>
  <c r="T1284" i="29"/>
  <c r="V1283" i="29"/>
  <c r="T1283" i="29"/>
  <c r="V1282" i="29"/>
  <c r="T1282" i="29"/>
  <c r="V1281" i="29"/>
  <c r="T1281" i="29"/>
  <c r="V1280" i="29"/>
  <c r="T1280" i="29"/>
  <c r="V1279" i="29"/>
  <c r="T1279" i="29"/>
  <c r="V1278" i="29"/>
  <c r="T1278" i="29"/>
  <c r="V1277" i="29"/>
  <c r="T1277" i="29"/>
  <c r="V1276" i="29"/>
  <c r="T1276" i="29"/>
  <c r="V1275" i="29"/>
  <c r="T1275" i="29"/>
  <c r="V1274" i="29"/>
  <c r="T1274" i="29"/>
  <c r="V1273" i="29"/>
  <c r="T1273" i="29"/>
  <c r="V1272" i="29"/>
  <c r="T1272" i="29"/>
  <c r="V1271" i="29"/>
  <c r="T1271" i="29"/>
  <c r="V1270" i="29"/>
  <c r="T1270" i="29"/>
  <c r="V1269" i="29"/>
  <c r="T1269" i="29"/>
  <c r="V1268" i="29"/>
  <c r="T1268" i="29"/>
  <c r="V1267" i="29"/>
  <c r="T1267" i="29"/>
  <c r="V1266" i="29"/>
  <c r="T1266" i="29"/>
  <c r="V1265" i="29"/>
  <c r="T1265" i="29"/>
  <c r="V1264" i="29"/>
  <c r="T1264" i="29"/>
  <c r="V1263" i="29"/>
  <c r="T1263" i="29"/>
  <c r="V1262" i="29"/>
  <c r="T1262" i="29"/>
  <c r="V1261" i="29"/>
  <c r="T1261" i="29"/>
  <c r="V1260" i="29"/>
  <c r="T1260" i="29"/>
  <c r="V1259" i="29"/>
  <c r="T1259" i="29"/>
  <c r="V1258" i="29"/>
  <c r="T1258" i="29"/>
  <c r="V1257" i="29"/>
  <c r="T1257" i="29"/>
  <c r="V1256" i="29"/>
  <c r="T1256" i="29"/>
  <c r="V1255" i="29"/>
  <c r="T1255" i="29"/>
  <c r="V1254" i="29"/>
  <c r="T1254" i="29"/>
  <c r="V1253" i="29"/>
  <c r="T1253" i="29"/>
  <c r="V1252" i="29"/>
  <c r="T1252" i="29"/>
  <c r="V1251" i="29"/>
  <c r="T1251" i="29"/>
  <c r="V1250" i="29"/>
  <c r="T1250" i="29"/>
  <c r="V1249" i="29"/>
  <c r="T1249" i="29"/>
  <c r="V1248" i="29"/>
  <c r="T1248" i="29"/>
  <c r="V1247" i="29"/>
  <c r="T1247" i="29"/>
  <c r="V1246" i="29"/>
  <c r="T1246" i="29"/>
  <c r="V1245" i="29"/>
  <c r="T1245" i="29"/>
  <c r="V1244" i="29"/>
  <c r="T1244" i="29"/>
  <c r="V1243" i="29"/>
  <c r="T1243" i="29"/>
  <c r="V1242" i="29"/>
  <c r="T1242" i="29"/>
  <c r="V1241" i="29"/>
  <c r="T1241" i="29"/>
  <c r="V1240" i="29"/>
  <c r="T1240" i="29"/>
  <c r="V1239" i="29"/>
  <c r="T1239" i="29"/>
  <c r="V1238" i="29"/>
  <c r="T1238" i="29"/>
  <c r="V1237" i="29"/>
  <c r="T1237" i="29"/>
  <c r="V1236" i="29"/>
  <c r="T1236" i="29"/>
  <c r="V1235" i="29"/>
  <c r="T1235" i="29"/>
  <c r="V1234" i="29"/>
  <c r="T1234" i="29"/>
  <c r="V1233" i="29"/>
  <c r="T1233" i="29"/>
  <c r="V1232" i="29"/>
  <c r="T1232" i="29"/>
  <c r="V1231" i="29"/>
  <c r="T1231" i="29"/>
  <c r="V1230" i="29"/>
  <c r="T1230" i="29"/>
  <c r="V1229" i="29"/>
  <c r="T1229" i="29"/>
  <c r="V1228" i="29"/>
  <c r="T1228" i="29"/>
  <c r="V1227" i="29"/>
  <c r="T1227" i="29"/>
  <c r="V1226" i="29"/>
  <c r="T1226" i="29"/>
  <c r="V1225" i="29"/>
  <c r="T1225" i="29"/>
  <c r="V1224" i="29"/>
  <c r="T1224" i="29"/>
  <c r="V1223" i="29"/>
  <c r="T1223" i="29"/>
  <c r="V1222" i="29"/>
  <c r="T1222" i="29"/>
  <c r="V1221" i="29"/>
  <c r="T1221" i="29"/>
  <c r="V1220" i="29"/>
  <c r="T1220" i="29"/>
  <c r="V1219" i="29"/>
  <c r="T1219" i="29"/>
  <c r="V1218" i="29"/>
  <c r="T1218" i="29"/>
  <c r="V1217" i="29"/>
  <c r="T1217" i="29"/>
  <c r="V1216" i="29"/>
  <c r="T1216" i="29"/>
  <c r="V1215" i="29"/>
  <c r="T1215" i="29"/>
  <c r="V1214" i="29"/>
  <c r="T1214" i="29"/>
  <c r="V1213" i="29"/>
  <c r="T1213" i="29"/>
  <c r="V1212" i="29"/>
  <c r="T1212" i="29"/>
  <c r="V1211" i="29"/>
  <c r="T1211" i="29"/>
  <c r="V1210" i="29"/>
  <c r="T1210" i="29"/>
  <c r="V1209" i="29"/>
  <c r="T1209" i="29"/>
  <c r="V1208" i="29"/>
  <c r="T1208" i="29"/>
  <c r="V1207" i="29"/>
  <c r="T1207" i="29"/>
  <c r="V1206" i="29"/>
  <c r="T1206" i="29"/>
  <c r="V1205" i="29"/>
  <c r="T1205" i="29"/>
  <c r="V1204" i="29"/>
  <c r="T1204" i="29"/>
  <c r="V1203" i="29"/>
  <c r="T1203" i="29"/>
  <c r="V1202" i="29"/>
  <c r="T1202" i="29"/>
  <c r="V1201" i="29"/>
  <c r="T1201" i="29"/>
  <c r="V1200" i="29"/>
  <c r="T1200" i="29"/>
  <c r="V1199" i="29"/>
  <c r="T1199" i="29"/>
  <c r="V1198" i="29"/>
  <c r="T1198" i="29"/>
  <c r="V1197" i="29"/>
  <c r="T1197" i="29"/>
  <c r="V1196" i="29"/>
  <c r="T1196" i="29"/>
  <c r="V1195" i="29"/>
  <c r="T1195" i="29"/>
  <c r="V1194" i="29"/>
  <c r="T1194" i="29"/>
  <c r="V1193" i="29"/>
  <c r="T1193" i="29"/>
  <c r="V1192" i="29"/>
  <c r="T1192" i="29"/>
  <c r="V1191" i="29"/>
  <c r="T1191" i="29"/>
  <c r="V1190" i="29"/>
  <c r="T1190" i="29"/>
  <c r="V1189" i="29"/>
  <c r="T1189" i="29"/>
  <c r="V1188" i="29"/>
  <c r="T1188" i="29"/>
  <c r="V1187" i="29"/>
  <c r="T1187" i="29"/>
  <c r="V1186" i="29"/>
  <c r="T1186" i="29"/>
  <c r="V1185" i="29"/>
  <c r="T1185" i="29"/>
  <c r="V1184" i="29"/>
  <c r="T1184" i="29"/>
  <c r="V1183" i="29"/>
  <c r="T1183" i="29"/>
  <c r="V1182" i="29"/>
  <c r="T1182" i="29"/>
  <c r="V1181" i="29"/>
  <c r="T1181" i="29"/>
  <c r="V1180" i="29"/>
  <c r="T1180" i="29"/>
  <c r="V1179" i="29"/>
  <c r="T1179" i="29"/>
  <c r="V1178" i="29"/>
  <c r="T1178" i="29"/>
  <c r="V1177" i="29"/>
  <c r="T1177" i="29"/>
  <c r="V1176" i="29"/>
  <c r="T1176" i="29"/>
  <c r="V1175" i="29"/>
  <c r="T1175" i="29"/>
  <c r="V1174" i="29"/>
  <c r="T1174" i="29"/>
  <c r="V1173" i="29"/>
  <c r="T1173" i="29"/>
  <c r="V1172" i="29"/>
  <c r="T1172" i="29"/>
  <c r="V1171" i="29"/>
  <c r="T1171" i="29"/>
  <c r="V1170" i="29"/>
  <c r="T1170" i="29"/>
  <c r="V1169" i="29"/>
  <c r="T1169" i="29"/>
  <c r="V1168" i="29"/>
  <c r="T1168" i="29"/>
  <c r="V1167" i="29"/>
  <c r="T1167" i="29"/>
  <c r="V1166" i="29"/>
  <c r="T1166" i="29"/>
  <c r="V1165" i="29"/>
  <c r="T1165" i="29"/>
  <c r="V1164" i="29"/>
  <c r="T1164" i="29"/>
  <c r="V1163" i="29"/>
  <c r="T1163" i="29"/>
  <c r="V1162" i="29"/>
  <c r="T1162" i="29"/>
  <c r="V1161" i="29"/>
  <c r="T1161" i="29"/>
  <c r="V1160" i="29"/>
  <c r="T1160" i="29"/>
  <c r="V1159" i="29"/>
  <c r="T1159" i="29"/>
  <c r="V1158" i="29"/>
  <c r="T1158" i="29"/>
  <c r="V1157" i="29"/>
  <c r="T1157" i="29"/>
  <c r="V1156" i="29"/>
  <c r="T1156" i="29"/>
  <c r="V1155" i="29"/>
  <c r="T1155" i="29"/>
  <c r="V1154" i="29"/>
  <c r="T1154" i="29"/>
  <c r="V1153" i="29"/>
  <c r="T1153" i="29"/>
  <c r="V1152" i="29"/>
  <c r="T1152" i="29"/>
  <c r="V1151" i="29"/>
  <c r="T1151" i="29"/>
  <c r="V1150" i="29"/>
  <c r="T1150" i="29"/>
  <c r="V1149" i="29"/>
  <c r="T1149" i="29"/>
  <c r="V1148" i="29"/>
  <c r="T1148" i="29"/>
  <c r="V1147" i="29"/>
  <c r="T1147" i="29"/>
  <c r="V1146" i="29"/>
  <c r="T1146" i="29"/>
  <c r="V1145" i="29"/>
  <c r="T1145" i="29"/>
  <c r="V1144" i="29"/>
  <c r="T1144" i="29"/>
  <c r="V1143" i="29"/>
  <c r="T1143" i="29"/>
  <c r="V1142" i="29"/>
  <c r="T1142" i="29"/>
  <c r="V1141" i="29"/>
  <c r="T1141" i="29"/>
  <c r="V1140" i="29"/>
  <c r="T1140" i="29"/>
  <c r="V1139" i="29"/>
  <c r="T1139" i="29"/>
  <c r="V1138" i="29"/>
  <c r="T1138" i="29"/>
  <c r="V1137" i="29"/>
  <c r="T1137" i="29"/>
  <c r="V1136" i="29"/>
  <c r="T1136" i="29"/>
  <c r="V1135" i="29"/>
  <c r="T1135" i="29"/>
  <c r="V1134" i="29"/>
  <c r="T1134" i="29"/>
  <c r="V1133" i="29"/>
  <c r="T1133" i="29"/>
  <c r="V1132" i="29"/>
  <c r="T1132" i="29"/>
  <c r="V1131" i="29"/>
  <c r="T1131" i="29"/>
  <c r="V1130" i="29"/>
  <c r="T1130" i="29"/>
  <c r="V1129" i="29"/>
  <c r="T1129" i="29"/>
  <c r="V1128" i="29"/>
  <c r="T1128" i="29"/>
  <c r="V1127" i="29"/>
  <c r="T1127" i="29"/>
  <c r="V1126" i="29"/>
  <c r="T1126" i="29"/>
  <c r="V1125" i="29"/>
  <c r="T1125" i="29"/>
  <c r="V1124" i="29"/>
  <c r="T1124" i="29"/>
  <c r="V1123" i="29"/>
  <c r="T1123" i="29"/>
  <c r="V1122" i="29"/>
  <c r="T1122" i="29"/>
  <c r="V1121" i="29"/>
  <c r="T1121" i="29"/>
  <c r="V1120" i="29"/>
  <c r="T1120" i="29"/>
  <c r="V1119" i="29"/>
  <c r="T1119" i="29"/>
  <c r="V1118" i="29"/>
  <c r="T1118" i="29"/>
  <c r="V1117" i="29"/>
  <c r="T1117" i="29"/>
  <c r="V1116" i="29"/>
  <c r="T1116" i="29"/>
  <c r="V1115" i="29"/>
  <c r="T1115" i="29"/>
  <c r="V1114" i="29"/>
  <c r="T1114" i="29"/>
  <c r="V1113" i="29"/>
  <c r="T1113" i="29"/>
  <c r="V1112" i="29"/>
  <c r="T1112" i="29"/>
  <c r="V1111" i="29"/>
  <c r="T1111" i="29"/>
  <c r="V1110" i="29"/>
  <c r="T1110" i="29"/>
  <c r="V1109" i="29"/>
  <c r="T1109" i="29"/>
  <c r="V1108" i="29"/>
  <c r="T1108" i="29"/>
  <c r="V1107" i="29"/>
  <c r="T1107" i="29"/>
  <c r="V1106" i="29"/>
  <c r="T1106" i="29"/>
  <c r="V1105" i="29"/>
  <c r="T1105" i="29"/>
  <c r="V1104" i="29"/>
  <c r="T1104" i="29"/>
  <c r="V1103" i="29"/>
  <c r="T1103" i="29"/>
  <c r="V1102" i="29"/>
  <c r="T1102" i="29"/>
  <c r="V1101" i="29"/>
  <c r="T1101" i="29"/>
  <c r="V1100" i="29"/>
  <c r="T1100" i="29"/>
  <c r="V1099" i="29"/>
  <c r="T1099" i="29"/>
  <c r="V1098" i="29"/>
  <c r="T1098" i="29"/>
  <c r="V1097" i="29"/>
  <c r="T1097" i="29"/>
  <c r="V1096" i="29"/>
  <c r="T1096" i="29"/>
  <c r="V1095" i="29"/>
  <c r="T1095" i="29"/>
  <c r="V1094" i="29"/>
  <c r="T1094" i="29"/>
  <c r="V1093" i="29"/>
  <c r="T1093" i="29"/>
  <c r="V1092" i="29"/>
  <c r="T1092" i="29"/>
  <c r="V1091" i="29"/>
  <c r="T1091" i="29"/>
  <c r="V1090" i="29"/>
  <c r="T1090" i="29"/>
  <c r="V1089" i="29"/>
  <c r="T1089" i="29"/>
  <c r="V1088" i="29"/>
  <c r="T1088" i="29"/>
  <c r="V1087" i="29"/>
  <c r="T1087" i="29"/>
  <c r="V1086" i="29"/>
  <c r="T1086" i="29"/>
  <c r="V1085" i="29"/>
  <c r="T1085" i="29"/>
  <c r="V1084" i="29"/>
  <c r="T1084" i="29"/>
  <c r="V1083" i="29"/>
  <c r="T1083" i="29"/>
  <c r="V1082" i="29"/>
  <c r="T1082" i="29"/>
  <c r="V1081" i="29"/>
  <c r="T1081" i="29"/>
  <c r="V1080" i="29"/>
  <c r="T1080" i="29"/>
  <c r="V1079" i="29"/>
  <c r="T1079" i="29"/>
  <c r="V1078" i="29"/>
  <c r="T1078" i="29"/>
  <c r="V1077" i="29"/>
  <c r="T1077" i="29"/>
  <c r="V1076" i="29"/>
  <c r="T1076" i="29"/>
  <c r="V1075" i="29"/>
  <c r="T1075" i="29"/>
  <c r="V1074" i="29"/>
  <c r="T1074" i="29"/>
  <c r="V1073" i="29"/>
  <c r="T1073" i="29"/>
  <c r="V1072" i="29"/>
  <c r="T1072" i="29"/>
  <c r="V1071" i="29"/>
  <c r="T1071" i="29"/>
  <c r="V1070" i="29"/>
  <c r="T1070" i="29"/>
  <c r="V1069" i="29"/>
  <c r="T1069" i="29"/>
  <c r="V1068" i="29"/>
  <c r="T1068" i="29"/>
  <c r="V1067" i="29"/>
  <c r="T1067" i="29"/>
  <c r="V1066" i="29"/>
  <c r="T1066" i="29"/>
  <c r="V1065" i="29"/>
  <c r="T1065" i="29"/>
  <c r="V1064" i="29"/>
  <c r="T1064" i="29"/>
  <c r="V1063" i="29"/>
  <c r="T1063" i="29"/>
  <c r="V1062" i="29"/>
  <c r="T1062" i="29"/>
  <c r="V1061" i="29"/>
  <c r="T1061" i="29"/>
  <c r="V1060" i="29"/>
  <c r="T1060" i="29"/>
  <c r="V1059" i="29"/>
  <c r="T1059" i="29"/>
  <c r="V1058" i="29"/>
  <c r="T1058" i="29"/>
  <c r="V1057" i="29"/>
  <c r="T1057" i="29"/>
  <c r="V1056" i="29"/>
  <c r="T1056" i="29"/>
  <c r="V1055" i="29"/>
  <c r="T1055" i="29"/>
  <c r="V1054" i="29"/>
  <c r="T1054" i="29"/>
  <c r="V1053" i="29"/>
  <c r="T1053" i="29"/>
  <c r="V1052" i="29"/>
  <c r="T1052" i="29"/>
  <c r="V1051" i="29"/>
  <c r="T1051" i="29"/>
  <c r="V1050" i="29"/>
  <c r="T1050" i="29"/>
  <c r="V1049" i="29"/>
  <c r="T1049" i="29"/>
  <c r="V1048" i="29"/>
  <c r="T1048" i="29"/>
  <c r="V1047" i="29"/>
  <c r="T1047" i="29"/>
  <c r="V1046" i="29"/>
  <c r="T1046" i="29"/>
  <c r="V1045" i="29"/>
  <c r="T1045" i="29"/>
  <c r="V1044" i="29"/>
  <c r="T1044" i="29"/>
  <c r="V1043" i="29"/>
  <c r="T1043" i="29"/>
  <c r="V1042" i="29"/>
  <c r="T1042" i="29"/>
  <c r="V1041" i="29"/>
  <c r="T1041" i="29"/>
  <c r="V1040" i="29"/>
  <c r="T1040" i="29"/>
  <c r="V1039" i="29"/>
  <c r="T1039" i="29"/>
  <c r="V1038" i="29"/>
  <c r="T1038" i="29"/>
  <c r="V1037" i="29"/>
  <c r="T1037" i="29"/>
  <c r="V1036" i="29"/>
  <c r="T1036" i="29"/>
  <c r="V1035" i="29"/>
  <c r="T1035" i="29"/>
  <c r="V1034" i="29"/>
  <c r="T1034" i="29"/>
  <c r="V1033" i="29"/>
  <c r="T1033" i="29"/>
  <c r="V1032" i="29"/>
  <c r="T1032" i="29"/>
  <c r="V1031" i="29"/>
  <c r="T1031" i="29"/>
  <c r="V1030" i="29"/>
  <c r="T1030" i="29"/>
  <c r="V1029" i="29"/>
  <c r="T1029" i="29"/>
  <c r="V1028" i="29"/>
  <c r="T1028" i="29"/>
  <c r="V1027" i="29"/>
  <c r="T1027" i="29"/>
  <c r="V1026" i="29"/>
  <c r="T1026" i="29"/>
  <c r="V1025" i="29"/>
  <c r="T1025" i="29"/>
  <c r="V1024" i="29"/>
  <c r="T1024" i="29"/>
  <c r="V1023" i="29"/>
  <c r="T1023" i="29"/>
  <c r="V1022" i="29"/>
  <c r="T1022" i="29"/>
  <c r="V1021" i="29"/>
  <c r="T1021" i="29"/>
  <c r="V1020" i="29"/>
  <c r="T1020" i="29"/>
  <c r="V1019" i="29"/>
  <c r="T1019" i="29"/>
  <c r="V1018" i="29"/>
  <c r="T1018" i="29"/>
  <c r="V1017" i="29"/>
  <c r="T1017" i="29"/>
  <c r="V1016" i="29"/>
  <c r="T1016" i="29"/>
  <c r="V1015" i="29"/>
  <c r="T1015" i="29"/>
  <c r="V1014" i="29"/>
  <c r="T1014" i="29"/>
  <c r="V1013" i="29"/>
  <c r="T1013" i="29"/>
  <c r="V1012" i="29"/>
  <c r="T1012" i="29"/>
  <c r="V1011" i="29"/>
  <c r="T1011" i="29"/>
  <c r="V1010" i="29"/>
  <c r="T1010" i="29"/>
  <c r="V1009" i="29"/>
  <c r="T1009" i="29"/>
  <c r="V1008" i="29"/>
  <c r="T1008" i="29"/>
  <c r="V1007" i="29"/>
  <c r="T1007" i="29"/>
  <c r="V1006" i="29"/>
  <c r="T1006" i="29"/>
  <c r="V1005" i="29"/>
  <c r="T1005" i="29"/>
  <c r="V1004" i="29"/>
  <c r="T1004" i="29"/>
  <c r="V1003" i="29"/>
  <c r="T1003" i="29"/>
  <c r="V1002" i="29"/>
  <c r="T1002" i="29"/>
  <c r="V1001" i="29"/>
  <c r="T1001" i="29"/>
  <c r="V1000" i="29"/>
  <c r="T1000" i="29"/>
  <c r="V999" i="29"/>
  <c r="T999" i="29"/>
  <c r="V998" i="29"/>
  <c r="T998" i="29"/>
  <c r="V997" i="29"/>
  <c r="T997" i="29"/>
  <c r="V996" i="29"/>
  <c r="T996" i="29"/>
  <c r="V995" i="29"/>
  <c r="T995" i="29"/>
  <c r="V994" i="29"/>
  <c r="T994" i="29"/>
  <c r="V993" i="29"/>
  <c r="T993" i="29"/>
  <c r="V992" i="29"/>
  <c r="T992" i="29"/>
  <c r="V991" i="29"/>
  <c r="T991" i="29"/>
  <c r="V990" i="29"/>
  <c r="T990" i="29"/>
  <c r="V989" i="29"/>
  <c r="T989" i="29"/>
  <c r="V988" i="29"/>
  <c r="T988" i="29"/>
  <c r="V987" i="29"/>
  <c r="T987" i="29"/>
  <c r="V986" i="29"/>
  <c r="T986" i="29"/>
  <c r="V985" i="29"/>
  <c r="T985" i="29"/>
  <c r="V984" i="29"/>
  <c r="T984" i="29"/>
  <c r="V983" i="29"/>
  <c r="T983" i="29"/>
  <c r="V982" i="29"/>
  <c r="T982" i="29"/>
  <c r="V981" i="29"/>
  <c r="T981" i="29"/>
  <c r="V980" i="29"/>
  <c r="T980" i="29"/>
  <c r="V979" i="29"/>
  <c r="T979" i="29"/>
  <c r="V978" i="29"/>
  <c r="T978" i="29"/>
  <c r="V977" i="29"/>
  <c r="T977" i="29"/>
  <c r="V976" i="29"/>
  <c r="T976" i="29"/>
  <c r="V975" i="29"/>
  <c r="T975" i="29"/>
  <c r="V974" i="29"/>
  <c r="T974" i="29"/>
  <c r="V973" i="29"/>
  <c r="T973" i="29"/>
  <c r="V972" i="29"/>
  <c r="T972" i="29"/>
  <c r="V971" i="29"/>
  <c r="T971" i="29"/>
  <c r="V970" i="29"/>
  <c r="T970" i="29"/>
  <c r="V969" i="29"/>
  <c r="T969" i="29"/>
  <c r="V968" i="29"/>
  <c r="T968" i="29"/>
  <c r="V967" i="29"/>
  <c r="T967" i="29"/>
  <c r="V966" i="29"/>
  <c r="T966" i="29"/>
  <c r="V965" i="29"/>
  <c r="T965" i="29"/>
  <c r="V964" i="29"/>
  <c r="T964" i="29"/>
  <c r="V963" i="29"/>
  <c r="T963" i="29"/>
  <c r="V962" i="29"/>
  <c r="T962" i="29"/>
  <c r="V961" i="29"/>
  <c r="T961" i="29"/>
  <c r="V960" i="29"/>
  <c r="T960" i="29"/>
  <c r="V959" i="29"/>
  <c r="T959" i="29"/>
  <c r="V958" i="29"/>
  <c r="T958" i="29"/>
  <c r="V957" i="29"/>
  <c r="T957" i="29"/>
  <c r="V956" i="29"/>
  <c r="T956" i="29"/>
  <c r="V955" i="29"/>
  <c r="T955" i="29"/>
  <c r="V954" i="29"/>
  <c r="T954" i="29"/>
  <c r="V953" i="29"/>
  <c r="T953" i="29"/>
  <c r="V952" i="29"/>
  <c r="T952" i="29"/>
  <c r="V951" i="29"/>
  <c r="T951" i="29"/>
  <c r="V950" i="29"/>
  <c r="T950" i="29"/>
  <c r="V949" i="29"/>
  <c r="T949" i="29"/>
  <c r="V948" i="29"/>
  <c r="T948" i="29"/>
  <c r="V947" i="29"/>
  <c r="T947" i="29"/>
  <c r="V946" i="29"/>
  <c r="T946" i="29"/>
  <c r="V945" i="29"/>
  <c r="T945" i="29"/>
  <c r="V944" i="29"/>
  <c r="T944" i="29"/>
  <c r="V943" i="29"/>
  <c r="T943" i="29"/>
  <c r="V942" i="29"/>
  <c r="T942" i="29"/>
  <c r="V941" i="29"/>
  <c r="T941" i="29"/>
  <c r="V940" i="29"/>
  <c r="T940" i="29"/>
  <c r="V939" i="29"/>
  <c r="T939" i="29"/>
  <c r="V938" i="29"/>
  <c r="T938" i="29"/>
  <c r="V937" i="29"/>
  <c r="T937" i="29"/>
  <c r="V936" i="29"/>
  <c r="T936" i="29"/>
  <c r="V935" i="29"/>
  <c r="T935" i="29"/>
  <c r="V934" i="29"/>
  <c r="T934" i="29"/>
  <c r="V933" i="29"/>
  <c r="T933" i="29"/>
  <c r="V932" i="29"/>
  <c r="T932" i="29"/>
  <c r="V931" i="29"/>
  <c r="T931" i="29"/>
  <c r="V930" i="29"/>
  <c r="T930" i="29"/>
  <c r="V929" i="29"/>
  <c r="T929" i="29"/>
  <c r="V928" i="29"/>
  <c r="T928" i="29"/>
  <c r="V927" i="29"/>
  <c r="T927" i="29"/>
  <c r="V926" i="29"/>
  <c r="T926" i="29"/>
  <c r="V925" i="29"/>
  <c r="T925" i="29"/>
  <c r="V924" i="29"/>
  <c r="T924" i="29"/>
  <c r="V923" i="29"/>
  <c r="T923" i="29"/>
  <c r="V922" i="29"/>
  <c r="T922" i="29"/>
  <c r="V921" i="29"/>
  <c r="T921" i="29"/>
  <c r="V920" i="29"/>
  <c r="T920" i="29"/>
  <c r="V919" i="29"/>
  <c r="T919" i="29"/>
  <c r="V918" i="29"/>
  <c r="T918" i="29"/>
  <c r="V917" i="29"/>
  <c r="T917" i="29"/>
  <c r="V916" i="29"/>
  <c r="T916" i="29"/>
  <c r="V915" i="29"/>
  <c r="T915" i="29"/>
  <c r="V914" i="29"/>
  <c r="T914" i="29"/>
  <c r="V913" i="29"/>
  <c r="T913" i="29"/>
  <c r="V912" i="29"/>
  <c r="T912" i="29"/>
  <c r="V911" i="29"/>
  <c r="T911" i="29"/>
  <c r="V910" i="29"/>
  <c r="T910" i="29"/>
  <c r="V909" i="29"/>
  <c r="T909" i="29"/>
  <c r="V908" i="29"/>
  <c r="T908" i="29"/>
  <c r="V907" i="29"/>
  <c r="T907" i="29"/>
  <c r="V906" i="29"/>
  <c r="T906" i="29"/>
  <c r="V905" i="29"/>
  <c r="T905" i="29"/>
  <c r="V904" i="29"/>
  <c r="T904" i="29"/>
  <c r="V903" i="29"/>
  <c r="T903" i="29"/>
  <c r="V902" i="29"/>
  <c r="T902" i="29"/>
  <c r="V901" i="29"/>
  <c r="T901" i="29"/>
  <c r="V900" i="29"/>
  <c r="T900" i="29"/>
  <c r="V899" i="29"/>
  <c r="T899" i="29"/>
  <c r="V898" i="29"/>
  <c r="T898" i="29"/>
  <c r="V897" i="29"/>
  <c r="T897" i="29"/>
  <c r="V896" i="29"/>
  <c r="T896" i="29"/>
  <c r="V895" i="29"/>
  <c r="T895" i="29"/>
  <c r="V894" i="29"/>
  <c r="T894" i="29"/>
  <c r="V893" i="29"/>
  <c r="T893" i="29"/>
  <c r="V892" i="29"/>
  <c r="T892" i="29"/>
  <c r="V891" i="29"/>
  <c r="T891" i="29"/>
  <c r="V890" i="29"/>
  <c r="T890" i="29"/>
  <c r="V889" i="29"/>
  <c r="T889" i="29"/>
  <c r="V888" i="29"/>
  <c r="T888" i="29"/>
  <c r="V887" i="29"/>
  <c r="T887" i="29"/>
  <c r="V886" i="29"/>
  <c r="T886" i="29"/>
  <c r="V885" i="29"/>
  <c r="T885" i="29"/>
  <c r="V884" i="29"/>
  <c r="T884" i="29"/>
  <c r="V883" i="29"/>
  <c r="T883" i="29"/>
  <c r="V882" i="29"/>
  <c r="T882" i="29"/>
  <c r="V881" i="29"/>
  <c r="T881" i="29"/>
  <c r="V880" i="29"/>
  <c r="T880" i="29"/>
  <c r="V879" i="29"/>
  <c r="T879" i="29"/>
  <c r="V878" i="29"/>
  <c r="T878" i="29"/>
  <c r="V877" i="29"/>
  <c r="T877" i="29"/>
  <c r="V876" i="29"/>
  <c r="T876" i="29"/>
  <c r="V875" i="29"/>
  <c r="T875" i="29"/>
  <c r="V874" i="29"/>
  <c r="T874" i="29"/>
  <c r="V873" i="29"/>
  <c r="T873" i="29"/>
  <c r="V872" i="29"/>
  <c r="T872" i="29"/>
  <c r="V871" i="29"/>
  <c r="T871" i="29"/>
  <c r="V870" i="29"/>
  <c r="T870" i="29"/>
  <c r="V869" i="29"/>
  <c r="T869" i="29"/>
  <c r="V868" i="29"/>
  <c r="T868" i="29"/>
  <c r="V867" i="29"/>
  <c r="T867" i="29"/>
  <c r="V866" i="29"/>
  <c r="T866" i="29"/>
  <c r="V865" i="29"/>
  <c r="T865" i="29"/>
  <c r="V864" i="29"/>
  <c r="T864" i="29"/>
  <c r="V863" i="29"/>
  <c r="T863" i="29"/>
  <c r="V862" i="29"/>
  <c r="T862" i="29"/>
  <c r="V861" i="29"/>
  <c r="T861" i="29"/>
  <c r="V860" i="29"/>
  <c r="T860" i="29"/>
  <c r="V859" i="29"/>
  <c r="T859" i="29"/>
  <c r="V858" i="29"/>
  <c r="T858" i="29"/>
  <c r="V857" i="29"/>
  <c r="T857" i="29"/>
  <c r="V856" i="29"/>
  <c r="T856" i="29"/>
  <c r="V855" i="29"/>
  <c r="T855" i="29"/>
  <c r="V854" i="29"/>
  <c r="T854" i="29"/>
  <c r="V853" i="29"/>
  <c r="T853" i="29"/>
  <c r="V852" i="29"/>
  <c r="T852" i="29"/>
  <c r="V851" i="29"/>
  <c r="T851" i="29"/>
  <c r="V850" i="29"/>
  <c r="T850" i="29"/>
  <c r="V849" i="29"/>
  <c r="T849" i="29"/>
  <c r="V848" i="29"/>
  <c r="T848" i="29"/>
  <c r="V847" i="29"/>
  <c r="T847" i="29"/>
  <c r="V846" i="29"/>
  <c r="T846" i="29"/>
  <c r="V845" i="29"/>
  <c r="T845" i="29"/>
  <c r="V844" i="29"/>
  <c r="T844" i="29"/>
  <c r="V843" i="29"/>
  <c r="T843" i="29"/>
  <c r="V842" i="29"/>
  <c r="T842" i="29"/>
  <c r="V841" i="29"/>
  <c r="T841" i="29"/>
  <c r="V840" i="29"/>
  <c r="T840" i="29"/>
  <c r="V839" i="29"/>
  <c r="T839" i="29"/>
  <c r="V838" i="29"/>
  <c r="T838" i="29"/>
  <c r="V837" i="29"/>
  <c r="T837" i="29"/>
  <c r="V836" i="29"/>
  <c r="T836" i="29"/>
  <c r="V835" i="29"/>
  <c r="T835" i="29"/>
  <c r="V834" i="29"/>
  <c r="T834" i="29"/>
  <c r="V833" i="29"/>
  <c r="T833" i="29"/>
  <c r="V832" i="29"/>
  <c r="T832" i="29"/>
  <c r="V831" i="29"/>
  <c r="T831" i="29"/>
  <c r="V830" i="29"/>
  <c r="T830" i="29"/>
  <c r="V829" i="29"/>
  <c r="T829" i="29"/>
  <c r="V828" i="29"/>
  <c r="T828" i="29"/>
  <c r="V827" i="29"/>
  <c r="T827" i="29"/>
  <c r="V826" i="29"/>
  <c r="T826" i="29"/>
  <c r="V825" i="29"/>
  <c r="T825" i="29"/>
  <c r="V824" i="29"/>
  <c r="T824" i="29"/>
  <c r="V823" i="29"/>
  <c r="T823" i="29"/>
  <c r="V822" i="29"/>
  <c r="T822" i="29"/>
  <c r="V821" i="29"/>
  <c r="T821" i="29"/>
  <c r="V820" i="29"/>
  <c r="T820" i="29"/>
  <c r="V819" i="29"/>
  <c r="T819" i="29"/>
  <c r="V818" i="29"/>
  <c r="T818" i="29"/>
  <c r="V817" i="29"/>
  <c r="T817" i="29"/>
  <c r="V816" i="29"/>
  <c r="T816" i="29"/>
  <c r="V815" i="29"/>
  <c r="T815" i="29"/>
  <c r="V814" i="29"/>
  <c r="T814" i="29"/>
  <c r="V813" i="29"/>
  <c r="T813" i="29"/>
  <c r="V812" i="29"/>
  <c r="T812" i="29"/>
  <c r="V811" i="29"/>
  <c r="T811" i="29"/>
  <c r="V810" i="29"/>
  <c r="T810" i="29"/>
  <c r="V809" i="29"/>
  <c r="T809" i="29"/>
  <c r="V808" i="29"/>
  <c r="T808" i="29"/>
  <c r="V807" i="29"/>
  <c r="T807" i="29"/>
  <c r="V806" i="29"/>
  <c r="T806" i="29"/>
  <c r="V805" i="29"/>
  <c r="T805" i="29"/>
  <c r="V804" i="29"/>
  <c r="T804" i="29"/>
  <c r="V803" i="29"/>
  <c r="T803" i="29"/>
  <c r="V802" i="29"/>
  <c r="T802" i="29"/>
  <c r="V801" i="29"/>
  <c r="T801" i="29"/>
  <c r="V800" i="29"/>
  <c r="T800" i="29"/>
  <c r="V799" i="29"/>
  <c r="T799" i="29"/>
  <c r="V798" i="29"/>
  <c r="T798" i="29"/>
  <c r="V797" i="29"/>
  <c r="T797" i="29"/>
  <c r="V796" i="29"/>
  <c r="T796" i="29"/>
  <c r="V795" i="29"/>
  <c r="T795" i="29"/>
  <c r="V794" i="29"/>
  <c r="T794" i="29"/>
  <c r="V793" i="29"/>
  <c r="T793" i="29"/>
  <c r="V792" i="29"/>
  <c r="T792" i="29"/>
  <c r="V791" i="29"/>
  <c r="T791" i="29"/>
  <c r="V790" i="29"/>
  <c r="T790" i="29"/>
  <c r="V789" i="29"/>
  <c r="T789" i="29"/>
  <c r="V788" i="29"/>
  <c r="T788" i="29"/>
  <c r="V787" i="29"/>
  <c r="T787" i="29"/>
  <c r="V786" i="29"/>
  <c r="T786" i="29"/>
  <c r="V785" i="29"/>
  <c r="T785" i="29"/>
  <c r="V784" i="29"/>
  <c r="T784" i="29"/>
  <c r="V783" i="29"/>
  <c r="T783" i="29"/>
  <c r="V782" i="29"/>
  <c r="T782" i="29"/>
  <c r="V781" i="29"/>
  <c r="T781" i="29"/>
  <c r="V780" i="29"/>
  <c r="T780" i="29"/>
  <c r="V779" i="29"/>
  <c r="T779" i="29"/>
  <c r="V778" i="29"/>
  <c r="T778" i="29"/>
  <c r="V777" i="29"/>
  <c r="T777" i="29"/>
  <c r="V776" i="29"/>
  <c r="T776" i="29"/>
  <c r="V775" i="29"/>
  <c r="T775" i="29"/>
  <c r="V774" i="29"/>
  <c r="T774" i="29"/>
  <c r="V773" i="29"/>
  <c r="T773" i="29"/>
  <c r="V772" i="29"/>
  <c r="T772" i="29"/>
  <c r="V771" i="29"/>
  <c r="T771" i="29"/>
  <c r="V770" i="29"/>
  <c r="T770" i="29"/>
  <c r="V769" i="29"/>
  <c r="T769" i="29"/>
  <c r="V768" i="29"/>
  <c r="T768" i="29"/>
  <c r="V767" i="29"/>
  <c r="T767" i="29"/>
  <c r="V766" i="29"/>
  <c r="T766" i="29"/>
  <c r="V765" i="29"/>
  <c r="T765" i="29"/>
  <c r="V764" i="29"/>
  <c r="T764" i="29"/>
  <c r="V763" i="29"/>
  <c r="T763" i="29"/>
  <c r="V762" i="29"/>
  <c r="T762" i="29"/>
  <c r="V761" i="29"/>
  <c r="T761" i="29"/>
  <c r="V760" i="29"/>
  <c r="T760" i="29"/>
  <c r="V759" i="29"/>
  <c r="T759" i="29"/>
  <c r="V758" i="29"/>
  <c r="T758" i="29"/>
  <c r="V757" i="29"/>
  <c r="T757" i="29"/>
  <c r="V756" i="29"/>
  <c r="T756" i="29"/>
  <c r="V755" i="29"/>
  <c r="T755" i="29"/>
  <c r="V754" i="29"/>
  <c r="T754" i="29"/>
  <c r="V753" i="29"/>
  <c r="T753" i="29"/>
  <c r="V752" i="29"/>
  <c r="T752" i="29"/>
  <c r="V751" i="29"/>
  <c r="T751" i="29"/>
  <c r="V750" i="29"/>
  <c r="T750" i="29"/>
  <c r="V749" i="29"/>
  <c r="T749" i="29"/>
  <c r="V748" i="29"/>
  <c r="T748" i="29"/>
  <c r="V747" i="29"/>
  <c r="T747" i="29"/>
  <c r="V746" i="29"/>
  <c r="T746" i="29"/>
  <c r="V745" i="29"/>
  <c r="T745" i="29"/>
  <c r="V744" i="29"/>
  <c r="T744" i="29"/>
  <c r="V743" i="29"/>
  <c r="T743" i="29"/>
  <c r="V742" i="29"/>
  <c r="T742" i="29"/>
  <c r="V741" i="29"/>
  <c r="T741" i="29"/>
  <c r="V740" i="29"/>
  <c r="T740" i="29"/>
  <c r="V739" i="29"/>
  <c r="T739" i="29"/>
  <c r="V738" i="29"/>
  <c r="T738" i="29"/>
  <c r="V737" i="29"/>
  <c r="T737" i="29"/>
  <c r="V736" i="29"/>
  <c r="T736" i="29"/>
  <c r="V735" i="29"/>
  <c r="T735" i="29"/>
  <c r="V734" i="29"/>
  <c r="T734" i="29"/>
  <c r="V733" i="29"/>
  <c r="T733" i="29"/>
  <c r="V732" i="29"/>
  <c r="T732" i="29"/>
  <c r="V731" i="29"/>
  <c r="T731" i="29"/>
  <c r="V730" i="29"/>
  <c r="T730" i="29"/>
  <c r="V729" i="29"/>
  <c r="T729" i="29"/>
  <c r="V728" i="29"/>
  <c r="T728" i="29"/>
  <c r="V727" i="29"/>
  <c r="T727" i="29"/>
  <c r="V726" i="29"/>
  <c r="T726" i="29"/>
  <c r="V725" i="29"/>
  <c r="T725" i="29"/>
  <c r="V724" i="29"/>
  <c r="T724" i="29"/>
  <c r="V723" i="29"/>
  <c r="T723" i="29"/>
  <c r="V722" i="29"/>
  <c r="T722" i="29"/>
  <c r="V721" i="29"/>
  <c r="T721" i="29"/>
  <c r="V720" i="29"/>
  <c r="T720" i="29"/>
  <c r="V719" i="29"/>
  <c r="T719" i="29"/>
  <c r="V718" i="29"/>
  <c r="T718" i="29"/>
  <c r="V717" i="29"/>
  <c r="T717" i="29"/>
  <c r="V716" i="29"/>
  <c r="T716" i="29"/>
  <c r="V715" i="29"/>
  <c r="T715" i="29"/>
  <c r="V714" i="29"/>
  <c r="T714" i="29"/>
  <c r="V713" i="29"/>
  <c r="T713" i="29"/>
  <c r="V712" i="29"/>
  <c r="T712" i="29"/>
  <c r="V711" i="29"/>
  <c r="T711" i="29"/>
  <c r="V710" i="29"/>
  <c r="T710" i="29"/>
  <c r="V709" i="29"/>
  <c r="T709" i="29"/>
  <c r="V708" i="29"/>
  <c r="T708" i="29"/>
  <c r="V707" i="29"/>
  <c r="T707" i="29"/>
  <c r="V706" i="29"/>
  <c r="T706" i="29"/>
  <c r="V705" i="29"/>
  <c r="T705" i="29"/>
  <c r="V704" i="29"/>
  <c r="T704" i="29"/>
  <c r="V703" i="29"/>
  <c r="T703" i="29"/>
  <c r="V702" i="29"/>
  <c r="T702" i="29"/>
  <c r="V701" i="29"/>
  <c r="T701" i="29"/>
  <c r="V700" i="29"/>
  <c r="T700" i="29"/>
  <c r="V699" i="29"/>
  <c r="T699" i="29"/>
  <c r="V698" i="29"/>
  <c r="T698" i="29"/>
  <c r="V697" i="29"/>
  <c r="T697" i="29"/>
  <c r="V696" i="29"/>
  <c r="T696" i="29"/>
  <c r="V695" i="29"/>
  <c r="T695" i="29"/>
  <c r="V694" i="29"/>
  <c r="T694" i="29"/>
  <c r="V693" i="29"/>
  <c r="T693" i="29"/>
  <c r="V692" i="29"/>
  <c r="T692" i="29"/>
  <c r="V691" i="29"/>
  <c r="T691" i="29"/>
  <c r="V690" i="29"/>
  <c r="T690" i="29"/>
  <c r="V689" i="29"/>
  <c r="T689" i="29"/>
  <c r="V688" i="29"/>
  <c r="T688" i="29"/>
  <c r="V687" i="29"/>
  <c r="T687" i="29"/>
  <c r="V686" i="29"/>
  <c r="T686" i="29"/>
  <c r="V685" i="29"/>
  <c r="T685" i="29"/>
  <c r="V684" i="29"/>
  <c r="T684" i="29"/>
  <c r="V683" i="29"/>
  <c r="T683" i="29"/>
  <c r="V682" i="29"/>
  <c r="T682" i="29"/>
  <c r="V681" i="29"/>
  <c r="T681" i="29"/>
  <c r="V680" i="29"/>
  <c r="T680" i="29"/>
  <c r="V679" i="29"/>
  <c r="T679" i="29"/>
  <c r="V678" i="29"/>
  <c r="T678" i="29"/>
  <c r="V677" i="29"/>
  <c r="T677" i="29"/>
  <c r="V676" i="29"/>
  <c r="T676" i="29"/>
  <c r="V675" i="29"/>
  <c r="T675" i="29"/>
  <c r="V674" i="29"/>
  <c r="T674" i="29"/>
  <c r="V673" i="29"/>
  <c r="T673" i="29"/>
  <c r="V672" i="29"/>
  <c r="T672" i="29"/>
  <c r="V671" i="29"/>
  <c r="T671" i="29"/>
  <c r="V670" i="29"/>
  <c r="T670" i="29"/>
  <c r="V669" i="29"/>
  <c r="T669" i="29"/>
  <c r="V668" i="29"/>
  <c r="T668" i="29"/>
  <c r="V667" i="29"/>
  <c r="T667" i="29"/>
  <c r="V666" i="29"/>
  <c r="T666" i="29"/>
  <c r="V665" i="29"/>
  <c r="T665" i="29"/>
  <c r="V664" i="29"/>
  <c r="T664" i="29"/>
  <c r="V663" i="29"/>
  <c r="T663" i="29"/>
  <c r="V662" i="29"/>
  <c r="T662" i="29"/>
  <c r="V661" i="29"/>
  <c r="T661" i="29"/>
  <c r="V660" i="29"/>
  <c r="T660" i="29"/>
  <c r="V659" i="29"/>
  <c r="T659" i="29"/>
  <c r="V658" i="29"/>
  <c r="T658" i="29"/>
  <c r="V657" i="29"/>
  <c r="T657" i="29"/>
  <c r="V656" i="29"/>
  <c r="T656" i="29"/>
  <c r="V655" i="29"/>
  <c r="T655" i="29"/>
  <c r="V654" i="29"/>
  <c r="T654" i="29"/>
  <c r="V653" i="29"/>
  <c r="T653" i="29"/>
  <c r="V652" i="29"/>
  <c r="T652" i="29"/>
  <c r="V651" i="29"/>
  <c r="T651" i="29"/>
  <c r="V650" i="29"/>
  <c r="T650" i="29"/>
  <c r="V649" i="29"/>
  <c r="T649" i="29"/>
  <c r="V648" i="29"/>
  <c r="T648" i="29"/>
  <c r="V647" i="29"/>
  <c r="T647" i="29"/>
  <c r="V646" i="29"/>
  <c r="T646" i="29"/>
  <c r="V645" i="29"/>
  <c r="T645" i="29"/>
  <c r="V644" i="29"/>
  <c r="T644" i="29"/>
  <c r="V643" i="29"/>
  <c r="T643" i="29"/>
  <c r="V642" i="29"/>
  <c r="T642" i="29"/>
  <c r="V641" i="29"/>
  <c r="T641" i="29"/>
  <c r="V640" i="29"/>
  <c r="T640" i="29"/>
  <c r="V639" i="29"/>
  <c r="T639" i="29"/>
  <c r="V638" i="29"/>
  <c r="T638" i="29"/>
  <c r="V637" i="29"/>
  <c r="T637" i="29"/>
  <c r="V636" i="29"/>
  <c r="T636" i="29"/>
  <c r="V635" i="29"/>
  <c r="T635" i="29"/>
  <c r="V634" i="29"/>
  <c r="T634" i="29"/>
  <c r="V633" i="29"/>
  <c r="T633" i="29"/>
  <c r="V632" i="29"/>
  <c r="T632" i="29"/>
  <c r="V631" i="29"/>
  <c r="T631" i="29"/>
  <c r="V630" i="29"/>
  <c r="T630" i="29"/>
  <c r="V629" i="29"/>
  <c r="T629" i="29"/>
  <c r="V628" i="29"/>
  <c r="T628" i="29"/>
  <c r="V627" i="29"/>
  <c r="T627" i="29"/>
  <c r="V626" i="29"/>
  <c r="T626" i="29"/>
  <c r="V625" i="29"/>
  <c r="T625" i="29"/>
  <c r="V624" i="29"/>
  <c r="T624" i="29"/>
  <c r="V623" i="29"/>
  <c r="T623" i="29"/>
  <c r="V622" i="29"/>
  <c r="T622" i="29"/>
  <c r="V621" i="29"/>
  <c r="T621" i="29"/>
  <c r="V620" i="29"/>
  <c r="T620" i="29"/>
  <c r="V619" i="29"/>
  <c r="T619" i="29"/>
  <c r="V618" i="29"/>
  <c r="T618" i="29"/>
  <c r="V617" i="29"/>
  <c r="T617" i="29"/>
  <c r="V616" i="29"/>
  <c r="T616" i="29"/>
  <c r="V615" i="29"/>
  <c r="T615" i="29"/>
  <c r="V614" i="29"/>
  <c r="T614" i="29"/>
  <c r="V613" i="29"/>
  <c r="T613" i="29"/>
  <c r="V612" i="29"/>
  <c r="T612" i="29"/>
  <c r="V611" i="29"/>
  <c r="T611" i="29"/>
  <c r="V610" i="29"/>
  <c r="T610" i="29"/>
  <c r="V609" i="29"/>
  <c r="T609" i="29"/>
  <c r="V608" i="29"/>
  <c r="T608" i="29"/>
  <c r="V607" i="29"/>
  <c r="T607" i="29"/>
  <c r="V606" i="29"/>
  <c r="T606" i="29"/>
  <c r="V605" i="29"/>
  <c r="T605" i="29"/>
  <c r="V604" i="29"/>
  <c r="T604" i="29"/>
  <c r="V603" i="29"/>
  <c r="T603" i="29"/>
  <c r="V602" i="29"/>
  <c r="T602" i="29"/>
  <c r="V601" i="29"/>
  <c r="T601" i="29"/>
  <c r="V600" i="29"/>
  <c r="T600" i="29"/>
  <c r="V599" i="29"/>
  <c r="T599" i="29"/>
  <c r="V598" i="29"/>
  <c r="T598" i="29"/>
  <c r="V597" i="29"/>
  <c r="T597" i="29"/>
  <c r="V596" i="29"/>
  <c r="T596" i="29"/>
  <c r="V595" i="29"/>
  <c r="T595" i="29"/>
  <c r="V594" i="29"/>
  <c r="T594" i="29"/>
  <c r="V593" i="29"/>
  <c r="T593" i="29"/>
  <c r="V592" i="29"/>
  <c r="T592" i="29"/>
  <c r="V591" i="29"/>
  <c r="T591" i="29"/>
  <c r="V590" i="29"/>
  <c r="T590" i="29"/>
  <c r="V589" i="29"/>
  <c r="T589" i="29"/>
  <c r="V588" i="29"/>
  <c r="T588" i="29"/>
  <c r="V587" i="29"/>
  <c r="T587" i="29"/>
  <c r="V586" i="29"/>
  <c r="T586" i="29"/>
  <c r="V585" i="29"/>
  <c r="T585" i="29"/>
  <c r="V584" i="29"/>
  <c r="T584" i="29"/>
  <c r="V583" i="29"/>
  <c r="T583" i="29"/>
  <c r="V582" i="29"/>
  <c r="T582" i="29"/>
  <c r="V581" i="29"/>
  <c r="T581" i="29"/>
  <c r="V580" i="29"/>
  <c r="T580" i="29"/>
  <c r="V579" i="29"/>
  <c r="T579" i="29"/>
  <c r="V578" i="29"/>
  <c r="T578" i="29"/>
  <c r="V577" i="29"/>
  <c r="T577" i="29"/>
  <c r="V576" i="29"/>
  <c r="T576" i="29"/>
  <c r="V575" i="29"/>
  <c r="T575" i="29"/>
  <c r="V574" i="29"/>
  <c r="T574" i="29"/>
  <c r="V573" i="29"/>
  <c r="T573" i="29"/>
  <c r="V572" i="29"/>
  <c r="T572" i="29"/>
  <c r="V571" i="29"/>
  <c r="T571" i="29"/>
  <c r="V570" i="29"/>
  <c r="T570" i="29"/>
  <c r="V569" i="29"/>
  <c r="T569" i="29"/>
  <c r="V568" i="29"/>
  <c r="T568" i="29"/>
  <c r="V567" i="29"/>
  <c r="T567" i="29"/>
  <c r="V566" i="29"/>
  <c r="T566" i="29"/>
  <c r="V565" i="29"/>
  <c r="T565" i="29"/>
  <c r="V564" i="29"/>
  <c r="T564" i="29"/>
  <c r="V563" i="29"/>
  <c r="T563" i="29"/>
  <c r="V562" i="29"/>
  <c r="T562" i="29"/>
  <c r="V561" i="29"/>
  <c r="T561" i="29"/>
  <c r="V560" i="29"/>
  <c r="T560" i="29"/>
  <c r="V559" i="29"/>
  <c r="T559" i="29"/>
  <c r="V558" i="29"/>
  <c r="T558" i="29"/>
  <c r="V557" i="29"/>
  <c r="T557" i="29"/>
  <c r="V556" i="29"/>
  <c r="T556" i="29"/>
  <c r="V555" i="29"/>
  <c r="T555" i="29"/>
  <c r="V554" i="29"/>
  <c r="T554" i="29"/>
  <c r="V553" i="29"/>
  <c r="T553" i="29"/>
  <c r="V552" i="29"/>
  <c r="T552" i="29"/>
  <c r="V551" i="29"/>
  <c r="T551" i="29"/>
  <c r="V550" i="29"/>
  <c r="T550" i="29"/>
  <c r="V549" i="29"/>
  <c r="T549" i="29"/>
  <c r="V548" i="29"/>
  <c r="T548" i="29"/>
  <c r="V547" i="29"/>
  <c r="T547" i="29"/>
  <c r="V546" i="29"/>
  <c r="T546" i="29"/>
  <c r="V545" i="29"/>
  <c r="T545" i="29"/>
  <c r="V544" i="29"/>
  <c r="T544" i="29"/>
  <c r="V543" i="29"/>
  <c r="T543" i="29"/>
  <c r="V542" i="29"/>
  <c r="T542" i="29"/>
  <c r="V541" i="29"/>
  <c r="T541" i="29"/>
  <c r="V540" i="29"/>
  <c r="T540" i="29"/>
  <c r="V539" i="29"/>
  <c r="T539" i="29"/>
  <c r="V538" i="29"/>
  <c r="T538" i="29"/>
  <c r="V537" i="29"/>
  <c r="T537" i="29"/>
  <c r="V536" i="29"/>
  <c r="T536" i="29"/>
  <c r="V535" i="29"/>
  <c r="T535" i="29"/>
  <c r="V534" i="29"/>
  <c r="T534" i="29"/>
  <c r="V533" i="29"/>
  <c r="T533" i="29"/>
  <c r="V532" i="29"/>
  <c r="T532" i="29"/>
  <c r="V531" i="29"/>
  <c r="T531" i="29"/>
  <c r="V530" i="29"/>
  <c r="T530" i="29"/>
  <c r="V529" i="29"/>
  <c r="T529" i="29"/>
  <c r="V528" i="29"/>
  <c r="T528" i="29"/>
  <c r="V527" i="29"/>
  <c r="T527" i="29"/>
  <c r="V526" i="29"/>
  <c r="T526" i="29"/>
  <c r="V525" i="29"/>
  <c r="T525" i="29"/>
  <c r="V524" i="29"/>
  <c r="T524" i="29"/>
  <c r="V523" i="29"/>
  <c r="T523" i="29"/>
  <c r="V522" i="29"/>
  <c r="T522" i="29"/>
  <c r="V521" i="29"/>
  <c r="T521" i="29"/>
  <c r="V520" i="29"/>
  <c r="T520" i="29"/>
  <c r="V519" i="29"/>
  <c r="T519" i="29"/>
  <c r="V518" i="29"/>
  <c r="T518" i="29"/>
  <c r="V517" i="29"/>
  <c r="T517" i="29"/>
  <c r="V516" i="29"/>
  <c r="T516" i="29"/>
  <c r="V515" i="29"/>
  <c r="T515" i="29"/>
  <c r="V514" i="29"/>
  <c r="T514" i="29"/>
  <c r="V513" i="29"/>
  <c r="T513" i="29"/>
  <c r="V512" i="29"/>
  <c r="T512" i="29"/>
  <c r="V511" i="29"/>
  <c r="T511" i="29"/>
  <c r="V510" i="29"/>
  <c r="T510" i="29"/>
  <c r="V509" i="29"/>
  <c r="T509" i="29"/>
  <c r="V508" i="29"/>
  <c r="T508" i="29"/>
  <c r="V507" i="29"/>
  <c r="T507" i="29"/>
  <c r="V506" i="29"/>
  <c r="T506" i="29"/>
  <c r="V505" i="29"/>
  <c r="T505" i="29"/>
  <c r="V504" i="29"/>
  <c r="T504" i="29"/>
  <c r="V503" i="29"/>
  <c r="T503" i="29"/>
  <c r="V502" i="29"/>
  <c r="T502" i="29"/>
  <c r="V501" i="29"/>
  <c r="T501" i="29"/>
  <c r="V500" i="29"/>
  <c r="T500" i="29"/>
  <c r="V499" i="29"/>
  <c r="T499" i="29"/>
  <c r="AC2253" i="28" l="1"/>
  <c r="Z2253" i="28"/>
  <c r="Y2253" i="28"/>
  <c r="AB2253" i="28" s="1"/>
  <c r="AA2253" i="28" s="1"/>
  <c r="U2253" i="28" s="1"/>
  <c r="X2253" i="28"/>
  <c r="AC2252" i="28"/>
  <c r="Z2252" i="28"/>
  <c r="Y2252" i="28"/>
  <c r="AB2252" i="28" s="1"/>
  <c r="AA2252" i="28" s="1"/>
  <c r="U2252" i="28" s="1"/>
  <c r="X2252" i="28"/>
  <c r="AC2251" i="28"/>
  <c r="Z2251" i="28"/>
  <c r="Y2251" i="28"/>
  <c r="X2251" i="28"/>
  <c r="AC2250" i="28"/>
  <c r="Z2250" i="28"/>
  <c r="Y2250" i="28"/>
  <c r="AB2250" i="28" s="1"/>
  <c r="AA2250" i="28" s="1"/>
  <c r="U2250" i="28" s="1"/>
  <c r="X2250" i="28"/>
  <c r="AC2249" i="28"/>
  <c r="Z2249" i="28"/>
  <c r="Y2249" i="28"/>
  <c r="AB2249" i="28" s="1"/>
  <c r="X2249" i="28"/>
  <c r="AC2248" i="28"/>
  <c r="Z2248" i="28"/>
  <c r="Y2248" i="28"/>
  <c r="X2248" i="28"/>
  <c r="AC2247" i="28"/>
  <c r="Z2247" i="28"/>
  <c r="Y2247" i="28"/>
  <c r="AB2247" i="28" s="1"/>
  <c r="X2247" i="28"/>
  <c r="AC2246" i="28"/>
  <c r="Z2246" i="28"/>
  <c r="Y2246" i="28"/>
  <c r="X2246" i="28"/>
  <c r="AC2245" i="28"/>
  <c r="Z2245" i="28"/>
  <c r="Y2245" i="28"/>
  <c r="X2245" i="28"/>
  <c r="AC2244" i="28"/>
  <c r="Z2244" i="28"/>
  <c r="Y2244" i="28"/>
  <c r="AB2244" i="28" s="1"/>
  <c r="X2244" i="28"/>
  <c r="AC2243" i="28"/>
  <c r="Z2243" i="28"/>
  <c r="Y2243" i="28"/>
  <c r="AB2243" i="28" s="1"/>
  <c r="AA2243" i="28" s="1"/>
  <c r="U2243" i="28" s="1"/>
  <c r="X2243" i="28"/>
  <c r="AC2242" i="28"/>
  <c r="Z2242" i="28"/>
  <c r="Y2242" i="28"/>
  <c r="X2242" i="28"/>
  <c r="AC2241" i="28"/>
  <c r="Z2241" i="28"/>
  <c r="Y2241" i="28"/>
  <c r="AB2241" i="28" s="1"/>
  <c r="X2241" i="28"/>
  <c r="AC2240" i="28"/>
  <c r="Z2240" i="28"/>
  <c r="Y2240" i="28"/>
  <c r="AB2240" i="28" s="1"/>
  <c r="X2240" i="28"/>
  <c r="AC2239" i="28"/>
  <c r="Z2239" i="28"/>
  <c r="Y2239" i="28"/>
  <c r="AB2239" i="28" s="1"/>
  <c r="X2239" i="28"/>
  <c r="AC2238" i="28"/>
  <c r="Z2238" i="28"/>
  <c r="Y2238" i="28"/>
  <c r="X2238" i="28"/>
  <c r="AC2237" i="28"/>
  <c r="Z2237" i="28"/>
  <c r="Y2237" i="28"/>
  <c r="AB2237" i="28" s="1"/>
  <c r="X2237" i="28"/>
  <c r="AC2236" i="28"/>
  <c r="Z2236" i="28"/>
  <c r="Y2236" i="28"/>
  <c r="X2236" i="28"/>
  <c r="AC2235" i="28"/>
  <c r="Z2235" i="28"/>
  <c r="Y2235" i="28"/>
  <c r="X2235" i="28"/>
  <c r="AC2234" i="28"/>
  <c r="Z2234" i="28"/>
  <c r="Y2234" i="28"/>
  <c r="X2234" i="28"/>
  <c r="AC2233" i="28"/>
  <c r="Z2233" i="28"/>
  <c r="Y2233" i="28"/>
  <c r="X2233" i="28"/>
  <c r="AC2232" i="28"/>
  <c r="Z2232" i="28"/>
  <c r="Y2232" i="28"/>
  <c r="AB2232" i="28" s="1"/>
  <c r="X2232" i="28"/>
  <c r="AC2231" i="28"/>
  <c r="Z2231" i="28"/>
  <c r="Y2231" i="28"/>
  <c r="AB2231" i="28" s="1"/>
  <c r="AA2231" i="28" s="1"/>
  <c r="U2231" i="28" s="1"/>
  <c r="X2231" i="28"/>
  <c r="AC2230" i="28"/>
  <c r="Z2230" i="28"/>
  <c r="Y2230" i="28"/>
  <c r="X2230" i="28"/>
  <c r="AC2229" i="28"/>
  <c r="Z2229" i="28"/>
  <c r="Y2229" i="28"/>
  <c r="AB2229" i="28" s="1"/>
  <c r="X2229" i="28"/>
  <c r="AC2228" i="28"/>
  <c r="Z2228" i="28"/>
  <c r="Y2228" i="28"/>
  <c r="X2228" i="28"/>
  <c r="AC2227" i="28"/>
  <c r="Z2227" i="28"/>
  <c r="Y2227" i="28"/>
  <c r="AB2227" i="28" s="1"/>
  <c r="X2227" i="28"/>
  <c r="AC2226" i="28"/>
  <c r="Z2226" i="28"/>
  <c r="Y2226" i="28"/>
  <c r="X2226" i="28"/>
  <c r="AC2225" i="28"/>
  <c r="Z2225" i="28"/>
  <c r="Y2225" i="28"/>
  <c r="AB2225" i="28" s="1"/>
  <c r="X2225" i="28"/>
  <c r="AC2224" i="28"/>
  <c r="Z2224" i="28"/>
  <c r="Y2224" i="28"/>
  <c r="X2224" i="28"/>
  <c r="AC2223" i="28"/>
  <c r="Z2223" i="28"/>
  <c r="Y2223" i="28"/>
  <c r="X2223" i="28"/>
  <c r="AC2222" i="28"/>
  <c r="Z2222" i="28"/>
  <c r="Y2222" i="28"/>
  <c r="AB2222" i="28" s="1"/>
  <c r="AA2222" i="28" s="1"/>
  <c r="U2222" i="28" s="1"/>
  <c r="X2222" i="28"/>
  <c r="AC2221" i="28"/>
  <c r="Z2221" i="28"/>
  <c r="Y2221" i="28"/>
  <c r="AB2221" i="28" s="1"/>
  <c r="AA2221" i="28" s="1"/>
  <c r="U2221" i="28" s="1"/>
  <c r="X2221" i="28"/>
  <c r="AC2220" i="28"/>
  <c r="Z2220" i="28"/>
  <c r="Y2220" i="28"/>
  <c r="X2220" i="28"/>
  <c r="AC2219" i="28"/>
  <c r="Z2219" i="28"/>
  <c r="Y2219" i="28"/>
  <c r="X2219" i="28"/>
  <c r="AC2218" i="28"/>
  <c r="Z2218" i="28"/>
  <c r="Y2218" i="28"/>
  <c r="X2218" i="28"/>
  <c r="AC2217" i="28"/>
  <c r="Z2217" i="28"/>
  <c r="Y2217" i="28"/>
  <c r="AB2217" i="28" s="1"/>
  <c r="AA2217" i="28" s="1"/>
  <c r="U2217" i="28" s="1"/>
  <c r="X2217" i="28"/>
  <c r="AC2216" i="28"/>
  <c r="Z2216" i="28"/>
  <c r="Y2216" i="28"/>
  <c r="AB2216" i="28" s="1"/>
  <c r="AA2216" i="28" s="1"/>
  <c r="U2216" i="28" s="1"/>
  <c r="X2216" i="28"/>
  <c r="AC2215" i="28"/>
  <c r="Z2215" i="28"/>
  <c r="Y2215" i="28"/>
  <c r="X2215" i="28"/>
  <c r="AC2214" i="28"/>
  <c r="Z2214" i="28"/>
  <c r="Y2214" i="28"/>
  <c r="AB2214" i="28" s="1"/>
  <c r="X2214" i="28"/>
  <c r="AC2213" i="28"/>
  <c r="Z2213" i="28"/>
  <c r="Y2213" i="28"/>
  <c r="AB2213" i="28" s="1"/>
  <c r="X2213" i="28"/>
  <c r="AC2212" i="28"/>
  <c r="Z2212" i="28"/>
  <c r="Y2212" i="28"/>
  <c r="AB2212" i="28" s="1"/>
  <c r="X2212" i="28"/>
  <c r="AC2211" i="28"/>
  <c r="Z2211" i="28"/>
  <c r="Y2211" i="28"/>
  <c r="AB2211" i="28" s="1"/>
  <c r="X2211" i="28"/>
  <c r="AC2210" i="28"/>
  <c r="Z2210" i="28"/>
  <c r="Y2210" i="28"/>
  <c r="AB2210" i="28" s="1"/>
  <c r="AA2210" i="28" s="1"/>
  <c r="U2210" i="28" s="1"/>
  <c r="X2210" i="28"/>
  <c r="AC2209" i="28"/>
  <c r="Z2209" i="28"/>
  <c r="Y2209" i="28"/>
  <c r="X2209" i="28"/>
  <c r="AC2208" i="28"/>
  <c r="Z2208" i="28"/>
  <c r="Y2208" i="28"/>
  <c r="X2208" i="28"/>
  <c r="AC2207" i="28"/>
  <c r="Z2207" i="28"/>
  <c r="Y2207" i="28"/>
  <c r="X2207" i="28"/>
  <c r="AC2206" i="28"/>
  <c r="Z2206" i="28"/>
  <c r="Y2206" i="28"/>
  <c r="X2206" i="28"/>
  <c r="AC2205" i="28"/>
  <c r="Z2205" i="28"/>
  <c r="AB2205" i="28" s="1"/>
  <c r="Y2205" i="28"/>
  <c r="X2205" i="28"/>
  <c r="AC2204" i="28"/>
  <c r="Z2204" i="28"/>
  <c r="Y2204" i="28"/>
  <c r="X2204" i="28"/>
  <c r="AC2203" i="28"/>
  <c r="Z2203" i="28"/>
  <c r="Y2203" i="28"/>
  <c r="AB2203" i="28" s="1"/>
  <c r="AA2203" i="28" s="1"/>
  <c r="U2203" i="28" s="1"/>
  <c r="X2203" i="28"/>
  <c r="AC2202" i="28"/>
  <c r="Z2202" i="28"/>
  <c r="Y2202" i="28"/>
  <c r="AB2202" i="28" s="1"/>
  <c r="X2202" i="28"/>
  <c r="AC2201" i="28"/>
  <c r="Z2201" i="28"/>
  <c r="Y2201" i="28"/>
  <c r="AB2201" i="28" s="1"/>
  <c r="X2201" i="28"/>
  <c r="AC2200" i="28"/>
  <c r="Z2200" i="28"/>
  <c r="Y2200" i="28"/>
  <c r="AB2200" i="28" s="1"/>
  <c r="X2200" i="28"/>
  <c r="AC2199" i="28"/>
  <c r="Z2199" i="28"/>
  <c r="Y2199" i="28"/>
  <c r="X2199" i="28"/>
  <c r="AC2198" i="28"/>
  <c r="Z2198" i="28"/>
  <c r="Y2198" i="28"/>
  <c r="X2198" i="28"/>
  <c r="AC2197" i="28"/>
  <c r="Z2197" i="28"/>
  <c r="Y2197" i="28"/>
  <c r="X2197" i="28"/>
  <c r="AC2196" i="28"/>
  <c r="Z2196" i="28"/>
  <c r="Y2196" i="28"/>
  <c r="X2196" i="28"/>
  <c r="AC2195" i="28"/>
  <c r="Z2195" i="28"/>
  <c r="Y2195" i="28"/>
  <c r="AB2195" i="28" s="1"/>
  <c r="X2195" i="28"/>
  <c r="AC2194" i="28"/>
  <c r="Z2194" i="28"/>
  <c r="Y2194" i="28"/>
  <c r="AB2194" i="28" s="1"/>
  <c r="AA2194" i="28" s="1"/>
  <c r="U2194" i="28" s="1"/>
  <c r="X2194" i="28"/>
  <c r="AC2193" i="28"/>
  <c r="Z2193" i="28"/>
  <c r="Y2193" i="28"/>
  <c r="X2193" i="28"/>
  <c r="AC2192" i="28"/>
  <c r="Z2192" i="28"/>
  <c r="Y2192" i="28"/>
  <c r="AB2192" i="28" s="1"/>
  <c r="X2192" i="28"/>
  <c r="AC2191" i="28"/>
  <c r="Z2191" i="28"/>
  <c r="Y2191" i="28"/>
  <c r="AB2191" i="28" s="1"/>
  <c r="X2191" i="28"/>
  <c r="AC2190" i="28"/>
  <c r="Z2190" i="28"/>
  <c r="Y2190" i="28"/>
  <c r="X2190" i="28"/>
  <c r="AC2189" i="28"/>
  <c r="Z2189" i="28"/>
  <c r="Y2189" i="28"/>
  <c r="X2189" i="28"/>
  <c r="AC2188" i="28"/>
  <c r="Z2188" i="28"/>
  <c r="Y2188" i="28"/>
  <c r="X2188" i="28"/>
  <c r="AC2187" i="28"/>
  <c r="Z2187" i="28"/>
  <c r="Y2187" i="28"/>
  <c r="AB2187" i="28" s="1"/>
  <c r="X2187" i="28"/>
  <c r="AC2186" i="28"/>
  <c r="Z2186" i="28"/>
  <c r="Y2186" i="28"/>
  <c r="AB2186" i="28" s="1"/>
  <c r="X2186" i="28"/>
  <c r="AC2185" i="28"/>
  <c r="Z2185" i="28"/>
  <c r="Y2185" i="28"/>
  <c r="AB2185" i="28" s="1"/>
  <c r="X2185" i="28"/>
  <c r="AC2184" i="28"/>
  <c r="Z2184" i="28"/>
  <c r="Y2184" i="28"/>
  <c r="X2184" i="28"/>
  <c r="AC2183" i="28"/>
  <c r="Z2183" i="28"/>
  <c r="Y2183" i="28"/>
  <c r="AB2183" i="28" s="1"/>
  <c r="X2183" i="28"/>
  <c r="AC2182" i="28"/>
  <c r="Z2182" i="28"/>
  <c r="Y2182" i="28"/>
  <c r="AB2182" i="28" s="1"/>
  <c r="X2182" i="28"/>
  <c r="AC2181" i="28"/>
  <c r="Z2181" i="28"/>
  <c r="Y2181" i="28"/>
  <c r="X2181" i="28"/>
  <c r="AC2180" i="28"/>
  <c r="Z2180" i="28"/>
  <c r="Y2180" i="28"/>
  <c r="X2180" i="28"/>
  <c r="AC2179" i="28"/>
  <c r="Z2179" i="28"/>
  <c r="Y2179" i="28"/>
  <c r="X2179" i="28"/>
  <c r="AC2178" i="28"/>
  <c r="Z2178" i="28"/>
  <c r="Y2178" i="28"/>
  <c r="X2178" i="28"/>
  <c r="AC2177" i="28"/>
  <c r="Z2177" i="28"/>
  <c r="Y2177" i="28"/>
  <c r="AB2177" i="28" s="1"/>
  <c r="X2177" i="28"/>
  <c r="AC2176" i="28"/>
  <c r="Z2176" i="28"/>
  <c r="Y2176" i="28"/>
  <c r="AB2176" i="28" s="1"/>
  <c r="AA2176" i="28" s="1"/>
  <c r="U2176" i="28" s="1"/>
  <c r="X2176" i="28"/>
  <c r="AC2175" i="28"/>
  <c r="Z2175" i="28"/>
  <c r="Y2175" i="28"/>
  <c r="AB2175" i="28" s="1"/>
  <c r="X2175" i="28"/>
  <c r="AC2174" i="28"/>
  <c r="Z2174" i="28"/>
  <c r="Y2174" i="28"/>
  <c r="X2174" i="28"/>
  <c r="AC2173" i="28"/>
  <c r="AB2173" i="28"/>
  <c r="Z2173" i="28"/>
  <c r="Y2173" i="28"/>
  <c r="X2173" i="28"/>
  <c r="AC2172" i="28"/>
  <c r="Z2172" i="28"/>
  <c r="Y2172" i="28"/>
  <c r="AB2172" i="28" s="1"/>
  <c r="AA2172" i="28" s="1"/>
  <c r="U2172" i="28" s="1"/>
  <c r="X2172" i="28"/>
  <c r="AC2171" i="28"/>
  <c r="Z2171" i="28"/>
  <c r="Y2171" i="28"/>
  <c r="X2171" i="28"/>
  <c r="AC2170" i="28"/>
  <c r="Z2170" i="28"/>
  <c r="Y2170" i="28"/>
  <c r="AB2170" i="28" s="1"/>
  <c r="AA2170" i="28" s="1"/>
  <c r="U2170" i="28" s="1"/>
  <c r="X2170" i="28"/>
  <c r="AC2169" i="28"/>
  <c r="Z2169" i="28"/>
  <c r="Y2169" i="28"/>
  <c r="X2169" i="28"/>
  <c r="AC2168" i="28"/>
  <c r="Z2168" i="28"/>
  <c r="Y2168" i="28"/>
  <c r="X2168" i="28"/>
  <c r="AC2167" i="28"/>
  <c r="Z2167" i="28"/>
  <c r="Y2167" i="28"/>
  <c r="AB2167" i="28" s="1"/>
  <c r="AA2167" i="28" s="1"/>
  <c r="U2167" i="28" s="1"/>
  <c r="X2167" i="28"/>
  <c r="AC2166" i="28"/>
  <c r="Z2166" i="28"/>
  <c r="Y2166" i="28"/>
  <c r="AB2166" i="28" s="1"/>
  <c r="AA2166" i="28" s="1"/>
  <c r="U2166" i="28" s="1"/>
  <c r="X2166" i="28"/>
  <c r="AC2165" i="28"/>
  <c r="Z2165" i="28"/>
  <c r="Y2165" i="28"/>
  <c r="X2165" i="28"/>
  <c r="AC2164" i="28"/>
  <c r="Z2164" i="28"/>
  <c r="Y2164" i="28"/>
  <c r="AB2164" i="28" s="1"/>
  <c r="AA2164" i="28" s="1"/>
  <c r="U2164" i="28" s="1"/>
  <c r="X2164" i="28"/>
  <c r="AC2163" i="28"/>
  <c r="Z2163" i="28"/>
  <c r="Y2163" i="28"/>
  <c r="X2163" i="28"/>
  <c r="AC2162" i="28"/>
  <c r="Z2162" i="28"/>
  <c r="Y2162" i="28"/>
  <c r="AB2162" i="28" s="1"/>
  <c r="AA2162" i="28" s="1"/>
  <c r="U2162" i="28" s="1"/>
  <c r="X2162" i="28"/>
  <c r="AC2161" i="28"/>
  <c r="Z2161" i="28"/>
  <c r="Y2161" i="28"/>
  <c r="X2161" i="28"/>
  <c r="AC2160" i="28"/>
  <c r="Z2160" i="28"/>
  <c r="Y2160" i="28"/>
  <c r="X2160" i="28"/>
  <c r="AC2159" i="28"/>
  <c r="Z2159" i="28"/>
  <c r="Y2159" i="28"/>
  <c r="AB2159" i="28" s="1"/>
  <c r="X2159" i="28"/>
  <c r="AC2158" i="28"/>
  <c r="Z2158" i="28"/>
  <c r="Y2158" i="28"/>
  <c r="X2158" i="28"/>
  <c r="AC2157" i="28"/>
  <c r="Z2157" i="28"/>
  <c r="Y2157" i="28"/>
  <c r="X2157" i="28"/>
  <c r="AC2156" i="28"/>
  <c r="Z2156" i="28"/>
  <c r="Y2156" i="28"/>
  <c r="AB2156" i="28" s="1"/>
  <c r="X2156" i="28"/>
  <c r="AC2155" i="28"/>
  <c r="Z2155" i="28"/>
  <c r="Y2155" i="28"/>
  <c r="X2155" i="28"/>
  <c r="AC2154" i="28"/>
  <c r="Z2154" i="28"/>
  <c r="Y2154" i="28"/>
  <c r="X2154" i="28"/>
  <c r="AC2153" i="28"/>
  <c r="Z2153" i="28"/>
  <c r="Y2153" i="28"/>
  <c r="X2153" i="28"/>
  <c r="AC2152" i="28"/>
  <c r="Z2152" i="28"/>
  <c r="Y2152" i="28"/>
  <c r="X2152" i="28"/>
  <c r="AC2151" i="28"/>
  <c r="Z2151" i="28"/>
  <c r="Y2151" i="28"/>
  <c r="AB2151" i="28" s="1"/>
  <c r="X2151" i="28"/>
  <c r="AC2150" i="28"/>
  <c r="Z2150" i="28"/>
  <c r="Y2150" i="28"/>
  <c r="AB2150" i="28" s="1"/>
  <c r="X2150" i="28"/>
  <c r="AC2149" i="28"/>
  <c r="Z2149" i="28"/>
  <c r="Y2149" i="28"/>
  <c r="X2149" i="28"/>
  <c r="AC2148" i="28"/>
  <c r="Z2148" i="28"/>
  <c r="Y2148" i="28"/>
  <c r="AB2148" i="28" s="1"/>
  <c r="X2148" i="28"/>
  <c r="AC2147" i="28"/>
  <c r="Z2147" i="28"/>
  <c r="Y2147" i="28"/>
  <c r="X2147" i="28"/>
  <c r="AC2146" i="28"/>
  <c r="Z2146" i="28"/>
  <c r="Y2146" i="28"/>
  <c r="AB2146" i="28" s="1"/>
  <c r="X2146" i="28"/>
  <c r="AC2145" i="28"/>
  <c r="Z2145" i="28"/>
  <c r="Y2145" i="28"/>
  <c r="AB2145" i="28" s="1"/>
  <c r="AA2145" i="28" s="1"/>
  <c r="U2145" i="28" s="1"/>
  <c r="X2145" i="28"/>
  <c r="AC2144" i="28"/>
  <c r="Z2144" i="28"/>
  <c r="Y2144" i="28"/>
  <c r="X2144" i="28"/>
  <c r="AC2143" i="28"/>
  <c r="Z2143" i="28"/>
  <c r="Y2143" i="28"/>
  <c r="AB2143" i="28" s="1"/>
  <c r="X2143" i="28"/>
  <c r="AC2142" i="28"/>
  <c r="Z2142" i="28"/>
  <c r="Y2142" i="28"/>
  <c r="X2142" i="28"/>
  <c r="AC2141" i="28"/>
  <c r="Z2141" i="28"/>
  <c r="Y2141" i="28"/>
  <c r="AB2141" i="28" s="1"/>
  <c r="X2141" i="28"/>
  <c r="AC2140" i="28"/>
  <c r="Z2140" i="28"/>
  <c r="Y2140" i="28"/>
  <c r="AB2140" i="28" s="1"/>
  <c r="X2140" i="28"/>
  <c r="AC2139" i="28"/>
  <c r="Z2139" i="28"/>
  <c r="Y2139" i="28"/>
  <c r="AB2139" i="28" s="1"/>
  <c r="AA2139" i="28" s="1"/>
  <c r="U2139" i="28" s="1"/>
  <c r="X2139" i="28"/>
  <c r="AC2138" i="28"/>
  <c r="Z2138" i="28"/>
  <c r="Y2138" i="28"/>
  <c r="AB2138" i="28" s="1"/>
  <c r="X2138" i="28"/>
  <c r="AC2137" i="28"/>
  <c r="Z2137" i="28"/>
  <c r="Y2137" i="28"/>
  <c r="X2137" i="28"/>
  <c r="AC2136" i="28"/>
  <c r="Z2136" i="28"/>
  <c r="Y2136" i="28"/>
  <c r="AB2136" i="28" s="1"/>
  <c r="X2136" i="28"/>
  <c r="AC2135" i="28"/>
  <c r="Z2135" i="28"/>
  <c r="Y2135" i="28"/>
  <c r="AB2135" i="28" s="1"/>
  <c r="X2135" i="28"/>
  <c r="AC2134" i="28"/>
  <c r="Z2134" i="28"/>
  <c r="AB2134" i="28" s="1"/>
  <c r="Y2134" i="28"/>
  <c r="X2134" i="28"/>
  <c r="AC2133" i="28"/>
  <c r="Z2133" i="28"/>
  <c r="Y2133" i="28"/>
  <c r="X2133" i="28"/>
  <c r="AC2132" i="28"/>
  <c r="Z2132" i="28"/>
  <c r="Y2132" i="28"/>
  <c r="AB2132" i="28" s="1"/>
  <c r="AA2132" i="28" s="1"/>
  <c r="U2132" i="28" s="1"/>
  <c r="X2132" i="28"/>
  <c r="AC2131" i="28"/>
  <c r="Z2131" i="28"/>
  <c r="Y2131" i="28"/>
  <c r="AB2131" i="28" s="1"/>
  <c r="AA2131" i="28" s="1"/>
  <c r="U2131" i="28" s="1"/>
  <c r="X2131" i="28"/>
  <c r="AC2130" i="28"/>
  <c r="Z2130" i="28"/>
  <c r="Y2130" i="28"/>
  <c r="AB2130" i="28" s="1"/>
  <c r="X2130" i="28"/>
  <c r="AC2129" i="28"/>
  <c r="Z2129" i="28"/>
  <c r="Y2129" i="28"/>
  <c r="X2129" i="28"/>
  <c r="AC2128" i="28"/>
  <c r="Z2128" i="28"/>
  <c r="Y2128" i="28"/>
  <c r="X2128" i="28"/>
  <c r="AC2127" i="28"/>
  <c r="Z2127" i="28"/>
  <c r="Y2127" i="28"/>
  <c r="AB2127" i="28" s="1"/>
  <c r="X2127" i="28"/>
  <c r="AC2126" i="28"/>
  <c r="Z2126" i="28"/>
  <c r="Y2126" i="28"/>
  <c r="X2126" i="28"/>
  <c r="AC2125" i="28"/>
  <c r="Z2125" i="28"/>
  <c r="Y2125" i="28"/>
  <c r="AB2125" i="28" s="1"/>
  <c r="AA2125" i="28" s="1"/>
  <c r="U2125" i="28" s="1"/>
  <c r="X2125" i="28"/>
  <c r="AC2124" i="28"/>
  <c r="Z2124" i="28"/>
  <c r="AB2124" i="28" s="1"/>
  <c r="Y2124" i="28"/>
  <c r="X2124" i="28"/>
  <c r="AC2123" i="28"/>
  <c r="Z2123" i="28"/>
  <c r="Y2123" i="28"/>
  <c r="AB2123" i="28" s="1"/>
  <c r="X2123" i="28"/>
  <c r="AC2122" i="28"/>
  <c r="Z2122" i="28"/>
  <c r="AB2122" i="28" s="1"/>
  <c r="Y2122" i="28"/>
  <c r="X2122" i="28"/>
  <c r="AC2121" i="28"/>
  <c r="Z2121" i="28"/>
  <c r="Y2121" i="28"/>
  <c r="AB2121" i="28" s="1"/>
  <c r="AA2121" i="28" s="1"/>
  <c r="U2121" i="28" s="1"/>
  <c r="X2121" i="28"/>
  <c r="AC2120" i="28"/>
  <c r="Z2120" i="28"/>
  <c r="AB2120" i="28" s="1"/>
  <c r="Y2120" i="28"/>
  <c r="X2120" i="28"/>
  <c r="AC2119" i="28"/>
  <c r="Z2119" i="28"/>
  <c r="Y2119" i="28"/>
  <c r="AB2119" i="28" s="1"/>
  <c r="AA2119" i="28" s="1"/>
  <c r="U2119" i="28" s="1"/>
  <c r="X2119" i="28"/>
  <c r="AC2118" i="28"/>
  <c r="Z2118" i="28"/>
  <c r="Y2118" i="28"/>
  <c r="AB2118" i="28" s="1"/>
  <c r="X2118" i="28"/>
  <c r="AC2117" i="28"/>
  <c r="Z2117" i="28"/>
  <c r="Y2117" i="28"/>
  <c r="AB2117" i="28" s="1"/>
  <c r="AA2117" i="28" s="1"/>
  <c r="U2117" i="28" s="1"/>
  <c r="X2117" i="28"/>
  <c r="AC2116" i="28"/>
  <c r="Z2116" i="28"/>
  <c r="Y2116" i="28"/>
  <c r="X2116" i="28"/>
  <c r="AC2115" i="28"/>
  <c r="Z2115" i="28"/>
  <c r="Y2115" i="28"/>
  <c r="X2115" i="28"/>
  <c r="AC2114" i="28"/>
  <c r="Z2114" i="28"/>
  <c r="Y2114" i="28"/>
  <c r="AB2114" i="28" s="1"/>
  <c r="X2114" i="28"/>
  <c r="AC2113" i="28"/>
  <c r="Z2113" i="28"/>
  <c r="Y2113" i="28"/>
  <c r="X2113" i="28"/>
  <c r="AC2112" i="28"/>
  <c r="Z2112" i="28"/>
  <c r="Y2112" i="28"/>
  <c r="X2112" i="28"/>
  <c r="AC2111" i="28"/>
  <c r="Z2111" i="28"/>
  <c r="Y2111" i="28"/>
  <c r="X2111" i="28"/>
  <c r="AC2110" i="28"/>
  <c r="Z2110" i="28"/>
  <c r="Y2110" i="28"/>
  <c r="AB2110" i="28" s="1"/>
  <c r="X2110" i="28"/>
  <c r="AC2109" i="28"/>
  <c r="Z2109" i="28"/>
  <c r="Y2109" i="28"/>
  <c r="AB2109" i="28" s="1"/>
  <c r="AA2109" i="28" s="1"/>
  <c r="U2109" i="28" s="1"/>
  <c r="X2109" i="28"/>
  <c r="AC2108" i="28"/>
  <c r="Z2108" i="28"/>
  <c r="Y2108" i="28"/>
  <c r="X2108" i="28"/>
  <c r="AC2107" i="28"/>
  <c r="Z2107" i="28"/>
  <c r="Y2107" i="28"/>
  <c r="X2107" i="28"/>
  <c r="AC2106" i="28"/>
  <c r="Z2106" i="28"/>
  <c r="Y2106" i="28"/>
  <c r="AB2106" i="28" s="1"/>
  <c r="X2106" i="28"/>
  <c r="AC2105" i="28"/>
  <c r="Z2105" i="28"/>
  <c r="Y2105" i="28"/>
  <c r="AB2105" i="28" s="1"/>
  <c r="X2105" i="28"/>
  <c r="AC2104" i="28"/>
  <c r="Z2104" i="28"/>
  <c r="Y2104" i="28"/>
  <c r="AB2104" i="28" s="1"/>
  <c r="X2104" i="28"/>
  <c r="AC2103" i="28"/>
  <c r="Z2103" i="28"/>
  <c r="Y2103" i="28"/>
  <c r="X2103" i="28"/>
  <c r="AC2102" i="28"/>
  <c r="Z2102" i="28"/>
  <c r="Y2102" i="28"/>
  <c r="AB2102" i="28" s="1"/>
  <c r="X2102" i="28"/>
  <c r="AC2101" i="28"/>
  <c r="Z2101" i="28"/>
  <c r="Y2101" i="28"/>
  <c r="X2101" i="28"/>
  <c r="AC2100" i="28"/>
  <c r="Z2100" i="28"/>
  <c r="Y2100" i="28"/>
  <c r="AB2100" i="28" s="1"/>
  <c r="AA2100" i="28" s="1"/>
  <c r="U2100" i="28" s="1"/>
  <c r="X2100" i="28"/>
  <c r="AC2099" i="28"/>
  <c r="Z2099" i="28"/>
  <c r="Y2099" i="28"/>
  <c r="AB2099" i="28" s="1"/>
  <c r="AA2099" i="28" s="1"/>
  <c r="U2099" i="28" s="1"/>
  <c r="X2099" i="28"/>
  <c r="AC2098" i="28"/>
  <c r="Z2098" i="28"/>
  <c r="Y2098" i="28"/>
  <c r="X2098" i="28"/>
  <c r="AC2097" i="28"/>
  <c r="Z2097" i="28"/>
  <c r="AB2097" i="28" s="1"/>
  <c r="AA2097" i="28" s="1"/>
  <c r="U2097" i="28" s="1"/>
  <c r="Y2097" i="28"/>
  <c r="X2097" i="28"/>
  <c r="AC2096" i="28"/>
  <c r="Z2096" i="28"/>
  <c r="Y2096" i="28"/>
  <c r="AB2096" i="28" s="1"/>
  <c r="X2096" i="28"/>
  <c r="AC2095" i="28"/>
  <c r="Z2095" i="28"/>
  <c r="Y2095" i="28"/>
  <c r="AB2095" i="28" s="1"/>
  <c r="X2095" i="28"/>
  <c r="AC2094" i="28"/>
  <c r="Z2094" i="28"/>
  <c r="Y2094" i="28"/>
  <c r="AB2094" i="28" s="1"/>
  <c r="X2094" i="28"/>
  <c r="AC2093" i="28"/>
  <c r="Z2093" i="28"/>
  <c r="Y2093" i="28"/>
  <c r="AB2093" i="28" s="1"/>
  <c r="AA2093" i="28" s="1"/>
  <c r="U2093" i="28" s="1"/>
  <c r="X2093" i="28"/>
  <c r="AC2092" i="28"/>
  <c r="Z2092" i="28"/>
  <c r="Y2092" i="28"/>
  <c r="X2092" i="28"/>
  <c r="AC2091" i="28"/>
  <c r="Z2091" i="28"/>
  <c r="Y2091" i="28"/>
  <c r="AB2091" i="28" s="1"/>
  <c r="X2091" i="28"/>
  <c r="AC2090" i="28"/>
  <c r="Z2090" i="28"/>
  <c r="Y2090" i="28"/>
  <c r="X2090" i="28"/>
  <c r="AC2089" i="28"/>
  <c r="Z2089" i="28"/>
  <c r="Y2089" i="28"/>
  <c r="X2089" i="28"/>
  <c r="AC2088" i="28"/>
  <c r="Z2088" i="28"/>
  <c r="Y2088" i="28"/>
  <c r="AB2088" i="28" s="1"/>
  <c r="X2088" i="28"/>
  <c r="AC2087" i="28"/>
  <c r="Z2087" i="28"/>
  <c r="Y2087" i="28"/>
  <c r="AB2087" i="28" s="1"/>
  <c r="X2087" i="28"/>
  <c r="AC2086" i="28"/>
  <c r="Z2086" i="28"/>
  <c r="Y2086" i="28"/>
  <c r="AB2086" i="28" s="1"/>
  <c r="X2086" i="28"/>
  <c r="AC2085" i="28"/>
  <c r="Z2085" i="28"/>
  <c r="Y2085" i="28"/>
  <c r="AB2085" i="28" s="1"/>
  <c r="X2085" i="28"/>
  <c r="AC2084" i="28"/>
  <c r="AB2084" i="28"/>
  <c r="Z2084" i="28"/>
  <c r="Y2084" i="28"/>
  <c r="X2084" i="28"/>
  <c r="AC2083" i="28"/>
  <c r="Z2083" i="28"/>
  <c r="Y2083" i="28"/>
  <c r="X2083" i="28"/>
  <c r="AC2082" i="28"/>
  <c r="Z2082" i="28"/>
  <c r="Y2082" i="28"/>
  <c r="X2082" i="28"/>
  <c r="AC2081" i="28"/>
  <c r="Z2081" i="28"/>
  <c r="Y2081" i="28"/>
  <c r="X2081" i="28"/>
  <c r="AC2080" i="28"/>
  <c r="Z2080" i="28"/>
  <c r="Y2080" i="28"/>
  <c r="X2080" i="28"/>
  <c r="AC2079" i="28"/>
  <c r="Z2079" i="28"/>
  <c r="Y2079" i="28"/>
  <c r="X2079" i="28"/>
  <c r="AC2078" i="28"/>
  <c r="Z2078" i="28"/>
  <c r="Y2078" i="28"/>
  <c r="AB2078" i="28" s="1"/>
  <c r="AA2078" i="28" s="1"/>
  <c r="U2078" i="28" s="1"/>
  <c r="X2078" i="28"/>
  <c r="AC2077" i="28"/>
  <c r="Z2077" i="28"/>
  <c r="Y2077" i="28"/>
  <c r="AB2077" i="28" s="1"/>
  <c r="X2077" i="28"/>
  <c r="AC2076" i="28"/>
  <c r="Z2076" i="28"/>
  <c r="Y2076" i="28"/>
  <c r="AB2076" i="28" s="1"/>
  <c r="AA2076" i="28" s="1"/>
  <c r="U2076" i="28" s="1"/>
  <c r="X2076" i="28"/>
  <c r="AC2075" i="28"/>
  <c r="Z2075" i="28"/>
  <c r="Y2075" i="28"/>
  <c r="X2075" i="28"/>
  <c r="AC2074" i="28"/>
  <c r="Z2074" i="28"/>
  <c r="Y2074" i="28"/>
  <c r="AB2074" i="28" s="1"/>
  <c r="X2074" i="28"/>
  <c r="AC2073" i="28"/>
  <c r="Z2073" i="28"/>
  <c r="Y2073" i="28"/>
  <c r="AB2073" i="28" s="1"/>
  <c r="AA2073" i="28" s="1"/>
  <c r="U2073" i="28" s="1"/>
  <c r="X2073" i="28"/>
  <c r="AC2072" i="28"/>
  <c r="AA2072" i="28" s="1"/>
  <c r="U2072" i="28" s="1"/>
  <c r="AB2072" i="28"/>
  <c r="Z2072" i="28"/>
  <c r="Y2072" i="28"/>
  <c r="X2072" i="28"/>
  <c r="AC2071" i="28"/>
  <c r="Z2071" i="28"/>
  <c r="Y2071" i="28"/>
  <c r="X2071" i="28"/>
  <c r="AC2070" i="28"/>
  <c r="Z2070" i="28"/>
  <c r="Y2070" i="28"/>
  <c r="X2070" i="28"/>
  <c r="AC2069" i="28"/>
  <c r="Z2069" i="28"/>
  <c r="Y2069" i="28"/>
  <c r="X2069" i="28"/>
  <c r="AC2068" i="28"/>
  <c r="Z2068" i="28"/>
  <c r="Y2068" i="28"/>
  <c r="X2068" i="28"/>
  <c r="AC2067" i="28"/>
  <c r="Z2067" i="28"/>
  <c r="Y2067" i="28"/>
  <c r="AB2067" i="28" s="1"/>
  <c r="AA2067" i="28" s="1"/>
  <c r="U2067" i="28" s="1"/>
  <c r="X2067" i="28"/>
  <c r="AC2066" i="28"/>
  <c r="Z2066" i="28"/>
  <c r="Y2066" i="28"/>
  <c r="X2066" i="28"/>
  <c r="AC2065" i="28"/>
  <c r="Z2065" i="28"/>
  <c r="Y2065" i="28"/>
  <c r="X2065" i="28"/>
  <c r="AC2064" i="28"/>
  <c r="Z2064" i="28"/>
  <c r="Y2064" i="28"/>
  <c r="AB2064" i="28" s="1"/>
  <c r="X2064" i="28"/>
  <c r="AC2063" i="28"/>
  <c r="Z2063" i="28"/>
  <c r="Y2063" i="28"/>
  <c r="AB2063" i="28" s="1"/>
  <c r="X2063" i="28"/>
  <c r="AC2062" i="28"/>
  <c r="Z2062" i="28"/>
  <c r="Y2062" i="28"/>
  <c r="AB2062" i="28" s="1"/>
  <c r="X2062" i="28"/>
  <c r="AC2061" i="28"/>
  <c r="Z2061" i="28"/>
  <c r="Y2061" i="28"/>
  <c r="X2061" i="28"/>
  <c r="AC2060" i="28"/>
  <c r="Z2060" i="28"/>
  <c r="Y2060" i="28"/>
  <c r="X2060" i="28"/>
  <c r="AC2059" i="28"/>
  <c r="Z2059" i="28"/>
  <c r="Y2059" i="28"/>
  <c r="X2059" i="28"/>
  <c r="AC2058" i="28"/>
  <c r="Z2058" i="28"/>
  <c r="Y2058" i="28"/>
  <c r="X2058" i="28"/>
  <c r="AC2057" i="28"/>
  <c r="Z2057" i="28"/>
  <c r="Y2057" i="28"/>
  <c r="AB2057" i="28" s="1"/>
  <c r="X2057" i="28"/>
  <c r="AC2056" i="28"/>
  <c r="Z2056" i="28"/>
  <c r="Y2056" i="28"/>
  <c r="X2056" i="28"/>
  <c r="AC2055" i="28"/>
  <c r="Z2055" i="28"/>
  <c r="Y2055" i="28"/>
  <c r="AB2055" i="28" s="1"/>
  <c r="AA2055" i="28" s="1"/>
  <c r="U2055" i="28" s="1"/>
  <c r="X2055" i="28"/>
  <c r="AC2054" i="28"/>
  <c r="Z2054" i="28"/>
  <c r="Y2054" i="28"/>
  <c r="AB2054" i="28" s="1"/>
  <c r="X2054" i="28"/>
  <c r="AC2053" i="28"/>
  <c r="AB2053" i="28"/>
  <c r="Z2053" i="28"/>
  <c r="Y2053" i="28"/>
  <c r="X2053" i="28"/>
  <c r="AC2052" i="28"/>
  <c r="Z2052" i="28"/>
  <c r="Y2052" i="28"/>
  <c r="AB2052" i="28" s="1"/>
  <c r="X2052" i="28"/>
  <c r="AC2051" i="28"/>
  <c r="Z2051" i="28"/>
  <c r="Y2051" i="28"/>
  <c r="AB2051" i="28" s="1"/>
  <c r="X2051" i="28"/>
  <c r="AC2050" i="28"/>
  <c r="Z2050" i="28"/>
  <c r="Y2050" i="28"/>
  <c r="X2050" i="28"/>
  <c r="AC2049" i="28"/>
  <c r="Z2049" i="28"/>
  <c r="Y2049" i="28"/>
  <c r="X2049" i="28"/>
  <c r="AC2048" i="28"/>
  <c r="Z2048" i="28"/>
  <c r="Y2048" i="28"/>
  <c r="X2048" i="28"/>
  <c r="AC2047" i="28"/>
  <c r="Z2047" i="28"/>
  <c r="Y2047" i="28"/>
  <c r="AB2047" i="28" s="1"/>
  <c r="X2047" i="28"/>
  <c r="AC2046" i="28"/>
  <c r="Z2046" i="28"/>
  <c r="Y2046" i="28"/>
  <c r="AB2046" i="28" s="1"/>
  <c r="AA2046" i="28" s="1"/>
  <c r="U2046" i="28" s="1"/>
  <c r="X2046" i="28"/>
  <c r="AC2045" i="28"/>
  <c r="Z2045" i="28"/>
  <c r="Y2045" i="28"/>
  <c r="AB2045" i="28" s="1"/>
  <c r="X2045" i="28"/>
  <c r="AC2044" i="28"/>
  <c r="Z2044" i="28"/>
  <c r="Y2044" i="28"/>
  <c r="X2044" i="28"/>
  <c r="AC2043" i="28"/>
  <c r="Z2043" i="28"/>
  <c r="Y2043" i="28"/>
  <c r="AB2043" i="28" s="1"/>
  <c r="AA2043" i="28" s="1"/>
  <c r="U2043" i="28" s="1"/>
  <c r="X2043" i="28"/>
  <c r="AC2042" i="28"/>
  <c r="Z2042" i="28"/>
  <c r="Y2042" i="28"/>
  <c r="X2042" i="28"/>
  <c r="AC2041" i="28"/>
  <c r="Z2041" i="28"/>
  <c r="Y2041" i="28"/>
  <c r="X2041" i="28"/>
  <c r="AC2040" i="28"/>
  <c r="Z2040" i="28"/>
  <c r="Y2040" i="28"/>
  <c r="X2040" i="28"/>
  <c r="AC2039" i="28"/>
  <c r="Z2039" i="28"/>
  <c r="Y2039" i="28"/>
  <c r="AB2039" i="28" s="1"/>
  <c r="X2039" i="28"/>
  <c r="AC2038" i="28"/>
  <c r="Z2038" i="28"/>
  <c r="Y2038" i="28"/>
  <c r="X2038" i="28"/>
  <c r="AC2037" i="28"/>
  <c r="Z2037" i="28"/>
  <c r="Y2037" i="28"/>
  <c r="X2037" i="28"/>
  <c r="AC2036" i="28"/>
  <c r="Z2036" i="28"/>
  <c r="Y2036" i="28"/>
  <c r="AB2036" i="28" s="1"/>
  <c r="AA2036" i="28" s="1"/>
  <c r="U2036" i="28" s="1"/>
  <c r="X2036" i="28"/>
  <c r="AC2035" i="28"/>
  <c r="Z2035" i="28"/>
  <c r="Y2035" i="28"/>
  <c r="AB2035" i="28" s="1"/>
  <c r="AA2035" i="28" s="1"/>
  <c r="U2035" i="28" s="1"/>
  <c r="X2035" i="28"/>
  <c r="AC2034" i="28"/>
  <c r="Z2034" i="28"/>
  <c r="Y2034" i="28"/>
  <c r="AB2034" i="28" s="1"/>
  <c r="X2034" i="28"/>
  <c r="AC2033" i="28"/>
  <c r="Z2033" i="28"/>
  <c r="Y2033" i="28"/>
  <c r="X2033" i="28"/>
  <c r="AC2032" i="28"/>
  <c r="Z2032" i="28"/>
  <c r="Y2032" i="28"/>
  <c r="AB2032" i="28" s="1"/>
  <c r="X2032" i="28"/>
  <c r="AC2031" i="28"/>
  <c r="Z2031" i="28"/>
  <c r="Y2031" i="28"/>
  <c r="AB2031" i="28" s="1"/>
  <c r="AA2031" i="28" s="1"/>
  <c r="U2031" i="28" s="1"/>
  <c r="X2031" i="28"/>
  <c r="AC2030" i="28"/>
  <c r="Z2030" i="28"/>
  <c r="Y2030" i="28"/>
  <c r="AB2030" i="28" s="1"/>
  <c r="AA2030" i="28" s="1"/>
  <c r="U2030" i="28" s="1"/>
  <c r="X2030" i="28"/>
  <c r="AC2029" i="28"/>
  <c r="Z2029" i="28"/>
  <c r="Y2029" i="28"/>
  <c r="AB2029" i="28" s="1"/>
  <c r="X2029" i="28"/>
  <c r="AC2028" i="28"/>
  <c r="Z2028" i="28"/>
  <c r="Y2028" i="28"/>
  <c r="AB2028" i="28" s="1"/>
  <c r="AA2028" i="28" s="1"/>
  <c r="U2028" i="28" s="1"/>
  <c r="X2028" i="28"/>
  <c r="AC2027" i="28"/>
  <c r="Z2027" i="28"/>
  <c r="Y2027" i="28"/>
  <c r="X2027" i="28"/>
  <c r="AC2026" i="28"/>
  <c r="Z2026" i="28"/>
  <c r="Y2026" i="28"/>
  <c r="AB2026" i="28" s="1"/>
  <c r="X2026" i="28"/>
  <c r="AC2025" i="28"/>
  <c r="Z2025" i="28"/>
  <c r="Y2025" i="28"/>
  <c r="X2025" i="28"/>
  <c r="AC2024" i="28"/>
  <c r="Z2024" i="28"/>
  <c r="Y2024" i="28"/>
  <c r="AB2024" i="28" s="1"/>
  <c r="AA2024" i="28" s="1"/>
  <c r="U2024" i="28" s="1"/>
  <c r="X2024" i="28"/>
  <c r="AC2023" i="28"/>
  <c r="Z2023" i="28"/>
  <c r="Y2023" i="28"/>
  <c r="X2023" i="28"/>
  <c r="AC2022" i="28"/>
  <c r="Z2022" i="28"/>
  <c r="Y2022" i="28"/>
  <c r="X2022" i="28"/>
  <c r="AC2021" i="28"/>
  <c r="Z2021" i="28"/>
  <c r="Y2021" i="28"/>
  <c r="AB2021" i="28" s="1"/>
  <c r="X2021" i="28"/>
  <c r="AC2020" i="28"/>
  <c r="Z2020" i="28"/>
  <c r="Y2020" i="28"/>
  <c r="X2020" i="28"/>
  <c r="AC2019" i="28"/>
  <c r="Z2019" i="28"/>
  <c r="Y2019" i="28"/>
  <c r="AB2019" i="28" s="1"/>
  <c r="AA2019" i="28" s="1"/>
  <c r="U2019" i="28" s="1"/>
  <c r="X2019" i="28"/>
  <c r="AC2018" i="28"/>
  <c r="Z2018" i="28"/>
  <c r="Y2018" i="28"/>
  <c r="AB2018" i="28" s="1"/>
  <c r="X2018" i="28"/>
  <c r="AC2017" i="28"/>
  <c r="Z2017" i="28"/>
  <c r="Y2017" i="28"/>
  <c r="X2017" i="28"/>
  <c r="AC2016" i="28"/>
  <c r="Z2016" i="28"/>
  <c r="Y2016" i="28"/>
  <c r="AB2016" i="28" s="1"/>
  <c r="AA2016" i="28" s="1"/>
  <c r="U2016" i="28" s="1"/>
  <c r="X2016" i="28"/>
  <c r="AC2015" i="28"/>
  <c r="Z2015" i="28"/>
  <c r="AB2015" i="28" s="1"/>
  <c r="Y2015" i="28"/>
  <c r="X2015" i="28"/>
  <c r="AC2014" i="28"/>
  <c r="Z2014" i="28"/>
  <c r="Y2014" i="28"/>
  <c r="X2014" i="28"/>
  <c r="AC2013" i="28"/>
  <c r="Z2013" i="28"/>
  <c r="Y2013" i="28"/>
  <c r="AB2013" i="28" s="1"/>
  <c r="AA2013" i="28" s="1"/>
  <c r="U2013" i="28" s="1"/>
  <c r="X2013" i="28"/>
  <c r="AC2012" i="28"/>
  <c r="Z2012" i="28"/>
  <c r="Y2012" i="28"/>
  <c r="X2012" i="28"/>
  <c r="AC2011" i="28"/>
  <c r="Z2011" i="28"/>
  <c r="Y2011" i="28"/>
  <c r="AB2011" i="28" s="1"/>
  <c r="AA2011" i="28" s="1"/>
  <c r="U2011" i="28" s="1"/>
  <c r="X2011" i="28"/>
  <c r="AC2010" i="28"/>
  <c r="Z2010" i="28"/>
  <c r="Y2010" i="28"/>
  <c r="AB2010" i="28" s="1"/>
  <c r="X2010" i="28"/>
  <c r="AC2253" i="29"/>
  <c r="Z2253" i="29"/>
  <c r="Y2253" i="29"/>
  <c r="AB2253" i="29" s="1"/>
  <c r="X2253" i="29"/>
  <c r="AC2252" i="29"/>
  <c r="Z2252" i="29"/>
  <c r="Y2252" i="29"/>
  <c r="X2252" i="29"/>
  <c r="AC2251" i="29"/>
  <c r="Z2251" i="29"/>
  <c r="Y2251" i="29"/>
  <c r="X2251" i="29"/>
  <c r="AC2250" i="29"/>
  <c r="Z2250" i="29"/>
  <c r="Y2250" i="29"/>
  <c r="AB2250" i="29" s="1"/>
  <c r="X2250" i="29"/>
  <c r="AC2249" i="29"/>
  <c r="Z2249" i="29"/>
  <c r="Y2249" i="29"/>
  <c r="AB2249" i="29" s="1"/>
  <c r="X2249" i="29"/>
  <c r="AC2248" i="29"/>
  <c r="Z2248" i="29"/>
  <c r="Y2248" i="29"/>
  <c r="X2248" i="29"/>
  <c r="AC2247" i="29"/>
  <c r="Z2247" i="29"/>
  <c r="Y2247" i="29"/>
  <c r="X2247" i="29"/>
  <c r="AC2246" i="29"/>
  <c r="Z2246" i="29"/>
  <c r="Y2246" i="29"/>
  <c r="X2246" i="29"/>
  <c r="AC2245" i="29"/>
  <c r="Z2245" i="29"/>
  <c r="Y2245" i="29"/>
  <c r="X2245" i="29"/>
  <c r="AC2244" i="29"/>
  <c r="Z2244" i="29"/>
  <c r="Y2244" i="29"/>
  <c r="AB2244" i="29" s="1"/>
  <c r="X2244" i="29"/>
  <c r="AC2243" i="29"/>
  <c r="Z2243" i="29"/>
  <c r="Y2243" i="29"/>
  <c r="X2243" i="29"/>
  <c r="AC2242" i="29"/>
  <c r="Z2242" i="29"/>
  <c r="Y2242" i="29"/>
  <c r="AB2242" i="29" s="1"/>
  <c r="X2242" i="29"/>
  <c r="AC2241" i="29"/>
  <c r="Z2241" i="29"/>
  <c r="Y2241" i="29"/>
  <c r="X2241" i="29"/>
  <c r="AC2240" i="29"/>
  <c r="Z2240" i="29"/>
  <c r="Y2240" i="29"/>
  <c r="X2240" i="29"/>
  <c r="AC2239" i="29"/>
  <c r="Z2239" i="29"/>
  <c r="Y2239" i="29"/>
  <c r="AB2239" i="29" s="1"/>
  <c r="X2239" i="29"/>
  <c r="AC2238" i="29"/>
  <c r="Z2238" i="29"/>
  <c r="Y2238" i="29"/>
  <c r="X2238" i="29"/>
  <c r="AC2237" i="29"/>
  <c r="Z2237" i="29"/>
  <c r="Y2237" i="29"/>
  <c r="X2237" i="29"/>
  <c r="AC2236" i="29"/>
  <c r="Z2236" i="29"/>
  <c r="Y2236" i="29"/>
  <c r="X2236" i="29"/>
  <c r="AC2235" i="29"/>
  <c r="Z2235" i="29"/>
  <c r="Y2235" i="29"/>
  <c r="AB2235" i="29" s="1"/>
  <c r="X2235" i="29"/>
  <c r="AC2234" i="29"/>
  <c r="Z2234" i="29"/>
  <c r="Y2234" i="29"/>
  <c r="AB2234" i="29" s="1"/>
  <c r="X2234" i="29"/>
  <c r="AC2233" i="29"/>
  <c r="Z2233" i="29"/>
  <c r="Y2233" i="29"/>
  <c r="AB2233" i="29" s="1"/>
  <c r="AA2233" i="29" s="1"/>
  <c r="U2233" i="29" s="1"/>
  <c r="X2233" i="29"/>
  <c r="AC2232" i="29"/>
  <c r="AA2232" i="29" s="1"/>
  <c r="U2232" i="29" s="1"/>
  <c r="Z2232" i="29"/>
  <c r="Y2232" i="29"/>
  <c r="AB2232" i="29" s="1"/>
  <c r="X2232" i="29"/>
  <c r="AC2231" i="29"/>
  <c r="Z2231" i="29"/>
  <c r="Y2231" i="29"/>
  <c r="AB2231" i="29" s="1"/>
  <c r="AA2231" i="29" s="1"/>
  <c r="U2231" i="29" s="1"/>
  <c r="X2231" i="29"/>
  <c r="AC2230" i="29"/>
  <c r="Z2230" i="29"/>
  <c r="Y2230" i="29"/>
  <c r="AB2230" i="29" s="1"/>
  <c r="AA2230" i="29" s="1"/>
  <c r="U2230" i="29" s="1"/>
  <c r="X2230" i="29"/>
  <c r="AC2229" i="29"/>
  <c r="Z2229" i="29"/>
  <c r="AB2229" i="29" s="1"/>
  <c r="AA2229" i="29" s="1"/>
  <c r="U2229" i="29" s="1"/>
  <c r="Y2229" i="29"/>
  <c r="X2229" i="29"/>
  <c r="AC2228" i="29"/>
  <c r="Z2228" i="29"/>
  <c r="Y2228" i="29"/>
  <c r="X2228" i="29"/>
  <c r="AC2227" i="29"/>
  <c r="Z2227" i="29"/>
  <c r="AB2227" i="29" s="1"/>
  <c r="Y2227" i="29"/>
  <c r="X2227" i="29"/>
  <c r="AC2226" i="29"/>
  <c r="Z2226" i="29"/>
  <c r="Y2226" i="29"/>
  <c r="X2226" i="29"/>
  <c r="AC2225" i="29"/>
  <c r="Z2225" i="29"/>
  <c r="Y2225" i="29"/>
  <c r="X2225" i="29"/>
  <c r="AC2224" i="29"/>
  <c r="Z2224" i="29"/>
  <c r="Y2224" i="29"/>
  <c r="X2224" i="29"/>
  <c r="AC2223" i="29"/>
  <c r="Z2223" i="29"/>
  <c r="Y2223" i="29"/>
  <c r="AB2223" i="29" s="1"/>
  <c r="X2223" i="29"/>
  <c r="AC2222" i="29"/>
  <c r="AB2222" i="29"/>
  <c r="Z2222" i="29"/>
  <c r="Y2222" i="29"/>
  <c r="X2222" i="29"/>
  <c r="AC2221" i="29"/>
  <c r="Z2221" i="29"/>
  <c r="Y2221" i="29"/>
  <c r="AB2221" i="29" s="1"/>
  <c r="X2221" i="29"/>
  <c r="AC2220" i="29"/>
  <c r="Z2220" i="29"/>
  <c r="Y2220" i="29"/>
  <c r="AB2220" i="29" s="1"/>
  <c r="X2220" i="29"/>
  <c r="AC2219" i="29"/>
  <c r="Z2219" i="29"/>
  <c r="Y2219" i="29"/>
  <c r="AB2219" i="29" s="1"/>
  <c r="X2219" i="29"/>
  <c r="AC2218" i="29"/>
  <c r="Z2218" i="29"/>
  <c r="Y2218" i="29"/>
  <c r="X2218" i="29"/>
  <c r="AC2217" i="29"/>
  <c r="Z2217" i="29"/>
  <c r="Y2217" i="29"/>
  <c r="AB2217" i="29" s="1"/>
  <c r="X2217" i="29"/>
  <c r="AC2216" i="29"/>
  <c r="Z2216" i="29"/>
  <c r="Y2216" i="29"/>
  <c r="AB2216" i="29" s="1"/>
  <c r="X2216" i="29"/>
  <c r="AC2215" i="29"/>
  <c r="Z2215" i="29"/>
  <c r="Y2215" i="29"/>
  <c r="AB2215" i="29" s="1"/>
  <c r="X2215" i="29"/>
  <c r="AC2214" i="29"/>
  <c r="Z2214" i="29"/>
  <c r="Y2214" i="29"/>
  <c r="X2214" i="29"/>
  <c r="AC2213" i="29"/>
  <c r="Z2213" i="29"/>
  <c r="Y2213" i="29"/>
  <c r="X2213" i="29"/>
  <c r="AC2212" i="29"/>
  <c r="Z2212" i="29"/>
  <c r="Y2212" i="29"/>
  <c r="AB2212" i="29" s="1"/>
  <c r="X2212" i="29"/>
  <c r="AC2211" i="29"/>
  <c r="Z2211" i="29"/>
  <c r="Y2211" i="29"/>
  <c r="X2211" i="29"/>
  <c r="AC2210" i="29"/>
  <c r="Z2210" i="29"/>
  <c r="Y2210" i="29"/>
  <c r="AB2210" i="29" s="1"/>
  <c r="X2210" i="29"/>
  <c r="AC2209" i="29"/>
  <c r="Z2209" i="29"/>
  <c r="Y2209" i="29"/>
  <c r="AB2209" i="29" s="1"/>
  <c r="AA2209" i="29" s="1"/>
  <c r="U2209" i="29" s="1"/>
  <c r="X2209" i="29"/>
  <c r="AC2208" i="29"/>
  <c r="Z2208" i="29"/>
  <c r="Y2208" i="29"/>
  <c r="X2208" i="29"/>
  <c r="AC2207" i="29"/>
  <c r="Z2207" i="29"/>
  <c r="Y2207" i="29"/>
  <c r="AB2207" i="29" s="1"/>
  <c r="X2207" i="29"/>
  <c r="AC2206" i="29"/>
  <c r="Z2206" i="29"/>
  <c r="Y2206" i="29"/>
  <c r="X2206" i="29"/>
  <c r="AC2205" i="29"/>
  <c r="Z2205" i="29"/>
  <c r="Y2205" i="29"/>
  <c r="X2205" i="29"/>
  <c r="AC2204" i="29"/>
  <c r="Z2204" i="29"/>
  <c r="Y2204" i="29"/>
  <c r="AB2204" i="29" s="1"/>
  <c r="AA2204" i="29" s="1"/>
  <c r="U2204" i="29" s="1"/>
  <c r="X2204" i="29"/>
  <c r="AC2203" i="29"/>
  <c r="Z2203" i="29"/>
  <c r="Y2203" i="29"/>
  <c r="X2203" i="29"/>
  <c r="AC2202" i="29"/>
  <c r="Z2202" i="29"/>
  <c r="Y2202" i="29"/>
  <c r="X2202" i="29"/>
  <c r="AC2201" i="29"/>
  <c r="Z2201" i="29"/>
  <c r="Y2201" i="29"/>
  <c r="AB2201" i="29" s="1"/>
  <c r="X2201" i="29"/>
  <c r="AC2200" i="29"/>
  <c r="Z2200" i="29"/>
  <c r="Y2200" i="29"/>
  <c r="X2200" i="29"/>
  <c r="AC2199" i="29"/>
  <c r="Z2199" i="29"/>
  <c r="Y2199" i="29"/>
  <c r="AB2199" i="29" s="1"/>
  <c r="X2199" i="29"/>
  <c r="AC2198" i="29"/>
  <c r="AB2198" i="29"/>
  <c r="Z2198" i="29"/>
  <c r="Y2198" i="29"/>
  <c r="X2198" i="29"/>
  <c r="AC2197" i="29"/>
  <c r="Z2197" i="29"/>
  <c r="Y2197" i="29"/>
  <c r="X2197" i="29"/>
  <c r="AC2196" i="29"/>
  <c r="Z2196" i="29"/>
  <c r="Y2196" i="29"/>
  <c r="X2196" i="29"/>
  <c r="AC2195" i="29"/>
  <c r="Z2195" i="29"/>
  <c r="Y2195" i="29"/>
  <c r="AB2195" i="29" s="1"/>
  <c r="X2195" i="29"/>
  <c r="AC2194" i="29"/>
  <c r="Z2194" i="29"/>
  <c r="Y2194" i="29"/>
  <c r="AB2194" i="29" s="1"/>
  <c r="X2194" i="29"/>
  <c r="AC2193" i="29"/>
  <c r="Z2193" i="29"/>
  <c r="Y2193" i="29"/>
  <c r="X2193" i="29"/>
  <c r="AC2192" i="29"/>
  <c r="Z2192" i="29"/>
  <c r="Y2192" i="29"/>
  <c r="AB2192" i="29" s="1"/>
  <c r="X2192" i="29"/>
  <c r="AC2191" i="29"/>
  <c r="Z2191" i="29"/>
  <c r="Y2191" i="29"/>
  <c r="X2191" i="29"/>
  <c r="AC2190" i="29"/>
  <c r="Z2190" i="29"/>
  <c r="Y2190" i="29"/>
  <c r="X2190" i="29"/>
  <c r="AC2189" i="29"/>
  <c r="AA2189" i="29" s="1"/>
  <c r="U2189" i="29" s="1"/>
  <c r="Z2189" i="29"/>
  <c r="Y2189" i="29"/>
  <c r="AB2189" i="29" s="1"/>
  <c r="X2189" i="29"/>
  <c r="AC2188" i="29"/>
  <c r="Z2188" i="29"/>
  <c r="Y2188" i="29"/>
  <c r="AB2188" i="29" s="1"/>
  <c r="AA2188" i="29" s="1"/>
  <c r="U2188" i="29" s="1"/>
  <c r="X2188" i="29"/>
  <c r="AC2187" i="29"/>
  <c r="Z2187" i="29"/>
  <c r="Y2187" i="29"/>
  <c r="AB2187" i="29" s="1"/>
  <c r="X2187" i="29"/>
  <c r="AC2186" i="29"/>
  <c r="Z2186" i="29"/>
  <c r="Y2186" i="29"/>
  <c r="AB2186" i="29" s="1"/>
  <c r="X2186" i="29"/>
  <c r="AC2185" i="29"/>
  <c r="Z2185" i="29"/>
  <c r="Y2185" i="29"/>
  <c r="AB2185" i="29" s="1"/>
  <c r="X2185" i="29"/>
  <c r="AC2184" i="29"/>
  <c r="Z2184" i="29"/>
  <c r="Y2184" i="29"/>
  <c r="X2184" i="29"/>
  <c r="AC2183" i="29"/>
  <c r="Z2183" i="29"/>
  <c r="Y2183" i="29"/>
  <c r="AB2183" i="29" s="1"/>
  <c r="AA2183" i="29" s="1"/>
  <c r="U2183" i="29" s="1"/>
  <c r="X2183" i="29"/>
  <c r="AC2182" i="29"/>
  <c r="Z2182" i="29"/>
  <c r="Y2182" i="29"/>
  <c r="X2182" i="29"/>
  <c r="AC2181" i="29"/>
  <c r="Z2181" i="29"/>
  <c r="Y2181" i="29"/>
  <c r="AB2181" i="29" s="1"/>
  <c r="AA2181" i="29" s="1"/>
  <c r="U2181" i="29" s="1"/>
  <c r="X2181" i="29"/>
  <c r="AC2180" i="29"/>
  <c r="Z2180" i="29"/>
  <c r="Y2180" i="29"/>
  <c r="AB2180" i="29" s="1"/>
  <c r="X2180" i="29"/>
  <c r="AC2179" i="29"/>
  <c r="Z2179" i="29"/>
  <c r="Y2179" i="29"/>
  <c r="AB2179" i="29" s="1"/>
  <c r="AA2179" i="29" s="1"/>
  <c r="U2179" i="29" s="1"/>
  <c r="X2179" i="29"/>
  <c r="AC2178" i="29"/>
  <c r="Z2178" i="29"/>
  <c r="Y2178" i="29"/>
  <c r="AB2178" i="29" s="1"/>
  <c r="X2178" i="29"/>
  <c r="AC2177" i="29"/>
  <c r="Z2177" i="29"/>
  <c r="Y2177" i="29"/>
  <c r="AB2177" i="29" s="1"/>
  <c r="X2177" i="29"/>
  <c r="AC2176" i="29"/>
  <c r="Z2176" i="29"/>
  <c r="Y2176" i="29"/>
  <c r="X2176" i="29"/>
  <c r="AC2175" i="29"/>
  <c r="AB2175" i="29"/>
  <c r="Z2175" i="29"/>
  <c r="Y2175" i="29"/>
  <c r="X2175" i="29"/>
  <c r="AC2174" i="29"/>
  <c r="Z2174" i="29"/>
  <c r="Y2174" i="29"/>
  <c r="AB2174" i="29" s="1"/>
  <c r="X2174" i="29"/>
  <c r="AC2173" i="29"/>
  <c r="Z2173" i="29"/>
  <c r="Y2173" i="29"/>
  <c r="X2173" i="29"/>
  <c r="AC2172" i="29"/>
  <c r="Z2172" i="29"/>
  <c r="Y2172" i="29"/>
  <c r="AB2172" i="29" s="1"/>
  <c r="X2172" i="29"/>
  <c r="AC2171" i="29"/>
  <c r="Z2171" i="29"/>
  <c r="Y2171" i="29"/>
  <c r="AB2171" i="29" s="1"/>
  <c r="X2171" i="29"/>
  <c r="AC2170" i="29"/>
  <c r="Z2170" i="29"/>
  <c r="Y2170" i="29"/>
  <c r="X2170" i="29"/>
  <c r="AC2169" i="29"/>
  <c r="Z2169" i="29"/>
  <c r="Y2169" i="29"/>
  <c r="X2169" i="29"/>
  <c r="AC2168" i="29"/>
  <c r="AA2168" i="29" s="1"/>
  <c r="U2168" i="29" s="1"/>
  <c r="Z2168" i="29"/>
  <c r="Y2168" i="29"/>
  <c r="AB2168" i="29" s="1"/>
  <c r="X2168" i="29"/>
  <c r="AC2167" i="29"/>
  <c r="Z2167" i="29"/>
  <c r="Y2167" i="29"/>
  <c r="X2167" i="29"/>
  <c r="AC2166" i="29"/>
  <c r="Z2166" i="29"/>
  <c r="Y2166" i="29"/>
  <c r="AB2166" i="29" s="1"/>
  <c r="X2166" i="29"/>
  <c r="AC2165" i="29"/>
  <c r="Z2165" i="29"/>
  <c r="Y2165" i="29"/>
  <c r="X2165" i="29"/>
  <c r="AC2164" i="29"/>
  <c r="Z2164" i="29"/>
  <c r="Y2164" i="29"/>
  <c r="AB2164" i="29" s="1"/>
  <c r="X2164" i="29"/>
  <c r="AC2163" i="29"/>
  <c r="Z2163" i="29"/>
  <c r="Y2163" i="29"/>
  <c r="X2163" i="29"/>
  <c r="AC2162" i="29"/>
  <c r="Z2162" i="29"/>
  <c r="Y2162" i="29"/>
  <c r="AB2162" i="29" s="1"/>
  <c r="AA2162" i="29" s="1"/>
  <c r="U2162" i="29" s="1"/>
  <c r="X2162" i="29"/>
  <c r="AC2161" i="29"/>
  <c r="Z2161" i="29"/>
  <c r="Y2161" i="29"/>
  <c r="X2161" i="29"/>
  <c r="AC2160" i="29"/>
  <c r="Z2160" i="29"/>
  <c r="Y2160" i="29"/>
  <c r="X2160" i="29"/>
  <c r="AC2159" i="29"/>
  <c r="Z2159" i="29"/>
  <c r="Y2159" i="29"/>
  <c r="AB2159" i="29" s="1"/>
  <c r="X2159" i="29"/>
  <c r="AC2158" i="29"/>
  <c r="Z2158" i="29"/>
  <c r="Y2158" i="29"/>
  <c r="AB2158" i="29" s="1"/>
  <c r="X2158" i="29"/>
  <c r="AC2157" i="29"/>
  <c r="Z2157" i="29"/>
  <c r="Y2157" i="29"/>
  <c r="AB2157" i="29" s="1"/>
  <c r="AA2157" i="29" s="1"/>
  <c r="U2157" i="29" s="1"/>
  <c r="X2157" i="29"/>
  <c r="AC2156" i="29"/>
  <c r="Z2156" i="29"/>
  <c r="Y2156" i="29"/>
  <c r="AB2156" i="29" s="1"/>
  <c r="AA2156" i="29" s="1"/>
  <c r="U2156" i="29" s="1"/>
  <c r="X2156" i="29"/>
  <c r="AC2155" i="29"/>
  <c r="Z2155" i="29"/>
  <c r="Y2155" i="29"/>
  <c r="AB2155" i="29" s="1"/>
  <c r="X2155" i="29"/>
  <c r="AC2154" i="29"/>
  <c r="Z2154" i="29"/>
  <c r="Y2154" i="29"/>
  <c r="AB2154" i="29" s="1"/>
  <c r="X2154" i="29"/>
  <c r="AC2153" i="29"/>
  <c r="Z2153" i="29"/>
  <c r="Y2153" i="29"/>
  <c r="AB2153" i="29" s="1"/>
  <c r="X2153" i="29"/>
  <c r="AC2152" i="29"/>
  <c r="Z2152" i="29"/>
  <c r="Y2152" i="29"/>
  <c r="AB2152" i="29" s="1"/>
  <c r="X2152" i="29"/>
  <c r="AC2151" i="29"/>
  <c r="Z2151" i="29"/>
  <c r="AB2151" i="29" s="1"/>
  <c r="Y2151" i="29"/>
  <c r="X2151" i="29"/>
  <c r="AC2150" i="29"/>
  <c r="Z2150" i="29"/>
  <c r="Y2150" i="29"/>
  <c r="X2150" i="29"/>
  <c r="AC2149" i="29"/>
  <c r="Z2149" i="29"/>
  <c r="Y2149" i="29"/>
  <c r="X2149" i="29"/>
  <c r="AC2148" i="29"/>
  <c r="Z2148" i="29"/>
  <c r="Y2148" i="29"/>
  <c r="AB2148" i="29" s="1"/>
  <c r="X2148" i="29"/>
  <c r="AC2147" i="29"/>
  <c r="Z2147" i="29"/>
  <c r="Y2147" i="29"/>
  <c r="AB2147" i="29" s="1"/>
  <c r="X2147" i="29"/>
  <c r="AC2146" i="29"/>
  <c r="Z2146" i="29"/>
  <c r="Y2146" i="29"/>
  <c r="X2146" i="29"/>
  <c r="AC2145" i="29"/>
  <c r="Z2145" i="29"/>
  <c r="Y2145" i="29"/>
  <c r="X2145" i="29"/>
  <c r="AC2144" i="29"/>
  <c r="Z2144" i="29"/>
  <c r="AB2144" i="29" s="1"/>
  <c r="AA2144" i="29" s="1"/>
  <c r="U2144" i="29" s="1"/>
  <c r="Y2144" i="29"/>
  <c r="X2144" i="29"/>
  <c r="AC2143" i="29"/>
  <c r="Z2143" i="29"/>
  <c r="Y2143" i="29"/>
  <c r="X2143" i="29"/>
  <c r="AC2142" i="29"/>
  <c r="Z2142" i="29"/>
  <c r="Y2142" i="29"/>
  <c r="X2142" i="29"/>
  <c r="AC2141" i="29"/>
  <c r="Z2141" i="29"/>
  <c r="Y2141" i="29"/>
  <c r="X2141" i="29"/>
  <c r="AC2140" i="29"/>
  <c r="Z2140" i="29"/>
  <c r="Y2140" i="29"/>
  <c r="X2140" i="29"/>
  <c r="AC2139" i="29"/>
  <c r="Z2139" i="29"/>
  <c r="Y2139" i="29"/>
  <c r="AB2139" i="29" s="1"/>
  <c r="X2139" i="29"/>
  <c r="AC2138" i="29"/>
  <c r="Z2138" i="29"/>
  <c r="Y2138" i="29"/>
  <c r="X2138" i="29"/>
  <c r="AC2137" i="29"/>
  <c r="Z2137" i="29"/>
  <c r="Y2137" i="29"/>
  <c r="X2137" i="29"/>
  <c r="AC2136" i="29"/>
  <c r="AB2136" i="29"/>
  <c r="Z2136" i="29"/>
  <c r="Y2136" i="29"/>
  <c r="X2136" i="29"/>
  <c r="AC2135" i="29"/>
  <c r="Z2135" i="29"/>
  <c r="Y2135" i="29"/>
  <c r="AB2135" i="29" s="1"/>
  <c r="X2135" i="29"/>
  <c r="AC2134" i="29"/>
  <c r="Z2134" i="29"/>
  <c r="AB2134" i="29" s="1"/>
  <c r="AA2134" i="29" s="1"/>
  <c r="U2134" i="29" s="1"/>
  <c r="Y2134" i="29"/>
  <c r="X2134" i="29"/>
  <c r="AC2133" i="29"/>
  <c r="Z2133" i="29"/>
  <c r="Y2133" i="29"/>
  <c r="AB2133" i="29" s="1"/>
  <c r="X2133" i="29"/>
  <c r="AC2132" i="29"/>
  <c r="Z2132" i="29"/>
  <c r="Y2132" i="29"/>
  <c r="AB2132" i="29" s="1"/>
  <c r="X2132" i="29"/>
  <c r="AC2131" i="29"/>
  <c r="Z2131" i="29"/>
  <c r="Y2131" i="29"/>
  <c r="X2131" i="29"/>
  <c r="AC2130" i="29"/>
  <c r="Z2130" i="29"/>
  <c r="Y2130" i="29"/>
  <c r="X2130" i="29"/>
  <c r="AC2129" i="29"/>
  <c r="Z2129" i="29"/>
  <c r="Y2129" i="29"/>
  <c r="X2129" i="29"/>
  <c r="AC2128" i="29"/>
  <c r="Z2128" i="29"/>
  <c r="Y2128" i="29"/>
  <c r="AB2128" i="29" s="1"/>
  <c r="X2128" i="29"/>
  <c r="AC2127" i="29"/>
  <c r="Z2127" i="29"/>
  <c r="Y2127" i="29"/>
  <c r="AB2127" i="29" s="1"/>
  <c r="X2127" i="29"/>
  <c r="AC2126" i="29"/>
  <c r="Z2126" i="29"/>
  <c r="Y2126" i="29"/>
  <c r="X2126" i="29"/>
  <c r="AC2125" i="29"/>
  <c r="Z2125" i="29"/>
  <c r="Y2125" i="29"/>
  <c r="AB2125" i="29" s="1"/>
  <c r="X2125" i="29"/>
  <c r="AC2124" i="29"/>
  <c r="Z2124" i="29"/>
  <c r="Y2124" i="29"/>
  <c r="AB2124" i="29" s="1"/>
  <c r="AA2124" i="29" s="1"/>
  <c r="U2124" i="29" s="1"/>
  <c r="X2124" i="29"/>
  <c r="AC2123" i="29"/>
  <c r="Z2123" i="29"/>
  <c r="Y2123" i="29"/>
  <c r="X2123" i="29"/>
  <c r="AC2122" i="29"/>
  <c r="Z2122" i="29"/>
  <c r="Y2122" i="29"/>
  <c r="AB2122" i="29" s="1"/>
  <c r="AA2122" i="29" s="1"/>
  <c r="U2122" i="29" s="1"/>
  <c r="X2122" i="29"/>
  <c r="AC2121" i="29"/>
  <c r="Z2121" i="29"/>
  <c r="Y2121" i="29"/>
  <c r="X2121" i="29"/>
  <c r="AC2120" i="29"/>
  <c r="Z2120" i="29"/>
  <c r="Y2120" i="29"/>
  <c r="AB2120" i="29" s="1"/>
  <c r="X2120" i="29"/>
  <c r="AC2119" i="29"/>
  <c r="Z2119" i="29"/>
  <c r="Y2119" i="29"/>
  <c r="AB2119" i="29" s="1"/>
  <c r="X2119" i="29"/>
  <c r="AC2118" i="29"/>
  <c r="Z2118" i="29"/>
  <c r="Y2118" i="29"/>
  <c r="X2118" i="29"/>
  <c r="AC2117" i="29"/>
  <c r="Z2117" i="29"/>
  <c r="Y2117" i="29"/>
  <c r="AB2117" i="29" s="1"/>
  <c r="X2117" i="29"/>
  <c r="AC2116" i="29"/>
  <c r="Z2116" i="29"/>
  <c r="Y2116" i="29"/>
  <c r="AB2116" i="29" s="1"/>
  <c r="X2116" i="29"/>
  <c r="AC2115" i="29"/>
  <c r="Z2115" i="29"/>
  <c r="Y2115" i="29"/>
  <c r="X2115" i="29"/>
  <c r="AC2114" i="29"/>
  <c r="Z2114" i="29"/>
  <c r="Y2114" i="29"/>
  <c r="AB2114" i="29" s="1"/>
  <c r="AA2114" i="29" s="1"/>
  <c r="U2114" i="29" s="1"/>
  <c r="X2114" i="29"/>
  <c r="AC2113" i="29"/>
  <c r="Z2113" i="29"/>
  <c r="Y2113" i="29"/>
  <c r="X2113" i="29"/>
  <c r="AC2112" i="29"/>
  <c r="Z2112" i="29"/>
  <c r="Y2112" i="29"/>
  <c r="X2112" i="29"/>
  <c r="AC2111" i="29"/>
  <c r="Z2111" i="29"/>
  <c r="Y2111" i="29"/>
  <c r="AB2111" i="29" s="1"/>
  <c r="X2111" i="29"/>
  <c r="AC2110" i="29"/>
  <c r="Z2110" i="29"/>
  <c r="Y2110" i="29"/>
  <c r="X2110" i="29"/>
  <c r="AC2109" i="29"/>
  <c r="Z2109" i="29"/>
  <c r="Y2109" i="29"/>
  <c r="X2109" i="29"/>
  <c r="AC2108" i="29"/>
  <c r="Z2108" i="29"/>
  <c r="Y2108" i="29"/>
  <c r="X2108" i="29"/>
  <c r="AC2107" i="29"/>
  <c r="Z2107" i="29"/>
  <c r="Y2107" i="29"/>
  <c r="X2107" i="29"/>
  <c r="AC2106" i="29"/>
  <c r="Z2106" i="29"/>
  <c r="Y2106" i="29"/>
  <c r="X2106" i="29"/>
  <c r="AC2105" i="29"/>
  <c r="Z2105" i="29"/>
  <c r="Y2105" i="29"/>
  <c r="X2105" i="29"/>
  <c r="AC2104" i="29"/>
  <c r="Z2104" i="29"/>
  <c r="Y2104" i="29"/>
  <c r="AB2104" i="29" s="1"/>
  <c r="X2104" i="29"/>
  <c r="AC2103" i="29"/>
  <c r="Z2103" i="29"/>
  <c r="Y2103" i="29"/>
  <c r="AB2103" i="29" s="1"/>
  <c r="X2103" i="29"/>
  <c r="AC2102" i="29"/>
  <c r="Z2102" i="29"/>
  <c r="Y2102" i="29"/>
  <c r="X2102" i="29"/>
  <c r="AC2101" i="29"/>
  <c r="Z2101" i="29"/>
  <c r="Y2101" i="29"/>
  <c r="AB2101" i="29" s="1"/>
  <c r="X2101" i="29"/>
  <c r="AC2100" i="29"/>
  <c r="Z2100" i="29"/>
  <c r="Y2100" i="29"/>
  <c r="AB2100" i="29" s="1"/>
  <c r="X2100" i="29"/>
  <c r="AC2099" i="29"/>
  <c r="Z2099" i="29"/>
  <c r="Y2099" i="29"/>
  <c r="X2099" i="29"/>
  <c r="AC2098" i="29"/>
  <c r="Z2098" i="29"/>
  <c r="Y2098" i="29"/>
  <c r="X2098" i="29"/>
  <c r="AC2097" i="29"/>
  <c r="Z2097" i="29"/>
  <c r="Y2097" i="29"/>
  <c r="X2097" i="29"/>
  <c r="AC2096" i="29"/>
  <c r="Z2096" i="29"/>
  <c r="Y2096" i="29"/>
  <c r="AB2096" i="29" s="1"/>
  <c r="X2096" i="29"/>
  <c r="AC2095" i="29"/>
  <c r="Z2095" i="29"/>
  <c r="Y2095" i="29"/>
  <c r="X2095" i="29"/>
  <c r="AC2094" i="29"/>
  <c r="Z2094" i="29"/>
  <c r="Y2094" i="29"/>
  <c r="X2094" i="29"/>
  <c r="AC2093" i="29"/>
  <c r="Z2093" i="29"/>
  <c r="Y2093" i="29"/>
  <c r="AB2093" i="29" s="1"/>
  <c r="X2093" i="29"/>
  <c r="AC2092" i="29"/>
  <c r="Z2092" i="29"/>
  <c r="Y2092" i="29"/>
  <c r="X2092" i="29"/>
  <c r="AC2091" i="29"/>
  <c r="Z2091" i="29"/>
  <c r="Y2091" i="29"/>
  <c r="AB2091" i="29" s="1"/>
  <c r="X2091" i="29"/>
  <c r="AC2090" i="29"/>
  <c r="Z2090" i="29"/>
  <c r="Y2090" i="29"/>
  <c r="AB2090" i="29" s="1"/>
  <c r="AA2090" i="29" s="1"/>
  <c r="U2090" i="29" s="1"/>
  <c r="X2090" i="29"/>
  <c r="AC2089" i="29"/>
  <c r="Z2089" i="29"/>
  <c r="Y2089" i="29"/>
  <c r="X2089" i="29"/>
  <c r="AC2088" i="29"/>
  <c r="Z2088" i="29"/>
  <c r="Y2088" i="29"/>
  <c r="X2088" i="29"/>
  <c r="AC2087" i="29"/>
  <c r="Z2087" i="29"/>
  <c r="Y2087" i="29"/>
  <c r="X2087" i="29"/>
  <c r="AC2086" i="29"/>
  <c r="Z2086" i="29"/>
  <c r="Y2086" i="29"/>
  <c r="X2086" i="29"/>
  <c r="AC2085" i="29"/>
  <c r="Z2085" i="29"/>
  <c r="Y2085" i="29"/>
  <c r="AB2085" i="29" s="1"/>
  <c r="AA2085" i="29" s="1"/>
  <c r="U2085" i="29" s="1"/>
  <c r="X2085" i="29"/>
  <c r="AC2084" i="29"/>
  <c r="Z2084" i="29"/>
  <c r="Y2084" i="29"/>
  <c r="AB2084" i="29" s="1"/>
  <c r="X2084" i="29"/>
  <c r="AC2083" i="29"/>
  <c r="Z2083" i="29"/>
  <c r="Y2083" i="29"/>
  <c r="X2083" i="29"/>
  <c r="AC2082" i="29"/>
  <c r="Z2082" i="29"/>
  <c r="Y2082" i="29"/>
  <c r="AB2082" i="29" s="1"/>
  <c r="AA2082" i="29" s="1"/>
  <c r="U2082" i="29" s="1"/>
  <c r="X2082" i="29"/>
  <c r="AC2081" i="29"/>
  <c r="Z2081" i="29"/>
  <c r="Y2081" i="29"/>
  <c r="X2081" i="29"/>
  <c r="AC2080" i="29"/>
  <c r="Z2080" i="29"/>
  <c r="Y2080" i="29"/>
  <c r="AB2080" i="29" s="1"/>
  <c r="X2080" i="29"/>
  <c r="AC2079" i="29"/>
  <c r="Z2079" i="29"/>
  <c r="Y2079" i="29"/>
  <c r="X2079" i="29"/>
  <c r="AC2078" i="29"/>
  <c r="Z2078" i="29"/>
  <c r="Y2078" i="29"/>
  <c r="X2078" i="29"/>
  <c r="AC2077" i="29"/>
  <c r="Z2077" i="29"/>
  <c r="Y2077" i="29"/>
  <c r="X2077" i="29"/>
  <c r="AC2076" i="29"/>
  <c r="Z2076" i="29"/>
  <c r="Y2076" i="29"/>
  <c r="X2076" i="29"/>
  <c r="AC2075" i="29"/>
  <c r="Z2075" i="29"/>
  <c r="Y2075" i="29"/>
  <c r="AB2075" i="29" s="1"/>
  <c r="X2075" i="29"/>
  <c r="AC2074" i="29"/>
  <c r="Z2074" i="29"/>
  <c r="Y2074" i="29"/>
  <c r="AB2074" i="29" s="1"/>
  <c r="X2074" i="29"/>
  <c r="AC2073" i="29"/>
  <c r="Z2073" i="29"/>
  <c r="AB2073" i="29" s="1"/>
  <c r="Y2073" i="29"/>
  <c r="X2073" i="29"/>
  <c r="AC2072" i="29"/>
  <c r="AB2072" i="29"/>
  <c r="Z2072" i="29"/>
  <c r="Y2072" i="29"/>
  <c r="X2072" i="29"/>
  <c r="AC2071" i="29"/>
  <c r="Z2071" i="29"/>
  <c r="Y2071" i="29"/>
  <c r="X2071" i="29"/>
  <c r="AC2070" i="29"/>
  <c r="Z2070" i="29"/>
  <c r="Y2070" i="29"/>
  <c r="AB2070" i="29" s="1"/>
  <c r="X2070" i="29"/>
  <c r="AC2069" i="29"/>
  <c r="Z2069" i="29"/>
  <c r="Y2069" i="29"/>
  <c r="X2069" i="29"/>
  <c r="AC2068" i="29"/>
  <c r="Z2068" i="29"/>
  <c r="Y2068" i="29"/>
  <c r="X2068" i="29"/>
  <c r="AC2067" i="29"/>
  <c r="Z2067" i="29"/>
  <c r="Y2067" i="29"/>
  <c r="X2067" i="29"/>
  <c r="AC2066" i="29"/>
  <c r="Z2066" i="29"/>
  <c r="Y2066" i="29"/>
  <c r="X2066" i="29"/>
  <c r="AC2065" i="29"/>
  <c r="Z2065" i="29"/>
  <c r="Y2065" i="29"/>
  <c r="AB2065" i="29" s="1"/>
  <c r="X2065" i="29"/>
  <c r="AC2064" i="29"/>
  <c r="Z2064" i="29"/>
  <c r="Y2064" i="29"/>
  <c r="AB2064" i="29" s="1"/>
  <c r="X2064" i="29"/>
  <c r="AC2063" i="29"/>
  <c r="Z2063" i="29"/>
  <c r="Y2063" i="29"/>
  <c r="X2063" i="29"/>
  <c r="AC2062" i="29"/>
  <c r="Z2062" i="29"/>
  <c r="Y2062" i="29"/>
  <c r="AB2062" i="29" s="1"/>
  <c r="X2062" i="29"/>
  <c r="AC2061" i="29"/>
  <c r="Z2061" i="29"/>
  <c r="Y2061" i="29"/>
  <c r="AB2061" i="29" s="1"/>
  <c r="AA2061" i="29" s="1"/>
  <c r="U2061" i="29" s="1"/>
  <c r="X2061" i="29"/>
  <c r="AC2060" i="29"/>
  <c r="Z2060" i="29"/>
  <c r="Y2060" i="29"/>
  <c r="X2060" i="29"/>
  <c r="AC2059" i="29"/>
  <c r="Z2059" i="29"/>
  <c r="Y2059" i="29"/>
  <c r="AB2059" i="29" s="1"/>
  <c r="X2059" i="29"/>
  <c r="AC2058" i="29"/>
  <c r="Z2058" i="29"/>
  <c r="Y2058" i="29"/>
  <c r="X2058" i="29"/>
  <c r="AC2057" i="29"/>
  <c r="Z2057" i="29"/>
  <c r="Y2057" i="29"/>
  <c r="X2057" i="29"/>
  <c r="AC2056" i="29"/>
  <c r="Z2056" i="29"/>
  <c r="Y2056" i="29"/>
  <c r="AB2056" i="29" s="1"/>
  <c r="X2056" i="29"/>
  <c r="AC2055" i="29"/>
  <c r="Z2055" i="29"/>
  <c r="Y2055" i="29"/>
  <c r="X2055" i="29"/>
  <c r="AC2054" i="29"/>
  <c r="Z2054" i="29"/>
  <c r="Y2054" i="29"/>
  <c r="X2054" i="29"/>
  <c r="AC2053" i="29"/>
  <c r="Z2053" i="29"/>
  <c r="Y2053" i="29"/>
  <c r="AB2053" i="29" s="1"/>
  <c r="AA2053" i="29" s="1"/>
  <c r="U2053" i="29" s="1"/>
  <c r="X2053" i="29"/>
  <c r="AC2052" i="29"/>
  <c r="Z2052" i="29"/>
  <c r="Y2052" i="29"/>
  <c r="X2052" i="29"/>
  <c r="AC2051" i="29"/>
  <c r="Z2051" i="29"/>
  <c r="Y2051" i="29"/>
  <c r="X2051" i="29"/>
  <c r="AC2050" i="29"/>
  <c r="Z2050" i="29"/>
  <c r="Y2050" i="29"/>
  <c r="AB2050" i="29" s="1"/>
  <c r="X2050" i="29"/>
  <c r="AC2049" i="29"/>
  <c r="Z2049" i="29"/>
  <c r="Y2049" i="29"/>
  <c r="AB2049" i="29" s="1"/>
  <c r="AA2049" i="29" s="1"/>
  <c r="U2049" i="29" s="1"/>
  <c r="X2049" i="29"/>
  <c r="AC2048" i="29"/>
  <c r="Z2048" i="29"/>
  <c r="Y2048" i="29"/>
  <c r="X2048" i="29"/>
  <c r="AC2047" i="29"/>
  <c r="Z2047" i="29"/>
  <c r="Y2047" i="29"/>
  <c r="AB2047" i="29" s="1"/>
  <c r="X2047" i="29"/>
  <c r="AC2046" i="29"/>
  <c r="Z2046" i="29"/>
  <c r="Y2046" i="29"/>
  <c r="X2046" i="29"/>
  <c r="AC2045" i="29"/>
  <c r="Z2045" i="29"/>
  <c r="Y2045" i="29"/>
  <c r="X2045" i="29"/>
  <c r="AC2044" i="29"/>
  <c r="Z2044" i="29"/>
  <c r="Y2044" i="29"/>
  <c r="AB2044" i="29" s="1"/>
  <c r="X2044" i="29"/>
  <c r="AC2043" i="29"/>
  <c r="Z2043" i="29"/>
  <c r="Y2043" i="29"/>
  <c r="X2043" i="29"/>
  <c r="AC2042" i="29"/>
  <c r="Z2042" i="29"/>
  <c r="Y2042" i="29"/>
  <c r="X2042" i="29"/>
  <c r="AC2041" i="29"/>
  <c r="Z2041" i="29"/>
  <c r="Y2041" i="29"/>
  <c r="AB2041" i="29" s="1"/>
  <c r="AA2041" i="29" s="1"/>
  <c r="U2041" i="29" s="1"/>
  <c r="X2041" i="29"/>
  <c r="AC2040" i="29"/>
  <c r="Z2040" i="29"/>
  <c r="Y2040" i="29"/>
  <c r="X2040" i="29"/>
  <c r="AC2039" i="29"/>
  <c r="Z2039" i="29"/>
  <c r="Y2039" i="29"/>
  <c r="X2039" i="29"/>
  <c r="AC2038" i="29"/>
  <c r="Z2038" i="29"/>
  <c r="Y2038" i="29"/>
  <c r="AB2038" i="29" s="1"/>
  <c r="AA2038" i="29" s="1"/>
  <c r="U2038" i="29" s="1"/>
  <c r="X2038" i="29"/>
  <c r="AC2037" i="29"/>
  <c r="Z2037" i="29"/>
  <c r="Y2037" i="29"/>
  <c r="AB2037" i="29" s="1"/>
  <c r="X2037" i="29"/>
  <c r="AC2036" i="29"/>
  <c r="Z2036" i="29"/>
  <c r="Y2036" i="29"/>
  <c r="X2036" i="29"/>
  <c r="AC2035" i="29"/>
  <c r="Z2035" i="29"/>
  <c r="Y2035" i="29"/>
  <c r="X2035" i="29"/>
  <c r="AC2034" i="29"/>
  <c r="Z2034" i="29"/>
  <c r="Y2034" i="29"/>
  <c r="X2034" i="29"/>
  <c r="AC2033" i="29"/>
  <c r="Z2033" i="29"/>
  <c r="Y2033" i="29"/>
  <c r="X2033" i="29"/>
  <c r="AC2032" i="29"/>
  <c r="Z2032" i="29"/>
  <c r="Y2032" i="29"/>
  <c r="X2032" i="29"/>
  <c r="AC2031" i="29"/>
  <c r="Z2031" i="29"/>
  <c r="Y2031" i="29"/>
  <c r="AB2031" i="29" s="1"/>
  <c r="AA2031" i="29" s="1"/>
  <c r="U2031" i="29" s="1"/>
  <c r="X2031" i="29"/>
  <c r="AC2030" i="29"/>
  <c r="Z2030" i="29"/>
  <c r="Y2030" i="29"/>
  <c r="AB2030" i="29" s="1"/>
  <c r="AA2030" i="29" s="1"/>
  <c r="U2030" i="29" s="1"/>
  <c r="X2030" i="29"/>
  <c r="AC2029" i="29"/>
  <c r="Z2029" i="29"/>
  <c r="Y2029" i="29"/>
  <c r="AB2029" i="29" s="1"/>
  <c r="X2029" i="29"/>
  <c r="AC2028" i="29"/>
  <c r="Z2028" i="29"/>
  <c r="Y2028" i="29"/>
  <c r="X2028" i="29"/>
  <c r="AC2027" i="29"/>
  <c r="Z2027" i="29"/>
  <c r="Y2027" i="29"/>
  <c r="X2027" i="29"/>
  <c r="AC2026" i="29"/>
  <c r="Z2026" i="29"/>
  <c r="Y2026" i="29"/>
  <c r="X2026" i="29"/>
  <c r="AC2025" i="29"/>
  <c r="Z2025" i="29"/>
  <c r="Y2025" i="29"/>
  <c r="X2025" i="29"/>
  <c r="AC2024" i="29"/>
  <c r="Z2024" i="29"/>
  <c r="AB2024" i="29" s="1"/>
  <c r="Y2024" i="29"/>
  <c r="X2024" i="29"/>
  <c r="AC2023" i="29"/>
  <c r="Z2023" i="29"/>
  <c r="Y2023" i="29"/>
  <c r="X2023" i="29"/>
  <c r="AC2022" i="29"/>
  <c r="Z2022" i="29"/>
  <c r="Y2022" i="29"/>
  <c r="X2022" i="29"/>
  <c r="AC2021" i="29"/>
  <c r="Z2021" i="29"/>
  <c r="Y2021" i="29"/>
  <c r="X2021" i="29"/>
  <c r="AC2020" i="29"/>
  <c r="Z2020" i="29"/>
  <c r="Y2020" i="29"/>
  <c r="AB2020" i="29" s="1"/>
  <c r="X2020" i="29"/>
  <c r="AC2019" i="29"/>
  <c r="Z2019" i="29"/>
  <c r="Y2019" i="29"/>
  <c r="X2019" i="29"/>
  <c r="AC2018" i="29"/>
  <c r="Z2018" i="29"/>
  <c r="Y2018" i="29"/>
  <c r="AB2018" i="29" s="1"/>
  <c r="X2018" i="29"/>
  <c r="AC2017" i="29"/>
  <c r="Z2017" i="29"/>
  <c r="Y2017" i="29"/>
  <c r="X2017" i="29"/>
  <c r="AC2016" i="29"/>
  <c r="Z2016" i="29"/>
  <c r="Y2016" i="29"/>
  <c r="X2016" i="29"/>
  <c r="AC2015" i="29"/>
  <c r="Z2015" i="29"/>
  <c r="Y2015" i="29"/>
  <c r="AB2015" i="29" s="1"/>
  <c r="X2015" i="29"/>
  <c r="AC2014" i="29"/>
  <c r="Z2014" i="29"/>
  <c r="Y2014" i="29"/>
  <c r="AB2014" i="29" s="1"/>
  <c r="X2014" i="29"/>
  <c r="AC2013" i="29"/>
  <c r="AB2013" i="29"/>
  <c r="Z2013" i="29"/>
  <c r="Y2013" i="29"/>
  <c r="X2013" i="29"/>
  <c r="AC2012" i="29"/>
  <c r="Z2012" i="29"/>
  <c r="Y2012" i="29"/>
  <c r="X2012" i="29"/>
  <c r="AC2011" i="29"/>
  <c r="Z2011" i="29"/>
  <c r="Y2011" i="29"/>
  <c r="X2011" i="29"/>
  <c r="AC2010" i="29"/>
  <c r="Z2010" i="29"/>
  <c r="Y2010" i="29"/>
  <c r="X2010" i="29"/>
  <c r="AC2253" i="18"/>
  <c r="Z2253" i="18"/>
  <c r="Y2253" i="18"/>
  <c r="AB2253" i="18" s="1"/>
  <c r="AA2253" i="18" s="1"/>
  <c r="U2253" i="18" s="1"/>
  <c r="X2253" i="18"/>
  <c r="V2253" i="18"/>
  <c r="T2253" i="18"/>
  <c r="AC2252" i="18"/>
  <c r="Z2252" i="18"/>
  <c r="Y2252" i="18"/>
  <c r="AB2252" i="18" s="1"/>
  <c r="X2252" i="18"/>
  <c r="V2252" i="18"/>
  <c r="T2252" i="18"/>
  <c r="AC2251" i="18"/>
  <c r="Z2251" i="18"/>
  <c r="Y2251" i="18"/>
  <c r="X2251" i="18"/>
  <c r="V2251" i="18"/>
  <c r="T2251" i="18"/>
  <c r="AC2250" i="18"/>
  <c r="Z2250" i="18"/>
  <c r="Y2250" i="18"/>
  <c r="AB2250" i="18" s="1"/>
  <c r="AA2250" i="18" s="1"/>
  <c r="U2250" i="18" s="1"/>
  <c r="X2250" i="18"/>
  <c r="V2250" i="18"/>
  <c r="T2250" i="18"/>
  <c r="AC2249" i="18"/>
  <c r="AB2249" i="18"/>
  <c r="AA2249" i="18" s="1"/>
  <c r="U2249" i="18" s="1"/>
  <c r="Z2249" i="18"/>
  <c r="Y2249" i="18"/>
  <c r="X2249" i="18"/>
  <c r="V2249" i="18"/>
  <c r="T2249" i="18"/>
  <c r="AC2248" i="18"/>
  <c r="Z2248" i="18"/>
  <c r="Y2248" i="18"/>
  <c r="X2248" i="18"/>
  <c r="V2248" i="18"/>
  <c r="T2248" i="18"/>
  <c r="AC2247" i="18"/>
  <c r="Z2247" i="18"/>
  <c r="Y2247" i="18"/>
  <c r="X2247" i="18"/>
  <c r="V2247" i="18"/>
  <c r="T2247" i="18"/>
  <c r="AC2246" i="18"/>
  <c r="Z2246" i="18"/>
  <c r="Y2246" i="18"/>
  <c r="X2246" i="18"/>
  <c r="V2246" i="18"/>
  <c r="T2246" i="18"/>
  <c r="AC2245" i="18"/>
  <c r="Z2245" i="18"/>
  <c r="Y2245" i="18"/>
  <c r="X2245" i="18"/>
  <c r="V2245" i="18"/>
  <c r="T2245" i="18"/>
  <c r="AC2244" i="18"/>
  <c r="Z2244" i="18"/>
  <c r="Y2244" i="18"/>
  <c r="AB2244" i="18" s="1"/>
  <c r="X2244" i="18"/>
  <c r="V2244" i="18"/>
  <c r="T2244" i="18"/>
  <c r="AC2243" i="18"/>
  <c r="Z2243" i="18"/>
  <c r="Y2243" i="18"/>
  <c r="AB2243" i="18" s="1"/>
  <c r="AA2243" i="18" s="1"/>
  <c r="U2243" i="18" s="1"/>
  <c r="X2243" i="18"/>
  <c r="V2243" i="18"/>
  <c r="T2243" i="18"/>
  <c r="AC2242" i="18"/>
  <c r="Z2242" i="18"/>
  <c r="Y2242" i="18"/>
  <c r="AB2242" i="18" s="1"/>
  <c r="X2242" i="18"/>
  <c r="V2242" i="18"/>
  <c r="T2242" i="18"/>
  <c r="AC2241" i="18"/>
  <c r="Z2241" i="18"/>
  <c r="Y2241" i="18"/>
  <c r="X2241" i="18"/>
  <c r="V2241" i="18"/>
  <c r="T2241" i="18"/>
  <c r="AC2240" i="18"/>
  <c r="Z2240" i="18"/>
  <c r="Y2240" i="18"/>
  <c r="X2240" i="18"/>
  <c r="V2240" i="18"/>
  <c r="T2240" i="18"/>
  <c r="AC2239" i="18"/>
  <c r="Z2239" i="18"/>
  <c r="Y2239" i="18"/>
  <c r="AB2239" i="18" s="1"/>
  <c r="X2239" i="18"/>
  <c r="V2239" i="18"/>
  <c r="T2239" i="18"/>
  <c r="AC2238" i="18"/>
  <c r="Z2238" i="18"/>
  <c r="Y2238" i="18"/>
  <c r="X2238" i="18"/>
  <c r="V2238" i="18"/>
  <c r="T2238" i="18"/>
  <c r="AC2237" i="18"/>
  <c r="Z2237" i="18"/>
  <c r="Y2237" i="18"/>
  <c r="AB2237" i="18" s="1"/>
  <c r="X2237" i="18"/>
  <c r="V2237" i="18"/>
  <c r="T2237" i="18"/>
  <c r="AC2236" i="18"/>
  <c r="Z2236" i="18"/>
  <c r="Y2236" i="18"/>
  <c r="AB2236" i="18" s="1"/>
  <c r="X2236" i="18"/>
  <c r="V2236" i="18"/>
  <c r="T2236" i="18"/>
  <c r="AC2235" i="18"/>
  <c r="Z2235" i="18"/>
  <c r="Y2235" i="18"/>
  <c r="AB2235" i="18" s="1"/>
  <c r="AA2235" i="18" s="1"/>
  <c r="U2235" i="18" s="1"/>
  <c r="X2235" i="18"/>
  <c r="V2235" i="18"/>
  <c r="T2235" i="18"/>
  <c r="AC2234" i="18"/>
  <c r="Z2234" i="18"/>
  <c r="Y2234" i="18"/>
  <c r="AB2234" i="18" s="1"/>
  <c r="X2234" i="18"/>
  <c r="V2234" i="18"/>
  <c r="T2234" i="18"/>
  <c r="AC2233" i="18"/>
  <c r="Z2233" i="18"/>
  <c r="Y2233" i="18"/>
  <c r="X2233" i="18"/>
  <c r="V2233" i="18"/>
  <c r="T2233" i="18"/>
  <c r="AC2232" i="18"/>
  <c r="Z2232" i="18"/>
  <c r="Y2232" i="18"/>
  <c r="AB2232" i="18" s="1"/>
  <c r="AA2232" i="18" s="1"/>
  <c r="U2232" i="18" s="1"/>
  <c r="X2232" i="18"/>
  <c r="V2232" i="18"/>
  <c r="T2232" i="18"/>
  <c r="AC2231" i="18"/>
  <c r="Z2231" i="18"/>
  <c r="Y2231" i="18"/>
  <c r="X2231" i="18"/>
  <c r="V2231" i="18"/>
  <c r="T2231" i="18"/>
  <c r="AC2230" i="18"/>
  <c r="Z2230" i="18"/>
  <c r="Y2230" i="18"/>
  <c r="AB2230" i="18" s="1"/>
  <c r="AA2230" i="18" s="1"/>
  <c r="U2230" i="18" s="1"/>
  <c r="X2230" i="18"/>
  <c r="V2230" i="18"/>
  <c r="T2230" i="18"/>
  <c r="AC2229" i="18"/>
  <c r="Z2229" i="18"/>
  <c r="Y2229" i="18"/>
  <c r="X2229" i="18"/>
  <c r="V2229" i="18"/>
  <c r="T2229" i="18"/>
  <c r="AC2228" i="18"/>
  <c r="Z2228" i="18"/>
  <c r="Y2228" i="18"/>
  <c r="AB2228" i="18" s="1"/>
  <c r="AA2228" i="18" s="1"/>
  <c r="U2228" i="18" s="1"/>
  <c r="X2228" i="18"/>
  <c r="V2228" i="18"/>
  <c r="T2228" i="18"/>
  <c r="AC2227" i="18"/>
  <c r="Z2227" i="18"/>
  <c r="Y2227" i="18"/>
  <c r="X2227" i="18"/>
  <c r="V2227" i="18"/>
  <c r="T2227" i="18"/>
  <c r="AC2226" i="18"/>
  <c r="Z2226" i="18"/>
  <c r="Y2226" i="18"/>
  <c r="X2226" i="18"/>
  <c r="V2226" i="18"/>
  <c r="T2226" i="18"/>
  <c r="AC2225" i="18"/>
  <c r="Z2225" i="18"/>
  <c r="Y2225" i="18"/>
  <c r="X2225" i="18"/>
  <c r="V2225" i="18"/>
  <c r="T2225" i="18"/>
  <c r="AC2224" i="18"/>
  <c r="Z2224" i="18"/>
  <c r="Y2224" i="18"/>
  <c r="X2224" i="18"/>
  <c r="V2224" i="18"/>
  <c r="T2224" i="18"/>
  <c r="AC2223" i="18"/>
  <c r="Z2223" i="18"/>
  <c r="Y2223" i="18"/>
  <c r="X2223" i="18"/>
  <c r="V2223" i="18"/>
  <c r="T2223" i="18"/>
  <c r="AC2222" i="18"/>
  <c r="Z2222" i="18"/>
  <c r="Y2222" i="18"/>
  <c r="X2222" i="18"/>
  <c r="V2222" i="18"/>
  <c r="T2222" i="18"/>
  <c r="AC2221" i="18"/>
  <c r="Z2221" i="18"/>
  <c r="Y2221" i="18"/>
  <c r="X2221" i="18"/>
  <c r="V2221" i="18"/>
  <c r="T2221" i="18"/>
  <c r="AC2220" i="18"/>
  <c r="Z2220" i="18"/>
  <c r="Y2220" i="18"/>
  <c r="X2220" i="18"/>
  <c r="V2220" i="18"/>
  <c r="T2220" i="18"/>
  <c r="AC2219" i="18"/>
  <c r="Z2219" i="18"/>
  <c r="Y2219" i="18"/>
  <c r="AB2219" i="18" s="1"/>
  <c r="AA2219" i="18" s="1"/>
  <c r="U2219" i="18" s="1"/>
  <c r="X2219" i="18"/>
  <c r="V2219" i="18"/>
  <c r="T2219" i="18"/>
  <c r="AC2218" i="18"/>
  <c r="Z2218" i="18"/>
  <c r="Y2218" i="18"/>
  <c r="X2218" i="18"/>
  <c r="V2218" i="18"/>
  <c r="T2218" i="18"/>
  <c r="AC2217" i="18"/>
  <c r="Z2217" i="18"/>
  <c r="Y2217" i="18"/>
  <c r="AB2217" i="18" s="1"/>
  <c r="X2217" i="18"/>
  <c r="V2217" i="18"/>
  <c r="T2217" i="18"/>
  <c r="AC2216" i="18"/>
  <c r="Z2216" i="18"/>
  <c r="Y2216" i="18"/>
  <c r="AB2216" i="18" s="1"/>
  <c r="X2216" i="18"/>
  <c r="V2216" i="18"/>
  <c r="T2216" i="18"/>
  <c r="AC2215" i="18"/>
  <c r="Z2215" i="18"/>
  <c r="Y2215" i="18"/>
  <c r="AB2215" i="18" s="1"/>
  <c r="AA2215" i="18" s="1"/>
  <c r="U2215" i="18" s="1"/>
  <c r="X2215" i="18"/>
  <c r="V2215" i="18"/>
  <c r="T2215" i="18"/>
  <c r="AC2214" i="18"/>
  <c r="Z2214" i="18"/>
  <c r="Y2214" i="18"/>
  <c r="X2214" i="18"/>
  <c r="V2214" i="18"/>
  <c r="T2214" i="18"/>
  <c r="AC2213" i="18"/>
  <c r="Z2213" i="18"/>
  <c r="Y2213" i="18"/>
  <c r="AB2213" i="18" s="1"/>
  <c r="X2213" i="18"/>
  <c r="V2213" i="18"/>
  <c r="T2213" i="18"/>
  <c r="AC2212" i="18"/>
  <c r="Z2212" i="18"/>
  <c r="Y2212" i="18"/>
  <c r="AB2212" i="18" s="1"/>
  <c r="X2212" i="18"/>
  <c r="V2212" i="18"/>
  <c r="T2212" i="18"/>
  <c r="AC2211" i="18"/>
  <c r="AB2211" i="18"/>
  <c r="Z2211" i="18"/>
  <c r="Y2211" i="18"/>
  <c r="X2211" i="18"/>
  <c r="V2211" i="18"/>
  <c r="T2211" i="18"/>
  <c r="AC2210" i="18"/>
  <c r="Z2210" i="18"/>
  <c r="Y2210" i="18"/>
  <c r="X2210" i="18"/>
  <c r="V2210" i="18"/>
  <c r="T2210" i="18"/>
  <c r="AC2209" i="18"/>
  <c r="Z2209" i="18"/>
  <c r="Y2209" i="18"/>
  <c r="X2209" i="18"/>
  <c r="V2209" i="18"/>
  <c r="T2209" i="18"/>
  <c r="AC2208" i="18"/>
  <c r="Z2208" i="18"/>
  <c r="Y2208" i="18"/>
  <c r="X2208" i="18"/>
  <c r="V2208" i="18"/>
  <c r="T2208" i="18"/>
  <c r="AC2207" i="18"/>
  <c r="Z2207" i="18"/>
  <c r="Y2207" i="18"/>
  <c r="AB2207" i="18" s="1"/>
  <c r="X2207" i="18"/>
  <c r="V2207" i="18"/>
  <c r="T2207" i="18"/>
  <c r="AC2206" i="18"/>
  <c r="Z2206" i="18"/>
  <c r="Y2206" i="18"/>
  <c r="AB2206" i="18" s="1"/>
  <c r="AA2206" i="18" s="1"/>
  <c r="U2206" i="18" s="1"/>
  <c r="X2206" i="18"/>
  <c r="V2206" i="18"/>
  <c r="T2206" i="18"/>
  <c r="AC2205" i="18"/>
  <c r="Z2205" i="18"/>
  <c r="Y2205" i="18"/>
  <c r="AB2205" i="18" s="1"/>
  <c r="X2205" i="18"/>
  <c r="V2205" i="18"/>
  <c r="T2205" i="18"/>
  <c r="AC2204" i="18"/>
  <c r="Z2204" i="18"/>
  <c r="Y2204" i="18"/>
  <c r="X2204" i="18"/>
  <c r="V2204" i="18"/>
  <c r="T2204" i="18"/>
  <c r="AC2203" i="18"/>
  <c r="Z2203" i="18"/>
  <c r="Y2203" i="18"/>
  <c r="AB2203" i="18" s="1"/>
  <c r="X2203" i="18"/>
  <c r="V2203" i="18"/>
  <c r="T2203" i="18"/>
  <c r="AC2202" i="18"/>
  <c r="Z2202" i="18"/>
  <c r="Y2202" i="18"/>
  <c r="AB2202" i="18" s="1"/>
  <c r="AA2202" i="18" s="1"/>
  <c r="U2202" i="18" s="1"/>
  <c r="X2202" i="18"/>
  <c r="V2202" i="18"/>
  <c r="T2202" i="18"/>
  <c r="AC2201" i="18"/>
  <c r="Z2201" i="18"/>
  <c r="Y2201" i="18"/>
  <c r="AB2201" i="18" s="1"/>
  <c r="X2201" i="18"/>
  <c r="V2201" i="18"/>
  <c r="T2201" i="18"/>
  <c r="AC2200" i="18"/>
  <c r="Z2200" i="18"/>
  <c r="AB2200" i="18" s="1"/>
  <c r="Y2200" i="18"/>
  <c r="X2200" i="18"/>
  <c r="V2200" i="18"/>
  <c r="T2200" i="18"/>
  <c r="AC2199" i="18"/>
  <c r="Z2199" i="18"/>
  <c r="Y2199" i="18"/>
  <c r="X2199" i="18"/>
  <c r="V2199" i="18"/>
  <c r="T2199" i="18"/>
  <c r="AC2198" i="18"/>
  <c r="Z2198" i="18"/>
  <c r="Y2198" i="18"/>
  <c r="AB2198" i="18" s="1"/>
  <c r="X2198" i="18"/>
  <c r="V2198" i="18"/>
  <c r="T2198" i="18"/>
  <c r="AC2197" i="18"/>
  <c r="Z2197" i="18"/>
  <c r="Y2197" i="18"/>
  <c r="X2197" i="18"/>
  <c r="V2197" i="18"/>
  <c r="T2197" i="18"/>
  <c r="AC2196" i="18"/>
  <c r="Z2196" i="18"/>
  <c r="Y2196" i="18"/>
  <c r="AB2196" i="18" s="1"/>
  <c r="X2196" i="18"/>
  <c r="V2196" i="18"/>
  <c r="T2196" i="18"/>
  <c r="AC2195" i="18"/>
  <c r="Z2195" i="18"/>
  <c r="Y2195" i="18"/>
  <c r="X2195" i="18"/>
  <c r="V2195" i="18"/>
  <c r="T2195" i="18"/>
  <c r="AC2194" i="18"/>
  <c r="Z2194" i="18"/>
  <c r="Y2194" i="18"/>
  <c r="AB2194" i="18" s="1"/>
  <c r="AA2194" i="18" s="1"/>
  <c r="U2194" i="18" s="1"/>
  <c r="X2194" i="18"/>
  <c r="V2194" i="18"/>
  <c r="T2194" i="18"/>
  <c r="AC2193" i="18"/>
  <c r="Z2193" i="18"/>
  <c r="Y2193" i="18"/>
  <c r="X2193" i="18"/>
  <c r="V2193" i="18"/>
  <c r="T2193" i="18"/>
  <c r="AC2192" i="18"/>
  <c r="Z2192" i="18"/>
  <c r="Y2192" i="18"/>
  <c r="X2192" i="18"/>
  <c r="V2192" i="18"/>
  <c r="T2192" i="18"/>
  <c r="AC2191" i="18"/>
  <c r="Z2191" i="18"/>
  <c r="Y2191" i="18"/>
  <c r="AB2191" i="18" s="1"/>
  <c r="X2191" i="18"/>
  <c r="V2191" i="18"/>
  <c r="T2191" i="18"/>
  <c r="AC2190" i="18"/>
  <c r="Z2190" i="18"/>
  <c r="Y2190" i="18"/>
  <c r="AB2190" i="18" s="1"/>
  <c r="AA2190" i="18" s="1"/>
  <c r="U2190" i="18" s="1"/>
  <c r="X2190" i="18"/>
  <c r="V2190" i="18"/>
  <c r="T2190" i="18"/>
  <c r="AC2189" i="18"/>
  <c r="Z2189" i="18"/>
  <c r="Y2189" i="18"/>
  <c r="AB2189" i="18" s="1"/>
  <c r="AA2189" i="18" s="1"/>
  <c r="U2189" i="18" s="1"/>
  <c r="X2189" i="18"/>
  <c r="V2189" i="18"/>
  <c r="T2189" i="18"/>
  <c r="AC2188" i="18"/>
  <c r="Z2188" i="18"/>
  <c r="Y2188" i="18"/>
  <c r="AB2188" i="18" s="1"/>
  <c r="AA2188" i="18" s="1"/>
  <c r="U2188" i="18" s="1"/>
  <c r="X2188" i="18"/>
  <c r="V2188" i="18"/>
  <c r="T2188" i="18"/>
  <c r="AC2187" i="18"/>
  <c r="Z2187" i="18"/>
  <c r="Y2187" i="18"/>
  <c r="AB2187" i="18" s="1"/>
  <c r="X2187" i="18"/>
  <c r="V2187" i="18"/>
  <c r="T2187" i="18"/>
  <c r="AC2186" i="18"/>
  <c r="Z2186" i="18"/>
  <c r="Y2186" i="18"/>
  <c r="AB2186" i="18" s="1"/>
  <c r="AA2186" i="18" s="1"/>
  <c r="U2186" i="18" s="1"/>
  <c r="X2186" i="18"/>
  <c r="V2186" i="18"/>
  <c r="T2186" i="18"/>
  <c r="AC2185" i="18"/>
  <c r="Z2185" i="18"/>
  <c r="Y2185" i="18"/>
  <c r="X2185" i="18"/>
  <c r="V2185" i="18"/>
  <c r="T2185" i="18"/>
  <c r="AC2184" i="18"/>
  <c r="Z2184" i="18"/>
  <c r="Y2184" i="18"/>
  <c r="X2184" i="18"/>
  <c r="V2184" i="18"/>
  <c r="T2184" i="18"/>
  <c r="AC2183" i="18"/>
  <c r="Z2183" i="18"/>
  <c r="Y2183" i="18"/>
  <c r="X2183" i="18"/>
  <c r="V2183" i="18"/>
  <c r="T2183" i="18"/>
  <c r="AC2182" i="18"/>
  <c r="Z2182" i="18"/>
  <c r="Y2182" i="18"/>
  <c r="X2182" i="18"/>
  <c r="V2182" i="18"/>
  <c r="T2182" i="18"/>
  <c r="AC2181" i="18"/>
  <c r="Z2181" i="18"/>
  <c r="Y2181" i="18"/>
  <c r="AB2181" i="18" s="1"/>
  <c r="AA2181" i="18" s="1"/>
  <c r="U2181" i="18" s="1"/>
  <c r="X2181" i="18"/>
  <c r="V2181" i="18"/>
  <c r="T2181" i="18"/>
  <c r="AC2180" i="18"/>
  <c r="Z2180" i="18"/>
  <c r="Y2180" i="18"/>
  <c r="AB2180" i="18" s="1"/>
  <c r="X2180" i="18"/>
  <c r="V2180" i="18"/>
  <c r="T2180" i="18"/>
  <c r="AC2179" i="18"/>
  <c r="Z2179" i="18"/>
  <c r="Y2179" i="18"/>
  <c r="X2179" i="18"/>
  <c r="V2179" i="18"/>
  <c r="T2179" i="18"/>
  <c r="AC2178" i="18"/>
  <c r="Z2178" i="18"/>
  <c r="Y2178" i="18"/>
  <c r="AB2178" i="18" s="1"/>
  <c r="AA2178" i="18" s="1"/>
  <c r="U2178" i="18" s="1"/>
  <c r="X2178" i="18"/>
  <c r="V2178" i="18"/>
  <c r="T2178" i="18"/>
  <c r="AC2177" i="18"/>
  <c r="Z2177" i="18"/>
  <c r="AB2177" i="18" s="1"/>
  <c r="Y2177" i="18"/>
  <c r="X2177" i="18"/>
  <c r="V2177" i="18"/>
  <c r="T2177" i="18"/>
  <c r="AC2176" i="18"/>
  <c r="Z2176" i="18"/>
  <c r="Y2176" i="18"/>
  <c r="AB2176" i="18" s="1"/>
  <c r="AA2176" i="18" s="1"/>
  <c r="U2176" i="18" s="1"/>
  <c r="X2176" i="18"/>
  <c r="V2176" i="18"/>
  <c r="T2176" i="18"/>
  <c r="AC2175" i="18"/>
  <c r="Z2175" i="18"/>
  <c r="Y2175" i="18"/>
  <c r="X2175" i="18"/>
  <c r="V2175" i="18"/>
  <c r="T2175" i="18"/>
  <c r="AC2174" i="18"/>
  <c r="Z2174" i="18"/>
  <c r="Y2174" i="18"/>
  <c r="X2174" i="18"/>
  <c r="V2174" i="18"/>
  <c r="T2174" i="18"/>
  <c r="AC2173" i="18"/>
  <c r="Z2173" i="18"/>
  <c r="Y2173" i="18"/>
  <c r="AB2173" i="18" s="1"/>
  <c r="X2173" i="18"/>
  <c r="V2173" i="18"/>
  <c r="T2173" i="18"/>
  <c r="AC2172" i="18"/>
  <c r="Z2172" i="18"/>
  <c r="Y2172" i="18"/>
  <c r="X2172" i="18"/>
  <c r="V2172" i="18"/>
  <c r="T2172" i="18"/>
  <c r="AC2171" i="18"/>
  <c r="Z2171" i="18"/>
  <c r="Y2171" i="18"/>
  <c r="X2171" i="18"/>
  <c r="V2171" i="18"/>
  <c r="T2171" i="18"/>
  <c r="AC2170" i="18"/>
  <c r="Z2170" i="18"/>
  <c r="Y2170" i="18"/>
  <c r="X2170" i="18"/>
  <c r="V2170" i="18"/>
  <c r="T2170" i="18"/>
  <c r="AC2169" i="18"/>
  <c r="Z2169" i="18"/>
  <c r="Y2169" i="18"/>
  <c r="X2169" i="18"/>
  <c r="V2169" i="18"/>
  <c r="T2169" i="18"/>
  <c r="AC2168" i="18"/>
  <c r="Z2168" i="18"/>
  <c r="Y2168" i="18"/>
  <c r="X2168" i="18"/>
  <c r="V2168" i="18"/>
  <c r="T2168" i="18"/>
  <c r="AC2167" i="18"/>
  <c r="Z2167" i="18"/>
  <c r="Y2167" i="18"/>
  <c r="X2167" i="18"/>
  <c r="V2167" i="18"/>
  <c r="T2167" i="18"/>
  <c r="AC2166" i="18"/>
  <c r="Z2166" i="18"/>
  <c r="Y2166" i="18"/>
  <c r="X2166" i="18"/>
  <c r="V2166" i="18"/>
  <c r="T2166" i="18"/>
  <c r="AC2165" i="18"/>
  <c r="Z2165" i="18"/>
  <c r="Y2165" i="18"/>
  <c r="AB2165" i="18" s="1"/>
  <c r="AA2165" i="18" s="1"/>
  <c r="U2165" i="18" s="1"/>
  <c r="X2165" i="18"/>
  <c r="V2165" i="18"/>
  <c r="T2165" i="18"/>
  <c r="AC2164" i="18"/>
  <c r="Z2164" i="18"/>
  <c r="Y2164" i="18"/>
  <c r="AB2164" i="18" s="1"/>
  <c r="X2164" i="18"/>
  <c r="V2164" i="18"/>
  <c r="T2164" i="18"/>
  <c r="AC2163" i="18"/>
  <c r="Z2163" i="18"/>
  <c r="Y2163" i="18"/>
  <c r="AB2163" i="18" s="1"/>
  <c r="X2163" i="18"/>
  <c r="V2163" i="18"/>
  <c r="T2163" i="18"/>
  <c r="AC2162" i="18"/>
  <c r="Z2162" i="18"/>
  <c r="Y2162" i="18"/>
  <c r="X2162" i="18"/>
  <c r="V2162" i="18"/>
  <c r="T2162" i="18"/>
  <c r="AC2161" i="18"/>
  <c r="Z2161" i="18"/>
  <c r="Y2161" i="18"/>
  <c r="X2161" i="18"/>
  <c r="V2161" i="18"/>
  <c r="T2161" i="18"/>
  <c r="AC2160" i="18"/>
  <c r="Z2160" i="18"/>
  <c r="Y2160" i="18"/>
  <c r="AB2160" i="18" s="1"/>
  <c r="AA2160" i="18" s="1"/>
  <c r="U2160" i="18" s="1"/>
  <c r="X2160" i="18"/>
  <c r="V2160" i="18"/>
  <c r="T2160" i="18"/>
  <c r="AC2159" i="18"/>
  <c r="Z2159" i="18"/>
  <c r="Y2159" i="18"/>
  <c r="AB2159" i="18" s="1"/>
  <c r="X2159" i="18"/>
  <c r="V2159" i="18"/>
  <c r="T2159" i="18"/>
  <c r="AC2158" i="18"/>
  <c r="Z2158" i="18"/>
  <c r="Y2158" i="18"/>
  <c r="X2158" i="18"/>
  <c r="V2158" i="18"/>
  <c r="T2158" i="18"/>
  <c r="AC2157" i="18"/>
  <c r="Z2157" i="18"/>
  <c r="Y2157" i="18"/>
  <c r="AB2157" i="18" s="1"/>
  <c r="AA2157" i="18" s="1"/>
  <c r="U2157" i="18" s="1"/>
  <c r="X2157" i="18"/>
  <c r="V2157" i="18"/>
  <c r="T2157" i="18"/>
  <c r="AC2156" i="18"/>
  <c r="Z2156" i="18"/>
  <c r="Y2156" i="18"/>
  <c r="AB2156" i="18" s="1"/>
  <c r="X2156" i="18"/>
  <c r="V2156" i="18"/>
  <c r="T2156" i="18"/>
  <c r="AC2155" i="18"/>
  <c r="Z2155" i="18"/>
  <c r="Y2155" i="18"/>
  <c r="AB2155" i="18" s="1"/>
  <c r="AA2155" i="18" s="1"/>
  <c r="U2155" i="18" s="1"/>
  <c r="X2155" i="18"/>
  <c r="V2155" i="18"/>
  <c r="T2155" i="18"/>
  <c r="AC2154" i="18"/>
  <c r="Z2154" i="18"/>
  <c r="Y2154" i="18"/>
  <c r="X2154" i="18"/>
  <c r="V2154" i="18"/>
  <c r="T2154" i="18"/>
  <c r="AC2153" i="18"/>
  <c r="Z2153" i="18"/>
  <c r="Y2153" i="18"/>
  <c r="X2153" i="18"/>
  <c r="V2153" i="18"/>
  <c r="T2153" i="18"/>
  <c r="AC2152" i="18"/>
  <c r="Z2152" i="18"/>
  <c r="Y2152" i="18"/>
  <c r="AB2152" i="18" s="1"/>
  <c r="X2152" i="18"/>
  <c r="V2152" i="18"/>
  <c r="T2152" i="18"/>
  <c r="AC2151" i="18"/>
  <c r="Z2151" i="18"/>
  <c r="Y2151" i="18"/>
  <c r="X2151" i="18"/>
  <c r="V2151" i="18"/>
  <c r="T2151" i="18"/>
  <c r="AC2150" i="18"/>
  <c r="Z2150" i="18"/>
  <c r="Y2150" i="18"/>
  <c r="AB2150" i="18" s="1"/>
  <c r="X2150" i="18"/>
  <c r="V2150" i="18"/>
  <c r="T2150" i="18"/>
  <c r="AC2149" i="18"/>
  <c r="Z2149" i="18"/>
  <c r="Y2149" i="18"/>
  <c r="X2149" i="18"/>
  <c r="V2149" i="18"/>
  <c r="T2149" i="18"/>
  <c r="AC2148" i="18"/>
  <c r="Z2148" i="18"/>
  <c r="Y2148" i="18"/>
  <c r="AB2148" i="18" s="1"/>
  <c r="X2148" i="18"/>
  <c r="V2148" i="18"/>
  <c r="T2148" i="18"/>
  <c r="AC2147" i="18"/>
  <c r="Z2147" i="18"/>
  <c r="Y2147" i="18"/>
  <c r="AB2147" i="18" s="1"/>
  <c r="X2147" i="18"/>
  <c r="V2147" i="18"/>
  <c r="T2147" i="18"/>
  <c r="AC2146" i="18"/>
  <c r="Z2146" i="18"/>
  <c r="Y2146" i="18"/>
  <c r="X2146" i="18"/>
  <c r="V2146" i="18"/>
  <c r="T2146" i="18"/>
  <c r="AC2145" i="18"/>
  <c r="Z2145" i="18"/>
  <c r="Y2145" i="18"/>
  <c r="X2145" i="18"/>
  <c r="V2145" i="18"/>
  <c r="T2145" i="18"/>
  <c r="AC2144" i="18"/>
  <c r="Z2144" i="18"/>
  <c r="Y2144" i="18"/>
  <c r="X2144" i="18"/>
  <c r="V2144" i="18"/>
  <c r="T2144" i="18"/>
  <c r="AC2143" i="18"/>
  <c r="Z2143" i="18"/>
  <c r="Y2143" i="18"/>
  <c r="X2143" i="18"/>
  <c r="V2143" i="18"/>
  <c r="T2143" i="18"/>
  <c r="AC2142" i="18"/>
  <c r="Z2142" i="18"/>
  <c r="Y2142" i="18"/>
  <c r="X2142" i="18"/>
  <c r="V2142" i="18"/>
  <c r="T2142" i="18"/>
  <c r="AC2141" i="18"/>
  <c r="Z2141" i="18"/>
  <c r="Y2141" i="18"/>
  <c r="X2141" i="18"/>
  <c r="V2141" i="18"/>
  <c r="T2141" i="18"/>
  <c r="AC2140" i="18"/>
  <c r="Z2140" i="18"/>
  <c r="Y2140" i="18"/>
  <c r="X2140" i="18"/>
  <c r="V2140" i="18"/>
  <c r="T2140" i="18"/>
  <c r="AC2139" i="18"/>
  <c r="Z2139" i="18"/>
  <c r="Y2139" i="18"/>
  <c r="AB2139" i="18" s="1"/>
  <c r="AA2139" i="18" s="1"/>
  <c r="U2139" i="18" s="1"/>
  <c r="X2139" i="18"/>
  <c r="V2139" i="18"/>
  <c r="T2139" i="18"/>
  <c r="AC2138" i="18"/>
  <c r="Z2138" i="18"/>
  <c r="Y2138" i="18"/>
  <c r="AB2138" i="18" s="1"/>
  <c r="X2138" i="18"/>
  <c r="V2138" i="18"/>
  <c r="T2138" i="18"/>
  <c r="AC2137" i="18"/>
  <c r="Z2137" i="18"/>
  <c r="Y2137" i="18"/>
  <c r="AB2137" i="18" s="1"/>
  <c r="X2137" i="18"/>
  <c r="V2137" i="18"/>
  <c r="T2137" i="18"/>
  <c r="AC2136" i="18"/>
  <c r="Z2136" i="18"/>
  <c r="AB2136" i="18" s="1"/>
  <c r="Y2136" i="18"/>
  <c r="X2136" i="18"/>
  <c r="V2136" i="18"/>
  <c r="T2136" i="18"/>
  <c r="AC2135" i="18"/>
  <c r="Z2135" i="18"/>
  <c r="Y2135" i="18"/>
  <c r="AB2135" i="18" s="1"/>
  <c r="X2135" i="18"/>
  <c r="V2135" i="18"/>
  <c r="T2135" i="18"/>
  <c r="AC2134" i="18"/>
  <c r="Z2134" i="18"/>
  <c r="Y2134" i="18"/>
  <c r="AB2134" i="18" s="1"/>
  <c r="AA2134" i="18" s="1"/>
  <c r="U2134" i="18" s="1"/>
  <c r="X2134" i="18"/>
  <c r="V2134" i="18"/>
  <c r="T2134" i="18"/>
  <c r="AC2133" i="18"/>
  <c r="Z2133" i="18"/>
  <c r="Y2133" i="18"/>
  <c r="X2133" i="18"/>
  <c r="V2133" i="18"/>
  <c r="T2133" i="18"/>
  <c r="AC2132" i="18"/>
  <c r="Z2132" i="18"/>
  <c r="Y2132" i="18"/>
  <c r="X2132" i="18"/>
  <c r="V2132" i="18"/>
  <c r="T2132" i="18"/>
  <c r="AC2131" i="18"/>
  <c r="Z2131" i="18"/>
  <c r="Y2131" i="18"/>
  <c r="AB2131" i="18" s="1"/>
  <c r="AA2131" i="18" s="1"/>
  <c r="U2131" i="18" s="1"/>
  <c r="X2131" i="18"/>
  <c r="V2131" i="18"/>
  <c r="T2131" i="18"/>
  <c r="AC2130" i="18"/>
  <c r="Z2130" i="18"/>
  <c r="Y2130" i="18"/>
  <c r="X2130" i="18"/>
  <c r="V2130" i="18"/>
  <c r="T2130" i="18"/>
  <c r="AC2129" i="18"/>
  <c r="Z2129" i="18"/>
  <c r="Y2129" i="18"/>
  <c r="X2129" i="18"/>
  <c r="V2129" i="18"/>
  <c r="T2129" i="18"/>
  <c r="AC2128" i="18"/>
  <c r="Z2128" i="18"/>
  <c r="Y2128" i="18"/>
  <c r="AB2128" i="18" s="1"/>
  <c r="X2128" i="18"/>
  <c r="V2128" i="18"/>
  <c r="T2128" i="18"/>
  <c r="AC2127" i="18"/>
  <c r="Z2127" i="18"/>
  <c r="Y2127" i="18"/>
  <c r="X2127" i="18"/>
  <c r="V2127" i="18"/>
  <c r="T2127" i="18"/>
  <c r="AC2126" i="18"/>
  <c r="Z2126" i="18"/>
  <c r="Y2126" i="18"/>
  <c r="AB2126" i="18" s="1"/>
  <c r="AA2126" i="18" s="1"/>
  <c r="U2126" i="18" s="1"/>
  <c r="X2126" i="18"/>
  <c r="V2126" i="18"/>
  <c r="T2126" i="18"/>
  <c r="AC2125" i="18"/>
  <c r="Z2125" i="18"/>
  <c r="Y2125" i="18"/>
  <c r="AB2125" i="18" s="1"/>
  <c r="AA2125" i="18" s="1"/>
  <c r="U2125" i="18" s="1"/>
  <c r="X2125" i="18"/>
  <c r="V2125" i="18"/>
  <c r="T2125" i="18"/>
  <c r="AC2124" i="18"/>
  <c r="Z2124" i="18"/>
  <c r="Y2124" i="18"/>
  <c r="X2124" i="18"/>
  <c r="V2124" i="18"/>
  <c r="T2124" i="18"/>
  <c r="AC2123" i="18"/>
  <c r="Z2123" i="18"/>
  <c r="Y2123" i="18"/>
  <c r="X2123" i="18"/>
  <c r="V2123" i="18"/>
  <c r="T2123" i="18"/>
  <c r="AC2122" i="18"/>
  <c r="Z2122" i="18"/>
  <c r="Y2122" i="18"/>
  <c r="X2122" i="18"/>
  <c r="V2122" i="18"/>
  <c r="T2122" i="18"/>
  <c r="AC2121" i="18"/>
  <c r="Z2121" i="18"/>
  <c r="AB2121" i="18" s="1"/>
  <c r="AA2121" i="18" s="1"/>
  <c r="U2121" i="18" s="1"/>
  <c r="Y2121" i="18"/>
  <c r="X2121" i="18"/>
  <c r="V2121" i="18"/>
  <c r="T2121" i="18"/>
  <c r="AC2120" i="18"/>
  <c r="Z2120" i="18"/>
  <c r="Y2120" i="18"/>
  <c r="X2120" i="18"/>
  <c r="V2120" i="18"/>
  <c r="T2120" i="18"/>
  <c r="AC2119" i="18"/>
  <c r="Z2119" i="18"/>
  <c r="Y2119" i="18"/>
  <c r="X2119" i="18"/>
  <c r="V2119" i="18"/>
  <c r="T2119" i="18"/>
  <c r="AC2118" i="18"/>
  <c r="Z2118" i="18"/>
  <c r="Y2118" i="18"/>
  <c r="AB2118" i="18" s="1"/>
  <c r="X2118" i="18"/>
  <c r="V2118" i="18"/>
  <c r="T2118" i="18"/>
  <c r="AC2117" i="18"/>
  <c r="Z2117" i="18"/>
  <c r="Y2117" i="18"/>
  <c r="AB2117" i="18" s="1"/>
  <c r="X2117" i="18"/>
  <c r="V2117" i="18"/>
  <c r="T2117" i="18"/>
  <c r="AC2116" i="18"/>
  <c r="Z2116" i="18"/>
  <c r="Y2116" i="18"/>
  <c r="AB2116" i="18" s="1"/>
  <c r="X2116" i="18"/>
  <c r="V2116" i="18"/>
  <c r="T2116" i="18"/>
  <c r="AC2115" i="18"/>
  <c r="Z2115" i="18"/>
  <c r="Y2115" i="18"/>
  <c r="AB2115" i="18" s="1"/>
  <c r="X2115" i="18"/>
  <c r="V2115" i="18"/>
  <c r="T2115" i="18"/>
  <c r="AC2114" i="18"/>
  <c r="Z2114" i="18"/>
  <c r="Y2114" i="18"/>
  <c r="X2114" i="18"/>
  <c r="V2114" i="18"/>
  <c r="T2114" i="18"/>
  <c r="AC2113" i="18"/>
  <c r="Z2113" i="18"/>
  <c r="Y2113" i="18"/>
  <c r="AB2113" i="18" s="1"/>
  <c r="X2113" i="18"/>
  <c r="V2113" i="18"/>
  <c r="T2113" i="18"/>
  <c r="AC2112" i="18"/>
  <c r="Z2112" i="18"/>
  <c r="Y2112" i="18"/>
  <c r="X2112" i="18"/>
  <c r="V2112" i="18"/>
  <c r="T2112" i="18"/>
  <c r="AC2111" i="18"/>
  <c r="Z2111" i="18"/>
  <c r="AB2111" i="18" s="1"/>
  <c r="Y2111" i="18"/>
  <c r="X2111" i="18"/>
  <c r="V2111" i="18"/>
  <c r="T2111" i="18"/>
  <c r="AC2110" i="18"/>
  <c r="Z2110" i="18"/>
  <c r="Y2110" i="18"/>
  <c r="X2110" i="18"/>
  <c r="V2110" i="18"/>
  <c r="T2110" i="18"/>
  <c r="AC2109" i="18"/>
  <c r="Z2109" i="18"/>
  <c r="Y2109" i="18"/>
  <c r="AB2109" i="18" s="1"/>
  <c r="X2109" i="18"/>
  <c r="V2109" i="18"/>
  <c r="T2109" i="18"/>
  <c r="AC2108" i="18"/>
  <c r="Z2108" i="18"/>
  <c r="Y2108" i="18"/>
  <c r="AB2108" i="18" s="1"/>
  <c r="X2108" i="18"/>
  <c r="V2108" i="18"/>
  <c r="T2108" i="18"/>
  <c r="AC2107" i="18"/>
  <c r="Z2107" i="18"/>
  <c r="Y2107" i="18"/>
  <c r="AB2107" i="18" s="1"/>
  <c r="X2107" i="18"/>
  <c r="V2107" i="18"/>
  <c r="T2107" i="18"/>
  <c r="AC2106" i="18"/>
  <c r="Z2106" i="18"/>
  <c r="AB2106" i="18" s="1"/>
  <c r="Y2106" i="18"/>
  <c r="X2106" i="18"/>
  <c r="V2106" i="18"/>
  <c r="T2106" i="18"/>
  <c r="AC2105" i="18"/>
  <c r="Z2105" i="18"/>
  <c r="Y2105" i="18"/>
  <c r="AB2105" i="18" s="1"/>
  <c r="AA2105" i="18" s="1"/>
  <c r="U2105" i="18" s="1"/>
  <c r="X2105" i="18"/>
  <c r="V2105" i="18"/>
  <c r="T2105" i="18"/>
  <c r="AC2104" i="18"/>
  <c r="Z2104" i="18"/>
  <c r="Y2104" i="18"/>
  <c r="AB2104" i="18" s="1"/>
  <c r="X2104" i="18"/>
  <c r="V2104" i="18"/>
  <c r="T2104" i="18"/>
  <c r="AC2103" i="18"/>
  <c r="Z2103" i="18"/>
  <c r="Y2103" i="18"/>
  <c r="X2103" i="18"/>
  <c r="V2103" i="18"/>
  <c r="T2103" i="18"/>
  <c r="AC2102" i="18"/>
  <c r="Z2102" i="18"/>
  <c r="AB2102" i="18" s="1"/>
  <c r="AA2102" i="18" s="1"/>
  <c r="U2102" i="18" s="1"/>
  <c r="Y2102" i="18"/>
  <c r="X2102" i="18"/>
  <c r="V2102" i="18"/>
  <c r="T2102" i="18"/>
  <c r="AC2101" i="18"/>
  <c r="Z2101" i="18"/>
  <c r="Y2101" i="18"/>
  <c r="X2101" i="18"/>
  <c r="V2101" i="18"/>
  <c r="T2101" i="18"/>
  <c r="AC2100" i="18"/>
  <c r="Z2100" i="18"/>
  <c r="Y2100" i="18"/>
  <c r="AB2100" i="18" s="1"/>
  <c r="AA2100" i="18" s="1"/>
  <c r="U2100" i="18" s="1"/>
  <c r="X2100" i="18"/>
  <c r="V2100" i="18"/>
  <c r="T2100" i="18"/>
  <c r="AC2099" i="18"/>
  <c r="Z2099" i="18"/>
  <c r="Y2099" i="18"/>
  <c r="X2099" i="18"/>
  <c r="V2099" i="18"/>
  <c r="T2099" i="18"/>
  <c r="AC2098" i="18"/>
  <c r="Z2098" i="18"/>
  <c r="Y2098" i="18"/>
  <c r="AB2098" i="18" s="1"/>
  <c r="X2098" i="18"/>
  <c r="V2098" i="18"/>
  <c r="T2098" i="18"/>
  <c r="AC2097" i="18"/>
  <c r="Z2097" i="18"/>
  <c r="Y2097" i="18"/>
  <c r="X2097" i="18"/>
  <c r="V2097" i="18"/>
  <c r="T2097" i="18"/>
  <c r="AC2096" i="18"/>
  <c r="Z2096" i="18"/>
  <c r="Y2096" i="18"/>
  <c r="X2096" i="18"/>
  <c r="V2096" i="18"/>
  <c r="T2096" i="18"/>
  <c r="AC2095" i="18"/>
  <c r="Z2095" i="18"/>
  <c r="Y2095" i="18"/>
  <c r="X2095" i="18"/>
  <c r="V2095" i="18"/>
  <c r="T2095" i="18"/>
  <c r="AC2094" i="18"/>
  <c r="Z2094" i="18"/>
  <c r="Y2094" i="18"/>
  <c r="X2094" i="18"/>
  <c r="V2094" i="18"/>
  <c r="T2094" i="18"/>
  <c r="AC2093" i="18"/>
  <c r="Z2093" i="18"/>
  <c r="Y2093" i="18"/>
  <c r="AB2093" i="18" s="1"/>
  <c r="X2093" i="18"/>
  <c r="V2093" i="18"/>
  <c r="T2093" i="18"/>
  <c r="AC2092" i="18"/>
  <c r="Z2092" i="18"/>
  <c r="Y2092" i="18"/>
  <c r="X2092" i="18"/>
  <c r="V2092" i="18"/>
  <c r="T2092" i="18"/>
  <c r="AC2091" i="18"/>
  <c r="Z2091" i="18"/>
  <c r="Y2091" i="18"/>
  <c r="X2091" i="18"/>
  <c r="V2091" i="18"/>
  <c r="T2091" i="18"/>
  <c r="AC2090" i="18"/>
  <c r="Z2090" i="18"/>
  <c r="Y2090" i="18"/>
  <c r="X2090" i="18"/>
  <c r="V2090" i="18"/>
  <c r="T2090" i="18"/>
  <c r="AC2089" i="18"/>
  <c r="Z2089" i="18"/>
  <c r="Y2089" i="18"/>
  <c r="X2089" i="18"/>
  <c r="V2089" i="18"/>
  <c r="T2089" i="18"/>
  <c r="AC2088" i="18"/>
  <c r="Z2088" i="18"/>
  <c r="Y2088" i="18"/>
  <c r="AB2088" i="18" s="1"/>
  <c r="X2088" i="18"/>
  <c r="V2088" i="18"/>
  <c r="T2088" i="18"/>
  <c r="AC2087" i="18"/>
  <c r="Z2087" i="18"/>
  <c r="Y2087" i="18"/>
  <c r="X2087" i="18"/>
  <c r="V2087" i="18"/>
  <c r="T2087" i="18"/>
  <c r="AC2086" i="18"/>
  <c r="Z2086" i="18"/>
  <c r="Y2086" i="18"/>
  <c r="AB2086" i="18" s="1"/>
  <c r="X2086" i="18"/>
  <c r="V2086" i="18"/>
  <c r="T2086" i="18"/>
  <c r="AC2085" i="18"/>
  <c r="Z2085" i="18"/>
  <c r="Y2085" i="18"/>
  <c r="X2085" i="18"/>
  <c r="V2085" i="18"/>
  <c r="T2085" i="18"/>
  <c r="AC2084" i="18"/>
  <c r="Z2084" i="18"/>
  <c r="Y2084" i="18"/>
  <c r="X2084" i="18"/>
  <c r="V2084" i="18"/>
  <c r="T2084" i="18"/>
  <c r="AC2083" i="18"/>
  <c r="Z2083" i="18"/>
  <c r="Y2083" i="18"/>
  <c r="AB2083" i="18" s="1"/>
  <c r="AA2083" i="18" s="1"/>
  <c r="U2083" i="18" s="1"/>
  <c r="X2083" i="18"/>
  <c r="V2083" i="18"/>
  <c r="T2083" i="18"/>
  <c r="AC2082" i="18"/>
  <c r="Z2082" i="18"/>
  <c r="Y2082" i="18"/>
  <c r="AB2082" i="18" s="1"/>
  <c r="X2082" i="18"/>
  <c r="V2082" i="18"/>
  <c r="T2082" i="18"/>
  <c r="AC2081" i="18"/>
  <c r="Z2081" i="18"/>
  <c r="Y2081" i="18"/>
  <c r="X2081" i="18"/>
  <c r="V2081" i="18"/>
  <c r="T2081" i="18"/>
  <c r="AC2080" i="18"/>
  <c r="Z2080" i="18"/>
  <c r="Y2080" i="18"/>
  <c r="X2080" i="18"/>
  <c r="V2080" i="18"/>
  <c r="T2080" i="18"/>
  <c r="AC2079" i="18"/>
  <c r="Z2079" i="18"/>
  <c r="Y2079" i="18"/>
  <c r="X2079" i="18"/>
  <c r="V2079" i="18"/>
  <c r="T2079" i="18"/>
  <c r="AC2078" i="18"/>
  <c r="Z2078" i="18"/>
  <c r="Y2078" i="18"/>
  <c r="X2078" i="18"/>
  <c r="V2078" i="18"/>
  <c r="T2078" i="18"/>
  <c r="AC2077" i="18"/>
  <c r="Z2077" i="18"/>
  <c r="Y2077" i="18"/>
  <c r="AB2077" i="18" s="1"/>
  <c r="X2077" i="18"/>
  <c r="V2077" i="18"/>
  <c r="T2077" i="18"/>
  <c r="AC2076" i="18"/>
  <c r="Z2076" i="18"/>
  <c r="Y2076" i="18"/>
  <c r="AB2076" i="18" s="1"/>
  <c r="X2076" i="18"/>
  <c r="V2076" i="18"/>
  <c r="T2076" i="18"/>
  <c r="AC2075" i="18"/>
  <c r="Z2075" i="18"/>
  <c r="Y2075" i="18"/>
  <c r="AB2075" i="18" s="1"/>
  <c r="X2075" i="18"/>
  <c r="V2075" i="18"/>
  <c r="T2075" i="18"/>
  <c r="AC2074" i="18"/>
  <c r="Z2074" i="18"/>
  <c r="Y2074" i="18"/>
  <c r="X2074" i="18"/>
  <c r="V2074" i="18"/>
  <c r="T2074" i="18"/>
  <c r="AC2073" i="18"/>
  <c r="Z2073" i="18"/>
  <c r="Y2073" i="18"/>
  <c r="AB2073" i="18" s="1"/>
  <c r="AA2073" i="18" s="1"/>
  <c r="U2073" i="18" s="1"/>
  <c r="X2073" i="18"/>
  <c r="V2073" i="18"/>
  <c r="T2073" i="18"/>
  <c r="AC2072" i="18"/>
  <c r="Z2072" i="18"/>
  <c r="Y2072" i="18"/>
  <c r="X2072" i="18"/>
  <c r="V2072" i="18"/>
  <c r="T2072" i="18"/>
  <c r="AC2071" i="18"/>
  <c r="Z2071" i="18"/>
  <c r="Y2071" i="18"/>
  <c r="X2071" i="18"/>
  <c r="V2071" i="18"/>
  <c r="T2071" i="18"/>
  <c r="AC2070" i="18"/>
  <c r="Z2070" i="18"/>
  <c r="Y2070" i="18"/>
  <c r="AB2070" i="18" s="1"/>
  <c r="X2070" i="18"/>
  <c r="V2070" i="18"/>
  <c r="T2070" i="18"/>
  <c r="AC2069" i="18"/>
  <c r="Z2069" i="18"/>
  <c r="Y2069" i="18"/>
  <c r="X2069" i="18"/>
  <c r="V2069" i="18"/>
  <c r="T2069" i="18"/>
  <c r="AC2068" i="18"/>
  <c r="Z2068" i="18"/>
  <c r="Y2068" i="18"/>
  <c r="X2068" i="18"/>
  <c r="V2068" i="18"/>
  <c r="T2068" i="18"/>
  <c r="AC2067" i="18"/>
  <c r="Z2067" i="18"/>
  <c r="Y2067" i="18"/>
  <c r="AB2067" i="18" s="1"/>
  <c r="X2067" i="18"/>
  <c r="V2067" i="18"/>
  <c r="T2067" i="18"/>
  <c r="AC2066" i="18"/>
  <c r="Z2066" i="18"/>
  <c r="Y2066" i="18"/>
  <c r="AB2066" i="18" s="1"/>
  <c r="X2066" i="18"/>
  <c r="V2066" i="18"/>
  <c r="T2066" i="18"/>
  <c r="AC2065" i="18"/>
  <c r="Z2065" i="18"/>
  <c r="Y2065" i="18"/>
  <c r="AB2065" i="18" s="1"/>
  <c r="X2065" i="18"/>
  <c r="V2065" i="18"/>
  <c r="T2065" i="18"/>
  <c r="AC2064" i="18"/>
  <c r="Z2064" i="18"/>
  <c r="Y2064" i="18"/>
  <c r="X2064" i="18"/>
  <c r="V2064" i="18"/>
  <c r="T2064" i="18"/>
  <c r="AC2063" i="18"/>
  <c r="Z2063" i="18"/>
  <c r="Y2063" i="18"/>
  <c r="X2063" i="18"/>
  <c r="V2063" i="18"/>
  <c r="T2063" i="18"/>
  <c r="AC2062" i="18"/>
  <c r="Z2062" i="18"/>
  <c r="Y2062" i="18"/>
  <c r="X2062" i="18"/>
  <c r="V2062" i="18"/>
  <c r="T2062" i="18"/>
  <c r="AC2061" i="18"/>
  <c r="Z2061" i="18"/>
  <c r="Y2061" i="18"/>
  <c r="X2061" i="18"/>
  <c r="V2061" i="18"/>
  <c r="T2061" i="18"/>
  <c r="AC2060" i="18"/>
  <c r="Z2060" i="18"/>
  <c r="Y2060" i="18"/>
  <c r="AB2060" i="18" s="1"/>
  <c r="AA2060" i="18" s="1"/>
  <c r="U2060" i="18" s="1"/>
  <c r="X2060" i="18"/>
  <c r="V2060" i="18"/>
  <c r="T2060" i="18"/>
  <c r="AC2059" i="18"/>
  <c r="Z2059" i="18"/>
  <c r="Y2059" i="18"/>
  <c r="AB2059" i="18" s="1"/>
  <c r="X2059" i="18"/>
  <c r="V2059" i="18"/>
  <c r="T2059" i="18"/>
  <c r="AC2058" i="18"/>
  <c r="Z2058" i="18"/>
  <c r="Y2058" i="18"/>
  <c r="X2058" i="18"/>
  <c r="V2058" i="18"/>
  <c r="T2058" i="18"/>
  <c r="AC2057" i="18"/>
  <c r="Z2057" i="18"/>
  <c r="Y2057" i="18"/>
  <c r="X2057" i="18"/>
  <c r="V2057" i="18"/>
  <c r="T2057" i="18"/>
  <c r="AC2056" i="18"/>
  <c r="Z2056" i="18"/>
  <c r="Y2056" i="18"/>
  <c r="X2056" i="18"/>
  <c r="V2056" i="18"/>
  <c r="T2056" i="18"/>
  <c r="AC2055" i="18"/>
  <c r="Z2055" i="18"/>
  <c r="Y2055" i="18"/>
  <c r="AB2055" i="18" s="1"/>
  <c r="AA2055" i="18" s="1"/>
  <c r="U2055" i="18" s="1"/>
  <c r="X2055" i="18"/>
  <c r="V2055" i="18"/>
  <c r="T2055" i="18"/>
  <c r="AC2054" i="18"/>
  <c r="Z2054" i="18"/>
  <c r="Y2054" i="18"/>
  <c r="X2054" i="18"/>
  <c r="V2054" i="18"/>
  <c r="T2054" i="18"/>
  <c r="AC2053" i="18"/>
  <c r="Z2053" i="18"/>
  <c r="Y2053" i="18"/>
  <c r="X2053" i="18"/>
  <c r="V2053" i="18"/>
  <c r="T2053" i="18"/>
  <c r="AC2052" i="18"/>
  <c r="Z2052" i="18"/>
  <c r="Y2052" i="18"/>
  <c r="X2052" i="18"/>
  <c r="V2052" i="18"/>
  <c r="T2052" i="18"/>
  <c r="AC2051" i="18"/>
  <c r="Z2051" i="18"/>
  <c r="Y2051" i="18"/>
  <c r="X2051" i="18"/>
  <c r="V2051" i="18"/>
  <c r="T2051" i="18"/>
  <c r="AC2050" i="18"/>
  <c r="Z2050" i="18"/>
  <c r="Y2050" i="18"/>
  <c r="X2050" i="18"/>
  <c r="V2050" i="18"/>
  <c r="T2050" i="18"/>
  <c r="AC2049" i="18"/>
  <c r="Z2049" i="18"/>
  <c r="Y2049" i="18"/>
  <c r="X2049" i="18"/>
  <c r="V2049" i="18"/>
  <c r="T2049" i="18"/>
  <c r="AC2048" i="18"/>
  <c r="Z2048" i="18"/>
  <c r="Y2048" i="18"/>
  <c r="X2048" i="18"/>
  <c r="V2048" i="18"/>
  <c r="T2048" i="18"/>
  <c r="AC2047" i="18"/>
  <c r="Z2047" i="18"/>
  <c r="AB2047" i="18" s="1"/>
  <c r="Y2047" i="18"/>
  <c r="X2047" i="18"/>
  <c r="V2047" i="18"/>
  <c r="T2047" i="18"/>
  <c r="AC2046" i="18"/>
  <c r="Z2046" i="18"/>
  <c r="Y2046" i="18"/>
  <c r="X2046" i="18"/>
  <c r="V2046" i="18"/>
  <c r="T2046" i="18"/>
  <c r="AC2045" i="18"/>
  <c r="Z2045" i="18"/>
  <c r="Y2045" i="18"/>
  <c r="X2045" i="18"/>
  <c r="V2045" i="18"/>
  <c r="T2045" i="18"/>
  <c r="AC2044" i="18"/>
  <c r="Z2044" i="18"/>
  <c r="Y2044" i="18"/>
  <c r="AB2044" i="18" s="1"/>
  <c r="X2044" i="18"/>
  <c r="V2044" i="18"/>
  <c r="T2044" i="18"/>
  <c r="AC2043" i="18"/>
  <c r="Z2043" i="18"/>
  <c r="Y2043" i="18"/>
  <c r="X2043" i="18"/>
  <c r="V2043" i="18"/>
  <c r="T2043" i="18"/>
  <c r="AC2042" i="18"/>
  <c r="Z2042" i="18"/>
  <c r="Y2042" i="18"/>
  <c r="AB2042" i="18" s="1"/>
  <c r="X2042" i="18"/>
  <c r="V2042" i="18"/>
  <c r="T2042" i="18"/>
  <c r="AC2041" i="18"/>
  <c r="Z2041" i="18"/>
  <c r="Y2041" i="18"/>
  <c r="AB2041" i="18" s="1"/>
  <c r="X2041" i="18"/>
  <c r="V2041" i="18"/>
  <c r="T2041" i="18"/>
  <c r="AC2040" i="18"/>
  <c r="Z2040" i="18"/>
  <c r="Y2040" i="18"/>
  <c r="X2040" i="18"/>
  <c r="V2040" i="18"/>
  <c r="T2040" i="18"/>
  <c r="AC2039" i="18"/>
  <c r="Z2039" i="18"/>
  <c r="Y2039" i="18"/>
  <c r="AB2039" i="18" s="1"/>
  <c r="AA2039" i="18" s="1"/>
  <c r="U2039" i="18" s="1"/>
  <c r="X2039" i="18"/>
  <c r="V2039" i="18"/>
  <c r="T2039" i="18"/>
  <c r="AC2038" i="18"/>
  <c r="Z2038" i="18"/>
  <c r="Y2038" i="18"/>
  <c r="X2038" i="18"/>
  <c r="V2038" i="18"/>
  <c r="T2038" i="18"/>
  <c r="AC2037" i="18"/>
  <c r="Z2037" i="18"/>
  <c r="Y2037" i="18"/>
  <c r="X2037" i="18"/>
  <c r="V2037" i="18"/>
  <c r="T2037" i="18"/>
  <c r="AC2036" i="18"/>
  <c r="Z2036" i="18"/>
  <c r="Y2036" i="18"/>
  <c r="AB2036" i="18" s="1"/>
  <c r="AA2036" i="18" s="1"/>
  <c r="U2036" i="18" s="1"/>
  <c r="X2036" i="18"/>
  <c r="V2036" i="18"/>
  <c r="T2036" i="18"/>
  <c r="AC2035" i="18"/>
  <c r="Z2035" i="18"/>
  <c r="Y2035" i="18"/>
  <c r="X2035" i="18"/>
  <c r="V2035" i="18"/>
  <c r="T2035" i="18"/>
  <c r="AC2034" i="18"/>
  <c r="Z2034" i="18"/>
  <c r="Y2034" i="18"/>
  <c r="X2034" i="18"/>
  <c r="V2034" i="18"/>
  <c r="T2034" i="18"/>
  <c r="AC2033" i="18"/>
  <c r="Z2033" i="18"/>
  <c r="Y2033" i="18"/>
  <c r="AB2033" i="18" s="1"/>
  <c r="X2033" i="18"/>
  <c r="V2033" i="18"/>
  <c r="T2033" i="18"/>
  <c r="AC2032" i="18"/>
  <c r="Z2032" i="18"/>
  <c r="Y2032" i="18"/>
  <c r="X2032" i="18"/>
  <c r="V2032" i="18"/>
  <c r="T2032" i="18"/>
  <c r="AC2031" i="18"/>
  <c r="Z2031" i="18"/>
  <c r="Y2031" i="18"/>
  <c r="X2031" i="18"/>
  <c r="V2031" i="18"/>
  <c r="T2031" i="18"/>
  <c r="AC2030" i="18"/>
  <c r="Z2030" i="18"/>
  <c r="Y2030" i="18"/>
  <c r="AB2030" i="18" s="1"/>
  <c r="X2030" i="18"/>
  <c r="V2030" i="18"/>
  <c r="T2030" i="18"/>
  <c r="AC2029" i="18"/>
  <c r="Z2029" i="18"/>
  <c r="Y2029" i="18"/>
  <c r="X2029" i="18"/>
  <c r="V2029" i="18"/>
  <c r="T2029" i="18"/>
  <c r="AC2028" i="18"/>
  <c r="Z2028" i="18"/>
  <c r="Y2028" i="18"/>
  <c r="AB2028" i="18" s="1"/>
  <c r="AA2028" i="18" s="1"/>
  <c r="U2028" i="18" s="1"/>
  <c r="X2028" i="18"/>
  <c r="V2028" i="18"/>
  <c r="T2028" i="18"/>
  <c r="AC2027" i="18"/>
  <c r="Z2027" i="18"/>
  <c r="Y2027" i="18"/>
  <c r="X2027" i="18"/>
  <c r="V2027" i="18"/>
  <c r="T2027" i="18"/>
  <c r="AC2026" i="18"/>
  <c r="Z2026" i="18"/>
  <c r="Y2026" i="18"/>
  <c r="X2026" i="18"/>
  <c r="V2026" i="18"/>
  <c r="T2026" i="18"/>
  <c r="AC2025" i="18"/>
  <c r="AB2025" i="18"/>
  <c r="Z2025" i="18"/>
  <c r="Y2025" i="18"/>
  <c r="X2025" i="18"/>
  <c r="V2025" i="18"/>
  <c r="T2025" i="18"/>
  <c r="AC2024" i="18"/>
  <c r="Z2024" i="18"/>
  <c r="Y2024" i="18"/>
  <c r="X2024" i="18"/>
  <c r="V2024" i="18"/>
  <c r="T2024" i="18"/>
  <c r="AC2023" i="18"/>
  <c r="Z2023" i="18"/>
  <c r="Y2023" i="18"/>
  <c r="X2023" i="18"/>
  <c r="V2023" i="18"/>
  <c r="T2023" i="18"/>
  <c r="AC2022" i="18"/>
  <c r="Z2022" i="18"/>
  <c r="Y2022" i="18"/>
  <c r="X2022" i="18"/>
  <c r="V2022" i="18"/>
  <c r="T2022" i="18"/>
  <c r="AC2021" i="18"/>
  <c r="Z2021" i="18"/>
  <c r="Y2021" i="18"/>
  <c r="AB2021" i="18" s="1"/>
  <c r="X2021" i="18"/>
  <c r="V2021" i="18"/>
  <c r="T2021" i="18"/>
  <c r="AC2020" i="18"/>
  <c r="Z2020" i="18"/>
  <c r="Y2020" i="18"/>
  <c r="AB2020" i="18" s="1"/>
  <c r="X2020" i="18"/>
  <c r="V2020" i="18"/>
  <c r="T2020" i="18"/>
  <c r="AC2019" i="18"/>
  <c r="Z2019" i="18"/>
  <c r="Y2019" i="18"/>
  <c r="X2019" i="18"/>
  <c r="V2019" i="18"/>
  <c r="T2019" i="18"/>
  <c r="AC2018" i="18"/>
  <c r="Z2018" i="18"/>
  <c r="Y2018" i="18"/>
  <c r="AB2018" i="18" s="1"/>
  <c r="AA2018" i="18" s="1"/>
  <c r="U2018" i="18" s="1"/>
  <c r="X2018" i="18"/>
  <c r="V2018" i="18"/>
  <c r="T2018" i="18"/>
  <c r="AC2017" i="18"/>
  <c r="Z2017" i="18"/>
  <c r="AB2017" i="18" s="1"/>
  <c r="Y2017" i="18"/>
  <c r="X2017" i="18"/>
  <c r="V2017" i="18"/>
  <c r="T2017" i="18"/>
  <c r="AC2016" i="18"/>
  <c r="Z2016" i="18"/>
  <c r="Y2016" i="18"/>
  <c r="AB2016" i="18" s="1"/>
  <c r="AA2016" i="18" s="1"/>
  <c r="U2016" i="18" s="1"/>
  <c r="X2016" i="18"/>
  <c r="V2016" i="18"/>
  <c r="T2016" i="18"/>
  <c r="AC2015" i="18"/>
  <c r="Z2015" i="18"/>
  <c r="Y2015" i="18"/>
  <c r="AB2015" i="18" s="1"/>
  <c r="X2015" i="18"/>
  <c r="V2015" i="18"/>
  <c r="T2015" i="18"/>
  <c r="AC2014" i="18"/>
  <c r="Z2014" i="18"/>
  <c r="Y2014" i="18"/>
  <c r="X2014" i="18"/>
  <c r="V2014" i="18"/>
  <c r="T2014" i="18"/>
  <c r="AC2013" i="18"/>
  <c r="AB2013" i="18"/>
  <c r="Z2013" i="18"/>
  <c r="Y2013" i="18"/>
  <c r="X2013" i="18"/>
  <c r="V2013" i="18"/>
  <c r="T2013" i="18"/>
  <c r="AC2012" i="18"/>
  <c r="Z2012" i="18"/>
  <c r="Y2012" i="18"/>
  <c r="X2012" i="18"/>
  <c r="V2012" i="18"/>
  <c r="T2012" i="18"/>
  <c r="AC2011" i="18"/>
  <c r="Z2011" i="18"/>
  <c r="Y2011" i="18"/>
  <c r="X2011" i="18"/>
  <c r="V2011" i="18"/>
  <c r="T2011" i="18"/>
  <c r="AC2010" i="18"/>
  <c r="Z2010" i="18"/>
  <c r="Y2010" i="18"/>
  <c r="AB2010" i="18" s="1"/>
  <c r="AA2010" i="18" s="1"/>
  <c r="U2010" i="18" s="1"/>
  <c r="X2010" i="18"/>
  <c r="V2010" i="18"/>
  <c r="T2010" i="18"/>
  <c r="AB2025" i="28" l="1"/>
  <c r="AA2025" i="28" s="1"/>
  <c r="U2025" i="28" s="1"/>
  <c r="AB2041" i="28"/>
  <c r="AA2041" i="28" s="1"/>
  <c r="U2041" i="28" s="1"/>
  <c r="AB2049" i="28"/>
  <c r="AB2080" i="28"/>
  <c r="AA2080" i="28" s="1"/>
  <c r="U2080" i="28" s="1"/>
  <c r="AB2126" i="28"/>
  <c r="AA2126" i="28" s="1"/>
  <c r="U2126" i="28" s="1"/>
  <c r="AA2141" i="28"/>
  <c r="U2141" i="28" s="1"/>
  <c r="AB2189" i="28"/>
  <c r="AA2189" i="28" s="1"/>
  <c r="U2189" i="28" s="1"/>
  <c r="AB2197" i="28"/>
  <c r="AA2197" i="28" s="1"/>
  <c r="U2197" i="28" s="1"/>
  <c r="AB2228" i="28"/>
  <c r="AA2228" i="28" s="1"/>
  <c r="U2228" i="28" s="1"/>
  <c r="AB2236" i="28"/>
  <c r="AA2236" i="28" s="1"/>
  <c r="U2236" i="28" s="1"/>
  <c r="AA2057" i="28"/>
  <c r="U2057" i="28" s="1"/>
  <c r="AA2018" i="28"/>
  <c r="U2018" i="28" s="1"/>
  <c r="AA2026" i="28"/>
  <c r="U2026" i="28" s="1"/>
  <c r="AA2034" i="28"/>
  <c r="U2034" i="28" s="1"/>
  <c r="AA2127" i="28"/>
  <c r="U2127" i="28" s="1"/>
  <c r="AA2135" i="28"/>
  <c r="U2135" i="28" s="1"/>
  <c r="AB2058" i="28"/>
  <c r="AA2058" i="28" s="1"/>
  <c r="U2058" i="28" s="1"/>
  <c r="AB2066" i="28"/>
  <c r="AA2066" i="28" s="1"/>
  <c r="U2066" i="28" s="1"/>
  <c r="AB2089" i="28"/>
  <c r="AA2089" i="28" s="1"/>
  <c r="U2089" i="28" s="1"/>
  <c r="AB2206" i="28"/>
  <c r="AA2206" i="28" s="1"/>
  <c r="U2206" i="28" s="1"/>
  <c r="AB2245" i="28"/>
  <c r="AA2120" i="28"/>
  <c r="U2120" i="28" s="1"/>
  <c r="AB2059" i="28"/>
  <c r="AA2059" i="28" s="1"/>
  <c r="U2059" i="28" s="1"/>
  <c r="AB2090" i="28"/>
  <c r="AB2113" i="28"/>
  <c r="AA2113" i="28" s="1"/>
  <c r="U2113" i="28" s="1"/>
  <c r="AB2199" i="28"/>
  <c r="AA2199" i="28" s="1"/>
  <c r="U2199" i="28" s="1"/>
  <c r="AB2207" i="28"/>
  <c r="AB2230" i="28"/>
  <c r="AA2230" i="28" s="1"/>
  <c r="U2230" i="28" s="1"/>
  <c r="AB2246" i="28"/>
  <c r="AA2246" i="28" s="1"/>
  <c r="U2246" i="28" s="1"/>
  <c r="AB2012" i="28"/>
  <c r="AB2075" i="28"/>
  <c r="AA2075" i="28" s="1"/>
  <c r="U2075" i="28" s="1"/>
  <c r="AB2098" i="28"/>
  <c r="AA2098" i="28" s="1"/>
  <c r="U2098" i="28" s="1"/>
  <c r="AB2152" i="28"/>
  <c r="AA2152" i="28" s="1"/>
  <c r="U2152" i="28" s="1"/>
  <c r="AB2168" i="28"/>
  <c r="AB2215" i="28"/>
  <c r="AA2215" i="28" s="1"/>
  <c r="U2215" i="28" s="1"/>
  <c r="AB2223" i="28"/>
  <c r="AB2020" i="28"/>
  <c r="AB2060" i="28"/>
  <c r="AA2060" i="28" s="1"/>
  <c r="U2060" i="28" s="1"/>
  <c r="AA2114" i="28"/>
  <c r="U2114" i="28" s="1"/>
  <c r="AB2129" i="28"/>
  <c r="AA2129" i="28" s="1"/>
  <c r="U2129" i="28" s="1"/>
  <c r="AA2168" i="28"/>
  <c r="U2168" i="28" s="1"/>
  <c r="AA2247" i="28"/>
  <c r="U2247" i="28" s="1"/>
  <c r="AB2068" i="28"/>
  <c r="AA2068" i="28" s="1"/>
  <c r="U2068" i="28" s="1"/>
  <c r="AA2021" i="28"/>
  <c r="U2021" i="28" s="1"/>
  <c r="AA2029" i="28"/>
  <c r="U2029" i="28" s="1"/>
  <c r="AA2130" i="28"/>
  <c r="U2130" i="28" s="1"/>
  <c r="AA2177" i="28"/>
  <c r="U2177" i="28" s="1"/>
  <c r="AA2185" i="28"/>
  <c r="U2185" i="28" s="1"/>
  <c r="AA2201" i="28"/>
  <c r="U2201" i="28" s="1"/>
  <c r="AA2232" i="28"/>
  <c r="U2232" i="28" s="1"/>
  <c r="AA2240" i="28"/>
  <c r="U2240" i="28" s="1"/>
  <c r="AB2061" i="28"/>
  <c r="AA2061" i="28" s="1"/>
  <c r="U2061" i="28" s="1"/>
  <c r="AB2092" i="28"/>
  <c r="AB2107" i="28"/>
  <c r="AA2107" i="28" s="1"/>
  <c r="U2107" i="28" s="1"/>
  <c r="AB2115" i="28"/>
  <c r="AA2115" i="28" s="1"/>
  <c r="U2115" i="28" s="1"/>
  <c r="AB2209" i="28"/>
  <c r="AB2154" i="28"/>
  <c r="AA2154" i="28" s="1"/>
  <c r="U2154" i="28" s="1"/>
  <c r="AA2077" i="28"/>
  <c r="U2077" i="28" s="1"/>
  <c r="AB2108" i="28"/>
  <c r="AB2116" i="28"/>
  <c r="AA2116" i="28" s="1"/>
  <c r="U2116" i="28" s="1"/>
  <c r="AB2101" i="28"/>
  <c r="AA2101" i="28" s="1"/>
  <c r="U2101" i="28" s="1"/>
  <c r="AB2147" i="28"/>
  <c r="AA2147" i="28" s="1"/>
  <c r="U2147" i="28" s="1"/>
  <c r="AB2155" i="28"/>
  <c r="AA2155" i="28" s="1"/>
  <c r="U2155" i="28" s="1"/>
  <c r="AB2163" i="28"/>
  <c r="AA2163" i="28" s="1"/>
  <c r="U2163" i="28" s="1"/>
  <c r="AB2218" i="28"/>
  <c r="AA2218" i="28" s="1"/>
  <c r="U2218" i="28" s="1"/>
  <c r="AB2226" i="28"/>
  <c r="AA2226" i="28" s="1"/>
  <c r="U2226" i="28" s="1"/>
  <c r="AB2014" i="28"/>
  <c r="AA2014" i="28" s="1"/>
  <c r="U2014" i="28" s="1"/>
  <c r="AA2124" i="28"/>
  <c r="U2124" i="28" s="1"/>
  <c r="AA2140" i="28"/>
  <c r="U2140" i="28" s="1"/>
  <c r="AB2133" i="28"/>
  <c r="AA2133" i="28" s="1"/>
  <c r="U2133" i="28" s="1"/>
  <c r="AB2180" i="28"/>
  <c r="AA2180" i="28" s="1"/>
  <c r="U2180" i="28" s="1"/>
  <c r="AB2196" i="28"/>
  <c r="AA2196" i="28" s="1"/>
  <c r="U2196" i="28" s="1"/>
  <c r="AB2204" i="28"/>
  <c r="AB2235" i="28"/>
  <c r="AA2235" i="28" s="1"/>
  <c r="U2235" i="28" s="1"/>
  <c r="AB2040" i="28"/>
  <c r="AB2079" i="28"/>
  <c r="AB2251" i="28"/>
  <c r="AA2227" i="28"/>
  <c r="U2227" i="28" s="1"/>
  <c r="AB2111" i="28"/>
  <c r="AB2157" i="28"/>
  <c r="AA2157" i="28" s="1"/>
  <c r="U2157" i="28" s="1"/>
  <c r="AB2165" i="28"/>
  <c r="AA2165" i="28" s="1"/>
  <c r="U2165" i="28" s="1"/>
  <c r="AB2220" i="28"/>
  <c r="AA2220" i="28" s="1"/>
  <c r="U2220" i="28" s="1"/>
  <c r="AA2093" i="29"/>
  <c r="U2093" i="29" s="1"/>
  <c r="AB2182" i="29"/>
  <c r="AA2018" i="29"/>
  <c r="U2018" i="29" s="1"/>
  <c r="AA2120" i="29"/>
  <c r="U2120" i="29" s="1"/>
  <c r="AB2057" i="29"/>
  <c r="AB2112" i="29"/>
  <c r="AB2214" i="29"/>
  <c r="AA2214" i="29" s="1"/>
  <c r="U2214" i="29" s="1"/>
  <c r="AA2221" i="29"/>
  <c r="U2221" i="29" s="1"/>
  <c r="AB2089" i="29"/>
  <c r="AA2089" i="29" s="1"/>
  <c r="U2089" i="29" s="1"/>
  <c r="AA2198" i="29"/>
  <c r="U2198" i="29" s="1"/>
  <c r="AA2253" i="29"/>
  <c r="U2253" i="29" s="1"/>
  <c r="AB2058" i="29"/>
  <c r="AA2058" i="29" s="1"/>
  <c r="U2058" i="29" s="1"/>
  <c r="AB2066" i="29"/>
  <c r="AA2066" i="29" s="1"/>
  <c r="U2066" i="29" s="1"/>
  <c r="AB2097" i="29"/>
  <c r="AA2097" i="29" s="1"/>
  <c r="U2097" i="29" s="1"/>
  <c r="AB2113" i="29"/>
  <c r="AA2113" i="29" s="1"/>
  <c r="U2113" i="29" s="1"/>
  <c r="AB2121" i="29"/>
  <c r="AB2129" i="29"/>
  <c r="AA2129" i="29" s="1"/>
  <c r="U2129" i="29" s="1"/>
  <c r="AB2137" i="29"/>
  <c r="AA2137" i="29" s="1"/>
  <c r="U2137" i="29" s="1"/>
  <c r="AB2012" i="29"/>
  <c r="AB2035" i="29"/>
  <c r="AA2035" i="29" s="1"/>
  <c r="U2035" i="29" s="1"/>
  <c r="AB2161" i="29"/>
  <c r="AB2184" i="29"/>
  <c r="AB2246" i="29"/>
  <c r="AA2246" i="29" s="1"/>
  <c r="U2246" i="29" s="1"/>
  <c r="AB2106" i="29"/>
  <c r="AA2106" i="29" s="1"/>
  <c r="U2106" i="29" s="1"/>
  <c r="AB2146" i="29"/>
  <c r="AA2146" i="29" s="1"/>
  <c r="U2146" i="29" s="1"/>
  <c r="AB2200" i="29"/>
  <c r="AA2200" i="29" s="1"/>
  <c r="U2200" i="29" s="1"/>
  <c r="AB2027" i="29"/>
  <c r="AA2027" i="29" s="1"/>
  <c r="U2027" i="29" s="1"/>
  <c r="AA2215" i="29"/>
  <c r="U2215" i="29" s="1"/>
  <c r="AB2052" i="29"/>
  <c r="AA2052" i="29" s="1"/>
  <c r="U2052" i="29" s="1"/>
  <c r="AB2021" i="29"/>
  <c r="AA2021" i="29" s="1"/>
  <c r="U2021" i="29" s="1"/>
  <c r="AB2060" i="29"/>
  <c r="AA2060" i="29" s="1"/>
  <c r="U2060" i="29" s="1"/>
  <c r="AB2068" i="29"/>
  <c r="AB2099" i="29"/>
  <c r="AA2099" i="29" s="1"/>
  <c r="U2099" i="29" s="1"/>
  <c r="AB2115" i="29"/>
  <c r="AA2115" i="29" s="1"/>
  <c r="U2115" i="29" s="1"/>
  <c r="AB2123" i="29"/>
  <c r="AB2131" i="29"/>
  <c r="AA2131" i="29" s="1"/>
  <c r="U2131" i="29" s="1"/>
  <c r="AB2170" i="29"/>
  <c r="AA2170" i="29" s="1"/>
  <c r="U2170" i="29" s="1"/>
  <c r="AA2177" i="29"/>
  <c r="U2177" i="29" s="1"/>
  <c r="AB2193" i="29"/>
  <c r="AA2193" i="29" s="1"/>
  <c r="U2193" i="29" s="1"/>
  <c r="AB2224" i="29"/>
  <c r="AA2044" i="29"/>
  <c r="U2044" i="29" s="1"/>
  <c r="AA2178" i="29"/>
  <c r="U2178" i="29" s="1"/>
  <c r="AA2186" i="29"/>
  <c r="U2186" i="29" s="1"/>
  <c r="AB2163" i="29"/>
  <c r="AA2163" i="29" s="1"/>
  <c r="U2163" i="29" s="1"/>
  <c r="AB2248" i="29"/>
  <c r="AA2248" i="29" s="1"/>
  <c r="U2248" i="29" s="1"/>
  <c r="AA2062" i="29"/>
  <c r="U2062" i="29" s="1"/>
  <c r="AA2117" i="29"/>
  <c r="U2117" i="29" s="1"/>
  <c r="AA2133" i="29"/>
  <c r="U2133" i="29" s="1"/>
  <c r="AA2172" i="29"/>
  <c r="U2172" i="29" s="1"/>
  <c r="AB2109" i="29"/>
  <c r="AA2109" i="29" s="1"/>
  <c r="U2109" i="29" s="1"/>
  <c r="AB2149" i="29"/>
  <c r="AA2149" i="29" s="1"/>
  <c r="U2149" i="29" s="1"/>
  <c r="AB2108" i="29"/>
  <c r="AA2108" i="29" s="1"/>
  <c r="U2108" i="29" s="1"/>
  <c r="AB2077" i="29"/>
  <c r="AA2077" i="29" s="1"/>
  <c r="U2077" i="29" s="1"/>
  <c r="AB2094" i="29"/>
  <c r="AA2094" i="29" s="1"/>
  <c r="U2094" i="29" s="1"/>
  <c r="AB2102" i="29"/>
  <c r="AA2102" i="29" s="1"/>
  <c r="U2102" i="29" s="1"/>
  <c r="AB2110" i="29"/>
  <c r="AB2126" i="29"/>
  <c r="AA2126" i="29" s="1"/>
  <c r="U2126" i="29" s="1"/>
  <c r="AB2196" i="29"/>
  <c r="AA2196" i="29" s="1"/>
  <c r="U2196" i="29" s="1"/>
  <c r="AB2069" i="29"/>
  <c r="AB2165" i="29"/>
  <c r="AA2242" i="29"/>
  <c r="U2242" i="29" s="1"/>
  <c r="AB2040" i="29"/>
  <c r="AA2040" i="29" s="1"/>
  <c r="U2040" i="29" s="1"/>
  <c r="AB2079" i="29"/>
  <c r="AA2079" i="29" s="1"/>
  <c r="U2079" i="29" s="1"/>
  <c r="AB2087" i="29"/>
  <c r="AA2024" i="29"/>
  <c r="U2024" i="29" s="1"/>
  <c r="AA2056" i="29"/>
  <c r="U2056" i="29" s="1"/>
  <c r="AA2103" i="29"/>
  <c r="U2103" i="29" s="1"/>
  <c r="AA2119" i="29"/>
  <c r="U2119" i="29" s="1"/>
  <c r="AA2127" i="29"/>
  <c r="U2127" i="29" s="1"/>
  <c r="AA2135" i="29"/>
  <c r="U2135" i="29" s="1"/>
  <c r="AA2174" i="29"/>
  <c r="U2174" i="29" s="1"/>
  <c r="AA2029" i="29"/>
  <c r="U2029" i="29" s="1"/>
  <c r="AB2022" i="29"/>
  <c r="AB2086" i="29"/>
  <c r="AB2025" i="29"/>
  <c r="AB2143" i="29"/>
  <c r="AA2143" i="29" s="1"/>
  <c r="U2143" i="29" s="1"/>
  <c r="AB2213" i="29"/>
  <c r="AA2213" i="29" s="1"/>
  <c r="U2213" i="29" s="1"/>
  <c r="AB2228" i="29"/>
  <c r="AB2251" i="18"/>
  <c r="AA2251" i="18" s="1"/>
  <c r="U2251" i="18" s="1"/>
  <c r="AB2072" i="18"/>
  <c r="AA2072" i="18" s="1"/>
  <c r="U2072" i="18" s="1"/>
  <c r="AB2035" i="18"/>
  <c r="AA2035" i="18" s="1"/>
  <c r="U2035" i="18" s="1"/>
  <c r="AB2046" i="18"/>
  <c r="AB2120" i="18"/>
  <c r="AA2120" i="18" s="1"/>
  <c r="U2120" i="18" s="1"/>
  <c r="AB2141" i="18"/>
  <c r="AA2141" i="18" s="1"/>
  <c r="U2141" i="18" s="1"/>
  <c r="AB2167" i="18"/>
  <c r="AB2078" i="18"/>
  <c r="AA2078" i="18" s="1"/>
  <c r="U2078" i="18" s="1"/>
  <c r="AA2104" i="18"/>
  <c r="U2104" i="18" s="1"/>
  <c r="AB2183" i="18"/>
  <c r="AB2204" i="18"/>
  <c r="AA2204" i="18" s="1"/>
  <c r="U2204" i="18" s="1"/>
  <c r="AB2209" i="18"/>
  <c r="AB2142" i="18"/>
  <c r="AB2168" i="18"/>
  <c r="AB2210" i="18"/>
  <c r="AA2210" i="18" s="1"/>
  <c r="U2210" i="18" s="1"/>
  <c r="AB2247" i="18"/>
  <c r="AA2247" i="18" s="1"/>
  <c r="U2247" i="18" s="1"/>
  <c r="AA2137" i="18"/>
  <c r="U2137" i="18" s="1"/>
  <c r="AA2163" i="18"/>
  <c r="U2163" i="18" s="1"/>
  <c r="AA2242" i="18"/>
  <c r="U2242" i="18" s="1"/>
  <c r="AA2042" i="18"/>
  <c r="U2042" i="18" s="1"/>
  <c r="AB2063" i="18"/>
  <c r="AA2063" i="18" s="1"/>
  <c r="U2063" i="18" s="1"/>
  <c r="AB2079" i="18"/>
  <c r="AB2090" i="18"/>
  <c r="AA2090" i="18" s="1"/>
  <c r="U2090" i="18" s="1"/>
  <c r="AB2132" i="18"/>
  <c r="AA2132" i="18" s="1"/>
  <c r="U2132" i="18" s="1"/>
  <c r="AA2115" i="18"/>
  <c r="U2115" i="18" s="1"/>
  <c r="AB2011" i="18"/>
  <c r="AA2011" i="18" s="1"/>
  <c r="U2011" i="18" s="1"/>
  <c r="AB2069" i="18"/>
  <c r="AA2069" i="18" s="1"/>
  <c r="U2069" i="18" s="1"/>
  <c r="AB2085" i="18"/>
  <c r="AA2085" i="18" s="1"/>
  <c r="U2085" i="18" s="1"/>
  <c r="AB2101" i="18"/>
  <c r="AA2101" i="18" s="1"/>
  <c r="U2101" i="18" s="1"/>
  <c r="AB2122" i="18"/>
  <c r="AA2122" i="18" s="1"/>
  <c r="U2122" i="18" s="1"/>
  <c r="AB2143" i="18"/>
  <c r="AA2143" i="18" s="1"/>
  <c r="U2143" i="18" s="1"/>
  <c r="AB2248" i="18"/>
  <c r="AB2064" i="18"/>
  <c r="AA2064" i="18" s="1"/>
  <c r="U2064" i="18" s="1"/>
  <c r="AB2080" i="18"/>
  <c r="AB2096" i="18"/>
  <c r="AA2096" i="18" s="1"/>
  <c r="U2096" i="18" s="1"/>
  <c r="AB2185" i="18"/>
  <c r="AA2185" i="18" s="1"/>
  <c r="U2185" i="18" s="1"/>
  <c r="AB2227" i="18"/>
  <c r="AA2227" i="18" s="1"/>
  <c r="U2227" i="18" s="1"/>
  <c r="AA2059" i="18"/>
  <c r="U2059" i="18" s="1"/>
  <c r="AA2075" i="18"/>
  <c r="U2075" i="18" s="1"/>
  <c r="AA2201" i="18"/>
  <c r="U2201" i="18" s="1"/>
  <c r="AB2222" i="18"/>
  <c r="AB2038" i="18"/>
  <c r="AB2054" i="18"/>
  <c r="AB2112" i="18"/>
  <c r="AA2112" i="18" s="1"/>
  <c r="U2112" i="18" s="1"/>
  <c r="AA2164" i="18"/>
  <c r="U2164" i="18" s="1"/>
  <c r="AB2175" i="18"/>
  <c r="AA2070" i="18"/>
  <c r="U2070" i="18" s="1"/>
  <c r="AA2196" i="18"/>
  <c r="U2196" i="18" s="1"/>
  <c r="AA2217" i="18"/>
  <c r="U2217" i="18" s="1"/>
  <c r="AA2038" i="18"/>
  <c r="U2038" i="18" s="1"/>
  <c r="AB2049" i="18"/>
  <c r="AA2049" i="18" s="1"/>
  <c r="U2049" i="18" s="1"/>
  <c r="AB2123" i="18"/>
  <c r="AB2170" i="18"/>
  <c r="AA2170" i="18" s="1"/>
  <c r="U2170" i="18" s="1"/>
  <c r="AA2020" i="18"/>
  <c r="U2020" i="18" s="1"/>
  <c r="AA2108" i="18"/>
  <c r="U2108" i="18" s="1"/>
  <c r="AA2234" i="18"/>
  <c r="U2234" i="18" s="1"/>
  <c r="AA2136" i="18"/>
  <c r="U2136" i="18" s="1"/>
  <c r="AA2044" i="18"/>
  <c r="U2044" i="18" s="1"/>
  <c r="AB2034" i="18"/>
  <c r="AA2034" i="18" s="1"/>
  <c r="U2034" i="18" s="1"/>
  <c r="AB2050" i="18"/>
  <c r="AA2050" i="18" s="1"/>
  <c r="U2050" i="18" s="1"/>
  <c r="AB2103" i="18"/>
  <c r="AA2103" i="18" s="1"/>
  <c r="U2103" i="18" s="1"/>
  <c r="AB2124" i="18"/>
  <c r="AA2124" i="18" s="1"/>
  <c r="U2124" i="18" s="1"/>
  <c r="AB2171" i="18"/>
  <c r="AA2171" i="18" s="1"/>
  <c r="U2171" i="18" s="1"/>
  <c r="AB2197" i="18"/>
  <c r="AA2197" i="18" s="1"/>
  <c r="U2197" i="18" s="1"/>
  <c r="AB2218" i="18"/>
  <c r="AB2089" i="18"/>
  <c r="AA2089" i="18" s="1"/>
  <c r="U2089" i="18" s="1"/>
  <c r="AB2097" i="18"/>
  <c r="AA2097" i="18" s="1"/>
  <c r="U2097" i="18" s="1"/>
  <c r="AA2082" i="18"/>
  <c r="U2082" i="18" s="1"/>
  <c r="AA2098" i="18"/>
  <c r="U2098" i="18" s="1"/>
  <c r="AA2187" i="18"/>
  <c r="U2187" i="18" s="1"/>
  <c r="AB2092" i="18"/>
  <c r="AA2092" i="18" s="1"/>
  <c r="U2092" i="18" s="1"/>
  <c r="AB2024" i="18"/>
  <c r="AA2024" i="18" s="1"/>
  <c r="U2024" i="18" s="1"/>
  <c r="AB2045" i="18"/>
  <c r="AA2045" i="18" s="1"/>
  <c r="U2045" i="18" s="1"/>
  <c r="AB2119" i="18"/>
  <c r="AB2140" i="18"/>
  <c r="AA2140" i="18" s="1"/>
  <c r="U2140" i="18" s="1"/>
  <c r="AB2166" i="18"/>
  <c r="AA2166" i="18" s="1"/>
  <c r="U2166" i="18" s="1"/>
  <c r="AB2208" i="18"/>
  <c r="AA2208" i="18" s="1"/>
  <c r="U2208" i="18" s="1"/>
  <c r="AA2135" i="18"/>
  <c r="U2135" i="18" s="1"/>
  <c r="AA2025" i="18"/>
  <c r="U2025" i="18" s="1"/>
  <c r="AA2093" i="18"/>
  <c r="U2093" i="18" s="1"/>
  <c r="AB2040" i="18"/>
  <c r="AB2056" i="18"/>
  <c r="AA2056" i="18" s="1"/>
  <c r="U2056" i="18" s="1"/>
  <c r="AB2114" i="18"/>
  <c r="AA2114" i="18" s="1"/>
  <c r="U2114" i="18" s="1"/>
  <c r="AB2151" i="18"/>
  <c r="AA2151" i="18" s="1"/>
  <c r="U2151" i="18" s="1"/>
  <c r="AB2224" i="18"/>
  <c r="AA2224" i="18" s="1"/>
  <c r="U2224" i="18" s="1"/>
  <c r="AA2225" i="28"/>
  <c r="U2225" i="28" s="1"/>
  <c r="AA2249" i="28"/>
  <c r="U2249" i="28" s="1"/>
  <c r="AB2070" i="28"/>
  <c r="AA2070" i="28" s="1"/>
  <c r="U2070" i="28" s="1"/>
  <c r="AA2207" i="28"/>
  <c r="U2207" i="28" s="1"/>
  <c r="AA2211" i="28"/>
  <c r="U2211" i="28" s="1"/>
  <c r="AA2108" i="28"/>
  <c r="U2108" i="28" s="1"/>
  <c r="AA2045" i="28"/>
  <c r="U2045" i="28" s="1"/>
  <c r="AB2065" i="28"/>
  <c r="AA2065" i="28" s="1"/>
  <c r="U2065" i="28" s="1"/>
  <c r="AA2118" i="28"/>
  <c r="U2118" i="28" s="1"/>
  <c r="AB2142" i="28"/>
  <c r="AA2142" i="28" s="1"/>
  <c r="U2142" i="28" s="1"/>
  <c r="AB2198" i="28"/>
  <c r="AA2198" i="28" s="1"/>
  <c r="U2198" i="28" s="1"/>
  <c r="AB2193" i="28"/>
  <c r="AA2193" i="28" s="1"/>
  <c r="U2193" i="28" s="1"/>
  <c r="AB2056" i="28"/>
  <c r="AA2056" i="28" s="1"/>
  <c r="U2056" i="28" s="1"/>
  <c r="AA2138" i="28"/>
  <c r="U2138" i="28" s="1"/>
  <c r="AB2071" i="28"/>
  <c r="AA2071" i="28" s="1"/>
  <c r="U2071" i="28" s="1"/>
  <c r="AA2105" i="28"/>
  <c r="U2105" i="28" s="1"/>
  <c r="AA2183" i="28"/>
  <c r="U2183" i="28" s="1"/>
  <c r="AB2022" i="28"/>
  <c r="AA2022" i="28" s="1"/>
  <c r="U2022" i="28" s="1"/>
  <c r="AB2081" i="28"/>
  <c r="AA2081" i="28" s="1"/>
  <c r="U2081" i="28" s="1"/>
  <c r="AA2091" i="28"/>
  <c r="U2091" i="28" s="1"/>
  <c r="AB2153" i="28"/>
  <c r="AA2153" i="28" s="1"/>
  <c r="U2153" i="28" s="1"/>
  <c r="AB2158" i="28"/>
  <c r="AA2158" i="28" s="1"/>
  <c r="U2158" i="28" s="1"/>
  <c r="AB2178" i="28"/>
  <c r="AA2178" i="28" s="1"/>
  <c r="U2178" i="28" s="1"/>
  <c r="AB2017" i="28"/>
  <c r="AA2017" i="28" s="1"/>
  <c r="U2017" i="28" s="1"/>
  <c r="AB2027" i="28"/>
  <c r="AA2027" i="28" s="1"/>
  <c r="U2027" i="28" s="1"/>
  <c r="AB2037" i="28"/>
  <c r="AA2037" i="28" s="1"/>
  <c r="U2037" i="28" s="1"/>
  <c r="AB2042" i="28"/>
  <c r="AA2042" i="28" s="1"/>
  <c r="U2042" i="28" s="1"/>
  <c r="AA2096" i="28"/>
  <c r="U2096" i="28" s="1"/>
  <c r="AA2173" i="28"/>
  <c r="U2173" i="28" s="1"/>
  <c r="AA2134" i="28"/>
  <c r="U2134" i="28" s="1"/>
  <c r="AA2047" i="28"/>
  <c r="U2047" i="28" s="1"/>
  <c r="AA2062" i="28"/>
  <c r="U2062" i="28" s="1"/>
  <c r="AA2087" i="28"/>
  <c r="U2087" i="28" s="1"/>
  <c r="AA2159" i="28"/>
  <c r="U2159" i="28" s="1"/>
  <c r="AA2251" i="28"/>
  <c r="U2251" i="28" s="1"/>
  <c r="AB2023" i="28"/>
  <c r="AA2023" i="28" s="1"/>
  <c r="U2023" i="28" s="1"/>
  <c r="AB2082" i="28"/>
  <c r="AA2082" i="28" s="1"/>
  <c r="U2082" i="28" s="1"/>
  <c r="AB2144" i="28"/>
  <c r="AA2144" i="28" s="1"/>
  <c r="U2144" i="28" s="1"/>
  <c r="AB2149" i="28"/>
  <c r="AA2149" i="28" s="1"/>
  <c r="U2149" i="28" s="1"/>
  <c r="AB2169" i="28"/>
  <c r="AA2169" i="28" s="1"/>
  <c r="U2169" i="28" s="1"/>
  <c r="AB2179" i="28"/>
  <c r="AA2179" i="28" s="1"/>
  <c r="U2179" i="28" s="1"/>
  <c r="AA2237" i="28"/>
  <c r="U2237" i="28" s="1"/>
  <c r="AB2242" i="28"/>
  <c r="AA2242" i="28" s="1"/>
  <c r="U2242" i="28" s="1"/>
  <c r="AB2038" i="28"/>
  <c r="AA2106" i="28"/>
  <c r="U2106" i="28" s="1"/>
  <c r="AB2033" i="28"/>
  <c r="AA2038" i="28"/>
  <c r="U2038" i="28" s="1"/>
  <c r="AA2214" i="28"/>
  <c r="U2214" i="28" s="1"/>
  <c r="AB2190" i="28"/>
  <c r="AA2190" i="28" s="1"/>
  <c r="U2190" i="28" s="1"/>
  <c r="AB2219" i="28"/>
  <c r="AA2219" i="28" s="1"/>
  <c r="U2219" i="28" s="1"/>
  <c r="AB2238" i="28"/>
  <c r="AA2238" i="28" s="1"/>
  <c r="U2238" i="28" s="1"/>
  <c r="AA2039" i="28"/>
  <c r="U2039" i="28" s="1"/>
  <c r="AA2175" i="28"/>
  <c r="U2175" i="28" s="1"/>
  <c r="AA2213" i="28"/>
  <c r="U2213" i="28" s="1"/>
  <c r="AA2092" i="28"/>
  <c r="U2092" i="28" s="1"/>
  <c r="AA2223" i="28"/>
  <c r="U2223" i="28" s="1"/>
  <c r="AA2200" i="28"/>
  <c r="U2200" i="28" s="1"/>
  <c r="AA2102" i="28"/>
  <c r="U2102" i="28" s="1"/>
  <c r="AA2205" i="28"/>
  <c r="U2205" i="28" s="1"/>
  <c r="AA2088" i="28"/>
  <c r="U2088" i="28" s="1"/>
  <c r="AA2010" i="28"/>
  <c r="U2010" i="28" s="1"/>
  <c r="AB2248" i="28"/>
  <c r="AA2248" i="28" s="1"/>
  <c r="U2248" i="28" s="1"/>
  <c r="AA2136" i="28"/>
  <c r="U2136" i="28" s="1"/>
  <c r="AA2049" i="28"/>
  <c r="U2049" i="28" s="1"/>
  <c r="AA2064" i="28"/>
  <c r="U2064" i="28" s="1"/>
  <c r="AA2074" i="28"/>
  <c r="U2074" i="28" s="1"/>
  <c r="AB2103" i="28"/>
  <c r="AA2103" i="28" s="1"/>
  <c r="U2103" i="28" s="1"/>
  <c r="AA2146" i="28"/>
  <c r="U2146" i="28" s="1"/>
  <c r="AA2151" i="28"/>
  <c r="U2151" i="28" s="1"/>
  <c r="AA2156" i="28"/>
  <c r="U2156" i="28" s="1"/>
  <c r="AB2161" i="28"/>
  <c r="AA2161" i="28" s="1"/>
  <c r="U2161" i="28" s="1"/>
  <c r="AA2191" i="28"/>
  <c r="U2191" i="28" s="1"/>
  <c r="AB2234" i="28"/>
  <c r="AA2234" i="28" s="1"/>
  <c r="U2234" i="28" s="1"/>
  <c r="AB2069" i="28"/>
  <c r="AA2069" i="28" s="1"/>
  <c r="U2069" i="28" s="1"/>
  <c r="AB2171" i="28"/>
  <c r="AA2171" i="28" s="1"/>
  <c r="U2171" i="28" s="1"/>
  <c r="AB2181" i="28"/>
  <c r="AA2181" i="28" s="1"/>
  <c r="U2181" i="28" s="1"/>
  <c r="AA2150" i="28"/>
  <c r="U2150" i="28" s="1"/>
  <c r="AA2095" i="28"/>
  <c r="U2095" i="28" s="1"/>
  <c r="AB2044" i="28"/>
  <c r="AA2044" i="28" s="1"/>
  <c r="U2044" i="28" s="1"/>
  <c r="AB2160" i="28"/>
  <c r="AA2160" i="28" s="1"/>
  <c r="U2160" i="28" s="1"/>
  <c r="AB2174" i="28"/>
  <c r="AA2174" i="28" s="1"/>
  <c r="U2174" i="28" s="1"/>
  <c r="AB2184" i="28"/>
  <c r="AA2184" i="28" s="1"/>
  <c r="U2184" i="28" s="1"/>
  <c r="AA2033" i="28"/>
  <c r="U2033" i="28" s="1"/>
  <c r="AA2085" i="28"/>
  <c r="U2085" i="28" s="1"/>
  <c r="AA2090" i="28"/>
  <c r="U2090" i="28" s="1"/>
  <c r="AA2122" i="28"/>
  <c r="U2122" i="28" s="1"/>
  <c r="AA2104" i="28"/>
  <c r="U2104" i="28" s="1"/>
  <c r="AA2204" i="28"/>
  <c r="U2204" i="28" s="1"/>
  <c r="AA2053" i="28"/>
  <c r="U2053" i="28" s="1"/>
  <c r="AA2245" i="28"/>
  <c r="U2245" i="28" s="1"/>
  <c r="AA2209" i="28"/>
  <c r="U2209" i="28" s="1"/>
  <c r="AA2020" i="28"/>
  <c r="U2020" i="28" s="1"/>
  <c r="AA2063" i="28"/>
  <c r="U2063" i="28" s="1"/>
  <c r="AA2040" i="28"/>
  <c r="U2040" i="28" s="1"/>
  <c r="AA2195" i="28"/>
  <c r="U2195" i="28" s="1"/>
  <c r="AA2241" i="28"/>
  <c r="U2241" i="28" s="1"/>
  <c r="AA2012" i="28"/>
  <c r="U2012" i="28" s="1"/>
  <c r="AB2083" i="28"/>
  <c r="AA2083" i="28" s="1"/>
  <c r="U2083" i="28" s="1"/>
  <c r="AA2110" i="28"/>
  <c r="U2110" i="28" s="1"/>
  <c r="AA2186" i="28"/>
  <c r="U2186" i="28" s="1"/>
  <c r="AA2229" i="28"/>
  <c r="U2229" i="28" s="1"/>
  <c r="AA2094" i="28"/>
  <c r="U2094" i="28" s="1"/>
  <c r="AA2239" i="28"/>
  <c r="U2239" i="28" s="1"/>
  <c r="AA2051" i="28"/>
  <c r="U2051" i="28" s="1"/>
  <c r="AA2032" i="28"/>
  <c r="U2032" i="28" s="1"/>
  <c r="AA2192" i="28"/>
  <c r="U2192" i="28" s="1"/>
  <c r="AA2202" i="28"/>
  <c r="U2202" i="28" s="1"/>
  <c r="AB2188" i="28"/>
  <c r="AA2188" i="28" s="1"/>
  <c r="U2188" i="28" s="1"/>
  <c r="AB2048" i="28"/>
  <c r="AA2048" i="28" s="1"/>
  <c r="U2048" i="28" s="1"/>
  <c r="AA2079" i="28"/>
  <c r="U2079" i="28" s="1"/>
  <c r="AA2182" i="28"/>
  <c r="U2182" i="28" s="1"/>
  <c r="AA2123" i="28"/>
  <c r="U2123" i="28" s="1"/>
  <c r="AA2111" i="28"/>
  <c r="U2111" i="28" s="1"/>
  <c r="AA2052" i="28"/>
  <c r="U2052" i="28" s="1"/>
  <c r="AA2143" i="28"/>
  <c r="U2143" i="28" s="1"/>
  <c r="AA2084" i="28"/>
  <c r="U2084" i="28" s="1"/>
  <c r="AA2187" i="28"/>
  <c r="U2187" i="28" s="1"/>
  <c r="AB2112" i="28"/>
  <c r="AA2112" i="28" s="1"/>
  <c r="U2112" i="28" s="1"/>
  <c r="AB2128" i="28"/>
  <c r="AA2128" i="28" s="1"/>
  <c r="U2128" i="28" s="1"/>
  <c r="AA2148" i="28"/>
  <c r="U2148" i="28" s="1"/>
  <c r="AB2050" i="28"/>
  <c r="AA2050" i="28" s="1"/>
  <c r="U2050" i="28" s="1"/>
  <c r="AB2208" i="28"/>
  <c r="AA2208" i="28" s="1"/>
  <c r="U2208" i="28" s="1"/>
  <c r="AB2224" i="28"/>
  <c r="AA2224" i="28" s="1"/>
  <c r="U2224" i="28" s="1"/>
  <c r="AA2054" i="28"/>
  <c r="U2054" i="28" s="1"/>
  <c r="AB2137" i="28"/>
  <c r="AA2137" i="28" s="1"/>
  <c r="U2137" i="28" s="1"/>
  <c r="AA2212" i="28"/>
  <c r="U2212" i="28" s="1"/>
  <c r="AA2244" i="28"/>
  <c r="U2244" i="28" s="1"/>
  <c r="AA2086" i="28"/>
  <c r="U2086" i="28" s="1"/>
  <c r="AB2233" i="28"/>
  <c r="AA2233" i="28" s="1"/>
  <c r="U2233" i="28" s="1"/>
  <c r="AA2015" i="28"/>
  <c r="U2015" i="28" s="1"/>
  <c r="AA2050" i="29"/>
  <c r="U2050" i="29" s="1"/>
  <c r="AA2244" i="29"/>
  <c r="U2244" i="29" s="1"/>
  <c r="AA2125" i="29"/>
  <c r="U2125" i="29" s="1"/>
  <c r="AA2220" i="29"/>
  <c r="U2220" i="29" s="1"/>
  <c r="AA2210" i="29"/>
  <c r="U2210" i="29" s="1"/>
  <c r="AA2012" i="29"/>
  <c r="U2012" i="29" s="1"/>
  <c r="AA2037" i="29"/>
  <c r="U2037" i="29" s="1"/>
  <c r="AA2100" i="29"/>
  <c r="U2100" i="29" s="1"/>
  <c r="AA2110" i="29"/>
  <c r="U2110" i="29" s="1"/>
  <c r="AA2153" i="29"/>
  <c r="U2153" i="29" s="1"/>
  <c r="AA2158" i="29"/>
  <c r="U2158" i="29" s="1"/>
  <c r="AA2201" i="29"/>
  <c r="U2201" i="29" s="1"/>
  <c r="AB2032" i="29"/>
  <c r="AA2032" i="29" s="1"/>
  <c r="U2032" i="29" s="1"/>
  <c r="AA2239" i="29"/>
  <c r="U2239" i="29" s="1"/>
  <c r="AB2067" i="29"/>
  <c r="AA2067" i="29" s="1"/>
  <c r="U2067" i="29" s="1"/>
  <c r="AA2101" i="29"/>
  <c r="U2101" i="29" s="1"/>
  <c r="AA2154" i="29"/>
  <c r="U2154" i="29" s="1"/>
  <c r="AA2234" i="29"/>
  <c r="U2234" i="29" s="1"/>
  <c r="AB2023" i="29"/>
  <c r="AA2023" i="29" s="1"/>
  <c r="U2023" i="29" s="1"/>
  <c r="AB2028" i="29"/>
  <c r="AA2028" i="29" s="1"/>
  <c r="U2028" i="29" s="1"/>
  <c r="AB2043" i="29"/>
  <c r="AA2043" i="29" s="1"/>
  <c r="U2043" i="29" s="1"/>
  <c r="AA2096" i="29"/>
  <c r="U2096" i="29" s="1"/>
  <c r="AB2130" i="29"/>
  <c r="AA2130" i="29" s="1"/>
  <c r="U2130" i="29" s="1"/>
  <c r="AB2211" i="29"/>
  <c r="AA2211" i="29" s="1"/>
  <c r="U2211" i="29" s="1"/>
  <c r="AB2169" i="29"/>
  <c r="AA2169" i="29" s="1"/>
  <c r="U2169" i="29" s="1"/>
  <c r="AB2173" i="29"/>
  <c r="AA2173" i="29" s="1"/>
  <c r="U2173" i="29" s="1"/>
  <c r="AA2182" i="29"/>
  <c r="U2182" i="29" s="1"/>
  <c r="AA2249" i="29"/>
  <c r="U2249" i="29" s="1"/>
  <c r="AA2072" i="29"/>
  <c r="U2072" i="29" s="1"/>
  <c r="AB2202" i="29"/>
  <c r="AA2202" i="29" s="1"/>
  <c r="U2202" i="29" s="1"/>
  <c r="AB2225" i="29"/>
  <c r="AA2225" i="29" s="1"/>
  <c r="U2225" i="29" s="1"/>
  <c r="AB2033" i="29"/>
  <c r="AA2033" i="29" s="1"/>
  <c r="U2033" i="29" s="1"/>
  <c r="AB2145" i="29"/>
  <c r="AA2145" i="29" s="1"/>
  <c r="U2145" i="29" s="1"/>
  <c r="AB2140" i="29"/>
  <c r="AA2140" i="29" s="1"/>
  <c r="U2140" i="29" s="1"/>
  <c r="AA2159" i="29"/>
  <c r="U2159" i="29" s="1"/>
  <c r="AA2164" i="29"/>
  <c r="U2164" i="29" s="1"/>
  <c r="AB2063" i="29"/>
  <c r="AA2063" i="29" s="1"/>
  <c r="U2063" i="29" s="1"/>
  <c r="AB2092" i="29"/>
  <c r="AA2092" i="29" s="1"/>
  <c r="U2092" i="29" s="1"/>
  <c r="AB2150" i="29"/>
  <c r="AA2150" i="29" s="1"/>
  <c r="U2150" i="29" s="1"/>
  <c r="AA2235" i="29"/>
  <c r="U2235" i="29" s="1"/>
  <c r="AA2014" i="29"/>
  <c r="U2014" i="29" s="1"/>
  <c r="AB2019" i="29"/>
  <c r="AB2078" i="29"/>
  <c r="AA2078" i="29" s="1"/>
  <c r="U2078" i="29" s="1"/>
  <c r="AA2116" i="29"/>
  <c r="U2116" i="29" s="1"/>
  <c r="AB2203" i="29"/>
  <c r="AA2212" i="29"/>
  <c r="U2212" i="29" s="1"/>
  <c r="AB2226" i="29"/>
  <c r="AA2226" i="29" s="1"/>
  <c r="U2226" i="29" s="1"/>
  <c r="AA2250" i="29"/>
  <c r="U2250" i="29" s="1"/>
  <c r="AA2073" i="29"/>
  <c r="U2073" i="29" s="1"/>
  <c r="AB2088" i="29"/>
  <c r="AA2088" i="29" s="1"/>
  <c r="U2088" i="29" s="1"/>
  <c r="AB2107" i="29"/>
  <c r="AA2107" i="29" s="1"/>
  <c r="U2107" i="29" s="1"/>
  <c r="AA2121" i="29"/>
  <c r="U2121" i="29" s="1"/>
  <c r="AB2160" i="29"/>
  <c r="AB2241" i="29"/>
  <c r="AA2241" i="29" s="1"/>
  <c r="U2241" i="29" s="1"/>
  <c r="AB2083" i="29"/>
  <c r="AA2083" i="29" s="1"/>
  <c r="U2083" i="29" s="1"/>
  <c r="AB2141" i="29"/>
  <c r="AA2141" i="29" s="1"/>
  <c r="U2141" i="29" s="1"/>
  <c r="AB2208" i="29"/>
  <c r="AA2208" i="29" s="1"/>
  <c r="U2208" i="29" s="1"/>
  <c r="AB2010" i="29"/>
  <c r="AA2010" i="29" s="1"/>
  <c r="U2010" i="29" s="1"/>
  <c r="AB2054" i="29"/>
  <c r="AA2054" i="29" s="1"/>
  <c r="U2054" i="29" s="1"/>
  <c r="AA2059" i="29"/>
  <c r="U2059" i="29" s="1"/>
  <c r="AB2098" i="29"/>
  <c r="AA2098" i="29" s="1"/>
  <c r="U2098" i="29" s="1"/>
  <c r="AA2112" i="29"/>
  <c r="U2112" i="29" s="1"/>
  <c r="AA2165" i="29"/>
  <c r="U2165" i="29" s="1"/>
  <c r="AB2251" i="29"/>
  <c r="AA2251" i="29" s="1"/>
  <c r="U2251" i="29" s="1"/>
  <c r="AA2136" i="29"/>
  <c r="U2136" i="29" s="1"/>
  <c r="AA2151" i="29"/>
  <c r="U2151" i="29" s="1"/>
  <c r="AA2199" i="29"/>
  <c r="U2199" i="29" s="1"/>
  <c r="AB2045" i="29"/>
  <c r="AA2045" i="29" s="1"/>
  <c r="U2045" i="29" s="1"/>
  <c r="AA2069" i="29"/>
  <c r="U2069" i="29" s="1"/>
  <c r="AA2194" i="29"/>
  <c r="U2194" i="29" s="1"/>
  <c r="AB2237" i="29"/>
  <c r="AA2237" i="29" s="1"/>
  <c r="U2237" i="29" s="1"/>
  <c r="AB2011" i="29"/>
  <c r="AA2011" i="29" s="1"/>
  <c r="U2011" i="29" s="1"/>
  <c r="AB2055" i="29"/>
  <c r="AA2055" i="29" s="1"/>
  <c r="U2055" i="29" s="1"/>
  <c r="AB2218" i="29"/>
  <c r="AB2026" i="29"/>
  <c r="AA2026" i="29" s="1"/>
  <c r="U2026" i="29" s="1"/>
  <c r="AB2036" i="29"/>
  <c r="AA2036" i="29" s="1"/>
  <c r="U2036" i="29" s="1"/>
  <c r="AB2051" i="29"/>
  <c r="AA2051" i="29" s="1"/>
  <c r="U2051" i="29" s="1"/>
  <c r="AB2167" i="29"/>
  <c r="AA2167" i="29" s="1"/>
  <c r="U2167" i="29" s="1"/>
  <c r="AB2238" i="29"/>
  <c r="AA2238" i="29" s="1"/>
  <c r="U2238" i="29" s="1"/>
  <c r="AA2104" i="29"/>
  <c r="U2104" i="29" s="1"/>
  <c r="AB2205" i="29"/>
  <c r="AA2205" i="29" s="1"/>
  <c r="U2205" i="29" s="1"/>
  <c r="AA2228" i="29"/>
  <c r="U2228" i="29" s="1"/>
  <c r="AB2243" i="29"/>
  <c r="AA2243" i="29" s="1"/>
  <c r="U2243" i="29" s="1"/>
  <c r="AA2019" i="29"/>
  <c r="U2019" i="29" s="1"/>
  <c r="AA2217" i="29"/>
  <c r="U2217" i="29" s="1"/>
  <c r="AA2020" i="29"/>
  <c r="U2020" i="29" s="1"/>
  <c r="AA2180" i="29"/>
  <c r="U2180" i="29" s="1"/>
  <c r="AA2065" i="29"/>
  <c r="U2065" i="29" s="1"/>
  <c r="AB2118" i="29"/>
  <c r="AA2118" i="29" s="1"/>
  <c r="U2118" i="29" s="1"/>
  <c r="AB2252" i="29"/>
  <c r="AA2252" i="29" s="1"/>
  <c r="U2252" i="29" s="1"/>
  <c r="AA2152" i="29"/>
  <c r="U2152" i="29" s="1"/>
  <c r="AB2017" i="29"/>
  <c r="AA2017" i="29" s="1"/>
  <c r="U2017" i="29" s="1"/>
  <c r="AB2191" i="29"/>
  <c r="AA2191" i="29" s="1"/>
  <c r="U2191" i="29" s="1"/>
  <c r="AA2086" i="29"/>
  <c r="U2086" i="29" s="1"/>
  <c r="AA2132" i="29"/>
  <c r="U2132" i="29" s="1"/>
  <c r="AA2074" i="29"/>
  <c r="U2074" i="29" s="1"/>
  <c r="AA2222" i="29"/>
  <c r="U2222" i="29" s="1"/>
  <c r="AA2084" i="29"/>
  <c r="U2084" i="29" s="1"/>
  <c r="AA2185" i="29"/>
  <c r="U2185" i="29" s="1"/>
  <c r="AB2190" i="29"/>
  <c r="AB2247" i="29"/>
  <c r="AA2247" i="29" s="1"/>
  <c r="U2247" i="29" s="1"/>
  <c r="AA2147" i="29"/>
  <c r="U2147" i="29" s="1"/>
  <c r="AB2042" i="29"/>
  <c r="AA2042" i="29" s="1"/>
  <c r="U2042" i="29" s="1"/>
  <c r="AB2076" i="29"/>
  <c r="AA2076" i="29" s="1"/>
  <c r="U2076" i="29" s="1"/>
  <c r="AB2081" i="29"/>
  <c r="AA2081" i="29" s="1"/>
  <c r="U2081" i="29" s="1"/>
  <c r="AB2105" i="29"/>
  <c r="AA2105" i="29" s="1"/>
  <c r="U2105" i="29" s="1"/>
  <c r="AA2148" i="29"/>
  <c r="U2148" i="29" s="1"/>
  <c r="AA2218" i="29"/>
  <c r="U2218" i="29" s="1"/>
  <c r="AA2195" i="29"/>
  <c r="U2195" i="29" s="1"/>
  <c r="AB2138" i="29"/>
  <c r="AA2138" i="29" s="1"/>
  <c r="U2138" i="29" s="1"/>
  <c r="AB2236" i="29"/>
  <c r="AA2236" i="29" s="1"/>
  <c r="U2236" i="29" s="1"/>
  <c r="AA2015" i="29"/>
  <c r="U2015" i="29" s="1"/>
  <c r="AA2087" i="29"/>
  <c r="U2087" i="29" s="1"/>
  <c r="AA2223" i="29"/>
  <c r="U2223" i="29" s="1"/>
  <c r="AA2070" i="29"/>
  <c r="U2070" i="29" s="1"/>
  <c r="AA2207" i="29"/>
  <c r="U2207" i="29" s="1"/>
  <c r="AB2016" i="29"/>
  <c r="AA2016" i="29" s="1"/>
  <c r="U2016" i="29" s="1"/>
  <c r="AA2190" i="29"/>
  <c r="U2190" i="29" s="1"/>
  <c r="AA2203" i="29"/>
  <c r="U2203" i="29" s="1"/>
  <c r="AA2227" i="29"/>
  <c r="U2227" i="29" s="1"/>
  <c r="AB2046" i="29"/>
  <c r="AA2046" i="29" s="1"/>
  <c r="U2046" i="29" s="1"/>
  <c r="AB2071" i="29"/>
  <c r="AA2071" i="29" s="1"/>
  <c r="U2071" i="29" s="1"/>
  <c r="AA2080" i="29"/>
  <c r="U2080" i="29" s="1"/>
  <c r="AA2161" i="29"/>
  <c r="U2161" i="29" s="1"/>
  <c r="AA2025" i="29"/>
  <c r="U2025" i="29" s="1"/>
  <c r="AA2166" i="29"/>
  <c r="U2166" i="29" s="1"/>
  <c r="AA2187" i="29"/>
  <c r="U2187" i="29" s="1"/>
  <c r="AA2091" i="29"/>
  <c r="U2091" i="29" s="1"/>
  <c r="AA2155" i="29"/>
  <c r="U2155" i="29" s="1"/>
  <c r="AA2216" i="29"/>
  <c r="U2216" i="29" s="1"/>
  <c r="AA2013" i="29"/>
  <c r="U2013" i="29" s="1"/>
  <c r="AA2047" i="29"/>
  <c r="U2047" i="29" s="1"/>
  <c r="AA2175" i="29"/>
  <c r="U2175" i="29" s="1"/>
  <c r="AA2128" i="29"/>
  <c r="U2128" i="29" s="1"/>
  <c r="AA2171" i="29"/>
  <c r="U2171" i="29" s="1"/>
  <c r="AA2192" i="29"/>
  <c r="U2192" i="29" s="1"/>
  <c r="AB2039" i="29"/>
  <c r="AA2039" i="29" s="1"/>
  <c r="U2039" i="29" s="1"/>
  <c r="AB2048" i="29"/>
  <c r="AA2048" i="29" s="1"/>
  <c r="U2048" i="29" s="1"/>
  <c r="AB2176" i="29"/>
  <c r="AA2176" i="29" s="1"/>
  <c r="U2176" i="29" s="1"/>
  <c r="AB2240" i="29"/>
  <c r="AA2240" i="29" s="1"/>
  <c r="U2240" i="29" s="1"/>
  <c r="AB2095" i="29"/>
  <c r="AA2095" i="29" s="1"/>
  <c r="U2095" i="29" s="1"/>
  <c r="AA2184" i="29"/>
  <c r="U2184" i="29" s="1"/>
  <c r="AB2197" i="29"/>
  <c r="AA2197" i="29" s="1"/>
  <c r="U2197" i="29" s="1"/>
  <c r="AA2057" i="29"/>
  <c r="U2057" i="29" s="1"/>
  <c r="AA2160" i="29"/>
  <c r="U2160" i="29" s="1"/>
  <c r="AA2219" i="29"/>
  <c r="U2219" i="29" s="1"/>
  <c r="AA2075" i="29"/>
  <c r="U2075" i="29" s="1"/>
  <c r="AB2142" i="29"/>
  <c r="AA2142" i="29" s="1"/>
  <c r="U2142" i="29" s="1"/>
  <c r="AA2224" i="29"/>
  <c r="U2224" i="29" s="1"/>
  <c r="AA2111" i="29"/>
  <c r="U2111" i="29" s="1"/>
  <c r="AA2064" i="29"/>
  <c r="U2064" i="29" s="1"/>
  <c r="AA2068" i="29"/>
  <c r="U2068" i="29" s="1"/>
  <c r="AA2123" i="29"/>
  <c r="U2123" i="29" s="1"/>
  <c r="AA2022" i="29"/>
  <c r="U2022" i="29" s="1"/>
  <c r="AB2245" i="29"/>
  <c r="AA2245" i="29" s="1"/>
  <c r="U2245" i="29" s="1"/>
  <c r="AB2034" i="29"/>
  <c r="AA2034" i="29" s="1"/>
  <c r="U2034" i="29" s="1"/>
  <c r="AA2139" i="29"/>
  <c r="U2139" i="29" s="1"/>
  <c r="AB2206" i="29"/>
  <c r="AA2206" i="29" s="1"/>
  <c r="U2206" i="29" s="1"/>
  <c r="AA2159" i="18"/>
  <c r="U2159" i="18" s="1"/>
  <c r="AA2198" i="18"/>
  <c r="U2198" i="18" s="1"/>
  <c r="AB2023" i="18"/>
  <c r="AA2023" i="18" s="1"/>
  <c r="U2023" i="18" s="1"/>
  <c r="AA2107" i="18"/>
  <c r="U2107" i="18" s="1"/>
  <c r="AB2195" i="18"/>
  <c r="AA2195" i="18" s="1"/>
  <c r="U2195" i="18" s="1"/>
  <c r="AA2033" i="18"/>
  <c r="U2033" i="18" s="1"/>
  <c r="AB2043" i="18"/>
  <c r="AA2043" i="18" s="1"/>
  <c r="U2043" i="18" s="1"/>
  <c r="AB2053" i="18"/>
  <c r="AA2053" i="18" s="1"/>
  <c r="U2053" i="18" s="1"/>
  <c r="AB2058" i="18"/>
  <c r="AA2058" i="18" s="1"/>
  <c r="U2058" i="18" s="1"/>
  <c r="AB2068" i="18"/>
  <c r="AA2068" i="18" s="1"/>
  <c r="U2068" i="18" s="1"/>
  <c r="AB2014" i="18"/>
  <c r="AA2014" i="18" s="1"/>
  <c r="U2014" i="18" s="1"/>
  <c r="AA2200" i="18"/>
  <c r="U2200" i="18" s="1"/>
  <c r="AB2220" i="18"/>
  <c r="AA2220" i="18" s="1"/>
  <c r="U2220" i="18" s="1"/>
  <c r="AB2019" i="18"/>
  <c r="AA2019" i="18" s="1"/>
  <c r="U2019" i="18" s="1"/>
  <c r="AB2161" i="18"/>
  <c r="AA2161" i="18" s="1"/>
  <c r="U2161" i="18" s="1"/>
  <c r="AB2225" i="18"/>
  <c r="AA2225" i="18" s="1"/>
  <c r="U2225" i="18" s="1"/>
  <c r="AB2127" i="18"/>
  <c r="AA2127" i="18" s="1"/>
  <c r="U2127" i="18" s="1"/>
  <c r="AB2240" i="18"/>
  <c r="AA2240" i="18" s="1"/>
  <c r="U2240" i="18" s="1"/>
  <c r="AB2245" i="18"/>
  <c r="AB2048" i="18"/>
  <c r="AA2048" i="18" s="1"/>
  <c r="U2048" i="18" s="1"/>
  <c r="AA2123" i="18"/>
  <c r="U2123" i="18" s="1"/>
  <c r="AB2074" i="18"/>
  <c r="AA2074" i="18" s="1"/>
  <c r="U2074" i="18" s="1"/>
  <c r="AB2084" i="18"/>
  <c r="AB2094" i="18"/>
  <c r="AA2094" i="18" s="1"/>
  <c r="U2094" i="18" s="1"/>
  <c r="AB2133" i="18"/>
  <c r="AA2133" i="18" s="1"/>
  <c r="U2133" i="18" s="1"/>
  <c r="AB2162" i="18"/>
  <c r="AA2162" i="18" s="1"/>
  <c r="U2162" i="18" s="1"/>
  <c r="AB2172" i="18"/>
  <c r="AA2172" i="18" s="1"/>
  <c r="U2172" i="18" s="1"/>
  <c r="AB2226" i="18"/>
  <c r="AA2226" i="18" s="1"/>
  <c r="U2226" i="18" s="1"/>
  <c r="AB2231" i="18"/>
  <c r="AA2231" i="18" s="1"/>
  <c r="U2231" i="18" s="1"/>
  <c r="AA2030" i="18"/>
  <c r="U2030" i="18" s="1"/>
  <c r="AA2128" i="18"/>
  <c r="U2128" i="18" s="1"/>
  <c r="AA2167" i="18"/>
  <c r="U2167" i="18" s="1"/>
  <c r="AA2216" i="18"/>
  <c r="U2216" i="18" s="1"/>
  <c r="AA2236" i="18"/>
  <c r="U2236" i="18" s="1"/>
  <c r="AA2084" i="18"/>
  <c r="U2084" i="18" s="1"/>
  <c r="AB2153" i="18"/>
  <c r="AA2153" i="18" s="1"/>
  <c r="U2153" i="18" s="1"/>
  <c r="AB2182" i="18"/>
  <c r="AA2182" i="18" s="1"/>
  <c r="U2182" i="18" s="1"/>
  <c r="AB2241" i="18"/>
  <c r="AB2246" i="18"/>
  <c r="AB2129" i="18"/>
  <c r="AA2129" i="18" s="1"/>
  <c r="U2129" i="18" s="1"/>
  <c r="AA2212" i="18"/>
  <c r="U2212" i="18" s="1"/>
  <c r="AA2222" i="18"/>
  <c r="U2222" i="18" s="1"/>
  <c r="AB2154" i="18"/>
  <c r="AA2154" i="18" s="1"/>
  <c r="U2154" i="18" s="1"/>
  <c r="AB2193" i="18"/>
  <c r="AA2193" i="18" s="1"/>
  <c r="U2193" i="18" s="1"/>
  <c r="AA2041" i="18"/>
  <c r="U2041" i="18" s="1"/>
  <c r="AA2066" i="18"/>
  <c r="U2066" i="18" s="1"/>
  <c r="AA2173" i="18"/>
  <c r="U2173" i="18" s="1"/>
  <c r="AA2203" i="18"/>
  <c r="U2203" i="18" s="1"/>
  <c r="AA2252" i="18"/>
  <c r="U2252" i="18" s="1"/>
  <c r="AB2012" i="18"/>
  <c r="AA2012" i="18" s="1"/>
  <c r="U2012" i="18" s="1"/>
  <c r="AB2051" i="18"/>
  <c r="AA2051" i="18" s="1"/>
  <c r="U2051" i="18" s="1"/>
  <c r="AB2061" i="18"/>
  <c r="AA2061" i="18" s="1"/>
  <c r="U2061" i="18" s="1"/>
  <c r="AB2110" i="18"/>
  <c r="AA2110" i="18" s="1"/>
  <c r="U2110" i="18" s="1"/>
  <c r="AB2144" i="18"/>
  <c r="AA2144" i="18" s="1"/>
  <c r="U2144" i="18" s="1"/>
  <c r="AB2149" i="18"/>
  <c r="AA2149" i="18" s="1"/>
  <c r="U2149" i="18" s="1"/>
  <c r="AA2246" i="18"/>
  <c r="U2246" i="18" s="1"/>
  <c r="AB2031" i="18"/>
  <c r="AA2031" i="18" s="1"/>
  <c r="U2031" i="18" s="1"/>
  <c r="AB2071" i="18"/>
  <c r="AA2071" i="18" s="1"/>
  <c r="U2071" i="18" s="1"/>
  <c r="AA2076" i="18"/>
  <c r="U2076" i="18" s="1"/>
  <c r="AB2223" i="18"/>
  <c r="AA2223" i="18" s="1"/>
  <c r="U2223" i="18" s="1"/>
  <c r="AB2022" i="18"/>
  <c r="AA2022" i="18" s="1"/>
  <c r="U2022" i="18" s="1"/>
  <c r="AB2027" i="18"/>
  <c r="AA2027" i="18" s="1"/>
  <c r="U2027" i="18" s="1"/>
  <c r="AB2032" i="18"/>
  <c r="AA2032" i="18" s="1"/>
  <c r="U2032" i="18" s="1"/>
  <c r="AB2037" i="18"/>
  <c r="AA2037" i="18" s="1"/>
  <c r="U2037" i="18" s="1"/>
  <c r="AB2081" i="18"/>
  <c r="AA2081" i="18" s="1"/>
  <c r="U2081" i="18" s="1"/>
  <c r="AB2130" i="18"/>
  <c r="AA2130" i="18" s="1"/>
  <c r="U2130" i="18" s="1"/>
  <c r="AB2169" i="18"/>
  <c r="AA2169" i="18" s="1"/>
  <c r="U2169" i="18" s="1"/>
  <c r="AB2174" i="18"/>
  <c r="AA2174" i="18" s="1"/>
  <c r="U2174" i="18" s="1"/>
  <c r="AB2179" i="18"/>
  <c r="AB2184" i="18"/>
  <c r="AA2184" i="18" s="1"/>
  <c r="U2184" i="18" s="1"/>
  <c r="AB2233" i="18"/>
  <c r="AA2233" i="18" s="1"/>
  <c r="U2233" i="18" s="1"/>
  <c r="AB2158" i="18"/>
  <c r="AA2158" i="18" s="1"/>
  <c r="U2158" i="18" s="1"/>
  <c r="AB2095" i="18"/>
  <c r="AA2095" i="18" s="1"/>
  <c r="U2095" i="18" s="1"/>
  <c r="AA2065" i="18"/>
  <c r="U2065" i="18" s="1"/>
  <c r="AB2238" i="18"/>
  <c r="AA2238" i="18" s="1"/>
  <c r="U2238" i="18" s="1"/>
  <c r="AB2052" i="18"/>
  <c r="AB2057" i="18"/>
  <c r="AA2057" i="18" s="1"/>
  <c r="U2057" i="18" s="1"/>
  <c r="AB2062" i="18"/>
  <c r="AA2062" i="18" s="1"/>
  <c r="U2062" i="18" s="1"/>
  <c r="AB2145" i="18"/>
  <c r="AA2145" i="18" s="1"/>
  <c r="U2145" i="18" s="1"/>
  <c r="AB2199" i="18"/>
  <c r="AA2199" i="18" s="1"/>
  <c r="U2199" i="18" s="1"/>
  <c r="AA2177" i="18"/>
  <c r="U2177" i="18" s="1"/>
  <c r="AB2087" i="18"/>
  <c r="AA2087" i="18" s="1"/>
  <c r="U2087" i="18" s="1"/>
  <c r="AA2150" i="18"/>
  <c r="U2150" i="18" s="1"/>
  <c r="AB2214" i="18"/>
  <c r="AA2214" i="18" s="1"/>
  <c r="U2214" i="18" s="1"/>
  <c r="AB2229" i="18"/>
  <c r="AA2229" i="18" s="1"/>
  <c r="U2229" i="18" s="1"/>
  <c r="AA2077" i="18"/>
  <c r="U2077" i="18" s="1"/>
  <c r="AA2211" i="18"/>
  <c r="U2211" i="18" s="1"/>
  <c r="AA2119" i="18"/>
  <c r="U2119" i="18" s="1"/>
  <c r="AA2046" i="18"/>
  <c r="U2046" i="18" s="1"/>
  <c r="AA2168" i="18"/>
  <c r="U2168" i="18" s="1"/>
  <c r="AA2106" i="18"/>
  <c r="U2106" i="18" s="1"/>
  <c r="AA2218" i="18"/>
  <c r="U2218" i="18" s="1"/>
  <c r="AA2209" i="18"/>
  <c r="U2209" i="18" s="1"/>
  <c r="AA2067" i="18"/>
  <c r="U2067" i="18" s="1"/>
  <c r="AA2179" i="18"/>
  <c r="U2179" i="18" s="1"/>
  <c r="AA2080" i="18"/>
  <c r="U2080" i="18" s="1"/>
  <c r="AA2111" i="18"/>
  <c r="U2111" i="18" s="1"/>
  <c r="AA2245" i="18"/>
  <c r="U2245" i="18" s="1"/>
  <c r="AA2180" i="18"/>
  <c r="U2180" i="18" s="1"/>
  <c r="AA2021" i="18"/>
  <c r="U2021" i="18" s="1"/>
  <c r="AA2241" i="18"/>
  <c r="U2241" i="18" s="1"/>
  <c r="AA2017" i="18"/>
  <c r="U2017" i="18" s="1"/>
  <c r="AB2026" i="18"/>
  <c r="AA2026" i="18" s="1"/>
  <c r="U2026" i="18" s="1"/>
  <c r="AB2099" i="18"/>
  <c r="AA2099" i="18" s="1"/>
  <c r="U2099" i="18" s="1"/>
  <c r="AA2116" i="18"/>
  <c r="U2116" i="18" s="1"/>
  <c r="AA2052" i="18"/>
  <c r="U2052" i="18" s="1"/>
  <c r="AA2142" i="18"/>
  <c r="U2142" i="18" s="1"/>
  <c r="AB2091" i="18"/>
  <c r="AA2091" i="18" s="1"/>
  <c r="U2091" i="18" s="1"/>
  <c r="AA2117" i="18"/>
  <c r="U2117" i="18" s="1"/>
  <c r="AA2138" i="18"/>
  <c r="U2138" i="18" s="1"/>
  <c r="AA2207" i="18"/>
  <c r="U2207" i="18" s="1"/>
  <c r="AA2015" i="18"/>
  <c r="U2015" i="18" s="1"/>
  <c r="AA2213" i="18"/>
  <c r="U2213" i="18" s="1"/>
  <c r="AA2239" i="18"/>
  <c r="U2239" i="18" s="1"/>
  <c r="AA2248" i="18"/>
  <c r="U2248" i="18" s="1"/>
  <c r="AA2054" i="18"/>
  <c r="U2054" i="18" s="1"/>
  <c r="AA2079" i="18"/>
  <c r="U2079" i="18" s="1"/>
  <c r="AA2183" i="18"/>
  <c r="U2183" i="18" s="1"/>
  <c r="AA2147" i="18"/>
  <c r="U2147" i="18" s="1"/>
  <c r="AA2113" i="18"/>
  <c r="U2113" i="18" s="1"/>
  <c r="AA2156" i="18"/>
  <c r="U2156" i="18" s="1"/>
  <c r="AA2040" i="18"/>
  <c r="U2040" i="18" s="1"/>
  <c r="AA2152" i="18"/>
  <c r="U2152" i="18" s="1"/>
  <c r="AA2118" i="18"/>
  <c r="U2118" i="18" s="1"/>
  <c r="AA2191" i="18"/>
  <c r="U2191" i="18" s="1"/>
  <c r="AA2088" i="18"/>
  <c r="U2088" i="18" s="1"/>
  <c r="AB2192" i="18"/>
  <c r="AA2192" i="18" s="1"/>
  <c r="U2192" i="18" s="1"/>
  <c r="AB2146" i="18"/>
  <c r="AA2146" i="18" s="1"/>
  <c r="U2146" i="18" s="1"/>
  <c r="AA2205" i="18"/>
  <c r="U2205" i="18" s="1"/>
  <c r="AB2221" i="18"/>
  <c r="AA2221" i="18" s="1"/>
  <c r="U2221" i="18" s="1"/>
  <c r="AA2086" i="18"/>
  <c r="U2086" i="18" s="1"/>
  <c r="AA2109" i="18"/>
  <c r="U2109" i="18" s="1"/>
  <c r="AA2237" i="18"/>
  <c r="U2237" i="18" s="1"/>
  <c r="AA2244" i="18"/>
  <c r="U2244" i="18" s="1"/>
  <c r="AA2047" i="18"/>
  <c r="U2047" i="18" s="1"/>
  <c r="AA2013" i="18"/>
  <c r="U2013" i="18" s="1"/>
  <c r="AB2029" i="18"/>
  <c r="AA2029" i="18" s="1"/>
  <c r="U2029" i="18" s="1"/>
  <c r="AA2148" i="18"/>
  <c r="U2148" i="18" s="1"/>
  <c r="AA2175" i="18"/>
  <c r="U2175" i="18" s="1"/>
  <c r="X2009" i="28"/>
  <c r="X2008" i="28"/>
  <c r="X2007" i="28"/>
  <c r="X2006" i="28"/>
  <c r="X2005" i="28"/>
  <c r="X2004" i="28"/>
  <c r="X2003" i="28"/>
  <c r="X2002" i="28"/>
  <c r="X2001" i="28"/>
  <c r="X2000" i="28"/>
  <c r="X1999" i="28"/>
  <c r="X1998" i="28"/>
  <c r="X1997" i="28"/>
  <c r="X1996" i="28"/>
  <c r="X1995" i="28"/>
  <c r="X1994" i="28"/>
  <c r="X1993" i="28"/>
  <c r="X1992" i="28"/>
  <c r="X1991" i="28"/>
  <c r="X1990" i="28"/>
  <c r="X1989" i="28"/>
  <c r="X1988" i="28"/>
  <c r="X1987" i="28"/>
  <c r="X1986" i="28"/>
  <c r="X1985" i="28"/>
  <c r="X1984" i="28"/>
  <c r="X1983" i="28"/>
  <c r="X1982" i="28"/>
  <c r="X1981" i="28"/>
  <c r="X1980" i="28"/>
  <c r="X1979" i="28"/>
  <c r="X1978" i="28"/>
  <c r="X1977" i="28"/>
  <c r="X1976" i="28"/>
  <c r="X1975" i="28"/>
  <c r="X1974" i="28"/>
  <c r="X1973" i="28"/>
  <c r="X1972" i="28"/>
  <c r="X1971" i="28"/>
  <c r="X1970" i="28"/>
  <c r="X1969" i="28"/>
  <c r="X1968" i="28"/>
  <c r="X1967" i="28"/>
  <c r="X1966" i="28"/>
  <c r="X1965" i="28"/>
  <c r="X1964" i="28"/>
  <c r="X1963" i="28"/>
  <c r="X1962" i="28"/>
  <c r="X1961" i="28"/>
  <c r="X1960" i="28"/>
  <c r="X1959" i="28"/>
  <c r="X1958" i="28"/>
  <c r="X1957" i="28"/>
  <c r="X1956" i="28"/>
  <c r="X1955" i="28"/>
  <c r="X1954" i="28"/>
  <c r="X1953" i="28"/>
  <c r="X1952" i="28"/>
  <c r="X1951" i="28"/>
  <c r="X1950" i="28"/>
  <c r="X1949" i="28"/>
  <c r="X1948" i="28"/>
  <c r="X1947" i="28"/>
  <c r="X1946" i="28"/>
  <c r="X1945" i="28"/>
  <c r="X1944" i="28"/>
  <c r="X1943" i="28"/>
  <c r="X1942" i="28"/>
  <c r="X1941" i="28"/>
  <c r="X1940" i="28"/>
  <c r="X1939" i="28"/>
  <c r="X1938" i="28"/>
  <c r="X1937" i="28"/>
  <c r="X1936" i="28"/>
  <c r="X1935" i="28"/>
  <c r="X1934" i="28"/>
  <c r="X1933" i="28"/>
  <c r="X1932" i="28"/>
  <c r="X1931" i="28"/>
  <c r="X1930" i="28"/>
  <c r="X1929" i="28"/>
  <c r="X1928" i="28"/>
  <c r="X1927" i="28"/>
  <c r="X1926" i="28"/>
  <c r="X1925" i="28"/>
  <c r="X1924" i="28"/>
  <c r="X1923" i="28"/>
  <c r="X1922" i="28"/>
  <c r="X1921" i="28"/>
  <c r="X1920" i="28"/>
  <c r="X1919" i="28"/>
  <c r="X1918" i="28"/>
  <c r="X1917" i="28"/>
  <c r="X1916" i="28"/>
  <c r="X1915" i="28"/>
  <c r="X1914" i="28"/>
  <c r="X1913" i="28"/>
  <c r="X1912" i="28"/>
  <c r="X1911" i="28"/>
  <c r="X1910" i="28"/>
  <c r="X1909" i="28"/>
  <c r="X1908" i="28"/>
  <c r="X1907" i="28"/>
  <c r="X1906" i="28"/>
  <c r="X1905" i="28"/>
  <c r="X1904" i="28"/>
  <c r="X1903" i="28"/>
  <c r="X1902" i="28"/>
  <c r="X1901" i="28"/>
  <c r="X1900" i="28"/>
  <c r="X1899" i="28"/>
  <c r="X1898" i="28"/>
  <c r="X1897" i="28"/>
  <c r="X1896" i="28"/>
  <c r="X1895" i="28"/>
  <c r="X1894" i="28"/>
  <c r="X1893" i="28"/>
  <c r="X1892" i="28"/>
  <c r="X1891" i="28"/>
  <c r="X1890" i="28"/>
  <c r="X1889" i="28"/>
  <c r="X1888" i="28"/>
  <c r="X1887" i="28"/>
  <c r="X1886" i="28"/>
  <c r="X1885" i="28"/>
  <c r="X1884" i="28"/>
  <c r="X1883" i="28"/>
  <c r="X1882" i="28"/>
  <c r="X1881" i="28"/>
  <c r="X1880" i="28"/>
  <c r="X1879" i="28"/>
  <c r="X1878" i="28"/>
  <c r="X1877" i="28"/>
  <c r="X1876" i="28"/>
  <c r="X1875" i="28"/>
  <c r="X1874" i="28"/>
  <c r="X1873" i="28"/>
  <c r="X1872" i="28"/>
  <c r="X1871" i="28"/>
  <c r="X1870" i="28"/>
  <c r="X1869" i="28"/>
  <c r="X1868" i="28"/>
  <c r="X1867" i="28"/>
  <c r="X1866" i="28"/>
  <c r="X1865" i="28"/>
  <c r="X1864" i="28"/>
  <c r="X1863" i="28"/>
  <c r="X1862" i="28"/>
  <c r="X1861" i="28"/>
  <c r="X1860" i="28"/>
  <c r="X1859" i="28"/>
  <c r="X1858" i="28"/>
  <c r="X1857" i="28"/>
  <c r="X1856" i="28"/>
  <c r="X1855" i="28"/>
  <c r="X1854" i="28"/>
  <c r="X1853" i="28"/>
  <c r="X1852" i="28"/>
  <c r="X1851" i="28"/>
  <c r="X1850" i="28"/>
  <c r="X1849" i="28"/>
  <c r="X1848" i="28"/>
  <c r="X1847" i="28"/>
  <c r="X1846" i="28"/>
  <c r="X1845" i="28"/>
  <c r="X1844" i="28"/>
  <c r="X1843" i="28"/>
  <c r="X1842" i="28"/>
  <c r="X1841" i="28"/>
  <c r="X1840" i="28"/>
  <c r="X1839" i="28"/>
  <c r="X1838" i="28"/>
  <c r="X1837" i="28"/>
  <c r="X1836" i="28"/>
  <c r="X1835" i="28"/>
  <c r="X1834" i="28"/>
  <c r="X1833" i="28"/>
  <c r="X1832" i="28"/>
  <c r="X1831" i="28"/>
  <c r="X1830" i="28"/>
  <c r="X1829" i="28"/>
  <c r="X1828" i="28"/>
  <c r="X1827" i="28"/>
  <c r="X1826" i="28"/>
  <c r="X1825" i="28"/>
  <c r="X1824" i="28"/>
  <c r="X1823" i="28"/>
  <c r="X1822" i="28"/>
  <c r="X1821" i="28"/>
  <c r="X1820" i="28"/>
  <c r="X1819" i="28"/>
  <c r="X1818" i="28"/>
  <c r="X1817" i="28"/>
  <c r="X1816" i="28"/>
  <c r="X1815" i="28"/>
  <c r="X1814" i="28"/>
  <c r="X1813" i="28"/>
  <c r="X1812" i="28"/>
  <c r="X1811" i="28"/>
  <c r="X1810" i="28"/>
  <c r="X1809" i="28"/>
  <c r="X1808" i="28"/>
  <c r="X1807" i="28"/>
  <c r="X1806" i="28"/>
  <c r="X1805" i="28"/>
  <c r="X1804" i="28"/>
  <c r="X1803" i="28"/>
  <c r="X1802" i="28"/>
  <c r="X1801" i="28"/>
  <c r="X1800" i="28"/>
  <c r="X1799" i="28"/>
  <c r="X1798" i="28"/>
  <c r="X1797" i="28"/>
  <c r="X1796" i="28"/>
  <c r="X1795" i="28"/>
  <c r="X1794" i="28"/>
  <c r="X1793" i="28"/>
  <c r="X1792" i="28"/>
  <c r="X1791" i="28"/>
  <c r="X1790" i="28"/>
  <c r="X1789" i="28"/>
  <c r="X1788" i="28"/>
  <c r="X1787" i="28"/>
  <c r="X1786" i="28"/>
  <c r="X1785" i="28"/>
  <c r="X1784" i="28"/>
  <c r="X1783" i="28"/>
  <c r="X1782" i="28"/>
  <c r="X1781" i="28"/>
  <c r="X1780" i="28"/>
  <c r="X1779" i="28"/>
  <c r="X1778" i="28"/>
  <c r="X1777" i="28"/>
  <c r="X1776" i="28"/>
  <c r="X1775" i="28"/>
  <c r="X1774" i="28"/>
  <c r="X1773" i="28"/>
  <c r="X1772" i="28"/>
  <c r="X1771" i="28"/>
  <c r="X1770" i="28"/>
  <c r="X1769" i="28"/>
  <c r="X1768" i="28"/>
  <c r="X1767" i="28"/>
  <c r="X1766" i="28"/>
  <c r="X1765" i="28"/>
  <c r="X1764" i="28"/>
  <c r="X1763" i="28"/>
  <c r="X1762" i="28"/>
  <c r="X1761" i="28"/>
  <c r="X1760" i="28"/>
  <c r="X1759" i="28"/>
  <c r="X1758" i="28"/>
  <c r="X1757" i="28"/>
  <c r="X1756" i="28"/>
  <c r="X1755" i="28"/>
  <c r="X1754" i="28"/>
  <c r="X1753" i="28"/>
  <c r="X1752" i="28"/>
  <c r="X1751" i="28"/>
  <c r="X1750" i="28"/>
  <c r="X1749" i="28"/>
  <c r="X1748" i="28"/>
  <c r="X1747" i="28"/>
  <c r="X1746" i="28"/>
  <c r="X1745" i="28"/>
  <c r="X1744" i="28"/>
  <c r="X1743" i="28"/>
  <c r="X1742" i="28"/>
  <c r="X1741" i="28"/>
  <c r="X1740" i="28"/>
  <c r="X1739" i="28"/>
  <c r="X1738" i="28"/>
  <c r="X1737" i="28"/>
  <c r="X1736" i="28"/>
  <c r="X1735" i="28"/>
  <c r="X1734" i="28"/>
  <c r="X1733" i="28"/>
  <c r="X1732" i="28"/>
  <c r="X1731" i="28"/>
  <c r="X1730" i="28"/>
  <c r="X1729" i="28"/>
  <c r="X1728" i="28"/>
  <c r="X1727" i="28"/>
  <c r="X1726" i="28"/>
  <c r="X1725" i="28"/>
  <c r="X1724" i="28"/>
  <c r="X1723" i="28"/>
  <c r="X1722" i="28"/>
  <c r="X1721" i="28"/>
  <c r="X1720" i="28"/>
  <c r="X1719" i="28"/>
  <c r="X1718" i="28"/>
  <c r="X1717" i="28"/>
  <c r="X1716" i="28"/>
  <c r="X1715" i="28"/>
  <c r="X1714" i="28"/>
  <c r="X1713" i="28"/>
  <c r="X1712" i="28"/>
  <c r="X1711" i="28"/>
  <c r="X1710" i="28"/>
  <c r="X1709" i="28"/>
  <c r="X1708" i="28"/>
  <c r="X1707" i="28"/>
  <c r="X1706" i="28"/>
  <c r="X1705" i="28"/>
  <c r="X1704" i="28"/>
  <c r="X1703" i="28"/>
  <c r="X1702" i="28"/>
  <c r="X1701" i="28"/>
  <c r="X1700" i="28"/>
  <c r="X1699" i="28"/>
  <c r="X1698" i="28"/>
  <c r="X1697" i="28"/>
  <c r="X1696" i="28"/>
  <c r="X1695" i="28"/>
  <c r="X1694" i="28"/>
  <c r="X1693" i="28"/>
  <c r="X1692" i="28"/>
  <c r="X1691" i="28"/>
  <c r="X1690" i="28"/>
  <c r="X1689" i="28"/>
  <c r="X1688" i="28"/>
  <c r="X1687" i="28"/>
  <c r="X1686" i="28"/>
  <c r="X1685" i="28"/>
  <c r="X1684" i="28"/>
  <c r="X1683" i="28"/>
  <c r="X1682" i="28"/>
  <c r="X1681" i="28"/>
  <c r="X1680" i="28"/>
  <c r="X1679" i="28"/>
  <c r="X1678" i="28"/>
  <c r="X1677" i="28"/>
  <c r="X1676" i="28"/>
  <c r="X1675" i="28"/>
  <c r="X1674" i="28"/>
  <c r="X1673" i="28"/>
  <c r="X1672" i="28"/>
  <c r="X1671" i="28"/>
  <c r="X1670" i="28"/>
  <c r="X1669" i="28"/>
  <c r="X1668" i="28"/>
  <c r="X1667" i="28"/>
  <c r="X1666" i="28"/>
  <c r="X1665" i="28"/>
  <c r="X1664" i="28"/>
  <c r="X1663" i="28"/>
  <c r="X1662" i="28"/>
  <c r="X1661" i="28"/>
  <c r="X1660" i="28"/>
  <c r="X1659" i="28"/>
  <c r="X1658" i="28"/>
  <c r="X1657" i="28"/>
  <c r="X1656" i="28"/>
  <c r="X1655" i="28"/>
  <c r="X1654" i="28"/>
  <c r="X1653" i="28"/>
  <c r="X1652" i="28"/>
  <c r="X1651" i="28"/>
  <c r="X1650" i="28"/>
  <c r="X1649" i="28"/>
  <c r="X1648" i="28"/>
  <c r="X1647" i="28"/>
  <c r="X1646" i="28"/>
  <c r="X1645" i="28"/>
  <c r="X1644" i="28"/>
  <c r="X1643" i="28"/>
  <c r="X1642" i="28"/>
  <c r="X1641" i="28"/>
  <c r="X1640" i="28"/>
  <c r="X1639" i="28"/>
  <c r="X1638" i="28"/>
  <c r="X1637" i="28"/>
  <c r="X1636" i="28"/>
  <c r="X1635" i="28"/>
  <c r="X1634" i="28"/>
  <c r="X1633" i="28"/>
  <c r="X1632" i="28"/>
  <c r="X1631" i="28"/>
  <c r="X1630" i="28"/>
  <c r="X1629" i="28"/>
  <c r="X1628" i="28"/>
  <c r="X1627" i="28"/>
  <c r="X1626" i="28"/>
  <c r="X1625" i="28"/>
  <c r="X1624" i="28"/>
  <c r="X1623" i="28"/>
  <c r="X1622" i="28"/>
  <c r="X1621" i="28"/>
  <c r="X1620" i="28"/>
  <c r="X1619" i="28"/>
  <c r="X1618" i="28"/>
  <c r="X1617" i="28"/>
  <c r="X1616" i="28"/>
  <c r="X1615" i="28"/>
  <c r="X1614" i="28"/>
  <c r="X1613" i="28"/>
  <c r="X1612" i="28"/>
  <c r="X1611" i="28"/>
  <c r="X1610" i="28"/>
  <c r="X1609" i="28"/>
  <c r="X1608" i="28"/>
  <c r="X1607" i="28"/>
  <c r="X1606" i="28"/>
  <c r="X1605" i="28"/>
  <c r="X1604" i="28"/>
  <c r="X1603" i="28"/>
  <c r="X1602" i="28"/>
  <c r="X1601" i="28"/>
  <c r="X1600" i="28"/>
  <c r="X1599" i="28"/>
  <c r="X1598" i="28"/>
  <c r="X1597" i="28"/>
  <c r="X1596" i="28"/>
  <c r="X1595" i="28"/>
  <c r="X1594" i="28"/>
  <c r="X1593" i="28"/>
  <c r="X1592" i="28"/>
  <c r="X1591" i="28"/>
  <c r="X1590" i="28"/>
  <c r="X1589" i="28"/>
  <c r="X1588" i="28"/>
  <c r="X1587" i="28"/>
  <c r="X1586" i="28"/>
  <c r="X1585" i="28"/>
  <c r="X1584" i="28"/>
  <c r="X1583" i="28"/>
  <c r="X1582" i="28"/>
  <c r="X1581" i="28"/>
  <c r="X1580" i="28"/>
  <c r="X1579" i="28"/>
  <c r="X1578" i="28"/>
  <c r="X1577" i="28"/>
  <c r="X1576" i="28"/>
  <c r="X1575" i="28"/>
  <c r="X1574" i="28"/>
  <c r="X1573" i="28"/>
  <c r="X1572" i="28"/>
  <c r="X1571" i="28"/>
  <c r="X1570" i="28"/>
  <c r="X1569" i="28"/>
  <c r="X1568" i="28"/>
  <c r="X1567" i="28"/>
  <c r="X1566" i="28"/>
  <c r="X1565" i="28"/>
  <c r="X1564" i="28"/>
  <c r="X1563" i="28"/>
  <c r="X1562" i="28"/>
  <c r="X1561" i="28"/>
  <c r="X1560" i="28"/>
  <c r="X1559" i="28"/>
  <c r="X1558" i="28"/>
  <c r="X1557" i="28"/>
  <c r="X1556" i="28"/>
  <c r="X1555" i="28"/>
  <c r="X1554" i="28"/>
  <c r="X1553" i="28"/>
  <c r="X1552" i="28"/>
  <c r="X1551" i="28"/>
  <c r="X1550" i="28"/>
  <c r="X1549" i="28"/>
  <c r="X1548" i="28"/>
  <c r="X1547" i="28"/>
  <c r="X1546" i="28"/>
  <c r="X1545" i="28"/>
  <c r="X1544" i="28"/>
  <c r="X1543" i="28"/>
  <c r="X1542" i="28"/>
  <c r="X1541" i="28"/>
  <c r="X1540" i="28"/>
  <c r="X1539" i="28"/>
  <c r="X1538" i="28"/>
  <c r="X1537" i="28"/>
  <c r="X1536" i="28"/>
  <c r="X1535" i="28"/>
  <c r="X1534" i="28"/>
  <c r="X1533" i="28"/>
  <c r="X1532" i="28"/>
  <c r="X1531" i="28"/>
  <c r="X1530" i="28"/>
  <c r="X1529" i="28"/>
  <c r="X1528" i="28"/>
  <c r="X1527" i="28"/>
  <c r="X1526" i="28"/>
  <c r="X1525" i="28"/>
  <c r="X1524" i="28"/>
  <c r="X1523" i="28"/>
  <c r="X1522" i="28"/>
  <c r="X1521" i="28"/>
  <c r="X1520" i="28"/>
  <c r="X1519" i="28"/>
  <c r="X1518" i="28"/>
  <c r="X1517" i="28"/>
  <c r="X1516" i="28"/>
  <c r="X1515" i="28"/>
  <c r="X1514" i="28"/>
  <c r="X1513" i="28"/>
  <c r="X1512" i="28"/>
  <c r="X1511" i="28"/>
  <c r="X1510" i="28"/>
  <c r="X1509" i="28"/>
  <c r="X1508" i="28"/>
  <c r="X1507" i="28"/>
  <c r="X1506" i="28"/>
  <c r="X1505" i="28"/>
  <c r="X1504" i="28"/>
  <c r="X1503" i="28"/>
  <c r="X1502" i="28"/>
  <c r="X1501" i="28"/>
  <c r="X1500" i="28"/>
  <c r="X1499" i="28"/>
  <c r="X1498" i="28"/>
  <c r="X1497" i="28"/>
  <c r="X1496" i="28"/>
  <c r="X1495" i="28"/>
  <c r="X1494" i="28"/>
  <c r="X1493" i="28"/>
  <c r="X1492" i="28"/>
  <c r="X1491" i="28"/>
  <c r="X1490" i="28"/>
  <c r="X1489" i="28"/>
  <c r="X1488" i="28"/>
  <c r="X1487" i="28"/>
  <c r="X1486" i="28"/>
  <c r="X1485" i="28"/>
  <c r="X1484" i="28"/>
  <c r="X1483" i="28"/>
  <c r="X1482" i="28"/>
  <c r="X1481" i="28"/>
  <c r="X1480" i="28"/>
  <c r="X1479" i="28"/>
  <c r="X1478" i="28"/>
  <c r="X1477" i="28"/>
  <c r="X1476" i="28"/>
  <c r="X1475" i="28"/>
  <c r="X1474" i="28"/>
  <c r="X1473" i="28"/>
  <c r="X1472" i="28"/>
  <c r="X1471" i="28"/>
  <c r="X1470" i="28"/>
  <c r="X1469" i="28"/>
  <c r="X1468" i="28"/>
  <c r="X1467" i="28"/>
  <c r="X1466" i="28"/>
  <c r="X1465" i="28"/>
  <c r="X1464" i="28"/>
  <c r="X1463" i="28"/>
  <c r="X1462" i="28"/>
  <c r="X1461" i="28"/>
  <c r="X1460" i="28"/>
  <c r="X1459" i="28"/>
  <c r="X1458" i="28"/>
  <c r="X1457" i="28"/>
  <c r="X1456" i="28"/>
  <c r="X1455" i="28"/>
  <c r="X1454" i="28"/>
  <c r="X1453" i="28"/>
  <c r="X1452" i="28"/>
  <c r="X1451" i="28"/>
  <c r="X1450" i="28"/>
  <c r="X1449" i="28"/>
  <c r="X1448" i="28"/>
  <c r="X1447" i="28"/>
  <c r="X1446" i="28"/>
  <c r="X1445" i="28"/>
  <c r="X1444" i="28"/>
  <c r="X1443" i="28"/>
  <c r="X1442" i="28"/>
  <c r="X1441" i="28"/>
  <c r="X1440" i="28"/>
  <c r="X1439" i="28"/>
  <c r="X1438" i="28"/>
  <c r="X1437" i="28"/>
  <c r="X1436" i="28"/>
  <c r="X1435" i="28"/>
  <c r="X1434" i="28"/>
  <c r="X1433" i="28"/>
  <c r="X1432" i="28"/>
  <c r="X1431" i="28"/>
  <c r="X1430" i="28"/>
  <c r="X1429" i="28"/>
  <c r="X1428" i="28"/>
  <c r="X1427" i="28"/>
  <c r="X1426" i="28"/>
  <c r="X1425" i="28"/>
  <c r="X1424" i="28"/>
  <c r="X1423" i="28"/>
  <c r="X1422" i="28"/>
  <c r="X1421" i="28"/>
  <c r="X1420" i="28"/>
  <c r="X1419" i="28"/>
  <c r="X1418" i="28"/>
  <c r="X1417" i="28"/>
  <c r="X1416" i="28"/>
  <c r="X1415" i="28"/>
  <c r="X1414" i="28"/>
  <c r="X1413" i="28"/>
  <c r="X1412" i="28"/>
  <c r="X1411" i="28"/>
  <c r="X1410" i="28"/>
  <c r="X1409" i="28"/>
  <c r="X1408" i="28"/>
  <c r="X1407" i="28"/>
  <c r="X1406" i="28"/>
  <c r="X1405" i="28"/>
  <c r="X1404" i="28"/>
  <c r="X1403" i="28"/>
  <c r="X1402" i="28"/>
  <c r="X1401" i="28"/>
  <c r="X1400" i="28"/>
  <c r="X1399" i="28"/>
  <c r="X1398" i="28"/>
  <c r="X1397" i="28"/>
  <c r="X1396" i="28"/>
  <c r="X1395" i="28"/>
  <c r="X1394" i="28"/>
  <c r="X1393" i="28"/>
  <c r="X1392" i="28"/>
  <c r="X1391" i="28"/>
  <c r="X1390" i="28"/>
  <c r="X1389" i="28"/>
  <c r="X1388" i="28"/>
  <c r="X1387" i="28"/>
  <c r="X1386" i="28"/>
  <c r="X1385" i="28"/>
  <c r="X1384" i="28"/>
  <c r="X1383" i="28"/>
  <c r="X1382" i="28"/>
  <c r="X1381" i="28"/>
  <c r="X1380" i="28"/>
  <c r="X1379" i="28"/>
  <c r="X1378" i="28"/>
  <c r="X1377" i="28"/>
  <c r="X1376" i="28"/>
  <c r="X1375" i="28"/>
  <c r="X1374" i="28"/>
  <c r="X1373" i="28"/>
  <c r="X1372" i="28"/>
  <c r="X1371" i="28"/>
  <c r="X1370" i="28"/>
  <c r="X1369" i="28"/>
  <c r="X1368" i="28"/>
  <c r="X1367" i="28"/>
  <c r="X1366" i="28"/>
  <c r="X1365" i="28"/>
  <c r="X1364" i="28"/>
  <c r="X1363" i="28"/>
  <c r="X1362" i="28"/>
  <c r="X1361" i="28"/>
  <c r="X1360" i="28"/>
  <c r="X1359" i="28"/>
  <c r="X1358" i="28"/>
  <c r="X1357" i="28"/>
  <c r="X1356" i="28"/>
  <c r="X1355" i="28"/>
  <c r="X1354" i="28"/>
  <c r="X1353" i="28"/>
  <c r="X1352" i="28"/>
  <c r="X1351" i="28"/>
  <c r="X1350" i="28"/>
  <c r="X1349" i="28"/>
  <c r="X1348" i="28"/>
  <c r="X1347" i="28"/>
  <c r="X1346" i="28"/>
  <c r="X1345" i="28"/>
  <c r="X1344" i="28"/>
  <c r="X1343" i="28"/>
  <c r="X1342" i="28"/>
  <c r="X1341" i="28"/>
  <c r="X1340" i="28"/>
  <c r="X1339" i="28"/>
  <c r="X1338" i="28"/>
  <c r="X1337" i="28"/>
  <c r="X1336" i="28"/>
  <c r="X1335" i="28"/>
  <c r="X1334" i="28"/>
  <c r="X1333" i="28"/>
  <c r="X1332" i="28"/>
  <c r="X1331" i="28"/>
  <c r="X1330" i="28"/>
  <c r="X1329" i="28"/>
  <c r="X1328" i="28"/>
  <c r="X1327" i="28"/>
  <c r="X1326" i="28"/>
  <c r="X1325" i="28"/>
  <c r="X1324" i="28"/>
  <c r="X1323" i="28"/>
  <c r="X1322" i="28"/>
  <c r="X1321" i="28"/>
  <c r="X1320" i="28"/>
  <c r="X1319" i="28"/>
  <c r="X1318" i="28"/>
  <c r="X1317" i="28"/>
  <c r="X1316" i="28"/>
  <c r="X1315" i="28"/>
  <c r="X1314" i="28"/>
  <c r="X1313" i="28"/>
  <c r="X1312" i="28"/>
  <c r="X1311" i="28"/>
  <c r="X1310" i="28"/>
  <c r="X1309" i="28"/>
  <c r="X1308" i="28"/>
  <c r="X1307" i="28"/>
  <c r="X1306" i="28"/>
  <c r="X1305" i="28"/>
  <c r="X1304" i="28"/>
  <c r="X1303" i="28"/>
  <c r="X1302" i="28"/>
  <c r="X1301" i="28"/>
  <c r="X1300" i="28"/>
  <c r="X1299" i="28"/>
  <c r="X1298" i="28"/>
  <c r="X1297" i="28"/>
  <c r="X1296" i="28"/>
  <c r="X1295" i="28"/>
  <c r="X1294" i="28"/>
  <c r="X1293" i="28"/>
  <c r="X1292" i="28"/>
  <c r="X1291" i="28"/>
  <c r="X1290" i="28"/>
  <c r="X1289" i="28"/>
  <c r="X1288" i="28"/>
  <c r="X1287" i="28"/>
  <c r="X1286" i="28"/>
  <c r="X1285" i="28"/>
  <c r="X1284" i="28"/>
  <c r="X1283" i="28"/>
  <c r="X1282" i="28"/>
  <c r="X1281" i="28"/>
  <c r="X1280" i="28"/>
  <c r="X1279" i="28"/>
  <c r="X1278" i="28"/>
  <c r="X1277" i="28"/>
  <c r="X1276" i="28"/>
  <c r="X1275" i="28"/>
  <c r="X1274" i="28"/>
  <c r="X1273" i="28"/>
  <c r="X1272" i="28"/>
  <c r="X1271" i="28"/>
  <c r="X1270" i="28"/>
  <c r="X1269" i="28"/>
  <c r="X1268" i="28"/>
  <c r="X1267" i="28"/>
  <c r="X1266" i="28"/>
  <c r="X1265" i="28"/>
  <c r="X1264" i="28"/>
  <c r="X1263" i="28"/>
  <c r="X1262" i="28"/>
  <c r="X1261" i="28"/>
  <c r="X1260" i="28"/>
  <c r="X1259" i="28"/>
  <c r="X1258" i="28"/>
  <c r="X1257" i="28"/>
  <c r="X1256" i="28"/>
  <c r="X1255" i="28"/>
  <c r="X1254" i="28"/>
  <c r="X1253" i="28"/>
  <c r="X1252" i="28"/>
  <c r="X1251" i="28"/>
  <c r="X1250" i="28"/>
  <c r="X1249" i="28"/>
  <c r="X1248" i="28"/>
  <c r="X1247" i="28"/>
  <c r="X1246" i="28"/>
  <c r="X1245" i="28"/>
  <c r="X1244" i="28"/>
  <c r="X1243" i="28"/>
  <c r="X1242" i="28"/>
  <c r="X1241" i="28"/>
  <c r="X1240" i="28"/>
  <c r="X1239" i="28"/>
  <c r="X1238" i="28"/>
  <c r="X1237" i="28"/>
  <c r="X1236" i="28"/>
  <c r="X1235" i="28"/>
  <c r="X1234" i="28"/>
  <c r="X1233" i="28"/>
  <c r="X1232" i="28"/>
  <c r="X1231" i="28"/>
  <c r="X1230" i="28"/>
  <c r="X1229" i="28"/>
  <c r="X1228" i="28"/>
  <c r="X1227" i="28"/>
  <c r="X1226" i="28"/>
  <c r="X1225" i="28"/>
  <c r="X1224" i="28"/>
  <c r="X1223" i="28"/>
  <c r="X1222" i="28"/>
  <c r="X1221" i="28"/>
  <c r="X1220" i="28"/>
  <c r="X1219" i="28"/>
  <c r="X1218" i="28"/>
  <c r="X1217" i="28"/>
  <c r="X1216" i="28"/>
  <c r="X1215" i="28"/>
  <c r="X1214" i="28"/>
  <c r="X1213" i="28"/>
  <c r="X1212" i="28"/>
  <c r="X1211" i="28"/>
  <c r="X1210" i="28"/>
  <c r="X1209" i="28"/>
  <c r="X1208" i="28"/>
  <c r="X1207" i="28"/>
  <c r="X1206" i="28"/>
  <c r="X1205" i="28"/>
  <c r="X1204" i="28"/>
  <c r="X1203" i="28"/>
  <c r="X1202" i="28"/>
  <c r="X1201" i="28"/>
  <c r="X1200" i="28"/>
  <c r="X1199" i="28"/>
  <c r="X1198" i="28"/>
  <c r="X1197" i="28"/>
  <c r="X1196" i="28"/>
  <c r="X1195" i="28"/>
  <c r="X1194" i="28"/>
  <c r="X1193" i="28"/>
  <c r="X1192" i="28"/>
  <c r="X1191" i="28"/>
  <c r="X1190" i="28"/>
  <c r="X1189" i="28"/>
  <c r="X1188" i="28"/>
  <c r="X1187" i="28"/>
  <c r="X1186" i="28"/>
  <c r="X1185" i="28"/>
  <c r="X1184" i="28"/>
  <c r="X1183" i="28"/>
  <c r="X1182" i="28"/>
  <c r="X1181" i="28"/>
  <c r="X1180" i="28"/>
  <c r="X1179" i="28"/>
  <c r="X1178" i="28"/>
  <c r="X1177" i="28"/>
  <c r="X1176" i="28"/>
  <c r="X1175" i="28"/>
  <c r="X1174" i="28"/>
  <c r="X1173" i="28"/>
  <c r="X1172" i="28"/>
  <c r="X1171" i="28"/>
  <c r="X1170" i="28"/>
  <c r="X1169" i="28"/>
  <c r="X1168" i="28"/>
  <c r="X1167" i="28"/>
  <c r="X1166" i="28"/>
  <c r="X1165" i="28"/>
  <c r="X1164" i="28"/>
  <c r="X1163" i="28"/>
  <c r="X1162" i="28"/>
  <c r="X1161" i="28"/>
  <c r="X1160" i="28"/>
  <c r="X1159" i="28"/>
  <c r="X1158" i="28"/>
  <c r="X1157" i="28"/>
  <c r="X1156" i="28"/>
  <c r="X1155" i="28"/>
  <c r="X1154" i="28"/>
  <c r="X1153" i="28"/>
  <c r="X1152" i="28"/>
  <c r="X1151" i="28"/>
  <c r="X1150" i="28"/>
  <c r="X1149" i="28"/>
  <c r="X1148" i="28"/>
  <c r="X1147" i="28"/>
  <c r="X1146" i="28"/>
  <c r="X1145" i="28"/>
  <c r="X1144" i="28"/>
  <c r="X1143" i="28"/>
  <c r="X1142" i="28"/>
  <c r="X1141" i="28"/>
  <c r="X1140" i="28"/>
  <c r="X1139" i="28"/>
  <c r="X1138" i="28"/>
  <c r="X1137" i="28"/>
  <c r="X1136" i="28"/>
  <c r="X1135" i="28"/>
  <c r="X1134" i="28"/>
  <c r="X1133" i="28"/>
  <c r="X1132" i="28"/>
  <c r="X1131" i="28"/>
  <c r="X1130" i="28"/>
  <c r="X1129" i="28"/>
  <c r="X1128" i="28"/>
  <c r="X1127" i="28"/>
  <c r="X1126" i="28"/>
  <c r="X1125" i="28"/>
  <c r="X1124" i="28"/>
  <c r="X1123" i="28"/>
  <c r="X1122" i="28"/>
  <c r="X1121" i="28"/>
  <c r="X1120" i="28"/>
  <c r="X1119" i="28"/>
  <c r="X1118" i="28"/>
  <c r="X1117" i="28"/>
  <c r="X1116" i="28"/>
  <c r="X1115" i="28"/>
  <c r="X1114" i="28"/>
  <c r="X1113" i="28"/>
  <c r="X1112" i="28"/>
  <c r="X1111" i="28"/>
  <c r="X1110" i="28"/>
  <c r="X1109" i="28"/>
  <c r="X1108" i="28"/>
  <c r="X1107" i="28"/>
  <c r="X1106" i="28"/>
  <c r="X1105" i="28"/>
  <c r="X1104" i="28"/>
  <c r="X1103" i="28"/>
  <c r="X1102" i="28"/>
  <c r="X1101" i="28"/>
  <c r="X1100" i="28"/>
  <c r="X1099" i="28"/>
  <c r="X1098" i="28"/>
  <c r="X1097" i="28"/>
  <c r="X1096" i="28"/>
  <c r="X1095" i="28"/>
  <c r="X1094" i="28"/>
  <c r="X1093" i="28"/>
  <c r="X1092" i="28"/>
  <c r="X1091" i="28"/>
  <c r="X1090" i="28"/>
  <c r="X1089" i="28"/>
  <c r="X1088" i="28"/>
  <c r="X1087" i="28"/>
  <c r="X1086" i="28"/>
  <c r="X1085" i="28"/>
  <c r="X1084" i="28"/>
  <c r="X1083" i="28"/>
  <c r="X1082" i="28"/>
  <c r="X1081" i="28"/>
  <c r="X1080" i="28"/>
  <c r="X1079" i="28"/>
  <c r="X1078" i="28"/>
  <c r="X1077" i="28"/>
  <c r="X1076" i="28"/>
  <c r="X1075" i="28"/>
  <c r="X1074" i="28"/>
  <c r="X1073" i="28"/>
  <c r="X1072" i="28"/>
  <c r="X1071" i="28"/>
  <c r="X1070" i="28"/>
  <c r="X1069" i="28"/>
  <c r="X1068" i="28"/>
  <c r="X1067" i="28"/>
  <c r="X1066" i="28"/>
  <c r="X1065" i="28"/>
  <c r="X1064" i="28"/>
  <c r="X1063" i="28"/>
  <c r="X1062" i="28"/>
  <c r="X1061" i="28"/>
  <c r="X1060" i="28"/>
  <c r="X1059" i="28"/>
  <c r="X1058" i="28"/>
  <c r="X1057" i="28"/>
  <c r="X1056" i="28"/>
  <c r="X1055" i="28"/>
  <c r="X1054" i="28"/>
  <c r="X1053" i="28"/>
  <c r="X1052" i="28"/>
  <c r="X1051" i="28"/>
  <c r="X1050" i="28"/>
  <c r="X1049" i="28"/>
  <c r="X1048" i="28"/>
  <c r="X1047" i="28"/>
  <c r="X1046" i="28"/>
  <c r="X1045" i="28"/>
  <c r="X1044" i="28"/>
  <c r="X1043" i="28"/>
  <c r="X1042" i="28"/>
  <c r="X1041" i="28"/>
  <c r="X1040" i="28"/>
  <c r="X1039" i="28"/>
  <c r="X1038" i="28"/>
  <c r="X1037" i="28"/>
  <c r="X1036" i="28"/>
  <c r="X1035" i="28"/>
  <c r="X1034" i="28"/>
  <c r="X1033" i="28"/>
  <c r="X1032" i="28"/>
  <c r="X1031" i="28"/>
  <c r="X1030" i="28"/>
  <c r="X1029" i="28"/>
  <c r="X1028" i="28"/>
  <c r="X1027" i="28"/>
  <c r="X1026" i="28"/>
  <c r="X1025" i="28"/>
  <c r="X1024" i="28"/>
  <c r="X1023" i="28"/>
  <c r="X1022" i="28"/>
  <c r="X1021" i="28"/>
  <c r="X1020" i="28"/>
  <c r="X1019" i="28"/>
  <c r="X1018" i="28"/>
  <c r="X1017" i="28"/>
  <c r="X1016" i="28"/>
  <c r="X1015" i="28"/>
  <c r="X1014" i="28"/>
  <c r="X1013" i="28"/>
  <c r="X1012" i="28"/>
  <c r="X1011" i="28"/>
  <c r="X1010" i="28"/>
  <c r="X1009" i="28"/>
  <c r="X1008" i="28"/>
  <c r="X1007" i="28"/>
  <c r="X1006" i="28"/>
  <c r="X1005" i="28"/>
  <c r="X1004" i="28"/>
  <c r="X1003" i="28"/>
  <c r="X1002" i="28"/>
  <c r="X1001" i="28"/>
  <c r="X1000" i="28"/>
  <c r="X999" i="28"/>
  <c r="X998" i="28"/>
  <c r="X997" i="28"/>
  <c r="X996" i="28"/>
  <c r="X995" i="28"/>
  <c r="X994" i="28"/>
  <c r="X993" i="28"/>
  <c r="X992" i="28"/>
  <c r="X991" i="28"/>
  <c r="X990" i="28"/>
  <c r="X989" i="28"/>
  <c r="X988" i="28"/>
  <c r="X987" i="28"/>
  <c r="X986" i="28"/>
  <c r="X985" i="28"/>
  <c r="X984" i="28"/>
  <c r="X983" i="28"/>
  <c r="X982" i="28"/>
  <c r="X981" i="28"/>
  <c r="X980" i="28"/>
  <c r="X979" i="28"/>
  <c r="X978" i="28"/>
  <c r="X977" i="28"/>
  <c r="X976" i="28"/>
  <c r="X975" i="28"/>
  <c r="X974" i="28"/>
  <c r="X973" i="28"/>
  <c r="X972" i="28"/>
  <c r="X971" i="28"/>
  <c r="X970" i="28"/>
  <c r="X969" i="28"/>
  <c r="X968" i="28"/>
  <c r="X967" i="28"/>
  <c r="X966" i="28"/>
  <c r="X965" i="28"/>
  <c r="X964" i="28"/>
  <c r="X963" i="28"/>
  <c r="X962" i="28"/>
  <c r="X961" i="28"/>
  <c r="X960" i="28"/>
  <c r="X959" i="28"/>
  <c r="X958" i="28"/>
  <c r="X957" i="28"/>
  <c r="X956" i="28"/>
  <c r="X955" i="28"/>
  <c r="X954" i="28"/>
  <c r="X953" i="28"/>
  <c r="X952" i="28"/>
  <c r="X951" i="28"/>
  <c r="X950" i="28"/>
  <c r="X949" i="28"/>
  <c r="X948" i="28"/>
  <c r="X947" i="28"/>
  <c r="X946" i="28"/>
  <c r="X945" i="28"/>
  <c r="X944" i="28"/>
  <c r="X943" i="28"/>
  <c r="X942" i="28"/>
  <c r="X941" i="28"/>
  <c r="X940" i="28"/>
  <c r="X939" i="28"/>
  <c r="X938" i="28"/>
  <c r="X937" i="28"/>
  <c r="X936" i="28"/>
  <c r="X935" i="28"/>
  <c r="X934" i="28"/>
  <c r="X933" i="28"/>
  <c r="X932" i="28"/>
  <c r="X931" i="28"/>
  <c r="X930" i="28"/>
  <c r="X929" i="28"/>
  <c r="X928" i="28"/>
  <c r="X927" i="28"/>
  <c r="X926" i="28"/>
  <c r="X925" i="28"/>
  <c r="X924" i="28"/>
  <c r="X923" i="28"/>
  <c r="X922" i="28"/>
  <c r="X921" i="28"/>
  <c r="X920" i="28"/>
  <c r="X919" i="28"/>
  <c r="X918" i="28"/>
  <c r="X917" i="28"/>
  <c r="X916" i="28"/>
  <c r="X915" i="28"/>
  <c r="X914" i="28"/>
  <c r="X913" i="28"/>
  <c r="X912" i="28"/>
  <c r="X911" i="28"/>
  <c r="X910" i="28"/>
  <c r="X909" i="28"/>
  <c r="X908" i="28"/>
  <c r="X907" i="28"/>
  <c r="X906" i="28"/>
  <c r="X905" i="28"/>
  <c r="X904" i="28"/>
  <c r="X903" i="28"/>
  <c r="X902" i="28"/>
  <c r="X901" i="28"/>
  <c r="X900" i="28"/>
  <c r="X899" i="28"/>
  <c r="X898" i="28"/>
  <c r="X897" i="28"/>
  <c r="X896" i="28"/>
  <c r="X895" i="28"/>
  <c r="X894" i="28"/>
  <c r="X893" i="28"/>
  <c r="X892" i="28"/>
  <c r="X891" i="28"/>
  <c r="X890" i="28"/>
  <c r="X889" i="28"/>
  <c r="X888" i="28"/>
  <c r="X887" i="28"/>
  <c r="X886" i="28"/>
  <c r="X885" i="28"/>
  <c r="X884" i="28"/>
  <c r="X883" i="28"/>
  <c r="X882" i="28"/>
  <c r="X881" i="28"/>
  <c r="X880" i="28"/>
  <c r="X879" i="28"/>
  <c r="X878" i="28"/>
  <c r="X877" i="28"/>
  <c r="X876" i="28"/>
  <c r="X875" i="28"/>
  <c r="X874" i="28"/>
  <c r="X873" i="28"/>
  <c r="X872" i="28"/>
  <c r="X871" i="28"/>
  <c r="X870" i="28"/>
  <c r="X869" i="28"/>
  <c r="X868" i="28"/>
  <c r="X867" i="28"/>
  <c r="X866" i="28"/>
  <c r="X865" i="28"/>
  <c r="X864" i="28"/>
  <c r="X863" i="28"/>
  <c r="X862" i="28"/>
  <c r="X861" i="28"/>
  <c r="X860" i="28"/>
  <c r="X859" i="28"/>
  <c r="X858" i="28"/>
  <c r="X857" i="28"/>
  <c r="X856" i="28"/>
  <c r="X855" i="28"/>
  <c r="X854" i="28"/>
  <c r="X853" i="28"/>
  <c r="X852" i="28"/>
  <c r="X851" i="28"/>
  <c r="X850" i="28"/>
  <c r="X849" i="28"/>
  <c r="X848" i="28"/>
  <c r="X847" i="28"/>
  <c r="X846" i="28"/>
  <c r="X845" i="28"/>
  <c r="X844" i="28"/>
  <c r="X843" i="28"/>
  <c r="X842" i="28"/>
  <c r="X841" i="28"/>
  <c r="X840" i="28"/>
  <c r="X839" i="28"/>
  <c r="X838" i="28"/>
  <c r="X837" i="28"/>
  <c r="X836" i="28"/>
  <c r="X835" i="28"/>
  <c r="X834" i="28"/>
  <c r="X833" i="28"/>
  <c r="X832" i="28"/>
  <c r="X831" i="28"/>
  <c r="X830" i="28"/>
  <c r="X829" i="28"/>
  <c r="X828" i="28"/>
  <c r="X827" i="28"/>
  <c r="X826" i="28"/>
  <c r="X825" i="28"/>
  <c r="X824" i="28"/>
  <c r="X823" i="28"/>
  <c r="X822" i="28"/>
  <c r="X821" i="28"/>
  <c r="X820" i="28"/>
  <c r="X819" i="28"/>
  <c r="X818" i="28"/>
  <c r="X817" i="28"/>
  <c r="X816" i="28"/>
  <c r="X815" i="28"/>
  <c r="X814" i="28"/>
  <c r="X813" i="28"/>
  <c r="X812" i="28"/>
  <c r="X811" i="28"/>
  <c r="X810" i="28"/>
  <c r="X809" i="28"/>
  <c r="X808" i="28"/>
  <c r="X807" i="28"/>
  <c r="X806" i="28"/>
  <c r="X805" i="28"/>
  <c r="X804" i="28"/>
  <c r="X803" i="28"/>
  <c r="X802" i="28"/>
  <c r="X801" i="28"/>
  <c r="X800" i="28"/>
  <c r="X799" i="28"/>
  <c r="X798" i="28"/>
  <c r="X797" i="28"/>
  <c r="X796" i="28"/>
  <c r="X795" i="28"/>
  <c r="X794" i="28"/>
  <c r="X793" i="28"/>
  <c r="X792" i="28"/>
  <c r="X791" i="28"/>
  <c r="X790" i="28"/>
  <c r="X789" i="28"/>
  <c r="X788" i="28"/>
  <c r="X787" i="28"/>
  <c r="X786" i="28"/>
  <c r="X785" i="28"/>
  <c r="X784" i="28"/>
  <c r="X783" i="28"/>
  <c r="X782" i="28"/>
  <c r="X781" i="28"/>
  <c r="X780" i="28"/>
  <c r="X779" i="28"/>
  <c r="X778" i="28"/>
  <c r="X777" i="28"/>
  <c r="X776" i="28"/>
  <c r="X775" i="28"/>
  <c r="X774" i="28"/>
  <c r="X773" i="28"/>
  <c r="X772" i="28"/>
  <c r="X771" i="28"/>
  <c r="X770" i="28"/>
  <c r="X769" i="28"/>
  <c r="X768" i="28"/>
  <c r="X767" i="28"/>
  <c r="X766" i="28"/>
  <c r="X765" i="28"/>
  <c r="X764" i="28"/>
  <c r="X763" i="28"/>
  <c r="X762" i="28"/>
  <c r="X761" i="28"/>
  <c r="X760" i="28"/>
  <c r="X759" i="28"/>
  <c r="X758" i="28"/>
  <c r="X757" i="28"/>
  <c r="X756" i="28"/>
  <c r="X755" i="28"/>
  <c r="X754" i="28"/>
  <c r="X753" i="28"/>
  <c r="X752" i="28"/>
  <c r="X751" i="28"/>
  <c r="X750" i="28"/>
  <c r="X749" i="28"/>
  <c r="X748" i="28"/>
  <c r="X747" i="28"/>
  <c r="X746" i="28"/>
  <c r="X745" i="28"/>
  <c r="X744" i="28"/>
  <c r="X743" i="28"/>
  <c r="X742" i="28"/>
  <c r="X741" i="28"/>
  <c r="X740" i="28"/>
  <c r="X739" i="28"/>
  <c r="X738" i="28"/>
  <c r="X737" i="28"/>
  <c r="X736" i="28"/>
  <c r="X735" i="28"/>
  <c r="X734" i="28"/>
  <c r="X733" i="28"/>
  <c r="X732" i="28"/>
  <c r="X731" i="28"/>
  <c r="X730" i="28"/>
  <c r="X729" i="28"/>
  <c r="X728" i="28"/>
  <c r="X727" i="28"/>
  <c r="X726" i="28"/>
  <c r="X725" i="28"/>
  <c r="X724" i="28"/>
  <c r="X723" i="28"/>
  <c r="X722" i="28"/>
  <c r="X721" i="28"/>
  <c r="X720" i="28"/>
  <c r="X719" i="28"/>
  <c r="X718" i="28"/>
  <c r="X717" i="28"/>
  <c r="X716" i="28"/>
  <c r="X715" i="28"/>
  <c r="X714" i="28"/>
  <c r="X713" i="28"/>
  <c r="X712" i="28"/>
  <c r="X711" i="28"/>
  <c r="X710" i="28"/>
  <c r="X709" i="28"/>
  <c r="X708" i="28"/>
  <c r="X707" i="28"/>
  <c r="X706" i="28"/>
  <c r="X705" i="28"/>
  <c r="X704" i="28"/>
  <c r="X703" i="28"/>
  <c r="X702" i="28"/>
  <c r="X701" i="28"/>
  <c r="X700" i="28"/>
  <c r="X699" i="28"/>
  <c r="X698" i="28"/>
  <c r="X697" i="28"/>
  <c r="X696" i="28"/>
  <c r="X695" i="28"/>
  <c r="X694" i="28"/>
  <c r="X693" i="28"/>
  <c r="X692" i="28"/>
  <c r="X691" i="28"/>
  <c r="X690" i="28"/>
  <c r="X689" i="28"/>
  <c r="X688" i="28"/>
  <c r="X687" i="28"/>
  <c r="X686" i="28"/>
  <c r="X685" i="28"/>
  <c r="X684" i="28"/>
  <c r="X683" i="28"/>
  <c r="X682" i="28"/>
  <c r="X681" i="28"/>
  <c r="X680" i="28"/>
  <c r="X679" i="28"/>
  <c r="X678" i="28"/>
  <c r="X677" i="28"/>
  <c r="X676" i="28"/>
  <c r="X675" i="28"/>
  <c r="X674" i="28"/>
  <c r="X673" i="28"/>
  <c r="X672" i="28"/>
  <c r="X671" i="28"/>
  <c r="X670" i="28"/>
  <c r="X669" i="28"/>
  <c r="X668" i="28"/>
  <c r="X667" i="28"/>
  <c r="X666" i="28"/>
  <c r="X665" i="28"/>
  <c r="X664" i="28"/>
  <c r="X663" i="28"/>
  <c r="X662" i="28"/>
  <c r="X661" i="28"/>
  <c r="X660" i="28"/>
  <c r="X659" i="28"/>
  <c r="X658" i="28"/>
  <c r="X657" i="28"/>
  <c r="X656" i="28"/>
  <c r="X655" i="28"/>
  <c r="X654" i="28"/>
  <c r="X653" i="28"/>
  <c r="X652" i="28"/>
  <c r="X651" i="28"/>
  <c r="X650" i="28"/>
  <c r="X649" i="28"/>
  <c r="X648" i="28"/>
  <c r="X647" i="28"/>
  <c r="X646" i="28"/>
  <c r="X645" i="28"/>
  <c r="X644" i="28"/>
  <c r="X643" i="28"/>
  <c r="X642" i="28"/>
  <c r="X641" i="28"/>
  <c r="X640" i="28"/>
  <c r="X639" i="28"/>
  <c r="X638" i="28"/>
  <c r="X637" i="28"/>
  <c r="X636" i="28"/>
  <c r="X635" i="28"/>
  <c r="X634" i="28"/>
  <c r="X633" i="28"/>
  <c r="X632" i="28"/>
  <c r="X631" i="28"/>
  <c r="X630" i="28"/>
  <c r="X629" i="28"/>
  <c r="X628" i="28"/>
  <c r="X627" i="28"/>
  <c r="X626" i="28"/>
  <c r="X625" i="28"/>
  <c r="X624" i="28"/>
  <c r="X623" i="28"/>
  <c r="X622" i="28"/>
  <c r="X621" i="28"/>
  <c r="X620" i="28"/>
  <c r="X619" i="28"/>
  <c r="X618" i="28"/>
  <c r="X617" i="28"/>
  <c r="X616" i="28"/>
  <c r="X615" i="28"/>
  <c r="X614" i="28"/>
  <c r="X613" i="28"/>
  <c r="X612" i="28"/>
  <c r="X611" i="28"/>
  <c r="X610" i="28"/>
  <c r="X609" i="28"/>
  <c r="X608" i="28"/>
  <c r="X607" i="28"/>
  <c r="X606" i="28"/>
  <c r="X605" i="28"/>
  <c r="X604" i="28"/>
  <c r="X603" i="28"/>
  <c r="X602" i="28"/>
  <c r="X601" i="28"/>
  <c r="X600" i="28"/>
  <c r="X599" i="28"/>
  <c r="X598" i="28"/>
  <c r="X597" i="28"/>
  <c r="X596" i="28"/>
  <c r="X595" i="28"/>
  <c r="X594" i="28"/>
  <c r="X593" i="28"/>
  <c r="X592" i="28"/>
  <c r="X591" i="28"/>
  <c r="X590" i="28"/>
  <c r="X589" i="28"/>
  <c r="X588" i="28"/>
  <c r="X587" i="28"/>
  <c r="X586" i="28"/>
  <c r="X585" i="28"/>
  <c r="X584" i="28"/>
  <c r="X583" i="28"/>
  <c r="X582" i="28"/>
  <c r="X581" i="28"/>
  <c r="X580" i="28"/>
  <c r="X579" i="28"/>
  <c r="X578" i="28"/>
  <c r="X577" i="28"/>
  <c r="X576" i="28"/>
  <c r="X575" i="28"/>
  <c r="X574" i="28"/>
  <c r="X573" i="28"/>
  <c r="X572" i="28"/>
  <c r="X571" i="28"/>
  <c r="X570" i="28"/>
  <c r="X569" i="28"/>
  <c r="X568" i="28"/>
  <c r="X567" i="28"/>
  <c r="X566" i="28"/>
  <c r="X565" i="28"/>
  <c r="X564" i="28"/>
  <c r="X563" i="28"/>
  <c r="X562" i="28"/>
  <c r="X561" i="28"/>
  <c r="X560" i="28"/>
  <c r="X559" i="28"/>
  <c r="X558" i="28"/>
  <c r="X557" i="28"/>
  <c r="X556" i="28"/>
  <c r="X555" i="28"/>
  <c r="X554" i="28"/>
  <c r="X553" i="28"/>
  <c r="X552" i="28"/>
  <c r="X551" i="28"/>
  <c r="X550" i="28"/>
  <c r="X549" i="28"/>
  <c r="X548" i="28"/>
  <c r="X547" i="28"/>
  <c r="X546" i="28"/>
  <c r="X545" i="28"/>
  <c r="X544" i="28"/>
  <c r="X543" i="28"/>
  <c r="X542" i="28"/>
  <c r="X541" i="28"/>
  <c r="X540" i="28"/>
  <c r="X539" i="28"/>
  <c r="X538" i="28"/>
  <c r="X537" i="28"/>
  <c r="X536" i="28"/>
  <c r="X535" i="28"/>
  <c r="X534" i="28"/>
  <c r="X533" i="28"/>
  <c r="X532" i="28"/>
  <c r="X531" i="28"/>
  <c r="X530" i="28"/>
  <c r="X529" i="28"/>
  <c r="X528" i="28"/>
  <c r="X527" i="28"/>
  <c r="X526" i="28"/>
  <c r="X525" i="28"/>
  <c r="X524" i="28"/>
  <c r="X523" i="28"/>
  <c r="X522" i="28"/>
  <c r="X521" i="28"/>
  <c r="X520" i="28"/>
  <c r="X519" i="28"/>
  <c r="X518" i="28"/>
  <c r="X517" i="28"/>
  <c r="X516" i="28"/>
  <c r="X515" i="28"/>
  <c r="X514" i="28"/>
  <c r="X513" i="28"/>
  <c r="X512" i="28"/>
  <c r="X511" i="28"/>
  <c r="X510" i="28"/>
  <c r="X509" i="28"/>
  <c r="X508" i="28"/>
  <c r="X507" i="28"/>
  <c r="X506" i="28"/>
  <c r="X505" i="28"/>
  <c r="X504" i="28"/>
  <c r="X503" i="28"/>
  <c r="X502" i="28"/>
  <c r="X501" i="28"/>
  <c r="X500" i="28"/>
  <c r="X499" i="28"/>
  <c r="X498" i="28"/>
  <c r="X497" i="28"/>
  <c r="X496" i="28"/>
  <c r="X495" i="28"/>
  <c r="X494" i="28"/>
  <c r="X493" i="28"/>
  <c r="X492" i="28"/>
  <c r="X491" i="28"/>
  <c r="X490" i="28"/>
  <c r="X489" i="28"/>
  <c r="X488" i="28"/>
  <c r="X487" i="28"/>
  <c r="X486" i="28"/>
  <c r="X485" i="28"/>
  <c r="X484" i="28"/>
  <c r="X483" i="28"/>
  <c r="X482" i="28"/>
  <c r="X481" i="28"/>
  <c r="X480" i="28"/>
  <c r="X479" i="28"/>
  <c r="X478" i="28"/>
  <c r="X477" i="28"/>
  <c r="X476" i="28"/>
  <c r="X475" i="28"/>
  <c r="X474" i="28"/>
  <c r="X473" i="28"/>
  <c r="X472" i="28"/>
  <c r="X471" i="28"/>
  <c r="X470" i="28"/>
  <c r="X469" i="28"/>
  <c r="X468" i="28"/>
  <c r="X467" i="28"/>
  <c r="X466" i="28"/>
  <c r="X465" i="28"/>
  <c r="X464" i="28"/>
  <c r="X463" i="28"/>
  <c r="X462" i="28"/>
  <c r="X461" i="28"/>
  <c r="X460" i="28"/>
  <c r="X459" i="28"/>
  <c r="X458" i="28"/>
  <c r="X457" i="28"/>
  <c r="X456" i="28"/>
  <c r="X455" i="28"/>
  <c r="X454" i="28"/>
  <c r="X453" i="28"/>
  <c r="X452" i="28"/>
  <c r="X451" i="28"/>
  <c r="X450" i="28"/>
  <c r="X449" i="28"/>
  <c r="X448" i="28"/>
  <c r="X447" i="28"/>
  <c r="X446" i="28"/>
  <c r="X445" i="28"/>
  <c r="X444" i="28"/>
  <c r="X443" i="28"/>
  <c r="X442" i="28"/>
  <c r="X441" i="28"/>
  <c r="X440" i="28"/>
  <c r="X439" i="28"/>
  <c r="X438" i="28"/>
  <c r="X437" i="28"/>
  <c r="X436" i="28"/>
  <c r="X435" i="28"/>
  <c r="X434" i="28"/>
  <c r="X433" i="28"/>
  <c r="X432" i="28"/>
  <c r="X431" i="28"/>
  <c r="X430" i="28"/>
  <c r="X429" i="28"/>
  <c r="X428" i="28"/>
  <c r="X427" i="28"/>
  <c r="X426" i="28"/>
  <c r="X425" i="28"/>
  <c r="X424" i="28"/>
  <c r="X423" i="28"/>
  <c r="X422" i="28"/>
  <c r="X421" i="28"/>
  <c r="X420" i="28"/>
  <c r="X419" i="28"/>
  <c r="X418" i="28"/>
  <c r="X417" i="28"/>
  <c r="X416" i="28"/>
  <c r="X415" i="28"/>
  <c r="X414" i="28"/>
  <c r="X413" i="28"/>
  <c r="X412" i="28"/>
  <c r="X411" i="28"/>
  <c r="X410" i="28"/>
  <c r="X409" i="28"/>
  <c r="X408" i="28"/>
  <c r="X407" i="28"/>
  <c r="X406" i="28"/>
  <c r="X405" i="28"/>
  <c r="X404" i="28"/>
  <c r="X403" i="28"/>
  <c r="X402" i="28"/>
  <c r="X401" i="28"/>
  <c r="X400" i="28"/>
  <c r="X399" i="28"/>
  <c r="X398" i="28"/>
  <c r="X397" i="28"/>
  <c r="X396" i="28"/>
  <c r="X395" i="28"/>
  <c r="X394" i="28"/>
  <c r="X393" i="28"/>
  <c r="X392" i="28"/>
  <c r="X391" i="28"/>
  <c r="X390" i="28"/>
  <c r="X389" i="28"/>
  <c r="X388" i="28"/>
  <c r="X387" i="28"/>
  <c r="X386" i="28"/>
  <c r="X385" i="28"/>
  <c r="X384" i="28"/>
  <c r="X383" i="28"/>
  <c r="X382" i="28"/>
  <c r="X381" i="28"/>
  <c r="X380" i="28"/>
  <c r="X379" i="28"/>
  <c r="X378" i="28"/>
  <c r="X377" i="28"/>
  <c r="X376" i="28"/>
  <c r="X375" i="28"/>
  <c r="X374" i="28"/>
  <c r="X373" i="28"/>
  <c r="X372" i="28"/>
  <c r="X371" i="28"/>
  <c r="X370" i="28"/>
  <c r="X369" i="28"/>
  <c r="X368" i="28"/>
  <c r="X367" i="28"/>
  <c r="X366" i="28"/>
  <c r="X365" i="28"/>
  <c r="X364" i="28"/>
  <c r="X363" i="28"/>
  <c r="X362" i="28"/>
  <c r="X361" i="28"/>
  <c r="X360" i="28"/>
  <c r="X359" i="28"/>
  <c r="X358" i="28"/>
  <c r="X357" i="28"/>
  <c r="X356" i="28"/>
  <c r="X355" i="28"/>
  <c r="X354" i="28"/>
  <c r="X353" i="28"/>
  <c r="X352" i="28"/>
  <c r="X351" i="28"/>
  <c r="X350" i="28"/>
  <c r="X349" i="28"/>
  <c r="X348" i="28"/>
  <c r="X347" i="28"/>
  <c r="X346" i="28"/>
  <c r="X345" i="28"/>
  <c r="X344" i="28"/>
  <c r="X343" i="28"/>
  <c r="X342" i="28"/>
  <c r="X341" i="28"/>
  <c r="X340" i="28"/>
  <c r="X339" i="28"/>
  <c r="X338" i="28"/>
  <c r="X337" i="28"/>
  <c r="X336" i="28"/>
  <c r="X335" i="28"/>
  <c r="X334" i="28"/>
  <c r="X333" i="28"/>
  <c r="X332" i="28"/>
  <c r="X331" i="28"/>
  <c r="X330" i="28"/>
  <c r="X329" i="28"/>
  <c r="X328" i="28"/>
  <c r="X327" i="28"/>
  <c r="X326" i="28"/>
  <c r="X325" i="28"/>
  <c r="X324" i="28"/>
  <c r="X323" i="28"/>
  <c r="X322" i="28"/>
  <c r="X321" i="28"/>
  <c r="X320" i="28"/>
  <c r="X319" i="28"/>
  <c r="X318" i="28"/>
  <c r="X317" i="28"/>
  <c r="X316" i="28"/>
  <c r="X315" i="28"/>
  <c r="X314" i="28"/>
  <c r="X313" i="28"/>
  <c r="X312" i="28"/>
  <c r="X311" i="28"/>
  <c r="X310" i="28"/>
  <c r="X309" i="28"/>
  <c r="X308" i="28"/>
  <c r="X307" i="28"/>
  <c r="X306" i="28"/>
  <c r="X305" i="28"/>
  <c r="X304" i="28"/>
  <c r="X303" i="28"/>
  <c r="X302" i="28"/>
  <c r="X301" i="28"/>
  <c r="X300" i="28"/>
  <c r="X299" i="28"/>
  <c r="X298" i="28"/>
  <c r="X297" i="28"/>
  <c r="X296" i="28"/>
  <c r="X295" i="28"/>
  <c r="X294" i="28"/>
  <c r="X293" i="28"/>
  <c r="X292" i="28"/>
  <c r="X291" i="28"/>
  <c r="X290" i="28"/>
  <c r="X289" i="28"/>
  <c r="X288" i="28"/>
  <c r="X287" i="28"/>
  <c r="X286" i="28"/>
  <c r="X285" i="28"/>
  <c r="X284" i="28"/>
  <c r="X283" i="28"/>
  <c r="X282" i="28"/>
  <c r="X281" i="28"/>
  <c r="X280" i="28"/>
  <c r="X279" i="28"/>
  <c r="X278" i="28"/>
  <c r="X277" i="28"/>
  <c r="X276" i="28"/>
  <c r="X275" i="28"/>
  <c r="X274" i="28"/>
  <c r="X273" i="28"/>
  <c r="X272" i="28"/>
  <c r="X271" i="28"/>
  <c r="X270" i="28"/>
  <c r="X269" i="28"/>
  <c r="X268" i="28"/>
  <c r="X267" i="28"/>
  <c r="X266" i="28"/>
  <c r="X265" i="28"/>
  <c r="X264" i="28"/>
  <c r="X263" i="28"/>
  <c r="X262" i="28"/>
  <c r="X261" i="28"/>
  <c r="X260" i="28"/>
  <c r="X259" i="28"/>
  <c r="X258" i="28"/>
  <c r="X257" i="28"/>
  <c r="X256" i="28"/>
  <c r="X255" i="28"/>
  <c r="X254" i="28"/>
  <c r="X253" i="28"/>
  <c r="X252" i="28"/>
  <c r="X251" i="28"/>
  <c r="X250" i="28"/>
  <c r="X249" i="28"/>
  <c r="X248" i="28"/>
  <c r="X247" i="28"/>
  <c r="X246" i="28"/>
  <c r="X245" i="28"/>
  <c r="X244" i="28"/>
  <c r="X243" i="28"/>
  <c r="X242" i="28"/>
  <c r="X241" i="28"/>
  <c r="X240" i="28"/>
  <c r="X239" i="28"/>
  <c r="X238" i="28"/>
  <c r="X237" i="28"/>
  <c r="X236" i="28"/>
  <c r="X235" i="28"/>
  <c r="X234" i="28"/>
  <c r="X233" i="28"/>
  <c r="X232" i="28"/>
  <c r="X231" i="28"/>
  <c r="X230" i="28"/>
  <c r="X229" i="28"/>
  <c r="X228" i="28"/>
  <c r="X227" i="28"/>
  <c r="X226" i="28"/>
  <c r="X225" i="28"/>
  <c r="X224" i="28"/>
  <c r="X223" i="28"/>
  <c r="X222" i="28"/>
  <c r="X221" i="28"/>
  <c r="X220" i="28"/>
  <c r="X219" i="28"/>
  <c r="X218" i="28"/>
  <c r="X217" i="28"/>
  <c r="X216" i="28"/>
  <c r="X215" i="28"/>
  <c r="X214" i="28"/>
  <c r="X213" i="28"/>
  <c r="X212" i="28"/>
  <c r="X211" i="28"/>
  <c r="X210" i="28"/>
  <c r="X209" i="28"/>
  <c r="X208" i="28"/>
  <c r="X207" i="28"/>
  <c r="X206" i="28"/>
  <c r="X205" i="28"/>
  <c r="X204" i="28"/>
  <c r="X203" i="28"/>
  <c r="X202" i="28"/>
  <c r="X201" i="28"/>
  <c r="X200" i="28"/>
  <c r="X199" i="28"/>
  <c r="X198" i="28"/>
  <c r="X197" i="28"/>
  <c r="X196" i="28"/>
  <c r="X195" i="28"/>
  <c r="X194" i="28"/>
  <c r="X193" i="28"/>
  <c r="X192" i="28"/>
  <c r="X191" i="28"/>
  <c r="X190" i="28"/>
  <c r="X189" i="28"/>
  <c r="X188" i="28"/>
  <c r="X187" i="28"/>
  <c r="X186" i="28"/>
  <c r="X185" i="28"/>
  <c r="X184" i="28"/>
  <c r="X183" i="28"/>
  <c r="X182" i="28"/>
  <c r="X181" i="28"/>
  <c r="X180" i="28"/>
  <c r="X179" i="28"/>
  <c r="X178" i="28"/>
  <c r="X177" i="28"/>
  <c r="X176" i="28"/>
  <c r="X175" i="28"/>
  <c r="X174" i="28"/>
  <c r="X173" i="28"/>
  <c r="X172" i="28"/>
  <c r="X171" i="28"/>
  <c r="X170" i="28"/>
  <c r="X169" i="28"/>
  <c r="X168" i="28"/>
  <c r="X167" i="28"/>
  <c r="X166" i="28"/>
  <c r="X165" i="28"/>
  <c r="X164" i="28"/>
  <c r="X163" i="28"/>
  <c r="X162" i="28"/>
  <c r="X161" i="28"/>
  <c r="X160" i="28"/>
  <c r="X159" i="28"/>
  <c r="X158" i="28"/>
  <c r="X157" i="28"/>
  <c r="X156" i="28"/>
  <c r="X155" i="28"/>
  <c r="X154" i="28"/>
  <c r="X153" i="28"/>
  <c r="X152" i="28"/>
  <c r="X151" i="28"/>
  <c r="X150" i="28"/>
  <c r="X149" i="28"/>
  <c r="X148" i="28"/>
  <c r="X147" i="28"/>
  <c r="X146" i="28"/>
  <c r="X145" i="28"/>
  <c r="X144" i="28"/>
  <c r="X143" i="28"/>
  <c r="X142" i="28"/>
  <c r="X141" i="28"/>
  <c r="X140" i="28"/>
  <c r="X139" i="28"/>
  <c r="X138" i="28"/>
  <c r="X137" i="28"/>
  <c r="X136" i="28"/>
  <c r="X135" i="28"/>
  <c r="X134" i="28"/>
  <c r="X133" i="28"/>
  <c r="X132" i="28"/>
  <c r="X131" i="28"/>
  <c r="X130" i="28"/>
  <c r="X129" i="28"/>
  <c r="X128" i="28"/>
  <c r="X127" i="28"/>
  <c r="X126" i="28"/>
  <c r="X125" i="28"/>
  <c r="X124" i="28"/>
  <c r="X123" i="28"/>
  <c r="X122" i="28"/>
  <c r="X121" i="28"/>
  <c r="X120" i="28"/>
  <c r="X119" i="28"/>
  <c r="X118" i="28"/>
  <c r="X117" i="28"/>
  <c r="X116" i="28"/>
  <c r="X115" i="28"/>
  <c r="X114" i="28"/>
  <c r="X113" i="28"/>
  <c r="X112" i="28"/>
  <c r="X111" i="28"/>
  <c r="X110" i="28"/>
  <c r="X109" i="28"/>
  <c r="X108" i="28"/>
  <c r="X107" i="28"/>
  <c r="X106" i="28"/>
  <c r="X105" i="28"/>
  <c r="X104" i="28"/>
  <c r="X103" i="28"/>
  <c r="X102" i="28"/>
  <c r="X101" i="28"/>
  <c r="X100" i="28"/>
  <c r="X99" i="28"/>
  <c r="X98" i="28"/>
  <c r="X97" i="28"/>
  <c r="X96" i="28"/>
  <c r="X95" i="28"/>
  <c r="X94" i="28"/>
  <c r="X93" i="28"/>
  <c r="X92" i="28"/>
  <c r="X91" i="28"/>
  <c r="X90" i="28"/>
  <c r="X89" i="28"/>
  <c r="X88" i="28"/>
  <c r="X87" i="28"/>
  <c r="X86" i="28"/>
  <c r="X85" i="28"/>
  <c r="X84" i="28"/>
  <c r="X83" i="28"/>
  <c r="X82" i="28"/>
  <c r="X81" i="28"/>
  <c r="X80" i="28"/>
  <c r="X79" i="28"/>
  <c r="X78" i="28"/>
  <c r="X77" i="28"/>
  <c r="X76" i="28"/>
  <c r="X75" i="28"/>
  <c r="X74" i="28"/>
  <c r="X73" i="28"/>
  <c r="X72" i="28"/>
  <c r="X71" i="28"/>
  <c r="X70" i="28"/>
  <c r="X69" i="28"/>
  <c r="X68" i="28"/>
  <c r="X67" i="28"/>
  <c r="X66" i="28"/>
  <c r="X65" i="28"/>
  <c r="X64" i="28"/>
  <c r="X63" i="28"/>
  <c r="X62" i="28"/>
  <c r="X61" i="28"/>
  <c r="X60" i="28"/>
  <c r="X59" i="28"/>
  <c r="X58" i="28"/>
  <c r="X57" i="28"/>
  <c r="X56" i="28"/>
  <c r="X55" i="28"/>
  <c r="X54" i="28"/>
  <c r="X53" i="28"/>
  <c r="X52" i="28"/>
  <c r="X51" i="28"/>
  <c r="X50" i="28"/>
  <c r="X49" i="28"/>
  <c r="X48" i="28"/>
  <c r="X47" i="28"/>
  <c r="X46" i="28"/>
  <c r="X45" i="28"/>
  <c r="X44" i="28"/>
  <c r="X43" i="28"/>
  <c r="X42" i="28"/>
  <c r="X41" i="28"/>
  <c r="X40" i="28"/>
  <c r="X39" i="28"/>
  <c r="X38" i="28"/>
  <c r="X37" i="28"/>
  <c r="X36" i="28"/>
  <c r="X35" i="28"/>
  <c r="X34" i="28"/>
  <c r="X33" i="28"/>
  <c r="X32" i="28"/>
  <c r="X31" i="28"/>
  <c r="X30" i="28"/>
  <c r="X29" i="28"/>
  <c r="X28" i="28"/>
  <c r="X27" i="28"/>
  <c r="X26" i="28"/>
  <c r="X25" i="28"/>
  <c r="X24" i="28"/>
  <c r="X23" i="28"/>
  <c r="X22" i="28"/>
  <c r="X21" i="28"/>
  <c r="X20" i="28"/>
  <c r="X19" i="28"/>
  <c r="X18" i="28"/>
  <c r="X17" i="28"/>
  <c r="X16" i="28"/>
  <c r="X15" i="28"/>
  <c r="X14" i="28"/>
  <c r="X13" i="28"/>
  <c r="X12" i="28"/>
  <c r="X11" i="28"/>
  <c r="X10" i="28"/>
  <c r="X9" i="28"/>
  <c r="X8" i="28"/>
  <c r="X7" i="28"/>
  <c r="X2009" i="29"/>
  <c r="X2008" i="29"/>
  <c r="X2007" i="29"/>
  <c r="X2006" i="29"/>
  <c r="X2005" i="29"/>
  <c r="X2004" i="29"/>
  <c r="X2003" i="29"/>
  <c r="X2002" i="29"/>
  <c r="X2001" i="29"/>
  <c r="X2000" i="29"/>
  <c r="X1999" i="29"/>
  <c r="X1998" i="29"/>
  <c r="X1997" i="29"/>
  <c r="X1996" i="29"/>
  <c r="X1995" i="29"/>
  <c r="X1994" i="29"/>
  <c r="X1993" i="29"/>
  <c r="X1992" i="29"/>
  <c r="X1991" i="29"/>
  <c r="X1990" i="29"/>
  <c r="X1989" i="29"/>
  <c r="X1988" i="29"/>
  <c r="X1987" i="29"/>
  <c r="X1986" i="29"/>
  <c r="X1985" i="29"/>
  <c r="X1984" i="29"/>
  <c r="X1983" i="29"/>
  <c r="X1982" i="29"/>
  <c r="X1981" i="29"/>
  <c r="X1980" i="29"/>
  <c r="X1979" i="29"/>
  <c r="X1978" i="29"/>
  <c r="X1977" i="29"/>
  <c r="X1976" i="29"/>
  <c r="X1975" i="29"/>
  <c r="X1974" i="29"/>
  <c r="X1973" i="29"/>
  <c r="X1972" i="29"/>
  <c r="X1971" i="29"/>
  <c r="X1970" i="29"/>
  <c r="X1969" i="29"/>
  <c r="X1968" i="29"/>
  <c r="X1967" i="29"/>
  <c r="X1966" i="29"/>
  <c r="X1965" i="29"/>
  <c r="X1964" i="29"/>
  <c r="X1963" i="29"/>
  <c r="X1962" i="29"/>
  <c r="X1961" i="29"/>
  <c r="X1960" i="29"/>
  <c r="X1959" i="29"/>
  <c r="X1958" i="29"/>
  <c r="X1957" i="29"/>
  <c r="X1956" i="29"/>
  <c r="X1955" i="29"/>
  <c r="X1954" i="29"/>
  <c r="X1953" i="29"/>
  <c r="X1952" i="29"/>
  <c r="X1951" i="29"/>
  <c r="X1950" i="29"/>
  <c r="X1949" i="29"/>
  <c r="X1948" i="29"/>
  <c r="X1947" i="29"/>
  <c r="X1946" i="29"/>
  <c r="X1945" i="29"/>
  <c r="X1944" i="29"/>
  <c r="X1943" i="29"/>
  <c r="X1942" i="29"/>
  <c r="X1941" i="29"/>
  <c r="X1940" i="29"/>
  <c r="X1939" i="29"/>
  <c r="X1938" i="29"/>
  <c r="X1937" i="29"/>
  <c r="X1936" i="29"/>
  <c r="X1935" i="29"/>
  <c r="X1934" i="29"/>
  <c r="X1933" i="29"/>
  <c r="X1932" i="29"/>
  <c r="X1931" i="29"/>
  <c r="X1930" i="29"/>
  <c r="X1929" i="29"/>
  <c r="X1928" i="29"/>
  <c r="X1927" i="29"/>
  <c r="X1926" i="29"/>
  <c r="X1925" i="29"/>
  <c r="X1924" i="29"/>
  <c r="X1923" i="29"/>
  <c r="X1922" i="29"/>
  <c r="X1921" i="29"/>
  <c r="X1920" i="29"/>
  <c r="X1919" i="29"/>
  <c r="X1918" i="29"/>
  <c r="X1917" i="29"/>
  <c r="X1916" i="29"/>
  <c r="X1915" i="29"/>
  <c r="X1914" i="29"/>
  <c r="X1913" i="29"/>
  <c r="X1912" i="29"/>
  <c r="X1911" i="29"/>
  <c r="X1910" i="29"/>
  <c r="X1909" i="29"/>
  <c r="X1908" i="29"/>
  <c r="X1907" i="29"/>
  <c r="X1906" i="29"/>
  <c r="X1905" i="29"/>
  <c r="X1904" i="29"/>
  <c r="X1903" i="29"/>
  <c r="X1902" i="29"/>
  <c r="X1901" i="29"/>
  <c r="X1900" i="29"/>
  <c r="X1899" i="29"/>
  <c r="X1898" i="29"/>
  <c r="X1897" i="29"/>
  <c r="X1896" i="29"/>
  <c r="X1895" i="29"/>
  <c r="X1894" i="29"/>
  <c r="X1893" i="29"/>
  <c r="X1892" i="29"/>
  <c r="X1891" i="29"/>
  <c r="X1890" i="29"/>
  <c r="X1889" i="29"/>
  <c r="X1888" i="29"/>
  <c r="X1887" i="29"/>
  <c r="X1886" i="29"/>
  <c r="X1885" i="29"/>
  <c r="X1884" i="29"/>
  <c r="X1883" i="29"/>
  <c r="X1882" i="29"/>
  <c r="X1881" i="29"/>
  <c r="X1880" i="29"/>
  <c r="X1879" i="29"/>
  <c r="X1878" i="29"/>
  <c r="X1877" i="29"/>
  <c r="X1876" i="29"/>
  <c r="X1875" i="29"/>
  <c r="X1874" i="29"/>
  <c r="X1873" i="29"/>
  <c r="X1872" i="29"/>
  <c r="X1871" i="29"/>
  <c r="X1870" i="29"/>
  <c r="X1869" i="29"/>
  <c r="X1868" i="29"/>
  <c r="X1867" i="29"/>
  <c r="X1866" i="29"/>
  <c r="X1865" i="29"/>
  <c r="X1864" i="29"/>
  <c r="X1863" i="29"/>
  <c r="X1862" i="29"/>
  <c r="X1861" i="29"/>
  <c r="X1860" i="29"/>
  <c r="X1859" i="29"/>
  <c r="X1858" i="29"/>
  <c r="X1857" i="29"/>
  <c r="X1856" i="29"/>
  <c r="X1855" i="29"/>
  <c r="X1854" i="29"/>
  <c r="X1853" i="29"/>
  <c r="X1852" i="29"/>
  <c r="X1851" i="29"/>
  <c r="X1850" i="29"/>
  <c r="X1849" i="29"/>
  <c r="X1848" i="29"/>
  <c r="X1847" i="29"/>
  <c r="X1846" i="29"/>
  <c r="X1845" i="29"/>
  <c r="X1844" i="29"/>
  <c r="X1843" i="29"/>
  <c r="X1842" i="29"/>
  <c r="X1841" i="29"/>
  <c r="X1840" i="29"/>
  <c r="X1839" i="29"/>
  <c r="X1838" i="29"/>
  <c r="X1837" i="29"/>
  <c r="X1836" i="29"/>
  <c r="X1835" i="29"/>
  <c r="X1834" i="29"/>
  <c r="X1833" i="29"/>
  <c r="X1832" i="29"/>
  <c r="X1831" i="29"/>
  <c r="X1830" i="29"/>
  <c r="X1829" i="29"/>
  <c r="X1828" i="29"/>
  <c r="X1827" i="29"/>
  <c r="X1826" i="29"/>
  <c r="X1825" i="29"/>
  <c r="X1824" i="29"/>
  <c r="X1823" i="29"/>
  <c r="X1822" i="29"/>
  <c r="X1821" i="29"/>
  <c r="X1820" i="29"/>
  <c r="X1819" i="29"/>
  <c r="X1818" i="29"/>
  <c r="X1817" i="29"/>
  <c r="X1816" i="29"/>
  <c r="X1815" i="29"/>
  <c r="X1814" i="29"/>
  <c r="X1813" i="29"/>
  <c r="X1812" i="29"/>
  <c r="X1811" i="29"/>
  <c r="X1810" i="29"/>
  <c r="X1809" i="29"/>
  <c r="X1808" i="29"/>
  <c r="X1807" i="29"/>
  <c r="X1806" i="29"/>
  <c r="X1805" i="29"/>
  <c r="X1804" i="29"/>
  <c r="X1803" i="29"/>
  <c r="X1802" i="29"/>
  <c r="X1801" i="29"/>
  <c r="X1800" i="29"/>
  <c r="X1799" i="29"/>
  <c r="X1798" i="29"/>
  <c r="X1797" i="29"/>
  <c r="X1796" i="29"/>
  <c r="X1795" i="29"/>
  <c r="X1794" i="29"/>
  <c r="X1793" i="29"/>
  <c r="X1792" i="29"/>
  <c r="X1791" i="29"/>
  <c r="X1790" i="29"/>
  <c r="X1789" i="29"/>
  <c r="X1788" i="29"/>
  <c r="X1787" i="29"/>
  <c r="X1786" i="29"/>
  <c r="X1785" i="29"/>
  <c r="X1784" i="29"/>
  <c r="X1783" i="29"/>
  <c r="X1782" i="29"/>
  <c r="X1781" i="29"/>
  <c r="X1780" i="29"/>
  <c r="X1779" i="29"/>
  <c r="X1778" i="29"/>
  <c r="X1777" i="29"/>
  <c r="X1776" i="29"/>
  <c r="X1775" i="29"/>
  <c r="X1774" i="29"/>
  <c r="X1773" i="29"/>
  <c r="X1772" i="29"/>
  <c r="X1771" i="29"/>
  <c r="X1770" i="29"/>
  <c r="X1769" i="29"/>
  <c r="X1768" i="29"/>
  <c r="X1767" i="29"/>
  <c r="X1766" i="29"/>
  <c r="X1765" i="29"/>
  <c r="X1764" i="29"/>
  <c r="X1763" i="29"/>
  <c r="X1762" i="29"/>
  <c r="X1761" i="29"/>
  <c r="X1760" i="29"/>
  <c r="X1759" i="29"/>
  <c r="X1758" i="29"/>
  <c r="X1757" i="29"/>
  <c r="X1756" i="29"/>
  <c r="X1755" i="29"/>
  <c r="X1754" i="29"/>
  <c r="X1753" i="29"/>
  <c r="X1752" i="29"/>
  <c r="X1751" i="29"/>
  <c r="X1750" i="29"/>
  <c r="X1749" i="29"/>
  <c r="X1748" i="29"/>
  <c r="X1747" i="29"/>
  <c r="X1746" i="29"/>
  <c r="X1745" i="29"/>
  <c r="X1744" i="29"/>
  <c r="X1743" i="29"/>
  <c r="X1742" i="29"/>
  <c r="X1741" i="29"/>
  <c r="X1740" i="29"/>
  <c r="X1739" i="29"/>
  <c r="X1738" i="29"/>
  <c r="X1737" i="29"/>
  <c r="X1736" i="29"/>
  <c r="X1735" i="29"/>
  <c r="X1734" i="29"/>
  <c r="X1733" i="29"/>
  <c r="X1732" i="29"/>
  <c r="X1731" i="29"/>
  <c r="X1730" i="29"/>
  <c r="X1729" i="29"/>
  <c r="X1728" i="29"/>
  <c r="X1727" i="29"/>
  <c r="X1726" i="29"/>
  <c r="X1725" i="29"/>
  <c r="X1724" i="29"/>
  <c r="X1723" i="29"/>
  <c r="X1722" i="29"/>
  <c r="X1721" i="29"/>
  <c r="X1720" i="29"/>
  <c r="X1719" i="29"/>
  <c r="X1718" i="29"/>
  <c r="X1717" i="29"/>
  <c r="X1716" i="29"/>
  <c r="X1715" i="29"/>
  <c r="X1714" i="29"/>
  <c r="X1713" i="29"/>
  <c r="X1712" i="29"/>
  <c r="X1711" i="29"/>
  <c r="X1710" i="29"/>
  <c r="X1709" i="29"/>
  <c r="X1708" i="29"/>
  <c r="X1707" i="29"/>
  <c r="X1706" i="29"/>
  <c r="X1705" i="29"/>
  <c r="X1704" i="29"/>
  <c r="X1703" i="29"/>
  <c r="X1702" i="29"/>
  <c r="X1701" i="29"/>
  <c r="X1700" i="29"/>
  <c r="X1699" i="29"/>
  <c r="X1698" i="29"/>
  <c r="X1697" i="29"/>
  <c r="X1696" i="29"/>
  <c r="X1695" i="29"/>
  <c r="X1694" i="29"/>
  <c r="X1693" i="29"/>
  <c r="X1692" i="29"/>
  <c r="X1691" i="29"/>
  <c r="X1690" i="29"/>
  <c r="X1689" i="29"/>
  <c r="X1688" i="29"/>
  <c r="X1687" i="29"/>
  <c r="X1686" i="29"/>
  <c r="X1685" i="29"/>
  <c r="X1684" i="29"/>
  <c r="X1683" i="29"/>
  <c r="X1682" i="29"/>
  <c r="X1681" i="29"/>
  <c r="X1680" i="29"/>
  <c r="X1679" i="29"/>
  <c r="X1678" i="29"/>
  <c r="X1677" i="29"/>
  <c r="X1676" i="29"/>
  <c r="X1675" i="29"/>
  <c r="X1674" i="29"/>
  <c r="X1673" i="29"/>
  <c r="X1672" i="29"/>
  <c r="X1671" i="29"/>
  <c r="X1670" i="29"/>
  <c r="X1669" i="29"/>
  <c r="X1668" i="29"/>
  <c r="X1667" i="29"/>
  <c r="X1666" i="29"/>
  <c r="X1665" i="29"/>
  <c r="X1664" i="29"/>
  <c r="X1663" i="29"/>
  <c r="X1662" i="29"/>
  <c r="X1661" i="29"/>
  <c r="X1660" i="29"/>
  <c r="X1659" i="29"/>
  <c r="X1658" i="29"/>
  <c r="X1657" i="29"/>
  <c r="X1656" i="29"/>
  <c r="X1655" i="29"/>
  <c r="X1654" i="29"/>
  <c r="X1653" i="29"/>
  <c r="X1652" i="29"/>
  <c r="X1651" i="29"/>
  <c r="X1650" i="29"/>
  <c r="X1649" i="29"/>
  <c r="X1648" i="29"/>
  <c r="X1647" i="29"/>
  <c r="X1646" i="29"/>
  <c r="X1645" i="29"/>
  <c r="X1644" i="29"/>
  <c r="X1643" i="29"/>
  <c r="X1642" i="29"/>
  <c r="X1641" i="29"/>
  <c r="X1640" i="29"/>
  <c r="X1639" i="29"/>
  <c r="X1638" i="29"/>
  <c r="X1637" i="29"/>
  <c r="X1636" i="29"/>
  <c r="X1635" i="29"/>
  <c r="X1634" i="29"/>
  <c r="X1633" i="29"/>
  <c r="X1632" i="29"/>
  <c r="X1631" i="29"/>
  <c r="X1630" i="29"/>
  <c r="X1629" i="29"/>
  <c r="X1628" i="29"/>
  <c r="X1627" i="29"/>
  <c r="X1626" i="29"/>
  <c r="X1625" i="29"/>
  <c r="X1624" i="29"/>
  <c r="X1623" i="29"/>
  <c r="X1622" i="29"/>
  <c r="X1621" i="29"/>
  <c r="X1620" i="29"/>
  <c r="X1619" i="29"/>
  <c r="X1618" i="29"/>
  <c r="X1617" i="29"/>
  <c r="X1616" i="29"/>
  <c r="X1615" i="29"/>
  <c r="X1614" i="29"/>
  <c r="X1613" i="29"/>
  <c r="X1612" i="29"/>
  <c r="X1611" i="29"/>
  <c r="X1610" i="29"/>
  <c r="X1609" i="29"/>
  <c r="X1608" i="29"/>
  <c r="X1607" i="29"/>
  <c r="X1606" i="29"/>
  <c r="X1605" i="29"/>
  <c r="X1604" i="29"/>
  <c r="X1603" i="29"/>
  <c r="X1602" i="29"/>
  <c r="X1601" i="29"/>
  <c r="X1600" i="29"/>
  <c r="X1599" i="29"/>
  <c r="X1598" i="29"/>
  <c r="X1597" i="29"/>
  <c r="X1596" i="29"/>
  <c r="X1595" i="29"/>
  <c r="X1594" i="29"/>
  <c r="X1593" i="29"/>
  <c r="X1592" i="29"/>
  <c r="X1591" i="29"/>
  <c r="X1590" i="29"/>
  <c r="X1589" i="29"/>
  <c r="X1588" i="29"/>
  <c r="X1587" i="29"/>
  <c r="X1586" i="29"/>
  <c r="X1585" i="29"/>
  <c r="X1584" i="29"/>
  <c r="X1583" i="29"/>
  <c r="X1582" i="29"/>
  <c r="X1581" i="29"/>
  <c r="X1580" i="29"/>
  <c r="X1579" i="29"/>
  <c r="X1578" i="29"/>
  <c r="X1577" i="29"/>
  <c r="X1576" i="29"/>
  <c r="X1575" i="29"/>
  <c r="X1574" i="29"/>
  <c r="X1573" i="29"/>
  <c r="X1572" i="29"/>
  <c r="X1571" i="29"/>
  <c r="X1570" i="29"/>
  <c r="X1569" i="29"/>
  <c r="X1568" i="29"/>
  <c r="X1567" i="29"/>
  <c r="X1566" i="29"/>
  <c r="X1565" i="29"/>
  <c r="X1564" i="29"/>
  <c r="X1563" i="29"/>
  <c r="X1562" i="29"/>
  <c r="X1561" i="29"/>
  <c r="X1560" i="29"/>
  <c r="X1559" i="29"/>
  <c r="X1558" i="29"/>
  <c r="X1557" i="29"/>
  <c r="X1556" i="29"/>
  <c r="X1555" i="29"/>
  <c r="X1554" i="29"/>
  <c r="X1553" i="29"/>
  <c r="X1552" i="29"/>
  <c r="X1551" i="29"/>
  <c r="X1550" i="29"/>
  <c r="X1549" i="29"/>
  <c r="X1548" i="29"/>
  <c r="X1547" i="29"/>
  <c r="X1546" i="29"/>
  <c r="X1545" i="29"/>
  <c r="X1544" i="29"/>
  <c r="X1543" i="29"/>
  <c r="X1542" i="29"/>
  <c r="X1541" i="29"/>
  <c r="X1540" i="29"/>
  <c r="X1539" i="29"/>
  <c r="X1538" i="29"/>
  <c r="X1537" i="29"/>
  <c r="X1536" i="29"/>
  <c r="X1535" i="29"/>
  <c r="X1534" i="29"/>
  <c r="X1533" i="29"/>
  <c r="X1532" i="29"/>
  <c r="X1531" i="29"/>
  <c r="X1530" i="29"/>
  <c r="X1529" i="29"/>
  <c r="X1528" i="29"/>
  <c r="X1527" i="29"/>
  <c r="X1526" i="29"/>
  <c r="X1525" i="29"/>
  <c r="X1524" i="29"/>
  <c r="X1523" i="29"/>
  <c r="X1522" i="29"/>
  <c r="X1521" i="29"/>
  <c r="X1520" i="29"/>
  <c r="X1519" i="29"/>
  <c r="X1518" i="29"/>
  <c r="X1517" i="29"/>
  <c r="X1516" i="29"/>
  <c r="X1515" i="29"/>
  <c r="X1514" i="29"/>
  <c r="X1513" i="29"/>
  <c r="X1512" i="29"/>
  <c r="X1511" i="29"/>
  <c r="X1510" i="29"/>
  <c r="X1509" i="29"/>
  <c r="X1508" i="29"/>
  <c r="X1507" i="29"/>
  <c r="X1506" i="29"/>
  <c r="X1505" i="29"/>
  <c r="X1504" i="29"/>
  <c r="X1503" i="29"/>
  <c r="X1502" i="29"/>
  <c r="X1501" i="29"/>
  <c r="X1500" i="29"/>
  <c r="X1499" i="29"/>
  <c r="X1498" i="29"/>
  <c r="X1497" i="29"/>
  <c r="X1496" i="29"/>
  <c r="X1495" i="29"/>
  <c r="X1494" i="29"/>
  <c r="X1493" i="29"/>
  <c r="X1492" i="29"/>
  <c r="X1491" i="29"/>
  <c r="X1490" i="29"/>
  <c r="X1489" i="29"/>
  <c r="X1488" i="29"/>
  <c r="X1487" i="29"/>
  <c r="X1486" i="29"/>
  <c r="X1485" i="29"/>
  <c r="X1484" i="29"/>
  <c r="X1483" i="29"/>
  <c r="X1482" i="29"/>
  <c r="X1481" i="29"/>
  <c r="X1480" i="29"/>
  <c r="X1479" i="29"/>
  <c r="X1478" i="29"/>
  <c r="X1477" i="29"/>
  <c r="X1476" i="29"/>
  <c r="X1475" i="29"/>
  <c r="X1474" i="29"/>
  <c r="X1473" i="29"/>
  <c r="X1472" i="29"/>
  <c r="X1471" i="29"/>
  <c r="X1470" i="29"/>
  <c r="X1469" i="29"/>
  <c r="X1468" i="29"/>
  <c r="X1467" i="29"/>
  <c r="X1466" i="29"/>
  <c r="X1465" i="29"/>
  <c r="X1464" i="29"/>
  <c r="X1463" i="29"/>
  <c r="X1462" i="29"/>
  <c r="X1461" i="29"/>
  <c r="X1460" i="29"/>
  <c r="X1459" i="29"/>
  <c r="X1458" i="29"/>
  <c r="X1457" i="29"/>
  <c r="X1456" i="29"/>
  <c r="X1455" i="29"/>
  <c r="X1454" i="29"/>
  <c r="X1453" i="29"/>
  <c r="X1452" i="29"/>
  <c r="X1451" i="29"/>
  <c r="X1450" i="29"/>
  <c r="X1449" i="29"/>
  <c r="X1448" i="29"/>
  <c r="X1447" i="29"/>
  <c r="X1446" i="29"/>
  <c r="X1445" i="29"/>
  <c r="X1444" i="29"/>
  <c r="X1443" i="29"/>
  <c r="X1442" i="29"/>
  <c r="X1441" i="29"/>
  <c r="X1440" i="29"/>
  <c r="X1439" i="29"/>
  <c r="X1438" i="29"/>
  <c r="X1437" i="29"/>
  <c r="X1436" i="29"/>
  <c r="X1435" i="29"/>
  <c r="X1434" i="29"/>
  <c r="X1433" i="29"/>
  <c r="X1432" i="29"/>
  <c r="X1431" i="29"/>
  <c r="X1430" i="29"/>
  <c r="X1429" i="29"/>
  <c r="X1428" i="29"/>
  <c r="X1427" i="29"/>
  <c r="X1426" i="29"/>
  <c r="X1425" i="29"/>
  <c r="X1424" i="29"/>
  <c r="X1423" i="29"/>
  <c r="X1422" i="29"/>
  <c r="X1421" i="29"/>
  <c r="X1420" i="29"/>
  <c r="X1419" i="29"/>
  <c r="X1418" i="29"/>
  <c r="X1417" i="29"/>
  <c r="X1416" i="29"/>
  <c r="X1415" i="29"/>
  <c r="X1414" i="29"/>
  <c r="X1413" i="29"/>
  <c r="X1412" i="29"/>
  <c r="X1411" i="29"/>
  <c r="X1410" i="29"/>
  <c r="X1409" i="29"/>
  <c r="X1408" i="29"/>
  <c r="X1407" i="29"/>
  <c r="X1406" i="29"/>
  <c r="X1405" i="29"/>
  <c r="X1404" i="29"/>
  <c r="X1403" i="29"/>
  <c r="X1402" i="29"/>
  <c r="X1401" i="29"/>
  <c r="X1400" i="29"/>
  <c r="X1399" i="29"/>
  <c r="X1398" i="29"/>
  <c r="X1397" i="29"/>
  <c r="X1396" i="29"/>
  <c r="X1395" i="29"/>
  <c r="X1394" i="29"/>
  <c r="X1393" i="29"/>
  <c r="X1392" i="29"/>
  <c r="X1391" i="29"/>
  <c r="X1390" i="29"/>
  <c r="X1389" i="29"/>
  <c r="X1388" i="29"/>
  <c r="X1387" i="29"/>
  <c r="X1386" i="29"/>
  <c r="X1385" i="29"/>
  <c r="X1384" i="29"/>
  <c r="X1383" i="29"/>
  <c r="X1382" i="29"/>
  <c r="X1381" i="29"/>
  <c r="X1380" i="29"/>
  <c r="X1379" i="29"/>
  <c r="X1378" i="29"/>
  <c r="X1377" i="29"/>
  <c r="X1376" i="29"/>
  <c r="X1375" i="29"/>
  <c r="X1374" i="29"/>
  <c r="X1373" i="29"/>
  <c r="X1372" i="29"/>
  <c r="X1371" i="29"/>
  <c r="X1370" i="29"/>
  <c r="X1369" i="29"/>
  <c r="X1368" i="29"/>
  <c r="X1367" i="29"/>
  <c r="X1366" i="29"/>
  <c r="X1365" i="29"/>
  <c r="X1364" i="29"/>
  <c r="X1363" i="29"/>
  <c r="X1362" i="29"/>
  <c r="X1361" i="29"/>
  <c r="X1360" i="29"/>
  <c r="X1359" i="29"/>
  <c r="X1358" i="29"/>
  <c r="X1357" i="29"/>
  <c r="X1356" i="29"/>
  <c r="X1355" i="29"/>
  <c r="X1354" i="29"/>
  <c r="X1353" i="29"/>
  <c r="X1352" i="29"/>
  <c r="X1351" i="29"/>
  <c r="X1350" i="29"/>
  <c r="X1349" i="29"/>
  <c r="X1348" i="29"/>
  <c r="X1347" i="29"/>
  <c r="X1346" i="29"/>
  <c r="X1345" i="29"/>
  <c r="X1344" i="29"/>
  <c r="X1343" i="29"/>
  <c r="X1342" i="29"/>
  <c r="X1341" i="29"/>
  <c r="X1340" i="29"/>
  <c r="X1339" i="29"/>
  <c r="X1338" i="29"/>
  <c r="X1337" i="29"/>
  <c r="X1336" i="29"/>
  <c r="X1335" i="29"/>
  <c r="X1334" i="29"/>
  <c r="X1333" i="29"/>
  <c r="X1332" i="29"/>
  <c r="X1331" i="29"/>
  <c r="X1330" i="29"/>
  <c r="X1329" i="29"/>
  <c r="X1328" i="29"/>
  <c r="X1327" i="29"/>
  <c r="X1326" i="29"/>
  <c r="X1325" i="29"/>
  <c r="X1324" i="29"/>
  <c r="X1323" i="29"/>
  <c r="X1322" i="29"/>
  <c r="X1321" i="29"/>
  <c r="X1320" i="29"/>
  <c r="X1319" i="29"/>
  <c r="X1318" i="29"/>
  <c r="X1317" i="29"/>
  <c r="X1316" i="29"/>
  <c r="X1315" i="29"/>
  <c r="X1314" i="29"/>
  <c r="X1313" i="29"/>
  <c r="X1312" i="29"/>
  <c r="X1311" i="29"/>
  <c r="X1310" i="29"/>
  <c r="X1309" i="29"/>
  <c r="X1308" i="29"/>
  <c r="X1307" i="29"/>
  <c r="X1306" i="29"/>
  <c r="X1305" i="29"/>
  <c r="X1304" i="29"/>
  <c r="X1303" i="29"/>
  <c r="X1302" i="29"/>
  <c r="X1301" i="29"/>
  <c r="X1300" i="29"/>
  <c r="X1299" i="29"/>
  <c r="X1298" i="29"/>
  <c r="X1297" i="29"/>
  <c r="X1296" i="29"/>
  <c r="X1295" i="29"/>
  <c r="X1294" i="29"/>
  <c r="X1293" i="29"/>
  <c r="X1292" i="29"/>
  <c r="X1291" i="29"/>
  <c r="X1290" i="29"/>
  <c r="X1289" i="29"/>
  <c r="X1288" i="29"/>
  <c r="X1287" i="29"/>
  <c r="X1286" i="29"/>
  <c r="X1285" i="29"/>
  <c r="X1284" i="29"/>
  <c r="X1283" i="29"/>
  <c r="X1282" i="29"/>
  <c r="X1281" i="29"/>
  <c r="X1280" i="29"/>
  <c r="X1279" i="29"/>
  <c r="X1278" i="29"/>
  <c r="X1277" i="29"/>
  <c r="X1276" i="29"/>
  <c r="X1275" i="29"/>
  <c r="X1274" i="29"/>
  <c r="X1273" i="29"/>
  <c r="X1272" i="29"/>
  <c r="X1271" i="29"/>
  <c r="X1270" i="29"/>
  <c r="X1269" i="29"/>
  <c r="X1268" i="29"/>
  <c r="X1267" i="29"/>
  <c r="X1266" i="29"/>
  <c r="X1265" i="29"/>
  <c r="X1264" i="29"/>
  <c r="X1263" i="29"/>
  <c r="X1262" i="29"/>
  <c r="X1261" i="29"/>
  <c r="X1260" i="29"/>
  <c r="X1259" i="29"/>
  <c r="X1258" i="29"/>
  <c r="X1257" i="29"/>
  <c r="X1256" i="29"/>
  <c r="X1255" i="29"/>
  <c r="X1254" i="29"/>
  <c r="X1253" i="29"/>
  <c r="X1252" i="29"/>
  <c r="X1251" i="29"/>
  <c r="X1250" i="29"/>
  <c r="X1249" i="29"/>
  <c r="X1248" i="29"/>
  <c r="X1247" i="29"/>
  <c r="X1246" i="29"/>
  <c r="X1245" i="29"/>
  <c r="X1244" i="29"/>
  <c r="X1243" i="29"/>
  <c r="X1242" i="29"/>
  <c r="X1241" i="29"/>
  <c r="X1240" i="29"/>
  <c r="X1239" i="29"/>
  <c r="X1238" i="29"/>
  <c r="X1237" i="29"/>
  <c r="X1236" i="29"/>
  <c r="X1235" i="29"/>
  <c r="X1234" i="29"/>
  <c r="X1233" i="29"/>
  <c r="X1232" i="29"/>
  <c r="X1231" i="29"/>
  <c r="X1230" i="29"/>
  <c r="X1229" i="29"/>
  <c r="X1228" i="29"/>
  <c r="X1227" i="29"/>
  <c r="X1226" i="29"/>
  <c r="X1225" i="29"/>
  <c r="X1224" i="29"/>
  <c r="X1223" i="29"/>
  <c r="X1222" i="29"/>
  <c r="X1221" i="29"/>
  <c r="X1220" i="29"/>
  <c r="X1219" i="29"/>
  <c r="X1218" i="29"/>
  <c r="X1217" i="29"/>
  <c r="X1216" i="29"/>
  <c r="X1215" i="29"/>
  <c r="X1214" i="29"/>
  <c r="X1213" i="29"/>
  <c r="X1212" i="29"/>
  <c r="X1211" i="29"/>
  <c r="X1210" i="29"/>
  <c r="X1209" i="29"/>
  <c r="X1208" i="29"/>
  <c r="X1207" i="29"/>
  <c r="X1206" i="29"/>
  <c r="X1205" i="29"/>
  <c r="X1204" i="29"/>
  <c r="X1203" i="29"/>
  <c r="X1202" i="29"/>
  <c r="X1201" i="29"/>
  <c r="X1200" i="29"/>
  <c r="X1199" i="29"/>
  <c r="X1198" i="29"/>
  <c r="X1197" i="29"/>
  <c r="X1196" i="29"/>
  <c r="X1195" i="29"/>
  <c r="X1194" i="29"/>
  <c r="X1193" i="29"/>
  <c r="X1192" i="29"/>
  <c r="X1191" i="29"/>
  <c r="X1190" i="29"/>
  <c r="X1189" i="29"/>
  <c r="X1188" i="29"/>
  <c r="X1187" i="29"/>
  <c r="X1186" i="29"/>
  <c r="X1185" i="29"/>
  <c r="X1184" i="29"/>
  <c r="X1183" i="29"/>
  <c r="X1182" i="29"/>
  <c r="X1181" i="29"/>
  <c r="X1180" i="29"/>
  <c r="X1179" i="29"/>
  <c r="X1178" i="29"/>
  <c r="X1177" i="29"/>
  <c r="X1176" i="29"/>
  <c r="X1175" i="29"/>
  <c r="X1174" i="29"/>
  <c r="X1173" i="29"/>
  <c r="X1172" i="29"/>
  <c r="X1171" i="29"/>
  <c r="X1170" i="29"/>
  <c r="X1169" i="29"/>
  <c r="X1168" i="29"/>
  <c r="X1167" i="29"/>
  <c r="X1166" i="29"/>
  <c r="X1165" i="29"/>
  <c r="X1164" i="29"/>
  <c r="X1163" i="29"/>
  <c r="X1162" i="29"/>
  <c r="X1161" i="29"/>
  <c r="X1160" i="29"/>
  <c r="X1159" i="29"/>
  <c r="X1158" i="29"/>
  <c r="X1157" i="29"/>
  <c r="X1156" i="29"/>
  <c r="X1155" i="29"/>
  <c r="X1154" i="29"/>
  <c r="X1153" i="29"/>
  <c r="X1152" i="29"/>
  <c r="X1151" i="29"/>
  <c r="X1150" i="29"/>
  <c r="X1149" i="29"/>
  <c r="X1148" i="29"/>
  <c r="X1147" i="29"/>
  <c r="X1146" i="29"/>
  <c r="X1145" i="29"/>
  <c r="X1144" i="29"/>
  <c r="X1143" i="29"/>
  <c r="X1142" i="29"/>
  <c r="X1141" i="29"/>
  <c r="X1140" i="29"/>
  <c r="X1139" i="29"/>
  <c r="X1138" i="29"/>
  <c r="X1137" i="29"/>
  <c r="X1136" i="29"/>
  <c r="X1135" i="29"/>
  <c r="X1134" i="29"/>
  <c r="X1133" i="29"/>
  <c r="X1132" i="29"/>
  <c r="X1131" i="29"/>
  <c r="X1130" i="29"/>
  <c r="X1129" i="29"/>
  <c r="X1128" i="29"/>
  <c r="X1127" i="29"/>
  <c r="X1126" i="29"/>
  <c r="X1125" i="29"/>
  <c r="X1124" i="29"/>
  <c r="X1123" i="29"/>
  <c r="X1122" i="29"/>
  <c r="X1121" i="29"/>
  <c r="X1120" i="29"/>
  <c r="X1119" i="29"/>
  <c r="X1118" i="29"/>
  <c r="X1117" i="29"/>
  <c r="X1116" i="29"/>
  <c r="X1115" i="29"/>
  <c r="X1114" i="29"/>
  <c r="X1113" i="29"/>
  <c r="X1112" i="29"/>
  <c r="X1111" i="29"/>
  <c r="X1110" i="29"/>
  <c r="X1109" i="29"/>
  <c r="X1108" i="29"/>
  <c r="X1107" i="29"/>
  <c r="X1106" i="29"/>
  <c r="X1105" i="29"/>
  <c r="X1104" i="29"/>
  <c r="X1103" i="29"/>
  <c r="X1102" i="29"/>
  <c r="X1101" i="29"/>
  <c r="X1100" i="29"/>
  <c r="X1099" i="29"/>
  <c r="X1098" i="29"/>
  <c r="X1097" i="29"/>
  <c r="X1096" i="29"/>
  <c r="X1095" i="29"/>
  <c r="X1094" i="29"/>
  <c r="X1093" i="29"/>
  <c r="X1092" i="29"/>
  <c r="X1091" i="29"/>
  <c r="X1090" i="29"/>
  <c r="X1089" i="29"/>
  <c r="X1088" i="29"/>
  <c r="X1087" i="29"/>
  <c r="X1086" i="29"/>
  <c r="X1085" i="29"/>
  <c r="X1084" i="29"/>
  <c r="X1083" i="29"/>
  <c r="X1082" i="29"/>
  <c r="X1081" i="29"/>
  <c r="X1080" i="29"/>
  <c r="X1079" i="29"/>
  <c r="X1078" i="29"/>
  <c r="X1077" i="29"/>
  <c r="X1076" i="29"/>
  <c r="X1075" i="29"/>
  <c r="X1074" i="29"/>
  <c r="X1073" i="29"/>
  <c r="X1072" i="29"/>
  <c r="X1071" i="29"/>
  <c r="X1070" i="29"/>
  <c r="X1069" i="29"/>
  <c r="X1068" i="29"/>
  <c r="X1067" i="29"/>
  <c r="X1066" i="29"/>
  <c r="X1065" i="29"/>
  <c r="X1064" i="29"/>
  <c r="X1063" i="29"/>
  <c r="X1062" i="29"/>
  <c r="X1061" i="29"/>
  <c r="X1060" i="29"/>
  <c r="X1059" i="29"/>
  <c r="X1058" i="29"/>
  <c r="X1057" i="29"/>
  <c r="X1056" i="29"/>
  <c r="X1055" i="29"/>
  <c r="X1054" i="29"/>
  <c r="X1053" i="29"/>
  <c r="X1052" i="29"/>
  <c r="X1051" i="29"/>
  <c r="X1050" i="29"/>
  <c r="X1049" i="29"/>
  <c r="X1048" i="29"/>
  <c r="X1047" i="29"/>
  <c r="X1046" i="29"/>
  <c r="X1045" i="29"/>
  <c r="X1044" i="29"/>
  <c r="X1043" i="29"/>
  <c r="X1042" i="29"/>
  <c r="X1041" i="29"/>
  <c r="X1040" i="29"/>
  <c r="X1039" i="29"/>
  <c r="X1038" i="29"/>
  <c r="X1037" i="29"/>
  <c r="X1036" i="29"/>
  <c r="X1035" i="29"/>
  <c r="X1034" i="29"/>
  <c r="X1033" i="29"/>
  <c r="X1032" i="29"/>
  <c r="X1031" i="29"/>
  <c r="X1030" i="29"/>
  <c r="X1029" i="29"/>
  <c r="X1028" i="29"/>
  <c r="X1027" i="29"/>
  <c r="X1026" i="29"/>
  <c r="X1025" i="29"/>
  <c r="X1024" i="29"/>
  <c r="X1023" i="29"/>
  <c r="X1022" i="29"/>
  <c r="X1021" i="29"/>
  <c r="X1020" i="29"/>
  <c r="X1019" i="29"/>
  <c r="X1018" i="29"/>
  <c r="X1017" i="29"/>
  <c r="X1016" i="29"/>
  <c r="X1015" i="29"/>
  <c r="X1014" i="29"/>
  <c r="X1013" i="29"/>
  <c r="X1012" i="29"/>
  <c r="X1011" i="29"/>
  <c r="X1010" i="29"/>
  <c r="X1009" i="29"/>
  <c r="X1008" i="29"/>
  <c r="X1007" i="29"/>
  <c r="X1006" i="29"/>
  <c r="X1005" i="29"/>
  <c r="X1004" i="29"/>
  <c r="X1003" i="29"/>
  <c r="X1002" i="29"/>
  <c r="X1001" i="29"/>
  <c r="X1000" i="29"/>
  <c r="X999" i="29"/>
  <c r="X998" i="29"/>
  <c r="X997" i="29"/>
  <c r="X996" i="29"/>
  <c r="X995" i="29"/>
  <c r="X994" i="29"/>
  <c r="X993" i="29"/>
  <c r="X992" i="29"/>
  <c r="X991" i="29"/>
  <c r="X990" i="29"/>
  <c r="X989" i="29"/>
  <c r="X988" i="29"/>
  <c r="X987" i="29"/>
  <c r="X986" i="29"/>
  <c r="X985" i="29"/>
  <c r="X984" i="29"/>
  <c r="X983" i="29"/>
  <c r="X982" i="29"/>
  <c r="X981" i="29"/>
  <c r="X980" i="29"/>
  <c r="X979" i="29"/>
  <c r="X978" i="29"/>
  <c r="X977" i="29"/>
  <c r="X976" i="29"/>
  <c r="X975" i="29"/>
  <c r="X974" i="29"/>
  <c r="X973" i="29"/>
  <c r="X972" i="29"/>
  <c r="X971" i="29"/>
  <c r="X970" i="29"/>
  <c r="X969" i="29"/>
  <c r="X968" i="29"/>
  <c r="X967" i="29"/>
  <c r="X966" i="29"/>
  <c r="X965" i="29"/>
  <c r="X964" i="29"/>
  <c r="X963" i="29"/>
  <c r="X962" i="29"/>
  <c r="X961" i="29"/>
  <c r="X960" i="29"/>
  <c r="X959" i="29"/>
  <c r="X958" i="29"/>
  <c r="X957" i="29"/>
  <c r="X956" i="29"/>
  <c r="X955" i="29"/>
  <c r="X954" i="29"/>
  <c r="X953" i="29"/>
  <c r="X952" i="29"/>
  <c r="X951" i="29"/>
  <c r="X950" i="29"/>
  <c r="X949" i="29"/>
  <c r="X948" i="29"/>
  <c r="X947" i="29"/>
  <c r="X946" i="29"/>
  <c r="X945" i="29"/>
  <c r="X944" i="29"/>
  <c r="X943" i="29"/>
  <c r="X942" i="29"/>
  <c r="X941" i="29"/>
  <c r="X940" i="29"/>
  <c r="X939" i="29"/>
  <c r="X938" i="29"/>
  <c r="X937" i="29"/>
  <c r="X936" i="29"/>
  <c r="X935" i="29"/>
  <c r="X934" i="29"/>
  <c r="X933" i="29"/>
  <c r="X932" i="29"/>
  <c r="X931" i="29"/>
  <c r="X930" i="29"/>
  <c r="X929" i="29"/>
  <c r="X928" i="29"/>
  <c r="X927" i="29"/>
  <c r="X926" i="29"/>
  <c r="X925" i="29"/>
  <c r="X924" i="29"/>
  <c r="X923" i="29"/>
  <c r="X922" i="29"/>
  <c r="X921" i="29"/>
  <c r="X920" i="29"/>
  <c r="X919" i="29"/>
  <c r="X918" i="29"/>
  <c r="X917" i="29"/>
  <c r="X916" i="29"/>
  <c r="X915" i="29"/>
  <c r="X914" i="29"/>
  <c r="X913" i="29"/>
  <c r="X912" i="29"/>
  <c r="X911" i="29"/>
  <c r="X910" i="29"/>
  <c r="X909" i="29"/>
  <c r="X908" i="29"/>
  <c r="X907" i="29"/>
  <c r="X906" i="29"/>
  <c r="X905" i="29"/>
  <c r="X904" i="29"/>
  <c r="X903" i="29"/>
  <c r="X902" i="29"/>
  <c r="X901" i="29"/>
  <c r="X900" i="29"/>
  <c r="X899" i="29"/>
  <c r="X898" i="29"/>
  <c r="X897" i="29"/>
  <c r="X896" i="29"/>
  <c r="X895" i="29"/>
  <c r="X894" i="29"/>
  <c r="X893" i="29"/>
  <c r="X892" i="29"/>
  <c r="X891" i="29"/>
  <c r="X890" i="29"/>
  <c r="X889" i="29"/>
  <c r="X888" i="29"/>
  <c r="X887" i="29"/>
  <c r="X886" i="29"/>
  <c r="X885" i="29"/>
  <c r="X884" i="29"/>
  <c r="X883" i="29"/>
  <c r="X882" i="29"/>
  <c r="X881" i="29"/>
  <c r="X880" i="29"/>
  <c r="X879" i="29"/>
  <c r="X878" i="29"/>
  <c r="X877" i="29"/>
  <c r="X876" i="29"/>
  <c r="X875" i="29"/>
  <c r="X874" i="29"/>
  <c r="X873" i="29"/>
  <c r="X872" i="29"/>
  <c r="X871" i="29"/>
  <c r="X870" i="29"/>
  <c r="X869" i="29"/>
  <c r="X868" i="29"/>
  <c r="X867" i="29"/>
  <c r="X866" i="29"/>
  <c r="X865" i="29"/>
  <c r="X864" i="29"/>
  <c r="X863" i="29"/>
  <c r="X862" i="29"/>
  <c r="X861" i="29"/>
  <c r="X860" i="29"/>
  <c r="X859" i="29"/>
  <c r="X858" i="29"/>
  <c r="X857" i="29"/>
  <c r="X856" i="29"/>
  <c r="X855" i="29"/>
  <c r="X854" i="29"/>
  <c r="X853" i="29"/>
  <c r="X852" i="29"/>
  <c r="X851" i="29"/>
  <c r="X850" i="29"/>
  <c r="X849" i="29"/>
  <c r="X848" i="29"/>
  <c r="X847" i="29"/>
  <c r="X846" i="29"/>
  <c r="X845" i="29"/>
  <c r="X844" i="29"/>
  <c r="X843" i="29"/>
  <c r="X842" i="29"/>
  <c r="X841" i="29"/>
  <c r="X840" i="29"/>
  <c r="X839" i="29"/>
  <c r="X838" i="29"/>
  <c r="X837" i="29"/>
  <c r="X836" i="29"/>
  <c r="X835" i="29"/>
  <c r="X834" i="29"/>
  <c r="X833" i="29"/>
  <c r="X832" i="29"/>
  <c r="X831" i="29"/>
  <c r="X830" i="29"/>
  <c r="X829" i="29"/>
  <c r="X828" i="29"/>
  <c r="X827" i="29"/>
  <c r="X826" i="29"/>
  <c r="X825" i="29"/>
  <c r="X824" i="29"/>
  <c r="X823" i="29"/>
  <c r="X822" i="29"/>
  <c r="X821" i="29"/>
  <c r="X820" i="29"/>
  <c r="X819" i="29"/>
  <c r="X818" i="29"/>
  <c r="X817" i="29"/>
  <c r="X816" i="29"/>
  <c r="X815" i="29"/>
  <c r="X814" i="29"/>
  <c r="X813" i="29"/>
  <c r="X812" i="29"/>
  <c r="X811" i="29"/>
  <c r="X810" i="29"/>
  <c r="X809" i="29"/>
  <c r="X808" i="29"/>
  <c r="X807" i="29"/>
  <c r="X806" i="29"/>
  <c r="X805" i="29"/>
  <c r="X804" i="29"/>
  <c r="X803" i="29"/>
  <c r="X802" i="29"/>
  <c r="X801" i="29"/>
  <c r="X800" i="29"/>
  <c r="X799" i="29"/>
  <c r="X798" i="29"/>
  <c r="X797" i="29"/>
  <c r="X796" i="29"/>
  <c r="X795" i="29"/>
  <c r="X794" i="29"/>
  <c r="X793" i="29"/>
  <c r="X792" i="29"/>
  <c r="X791" i="29"/>
  <c r="X790" i="29"/>
  <c r="X789" i="29"/>
  <c r="X788" i="29"/>
  <c r="X787" i="29"/>
  <c r="X786" i="29"/>
  <c r="X785" i="29"/>
  <c r="X784" i="29"/>
  <c r="X783" i="29"/>
  <c r="X782" i="29"/>
  <c r="X781" i="29"/>
  <c r="X780" i="29"/>
  <c r="X779" i="29"/>
  <c r="X778" i="29"/>
  <c r="X777" i="29"/>
  <c r="X776" i="29"/>
  <c r="X775" i="29"/>
  <c r="X774" i="29"/>
  <c r="X773" i="29"/>
  <c r="X772" i="29"/>
  <c r="X771" i="29"/>
  <c r="X770" i="29"/>
  <c r="X769" i="29"/>
  <c r="X768" i="29"/>
  <c r="X767" i="29"/>
  <c r="X766" i="29"/>
  <c r="X765" i="29"/>
  <c r="X764" i="29"/>
  <c r="X763" i="29"/>
  <c r="X762" i="29"/>
  <c r="X761" i="29"/>
  <c r="X760" i="29"/>
  <c r="X759" i="29"/>
  <c r="X758" i="29"/>
  <c r="X757" i="29"/>
  <c r="X756" i="29"/>
  <c r="X755" i="29"/>
  <c r="X754" i="29"/>
  <c r="X753" i="29"/>
  <c r="X752" i="29"/>
  <c r="X751" i="29"/>
  <c r="X750" i="29"/>
  <c r="X749" i="29"/>
  <c r="X748" i="29"/>
  <c r="X747" i="29"/>
  <c r="X746" i="29"/>
  <c r="X745" i="29"/>
  <c r="X744" i="29"/>
  <c r="X743" i="29"/>
  <c r="X742" i="29"/>
  <c r="X741" i="29"/>
  <c r="X740" i="29"/>
  <c r="X739" i="29"/>
  <c r="X738" i="29"/>
  <c r="X737" i="29"/>
  <c r="X736" i="29"/>
  <c r="X735" i="29"/>
  <c r="X734" i="29"/>
  <c r="X733" i="29"/>
  <c r="X732" i="29"/>
  <c r="X731" i="29"/>
  <c r="X730" i="29"/>
  <c r="X729" i="29"/>
  <c r="X728" i="29"/>
  <c r="X727" i="29"/>
  <c r="X726" i="29"/>
  <c r="X725" i="29"/>
  <c r="X724" i="29"/>
  <c r="X723" i="29"/>
  <c r="X722" i="29"/>
  <c r="X721" i="29"/>
  <c r="X720" i="29"/>
  <c r="X719" i="29"/>
  <c r="X718" i="29"/>
  <c r="X717" i="29"/>
  <c r="X716" i="29"/>
  <c r="X715" i="29"/>
  <c r="X714" i="29"/>
  <c r="X713" i="29"/>
  <c r="X712" i="29"/>
  <c r="X711" i="29"/>
  <c r="X710" i="29"/>
  <c r="X709" i="29"/>
  <c r="X708" i="29"/>
  <c r="X707" i="29"/>
  <c r="X706" i="29"/>
  <c r="X705" i="29"/>
  <c r="X704" i="29"/>
  <c r="X703" i="29"/>
  <c r="X702" i="29"/>
  <c r="X701" i="29"/>
  <c r="X700" i="29"/>
  <c r="X699" i="29"/>
  <c r="X698" i="29"/>
  <c r="X697" i="29"/>
  <c r="X696" i="29"/>
  <c r="X695" i="29"/>
  <c r="X694" i="29"/>
  <c r="X693" i="29"/>
  <c r="X692" i="29"/>
  <c r="X691" i="29"/>
  <c r="X690" i="29"/>
  <c r="X689" i="29"/>
  <c r="X688" i="29"/>
  <c r="X687" i="29"/>
  <c r="X686" i="29"/>
  <c r="X685" i="29"/>
  <c r="X684" i="29"/>
  <c r="X683" i="29"/>
  <c r="X682" i="29"/>
  <c r="X681" i="29"/>
  <c r="X680" i="29"/>
  <c r="X679" i="29"/>
  <c r="X678" i="29"/>
  <c r="X677" i="29"/>
  <c r="X676" i="29"/>
  <c r="X675" i="29"/>
  <c r="X674" i="29"/>
  <c r="X673" i="29"/>
  <c r="X672" i="29"/>
  <c r="X671" i="29"/>
  <c r="X670" i="29"/>
  <c r="X669" i="29"/>
  <c r="X668" i="29"/>
  <c r="X667" i="29"/>
  <c r="X666" i="29"/>
  <c r="X665" i="29"/>
  <c r="X664" i="29"/>
  <c r="X663" i="29"/>
  <c r="X662" i="29"/>
  <c r="X661" i="29"/>
  <c r="X660" i="29"/>
  <c r="X659" i="29"/>
  <c r="X658" i="29"/>
  <c r="X657" i="29"/>
  <c r="X656" i="29"/>
  <c r="X655" i="29"/>
  <c r="X654" i="29"/>
  <c r="X653" i="29"/>
  <c r="X652" i="29"/>
  <c r="X651" i="29"/>
  <c r="X650" i="29"/>
  <c r="X649" i="29"/>
  <c r="X648" i="29"/>
  <c r="X647" i="29"/>
  <c r="X646" i="29"/>
  <c r="X645" i="29"/>
  <c r="X644" i="29"/>
  <c r="X643" i="29"/>
  <c r="X642" i="29"/>
  <c r="X641" i="29"/>
  <c r="X640" i="29"/>
  <c r="X639" i="29"/>
  <c r="X638" i="29"/>
  <c r="X637" i="29"/>
  <c r="X636" i="29"/>
  <c r="X635" i="29"/>
  <c r="X634" i="29"/>
  <c r="X633" i="29"/>
  <c r="X632" i="29"/>
  <c r="X631" i="29"/>
  <c r="X630" i="29"/>
  <c r="X629" i="29"/>
  <c r="X628" i="29"/>
  <c r="X627" i="29"/>
  <c r="X626" i="29"/>
  <c r="X625" i="29"/>
  <c r="X624" i="29"/>
  <c r="X623" i="29"/>
  <c r="X622" i="29"/>
  <c r="X621" i="29"/>
  <c r="X620" i="29"/>
  <c r="X619" i="29"/>
  <c r="X618" i="29"/>
  <c r="X617" i="29"/>
  <c r="X616" i="29"/>
  <c r="X615" i="29"/>
  <c r="X614" i="29"/>
  <c r="X613" i="29"/>
  <c r="X612" i="29"/>
  <c r="X611" i="29"/>
  <c r="X610" i="29"/>
  <c r="X609" i="29"/>
  <c r="X608" i="29"/>
  <c r="X607" i="29"/>
  <c r="X606" i="29"/>
  <c r="X605" i="29"/>
  <c r="X604" i="29"/>
  <c r="X603" i="29"/>
  <c r="X602" i="29"/>
  <c r="X601" i="29"/>
  <c r="X600" i="29"/>
  <c r="X599" i="29"/>
  <c r="X598" i="29"/>
  <c r="X597" i="29"/>
  <c r="X596" i="29"/>
  <c r="X595" i="29"/>
  <c r="X594" i="29"/>
  <c r="X593" i="29"/>
  <c r="X592" i="29"/>
  <c r="X591" i="29"/>
  <c r="X590" i="29"/>
  <c r="X589" i="29"/>
  <c r="X588" i="29"/>
  <c r="X587" i="29"/>
  <c r="X586" i="29"/>
  <c r="X585" i="29"/>
  <c r="X584" i="29"/>
  <c r="X583" i="29"/>
  <c r="X582" i="29"/>
  <c r="X581" i="29"/>
  <c r="X580" i="29"/>
  <c r="X579" i="29"/>
  <c r="X578" i="29"/>
  <c r="X577" i="29"/>
  <c r="X576" i="29"/>
  <c r="X575" i="29"/>
  <c r="X574" i="29"/>
  <c r="X573" i="29"/>
  <c r="X572" i="29"/>
  <c r="X571" i="29"/>
  <c r="X570" i="29"/>
  <c r="X569" i="29"/>
  <c r="X568" i="29"/>
  <c r="X567" i="29"/>
  <c r="X566" i="29"/>
  <c r="X565" i="29"/>
  <c r="X564" i="29"/>
  <c r="X563" i="29"/>
  <c r="X562" i="29"/>
  <c r="X561" i="29"/>
  <c r="X560" i="29"/>
  <c r="X559" i="29"/>
  <c r="X558" i="29"/>
  <c r="X557" i="29"/>
  <c r="X556" i="29"/>
  <c r="X555" i="29"/>
  <c r="X554" i="29"/>
  <c r="X553" i="29"/>
  <c r="X552" i="29"/>
  <c r="X551" i="29"/>
  <c r="X550" i="29"/>
  <c r="X549" i="29"/>
  <c r="X548" i="29"/>
  <c r="X547" i="29"/>
  <c r="X546" i="29"/>
  <c r="X545" i="29"/>
  <c r="X544" i="29"/>
  <c r="X543" i="29"/>
  <c r="X542" i="29"/>
  <c r="X541" i="29"/>
  <c r="X540" i="29"/>
  <c r="X539" i="29"/>
  <c r="X538" i="29"/>
  <c r="X537" i="29"/>
  <c r="X536" i="29"/>
  <c r="X535" i="29"/>
  <c r="X534" i="29"/>
  <c r="X533" i="29"/>
  <c r="X532" i="29"/>
  <c r="X531" i="29"/>
  <c r="X530" i="29"/>
  <c r="X529" i="29"/>
  <c r="X528" i="29"/>
  <c r="X527" i="29"/>
  <c r="X526" i="29"/>
  <c r="X525" i="29"/>
  <c r="X524" i="29"/>
  <c r="X523" i="29"/>
  <c r="X522" i="29"/>
  <c r="X521" i="29"/>
  <c r="X520" i="29"/>
  <c r="X519" i="29"/>
  <c r="X518" i="29"/>
  <c r="X517" i="29"/>
  <c r="X516" i="29"/>
  <c r="X515" i="29"/>
  <c r="X514" i="29"/>
  <c r="X513" i="29"/>
  <c r="X512" i="29"/>
  <c r="X511" i="29"/>
  <c r="X510" i="29"/>
  <c r="X509" i="29"/>
  <c r="X508" i="29"/>
  <c r="X507" i="29"/>
  <c r="X506" i="29"/>
  <c r="X505" i="29"/>
  <c r="X504" i="29"/>
  <c r="X503" i="29"/>
  <c r="X502" i="29"/>
  <c r="X501" i="29"/>
  <c r="X500" i="29"/>
  <c r="X499" i="29"/>
  <c r="X498" i="29"/>
  <c r="X497" i="29"/>
  <c r="X496" i="29"/>
  <c r="X495" i="29"/>
  <c r="X494" i="29"/>
  <c r="X493" i="29"/>
  <c r="X492" i="29"/>
  <c r="X491" i="29"/>
  <c r="X490" i="29"/>
  <c r="X489" i="29"/>
  <c r="X488" i="29"/>
  <c r="X487" i="29"/>
  <c r="X486" i="29"/>
  <c r="X485" i="29"/>
  <c r="X484" i="29"/>
  <c r="X483" i="29"/>
  <c r="X482" i="29"/>
  <c r="X481" i="29"/>
  <c r="X480" i="29"/>
  <c r="X479" i="29"/>
  <c r="X478" i="29"/>
  <c r="X477" i="29"/>
  <c r="X476" i="29"/>
  <c r="X475" i="29"/>
  <c r="X474" i="29"/>
  <c r="X473" i="29"/>
  <c r="X472" i="29"/>
  <c r="X471" i="29"/>
  <c r="X470" i="29"/>
  <c r="X469" i="29"/>
  <c r="X468" i="29"/>
  <c r="X467" i="29"/>
  <c r="X466" i="29"/>
  <c r="X465" i="29"/>
  <c r="X464" i="29"/>
  <c r="X463" i="29"/>
  <c r="X462" i="29"/>
  <c r="X461" i="29"/>
  <c r="X460" i="29"/>
  <c r="X459" i="29"/>
  <c r="X458" i="29"/>
  <c r="X457" i="29"/>
  <c r="X456" i="29"/>
  <c r="X455" i="29"/>
  <c r="X454" i="29"/>
  <c r="X453" i="29"/>
  <c r="X452" i="29"/>
  <c r="X451" i="29"/>
  <c r="X450" i="29"/>
  <c r="X449" i="29"/>
  <c r="X448" i="29"/>
  <c r="X447" i="29"/>
  <c r="X446" i="29"/>
  <c r="X445" i="29"/>
  <c r="X444" i="29"/>
  <c r="X443" i="29"/>
  <c r="X442" i="29"/>
  <c r="X441" i="29"/>
  <c r="X440" i="29"/>
  <c r="X439" i="29"/>
  <c r="X438" i="29"/>
  <c r="X437" i="29"/>
  <c r="X436" i="29"/>
  <c r="X435" i="29"/>
  <c r="X434" i="29"/>
  <c r="X433" i="29"/>
  <c r="X432" i="29"/>
  <c r="X431" i="29"/>
  <c r="X430" i="29"/>
  <c r="X429" i="29"/>
  <c r="X428" i="29"/>
  <c r="X427" i="29"/>
  <c r="X426" i="29"/>
  <c r="X425" i="29"/>
  <c r="X424" i="29"/>
  <c r="X423" i="29"/>
  <c r="X422" i="29"/>
  <c r="X421" i="29"/>
  <c r="X420" i="29"/>
  <c r="X419" i="29"/>
  <c r="X418" i="29"/>
  <c r="X417" i="29"/>
  <c r="X416" i="29"/>
  <c r="X415" i="29"/>
  <c r="X414" i="29"/>
  <c r="X413" i="29"/>
  <c r="X412" i="29"/>
  <c r="X411" i="29"/>
  <c r="X410" i="29"/>
  <c r="X409" i="29"/>
  <c r="X408" i="29"/>
  <c r="X407" i="29"/>
  <c r="X406" i="29"/>
  <c r="X405" i="29"/>
  <c r="X404" i="29"/>
  <c r="X403" i="29"/>
  <c r="X402" i="29"/>
  <c r="X401" i="29"/>
  <c r="X400" i="29"/>
  <c r="X399" i="29"/>
  <c r="X398" i="29"/>
  <c r="X397" i="29"/>
  <c r="X396" i="29"/>
  <c r="X395" i="29"/>
  <c r="X394" i="29"/>
  <c r="X393" i="29"/>
  <c r="X392" i="29"/>
  <c r="X391" i="29"/>
  <c r="X390" i="29"/>
  <c r="X389" i="29"/>
  <c r="X388" i="29"/>
  <c r="X387" i="29"/>
  <c r="X386" i="29"/>
  <c r="X385" i="29"/>
  <c r="X384" i="29"/>
  <c r="X383" i="29"/>
  <c r="X382" i="29"/>
  <c r="X381" i="29"/>
  <c r="X380" i="29"/>
  <c r="X379" i="29"/>
  <c r="X378" i="29"/>
  <c r="X377" i="29"/>
  <c r="X376" i="29"/>
  <c r="X375" i="29"/>
  <c r="X374" i="29"/>
  <c r="X373" i="29"/>
  <c r="X372" i="29"/>
  <c r="X371" i="29"/>
  <c r="X370" i="29"/>
  <c r="X369" i="29"/>
  <c r="X368" i="29"/>
  <c r="X367" i="29"/>
  <c r="X366" i="29"/>
  <c r="X365" i="29"/>
  <c r="X364" i="29"/>
  <c r="X363" i="29"/>
  <c r="X362" i="29"/>
  <c r="X361" i="29"/>
  <c r="X360" i="29"/>
  <c r="X359" i="29"/>
  <c r="X358" i="29"/>
  <c r="X357" i="29"/>
  <c r="X356" i="29"/>
  <c r="X355" i="29"/>
  <c r="X354" i="29"/>
  <c r="X353" i="29"/>
  <c r="X352" i="29"/>
  <c r="X351" i="29"/>
  <c r="X350" i="29"/>
  <c r="X349" i="29"/>
  <c r="X348" i="29"/>
  <c r="X347" i="29"/>
  <c r="X346" i="29"/>
  <c r="X345" i="29"/>
  <c r="X344" i="29"/>
  <c r="X343" i="29"/>
  <c r="X342" i="29"/>
  <c r="X341" i="29"/>
  <c r="X340" i="29"/>
  <c r="X339" i="29"/>
  <c r="X338" i="29"/>
  <c r="X337" i="29"/>
  <c r="X336" i="29"/>
  <c r="X335" i="29"/>
  <c r="X334" i="29"/>
  <c r="X333" i="29"/>
  <c r="X332" i="29"/>
  <c r="X331" i="29"/>
  <c r="X330" i="29"/>
  <c r="X329" i="29"/>
  <c r="X328" i="29"/>
  <c r="X327" i="29"/>
  <c r="X326" i="29"/>
  <c r="X325" i="29"/>
  <c r="X324" i="29"/>
  <c r="X323" i="29"/>
  <c r="X322" i="29"/>
  <c r="X321" i="29"/>
  <c r="X320" i="29"/>
  <c r="X319" i="29"/>
  <c r="X318" i="29"/>
  <c r="X317" i="29"/>
  <c r="X316" i="29"/>
  <c r="X315" i="29"/>
  <c r="X314" i="29"/>
  <c r="X313" i="29"/>
  <c r="X312" i="29"/>
  <c r="X311" i="29"/>
  <c r="X310" i="29"/>
  <c r="X309" i="29"/>
  <c r="X308" i="29"/>
  <c r="X307" i="29"/>
  <c r="X306" i="29"/>
  <c r="X305" i="29"/>
  <c r="X304" i="29"/>
  <c r="X303" i="29"/>
  <c r="X302" i="29"/>
  <c r="X301" i="29"/>
  <c r="X300" i="29"/>
  <c r="X299" i="29"/>
  <c r="X298" i="29"/>
  <c r="X297" i="29"/>
  <c r="X296" i="29"/>
  <c r="X295" i="29"/>
  <c r="X294" i="29"/>
  <c r="X293" i="29"/>
  <c r="X292" i="29"/>
  <c r="X291" i="29"/>
  <c r="X290" i="29"/>
  <c r="X289" i="29"/>
  <c r="X288" i="29"/>
  <c r="X287" i="29"/>
  <c r="X286" i="29"/>
  <c r="X285" i="29"/>
  <c r="X284" i="29"/>
  <c r="X283" i="29"/>
  <c r="X282" i="29"/>
  <c r="X281" i="29"/>
  <c r="X280" i="29"/>
  <c r="X279" i="29"/>
  <c r="X278" i="29"/>
  <c r="X277" i="29"/>
  <c r="X276" i="29"/>
  <c r="X275" i="29"/>
  <c r="X274" i="29"/>
  <c r="X273" i="29"/>
  <c r="X272" i="29"/>
  <c r="X271" i="29"/>
  <c r="X270" i="29"/>
  <c r="X269" i="29"/>
  <c r="X268" i="29"/>
  <c r="X267" i="29"/>
  <c r="X266" i="29"/>
  <c r="X265" i="29"/>
  <c r="X264" i="29"/>
  <c r="X263" i="29"/>
  <c r="X262" i="29"/>
  <c r="X261" i="29"/>
  <c r="X260" i="29"/>
  <c r="X259" i="29"/>
  <c r="X258" i="29"/>
  <c r="X257" i="29"/>
  <c r="X256" i="29"/>
  <c r="X255" i="29"/>
  <c r="X254" i="29"/>
  <c r="X253" i="29"/>
  <c r="X252" i="29"/>
  <c r="X251" i="29"/>
  <c r="X250" i="29"/>
  <c r="X249" i="29"/>
  <c r="X248" i="29"/>
  <c r="X247" i="29"/>
  <c r="X246" i="29"/>
  <c r="X245" i="29"/>
  <c r="X244" i="29"/>
  <c r="X243" i="29"/>
  <c r="X242" i="29"/>
  <c r="X241" i="29"/>
  <c r="X240" i="29"/>
  <c r="X239" i="29"/>
  <c r="X238" i="29"/>
  <c r="X237" i="29"/>
  <c r="X236" i="29"/>
  <c r="X235" i="29"/>
  <c r="X234" i="29"/>
  <c r="X233" i="29"/>
  <c r="X232" i="29"/>
  <c r="X231" i="29"/>
  <c r="X230" i="29"/>
  <c r="X229" i="29"/>
  <c r="X228" i="29"/>
  <c r="X227" i="29"/>
  <c r="X226" i="29"/>
  <c r="X225" i="29"/>
  <c r="X224" i="29"/>
  <c r="X223" i="29"/>
  <c r="X222" i="29"/>
  <c r="X221" i="29"/>
  <c r="X220" i="29"/>
  <c r="X219" i="29"/>
  <c r="X218" i="29"/>
  <c r="X217" i="29"/>
  <c r="X216" i="29"/>
  <c r="X215" i="29"/>
  <c r="X214" i="29"/>
  <c r="X213" i="29"/>
  <c r="X212" i="29"/>
  <c r="X211" i="29"/>
  <c r="X210" i="29"/>
  <c r="X209" i="29"/>
  <c r="X208" i="29"/>
  <c r="X207" i="29"/>
  <c r="X206" i="29"/>
  <c r="X205" i="29"/>
  <c r="X204" i="29"/>
  <c r="X203" i="29"/>
  <c r="X202" i="29"/>
  <c r="X201" i="29"/>
  <c r="X200" i="29"/>
  <c r="X199" i="29"/>
  <c r="X198" i="29"/>
  <c r="X197" i="29"/>
  <c r="X196" i="29"/>
  <c r="X195" i="29"/>
  <c r="X194" i="29"/>
  <c r="X193" i="29"/>
  <c r="X192" i="29"/>
  <c r="X191" i="29"/>
  <c r="X190" i="29"/>
  <c r="X189" i="29"/>
  <c r="X188" i="29"/>
  <c r="X187" i="29"/>
  <c r="X186" i="29"/>
  <c r="X185" i="29"/>
  <c r="X184" i="29"/>
  <c r="X183" i="29"/>
  <c r="X182" i="29"/>
  <c r="X181" i="29"/>
  <c r="X180" i="29"/>
  <c r="X179" i="29"/>
  <c r="X178" i="29"/>
  <c r="X177" i="29"/>
  <c r="X176" i="29"/>
  <c r="X175" i="29"/>
  <c r="X174" i="29"/>
  <c r="X173" i="29"/>
  <c r="X172" i="29"/>
  <c r="X171" i="29"/>
  <c r="X170" i="29"/>
  <c r="X169" i="29"/>
  <c r="X168" i="29"/>
  <c r="X167" i="29"/>
  <c r="X166" i="29"/>
  <c r="X165" i="29"/>
  <c r="X164" i="29"/>
  <c r="X163" i="29"/>
  <c r="X162" i="29"/>
  <c r="X161" i="29"/>
  <c r="X160" i="29"/>
  <c r="X159" i="29"/>
  <c r="X158" i="29"/>
  <c r="X157" i="29"/>
  <c r="X156" i="29"/>
  <c r="X155" i="29"/>
  <c r="X154" i="29"/>
  <c r="X153" i="29"/>
  <c r="X152" i="29"/>
  <c r="X151" i="29"/>
  <c r="X150" i="29"/>
  <c r="X149" i="29"/>
  <c r="X148" i="29"/>
  <c r="X147" i="29"/>
  <c r="X146" i="29"/>
  <c r="X145" i="29"/>
  <c r="X144" i="29"/>
  <c r="X143" i="29"/>
  <c r="X142" i="29"/>
  <c r="X141" i="29"/>
  <c r="X140" i="29"/>
  <c r="X139" i="29"/>
  <c r="X138" i="29"/>
  <c r="X137" i="29"/>
  <c r="X136" i="29"/>
  <c r="X135" i="29"/>
  <c r="X134" i="29"/>
  <c r="X133" i="29"/>
  <c r="X132" i="29"/>
  <c r="X131" i="29"/>
  <c r="X130" i="29"/>
  <c r="X129" i="29"/>
  <c r="X128" i="29"/>
  <c r="X127" i="29"/>
  <c r="X126" i="29"/>
  <c r="X125" i="29"/>
  <c r="X124" i="29"/>
  <c r="X123" i="29"/>
  <c r="X122" i="29"/>
  <c r="X121" i="29"/>
  <c r="X120" i="29"/>
  <c r="X119" i="29"/>
  <c r="X118" i="29"/>
  <c r="X117" i="29"/>
  <c r="X116" i="29"/>
  <c r="X115" i="29"/>
  <c r="X114" i="29"/>
  <c r="X113" i="29"/>
  <c r="X112" i="29"/>
  <c r="X111" i="29"/>
  <c r="X110" i="29"/>
  <c r="X109" i="29"/>
  <c r="X108" i="29"/>
  <c r="X107" i="29"/>
  <c r="X106" i="29"/>
  <c r="X105" i="29"/>
  <c r="X104" i="29"/>
  <c r="X103" i="29"/>
  <c r="X102" i="29"/>
  <c r="X101" i="29"/>
  <c r="X100" i="29"/>
  <c r="X99" i="29"/>
  <c r="X98" i="29"/>
  <c r="X97" i="29"/>
  <c r="X96" i="29"/>
  <c r="X95" i="29"/>
  <c r="X94" i="29"/>
  <c r="X93" i="29"/>
  <c r="X92" i="29"/>
  <c r="X91" i="29"/>
  <c r="X90" i="29"/>
  <c r="X89" i="29"/>
  <c r="X88" i="29"/>
  <c r="X87" i="29"/>
  <c r="X86" i="29"/>
  <c r="X85" i="29"/>
  <c r="X84" i="29"/>
  <c r="X83" i="29"/>
  <c r="X82" i="29"/>
  <c r="X81" i="29"/>
  <c r="X80" i="29"/>
  <c r="X79" i="29"/>
  <c r="X78" i="29"/>
  <c r="X77" i="29"/>
  <c r="X76" i="29"/>
  <c r="X75" i="29"/>
  <c r="X74" i="29"/>
  <c r="X73" i="29"/>
  <c r="X72" i="29"/>
  <c r="X71" i="29"/>
  <c r="X70" i="29"/>
  <c r="X69" i="29"/>
  <c r="X68" i="29"/>
  <c r="X67" i="29"/>
  <c r="X66" i="29"/>
  <c r="X65" i="29"/>
  <c r="X64" i="29"/>
  <c r="X63" i="29"/>
  <c r="X62" i="29"/>
  <c r="X61" i="29"/>
  <c r="X60" i="29"/>
  <c r="X59" i="29"/>
  <c r="X58" i="29"/>
  <c r="X57" i="29"/>
  <c r="X56" i="29"/>
  <c r="X55" i="29"/>
  <c r="X54" i="29"/>
  <c r="X53" i="29"/>
  <c r="X52" i="29"/>
  <c r="X51" i="29"/>
  <c r="X50" i="29"/>
  <c r="X49" i="29"/>
  <c r="X48" i="29"/>
  <c r="X47" i="29"/>
  <c r="X46" i="29"/>
  <c r="X45" i="29"/>
  <c r="X44" i="29"/>
  <c r="X43" i="29"/>
  <c r="X42" i="29"/>
  <c r="X41" i="29"/>
  <c r="X40" i="29"/>
  <c r="X39" i="29"/>
  <c r="X38" i="29"/>
  <c r="X37" i="29"/>
  <c r="X36" i="29"/>
  <c r="X35" i="29"/>
  <c r="X34" i="29"/>
  <c r="X33" i="29"/>
  <c r="X32" i="29"/>
  <c r="X31" i="29"/>
  <c r="X30" i="29"/>
  <c r="X29" i="29"/>
  <c r="X28" i="29"/>
  <c r="X27" i="29"/>
  <c r="X26" i="29"/>
  <c r="X25" i="29"/>
  <c r="X24" i="29"/>
  <c r="X23" i="29"/>
  <c r="X22" i="29"/>
  <c r="X21" i="29"/>
  <c r="X20" i="29"/>
  <c r="X19" i="29"/>
  <c r="X18" i="29"/>
  <c r="X17" i="29"/>
  <c r="X16" i="29"/>
  <c r="X15" i="29"/>
  <c r="X14" i="29"/>
  <c r="X13" i="29"/>
  <c r="X12" i="29"/>
  <c r="X11" i="29"/>
  <c r="X10" i="29"/>
  <c r="X9" i="29"/>
  <c r="X8" i="29"/>
  <c r="X7" i="29"/>
  <c r="X2009" i="18"/>
  <c r="X2008" i="18"/>
  <c r="X2007" i="18"/>
  <c r="X2006" i="18"/>
  <c r="X2005" i="18"/>
  <c r="X2004" i="18"/>
  <c r="X2003" i="18"/>
  <c r="X2002" i="18"/>
  <c r="X2001" i="18"/>
  <c r="X2000" i="18"/>
  <c r="X1999" i="18"/>
  <c r="X1998" i="18"/>
  <c r="X1997" i="18"/>
  <c r="X1996" i="18"/>
  <c r="X1995" i="18"/>
  <c r="X1994" i="18"/>
  <c r="X1993" i="18"/>
  <c r="X1992" i="18"/>
  <c r="X1991" i="18"/>
  <c r="X1990" i="18"/>
  <c r="X1989" i="18"/>
  <c r="X1988" i="18"/>
  <c r="X1987" i="18"/>
  <c r="X1986" i="18"/>
  <c r="X1985" i="18"/>
  <c r="X1984" i="18"/>
  <c r="X1983" i="18"/>
  <c r="X1982" i="18"/>
  <c r="X1981" i="18"/>
  <c r="X1980" i="18"/>
  <c r="X1979" i="18"/>
  <c r="X1978" i="18"/>
  <c r="X1977" i="18"/>
  <c r="X1976" i="18"/>
  <c r="X1975" i="18"/>
  <c r="X1974" i="18"/>
  <c r="X1973" i="18"/>
  <c r="X1972" i="18"/>
  <c r="X1971" i="18"/>
  <c r="X1970" i="18"/>
  <c r="X1969" i="18"/>
  <c r="X1968" i="18"/>
  <c r="X1967" i="18"/>
  <c r="X1966" i="18"/>
  <c r="X1965" i="18"/>
  <c r="X1964" i="18"/>
  <c r="X1963" i="18"/>
  <c r="X1962" i="18"/>
  <c r="X1961" i="18"/>
  <c r="X1960" i="18"/>
  <c r="X1959" i="18"/>
  <c r="X1958" i="18"/>
  <c r="X1957" i="18"/>
  <c r="X1956" i="18"/>
  <c r="X1955" i="18"/>
  <c r="X1954" i="18"/>
  <c r="X1953" i="18"/>
  <c r="X1952" i="18"/>
  <c r="X1951" i="18"/>
  <c r="X1950" i="18"/>
  <c r="X1949" i="18"/>
  <c r="X1948" i="18"/>
  <c r="X1947" i="18"/>
  <c r="X1946" i="18"/>
  <c r="X1945" i="18"/>
  <c r="X1944" i="18"/>
  <c r="X1943" i="18"/>
  <c r="X1942" i="18"/>
  <c r="X1941" i="18"/>
  <c r="X1940" i="18"/>
  <c r="X1939" i="18"/>
  <c r="X1938" i="18"/>
  <c r="X1937" i="18"/>
  <c r="X1936" i="18"/>
  <c r="X1935" i="18"/>
  <c r="X1934" i="18"/>
  <c r="X1933" i="18"/>
  <c r="X1932" i="18"/>
  <c r="X1931" i="18"/>
  <c r="X1930" i="18"/>
  <c r="X1929" i="18"/>
  <c r="X1928" i="18"/>
  <c r="X1927" i="18"/>
  <c r="X1926" i="18"/>
  <c r="X1925" i="18"/>
  <c r="X1924" i="18"/>
  <c r="X1923" i="18"/>
  <c r="X1922" i="18"/>
  <c r="X1921" i="18"/>
  <c r="X1920" i="18"/>
  <c r="X1919" i="18"/>
  <c r="X1918" i="18"/>
  <c r="X1917" i="18"/>
  <c r="X1916" i="18"/>
  <c r="X1915" i="18"/>
  <c r="X1914" i="18"/>
  <c r="X1913" i="18"/>
  <c r="X1912" i="18"/>
  <c r="X1911" i="18"/>
  <c r="X1910" i="18"/>
  <c r="X1909" i="18"/>
  <c r="X1908" i="18"/>
  <c r="X1907" i="18"/>
  <c r="X1906" i="18"/>
  <c r="X1905" i="18"/>
  <c r="X1904" i="18"/>
  <c r="X1903" i="18"/>
  <c r="X1902" i="18"/>
  <c r="X1901" i="18"/>
  <c r="X1900" i="18"/>
  <c r="X1899" i="18"/>
  <c r="X1898" i="18"/>
  <c r="X1897" i="18"/>
  <c r="X1896" i="18"/>
  <c r="X1895" i="18"/>
  <c r="X1894" i="18"/>
  <c r="X1893" i="18"/>
  <c r="X1892" i="18"/>
  <c r="X1891" i="18"/>
  <c r="X1890" i="18"/>
  <c r="X1889" i="18"/>
  <c r="X1888" i="18"/>
  <c r="X1887" i="18"/>
  <c r="X1886" i="18"/>
  <c r="X1885" i="18"/>
  <c r="X1884" i="18"/>
  <c r="X1883" i="18"/>
  <c r="X1882" i="18"/>
  <c r="X1881" i="18"/>
  <c r="X1880" i="18"/>
  <c r="X1879" i="18"/>
  <c r="X1878" i="18"/>
  <c r="X1877" i="18"/>
  <c r="X1876" i="18"/>
  <c r="X1875" i="18"/>
  <c r="X1874" i="18"/>
  <c r="X1873" i="18"/>
  <c r="X1872" i="18"/>
  <c r="X1871" i="18"/>
  <c r="X1870" i="18"/>
  <c r="X1869" i="18"/>
  <c r="X1868" i="18"/>
  <c r="X1867" i="18"/>
  <c r="X1866" i="18"/>
  <c r="X1865" i="18"/>
  <c r="X1864" i="18"/>
  <c r="X1863" i="18"/>
  <c r="X1862" i="18"/>
  <c r="X1861" i="18"/>
  <c r="X1860" i="18"/>
  <c r="X1859" i="18"/>
  <c r="X1858" i="18"/>
  <c r="X1857" i="18"/>
  <c r="X1856" i="18"/>
  <c r="X1855" i="18"/>
  <c r="X1854" i="18"/>
  <c r="X1853" i="18"/>
  <c r="X1852" i="18"/>
  <c r="X1851" i="18"/>
  <c r="X1850" i="18"/>
  <c r="X1849" i="18"/>
  <c r="X1848" i="18"/>
  <c r="X1847" i="18"/>
  <c r="X1846" i="18"/>
  <c r="X1845" i="18"/>
  <c r="X1844" i="18"/>
  <c r="X1843" i="18"/>
  <c r="X1842" i="18"/>
  <c r="X1841" i="18"/>
  <c r="X1840" i="18"/>
  <c r="X1839" i="18"/>
  <c r="X1838" i="18"/>
  <c r="X1837" i="18"/>
  <c r="X1836" i="18"/>
  <c r="X1835" i="18"/>
  <c r="X1834" i="18"/>
  <c r="X1833" i="18"/>
  <c r="X1832" i="18"/>
  <c r="X1831" i="18"/>
  <c r="X1830" i="18"/>
  <c r="X1829" i="18"/>
  <c r="X1828" i="18"/>
  <c r="X1827" i="18"/>
  <c r="X1826" i="18"/>
  <c r="X1825" i="18"/>
  <c r="X1824" i="18"/>
  <c r="X1823" i="18"/>
  <c r="X1822" i="18"/>
  <c r="X1821" i="18"/>
  <c r="X1820" i="18"/>
  <c r="X1819" i="18"/>
  <c r="X1818" i="18"/>
  <c r="X1817" i="18"/>
  <c r="X1816" i="18"/>
  <c r="X1815" i="18"/>
  <c r="X1814" i="18"/>
  <c r="X1813" i="18"/>
  <c r="X1812" i="18"/>
  <c r="X1811" i="18"/>
  <c r="X1810" i="18"/>
  <c r="X1809" i="18"/>
  <c r="X1808" i="18"/>
  <c r="X1807" i="18"/>
  <c r="X1806" i="18"/>
  <c r="X1805" i="18"/>
  <c r="X1804" i="18"/>
  <c r="X1803" i="18"/>
  <c r="X1802" i="18"/>
  <c r="X1801" i="18"/>
  <c r="X1800" i="18"/>
  <c r="X1799" i="18"/>
  <c r="X1798" i="18"/>
  <c r="X1797" i="18"/>
  <c r="X1796" i="18"/>
  <c r="X1795" i="18"/>
  <c r="X1794" i="18"/>
  <c r="X1793" i="18"/>
  <c r="X1792" i="18"/>
  <c r="X1791" i="18"/>
  <c r="X1790" i="18"/>
  <c r="X1789" i="18"/>
  <c r="X1788" i="18"/>
  <c r="X1787" i="18"/>
  <c r="X1786" i="18"/>
  <c r="X1785" i="18"/>
  <c r="X1784" i="18"/>
  <c r="X1783" i="18"/>
  <c r="X1782" i="18"/>
  <c r="X1781" i="18"/>
  <c r="X1780" i="18"/>
  <c r="X1779" i="18"/>
  <c r="X1778" i="18"/>
  <c r="X1777" i="18"/>
  <c r="X1776" i="18"/>
  <c r="X1775" i="18"/>
  <c r="X1774" i="18"/>
  <c r="X1773" i="18"/>
  <c r="X1772" i="18"/>
  <c r="X1771" i="18"/>
  <c r="X1770" i="18"/>
  <c r="X1769" i="18"/>
  <c r="X1768" i="18"/>
  <c r="X1767" i="18"/>
  <c r="X1766" i="18"/>
  <c r="X1765" i="18"/>
  <c r="X1764" i="18"/>
  <c r="X1763" i="18"/>
  <c r="X1762" i="18"/>
  <c r="X1761" i="18"/>
  <c r="X1760" i="18"/>
  <c r="X1759" i="18"/>
  <c r="X1758" i="18"/>
  <c r="X1757" i="18"/>
  <c r="X1756" i="18"/>
  <c r="X1755" i="18"/>
  <c r="X1754" i="18"/>
  <c r="X1753" i="18"/>
  <c r="X1752" i="18"/>
  <c r="X1751" i="18"/>
  <c r="X1750" i="18"/>
  <c r="X1749" i="18"/>
  <c r="X1748" i="18"/>
  <c r="X1747" i="18"/>
  <c r="X1746" i="18"/>
  <c r="X1745" i="18"/>
  <c r="X1744" i="18"/>
  <c r="X1743" i="18"/>
  <c r="X1742" i="18"/>
  <c r="X1741" i="18"/>
  <c r="X1740" i="18"/>
  <c r="X1739" i="18"/>
  <c r="X1738" i="18"/>
  <c r="X1737" i="18"/>
  <c r="X1736" i="18"/>
  <c r="X1735" i="18"/>
  <c r="X1734" i="18"/>
  <c r="X1733" i="18"/>
  <c r="X1732" i="18"/>
  <c r="X1731" i="18"/>
  <c r="X1730" i="18"/>
  <c r="X1729" i="18"/>
  <c r="X1728" i="18"/>
  <c r="X1727" i="18"/>
  <c r="X1726" i="18"/>
  <c r="X1725" i="18"/>
  <c r="X1724" i="18"/>
  <c r="X1723" i="18"/>
  <c r="X1722" i="18"/>
  <c r="X1721" i="18"/>
  <c r="X1720" i="18"/>
  <c r="X1719" i="18"/>
  <c r="X1718" i="18"/>
  <c r="X1717" i="18"/>
  <c r="X1716" i="18"/>
  <c r="X1715" i="18"/>
  <c r="X1714" i="18"/>
  <c r="X1713" i="18"/>
  <c r="X1712" i="18"/>
  <c r="X1711" i="18"/>
  <c r="X1710" i="18"/>
  <c r="X1709" i="18"/>
  <c r="X1708" i="18"/>
  <c r="X1707" i="18"/>
  <c r="X1706" i="18"/>
  <c r="X1705" i="18"/>
  <c r="X1704" i="18"/>
  <c r="X1703" i="18"/>
  <c r="X1702" i="18"/>
  <c r="X1701" i="18"/>
  <c r="X1700" i="18"/>
  <c r="X1699" i="18"/>
  <c r="X1698" i="18"/>
  <c r="X1697" i="18"/>
  <c r="X1696" i="18"/>
  <c r="X1695" i="18"/>
  <c r="X1694" i="18"/>
  <c r="X1693" i="18"/>
  <c r="X1692" i="18"/>
  <c r="X1691" i="18"/>
  <c r="X1690" i="18"/>
  <c r="X1689" i="18"/>
  <c r="X1688" i="18"/>
  <c r="X1687" i="18"/>
  <c r="X1686" i="18"/>
  <c r="X1685" i="18"/>
  <c r="X1684" i="18"/>
  <c r="X1683" i="18"/>
  <c r="X1682" i="18"/>
  <c r="X1681" i="18"/>
  <c r="X1680" i="18"/>
  <c r="X1679" i="18"/>
  <c r="X1678" i="18"/>
  <c r="X1677" i="18"/>
  <c r="X1676" i="18"/>
  <c r="X1675" i="18"/>
  <c r="X1674" i="18"/>
  <c r="X1673" i="18"/>
  <c r="X1672" i="18"/>
  <c r="X1671" i="18"/>
  <c r="X1670" i="18"/>
  <c r="X1669" i="18"/>
  <c r="X1668" i="18"/>
  <c r="X1667" i="18"/>
  <c r="X1666" i="18"/>
  <c r="X1665" i="18"/>
  <c r="X1664" i="18"/>
  <c r="X1663" i="18"/>
  <c r="X1662" i="18"/>
  <c r="X1661" i="18"/>
  <c r="X1660" i="18"/>
  <c r="X1659" i="18"/>
  <c r="X1658" i="18"/>
  <c r="X1657" i="18"/>
  <c r="X1656" i="18"/>
  <c r="X1655" i="18"/>
  <c r="X1654" i="18"/>
  <c r="X1653" i="18"/>
  <c r="X1652" i="18"/>
  <c r="X1651" i="18"/>
  <c r="X1650" i="18"/>
  <c r="X1649" i="18"/>
  <c r="X1648" i="18"/>
  <c r="X1647" i="18"/>
  <c r="X1646" i="18"/>
  <c r="X1645" i="18"/>
  <c r="X1644" i="18"/>
  <c r="X1643" i="18"/>
  <c r="X1642" i="18"/>
  <c r="X1641" i="18"/>
  <c r="X1640" i="18"/>
  <c r="X1639" i="18"/>
  <c r="X1638" i="18"/>
  <c r="X1637" i="18"/>
  <c r="X1636" i="18"/>
  <c r="X1635" i="18"/>
  <c r="X1634" i="18"/>
  <c r="X1633" i="18"/>
  <c r="X1632" i="18"/>
  <c r="X1631" i="18"/>
  <c r="X1630" i="18"/>
  <c r="X1629" i="18"/>
  <c r="X1628" i="18"/>
  <c r="X1627" i="18"/>
  <c r="X1626" i="18"/>
  <c r="X1625" i="18"/>
  <c r="X1624" i="18"/>
  <c r="X1623" i="18"/>
  <c r="X1622" i="18"/>
  <c r="X1621" i="18"/>
  <c r="X1620" i="18"/>
  <c r="X1619" i="18"/>
  <c r="X1618" i="18"/>
  <c r="X1617" i="18"/>
  <c r="X1616" i="18"/>
  <c r="X1615" i="18"/>
  <c r="X1614" i="18"/>
  <c r="X1613" i="18"/>
  <c r="X1612" i="18"/>
  <c r="X1611" i="18"/>
  <c r="X1610" i="18"/>
  <c r="X1609" i="18"/>
  <c r="X1608" i="18"/>
  <c r="X1607" i="18"/>
  <c r="X1606" i="18"/>
  <c r="X1605" i="18"/>
  <c r="X1604" i="18"/>
  <c r="X1603" i="18"/>
  <c r="X1602" i="18"/>
  <c r="X1601" i="18"/>
  <c r="X1600" i="18"/>
  <c r="X1599" i="18"/>
  <c r="X1598" i="18"/>
  <c r="X1597" i="18"/>
  <c r="X1596" i="18"/>
  <c r="X1595" i="18"/>
  <c r="X1594" i="18"/>
  <c r="X1593" i="18"/>
  <c r="X1592" i="18"/>
  <c r="X1591" i="18"/>
  <c r="X1590" i="18"/>
  <c r="X1589" i="18"/>
  <c r="X1588" i="18"/>
  <c r="X1587" i="18"/>
  <c r="X1586" i="18"/>
  <c r="X1585" i="18"/>
  <c r="X1584" i="18"/>
  <c r="X1583" i="18"/>
  <c r="X1582" i="18"/>
  <c r="X1581" i="18"/>
  <c r="X1580" i="18"/>
  <c r="X1579" i="18"/>
  <c r="X1578" i="18"/>
  <c r="X1577" i="18"/>
  <c r="X1576" i="18"/>
  <c r="X1575" i="18"/>
  <c r="X1574" i="18"/>
  <c r="X1573" i="18"/>
  <c r="X1572" i="18"/>
  <c r="X1571" i="18"/>
  <c r="X1570" i="18"/>
  <c r="X1569" i="18"/>
  <c r="X1568" i="18"/>
  <c r="X1567" i="18"/>
  <c r="X1566" i="18"/>
  <c r="X1565" i="18"/>
  <c r="X1564" i="18"/>
  <c r="X1563" i="18"/>
  <c r="X1562" i="18"/>
  <c r="X1561" i="18"/>
  <c r="X1560" i="18"/>
  <c r="X1559" i="18"/>
  <c r="X1558" i="18"/>
  <c r="X1557" i="18"/>
  <c r="X1556" i="18"/>
  <c r="X1555" i="18"/>
  <c r="X1554" i="18"/>
  <c r="X1553" i="18"/>
  <c r="X1552" i="18"/>
  <c r="X1551" i="18"/>
  <c r="X1550" i="18"/>
  <c r="X1549" i="18"/>
  <c r="X1548" i="18"/>
  <c r="X1547" i="18"/>
  <c r="X1546" i="18"/>
  <c r="X1545" i="18"/>
  <c r="X1544" i="18"/>
  <c r="X1543" i="18"/>
  <c r="X1542" i="18"/>
  <c r="X1541" i="18"/>
  <c r="X1540" i="18"/>
  <c r="X1539" i="18"/>
  <c r="X1538" i="18"/>
  <c r="X1537" i="18"/>
  <c r="X1536" i="18"/>
  <c r="X1535" i="18"/>
  <c r="X1534" i="18"/>
  <c r="X1533" i="18"/>
  <c r="X1532" i="18"/>
  <c r="X1531" i="18"/>
  <c r="X1530" i="18"/>
  <c r="X1529" i="18"/>
  <c r="X1528" i="18"/>
  <c r="X1527" i="18"/>
  <c r="X1526" i="18"/>
  <c r="X1525" i="18"/>
  <c r="X1524" i="18"/>
  <c r="X1523" i="18"/>
  <c r="X1522" i="18"/>
  <c r="X1521" i="18"/>
  <c r="X1520" i="18"/>
  <c r="X1519" i="18"/>
  <c r="X1518" i="18"/>
  <c r="X1517" i="18"/>
  <c r="X1516" i="18"/>
  <c r="X1515" i="18"/>
  <c r="X1514" i="18"/>
  <c r="X1513" i="18"/>
  <c r="X1512" i="18"/>
  <c r="X1511" i="18"/>
  <c r="X1510" i="18"/>
  <c r="X1509" i="18"/>
  <c r="X1508" i="18"/>
  <c r="X1507" i="18"/>
  <c r="X1506" i="18"/>
  <c r="X1505" i="18"/>
  <c r="X1504" i="18"/>
  <c r="X1503" i="18"/>
  <c r="X1502" i="18"/>
  <c r="X1501" i="18"/>
  <c r="X1500" i="18"/>
  <c r="X1499" i="18"/>
  <c r="X1498" i="18"/>
  <c r="X1497" i="18"/>
  <c r="X1496" i="18"/>
  <c r="X1495" i="18"/>
  <c r="X1494" i="18"/>
  <c r="X1493" i="18"/>
  <c r="X1492" i="18"/>
  <c r="X1491" i="18"/>
  <c r="X1490" i="18"/>
  <c r="X1489" i="18"/>
  <c r="X1488" i="18"/>
  <c r="X1487" i="18"/>
  <c r="X1486" i="18"/>
  <c r="X1485" i="18"/>
  <c r="X1484" i="18"/>
  <c r="X1483" i="18"/>
  <c r="X1482" i="18"/>
  <c r="X1481" i="18"/>
  <c r="X1480" i="18"/>
  <c r="X1479" i="18"/>
  <c r="X1478" i="18"/>
  <c r="X1477" i="18"/>
  <c r="X1476" i="18"/>
  <c r="X1475" i="18"/>
  <c r="X1474" i="18"/>
  <c r="X1473" i="18"/>
  <c r="X1472" i="18"/>
  <c r="X1471" i="18"/>
  <c r="X1470" i="18"/>
  <c r="X1469" i="18"/>
  <c r="X1468" i="18"/>
  <c r="X1467" i="18"/>
  <c r="X1466" i="18"/>
  <c r="X1465" i="18"/>
  <c r="X1464" i="18"/>
  <c r="X1463" i="18"/>
  <c r="X1462" i="18"/>
  <c r="X1461" i="18"/>
  <c r="X1460" i="18"/>
  <c r="X1459" i="18"/>
  <c r="X1458" i="18"/>
  <c r="X1457" i="18"/>
  <c r="X1456" i="18"/>
  <c r="X1455" i="18"/>
  <c r="X1454" i="18"/>
  <c r="X1453" i="18"/>
  <c r="X1452" i="18"/>
  <c r="X1451" i="18"/>
  <c r="X1450" i="18"/>
  <c r="X1449" i="18"/>
  <c r="X1448" i="18"/>
  <c r="X1447" i="18"/>
  <c r="X1446" i="18"/>
  <c r="X1445" i="18"/>
  <c r="X1444" i="18"/>
  <c r="X1443" i="18"/>
  <c r="X1442" i="18"/>
  <c r="X1441" i="18"/>
  <c r="X1440" i="18"/>
  <c r="X1439" i="18"/>
  <c r="X1438" i="18"/>
  <c r="X1437" i="18"/>
  <c r="X1436" i="18"/>
  <c r="X1435" i="18"/>
  <c r="X1434" i="18"/>
  <c r="X1433" i="18"/>
  <c r="X1432" i="18"/>
  <c r="X1431" i="18"/>
  <c r="X1430" i="18"/>
  <c r="X1429" i="18"/>
  <c r="X1428" i="18"/>
  <c r="X1427" i="18"/>
  <c r="X1426" i="18"/>
  <c r="X1425" i="18"/>
  <c r="X1424" i="18"/>
  <c r="X1423" i="18"/>
  <c r="X1422" i="18"/>
  <c r="X1421" i="18"/>
  <c r="X1420" i="18"/>
  <c r="X1419" i="18"/>
  <c r="X1418" i="18"/>
  <c r="X1417" i="18"/>
  <c r="X1416" i="18"/>
  <c r="X1415" i="18"/>
  <c r="X1414" i="18"/>
  <c r="X1413" i="18"/>
  <c r="X1412" i="18"/>
  <c r="X1411" i="18"/>
  <c r="X1410" i="18"/>
  <c r="X1409" i="18"/>
  <c r="X1408" i="18"/>
  <c r="X1407" i="18"/>
  <c r="X1406" i="18"/>
  <c r="X1405" i="18"/>
  <c r="X1404" i="18"/>
  <c r="X1403" i="18"/>
  <c r="X1402" i="18"/>
  <c r="X1401" i="18"/>
  <c r="X1400" i="18"/>
  <c r="X1399" i="18"/>
  <c r="X1398" i="18"/>
  <c r="X1397" i="18"/>
  <c r="X1396" i="18"/>
  <c r="X1395" i="18"/>
  <c r="X1394" i="18"/>
  <c r="X1393" i="18"/>
  <c r="X1392" i="18"/>
  <c r="X1391" i="18"/>
  <c r="X1390" i="18"/>
  <c r="X1389" i="18"/>
  <c r="X1388" i="18"/>
  <c r="X1387" i="18"/>
  <c r="X1386" i="18"/>
  <c r="X1385" i="18"/>
  <c r="X1384" i="18"/>
  <c r="X1383" i="18"/>
  <c r="X1382" i="18"/>
  <c r="X1381" i="18"/>
  <c r="X1380" i="18"/>
  <c r="X1379" i="18"/>
  <c r="X1378" i="18"/>
  <c r="X1377" i="18"/>
  <c r="X1376" i="18"/>
  <c r="X1375" i="18"/>
  <c r="X1374" i="18"/>
  <c r="X1373" i="18"/>
  <c r="X1372" i="18"/>
  <c r="X1371" i="18"/>
  <c r="X1370" i="18"/>
  <c r="X1369" i="18"/>
  <c r="X1368" i="18"/>
  <c r="X1367" i="18"/>
  <c r="X1366" i="18"/>
  <c r="X1365" i="18"/>
  <c r="X1364" i="18"/>
  <c r="X1363" i="18"/>
  <c r="X1362" i="18"/>
  <c r="X1361" i="18"/>
  <c r="X1360" i="18"/>
  <c r="X1359" i="18"/>
  <c r="X1358" i="18"/>
  <c r="X1357" i="18"/>
  <c r="X1356" i="18"/>
  <c r="X1355" i="18"/>
  <c r="X1354" i="18"/>
  <c r="X1353" i="18"/>
  <c r="X1352" i="18"/>
  <c r="X1351" i="18"/>
  <c r="X1350" i="18"/>
  <c r="X1349" i="18"/>
  <c r="X1348" i="18"/>
  <c r="X1347" i="18"/>
  <c r="X1346" i="18"/>
  <c r="X1345" i="18"/>
  <c r="X1344" i="18"/>
  <c r="X1343" i="18"/>
  <c r="X1342" i="18"/>
  <c r="X1341" i="18"/>
  <c r="X1340" i="18"/>
  <c r="X1339" i="18"/>
  <c r="X1338" i="18"/>
  <c r="X1337" i="18"/>
  <c r="X1336" i="18"/>
  <c r="X1335" i="18"/>
  <c r="X1334" i="18"/>
  <c r="X1333" i="18"/>
  <c r="X1332" i="18"/>
  <c r="X1331" i="18"/>
  <c r="X1330" i="18"/>
  <c r="X1329" i="18"/>
  <c r="X1328" i="18"/>
  <c r="X1327" i="18"/>
  <c r="X1326" i="18"/>
  <c r="X1325" i="18"/>
  <c r="X1324" i="18"/>
  <c r="X1323" i="18"/>
  <c r="X1322" i="18"/>
  <c r="X1321" i="18"/>
  <c r="X1320" i="18"/>
  <c r="X1319" i="18"/>
  <c r="X1318" i="18"/>
  <c r="X1317" i="18"/>
  <c r="X1316" i="18"/>
  <c r="X1315" i="18"/>
  <c r="X1314" i="18"/>
  <c r="X1313" i="18"/>
  <c r="X1312" i="18"/>
  <c r="X1311" i="18"/>
  <c r="X1310" i="18"/>
  <c r="X1309" i="18"/>
  <c r="X1308" i="18"/>
  <c r="X1307" i="18"/>
  <c r="X1306" i="18"/>
  <c r="X1305" i="18"/>
  <c r="X1304" i="18"/>
  <c r="X1303" i="18"/>
  <c r="X1302" i="18"/>
  <c r="X1301" i="18"/>
  <c r="X1300" i="18"/>
  <c r="X1299" i="18"/>
  <c r="X1298" i="18"/>
  <c r="X1297" i="18"/>
  <c r="X1296" i="18"/>
  <c r="X1295" i="18"/>
  <c r="X1294" i="18"/>
  <c r="X1293" i="18"/>
  <c r="X1292" i="18"/>
  <c r="X1291" i="18"/>
  <c r="X1290" i="18"/>
  <c r="X1289" i="18"/>
  <c r="X1288" i="18"/>
  <c r="X1287" i="18"/>
  <c r="X1286" i="18"/>
  <c r="X1285" i="18"/>
  <c r="X1284" i="18"/>
  <c r="X1283" i="18"/>
  <c r="X1282" i="18"/>
  <c r="X1281" i="18"/>
  <c r="X1280" i="18"/>
  <c r="X1279" i="18"/>
  <c r="X1278" i="18"/>
  <c r="X1277" i="18"/>
  <c r="X1276" i="18"/>
  <c r="X1275" i="18"/>
  <c r="X1274" i="18"/>
  <c r="X1273" i="18"/>
  <c r="X1272" i="18"/>
  <c r="X1271" i="18"/>
  <c r="X1270" i="18"/>
  <c r="X1269" i="18"/>
  <c r="X1268" i="18"/>
  <c r="X1267" i="18"/>
  <c r="X1266" i="18"/>
  <c r="X1265" i="18"/>
  <c r="X1264" i="18"/>
  <c r="X1263" i="18"/>
  <c r="X1262" i="18"/>
  <c r="X1261" i="18"/>
  <c r="X1260" i="18"/>
  <c r="X1259" i="18"/>
  <c r="X1258" i="18"/>
  <c r="X1257" i="18"/>
  <c r="X1256" i="18"/>
  <c r="X1255" i="18"/>
  <c r="X1254" i="18"/>
  <c r="X1253" i="18"/>
  <c r="X1252" i="18"/>
  <c r="X1251" i="18"/>
  <c r="X1250" i="18"/>
  <c r="X1249" i="18"/>
  <c r="X1248" i="18"/>
  <c r="X1247" i="18"/>
  <c r="X1246" i="18"/>
  <c r="X1245" i="18"/>
  <c r="X1244" i="18"/>
  <c r="X1243" i="18"/>
  <c r="X1242" i="18"/>
  <c r="X1241" i="18"/>
  <c r="X1240" i="18"/>
  <c r="X1239" i="18"/>
  <c r="X1238" i="18"/>
  <c r="X1237" i="18"/>
  <c r="X1236" i="18"/>
  <c r="X1235" i="18"/>
  <c r="X1234" i="18"/>
  <c r="X1233" i="18"/>
  <c r="X1232" i="18"/>
  <c r="X1231" i="18"/>
  <c r="X1230" i="18"/>
  <c r="X1229" i="18"/>
  <c r="X1228" i="18"/>
  <c r="X1227" i="18"/>
  <c r="X1226" i="18"/>
  <c r="X1225" i="18"/>
  <c r="X1224" i="18"/>
  <c r="X1223" i="18"/>
  <c r="X1222" i="18"/>
  <c r="X1221" i="18"/>
  <c r="X1220" i="18"/>
  <c r="X1219" i="18"/>
  <c r="X1218" i="18"/>
  <c r="X1217" i="18"/>
  <c r="X1216" i="18"/>
  <c r="X1215" i="18"/>
  <c r="X1214" i="18"/>
  <c r="X1213" i="18"/>
  <c r="X1212" i="18"/>
  <c r="X1211" i="18"/>
  <c r="X1210" i="18"/>
  <c r="X1209" i="18"/>
  <c r="X1208" i="18"/>
  <c r="X1207" i="18"/>
  <c r="X1206" i="18"/>
  <c r="X1205" i="18"/>
  <c r="X1204" i="18"/>
  <c r="X1203" i="18"/>
  <c r="X1202" i="18"/>
  <c r="X1201" i="18"/>
  <c r="X1200" i="18"/>
  <c r="X1199" i="18"/>
  <c r="X1198" i="18"/>
  <c r="X1197" i="18"/>
  <c r="X1196" i="18"/>
  <c r="X1195" i="18"/>
  <c r="X1194" i="18"/>
  <c r="X1193" i="18"/>
  <c r="X1192" i="18"/>
  <c r="X1191" i="18"/>
  <c r="X1190" i="18"/>
  <c r="X1189" i="18"/>
  <c r="X1188" i="18"/>
  <c r="X1187" i="18"/>
  <c r="X1186" i="18"/>
  <c r="X1185" i="18"/>
  <c r="X1184" i="18"/>
  <c r="X1183" i="18"/>
  <c r="X1182" i="18"/>
  <c r="X1181" i="18"/>
  <c r="X1180" i="18"/>
  <c r="X1179" i="18"/>
  <c r="X1178" i="18"/>
  <c r="X1177" i="18"/>
  <c r="X1176" i="18"/>
  <c r="X1175" i="18"/>
  <c r="X1174" i="18"/>
  <c r="X1173" i="18"/>
  <c r="X1172" i="18"/>
  <c r="X1171" i="18"/>
  <c r="X1170" i="18"/>
  <c r="X1169" i="18"/>
  <c r="X1168" i="18"/>
  <c r="X1167" i="18"/>
  <c r="X1166" i="18"/>
  <c r="X1165" i="18"/>
  <c r="X1164" i="18"/>
  <c r="X1163" i="18"/>
  <c r="X1162" i="18"/>
  <c r="X1161" i="18"/>
  <c r="X1160" i="18"/>
  <c r="X1159" i="18"/>
  <c r="X1158" i="18"/>
  <c r="X1157" i="18"/>
  <c r="X1156" i="18"/>
  <c r="X1155" i="18"/>
  <c r="X1154" i="18"/>
  <c r="X1153" i="18"/>
  <c r="X1152" i="18"/>
  <c r="X1151" i="18"/>
  <c r="X1150" i="18"/>
  <c r="X1149" i="18"/>
  <c r="X1148" i="18"/>
  <c r="X1147" i="18"/>
  <c r="X1146" i="18"/>
  <c r="X1145" i="18"/>
  <c r="X1144" i="18"/>
  <c r="X1143" i="18"/>
  <c r="X1142" i="18"/>
  <c r="X1141" i="18"/>
  <c r="X1140" i="18"/>
  <c r="X1139" i="18"/>
  <c r="X1138" i="18"/>
  <c r="X1137" i="18"/>
  <c r="X1136" i="18"/>
  <c r="X1135" i="18"/>
  <c r="X1134" i="18"/>
  <c r="X1133" i="18"/>
  <c r="X1132" i="18"/>
  <c r="X1131" i="18"/>
  <c r="X1130" i="18"/>
  <c r="X1129" i="18"/>
  <c r="X1128" i="18"/>
  <c r="X1127" i="18"/>
  <c r="X1126" i="18"/>
  <c r="X1125" i="18"/>
  <c r="X1124" i="18"/>
  <c r="X1123" i="18"/>
  <c r="X1122" i="18"/>
  <c r="X1121" i="18"/>
  <c r="X1120" i="18"/>
  <c r="X1119" i="18"/>
  <c r="X1118" i="18"/>
  <c r="X1117" i="18"/>
  <c r="X1116" i="18"/>
  <c r="X1115" i="18"/>
  <c r="X1114" i="18"/>
  <c r="X1113" i="18"/>
  <c r="X1112" i="18"/>
  <c r="X1111" i="18"/>
  <c r="X1110" i="18"/>
  <c r="X1109" i="18"/>
  <c r="X1108" i="18"/>
  <c r="X1107" i="18"/>
  <c r="X1106" i="18"/>
  <c r="X1105" i="18"/>
  <c r="X1104" i="18"/>
  <c r="X1103" i="18"/>
  <c r="X1102" i="18"/>
  <c r="X1101" i="18"/>
  <c r="X1100" i="18"/>
  <c r="X1099" i="18"/>
  <c r="X1098" i="18"/>
  <c r="X1097" i="18"/>
  <c r="X1096" i="18"/>
  <c r="X1095" i="18"/>
  <c r="X1094" i="18"/>
  <c r="X1093" i="18"/>
  <c r="X1092" i="18"/>
  <c r="X1091" i="18"/>
  <c r="X1090" i="18"/>
  <c r="X1089" i="18"/>
  <c r="X1088" i="18"/>
  <c r="X1087" i="18"/>
  <c r="X1086" i="18"/>
  <c r="X1085" i="18"/>
  <c r="X1084" i="18"/>
  <c r="X1083" i="18"/>
  <c r="X1082" i="18"/>
  <c r="X1081" i="18"/>
  <c r="X1080" i="18"/>
  <c r="X1079" i="18"/>
  <c r="X1078" i="18"/>
  <c r="X1077" i="18"/>
  <c r="X1076" i="18"/>
  <c r="X1075" i="18"/>
  <c r="X1074" i="18"/>
  <c r="X1073" i="18"/>
  <c r="X1072" i="18"/>
  <c r="X1071" i="18"/>
  <c r="X1070" i="18"/>
  <c r="X1069" i="18"/>
  <c r="X1068" i="18"/>
  <c r="X1067" i="18"/>
  <c r="X1066" i="18"/>
  <c r="X1065" i="18"/>
  <c r="X1064" i="18"/>
  <c r="X1063" i="18"/>
  <c r="X1062" i="18"/>
  <c r="X1061" i="18"/>
  <c r="X1060" i="18"/>
  <c r="X1059" i="18"/>
  <c r="X1058" i="18"/>
  <c r="X1057" i="18"/>
  <c r="X1056" i="18"/>
  <c r="X1055" i="18"/>
  <c r="X1054" i="18"/>
  <c r="X1053" i="18"/>
  <c r="X1052" i="18"/>
  <c r="X1051" i="18"/>
  <c r="X1050" i="18"/>
  <c r="X1049" i="18"/>
  <c r="X1048" i="18"/>
  <c r="X1047" i="18"/>
  <c r="X1046" i="18"/>
  <c r="X1045" i="18"/>
  <c r="X1044" i="18"/>
  <c r="X1043" i="18"/>
  <c r="X1042" i="18"/>
  <c r="X1041" i="18"/>
  <c r="X1040" i="18"/>
  <c r="X1039" i="18"/>
  <c r="X1038" i="18"/>
  <c r="X1037" i="18"/>
  <c r="X1036" i="18"/>
  <c r="X1035" i="18"/>
  <c r="X1034" i="18"/>
  <c r="X1033" i="18"/>
  <c r="X1032" i="18"/>
  <c r="X1031" i="18"/>
  <c r="X1030" i="18"/>
  <c r="X1029" i="18"/>
  <c r="X1028" i="18"/>
  <c r="X1027" i="18"/>
  <c r="X1026" i="18"/>
  <c r="X1025" i="18"/>
  <c r="X1024" i="18"/>
  <c r="X1023" i="18"/>
  <c r="X1022" i="18"/>
  <c r="X1021" i="18"/>
  <c r="X1020" i="18"/>
  <c r="X1019" i="18"/>
  <c r="X1018" i="18"/>
  <c r="X1017" i="18"/>
  <c r="X1016" i="18"/>
  <c r="X1015" i="18"/>
  <c r="X1014" i="18"/>
  <c r="X1013" i="18"/>
  <c r="X1012" i="18"/>
  <c r="X1011" i="18"/>
  <c r="X1010" i="18"/>
  <c r="X1009" i="18"/>
  <c r="X1008" i="18"/>
  <c r="X1007" i="18"/>
  <c r="X1006" i="18"/>
  <c r="X1005" i="18"/>
  <c r="X1004" i="18"/>
  <c r="X1003" i="18"/>
  <c r="X1002" i="18"/>
  <c r="X1001" i="18"/>
  <c r="X1000" i="18"/>
  <c r="X999" i="18"/>
  <c r="X998" i="18"/>
  <c r="X997" i="18"/>
  <c r="X996" i="18"/>
  <c r="X995" i="18"/>
  <c r="X994" i="18"/>
  <c r="X993" i="18"/>
  <c r="X992" i="18"/>
  <c r="X991" i="18"/>
  <c r="X990" i="18"/>
  <c r="X989" i="18"/>
  <c r="X988" i="18"/>
  <c r="X987" i="18"/>
  <c r="X986" i="18"/>
  <c r="X985" i="18"/>
  <c r="X984" i="18"/>
  <c r="X983" i="18"/>
  <c r="X982" i="18"/>
  <c r="X981" i="18"/>
  <c r="X980" i="18"/>
  <c r="X979" i="18"/>
  <c r="X978" i="18"/>
  <c r="X977" i="18"/>
  <c r="X976" i="18"/>
  <c r="X975" i="18"/>
  <c r="X974" i="18"/>
  <c r="X973" i="18"/>
  <c r="X972" i="18"/>
  <c r="X971" i="18"/>
  <c r="X970" i="18"/>
  <c r="X969" i="18"/>
  <c r="X968" i="18"/>
  <c r="X967" i="18"/>
  <c r="X966" i="18"/>
  <c r="X965" i="18"/>
  <c r="X964" i="18"/>
  <c r="X963" i="18"/>
  <c r="X962" i="18"/>
  <c r="X961" i="18"/>
  <c r="X960" i="18"/>
  <c r="X959" i="18"/>
  <c r="X958" i="18"/>
  <c r="X957" i="18"/>
  <c r="X956" i="18"/>
  <c r="X955" i="18"/>
  <c r="X954" i="18"/>
  <c r="X953" i="18"/>
  <c r="X952" i="18"/>
  <c r="X951" i="18"/>
  <c r="X950" i="18"/>
  <c r="X949" i="18"/>
  <c r="X948" i="18"/>
  <c r="X947" i="18"/>
  <c r="X946" i="18"/>
  <c r="X945" i="18"/>
  <c r="X944" i="18"/>
  <c r="X943" i="18"/>
  <c r="X942" i="18"/>
  <c r="X941" i="18"/>
  <c r="X940" i="18"/>
  <c r="X939" i="18"/>
  <c r="X938" i="18"/>
  <c r="X937" i="18"/>
  <c r="X936" i="18"/>
  <c r="X935" i="18"/>
  <c r="X934" i="18"/>
  <c r="X933" i="18"/>
  <c r="X932" i="18"/>
  <c r="X931" i="18"/>
  <c r="X930" i="18"/>
  <c r="X929" i="18"/>
  <c r="X928" i="18"/>
  <c r="X927" i="18"/>
  <c r="X926" i="18"/>
  <c r="X925" i="18"/>
  <c r="X924" i="18"/>
  <c r="X923" i="18"/>
  <c r="X922" i="18"/>
  <c r="X921" i="18"/>
  <c r="X920" i="18"/>
  <c r="X919" i="18"/>
  <c r="X918" i="18"/>
  <c r="X917" i="18"/>
  <c r="X916" i="18"/>
  <c r="X915" i="18"/>
  <c r="X914" i="18"/>
  <c r="X913" i="18"/>
  <c r="X912" i="18"/>
  <c r="X911" i="18"/>
  <c r="X910" i="18"/>
  <c r="X909" i="18"/>
  <c r="X908" i="18"/>
  <c r="X907" i="18"/>
  <c r="X906" i="18"/>
  <c r="X905" i="18"/>
  <c r="X904" i="18"/>
  <c r="X903" i="18"/>
  <c r="X902" i="18"/>
  <c r="X901" i="18"/>
  <c r="X900" i="18"/>
  <c r="X899" i="18"/>
  <c r="X898" i="18"/>
  <c r="X897" i="18"/>
  <c r="X896" i="18"/>
  <c r="X895" i="18"/>
  <c r="X894" i="18"/>
  <c r="X893" i="18"/>
  <c r="X892" i="18"/>
  <c r="X891" i="18"/>
  <c r="X890" i="18"/>
  <c r="X889" i="18"/>
  <c r="X888" i="18"/>
  <c r="X887" i="18"/>
  <c r="X886" i="18"/>
  <c r="X885" i="18"/>
  <c r="X884" i="18"/>
  <c r="X883" i="18"/>
  <c r="X882" i="18"/>
  <c r="X881" i="18"/>
  <c r="X880" i="18"/>
  <c r="X879" i="18"/>
  <c r="X878" i="18"/>
  <c r="X877" i="18"/>
  <c r="X876" i="18"/>
  <c r="X875" i="18"/>
  <c r="X874" i="18"/>
  <c r="X873" i="18"/>
  <c r="X872" i="18"/>
  <c r="X871" i="18"/>
  <c r="X870" i="18"/>
  <c r="X869" i="18"/>
  <c r="X868" i="18"/>
  <c r="X867" i="18"/>
  <c r="X866" i="18"/>
  <c r="X865" i="18"/>
  <c r="X864" i="18"/>
  <c r="X863" i="18"/>
  <c r="X862" i="18"/>
  <c r="X861" i="18"/>
  <c r="X860" i="18"/>
  <c r="X859" i="18"/>
  <c r="X858" i="18"/>
  <c r="X857" i="18"/>
  <c r="X856" i="18"/>
  <c r="X855" i="18"/>
  <c r="X854" i="18"/>
  <c r="X853" i="18"/>
  <c r="X852" i="18"/>
  <c r="X851" i="18"/>
  <c r="X850" i="18"/>
  <c r="X849" i="18"/>
  <c r="X848" i="18"/>
  <c r="X847" i="18"/>
  <c r="X846" i="18"/>
  <c r="X845" i="18"/>
  <c r="X844" i="18"/>
  <c r="X843" i="18"/>
  <c r="X842" i="18"/>
  <c r="X841" i="18"/>
  <c r="X840" i="18"/>
  <c r="X839" i="18"/>
  <c r="X838" i="18"/>
  <c r="X837" i="18"/>
  <c r="X836" i="18"/>
  <c r="X835" i="18"/>
  <c r="X834" i="18"/>
  <c r="X833" i="18"/>
  <c r="X832" i="18"/>
  <c r="X831" i="18"/>
  <c r="X830" i="18"/>
  <c r="X829" i="18"/>
  <c r="X828" i="18"/>
  <c r="X827" i="18"/>
  <c r="X826" i="18"/>
  <c r="X825" i="18"/>
  <c r="X824" i="18"/>
  <c r="X823" i="18"/>
  <c r="X822" i="18"/>
  <c r="X821" i="18"/>
  <c r="X820" i="18"/>
  <c r="X819" i="18"/>
  <c r="X818" i="18"/>
  <c r="X817" i="18"/>
  <c r="X816" i="18"/>
  <c r="X815" i="18"/>
  <c r="X814" i="18"/>
  <c r="X813" i="18"/>
  <c r="X812" i="18"/>
  <c r="X811" i="18"/>
  <c r="X810" i="18"/>
  <c r="X809" i="18"/>
  <c r="X808" i="18"/>
  <c r="X807" i="18"/>
  <c r="X806" i="18"/>
  <c r="X805" i="18"/>
  <c r="X804" i="18"/>
  <c r="X803" i="18"/>
  <c r="X802" i="18"/>
  <c r="X801" i="18"/>
  <c r="X800" i="18"/>
  <c r="X799" i="18"/>
  <c r="X798" i="18"/>
  <c r="X797" i="18"/>
  <c r="X796" i="18"/>
  <c r="X795" i="18"/>
  <c r="X794" i="18"/>
  <c r="X793" i="18"/>
  <c r="X792" i="18"/>
  <c r="X791" i="18"/>
  <c r="X790" i="18"/>
  <c r="X789" i="18"/>
  <c r="X788" i="18"/>
  <c r="X787" i="18"/>
  <c r="X786" i="18"/>
  <c r="X785" i="18"/>
  <c r="X784" i="18"/>
  <c r="X783" i="18"/>
  <c r="X782" i="18"/>
  <c r="X781" i="18"/>
  <c r="X780" i="18"/>
  <c r="X779" i="18"/>
  <c r="X778" i="18"/>
  <c r="X777" i="18"/>
  <c r="X776" i="18"/>
  <c r="X775" i="18"/>
  <c r="X774" i="18"/>
  <c r="X773" i="18"/>
  <c r="X772" i="18"/>
  <c r="X771" i="18"/>
  <c r="X770" i="18"/>
  <c r="X769" i="18"/>
  <c r="X768" i="18"/>
  <c r="X767" i="18"/>
  <c r="X766" i="18"/>
  <c r="X765" i="18"/>
  <c r="X764" i="18"/>
  <c r="X763" i="18"/>
  <c r="X762" i="18"/>
  <c r="X761" i="18"/>
  <c r="X760" i="18"/>
  <c r="X759" i="18"/>
  <c r="X758" i="18"/>
  <c r="X757" i="18"/>
  <c r="X756" i="18"/>
  <c r="X755" i="18"/>
  <c r="X754" i="18"/>
  <c r="X753" i="18"/>
  <c r="X752" i="18"/>
  <c r="X751" i="18"/>
  <c r="X750" i="18"/>
  <c r="X749" i="18"/>
  <c r="X748" i="18"/>
  <c r="X747" i="18"/>
  <c r="X746" i="18"/>
  <c r="X745" i="18"/>
  <c r="X744" i="18"/>
  <c r="X743" i="18"/>
  <c r="X742" i="18"/>
  <c r="X741" i="18"/>
  <c r="X740" i="18"/>
  <c r="X739" i="18"/>
  <c r="X738" i="18"/>
  <c r="X737" i="18"/>
  <c r="X736" i="18"/>
  <c r="X735" i="18"/>
  <c r="X734" i="18"/>
  <c r="X733" i="18"/>
  <c r="X732" i="18"/>
  <c r="X731" i="18"/>
  <c r="X730" i="18"/>
  <c r="X729" i="18"/>
  <c r="X728" i="18"/>
  <c r="X727" i="18"/>
  <c r="X726" i="18"/>
  <c r="X725" i="18"/>
  <c r="X724" i="18"/>
  <c r="X723" i="18"/>
  <c r="X722" i="18"/>
  <c r="X721" i="18"/>
  <c r="X720" i="18"/>
  <c r="X719" i="18"/>
  <c r="X718" i="18"/>
  <c r="X717" i="18"/>
  <c r="X716" i="18"/>
  <c r="X715" i="18"/>
  <c r="X714" i="18"/>
  <c r="X713" i="18"/>
  <c r="X712" i="18"/>
  <c r="X711" i="18"/>
  <c r="X710" i="18"/>
  <c r="X709" i="18"/>
  <c r="X708" i="18"/>
  <c r="X707" i="18"/>
  <c r="X706" i="18"/>
  <c r="X705" i="18"/>
  <c r="X704" i="18"/>
  <c r="X703" i="18"/>
  <c r="X702" i="18"/>
  <c r="X701" i="18"/>
  <c r="X700" i="18"/>
  <c r="X699" i="18"/>
  <c r="X698" i="18"/>
  <c r="X697" i="18"/>
  <c r="X696" i="18"/>
  <c r="X695" i="18"/>
  <c r="X694" i="18"/>
  <c r="X693" i="18"/>
  <c r="X692" i="18"/>
  <c r="X691" i="18"/>
  <c r="X690" i="18"/>
  <c r="X689" i="18"/>
  <c r="X688" i="18"/>
  <c r="X687" i="18"/>
  <c r="X686" i="18"/>
  <c r="X685" i="18"/>
  <c r="X684" i="18"/>
  <c r="X683" i="18"/>
  <c r="X682" i="18"/>
  <c r="X681" i="18"/>
  <c r="X680" i="18"/>
  <c r="X679" i="18"/>
  <c r="X678" i="18"/>
  <c r="X677" i="18"/>
  <c r="X676" i="18"/>
  <c r="X675" i="18"/>
  <c r="X674" i="18"/>
  <c r="X673" i="18"/>
  <c r="X672" i="18"/>
  <c r="X671" i="18"/>
  <c r="X670" i="18"/>
  <c r="X669" i="18"/>
  <c r="X668" i="18"/>
  <c r="X667" i="18"/>
  <c r="X666" i="18"/>
  <c r="X665" i="18"/>
  <c r="X664" i="18"/>
  <c r="X663" i="18"/>
  <c r="X662" i="18"/>
  <c r="X661" i="18"/>
  <c r="X660" i="18"/>
  <c r="X659" i="18"/>
  <c r="X658" i="18"/>
  <c r="X657" i="18"/>
  <c r="X656" i="18"/>
  <c r="X655" i="18"/>
  <c r="X654" i="18"/>
  <c r="X653" i="18"/>
  <c r="X652" i="18"/>
  <c r="X651" i="18"/>
  <c r="X650" i="18"/>
  <c r="X649" i="18"/>
  <c r="X648" i="18"/>
  <c r="X647" i="18"/>
  <c r="X646" i="18"/>
  <c r="X645" i="18"/>
  <c r="X644" i="18"/>
  <c r="X643" i="18"/>
  <c r="X642" i="18"/>
  <c r="X641" i="18"/>
  <c r="X640" i="18"/>
  <c r="X639" i="18"/>
  <c r="X638" i="18"/>
  <c r="X637" i="18"/>
  <c r="X636" i="18"/>
  <c r="X635" i="18"/>
  <c r="X634" i="18"/>
  <c r="X633" i="18"/>
  <c r="X632" i="18"/>
  <c r="X631" i="18"/>
  <c r="X630" i="18"/>
  <c r="X629" i="18"/>
  <c r="X628" i="18"/>
  <c r="X627" i="18"/>
  <c r="X626" i="18"/>
  <c r="X625" i="18"/>
  <c r="X624" i="18"/>
  <c r="X623" i="18"/>
  <c r="X622" i="18"/>
  <c r="X621" i="18"/>
  <c r="X620" i="18"/>
  <c r="X619" i="18"/>
  <c r="X618" i="18"/>
  <c r="X617" i="18"/>
  <c r="X616" i="18"/>
  <c r="X615" i="18"/>
  <c r="X614" i="18"/>
  <c r="X613" i="18"/>
  <c r="X612" i="18"/>
  <c r="X611" i="18"/>
  <c r="X610" i="18"/>
  <c r="X609" i="18"/>
  <c r="X608" i="18"/>
  <c r="X607" i="18"/>
  <c r="X606" i="18"/>
  <c r="X605" i="18"/>
  <c r="X604" i="18"/>
  <c r="X603" i="18"/>
  <c r="X602" i="18"/>
  <c r="X601" i="18"/>
  <c r="X600" i="18"/>
  <c r="X599" i="18"/>
  <c r="X598" i="18"/>
  <c r="X597" i="18"/>
  <c r="X596" i="18"/>
  <c r="X595" i="18"/>
  <c r="X594" i="18"/>
  <c r="X593" i="18"/>
  <c r="X592" i="18"/>
  <c r="X591" i="18"/>
  <c r="X590" i="18"/>
  <c r="X589" i="18"/>
  <c r="X588" i="18"/>
  <c r="X587" i="18"/>
  <c r="X586" i="18"/>
  <c r="X585" i="18"/>
  <c r="X584" i="18"/>
  <c r="X583" i="18"/>
  <c r="X582" i="18"/>
  <c r="X581" i="18"/>
  <c r="X580" i="18"/>
  <c r="X579" i="18"/>
  <c r="X578" i="18"/>
  <c r="X577" i="18"/>
  <c r="X576" i="18"/>
  <c r="X575" i="18"/>
  <c r="X574" i="18"/>
  <c r="X573" i="18"/>
  <c r="X572" i="18"/>
  <c r="X571" i="18"/>
  <c r="X570" i="18"/>
  <c r="X569" i="18"/>
  <c r="X568" i="18"/>
  <c r="X567" i="18"/>
  <c r="X566" i="18"/>
  <c r="X565" i="18"/>
  <c r="X564" i="18"/>
  <c r="X563" i="18"/>
  <c r="X562" i="18"/>
  <c r="X561" i="18"/>
  <c r="X560" i="18"/>
  <c r="X559" i="18"/>
  <c r="X558" i="18"/>
  <c r="X557" i="18"/>
  <c r="X556" i="18"/>
  <c r="X555" i="18"/>
  <c r="X554" i="18"/>
  <c r="X553" i="18"/>
  <c r="X552" i="18"/>
  <c r="X551" i="18"/>
  <c r="X550" i="18"/>
  <c r="X549" i="18"/>
  <c r="X548" i="18"/>
  <c r="X547" i="18"/>
  <c r="X546" i="18"/>
  <c r="X545" i="18"/>
  <c r="X544" i="18"/>
  <c r="X543" i="18"/>
  <c r="X542" i="18"/>
  <c r="X541" i="18"/>
  <c r="X540" i="18"/>
  <c r="X539" i="18"/>
  <c r="X538" i="18"/>
  <c r="X537" i="18"/>
  <c r="X536" i="18"/>
  <c r="X535" i="18"/>
  <c r="X534" i="18"/>
  <c r="X533" i="18"/>
  <c r="X532" i="18"/>
  <c r="X531" i="18"/>
  <c r="X530" i="18"/>
  <c r="X529" i="18"/>
  <c r="X528" i="18"/>
  <c r="X527" i="18"/>
  <c r="X526" i="18"/>
  <c r="X525" i="18"/>
  <c r="X524" i="18"/>
  <c r="X523" i="18"/>
  <c r="X522" i="18"/>
  <c r="X521" i="18"/>
  <c r="X520" i="18"/>
  <c r="X519" i="18"/>
  <c r="X518" i="18"/>
  <c r="X517" i="18"/>
  <c r="X516" i="18"/>
  <c r="X515" i="18"/>
  <c r="X514" i="18"/>
  <c r="X513" i="18"/>
  <c r="X512" i="18"/>
  <c r="X511" i="18"/>
  <c r="X510" i="18"/>
  <c r="X509" i="18"/>
  <c r="X508" i="18"/>
  <c r="X507" i="18"/>
  <c r="X506" i="18"/>
  <c r="X505" i="18"/>
  <c r="X504" i="18"/>
  <c r="X503" i="18"/>
  <c r="X502" i="18"/>
  <c r="X501" i="18"/>
  <c r="X500" i="18"/>
  <c r="X499" i="18"/>
  <c r="X498" i="18"/>
  <c r="X497" i="18"/>
  <c r="X496" i="18"/>
  <c r="X495" i="18"/>
  <c r="X494" i="18"/>
  <c r="X493" i="18"/>
  <c r="X492" i="18"/>
  <c r="X491" i="18"/>
  <c r="X490" i="18"/>
  <c r="X489" i="18"/>
  <c r="X488" i="18"/>
  <c r="X487" i="18"/>
  <c r="X486" i="18"/>
  <c r="X485" i="18"/>
  <c r="X484" i="18"/>
  <c r="X483" i="18"/>
  <c r="X482" i="18"/>
  <c r="X481" i="18"/>
  <c r="X480" i="18"/>
  <c r="X479" i="18"/>
  <c r="X478" i="18"/>
  <c r="X477" i="18"/>
  <c r="X476" i="18"/>
  <c r="X475" i="18"/>
  <c r="X474" i="18"/>
  <c r="X473" i="18"/>
  <c r="X472" i="18"/>
  <c r="X471" i="18"/>
  <c r="X470" i="18"/>
  <c r="X469" i="18"/>
  <c r="X468" i="18"/>
  <c r="X467" i="18"/>
  <c r="X466" i="18"/>
  <c r="X465" i="18"/>
  <c r="X464" i="18"/>
  <c r="X463" i="18"/>
  <c r="X462" i="18"/>
  <c r="X461" i="18"/>
  <c r="X460" i="18"/>
  <c r="X459" i="18"/>
  <c r="X458" i="18"/>
  <c r="X457" i="18"/>
  <c r="X456" i="18"/>
  <c r="X455" i="18"/>
  <c r="X454" i="18"/>
  <c r="X453" i="18"/>
  <c r="X452" i="18"/>
  <c r="X451" i="18"/>
  <c r="X450" i="18"/>
  <c r="X449" i="18"/>
  <c r="X448" i="18"/>
  <c r="X447" i="18"/>
  <c r="X446" i="18"/>
  <c r="X445" i="18"/>
  <c r="X444" i="18"/>
  <c r="X443" i="18"/>
  <c r="X442" i="18"/>
  <c r="X441" i="18"/>
  <c r="X440" i="18"/>
  <c r="X439" i="18"/>
  <c r="X438" i="18"/>
  <c r="X437" i="18"/>
  <c r="X436" i="18"/>
  <c r="X435" i="18"/>
  <c r="X434" i="18"/>
  <c r="X433" i="18"/>
  <c r="X432" i="18"/>
  <c r="X431" i="18"/>
  <c r="X430" i="18"/>
  <c r="X429" i="18"/>
  <c r="X428" i="18"/>
  <c r="X427" i="18"/>
  <c r="X426" i="18"/>
  <c r="X425" i="18"/>
  <c r="X424" i="18"/>
  <c r="X423" i="18"/>
  <c r="X422" i="18"/>
  <c r="X421" i="18"/>
  <c r="X420" i="18"/>
  <c r="X419" i="18"/>
  <c r="X418" i="18"/>
  <c r="X417" i="18"/>
  <c r="X416" i="18"/>
  <c r="X415" i="18"/>
  <c r="X414" i="18"/>
  <c r="X413" i="18"/>
  <c r="X412" i="18"/>
  <c r="X411" i="18"/>
  <c r="X410" i="18"/>
  <c r="X409" i="18"/>
  <c r="X408" i="18"/>
  <c r="X407" i="18"/>
  <c r="X406" i="18"/>
  <c r="X405" i="18"/>
  <c r="X404" i="18"/>
  <c r="X403" i="18"/>
  <c r="X402" i="18"/>
  <c r="X401" i="18"/>
  <c r="X400" i="18"/>
  <c r="X399" i="18"/>
  <c r="X398" i="18"/>
  <c r="X397" i="18"/>
  <c r="X396" i="18"/>
  <c r="X395" i="18"/>
  <c r="X394" i="18"/>
  <c r="X393" i="18"/>
  <c r="X392" i="18"/>
  <c r="X391" i="18"/>
  <c r="X390" i="18"/>
  <c r="X389" i="18"/>
  <c r="X388" i="18"/>
  <c r="X387" i="18"/>
  <c r="X386" i="18"/>
  <c r="X385" i="18"/>
  <c r="X384" i="18"/>
  <c r="X383" i="18"/>
  <c r="X382" i="18"/>
  <c r="X381" i="18"/>
  <c r="X380" i="18"/>
  <c r="X379" i="18"/>
  <c r="X378" i="18"/>
  <c r="X377" i="18"/>
  <c r="X376" i="18"/>
  <c r="X375" i="18"/>
  <c r="X374" i="18"/>
  <c r="X373" i="18"/>
  <c r="X372" i="18"/>
  <c r="X371" i="18"/>
  <c r="X370" i="18"/>
  <c r="X369" i="18"/>
  <c r="X368" i="18"/>
  <c r="X367" i="18"/>
  <c r="X366" i="18"/>
  <c r="X365" i="18"/>
  <c r="X364" i="18"/>
  <c r="X363" i="18"/>
  <c r="X362" i="18"/>
  <c r="X361" i="18"/>
  <c r="X360" i="18"/>
  <c r="X359" i="18"/>
  <c r="X358" i="18"/>
  <c r="X357" i="18"/>
  <c r="X356" i="18"/>
  <c r="X355" i="18"/>
  <c r="X354" i="18"/>
  <c r="X353" i="18"/>
  <c r="X352" i="18"/>
  <c r="X351" i="18"/>
  <c r="X350" i="18"/>
  <c r="X349" i="18"/>
  <c r="X348" i="18"/>
  <c r="X347" i="18"/>
  <c r="X346" i="18"/>
  <c r="X345" i="18"/>
  <c r="X344" i="18"/>
  <c r="X343" i="18"/>
  <c r="X342" i="18"/>
  <c r="X341" i="18"/>
  <c r="X340" i="18"/>
  <c r="X339" i="18"/>
  <c r="X338" i="18"/>
  <c r="X337" i="18"/>
  <c r="X336" i="18"/>
  <c r="X335" i="18"/>
  <c r="X334" i="18"/>
  <c r="X333" i="18"/>
  <c r="X332" i="18"/>
  <c r="X331" i="18"/>
  <c r="X330" i="18"/>
  <c r="X329" i="18"/>
  <c r="X328" i="18"/>
  <c r="X327" i="18"/>
  <c r="X326" i="18"/>
  <c r="X325" i="18"/>
  <c r="X324" i="18"/>
  <c r="X323" i="18"/>
  <c r="X322" i="18"/>
  <c r="X321" i="18"/>
  <c r="X320" i="18"/>
  <c r="X319" i="18"/>
  <c r="X318" i="18"/>
  <c r="X317" i="18"/>
  <c r="X316" i="18"/>
  <c r="X315" i="18"/>
  <c r="X314" i="18"/>
  <c r="X313" i="18"/>
  <c r="X312" i="18"/>
  <c r="X311" i="18"/>
  <c r="X310" i="18"/>
  <c r="X309" i="18"/>
  <c r="X308" i="18"/>
  <c r="X307" i="18"/>
  <c r="X306" i="18"/>
  <c r="X305" i="18"/>
  <c r="X304" i="18"/>
  <c r="X303" i="18"/>
  <c r="X302" i="18"/>
  <c r="X301" i="18"/>
  <c r="X300" i="18"/>
  <c r="X299" i="18"/>
  <c r="X298" i="18"/>
  <c r="X297" i="18"/>
  <c r="X296" i="18"/>
  <c r="X295" i="18"/>
  <c r="X294" i="18"/>
  <c r="X293" i="18"/>
  <c r="X292" i="18"/>
  <c r="X291" i="18"/>
  <c r="X290" i="18"/>
  <c r="X289" i="18"/>
  <c r="X288" i="18"/>
  <c r="X287" i="18"/>
  <c r="X286" i="18"/>
  <c r="X285" i="18"/>
  <c r="X284" i="18"/>
  <c r="X283" i="18"/>
  <c r="X282" i="18"/>
  <c r="X281" i="18"/>
  <c r="X280" i="18"/>
  <c r="X279" i="18"/>
  <c r="X278" i="18"/>
  <c r="X277" i="18"/>
  <c r="X276" i="18"/>
  <c r="X275" i="18"/>
  <c r="X274" i="18"/>
  <c r="X273" i="18"/>
  <c r="X272" i="18"/>
  <c r="X271" i="18"/>
  <c r="X270" i="18"/>
  <c r="X269" i="18"/>
  <c r="X268" i="18"/>
  <c r="X267" i="18"/>
  <c r="X266" i="18"/>
  <c r="X265" i="18"/>
  <c r="X264" i="18"/>
  <c r="X263" i="18"/>
  <c r="X262" i="18"/>
  <c r="X261" i="18"/>
  <c r="X260" i="18"/>
  <c r="X259" i="18"/>
  <c r="X258" i="18"/>
  <c r="X257" i="18"/>
  <c r="X256" i="18"/>
  <c r="X255" i="18"/>
  <c r="X254" i="18"/>
  <c r="X253" i="18"/>
  <c r="X252" i="18"/>
  <c r="X251" i="18"/>
  <c r="X250" i="18"/>
  <c r="X249" i="18"/>
  <c r="X248" i="18"/>
  <c r="X247" i="18"/>
  <c r="X246" i="18"/>
  <c r="X245" i="18"/>
  <c r="X244" i="18"/>
  <c r="X243" i="18"/>
  <c r="X242" i="18"/>
  <c r="X241" i="18"/>
  <c r="X240" i="18"/>
  <c r="X239" i="18"/>
  <c r="X238" i="18"/>
  <c r="X237" i="18"/>
  <c r="X236" i="18"/>
  <c r="X235" i="18"/>
  <c r="X234" i="18"/>
  <c r="X233" i="18"/>
  <c r="X232" i="18"/>
  <c r="X231" i="18"/>
  <c r="X230" i="18"/>
  <c r="X229" i="18"/>
  <c r="X228" i="18"/>
  <c r="X227" i="18"/>
  <c r="X226" i="18"/>
  <c r="X225" i="18"/>
  <c r="X224" i="18"/>
  <c r="X223" i="18"/>
  <c r="X222" i="18"/>
  <c r="X221" i="18"/>
  <c r="X220" i="18"/>
  <c r="X219" i="18"/>
  <c r="X218" i="18"/>
  <c r="X217" i="18"/>
  <c r="X216" i="18"/>
  <c r="X215" i="18"/>
  <c r="X214" i="18"/>
  <c r="X213" i="18"/>
  <c r="X212" i="18"/>
  <c r="X211" i="18"/>
  <c r="X210" i="18"/>
  <c r="X209" i="18"/>
  <c r="X208" i="18"/>
  <c r="X207" i="18"/>
  <c r="X206" i="18"/>
  <c r="X205" i="18"/>
  <c r="X204" i="18"/>
  <c r="X203" i="18"/>
  <c r="X202" i="18"/>
  <c r="X201" i="18"/>
  <c r="X200" i="18"/>
  <c r="X199" i="18"/>
  <c r="X198" i="18"/>
  <c r="X197" i="18"/>
  <c r="X196" i="18"/>
  <c r="X195" i="18"/>
  <c r="X194" i="18"/>
  <c r="X193" i="18"/>
  <c r="X192" i="18"/>
  <c r="X191" i="18"/>
  <c r="X190" i="18"/>
  <c r="X189" i="18"/>
  <c r="X188" i="18"/>
  <c r="X187" i="18"/>
  <c r="X186" i="18"/>
  <c r="X185" i="18"/>
  <c r="X184" i="18"/>
  <c r="X183" i="18"/>
  <c r="X182" i="18"/>
  <c r="X181" i="18"/>
  <c r="X180" i="18"/>
  <c r="X179" i="18"/>
  <c r="X178" i="18"/>
  <c r="X177" i="18"/>
  <c r="X176" i="18"/>
  <c r="X175" i="18"/>
  <c r="X174" i="18"/>
  <c r="X173" i="18"/>
  <c r="X172" i="18"/>
  <c r="X171" i="18"/>
  <c r="X170" i="18"/>
  <c r="X169" i="18"/>
  <c r="X168" i="18"/>
  <c r="X167" i="18"/>
  <c r="X166" i="18"/>
  <c r="X165" i="18"/>
  <c r="X164" i="18"/>
  <c r="X163" i="18"/>
  <c r="X162" i="18"/>
  <c r="X161" i="18"/>
  <c r="X160" i="18"/>
  <c r="X159" i="18"/>
  <c r="X158" i="18"/>
  <c r="X157" i="18"/>
  <c r="X156" i="18"/>
  <c r="X155" i="18"/>
  <c r="X154" i="18"/>
  <c r="X153" i="18"/>
  <c r="X152" i="18"/>
  <c r="X151" i="18"/>
  <c r="X150" i="18"/>
  <c r="X149" i="18"/>
  <c r="X148" i="18"/>
  <c r="X147" i="18"/>
  <c r="X146" i="18"/>
  <c r="X145" i="18"/>
  <c r="X144" i="18"/>
  <c r="X143" i="18"/>
  <c r="X142" i="18"/>
  <c r="X141" i="18"/>
  <c r="X140" i="18"/>
  <c r="X139" i="18"/>
  <c r="X138" i="18"/>
  <c r="X137" i="18"/>
  <c r="X136" i="18"/>
  <c r="X135" i="18"/>
  <c r="X134" i="18"/>
  <c r="X133" i="18"/>
  <c r="X132" i="18"/>
  <c r="X131" i="18"/>
  <c r="X130" i="18"/>
  <c r="X129" i="18"/>
  <c r="X128" i="18"/>
  <c r="X127" i="18"/>
  <c r="X126" i="18"/>
  <c r="X125" i="18"/>
  <c r="X124" i="18"/>
  <c r="X123" i="18"/>
  <c r="X122" i="18"/>
  <c r="X121" i="18"/>
  <c r="X120" i="18"/>
  <c r="X119" i="18"/>
  <c r="X118" i="18"/>
  <c r="X117" i="18"/>
  <c r="X116" i="18"/>
  <c r="X115" i="18"/>
  <c r="X114" i="18"/>
  <c r="X113" i="18"/>
  <c r="X112" i="18"/>
  <c r="X111" i="18"/>
  <c r="X110" i="18"/>
  <c r="X109" i="18"/>
  <c r="X108" i="18"/>
  <c r="X107" i="18"/>
  <c r="X106" i="18"/>
  <c r="X105" i="18"/>
  <c r="X104" i="18"/>
  <c r="X103" i="18"/>
  <c r="X102" i="18"/>
  <c r="X101" i="18"/>
  <c r="X100" i="18"/>
  <c r="X99" i="18"/>
  <c r="X98" i="18"/>
  <c r="X97" i="18"/>
  <c r="X96" i="18"/>
  <c r="X95" i="18"/>
  <c r="X94" i="18"/>
  <c r="X93" i="18"/>
  <c r="X92" i="18"/>
  <c r="X91" i="18"/>
  <c r="X90" i="18"/>
  <c r="X89" i="18"/>
  <c r="X88" i="18"/>
  <c r="X87" i="18"/>
  <c r="X86" i="18"/>
  <c r="X85" i="18"/>
  <c r="X84" i="18"/>
  <c r="X83" i="18"/>
  <c r="X82" i="18"/>
  <c r="X81" i="18"/>
  <c r="X80" i="18"/>
  <c r="X79" i="18"/>
  <c r="X78" i="18"/>
  <c r="X77" i="18"/>
  <c r="X76" i="18"/>
  <c r="X75" i="18"/>
  <c r="X74" i="18"/>
  <c r="X73" i="18"/>
  <c r="X72" i="18"/>
  <c r="X71" i="18"/>
  <c r="X70" i="18"/>
  <c r="X69" i="18"/>
  <c r="X68" i="18"/>
  <c r="X67" i="18"/>
  <c r="X66" i="18"/>
  <c r="X65" i="18"/>
  <c r="X64" i="18"/>
  <c r="X63" i="18"/>
  <c r="X62" i="18"/>
  <c r="X61" i="18"/>
  <c r="X60" i="18"/>
  <c r="X59" i="18"/>
  <c r="X58" i="18"/>
  <c r="X57" i="18"/>
  <c r="X56" i="18"/>
  <c r="X55" i="18"/>
  <c r="X54" i="18"/>
  <c r="X53" i="18"/>
  <c r="X52" i="18"/>
  <c r="X51" i="18"/>
  <c r="X50" i="18"/>
  <c r="X49" i="18"/>
  <c r="X48" i="18"/>
  <c r="X4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T7" i="18"/>
  <c r="V7" i="18"/>
  <c r="Y7" i="18"/>
  <c r="Z7" i="18"/>
  <c r="AC7" i="18"/>
  <c r="T8" i="18"/>
  <c r="V8" i="18"/>
  <c r="Y8" i="18"/>
  <c r="Z8" i="18"/>
  <c r="AC8" i="18"/>
  <c r="T9" i="18"/>
  <c r="V9" i="18"/>
  <c r="Y9" i="18"/>
  <c r="Z9" i="18"/>
  <c r="AC9" i="18"/>
  <c r="T10" i="18"/>
  <c r="V10" i="18"/>
  <c r="Y10" i="18"/>
  <c r="Z10" i="18"/>
  <c r="AB10" i="18" s="1"/>
  <c r="AC10" i="18"/>
  <c r="T11" i="18"/>
  <c r="V11" i="18"/>
  <c r="Y11" i="18"/>
  <c r="Z11" i="18"/>
  <c r="AC11" i="18"/>
  <c r="T12" i="18"/>
  <c r="V12" i="18"/>
  <c r="Y12" i="18"/>
  <c r="Z12" i="18"/>
  <c r="AC12" i="18"/>
  <c r="T13" i="18"/>
  <c r="V13" i="18"/>
  <c r="Y13" i="18"/>
  <c r="Z13" i="18"/>
  <c r="AC13" i="18"/>
  <c r="T14" i="18"/>
  <c r="V14" i="18"/>
  <c r="Y14" i="18"/>
  <c r="Z14" i="18"/>
  <c r="AC14" i="18"/>
  <c r="T15" i="18"/>
  <c r="V15" i="18"/>
  <c r="Y15" i="18"/>
  <c r="Z15" i="18"/>
  <c r="AC15" i="18"/>
  <c r="T16" i="18"/>
  <c r="V16" i="18"/>
  <c r="Y16" i="18"/>
  <c r="Z16" i="18"/>
  <c r="AC16" i="18"/>
  <c r="T17" i="18"/>
  <c r="V17" i="18"/>
  <c r="Y17" i="18"/>
  <c r="Z17" i="18"/>
  <c r="AC17" i="18"/>
  <c r="T18" i="18"/>
  <c r="V18" i="18"/>
  <c r="Y18" i="18"/>
  <c r="Z18" i="18"/>
  <c r="AC18" i="18"/>
  <c r="T19" i="18"/>
  <c r="V19" i="18"/>
  <c r="Y19" i="18"/>
  <c r="AB19" i="18" s="1"/>
  <c r="Z19" i="18"/>
  <c r="AC19" i="18"/>
  <c r="T20" i="18"/>
  <c r="V20" i="18"/>
  <c r="Y20" i="18"/>
  <c r="Z20" i="18"/>
  <c r="AB20" i="18" s="1"/>
  <c r="AC20" i="18"/>
  <c r="T21" i="18"/>
  <c r="V21" i="18"/>
  <c r="Y21" i="18"/>
  <c r="Z21" i="18"/>
  <c r="AC21" i="18"/>
  <c r="T22" i="18"/>
  <c r="V22" i="18"/>
  <c r="Y22" i="18"/>
  <c r="Z22" i="18"/>
  <c r="AC22" i="18"/>
  <c r="T23" i="18"/>
  <c r="V23" i="18"/>
  <c r="Y23" i="18"/>
  <c r="Z23" i="18"/>
  <c r="AC23" i="18"/>
  <c r="T24" i="18"/>
  <c r="V24" i="18"/>
  <c r="Y24" i="18"/>
  <c r="Z24" i="18"/>
  <c r="AC24" i="18"/>
  <c r="T25" i="18"/>
  <c r="V25" i="18"/>
  <c r="Y25" i="18"/>
  <c r="Z25" i="18"/>
  <c r="AC25" i="18"/>
  <c r="T26" i="18"/>
  <c r="V26" i="18"/>
  <c r="Y26" i="18"/>
  <c r="Z26" i="18"/>
  <c r="AC26" i="18"/>
  <c r="T27" i="18"/>
  <c r="V27" i="18"/>
  <c r="Y27" i="18"/>
  <c r="Z27" i="18"/>
  <c r="AC27" i="18"/>
  <c r="T28" i="18"/>
  <c r="V28" i="18"/>
  <c r="Y28" i="18"/>
  <c r="Z28" i="18"/>
  <c r="AC28" i="18"/>
  <c r="T29" i="18"/>
  <c r="V29" i="18"/>
  <c r="Y29" i="18"/>
  <c r="Z29" i="18"/>
  <c r="AC29" i="18"/>
  <c r="T30" i="18"/>
  <c r="V30" i="18"/>
  <c r="Y30" i="18"/>
  <c r="Z30" i="18"/>
  <c r="AC30" i="18"/>
  <c r="T31" i="18"/>
  <c r="V31" i="18"/>
  <c r="Y31" i="18"/>
  <c r="Z31" i="18"/>
  <c r="AC31" i="18"/>
  <c r="T32" i="18"/>
  <c r="V32" i="18"/>
  <c r="Y32" i="18"/>
  <c r="Z32" i="18"/>
  <c r="AC32" i="18"/>
  <c r="T33" i="18"/>
  <c r="V33" i="18"/>
  <c r="Y33" i="18"/>
  <c r="Z33" i="18"/>
  <c r="AC33" i="18"/>
  <c r="T34" i="18"/>
  <c r="V34" i="18"/>
  <c r="Y34" i="18"/>
  <c r="Z34" i="18"/>
  <c r="AB34" i="18" s="1"/>
  <c r="AC34" i="18"/>
  <c r="T35" i="18"/>
  <c r="V35" i="18"/>
  <c r="Y35" i="18"/>
  <c r="AB35" i="18" s="1"/>
  <c r="Z35" i="18"/>
  <c r="AC35" i="18"/>
  <c r="T36" i="18"/>
  <c r="V36" i="18"/>
  <c r="Y36" i="18"/>
  <c r="AB36" i="18" s="1"/>
  <c r="AA36" i="18" s="1"/>
  <c r="U36" i="18" s="1"/>
  <c r="Z36" i="18"/>
  <c r="AC36" i="18"/>
  <c r="T37" i="18"/>
  <c r="V37" i="18"/>
  <c r="Y37" i="18"/>
  <c r="Z37" i="18"/>
  <c r="AC37" i="18"/>
  <c r="T38" i="18"/>
  <c r="V38" i="18"/>
  <c r="Y38" i="18"/>
  <c r="Z38" i="18"/>
  <c r="AC38" i="18"/>
  <c r="T39" i="18"/>
  <c r="V39" i="18"/>
  <c r="Y39" i="18"/>
  <c r="Z39" i="18"/>
  <c r="AB39" i="18" s="1"/>
  <c r="AC39" i="18"/>
  <c r="T40" i="18"/>
  <c r="V40" i="18"/>
  <c r="Y40" i="18"/>
  <c r="Z40" i="18"/>
  <c r="AC40" i="18"/>
  <c r="T41" i="18"/>
  <c r="V41" i="18"/>
  <c r="Y41" i="18"/>
  <c r="Z41" i="18"/>
  <c r="AC41" i="18"/>
  <c r="T42" i="18"/>
  <c r="V42" i="18"/>
  <c r="Y42" i="18"/>
  <c r="Z42" i="18"/>
  <c r="AC42" i="18"/>
  <c r="T43" i="18"/>
  <c r="V43" i="18"/>
  <c r="Y43" i="18"/>
  <c r="Z43" i="18"/>
  <c r="AC43" i="18"/>
  <c r="T44" i="18"/>
  <c r="V44" i="18"/>
  <c r="Y44" i="18"/>
  <c r="Z44" i="18"/>
  <c r="AC44" i="18"/>
  <c r="T45" i="18"/>
  <c r="V45" i="18"/>
  <c r="Y45" i="18"/>
  <c r="Z45" i="18"/>
  <c r="AC45" i="18"/>
  <c r="T46" i="18"/>
  <c r="V46" i="18"/>
  <c r="Y46" i="18"/>
  <c r="Z46" i="18"/>
  <c r="AC46" i="18"/>
  <c r="T47" i="18"/>
  <c r="V47" i="18"/>
  <c r="Y47" i="18"/>
  <c r="Z47" i="18"/>
  <c r="AC47" i="18"/>
  <c r="T48" i="18"/>
  <c r="V48" i="18"/>
  <c r="Y48" i="18"/>
  <c r="AB48" i="18" s="1"/>
  <c r="Z48" i="18"/>
  <c r="AC48" i="18"/>
  <c r="T49" i="18"/>
  <c r="V49" i="18"/>
  <c r="Y49" i="18"/>
  <c r="Z49" i="18"/>
  <c r="AC49" i="18"/>
  <c r="T50" i="18"/>
  <c r="V50" i="18"/>
  <c r="Y50" i="18"/>
  <c r="Z50" i="18"/>
  <c r="AB50" i="18" s="1"/>
  <c r="AC50" i="18"/>
  <c r="T51" i="18"/>
  <c r="V51" i="18"/>
  <c r="Y51" i="18"/>
  <c r="Z51" i="18"/>
  <c r="AC51" i="18"/>
  <c r="T52" i="18"/>
  <c r="V52" i="18"/>
  <c r="Y52" i="18"/>
  <c r="Z52" i="18"/>
  <c r="AB52" i="18"/>
  <c r="AC52" i="18"/>
  <c r="T53" i="18"/>
  <c r="V53" i="18"/>
  <c r="Y53" i="18"/>
  <c r="Z53" i="18"/>
  <c r="AC53" i="18"/>
  <c r="T54" i="18"/>
  <c r="V54" i="18"/>
  <c r="Y54" i="18"/>
  <c r="Z54" i="18"/>
  <c r="AC54" i="18"/>
  <c r="T55" i="18"/>
  <c r="V55" i="18"/>
  <c r="Y55" i="18"/>
  <c r="AB55" i="18" s="1"/>
  <c r="Z55" i="18"/>
  <c r="AC55" i="18"/>
  <c r="T56" i="18"/>
  <c r="V56" i="18"/>
  <c r="Y56" i="18"/>
  <c r="Z56" i="18"/>
  <c r="AC56" i="18"/>
  <c r="T57" i="18"/>
  <c r="V57" i="18"/>
  <c r="Y57" i="18"/>
  <c r="Z57" i="18"/>
  <c r="AC57" i="18"/>
  <c r="T58" i="18"/>
  <c r="V58" i="18"/>
  <c r="Y58" i="18"/>
  <c r="Z58" i="18"/>
  <c r="AB58" i="18" s="1"/>
  <c r="AC58" i="18"/>
  <c r="T59" i="18"/>
  <c r="V59" i="18"/>
  <c r="Y59" i="18"/>
  <c r="Z59" i="18"/>
  <c r="AB59" i="18"/>
  <c r="AC59" i="18"/>
  <c r="T60" i="18"/>
  <c r="V60" i="18"/>
  <c r="Y60" i="18"/>
  <c r="Z60" i="18"/>
  <c r="AC60" i="18"/>
  <c r="T61" i="18"/>
  <c r="V61" i="18"/>
  <c r="Y61" i="18"/>
  <c r="Z61" i="18"/>
  <c r="AC61" i="18"/>
  <c r="T62" i="18"/>
  <c r="V62" i="18"/>
  <c r="Y62" i="18"/>
  <c r="Z62" i="18"/>
  <c r="AC62" i="18"/>
  <c r="T63" i="18"/>
  <c r="V63" i="18"/>
  <c r="Y63" i="18"/>
  <c r="Z63" i="18"/>
  <c r="AC63" i="18"/>
  <c r="T64" i="18"/>
  <c r="V64" i="18"/>
  <c r="Y64" i="18"/>
  <c r="Z64" i="18"/>
  <c r="AB64" i="18"/>
  <c r="AC64" i="18"/>
  <c r="T65" i="18"/>
  <c r="V65" i="18"/>
  <c r="Y65" i="18"/>
  <c r="Z65" i="18"/>
  <c r="AC65" i="18"/>
  <c r="T66" i="18"/>
  <c r="V66" i="18"/>
  <c r="Y66" i="18"/>
  <c r="Z66" i="18"/>
  <c r="AC66" i="18"/>
  <c r="T67" i="18"/>
  <c r="V67" i="18"/>
  <c r="Y67" i="18"/>
  <c r="Z67" i="18"/>
  <c r="AC67" i="18"/>
  <c r="T68" i="18"/>
  <c r="V68" i="18"/>
  <c r="Y68" i="18"/>
  <c r="Z68" i="18"/>
  <c r="AC68" i="18"/>
  <c r="T69" i="18"/>
  <c r="V69" i="18"/>
  <c r="Y69" i="18"/>
  <c r="AB69" i="18" s="1"/>
  <c r="AA69" i="18" s="1"/>
  <c r="U69" i="18" s="1"/>
  <c r="Z69" i="18"/>
  <c r="AC69" i="18"/>
  <c r="T70" i="18"/>
  <c r="V70" i="18"/>
  <c r="Y70" i="18"/>
  <c r="Z70" i="18"/>
  <c r="AC70" i="18"/>
  <c r="T71" i="18"/>
  <c r="V71" i="18"/>
  <c r="Y71" i="18"/>
  <c r="Z71" i="18"/>
  <c r="AC71" i="18"/>
  <c r="T72" i="18"/>
  <c r="V72" i="18"/>
  <c r="Y72" i="18"/>
  <c r="Z72" i="18"/>
  <c r="AC72" i="18"/>
  <c r="T73" i="18"/>
  <c r="V73" i="18"/>
  <c r="Y73" i="18"/>
  <c r="Z73" i="18"/>
  <c r="AB73" i="18" s="1"/>
  <c r="AC73" i="18"/>
  <c r="T74" i="18"/>
  <c r="V74" i="18"/>
  <c r="Y74" i="18"/>
  <c r="Z74" i="18"/>
  <c r="AC74" i="18"/>
  <c r="T75" i="18"/>
  <c r="V75" i="18"/>
  <c r="Y75" i="18"/>
  <c r="Z75" i="18"/>
  <c r="AC75" i="18"/>
  <c r="T76" i="18"/>
  <c r="V76" i="18"/>
  <c r="Y76" i="18"/>
  <c r="Z76" i="18"/>
  <c r="AC76" i="18"/>
  <c r="T77" i="18"/>
  <c r="V77" i="18"/>
  <c r="Y77" i="18"/>
  <c r="Z77" i="18"/>
  <c r="AC77" i="18"/>
  <c r="T78" i="18"/>
  <c r="V78" i="18"/>
  <c r="Y78" i="18"/>
  <c r="Z78" i="18"/>
  <c r="AB78" i="18" s="1"/>
  <c r="AA78" i="18" s="1"/>
  <c r="U78" i="18" s="1"/>
  <c r="AC78" i="18"/>
  <c r="T79" i="18"/>
  <c r="V79" i="18"/>
  <c r="Y79" i="18"/>
  <c r="AB79" i="18" s="1"/>
  <c r="AA79" i="18" s="1"/>
  <c r="U79" i="18" s="1"/>
  <c r="Z79" i="18"/>
  <c r="AC79" i="18"/>
  <c r="T80" i="18"/>
  <c r="V80" i="18"/>
  <c r="Y80" i="18"/>
  <c r="Z80" i="18"/>
  <c r="AC80" i="18"/>
  <c r="T81" i="18"/>
  <c r="V81" i="18"/>
  <c r="Y81" i="18"/>
  <c r="Z81" i="18"/>
  <c r="AC81" i="18"/>
  <c r="T82" i="18"/>
  <c r="V82" i="18"/>
  <c r="Y82" i="18"/>
  <c r="AB82" i="18" s="1"/>
  <c r="Z82" i="18"/>
  <c r="AC82" i="18"/>
  <c r="T83" i="18"/>
  <c r="V83" i="18"/>
  <c r="Y83" i="18"/>
  <c r="Z83" i="18"/>
  <c r="AC83" i="18"/>
  <c r="T84" i="18"/>
  <c r="V84" i="18"/>
  <c r="Y84" i="18"/>
  <c r="Z84" i="18"/>
  <c r="AC84" i="18"/>
  <c r="T85" i="18"/>
  <c r="V85" i="18"/>
  <c r="Y85" i="18"/>
  <c r="Z85" i="18"/>
  <c r="AC85" i="18"/>
  <c r="T86" i="18"/>
  <c r="V86" i="18"/>
  <c r="Y86" i="18"/>
  <c r="Z86" i="18"/>
  <c r="AC86" i="18"/>
  <c r="T87" i="18"/>
  <c r="V87" i="18"/>
  <c r="Y87" i="18"/>
  <c r="Z87" i="18"/>
  <c r="AC87" i="18"/>
  <c r="T88" i="18"/>
  <c r="V88" i="18"/>
  <c r="Y88" i="18"/>
  <c r="AB88" i="18" s="1"/>
  <c r="Z88" i="18"/>
  <c r="AC88" i="18"/>
  <c r="T89" i="18"/>
  <c r="V89" i="18"/>
  <c r="Y89" i="18"/>
  <c r="AB89" i="18" s="1"/>
  <c r="Z89" i="18"/>
  <c r="AC89" i="18"/>
  <c r="T90" i="18"/>
  <c r="V90" i="18"/>
  <c r="Y90" i="18"/>
  <c r="Z90" i="18"/>
  <c r="AC90" i="18"/>
  <c r="T91" i="18"/>
  <c r="V91" i="18"/>
  <c r="Y91" i="18"/>
  <c r="Z91" i="18"/>
  <c r="AC91" i="18"/>
  <c r="T92" i="18"/>
  <c r="V92" i="18"/>
  <c r="Y92" i="18"/>
  <c r="AB92" i="18" s="1"/>
  <c r="Z92" i="18"/>
  <c r="AC92" i="18"/>
  <c r="T93" i="18"/>
  <c r="V93" i="18"/>
  <c r="Y93" i="18"/>
  <c r="Z93" i="18"/>
  <c r="AC93" i="18"/>
  <c r="T94" i="18"/>
  <c r="V94" i="18"/>
  <c r="Y94" i="18"/>
  <c r="Z94" i="18"/>
  <c r="AB94" i="18" s="1"/>
  <c r="AC94" i="18"/>
  <c r="T95" i="18"/>
  <c r="V95" i="18"/>
  <c r="Y95" i="18"/>
  <c r="Z95" i="18"/>
  <c r="AC95" i="18"/>
  <c r="T96" i="18"/>
  <c r="V96" i="18"/>
  <c r="Y96" i="18"/>
  <c r="Z96" i="18"/>
  <c r="AB96" i="18"/>
  <c r="AC96" i="18"/>
  <c r="T97" i="18"/>
  <c r="V97" i="18"/>
  <c r="Y97" i="18"/>
  <c r="AB97" i="18" s="1"/>
  <c r="Z97" i="18"/>
  <c r="AC97" i="18"/>
  <c r="T98" i="18"/>
  <c r="V98" i="18"/>
  <c r="Y98" i="18"/>
  <c r="Z98" i="18"/>
  <c r="AB98" i="18" s="1"/>
  <c r="AC98" i="18"/>
  <c r="T99" i="18"/>
  <c r="V99" i="18"/>
  <c r="Y99" i="18"/>
  <c r="AB99" i="18" s="1"/>
  <c r="Z99" i="18"/>
  <c r="AC99" i="18"/>
  <c r="T100" i="18"/>
  <c r="V100" i="18"/>
  <c r="Y100" i="18"/>
  <c r="Z100" i="18"/>
  <c r="AC100" i="18"/>
  <c r="T101" i="18"/>
  <c r="V101" i="18"/>
  <c r="Y101" i="18"/>
  <c r="AB101" i="18" s="1"/>
  <c r="AA101" i="18" s="1"/>
  <c r="U101" i="18" s="1"/>
  <c r="Z101" i="18"/>
  <c r="AC101" i="18"/>
  <c r="T102" i="18"/>
  <c r="V102" i="18"/>
  <c r="Y102" i="18"/>
  <c r="Z102" i="18"/>
  <c r="AC102" i="18"/>
  <c r="T103" i="18"/>
  <c r="V103" i="18"/>
  <c r="Y103" i="18"/>
  <c r="Z103" i="18"/>
  <c r="AC103" i="18"/>
  <c r="T104" i="18"/>
  <c r="V104" i="18"/>
  <c r="Y104" i="18"/>
  <c r="AB104" i="18" s="1"/>
  <c r="Z104" i="18"/>
  <c r="AC104" i="18"/>
  <c r="T105" i="18"/>
  <c r="V105" i="18"/>
  <c r="Y105" i="18"/>
  <c r="Z105" i="18"/>
  <c r="AC105" i="18"/>
  <c r="T106" i="18"/>
  <c r="V106" i="18"/>
  <c r="Y106" i="18"/>
  <c r="Z106" i="18"/>
  <c r="AC106" i="18"/>
  <c r="T107" i="18"/>
  <c r="V107" i="18"/>
  <c r="Y107" i="18"/>
  <c r="Z107" i="18"/>
  <c r="AC107" i="18"/>
  <c r="T108" i="18"/>
  <c r="V108" i="18"/>
  <c r="Y108" i="18"/>
  <c r="Z108" i="18"/>
  <c r="AC108" i="18"/>
  <c r="T109" i="18"/>
  <c r="V109" i="18"/>
  <c r="Y109" i="18"/>
  <c r="Z109" i="18"/>
  <c r="AC109" i="18"/>
  <c r="T110" i="18"/>
  <c r="V110" i="18"/>
  <c r="Y110" i="18"/>
  <c r="Z110" i="18"/>
  <c r="AC110" i="18"/>
  <c r="T111" i="18"/>
  <c r="V111" i="18"/>
  <c r="Y111" i="18"/>
  <c r="Z111" i="18"/>
  <c r="AC111" i="18"/>
  <c r="T112" i="18"/>
  <c r="V112" i="18"/>
  <c r="Y112" i="18"/>
  <c r="Z112" i="18"/>
  <c r="AB112" i="18" s="1"/>
  <c r="AC112" i="18"/>
  <c r="T113" i="18"/>
  <c r="V113" i="18"/>
  <c r="Y113" i="18"/>
  <c r="Z113" i="18"/>
  <c r="AC113" i="18"/>
  <c r="T114" i="18"/>
  <c r="V114" i="18"/>
  <c r="Y114" i="18"/>
  <c r="Z114" i="18"/>
  <c r="AB114" i="18"/>
  <c r="AC114" i="18"/>
  <c r="T115" i="18"/>
  <c r="V115" i="18"/>
  <c r="Y115" i="18"/>
  <c r="Z115" i="18"/>
  <c r="AC115" i="18"/>
  <c r="T116" i="18"/>
  <c r="V116" i="18"/>
  <c r="Y116" i="18"/>
  <c r="Z116" i="18"/>
  <c r="AC116" i="18"/>
  <c r="T117" i="18"/>
  <c r="V117" i="18"/>
  <c r="Y117" i="18"/>
  <c r="Z117" i="18"/>
  <c r="AC117" i="18"/>
  <c r="T118" i="18"/>
  <c r="V118" i="18"/>
  <c r="Y118" i="18"/>
  <c r="Z118" i="18"/>
  <c r="AC118" i="18"/>
  <c r="T119" i="18"/>
  <c r="V119" i="18"/>
  <c r="Y119" i="18"/>
  <c r="AB119" i="18" s="1"/>
  <c r="Z119" i="18"/>
  <c r="AC119" i="18"/>
  <c r="T120" i="18"/>
  <c r="V120" i="18"/>
  <c r="Y120" i="18"/>
  <c r="Z120" i="18"/>
  <c r="AC120" i="18"/>
  <c r="T121" i="18"/>
  <c r="V121" i="18"/>
  <c r="Y121" i="18"/>
  <c r="Z121" i="18"/>
  <c r="AC121" i="18"/>
  <c r="T122" i="18"/>
  <c r="V122" i="18"/>
  <c r="Y122" i="18"/>
  <c r="Z122" i="18"/>
  <c r="AC122" i="18"/>
  <c r="T123" i="18"/>
  <c r="V123" i="18"/>
  <c r="Y123" i="18"/>
  <c r="Z123" i="18"/>
  <c r="AC123" i="18"/>
  <c r="T124" i="18"/>
  <c r="V124" i="18"/>
  <c r="Y124" i="18"/>
  <c r="Z124" i="18"/>
  <c r="AC124" i="18"/>
  <c r="T125" i="18"/>
  <c r="V125" i="18"/>
  <c r="Y125" i="18"/>
  <c r="Z125" i="18"/>
  <c r="AC125" i="18"/>
  <c r="T126" i="18"/>
  <c r="V126" i="18"/>
  <c r="Y126" i="18"/>
  <c r="Z126" i="18"/>
  <c r="AC126" i="18"/>
  <c r="T127" i="18"/>
  <c r="V127" i="18"/>
  <c r="Y127" i="18"/>
  <c r="Z127" i="18"/>
  <c r="AC127" i="18"/>
  <c r="T128" i="18"/>
  <c r="V128" i="18"/>
  <c r="Y128" i="18"/>
  <c r="Z128" i="18"/>
  <c r="AC128" i="18"/>
  <c r="T129" i="18"/>
  <c r="V129" i="18"/>
  <c r="Y129" i="18"/>
  <c r="Z129" i="18"/>
  <c r="AC129" i="18"/>
  <c r="T130" i="18"/>
  <c r="V130" i="18"/>
  <c r="Y130" i="18"/>
  <c r="Z130" i="18"/>
  <c r="AC130" i="18"/>
  <c r="T131" i="18"/>
  <c r="V131" i="18"/>
  <c r="Y131" i="18"/>
  <c r="Z131" i="18"/>
  <c r="AC131" i="18"/>
  <c r="T132" i="18"/>
  <c r="V132" i="18"/>
  <c r="Y132" i="18"/>
  <c r="Z132" i="18"/>
  <c r="AC132" i="18"/>
  <c r="T133" i="18"/>
  <c r="V133" i="18"/>
  <c r="Y133" i="18"/>
  <c r="Z133" i="18"/>
  <c r="AC133" i="18"/>
  <c r="T134" i="18"/>
  <c r="V134" i="18"/>
  <c r="Y134" i="18"/>
  <c r="Z134" i="18"/>
  <c r="AC134" i="18"/>
  <c r="T135" i="18"/>
  <c r="V135" i="18"/>
  <c r="Y135" i="18"/>
  <c r="Z135" i="18"/>
  <c r="AC135" i="18"/>
  <c r="T136" i="18"/>
  <c r="V136" i="18"/>
  <c r="Y136" i="18"/>
  <c r="Z136" i="18"/>
  <c r="AC136" i="18"/>
  <c r="T137" i="18"/>
  <c r="V137" i="18"/>
  <c r="Y137" i="18"/>
  <c r="Z137" i="18"/>
  <c r="AC137" i="18"/>
  <c r="T138" i="18"/>
  <c r="V138" i="18"/>
  <c r="Y138" i="18"/>
  <c r="Z138" i="18"/>
  <c r="AC138" i="18"/>
  <c r="T139" i="18"/>
  <c r="V139" i="18"/>
  <c r="Y139" i="18"/>
  <c r="Z139" i="18"/>
  <c r="AC139" i="18"/>
  <c r="T140" i="18"/>
  <c r="V140" i="18"/>
  <c r="Y140" i="18"/>
  <c r="Z140" i="18"/>
  <c r="AC140" i="18"/>
  <c r="T141" i="18"/>
  <c r="V141" i="18"/>
  <c r="Y141" i="18"/>
  <c r="AB141" i="18" s="1"/>
  <c r="Z141" i="18"/>
  <c r="AC141" i="18"/>
  <c r="T142" i="18"/>
  <c r="V142" i="18"/>
  <c r="Y142" i="18"/>
  <c r="AB142" i="18" s="1"/>
  <c r="Z142" i="18"/>
  <c r="AC142" i="18"/>
  <c r="T143" i="18"/>
  <c r="V143" i="18"/>
  <c r="Y143" i="18"/>
  <c r="Z143" i="18"/>
  <c r="AC143" i="18"/>
  <c r="T144" i="18"/>
  <c r="V144" i="18"/>
  <c r="Y144" i="18"/>
  <c r="Z144" i="18"/>
  <c r="AC144" i="18"/>
  <c r="T145" i="18"/>
  <c r="V145" i="18"/>
  <c r="Y145" i="18"/>
  <c r="Z145" i="18"/>
  <c r="AC145" i="18"/>
  <c r="T146" i="18"/>
  <c r="V146" i="18"/>
  <c r="Y146" i="18"/>
  <c r="Z146" i="18"/>
  <c r="AC146" i="18"/>
  <c r="T147" i="18"/>
  <c r="V147" i="18"/>
  <c r="Y147" i="18"/>
  <c r="AB147" i="18" s="1"/>
  <c r="Z147" i="18"/>
  <c r="AC147" i="18"/>
  <c r="T148" i="18"/>
  <c r="V148" i="18"/>
  <c r="Y148" i="18"/>
  <c r="AB148" i="18" s="1"/>
  <c r="Z148" i="18"/>
  <c r="AC148" i="18"/>
  <c r="T149" i="18"/>
  <c r="V149" i="18"/>
  <c r="Y149" i="18"/>
  <c r="Z149" i="18"/>
  <c r="AC149" i="18"/>
  <c r="T150" i="18"/>
  <c r="V150" i="18"/>
  <c r="Y150" i="18"/>
  <c r="Z150" i="18"/>
  <c r="AC150" i="18"/>
  <c r="T151" i="18"/>
  <c r="V151" i="18"/>
  <c r="Y151" i="18"/>
  <c r="Z151" i="18"/>
  <c r="AC151" i="18"/>
  <c r="T152" i="18"/>
  <c r="V152" i="18"/>
  <c r="Y152" i="18"/>
  <c r="Z152" i="18"/>
  <c r="AB152" i="18" s="1"/>
  <c r="AC152" i="18"/>
  <c r="T153" i="18"/>
  <c r="V153" i="18"/>
  <c r="Y153" i="18"/>
  <c r="Z153" i="18"/>
  <c r="AC153" i="18"/>
  <c r="T154" i="18"/>
  <c r="V154" i="18"/>
  <c r="Y154" i="18"/>
  <c r="Z154" i="18"/>
  <c r="AC154" i="18"/>
  <c r="T155" i="18"/>
  <c r="V155" i="18"/>
  <c r="Y155" i="18"/>
  <c r="Z155" i="18"/>
  <c r="AB155" i="18" s="1"/>
  <c r="AC155" i="18"/>
  <c r="T156" i="18"/>
  <c r="V156" i="18"/>
  <c r="Y156" i="18"/>
  <c r="Z156" i="18"/>
  <c r="AB156" i="18" s="1"/>
  <c r="AC156" i="18"/>
  <c r="T157" i="18"/>
  <c r="V157" i="18"/>
  <c r="Y157" i="18"/>
  <c r="Z157" i="18"/>
  <c r="AC157" i="18"/>
  <c r="T158" i="18"/>
  <c r="V158" i="18"/>
  <c r="Y158" i="18"/>
  <c r="Z158" i="18"/>
  <c r="AB158" i="18" s="1"/>
  <c r="AC158" i="18"/>
  <c r="T159" i="18"/>
  <c r="V159" i="18"/>
  <c r="Y159" i="18"/>
  <c r="Z159" i="18"/>
  <c r="AC159" i="18"/>
  <c r="T160" i="18"/>
  <c r="V160" i="18"/>
  <c r="Y160" i="18"/>
  <c r="Z160" i="18"/>
  <c r="AC160" i="18"/>
  <c r="T161" i="18"/>
  <c r="V161" i="18"/>
  <c r="Y161" i="18"/>
  <c r="Z161" i="18"/>
  <c r="AC161" i="18"/>
  <c r="T162" i="18"/>
  <c r="V162" i="18"/>
  <c r="Y162" i="18"/>
  <c r="Z162" i="18"/>
  <c r="AC162" i="18"/>
  <c r="T163" i="18"/>
  <c r="V163" i="18"/>
  <c r="Y163" i="18"/>
  <c r="Z163" i="18"/>
  <c r="AC163" i="18"/>
  <c r="T164" i="18"/>
  <c r="V164" i="18"/>
  <c r="Y164" i="18"/>
  <c r="AB164" i="18" s="1"/>
  <c r="Z164" i="18"/>
  <c r="AC164" i="18"/>
  <c r="T165" i="18"/>
  <c r="V165" i="18"/>
  <c r="Y165" i="18"/>
  <c r="Z165" i="18"/>
  <c r="AC165" i="18"/>
  <c r="T166" i="18"/>
  <c r="V166" i="18"/>
  <c r="Y166" i="18"/>
  <c r="Z166" i="18"/>
  <c r="AC166" i="18"/>
  <c r="T167" i="18"/>
  <c r="V167" i="18"/>
  <c r="Y167" i="18"/>
  <c r="Z167" i="18"/>
  <c r="AC167" i="18"/>
  <c r="T168" i="18"/>
  <c r="V168" i="18"/>
  <c r="Y168" i="18"/>
  <c r="Z168" i="18"/>
  <c r="AC168" i="18"/>
  <c r="T169" i="18"/>
  <c r="V169" i="18"/>
  <c r="Y169" i="18"/>
  <c r="Z169" i="18"/>
  <c r="AC169" i="18"/>
  <c r="T170" i="18"/>
  <c r="V170" i="18"/>
  <c r="Y170" i="18"/>
  <c r="Z170" i="18"/>
  <c r="AC170" i="18"/>
  <c r="T171" i="18"/>
  <c r="V171" i="18"/>
  <c r="Y171" i="18"/>
  <c r="AB171" i="18" s="1"/>
  <c r="Z171" i="18"/>
  <c r="AC171" i="18"/>
  <c r="T172" i="18"/>
  <c r="V172" i="18"/>
  <c r="Y172" i="18"/>
  <c r="Z172" i="18"/>
  <c r="AB172" i="18"/>
  <c r="AC172" i="18"/>
  <c r="T173" i="18"/>
  <c r="V173" i="18"/>
  <c r="Y173" i="18"/>
  <c r="Z173" i="18"/>
  <c r="AC173" i="18"/>
  <c r="T174" i="18"/>
  <c r="V174" i="18"/>
  <c r="Y174" i="18"/>
  <c r="Z174" i="18"/>
  <c r="AC174" i="18"/>
  <c r="T175" i="18"/>
  <c r="V175" i="18"/>
  <c r="Y175" i="18"/>
  <c r="Z175" i="18"/>
  <c r="AC175" i="18"/>
  <c r="T176" i="18"/>
  <c r="V176" i="18"/>
  <c r="Y176" i="18"/>
  <c r="Z176" i="18"/>
  <c r="AC176" i="18"/>
  <c r="T177" i="18"/>
  <c r="V177" i="18"/>
  <c r="Y177" i="18"/>
  <c r="Z177" i="18"/>
  <c r="AC177" i="18"/>
  <c r="T178" i="18"/>
  <c r="V178" i="18"/>
  <c r="Y178" i="18"/>
  <c r="Z178" i="18"/>
  <c r="AC178" i="18"/>
  <c r="T179" i="18"/>
  <c r="V179" i="18"/>
  <c r="Y179" i="18"/>
  <c r="AB179" i="18" s="1"/>
  <c r="Z179" i="18"/>
  <c r="AC179" i="18"/>
  <c r="T180" i="18"/>
  <c r="V180" i="18"/>
  <c r="Y180" i="18"/>
  <c r="AB180" i="18" s="1"/>
  <c r="Z180" i="18"/>
  <c r="AC180" i="18"/>
  <c r="T181" i="18"/>
  <c r="V181" i="18"/>
  <c r="Y181" i="18"/>
  <c r="Z181" i="18"/>
  <c r="AC181" i="18"/>
  <c r="T182" i="18"/>
  <c r="V182" i="18"/>
  <c r="Y182" i="18"/>
  <c r="Z182" i="18"/>
  <c r="AC182" i="18"/>
  <c r="T183" i="18"/>
  <c r="V183" i="18"/>
  <c r="Y183" i="18"/>
  <c r="Z183" i="18"/>
  <c r="AC183" i="18"/>
  <c r="T184" i="18"/>
  <c r="V184" i="18"/>
  <c r="Y184" i="18"/>
  <c r="Z184" i="18"/>
  <c r="AC184" i="18"/>
  <c r="T185" i="18"/>
  <c r="V185" i="18"/>
  <c r="Y185" i="18"/>
  <c r="Z185" i="18"/>
  <c r="AC185" i="18"/>
  <c r="T186" i="18"/>
  <c r="V186" i="18"/>
  <c r="Y186" i="18"/>
  <c r="Z186" i="18"/>
  <c r="AC186" i="18"/>
  <c r="T187" i="18"/>
  <c r="V187" i="18"/>
  <c r="Y187" i="18"/>
  <c r="Z187" i="18"/>
  <c r="AC187" i="18"/>
  <c r="T188" i="18"/>
  <c r="V188" i="18"/>
  <c r="Y188" i="18"/>
  <c r="Z188" i="18"/>
  <c r="AC188" i="18"/>
  <c r="T189" i="18"/>
  <c r="V189" i="18"/>
  <c r="Y189" i="18"/>
  <c r="Z189" i="18"/>
  <c r="AC189" i="18"/>
  <c r="T190" i="18"/>
  <c r="V190" i="18"/>
  <c r="Y190" i="18"/>
  <c r="Z190" i="18"/>
  <c r="AC190" i="18"/>
  <c r="T191" i="18"/>
  <c r="V191" i="18"/>
  <c r="Y191" i="18"/>
  <c r="Z191" i="18"/>
  <c r="AC191" i="18"/>
  <c r="T192" i="18"/>
  <c r="V192" i="18"/>
  <c r="Y192" i="18"/>
  <c r="Z192" i="18"/>
  <c r="AC192" i="18"/>
  <c r="T193" i="18"/>
  <c r="V193" i="18"/>
  <c r="Y193" i="18"/>
  <c r="Z193" i="18"/>
  <c r="AC193" i="18"/>
  <c r="T194" i="18"/>
  <c r="V194" i="18"/>
  <c r="Y194" i="18"/>
  <c r="Z194" i="18"/>
  <c r="AC194" i="18"/>
  <c r="T195" i="18"/>
  <c r="V195" i="18"/>
  <c r="Y195" i="18"/>
  <c r="Z195" i="18"/>
  <c r="AC195" i="18"/>
  <c r="T196" i="18"/>
  <c r="V196" i="18"/>
  <c r="Y196" i="18"/>
  <c r="Z196" i="18"/>
  <c r="AC196" i="18"/>
  <c r="T197" i="18"/>
  <c r="V197" i="18"/>
  <c r="Y197" i="18"/>
  <c r="Z197" i="18"/>
  <c r="AC197" i="18"/>
  <c r="T198" i="18"/>
  <c r="V198" i="18"/>
  <c r="Y198" i="18"/>
  <c r="Z198" i="18"/>
  <c r="AC198" i="18"/>
  <c r="T199" i="18"/>
  <c r="V199" i="18"/>
  <c r="Y199" i="18"/>
  <c r="Z199" i="18"/>
  <c r="AC199" i="18"/>
  <c r="T200" i="18"/>
  <c r="V200" i="18"/>
  <c r="Y200" i="18"/>
  <c r="Z200" i="18"/>
  <c r="AC200" i="18"/>
  <c r="T201" i="18"/>
  <c r="V201" i="18"/>
  <c r="Y201" i="18"/>
  <c r="Z201" i="18"/>
  <c r="AC201" i="18"/>
  <c r="T202" i="18"/>
  <c r="V202" i="18"/>
  <c r="Y202" i="18"/>
  <c r="Z202" i="18"/>
  <c r="AC202" i="18"/>
  <c r="T203" i="18"/>
  <c r="V203" i="18"/>
  <c r="Y203" i="18"/>
  <c r="Z203" i="18"/>
  <c r="AC203" i="18"/>
  <c r="T204" i="18"/>
  <c r="V204" i="18"/>
  <c r="Y204" i="18"/>
  <c r="Z204" i="18"/>
  <c r="AB204" i="18"/>
  <c r="AA204" i="18" s="1"/>
  <c r="U204" i="18" s="1"/>
  <c r="AC204" i="18"/>
  <c r="T205" i="18"/>
  <c r="V205" i="18"/>
  <c r="Y205" i="18"/>
  <c r="Z205" i="18"/>
  <c r="AC205" i="18"/>
  <c r="T206" i="18"/>
  <c r="V206" i="18"/>
  <c r="Y206" i="18"/>
  <c r="Z206" i="18"/>
  <c r="AC206" i="18"/>
  <c r="T207" i="18"/>
  <c r="V207" i="18"/>
  <c r="Y207" i="18"/>
  <c r="Z207" i="18"/>
  <c r="AB207" i="18" s="1"/>
  <c r="AC207" i="18"/>
  <c r="T208" i="18"/>
  <c r="V208" i="18"/>
  <c r="Y208" i="18"/>
  <c r="Z208" i="18"/>
  <c r="AC208" i="18"/>
  <c r="T209" i="18"/>
  <c r="V209" i="18"/>
  <c r="Y209" i="18"/>
  <c r="Z209" i="18"/>
  <c r="AC209" i="18"/>
  <c r="T210" i="18"/>
  <c r="V210" i="18"/>
  <c r="Y210" i="18"/>
  <c r="Z210" i="18"/>
  <c r="AC210" i="18"/>
  <c r="T211" i="18"/>
  <c r="V211" i="18"/>
  <c r="Y211" i="18"/>
  <c r="Z211" i="18"/>
  <c r="AC211" i="18"/>
  <c r="T212" i="18"/>
  <c r="V212" i="18"/>
  <c r="Y212" i="18"/>
  <c r="Z212" i="18"/>
  <c r="AB212" i="18" s="1"/>
  <c r="AC212" i="18"/>
  <c r="T213" i="18"/>
  <c r="V213" i="18"/>
  <c r="Y213" i="18"/>
  <c r="Z213" i="18"/>
  <c r="AC213" i="18"/>
  <c r="T214" i="18"/>
  <c r="V214" i="18"/>
  <c r="Y214" i="18"/>
  <c r="Z214" i="18"/>
  <c r="AC214" i="18"/>
  <c r="T215" i="18"/>
  <c r="V215" i="18"/>
  <c r="Y215" i="18"/>
  <c r="Z215" i="18"/>
  <c r="AC215" i="18"/>
  <c r="T216" i="18"/>
  <c r="V216" i="18"/>
  <c r="Y216" i="18"/>
  <c r="Z216" i="18"/>
  <c r="AC216" i="18"/>
  <c r="T217" i="18"/>
  <c r="V217" i="18"/>
  <c r="Y217" i="18"/>
  <c r="Z217" i="18"/>
  <c r="AC217" i="18"/>
  <c r="T218" i="18"/>
  <c r="V218" i="18"/>
  <c r="Y218" i="18"/>
  <c r="Z218" i="18"/>
  <c r="AB218" i="18" s="1"/>
  <c r="AA218" i="18" s="1"/>
  <c r="U218" i="18" s="1"/>
  <c r="AC218" i="18"/>
  <c r="T219" i="18"/>
  <c r="V219" i="18"/>
  <c r="Y219" i="18"/>
  <c r="AB219" i="18" s="1"/>
  <c r="Z219" i="18"/>
  <c r="AC219" i="18"/>
  <c r="T220" i="18"/>
  <c r="V220" i="18"/>
  <c r="Y220" i="18"/>
  <c r="Z220" i="18"/>
  <c r="AC220" i="18"/>
  <c r="T221" i="18"/>
  <c r="V221" i="18"/>
  <c r="Y221" i="18"/>
  <c r="Z221" i="18"/>
  <c r="AC221" i="18"/>
  <c r="T222" i="18"/>
  <c r="V222" i="18"/>
  <c r="Y222" i="18"/>
  <c r="Z222" i="18"/>
  <c r="AC222" i="18"/>
  <c r="T223" i="18"/>
  <c r="V223" i="18"/>
  <c r="Y223" i="18"/>
  <c r="Z223" i="18"/>
  <c r="AB223" i="18"/>
  <c r="AA223" i="18" s="1"/>
  <c r="U223" i="18" s="1"/>
  <c r="AC223" i="18"/>
  <c r="T224" i="18"/>
  <c r="V224" i="18"/>
  <c r="Y224" i="18"/>
  <c r="Z224" i="18"/>
  <c r="AC224" i="18"/>
  <c r="T225" i="18"/>
  <c r="V225" i="18"/>
  <c r="Y225" i="18"/>
  <c r="Z225" i="18"/>
  <c r="AC225" i="18"/>
  <c r="T226" i="18"/>
  <c r="V226" i="18"/>
  <c r="Y226" i="18"/>
  <c r="Z226" i="18"/>
  <c r="AC226" i="18"/>
  <c r="T227" i="18"/>
  <c r="V227" i="18"/>
  <c r="Y227" i="18"/>
  <c r="Z227" i="18"/>
  <c r="AC227" i="18"/>
  <c r="T228" i="18"/>
  <c r="V228" i="18"/>
  <c r="Y228" i="18"/>
  <c r="Z228" i="18"/>
  <c r="AC228" i="18"/>
  <c r="T229" i="18"/>
  <c r="V229" i="18"/>
  <c r="Y229" i="18"/>
  <c r="Z229" i="18"/>
  <c r="AC229" i="18"/>
  <c r="T230" i="18"/>
  <c r="V230" i="18"/>
  <c r="Y230" i="18"/>
  <c r="Z230" i="18"/>
  <c r="AC230" i="18"/>
  <c r="T231" i="18"/>
  <c r="V231" i="18"/>
  <c r="Y231" i="18"/>
  <c r="Z231" i="18"/>
  <c r="AC231" i="18"/>
  <c r="T232" i="18"/>
  <c r="V232" i="18"/>
  <c r="Y232" i="18"/>
  <c r="Z232" i="18"/>
  <c r="AB232" i="18" s="1"/>
  <c r="AC232" i="18"/>
  <c r="T233" i="18"/>
  <c r="V233" i="18"/>
  <c r="Y233" i="18"/>
  <c r="Z233" i="18"/>
  <c r="AC233" i="18"/>
  <c r="T234" i="18"/>
  <c r="V234" i="18"/>
  <c r="Y234" i="18"/>
  <c r="Z234" i="18"/>
  <c r="AC234" i="18"/>
  <c r="T235" i="18"/>
  <c r="V235" i="18"/>
  <c r="Y235" i="18"/>
  <c r="Z235" i="18"/>
  <c r="AC235" i="18"/>
  <c r="T236" i="18"/>
  <c r="V236" i="18"/>
  <c r="Y236" i="18"/>
  <c r="Z236" i="18"/>
  <c r="AC236" i="18"/>
  <c r="T237" i="18"/>
  <c r="V237" i="18"/>
  <c r="Y237" i="18"/>
  <c r="Z237" i="18"/>
  <c r="AC237" i="18"/>
  <c r="T238" i="18"/>
  <c r="V238" i="18"/>
  <c r="Y238" i="18"/>
  <c r="Z238" i="18"/>
  <c r="AC238" i="18"/>
  <c r="T239" i="18"/>
  <c r="V239" i="18"/>
  <c r="Y239" i="18"/>
  <c r="Z239" i="18"/>
  <c r="AC239" i="18"/>
  <c r="T240" i="18"/>
  <c r="V240" i="18"/>
  <c r="Y240" i="18"/>
  <c r="AB240" i="18" s="1"/>
  <c r="Z240" i="18"/>
  <c r="AC240" i="18"/>
  <c r="T241" i="18"/>
  <c r="V241" i="18"/>
  <c r="Y241" i="18"/>
  <c r="Z241" i="18"/>
  <c r="AC241" i="18"/>
  <c r="T242" i="18"/>
  <c r="V242" i="18"/>
  <c r="Y242" i="18"/>
  <c r="Z242" i="18"/>
  <c r="AC242" i="18"/>
  <c r="T243" i="18"/>
  <c r="V243" i="18"/>
  <c r="Y243" i="18"/>
  <c r="Z243" i="18"/>
  <c r="AC243" i="18"/>
  <c r="T244" i="18"/>
  <c r="V244" i="18"/>
  <c r="Y244" i="18"/>
  <c r="AB244" i="18" s="1"/>
  <c r="Z244" i="18"/>
  <c r="AC244" i="18"/>
  <c r="T245" i="18"/>
  <c r="V245" i="18"/>
  <c r="Y245" i="18"/>
  <c r="Z245" i="18"/>
  <c r="AC245" i="18"/>
  <c r="T246" i="18"/>
  <c r="V246" i="18"/>
  <c r="Y246" i="18"/>
  <c r="Z246" i="18"/>
  <c r="AC246" i="18"/>
  <c r="T247" i="18"/>
  <c r="V247" i="18"/>
  <c r="Y247" i="18"/>
  <c r="Z247" i="18"/>
  <c r="AC247" i="18"/>
  <c r="T248" i="18"/>
  <c r="V248" i="18"/>
  <c r="Y248" i="18"/>
  <c r="Z248" i="18"/>
  <c r="AC248" i="18"/>
  <c r="T249" i="18"/>
  <c r="V249" i="18"/>
  <c r="Y249" i="18"/>
  <c r="Z249" i="18"/>
  <c r="AC249" i="18"/>
  <c r="T250" i="18"/>
  <c r="V250" i="18"/>
  <c r="Y250" i="18"/>
  <c r="Z250" i="18"/>
  <c r="AB250" i="18" s="1"/>
  <c r="AC250" i="18"/>
  <c r="T251" i="18"/>
  <c r="V251" i="18"/>
  <c r="Y251" i="18"/>
  <c r="Z251" i="18"/>
  <c r="AC251" i="18"/>
  <c r="T252" i="18"/>
  <c r="V252" i="18"/>
  <c r="Y252" i="18"/>
  <c r="Z252" i="18"/>
  <c r="AC252" i="18"/>
  <c r="T253" i="18"/>
  <c r="V253" i="18"/>
  <c r="Y253" i="18"/>
  <c r="Z253" i="18"/>
  <c r="AC253" i="18"/>
  <c r="T254" i="18"/>
  <c r="V254" i="18"/>
  <c r="Y254" i="18"/>
  <c r="Z254" i="18"/>
  <c r="AC254" i="18"/>
  <c r="T255" i="18"/>
  <c r="V255" i="18"/>
  <c r="Y255" i="18"/>
  <c r="AB255" i="18" s="1"/>
  <c r="Z255" i="18"/>
  <c r="AC255" i="18"/>
  <c r="T256" i="18"/>
  <c r="V256" i="18"/>
  <c r="Y256" i="18"/>
  <c r="Z256" i="18"/>
  <c r="AC256" i="18"/>
  <c r="T257" i="18"/>
  <c r="V257" i="18"/>
  <c r="Y257" i="18"/>
  <c r="Z257" i="18"/>
  <c r="AC257" i="18"/>
  <c r="T258" i="18"/>
  <c r="V258" i="18"/>
  <c r="Y258" i="18"/>
  <c r="AB258" i="18" s="1"/>
  <c r="Z258" i="18"/>
  <c r="AC258" i="18"/>
  <c r="T259" i="18"/>
  <c r="V259" i="18"/>
  <c r="Y259" i="18"/>
  <c r="Z259" i="18"/>
  <c r="AC259" i="18"/>
  <c r="T260" i="18"/>
  <c r="V260" i="18"/>
  <c r="Y260" i="18"/>
  <c r="Z260" i="18"/>
  <c r="AB260" i="18" s="1"/>
  <c r="AC260" i="18"/>
  <c r="T261" i="18"/>
  <c r="V261" i="18"/>
  <c r="Y261" i="18"/>
  <c r="Z261" i="18"/>
  <c r="AC261" i="18"/>
  <c r="T262" i="18"/>
  <c r="V262" i="18"/>
  <c r="Y262" i="18"/>
  <c r="Z262" i="18"/>
  <c r="AC262" i="18"/>
  <c r="T263" i="18"/>
  <c r="V263" i="18"/>
  <c r="Y263" i="18"/>
  <c r="AB263" i="18" s="1"/>
  <c r="Z263" i="18"/>
  <c r="AC263" i="18"/>
  <c r="T264" i="18"/>
  <c r="V264" i="18"/>
  <c r="Y264" i="18"/>
  <c r="Z264" i="18"/>
  <c r="AC264" i="18"/>
  <c r="T265" i="18"/>
  <c r="V265" i="18"/>
  <c r="Y265" i="18"/>
  <c r="Z265" i="18"/>
  <c r="AC265" i="18"/>
  <c r="T266" i="18"/>
  <c r="V266" i="18"/>
  <c r="Y266" i="18"/>
  <c r="Z266" i="18"/>
  <c r="AC266" i="18"/>
  <c r="T267" i="18"/>
  <c r="V267" i="18"/>
  <c r="Y267" i="18"/>
  <c r="Z267" i="18"/>
  <c r="AC267" i="18"/>
  <c r="T268" i="18"/>
  <c r="V268" i="18"/>
  <c r="Y268" i="18"/>
  <c r="Z268" i="18"/>
  <c r="AC268" i="18"/>
  <c r="T269" i="18"/>
  <c r="V269" i="18"/>
  <c r="Y269" i="18"/>
  <c r="AB269" i="18" s="1"/>
  <c r="AA269" i="18" s="1"/>
  <c r="U269" i="18" s="1"/>
  <c r="Z269" i="18"/>
  <c r="AC269" i="18"/>
  <c r="T270" i="18"/>
  <c r="V270" i="18"/>
  <c r="Y270" i="18"/>
  <c r="Z270" i="18"/>
  <c r="AC270" i="18"/>
  <c r="T271" i="18"/>
  <c r="V271" i="18"/>
  <c r="Y271" i="18"/>
  <c r="Z271" i="18"/>
  <c r="AC271" i="18"/>
  <c r="T272" i="18"/>
  <c r="V272" i="18"/>
  <c r="Y272" i="18"/>
  <c r="Z272" i="18"/>
  <c r="AB272" i="18"/>
  <c r="AC272" i="18"/>
  <c r="T273" i="18"/>
  <c r="V273" i="18"/>
  <c r="Y273" i="18"/>
  <c r="Z273" i="18"/>
  <c r="AC273" i="18"/>
  <c r="T274" i="18"/>
  <c r="V274" i="18"/>
  <c r="Y274" i="18"/>
  <c r="Z274" i="18"/>
  <c r="AC274" i="18"/>
  <c r="T275" i="18"/>
  <c r="V275" i="18"/>
  <c r="Y275" i="18"/>
  <c r="Z275" i="18"/>
  <c r="AC275" i="18"/>
  <c r="T276" i="18"/>
  <c r="V276" i="18"/>
  <c r="Y276" i="18"/>
  <c r="Z276" i="18"/>
  <c r="AC276" i="18"/>
  <c r="T277" i="18"/>
  <c r="V277" i="18"/>
  <c r="Y277" i="18"/>
  <c r="Z277" i="18"/>
  <c r="AC277" i="18"/>
  <c r="T278" i="18"/>
  <c r="V278" i="18"/>
  <c r="Y278" i="18"/>
  <c r="Z278" i="18"/>
  <c r="AC278" i="18"/>
  <c r="T279" i="18"/>
  <c r="V279" i="18"/>
  <c r="Y279" i="18"/>
  <c r="Z279" i="18"/>
  <c r="AB279" i="18" s="1"/>
  <c r="AC279" i="18"/>
  <c r="T280" i="18"/>
  <c r="V280" i="18"/>
  <c r="Y280" i="18"/>
  <c r="Z280" i="18"/>
  <c r="AC280" i="18"/>
  <c r="T281" i="18"/>
  <c r="V281" i="18"/>
  <c r="Y281" i="18"/>
  <c r="Z281" i="18"/>
  <c r="AC281" i="18"/>
  <c r="T282" i="18"/>
  <c r="V282" i="18"/>
  <c r="Y282" i="18"/>
  <c r="AB282" i="18" s="1"/>
  <c r="AA282" i="18" s="1"/>
  <c r="U282" i="18" s="1"/>
  <c r="Z282" i="18"/>
  <c r="AC282" i="18"/>
  <c r="T283" i="18"/>
  <c r="V283" i="18"/>
  <c r="Y283" i="18"/>
  <c r="Z283" i="18"/>
  <c r="AC283" i="18"/>
  <c r="T284" i="18"/>
  <c r="V284" i="18"/>
  <c r="Y284" i="18"/>
  <c r="Z284" i="18"/>
  <c r="AC284" i="18"/>
  <c r="T285" i="18"/>
  <c r="V285" i="18"/>
  <c r="Y285" i="18"/>
  <c r="Z285" i="18"/>
  <c r="AC285" i="18"/>
  <c r="T286" i="18"/>
  <c r="V286" i="18"/>
  <c r="Y286" i="18"/>
  <c r="Z286" i="18"/>
  <c r="AC286" i="18"/>
  <c r="T287" i="18"/>
  <c r="V287" i="18"/>
  <c r="Y287" i="18"/>
  <c r="Z287" i="18"/>
  <c r="AC287" i="18"/>
  <c r="T288" i="18"/>
  <c r="V288" i="18"/>
  <c r="Y288" i="18"/>
  <c r="Z288" i="18"/>
  <c r="AC288" i="18"/>
  <c r="T289" i="18"/>
  <c r="V289" i="18"/>
  <c r="Y289" i="18"/>
  <c r="Z289" i="18"/>
  <c r="AC289" i="18"/>
  <c r="T290" i="18"/>
  <c r="V290" i="18"/>
  <c r="Y290" i="18"/>
  <c r="Z290" i="18"/>
  <c r="AB290" i="18" s="1"/>
  <c r="AC290" i="18"/>
  <c r="T291" i="18"/>
  <c r="V291" i="18"/>
  <c r="Y291" i="18"/>
  <c r="Z291" i="18"/>
  <c r="AC291" i="18"/>
  <c r="T292" i="18"/>
  <c r="V292" i="18"/>
  <c r="Y292" i="18"/>
  <c r="Z292" i="18"/>
  <c r="AC292" i="18"/>
  <c r="T293" i="18"/>
  <c r="V293" i="18"/>
  <c r="Y293" i="18"/>
  <c r="Z293" i="18"/>
  <c r="AC293" i="18"/>
  <c r="T294" i="18"/>
  <c r="V294" i="18"/>
  <c r="Y294" i="18"/>
  <c r="Z294" i="18"/>
  <c r="AC294" i="18"/>
  <c r="T295" i="18"/>
  <c r="V295" i="18"/>
  <c r="Y295" i="18"/>
  <c r="Z295" i="18"/>
  <c r="AC295" i="18"/>
  <c r="T296" i="18"/>
  <c r="V296" i="18"/>
  <c r="Y296" i="18"/>
  <c r="Z296" i="18"/>
  <c r="AC296" i="18"/>
  <c r="T297" i="18"/>
  <c r="V297" i="18"/>
  <c r="Y297" i="18"/>
  <c r="AB297" i="18" s="1"/>
  <c r="Z297" i="18"/>
  <c r="AC297" i="18"/>
  <c r="T298" i="18"/>
  <c r="V298" i="18"/>
  <c r="Y298" i="18"/>
  <c r="Z298" i="18"/>
  <c r="AC298" i="18"/>
  <c r="T299" i="18"/>
  <c r="V299" i="18"/>
  <c r="Y299" i="18"/>
  <c r="Z299" i="18"/>
  <c r="AC299" i="18"/>
  <c r="T300" i="18"/>
  <c r="V300" i="18"/>
  <c r="Y300" i="18"/>
  <c r="Z300" i="18"/>
  <c r="AC300" i="18"/>
  <c r="T301" i="18"/>
  <c r="V301" i="18"/>
  <c r="Y301" i="18"/>
  <c r="Z301" i="18"/>
  <c r="AC301" i="18"/>
  <c r="T302" i="18"/>
  <c r="V302" i="18"/>
  <c r="Y302" i="18"/>
  <c r="Z302" i="18"/>
  <c r="AC302" i="18"/>
  <c r="T303" i="18"/>
  <c r="V303" i="18"/>
  <c r="Y303" i="18"/>
  <c r="AB303" i="18" s="1"/>
  <c r="Z303" i="18"/>
  <c r="AC303" i="18"/>
  <c r="T304" i="18"/>
  <c r="V304" i="18"/>
  <c r="Y304" i="18"/>
  <c r="Z304" i="18"/>
  <c r="AC304" i="18"/>
  <c r="T305" i="18"/>
  <c r="V305" i="18"/>
  <c r="Y305" i="18"/>
  <c r="Z305" i="18"/>
  <c r="AC305" i="18"/>
  <c r="T306" i="18"/>
  <c r="V306" i="18"/>
  <c r="Y306" i="18"/>
  <c r="Z306" i="18"/>
  <c r="AC306" i="18"/>
  <c r="T307" i="18"/>
  <c r="V307" i="18"/>
  <c r="Y307" i="18"/>
  <c r="AB307" i="18" s="1"/>
  <c r="AA307" i="18" s="1"/>
  <c r="U307" i="18" s="1"/>
  <c r="Z307" i="18"/>
  <c r="AC307" i="18"/>
  <c r="T308" i="18"/>
  <c r="V308" i="18"/>
  <c r="Y308" i="18"/>
  <c r="Z308" i="18"/>
  <c r="AC308" i="18"/>
  <c r="T309" i="18"/>
  <c r="V309" i="18"/>
  <c r="Y309" i="18"/>
  <c r="Z309" i="18"/>
  <c r="AC309" i="18"/>
  <c r="T310" i="18"/>
  <c r="V310" i="18"/>
  <c r="Y310" i="18"/>
  <c r="Z310" i="18"/>
  <c r="AB310" i="18" s="1"/>
  <c r="AC310" i="18"/>
  <c r="T311" i="18"/>
  <c r="V311" i="18"/>
  <c r="Y311" i="18"/>
  <c r="Z311" i="18"/>
  <c r="AC311" i="18"/>
  <c r="T312" i="18"/>
  <c r="V312" i="18"/>
  <c r="Y312" i="18"/>
  <c r="Z312" i="18"/>
  <c r="AC312" i="18"/>
  <c r="T313" i="18"/>
  <c r="V313" i="18"/>
  <c r="Y313" i="18"/>
  <c r="Z313" i="18"/>
  <c r="AC313" i="18"/>
  <c r="T314" i="18"/>
  <c r="V314" i="18"/>
  <c r="Y314" i="18"/>
  <c r="Z314" i="18"/>
  <c r="AC314" i="18"/>
  <c r="T315" i="18"/>
  <c r="V315" i="18"/>
  <c r="Y315" i="18"/>
  <c r="Z315" i="18"/>
  <c r="AC315" i="18"/>
  <c r="T316" i="18"/>
  <c r="V316" i="18"/>
  <c r="Y316" i="18"/>
  <c r="AB316" i="18" s="1"/>
  <c r="Z316" i="18"/>
  <c r="AC316" i="18"/>
  <c r="T317" i="18"/>
  <c r="V317" i="18"/>
  <c r="Y317" i="18"/>
  <c r="Z317" i="18"/>
  <c r="AC317" i="18"/>
  <c r="T318" i="18"/>
  <c r="V318" i="18"/>
  <c r="Y318" i="18"/>
  <c r="Z318" i="18"/>
  <c r="AC318" i="18"/>
  <c r="T319" i="18"/>
  <c r="V319" i="18"/>
  <c r="Y319" i="18"/>
  <c r="AB319" i="18" s="1"/>
  <c r="Z319" i="18"/>
  <c r="AC319" i="18"/>
  <c r="T320" i="18"/>
  <c r="V320" i="18"/>
  <c r="Y320" i="18"/>
  <c r="Z320" i="18"/>
  <c r="AC320" i="18"/>
  <c r="T321" i="18"/>
  <c r="V321" i="18"/>
  <c r="Y321" i="18"/>
  <c r="Z321" i="18"/>
  <c r="AC321" i="18"/>
  <c r="T322" i="18"/>
  <c r="V322" i="18"/>
  <c r="Y322" i="18"/>
  <c r="Z322" i="18"/>
  <c r="AC322" i="18"/>
  <c r="T323" i="18"/>
  <c r="V323" i="18"/>
  <c r="Y323" i="18"/>
  <c r="Z323" i="18"/>
  <c r="AC323" i="18"/>
  <c r="T324" i="18"/>
  <c r="V324" i="18"/>
  <c r="Y324" i="18"/>
  <c r="Z324" i="18"/>
  <c r="AB324" i="18" s="1"/>
  <c r="AC324" i="18"/>
  <c r="T325" i="18"/>
  <c r="V325" i="18"/>
  <c r="Y325" i="18"/>
  <c r="Z325" i="18"/>
  <c r="AC325" i="18"/>
  <c r="T326" i="18"/>
  <c r="V326" i="18"/>
  <c r="Y326" i="18"/>
  <c r="Z326" i="18"/>
  <c r="AC326" i="18"/>
  <c r="T327" i="18"/>
  <c r="V327" i="18"/>
  <c r="Y327" i="18"/>
  <c r="Z327" i="18"/>
  <c r="AC327" i="18"/>
  <c r="T328" i="18"/>
  <c r="V328" i="18"/>
  <c r="Y328" i="18"/>
  <c r="Z328" i="18"/>
  <c r="AC328" i="18"/>
  <c r="T329" i="18"/>
  <c r="V329" i="18"/>
  <c r="Y329" i="18"/>
  <c r="Z329" i="18"/>
  <c r="AC329" i="18"/>
  <c r="T330" i="18"/>
  <c r="V330" i="18"/>
  <c r="Y330" i="18"/>
  <c r="Z330" i="18"/>
  <c r="AC330" i="18"/>
  <c r="T331" i="18"/>
  <c r="V331" i="18"/>
  <c r="Y331" i="18"/>
  <c r="Z331" i="18"/>
  <c r="AC331" i="18"/>
  <c r="T332" i="18"/>
  <c r="V332" i="18"/>
  <c r="Y332" i="18"/>
  <c r="Z332" i="18"/>
  <c r="AC332" i="18"/>
  <c r="T333" i="18"/>
  <c r="V333" i="18"/>
  <c r="Y333" i="18"/>
  <c r="Z333" i="18"/>
  <c r="AC333" i="18"/>
  <c r="T334" i="18"/>
  <c r="V334" i="18"/>
  <c r="Y334" i="18"/>
  <c r="Z334" i="18"/>
  <c r="AC334" i="18"/>
  <c r="T335" i="18"/>
  <c r="V335" i="18"/>
  <c r="Y335" i="18"/>
  <c r="Z335" i="18"/>
  <c r="AC335" i="18"/>
  <c r="T336" i="18"/>
  <c r="V336" i="18"/>
  <c r="Y336" i="18"/>
  <c r="Z336" i="18"/>
  <c r="AC336" i="18"/>
  <c r="T337" i="18"/>
  <c r="V337" i="18"/>
  <c r="Y337" i="18"/>
  <c r="Z337" i="18"/>
  <c r="AC337" i="18"/>
  <c r="T338" i="18"/>
  <c r="V338" i="18"/>
  <c r="Y338" i="18"/>
  <c r="Z338" i="18"/>
  <c r="AC338" i="18"/>
  <c r="T339" i="18"/>
  <c r="V339" i="18"/>
  <c r="Y339" i="18"/>
  <c r="Z339" i="18"/>
  <c r="AC339" i="18"/>
  <c r="T340" i="18"/>
  <c r="V340" i="18"/>
  <c r="Y340" i="18"/>
  <c r="Z340" i="18"/>
  <c r="AC340" i="18"/>
  <c r="T341" i="18"/>
  <c r="V341" i="18"/>
  <c r="Y341" i="18"/>
  <c r="Z341" i="18"/>
  <c r="AC341" i="18"/>
  <c r="T342" i="18"/>
  <c r="V342" i="18"/>
  <c r="Y342" i="18"/>
  <c r="Z342" i="18"/>
  <c r="AC342" i="18"/>
  <c r="T343" i="18"/>
  <c r="V343" i="18"/>
  <c r="Y343" i="18"/>
  <c r="Z343" i="18"/>
  <c r="AC343" i="18"/>
  <c r="T344" i="18"/>
  <c r="V344" i="18"/>
  <c r="Y344" i="18"/>
  <c r="Z344" i="18"/>
  <c r="AC344" i="18"/>
  <c r="T345" i="18"/>
  <c r="V345" i="18"/>
  <c r="Y345" i="18"/>
  <c r="Z345" i="18"/>
  <c r="AC345" i="18"/>
  <c r="T346" i="18"/>
  <c r="V346" i="18"/>
  <c r="Y346" i="18"/>
  <c r="Z346" i="18"/>
  <c r="AC346" i="18"/>
  <c r="T347" i="18"/>
  <c r="V347" i="18"/>
  <c r="Y347" i="18"/>
  <c r="Z347" i="18"/>
  <c r="AC347" i="18"/>
  <c r="T348" i="18"/>
  <c r="V348" i="18"/>
  <c r="Y348" i="18"/>
  <c r="AB348" i="18" s="1"/>
  <c r="AA348" i="18" s="1"/>
  <c r="U348" i="18" s="1"/>
  <c r="Z348" i="18"/>
  <c r="AC348" i="18"/>
  <c r="T349" i="18"/>
  <c r="V349" i="18"/>
  <c r="Y349" i="18"/>
  <c r="Z349" i="18"/>
  <c r="AC349" i="18"/>
  <c r="T350" i="18"/>
  <c r="V350" i="18"/>
  <c r="Y350" i="18"/>
  <c r="Z350" i="18"/>
  <c r="AC350" i="18"/>
  <c r="T351" i="18"/>
  <c r="V351" i="18"/>
  <c r="Y351" i="18"/>
  <c r="Z351" i="18"/>
  <c r="AC351" i="18"/>
  <c r="T352" i="18"/>
  <c r="V352" i="18"/>
  <c r="Y352" i="18"/>
  <c r="Z352" i="18"/>
  <c r="AC352" i="18"/>
  <c r="T353" i="18"/>
  <c r="V353" i="18"/>
  <c r="Y353" i="18"/>
  <c r="Z353" i="18"/>
  <c r="AC353" i="18"/>
  <c r="T354" i="18"/>
  <c r="V354" i="18"/>
  <c r="Y354" i="18"/>
  <c r="Z354" i="18"/>
  <c r="AC354" i="18"/>
  <c r="T355" i="18"/>
  <c r="V355" i="18"/>
  <c r="Y355" i="18"/>
  <c r="Z355" i="18"/>
  <c r="AC355" i="18"/>
  <c r="T356" i="18"/>
  <c r="V356" i="18"/>
  <c r="Y356" i="18"/>
  <c r="Z356" i="18"/>
  <c r="AB356" i="18" s="1"/>
  <c r="AC356" i="18"/>
  <c r="T357" i="18"/>
  <c r="V357" i="18"/>
  <c r="Y357" i="18"/>
  <c r="Z357" i="18"/>
  <c r="AC357" i="18"/>
  <c r="T358" i="18"/>
  <c r="V358" i="18"/>
  <c r="Y358" i="18"/>
  <c r="Z358" i="18"/>
  <c r="AC358" i="18"/>
  <c r="T359" i="18"/>
  <c r="V359" i="18"/>
  <c r="Y359" i="18"/>
  <c r="Z359" i="18"/>
  <c r="AC359" i="18"/>
  <c r="T360" i="18"/>
  <c r="V360" i="18"/>
  <c r="Y360" i="18"/>
  <c r="Z360" i="18"/>
  <c r="AC360" i="18"/>
  <c r="T361" i="18"/>
  <c r="V361" i="18"/>
  <c r="Y361" i="18"/>
  <c r="Z361" i="18"/>
  <c r="AC361" i="18"/>
  <c r="T362" i="18"/>
  <c r="V362" i="18"/>
  <c r="Y362" i="18"/>
  <c r="Z362" i="18"/>
  <c r="AC362" i="18"/>
  <c r="T363" i="18"/>
  <c r="V363" i="18"/>
  <c r="Y363" i="18"/>
  <c r="Z363" i="18"/>
  <c r="AC363" i="18"/>
  <c r="T364" i="18"/>
  <c r="V364" i="18"/>
  <c r="Y364" i="18"/>
  <c r="Z364" i="18"/>
  <c r="AB364" i="18" s="1"/>
  <c r="AC364" i="18"/>
  <c r="T365" i="18"/>
  <c r="V365" i="18"/>
  <c r="Y365" i="18"/>
  <c r="Z365" i="18"/>
  <c r="AC365" i="18"/>
  <c r="T366" i="18"/>
  <c r="V366" i="18"/>
  <c r="Y366" i="18"/>
  <c r="Z366" i="18"/>
  <c r="AC366" i="18"/>
  <c r="T367" i="18"/>
  <c r="V367" i="18"/>
  <c r="Y367" i="18"/>
  <c r="Z367" i="18"/>
  <c r="AC367" i="18"/>
  <c r="T368" i="18"/>
  <c r="V368" i="18"/>
  <c r="Y368" i="18"/>
  <c r="Z368" i="18"/>
  <c r="AC368" i="18"/>
  <c r="T369" i="18"/>
  <c r="V369" i="18"/>
  <c r="Y369" i="18"/>
  <c r="Z369" i="18"/>
  <c r="AC369" i="18"/>
  <c r="T370" i="18"/>
  <c r="V370" i="18"/>
  <c r="Y370" i="18"/>
  <c r="Z370" i="18"/>
  <c r="AC370" i="18"/>
  <c r="T371" i="18"/>
  <c r="V371" i="18"/>
  <c r="Y371" i="18"/>
  <c r="Z371" i="18"/>
  <c r="AC371" i="18"/>
  <c r="T372" i="18"/>
  <c r="V372" i="18"/>
  <c r="Y372" i="18"/>
  <c r="Z372" i="18"/>
  <c r="AC372" i="18"/>
  <c r="T373" i="18"/>
  <c r="V373" i="18"/>
  <c r="Y373" i="18"/>
  <c r="Z373" i="18"/>
  <c r="AC373" i="18"/>
  <c r="T374" i="18"/>
  <c r="V374" i="18"/>
  <c r="Y374" i="18"/>
  <c r="Z374" i="18"/>
  <c r="AC374" i="18"/>
  <c r="T375" i="18"/>
  <c r="V375" i="18"/>
  <c r="Y375" i="18"/>
  <c r="Z375" i="18"/>
  <c r="AC375" i="18"/>
  <c r="T376" i="18"/>
  <c r="V376" i="18"/>
  <c r="Y376" i="18"/>
  <c r="Z376" i="18"/>
  <c r="AC376" i="18"/>
  <c r="T377" i="18"/>
  <c r="V377" i="18"/>
  <c r="Y377" i="18"/>
  <c r="Z377" i="18"/>
  <c r="AC377" i="18"/>
  <c r="T378" i="18"/>
  <c r="V378" i="18"/>
  <c r="Y378" i="18"/>
  <c r="Z378" i="18"/>
  <c r="AC378" i="18"/>
  <c r="T379" i="18"/>
  <c r="V379" i="18"/>
  <c r="Y379" i="18"/>
  <c r="Z379" i="18"/>
  <c r="AC379" i="18"/>
  <c r="T380" i="18"/>
  <c r="V380" i="18"/>
  <c r="Y380" i="18"/>
  <c r="Z380" i="18"/>
  <c r="AC380" i="18"/>
  <c r="T381" i="18"/>
  <c r="V381" i="18"/>
  <c r="Y381" i="18"/>
  <c r="Z381" i="18"/>
  <c r="AC381" i="18"/>
  <c r="T382" i="18"/>
  <c r="V382" i="18"/>
  <c r="Y382" i="18"/>
  <c r="Z382" i="18"/>
  <c r="AC382" i="18"/>
  <c r="T383" i="18"/>
  <c r="V383" i="18"/>
  <c r="Y383" i="18"/>
  <c r="Z383" i="18"/>
  <c r="AC383" i="18"/>
  <c r="T384" i="18"/>
  <c r="V384" i="18"/>
  <c r="Y384" i="18"/>
  <c r="Z384" i="18"/>
  <c r="AC384" i="18"/>
  <c r="T385" i="18"/>
  <c r="V385" i="18"/>
  <c r="Y385" i="18"/>
  <c r="Z385" i="18"/>
  <c r="AC385" i="18"/>
  <c r="T386" i="18"/>
  <c r="V386" i="18"/>
  <c r="Y386" i="18"/>
  <c r="Z386" i="18"/>
  <c r="AC386" i="18"/>
  <c r="T387" i="18"/>
  <c r="V387" i="18"/>
  <c r="Y387" i="18"/>
  <c r="AB387" i="18" s="1"/>
  <c r="Z387" i="18"/>
  <c r="AC387" i="18"/>
  <c r="T388" i="18"/>
  <c r="V388" i="18"/>
  <c r="Y388" i="18"/>
  <c r="Z388" i="18"/>
  <c r="AC388" i="18"/>
  <c r="T389" i="18"/>
  <c r="V389" i="18"/>
  <c r="Y389" i="18"/>
  <c r="Z389" i="18"/>
  <c r="AC389" i="18"/>
  <c r="T390" i="18"/>
  <c r="V390" i="18"/>
  <c r="Y390" i="18"/>
  <c r="AB390" i="18" s="1"/>
  <c r="Z390" i="18"/>
  <c r="AC390" i="18"/>
  <c r="T391" i="18"/>
  <c r="V391" i="18"/>
  <c r="Y391" i="18"/>
  <c r="Z391" i="18"/>
  <c r="AC391" i="18"/>
  <c r="T392" i="18"/>
  <c r="V392" i="18"/>
  <c r="Y392" i="18"/>
  <c r="Z392" i="18"/>
  <c r="AC392" i="18"/>
  <c r="T393" i="18"/>
  <c r="V393" i="18"/>
  <c r="Y393" i="18"/>
  <c r="Z393" i="18"/>
  <c r="AC393" i="18"/>
  <c r="T394" i="18"/>
  <c r="V394" i="18"/>
  <c r="Y394" i="18"/>
  <c r="Z394" i="18"/>
  <c r="AC394" i="18"/>
  <c r="T395" i="18"/>
  <c r="V395" i="18"/>
  <c r="Y395" i="18"/>
  <c r="Z395" i="18"/>
  <c r="AC395" i="18"/>
  <c r="T396" i="18"/>
  <c r="V396" i="18"/>
  <c r="Y396" i="18"/>
  <c r="Z396" i="18"/>
  <c r="AC396" i="18"/>
  <c r="T397" i="18"/>
  <c r="V397" i="18"/>
  <c r="Y397" i="18"/>
  <c r="Z397" i="18"/>
  <c r="AC397" i="18"/>
  <c r="T398" i="18"/>
  <c r="V398" i="18"/>
  <c r="Y398" i="18"/>
  <c r="Z398" i="18"/>
  <c r="AC398" i="18"/>
  <c r="T399" i="18"/>
  <c r="V399" i="18"/>
  <c r="Y399" i="18"/>
  <c r="Z399" i="18"/>
  <c r="AC399" i="18"/>
  <c r="T400" i="18"/>
  <c r="V400" i="18"/>
  <c r="Y400" i="18"/>
  <c r="Z400" i="18"/>
  <c r="AB400" i="18" s="1"/>
  <c r="AC400" i="18"/>
  <c r="T401" i="18"/>
  <c r="V401" i="18"/>
  <c r="Y401" i="18"/>
  <c r="Z401" i="18"/>
  <c r="AC401" i="18"/>
  <c r="T402" i="18"/>
  <c r="V402" i="18"/>
  <c r="Y402" i="18"/>
  <c r="Z402" i="18"/>
  <c r="AC402" i="18"/>
  <c r="T403" i="18"/>
  <c r="V403" i="18"/>
  <c r="Y403" i="18"/>
  <c r="Z403" i="18"/>
  <c r="AC403" i="18"/>
  <c r="T404" i="18"/>
  <c r="V404" i="18"/>
  <c r="Y404" i="18"/>
  <c r="Z404" i="18"/>
  <c r="AC404" i="18"/>
  <c r="T405" i="18"/>
  <c r="V405" i="18"/>
  <c r="Y405" i="18"/>
  <c r="Z405" i="18"/>
  <c r="AC405" i="18"/>
  <c r="T406" i="18"/>
  <c r="V406" i="18"/>
  <c r="Y406" i="18"/>
  <c r="Z406" i="18"/>
  <c r="AB406" i="18"/>
  <c r="AC406" i="18"/>
  <c r="T407" i="18"/>
  <c r="V407" i="18"/>
  <c r="Y407" i="18"/>
  <c r="Z407" i="18"/>
  <c r="AC407" i="18"/>
  <c r="T408" i="18"/>
  <c r="V408" i="18"/>
  <c r="Y408" i="18"/>
  <c r="Z408" i="18"/>
  <c r="AC408" i="18"/>
  <c r="T409" i="18"/>
  <c r="V409" i="18"/>
  <c r="Y409" i="18"/>
  <c r="AB409" i="18" s="1"/>
  <c r="Z409" i="18"/>
  <c r="AC409" i="18"/>
  <c r="T410" i="18"/>
  <c r="V410" i="18"/>
  <c r="Y410" i="18"/>
  <c r="Z410" i="18"/>
  <c r="AB410" i="18" s="1"/>
  <c r="AC410" i="18"/>
  <c r="T411" i="18"/>
  <c r="V411" i="18"/>
  <c r="Y411" i="18"/>
  <c r="Z411" i="18"/>
  <c r="AC411" i="18"/>
  <c r="T412" i="18"/>
  <c r="V412" i="18"/>
  <c r="Y412" i="18"/>
  <c r="AB412" i="18" s="1"/>
  <c r="AA412" i="18" s="1"/>
  <c r="U412" i="18" s="1"/>
  <c r="Z412" i="18"/>
  <c r="AC412" i="18"/>
  <c r="T413" i="18"/>
  <c r="V413" i="18"/>
  <c r="Y413" i="18"/>
  <c r="Z413" i="18"/>
  <c r="AC413" i="18"/>
  <c r="T414" i="18"/>
  <c r="V414" i="18"/>
  <c r="Y414" i="18"/>
  <c r="Z414" i="18"/>
  <c r="AC414" i="18"/>
  <c r="T415" i="18"/>
  <c r="V415" i="18"/>
  <c r="Y415" i="18"/>
  <c r="Z415" i="18"/>
  <c r="AC415" i="18"/>
  <c r="T416" i="18"/>
  <c r="V416" i="18"/>
  <c r="Y416" i="18"/>
  <c r="Z416" i="18"/>
  <c r="AC416" i="18"/>
  <c r="T417" i="18"/>
  <c r="V417" i="18"/>
  <c r="Y417" i="18"/>
  <c r="Z417" i="18"/>
  <c r="AC417" i="18"/>
  <c r="T418" i="18"/>
  <c r="V418" i="18"/>
  <c r="Y418" i="18"/>
  <c r="Z418" i="18"/>
  <c r="AC418" i="18"/>
  <c r="T419" i="18"/>
  <c r="V419" i="18"/>
  <c r="Y419" i="18"/>
  <c r="Z419" i="18"/>
  <c r="AC419" i="18"/>
  <c r="T420" i="18"/>
  <c r="V420" i="18"/>
  <c r="Y420" i="18"/>
  <c r="Z420" i="18"/>
  <c r="AC420" i="18"/>
  <c r="T421" i="18"/>
  <c r="V421" i="18"/>
  <c r="Y421" i="18"/>
  <c r="Z421" i="18"/>
  <c r="AC421" i="18"/>
  <c r="T422" i="18"/>
  <c r="V422" i="18"/>
  <c r="Y422" i="18"/>
  <c r="Z422" i="18"/>
  <c r="AC422" i="18"/>
  <c r="T423" i="18"/>
  <c r="V423" i="18"/>
  <c r="Y423" i="18"/>
  <c r="Z423" i="18"/>
  <c r="AC423" i="18"/>
  <c r="T424" i="18"/>
  <c r="V424" i="18"/>
  <c r="Y424" i="18"/>
  <c r="Z424" i="18"/>
  <c r="AB424" i="18" s="1"/>
  <c r="AA424" i="18" s="1"/>
  <c r="U424" i="18" s="1"/>
  <c r="AC424" i="18"/>
  <c r="T425" i="18"/>
  <c r="V425" i="18"/>
  <c r="Y425" i="18"/>
  <c r="Z425" i="18"/>
  <c r="AC425" i="18"/>
  <c r="T426" i="18"/>
  <c r="V426" i="18"/>
  <c r="Y426" i="18"/>
  <c r="Z426" i="18"/>
  <c r="AC426" i="18"/>
  <c r="T427" i="18"/>
  <c r="V427" i="18"/>
  <c r="Y427" i="18"/>
  <c r="Z427" i="18"/>
  <c r="AC427" i="18"/>
  <c r="T428" i="18"/>
  <c r="V428" i="18"/>
  <c r="Y428" i="18"/>
  <c r="AB428" i="18" s="1"/>
  <c r="AA428" i="18" s="1"/>
  <c r="U428" i="18" s="1"/>
  <c r="Z428" i="18"/>
  <c r="AC428" i="18"/>
  <c r="T429" i="18"/>
  <c r="V429" i="18"/>
  <c r="Y429" i="18"/>
  <c r="Z429" i="18"/>
  <c r="AC429" i="18"/>
  <c r="T430" i="18"/>
  <c r="V430" i="18"/>
  <c r="Y430" i="18"/>
  <c r="Z430" i="18"/>
  <c r="AC430" i="18"/>
  <c r="T431" i="18"/>
  <c r="V431" i="18"/>
  <c r="Y431" i="18"/>
  <c r="Z431" i="18"/>
  <c r="AC431" i="18"/>
  <c r="T432" i="18"/>
  <c r="V432" i="18"/>
  <c r="Y432" i="18"/>
  <c r="Z432" i="18"/>
  <c r="AB432" i="18" s="1"/>
  <c r="AC432" i="18"/>
  <c r="T433" i="18"/>
  <c r="V433" i="18"/>
  <c r="Y433" i="18"/>
  <c r="Z433" i="18"/>
  <c r="AC433" i="18"/>
  <c r="T434" i="18"/>
  <c r="V434" i="18"/>
  <c r="Y434" i="18"/>
  <c r="Z434" i="18"/>
  <c r="AC434" i="18"/>
  <c r="T435" i="18"/>
  <c r="V435" i="18"/>
  <c r="Y435" i="18"/>
  <c r="Z435" i="18"/>
  <c r="AC435" i="18"/>
  <c r="T436" i="18"/>
  <c r="V436" i="18"/>
  <c r="Y436" i="18"/>
  <c r="Z436" i="18"/>
  <c r="AC436" i="18"/>
  <c r="T437" i="18"/>
  <c r="V437" i="18"/>
  <c r="Y437" i="18"/>
  <c r="Z437" i="18"/>
  <c r="AC437" i="18"/>
  <c r="T438" i="18"/>
  <c r="V438" i="18"/>
  <c r="Y438" i="18"/>
  <c r="Z438" i="18"/>
  <c r="AC438" i="18"/>
  <c r="T439" i="18"/>
  <c r="V439" i="18"/>
  <c r="Y439" i="18"/>
  <c r="Z439" i="18"/>
  <c r="AC439" i="18"/>
  <c r="T440" i="18"/>
  <c r="V440" i="18"/>
  <c r="Y440" i="18"/>
  <c r="Z440" i="18"/>
  <c r="AB440" i="18" s="1"/>
  <c r="AC440" i="18"/>
  <c r="T441" i="18"/>
  <c r="V441" i="18"/>
  <c r="Y441" i="18"/>
  <c r="Z441" i="18"/>
  <c r="AC441" i="18"/>
  <c r="T442" i="18"/>
  <c r="V442" i="18"/>
  <c r="Y442" i="18"/>
  <c r="Z442" i="18"/>
  <c r="AC442" i="18"/>
  <c r="T443" i="18"/>
  <c r="V443" i="18"/>
  <c r="Y443" i="18"/>
  <c r="Z443" i="18"/>
  <c r="AC443" i="18"/>
  <c r="T444" i="18"/>
  <c r="V444" i="18"/>
  <c r="Y444" i="18"/>
  <c r="Z444" i="18"/>
  <c r="AC444" i="18"/>
  <c r="T445" i="18"/>
  <c r="V445" i="18"/>
  <c r="Y445" i="18"/>
  <c r="Z445" i="18"/>
  <c r="AC445" i="18"/>
  <c r="T446" i="18"/>
  <c r="V446" i="18"/>
  <c r="Y446" i="18"/>
  <c r="Z446" i="18"/>
  <c r="AC446" i="18"/>
  <c r="T447" i="18"/>
  <c r="V447" i="18"/>
  <c r="Y447" i="18"/>
  <c r="Z447" i="18"/>
  <c r="AC447" i="18"/>
  <c r="T448" i="18"/>
  <c r="V448" i="18"/>
  <c r="Y448" i="18"/>
  <c r="Z448" i="18"/>
  <c r="AC448" i="18"/>
  <c r="T449" i="18"/>
  <c r="V449" i="18"/>
  <c r="Y449" i="18"/>
  <c r="Z449" i="18"/>
  <c r="AC449" i="18"/>
  <c r="T450" i="18"/>
  <c r="V450" i="18"/>
  <c r="Y450" i="18"/>
  <c r="Z450" i="18"/>
  <c r="AC450" i="18"/>
  <c r="T451" i="18"/>
  <c r="V451" i="18"/>
  <c r="Y451" i="18"/>
  <c r="Z451" i="18"/>
  <c r="AC451" i="18"/>
  <c r="T452" i="18"/>
  <c r="V452" i="18"/>
  <c r="Y452" i="18"/>
  <c r="Z452" i="18"/>
  <c r="AC452" i="18"/>
  <c r="T453" i="18"/>
  <c r="V453" i="18"/>
  <c r="Y453" i="18"/>
  <c r="Z453" i="18"/>
  <c r="AC453" i="18"/>
  <c r="T454" i="18"/>
  <c r="V454" i="18"/>
  <c r="Y454" i="18"/>
  <c r="Z454" i="18"/>
  <c r="AC454" i="18"/>
  <c r="T455" i="18"/>
  <c r="V455" i="18"/>
  <c r="Y455" i="18"/>
  <c r="Z455" i="18"/>
  <c r="AC455" i="18"/>
  <c r="T456" i="18"/>
  <c r="V456" i="18"/>
  <c r="Y456" i="18"/>
  <c r="Z456" i="18"/>
  <c r="AC456" i="18"/>
  <c r="T457" i="18"/>
  <c r="V457" i="18"/>
  <c r="Y457" i="18"/>
  <c r="Z457" i="18"/>
  <c r="AC457" i="18"/>
  <c r="T458" i="18"/>
  <c r="V458" i="18"/>
  <c r="Y458" i="18"/>
  <c r="Z458" i="18"/>
  <c r="AB458" i="18" s="1"/>
  <c r="AC458" i="18"/>
  <c r="T459" i="18"/>
  <c r="V459" i="18"/>
  <c r="Y459" i="18"/>
  <c r="Z459" i="18"/>
  <c r="AC459" i="18"/>
  <c r="T460" i="18"/>
  <c r="V460" i="18"/>
  <c r="Y460" i="18"/>
  <c r="AB460" i="18" s="1"/>
  <c r="Z460" i="18"/>
  <c r="AC460" i="18"/>
  <c r="T461" i="18"/>
  <c r="V461" i="18"/>
  <c r="Y461" i="18"/>
  <c r="Z461" i="18"/>
  <c r="AC461" i="18"/>
  <c r="T462" i="18"/>
  <c r="V462" i="18"/>
  <c r="Y462" i="18"/>
  <c r="AB462" i="18" s="1"/>
  <c r="AA462" i="18" s="1"/>
  <c r="U462" i="18" s="1"/>
  <c r="Z462" i="18"/>
  <c r="AC462" i="18"/>
  <c r="T463" i="18"/>
  <c r="V463" i="18"/>
  <c r="Y463" i="18"/>
  <c r="Z463" i="18"/>
  <c r="AC463" i="18"/>
  <c r="T464" i="18"/>
  <c r="V464" i="18"/>
  <c r="Y464" i="18"/>
  <c r="Z464" i="18"/>
  <c r="AC464" i="18"/>
  <c r="T465" i="18"/>
  <c r="V465" i="18"/>
  <c r="Y465" i="18"/>
  <c r="Z465" i="18"/>
  <c r="AC465" i="18"/>
  <c r="T466" i="18"/>
  <c r="V466" i="18"/>
  <c r="Y466" i="18"/>
  <c r="AB466" i="18" s="1"/>
  <c r="Z466" i="18"/>
  <c r="AC466" i="18"/>
  <c r="T467" i="18"/>
  <c r="V467" i="18"/>
  <c r="Y467" i="18"/>
  <c r="Z467" i="18"/>
  <c r="AC467" i="18"/>
  <c r="T468" i="18"/>
  <c r="V468" i="18"/>
  <c r="Y468" i="18"/>
  <c r="Z468" i="18"/>
  <c r="AC468" i="18"/>
  <c r="T469" i="18"/>
  <c r="V469" i="18"/>
  <c r="Y469" i="18"/>
  <c r="Z469" i="18"/>
  <c r="AB469" i="18" s="1"/>
  <c r="AA469" i="18" s="1"/>
  <c r="U469" i="18" s="1"/>
  <c r="AC469" i="18"/>
  <c r="T470" i="18"/>
  <c r="V470" i="18"/>
  <c r="Y470" i="18"/>
  <c r="Z470" i="18"/>
  <c r="AC470" i="18"/>
  <c r="T471" i="18"/>
  <c r="V471" i="18"/>
  <c r="Y471" i="18"/>
  <c r="Z471" i="18"/>
  <c r="AC471" i="18"/>
  <c r="T472" i="18"/>
  <c r="V472" i="18"/>
  <c r="Y472" i="18"/>
  <c r="AB472" i="18" s="1"/>
  <c r="AA472" i="18" s="1"/>
  <c r="U472" i="18" s="1"/>
  <c r="Z472" i="18"/>
  <c r="AC472" i="18"/>
  <c r="T473" i="18"/>
  <c r="V473" i="18"/>
  <c r="Y473" i="18"/>
  <c r="Z473" i="18"/>
  <c r="AB473" i="18" s="1"/>
  <c r="AC473" i="18"/>
  <c r="T474" i="18"/>
  <c r="V474" i="18"/>
  <c r="Y474" i="18"/>
  <c r="Z474" i="18"/>
  <c r="AC474" i="18"/>
  <c r="T475" i="18"/>
  <c r="V475" i="18"/>
  <c r="Y475" i="18"/>
  <c r="Z475" i="18"/>
  <c r="AC475" i="18"/>
  <c r="T476" i="18"/>
  <c r="V476" i="18"/>
  <c r="Y476" i="18"/>
  <c r="Z476" i="18"/>
  <c r="AC476" i="18"/>
  <c r="T477" i="18"/>
  <c r="V477" i="18"/>
  <c r="Y477" i="18"/>
  <c r="Z477" i="18"/>
  <c r="AC477" i="18"/>
  <c r="T478" i="18"/>
  <c r="V478" i="18"/>
  <c r="Y478" i="18"/>
  <c r="Z478" i="18"/>
  <c r="AB478" i="18" s="1"/>
  <c r="AC478" i="18"/>
  <c r="T479" i="18"/>
  <c r="V479" i="18"/>
  <c r="Y479" i="18"/>
  <c r="Z479" i="18"/>
  <c r="AC479" i="18"/>
  <c r="T480" i="18"/>
  <c r="V480" i="18"/>
  <c r="Y480" i="18"/>
  <c r="Z480" i="18"/>
  <c r="AC480" i="18"/>
  <c r="T481" i="18"/>
  <c r="V481" i="18"/>
  <c r="Y481" i="18"/>
  <c r="Z481" i="18"/>
  <c r="AC481" i="18"/>
  <c r="T482" i="18"/>
  <c r="V482" i="18"/>
  <c r="Y482" i="18"/>
  <c r="Z482" i="18"/>
  <c r="AC482" i="18"/>
  <c r="T483" i="18"/>
  <c r="V483" i="18"/>
  <c r="Y483" i="18"/>
  <c r="Z483" i="18"/>
  <c r="AC483" i="18"/>
  <c r="T484" i="18"/>
  <c r="V484" i="18"/>
  <c r="Y484" i="18"/>
  <c r="AB484" i="18" s="1"/>
  <c r="AA484" i="18" s="1"/>
  <c r="U484" i="18" s="1"/>
  <c r="Z484" i="18"/>
  <c r="AC484" i="18"/>
  <c r="T485" i="18"/>
  <c r="V485" i="18"/>
  <c r="Y485" i="18"/>
  <c r="Z485" i="18"/>
  <c r="AC485" i="18"/>
  <c r="T486" i="18"/>
  <c r="V486" i="18"/>
  <c r="Y486" i="18"/>
  <c r="Z486" i="18"/>
  <c r="AC486" i="18"/>
  <c r="T487" i="18"/>
  <c r="V487" i="18"/>
  <c r="Y487" i="18"/>
  <c r="AB487" i="18" s="1"/>
  <c r="Z487" i="18"/>
  <c r="AC487" i="18"/>
  <c r="T488" i="18"/>
  <c r="V488" i="18"/>
  <c r="Y488" i="18"/>
  <c r="Z488" i="18"/>
  <c r="AB488" i="18" s="1"/>
  <c r="AC488" i="18"/>
  <c r="T489" i="18"/>
  <c r="V489" i="18"/>
  <c r="Y489" i="18"/>
  <c r="Z489" i="18"/>
  <c r="AB489" i="18" s="1"/>
  <c r="AC489" i="18"/>
  <c r="T490" i="18"/>
  <c r="V490" i="18"/>
  <c r="Y490" i="18"/>
  <c r="Z490" i="18"/>
  <c r="AC490" i="18"/>
  <c r="T491" i="18"/>
  <c r="V491" i="18"/>
  <c r="Y491" i="18"/>
  <c r="Z491" i="18"/>
  <c r="AC491" i="18"/>
  <c r="T492" i="18"/>
  <c r="V492" i="18"/>
  <c r="Y492" i="18"/>
  <c r="Z492" i="18"/>
  <c r="AB492" i="18" s="1"/>
  <c r="AC492" i="18"/>
  <c r="T493" i="18"/>
  <c r="V493" i="18"/>
  <c r="Y493" i="18"/>
  <c r="Z493" i="18"/>
  <c r="AC493" i="18"/>
  <c r="T494" i="18"/>
  <c r="V494" i="18"/>
  <c r="Y494" i="18"/>
  <c r="Z494" i="18"/>
  <c r="AC494" i="18"/>
  <c r="T495" i="18"/>
  <c r="V495" i="18"/>
  <c r="Y495" i="18"/>
  <c r="Z495" i="18"/>
  <c r="AC495" i="18"/>
  <c r="T496" i="18"/>
  <c r="V496" i="18"/>
  <c r="Y496" i="18"/>
  <c r="Z496" i="18"/>
  <c r="AC496" i="18"/>
  <c r="T497" i="18"/>
  <c r="V497" i="18"/>
  <c r="Y497" i="18"/>
  <c r="Z497" i="18"/>
  <c r="AC497" i="18"/>
  <c r="T498" i="18"/>
  <c r="V498" i="18"/>
  <c r="Y498" i="18"/>
  <c r="Z498" i="18"/>
  <c r="AC498" i="18"/>
  <c r="T499" i="18"/>
  <c r="V499" i="18"/>
  <c r="Y499" i="18"/>
  <c r="Z499" i="18"/>
  <c r="AC499" i="18"/>
  <c r="T500" i="18"/>
  <c r="V500" i="18"/>
  <c r="Y500" i="18"/>
  <c r="Z500" i="18"/>
  <c r="AC500" i="18"/>
  <c r="T501" i="18"/>
  <c r="V501" i="18"/>
  <c r="Y501" i="18"/>
  <c r="Z501" i="18"/>
  <c r="AC501" i="18"/>
  <c r="T502" i="18"/>
  <c r="V502" i="18"/>
  <c r="Y502" i="18"/>
  <c r="Z502" i="18"/>
  <c r="AC502" i="18"/>
  <c r="T503" i="18"/>
  <c r="V503" i="18"/>
  <c r="Y503" i="18"/>
  <c r="Z503" i="18"/>
  <c r="AC503" i="18"/>
  <c r="T504" i="18"/>
  <c r="V504" i="18"/>
  <c r="Y504" i="18"/>
  <c r="Z504" i="18"/>
  <c r="AC504" i="18"/>
  <c r="T505" i="18"/>
  <c r="V505" i="18"/>
  <c r="Y505" i="18"/>
  <c r="Z505" i="18"/>
  <c r="AC505" i="18"/>
  <c r="T506" i="18"/>
  <c r="V506" i="18"/>
  <c r="Y506" i="18"/>
  <c r="Z506" i="18"/>
  <c r="AC506" i="18"/>
  <c r="T507" i="18"/>
  <c r="V507" i="18"/>
  <c r="Y507" i="18"/>
  <c r="Z507" i="18"/>
  <c r="AC507" i="18"/>
  <c r="T508" i="18"/>
  <c r="V508" i="18"/>
  <c r="Y508" i="18"/>
  <c r="Z508" i="18"/>
  <c r="AC508" i="18"/>
  <c r="T509" i="18"/>
  <c r="V509" i="18"/>
  <c r="Y509" i="18"/>
  <c r="Z509" i="18"/>
  <c r="AC509" i="18"/>
  <c r="T510" i="18"/>
  <c r="V510" i="18"/>
  <c r="Y510" i="18"/>
  <c r="Z510" i="18"/>
  <c r="AC510" i="18"/>
  <c r="T511" i="18"/>
  <c r="V511" i="18"/>
  <c r="Y511" i="18"/>
  <c r="Z511" i="18"/>
  <c r="AC511" i="18"/>
  <c r="T512" i="18"/>
  <c r="V512" i="18"/>
  <c r="Y512" i="18"/>
  <c r="Z512" i="18"/>
  <c r="AC512" i="18"/>
  <c r="T513" i="18"/>
  <c r="V513" i="18"/>
  <c r="Y513" i="18"/>
  <c r="Z513" i="18"/>
  <c r="AC513" i="18"/>
  <c r="T514" i="18"/>
  <c r="V514" i="18"/>
  <c r="Y514" i="18"/>
  <c r="Z514" i="18"/>
  <c r="AC514" i="18"/>
  <c r="T515" i="18"/>
  <c r="V515" i="18"/>
  <c r="Y515" i="18"/>
  <c r="Z515" i="18"/>
  <c r="AC515" i="18"/>
  <c r="T516" i="18"/>
  <c r="V516" i="18"/>
  <c r="Y516" i="18"/>
  <c r="Z516" i="18"/>
  <c r="AC516" i="18"/>
  <c r="T517" i="18"/>
  <c r="V517" i="18"/>
  <c r="Y517" i="18"/>
  <c r="Z517" i="18"/>
  <c r="AC517" i="18"/>
  <c r="T518" i="18"/>
  <c r="V518" i="18"/>
  <c r="Y518" i="18"/>
  <c r="Z518" i="18"/>
  <c r="AC518" i="18"/>
  <c r="T519" i="18"/>
  <c r="V519" i="18"/>
  <c r="Y519" i="18"/>
  <c r="Z519" i="18"/>
  <c r="AC519" i="18"/>
  <c r="T520" i="18"/>
  <c r="V520" i="18"/>
  <c r="Y520" i="18"/>
  <c r="Z520" i="18"/>
  <c r="AC520" i="18"/>
  <c r="T521" i="18"/>
  <c r="V521" i="18"/>
  <c r="Y521" i="18"/>
  <c r="Z521" i="18"/>
  <c r="AC521" i="18"/>
  <c r="T522" i="18"/>
  <c r="V522" i="18"/>
  <c r="Y522" i="18"/>
  <c r="Z522" i="18"/>
  <c r="AC522" i="18"/>
  <c r="T523" i="18"/>
  <c r="V523" i="18"/>
  <c r="Y523" i="18"/>
  <c r="Z523" i="18"/>
  <c r="AC523" i="18"/>
  <c r="T524" i="18"/>
  <c r="V524" i="18"/>
  <c r="Y524" i="18"/>
  <c r="Z524" i="18"/>
  <c r="AC524" i="18"/>
  <c r="T525" i="18"/>
  <c r="V525" i="18"/>
  <c r="Y525" i="18"/>
  <c r="Z525" i="18"/>
  <c r="AC525" i="18"/>
  <c r="T526" i="18"/>
  <c r="V526" i="18"/>
  <c r="Y526" i="18"/>
  <c r="Z526" i="18"/>
  <c r="AC526" i="18"/>
  <c r="T527" i="18"/>
  <c r="V527" i="18"/>
  <c r="Y527" i="18"/>
  <c r="Z527" i="18"/>
  <c r="AC527" i="18"/>
  <c r="T528" i="18"/>
  <c r="V528" i="18"/>
  <c r="Y528" i="18"/>
  <c r="Z528" i="18"/>
  <c r="AC528" i="18"/>
  <c r="T529" i="18"/>
  <c r="V529" i="18"/>
  <c r="Y529" i="18"/>
  <c r="Z529" i="18"/>
  <c r="AC529" i="18"/>
  <c r="T530" i="18"/>
  <c r="V530" i="18"/>
  <c r="Y530" i="18"/>
  <c r="Z530" i="18"/>
  <c r="AB530" i="18" s="1"/>
  <c r="AC530" i="18"/>
  <c r="T531" i="18"/>
  <c r="V531" i="18"/>
  <c r="Y531" i="18"/>
  <c r="Z531" i="18"/>
  <c r="AC531" i="18"/>
  <c r="T532" i="18"/>
  <c r="V532" i="18"/>
  <c r="Y532" i="18"/>
  <c r="Z532" i="18"/>
  <c r="AC532" i="18"/>
  <c r="T533" i="18"/>
  <c r="V533" i="18"/>
  <c r="Y533" i="18"/>
  <c r="Z533" i="18"/>
  <c r="AC533" i="18"/>
  <c r="T534" i="18"/>
  <c r="V534" i="18"/>
  <c r="Y534" i="18"/>
  <c r="AB534" i="18" s="1"/>
  <c r="AA534" i="18" s="1"/>
  <c r="U534" i="18" s="1"/>
  <c r="Z534" i="18"/>
  <c r="AC534" i="18"/>
  <c r="T535" i="18"/>
  <c r="V535" i="18"/>
  <c r="Y535" i="18"/>
  <c r="Z535" i="18"/>
  <c r="AB535" i="18" s="1"/>
  <c r="AC535" i="18"/>
  <c r="T536" i="18"/>
  <c r="V536" i="18"/>
  <c r="Y536" i="18"/>
  <c r="AB536" i="18" s="1"/>
  <c r="Z536" i="18"/>
  <c r="AC536" i="18"/>
  <c r="T537" i="18"/>
  <c r="V537" i="18"/>
  <c r="Y537" i="18"/>
  <c r="AB537" i="18" s="1"/>
  <c r="AA537" i="18" s="1"/>
  <c r="U537" i="18" s="1"/>
  <c r="Z537" i="18"/>
  <c r="AC537" i="18"/>
  <c r="T538" i="18"/>
  <c r="V538" i="18"/>
  <c r="Y538" i="18"/>
  <c r="Z538" i="18"/>
  <c r="AC538" i="18"/>
  <c r="T539" i="18"/>
  <c r="V539" i="18"/>
  <c r="Y539" i="18"/>
  <c r="Z539" i="18"/>
  <c r="AC539" i="18"/>
  <c r="T540" i="18"/>
  <c r="V540" i="18"/>
  <c r="Y540" i="18"/>
  <c r="Z540" i="18"/>
  <c r="AC540" i="18"/>
  <c r="T541" i="18"/>
  <c r="V541" i="18"/>
  <c r="Y541" i="18"/>
  <c r="Z541" i="18"/>
  <c r="AC541" i="18"/>
  <c r="T542" i="18"/>
  <c r="V542" i="18"/>
  <c r="Y542" i="18"/>
  <c r="Z542" i="18"/>
  <c r="AC542" i="18"/>
  <c r="T543" i="18"/>
  <c r="V543" i="18"/>
  <c r="Y543" i="18"/>
  <c r="Z543" i="18"/>
  <c r="AC543" i="18"/>
  <c r="T544" i="18"/>
  <c r="V544" i="18"/>
  <c r="Y544" i="18"/>
  <c r="Z544" i="18"/>
  <c r="AB544" i="18" s="1"/>
  <c r="AC544" i="18"/>
  <c r="T545" i="18"/>
  <c r="V545" i="18"/>
  <c r="Y545" i="18"/>
  <c r="Z545" i="18"/>
  <c r="AC545" i="18"/>
  <c r="T546" i="18"/>
  <c r="V546" i="18"/>
  <c r="Y546" i="18"/>
  <c r="Z546" i="18"/>
  <c r="AC546" i="18"/>
  <c r="T547" i="18"/>
  <c r="V547" i="18"/>
  <c r="Y547" i="18"/>
  <c r="Z547" i="18"/>
  <c r="AB547" i="18" s="1"/>
  <c r="AC547" i="18"/>
  <c r="T548" i="18"/>
  <c r="V548" i="18"/>
  <c r="Y548" i="18"/>
  <c r="Z548" i="18"/>
  <c r="AB548" i="18"/>
  <c r="AC548" i="18"/>
  <c r="T549" i="18"/>
  <c r="V549" i="18"/>
  <c r="Y549" i="18"/>
  <c r="Z549" i="18"/>
  <c r="AC549" i="18"/>
  <c r="T550" i="18"/>
  <c r="V550" i="18"/>
  <c r="Y550" i="18"/>
  <c r="Z550" i="18"/>
  <c r="AC550" i="18"/>
  <c r="T551" i="18"/>
  <c r="V551" i="18"/>
  <c r="Y551" i="18"/>
  <c r="Z551" i="18"/>
  <c r="AC551" i="18"/>
  <c r="T552" i="18"/>
  <c r="V552" i="18"/>
  <c r="Y552" i="18"/>
  <c r="Z552" i="18"/>
  <c r="AC552" i="18"/>
  <c r="T553" i="18"/>
  <c r="V553" i="18"/>
  <c r="Y553" i="18"/>
  <c r="Z553" i="18"/>
  <c r="AC553" i="18"/>
  <c r="T554" i="18"/>
  <c r="V554" i="18"/>
  <c r="Y554" i="18"/>
  <c r="Z554" i="18"/>
  <c r="AC554" i="18"/>
  <c r="T555" i="18"/>
  <c r="V555" i="18"/>
  <c r="Y555" i="18"/>
  <c r="Z555" i="18"/>
  <c r="AC555" i="18"/>
  <c r="T556" i="18"/>
  <c r="V556" i="18"/>
  <c r="Y556" i="18"/>
  <c r="Z556" i="18"/>
  <c r="AC556" i="18"/>
  <c r="T557" i="18"/>
  <c r="V557" i="18"/>
  <c r="Y557" i="18"/>
  <c r="Z557" i="18"/>
  <c r="AC557" i="18"/>
  <c r="T558" i="18"/>
  <c r="V558" i="18"/>
  <c r="Y558" i="18"/>
  <c r="Z558" i="18"/>
  <c r="AC558" i="18"/>
  <c r="T559" i="18"/>
  <c r="V559" i="18"/>
  <c r="Y559" i="18"/>
  <c r="AB559" i="18" s="1"/>
  <c r="Z559" i="18"/>
  <c r="AC559" i="18"/>
  <c r="T560" i="18"/>
  <c r="V560" i="18"/>
  <c r="Y560" i="18"/>
  <c r="Z560" i="18"/>
  <c r="AC560" i="18"/>
  <c r="T561" i="18"/>
  <c r="V561" i="18"/>
  <c r="Y561" i="18"/>
  <c r="Z561" i="18"/>
  <c r="AC561" i="18"/>
  <c r="T562" i="18"/>
  <c r="V562" i="18"/>
  <c r="Y562" i="18"/>
  <c r="Z562" i="18"/>
  <c r="AC562" i="18"/>
  <c r="T563" i="18"/>
  <c r="V563" i="18"/>
  <c r="Y563" i="18"/>
  <c r="Z563" i="18"/>
  <c r="AC563" i="18"/>
  <c r="T564" i="18"/>
  <c r="V564" i="18"/>
  <c r="Y564" i="18"/>
  <c r="Z564" i="18"/>
  <c r="AC564" i="18"/>
  <c r="T565" i="18"/>
  <c r="V565" i="18"/>
  <c r="Y565" i="18"/>
  <c r="Z565" i="18"/>
  <c r="AC565" i="18"/>
  <c r="T566" i="18"/>
  <c r="V566" i="18"/>
  <c r="Y566" i="18"/>
  <c r="Z566" i="18"/>
  <c r="AC566" i="18"/>
  <c r="T567" i="18"/>
  <c r="V567" i="18"/>
  <c r="Y567" i="18"/>
  <c r="Z567" i="18"/>
  <c r="AC567" i="18"/>
  <c r="T568" i="18"/>
  <c r="V568" i="18"/>
  <c r="Y568" i="18"/>
  <c r="Z568" i="18"/>
  <c r="AC568" i="18"/>
  <c r="T569" i="18"/>
  <c r="V569" i="18"/>
  <c r="Y569" i="18"/>
  <c r="Z569" i="18"/>
  <c r="AC569" i="18"/>
  <c r="T570" i="18"/>
  <c r="V570" i="18"/>
  <c r="Y570" i="18"/>
  <c r="Z570" i="18"/>
  <c r="AC570" i="18"/>
  <c r="T571" i="18"/>
  <c r="V571" i="18"/>
  <c r="Y571" i="18"/>
  <c r="Z571" i="18"/>
  <c r="AC571" i="18"/>
  <c r="T572" i="18"/>
  <c r="V572" i="18"/>
  <c r="Y572" i="18"/>
  <c r="Z572" i="18"/>
  <c r="AC572" i="18"/>
  <c r="T573" i="18"/>
  <c r="V573" i="18"/>
  <c r="Y573" i="18"/>
  <c r="Z573" i="18"/>
  <c r="AC573" i="18"/>
  <c r="T574" i="18"/>
  <c r="V574" i="18"/>
  <c r="Y574" i="18"/>
  <c r="Z574" i="18"/>
  <c r="AC574" i="18"/>
  <c r="T575" i="18"/>
  <c r="V575" i="18"/>
  <c r="Y575" i="18"/>
  <c r="Z575" i="18"/>
  <c r="AC575" i="18"/>
  <c r="T576" i="18"/>
  <c r="V576" i="18"/>
  <c r="Y576" i="18"/>
  <c r="Z576" i="18"/>
  <c r="AC576" i="18"/>
  <c r="T577" i="18"/>
  <c r="V577" i="18"/>
  <c r="Y577" i="18"/>
  <c r="Z577" i="18"/>
  <c r="AC577" i="18"/>
  <c r="T578" i="18"/>
  <c r="V578" i="18"/>
  <c r="Y578" i="18"/>
  <c r="Z578" i="18"/>
  <c r="AC578" i="18"/>
  <c r="T579" i="18"/>
  <c r="V579" i="18"/>
  <c r="Y579" i="18"/>
  <c r="Z579" i="18"/>
  <c r="AC579" i="18"/>
  <c r="T580" i="18"/>
  <c r="V580" i="18"/>
  <c r="Y580" i="18"/>
  <c r="Z580" i="18"/>
  <c r="AC580" i="18"/>
  <c r="T581" i="18"/>
  <c r="V581" i="18"/>
  <c r="Y581" i="18"/>
  <c r="Z581" i="18"/>
  <c r="AC581" i="18"/>
  <c r="T582" i="18"/>
  <c r="V582" i="18"/>
  <c r="Y582" i="18"/>
  <c r="Z582" i="18"/>
  <c r="AC582" i="18"/>
  <c r="T583" i="18"/>
  <c r="V583" i="18"/>
  <c r="Y583" i="18"/>
  <c r="Z583" i="18"/>
  <c r="AC583" i="18"/>
  <c r="T584" i="18"/>
  <c r="V584" i="18"/>
  <c r="Y584" i="18"/>
  <c r="Z584" i="18"/>
  <c r="AC584" i="18"/>
  <c r="T585" i="18"/>
  <c r="V585" i="18"/>
  <c r="Y585" i="18"/>
  <c r="Z585" i="18"/>
  <c r="AC585" i="18"/>
  <c r="T586" i="18"/>
  <c r="V586" i="18"/>
  <c r="Y586" i="18"/>
  <c r="Z586" i="18"/>
  <c r="AC586" i="18"/>
  <c r="T587" i="18"/>
  <c r="V587" i="18"/>
  <c r="Y587" i="18"/>
  <c r="Z587" i="18"/>
  <c r="AC587" i="18"/>
  <c r="T588" i="18"/>
  <c r="V588" i="18"/>
  <c r="Y588" i="18"/>
  <c r="AB588" i="18" s="1"/>
  <c r="AA588" i="18" s="1"/>
  <c r="U588" i="18" s="1"/>
  <c r="Z588" i="18"/>
  <c r="AC588" i="18"/>
  <c r="T589" i="18"/>
  <c r="V589" i="18"/>
  <c r="Y589" i="18"/>
  <c r="Z589" i="18"/>
  <c r="AC589" i="18"/>
  <c r="T590" i="18"/>
  <c r="V590" i="18"/>
  <c r="Y590" i="18"/>
  <c r="Z590" i="18"/>
  <c r="AC590" i="18"/>
  <c r="T591" i="18"/>
  <c r="V591" i="18"/>
  <c r="Y591" i="18"/>
  <c r="Z591" i="18"/>
  <c r="AC591" i="18"/>
  <c r="T592" i="18"/>
  <c r="V592" i="18"/>
  <c r="Y592" i="18"/>
  <c r="Z592" i="18"/>
  <c r="AC592" i="18"/>
  <c r="T593" i="18"/>
  <c r="V593" i="18"/>
  <c r="Y593" i="18"/>
  <c r="AB593" i="18" s="1"/>
  <c r="Z593" i="18"/>
  <c r="AC593" i="18"/>
  <c r="T594" i="18"/>
  <c r="V594" i="18"/>
  <c r="Y594" i="18"/>
  <c r="Z594" i="18"/>
  <c r="AC594" i="18"/>
  <c r="T595" i="18"/>
  <c r="V595" i="18"/>
  <c r="Y595" i="18"/>
  <c r="Z595" i="18"/>
  <c r="AC595" i="18"/>
  <c r="T596" i="18"/>
  <c r="V596" i="18"/>
  <c r="Y596" i="18"/>
  <c r="Z596" i="18"/>
  <c r="AC596" i="18"/>
  <c r="T597" i="18"/>
  <c r="V597" i="18"/>
  <c r="Y597" i="18"/>
  <c r="Z597" i="18"/>
  <c r="AC597" i="18"/>
  <c r="T598" i="18"/>
  <c r="V598" i="18"/>
  <c r="Y598" i="18"/>
  <c r="Z598" i="18"/>
  <c r="AC598" i="18"/>
  <c r="T599" i="18"/>
  <c r="V599" i="18"/>
  <c r="Y599" i="18"/>
  <c r="Z599" i="18"/>
  <c r="AC599" i="18"/>
  <c r="T600" i="18"/>
  <c r="V600" i="18"/>
  <c r="Y600" i="18"/>
  <c r="Z600" i="18"/>
  <c r="AC600" i="18"/>
  <c r="T601" i="18"/>
  <c r="V601" i="18"/>
  <c r="Y601" i="18"/>
  <c r="Z601" i="18"/>
  <c r="AC601" i="18"/>
  <c r="T602" i="18"/>
  <c r="V602" i="18"/>
  <c r="Y602" i="18"/>
  <c r="Z602" i="18"/>
  <c r="AC602" i="18"/>
  <c r="T603" i="18"/>
  <c r="V603" i="18"/>
  <c r="Y603" i="18"/>
  <c r="Z603" i="18"/>
  <c r="AC603" i="18"/>
  <c r="T604" i="18"/>
  <c r="V604" i="18"/>
  <c r="Y604" i="18"/>
  <c r="Z604" i="18"/>
  <c r="AC604" i="18"/>
  <c r="T605" i="18"/>
  <c r="V605" i="18"/>
  <c r="Y605" i="18"/>
  <c r="Z605" i="18"/>
  <c r="AC605" i="18"/>
  <c r="T606" i="18"/>
  <c r="V606" i="18"/>
  <c r="Y606" i="18"/>
  <c r="Z606" i="18"/>
  <c r="AC606" i="18"/>
  <c r="T607" i="18"/>
  <c r="V607" i="18"/>
  <c r="Y607" i="18"/>
  <c r="Z607" i="18"/>
  <c r="AB607" i="18" s="1"/>
  <c r="AC607" i="18"/>
  <c r="T608" i="18"/>
  <c r="V608" i="18"/>
  <c r="Y608" i="18"/>
  <c r="Z608" i="18"/>
  <c r="AC608" i="18"/>
  <c r="T609" i="18"/>
  <c r="V609" i="18"/>
  <c r="Y609" i="18"/>
  <c r="Z609" i="18"/>
  <c r="AC609" i="18"/>
  <c r="T610" i="18"/>
  <c r="V610" i="18"/>
  <c r="Y610" i="18"/>
  <c r="Z610" i="18"/>
  <c r="AC610" i="18"/>
  <c r="T611" i="18"/>
  <c r="V611" i="18"/>
  <c r="Y611" i="18"/>
  <c r="Z611" i="18"/>
  <c r="AC611" i="18"/>
  <c r="T612" i="18"/>
  <c r="V612" i="18"/>
  <c r="Y612" i="18"/>
  <c r="Z612" i="18"/>
  <c r="AC612" i="18"/>
  <c r="T613" i="18"/>
  <c r="V613" i="18"/>
  <c r="Y613" i="18"/>
  <c r="Z613" i="18"/>
  <c r="AC613" i="18"/>
  <c r="T614" i="18"/>
  <c r="V614" i="18"/>
  <c r="Y614" i="18"/>
  <c r="Z614" i="18"/>
  <c r="AC614" i="18"/>
  <c r="T615" i="18"/>
  <c r="V615" i="18"/>
  <c r="Y615" i="18"/>
  <c r="Z615" i="18"/>
  <c r="AC615" i="18"/>
  <c r="T616" i="18"/>
  <c r="V616" i="18"/>
  <c r="Y616" i="18"/>
  <c r="Z616" i="18"/>
  <c r="AC616" i="18"/>
  <c r="T617" i="18"/>
  <c r="V617" i="18"/>
  <c r="Y617" i="18"/>
  <c r="Z617" i="18"/>
  <c r="AC617" i="18"/>
  <c r="T618" i="18"/>
  <c r="V618" i="18"/>
  <c r="Y618" i="18"/>
  <c r="Z618" i="18"/>
  <c r="AC618" i="18"/>
  <c r="T619" i="18"/>
  <c r="V619" i="18"/>
  <c r="Y619" i="18"/>
  <c r="Z619" i="18"/>
  <c r="AC619" i="18"/>
  <c r="T620" i="18"/>
  <c r="V620" i="18"/>
  <c r="Y620" i="18"/>
  <c r="Z620" i="18"/>
  <c r="AC620" i="18"/>
  <c r="T621" i="18"/>
  <c r="V621" i="18"/>
  <c r="Y621" i="18"/>
  <c r="Z621" i="18"/>
  <c r="AC621" i="18"/>
  <c r="T622" i="18"/>
  <c r="V622" i="18"/>
  <c r="Y622" i="18"/>
  <c r="Z622" i="18"/>
  <c r="AC622" i="18"/>
  <c r="T623" i="18"/>
  <c r="V623" i="18"/>
  <c r="Y623" i="18"/>
  <c r="Z623" i="18"/>
  <c r="AC623" i="18"/>
  <c r="T624" i="18"/>
  <c r="V624" i="18"/>
  <c r="Y624" i="18"/>
  <c r="Z624" i="18"/>
  <c r="AC624" i="18"/>
  <c r="T625" i="18"/>
  <c r="V625" i="18"/>
  <c r="Y625" i="18"/>
  <c r="Z625" i="18"/>
  <c r="AC625" i="18"/>
  <c r="T626" i="18"/>
  <c r="V626" i="18"/>
  <c r="Y626" i="18"/>
  <c r="Z626" i="18"/>
  <c r="AC626" i="18"/>
  <c r="T627" i="18"/>
  <c r="V627" i="18"/>
  <c r="Y627" i="18"/>
  <c r="Z627" i="18"/>
  <c r="AC627" i="18"/>
  <c r="T628" i="18"/>
  <c r="V628" i="18"/>
  <c r="Y628" i="18"/>
  <c r="Z628" i="18"/>
  <c r="AC628" i="18"/>
  <c r="T629" i="18"/>
  <c r="V629" i="18"/>
  <c r="Y629" i="18"/>
  <c r="Z629" i="18"/>
  <c r="AC629" i="18"/>
  <c r="T630" i="18"/>
  <c r="V630" i="18"/>
  <c r="Y630" i="18"/>
  <c r="Z630" i="18"/>
  <c r="AC630" i="18"/>
  <c r="T631" i="18"/>
  <c r="V631" i="18"/>
  <c r="Y631" i="18"/>
  <c r="Z631" i="18"/>
  <c r="AC631" i="18"/>
  <c r="T632" i="18"/>
  <c r="V632" i="18"/>
  <c r="Y632" i="18"/>
  <c r="Z632" i="18"/>
  <c r="AB632" i="18" s="1"/>
  <c r="AC632" i="18"/>
  <c r="T633" i="18"/>
  <c r="V633" i="18"/>
  <c r="Y633" i="18"/>
  <c r="Z633" i="18"/>
  <c r="AC633" i="18"/>
  <c r="T634" i="18"/>
  <c r="V634" i="18"/>
  <c r="Y634" i="18"/>
  <c r="Z634" i="18"/>
  <c r="AC634" i="18"/>
  <c r="T635" i="18"/>
  <c r="V635" i="18"/>
  <c r="Y635" i="18"/>
  <c r="Z635" i="18"/>
  <c r="AC635" i="18"/>
  <c r="T636" i="18"/>
  <c r="V636" i="18"/>
  <c r="Y636" i="18"/>
  <c r="Z636" i="18"/>
  <c r="AC636" i="18"/>
  <c r="T637" i="18"/>
  <c r="V637" i="18"/>
  <c r="Y637" i="18"/>
  <c r="Z637" i="18"/>
  <c r="AC637" i="18"/>
  <c r="T638" i="18"/>
  <c r="V638" i="18"/>
  <c r="Y638" i="18"/>
  <c r="Z638" i="18"/>
  <c r="AC638" i="18"/>
  <c r="T639" i="18"/>
  <c r="V639" i="18"/>
  <c r="Y639" i="18"/>
  <c r="Z639" i="18"/>
  <c r="AC639" i="18"/>
  <c r="T640" i="18"/>
  <c r="V640" i="18"/>
  <c r="Y640" i="18"/>
  <c r="Z640" i="18"/>
  <c r="AC640" i="18"/>
  <c r="T641" i="18"/>
  <c r="V641" i="18"/>
  <c r="Y641" i="18"/>
  <c r="Z641" i="18"/>
  <c r="AC641" i="18"/>
  <c r="T642" i="18"/>
  <c r="V642" i="18"/>
  <c r="Y642" i="18"/>
  <c r="Z642" i="18"/>
  <c r="AC642" i="18"/>
  <c r="T643" i="18"/>
  <c r="V643" i="18"/>
  <c r="Y643" i="18"/>
  <c r="Z643" i="18"/>
  <c r="AC643" i="18"/>
  <c r="T644" i="18"/>
  <c r="V644" i="18"/>
  <c r="Y644" i="18"/>
  <c r="Z644" i="18"/>
  <c r="AC644" i="18"/>
  <c r="T645" i="18"/>
  <c r="V645" i="18"/>
  <c r="Y645" i="18"/>
  <c r="Z645" i="18"/>
  <c r="AB645" i="18" s="1"/>
  <c r="AC645" i="18"/>
  <c r="T646" i="18"/>
  <c r="V646" i="18"/>
  <c r="Y646" i="18"/>
  <c r="Z646" i="18"/>
  <c r="AC646" i="18"/>
  <c r="T647" i="18"/>
  <c r="V647" i="18"/>
  <c r="Y647" i="18"/>
  <c r="Z647" i="18"/>
  <c r="AC647" i="18"/>
  <c r="T648" i="18"/>
  <c r="V648" i="18"/>
  <c r="Y648" i="18"/>
  <c r="Z648" i="18"/>
  <c r="AC648" i="18"/>
  <c r="T649" i="18"/>
  <c r="V649" i="18"/>
  <c r="Y649" i="18"/>
  <c r="Z649" i="18"/>
  <c r="AC649" i="18"/>
  <c r="T650" i="18"/>
  <c r="V650" i="18"/>
  <c r="Y650" i="18"/>
  <c r="Z650" i="18"/>
  <c r="AC650" i="18"/>
  <c r="T651" i="18"/>
  <c r="V651" i="18"/>
  <c r="Y651" i="18"/>
  <c r="Z651" i="18"/>
  <c r="AC651" i="18"/>
  <c r="T652" i="18"/>
  <c r="V652" i="18"/>
  <c r="Y652" i="18"/>
  <c r="Z652" i="18"/>
  <c r="AC652" i="18"/>
  <c r="T653" i="18"/>
  <c r="V653" i="18"/>
  <c r="Y653" i="18"/>
  <c r="Z653" i="18"/>
  <c r="AC653" i="18"/>
  <c r="T654" i="18"/>
  <c r="V654" i="18"/>
  <c r="Y654" i="18"/>
  <c r="Z654" i="18"/>
  <c r="AC654" i="18"/>
  <c r="T655" i="18"/>
  <c r="V655" i="18"/>
  <c r="Y655" i="18"/>
  <c r="Z655" i="18"/>
  <c r="AC655" i="18"/>
  <c r="T656" i="18"/>
  <c r="V656" i="18"/>
  <c r="Y656" i="18"/>
  <c r="Z656" i="18"/>
  <c r="AC656" i="18"/>
  <c r="T657" i="18"/>
  <c r="V657" i="18"/>
  <c r="Y657" i="18"/>
  <c r="Z657" i="18"/>
  <c r="AC657" i="18"/>
  <c r="T658" i="18"/>
  <c r="V658" i="18"/>
  <c r="Y658" i="18"/>
  <c r="Z658" i="18"/>
  <c r="AC658" i="18"/>
  <c r="T659" i="18"/>
  <c r="V659" i="18"/>
  <c r="Y659" i="18"/>
  <c r="Z659" i="18"/>
  <c r="AC659" i="18"/>
  <c r="T660" i="18"/>
  <c r="V660" i="18"/>
  <c r="Y660" i="18"/>
  <c r="AB660" i="18" s="1"/>
  <c r="Z660" i="18"/>
  <c r="AC660" i="18"/>
  <c r="T661" i="18"/>
  <c r="V661" i="18"/>
  <c r="Y661" i="18"/>
  <c r="Z661" i="18"/>
  <c r="AC661" i="18"/>
  <c r="T662" i="18"/>
  <c r="V662" i="18"/>
  <c r="Y662" i="18"/>
  <c r="Z662" i="18"/>
  <c r="AC662" i="18"/>
  <c r="T663" i="18"/>
  <c r="V663" i="18"/>
  <c r="Y663" i="18"/>
  <c r="Z663" i="18"/>
  <c r="AC663" i="18"/>
  <c r="T664" i="18"/>
  <c r="V664" i="18"/>
  <c r="Y664" i="18"/>
  <c r="Z664" i="18"/>
  <c r="AC664" i="18"/>
  <c r="T665" i="18"/>
  <c r="V665" i="18"/>
  <c r="Y665" i="18"/>
  <c r="Z665" i="18"/>
  <c r="AC665" i="18"/>
  <c r="T666" i="18"/>
  <c r="V666" i="18"/>
  <c r="Y666" i="18"/>
  <c r="Z666" i="18"/>
  <c r="AC666" i="18"/>
  <c r="T667" i="18"/>
  <c r="V667" i="18"/>
  <c r="Y667" i="18"/>
  <c r="Z667" i="18"/>
  <c r="AC667" i="18"/>
  <c r="T668" i="18"/>
  <c r="V668" i="18"/>
  <c r="Y668" i="18"/>
  <c r="Z668" i="18"/>
  <c r="AC668" i="18"/>
  <c r="T669" i="18"/>
  <c r="V669" i="18"/>
  <c r="Y669" i="18"/>
  <c r="Z669" i="18"/>
  <c r="AC669" i="18"/>
  <c r="T670" i="18"/>
  <c r="V670" i="18"/>
  <c r="Y670" i="18"/>
  <c r="Z670" i="18"/>
  <c r="AC670" i="18"/>
  <c r="T671" i="18"/>
  <c r="V671" i="18"/>
  <c r="Y671" i="18"/>
  <c r="Z671" i="18"/>
  <c r="AC671" i="18"/>
  <c r="T672" i="18"/>
  <c r="V672" i="18"/>
  <c r="Y672" i="18"/>
  <c r="Z672" i="18"/>
  <c r="AC672" i="18"/>
  <c r="T673" i="18"/>
  <c r="V673" i="18"/>
  <c r="Y673" i="18"/>
  <c r="Z673" i="18"/>
  <c r="AC673" i="18"/>
  <c r="T674" i="18"/>
  <c r="V674" i="18"/>
  <c r="Y674" i="18"/>
  <c r="Z674" i="18"/>
  <c r="AC674" i="18"/>
  <c r="T675" i="18"/>
  <c r="V675" i="18"/>
  <c r="Y675" i="18"/>
  <c r="Z675" i="18"/>
  <c r="AB675" i="18"/>
  <c r="AC675" i="18"/>
  <c r="T676" i="18"/>
  <c r="V676" i="18"/>
  <c r="Y676" i="18"/>
  <c r="Z676" i="18"/>
  <c r="AC676" i="18"/>
  <c r="T677" i="18"/>
  <c r="V677" i="18"/>
  <c r="Y677" i="18"/>
  <c r="Z677" i="18"/>
  <c r="AC677" i="18"/>
  <c r="T678" i="18"/>
  <c r="V678" i="18"/>
  <c r="Y678" i="18"/>
  <c r="Z678" i="18"/>
  <c r="AC678" i="18"/>
  <c r="T679" i="18"/>
  <c r="V679" i="18"/>
  <c r="Y679" i="18"/>
  <c r="Z679" i="18"/>
  <c r="AC679" i="18"/>
  <c r="T680" i="18"/>
  <c r="V680" i="18"/>
  <c r="Y680" i="18"/>
  <c r="Z680" i="18"/>
  <c r="AC680" i="18"/>
  <c r="T681" i="18"/>
  <c r="V681" i="18"/>
  <c r="Y681" i="18"/>
  <c r="AB681" i="18" s="1"/>
  <c r="Z681" i="18"/>
  <c r="AC681" i="18"/>
  <c r="T682" i="18"/>
  <c r="V682" i="18"/>
  <c r="Y682" i="18"/>
  <c r="Z682" i="18"/>
  <c r="AC682" i="18"/>
  <c r="T683" i="18"/>
  <c r="V683" i="18"/>
  <c r="Y683" i="18"/>
  <c r="Z683" i="18"/>
  <c r="AC683" i="18"/>
  <c r="T684" i="18"/>
  <c r="V684" i="18"/>
  <c r="Y684" i="18"/>
  <c r="Z684" i="18"/>
  <c r="AC684" i="18"/>
  <c r="T685" i="18"/>
  <c r="V685" i="18"/>
  <c r="Y685" i="18"/>
  <c r="Z685" i="18"/>
  <c r="AB685" i="18" s="1"/>
  <c r="AC685" i="18"/>
  <c r="T686" i="18"/>
  <c r="V686" i="18"/>
  <c r="Y686" i="18"/>
  <c r="Z686" i="18"/>
  <c r="AC686" i="18"/>
  <c r="T687" i="18"/>
  <c r="V687" i="18"/>
  <c r="Y687" i="18"/>
  <c r="Z687" i="18"/>
  <c r="AC687" i="18"/>
  <c r="T688" i="18"/>
  <c r="V688" i="18"/>
  <c r="Y688" i="18"/>
  <c r="Z688" i="18"/>
  <c r="AC688" i="18"/>
  <c r="T689" i="18"/>
  <c r="V689" i="18"/>
  <c r="Y689" i="18"/>
  <c r="Z689" i="18"/>
  <c r="AC689" i="18"/>
  <c r="T690" i="18"/>
  <c r="V690" i="18"/>
  <c r="Y690" i="18"/>
  <c r="Z690" i="18"/>
  <c r="AC690" i="18"/>
  <c r="T691" i="18"/>
  <c r="V691" i="18"/>
  <c r="Y691" i="18"/>
  <c r="Z691" i="18"/>
  <c r="AC691" i="18"/>
  <c r="T692" i="18"/>
  <c r="V692" i="18"/>
  <c r="Y692" i="18"/>
  <c r="Z692" i="18"/>
  <c r="AC692" i="18"/>
  <c r="T693" i="18"/>
  <c r="V693" i="18"/>
  <c r="Y693" i="18"/>
  <c r="Z693" i="18"/>
  <c r="AC693" i="18"/>
  <c r="T694" i="18"/>
  <c r="V694" i="18"/>
  <c r="Y694" i="18"/>
  <c r="Z694" i="18"/>
  <c r="AC694" i="18"/>
  <c r="T695" i="18"/>
  <c r="V695" i="18"/>
  <c r="Y695" i="18"/>
  <c r="Z695" i="18"/>
  <c r="AC695" i="18"/>
  <c r="T696" i="18"/>
  <c r="V696" i="18"/>
  <c r="Y696" i="18"/>
  <c r="Z696" i="18"/>
  <c r="AC696" i="18"/>
  <c r="T697" i="18"/>
  <c r="V697" i="18"/>
  <c r="Y697" i="18"/>
  <c r="Z697" i="18"/>
  <c r="AC697" i="18"/>
  <c r="T698" i="18"/>
  <c r="V698" i="18"/>
  <c r="Y698" i="18"/>
  <c r="Z698" i="18"/>
  <c r="AC698" i="18"/>
  <c r="T699" i="18"/>
  <c r="V699" i="18"/>
  <c r="Y699" i="18"/>
  <c r="Z699" i="18"/>
  <c r="AC699" i="18"/>
  <c r="T700" i="18"/>
  <c r="V700" i="18"/>
  <c r="Y700" i="18"/>
  <c r="Z700" i="18"/>
  <c r="AC700" i="18"/>
  <c r="T701" i="18"/>
  <c r="V701" i="18"/>
  <c r="Y701" i="18"/>
  <c r="Z701" i="18"/>
  <c r="AC701" i="18"/>
  <c r="T702" i="18"/>
  <c r="V702" i="18"/>
  <c r="Y702" i="18"/>
  <c r="Z702" i="18"/>
  <c r="AC702" i="18"/>
  <c r="T703" i="18"/>
  <c r="V703" i="18"/>
  <c r="Y703" i="18"/>
  <c r="Z703" i="18"/>
  <c r="AC703" i="18"/>
  <c r="T704" i="18"/>
  <c r="V704" i="18"/>
  <c r="Y704" i="18"/>
  <c r="Z704" i="18"/>
  <c r="AC704" i="18"/>
  <c r="T705" i="18"/>
  <c r="V705" i="18"/>
  <c r="Y705" i="18"/>
  <c r="Z705" i="18"/>
  <c r="AC705" i="18"/>
  <c r="T706" i="18"/>
  <c r="V706" i="18"/>
  <c r="Y706" i="18"/>
  <c r="Z706" i="18"/>
  <c r="AC706" i="18"/>
  <c r="T707" i="18"/>
  <c r="V707" i="18"/>
  <c r="Y707" i="18"/>
  <c r="Z707" i="18"/>
  <c r="AC707" i="18"/>
  <c r="T708" i="18"/>
  <c r="V708" i="18"/>
  <c r="Y708" i="18"/>
  <c r="Z708" i="18"/>
  <c r="AC708" i="18"/>
  <c r="T709" i="18"/>
  <c r="V709" i="18"/>
  <c r="Y709" i="18"/>
  <c r="Z709" i="18"/>
  <c r="AC709" i="18"/>
  <c r="T710" i="18"/>
  <c r="V710" i="18"/>
  <c r="Y710" i="18"/>
  <c r="Z710" i="18"/>
  <c r="AC710" i="18"/>
  <c r="T711" i="18"/>
  <c r="V711" i="18"/>
  <c r="Y711" i="18"/>
  <c r="Z711" i="18"/>
  <c r="AC711" i="18"/>
  <c r="T712" i="18"/>
  <c r="V712" i="18"/>
  <c r="Y712" i="18"/>
  <c r="Z712" i="18"/>
  <c r="AB712" i="18" s="1"/>
  <c r="AC712" i="18"/>
  <c r="T713" i="18"/>
  <c r="V713" i="18"/>
  <c r="Y713" i="18"/>
  <c r="Z713" i="18"/>
  <c r="AC713" i="18"/>
  <c r="T714" i="18"/>
  <c r="V714" i="18"/>
  <c r="Y714" i="18"/>
  <c r="Z714" i="18"/>
  <c r="AC714" i="18"/>
  <c r="T715" i="18"/>
  <c r="V715" i="18"/>
  <c r="Y715" i="18"/>
  <c r="Z715" i="18"/>
  <c r="AC715" i="18"/>
  <c r="T716" i="18"/>
  <c r="V716" i="18"/>
  <c r="Y716" i="18"/>
  <c r="Z716" i="18"/>
  <c r="AC716" i="18"/>
  <c r="T717" i="18"/>
  <c r="V717" i="18"/>
  <c r="Y717" i="18"/>
  <c r="Z717" i="18"/>
  <c r="AC717" i="18"/>
  <c r="T718" i="18"/>
  <c r="V718" i="18"/>
  <c r="Y718" i="18"/>
  <c r="Z718" i="18"/>
  <c r="AC718" i="18"/>
  <c r="T719" i="18"/>
  <c r="V719" i="18"/>
  <c r="Y719" i="18"/>
  <c r="Z719" i="18"/>
  <c r="AC719" i="18"/>
  <c r="T720" i="18"/>
  <c r="V720" i="18"/>
  <c r="Y720" i="18"/>
  <c r="Z720" i="18"/>
  <c r="AC720" i="18"/>
  <c r="T721" i="18"/>
  <c r="V721" i="18"/>
  <c r="Y721" i="18"/>
  <c r="Z721" i="18"/>
  <c r="AC721" i="18"/>
  <c r="T722" i="18"/>
  <c r="V722" i="18"/>
  <c r="Y722" i="18"/>
  <c r="Z722" i="18"/>
  <c r="AC722" i="18"/>
  <c r="T723" i="18"/>
  <c r="V723" i="18"/>
  <c r="Y723" i="18"/>
  <c r="Z723" i="18"/>
  <c r="AC723" i="18"/>
  <c r="T724" i="18"/>
  <c r="V724" i="18"/>
  <c r="Y724" i="18"/>
  <c r="Z724" i="18"/>
  <c r="AC724" i="18"/>
  <c r="T725" i="18"/>
  <c r="V725" i="18"/>
  <c r="Y725" i="18"/>
  <c r="Z725" i="18"/>
  <c r="AC725" i="18"/>
  <c r="T726" i="18"/>
  <c r="V726" i="18"/>
  <c r="Y726" i="18"/>
  <c r="Z726" i="18"/>
  <c r="AC726" i="18"/>
  <c r="T727" i="18"/>
  <c r="V727" i="18"/>
  <c r="Y727" i="18"/>
  <c r="Z727" i="18"/>
  <c r="AC727" i="18"/>
  <c r="T728" i="18"/>
  <c r="V728" i="18"/>
  <c r="Y728" i="18"/>
  <c r="Z728" i="18"/>
  <c r="AC728" i="18"/>
  <c r="T729" i="18"/>
  <c r="V729" i="18"/>
  <c r="Y729" i="18"/>
  <c r="Z729" i="18"/>
  <c r="AC729" i="18"/>
  <c r="T730" i="18"/>
  <c r="V730" i="18"/>
  <c r="Y730" i="18"/>
  <c r="Z730" i="18"/>
  <c r="AC730" i="18"/>
  <c r="T731" i="18"/>
  <c r="V731" i="18"/>
  <c r="Y731" i="18"/>
  <c r="Z731" i="18"/>
  <c r="AC731" i="18"/>
  <c r="T732" i="18"/>
  <c r="V732" i="18"/>
  <c r="Y732" i="18"/>
  <c r="Z732" i="18"/>
  <c r="AC732" i="18"/>
  <c r="T733" i="18"/>
  <c r="V733" i="18"/>
  <c r="Y733" i="18"/>
  <c r="Z733" i="18"/>
  <c r="AC733" i="18"/>
  <c r="T734" i="18"/>
  <c r="V734" i="18"/>
  <c r="Y734" i="18"/>
  <c r="Z734" i="18"/>
  <c r="AC734" i="18"/>
  <c r="T735" i="18"/>
  <c r="V735" i="18"/>
  <c r="Y735" i="18"/>
  <c r="Z735" i="18"/>
  <c r="AC735" i="18"/>
  <c r="T736" i="18"/>
  <c r="V736" i="18"/>
  <c r="Y736" i="18"/>
  <c r="Z736" i="18"/>
  <c r="AC736" i="18"/>
  <c r="T737" i="18"/>
  <c r="V737" i="18"/>
  <c r="Y737" i="18"/>
  <c r="Z737" i="18"/>
  <c r="AC737" i="18"/>
  <c r="T738" i="18"/>
  <c r="V738" i="18"/>
  <c r="Y738" i="18"/>
  <c r="Z738" i="18"/>
  <c r="AC738" i="18"/>
  <c r="T739" i="18"/>
  <c r="V739" i="18"/>
  <c r="Y739" i="18"/>
  <c r="Z739" i="18"/>
  <c r="AC739" i="18"/>
  <c r="T740" i="18"/>
  <c r="V740" i="18"/>
  <c r="Y740" i="18"/>
  <c r="Z740" i="18"/>
  <c r="AC740" i="18"/>
  <c r="T741" i="18"/>
  <c r="V741" i="18"/>
  <c r="Y741" i="18"/>
  <c r="AB741" i="18" s="1"/>
  <c r="Z741" i="18"/>
  <c r="AC741" i="18"/>
  <c r="T742" i="18"/>
  <c r="V742" i="18"/>
  <c r="Y742" i="18"/>
  <c r="Z742" i="18"/>
  <c r="AC742" i="18"/>
  <c r="T743" i="18"/>
  <c r="V743" i="18"/>
  <c r="Y743" i="18"/>
  <c r="Z743" i="18"/>
  <c r="AC743" i="18"/>
  <c r="T744" i="18"/>
  <c r="V744" i="18"/>
  <c r="Y744" i="18"/>
  <c r="Z744" i="18"/>
  <c r="AC744" i="18"/>
  <c r="T745" i="18"/>
  <c r="V745" i="18"/>
  <c r="Y745" i="18"/>
  <c r="Z745" i="18"/>
  <c r="AC745" i="18"/>
  <c r="T746" i="18"/>
  <c r="V746" i="18"/>
  <c r="Y746" i="18"/>
  <c r="Z746" i="18"/>
  <c r="AC746" i="18"/>
  <c r="T747" i="18"/>
  <c r="V747" i="18"/>
  <c r="Y747" i="18"/>
  <c r="Z747" i="18"/>
  <c r="AB747" i="18"/>
  <c r="AC747" i="18"/>
  <c r="T748" i="18"/>
  <c r="V748" i="18"/>
  <c r="Y748" i="18"/>
  <c r="Z748" i="18"/>
  <c r="AC748" i="18"/>
  <c r="T749" i="18"/>
  <c r="V749" i="18"/>
  <c r="Y749" i="18"/>
  <c r="Z749" i="18"/>
  <c r="AB749" i="18"/>
  <c r="AC749" i="18"/>
  <c r="T750" i="18"/>
  <c r="V750" i="18"/>
  <c r="Y750" i="18"/>
  <c r="Z750" i="18"/>
  <c r="AC750" i="18"/>
  <c r="T751" i="18"/>
  <c r="V751" i="18"/>
  <c r="Y751" i="18"/>
  <c r="Z751" i="18"/>
  <c r="AC751" i="18"/>
  <c r="T752" i="18"/>
  <c r="V752" i="18"/>
  <c r="Y752" i="18"/>
  <c r="Z752" i="18"/>
  <c r="AC752" i="18"/>
  <c r="T753" i="18"/>
  <c r="V753" i="18"/>
  <c r="Y753" i="18"/>
  <c r="Z753" i="18"/>
  <c r="AC753" i="18"/>
  <c r="T754" i="18"/>
  <c r="V754" i="18"/>
  <c r="Y754" i="18"/>
  <c r="Z754" i="18"/>
  <c r="AC754" i="18"/>
  <c r="T755" i="18"/>
  <c r="V755" i="18"/>
  <c r="Y755" i="18"/>
  <c r="Z755" i="18"/>
  <c r="AC755" i="18"/>
  <c r="T756" i="18"/>
  <c r="V756" i="18"/>
  <c r="Y756" i="18"/>
  <c r="Z756" i="18"/>
  <c r="AC756" i="18"/>
  <c r="T757" i="18"/>
  <c r="V757" i="18"/>
  <c r="Y757" i="18"/>
  <c r="Z757" i="18"/>
  <c r="AC757" i="18"/>
  <c r="T758" i="18"/>
  <c r="V758" i="18"/>
  <c r="Y758" i="18"/>
  <c r="Z758" i="18"/>
  <c r="AC758" i="18"/>
  <c r="T759" i="18"/>
  <c r="V759" i="18"/>
  <c r="Y759" i="18"/>
  <c r="Z759" i="18"/>
  <c r="AC759" i="18"/>
  <c r="T760" i="18"/>
  <c r="V760" i="18"/>
  <c r="Y760" i="18"/>
  <c r="Z760" i="18"/>
  <c r="AC760" i="18"/>
  <c r="T761" i="18"/>
  <c r="V761" i="18"/>
  <c r="Y761" i="18"/>
  <c r="Z761" i="18"/>
  <c r="AC761" i="18"/>
  <c r="T762" i="18"/>
  <c r="V762" i="18"/>
  <c r="Y762" i="18"/>
  <c r="Z762" i="18"/>
  <c r="AC762" i="18"/>
  <c r="T763" i="18"/>
  <c r="V763" i="18"/>
  <c r="Y763" i="18"/>
  <c r="AB763" i="18" s="1"/>
  <c r="Z763" i="18"/>
  <c r="AC763" i="18"/>
  <c r="T764" i="18"/>
  <c r="V764" i="18"/>
  <c r="Y764" i="18"/>
  <c r="Z764" i="18"/>
  <c r="AC764" i="18"/>
  <c r="T765" i="18"/>
  <c r="V765" i="18"/>
  <c r="Y765" i="18"/>
  <c r="Z765" i="18"/>
  <c r="AC765" i="18"/>
  <c r="T766" i="18"/>
  <c r="V766" i="18"/>
  <c r="Y766" i="18"/>
  <c r="Z766" i="18"/>
  <c r="AC766" i="18"/>
  <c r="T767" i="18"/>
  <c r="V767" i="18"/>
  <c r="Y767" i="18"/>
  <c r="Z767" i="18"/>
  <c r="AC767" i="18"/>
  <c r="T768" i="18"/>
  <c r="V768" i="18"/>
  <c r="Y768" i="18"/>
  <c r="Z768" i="18"/>
  <c r="AB768" i="18" s="1"/>
  <c r="AC768" i="18"/>
  <c r="T769" i="18"/>
  <c r="V769" i="18"/>
  <c r="Y769" i="18"/>
  <c r="Z769" i="18"/>
  <c r="AC769" i="18"/>
  <c r="T770" i="18"/>
  <c r="V770" i="18"/>
  <c r="Y770" i="18"/>
  <c r="Z770" i="18"/>
  <c r="AC770" i="18"/>
  <c r="T771" i="18"/>
  <c r="V771" i="18"/>
  <c r="Y771" i="18"/>
  <c r="Z771" i="18"/>
  <c r="AC771" i="18"/>
  <c r="T772" i="18"/>
  <c r="V772" i="18"/>
  <c r="Y772" i="18"/>
  <c r="Z772" i="18"/>
  <c r="AC772" i="18"/>
  <c r="T773" i="18"/>
  <c r="V773" i="18"/>
  <c r="Y773" i="18"/>
  <c r="Z773" i="18"/>
  <c r="AC773" i="18"/>
  <c r="T774" i="18"/>
  <c r="V774" i="18"/>
  <c r="Y774" i="18"/>
  <c r="Z774" i="18"/>
  <c r="AC774" i="18"/>
  <c r="T775" i="18"/>
  <c r="V775" i="18"/>
  <c r="Y775" i="18"/>
  <c r="Z775" i="18"/>
  <c r="AC775" i="18"/>
  <c r="T776" i="18"/>
  <c r="V776" i="18"/>
  <c r="Y776" i="18"/>
  <c r="AB776" i="18" s="1"/>
  <c r="Z776" i="18"/>
  <c r="AC776" i="18"/>
  <c r="T777" i="18"/>
  <c r="V777" i="18"/>
  <c r="Y777" i="18"/>
  <c r="Z777" i="18"/>
  <c r="AC777" i="18"/>
  <c r="T778" i="18"/>
  <c r="V778" i="18"/>
  <c r="Y778" i="18"/>
  <c r="Z778" i="18"/>
  <c r="AC778" i="18"/>
  <c r="T779" i="18"/>
  <c r="V779" i="18"/>
  <c r="Y779" i="18"/>
  <c r="AB779" i="18" s="1"/>
  <c r="Z779" i="18"/>
  <c r="AC779" i="18"/>
  <c r="T780" i="18"/>
  <c r="V780" i="18"/>
  <c r="Y780" i="18"/>
  <c r="Z780" i="18"/>
  <c r="AC780" i="18"/>
  <c r="T781" i="18"/>
  <c r="V781" i="18"/>
  <c r="Y781" i="18"/>
  <c r="Z781" i="18"/>
  <c r="AC781" i="18"/>
  <c r="T782" i="18"/>
  <c r="V782" i="18"/>
  <c r="Y782" i="18"/>
  <c r="Z782" i="18"/>
  <c r="AC782" i="18"/>
  <c r="T783" i="18"/>
  <c r="V783" i="18"/>
  <c r="Y783" i="18"/>
  <c r="Z783" i="18"/>
  <c r="AC783" i="18"/>
  <c r="T784" i="18"/>
  <c r="V784" i="18"/>
  <c r="Y784" i="18"/>
  <c r="Z784" i="18"/>
  <c r="AC784" i="18"/>
  <c r="T785" i="18"/>
  <c r="V785" i="18"/>
  <c r="Y785" i="18"/>
  <c r="Z785" i="18"/>
  <c r="AC785" i="18"/>
  <c r="T786" i="18"/>
  <c r="V786" i="18"/>
  <c r="Y786" i="18"/>
  <c r="Z786" i="18"/>
  <c r="AC786" i="18"/>
  <c r="T787" i="18"/>
  <c r="V787" i="18"/>
  <c r="Y787" i="18"/>
  <c r="Z787" i="18"/>
  <c r="AC787" i="18"/>
  <c r="T788" i="18"/>
  <c r="V788" i="18"/>
  <c r="Y788" i="18"/>
  <c r="Z788" i="18"/>
  <c r="AC788" i="18"/>
  <c r="T789" i="18"/>
  <c r="V789" i="18"/>
  <c r="Y789" i="18"/>
  <c r="Z789" i="18"/>
  <c r="AC789" i="18"/>
  <c r="T790" i="18"/>
  <c r="V790" i="18"/>
  <c r="Y790" i="18"/>
  <c r="Z790" i="18"/>
  <c r="AC790" i="18"/>
  <c r="T791" i="18"/>
  <c r="V791" i="18"/>
  <c r="Y791" i="18"/>
  <c r="Z791" i="18"/>
  <c r="AC791" i="18"/>
  <c r="T792" i="18"/>
  <c r="V792" i="18"/>
  <c r="Y792" i="18"/>
  <c r="Z792" i="18"/>
  <c r="AC792" i="18"/>
  <c r="T793" i="18"/>
  <c r="V793" i="18"/>
  <c r="Y793" i="18"/>
  <c r="Z793" i="18"/>
  <c r="AC793" i="18"/>
  <c r="T794" i="18"/>
  <c r="V794" i="18"/>
  <c r="Y794" i="18"/>
  <c r="Z794" i="18"/>
  <c r="AC794" i="18"/>
  <c r="T795" i="18"/>
  <c r="V795" i="18"/>
  <c r="Y795" i="18"/>
  <c r="AB795" i="18" s="1"/>
  <c r="Z795" i="18"/>
  <c r="AC795" i="18"/>
  <c r="T796" i="18"/>
  <c r="V796" i="18"/>
  <c r="Y796" i="18"/>
  <c r="Z796" i="18"/>
  <c r="AC796" i="18"/>
  <c r="T797" i="18"/>
  <c r="V797" i="18"/>
  <c r="Y797" i="18"/>
  <c r="Z797" i="18"/>
  <c r="AC797" i="18"/>
  <c r="T798" i="18"/>
  <c r="V798" i="18"/>
  <c r="Y798" i="18"/>
  <c r="Z798" i="18"/>
  <c r="AC798" i="18"/>
  <c r="T799" i="18"/>
  <c r="V799" i="18"/>
  <c r="Y799" i="18"/>
  <c r="Z799" i="18"/>
  <c r="AC799" i="18"/>
  <c r="T800" i="18"/>
  <c r="V800" i="18"/>
  <c r="Y800" i="18"/>
  <c r="Z800" i="18"/>
  <c r="AC800" i="18"/>
  <c r="T801" i="18"/>
  <c r="V801" i="18"/>
  <c r="Y801" i="18"/>
  <c r="Z801" i="18"/>
  <c r="AC801" i="18"/>
  <c r="T802" i="18"/>
  <c r="V802" i="18"/>
  <c r="Y802" i="18"/>
  <c r="Z802" i="18"/>
  <c r="AC802" i="18"/>
  <c r="T803" i="18"/>
  <c r="V803" i="18"/>
  <c r="Y803" i="18"/>
  <c r="Z803" i="18"/>
  <c r="AC803" i="18"/>
  <c r="T804" i="18"/>
  <c r="V804" i="18"/>
  <c r="Y804" i="18"/>
  <c r="Z804" i="18"/>
  <c r="AC804" i="18"/>
  <c r="T805" i="18"/>
  <c r="V805" i="18"/>
  <c r="Y805" i="18"/>
  <c r="Z805" i="18"/>
  <c r="AC805" i="18"/>
  <c r="T806" i="18"/>
  <c r="V806" i="18"/>
  <c r="Y806" i="18"/>
  <c r="Z806" i="18"/>
  <c r="AC806" i="18"/>
  <c r="T807" i="18"/>
  <c r="V807" i="18"/>
  <c r="Y807" i="18"/>
  <c r="Z807" i="18"/>
  <c r="AC807" i="18"/>
  <c r="T808" i="18"/>
  <c r="V808" i="18"/>
  <c r="Y808" i="18"/>
  <c r="Z808" i="18"/>
  <c r="AC808" i="18"/>
  <c r="T809" i="18"/>
  <c r="V809" i="18"/>
  <c r="Y809" i="18"/>
  <c r="Z809" i="18"/>
  <c r="AC809" i="18"/>
  <c r="T810" i="18"/>
  <c r="V810" i="18"/>
  <c r="Y810" i="18"/>
  <c r="Z810" i="18"/>
  <c r="AC810" i="18"/>
  <c r="T811" i="18"/>
  <c r="V811" i="18"/>
  <c r="Y811" i="18"/>
  <c r="Z811" i="18"/>
  <c r="AC811" i="18"/>
  <c r="T812" i="18"/>
  <c r="V812" i="18"/>
  <c r="Y812" i="18"/>
  <c r="Z812" i="18"/>
  <c r="AC812" i="18"/>
  <c r="T813" i="18"/>
  <c r="V813" i="18"/>
  <c r="Y813" i="18"/>
  <c r="Z813" i="18"/>
  <c r="AC813" i="18"/>
  <c r="T814" i="18"/>
  <c r="V814" i="18"/>
  <c r="Y814" i="18"/>
  <c r="Z814" i="18"/>
  <c r="AC814" i="18"/>
  <c r="T815" i="18"/>
  <c r="V815" i="18"/>
  <c r="Y815" i="18"/>
  <c r="Z815" i="18"/>
  <c r="AC815" i="18"/>
  <c r="T816" i="18"/>
  <c r="V816" i="18"/>
  <c r="Y816" i="18"/>
  <c r="Z816" i="18"/>
  <c r="AC816" i="18"/>
  <c r="T817" i="18"/>
  <c r="V817" i="18"/>
  <c r="Y817" i="18"/>
  <c r="Z817" i="18"/>
  <c r="AC817" i="18"/>
  <c r="T818" i="18"/>
  <c r="V818" i="18"/>
  <c r="Y818" i="18"/>
  <c r="Z818" i="18"/>
  <c r="AC818" i="18"/>
  <c r="T819" i="18"/>
  <c r="V819" i="18"/>
  <c r="Y819" i="18"/>
  <c r="Z819" i="18"/>
  <c r="AB819" i="18" s="1"/>
  <c r="AC819" i="18"/>
  <c r="T820" i="18"/>
  <c r="V820" i="18"/>
  <c r="Y820" i="18"/>
  <c r="Z820" i="18"/>
  <c r="AC820" i="18"/>
  <c r="T821" i="18"/>
  <c r="V821" i="18"/>
  <c r="Y821" i="18"/>
  <c r="Z821" i="18"/>
  <c r="AC821" i="18"/>
  <c r="T822" i="18"/>
  <c r="V822" i="18"/>
  <c r="Y822" i="18"/>
  <c r="Z822" i="18"/>
  <c r="AC822" i="18"/>
  <c r="T823" i="18"/>
  <c r="V823" i="18"/>
  <c r="Y823" i="18"/>
  <c r="Z823" i="18"/>
  <c r="AB823" i="18" s="1"/>
  <c r="AC823" i="18"/>
  <c r="T824" i="18"/>
  <c r="V824" i="18"/>
  <c r="Y824" i="18"/>
  <c r="AB824" i="18" s="1"/>
  <c r="Z824" i="18"/>
  <c r="AC824" i="18"/>
  <c r="T825" i="18"/>
  <c r="V825" i="18"/>
  <c r="Y825" i="18"/>
  <c r="Z825" i="18"/>
  <c r="AC825" i="18"/>
  <c r="T826" i="18"/>
  <c r="V826" i="18"/>
  <c r="Y826" i="18"/>
  <c r="Z826" i="18"/>
  <c r="AC826" i="18"/>
  <c r="T827" i="18"/>
  <c r="V827" i="18"/>
  <c r="Y827" i="18"/>
  <c r="Z827" i="18"/>
  <c r="AC827" i="18"/>
  <c r="T828" i="18"/>
  <c r="V828" i="18"/>
  <c r="Y828" i="18"/>
  <c r="Z828" i="18"/>
  <c r="AC828" i="18"/>
  <c r="T829" i="18"/>
  <c r="V829" i="18"/>
  <c r="Y829" i="18"/>
  <c r="Z829" i="18"/>
  <c r="AC829" i="18"/>
  <c r="T830" i="18"/>
  <c r="V830" i="18"/>
  <c r="Y830" i="18"/>
  <c r="Z830" i="18"/>
  <c r="AC830" i="18"/>
  <c r="T831" i="18"/>
  <c r="V831" i="18"/>
  <c r="Y831" i="18"/>
  <c r="Z831" i="18"/>
  <c r="AB831" i="18" s="1"/>
  <c r="AC831" i="18"/>
  <c r="T832" i="18"/>
  <c r="V832" i="18"/>
  <c r="Y832" i="18"/>
  <c r="Z832" i="18"/>
  <c r="AC832" i="18"/>
  <c r="T833" i="18"/>
  <c r="V833" i="18"/>
  <c r="Y833" i="18"/>
  <c r="Z833" i="18"/>
  <c r="AB833" i="18" s="1"/>
  <c r="AA833" i="18" s="1"/>
  <c r="U833" i="18" s="1"/>
  <c r="AC833" i="18"/>
  <c r="T834" i="18"/>
  <c r="V834" i="18"/>
  <c r="Y834" i="18"/>
  <c r="Z834" i="18"/>
  <c r="AC834" i="18"/>
  <c r="T835" i="18"/>
  <c r="V835" i="18"/>
  <c r="Y835" i="18"/>
  <c r="Z835" i="18"/>
  <c r="AC835" i="18"/>
  <c r="T836" i="18"/>
  <c r="V836" i="18"/>
  <c r="Y836" i="18"/>
  <c r="AB836" i="18" s="1"/>
  <c r="Z836" i="18"/>
  <c r="AC836" i="18"/>
  <c r="T837" i="18"/>
  <c r="V837" i="18"/>
  <c r="Y837" i="18"/>
  <c r="Z837" i="18"/>
  <c r="AC837" i="18"/>
  <c r="T838" i="18"/>
  <c r="V838" i="18"/>
  <c r="Y838" i="18"/>
  <c r="Z838" i="18"/>
  <c r="AB838" i="18" s="1"/>
  <c r="AC838" i="18"/>
  <c r="T839" i="18"/>
  <c r="V839" i="18"/>
  <c r="Y839" i="18"/>
  <c r="Z839" i="18"/>
  <c r="AC839" i="18"/>
  <c r="T840" i="18"/>
  <c r="V840" i="18"/>
  <c r="Y840" i="18"/>
  <c r="Z840" i="18"/>
  <c r="AC840" i="18"/>
  <c r="T841" i="18"/>
  <c r="V841" i="18"/>
  <c r="Y841" i="18"/>
  <c r="Z841" i="18"/>
  <c r="AC841" i="18"/>
  <c r="T842" i="18"/>
  <c r="V842" i="18"/>
  <c r="Y842" i="18"/>
  <c r="Z842" i="18"/>
  <c r="AC842" i="18"/>
  <c r="T843" i="18"/>
  <c r="V843" i="18"/>
  <c r="Y843" i="18"/>
  <c r="Z843" i="18"/>
  <c r="AC843" i="18"/>
  <c r="T844" i="18"/>
  <c r="V844" i="18"/>
  <c r="Y844" i="18"/>
  <c r="Z844" i="18"/>
  <c r="AC844" i="18"/>
  <c r="T845" i="18"/>
  <c r="V845" i="18"/>
  <c r="Y845" i="18"/>
  <c r="Z845" i="18"/>
  <c r="AC845" i="18"/>
  <c r="T846" i="18"/>
  <c r="V846" i="18"/>
  <c r="Y846" i="18"/>
  <c r="AB846" i="18" s="1"/>
  <c r="Z846" i="18"/>
  <c r="AC846" i="18"/>
  <c r="T847" i="18"/>
  <c r="V847" i="18"/>
  <c r="Y847" i="18"/>
  <c r="Z847" i="18"/>
  <c r="AC847" i="18"/>
  <c r="T848" i="18"/>
  <c r="V848" i="18"/>
  <c r="Y848" i="18"/>
  <c r="Z848" i="18"/>
  <c r="AC848" i="18"/>
  <c r="T849" i="18"/>
  <c r="V849" i="18"/>
  <c r="Y849" i="18"/>
  <c r="Z849" i="18"/>
  <c r="AC849" i="18"/>
  <c r="T850" i="18"/>
  <c r="V850" i="18"/>
  <c r="Y850" i="18"/>
  <c r="Z850" i="18"/>
  <c r="AC850" i="18"/>
  <c r="T851" i="18"/>
  <c r="V851" i="18"/>
  <c r="Y851" i="18"/>
  <c r="Z851" i="18"/>
  <c r="AC851" i="18"/>
  <c r="T852" i="18"/>
  <c r="V852" i="18"/>
  <c r="Y852" i="18"/>
  <c r="AB852" i="18" s="1"/>
  <c r="Z852" i="18"/>
  <c r="AC852" i="18"/>
  <c r="T853" i="18"/>
  <c r="V853" i="18"/>
  <c r="Y853" i="18"/>
  <c r="Z853" i="18"/>
  <c r="AC853" i="18"/>
  <c r="T854" i="18"/>
  <c r="V854" i="18"/>
  <c r="Y854" i="18"/>
  <c r="Z854" i="18"/>
  <c r="AC854" i="18"/>
  <c r="T855" i="18"/>
  <c r="V855" i="18"/>
  <c r="Y855" i="18"/>
  <c r="Z855" i="18"/>
  <c r="AC855" i="18"/>
  <c r="T856" i="18"/>
  <c r="V856" i="18"/>
  <c r="Y856" i="18"/>
  <c r="Z856" i="18"/>
  <c r="AC856" i="18"/>
  <c r="T857" i="18"/>
  <c r="V857" i="18"/>
  <c r="Y857" i="18"/>
  <c r="Z857" i="18"/>
  <c r="AC857" i="18"/>
  <c r="T858" i="18"/>
  <c r="V858" i="18"/>
  <c r="Y858" i="18"/>
  <c r="Z858" i="18"/>
  <c r="AC858" i="18"/>
  <c r="T859" i="18"/>
  <c r="V859" i="18"/>
  <c r="Y859" i="18"/>
  <c r="Z859" i="18"/>
  <c r="AC859" i="18"/>
  <c r="T860" i="18"/>
  <c r="V860" i="18"/>
  <c r="Y860" i="18"/>
  <c r="Z860" i="18"/>
  <c r="AC860" i="18"/>
  <c r="T861" i="18"/>
  <c r="V861" i="18"/>
  <c r="Y861" i="18"/>
  <c r="AB861" i="18" s="1"/>
  <c r="Z861" i="18"/>
  <c r="AC861" i="18"/>
  <c r="T862" i="18"/>
  <c r="V862" i="18"/>
  <c r="Y862" i="18"/>
  <c r="Z862" i="18"/>
  <c r="AC862" i="18"/>
  <c r="T863" i="18"/>
  <c r="V863" i="18"/>
  <c r="Y863" i="18"/>
  <c r="Z863" i="18"/>
  <c r="AC863" i="18"/>
  <c r="T864" i="18"/>
  <c r="V864" i="18"/>
  <c r="Y864" i="18"/>
  <c r="AB864" i="18" s="1"/>
  <c r="Z864" i="18"/>
  <c r="AC864" i="18"/>
  <c r="T865" i="18"/>
  <c r="V865" i="18"/>
  <c r="Y865" i="18"/>
  <c r="Z865" i="18"/>
  <c r="AC865" i="18"/>
  <c r="T866" i="18"/>
  <c r="V866" i="18"/>
  <c r="Y866" i="18"/>
  <c r="Z866" i="18"/>
  <c r="AC866" i="18"/>
  <c r="T867" i="18"/>
  <c r="V867" i="18"/>
  <c r="Y867" i="18"/>
  <c r="Z867" i="18"/>
  <c r="AC867" i="18"/>
  <c r="T868" i="18"/>
  <c r="V868" i="18"/>
  <c r="Y868" i="18"/>
  <c r="Z868" i="18"/>
  <c r="AC868" i="18"/>
  <c r="T869" i="18"/>
  <c r="V869" i="18"/>
  <c r="Y869" i="18"/>
  <c r="Z869" i="18"/>
  <c r="AC869" i="18"/>
  <c r="T870" i="18"/>
  <c r="V870" i="18"/>
  <c r="Y870" i="18"/>
  <c r="Z870" i="18"/>
  <c r="AC870" i="18"/>
  <c r="T871" i="18"/>
  <c r="V871" i="18"/>
  <c r="Y871" i="18"/>
  <c r="Z871" i="18"/>
  <c r="AC871" i="18"/>
  <c r="T872" i="18"/>
  <c r="V872" i="18"/>
  <c r="Y872" i="18"/>
  <c r="Z872" i="18"/>
  <c r="AB872" i="18" s="1"/>
  <c r="AC872" i="18"/>
  <c r="T873" i="18"/>
  <c r="V873" i="18"/>
  <c r="Y873" i="18"/>
  <c r="Z873" i="18"/>
  <c r="AC873" i="18"/>
  <c r="T874" i="18"/>
  <c r="V874" i="18"/>
  <c r="Y874" i="18"/>
  <c r="Z874" i="18"/>
  <c r="AC874" i="18"/>
  <c r="T875" i="18"/>
  <c r="V875" i="18"/>
  <c r="Y875" i="18"/>
  <c r="Z875" i="18"/>
  <c r="AC875" i="18"/>
  <c r="T876" i="18"/>
  <c r="V876" i="18"/>
  <c r="Y876" i="18"/>
  <c r="Z876" i="18"/>
  <c r="AC876" i="18"/>
  <c r="T877" i="18"/>
  <c r="V877" i="18"/>
  <c r="Y877" i="18"/>
  <c r="Z877" i="18"/>
  <c r="AC877" i="18"/>
  <c r="T878" i="18"/>
  <c r="V878" i="18"/>
  <c r="Y878" i="18"/>
  <c r="Z878" i="18"/>
  <c r="AC878" i="18"/>
  <c r="T879" i="18"/>
  <c r="V879" i="18"/>
  <c r="Y879" i="18"/>
  <c r="Z879" i="18"/>
  <c r="AC879" i="18"/>
  <c r="T880" i="18"/>
  <c r="V880" i="18"/>
  <c r="Y880" i="18"/>
  <c r="Z880" i="18"/>
  <c r="AC880" i="18"/>
  <c r="T881" i="18"/>
  <c r="V881" i="18"/>
  <c r="Y881" i="18"/>
  <c r="Z881" i="18"/>
  <c r="AC881" i="18"/>
  <c r="T882" i="18"/>
  <c r="V882" i="18"/>
  <c r="Y882" i="18"/>
  <c r="Z882" i="18"/>
  <c r="AC882" i="18"/>
  <c r="T883" i="18"/>
  <c r="V883" i="18"/>
  <c r="Y883" i="18"/>
  <c r="Z883" i="18"/>
  <c r="AC883" i="18"/>
  <c r="T884" i="18"/>
  <c r="V884" i="18"/>
  <c r="Y884" i="18"/>
  <c r="Z884" i="18"/>
  <c r="AC884" i="18"/>
  <c r="T885" i="18"/>
  <c r="V885" i="18"/>
  <c r="Y885" i="18"/>
  <c r="Z885" i="18"/>
  <c r="AC885" i="18"/>
  <c r="T886" i="18"/>
  <c r="V886" i="18"/>
  <c r="Y886" i="18"/>
  <c r="Z886" i="18"/>
  <c r="AC886" i="18"/>
  <c r="T887" i="18"/>
  <c r="V887" i="18"/>
  <c r="Y887" i="18"/>
  <c r="Z887" i="18"/>
  <c r="AC887" i="18"/>
  <c r="T888" i="18"/>
  <c r="V888" i="18"/>
  <c r="Y888" i="18"/>
  <c r="Z888" i="18"/>
  <c r="AC888" i="18"/>
  <c r="T889" i="18"/>
  <c r="V889" i="18"/>
  <c r="Y889" i="18"/>
  <c r="Z889" i="18"/>
  <c r="AC889" i="18"/>
  <c r="T890" i="18"/>
  <c r="V890" i="18"/>
  <c r="Y890" i="18"/>
  <c r="Z890" i="18"/>
  <c r="AC890" i="18"/>
  <c r="T891" i="18"/>
  <c r="V891" i="18"/>
  <c r="Y891" i="18"/>
  <c r="Z891" i="18"/>
  <c r="AC891" i="18"/>
  <c r="T892" i="18"/>
  <c r="V892" i="18"/>
  <c r="Y892" i="18"/>
  <c r="Z892" i="18"/>
  <c r="AC892" i="18"/>
  <c r="T893" i="18"/>
  <c r="V893" i="18"/>
  <c r="Y893" i="18"/>
  <c r="Z893" i="18"/>
  <c r="AC893" i="18"/>
  <c r="T894" i="18"/>
  <c r="V894" i="18"/>
  <c r="Y894" i="18"/>
  <c r="Z894" i="18"/>
  <c r="AC894" i="18"/>
  <c r="T895" i="18"/>
  <c r="V895" i="18"/>
  <c r="Y895" i="18"/>
  <c r="Z895" i="18"/>
  <c r="AC895" i="18"/>
  <c r="T896" i="18"/>
  <c r="V896" i="18"/>
  <c r="Y896" i="18"/>
  <c r="Z896" i="18"/>
  <c r="AC896" i="18"/>
  <c r="T897" i="18"/>
  <c r="V897" i="18"/>
  <c r="Y897" i="18"/>
  <c r="Z897" i="18"/>
  <c r="AC897" i="18"/>
  <c r="T898" i="18"/>
  <c r="V898" i="18"/>
  <c r="Y898" i="18"/>
  <c r="Z898" i="18"/>
  <c r="AC898" i="18"/>
  <c r="T899" i="18"/>
  <c r="V899" i="18"/>
  <c r="Y899" i="18"/>
  <c r="Z899" i="18"/>
  <c r="AC899" i="18"/>
  <c r="T900" i="18"/>
  <c r="V900" i="18"/>
  <c r="Y900" i="18"/>
  <c r="Z900" i="18"/>
  <c r="AC900" i="18"/>
  <c r="T901" i="18"/>
  <c r="V901" i="18"/>
  <c r="Y901" i="18"/>
  <c r="Z901" i="18"/>
  <c r="AC901" i="18"/>
  <c r="T902" i="18"/>
  <c r="V902" i="18"/>
  <c r="Y902" i="18"/>
  <c r="Z902" i="18"/>
  <c r="AC902" i="18"/>
  <c r="T903" i="18"/>
  <c r="V903" i="18"/>
  <c r="Y903" i="18"/>
  <c r="Z903" i="18"/>
  <c r="AC903" i="18"/>
  <c r="T904" i="18"/>
  <c r="V904" i="18"/>
  <c r="Y904" i="18"/>
  <c r="Z904" i="18"/>
  <c r="AC904" i="18"/>
  <c r="T905" i="18"/>
  <c r="V905" i="18"/>
  <c r="Y905" i="18"/>
  <c r="Z905" i="18"/>
  <c r="AC905" i="18"/>
  <c r="T906" i="18"/>
  <c r="V906" i="18"/>
  <c r="Y906" i="18"/>
  <c r="Z906" i="18"/>
  <c r="AC906" i="18"/>
  <c r="T907" i="18"/>
  <c r="V907" i="18"/>
  <c r="Y907" i="18"/>
  <c r="Z907" i="18"/>
  <c r="AC907" i="18"/>
  <c r="T908" i="18"/>
  <c r="V908" i="18"/>
  <c r="Y908" i="18"/>
  <c r="Z908" i="18"/>
  <c r="AC908" i="18"/>
  <c r="T909" i="18"/>
  <c r="V909" i="18"/>
  <c r="Y909" i="18"/>
  <c r="Z909" i="18"/>
  <c r="AC909" i="18"/>
  <c r="T910" i="18"/>
  <c r="V910" i="18"/>
  <c r="Y910" i="18"/>
  <c r="Z910" i="18"/>
  <c r="AC910" i="18"/>
  <c r="T911" i="18"/>
  <c r="V911" i="18"/>
  <c r="Y911" i="18"/>
  <c r="Z911" i="18"/>
  <c r="AC911" i="18"/>
  <c r="T912" i="18"/>
  <c r="V912" i="18"/>
  <c r="Y912" i="18"/>
  <c r="Z912" i="18"/>
  <c r="AC912" i="18"/>
  <c r="T913" i="18"/>
  <c r="V913" i="18"/>
  <c r="Y913" i="18"/>
  <c r="Z913" i="18"/>
  <c r="AB913" i="18"/>
  <c r="AC913" i="18"/>
  <c r="T914" i="18"/>
  <c r="V914" i="18"/>
  <c r="Y914" i="18"/>
  <c r="Z914" i="18"/>
  <c r="AC914" i="18"/>
  <c r="T915" i="18"/>
  <c r="V915" i="18"/>
  <c r="Y915" i="18"/>
  <c r="Z915" i="18"/>
  <c r="AC915" i="18"/>
  <c r="T916" i="18"/>
  <c r="V916" i="18"/>
  <c r="Y916" i="18"/>
  <c r="Z916" i="18"/>
  <c r="AC916" i="18"/>
  <c r="T917" i="18"/>
  <c r="V917" i="18"/>
  <c r="Y917" i="18"/>
  <c r="Z917" i="18"/>
  <c r="AC917" i="18"/>
  <c r="T918" i="18"/>
  <c r="V918" i="18"/>
  <c r="Y918" i="18"/>
  <c r="Z918" i="18"/>
  <c r="AC918" i="18"/>
  <c r="T919" i="18"/>
  <c r="V919" i="18"/>
  <c r="Y919" i="18"/>
  <c r="Z919" i="18"/>
  <c r="AC919" i="18"/>
  <c r="T920" i="18"/>
  <c r="V920" i="18"/>
  <c r="Y920" i="18"/>
  <c r="Z920" i="18"/>
  <c r="AC920" i="18"/>
  <c r="T921" i="18"/>
  <c r="V921" i="18"/>
  <c r="Y921" i="18"/>
  <c r="Z921" i="18"/>
  <c r="AC921" i="18"/>
  <c r="T922" i="18"/>
  <c r="V922" i="18"/>
  <c r="Y922" i="18"/>
  <c r="Z922" i="18"/>
  <c r="AC922" i="18"/>
  <c r="T923" i="18"/>
  <c r="V923" i="18"/>
  <c r="Y923" i="18"/>
  <c r="Z923" i="18"/>
  <c r="AB923" i="18" s="1"/>
  <c r="AC923" i="18"/>
  <c r="T924" i="18"/>
  <c r="V924" i="18"/>
  <c r="Y924" i="18"/>
  <c r="Z924" i="18"/>
  <c r="AC924" i="18"/>
  <c r="T925" i="18"/>
  <c r="V925" i="18"/>
  <c r="Y925" i="18"/>
  <c r="Z925" i="18"/>
  <c r="AC925" i="18"/>
  <c r="T926" i="18"/>
  <c r="V926" i="18"/>
  <c r="Y926" i="18"/>
  <c r="Z926" i="18"/>
  <c r="AC926" i="18"/>
  <c r="T927" i="18"/>
  <c r="V927" i="18"/>
  <c r="Y927" i="18"/>
  <c r="Z927" i="18"/>
  <c r="AC927" i="18"/>
  <c r="T928" i="18"/>
  <c r="V928" i="18"/>
  <c r="Y928" i="18"/>
  <c r="Z928" i="18"/>
  <c r="AC928" i="18"/>
  <c r="T929" i="18"/>
  <c r="V929" i="18"/>
  <c r="Y929" i="18"/>
  <c r="Z929" i="18"/>
  <c r="AB929" i="18" s="1"/>
  <c r="AC929" i="18"/>
  <c r="T930" i="18"/>
  <c r="V930" i="18"/>
  <c r="Y930" i="18"/>
  <c r="Z930" i="18"/>
  <c r="AC930" i="18"/>
  <c r="T931" i="18"/>
  <c r="V931" i="18"/>
  <c r="Y931" i="18"/>
  <c r="Z931" i="18"/>
  <c r="AC931" i="18"/>
  <c r="T932" i="18"/>
  <c r="V932" i="18"/>
  <c r="Y932" i="18"/>
  <c r="Z932" i="18"/>
  <c r="AC932" i="18"/>
  <c r="T933" i="18"/>
  <c r="V933" i="18"/>
  <c r="Y933" i="18"/>
  <c r="Z933" i="18"/>
  <c r="AC933" i="18"/>
  <c r="T934" i="18"/>
  <c r="V934" i="18"/>
  <c r="Y934" i="18"/>
  <c r="Z934" i="18"/>
  <c r="AC934" i="18"/>
  <c r="T935" i="18"/>
  <c r="V935" i="18"/>
  <c r="Y935" i="18"/>
  <c r="Z935" i="18"/>
  <c r="AC935" i="18"/>
  <c r="T936" i="18"/>
  <c r="V936" i="18"/>
  <c r="Y936" i="18"/>
  <c r="Z936" i="18"/>
  <c r="AC936" i="18"/>
  <c r="T937" i="18"/>
  <c r="V937" i="18"/>
  <c r="Y937" i="18"/>
  <c r="Z937" i="18"/>
  <c r="AC937" i="18"/>
  <c r="T938" i="18"/>
  <c r="V938" i="18"/>
  <c r="Y938" i="18"/>
  <c r="Z938" i="18"/>
  <c r="AC938" i="18"/>
  <c r="T939" i="18"/>
  <c r="V939" i="18"/>
  <c r="Y939" i="18"/>
  <c r="Z939" i="18"/>
  <c r="AC939" i="18"/>
  <c r="T940" i="18"/>
  <c r="V940" i="18"/>
  <c r="Y940" i="18"/>
  <c r="Z940" i="18"/>
  <c r="AC940" i="18"/>
  <c r="T941" i="18"/>
  <c r="V941" i="18"/>
  <c r="Y941" i="18"/>
  <c r="Z941" i="18"/>
  <c r="AC941" i="18"/>
  <c r="T942" i="18"/>
  <c r="V942" i="18"/>
  <c r="Y942" i="18"/>
  <c r="Z942" i="18"/>
  <c r="AC942" i="18"/>
  <c r="T943" i="18"/>
  <c r="V943" i="18"/>
  <c r="Y943" i="18"/>
  <c r="Z943" i="18"/>
  <c r="AC943" i="18"/>
  <c r="T944" i="18"/>
  <c r="V944" i="18"/>
  <c r="Y944" i="18"/>
  <c r="Z944" i="18"/>
  <c r="AC944" i="18"/>
  <c r="T945" i="18"/>
  <c r="V945" i="18"/>
  <c r="Y945" i="18"/>
  <c r="Z945" i="18"/>
  <c r="AC945" i="18"/>
  <c r="T946" i="18"/>
  <c r="V946" i="18"/>
  <c r="Y946" i="18"/>
  <c r="Z946" i="18"/>
  <c r="AC946" i="18"/>
  <c r="T947" i="18"/>
  <c r="V947" i="18"/>
  <c r="Y947" i="18"/>
  <c r="Z947" i="18"/>
  <c r="AC947" i="18"/>
  <c r="T948" i="18"/>
  <c r="V948" i="18"/>
  <c r="Y948" i="18"/>
  <c r="Z948" i="18"/>
  <c r="AC948" i="18"/>
  <c r="T949" i="18"/>
  <c r="V949" i="18"/>
  <c r="Y949" i="18"/>
  <c r="Z949" i="18"/>
  <c r="AC949" i="18"/>
  <c r="T950" i="18"/>
  <c r="V950" i="18"/>
  <c r="Y950" i="18"/>
  <c r="Z950" i="18"/>
  <c r="AC950" i="18"/>
  <c r="T951" i="18"/>
  <c r="V951" i="18"/>
  <c r="Y951" i="18"/>
  <c r="Z951" i="18"/>
  <c r="AC951" i="18"/>
  <c r="T952" i="18"/>
  <c r="V952" i="18"/>
  <c r="Y952" i="18"/>
  <c r="Z952" i="18"/>
  <c r="AC952" i="18"/>
  <c r="T953" i="18"/>
  <c r="V953" i="18"/>
  <c r="Y953" i="18"/>
  <c r="Z953" i="18"/>
  <c r="AC953" i="18"/>
  <c r="T954" i="18"/>
  <c r="V954" i="18"/>
  <c r="Y954" i="18"/>
  <c r="Z954" i="18"/>
  <c r="AC954" i="18"/>
  <c r="T955" i="18"/>
  <c r="V955" i="18"/>
  <c r="Y955" i="18"/>
  <c r="Z955" i="18"/>
  <c r="AC955" i="18"/>
  <c r="T956" i="18"/>
  <c r="V956" i="18"/>
  <c r="Y956" i="18"/>
  <c r="Z956" i="18"/>
  <c r="AC956" i="18"/>
  <c r="T957" i="18"/>
  <c r="V957" i="18"/>
  <c r="Y957" i="18"/>
  <c r="Z957" i="18"/>
  <c r="AC957" i="18"/>
  <c r="T958" i="18"/>
  <c r="V958" i="18"/>
  <c r="Y958" i="18"/>
  <c r="Z958" i="18"/>
  <c r="AC958" i="18"/>
  <c r="T959" i="18"/>
  <c r="V959" i="18"/>
  <c r="Y959" i="18"/>
  <c r="Z959" i="18"/>
  <c r="AC959" i="18"/>
  <c r="T960" i="18"/>
  <c r="V960" i="18"/>
  <c r="Y960" i="18"/>
  <c r="Z960" i="18"/>
  <c r="AC960" i="18"/>
  <c r="T961" i="18"/>
  <c r="V961" i="18"/>
  <c r="Y961" i="18"/>
  <c r="Z961" i="18"/>
  <c r="AC961" i="18"/>
  <c r="T962" i="18"/>
  <c r="V962" i="18"/>
  <c r="Y962" i="18"/>
  <c r="Z962" i="18"/>
  <c r="AC962" i="18"/>
  <c r="T963" i="18"/>
  <c r="V963" i="18"/>
  <c r="Y963" i="18"/>
  <c r="Z963" i="18"/>
  <c r="AC963" i="18"/>
  <c r="T964" i="18"/>
  <c r="V964" i="18"/>
  <c r="Y964" i="18"/>
  <c r="Z964" i="18"/>
  <c r="AC964" i="18"/>
  <c r="T965" i="18"/>
  <c r="V965" i="18"/>
  <c r="Y965" i="18"/>
  <c r="Z965" i="18"/>
  <c r="AC965" i="18"/>
  <c r="T966" i="18"/>
  <c r="V966" i="18"/>
  <c r="Y966" i="18"/>
  <c r="Z966" i="18"/>
  <c r="AC966" i="18"/>
  <c r="T967" i="18"/>
  <c r="V967" i="18"/>
  <c r="Y967" i="18"/>
  <c r="AB967" i="18" s="1"/>
  <c r="Z967" i="18"/>
  <c r="AC967" i="18"/>
  <c r="T968" i="18"/>
  <c r="V968" i="18"/>
  <c r="Y968" i="18"/>
  <c r="Z968" i="18"/>
  <c r="AC968" i="18"/>
  <c r="T969" i="18"/>
  <c r="V969" i="18"/>
  <c r="Y969" i="18"/>
  <c r="Z969" i="18"/>
  <c r="AC969" i="18"/>
  <c r="T970" i="18"/>
  <c r="V970" i="18"/>
  <c r="Y970" i="18"/>
  <c r="Z970" i="18"/>
  <c r="AC970" i="18"/>
  <c r="T971" i="18"/>
  <c r="V971" i="18"/>
  <c r="Y971" i="18"/>
  <c r="Z971" i="18"/>
  <c r="AC971" i="18"/>
  <c r="T972" i="18"/>
  <c r="V972" i="18"/>
  <c r="Y972" i="18"/>
  <c r="Z972" i="18"/>
  <c r="AC972" i="18"/>
  <c r="T973" i="18"/>
  <c r="V973" i="18"/>
  <c r="Y973" i="18"/>
  <c r="Z973" i="18"/>
  <c r="AC973" i="18"/>
  <c r="T974" i="18"/>
  <c r="V974" i="18"/>
  <c r="Y974" i="18"/>
  <c r="Z974" i="18"/>
  <c r="AC974" i="18"/>
  <c r="T975" i="18"/>
  <c r="V975" i="18"/>
  <c r="Y975" i="18"/>
  <c r="Z975" i="18"/>
  <c r="AC975" i="18"/>
  <c r="T976" i="18"/>
  <c r="V976" i="18"/>
  <c r="Y976" i="18"/>
  <c r="Z976" i="18"/>
  <c r="AC976" i="18"/>
  <c r="T977" i="18"/>
  <c r="V977" i="18"/>
  <c r="Y977" i="18"/>
  <c r="Z977" i="18"/>
  <c r="AC977" i="18"/>
  <c r="T978" i="18"/>
  <c r="V978" i="18"/>
  <c r="Y978" i="18"/>
  <c r="Z978" i="18"/>
  <c r="AC978" i="18"/>
  <c r="T979" i="18"/>
  <c r="V979" i="18"/>
  <c r="Y979" i="18"/>
  <c r="Z979" i="18"/>
  <c r="AC979" i="18"/>
  <c r="T980" i="18"/>
  <c r="V980" i="18"/>
  <c r="Y980" i="18"/>
  <c r="Z980" i="18"/>
  <c r="AC980" i="18"/>
  <c r="T981" i="18"/>
  <c r="V981" i="18"/>
  <c r="Y981" i="18"/>
  <c r="Z981" i="18"/>
  <c r="AC981" i="18"/>
  <c r="T982" i="18"/>
  <c r="V982" i="18"/>
  <c r="Y982" i="18"/>
  <c r="Z982" i="18"/>
  <c r="AC982" i="18"/>
  <c r="T983" i="18"/>
  <c r="V983" i="18"/>
  <c r="Y983" i="18"/>
  <c r="Z983" i="18"/>
  <c r="AC983" i="18"/>
  <c r="T984" i="18"/>
  <c r="V984" i="18"/>
  <c r="Y984" i="18"/>
  <c r="Z984" i="18"/>
  <c r="AC984" i="18"/>
  <c r="T985" i="18"/>
  <c r="V985" i="18"/>
  <c r="Y985" i="18"/>
  <c r="Z985" i="18"/>
  <c r="AB985" i="18" s="1"/>
  <c r="AC985" i="18"/>
  <c r="T986" i="18"/>
  <c r="V986" i="18"/>
  <c r="Y986" i="18"/>
  <c r="Z986" i="18"/>
  <c r="AC986" i="18"/>
  <c r="T987" i="18"/>
  <c r="V987" i="18"/>
  <c r="Y987" i="18"/>
  <c r="Z987" i="18"/>
  <c r="AC987" i="18"/>
  <c r="T988" i="18"/>
  <c r="V988" i="18"/>
  <c r="Y988" i="18"/>
  <c r="Z988" i="18"/>
  <c r="AC988" i="18"/>
  <c r="T989" i="18"/>
  <c r="V989" i="18"/>
  <c r="Y989" i="18"/>
  <c r="Z989" i="18"/>
  <c r="AC989" i="18"/>
  <c r="T990" i="18"/>
  <c r="V990" i="18"/>
  <c r="Y990" i="18"/>
  <c r="Z990" i="18"/>
  <c r="AC990" i="18"/>
  <c r="T991" i="18"/>
  <c r="V991" i="18"/>
  <c r="Y991" i="18"/>
  <c r="Z991" i="18"/>
  <c r="AC991" i="18"/>
  <c r="T992" i="18"/>
  <c r="V992" i="18"/>
  <c r="Y992" i="18"/>
  <c r="Z992" i="18"/>
  <c r="AC992" i="18"/>
  <c r="T993" i="18"/>
  <c r="V993" i="18"/>
  <c r="Y993" i="18"/>
  <c r="Z993" i="18"/>
  <c r="AC993" i="18"/>
  <c r="T994" i="18"/>
  <c r="V994" i="18"/>
  <c r="Y994" i="18"/>
  <c r="Z994" i="18"/>
  <c r="AC994" i="18"/>
  <c r="T995" i="18"/>
  <c r="V995" i="18"/>
  <c r="Y995" i="18"/>
  <c r="Z995" i="18"/>
  <c r="AC995" i="18"/>
  <c r="T996" i="18"/>
  <c r="V996" i="18"/>
  <c r="Y996" i="18"/>
  <c r="AB996" i="18" s="1"/>
  <c r="Z996" i="18"/>
  <c r="AC996" i="18"/>
  <c r="T997" i="18"/>
  <c r="V997" i="18"/>
  <c r="Y997" i="18"/>
  <c r="Z997" i="18"/>
  <c r="AC997" i="18"/>
  <c r="T998" i="18"/>
  <c r="V998" i="18"/>
  <c r="Y998" i="18"/>
  <c r="Z998" i="18"/>
  <c r="AC998" i="18"/>
  <c r="T999" i="18"/>
  <c r="V999" i="18"/>
  <c r="Y999" i="18"/>
  <c r="Z999" i="18"/>
  <c r="AC999" i="18"/>
  <c r="T1000" i="18"/>
  <c r="V1000" i="18"/>
  <c r="Y1000" i="18"/>
  <c r="Z1000" i="18"/>
  <c r="AC1000" i="18"/>
  <c r="T1001" i="18"/>
  <c r="V1001" i="18"/>
  <c r="Y1001" i="18"/>
  <c r="Z1001" i="18"/>
  <c r="AC1001" i="18"/>
  <c r="T1002" i="18"/>
  <c r="V1002" i="18"/>
  <c r="Y1002" i="18"/>
  <c r="Z1002" i="18"/>
  <c r="AC1002" i="18"/>
  <c r="T1003" i="18"/>
  <c r="V1003" i="18"/>
  <c r="Y1003" i="18"/>
  <c r="Z1003" i="18"/>
  <c r="AC1003" i="18"/>
  <c r="T1004" i="18"/>
  <c r="V1004" i="18"/>
  <c r="Y1004" i="18"/>
  <c r="Z1004" i="18"/>
  <c r="AC1004" i="18"/>
  <c r="T1005" i="18"/>
  <c r="V1005" i="18"/>
  <c r="Y1005" i="18"/>
  <c r="Z1005" i="18"/>
  <c r="AC1005" i="18"/>
  <c r="T1006" i="18"/>
  <c r="V1006" i="18"/>
  <c r="Y1006" i="18"/>
  <c r="Z1006" i="18"/>
  <c r="AC1006" i="18"/>
  <c r="T1007" i="18"/>
  <c r="V1007" i="18"/>
  <c r="Y1007" i="18"/>
  <c r="Z1007" i="18"/>
  <c r="AC1007" i="18"/>
  <c r="T1008" i="18"/>
  <c r="V1008" i="18"/>
  <c r="Y1008" i="18"/>
  <c r="Z1008" i="18"/>
  <c r="AC1008" i="18"/>
  <c r="T1009" i="18"/>
  <c r="V1009" i="18"/>
  <c r="Y1009" i="18"/>
  <c r="Z1009" i="18"/>
  <c r="AB1009" i="18" s="1"/>
  <c r="AC1009" i="18"/>
  <c r="T1010" i="18"/>
  <c r="V1010" i="18"/>
  <c r="Y1010" i="18"/>
  <c r="Z1010" i="18"/>
  <c r="AC1010" i="18"/>
  <c r="T1011" i="18"/>
  <c r="V1011" i="18"/>
  <c r="Y1011" i="18"/>
  <c r="Z1011" i="18"/>
  <c r="AC1011" i="18"/>
  <c r="T1012" i="18"/>
  <c r="V1012" i="18"/>
  <c r="Y1012" i="18"/>
  <c r="Z1012" i="18"/>
  <c r="AC1012" i="18"/>
  <c r="T1013" i="18"/>
  <c r="V1013" i="18"/>
  <c r="Y1013" i="18"/>
  <c r="Z1013" i="18"/>
  <c r="AB1013" i="18" s="1"/>
  <c r="AA1013" i="18" s="1"/>
  <c r="U1013" i="18" s="1"/>
  <c r="AC1013" i="18"/>
  <c r="T1014" i="18"/>
  <c r="V1014" i="18"/>
  <c r="Y1014" i="18"/>
  <c r="Z1014" i="18"/>
  <c r="AC1014" i="18"/>
  <c r="T1015" i="18"/>
  <c r="V1015" i="18"/>
  <c r="Y1015" i="18"/>
  <c r="AB1015" i="18" s="1"/>
  <c r="Z1015" i="18"/>
  <c r="AC1015" i="18"/>
  <c r="T1016" i="18"/>
  <c r="V1016" i="18"/>
  <c r="Y1016" i="18"/>
  <c r="Z1016" i="18"/>
  <c r="AC1016" i="18"/>
  <c r="T1017" i="18"/>
  <c r="V1017" i="18"/>
  <c r="Y1017" i="18"/>
  <c r="Z1017" i="18"/>
  <c r="AC1017" i="18"/>
  <c r="T1018" i="18"/>
  <c r="V1018" i="18"/>
  <c r="Y1018" i="18"/>
  <c r="Z1018" i="18"/>
  <c r="AC1018" i="18"/>
  <c r="T1019" i="18"/>
  <c r="V1019" i="18"/>
  <c r="Y1019" i="18"/>
  <c r="Z1019" i="18"/>
  <c r="AB1019" i="18" s="1"/>
  <c r="AC1019" i="18"/>
  <c r="T1020" i="18"/>
  <c r="V1020" i="18"/>
  <c r="Y1020" i="18"/>
  <c r="Z1020" i="18"/>
  <c r="AC1020" i="18"/>
  <c r="T1021" i="18"/>
  <c r="V1021" i="18"/>
  <c r="Y1021" i="18"/>
  <c r="Z1021" i="18"/>
  <c r="AC1021" i="18"/>
  <c r="T1022" i="18"/>
  <c r="V1022" i="18"/>
  <c r="Y1022" i="18"/>
  <c r="Z1022" i="18"/>
  <c r="AC1022" i="18"/>
  <c r="T1023" i="18"/>
  <c r="V1023" i="18"/>
  <c r="Y1023" i="18"/>
  <c r="Z1023" i="18"/>
  <c r="AC1023" i="18"/>
  <c r="T1024" i="18"/>
  <c r="V1024" i="18"/>
  <c r="Y1024" i="18"/>
  <c r="Z1024" i="18"/>
  <c r="AC1024" i="18"/>
  <c r="T1025" i="18"/>
  <c r="V1025" i="18"/>
  <c r="Y1025" i="18"/>
  <c r="Z1025" i="18"/>
  <c r="AB1025" i="18" s="1"/>
  <c r="AC1025" i="18"/>
  <c r="T1026" i="18"/>
  <c r="V1026" i="18"/>
  <c r="Y1026" i="18"/>
  <c r="Z1026" i="18"/>
  <c r="AC1026" i="18"/>
  <c r="T1027" i="18"/>
  <c r="V1027" i="18"/>
  <c r="Y1027" i="18"/>
  <c r="Z1027" i="18"/>
  <c r="AC1027" i="18"/>
  <c r="T1028" i="18"/>
  <c r="V1028" i="18"/>
  <c r="Y1028" i="18"/>
  <c r="Z1028" i="18"/>
  <c r="AC1028" i="18"/>
  <c r="T1029" i="18"/>
  <c r="V1029" i="18"/>
  <c r="Y1029" i="18"/>
  <c r="Z1029" i="18"/>
  <c r="AC1029" i="18"/>
  <c r="T1030" i="18"/>
  <c r="V1030" i="18"/>
  <c r="Y1030" i="18"/>
  <c r="Z1030" i="18"/>
  <c r="AC1030" i="18"/>
  <c r="T1031" i="18"/>
  <c r="V1031" i="18"/>
  <c r="Y1031" i="18"/>
  <c r="Z1031" i="18"/>
  <c r="AC1031" i="18"/>
  <c r="T1032" i="18"/>
  <c r="V1032" i="18"/>
  <c r="Y1032" i="18"/>
  <c r="Z1032" i="18"/>
  <c r="AC1032" i="18"/>
  <c r="T1033" i="18"/>
  <c r="V1033" i="18"/>
  <c r="Y1033" i="18"/>
  <c r="Z1033" i="18"/>
  <c r="AC1033" i="18"/>
  <c r="T1034" i="18"/>
  <c r="V1034" i="18"/>
  <c r="Y1034" i="18"/>
  <c r="Z1034" i="18"/>
  <c r="AC1034" i="18"/>
  <c r="T1035" i="18"/>
  <c r="V1035" i="18"/>
  <c r="Y1035" i="18"/>
  <c r="Z1035" i="18"/>
  <c r="AC1035" i="18"/>
  <c r="T1036" i="18"/>
  <c r="V1036" i="18"/>
  <c r="Y1036" i="18"/>
  <c r="Z1036" i="18"/>
  <c r="AC1036" i="18"/>
  <c r="T1037" i="18"/>
  <c r="V1037" i="18"/>
  <c r="Y1037" i="18"/>
  <c r="Z1037" i="18"/>
  <c r="AC1037" i="18"/>
  <c r="T1038" i="18"/>
  <c r="V1038" i="18"/>
  <c r="Y1038" i="18"/>
  <c r="Z1038" i="18"/>
  <c r="AC1038" i="18"/>
  <c r="T1039" i="18"/>
  <c r="V1039" i="18"/>
  <c r="Y1039" i="18"/>
  <c r="Z1039" i="18"/>
  <c r="AC1039" i="18"/>
  <c r="T1040" i="18"/>
  <c r="V1040" i="18"/>
  <c r="Y1040" i="18"/>
  <c r="Z1040" i="18"/>
  <c r="AC1040" i="18"/>
  <c r="T1041" i="18"/>
  <c r="V1041" i="18"/>
  <c r="Y1041" i="18"/>
  <c r="Z1041" i="18"/>
  <c r="AC1041" i="18"/>
  <c r="T1042" i="18"/>
  <c r="V1042" i="18"/>
  <c r="Y1042" i="18"/>
  <c r="Z1042" i="18"/>
  <c r="AC1042" i="18"/>
  <c r="T1043" i="18"/>
  <c r="V1043" i="18"/>
  <c r="Y1043" i="18"/>
  <c r="Z1043" i="18"/>
  <c r="AC1043" i="18"/>
  <c r="T1044" i="18"/>
  <c r="V1044" i="18"/>
  <c r="Y1044" i="18"/>
  <c r="Z1044" i="18"/>
  <c r="AC1044" i="18"/>
  <c r="T1045" i="18"/>
  <c r="V1045" i="18"/>
  <c r="Y1045" i="18"/>
  <c r="Z1045" i="18"/>
  <c r="AC1045" i="18"/>
  <c r="T1046" i="18"/>
  <c r="V1046" i="18"/>
  <c r="Y1046" i="18"/>
  <c r="Z1046" i="18"/>
  <c r="AC1046" i="18"/>
  <c r="T1047" i="18"/>
  <c r="V1047" i="18"/>
  <c r="Y1047" i="18"/>
  <c r="Z1047" i="18"/>
  <c r="AC1047" i="18"/>
  <c r="T1048" i="18"/>
  <c r="V1048" i="18"/>
  <c r="Y1048" i="18"/>
  <c r="Z1048" i="18"/>
  <c r="AC1048" i="18"/>
  <c r="T1049" i="18"/>
  <c r="V1049" i="18"/>
  <c r="Y1049" i="18"/>
  <c r="Z1049" i="18"/>
  <c r="AC1049" i="18"/>
  <c r="T1050" i="18"/>
  <c r="V1050" i="18"/>
  <c r="Y1050" i="18"/>
  <c r="Z1050" i="18"/>
  <c r="AC1050" i="18"/>
  <c r="T1051" i="18"/>
  <c r="V1051" i="18"/>
  <c r="Y1051" i="18"/>
  <c r="Z1051" i="18"/>
  <c r="AC1051" i="18"/>
  <c r="T1052" i="18"/>
  <c r="V1052" i="18"/>
  <c r="Y1052" i="18"/>
  <c r="Z1052" i="18"/>
  <c r="AC1052" i="18"/>
  <c r="T1053" i="18"/>
  <c r="V1053" i="18"/>
  <c r="Y1053" i="18"/>
  <c r="Z1053" i="18"/>
  <c r="AC1053" i="18"/>
  <c r="T1054" i="18"/>
  <c r="V1054" i="18"/>
  <c r="Y1054" i="18"/>
  <c r="Z1054" i="18"/>
  <c r="AC1054" i="18"/>
  <c r="T1055" i="18"/>
  <c r="V1055" i="18"/>
  <c r="Y1055" i="18"/>
  <c r="Z1055" i="18"/>
  <c r="AC1055" i="18"/>
  <c r="T1056" i="18"/>
  <c r="V1056" i="18"/>
  <c r="Y1056" i="18"/>
  <c r="Z1056" i="18"/>
  <c r="AC1056" i="18"/>
  <c r="T1057" i="18"/>
  <c r="V1057" i="18"/>
  <c r="Y1057" i="18"/>
  <c r="Z1057" i="18"/>
  <c r="AC1057" i="18"/>
  <c r="T1058" i="18"/>
  <c r="V1058" i="18"/>
  <c r="Y1058" i="18"/>
  <c r="Z1058" i="18"/>
  <c r="AC1058" i="18"/>
  <c r="T1059" i="18"/>
  <c r="V1059" i="18"/>
  <c r="Y1059" i="18"/>
  <c r="Z1059" i="18"/>
  <c r="AC1059" i="18"/>
  <c r="T1060" i="18"/>
  <c r="V1060" i="18"/>
  <c r="Y1060" i="18"/>
  <c r="Z1060" i="18"/>
  <c r="AC1060" i="18"/>
  <c r="T1061" i="18"/>
  <c r="V1061" i="18"/>
  <c r="Y1061" i="18"/>
  <c r="Z1061" i="18"/>
  <c r="AC1061" i="18"/>
  <c r="T1062" i="18"/>
  <c r="V1062" i="18"/>
  <c r="Y1062" i="18"/>
  <c r="Z1062" i="18"/>
  <c r="AC1062" i="18"/>
  <c r="T1063" i="18"/>
  <c r="V1063" i="18"/>
  <c r="Y1063" i="18"/>
  <c r="Z1063" i="18"/>
  <c r="AC1063" i="18"/>
  <c r="T1064" i="18"/>
  <c r="V1064" i="18"/>
  <c r="Y1064" i="18"/>
  <c r="Z1064" i="18"/>
  <c r="AC1064" i="18"/>
  <c r="T1065" i="18"/>
  <c r="V1065" i="18"/>
  <c r="Y1065" i="18"/>
  <c r="Z1065" i="18"/>
  <c r="AC1065" i="18"/>
  <c r="T1066" i="18"/>
  <c r="V1066" i="18"/>
  <c r="Y1066" i="18"/>
  <c r="Z1066" i="18"/>
  <c r="AC1066" i="18"/>
  <c r="T1067" i="18"/>
  <c r="V1067" i="18"/>
  <c r="Y1067" i="18"/>
  <c r="Z1067" i="18"/>
  <c r="AC1067" i="18"/>
  <c r="T1068" i="18"/>
  <c r="V1068" i="18"/>
  <c r="Y1068" i="18"/>
  <c r="Z1068" i="18"/>
  <c r="AC1068" i="18"/>
  <c r="T1069" i="18"/>
  <c r="V1069" i="18"/>
  <c r="Y1069" i="18"/>
  <c r="Z1069" i="18"/>
  <c r="AC1069" i="18"/>
  <c r="T1070" i="18"/>
  <c r="V1070" i="18"/>
  <c r="Y1070" i="18"/>
  <c r="Z1070" i="18"/>
  <c r="AB1070" i="18" s="1"/>
  <c r="AC1070" i="18"/>
  <c r="T1071" i="18"/>
  <c r="V1071" i="18"/>
  <c r="Y1071" i="18"/>
  <c r="Z1071" i="18"/>
  <c r="AC1071" i="18"/>
  <c r="T1072" i="18"/>
  <c r="V1072" i="18"/>
  <c r="Y1072" i="18"/>
  <c r="AB1072" i="18" s="1"/>
  <c r="Z1072" i="18"/>
  <c r="AC1072" i="18"/>
  <c r="T1073" i="18"/>
  <c r="V1073" i="18"/>
  <c r="Y1073" i="18"/>
  <c r="Z1073" i="18"/>
  <c r="AC1073" i="18"/>
  <c r="T1074" i="18"/>
  <c r="V1074" i="18"/>
  <c r="Y1074" i="18"/>
  <c r="Z1074" i="18"/>
  <c r="AC1074" i="18"/>
  <c r="T1075" i="18"/>
  <c r="V1075" i="18"/>
  <c r="Y1075" i="18"/>
  <c r="Z1075" i="18"/>
  <c r="AC1075" i="18"/>
  <c r="T1076" i="18"/>
  <c r="V1076" i="18"/>
  <c r="Y1076" i="18"/>
  <c r="Z1076" i="18"/>
  <c r="AC1076" i="18"/>
  <c r="T1077" i="18"/>
  <c r="V1077" i="18"/>
  <c r="Y1077" i="18"/>
  <c r="Z1077" i="18"/>
  <c r="AC1077" i="18"/>
  <c r="T1078" i="18"/>
  <c r="V1078" i="18"/>
  <c r="Y1078" i="18"/>
  <c r="Z1078" i="18"/>
  <c r="AC1078" i="18"/>
  <c r="T1079" i="18"/>
  <c r="V1079" i="18"/>
  <c r="Y1079" i="18"/>
  <c r="Z1079" i="18"/>
  <c r="AC1079" i="18"/>
  <c r="T1080" i="18"/>
  <c r="V1080" i="18"/>
  <c r="Y1080" i="18"/>
  <c r="Z1080" i="18"/>
  <c r="AC1080" i="18"/>
  <c r="T1081" i="18"/>
  <c r="V1081" i="18"/>
  <c r="Y1081" i="18"/>
  <c r="Z1081" i="18"/>
  <c r="AC1081" i="18"/>
  <c r="T1082" i="18"/>
  <c r="V1082" i="18"/>
  <c r="Y1082" i="18"/>
  <c r="Z1082" i="18"/>
  <c r="AC1082" i="18"/>
  <c r="T1083" i="18"/>
  <c r="V1083" i="18"/>
  <c r="Y1083" i="18"/>
  <c r="Z1083" i="18"/>
  <c r="AC1083" i="18"/>
  <c r="T1084" i="18"/>
  <c r="V1084" i="18"/>
  <c r="Y1084" i="18"/>
  <c r="Z1084" i="18"/>
  <c r="AC1084" i="18"/>
  <c r="T1085" i="18"/>
  <c r="V1085" i="18"/>
  <c r="Y1085" i="18"/>
  <c r="Z1085" i="18"/>
  <c r="AC1085" i="18"/>
  <c r="T1086" i="18"/>
  <c r="V1086" i="18"/>
  <c r="Y1086" i="18"/>
  <c r="Z1086" i="18"/>
  <c r="AC1086" i="18"/>
  <c r="T1087" i="18"/>
  <c r="V1087" i="18"/>
  <c r="Y1087" i="18"/>
  <c r="Z1087" i="18"/>
  <c r="AC1087" i="18"/>
  <c r="T1088" i="18"/>
  <c r="V1088" i="18"/>
  <c r="Y1088" i="18"/>
  <c r="Z1088" i="18"/>
  <c r="AC1088" i="18"/>
  <c r="T1089" i="18"/>
  <c r="V1089" i="18"/>
  <c r="Y1089" i="18"/>
  <c r="Z1089" i="18"/>
  <c r="AC1089" i="18"/>
  <c r="T1090" i="18"/>
  <c r="V1090" i="18"/>
  <c r="Y1090" i="18"/>
  <c r="Z1090" i="18"/>
  <c r="AC1090" i="18"/>
  <c r="T1091" i="18"/>
  <c r="V1091" i="18"/>
  <c r="Y1091" i="18"/>
  <c r="Z1091" i="18"/>
  <c r="AC1091" i="18"/>
  <c r="T1092" i="18"/>
  <c r="V1092" i="18"/>
  <c r="Y1092" i="18"/>
  <c r="Z1092" i="18"/>
  <c r="AC1092" i="18"/>
  <c r="T1093" i="18"/>
  <c r="V1093" i="18"/>
  <c r="Y1093" i="18"/>
  <c r="Z1093" i="18"/>
  <c r="AC1093" i="18"/>
  <c r="T1094" i="18"/>
  <c r="V1094" i="18"/>
  <c r="Y1094" i="18"/>
  <c r="Z1094" i="18"/>
  <c r="AC1094" i="18"/>
  <c r="T1095" i="18"/>
  <c r="V1095" i="18"/>
  <c r="Y1095" i="18"/>
  <c r="Z1095" i="18"/>
  <c r="AC1095" i="18"/>
  <c r="T1096" i="18"/>
  <c r="V1096" i="18"/>
  <c r="Y1096" i="18"/>
  <c r="Z1096" i="18"/>
  <c r="AC1096" i="18"/>
  <c r="T1097" i="18"/>
  <c r="V1097" i="18"/>
  <c r="Y1097" i="18"/>
  <c r="Z1097" i="18"/>
  <c r="AC1097" i="18"/>
  <c r="T1098" i="18"/>
  <c r="V1098" i="18"/>
  <c r="Y1098" i="18"/>
  <c r="Z1098" i="18"/>
  <c r="AC1098" i="18"/>
  <c r="T1099" i="18"/>
  <c r="V1099" i="18"/>
  <c r="Y1099" i="18"/>
  <c r="Z1099" i="18"/>
  <c r="AC1099" i="18"/>
  <c r="T1100" i="18"/>
  <c r="V1100" i="18"/>
  <c r="Y1100" i="18"/>
  <c r="Z1100" i="18"/>
  <c r="AC1100" i="18"/>
  <c r="T1101" i="18"/>
  <c r="V1101" i="18"/>
  <c r="Y1101" i="18"/>
  <c r="Z1101" i="18"/>
  <c r="AC1101" i="18"/>
  <c r="T1102" i="18"/>
  <c r="V1102" i="18"/>
  <c r="Y1102" i="18"/>
  <c r="Z1102" i="18"/>
  <c r="AC1102" i="18"/>
  <c r="T1103" i="18"/>
  <c r="V1103" i="18"/>
  <c r="Y1103" i="18"/>
  <c r="Z1103" i="18"/>
  <c r="AC1103" i="18"/>
  <c r="T1104" i="18"/>
  <c r="V1104" i="18"/>
  <c r="Y1104" i="18"/>
  <c r="Z1104" i="18"/>
  <c r="AC1104" i="18"/>
  <c r="T1105" i="18"/>
  <c r="V1105" i="18"/>
  <c r="Y1105" i="18"/>
  <c r="Z1105" i="18"/>
  <c r="AC1105" i="18"/>
  <c r="T1106" i="18"/>
  <c r="V1106" i="18"/>
  <c r="Y1106" i="18"/>
  <c r="Z1106" i="18"/>
  <c r="AC1106" i="18"/>
  <c r="T1107" i="18"/>
  <c r="V1107" i="18"/>
  <c r="Y1107" i="18"/>
  <c r="Z1107" i="18"/>
  <c r="AC1107" i="18"/>
  <c r="T1108" i="18"/>
  <c r="V1108" i="18"/>
  <c r="Y1108" i="18"/>
  <c r="Z1108" i="18"/>
  <c r="AC1108" i="18"/>
  <c r="T1109" i="18"/>
  <c r="V1109" i="18"/>
  <c r="Y1109" i="18"/>
  <c r="Z1109" i="18"/>
  <c r="AC1109" i="18"/>
  <c r="T1110" i="18"/>
  <c r="V1110" i="18"/>
  <c r="Y1110" i="18"/>
  <c r="Z1110" i="18"/>
  <c r="AC1110" i="18"/>
  <c r="T1111" i="18"/>
  <c r="V1111" i="18"/>
  <c r="Y1111" i="18"/>
  <c r="AB1111" i="18" s="1"/>
  <c r="Z1111" i="18"/>
  <c r="AC1111" i="18"/>
  <c r="T1112" i="18"/>
  <c r="V1112" i="18"/>
  <c r="Y1112" i="18"/>
  <c r="Z1112" i="18"/>
  <c r="AC1112" i="18"/>
  <c r="T1113" i="18"/>
  <c r="V1113" i="18"/>
  <c r="Y1113" i="18"/>
  <c r="Z1113" i="18"/>
  <c r="AC1113" i="18"/>
  <c r="T1114" i="18"/>
  <c r="V1114" i="18"/>
  <c r="Y1114" i="18"/>
  <c r="Z1114" i="18"/>
  <c r="AC1114" i="18"/>
  <c r="T1115" i="18"/>
  <c r="V1115" i="18"/>
  <c r="Y1115" i="18"/>
  <c r="Z1115" i="18"/>
  <c r="AC1115" i="18"/>
  <c r="T1116" i="18"/>
  <c r="V1116" i="18"/>
  <c r="Y1116" i="18"/>
  <c r="Z1116" i="18"/>
  <c r="AB1116" i="18" s="1"/>
  <c r="AC1116" i="18"/>
  <c r="T1117" i="18"/>
  <c r="V1117" i="18"/>
  <c r="Y1117" i="18"/>
  <c r="Z1117" i="18"/>
  <c r="AC1117" i="18"/>
  <c r="T1118" i="18"/>
  <c r="V1118" i="18"/>
  <c r="Y1118" i="18"/>
  <c r="AB1118" i="18" s="1"/>
  <c r="Z1118" i="18"/>
  <c r="AC1118" i="18"/>
  <c r="T1119" i="18"/>
  <c r="V1119" i="18"/>
  <c r="Y1119" i="18"/>
  <c r="Z1119" i="18"/>
  <c r="AC1119" i="18"/>
  <c r="T1120" i="18"/>
  <c r="V1120" i="18"/>
  <c r="Y1120" i="18"/>
  <c r="Z1120" i="18"/>
  <c r="AC1120" i="18"/>
  <c r="T1121" i="18"/>
  <c r="V1121" i="18"/>
  <c r="Y1121" i="18"/>
  <c r="Z1121" i="18"/>
  <c r="AC1121" i="18"/>
  <c r="T1122" i="18"/>
  <c r="V1122" i="18"/>
  <c r="Y1122" i="18"/>
  <c r="Z1122" i="18"/>
  <c r="AC1122" i="18"/>
  <c r="T1123" i="18"/>
  <c r="V1123" i="18"/>
  <c r="Y1123" i="18"/>
  <c r="Z1123" i="18"/>
  <c r="AC1123" i="18"/>
  <c r="T1124" i="18"/>
  <c r="V1124" i="18"/>
  <c r="Y1124" i="18"/>
  <c r="Z1124" i="18"/>
  <c r="AC1124" i="18"/>
  <c r="T1125" i="18"/>
  <c r="V1125" i="18"/>
  <c r="Y1125" i="18"/>
  <c r="Z1125" i="18"/>
  <c r="AC1125" i="18"/>
  <c r="T1126" i="18"/>
  <c r="V1126" i="18"/>
  <c r="Y1126" i="18"/>
  <c r="Z1126" i="18"/>
  <c r="AC1126" i="18"/>
  <c r="T1127" i="18"/>
  <c r="V1127" i="18"/>
  <c r="Y1127" i="18"/>
  <c r="Z1127" i="18"/>
  <c r="AC1127" i="18"/>
  <c r="T1128" i="18"/>
  <c r="V1128" i="18"/>
  <c r="Y1128" i="18"/>
  <c r="AB1128" i="18" s="1"/>
  <c r="Z1128" i="18"/>
  <c r="AC1128" i="18"/>
  <c r="T1129" i="18"/>
  <c r="V1129" i="18"/>
  <c r="Y1129" i="18"/>
  <c r="Z1129" i="18"/>
  <c r="AC1129" i="18"/>
  <c r="T1130" i="18"/>
  <c r="V1130" i="18"/>
  <c r="Y1130" i="18"/>
  <c r="Z1130" i="18"/>
  <c r="AC1130" i="18"/>
  <c r="T1131" i="18"/>
  <c r="V1131" i="18"/>
  <c r="Y1131" i="18"/>
  <c r="Z1131" i="18"/>
  <c r="AC1131" i="18"/>
  <c r="T1132" i="18"/>
  <c r="V1132" i="18"/>
  <c r="Y1132" i="18"/>
  <c r="Z1132" i="18"/>
  <c r="AC1132" i="18"/>
  <c r="T1133" i="18"/>
  <c r="V1133" i="18"/>
  <c r="Y1133" i="18"/>
  <c r="Z1133" i="18"/>
  <c r="AC1133" i="18"/>
  <c r="T1134" i="18"/>
  <c r="V1134" i="18"/>
  <c r="Y1134" i="18"/>
  <c r="Z1134" i="18"/>
  <c r="AC1134" i="18"/>
  <c r="T1135" i="18"/>
  <c r="V1135" i="18"/>
  <c r="Y1135" i="18"/>
  <c r="Z1135" i="18"/>
  <c r="AC1135" i="18"/>
  <c r="T1136" i="18"/>
  <c r="V1136" i="18"/>
  <c r="Y1136" i="18"/>
  <c r="Z1136" i="18"/>
  <c r="AC1136" i="18"/>
  <c r="T1137" i="18"/>
  <c r="V1137" i="18"/>
  <c r="Y1137" i="18"/>
  <c r="Z1137" i="18"/>
  <c r="AC1137" i="18"/>
  <c r="T1138" i="18"/>
  <c r="V1138" i="18"/>
  <c r="Y1138" i="18"/>
  <c r="Z1138" i="18"/>
  <c r="AB1138" i="18" s="1"/>
  <c r="AC1138" i="18"/>
  <c r="T1139" i="18"/>
  <c r="V1139" i="18"/>
  <c r="Y1139" i="18"/>
  <c r="Z1139" i="18"/>
  <c r="AC1139" i="18"/>
  <c r="T1140" i="18"/>
  <c r="V1140" i="18"/>
  <c r="Y1140" i="18"/>
  <c r="Z1140" i="18"/>
  <c r="AB1140" i="18" s="1"/>
  <c r="AC1140" i="18"/>
  <c r="T1141" i="18"/>
  <c r="V1141" i="18"/>
  <c r="Y1141" i="18"/>
  <c r="Z1141" i="18"/>
  <c r="AC1141" i="18"/>
  <c r="T1142" i="18"/>
  <c r="V1142" i="18"/>
  <c r="Y1142" i="18"/>
  <c r="Z1142" i="18"/>
  <c r="AC1142" i="18"/>
  <c r="T1143" i="18"/>
  <c r="V1143" i="18"/>
  <c r="Y1143" i="18"/>
  <c r="Z1143" i="18"/>
  <c r="AC1143" i="18"/>
  <c r="T1144" i="18"/>
  <c r="V1144" i="18"/>
  <c r="Y1144" i="18"/>
  <c r="Z1144" i="18"/>
  <c r="AB1144" i="18" s="1"/>
  <c r="AC1144" i="18"/>
  <c r="T1145" i="18"/>
  <c r="V1145" i="18"/>
  <c r="Y1145" i="18"/>
  <c r="Z1145" i="18"/>
  <c r="AC1145" i="18"/>
  <c r="T1146" i="18"/>
  <c r="V1146" i="18"/>
  <c r="Y1146" i="18"/>
  <c r="Z1146" i="18"/>
  <c r="AC1146" i="18"/>
  <c r="T1147" i="18"/>
  <c r="V1147" i="18"/>
  <c r="Y1147" i="18"/>
  <c r="Z1147" i="18"/>
  <c r="AC1147" i="18"/>
  <c r="T1148" i="18"/>
  <c r="V1148" i="18"/>
  <c r="Y1148" i="18"/>
  <c r="Z1148" i="18"/>
  <c r="AC1148" i="18"/>
  <c r="T1149" i="18"/>
  <c r="V1149" i="18"/>
  <c r="Y1149" i="18"/>
  <c r="Z1149" i="18"/>
  <c r="AC1149" i="18"/>
  <c r="T1150" i="18"/>
  <c r="V1150" i="18"/>
  <c r="Y1150" i="18"/>
  <c r="Z1150" i="18"/>
  <c r="AC1150" i="18"/>
  <c r="T1151" i="18"/>
  <c r="V1151" i="18"/>
  <c r="Y1151" i="18"/>
  <c r="Z1151" i="18"/>
  <c r="AC1151" i="18"/>
  <c r="T1152" i="18"/>
  <c r="V1152" i="18"/>
  <c r="Y1152" i="18"/>
  <c r="Z1152" i="18"/>
  <c r="AC1152" i="18"/>
  <c r="T1153" i="18"/>
  <c r="V1153" i="18"/>
  <c r="Y1153" i="18"/>
  <c r="Z1153" i="18"/>
  <c r="AC1153" i="18"/>
  <c r="T1154" i="18"/>
  <c r="V1154" i="18"/>
  <c r="Y1154" i="18"/>
  <c r="Z1154" i="18"/>
  <c r="AC1154" i="18"/>
  <c r="T1155" i="18"/>
  <c r="V1155" i="18"/>
  <c r="Y1155" i="18"/>
  <c r="Z1155" i="18"/>
  <c r="AC1155" i="18"/>
  <c r="T1156" i="18"/>
  <c r="V1156" i="18"/>
  <c r="Y1156" i="18"/>
  <c r="AB1156" i="18" s="1"/>
  <c r="Z1156" i="18"/>
  <c r="AC1156" i="18"/>
  <c r="T1157" i="18"/>
  <c r="V1157" i="18"/>
  <c r="Y1157" i="18"/>
  <c r="Z1157" i="18"/>
  <c r="AB1157" i="18" s="1"/>
  <c r="AC1157" i="18"/>
  <c r="T1158" i="18"/>
  <c r="V1158" i="18"/>
  <c r="Y1158" i="18"/>
  <c r="Z1158" i="18"/>
  <c r="AC1158" i="18"/>
  <c r="T1159" i="18"/>
  <c r="V1159" i="18"/>
  <c r="Y1159" i="18"/>
  <c r="Z1159" i="18"/>
  <c r="AC1159" i="18"/>
  <c r="T1160" i="18"/>
  <c r="V1160" i="18"/>
  <c r="Y1160" i="18"/>
  <c r="Z1160" i="18"/>
  <c r="AC1160" i="18"/>
  <c r="T1161" i="18"/>
  <c r="V1161" i="18"/>
  <c r="Y1161" i="18"/>
  <c r="Z1161" i="18"/>
  <c r="AC1161" i="18"/>
  <c r="T1162" i="18"/>
  <c r="V1162" i="18"/>
  <c r="Y1162" i="18"/>
  <c r="Z1162" i="18"/>
  <c r="AC1162" i="18"/>
  <c r="T1163" i="18"/>
  <c r="V1163" i="18"/>
  <c r="Y1163" i="18"/>
  <c r="Z1163" i="18"/>
  <c r="AC1163" i="18"/>
  <c r="T1164" i="18"/>
  <c r="V1164" i="18"/>
  <c r="Y1164" i="18"/>
  <c r="Z1164" i="18"/>
  <c r="AC1164" i="18"/>
  <c r="T1165" i="18"/>
  <c r="V1165" i="18"/>
  <c r="Y1165" i="18"/>
  <c r="Z1165" i="18"/>
  <c r="AC1165" i="18"/>
  <c r="T1166" i="18"/>
  <c r="V1166" i="18"/>
  <c r="Y1166" i="18"/>
  <c r="Z1166" i="18"/>
  <c r="AC1166" i="18"/>
  <c r="T1167" i="18"/>
  <c r="V1167" i="18"/>
  <c r="Y1167" i="18"/>
  <c r="Z1167" i="18"/>
  <c r="AC1167" i="18"/>
  <c r="T1168" i="18"/>
  <c r="V1168" i="18"/>
  <c r="Y1168" i="18"/>
  <c r="Z1168" i="18"/>
  <c r="AC1168" i="18"/>
  <c r="T1169" i="18"/>
  <c r="V1169" i="18"/>
  <c r="Y1169" i="18"/>
  <c r="Z1169" i="18"/>
  <c r="AC1169" i="18"/>
  <c r="T1170" i="18"/>
  <c r="V1170" i="18"/>
  <c r="Y1170" i="18"/>
  <c r="Z1170" i="18"/>
  <c r="AC1170" i="18"/>
  <c r="T1171" i="18"/>
  <c r="V1171" i="18"/>
  <c r="Y1171" i="18"/>
  <c r="Z1171" i="18"/>
  <c r="AC1171" i="18"/>
  <c r="T1172" i="18"/>
  <c r="V1172" i="18"/>
  <c r="Y1172" i="18"/>
  <c r="Z1172" i="18"/>
  <c r="AB1172" i="18" s="1"/>
  <c r="AC1172" i="18"/>
  <c r="T1173" i="18"/>
  <c r="V1173" i="18"/>
  <c r="Y1173" i="18"/>
  <c r="Z1173" i="18"/>
  <c r="AC1173" i="18"/>
  <c r="T1174" i="18"/>
  <c r="V1174" i="18"/>
  <c r="Y1174" i="18"/>
  <c r="Z1174" i="18"/>
  <c r="AC1174" i="18"/>
  <c r="T1175" i="18"/>
  <c r="V1175" i="18"/>
  <c r="Y1175" i="18"/>
  <c r="Z1175" i="18"/>
  <c r="AC1175" i="18"/>
  <c r="T1176" i="18"/>
  <c r="V1176" i="18"/>
  <c r="Y1176" i="18"/>
  <c r="Z1176" i="18"/>
  <c r="AC1176" i="18"/>
  <c r="T1177" i="18"/>
  <c r="V1177" i="18"/>
  <c r="Y1177" i="18"/>
  <c r="Z1177" i="18"/>
  <c r="AC1177" i="18"/>
  <c r="T1178" i="18"/>
  <c r="V1178" i="18"/>
  <c r="Y1178" i="18"/>
  <c r="Z1178" i="18"/>
  <c r="AC1178" i="18"/>
  <c r="T1179" i="18"/>
  <c r="V1179" i="18"/>
  <c r="Y1179" i="18"/>
  <c r="Z1179" i="18"/>
  <c r="AC1179" i="18"/>
  <c r="T1180" i="18"/>
  <c r="V1180" i="18"/>
  <c r="Y1180" i="18"/>
  <c r="Z1180" i="18"/>
  <c r="AC1180" i="18"/>
  <c r="T1181" i="18"/>
  <c r="V1181" i="18"/>
  <c r="Y1181" i="18"/>
  <c r="Z1181" i="18"/>
  <c r="AC1181" i="18"/>
  <c r="T1182" i="18"/>
  <c r="V1182" i="18"/>
  <c r="Y1182" i="18"/>
  <c r="Z1182" i="18"/>
  <c r="AC1182" i="18"/>
  <c r="T1183" i="18"/>
  <c r="V1183" i="18"/>
  <c r="Y1183" i="18"/>
  <c r="Z1183" i="18"/>
  <c r="AC1183" i="18"/>
  <c r="T1184" i="18"/>
  <c r="V1184" i="18"/>
  <c r="Y1184" i="18"/>
  <c r="Z1184" i="18"/>
  <c r="AC1184" i="18"/>
  <c r="T1185" i="18"/>
  <c r="V1185" i="18"/>
  <c r="Y1185" i="18"/>
  <c r="Z1185" i="18"/>
  <c r="AC1185" i="18"/>
  <c r="T1186" i="18"/>
  <c r="V1186" i="18"/>
  <c r="Y1186" i="18"/>
  <c r="Z1186" i="18"/>
  <c r="AC1186" i="18"/>
  <c r="T1187" i="18"/>
  <c r="V1187" i="18"/>
  <c r="Y1187" i="18"/>
  <c r="Z1187" i="18"/>
  <c r="AC1187" i="18"/>
  <c r="T1188" i="18"/>
  <c r="V1188" i="18"/>
  <c r="Y1188" i="18"/>
  <c r="Z1188" i="18"/>
  <c r="AC1188" i="18"/>
  <c r="T1189" i="18"/>
  <c r="V1189" i="18"/>
  <c r="Y1189" i="18"/>
  <c r="Z1189" i="18"/>
  <c r="AC1189" i="18"/>
  <c r="T1190" i="18"/>
  <c r="V1190" i="18"/>
  <c r="Y1190" i="18"/>
  <c r="Z1190" i="18"/>
  <c r="AC1190" i="18"/>
  <c r="T1191" i="18"/>
  <c r="V1191" i="18"/>
  <c r="Y1191" i="18"/>
  <c r="Z1191" i="18"/>
  <c r="AB1191" i="18" s="1"/>
  <c r="AC1191" i="18"/>
  <c r="T1192" i="18"/>
  <c r="V1192" i="18"/>
  <c r="Y1192" i="18"/>
  <c r="Z1192" i="18"/>
  <c r="AC1192" i="18"/>
  <c r="T1193" i="18"/>
  <c r="V1193" i="18"/>
  <c r="Y1193" i="18"/>
  <c r="Z1193" i="18"/>
  <c r="AC1193" i="18"/>
  <c r="T1194" i="18"/>
  <c r="V1194" i="18"/>
  <c r="Y1194" i="18"/>
  <c r="Z1194" i="18"/>
  <c r="AC1194" i="18"/>
  <c r="T1195" i="18"/>
  <c r="V1195" i="18"/>
  <c r="Y1195" i="18"/>
  <c r="Z1195" i="18"/>
  <c r="AC1195" i="18"/>
  <c r="T1196" i="18"/>
  <c r="V1196" i="18"/>
  <c r="Y1196" i="18"/>
  <c r="Z1196" i="18"/>
  <c r="AC1196" i="18"/>
  <c r="T1197" i="18"/>
  <c r="V1197" i="18"/>
  <c r="Y1197" i="18"/>
  <c r="Z1197" i="18"/>
  <c r="AC1197" i="18"/>
  <c r="T1198" i="18"/>
  <c r="V1198" i="18"/>
  <c r="Y1198" i="18"/>
  <c r="Z1198" i="18"/>
  <c r="AC1198" i="18"/>
  <c r="T1199" i="18"/>
  <c r="V1199" i="18"/>
  <c r="Y1199" i="18"/>
  <c r="Z1199" i="18"/>
  <c r="AC1199" i="18"/>
  <c r="T1200" i="18"/>
  <c r="V1200" i="18"/>
  <c r="Y1200" i="18"/>
  <c r="Z1200" i="18"/>
  <c r="AC1200" i="18"/>
  <c r="T1201" i="18"/>
  <c r="V1201" i="18"/>
  <c r="Y1201" i="18"/>
  <c r="Z1201" i="18"/>
  <c r="AC1201" i="18"/>
  <c r="T1202" i="18"/>
  <c r="V1202" i="18"/>
  <c r="Y1202" i="18"/>
  <c r="Z1202" i="18"/>
  <c r="AC1202" i="18"/>
  <c r="T1203" i="18"/>
  <c r="V1203" i="18"/>
  <c r="Y1203" i="18"/>
  <c r="AB1203" i="18" s="1"/>
  <c r="Z1203" i="18"/>
  <c r="AC1203" i="18"/>
  <c r="T1204" i="18"/>
  <c r="V1204" i="18"/>
  <c r="Y1204" i="18"/>
  <c r="Z1204" i="18"/>
  <c r="AC1204" i="18"/>
  <c r="T1205" i="18"/>
  <c r="V1205" i="18"/>
  <c r="Y1205" i="18"/>
  <c r="Z1205" i="18"/>
  <c r="AC1205" i="18"/>
  <c r="T1206" i="18"/>
  <c r="V1206" i="18"/>
  <c r="Y1206" i="18"/>
  <c r="Z1206" i="18"/>
  <c r="AC1206" i="18"/>
  <c r="T1207" i="18"/>
  <c r="V1207" i="18"/>
  <c r="Y1207" i="18"/>
  <c r="Z1207" i="18"/>
  <c r="AC1207" i="18"/>
  <c r="T1208" i="18"/>
  <c r="V1208" i="18"/>
  <c r="Y1208" i="18"/>
  <c r="Z1208" i="18"/>
  <c r="AC1208" i="18"/>
  <c r="T1209" i="18"/>
  <c r="V1209" i="18"/>
  <c r="Y1209" i="18"/>
  <c r="AB1209" i="18" s="1"/>
  <c r="Z1209" i="18"/>
  <c r="AC1209" i="18"/>
  <c r="T1210" i="18"/>
  <c r="V1210" i="18"/>
  <c r="Y1210" i="18"/>
  <c r="Z1210" i="18"/>
  <c r="AC1210" i="18"/>
  <c r="T1211" i="18"/>
  <c r="V1211" i="18"/>
  <c r="Y1211" i="18"/>
  <c r="Z1211" i="18"/>
  <c r="AC1211" i="18"/>
  <c r="T1212" i="18"/>
  <c r="V1212" i="18"/>
  <c r="Y1212" i="18"/>
  <c r="Z1212" i="18"/>
  <c r="AC1212" i="18"/>
  <c r="T1213" i="18"/>
  <c r="V1213" i="18"/>
  <c r="Y1213" i="18"/>
  <c r="Z1213" i="18"/>
  <c r="AC1213" i="18"/>
  <c r="T1214" i="18"/>
  <c r="V1214" i="18"/>
  <c r="Y1214" i="18"/>
  <c r="Z1214" i="18"/>
  <c r="AC1214" i="18"/>
  <c r="T1215" i="18"/>
  <c r="V1215" i="18"/>
  <c r="Y1215" i="18"/>
  <c r="Z1215" i="18"/>
  <c r="AC1215" i="18"/>
  <c r="T1216" i="18"/>
  <c r="V1216" i="18"/>
  <c r="Y1216" i="18"/>
  <c r="Z1216" i="18"/>
  <c r="AB1216" i="18"/>
  <c r="AC1216" i="18"/>
  <c r="T1217" i="18"/>
  <c r="V1217" i="18"/>
  <c r="Y1217" i="18"/>
  <c r="Z1217" i="18"/>
  <c r="AC1217" i="18"/>
  <c r="T1218" i="18"/>
  <c r="V1218" i="18"/>
  <c r="Y1218" i="18"/>
  <c r="Z1218" i="18"/>
  <c r="AC1218" i="18"/>
  <c r="T1219" i="18"/>
  <c r="V1219" i="18"/>
  <c r="Y1219" i="18"/>
  <c r="Z1219" i="18"/>
  <c r="AC1219" i="18"/>
  <c r="T1220" i="18"/>
  <c r="V1220" i="18"/>
  <c r="Y1220" i="18"/>
  <c r="Z1220" i="18"/>
  <c r="AC1220" i="18"/>
  <c r="T1221" i="18"/>
  <c r="V1221" i="18"/>
  <c r="Y1221" i="18"/>
  <c r="Z1221" i="18"/>
  <c r="AC1221" i="18"/>
  <c r="T1222" i="18"/>
  <c r="V1222" i="18"/>
  <c r="Y1222" i="18"/>
  <c r="Z1222" i="18"/>
  <c r="AC1222" i="18"/>
  <c r="T1223" i="18"/>
  <c r="V1223" i="18"/>
  <c r="Y1223" i="18"/>
  <c r="Z1223" i="18"/>
  <c r="AC1223" i="18"/>
  <c r="T1224" i="18"/>
  <c r="V1224" i="18"/>
  <c r="Y1224" i="18"/>
  <c r="Z1224" i="18"/>
  <c r="AC1224" i="18"/>
  <c r="T1225" i="18"/>
  <c r="V1225" i="18"/>
  <c r="Y1225" i="18"/>
  <c r="Z1225" i="18"/>
  <c r="AC1225" i="18"/>
  <c r="T1226" i="18"/>
  <c r="V1226" i="18"/>
  <c r="Y1226" i="18"/>
  <c r="Z1226" i="18"/>
  <c r="AC1226" i="18"/>
  <c r="T1227" i="18"/>
  <c r="V1227" i="18"/>
  <c r="Y1227" i="18"/>
  <c r="Z1227" i="18"/>
  <c r="AC1227" i="18"/>
  <c r="T1228" i="18"/>
  <c r="V1228" i="18"/>
  <c r="Y1228" i="18"/>
  <c r="Z1228" i="18"/>
  <c r="AB1228" i="18" s="1"/>
  <c r="AC1228" i="18"/>
  <c r="T1229" i="18"/>
  <c r="V1229" i="18"/>
  <c r="Y1229" i="18"/>
  <c r="AB1229" i="18" s="1"/>
  <c r="Z1229" i="18"/>
  <c r="AC1229" i="18"/>
  <c r="T1230" i="18"/>
  <c r="V1230" i="18"/>
  <c r="Y1230" i="18"/>
  <c r="Z1230" i="18"/>
  <c r="AC1230" i="18"/>
  <c r="T1231" i="18"/>
  <c r="V1231" i="18"/>
  <c r="Y1231" i="18"/>
  <c r="Z1231" i="18"/>
  <c r="AC1231" i="18"/>
  <c r="T1232" i="18"/>
  <c r="V1232" i="18"/>
  <c r="Y1232" i="18"/>
  <c r="AB1232" i="18" s="1"/>
  <c r="Z1232" i="18"/>
  <c r="AC1232" i="18"/>
  <c r="T1233" i="18"/>
  <c r="V1233" i="18"/>
  <c r="Y1233" i="18"/>
  <c r="Z1233" i="18"/>
  <c r="AC1233" i="18"/>
  <c r="T1234" i="18"/>
  <c r="V1234" i="18"/>
  <c r="Y1234" i="18"/>
  <c r="Z1234" i="18"/>
  <c r="AC1234" i="18"/>
  <c r="T1235" i="18"/>
  <c r="V1235" i="18"/>
  <c r="Y1235" i="18"/>
  <c r="Z1235" i="18"/>
  <c r="AC1235" i="18"/>
  <c r="T1236" i="18"/>
  <c r="V1236" i="18"/>
  <c r="Y1236" i="18"/>
  <c r="Z1236" i="18"/>
  <c r="AC1236" i="18"/>
  <c r="T1237" i="18"/>
  <c r="V1237" i="18"/>
  <c r="Y1237" i="18"/>
  <c r="Z1237" i="18"/>
  <c r="AC1237" i="18"/>
  <c r="T1238" i="18"/>
  <c r="V1238" i="18"/>
  <c r="Y1238" i="18"/>
  <c r="Z1238" i="18"/>
  <c r="AC1238" i="18"/>
  <c r="T1239" i="18"/>
  <c r="V1239" i="18"/>
  <c r="Y1239" i="18"/>
  <c r="Z1239" i="18"/>
  <c r="AC1239" i="18"/>
  <c r="T1240" i="18"/>
  <c r="V1240" i="18"/>
  <c r="Y1240" i="18"/>
  <c r="Z1240" i="18"/>
  <c r="AC1240" i="18"/>
  <c r="T1241" i="18"/>
  <c r="V1241" i="18"/>
  <c r="Y1241" i="18"/>
  <c r="Z1241" i="18"/>
  <c r="AC1241" i="18"/>
  <c r="T1242" i="18"/>
  <c r="V1242" i="18"/>
  <c r="Y1242" i="18"/>
  <c r="Z1242" i="18"/>
  <c r="AC1242" i="18"/>
  <c r="T1243" i="18"/>
  <c r="V1243" i="18"/>
  <c r="Y1243" i="18"/>
  <c r="Z1243" i="18"/>
  <c r="AC1243" i="18"/>
  <c r="T1244" i="18"/>
  <c r="V1244" i="18"/>
  <c r="Y1244" i="18"/>
  <c r="Z1244" i="18"/>
  <c r="AC1244" i="18"/>
  <c r="T1245" i="18"/>
  <c r="V1245" i="18"/>
  <c r="Y1245" i="18"/>
  <c r="Z1245" i="18"/>
  <c r="AC1245" i="18"/>
  <c r="T1246" i="18"/>
  <c r="V1246" i="18"/>
  <c r="Y1246" i="18"/>
  <c r="Z1246" i="18"/>
  <c r="AC1246" i="18"/>
  <c r="T1247" i="18"/>
  <c r="V1247" i="18"/>
  <c r="Y1247" i="18"/>
  <c r="Z1247" i="18"/>
  <c r="AC1247" i="18"/>
  <c r="T1248" i="18"/>
  <c r="V1248" i="18"/>
  <c r="Y1248" i="18"/>
  <c r="Z1248" i="18"/>
  <c r="AC1248" i="18"/>
  <c r="T1249" i="18"/>
  <c r="V1249" i="18"/>
  <c r="Y1249" i="18"/>
  <c r="Z1249" i="18"/>
  <c r="AC1249" i="18"/>
  <c r="T1250" i="18"/>
  <c r="V1250" i="18"/>
  <c r="Y1250" i="18"/>
  <c r="Z1250" i="18"/>
  <c r="AC1250" i="18"/>
  <c r="T1251" i="18"/>
  <c r="V1251" i="18"/>
  <c r="Y1251" i="18"/>
  <c r="Z1251" i="18"/>
  <c r="AC1251" i="18"/>
  <c r="T1252" i="18"/>
  <c r="V1252" i="18"/>
  <c r="Y1252" i="18"/>
  <c r="Z1252" i="18"/>
  <c r="AC1252" i="18"/>
  <c r="T1253" i="18"/>
  <c r="V1253" i="18"/>
  <c r="Y1253" i="18"/>
  <c r="Z1253" i="18"/>
  <c r="AC1253" i="18"/>
  <c r="T1254" i="18"/>
  <c r="V1254" i="18"/>
  <c r="Y1254" i="18"/>
  <c r="Z1254" i="18"/>
  <c r="AC1254" i="18"/>
  <c r="T1255" i="18"/>
  <c r="V1255" i="18"/>
  <c r="Y1255" i="18"/>
  <c r="Z1255" i="18"/>
  <c r="AC1255" i="18"/>
  <c r="T1256" i="18"/>
  <c r="V1256" i="18"/>
  <c r="Y1256" i="18"/>
  <c r="Z1256" i="18"/>
  <c r="AC1256" i="18"/>
  <c r="T1257" i="18"/>
  <c r="V1257" i="18"/>
  <c r="Y1257" i="18"/>
  <c r="Z1257" i="18"/>
  <c r="AC1257" i="18"/>
  <c r="T1258" i="18"/>
  <c r="V1258" i="18"/>
  <c r="Y1258" i="18"/>
  <c r="Z1258" i="18"/>
  <c r="AC1258" i="18"/>
  <c r="T1259" i="18"/>
  <c r="V1259" i="18"/>
  <c r="Y1259" i="18"/>
  <c r="Z1259" i="18"/>
  <c r="AC1259" i="18"/>
  <c r="T1260" i="18"/>
  <c r="V1260" i="18"/>
  <c r="Y1260" i="18"/>
  <c r="Z1260" i="18"/>
  <c r="AC1260" i="18"/>
  <c r="T1261" i="18"/>
  <c r="V1261" i="18"/>
  <c r="Y1261" i="18"/>
  <c r="AB1261" i="18" s="1"/>
  <c r="Z1261" i="18"/>
  <c r="AC1261" i="18"/>
  <c r="T1262" i="18"/>
  <c r="V1262" i="18"/>
  <c r="Y1262" i="18"/>
  <c r="Z1262" i="18"/>
  <c r="AC1262" i="18"/>
  <c r="T1263" i="18"/>
  <c r="V1263" i="18"/>
  <c r="Y1263" i="18"/>
  <c r="Z1263" i="18"/>
  <c r="AB1263" i="18" s="1"/>
  <c r="AC1263" i="18"/>
  <c r="T1264" i="18"/>
  <c r="V1264" i="18"/>
  <c r="Y1264" i="18"/>
  <c r="AB1264" i="18" s="1"/>
  <c r="Z1264" i="18"/>
  <c r="AC1264" i="18"/>
  <c r="T1265" i="18"/>
  <c r="V1265" i="18"/>
  <c r="Y1265" i="18"/>
  <c r="Z1265" i="18"/>
  <c r="AC1265" i="18"/>
  <c r="T1266" i="18"/>
  <c r="V1266" i="18"/>
  <c r="Y1266" i="18"/>
  <c r="Z1266" i="18"/>
  <c r="AC1266" i="18"/>
  <c r="T1267" i="18"/>
  <c r="V1267" i="18"/>
  <c r="Y1267" i="18"/>
  <c r="Z1267" i="18"/>
  <c r="AC1267" i="18"/>
  <c r="T1268" i="18"/>
  <c r="V1268" i="18"/>
  <c r="Y1268" i="18"/>
  <c r="Z1268" i="18"/>
  <c r="AB1268" i="18"/>
  <c r="AC1268" i="18"/>
  <c r="T1269" i="18"/>
  <c r="V1269" i="18"/>
  <c r="Y1269" i="18"/>
  <c r="AB1269" i="18" s="1"/>
  <c r="Z1269" i="18"/>
  <c r="AC1269" i="18"/>
  <c r="T1270" i="18"/>
  <c r="V1270" i="18"/>
  <c r="Y1270" i="18"/>
  <c r="Z1270" i="18"/>
  <c r="AC1270" i="18"/>
  <c r="T1271" i="18"/>
  <c r="V1271" i="18"/>
  <c r="Y1271" i="18"/>
  <c r="Z1271" i="18"/>
  <c r="AC1271" i="18"/>
  <c r="T1272" i="18"/>
  <c r="V1272" i="18"/>
  <c r="Y1272" i="18"/>
  <c r="Z1272" i="18"/>
  <c r="AB1272" i="18" s="1"/>
  <c r="AC1272" i="18"/>
  <c r="T1273" i="18"/>
  <c r="V1273" i="18"/>
  <c r="Y1273" i="18"/>
  <c r="Z1273" i="18"/>
  <c r="AC1273" i="18"/>
  <c r="T1274" i="18"/>
  <c r="V1274" i="18"/>
  <c r="Y1274" i="18"/>
  <c r="Z1274" i="18"/>
  <c r="AC1274" i="18"/>
  <c r="T1275" i="18"/>
  <c r="V1275" i="18"/>
  <c r="Y1275" i="18"/>
  <c r="Z1275" i="18"/>
  <c r="AC1275" i="18"/>
  <c r="T1276" i="18"/>
  <c r="V1276" i="18"/>
  <c r="Y1276" i="18"/>
  <c r="Z1276" i="18"/>
  <c r="AC1276" i="18"/>
  <c r="T1277" i="18"/>
  <c r="V1277" i="18"/>
  <c r="Y1277" i="18"/>
  <c r="Z1277" i="18"/>
  <c r="AC1277" i="18"/>
  <c r="T1278" i="18"/>
  <c r="V1278" i="18"/>
  <c r="Y1278" i="18"/>
  <c r="Z1278" i="18"/>
  <c r="AC1278" i="18"/>
  <c r="T1279" i="18"/>
  <c r="V1279" i="18"/>
  <c r="Y1279" i="18"/>
  <c r="Z1279" i="18"/>
  <c r="AC1279" i="18"/>
  <c r="T1280" i="18"/>
  <c r="V1280" i="18"/>
  <c r="Y1280" i="18"/>
  <c r="Z1280" i="18"/>
  <c r="AC1280" i="18"/>
  <c r="T1281" i="18"/>
  <c r="V1281" i="18"/>
  <c r="Y1281" i="18"/>
  <c r="Z1281" i="18"/>
  <c r="AC1281" i="18"/>
  <c r="T1282" i="18"/>
  <c r="V1282" i="18"/>
  <c r="Y1282" i="18"/>
  <c r="Z1282" i="18"/>
  <c r="AC1282" i="18"/>
  <c r="T1283" i="18"/>
  <c r="V1283" i="18"/>
  <c r="Y1283" i="18"/>
  <c r="Z1283" i="18"/>
  <c r="AC1283" i="18"/>
  <c r="T1284" i="18"/>
  <c r="V1284" i="18"/>
  <c r="Y1284" i="18"/>
  <c r="Z1284" i="18"/>
  <c r="AC1284" i="18"/>
  <c r="T1285" i="18"/>
  <c r="V1285" i="18"/>
  <c r="Y1285" i="18"/>
  <c r="Z1285" i="18"/>
  <c r="AC1285" i="18"/>
  <c r="T1286" i="18"/>
  <c r="V1286" i="18"/>
  <c r="Y1286" i="18"/>
  <c r="Z1286" i="18"/>
  <c r="AC1286" i="18"/>
  <c r="T1287" i="18"/>
  <c r="V1287" i="18"/>
  <c r="Y1287" i="18"/>
  <c r="Z1287" i="18"/>
  <c r="AC1287" i="18"/>
  <c r="T1288" i="18"/>
  <c r="V1288" i="18"/>
  <c r="Y1288" i="18"/>
  <c r="Z1288" i="18"/>
  <c r="AC1288" i="18"/>
  <c r="T1289" i="18"/>
  <c r="V1289" i="18"/>
  <c r="Y1289" i="18"/>
  <c r="Z1289" i="18"/>
  <c r="AC1289" i="18"/>
  <c r="T1290" i="18"/>
  <c r="V1290" i="18"/>
  <c r="Y1290" i="18"/>
  <c r="Z1290" i="18"/>
  <c r="AC1290" i="18"/>
  <c r="T1291" i="18"/>
  <c r="V1291" i="18"/>
  <c r="Y1291" i="18"/>
  <c r="Z1291" i="18"/>
  <c r="AC1291" i="18"/>
  <c r="T1292" i="18"/>
  <c r="V1292" i="18"/>
  <c r="Y1292" i="18"/>
  <c r="Z1292" i="18"/>
  <c r="AC1292" i="18"/>
  <c r="T1293" i="18"/>
  <c r="V1293" i="18"/>
  <c r="Y1293" i="18"/>
  <c r="Z1293" i="18"/>
  <c r="AC1293" i="18"/>
  <c r="T1294" i="18"/>
  <c r="V1294" i="18"/>
  <c r="Y1294" i="18"/>
  <c r="Z1294" i="18"/>
  <c r="AC1294" i="18"/>
  <c r="T1295" i="18"/>
  <c r="V1295" i="18"/>
  <c r="Y1295" i="18"/>
  <c r="Z1295" i="18"/>
  <c r="AC1295" i="18"/>
  <c r="T1296" i="18"/>
  <c r="V1296" i="18"/>
  <c r="Y1296" i="18"/>
  <c r="Z1296" i="18"/>
  <c r="AC1296" i="18"/>
  <c r="T1297" i="18"/>
  <c r="V1297" i="18"/>
  <c r="Y1297" i="18"/>
  <c r="AB1297" i="18" s="1"/>
  <c r="Z1297" i="18"/>
  <c r="AC1297" i="18"/>
  <c r="T1298" i="18"/>
  <c r="V1298" i="18"/>
  <c r="Y1298" i="18"/>
  <c r="Z1298" i="18"/>
  <c r="AC1298" i="18"/>
  <c r="T1299" i="18"/>
  <c r="V1299" i="18"/>
  <c r="Y1299" i="18"/>
  <c r="Z1299" i="18"/>
  <c r="AC1299" i="18"/>
  <c r="T1300" i="18"/>
  <c r="V1300" i="18"/>
  <c r="Y1300" i="18"/>
  <c r="Z1300" i="18"/>
  <c r="AC1300" i="18"/>
  <c r="T1301" i="18"/>
  <c r="V1301" i="18"/>
  <c r="Y1301" i="18"/>
  <c r="Z1301" i="18"/>
  <c r="AC1301" i="18"/>
  <c r="T1302" i="18"/>
  <c r="V1302" i="18"/>
  <c r="Y1302" i="18"/>
  <c r="Z1302" i="18"/>
  <c r="AC1302" i="18"/>
  <c r="T1303" i="18"/>
  <c r="V1303" i="18"/>
  <c r="Y1303" i="18"/>
  <c r="Z1303" i="18"/>
  <c r="AC1303" i="18"/>
  <c r="T1304" i="18"/>
  <c r="V1304" i="18"/>
  <c r="Y1304" i="18"/>
  <c r="Z1304" i="18"/>
  <c r="AC1304" i="18"/>
  <c r="T1305" i="18"/>
  <c r="V1305" i="18"/>
  <c r="Y1305" i="18"/>
  <c r="Z1305" i="18"/>
  <c r="AC1305" i="18"/>
  <c r="T1306" i="18"/>
  <c r="V1306" i="18"/>
  <c r="Y1306" i="18"/>
  <c r="Z1306" i="18"/>
  <c r="AC1306" i="18"/>
  <c r="T1307" i="18"/>
  <c r="V1307" i="18"/>
  <c r="Y1307" i="18"/>
  <c r="Z1307" i="18"/>
  <c r="AC1307" i="18"/>
  <c r="T1308" i="18"/>
  <c r="V1308" i="18"/>
  <c r="Y1308" i="18"/>
  <c r="Z1308" i="18"/>
  <c r="AC1308" i="18"/>
  <c r="T1309" i="18"/>
  <c r="V1309" i="18"/>
  <c r="Y1309" i="18"/>
  <c r="Z1309" i="18"/>
  <c r="AC1309" i="18"/>
  <c r="T1310" i="18"/>
  <c r="V1310" i="18"/>
  <c r="Y1310" i="18"/>
  <c r="Z1310" i="18"/>
  <c r="AC1310" i="18"/>
  <c r="T1311" i="18"/>
  <c r="V1311" i="18"/>
  <c r="Y1311" i="18"/>
  <c r="Z1311" i="18"/>
  <c r="AC1311" i="18"/>
  <c r="T1312" i="18"/>
  <c r="V1312" i="18"/>
  <c r="Y1312" i="18"/>
  <c r="Z1312" i="18"/>
  <c r="AC1312" i="18"/>
  <c r="T1313" i="18"/>
  <c r="V1313" i="18"/>
  <c r="Y1313" i="18"/>
  <c r="Z1313" i="18"/>
  <c r="AC1313" i="18"/>
  <c r="T1314" i="18"/>
  <c r="V1314" i="18"/>
  <c r="Y1314" i="18"/>
  <c r="Z1314" i="18"/>
  <c r="AC1314" i="18"/>
  <c r="T1315" i="18"/>
  <c r="V1315" i="18"/>
  <c r="Y1315" i="18"/>
  <c r="Z1315" i="18"/>
  <c r="AC1315" i="18"/>
  <c r="T1316" i="18"/>
  <c r="V1316" i="18"/>
  <c r="Y1316" i="18"/>
  <c r="Z1316" i="18"/>
  <c r="AC1316" i="18"/>
  <c r="T1317" i="18"/>
  <c r="V1317" i="18"/>
  <c r="Y1317" i="18"/>
  <c r="Z1317" i="18"/>
  <c r="AC1317" i="18"/>
  <c r="T1318" i="18"/>
  <c r="V1318" i="18"/>
  <c r="Y1318" i="18"/>
  <c r="Z1318" i="18"/>
  <c r="AC1318" i="18"/>
  <c r="T1319" i="18"/>
  <c r="V1319" i="18"/>
  <c r="Y1319" i="18"/>
  <c r="Z1319" i="18"/>
  <c r="AC1319" i="18"/>
  <c r="T1320" i="18"/>
  <c r="V1320" i="18"/>
  <c r="Y1320" i="18"/>
  <c r="Z1320" i="18"/>
  <c r="AC1320" i="18"/>
  <c r="T1321" i="18"/>
  <c r="V1321" i="18"/>
  <c r="Y1321" i="18"/>
  <c r="AB1321" i="18" s="1"/>
  <c r="AA1321" i="18" s="1"/>
  <c r="U1321" i="18" s="1"/>
  <c r="Z1321" i="18"/>
  <c r="AC1321" i="18"/>
  <c r="T1322" i="18"/>
  <c r="V1322" i="18"/>
  <c r="Y1322" i="18"/>
  <c r="Z1322" i="18"/>
  <c r="AC1322" i="18"/>
  <c r="T1323" i="18"/>
  <c r="V1323" i="18"/>
  <c r="Y1323" i="18"/>
  <c r="Z1323" i="18"/>
  <c r="AC1323" i="18"/>
  <c r="T1324" i="18"/>
  <c r="V1324" i="18"/>
  <c r="Y1324" i="18"/>
  <c r="Z1324" i="18"/>
  <c r="AC1324" i="18"/>
  <c r="T1325" i="18"/>
  <c r="V1325" i="18"/>
  <c r="Y1325" i="18"/>
  <c r="Z1325" i="18"/>
  <c r="AC1325" i="18"/>
  <c r="T1326" i="18"/>
  <c r="V1326" i="18"/>
  <c r="Y1326" i="18"/>
  <c r="Z1326" i="18"/>
  <c r="AB1326" i="18" s="1"/>
  <c r="AC1326" i="18"/>
  <c r="T1327" i="18"/>
  <c r="V1327" i="18"/>
  <c r="Y1327" i="18"/>
  <c r="Z1327" i="18"/>
  <c r="AC1327" i="18"/>
  <c r="T1328" i="18"/>
  <c r="V1328" i="18"/>
  <c r="Y1328" i="18"/>
  <c r="Z1328" i="18"/>
  <c r="AC1328" i="18"/>
  <c r="T1329" i="18"/>
  <c r="V1329" i="18"/>
  <c r="Y1329" i="18"/>
  <c r="Z1329" i="18"/>
  <c r="AC1329" i="18"/>
  <c r="T1330" i="18"/>
  <c r="V1330" i="18"/>
  <c r="Y1330" i="18"/>
  <c r="Z1330" i="18"/>
  <c r="AB1330" i="18" s="1"/>
  <c r="AC1330" i="18"/>
  <c r="T1331" i="18"/>
  <c r="V1331" i="18"/>
  <c r="Y1331" i="18"/>
  <c r="Z1331" i="18"/>
  <c r="AB1331" i="18" s="1"/>
  <c r="AC1331" i="18"/>
  <c r="T1332" i="18"/>
  <c r="V1332" i="18"/>
  <c r="Y1332" i="18"/>
  <c r="Z1332" i="18"/>
  <c r="AC1332" i="18"/>
  <c r="T1333" i="18"/>
  <c r="V1333" i="18"/>
  <c r="Y1333" i="18"/>
  <c r="Z1333" i="18"/>
  <c r="AC1333" i="18"/>
  <c r="T1334" i="18"/>
  <c r="V1334" i="18"/>
  <c r="Y1334" i="18"/>
  <c r="Z1334" i="18"/>
  <c r="AC1334" i="18"/>
  <c r="T1335" i="18"/>
  <c r="V1335" i="18"/>
  <c r="Y1335" i="18"/>
  <c r="Z1335" i="18"/>
  <c r="AC1335" i="18"/>
  <c r="T1336" i="18"/>
  <c r="V1336" i="18"/>
  <c r="Y1336" i="18"/>
  <c r="Z1336" i="18"/>
  <c r="AC1336" i="18"/>
  <c r="T1337" i="18"/>
  <c r="V1337" i="18"/>
  <c r="Y1337" i="18"/>
  <c r="Z1337" i="18"/>
  <c r="AC1337" i="18"/>
  <c r="T1338" i="18"/>
  <c r="V1338" i="18"/>
  <c r="Y1338" i="18"/>
  <c r="Z1338" i="18"/>
  <c r="AC1338" i="18"/>
  <c r="T1339" i="18"/>
  <c r="V1339" i="18"/>
  <c r="Y1339" i="18"/>
  <c r="Z1339" i="18"/>
  <c r="AC1339" i="18"/>
  <c r="T1340" i="18"/>
  <c r="V1340" i="18"/>
  <c r="Y1340" i="18"/>
  <c r="Z1340" i="18"/>
  <c r="AC1340" i="18"/>
  <c r="T1341" i="18"/>
  <c r="V1341" i="18"/>
  <c r="Y1341" i="18"/>
  <c r="Z1341" i="18"/>
  <c r="AC1341" i="18"/>
  <c r="T1342" i="18"/>
  <c r="V1342" i="18"/>
  <c r="Y1342" i="18"/>
  <c r="Z1342" i="18"/>
  <c r="AC1342" i="18"/>
  <c r="T1343" i="18"/>
  <c r="V1343" i="18"/>
  <c r="Y1343" i="18"/>
  <c r="Z1343" i="18"/>
  <c r="AC1343" i="18"/>
  <c r="T1344" i="18"/>
  <c r="V1344" i="18"/>
  <c r="Y1344" i="18"/>
  <c r="Z1344" i="18"/>
  <c r="AC1344" i="18"/>
  <c r="T1345" i="18"/>
  <c r="V1345" i="18"/>
  <c r="Y1345" i="18"/>
  <c r="Z1345" i="18"/>
  <c r="AC1345" i="18"/>
  <c r="T1346" i="18"/>
  <c r="V1346" i="18"/>
  <c r="Y1346" i="18"/>
  <c r="Z1346" i="18"/>
  <c r="AC1346" i="18"/>
  <c r="T1347" i="18"/>
  <c r="V1347" i="18"/>
  <c r="Y1347" i="18"/>
  <c r="Z1347" i="18"/>
  <c r="AC1347" i="18"/>
  <c r="T1348" i="18"/>
  <c r="V1348" i="18"/>
  <c r="Y1348" i="18"/>
  <c r="Z1348" i="18"/>
  <c r="AC1348" i="18"/>
  <c r="T1349" i="18"/>
  <c r="V1349" i="18"/>
  <c r="Y1349" i="18"/>
  <c r="Z1349" i="18"/>
  <c r="AC1349" i="18"/>
  <c r="T1350" i="18"/>
  <c r="V1350" i="18"/>
  <c r="Y1350" i="18"/>
  <c r="Z1350" i="18"/>
  <c r="AC1350" i="18"/>
  <c r="T1351" i="18"/>
  <c r="V1351" i="18"/>
  <c r="Y1351" i="18"/>
  <c r="Z1351" i="18"/>
  <c r="AB1351" i="18"/>
  <c r="AC1351" i="18"/>
  <c r="T1352" i="18"/>
  <c r="V1352" i="18"/>
  <c r="Y1352" i="18"/>
  <c r="AB1352" i="18" s="1"/>
  <c r="Z1352" i="18"/>
  <c r="AC1352" i="18"/>
  <c r="T1353" i="18"/>
  <c r="V1353" i="18"/>
  <c r="Y1353" i="18"/>
  <c r="Z1353" i="18"/>
  <c r="AC1353" i="18"/>
  <c r="T1354" i="18"/>
  <c r="V1354" i="18"/>
  <c r="Y1354" i="18"/>
  <c r="Z1354" i="18"/>
  <c r="AC1354" i="18"/>
  <c r="T1355" i="18"/>
  <c r="V1355" i="18"/>
  <c r="Y1355" i="18"/>
  <c r="Z1355" i="18"/>
  <c r="AC1355" i="18"/>
  <c r="T1356" i="18"/>
  <c r="V1356" i="18"/>
  <c r="Y1356" i="18"/>
  <c r="Z1356" i="18"/>
  <c r="AC1356" i="18"/>
  <c r="T1357" i="18"/>
  <c r="V1357" i="18"/>
  <c r="Y1357" i="18"/>
  <c r="Z1357" i="18"/>
  <c r="AB1357" i="18" s="1"/>
  <c r="AC1357" i="18"/>
  <c r="T1358" i="18"/>
  <c r="V1358" i="18"/>
  <c r="Y1358" i="18"/>
  <c r="Z1358" i="18"/>
  <c r="AC1358" i="18"/>
  <c r="T1359" i="18"/>
  <c r="V1359" i="18"/>
  <c r="Y1359" i="18"/>
  <c r="Z1359" i="18"/>
  <c r="AC1359" i="18"/>
  <c r="T1360" i="18"/>
  <c r="V1360" i="18"/>
  <c r="Y1360" i="18"/>
  <c r="AB1360" i="18" s="1"/>
  <c r="Z1360" i="18"/>
  <c r="AC1360" i="18"/>
  <c r="T1361" i="18"/>
  <c r="V1361" i="18"/>
  <c r="Y1361" i="18"/>
  <c r="Z1361" i="18"/>
  <c r="AC1361" i="18"/>
  <c r="T1362" i="18"/>
  <c r="V1362" i="18"/>
  <c r="Y1362" i="18"/>
  <c r="Z1362" i="18"/>
  <c r="AC1362" i="18"/>
  <c r="T1363" i="18"/>
  <c r="V1363" i="18"/>
  <c r="Y1363" i="18"/>
  <c r="Z1363" i="18"/>
  <c r="AC1363" i="18"/>
  <c r="T1364" i="18"/>
  <c r="V1364" i="18"/>
  <c r="Y1364" i="18"/>
  <c r="Z1364" i="18"/>
  <c r="AB1364" i="18" s="1"/>
  <c r="AC1364" i="18"/>
  <c r="T1365" i="18"/>
  <c r="V1365" i="18"/>
  <c r="Y1365" i="18"/>
  <c r="Z1365" i="18"/>
  <c r="AC1365" i="18"/>
  <c r="T1366" i="18"/>
  <c r="V1366" i="18"/>
  <c r="Y1366" i="18"/>
  <c r="AB1366" i="18" s="1"/>
  <c r="Z1366" i="18"/>
  <c r="AC1366" i="18"/>
  <c r="T1367" i="18"/>
  <c r="V1367" i="18"/>
  <c r="Y1367" i="18"/>
  <c r="Z1367" i="18"/>
  <c r="AC1367" i="18"/>
  <c r="T1368" i="18"/>
  <c r="V1368" i="18"/>
  <c r="Y1368" i="18"/>
  <c r="Z1368" i="18"/>
  <c r="AC1368" i="18"/>
  <c r="T1369" i="18"/>
  <c r="V1369" i="18"/>
  <c r="Y1369" i="18"/>
  <c r="Z1369" i="18"/>
  <c r="AC1369" i="18"/>
  <c r="T1370" i="18"/>
  <c r="V1370" i="18"/>
  <c r="Y1370" i="18"/>
  <c r="Z1370" i="18"/>
  <c r="AC1370" i="18"/>
  <c r="T1371" i="18"/>
  <c r="V1371" i="18"/>
  <c r="Y1371" i="18"/>
  <c r="Z1371" i="18"/>
  <c r="AC1371" i="18"/>
  <c r="T1372" i="18"/>
  <c r="V1372" i="18"/>
  <c r="Y1372" i="18"/>
  <c r="Z1372" i="18"/>
  <c r="AB1372" i="18" s="1"/>
  <c r="AC1372" i="18"/>
  <c r="AA1372" i="18" s="1"/>
  <c r="U1372" i="18" s="1"/>
  <c r="T1373" i="18"/>
  <c r="V1373" i="18"/>
  <c r="Y1373" i="18"/>
  <c r="Z1373" i="18"/>
  <c r="AC1373" i="18"/>
  <c r="T1374" i="18"/>
  <c r="V1374" i="18"/>
  <c r="Y1374" i="18"/>
  <c r="Z1374" i="18"/>
  <c r="AC1374" i="18"/>
  <c r="T1375" i="18"/>
  <c r="V1375" i="18"/>
  <c r="Y1375" i="18"/>
  <c r="Z1375" i="18"/>
  <c r="AC1375" i="18"/>
  <c r="T1376" i="18"/>
  <c r="V1376" i="18"/>
  <c r="Y1376" i="18"/>
  <c r="Z1376" i="18"/>
  <c r="AC1376" i="18"/>
  <c r="T1377" i="18"/>
  <c r="V1377" i="18"/>
  <c r="Y1377" i="18"/>
  <c r="Z1377" i="18"/>
  <c r="AC1377" i="18"/>
  <c r="T1378" i="18"/>
  <c r="V1378" i="18"/>
  <c r="Y1378" i="18"/>
  <c r="Z1378" i="18"/>
  <c r="AC1378" i="18"/>
  <c r="T1379" i="18"/>
  <c r="V1379" i="18"/>
  <c r="Y1379" i="18"/>
  <c r="Z1379" i="18"/>
  <c r="AC1379" i="18"/>
  <c r="T1380" i="18"/>
  <c r="V1380" i="18"/>
  <c r="Y1380" i="18"/>
  <c r="Z1380" i="18"/>
  <c r="AC1380" i="18"/>
  <c r="T1381" i="18"/>
  <c r="V1381" i="18"/>
  <c r="Y1381" i="18"/>
  <c r="Z1381" i="18"/>
  <c r="AB1381" i="18" s="1"/>
  <c r="AC1381" i="18"/>
  <c r="T1382" i="18"/>
  <c r="V1382" i="18"/>
  <c r="Y1382" i="18"/>
  <c r="Z1382" i="18"/>
  <c r="AC1382" i="18"/>
  <c r="T1383" i="18"/>
  <c r="V1383" i="18"/>
  <c r="Y1383" i="18"/>
  <c r="Z1383" i="18"/>
  <c r="AC1383" i="18"/>
  <c r="T1384" i="18"/>
  <c r="V1384" i="18"/>
  <c r="Y1384" i="18"/>
  <c r="Z1384" i="18"/>
  <c r="AC1384" i="18"/>
  <c r="T1385" i="18"/>
  <c r="V1385" i="18"/>
  <c r="Y1385" i="18"/>
  <c r="Z1385" i="18"/>
  <c r="AB1385" i="18" s="1"/>
  <c r="AC1385" i="18"/>
  <c r="T1386" i="18"/>
  <c r="V1386" i="18"/>
  <c r="Y1386" i="18"/>
  <c r="Z1386" i="18"/>
  <c r="AC1386" i="18"/>
  <c r="T1387" i="18"/>
  <c r="V1387" i="18"/>
  <c r="Y1387" i="18"/>
  <c r="Z1387" i="18"/>
  <c r="AC1387" i="18"/>
  <c r="T1388" i="18"/>
  <c r="V1388" i="18"/>
  <c r="Y1388" i="18"/>
  <c r="Z1388" i="18"/>
  <c r="AC1388" i="18"/>
  <c r="T1389" i="18"/>
  <c r="V1389" i="18"/>
  <c r="Y1389" i="18"/>
  <c r="Z1389" i="18"/>
  <c r="AC1389" i="18"/>
  <c r="T1390" i="18"/>
  <c r="V1390" i="18"/>
  <c r="Y1390" i="18"/>
  <c r="Z1390" i="18"/>
  <c r="AC1390" i="18"/>
  <c r="T1391" i="18"/>
  <c r="V1391" i="18"/>
  <c r="Y1391" i="18"/>
  <c r="Z1391" i="18"/>
  <c r="AB1391" i="18"/>
  <c r="AC1391" i="18"/>
  <c r="AA1391" i="18" s="1"/>
  <c r="U1391" i="18" s="1"/>
  <c r="T1392" i="18"/>
  <c r="V1392" i="18"/>
  <c r="Y1392" i="18"/>
  <c r="AB1392" i="18" s="1"/>
  <c r="AA1392" i="18" s="1"/>
  <c r="U1392" i="18" s="1"/>
  <c r="Z1392" i="18"/>
  <c r="AC1392" i="18"/>
  <c r="T1393" i="18"/>
  <c r="V1393" i="18"/>
  <c r="Y1393" i="18"/>
  <c r="Z1393" i="18"/>
  <c r="AC1393" i="18"/>
  <c r="T1394" i="18"/>
  <c r="V1394" i="18"/>
  <c r="Y1394" i="18"/>
  <c r="Z1394" i="18"/>
  <c r="AC1394" i="18"/>
  <c r="T1395" i="18"/>
  <c r="V1395" i="18"/>
  <c r="Y1395" i="18"/>
  <c r="Z1395" i="18"/>
  <c r="AC1395" i="18"/>
  <c r="T1396" i="18"/>
  <c r="V1396" i="18"/>
  <c r="Y1396" i="18"/>
  <c r="Z1396" i="18"/>
  <c r="AC1396" i="18"/>
  <c r="T1397" i="18"/>
  <c r="V1397" i="18"/>
  <c r="Y1397" i="18"/>
  <c r="Z1397" i="18"/>
  <c r="AC1397" i="18"/>
  <c r="T1398" i="18"/>
  <c r="V1398" i="18"/>
  <c r="Y1398" i="18"/>
  <c r="Z1398" i="18"/>
  <c r="AC1398" i="18"/>
  <c r="T1399" i="18"/>
  <c r="V1399" i="18"/>
  <c r="Y1399" i="18"/>
  <c r="Z1399" i="18"/>
  <c r="AC1399" i="18"/>
  <c r="T1400" i="18"/>
  <c r="V1400" i="18"/>
  <c r="Y1400" i="18"/>
  <c r="Z1400" i="18"/>
  <c r="AC1400" i="18"/>
  <c r="T1401" i="18"/>
  <c r="V1401" i="18"/>
  <c r="Y1401" i="18"/>
  <c r="Z1401" i="18"/>
  <c r="AC1401" i="18"/>
  <c r="T1402" i="18"/>
  <c r="V1402" i="18"/>
  <c r="Y1402" i="18"/>
  <c r="Z1402" i="18"/>
  <c r="AC1402" i="18"/>
  <c r="T1403" i="18"/>
  <c r="V1403" i="18"/>
  <c r="Y1403" i="18"/>
  <c r="Z1403" i="18"/>
  <c r="AB1403" i="18"/>
  <c r="AC1403" i="18"/>
  <c r="T1404" i="18"/>
  <c r="V1404" i="18"/>
  <c r="Y1404" i="18"/>
  <c r="Z1404" i="18"/>
  <c r="AC1404" i="18"/>
  <c r="T1405" i="18"/>
  <c r="V1405" i="18"/>
  <c r="Y1405" i="18"/>
  <c r="Z1405" i="18"/>
  <c r="AC1405" i="18"/>
  <c r="T1406" i="18"/>
  <c r="V1406" i="18"/>
  <c r="Y1406" i="18"/>
  <c r="Z1406" i="18"/>
  <c r="AC1406" i="18"/>
  <c r="T1407" i="18"/>
  <c r="V1407" i="18"/>
  <c r="Y1407" i="18"/>
  <c r="Z1407" i="18"/>
  <c r="AC1407" i="18"/>
  <c r="T1408" i="18"/>
  <c r="V1408" i="18"/>
  <c r="Y1408" i="18"/>
  <c r="Z1408" i="18"/>
  <c r="AC1408" i="18"/>
  <c r="T1409" i="18"/>
  <c r="V1409" i="18"/>
  <c r="Y1409" i="18"/>
  <c r="Z1409" i="18"/>
  <c r="AC1409" i="18"/>
  <c r="T1410" i="18"/>
  <c r="V1410" i="18"/>
  <c r="Y1410" i="18"/>
  <c r="Z1410" i="18"/>
  <c r="AC1410" i="18"/>
  <c r="T1411" i="18"/>
  <c r="V1411" i="18"/>
  <c r="Y1411" i="18"/>
  <c r="Z1411" i="18"/>
  <c r="AC1411" i="18"/>
  <c r="T1412" i="18"/>
  <c r="V1412" i="18"/>
  <c r="Y1412" i="18"/>
  <c r="Z1412" i="18"/>
  <c r="AB1412" i="18"/>
  <c r="AC1412" i="18"/>
  <c r="T1413" i="18"/>
  <c r="V1413" i="18"/>
  <c r="Y1413" i="18"/>
  <c r="Z1413" i="18"/>
  <c r="AC1413" i="18"/>
  <c r="T1414" i="18"/>
  <c r="V1414" i="18"/>
  <c r="Y1414" i="18"/>
  <c r="Z1414" i="18"/>
  <c r="AC1414" i="18"/>
  <c r="T1415" i="18"/>
  <c r="V1415" i="18"/>
  <c r="Y1415" i="18"/>
  <c r="Z1415" i="18"/>
  <c r="AC1415" i="18"/>
  <c r="T1416" i="18"/>
  <c r="V1416" i="18"/>
  <c r="Y1416" i="18"/>
  <c r="Z1416" i="18"/>
  <c r="AC1416" i="18"/>
  <c r="T1417" i="18"/>
  <c r="V1417" i="18"/>
  <c r="Y1417" i="18"/>
  <c r="Z1417" i="18"/>
  <c r="AC1417" i="18"/>
  <c r="T1418" i="18"/>
  <c r="V1418" i="18"/>
  <c r="Y1418" i="18"/>
  <c r="Z1418" i="18"/>
  <c r="AC1418" i="18"/>
  <c r="T1419" i="18"/>
  <c r="V1419" i="18"/>
  <c r="Y1419" i="18"/>
  <c r="Z1419" i="18"/>
  <c r="AC1419" i="18"/>
  <c r="T1420" i="18"/>
  <c r="V1420" i="18"/>
  <c r="Y1420" i="18"/>
  <c r="Z1420" i="18"/>
  <c r="AC1420" i="18"/>
  <c r="T1421" i="18"/>
  <c r="V1421" i="18"/>
  <c r="Y1421" i="18"/>
  <c r="Z1421" i="18"/>
  <c r="AC1421" i="18"/>
  <c r="T1422" i="18"/>
  <c r="V1422" i="18"/>
  <c r="Y1422" i="18"/>
  <c r="Z1422" i="18"/>
  <c r="AC1422" i="18"/>
  <c r="T1423" i="18"/>
  <c r="V1423" i="18"/>
  <c r="Y1423" i="18"/>
  <c r="Z1423" i="18"/>
  <c r="AC1423" i="18"/>
  <c r="T1424" i="18"/>
  <c r="V1424" i="18"/>
  <c r="Y1424" i="18"/>
  <c r="Z1424" i="18"/>
  <c r="AC1424" i="18"/>
  <c r="T1425" i="18"/>
  <c r="V1425" i="18"/>
  <c r="Y1425" i="18"/>
  <c r="Z1425" i="18"/>
  <c r="AC1425" i="18"/>
  <c r="T1426" i="18"/>
  <c r="V1426" i="18"/>
  <c r="Y1426" i="18"/>
  <c r="Z1426" i="18"/>
  <c r="AC1426" i="18"/>
  <c r="T1427" i="18"/>
  <c r="V1427" i="18"/>
  <c r="Y1427" i="18"/>
  <c r="Z1427" i="18"/>
  <c r="AC1427" i="18"/>
  <c r="T1428" i="18"/>
  <c r="V1428" i="18"/>
  <c r="Y1428" i="18"/>
  <c r="Z1428" i="18"/>
  <c r="AC1428" i="18"/>
  <c r="T1429" i="18"/>
  <c r="V1429" i="18"/>
  <c r="Y1429" i="18"/>
  <c r="Z1429" i="18"/>
  <c r="AC1429" i="18"/>
  <c r="T1430" i="18"/>
  <c r="V1430" i="18"/>
  <c r="Y1430" i="18"/>
  <c r="Z1430" i="18"/>
  <c r="AC1430" i="18"/>
  <c r="T1431" i="18"/>
  <c r="V1431" i="18"/>
  <c r="Y1431" i="18"/>
  <c r="Z1431" i="18"/>
  <c r="AC1431" i="18"/>
  <c r="T1432" i="18"/>
  <c r="V1432" i="18"/>
  <c r="Y1432" i="18"/>
  <c r="AB1432" i="18" s="1"/>
  <c r="Z1432" i="18"/>
  <c r="AC1432" i="18"/>
  <c r="T1433" i="18"/>
  <c r="V1433" i="18"/>
  <c r="Y1433" i="18"/>
  <c r="Z1433" i="18"/>
  <c r="AC1433" i="18"/>
  <c r="T1434" i="18"/>
  <c r="V1434" i="18"/>
  <c r="Y1434" i="18"/>
  <c r="Z1434" i="18"/>
  <c r="AB1434" i="18" s="1"/>
  <c r="AA1434" i="18" s="1"/>
  <c r="U1434" i="18" s="1"/>
  <c r="AC1434" i="18"/>
  <c r="T1435" i="18"/>
  <c r="V1435" i="18"/>
  <c r="Y1435" i="18"/>
  <c r="Z1435" i="18"/>
  <c r="AC1435" i="18"/>
  <c r="T1436" i="18"/>
  <c r="V1436" i="18"/>
  <c r="Y1436" i="18"/>
  <c r="Z1436" i="18"/>
  <c r="AC1436" i="18"/>
  <c r="T1437" i="18"/>
  <c r="V1437" i="18"/>
  <c r="Y1437" i="18"/>
  <c r="Z1437" i="18"/>
  <c r="AC1437" i="18"/>
  <c r="T1438" i="18"/>
  <c r="V1438" i="18"/>
  <c r="Y1438" i="18"/>
  <c r="Z1438" i="18"/>
  <c r="AC1438" i="18"/>
  <c r="T1439" i="18"/>
  <c r="V1439" i="18"/>
  <c r="Y1439" i="18"/>
  <c r="Z1439" i="18"/>
  <c r="AC1439" i="18"/>
  <c r="T1440" i="18"/>
  <c r="V1440" i="18"/>
  <c r="Y1440" i="18"/>
  <c r="Z1440" i="18"/>
  <c r="AC1440" i="18"/>
  <c r="T1441" i="18"/>
  <c r="V1441" i="18"/>
  <c r="Y1441" i="18"/>
  <c r="Z1441" i="18"/>
  <c r="AC1441" i="18"/>
  <c r="T1442" i="18"/>
  <c r="V1442" i="18"/>
  <c r="Y1442" i="18"/>
  <c r="Z1442" i="18"/>
  <c r="AC1442" i="18"/>
  <c r="T1443" i="18"/>
  <c r="V1443" i="18"/>
  <c r="Y1443" i="18"/>
  <c r="Z1443" i="18"/>
  <c r="AC1443" i="18"/>
  <c r="T1444" i="18"/>
  <c r="V1444" i="18"/>
  <c r="Y1444" i="18"/>
  <c r="Z1444" i="18"/>
  <c r="AC1444" i="18"/>
  <c r="T1445" i="18"/>
  <c r="V1445" i="18"/>
  <c r="Y1445" i="18"/>
  <c r="Z1445" i="18"/>
  <c r="AC1445" i="18"/>
  <c r="T1446" i="18"/>
  <c r="V1446" i="18"/>
  <c r="Y1446" i="18"/>
  <c r="Z1446" i="18"/>
  <c r="AC1446" i="18"/>
  <c r="T1447" i="18"/>
  <c r="V1447" i="18"/>
  <c r="Y1447" i="18"/>
  <c r="Z1447" i="18"/>
  <c r="AC1447" i="18"/>
  <c r="T1448" i="18"/>
  <c r="V1448" i="18"/>
  <c r="Y1448" i="18"/>
  <c r="Z1448" i="18"/>
  <c r="AC1448" i="18"/>
  <c r="T1449" i="18"/>
  <c r="V1449" i="18"/>
  <c r="Y1449" i="18"/>
  <c r="Z1449" i="18"/>
  <c r="AC1449" i="18"/>
  <c r="T1450" i="18"/>
  <c r="V1450" i="18"/>
  <c r="Y1450" i="18"/>
  <c r="Z1450" i="18"/>
  <c r="AC1450" i="18"/>
  <c r="T1451" i="18"/>
  <c r="V1451" i="18"/>
  <c r="Y1451" i="18"/>
  <c r="Z1451" i="18"/>
  <c r="AC1451" i="18"/>
  <c r="T1452" i="18"/>
  <c r="V1452" i="18"/>
  <c r="Y1452" i="18"/>
  <c r="Z1452" i="18"/>
  <c r="AC1452" i="18"/>
  <c r="T1453" i="18"/>
  <c r="V1453" i="18"/>
  <c r="Y1453" i="18"/>
  <c r="Z1453" i="18"/>
  <c r="AC1453" i="18"/>
  <c r="T1454" i="18"/>
  <c r="V1454" i="18"/>
  <c r="Y1454" i="18"/>
  <c r="Z1454" i="18"/>
  <c r="AC1454" i="18"/>
  <c r="T1455" i="18"/>
  <c r="V1455" i="18"/>
  <c r="Y1455" i="18"/>
  <c r="Z1455" i="18"/>
  <c r="AC1455" i="18"/>
  <c r="T1456" i="18"/>
  <c r="V1456" i="18"/>
  <c r="Y1456" i="18"/>
  <c r="Z1456" i="18"/>
  <c r="AC1456" i="18"/>
  <c r="T1457" i="18"/>
  <c r="V1457" i="18"/>
  <c r="Y1457" i="18"/>
  <c r="Z1457" i="18"/>
  <c r="AC1457" i="18"/>
  <c r="T1458" i="18"/>
  <c r="V1458" i="18"/>
  <c r="Y1458" i="18"/>
  <c r="Z1458" i="18"/>
  <c r="AC1458" i="18"/>
  <c r="T1459" i="18"/>
  <c r="V1459" i="18"/>
  <c r="Y1459" i="18"/>
  <c r="Z1459" i="18"/>
  <c r="AC1459" i="18"/>
  <c r="T1460" i="18"/>
  <c r="V1460" i="18"/>
  <c r="Y1460" i="18"/>
  <c r="Z1460" i="18"/>
  <c r="AC1460" i="18"/>
  <c r="T1461" i="18"/>
  <c r="V1461" i="18"/>
  <c r="Y1461" i="18"/>
  <c r="Z1461" i="18"/>
  <c r="AC1461" i="18"/>
  <c r="T1462" i="18"/>
  <c r="V1462" i="18"/>
  <c r="Y1462" i="18"/>
  <c r="Z1462" i="18"/>
  <c r="AC1462" i="18"/>
  <c r="T1463" i="18"/>
  <c r="V1463" i="18"/>
  <c r="Y1463" i="18"/>
  <c r="Z1463" i="18"/>
  <c r="AC1463" i="18"/>
  <c r="T1464" i="18"/>
  <c r="V1464" i="18"/>
  <c r="Y1464" i="18"/>
  <c r="Z1464" i="18"/>
  <c r="AC1464" i="18"/>
  <c r="T1465" i="18"/>
  <c r="V1465" i="18"/>
  <c r="Y1465" i="18"/>
  <c r="Z1465" i="18"/>
  <c r="AC1465" i="18"/>
  <c r="T1466" i="18"/>
  <c r="V1466" i="18"/>
  <c r="Y1466" i="18"/>
  <c r="Z1466" i="18"/>
  <c r="AC1466" i="18"/>
  <c r="T1467" i="18"/>
  <c r="V1467" i="18"/>
  <c r="Y1467" i="18"/>
  <c r="Z1467" i="18"/>
  <c r="AC1467" i="18"/>
  <c r="T1468" i="18"/>
  <c r="V1468" i="18"/>
  <c r="Y1468" i="18"/>
  <c r="Z1468" i="18"/>
  <c r="AC1468" i="18"/>
  <c r="T1469" i="18"/>
  <c r="V1469" i="18"/>
  <c r="Y1469" i="18"/>
  <c r="AB1469" i="18" s="1"/>
  <c r="Z1469" i="18"/>
  <c r="AC1469" i="18"/>
  <c r="T1470" i="18"/>
  <c r="V1470" i="18"/>
  <c r="Y1470" i="18"/>
  <c r="Z1470" i="18"/>
  <c r="AC1470" i="18"/>
  <c r="T1471" i="18"/>
  <c r="V1471" i="18"/>
  <c r="Y1471" i="18"/>
  <c r="Z1471" i="18"/>
  <c r="AC1471" i="18"/>
  <c r="T1472" i="18"/>
  <c r="V1472" i="18"/>
  <c r="Y1472" i="18"/>
  <c r="Z1472" i="18"/>
  <c r="AC1472" i="18"/>
  <c r="T1473" i="18"/>
  <c r="V1473" i="18"/>
  <c r="Y1473" i="18"/>
  <c r="Z1473" i="18"/>
  <c r="AC1473" i="18"/>
  <c r="T1474" i="18"/>
  <c r="V1474" i="18"/>
  <c r="Y1474" i="18"/>
  <c r="Z1474" i="18"/>
  <c r="AC1474" i="18"/>
  <c r="T1475" i="18"/>
  <c r="V1475" i="18"/>
  <c r="Y1475" i="18"/>
  <c r="Z1475" i="18"/>
  <c r="AC1475" i="18"/>
  <c r="T1476" i="18"/>
  <c r="V1476" i="18"/>
  <c r="Y1476" i="18"/>
  <c r="Z1476" i="18"/>
  <c r="AC1476" i="18"/>
  <c r="T1477" i="18"/>
  <c r="V1477" i="18"/>
  <c r="Y1477" i="18"/>
  <c r="Z1477" i="18"/>
  <c r="AC1477" i="18"/>
  <c r="T1478" i="18"/>
  <c r="V1478" i="18"/>
  <c r="Y1478" i="18"/>
  <c r="Z1478" i="18"/>
  <c r="AC1478" i="18"/>
  <c r="T1479" i="18"/>
  <c r="V1479" i="18"/>
  <c r="Y1479" i="18"/>
  <c r="Z1479" i="18"/>
  <c r="AC1479" i="18"/>
  <c r="T1480" i="18"/>
  <c r="V1480" i="18"/>
  <c r="Y1480" i="18"/>
  <c r="Z1480" i="18"/>
  <c r="AC1480" i="18"/>
  <c r="T1481" i="18"/>
  <c r="V1481" i="18"/>
  <c r="Y1481" i="18"/>
  <c r="Z1481" i="18"/>
  <c r="AC1481" i="18"/>
  <c r="T1482" i="18"/>
  <c r="V1482" i="18"/>
  <c r="Y1482" i="18"/>
  <c r="Z1482" i="18"/>
  <c r="AC1482" i="18"/>
  <c r="T1483" i="18"/>
  <c r="V1483" i="18"/>
  <c r="Y1483" i="18"/>
  <c r="Z1483" i="18"/>
  <c r="AC1483" i="18"/>
  <c r="T1484" i="18"/>
  <c r="V1484" i="18"/>
  <c r="Y1484" i="18"/>
  <c r="Z1484" i="18"/>
  <c r="AC1484" i="18"/>
  <c r="T1485" i="18"/>
  <c r="V1485" i="18"/>
  <c r="Y1485" i="18"/>
  <c r="Z1485" i="18"/>
  <c r="AC1485" i="18"/>
  <c r="T1486" i="18"/>
  <c r="V1486" i="18"/>
  <c r="Y1486" i="18"/>
  <c r="Z1486" i="18"/>
  <c r="AB1486" i="18" s="1"/>
  <c r="AC1486" i="18"/>
  <c r="T1487" i="18"/>
  <c r="V1487" i="18"/>
  <c r="Y1487" i="18"/>
  <c r="AB1487" i="18" s="1"/>
  <c r="Z1487" i="18"/>
  <c r="AC1487" i="18"/>
  <c r="T1488" i="18"/>
  <c r="V1488" i="18"/>
  <c r="Y1488" i="18"/>
  <c r="Z1488" i="18"/>
  <c r="AC1488" i="18"/>
  <c r="T1489" i="18"/>
  <c r="V1489" i="18"/>
  <c r="Y1489" i="18"/>
  <c r="Z1489" i="18"/>
  <c r="AC1489" i="18"/>
  <c r="T1490" i="18"/>
  <c r="V1490" i="18"/>
  <c r="Y1490" i="18"/>
  <c r="Z1490" i="18"/>
  <c r="AC1490" i="18"/>
  <c r="T1491" i="18"/>
  <c r="V1491" i="18"/>
  <c r="Y1491" i="18"/>
  <c r="Z1491" i="18"/>
  <c r="AC1491" i="18"/>
  <c r="T1492" i="18"/>
  <c r="V1492" i="18"/>
  <c r="Y1492" i="18"/>
  <c r="Z1492" i="18"/>
  <c r="AC1492" i="18"/>
  <c r="T1493" i="18"/>
  <c r="V1493" i="18"/>
  <c r="Y1493" i="18"/>
  <c r="Z1493" i="18"/>
  <c r="AC1493" i="18"/>
  <c r="T1494" i="18"/>
  <c r="V1494" i="18"/>
  <c r="Y1494" i="18"/>
  <c r="Z1494" i="18"/>
  <c r="AC1494" i="18"/>
  <c r="T1495" i="18"/>
  <c r="V1495" i="18"/>
  <c r="Y1495" i="18"/>
  <c r="Z1495" i="18"/>
  <c r="AC1495" i="18"/>
  <c r="T1496" i="18"/>
  <c r="V1496" i="18"/>
  <c r="Y1496" i="18"/>
  <c r="Z1496" i="18"/>
  <c r="AC1496" i="18"/>
  <c r="T1497" i="18"/>
  <c r="V1497" i="18"/>
  <c r="Y1497" i="18"/>
  <c r="Z1497" i="18"/>
  <c r="AB1497" i="18"/>
  <c r="AC1497" i="18"/>
  <c r="T1498" i="18"/>
  <c r="V1498" i="18"/>
  <c r="Y1498" i="18"/>
  <c r="AB1498" i="18" s="1"/>
  <c r="Z1498" i="18"/>
  <c r="AC1498" i="18"/>
  <c r="T1499" i="18"/>
  <c r="V1499" i="18"/>
  <c r="Y1499" i="18"/>
  <c r="Z1499" i="18"/>
  <c r="AC1499" i="18"/>
  <c r="T1500" i="18"/>
  <c r="V1500" i="18"/>
  <c r="Y1500" i="18"/>
  <c r="Z1500" i="18"/>
  <c r="AC1500" i="18"/>
  <c r="T1501" i="18"/>
  <c r="V1501" i="18"/>
  <c r="Y1501" i="18"/>
  <c r="Z1501" i="18"/>
  <c r="AC1501" i="18"/>
  <c r="T1502" i="18"/>
  <c r="V1502" i="18"/>
  <c r="Y1502" i="18"/>
  <c r="Z1502" i="18"/>
  <c r="AC1502" i="18"/>
  <c r="T1503" i="18"/>
  <c r="V1503" i="18"/>
  <c r="Y1503" i="18"/>
  <c r="Z1503" i="18"/>
  <c r="AC1503" i="18"/>
  <c r="T1504" i="18"/>
  <c r="V1504" i="18"/>
  <c r="Y1504" i="18"/>
  <c r="Z1504" i="18"/>
  <c r="AC1504" i="18"/>
  <c r="T1505" i="18"/>
  <c r="V1505" i="18"/>
  <c r="Y1505" i="18"/>
  <c r="Z1505" i="18"/>
  <c r="AC1505" i="18"/>
  <c r="T1506" i="18"/>
  <c r="V1506" i="18"/>
  <c r="Y1506" i="18"/>
  <c r="Z1506" i="18"/>
  <c r="AB1506" i="18" s="1"/>
  <c r="AC1506" i="18"/>
  <c r="T1507" i="18"/>
  <c r="V1507" i="18"/>
  <c r="Y1507" i="18"/>
  <c r="Z1507" i="18"/>
  <c r="AC1507" i="18"/>
  <c r="T1508" i="18"/>
  <c r="V1508" i="18"/>
  <c r="Y1508" i="18"/>
  <c r="Z1508" i="18"/>
  <c r="AC1508" i="18"/>
  <c r="T1509" i="18"/>
  <c r="V1509" i="18"/>
  <c r="Y1509" i="18"/>
  <c r="Z1509" i="18"/>
  <c r="AB1509" i="18" s="1"/>
  <c r="AC1509" i="18"/>
  <c r="T1510" i="18"/>
  <c r="V1510" i="18"/>
  <c r="Y1510" i="18"/>
  <c r="Z1510" i="18"/>
  <c r="AC1510" i="18"/>
  <c r="T1511" i="18"/>
  <c r="V1511" i="18"/>
  <c r="Y1511" i="18"/>
  <c r="Z1511" i="18"/>
  <c r="AC1511" i="18"/>
  <c r="T1512" i="18"/>
  <c r="V1512" i="18"/>
  <c r="Y1512" i="18"/>
  <c r="Z1512" i="18"/>
  <c r="AC1512" i="18"/>
  <c r="T1513" i="18"/>
  <c r="V1513" i="18"/>
  <c r="Y1513" i="18"/>
  <c r="Z1513" i="18"/>
  <c r="AC1513" i="18"/>
  <c r="T1514" i="18"/>
  <c r="V1514" i="18"/>
  <c r="Y1514" i="18"/>
  <c r="Z1514" i="18"/>
  <c r="AC1514" i="18"/>
  <c r="T1515" i="18"/>
  <c r="V1515" i="18"/>
  <c r="Y1515" i="18"/>
  <c r="Z1515" i="18"/>
  <c r="AC1515" i="18"/>
  <c r="T1516" i="18"/>
  <c r="V1516" i="18"/>
  <c r="Y1516" i="18"/>
  <c r="Z1516" i="18"/>
  <c r="AC1516" i="18"/>
  <c r="T1517" i="18"/>
  <c r="V1517" i="18"/>
  <c r="Y1517" i="18"/>
  <c r="Z1517" i="18"/>
  <c r="AC1517" i="18"/>
  <c r="T1518" i="18"/>
  <c r="V1518" i="18"/>
  <c r="Y1518" i="18"/>
  <c r="Z1518" i="18"/>
  <c r="AC1518" i="18"/>
  <c r="T1519" i="18"/>
  <c r="V1519" i="18"/>
  <c r="Y1519" i="18"/>
  <c r="Z1519" i="18"/>
  <c r="AC1519" i="18"/>
  <c r="T1520" i="18"/>
  <c r="V1520" i="18"/>
  <c r="Y1520" i="18"/>
  <c r="Z1520" i="18"/>
  <c r="AC1520" i="18"/>
  <c r="T1521" i="18"/>
  <c r="V1521" i="18"/>
  <c r="Y1521" i="18"/>
  <c r="Z1521" i="18"/>
  <c r="AC1521" i="18"/>
  <c r="T1522" i="18"/>
  <c r="V1522" i="18"/>
  <c r="Y1522" i="18"/>
  <c r="Z1522" i="18"/>
  <c r="AC1522" i="18"/>
  <c r="T1523" i="18"/>
  <c r="V1523" i="18"/>
  <c r="Y1523" i="18"/>
  <c r="Z1523" i="18"/>
  <c r="AC1523" i="18"/>
  <c r="T1524" i="18"/>
  <c r="V1524" i="18"/>
  <c r="Y1524" i="18"/>
  <c r="Z1524" i="18"/>
  <c r="AC1524" i="18"/>
  <c r="T1525" i="18"/>
  <c r="V1525" i="18"/>
  <c r="Y1525" i="18"/>
  <c r="Z1525" i="18"/>
  <c r="AC1525" i="18"/>
  <c r="T1526" i="18"/>
  <c r="V1526" i="18"/>
  <c r="Y1526" i="18"/>
  <c r="AB1526" i="18" s="1"/>
  <c r="Z1526" i="18"/>
  <c r="AC1526" i="18"/>
  <c r="T1527" i="18"/>
  <c r="V1527" i="18"/>
  <c r="Y1527" i="18"/>
  <c r="Z1527" i="18"/>
  <c r="AC1527" i="18"/>
  <c r="T1528" i="18"/>
  <c r="V1528" i="18"/>
  <c r="Y1528" i="18"/>
  <c r="Z1528" i="18"/>
  <c r="AC1528" i="18"/>
  <c r="T1529" i="18"/>
  <c r="V1529" i="18"/>
  <c r="Y1529" i="18"/>
  <c r="AB1529" i="18" s="1"/>
  <c r="Z1529" i="18"/>
  <c r="AC1529" i="18"/>
  <c r="T1530" i="18"/>
  <c r="V1530" i="18"/>
  <c r="Y1530" i="18"/>
  <c r="Z1530" i="18"/>
  <c r="AC1530" i="18"/>
  <c r="T1531" i="18"/>
  <c r="V1531" i="18"/>
  <c r="Y1531" i="18"/>
  <c r="Z1531" i="18"/>
  <c r="AC1531" i="18"/>
  <c r="T1532" i="18"/>
  <c r="V1532" i="18"/>
  <c r="Y1532" i="18"/>
  <c r="Z1532" i="18"/>
  <c r="AC1532" i="18"/>
  <c r="T1533" i="18"/>
  <c r="V1533" i="18"/>
  <c r="Y1533" i="18"/>
  <c r="Z1533" i="18"/>
  <c r="AC1533" i="18"/>
  <c r="T1534" i="18"/>
  <c r="V1534" i="18"/>
  <c r="Y1534" i="18"/>
  <c r="Z1534" i="18"/>
  <c r="AC1534" i="18"/>
  <c r="T1535" i="18"/>
  <c r="V1535" i="18"/>
  <c r="Y1535" i="18"/>
  <c r="Z1535" i="18"/>
  <c r="AC1535" i="18"/>
  <c r="T1536" i="18"/>
  <c r="V1536" i="18"/>
  <c r="Y1536" i="18"/>
  <c r="Z1536" i="18"/>
  <c r="AC1536" i="18"/>
  <c r="T1537" i="18"/>
  <c r="V1537" i="18"/>
  <c r="Y1537" i="18"/>
  <c r="Z1537" i="18"/>
  <c r="AC1537" i="18"/>
  <c r="T1538" i="18"/>
  <c r="V1538" i="18"/>
  <c r="Y1538" i="18"/>
  <c r="Z1538" i="18"/>
  <c r="AC1538" i="18"/>
  <c r="T1539" i="18"/>
  <c r="V1539" i="18"/>
  <c r="Y1539" i="18"/>
  <c r="AB1539" i="18" s="1"/>
  <c r="Z1539" i="18"/>
  <c r="AC1539" i="18"/>
  <c r="T1540" i="18"/>
  <c r="V1540" i="18"/>
  <c r="Y1540" i="18"/>
  <c r="Z1540" i="18"/>
  <c r="AC1540" i="18"/>
  <c r="T1541" i="18"/>
  <c r="V1541" i="18"/>
  <c r="Y1541" i="18"/>
  <c r="Z1541" i="18"/>
  <c r="AC1541" i="18"/>
  <c r="T1542" i="18"/>
  <c r="V1542" i="18"/>
  <c r="Y1542" i="18"/>
  <c r="Z1542" i="18"/>
  <c r="AC1542" i="18"/>
  <c r="T1543" i="18"/>
  <c r="V1543" i="18"/>
  <c r="Y1543" i="18"/>
  <c r="Z1543" i="18"/>
  <c r="AC1543" i="18"/>
  <c r="T1544" i="18"/>
  <c r="V1544" i="18"/>
  <c r="Y1544" i="18"/>
  <c r="Z1544" i="18"/>
  <c r="AC1544" i="18"/>
  <c r="T1545" i="18"/>
  <c r="V1545" i="18"/>
  <c r="Y1545" i="18"/>
  <c r="Z1545" i="18"/>
  <c r="AC1545" i="18"/>
  <c r="T1546" i="18"/>
  <c r="V1546" i="18"/>
  <c r="Y1546" i="18"/>
  <c r="Z1546" i="18"/>
  <c r="AC1546" i="18"/>
  <c r="T1547" i="18"/>
  <c r="V1547" i="18"/>
  <c r="Y1547" i="18"/>
  <c r="Z1547" i="18"/>
  <c r="AB1547" i="18" s="1"/>
  <c r="AC1547" i="18"/>
  <c r="T1548" i="18"/>
  <c r="V1548" i="18"/>
  <c r="Y1548" i="18"/>
  <c r="Z1548" i="18"/>
  <c r="AC1548" i="18"/>
  <c r="T1549" i="18"/>
  <c r="V1549" i="18"/>
  <c r="Y1549" i="18"/>
  <c r="Z1549" i="18"/>
  <c r="AC1549" i="18"/>
  <c r="T1550" i="18"/>
  <c r="V1550" i="18"/>
  <c r="Y1550" i="18"/>
  <c r="Z1550" i="18"/>
  <c r="AC1550" i="18"/>
  <c r="T1551" i="18"/>
  <c r="V1551" i="18"/>
  <c r="Y1551" i="18"/>
  <c r="Z1551" i="18"/>
  <c r="AC1551" i="18"/>
  <c r="T1552" i="18"/>
  <c r="V1552" i="18"/>
  <c r="Y1552" i="18"/>
  <c r="Z1552" i="18"/>
  <c r="AC1552" i="18"/>
  <c r="T1553" i="18"/>
  <c r="V1553" i="18"/>
  <c r="Y1553" i="18"/>
  <c r="Z1553" i="18"/>
  <c r="AC1553" i="18"/>
  <c r="T1554" i="18"/>
  <c r="V1554" i="18"/>
  <c r="Y1554" i="18"/>
  <c r="Z1554" i="18"/>
  <c r="AB1554" i="18" s="1"/>
  <c r="AC1554" i="18"/>
  <c r="T1555" i="18"/>
  <c r="V1555" i="18"/>
  <c r="Y1555" i="18"/>
  <c r="Z1555" i="18"/>
  <c r="AC1555" i="18"/>
  <c r="T1556" i="18"/>
  <c r="V1556" i="18"/>
  <c r="Y1556" i="18"/>
  <c r="Z1556" i="18"/>
  <c r="AB1556" i="18" s="1"/>
  <c r="AC1556" i="18"/>
  <c r="T1557" i="18"/>
  <c r="V1557" i="18"/>
  <c r="Y1557" i="18"/>
  <c r="Z1557" i="18"/>
  <c r="AC1557" i="18"/>
  <c r="T1558" i="18"/>
  <c r="V1558" i="18"/>
  <c r="Y1558" i="18"/>
  <c r="Z1558" i="18"/>
  <c r="AC1558" i="18"/>
  <c r="T1559" i="18"/>
  <c r="V1559" i="18"/>
  <c r="Y1559" i="18"/>
  <c r="Z1559" i="18"/>
  <c r="AC1559" i="18"/>
  <c r="T1560" i="18"/>
  <c r="V1560" i="18"/>
  <c r="Y1560" i="18"/>
  <c r="AB1560" i="18" s="1"/>
  <c r="AA1560" i="18" s="1"/>
  <c r="U1560" i="18" s="1"/>
  <c r="Z1560" i="18"/>
  <c r="AC1560" i="18"/>
  <c r="T1561" i="18"/>
  <c r="V1561" i="18"/>
  <c r="Y1561" i="18"/>
  <c r="Z1561" i="18"/>
  <c r="AC1561" i="18"/>
  <c r="T1562" i="18"/>
  <c r="V1562" i="18"/>
  <c r="Y1562" i="18"/>
  <c r="Z1562" i="18"/>
  <c r="AB1562" i="18"/>
  <c r="AC1562" i="18"/>
  <c r="AA1562" i="18" s="1"/>
  <c r="U1562" i="18" s="1"/>
  <c r="T1563" i="18"/>
  <c r="V1563" i="18"/>
  <c r="Y1563" i="18"/>
  <c r="Z1563" i="18"/>
  <c r="AC1563" i="18"/>
  <c r="T1564" i="18"/>
  <c r="V1564" i="18"/>
  <c r="Y1564" i="18"/>
  <c r="Z1564" i="18"/>
  <c r="AC1564" i="18"/>
  <c r="T1565" i="18"/>
  <c r="V1565" i="18"/>
  <c r="Y1565" i="18"/>
  <c r="Z1565" i="18"/>
  <c r="AB1565" i="18"/>
  <c r="AC1565" i="18"/>
  <c r="AA1565" i="18" s="1"/>
  <c r="U1565" i="18" s="1"/>
  <c r="T1566" i="18"/>
  <c r="V1566" i="18"/>
  <c r="Y1566" i="18"/>
  <c r="Z1566" i="18"/>
  <c r="AC1566" i="18"/>
  <c r="T1567" i="18"/>
  <c r="V1567" i="18"/>
  <c r="Y1567" i="18"/>
  <c r="Z1567" i="18"/>
  <c r="AC1567" i="18"/>
  <c r="T1568" i="18"/>
  <c r="V1568" i="18"/>
  <c r="Y1568" i="18"/>
  <c r="Z1568" i="18"/>
  <c r="AB1568" i="18"/>
  <c r="AC1568" i="18"/>
  <c r="T1569" i="18"/>
  <c r="V1569" i="18"/>
  <c r="Y1569" i="18"/>
  <c r="Z1569" i="18"/>
  <c r="AC1569" i="18"/>
  <c r="T1570" i="18"/>
  <c r="V1570" i="18"/>
  <c r="Y1570" i="18"/>
  <c r="Z1570" i="18"/>
  <c r="AC1570" i="18"/>
  <c r="T1571" i="18"/>
  <c r="V1571" i="18"/>
  <c r="Y1571" i="18"/>
  <c r="Z1571" i="18"/>
  <c r="AC1571" i="18"/>
  <c r="T1572" i="18"/>
  <c r="V1572" i="18"/>
  <c r="Y1572" i="18"/>
  <c r="Z1572" i="18"/>
  <c r="AC1572" i="18"/>
  <c r="T1573" i="18"/>
  <c r="V1573" i="18"/>
  <c r="Y1573" i="18"/>
  <c r="Z1573" i="18"/>
  <c r="AC1573" i="18"/>
  <c r="T1574" i="18"/>
  <c r="V1574" i="18"/>
  <c r="Y1574" i="18"/>
  <c r="AB1574" i="18" s="1"/>
  <c r="Z1574" i="18"/>
  <c r="AC1574" i="18"/>
  <c r="T1575" i="18"/>
  <c r="V1575" i="18"/>
  <c r="Y1575" i="18"/>
  <c r="Z1575" i="18"/>
  <c r="AC1575" i="18"/>
  <c r="T1576" i="18"/>
  <c r="V1576" i="18"/>
  <c r="Y1576" i="18"/>
  <c r="AB1576" i="18" s="1"/>
  <c r="Z1576" i="18"/>
  <c r="AC1576" i="18"/>
  <c r="T1577" i="18"/>
  <c r="V1577" i="18"/>
  <c r="Y1577" i="18"/>
  <c r="Z1577" i="18"/>
  <c r="AC1577" i="18"/>
  <c r="T1578" i="18"/>
  <c r="V1578" i="18"/>
  <c r="Y1578" i="18"/>
  <c r="Z1578" i="18"/>
  <c r="AC1578" i="18"/>
  <c r="T1579" i="18"/>
  <c r="V1579" i="18"/>
  <c r="Y1579" i="18"/>
  <c r="Z1579" i="18"/>
  <c r="AC1579" i="18"/>
  <c r="T1580" i="18"/>
  <c r="V1580" i="18"/>
  <c r="Y1580" i="18"/>
  <c r="Z1580" i="18"/>
  <c r="AB1580" i="18" s="1"/>
  <c r="AC1580" i="18"/>
  <c r="T1581" i="18"/>
  <c r="V1581" i="18"/>
  <c r="Y1581" i="18"/>
  <c r="Z1581" i="18"/>
  <c r="AC1581" i="18"/>
  <c r="T1582" i="18"/>
  <c r="V1582" i="18"/>
  <c r="Y1582" i="18"/>
  <c r="Z1582" i="18"/>
  <c r="AC1582" i="18"/>
  <c r="T1583" i="18"/>
  <c r="V1583" i="18"/>
  <c r="Y1583" i="18"/>
  <c r="Z1583" i="18"/>
  <c r="AC1583" i="18"/>
  <c r="T1584" i="18"/>
  <c r="V1584" i="18"/>
  <c r="Y1584" i="18"/>
  <c r="Z1584" i="18"/>
  <c r="AC1584" i="18"/>
  <c r="T1585" i="18"/>
  <c r="V1585" i="18"/>
  <c r="Y1585" i="18"/>
  <c r="Z1585" i="18"/>
  <c r="AC1585" i="18"/>
  <c r="T1586" i="18"/>
  <c r="V1586" i="18"/>
  <c r="Y1586" i="18"/>
  <c r="Z1586" i="18"/>
  <c r="AC1586" i="18"/>
  <c r="T1587" i="18"/>
  <c r="V1587" i="18"/>
  <c r="Y1587" i="18"/>
  <c r="Z1587" i="18"/>
  <c r="AC1587" i="18"/>
  <c r="T1588" i="18"/>
  <c r="V1588" i="18"/>
  <c r="Y1588" i="18"/>
  <c r="Z1588" i="18"/>
  <c r="AC1588" i="18"/>
  <c r="T1589" i="18"/>
  <c r="V1589" i="18"/>
  <c r="Y1589" i="18"/>
  <c r="Z1589" i="18"/>
  <c r="AC1589" i="18"/>
  <c r="T1590" i="18"/>
  <c r="V1590" i="18"/>
  <c r="Y1590" i="18"/>
  <c r="Z1590" i="18"/>
  <c r="AC1590" i="18"/>
  <c r="T1591" i="18"/>
  <c r="V1591" i="18"/>
  <c r="Y1591" i="18"/>
  <c r="Z1591" i="18"/>
  <c r="AC1591" i="18"/>
  <c r="T1592" i="18"/>
  <c r="V1592" i="18"/>
  <c r="Y1592" i="18"/>
  <c r="Z1592" i="18"/>
  <c r="AC1592" i="18"/>
  <c r="T1593" i="18"/>
  <c r="V1593" i="18"/>
  <c r="Y1593" i="18"/>
  <c r="Z1593" i="18"/>
  <c r="AC1593" i="18"/>
  <c r="T1594" i="18"/>
  <c r="V1594" i="18"/>
  <c r="Y1594" i="18"/>
  <c r="Z1594" i="18"/>
  <c r="AC1594" i="18"/>
  <c r="T1595" i="18"/>
  <c r="V1595" i="18"/>
  <c r="Y1595" i="18"/>
  <c r="AB1595" i="18" s="1"/>
  <c r="Z1595" i="18"/>
  <c r="AC1595" i="18"/>
  <c r="T1596" i="18"/>
  <c r="V1596" i="18"/>
  <c r="Y1596" i="18"/>
  <c r="Z1596" i="18"/>
  <c r="AC1596" i="18"/>
  <c r="T1597" i="18"/>
  <c r="V1597" i="18"/>
  <c r="Y1597" i="18"/>
  <c r="Z1597" i="18"/>
  <c r="AC1597" i="18"/>
  <c r="T1598" i="18"/>
  <c r="V1598" i="18"/>
  <c r="Y1598" i="18"/>
  <c r="Z1598" i="18"/>
  <c r="AC1598" i="18"/>
  <c r="T1599" i="18"/>
  <c r="V1599" i="18"/>
  <c r="Y1599" i="18"/>
  <c r="Z1599" i="18"/>
  <c r="AC1599" i="18"/>
  <c r="T1600" i="18"/>
  <c r="V1600" i="18"/>
  <c r="Y1600" i="18"/>
  <c r="Z1600" i="18"/>
  <c r="AC1600" i="18"/>
  <c r="T1601" i="18"/>
  <c r="V1601" i="18"/>
  <c r="Y1601" i="18"/>
  <c r="Z1601" i="18"/>
  <c r="AC1601" i="18"/>
  <c r="T1602" i="18"/>
  <c r="V1602" i="18"/>
  <c r="Y1602" i="18"/>
  <c r="Z1602" i="18"/>
  <c r="AC1602" i="18"/>
  <c r="T1603" i="18"/>
  <c r="V1603" i="18"/>
  <c r="Y1603" i="18"/>
  <c r="Z1603" i="18"/>
  <c r="AC1603" i="18"/>
  <c r="T1604" i="18"/>
  <c r="V1604" i="18"/>
  <c r="Y1604" i="18"/>
  <c r="Z1604" i="18"/>
  <c r="AC1604" i="18"/>
  <c r="T1605" i="18"/>
  <c r="V1605" i="18"/>
  <c r="Y1605" i="18"/>
  <c r="Z1605" i="18"/>
  <c r="AC1605" i="18"/>
  <c r="T1606" i="18"/>
  <c r="V1606" i="18"/>
  <c r="Y1606" i="18"/>
  <c r="Z1606" i="18"/>
  <c r="AC1606" i="18"/>
  <c r="T1607" i="18"/>
  <c r="V1607" i="18"/>
  <c r="Y1607" i="18"/>
  <c r="Z1607" i="18"/>
  <c r="AC1607" i="18"/>
  <c r="T1608" i="18"/>
  <c r="V1608" i="18"/>
  <c r="Y1608" i="18"/>
  <c r="Z1608" i="18"/>
  <c r="AC1608" i="18"/>
  <c r="T1609" i="18"/>
  <c r="V1609" i="18"/>
  <c r="Y1609" i="18"/>
  <c r="Z1609" i="18"/>
  <c r="AC1609" i="18"/>
  <c r="T1610" i="18"/>
  <c r="V1610" i="18"/>
  <c r="Y1610" i="18"/>
  <c r="Z1610" i="18"/>
  <c r="AC1610" i="18"/>
  <c r="T1611" i="18"/>
  <c r="V1611" i="18"/>
  <c r="Y1611" i="18"/>
  <c r="Z1611" i="18"/>
  <c r="AC1611" i="18"/>
  <c r="T1612" i="18"/>
  <c r="V1612" i="18"/>
  <c r="Y1612" i="18"/>
  <c r="Z1612" i="18"/>
  <c r="AC1612" i="18"/>
  <c r="T1613" i="18"/>
  <c r="V1613" i="18"/>
  <c r="Y1613" i="18"/>
  <c r="Z1613" i="18"/>
  <c r="AC1613" i="18"/>
  <c r="T1614" i="18"/>
  <c r="V1614" i="18"/>
  <c r="Y1614" i="18"/>
  <c r="Z1614" i="18"/>
  <c r="AC1614" i="18"/>
  <c r="T1615" i="18"/>
  <c r="V1615" i="18"/>
  <c r="Y1615" i="18"/>
  <c r="Z1615" i="18"/>
  <c r="AC1615" i="18"/>
  <c r="T1616" i="18"/>
  <c r="V1616" i="18"/>
  <c r="Y1616" i="18"/>
  <c r="Z1616" i="18"/>
  <c r="AC1616" i="18"/>
  <c r="T1617" i="18"/>
  <c r="V1617" i="18"/>
  <c r="Y1617" i="18"/>
  <c r="Z1617" i="18"/>
  <c r="AC1617" i="18"/>
  <c r="T1618" i="18"/>
  <c r="V1618" i="18"/>
  <c r="Y1618" i="18"/>
  <c r="Z1618" i="18"/>
  <c r="AC1618" i="18"/>
  <c r="T1619" i="18"/>
  <c r="V1619" i="18"/>
  <c r="Y1619" i="18"/>
  <c r="Z1619" i="18"/>
  <c r="AC1619" i="18"/>
  <c r="T1620" i="18"/>
  <c r="V1620" i="18"/>
  <c r="Y1620" i="18"/>
  <c r="Z1620" i="18"/>
  <c r="AC1620" i="18"/>
  <c r="T1621" i="18"/>
  <c r="V1621" i="18"/>
  <c r="Y1621" i="18"/>
  <c r="Z1621" i="18"/>
  <c r="AC1621" i="18"/>
  <c r="T1622" i="18"/>
  <c r="V1622" i="18"/>
  <c r="Y1622" i="18"/>
  <c r="Z1622" i="18"/>
  <c r="AC1622" i="18"/>
  <c r="T1623" i="18"/>
  <c r="V1623" i="18"/>
  <c r="Y1623" i="18"/>
  <c r="Z1623" i="18"/>
  <c r="AC1623" i="18"/>
  <c r="T1624" i="18"/>
  <c r="V1624" i="18"/>
  <c r="Y1624" i="18"/>
  <c r="Z1624" i="18"/>
  <c r="AC1624" i="18"/>
  <c r="T1625" i="18"/>
  <c r="V1625" i="18"/>
  <c r="Y1625" i="18"/>
  <c r="AB1625" i="18" s="1"/>
  <c r="Z1625" i="18"/>
  <c r="AC1625" i="18"/>
  <c r="T1626" i="18"/>
  <c r="V1626" i="18"/>
  <c r="Y1626" i="18"/>
  <c r="Z1626" i="18"/>
  <c r="AC1626" i="18"/>
  <c r="T1627" i="18"/>
  <c r="V1627" i="18"/>
  <c r="Y1627" i="18"/>
  <c r="Z1627" i="18"/>
  <c r="AC1627" i="18"/>
  <c r="T1628" i="18"/>
  <c r="V1628" i="18"/>
  <c r="Y1628" i="18"/>
  <c r="Z1628" i="18"/>
  <c r="AC1628" i="18"/>
  <c r="T1629" i="18"/>
  <c r="V1629" i="18"/>
  <c r="Y1629" i="18"/>
  <c r="Z1629" i="18"/>
  <c r="AC1629" i="18"/>
  <c r="T1630" i="18"/>
  <c r="V1630" i="18"/>
  <c r="Y1630" i="18"/>
  <c r="Z1630" i="18"/>
  <c r="AC1630" i="18"/>
  <c r="T1631" i="18"/>
  <c r="V1631" i="18"/>
  <c r="Y1631" i="18"/>
  <c r="Z1631" i="18"/>
  <c r="AC1631" i="18"/>
  <c r="T1632" i="18"/>
  <c r="V1632" i="18"/>
  <c r="Y1632" i="18"/>
  <c r="Z1632" i="18"/>
  <c r="AC1632" i="18"/>
  <c r="T1633" i="18"/>
  <c r="V1633" i="18"/>
  <c r="Y1633" i="18"/>
  <c r="Z1633" i="18"/>
  <c r="AC1633" i="18"/>
  <c r="T1634" i="18"/>
  <c r="V1634" i="18"/>
  <c r="Y1634" i="18"/>
  <c r="Z1634" i="18"/>
  <c r="AC1634" i="18"/>
  <c r="T1635" i="18"/>
  <c r="V1635" i="18"/>
  <c r="Y1635" i="18"/>
  <c r="Z1635" i="18"/>
  <c r="AC1635" i="18"/>
  <c r="T1636" i="18"/>
  <c r="V1636" i="18"/>
  <c r="Y1636" i="18"/>
  <c r="Z1636" i="18"/>
  <c r="AC1636" i="18"/>
  <c r="T1637" i="18"/>
  <c r="V1637" i="18"/>
  <c r="Y1637" i="18"/>
  <c r="Z1637" i="18"/>
  <c r="AC1637" i="18"/>
  <c r="T1638" i="18"/>
  <c r="V1638" i="18"/>
  <c r="Y1638" i="18"/>
  <c r="Z1638" i="18"/>
  <c r="AC1638" i="18"/>
  <c r="T1639" i="18"/>
  <c r="V1639" i="18"/>
  <c r="Y1639" i="18"/>
  <c r="Z1639" i="18"/>
  <c r="AC1639" i="18"/>
  <c r="T1640" i="18"/>
  <c r="V1640" i="18"/>
  <c r="Y1640" i="18"/>
  <c r="Z1640" i="18"/>
  <c r="AC1640" i="18"/>
  <c r="T1641" i="18"/>
  <c r="V1641" i="18"/>
  <c r="Y1641" i="18"/>
  <c r="Z1641" i="18"/>
  <c r="AB1641" i="18" s="1"/>
  <c r="AC1641" i="18"/>
  <c r="T1642" i="18"/>
  <c r="V1642" i="18"/>
  <c r="Y1642" i="18"/>
  <c r="Z1642" i="18"/>
  <c r="AC1642" i="18"/>
  <c r="T1643" i="18"/>
  <c r="V1643" i="18"/>
  <c r="Y1643" i="18"/>
  <c r="Z1643" i="18"/>
  <c r="AC1643" i="18"/>
  <c r="T1644" i="18"/>
  <c r="V1644" i="18"/>
  <c r="Y1644" i="18"/>
  <c r="AB1644" i="18" s="1"/>
  <c r="Z1644" i="18"/>
  <c r="AC1644" i="18"/>
  <c r="T1645" i="18"/>
  <c r="V1645" i="18"/>
  <c r="Y1645" i="18"/>
  <c r="Z1645" i="18"/>
  <c r="AB1645" i="18" s="1"/>
  <c r="AC1645" i="18"/>
  <c r="T1646" i="18"/>
  <c r="V1646" i="18"/>
  <c r="Y1646" i="18"/>
  <c r="Z1646" i="18"/>
  <c r="AB1646" i="18" s="1"/>
  <c r="AC1646" i="18"/>
  <c r="T1647" i="18"/>
  <c r="V1647" i="18"/>
  <c r="Y1647" i="18"/>
  <c r="Z1647" i="18"/>
  <c r="AC1647" i="18"/>
  <c r="T1648" i="18"/>
  <c r="V1648" i="18"/>
  <c r="Y1648" i="18"/>
  <c r="Z1648" i="18"/>
  <c r="AC1648" i="18"/>
  <c r="T1649" i="18"/>
  <c r="V1649" i="18"/>
  <c r="Y1649" i="18"/>
  <c r="Z1649" i="18"/>
  <c r="AC1649" i="18"/>
  <c r="T1650" i="18"/>
  <c r="V1650" i="18"/>
  <c r="Y1650" i="18"/>
  <c r="Z1650" i="18"/>
  <c r="AC1650" i="18"/>
  <c r="T1651" i="18"/>
  <c r="V1651" i="18"/>
  <c r="Y1651" i="18"/>
  <c r="Z1651" i="18"/>
  <c r="AB1651" i="18" s="1"/>
  <c r="AC1651" i="18"/>
  <c r="T1652" i="18"/>
  <c r="V1652" i="18"/>
  <c r="Y1652" i="18"/>
  <c r="Z1652" i="18"/>
  <c r="AC1652" i="18"/>
  <c r="T1653" i="18"/>
  <c r="V1653" i="18"/>
  <c r="Y1653" i="18"/>
  <c r="Z1653" i="18"/>
  <c r="AC1653" i="18"/>
  <c r="T1654" i="18"/>
  <c r="V1654" i="18"/>
  <c r="Y1654" i="18"/>
  <c r="Z1654" i="18"/>
  <c r="AB1654" i="18"/>
  <c r="AC1654" i="18"/>
  <c r="T1655" i="18"/>
  <c r="V1655" i="18"/>
  <c r="Y1655" i="18"/>
  <c r="Z1655" i="18"/>
  <c r="AC1655" i="18"/>
  <c r="T1656" i="18"/>
  <c r="V1656" i="18"/>
  <c r="Y1656" i="18"/>
  <c r="Z1656" i="18"/>
  <c r="AC1656" i="18"/>
  <c r="T1657" i="18"/>
  <c r="V1657" i="18"/>
  <c r="Y1657" i="18"/>
  <c r="Z1657" i="18"/>
  <c r="AC1657" i="18"/>
  <c r="T1658" i="18"/>
  <c r="V1658" i="18"/>
  <c r="Y1658" i="18"/>
  <c r="Z1658" i="18"/>
  <c r="AC1658" i="18"/>
  <c r="T1659" i="18"/>
  <c r="V1659" i="18"/>
  <c r="Y1659" i="18"/>
  <c r="Z1659" i="18"/>
  <c r="AC1659" i="18"/>
  <c r="T1660" i="18"/>
  <c r="V1660" i="18"/>
  <c r="Y1660" i="18"/>
  <c r="Z1660" i="18"/>
  <c r="AC1660" i="18"/>
  <c r="T1661" i="18"/>
  <c r="V1661" i="18"/>
  <c r="Y1661" i="18"/>
  <c r="Z1661" i="18"/>
  <c r="AC1661" i="18"/>
  <c r="T1662" i="18"/>
  <c r="V1662" i="18"/>
  <c r="Y1662" i="18"/>
  <c r="Z1662" i="18"/>
  <c r="AC1662" i="18"/>
  <c r="T1663" i="18"/>
  <c r="V1663" i="18"/>
  <c r="Y1663" i="18"/>
  <c r="Z1663" i="18"/>
  <c r="AC1663" i="18"/>
  <c r="T1664" i="18"/>
  <c r="V1664" i="18"/>
  <c r="Y1664" i="18"/>
  <c r="Z1664" i="18"/>
  <c r="AC1664" i="18"/>
  <c r="T1665" i="18"/>
  <c r="V1665" i="18"/>
  <c r="Y1665" i="18"/>
  <c r="Z1665" i="18"/>
  <c r="AC1665" i="18"/>
  <c r="T1666" i="18"/>
  <c r="V1666" i="18"/>
  <c r="Y1666" i="18"/>
  <c r="Z1666" i="18"/>
  <c r="AC1666" i="18"/>
  <c r="T1667" i="18"/>
  <c r="V1667" i="18"/>
  <c r="Y1667" i="18"/>
  <c r="Z1667" i="18"/>
  <c r="AC1667" i="18"/>
  <c r="T1668" i="18"/>
  <c r="V1668" i="18"/>
  <c r="Y1668" i="18"/>
  <c r="Z1668" i="18"/>
  <c r="AC1668" i="18"/>
  <c r="T1669" i="18"/>
  <c r="V1669" i="18"/>
  <c r="Y1669" i="18"/>
  <c r="Z1669" i="18"/>
  <c r="AC1669" i="18"/>
  <c r="T1670" i="18"/>
  <c r="V1670" i="18"/>
  <c r="Y1670" i="18"/>
  <c r="Z1670" i="18"/>
  <c r="AC1670" i="18"/>
  <c r="T1671" i="18"/>
  <c r="V1671" i="18"/>
  <c r="Y1671" i="18"/>
  <c r="Z1671" i="18"/>
  <c r="AC1671" i="18"/>
  <c r="T1672" i="18"/>
  <c r="V1672" i="18"/>
  <c r="Y1672" i="18"/>
  <c r="AB1672" i="18" s="1"/>
  <c r="Z1672" i="18"/>
  <c r="AC1672" i="18"/>
  <c r="T1673" i="18"/>
  <c r="V1673" i="18"/>
  <c r="Y1673" i="18"/>
  <c r="Z1673" i="18"/>
  <c r="AC1673" i="18"/>
  <c r="T1674" i="18"/>
  <c r="V1674" i="18"/>
  <c r="Y1674" i="18"/>
  <c r="Z1674" i="18"/>
  <c r="AC1674" i="18"/>
  <c r="T1675" i="18"/>
  <c r="V1675" i="18"/>
  <c r="Y1675" i="18"/>
  <c r="AB1675" i="18" s="1"/>
  <c r="Z1675" i="18"/>
  <c r="AC1675" i="18"/>
  <c r="T1676" i="18"/>
  <c r="V1676" i="18"/>
  <c r="Y1676" i="18"/>
  <c r="Z1676" i="18"/>
  <c r="AC1676" i="18"/>
  <c r="T1677" i="18"/>
  <c r="V1677" i="18"/>
  <c r="Y1677" i="18"/>
  <c r="Z1677" i="18"/>
  <c r="AC1677" i="18"/>
  <c r="T1678" i="18"/>
  <c r="V1678" i="18"/>
  <c r="Y1678" i="18"/>
  <c r="Z1678" i="18"/>
  <c r="AC1678" i="18"/>
  <c r="T1679" i="18"/>
  <c r="V1679" i="18"/>
  <c r="Y1679" i="18"/>
  <c r="Z1679" i="18"/>
  <c r="AC1679" i="18"/>
  <c r="T1680" i="18"/>
  <c r="V1680" i="18"/>
  <c r="Y1680" i="18"/>
  <c r="Z1680" i="18"/>
  <c r="AC1680" i="18"/>
  <c r="T1681" i="18"/>
  <c r="V1681" i="18"/>
  <c r="Y1681" i="18"/>
  <c r="Z1681" i="18"/>
  <c r="AB1681" i="18" s="1"/>
  <c r="AC1681" i="18"/>
  <c r="T1682" i="18"/>
  <c r="V1682" i="18"/>
  <c r="Y1682" i="18"/>
  <c r="Z1682" i="18"/>
  <c r="AC1682" i="18"/>
  <c r="T1683" i="18"/>
  <c r="V1683" i="18"/>
  <c r="Y1683" i="18"/>
  <c r="Z1683" i="18"/>
  <c r="AC1683" i="18"/>
  <c r="T1684" i="18"/>
  <c r="V1684" i="18"/>
  <c r="Y1684" i="18"/>
  <c r="Z1684" i="18"/>
  <c r="AC1684" i="18"/>
  <c r="T1685" i="18"/>
  <c r="V1685" i="18"/>
  <c r="Y1685" i="18"/>
  <c r="Z1685" i="18"/>
  <c r="AC1685" i="18"/>
  <c r="T1686" i="18"/>
  <c r="V1686" i="18"/>
  <c r="Y1686" i="18"/>
  <c r="Z1686" i="18"/>
  <c r="AC1686" i="18"/>
  <c r="T1687" i="18"/>
  <c r="V1687" i="18"/>
  <c r="Y1687" i="18"/>
  <c r="Z1687" i="18"/>
  <c r="AC1687" i="18"/>
  <c r="T1688" i="18"/>
  <c r="V1688" i="18"/>
  <c r="Y1688" i="18"/>
  <c r="Z1688" i="18"/>
  <c r="AC1688" i="18"/>
  <c r="T1689" i="18"/>
  <c r="V1689" i="18"/>
  <c r="Y1689" i="18"/>
  <c r="Z1689" i="18"/>
  <c r="AC1689" i="18"/>
  <c r="T1690" i="18"/>
  <c r="V1690" i="18"/>
  <c r="Y1690" i="18"/>
  <c r="Z1690" i="18"/>
  <c r="AC1690" i="18"/>
  <c r="T1691" i="18"/>
  <c r="V1691" i="18"/>
  <c r="Y1691" i="18"/>
  <c r="Z1691" i="18"/>
  <c r="AC1691" i="18"/>
  <c r="T1692" i="18"/>
  <c r="V1692" i="18"/>
  <c r="Y1692" i="18"/>
  <c r="Z1692" i="18"/>
  <c r="AC1692" i="18"/>
  <c r="T1693" i="18"/>
  <c r="V1693" i="18"/>
  <c r="Y1693" i="18"/>
  <c r="Z1693" i="18"/>
  <c r="AB1693" i="18" s="1"/>
  <c r="AA1693" i="18" s="1"/>
  <c r="U1693" i="18" s="1"/>
  <c r="AC1693" i="18"/>
  <c r="T1694" i="18"/>
  <c r="V1694" i="18"/>
  <c r="Y1694" i="18"/>
  <c r="Z1694" i="18"/>
  <c r="AC1694" i="18"/>
  <c r="T1695" i="18"/>
  <c r="V1695" i="18"/>
  <c r="Y1695" i="18"/>
  <c r="Z1695" i="18"/>
  <c r="AC1695" i="18"/>
  <c r="T1696" i="18"/>
  <c r="V1696" i="18"/>
  <c r="Y1696" i="18"/>
  <c r="Z1696" i="18"/>
  <c r="AB1696" i="18" s="1"/>
  <c r="AC1696" i="18"/>
  <c r="T1697" i="18"/>
  <c r="V1697" i="18"/>
  <c r="Y1697" i="18"/>
  <c r="Z1697" i="18"/>
  <c r="AC1697" i="18"/>
  <c r="T1698" i="18"/>
  <c r="V1698" i="18"/>
  <c r="Y1698" i="18"/>
  <c r="Z1698" i="18"/>
  <c r="AC1698" i="18"/>
  <c r="T1699" i="18"/>
  <c r="V1699" i="18"/>
  <c r="Y1699" i="18"/>
  <c r="Z1699" i="18"/>
  <c r="AB1699" i="18" s="1"/>
  <c r="AC1699" i="18"/>
  <c r="T1700" i="18"/>
  <c r="V1700" i="18"/>
  <c r="Y1700" i="18"/>
  <c r="Z1700" i="18"/>
  <c r="AC1700" i="18"/>
  <c r="T1701" i="18"/>
  <c r="V1701" i="18"/>
  <c r="Y1701" i="18"/>
  <c r="Z1701" i="18"/>
  <c r="AC1701" i="18"/>
  <c r="T1702" i="18"/>
  <c r="V1702" i="18"/>
  <c r="Y1702" i="18"/>
  <c r="Z1702" i="18"/>
  <c r="AB1702" i="18" s="1"/>
  <c r="AC1702" i="18"/>
  <c r="T1703" i="18"/>
  <c r="V1703" i="18"/>
  <c r="Y1703" i="18"/>
  <c r="AB1703" i="18" s="1"/>
  <c r="Z1703" i="18"/>
  <c r="AC1703" i="18"/>
  <c r="T1704" i="18"/>
  <c r="V1704" i="18"/>
  <c r="Y1704" i="18"/>
  <c r="Z1704" i="18"/>
  <c r="AC1704" i="18"/>
  <c r="T1705" i="18"/>
  <c r="V1705" i="18"/>
  <c r="Y1705" i="18"/>
  <c r="Z1705" i="18"/>
  <c r="AC1705" i="18"/>
  <c r="T1706" i="18"/>
  <c r="V1706" i="18"/>
  <c r="Y1706" i="18"/>
  <c r="Z1706" i="18"/>
  <c r="AC1706" i="18"/>
  <c r="T1707" i="18"/>
  <c r="V1707" i="18"/>
  <c r="Y1707" i="18"/>
  <c r="Z1707" i="18"/>
  <c r="AC1707" i="18"/>
  <c r="T1708" i="18"/>
  <c r="V1708" i="18"/>
  <c r="Y1708" i="18"/>
  <c r="AB1708" i="18" s="1"/>
  <c r="Z1708" i="18"/>
  <c r="AC1708" i="18"/>
  <c r="T1709" i="18"/>
  <c r="V1709" i="18"/>
  <c r="Y1709" i="18"/>
  <c r="Z1709" i="18"/>
  <c r="AC1709" i="18"/>
  <c r="T1710" i="18"/>
  <c r="V1710" i="18"/>
  <c r="Y1710" i="18"/>
  <c r="Z1710" i="18"/>
  <c r="AC1710" i="18"/>
  <c r="T1711" i="18"/>
  <c r="V1711" i="18"/>
  <c r="Y1711" i="18"/>
  <c r="Z1711" i="18"/>
  <c r="AC1711" i="18"/>
  <c r="T1712" i="18"/>
  <c r="V1712" i="18"/>
  <c r="Y1712" i="18"/>
  <c r="Z1712" i="18"/>
  <c r="AC1712" i="18"/>
  <c r="T1713" i="18"/>
  <c r="V1713" i="18"/>
  <c r="Y1713" i="18"/>
  <c r="Z1713" i="18"/>
  <c r="AC1713" i="18"/>
  <c r="T1714" i="18"/>
  <c r="V1714" i="18"/>
  <c r="Y1714" i="18"/>
  <c r="Z1714" i="18"/>
  <c r="AC1714" i="18"/>
  <c r="T1715" i="18"/>
  <c r="V1715" i="18"/>
  <c r="Y1715" i="18"/>
  <c r="AB1715" i="18" s="1"/>
  <c r="Z1715" i="18"/>
  <c r="AC1715" i="18"/>
  <c r="T1716" i="18"/>
  <c r="V1716" i="18"/>
  <c r="Y1716" i="18"/>
  <c r="Z1716" i="18"/>
  <c r="AC1716" i="18"/>
  <c r="T1717" i="18"/>
  <c r="V1717" i="18"/>
  <c r="Y1717" i="18"/>
  <c r="AB1717" i="18" s="1"/>
  <c r="Z1717" i="18"/>
  <c r="AC1717" i="18"/>
  <c r="T1718" i="18"/>
  <c r="V1718" i="18"/>
  <c r="Y1718" i="18"/>
  <c r="Z1718" i="18"/>
  <c r="AC1718" i="18"/>
  <c r="T1719" i="18"/>
  <c r="V1719" i="18"/>
  <c r="Y1719" i="18"/>
  <c r="Z1719" i="18"/>
  <c r="AC1719" i="18"/>
  <c r="T1720" i="18"/>
  <c r="V1720" i="18"/>
  <c r="Y1720" i="18"/>
  <c r="Z1720" i="18"/>
  <c r="AC1720" i="18"/>
  <c r="T1721" i="18"/>
  <c r="V1721" i="18"/>
  <c r="Y1721" i="18"/>
  <c r="Z1721" i="18"/>
  <c r="AC1721" i="18"/>
  <c r="T1722" i="18"/>
  <c r="V1722" i="18"/>
  <c r="Y1722" i="18"/>
  <c r="Z1722" i="18"/>
  <c r="AC1722" i="18"/>
  <c r="T1723" i="18"/>
  <c r="V1723" i="18"/>
  <c r="Y1723" i="18"/>
  <c r="Z1723" i="18"/>
  <c r="AC1723" i="18"/>
  <c r="T1724" i="18"/>
  <c r="V1724" i="18"/>
  <c r="Y1724" i="18"/>
  <c r="Z1724" i="18"/>
  <c r="AC1724" i="18"/>
  <c r="T1725" i="18"/>
  <c r="V1725" i="18"/>
  <c r="Y1725" i="18"/>
  <c r="Z1725" i="18"/>
  <c r="AC1725" i="18"/>
  <c r="T1726" i="18"/>
  <c r="V1726" i="18"/>
  <c r="Y1726" i="18"/>
  <c r="Z1726" i="18"/>
  <c r="AC1726" i="18"/>
  <c r="T1727" i="18"/>
  <c r="V1727" i="18"/>
  <c r="Y1727" i="18"/>
  <c r="Z1727" i="18"/>
  <c r="AC1727" i="18"/>
  <c r="T1728" i="18"/>
  <c r="V1728" i="18"/>
  <c r="Y1728" i="18"/>
  <c r="Z1728" i="18"/>
  <c r="AC1728" i="18"/>
  <c r="T1729" i="18"/>
  <c r="V1729" i="18"/>
  <c r="Y1729" i="18"/>
  <c r="Z1729" i="18"/>
  <c r="AC1729" i="18"/>
  <c r="T1730" i="18"/>
  <c r="V1730" i="18"/>
  <c r="Y1730" i="18"/>
  <c r="Z1730" i="18"/>
  <c r="AB1730" i="18" s="1"/>
  <c r="AC1730" i="18"/>
  <c r="T1731" i="18"/>
  <c r="V1731" i="18"/>
  <c r="Y1731" i="18"/>
  <c r="Z1731" i="18"/>
  <c r="AC1731" i="18"/>
  <c r="T1732" i="18"/>
  <c r="V1732" i="18"/>
  <c r="Y1732" i="18"/>
  <c r="Z1732" i="18"/>
  <c r="AC1732" i="18"/>
  <c r="T1733" i="18"/>
  <c r="V1733" i="18"/>
  <c r="Y1733" i="18"/>
  <c r="AB1733" i="18" s="1"/>
  <c r="Z1733" i="18"/>
  <c r="AC1733" i="18"/>
  <c r="T1734" i="18"/>
  <c r="V1734" i="18"/>
  <c r="Y1734" i="18"/>
  <c r="Z1734" i="18"/>
  <c r="AC1734" i="18"/>
  <c r="T1735" i="18"/>
  <c r="V1735" i="18"/>
  <c r="Y1735" i="18"/>
  <c r="Z1735" i="18"/>
  <c r="AC1735" i="18"/>
  <c r="T1736" i="18"/>
  <c r="V1736" i="18"/>
  <c r="Y1736" i="18"/>
  <c r="Z1736" i="18"/>
  <c r="AC1736" i="18"/>
  <c r="T1737" i="18"/>
  <c r="V1737" i="18"/>
  <c r="Y1737" i="18"/>
  <c r="Z1737" i="18"/>
  <c r="AC1737" i="18"/>
  <c r="T1738" i="18"/>
  <c r="V1738" i="18"/>
  <c r="Y1738" i="18"/>
  <c r="Z1738" i="18"/>
  <c r="AC1738" i="18"/>
  <c r="T1739" i="18"/>
  <c r="V1739" i="18"/>
  <c r="Y1739" i="18"/>
  <c r="Z1739" i="18"/>
  <c r="AC1739" i="18"/>
  <c r="T1740" i="18"/>
  <c r="V1740" i="18"/>
  <c r="Y1740" i="18"/>
  <c r="Z1740" i="18"/>
  <c r="AC1740" i="18"/>
  <c r="T1741" i="18"/>
  <c r="V1741" i="18"/>
  <c r="Y1741" i="18"/>
  <c r="Z1741" i="18"/>
  <c r="AC1741" i="18"/>
  <c r="T1742" i="18"/>
  <c r="V1742" i="18"/>
  <c r="Y1742" i="18"/>
  <c r="AB1742" i="18" s="1"/>
  <c r="Z1742" i="18"/>
  <c r="AC1742" i="18"/>
  <c r="T1743" i="18"/>
  <c r="V1743" i="18"/>
  <c r="Y1743" i="18"/>
  <c r="Z1743" i="18"/>
  <c r="AC1743" i="18"/>
  <c r="T1744" i="18"/>
  <c r="V1744" i="18"/>
  <c r="Y1744" i="18"/>
  <c r="Z1744" i="18"/>
  <c r="AC1744" i="18"/>
  <c r="T1745" i="18"/>
  <c r="V1745" i="18"/>
  <c r="Y1745" i="18"/>
  <c r="AB1745" i="18" s="1"/>
  <c r="Z1745" i="18"/>
  <c r="AC1745" i="18"/>
  <c r="T1746" i="18"/>
  <c r="V1746" i="18"/>
  <c r="Y1746" i="18"/>
  <c r="Z1746" i="18"/>
  <c r="AC1746" i="18"/>
  <c r="T1747" i="18"/>
  <c r="V1747" i="18"/>
  <c r="Y1747" i="18"/>
  <c r="Z1747" i="18"/>
  <c r="AC1747" i="18"/>
  <c r="T1748" i="18"/>
  <c r="V1748" i="18"/>
  <c r="Y1748" i="18"/>
  <c r="AB1748" i="18" s="1"/>
  <c r="Z1748" i="18"/>
  <c r="AC1748" i="18"/>
  <c r="T1749" i="18"/>
  <c r="V1749" i="18"/>
  <c r="Y1749" i="18"/>
  <c r="Z1749" i="18"/>
  <c r="AC1749" i="18"/>
  <c r="T1750" i="18"/>
  <c r="V1750" i="18"/>
  <c r="Y1750" i="18"/>
  <c r="AB1750" i="18" s="1"/>
  <c r="AA1750" i="18" s="1"/>
  <c r="U1750" i="18" s="1"/>
  <c r="Z1750" i="18"/>
  <c r="AC1750" i="18"/>
  <c r="T1751" i="18"/>
  <c r="V1751" i="18"/>
  <c r="Y1751" i="18"/>
  <c r="Z1751" i="18"/>
  <c r="AB1751" i="18" s="1"/>
  <c r="AC1751" i="18"/>
  <c r="T1752" i="18"/>
  <c r="V1752" i="18"/>
  <c r="Y1752" i="18"/>
  <c r="Z1752" i="18"/>
  <c r="AC1752" i="18"/>
  <c r="T1753" i="18"/>
  <c r="V1753" i="18"/>
  <c r="Y1753" i="18"/>
  <c r="Z1753" i="18"/>
  <c r="AC1753" i="18"/>
  <c r="T1754" i="18"/>
  <c r="V1754" i="18"/>
  <c r="Y1754" i="18"/>
  <c r="Z1754" i="18"/>
  <c r="AC1754" i="18"/>
  <c r="T1755" i="18"/>
  <c r="V1755" i="18"/>
  <c r="Y1755" i="18"/>
  <c r="Z1755" i="18"/>
  <c r="AC1755" i="18"/>
  <c r="T1756" i="18"/>
  <c r="V1756" i="18"/>
  <c r="Y1756" i="18"/>
  <c r="Z1756" i="18"/>
  <c r="AC1756" i="18"/>
  <c r="T1757" i="18"/>
  <c r="V1757" i="18"/>
  <c r="Y1757" i="18"/>
  <c r="AB1757" i="18" s="1"/>
  <c r="Z1757" i="18"/>
  <c r="AC1757" i="18"/>
  <c r="T1758" i="18"/>
  <c r="V1758" i="18"/>
  <c r="Y1758" i="18"/>
  <c r="Z1758" i="18"/>
  <c r="AC1758" i="18"/>
  <c r="T1759" i="18"/>
  <c r="V1759" i="18"/>
  <c r="Y1759" i="18"/>
  <c r="Z1759" i="18"/>
  <c r="AC1759" i="18"/>
  <c r="T1760" i="18"/>
  <c r="V1760" i="18"/>
  <c r="Y1760" i="18"/>
  <c r="AB1760" i="18" s="1"/>
  <c r="Z1760" i="18"/>
  <c r="AC1760" i="18"/>
  <c r="T1761" i="18"/>
  <c r="V1761" i="18"/>
  <c r="Y1761" i="18"/>
  <c r="Z1761" i="18"/>
  <c r="AC1761" i="18"/>
  <c r="T1762" i="18"/>
  <c r="V1762" i="18"/>
  <c r="Y1762" i="18"/>
  <c r="Z1762" i="18"/>
  <c r="AC1762" i="18"/>
  <c r="T1763" i="18"/>
  <c r="V1763" i="18"/>
  <c r="Y1763" i="18"/>
  <c r="Z1763" i="18"/>
  <c r="AC1763" i="18"/>
  <c r="T1764" i="18"/>
  <c r="V1764" i="18"/>
  <c r="Y1764" i="18"/>
  <c r="Z1764" i="18"/>
  <c r="AC1764" i="18"/>
  <c r="T1765" i="18"/>
  <c r="V1765" i="18"/>
  <c r="Y1765" i="18"/>
  <c r="Z1765" i="18"/>
  <c r="AC1765" i="18"/>
  <c r="T1766" i="18"/>
  <c r="V1766" i="18"/>
  <c r="Y1766" i="18"/>
  <c r="Z1766" i="18"/>
  <c r="AC1766" i="18"/>
  <c r="T1767" i="18"/>
  <c r="V1767" i="18"/>
  <c r="Y1767" i="18"/>
  <c r="Z1767" i="18"/>
  <c r="AC1767" i="18"/>
  <c r="T1768" i="18"/>
  <c r="V1768" i="18"/>
  <c r="Y1768" i="18"/>
  <c r="Z1768" i="18"/>
  <c r="AC1768" i="18"/>
  <c r="T1769" i="18"/>
  <c r="V1769" i="18"/>
  <c r="Y1769" i="18"/>
  <c r="Z1769" i="18"/>
  <c r="AC1769" i="18"/>
  <c r="T1770" i="18"/>
  <c r="V1770" i="18"/>
  <c r="Y1770" i="18"/>
  <c r="Z1770" i="18"/>
  <c r="AC1770" i="18"/>
  <c r="T1771" i="18"/>
  <c r="V1771" i="18"/>
  <c r="Y1771" i="18"/>
  <c r="Z1771" i="18"/>
  <c r="AC1771" i="18"/>
  <c r="T1772" i="18"/>
  <c r="V1772" i="18"/>
  <c r="Y1772" i="18"/>
  <c r="Z1772" i="18"/>
  <c r="AC1772" i="18"/>
  <c r="T1773" i="18"/>
  <c r="V1773" i="18"/>
  <c r="Y1773" i="18"/>
  <c r="Z1773" i="18"/>
  <c r="AC1773" i="18"/>
  <c r="T1774" i="18"/>
  <c r="V1774" i="18"/>
  <c r="Y1774" i="18"/>
  <c r="Z1774" i="18"/>
  <c r="AC1774" i="18"/>
  <c r="T1775" i="18"/>
  <c r="V1775" i="18"/>
  <c r="Y1775" i="18"/>
  <c r="Z1775" i="18"/>
  <c r="AC1775" i="18"/>
  <c r="T1776" i="18"/>
  <c r="V1776" i="18"/>
  <c r="Y1776" i="18"/>
  <c r="Z1776" i="18"/>
  <c r="AC1776" i="18"/>
  <c r="T1777" i="18"/>
  <c r="V1777" i="18"/>
  <c r="Y1777" i="18"/>
  <c r="AB1777" i="18" s="1"/>
  <c r="Z1777" i="18"/>
  <c r="AC1777" i="18"/>
  <c r="T1778" i="18"/>
  <c r="V1778" i="18"/>
  <c r="Y1778" i="18"/>
  <c r="Z1778" i="18"/>
  <c r="AC1778" i="18"/>
  <c r="T1779" i="18"/>
  <c r="V1779" i="18"/>
  <c r="Y1779" i="18"/>
  <c r="Z1779" i="18"/>
  <c r="AC1779" i="18"/>
  <c r="T1780" i="18"/>
  <c r="V1780" i="18"/>
  <c r="Y1780" i="18"/>
  <c r="Z1780" i="18"/>
  <c r="AC1780" i="18"/>
  <c r="T1781" i="18"/>
  <c r="V1781" i="18"/>
  <c r="Y1781" i="18"/>
  <c r="Z1781" i="18"/>
  <c r="AC1781" i="18"/>
  <c r="T1782" i="18"/>
  <c r="V1782" i="18"/>
  <c r="Y1782" i="18"/>
  <c r="Z1782" i="18"/>
  <c r="AC1782" i="18"/>
  <c r="T1783" i="18"/>
  <c r="V1783" i="18"/>
  <c r="Y1783" i="18"/>
  <c r="Z1783" i="18"/>
  <c r="AC1783" i="18"/>
  <c r="T1784" i="18"/>
  <c r="V1784" i="18"/>
  <c r="Y1784" i="18"/>
  <c r="Z1784" i="18"/>
  <c r="AC1784" i="18"/>
  <c r="T1785" i="18"/>
  <c r="V1785" i="18"/>
  <c r="Y1785" i="18"/>
  <c r="Z1785" i="18"/>
  <c r="AC1785" i="18"/>
  <c r="T1786" i="18"/>
  <c r="V1786" i="18"/>
  <c r="Y1786" i="18"/>
  <c r="Z1786" i="18"/>
  <c r="AC1786" i="18"/>
  <c r="T1787" i="18"/>
  <c r="V1787" i="18"/>
  <c r="Y1787" i="18"/>
  <c r="Z1787" i="18"/>
  <c r="AC1787" i="18"/>
  <c r="T1788" i="18"/>
  <c r="V1788" i="18"/>
  <c r="Y1788" i="18"/>
  <c r="Z1788" i="18"/>
  <c r="AC1788" i="18"/>
  <c r="T1789" i="18"/>
  <c r="V1789" i="18"/>
  <c r="Y1789" i="18"/>
  <c r="Z1789" i="18"/>
  <c r="AC1789" i="18"/>
  <c r="T1790" i="18"/>
  <c r="V1790" i="18"/>
  <c r="Y1790" i="18"/>
  <c r="Z1790" i="18"/>
  <c r="AC1790" i="18"/>
  <c r="T1791" i="18"/>
  <c r="V1791" i="18"/>
  <c r="Y1791" i="18"/>
  <c r="Z1791" i="18"/>
  <c r="AC1791" i="18"/>
  <c r="T1792" i="18"/>
  <c r="V1792" i="18"/>
  <c r="Y1792" i="18"/>
  <c r="Z1792" i="18"/>
  <c r="AC1792" i="18"/>
  <c r="T1793" i="18"/>
  <c r="V1793" i="18"/>
  <c r="Y1793" i="18"/>
  <c r="Z1793" i="18"/>
  <c r="AC1793" i="18"/>
  <c r="T1794" i="18"/>
  <c r="V1794" i="18"/>
  <c r="Y1794" i="18"/>
  <c r="Z1794" i="18"/>
  <c r="AC1794" i="18"/>
  <c r="T1795" i="18"/>
  <c r="V1795" i="18"/>
  <c r="Y1795" i="18"/>
  <c r="Z1795" i="18"/>
  <c r="AC1795" i="18"/>
  <c r="T1796" i="18"/>
  <c r="V1796" i="18"/>
  <c r="Y1796" i="18"/>
  <c r="Z1796" i="18"/>
  <c r="AC1796" i="18"/>
  <c r="T1797" i="18"/>
  <c r="V1797" i="18"/>
  <c r="Y1797" i="18"/>
  <c r="Z1797" i="18"/>
  <c r="AC1797" i="18"/>
  <c r="T1798" i="18"/>
  <c r="V1798" i="18"/>
  <c r="Y1798" i="18"/>
  <c r="Z1798" i="18"/>
  <c r="AC1798" i="18"/>
  <c r="T1799" i="18"/>
  <c r="V1799" i="18"/>
  <c r="Y1799" i="18"/>
  <c r="Z1799" i="18"/>
  <c r="AC1799" i="18"/>
  <c r="T1800" i="18"/>
  <c r="V1800" i="18"/>
  <c r="Y1800" i="18"/>
  <c r="Z1800" i="18"/>
  <c r="AC1800" i="18"/>
  <c r="T1801" i="18"/>
  <c r="V1801" i="18"/>
  <c r="Y1801" i="18"/>
  <c r="Z1801" i="18"/>
  <c r="AC1801" i="18"/>
  <c r="T1802" i="18"/>
  <c r="V1802" i="18"/>
  <c r="Y1802" i="18"/>
  <c r="AB1802" i="18" s="1"/>
  <c r="Z1802" i="18"/>
  <c r="AC1802" i="18"/>
  <c r="T1803" i="18"/>
  <c r="V1803" i="18"/>
  <c r="Y1803" i="18"/>
  <c r="Z1803" i="18"/>
  <c r="AC1803" i="18"/>
  <c r="T1804" i="18"/>
  <c r="V1804" i="18"/>
  <c r="Y1804" i="18"/>
  <c r="Z1804" i="18"/>
  <c r="AC1804" i="18"/>
  <c r="T1805" i="18"/>
  <c r="V1805" i="18"/>
  <c r="Y1805" i="18"/>
  <c r="Z1805" i="18"/>
  <c r="AC1805" i="18"/>
  <c r="T1806" i="18"/>
  <c r="V1806" i="18"/>
  <c r="Y1806" i="18"/>
  <c r="Z1806" i="18"/>
  <c r="AC1806" i="18"/>
  <c r="T1807" i="18"/>
  <c r="V1807" i="18"/>
  <c r="Y1807" i="18"/>
  <c r="Z1807" i="18"/>
  <c r="AC1807" i="18"/>
  <c r="T1808" i="18"/>
  <c r="V1808" i="18"/>
  <c r="Y1808" i="18"/>
  <c r="Z1808" i="18"/>
  <c r="AC1808" i="18"/>
  <c r="T1809" i="18"/>
  <c r="V1809" i="18"/>
  <c r="Y1809" i="18"/>
  <c r="Z1809" i="18"/>
  <c r="AC1809" i="18"/>
  <c r="T1810" i="18"/>
  <c r="V1810" i="18"/>
  <c r="Y1810" i="18"/>
  <c r="Z1810" i="18"/>
  <c r="AC1810" i="18"/>
  <c r="T1811" i="18"/>
  <c r="V1811" i="18"/>
  <c r="Y1811" i="18"/>
  <c r="Z1811" i="18"/>
  <c r="AC1811" i="18"/>
  <c r="T1812" i="18"/>
  <c r="V1812" i="18"/>
  <c r="Y1812" i="18"/>
  <c r="Z1812" i="18"/>
  <c r="AC1812" i="18"/>
  <c r="T1813" i="18"/>
  <c r="V1813" i="18"/>
  <c r="Y1813" i="18"/>
  <c r="Z1813" i="18"/>
  <c r="AC1813" i="18"/>
  <c r="T1814" i="18"/>
  <c r="V1814" i="18"/>
  <c r="Y1814" i="18"/>
  <c r="Z1814" i="18"/>
  <c r="AC1814" i="18"/>
  <c r="T1815" i="18"/>
  <c r="V1815" i="18"/>
  <c r="Y1815" i="18"/>
  <c r="Z1815" i="18"/>
  <c r="AC1815" i="18"/>
  <c r="T1816" i="18"/>
  <c r="V1816" i="18"/>
  <c r="Y1816" i="18"/>
  <c r="Z1816" i="18"/>
  <c r="AC1816" i="18"/>
  <c r="T1817" i="18"/>
  <c r="V1817" i="18"/>
  <c r="Y1817" i="18"/>
  <c r="Z1817" i="18"/>
  <c r="AC1817" i="18"/>
  <c r="T1818" i="18"/>
  <c r="V1818" i="18"/>
  <c r="Y1818" i="18"/>
  <c r="Z1818" i="18"/>
  <c r="AC1818" i="18"/>
  <c r="T1819" i="18"/>
  <c r="V1819" i="18"/>
  <c r="Y1819" i="18"/>
  <c r="Z1819" i="18"/>
  <c r="AC1819" i="18"/>
  <c r="T1820" i="18"/>
  <c r="V1820" i="18"/>
  <c r="Y1820" i="18"/>
  <c r="Z1820" i="18"/>
  <c r="AC1820" i="18"/>
  <c r="T1821" i="18"/>
  <c r="V1821" i="18"/>
  <c r="Y1821" i="18"/>
  <c r="Z1821" i="18"/>
  <c r="AC1821" i="18"/>
  <c r="T1822" i="18"/>
  <c r="V1822" i="18"/>
  <c r="Y1822" i="18"/>
  <c r="Z1822" i="18"/>
  <c r="AC1822" i="18"/>
  <c r="T1823" i="18"/>
  <c r="V1823" i="18"/>
  <c r="Y1823" i="18"/>
  <c r="Z1823" i="18"/>
  <c r="AC1823" i="18"/>
  <c r="T1824" i="18"/>
  <c r="V1824" i="18"/>
  <c r="Y1824" i="18"/>
  <c r="Z1824" i="18"/>
  <c r="AC1824" i="18"/>
  <c r="T1825" i="18"/>
  <c r="V1825" i="18"/>
  <c r="Y1825" i="18"/>
  <c r="Z1825" i="18"/>
  <c r="AC1825" i="18"/>
  <c r="T1826" i="18"/>
  <c r="V1826" i="18"/>
  <c r="Y1826" i="18"/>
  <c r="Z1826" i="18"/>
  <c r="AC1826" i="18"/>
  <c r="T1827" i="18"/>
  <c r="V1827" i="18"/>
  <c r="Y1827" i="18"/>
  <c r="Z1827" i="18"/>
  <c r="AC1827" i="18"/>
  <c r="T1828" i="18"/>
  <c r="V1828" i="18"/>
  <c r="Y1828" i="18"/>
  <c r="AB1828" i="18" s="1"/>
  <c r="Z1828" i="18"/>
  <c r="AC1828" i="18"/>
  <c r="T1829" i="18"/>
  <c r="V1829" i="18"/>
  <c r="Y1829" i="18"/>
  <c r="Z1829" i="18"/>
  <c r="AC1829" i="18"/>
  <c r="T1830" i="18"/>
  <c r="V1830" i="18"/>
  <c r="Y1830" i="18"/>
  <c r="Z1830" i="18"/>
  <c r="AC1830" i="18"/>
  <c r="T1831" i="18"/>
  <c r="V1831" i="18"/>
  <c r="Y1831" i="18"/>
  <c r="Z1831" i="18"/>
  <c r="AB1831" i="18"/>
  <c r="AC1831" i="18"/>
  <c r="T1832" i="18"/>
  <c r="V1832" i="18"/>
  <c r="Y1832" i="18"/>
  <c r="Z1832" i="18"/>
  <c r="AC1832" i="18"/>
  <c r="T1833" i="18"/>
  <c r="V1833" i="18"/>
  <c r="Y1833" i="18"/>
  <c r="Z1833" i="18"/>
  <c r="AC1833" i="18"/>
  <c r="T1834" i="18"/>
  <c r="V1834" i="18"/>
  <c r="Y1834" i="18"/>
  <c r="AB1834" i="18" s="1"/>
  <c r="Z1834" i="18"/>
  <c r="AC1834" i="18"/>
  <c r="T1835" i="18"/>
  <c r="V1835" i="18"/>
  <c r="Y1835" i="18"/>
  <c r="Z1835" i="18"/>
  <c r="AC1835" i="18"/>
  <c r="T1836" i="18"/>
  <c r="V1836" i="18"/>
  <c r="Y1836" i="18"/>
  <c r="Z1836" i="18"/>
  <c r="AC1836" i="18"/>
  <c r="T1837" i="18"/>
  <c r="V1837" i="18"/>
  <c r="Y1837" i="18"/>
  <c r="Z1837" i="18"/>
  <c r="AB1837" i="18" s="1"/>
  <c r="AC1837" i="18"/>
  <c r="T1838" i="18"/>
  <c r="V1838" i="18"/>
  <c r="Y1838" i="18"/>
  <c r="Z1838" i="18"/>
  <c r="AC1838" i="18"/>
  <c r="T1839" i="18"/>
  <c r="V1839" i="18"/>
  <c r="Y1839" i="18"/>
  <c r="Z1839" i="18"/>
  <c r="AC1839" i="18"/>
  <c r="T1840" i="18"/>
  <c r="V1840" i="18"/>
  <c r="Y1840" i="18"/>
  <c r="Z1840" i="18"/>
  <c r="AC1840" i="18"/>
  <c r="T1841" i="18"/>
  <c r="V1841" i="18"/>
  <c r="Y1841" i="18"/>
  <c r="Z1841" i="18"/>
  <c r="AC1841" i="18"/>
  <c r="T1842" i="18"/>
  <c r="V1842" i="18"/>
  <c r="Y1842" i="18"/>
  <c r="Z1842" i="18"/>
  <c r="AC1842" i="18"/>
  <c r="T1843" i="18"/>
  <c r="V1843" i="18"/>
  <c r="Y1843" i="18"/>
  <c r="Z1843" i="18"/>
  <c r="AC1843" i="18"/>
  <c r="T1844" i="18"/>
  <c r="V1844" i="18"/>
  <c r="Y1844" i="18"/>
  <c r="Z1844" i="18"/>
  <c r="AC1844" i="18"/>
  <c r="T1845" i="18"/>
  <c r="V1845" i="18"/>
  <c r="Y1845" i="18"/>
  <c r="Z1845" i="18"/>
  <c r="AC1845" i="18"/>
  <c r="T1846" i="18"/>
  <c r="V1846" i="18"/>
  <c r="Y1846" i="18"/>
  <c r="Z1846" i="18"/>
  <c r="AC1846" i="18"/>
  <c r="T1847" i="18"/>
  <c r="V1847" i="18"/>
  <c r="Y1847" i="18"/>
  <c r="Z1847" i="18"/>
  <c r="AC1847" i="18"/>
  <c r="T1848" i="18"/>
  <c r="V1848" i="18"/>
  <c r="Y1848" i="18"/>
  <c r="Z1848" i="18"/>
  <c r="AC1848" i="18"/>
  <c r="T1849" i="18"/>
  <c r="V1849" i="18"/>
  <c r="Y1849" i="18"/>
  <c r="Z1849" i="18"/>
  <c r="AC1849" i="18"/>
  <c r="T1850" i="18"/>
  <c r="V1850" i="18"/>
  <c r="Y1850" i="18"/>
  <c r="Z1850" i="18"/>
  <c r="AC1850" i="18"/>
  <c r="T1851" i="18"/>
  <c r="V1851" i="18"/>
  <c r="Y1851" i="18"/>
  <c r="Z1851" i="18"/>
  <c r="AC1851" i="18"/>
  <c r="T1852" i="18"/>
  <c r="V1852" i="18"/>
  <c r="Y1852" i="18"/>
  <c r="Z1852" i="18"/>
  <c r="AC1852" i="18"/>
  <c r="T1853" i="18"/>
  <c r="V1853" i="18"/>
  <c r="Y1853" i="18"/>
  <c r="Z1853" i="18"/>
  <c r="AC1853" i="18"/>
  <c r="T1854" i="18"/>
  <c r="V1854" i="18"/>
  <c r="Y1854" i="18"/>
  <c r="Z1854" i="18"/>
  <c r="AC1854" i="18"/>
  <c r="T1855" i="18"/>
  <c r="V1855" i="18"/>
  <c r="Y1855" i="18"/>
  <c r="Z1855" i="18"/>
  <c r="AC1855" i="18"/>
  <c r="T1856" i="18"/>
  <c r="V1856" i="18"/>
  <c r="Y1856" i="18"/>
  <c r="Z1856" i="18"/>
  <c r="AC1856" i="18"/>
  <c r="T1857" i="18"/>
  <c r="V1857" i="18"/>
  <c r="Y1857" i="18"/>
  <c r="Z1857" i="18"/>
  <c r="AC1857" i="18"/>
  <c r="T1858" i="18"/>
  <c r="V1858" i="18"/>
  <c r="Y1858" i="18"/>
  <c r="Z1858" i="18"/>
  <c r="AB1858" i="18"/>
  <c r="AC1858" i="18"/>
  <c r="T1859" i="18"/>
  <c r="V1859" i="18"/>
  <c r="Y1859" i="18"/>
  <c r="Z1859" i="18"/>
  <c r="AC1859" i="18"/>
  <c r="T1860" i="18"/>
  <c r="V1860" i="18"/>
  <c r="Y1860" i="18"/>
  <c r="Z1860" i="18"/>
  <c r="AC1860" i="18"/>
  <c r="T1861" i="18"/>
  <c r="V1861" i="18"/>
  <c r="Y1861" i="18"/>
  <c r="Z1861" i="18"/>
  <c r="AC1861" i="18"/>
  <c r="T1862" i="18"/>
  <c r="V1862" i="18"/>
  <c r="Y1862" i="18"/>
  <c r="Z1862" i="18"/>
  <c r="AC1862" i="18"/>
  <c r="T1863" i="18"/>
  <c r="V1863" i="18"/>
  <c r="Y1863" i="18"/>
  <c r="Z1863" i="18"/>
  <c r="AC1863" i="18"/>
  <c r="T1864" i="18"/>
  <c r="V1864" i="18"/>
  <c r="Y1864" i="18"/>
  <c r="Z1864" i="18"/>
  <c r="AC1864" i="18"/>
  <c r="T1865" i="18"/>
  <c r="V1865" i="18"/>
  <c r="Y1865" i="18"/>
  <c r="Z1865" i="18"/>
  <c r="AC1865" i="18"/>
  <c r="T1866" i="18"/>
  <c r="V1866" i="18"/>
  <c r="Y1866" i="18"/>
  <c r="Z1866" i="18"/>
  <c r="AC1866" i="18"/>
  <c r="T1867" i="18"/>
  <c r="V1867" i="18"/>
  <c r="Y1867" i="18"/>
  <c r="Z1867" i="18"/>
  <c r="AC1867" i="18"/>
  <c r="T1868" i="18"/>
  <c r="V1868" i="18"/>
  <c r="Y1868" i="18"/>
  <c r="Z1868" i="18"/>
  <c r="AC1868" i="18"/>
  <c r="T1869" i="18"/>
  <c r="V1869" i="18"/>
  <c r="Y1869" i="18"/>
  <c r="Z1869" i="18"/>
  <c r="AC1869" i="18"/>
  <c r="T1870" i="18"/>
  <c r="V1870" i="18"/>
  <c r="Y1870" i="18"/>
  <c r="Z1870" i="18"/>
  <c r="AC1870" i="18"/>
  <c r="T1871" i="18"/>
  <c r="V1871" i="18"/>
  <c r="Y1871" i="18"/>
  <c r="Z1871" i="18"/>
  <c r="AC1871" i="18"/>
  <c r="T1872" i="18"/>
  <c r="V1872" i="18"/>
  <c r="Y1872" i="18"/>
  <c r="Z1872" i="18"/>
  <c r="AC1872" i="18"/>
  <c r="T1873" i="18"/>
  <c r="V1873" i="18"/>
  <c r="Y1873" i="18"/>
  <c r="Z1873" i="18"/>
  <c r="AC1873" i="18"/>
  <c r="T1874" i="18"/>
  <c r="V1874" i="18"/>
  <c r="Y1874" i="18"/>
  <c r="Z1874" i="18"/>
  <c r="AC1874" i="18"/>
  <c r="T1875" i="18"/>
  <c r="V1875" i="18"/>
  <c r="Y1875" i="18"/>
  <c r="Z1875" i="18"/>
  <c r="AC1875" i="18"/>
  <c r="T1876" i="18"/>
  <c r="V1876" i="18"/>
  <c r="Y1876" i="18"/>
  <c r="Z1876" i="18"/>
  <c r="AC1876" i="18"/>
  <c r="T1877" i="18"/>
  <c r="V1877" i="18"/>
  <c r="Y1877" i="18"/>
  <c r="Z1877" i="18"/>
  <c r="AB1877" i="18" s="1"/>
  <c r="AC1877" i="18"/>
  <c r="T1878" i="18"/>
  <c r="V1878" i="18"/>
  <c r="Y1878" i="18"/>
  <c r="Z1878" i="18"/>
  <c r="AB1878" i="18"/>
  <c r="AA1878" i="18" s="1"/>
  <c r="U1878" i="18" s="1"/>
  <c r="AC1878" i="18"/>
  <c r="T1879" i="18"/>
  <c r="V1879" i="18"/>
  <c r="Y1879" i="18"/>
  <c r="Z1879" i="18"/>
  <c r="AC1879" i="18"/>
  <c r="T1880" i="18"/>
  <c r="V1880" i="18"/>
  <c r="Y1880" i="18"/>
  <c r="Z1880" i="18"/>
  <c r="AB1880" i="18" s="1"/>
  <c r="AC1880" i="18"/>
  <c r="T1881" i="18"/>
  <c r="V1881" i="18"/>
  <c r="Y1881" i="18"/>
  <c r="AB1881" i="18" s="1"/>
  <c r="Z1881" i="18"/>
  <c r="AC1881" i="18"/>
  <c r="T1882" i="18"/>
  <c r="V1882" i="18"/>
  <c r="Y1882" i="18"/>
  <c r="Z1882" i="18"/>
  <c r="AC1882" i="18"/>
  <c r="T1883" i="18"/>
  <c r="V1883" i="18"/>
  <c r="Y1883" i="18"/>
  <c r="Z1883" i="18"/>
  <c r="AC1883" i="18"/>
  <c r="T1884" i="18"/>
  <c r="V1884" i="18"/>
  <c r="Y1884" i="18"/>
  <c r="Z1884" i="18"/>
  <c r="AC1884" i="18"/>
  <c r="T1885" i="18"/>
  <c r="V1885" i="18"/>
  <c r="Y1885" i="18"/>
  <c r="Z1885" i="18"/>
  <c r="AC1885" i="18"/>
  <c r="T1886" i="18"/>
  <c r="V1886" i="18"/>
  <c r="Y1886" i="18"/>
  <c r="Z1886" i="18"/>
  <c r="AC1886" i="18"/>
  <c r="T1887" i="18"/>
  <c r="V1887" i="18"/>
  <c r="Y1887" i="18"/>
  <c r="AB1887" i="18" s="1"/>
  <c r="Z1887" i="18"/>
  <c r="AC1887" i="18"/>
  <c r="T1888" i="18"/>
  <c r="V1888" i="18"/>
  <c r="Y1888" i="18"/>
  <c r="Z1888" i="18"/>
  <c r="AC1888" i="18"/>
  <c r="T1889" i="18"/>
  <c r="V1889" i="18"/>
  <c r="Y1889" i="18"/>
  <c r="Z1889" i="18"/>
  <c r="AC1889" i="18"/>
  <c r="T1890" i="18"/>
  <c r="V1890" i="18"/>
  <c r="Y1890" i="18"/>
  <c r="Z1890" i="18"/>
  <c r="AC1890" i="18"/>
  <c r="T1891" i="18"/>
  <c r="V1891" i="18"/>
  <c r="Y1891" i="18"/>
  <c r="Z1891" i="18"/>
  <c r="AC1891" i="18"/>
  <c r="T1892" i="18"/>
  <c r="V1892" i="18"/>
  <c r="Y1892" i="18"/>
  <c r="Z1892" i="18"/>
  <c r="AC1892" i="18"/>
  <c r="T1893" i="18"/>
  <c r="V1893" i="18"/>
  <c r="Y1893" i="18"/>
  <c r="Z1893" i="18"/>
  <c r="AC1893" i="18"/>
  <c r="T1894" i="18"/>
  <c r="V1894" i="18"/>
  <c r="Y1894" i="18"/>
  <c r="Z1894" i="18"/>
  <c r="AC1894" i="18"/>
  <c r="T1895" i="18"/>
  <c r="V1895" i="18"/>
  <c r="Y1895" i="18"/>
  <c r="Z1895" i="18"/>
  <c r="AC1895" i="18"/>
  <c r="T1896" i="18"/>
  <c r="V1896" i="18"/>
  <c r="Y1896" i="18"/>
  <c r="Z1896" i="18"/>
  <c r="AC1896" i="18"/>
  <c r="T1897" i="18"/>
  <c r="V1897" i="18"/>
  <c r="Y1897" i="18"/>
  <c r="Z1897" i="18"/>
  <c r="AC1897" i="18"/>
  <c r="T1898" i="18"/>
  <c r="V1898" i="18"/>
  <c r="Y1898" i="18"/>
  <c r="Z1898" i="18"/>
  <c r="AC1898" i="18"/>
  <c r="T1899" i="18"/>
  <c r="V1899" i="18"/>
  <c r="Y1899" i="18"/>
  <c r="Z1899" i="18"/>
  <c r="AC1899" i="18"/>
  <c r="T1900" i="18"/>
  <c r="V1900" i="18"/>
  <c r="Y1900" i="18"/>
  <c r="AB1900" i="18" s="1"/>
  <c r="Z1900" i="18"/>
  <c r="AC1900" i="18"/>
  <c r="T1901" i="18"/>
  <c r="V1901" i="18"/>
  <c r="Y1901" i="18"/>
  <c r="Z1901" i="18"/>
  <c r="AC1901" i="18"/>
  <c r="T1902" i="18"/>
  <c r="V1902" i="18"/>
  <c r="Y1902" i="18"/>
  <c r="Z1902" i="18"/>
  <c r="AC1902" i="18"/>
  <c r="T1903" i="18"/>
  <c r="V1903" i="18"/>
  <c r="Y1903" i="18"/>
  <c r="Z1903" i="18"/>
  <c r="AC1903" i="18"/>
  <c r="T1904" i="18"/>
  <c r="V1904" i="18"/>
  <c r="Y1904" i="18"/>
  <c r="Z1904" i="18"/>
  <c r="AC1904" i="18"/>
  <c r="T1905" i="18"/>
  <c r="V1905" i="18"/>
  <c r="Y1905" i="18"/>
  <c r="Z1905" i="18"/>
  <c r="AC1905" i="18"/>
  <c r="T1906" i="18"/>
  <c r="V1906" i="18"/>
  <c r="Y1906" i="18"/>
  <c r="AB1906" i="18" s="1"/>
  <c r="Z1906" i="18"/>
  <c r="AC1906" i="18"/>
  <c r="T1907" i="18"/>
  <c r="V1907" i="18"/>
  <c r="Y1907" i="18"/>
  <c r="Z1907" i="18"/>
  <c r="AC1907" i="18"/>
  <c r="T1908" i="18"/>
  <c r="V1908" i="18"/>
  <c r="Y1908" i="18"/>
  <c r="Z1908" i="18"/>
  <c r="AC1908" i="18"/>
  <c r="T1909" i="18"/>
  <c r="V1909" i="18"/>
  <c r="Y1909" i="18"/>
  <c r="Z1909" i="18"/>
  <c r="AC1909" i="18"/>
  <c r="T1910" i="18"/>
  <c r="V1910" i="18"/>
  <c r="Y1910" i="18"/>
  <c r="Z1910" i="18"/>
  <c r="AC1910" i="18"/>
  <c r="T1911" i="18"/>
  <c r="V1911" i="18"/>
  <c r="Y1911" i="18"/>
  <c r="Z1911" i="18"/>
  <c r="AC1911" i="18"/>
  <c r="T1912" i="18"/>
  <c r="V1912" i="18"/>
  <c r="Y1912" i="18"/>
  <c r="Z1912" i="18"/>
  <c r="AC1912" i="18"/>
  <c r="T1913" i="18"/>
  <c r="V1913" i="18"/>
  <c r="Y1913" i="18"/>
  <c r="Z1913" i="18"/>
  <c r="AC1913" i="18"/>
  <c r="T1914" i="18"/>
  <c r="V1914" i="18"/>
  <c r="Y1914" i="18"/>
  <c r="Z1914" i="18"/>
  <c r="AB1914" i="18" s="1"/>
  <c r="AC1914" i="18"/>
  <c r="T1915" i="18"/>
  <c r="V1915" i="18"/>
  <c r="Y1915" i="18"/>
  <c r="Z1915" i="18"/>
  <c r="AC1915" i="18"/>
  <c r="T1916" i="18"/>
  <c r="V1916" i="18"/>
  <c r="Y1916" i="18"/>
  <c r="Z1916" i="18"/>
  <c r="AC1916" i="18"/>
  <c r="T1917" i="18"/>
  <c r="V1917" i="18"/>
  <c r="Y1917" i="18"/>
  <c r="Z1917" i="18"/>
  <c r="AC1917" i="18"/>
  <c r="T1918" i="18"/>
  <c r="V1918" i="18"/>
  <c r="Y1918" i="18"/>
  <c r="Z1918" i="18"/>
  <c r="AB1918" i="18"/>
  <c r="AC1918" i="18"/>
  <c r="T1919" i="18"/>
  <c r="V1919" i="18"/>
  <c r="Y1919" i="18"/>
  <c r="Z1919" i="18"/>
  <c r="AC1919" i="18"/>
  <c r="T1920" i="18"/>
  <c r="V1920" i="18"/>
  <c r="Y1920" i="18"/>
  <c r="Z1920" i="18"/>
  <c r="AC1920" i="18"/>
  <c r="T1921" i="18"/>
  <c r="V1921" i="18"/>
  <c r="Y1921" i="18"/>
  <c r="Z1921" i="18"/>
  <c r="AB1921" i="18"/>
  <c r="AC1921" i="18"/>
  <c r="T1922" i="18"/>
  <c r="V1922" i="18"/>
  <c r="Y1922" i="18"/>
  <c r="Z1922" i="18"/>
  <c r="AC1922" i="18"/>
  <c r="T1923" i="18"/>
  <c r="V1923" i="18"/>
  <c r="Y1923" i="18"/>
  <c r="Z1923" i="18"/>
  <c r="AC1923" i="18"/>
  <c r="T1924" i="18"/>
  <c r="V1924" i="18"/>
  <c r="Y1924" i="18"/>
  <c r="Z1924" i="18"/>
  <c r="AB1924" i="18"/>
  <c r="AC1924" i="18"/>
  <c r="T1925" i="18"/>
  <c r="V1925" i="18"/>
  <c r="Y1925" i="18"/>
  <c r="Z1925" i="18"/>
  <c r="AC1925" i="18"/>
  <c r="T1926" i="18"/>
  <c r="V1926" i="18"/>
  <c r="Y1926" i="18"/>
  <c r="Z1926" i="18"/>
  <c r="AC1926" i="18"/>
  <c r="T1927" i="18"/>
  <c r="V1927" i="18"/>
  <c r="Y1927" i="18"/>
  <c r="Z1927" i="18"/>
  <c r="AB1927" i="18"/>
  <c r="AC1927" i="18"/>
  <c r="AA1927" i="18" s="1"/>
  <c r="U1927" i="18" s="1"/>
  <c r="T1928" i="18"/>
  <c r="V1928" i="18"/>
  <c r="Y1928" i="18"/>
  <c r="Z1928" i="18"/>
  <c r="AC1928" i="18"/>
  <c r="T1929" i="18"/>
  <c r="V1929" i="18"/>
  <c r="Y1929" i="18"/>
  <c r="Z1929" i="18"/>
  <c r="AC1929" i="18"/>
  <c r="T1930" i="18"/>
  <c r="V1930" i="18"/>
  <c r="Y1930" i="18"/>
  <c r="Z1930" i="18"/>
  <c r="AC1930" i="18"/>
  <c r="T1931" i="18"/>
  <c r="V1931" i="18"/>
  <c r="Y1931" i="18"/>
  <c r="Z1931" i="18"/>
  <c r="AC1931" i="18"/>
  <c r="T1932" i="18"/>
  <c r="V1932" i="18"/>
  <c r="Y1932" i="18"/>
  <c r="Z1932" i="18"/>
  <c r="AC1932" i="18"/>
  <c r="T1933" i="18"/>
  <c r="V1933" i="18"/>
  <c r="Y1933" i="18"/>
  <c r="Z1933" i="18"/>
  <c r="AB1933" i="18" s="1"/>
  <c r="AC1933" i="18"/>
  <c r="T1934" i="18"/>
  <c r="V1934" i="18"/>
  <c r="Y1934" i="18"/>
  <c r="Z1934" i="18"/>
  <c r="AC1934" i="18"/>
  <c r="T1935" i="18"/>
  <c r="V1935" i="18"/>
  <c r="Y1935" i="18"/>
  <c r="Z1935" i="18"/>
  <c r="AC1935" i="18"/>
  <c r="T1936" i="18"/>
  <c r="V1936" i="18"/>
  <c r="Y1936" i="18"/>
  <c r="Z1936" i="18"/>
  <c r="AC1936" i="18"/>
  <c r="T1937" i="18"/>
  <c r="V1937" i="18"/>
  <c r="Y1937" i="18"/>
  <c r="Z1937" i="18"/>
  <c r="AC1937" i="18"/>
  <c r="T1938" i="18"/>
  <c r="V1938" i="18"/>
  <c r="Y1938" i="18"/>
  <c r="Z1938" i="18"/>
  <c r="AC1938" i="18"/>
  <c r="T1939" i="18"/>
  <c r="V1939" i="18"/>
  <c r="Y1939" i="18"/>
  <c r="Z1939" i="18"/>
  <c r="AC1939" i="18"/>
  <c r="T1940" i="18"/>
  <c r="V1940" i="18"/>
  <c r="Y1940" i="18"/>
  <c r="Z1940" i="18"/>
  <c r="AC1940" i="18"/>
  <c r="T1941" i="18"/>
  <c r="V1941" i="18"/>
  <c r="Y1941" i="18"/>
  <c r="Z1941" i="18"/>
  <c r="AC1941" i="18"/>
  <c r="T1942" i="18"/>
  <c r="V1942" i="18"/>
  <c r="Y1942" i="18"/>
  <c r="Z1942" i="18"/>
  <c r="AC1942" i="18"/>
  <c r="T1943" i="18"/>
  <c r="V1943" i="18"/>
  <c r="Y1943" i="18"/>
  <c r="Z1943" i="18"/>
  <c r="AC1943" i="18"/>
  <c r="T1944" i="18"/>
  <c r="V1944" i="18"/>
  <c r="Y1944" i="18"/>
  <c r="Z1944" i="18"/>
  <c r="AC1944" i="18"/>
  <c r="T1945" i="18"/>
  <c r="V1945" i="18"/>
  <c r="Y1945" i="18"/>
  <c r="Z1945" i="18"/>
  <c r="AC1945" i="18"/>
  <c r="T1946" i="18"/>
  <c r="V1946" i="18"/>
  <c r="Y1946" i="18"/>
  <c r="Z1946" i="18"/>
  <c r="AC1946" i="18"/>
  <c r="T1947" i="18"/>
  <c r="V1947" i="18"/>
  <c r="Y1947" i="18"/>
  <c r="Z1947" i="18"/>
  <c r="AC1947" i="18"/>
  <c r="T1948" i="18"/>
  <c r="V1948" i="18"/>
  <c r="Y1948" i="18"/>
  <c r="Z1948" i="18"/>
  <c r="AC1948" i="18"/>
  <c r="T1949" i="18"/>
  <c r="V1949" i="18"/>
  <c r="Y1949" i="18"/>
  <c r="Z1949" i="18"/>
  <c r="AC1949" i="18"/>
  <c r="T1950" i="18"/>
  <c r="V1950" i="18"/>
  <c r="Y1950" i="18"/>
  <c r="AB1950" i="18" s="1"/>
  <c r="Z1950" i="18"/>
  <c r="AC1950" i="18"/>
  <c r="T1951" i="18"/>
  <c r="V1951" i="18"/>
  <c r="Y1951" i="18"/>
  <c r="Z1951" i="18"/>
  <c r="AC1951" i="18"/>
  <c r="T1952" i="18"/>
  <c r="V1952" i="18"/>
  <c r="Y1952" i="18"/>
  <c r="Z1952" i="18"/>
  <c r="AC1952" i="18"/>
  <c r="T1953" i="18"/>
  <c r="V1953" i="18"/>
  <c r="Y1953" i="18"/>
  <c r="Z1953" i="18"/>
  <c r="AC1953" i="18"/>
  <c r="T1954" i="18"/>
  <c r="V1954" i="18"/>
  <c r="Y1954" i="18"/>
  <c r="Z1954" i="18"/>
  <c r="AC1954" i="18"/>
  <c r="T1955" i="18"/>
  <c r="V1955" i="18"/>
  <c r="Y1955" i="18"/>
  <c r="Z1955" i="18"/>
  <c r="AB1955" i="18" s="1"/>
  <c r="AC1955" i="18"/>
  <c r="T1956" i="18"/>
  <c r="V1956" i="18"/>
  <c r="Y1956" i="18"/>
  <c r="Z1956" i="18"/>
  <c r="AC1956" i="18"/>
  <c r="T1957" i="18"/>
  <c r="V1957" i="18"/>
  <c r="Y1957" i="18"/>
  <c r="Z1957" i="18"/>
  <c r="AB1957" i="18"/>
  <c r="AC1957" i="18"/>
  <c r="T1958" i="18"/>
  <c r="V1958" i="18"/>
  <c r="Y1958" i="18"/>
  <c r="Z1958" i="18"/>
  <c r="AC1958" i="18"/>
  <c r="T1959" i="18"/>
  <c r="V1959" i="18"/>
  <c r="Y1959" i="18"/>
  <c r="Z1959" i="18"/>
  <c r="AC1959" i="18"/>
  <c r="T1960" i="18"/>
  <c r="V1960" i="18"/>
  <c r="Y1960" i="18"/>
  <c r="Z1960" i="18"/>
  <c r="AC1960" i="18"/>
  <c r="T1961" i="18"/>
  <c r="V1961" i="18"/>
  <c r="Y1961" i="18"/>
  <c r="Z1961" i="18"/>
  <c r="AC1961" i="18"/>
  <c r="T1962" i="18"/>
  <c r="V1962" i="18"/>
  <c r="Y1962" i="18"/>
  <c r="Z1962" i="18"/>
  <c r="AC1962" i="18"/>
  <c r="T1963" i="18"/>
  <c r="V1963" i="18"/>
  <c r="Y1963" i="18"/>
  <c r="AB1963" i="18" s="1"/>
  <c r="Z1963" i="18"/>
  <c r="AC1963" i="18"/>
  <c r="T1964" i="18"/>
  <c r="V1964" i="18"/>
  <c r="Y1964" i="18"/>
  <c r="Z1964" i="18"/>
  <c r="AC1964" i="18"/>
  <c r="T1965" i="18"/>
  <c r="V1965" i="18"/>
  <c r="Y1965" i="18"/>
  <c r="Z1965" i="18"/>
  <c r="AC1965" i="18"/>
  <c r="T1966" i="18"/>
  <c r="V1966" i="18"/>
  <c r="Y1966" i="18"/>
  <c r="AB1966" i="18" s="1"/>
  <c r="Z1966" i="18"/>
  <c r="AC1966" i="18"/>
  <c r="T1967" i="18"/>
  <c r="V1967" i="18"/>
  <c r="Y1967" i="18"/>
  <c r="Z1967" i="18"/>
  <c r="AC1967" i="18"/>
  <c r="T1968" i="18"/>
  <c r="V1968" i="18"/>
  <c r="Y1968" i="18"/>
  <c r="Z1968" i="18"/>
  <c r="AC1968" i="18"/>
  <c r="T1969" i="18"/>
  <c r="V1969" i="18"/>
  <c r="Y1969" i="18"/>
  <c r="Z1969" i="18"/>
  <c r="AC1969" i="18"/>
  <c r="T1970" i="18"/>
  <c r="V1970" i="18"/>
  <c r="Y1970" i="18"/>
  <c r="Z1970" i="18"/>
  <c r="AC1970" i="18"/>
  <c r="T1971" i="18"/>
  <c r="V1971" i="18"/>
  <c r="Y1971" i="18"/>
  <c r="Z1971" i="18"/>
  <c r="AC1971" i="18"/>
  <c r="T1972" i="18"/>
  <c r="V1972" i="18"/>
  <c r="Y1972" i="18"/>
  <c r="Z1972" i="18"/>
  <c r="AC1972" i="18"/>
  <c r="T1973" i="18"/>
  <c r="V1973" i="18"/>
  <c r="Y1973" i="18"/>
  <c r="Z1973" i="18"/>
  <c r="AC1973" i="18"/>
  <c r="T1974" i="18"/>
  <c r="V1974" i="18"/>
  <c r="Y1974" i="18"/>
  <c r="Z1974" i="18"/>
  <c r="AC1974" i="18"/>
  <c r="T1975" i="18"/>
  <c r="V1975" i="18"/>
  <c r="Y1975" i="18"/>
  <c r="Z1975" i="18"/>
  <c r="AC1975" i="18"/>
  <c r="T1976" i="18"/>
  <c r="V1976" i="18"/>
  <c r="Y1976" i="18"/>
  <c r="Z1976" i="18"/>
  <c r="AC1976" i="18"/>
  <c r="T1977" i="18"/>
  <c r="V1977" i="18"/>
  <c r="Y1977" i="18"/>
  <c r="Z1977" i="18"/>
  <c r="AC1977" i="18"/>
  <c r="T1978" i="18"/>
  <c r="V1978" i="18"/>
  <c r="Y1978" i="18"/>
  <c r="Z1978" i="18"/>
  <c r="AC1978" i="18"/>
  <c r="T1979" i="18"/>
  <c r="V1979" i="18"/>
  <c r="Y1979" i="18"/>
  <c r="Z1979" i="18"/>
  <c r="AC1979" i="18"/>
  <c r="T1980" i="18"/>
  <c r="V1980" i="18"/>
  <c r="Y1980" i="18"/>
  <c r="Z1980" i="18"/>
  <c r="AC1980" i="18"/>
  <c r="T1981" i="18"/>
  <c r="V1981" i="18"/>
  <c r="Y1981" i="18"/>
  <c r="Z1981" i="18"/>
  <c r="AC1981" i="18"/>
  <c r="T1982" i="18"/>
  <c r="V1982" i="18"/>
  <c r="Y1982" i="18"/>
  <c r="Z1982" i="18"/>
  <c r="AC1982" i="18"/>
  <c r="T1983" i="18"/>
  <c r="V1983" i="18"/>
  <c r="Y1983" i="18"/>
  <c r="Z1983" i="18"/>
  <c r="AC1983" i="18"/>
  <c r="T1984" i="18"/>
  <c r="V1984" i="18"/>
  <c r="Y1984" i="18"/>
  <c r="Z1984" i="18"/>
  <c r="AC1984" i="18"/>
  <c r="T1985" i="18"/>
  <c r="V1985" i="18"/>
  <c r="Y1985" i="18"/>
  <c r="Z1985" i="18"/>
  <c r="AC1985" i="18"/>
  <c r="T1986" i="18"/>
  <c r="V1986" i="18"/>
  <c r="Y1986" i="18"/>
  <c r="Z1986" i="18"/>
  <c r="AC1986" i="18"/>
  <c r="T1987" i="18"/>
  <c r="V1987" i="18"/>
  <c r="Y1987" i="18"/>
  <c r="Z1987" i="18"/>
  <c r="AC1987" i="18"/>
  <c r="T1988" i="18"/>
  <c r="V1988" i="18"/>
  <c r="Y1988" i="18"/>
  <c r="Z1988" i="18"/>
  <c r="AC1988" i="18"/>
  <c r="T1989" i="18"/>
  <c r="V1989" i="18"/>
  <c r="Y1989" i="18"/>
  <c r="Z1989" i="18"/>
  <c r="AC1989" i="18"/>
  <c r="T1990" i="18"/>
  <c r="V1990" i="18"/>
  <c r="Y1990" i="18"/>
  <c r="Z1990" i="18"/>
  <c r="AC1990" i="18"/>
  <c r="T1991" i="18"/>
  <c r="V1991" i="18"/>
  <c r="Y1991" i="18"/>
  <c r="Z1991" i="18"/>
  <c r="AC1991" i="18"/>
  <c r="T1992" i="18"/>
  <c r="V1992" i="18"/>
  <c r="Y1992" i="18"/>
  <c r="Z1992" i="18"/>
  <c r="AC1992" i="18"/>
  <c r="T1993" i="18"/>
  <c r="V1993" i="18"/>
  <c r="Y1993" i="18"/>
  <c r="Z1993" i="18"/>
  <c r="AC1993" i="18"/>
  <c r="T1994" i="18"/>
  <c r="V1994" i="18"/>
  <c r="Y1994" i="18"/>
  <c r="Z1994" i="18"/>
  <c r="AB1994" i="18" s="1"/>
  <c r="AC1994" i="18"/>
  <c r="T1995" i="18"/>
  <c r="V1995" i="18"/>
  <c r="Y1995" i="18"/>
  <c r="Z1995" i="18"/>
  <c r="AC1995" i="18"/>
  <c r="T1996" i="18"/>
  <c r="V1996" i="18"/>
  <c r="Y1996" i="18"/>
  <c r="Z1996" i="18"/>
  <c r="AC1996" i="18"/>
  <c r="T1997" i="18"/>
  <c r="V1997" i="18"/>
  <c r="Y1997" i="18"/>
  <c r="Z1997" i="18"/>
  <c r="AC1997" i="18"/>
  <c r="T1998" i="18"/>
  <c r="V1998" i="18"/>
  <c r="Y1998" i="18"/>
  <c r="Z1998" i="18"/>
  <c r="AC1998" i="18"/>
  <c r="T1999" i="18"/>
  <c r="V1999" i="18"/>
  <c r="Y1999" i="18"/>
  <c r="Z1999" i="18"/>
  <c r="AC1999" i="18"/>
  <c r="T2000" i="18"/>
  <c r="V2000" i="18"/>
  <c r="Y2000" i="18"/>
  <c r="Z2000" i="18"/>
  <c r="AC2000" i="18"/>
  <c r="T2001" i="18"/>
  <c r="V2001" i="18"/>
  <c r="Y2001" i="18"/>
  <c r="Z2001" i="18"/>
  <c r="AC2001" i="18"/>
  <c r="T2002" i="18"/>
  <c r="V2002" i="18"/>
  <c r="Y2002" i="18"/>
  <c r="Z2002" i="18"/>
  <c r="AB2002" i="18"/>
  <c r="AC2002" i="18"/>
  <c r="T2003" i="18"/>
  <c r="V2003" i="18"/>
  <c r="Y2003" i="18"/>
  <c r="Z2003" i="18"/>
  <c r="AC2003" i="18"/>
  <c r="T2004" i="18"/>
  <c r="V2004" i="18"/>
  <c r="Y2004" i="18"/>
  <c r="Z2004" i="18"/>
  <c r="AB2004" i="18" s="1"/>
  <c r="AC2004" i="18"/>
  <c r="T2005" i="18"/>
  <c r="V2005" i="18"/>
  <c r="Y2005" i="18"/>
  <c r="Z2005" i="18"/>
  <c r="AC2005" i="18"/>
  <c r="T2006" i="18"/>
  <c r="V2006" i="18"/>
  <c r="Y2006" i="18"/>
  <c r="Z2006" i="18"/>
  <c r="AC2006" i="18"/>
  <c r="T2007" i="18"/>
  <c r="V2007" i="18"/>
  <c r="Y2007" i="18"/>
  <c r="Z2007" i="18"/>
  <c r="AC2007" i="18"/>
  <c r="T2008" i="18"/>
  <c r="V2008" i="18"/>
  <c r="Y2008" i="18"/>
  <c r="Z2008" i="18"/>
  <c r="AC2008" i="18"/>
  <c r="T2009" i="18"/>
  <c r="V2009" i="18"/>
  <c r="Y2009" i="18"/>
  <c r="Z2009" i="18"/>
  <c r="AC2009" i="18"/>
  <c r="AC2009" i="28"/>
  <c r="Z2009" i="28"/>
  <c r="Y2009" i="28"/>
  <c r="AC2008" i="28"/>
  <c r="Z2008" i="28"/>
  <c r="Y2008" i="28"/>
  <c r="AC2007" i="28"/>
  <c r="Z2007" i="28"/>
  <c r="Y2007" i="28"/>
  <c r="AC2006" i="28"/>
  <c r="Z2006" i="28"/>
  <c r="Y2006" i="28"/>
  <c r="AC2005" i="28"/>
  <c r="Z2005" i="28"/>
  <c r="Y2005" i="28"/>
  <c r="AC2004" i="28"/>
  <c r="Z2004" i="28"/>
  <c r="Y2004" i="28"/>
  <c r="AC2003" i="28"/>
  <c r="Z2003" i="28"/>
  <c r="Y2003" i="28"/>
  <c r="AB2003" i="28" s="1"/>
  <c r="AC2002" i="28"/>
  <c r="Z2002" i="28"/>
  <c r="Y2002" i="28"/>
  <c r="AC2001" i="28"/>
  <c r="Z2001" i="28"/>
  <c r="Y2001" i="28"/>
  <c r="AC2000" i="28"/>
  <c r="Z2000" i="28"/>
  <c r="Y2000" i="28"/>
  <c r="AC1999" i="28"/>
  <c r="Z1999" i="28"/>
  <c r="Y1999" i="28"/>
  <c r="AC1998" i="28"/>
  <c r="Z1998" i="28"/>
  <c r="Y1998" i="28"/>
  <c r="AC1997" i="28"/>
  <c r="Z1997" i="28"/>
  <c r="Y1997" i="28"/>
  <c r="AC1996" i="28"/>
  <c r="Z1996" i="28"/>
  <c r="Y1996" i="28"/>
  <c r="AC1995" i="28"/>
  <c r="Z1995" i="28"/>
  <c r="Y1995" i="28"/>
  <c r="AC1994" i="28"/>
  <c r="Z1994" i="28"/>
  <c r="Y1994" i="28"/>
  <c r="AC1993" i="28"/>
  <c r="Z1993" i="28"/>
  <c r="Y1993" i="28"/>
  <c r="AC1992" i="28"/>
  <c r="Z1992" i="28"/>
  <c r="Y1992" i="28"/>
  <c r="AC1991" i="28"/>
  <c r="Z1991" i="28"/>
  <c r="Y1991" i="28"/>
  <c r="AC1990" i="28"/>
  <c r="Z1990" i="28"/>
  <c r="Y1990" i="28"/>
  <c r="AC1989" i="28"/>
  <c r="Z1989" i="28"/>
  <c r="Y1989" i="28"/>
  <c r="AC1988" i="28"/>
  <c r="Z1988" i="28"/>
  <c r="Y1988" i="28"/>
  <c r="AC1987" i="28"/>
  <c r="Z1987" i="28"/>
  <c r="Y1987" i="28"/>
  <c r="AC1986" i="28"/>
  <c r="Z1986" i="28"/>
  <c r="Y1986" i="28"/>
  <c r="AC1985" i="28"/>
  <c r="Z1985" i="28"/>
  <c r="Y1985" i="28"/>
  <c r="AC1984" i="28"/>
  <c r="Z1984" i="28"/>
  <c r="Y1984" i="28"/>
  <c r="AC1983" i="28"/>
  <c r="Z1983" i="28"/>
  <c r="Y1983" i="28"/>
  <c r="AC1982" i="28"/>
  <c r="Z1982" i="28"/>
  <c r="Y1982" i="28"/>
  <c r="AC1981" i="28"/>
  <c r="Z1981" i="28"/>
  <c r="Y1981" i="28"/>
  <c r="AB1981" i="28" s="1"/>
  <c r="AC1980" i="28"/>
  <c r="Z1980" i="28"/>
  <c r="Y1980" i="28"/>
  <c r="AC1979" i="28"/>
  <c r="Z1979" i="28"/>
  <c r="Y1979" i="28"/>
  <c r="AC1978" i="28"/>
  <c r="Z1978" i="28"/>
  <c r="Y1978" i="28"/>
  <c r="AC1977" i="28"/>
  <c r="Z1977" i="28"/>
  <c r="Y1977" i="28"/>
  <c r="AC1976" i="28"/>
  <c r="Z1976" i="28"/>
  <c r="Y1976" i="28"/>
  <c r="AC1975" i="28"/>
  <c r="Z1975" i="28"/>
  <c r="Y1975" i="28"/>
  <c r="AC1974" i="28"/>
  <c r="Z1974" i="28"/>
  <c r="Y1974" i="28"/>
  <c r="AC1973" i="28"/>
  <c r="Z1973" i="28"/>
  <c r="Y1973" i="28"/>
  <c r="AC1972" i="28"/>
  <c r="Z1972" i="28"/>
  <c r="Y1972" i="28"/>
  <c r="AB1972" i="28" s="1"/>
  <c r="AC1971" i="28"/>
  <c r="Z1971" i="28"/>
  <c r="Y1971" i="28"/>
  <c r="AC1970" i="28"/>
  <c r="Z1970" i="28"/>
  <c r="Y1970" i="28"/>
  <c r="AC1969" i="28"/>
  <c r="Z1969" i="28"/>
  <c r="Y1969" i="28"/>
  <c r="AC1968" i="28"/>
  <c r="Z1968" i="28"/>
  <c r="Y1968" i="28"/>
  <c r="AC1967" i="28"/>
  <c r="Z1967" i="28"/>
  <c r="Y1967" i="28"/>
  <c r="AC1966" i="28"/>
  <c r="Z1966" i="28"/>
  <c r="Y1966" i="28"/>
  <c r="AC1965" i="28"/>
  <c r="Z1965" i="28"/>
  <c r="Y1965" i="28"/>
  <c r="AC1964" i="28"/>
  <c r="Z1964" i="28"/>
  <c r="Y1964" i="28"/>
  <c r="AC1963" i="28"/>
  <c r="Z1963" i="28"/>
  <c r="Y1963" i="28"/>
  <c r="AC1962" i="28"/>
  <c r="Z1962" i="28"/>
  <c r="Y1962" i="28"/>
  <c r="AC1961" i="28"/>
  <c r="Z1961" i="28"/>
  <c r="Y1961" i="28"/>
  <c r="AC1960" i="28"/>
  <c r="Z1960" i="28"/>
  <c r="Y1960" i="28"/>
  <c r="AC1959" i="28"/>
  <c r="Z1959" i="28"/>
  <c r="Y1959" i="28"/>
  <c r="AB1959" i="28" s="1"/>
  <c r="AC1958" i="28"/>
  <c r="Z1958" i="28"/>
  <c r="Y1958" i="28"/>
  <c r="AC1957" i="28"/>
  <c r="Z1957" i="28"/>
  <c r="Y1957" i="28"/>
  <c r="AC1956" i="28"/>
  <c r="Z1956" i="28"/>
  <c r="Y1956" i="28"/>
  <c r="AC1955" i="28"/>
  <c r="Z1955" i="28"/>
  <c r="Y1955" i="28"/>
  <c r="AC1954" i="28"/>
  <c r="Z1954" i="28"/>
  <c r="Y1954" i="28"/>
  <c r="AC1953" i="28"/>
  <c r="Z1953" i="28"/>
  <c r="Y1953" i="28"/>
  <c r="AC1952" i="28"/>
  <c r="Z1952" i="28"/>
  <c r="Y1952" i="28"/>
  <c r="AC1951" i="28"/>
  <c r="Z1951" i="28"/>
  <c r="Y1951" i="28"/>
  <c r="AC1950" i="28"/>
  <c r="Z1950" i="28"/>
  <c r="Y1950" i="28"/>
  <c r="AC1949" i="28"/>
  <c r="Z1949" i="28"/>
  <c r="Y1949" i="28"/>
  <c r="AB1949" i="28" s="1"/>
  <c r="AC1948" i="28"/>
  <c r="Z1948" i="28"/>
  <c r="Y1948" i="28"/>
  <c r="AC1947" i="28"/>
  <c r="Z1947" i="28"/>
  <c r="Y1947" i="28"/>
  <c r="AC1946" i="28"/>
  <c r="Z1946" i="28"/>
  <c r="AB1946" i="28" s="1"/>
  <c r="AA1946" i="28" s="1"/>
  <c r="U1946" i="28" s="1"/>
  <c r="Y1946" i="28"/>
  <c r="AC1945" i="28"/>
  <c r="Z1945" i="28"/>
  <c r="Y1945" i="28"/>
  <c r="AC1944" i="28"/>
  <c r="Z1944" i="28"/>
  <c r="Y1944" i="28"/>
  <c r="AC1943" i="28"/>
  <c r="Z1943" i="28"/>
  <c r="Y1943" i="28"/>
  <c r="AC1942" i="28"/>
  <c r="Z1942" i="28"/>
  <c r="Y1942" i="28"/>
  <c r="AC1941" i="28"/>
  <c r="Z1941" i="28"/>
  <c r="Y1941" i="28"/>
  <c r="AB1941" i="28" s="1"/>
  <c r="AC1940" i="28"/>
  <c r="Z1940" i="28"/>
  <c r="Y1940" i="28"/>
  <c r="AB1940" i="28" s="1"/>
  <c r="AC1939" i="28"/>
  <c r="Z1939" i="28"/>
  <c r="Y1939" i="28"/>
  <c r="AB1939" i="28" s="1"/>
  <c r="AC1938" i="28"/>
  <c r="Z1938" i="28"/>
  <c r="Y1938" i="28"/>
  <c r="AC1937" i="28"/>
  <c r="Z1937" i="28"/>
  <c r="Y1937" i="28"/>
  <c r="AC1936" i="28"/>
  <c r="Z1936" i="28"/>
  <c r="Y1936" i="28"/>
  <c r="AC1935" i="28"/>
  <c r="Z1935" i="28"/>
  <c r="Y1935" i="28"/>
  <c r="AB1935" i="28" s="1"/>
  <c r="AC1934" i="28"/>
  <c r="Z1934" i="28"/>
  <c r="Y1934" i="28"/>
  <c r="AC1933" i="28"/>
  <c r="Z1933" i="28"/>
  <c r="Y1933" i="28"/>
  <c r="AC1932" i="28"/>
  <c r="Z1932" i="28"/>
  <c r="Y1932" i="28"/>
  <c r="AC1931" i="28"/>
  <c r="Z1931" i="28"/>
  <c r="Y1931" i="28"/>
  <c r="AC1930" i="28"/>
  <c r="Z1930" i="28"/>
  <c r="Y1930" i="28"/>
  <c r="AC1929" i="28"/>
  <c r="Z1929" i="28"/>
  <c r="Y1929" i="28"/>
  <c r="AC1928" i="28"/>
  <c r="Z1928" i="28"/>
  <c r="Y1928" i="28"/>
  <c r="AC1927" i="28"/>
  <c r="Z1927" i="28"/>
  <c r="Y1927" i="28"/>
  <c r="AC1926" i="28"/>
  <c r="Z1926" i="28"/>
  <c r="Y1926" i="28"/>
  <c r="AC1925" i="28"/>
  <c r="Z1925" i="28"/>
  <c r="Y1925" i="28"/>
  <c r="AC1924" i="28"/>
  <c r="Z1924" i="28"/>
  <c r="Y1924" i="28"/>
  <c r="AC1923" i="28"/>
  <c r="Z1923" i="28"/>
  <c r="Y1923" i="28"/>
  <c r="AC1922" i="28"/>
  <c r="Z1922" i="28"/>
  <c r="Y1922" i="28"/>
  <c r="AC1921" i="28"/>
  <c r="Z1921" i="28"/>
  <c r="Y1921" i="28"/>
  <c r="AC1920" i="28"/>
  <c r="Z1920" i="28"/>
  <c r="Y1920" i="28"/>
  <c r="AB1920" i="28" s="1"/>
  <c r="AA1920" i="28" s="1"/>
  <c r="U1920" i="28" s="1"/>
  <c r="AC1919" i="28"/>
  <c r="Z1919" i="28"/>
  <c r="Y1919" i="28"/>
  <c r="AB1919" i="28" s="1"/>
  <c r="AC1918" i="28"/>
  <c r="Z1918" i="28"/>
  <c r="Y1918" i="28"/>
  <c r="AC1917" i="28"/>
  <c r="Z1917" i="28"/>
  <c r="Y1917" i="28"/>
  <c r="AC1916" i="28"/>
  <c r="Z1916" i="28"/>
  <c r="Y1916" i="28"/>
  <c r="AC1915" i="28"/>
  <c r="Z1915" i="28"/>
  <c r="Y1915" i="28"/>
  <c r="AC1914" i="28"/>
  <c r="Z1914" i="28"/>
  <c r="Y1914" i="28"/>
  <c r="AC1913" i="28"/>
  <c r="Z1913" i="28"/>
  <c r="Y1913" i="28"/>
  <c r="AC1912" i="28"/>
  <c r="Z1912" i="28"/>
  <c r="Y1912" i="28"/>
  <c r="AC1911" i="28"/>
  <c r="Z1911" i="28"/>
  <c r="Y1911" i="28"/>
  <c r="AC1910" i="28"/>
  <c r="Z1910" i="28"/>
  <c r="Y1910" i="28"/>
  <c r="AC1909" i="28"/>
  <c r="Z1909" i="28"/>
  <c r="Y1909" i="28"/>
  <c r="AC1908" i="28"/>
  <c r="Z1908" i="28"/>
  <c r="Y1908" i="28"/>
  <c r="AC1907" i="28"/>
  <c r="Z1907" i="28"/>
  <c r="Y1907" i="28"/>
  <c r="AC1906" i="28"/>
  <c r="Z1906" i="28"/>
  <c r="Y1906" i="28"/>
  <c r="AC1905" i="28"/>
  <c r="Z1905" i="28"/>
  <c r="Y1905" i="28"/>
  <c r="AC1904" i="28"/>
  <c r="Z1904" i="28"/>
  <c r="Y1904" i="28"/>
  <c r="AC1903" i="28"/>
  <c r="Z1903" i="28"/>
  <c r="Y1903" i="28"/>
  <c r="AB1903" i="28" s="1"/>
  <c r="AC1902" i="28"/>
  <c r="Z1902" i="28"/>
  <c r="Y1902" i="28"/>
  <c r="AC1901" i="28"/>
  <c r="Z1901" i="28"/>
  <c r="Y1901" i="28"/>
  <c r="AC1900" i="28"/>
  <c r="Z1900" i="28"/>
  <c r="Y1900" i="28"/>
  <c r="AC1899" i="28"/>
  <c r="Z1899" i="28"/>
  <c r="Y1899" i="28"/>
  <c r="AC1898" i="28"/>
  <c r="Z1898" i="28"/>
  <c r="Y1898" i="28"/>
  <c r="AC1897" i="28"/>
  <c r="AB1897" i="28"/>
  <c r="Z1897" i="28"/>
  <c r="Y1897" i="28"/>
  <c r="AC1896" i="28"/>
  <c r="Z1896" i="28"/>
  <c r="AB1896" i="28" s="1"/>
  <c r="AA1896" i="28" s="1"/>
  <c r="U1896" i="28" s="1"/>
  <c r="Y1896" i="28"/>
  <c r="AC1895" i="28"/>
  <c r="Z1895" i="28"/>
  <c r="Y1895" i="28"/>
  <c r="AC1894" i="28"/>
  <c r="Z1894" i="28"/>
  <c r="Y1894" i="28"/>
  <c r="AC1893" i="28"/>
  <c r="Z1893" i="28"/>
  <c r="Y1893" i="28"/>
  <c r="AC1892" i="28"/>
  <c r="Z1892" i="28"/>
  <c r="Y1892" i="28"/>
  <c r="AC1891" i="28"/>
  <c r="Z1891" i="28"/>
  <c r="Y1891" i="28"/>
  <c r="AB1891" i="28" s="1"/>
  <c r="AC1890" i="28"/>
  <c r="Z1890" i="28"/>
  <c r="Y1890" i="28"/>
  <c r="AB1890" i="28" s="1"/>
  <c r="AC1889" i="28"/>
  <c r="Z1889" i="28"/>
  <c r="Y1889" i="28"/>
  <c r="AC1888" i="28"/>
  <c r="Z1888" i="28"/>
  <c r="Y1888" i="28"/>
  <c r="AC1887" i="28"/>
  <c r="Z1887" i="28"/>
  <c r="Y1887" i="28"/>
  <c r="AC1886" i="28"/>
  <c r="Z1886" i="28"/>
  <c r="Y1886" i="28"/>
  <c r="AC1885" i="28"/>
  <c r="Z1885" i="28"/>
  <c r="Y1885" i="28"/>
  <c r="AC1884" i="28"/>
  <c r="Z1884" i="28"/>
  <c r="Y1884" i="28"/>
  <c r="AC1883" i="28"/>
  <c r="Z1883" i="28"/>
  <c r="Y1883" i="28"/>
  <c r="AC1882" i="28"/>
  <c r="Z1882" i="28"/>
  <c r="Y1882" i="28"/>
  <c r="AB1882" i="28" s="1"/>
  <c r="AA1882" i="28" s="1"/>
  <c r="U1882" i="28" s="1"/>
  <c r="AC1881" i="28"/>
  <c r="Z1881" i="28"/>
  <c r="Y1881" i="28"/>
  <c r="AB1881" i="28" s="1"/>
  <c r="AC1880" i="28"/>
  <c r="Z1880" i="28"/>
  <c r="Y1880" i="28"/>
  <c r="AC1879" i="28"/>
  <c r="Z1879" i="28"/>
  <c r="Y1879" i="28"/>
  <c r="AC1878" i="28"/>
  <c r="Z1878" i="28"/>
  <c r="Y1878" i="28"/>
  <c r="AB1878" i="28" s="1"/>
  <c r="AC1877" i="28"/>
  <c r="Z1877" i="28"/>
  <c r="Y1877" i="28"/>
  <c r="AC1876" i="28"/>
  <c r="Z1876" i="28"/>
  <c r="Y1876" i="28"/>
  <c r="AC1875" i="28"/>
  <c r="Z1875" i="28"/>
  <c r="Y1875" i="28"/>
  <c r="AC1874" i="28"/>
  <c r="Z1874" i="28"/>
  <c r="Y1874" i="28"/>
  <c r="AC1873" i="28"/>
  <c r="Z1873" i="28"/>
  <c r="Y1873" i="28"/>
  <c r="AC1872" i="28"/>
  <c r="Z1872" i="28"/>
  <c r="Y1872" i="28"/>
  <c r="AC1871" i="28"/>
  <c r="Z1871" i="28"/>
  <c r="Y1871" i="28"/>
  <c r="AC1870" i="28"/>
  <c r="Z1870" i="28"/>
  <c r="Y1870" i="28"/>
  <c r="AC1869" i="28"/>
  <c r="Z1869" i="28"/>
  <c r="Y1869" i="28"/>
  <c r="AC1868" i="28"/>
  <c r="Z1868" i="28"/>
  <c r="Y1868" i="28"/>
  <c r="AC1867" i="28"/>
  <c r="Z1867" i="28"/>
  <c r="Y1867" i="28"/>
  <c r="AC1866" i="28"/>
  <c r="Z1866" i="28"/>
  <c r="Y1866" i="28"/>
  <c r="AC1865" i="28"/>
  <c r="Z1865" i="28"/>
  <c r="Y1865" i="28"/>
  <c r="AC1864" i="28"/>
  <c r="Z1864" i="28"/>
  <c r="Y1864" i="28"/>
  <c r="AC1863" i="28"/>
  <c r="Z1863" i="28"/>
  <c r="Y1863" i="28"/>
  <c r="AC1862" i="28"/>
  <c r="Z1862" i="28"/>
  <c r="Y1862" i="28"/>
  <c r="AC1861" i="28"/>
  <c r="Z1861" i="28"/>
  <c r="Y1861" i="28"/>
  <c r="AB1861" i="28" s="1"/>
  <c r="AC1860" i="28"/>
  <c r="Z1860" i="28"/>
  <c r="Y1860" i="28"/>
  <c r="AC1859" i="28"/>
  <c r="Z1859" i="28"/>
  <c r="Y1859" i="28"/>
  <c r="AC1858" i="28"/>
  <c r="Z1858" i="28"/>
  <c r="Y1858" i="28"/>
  <c r="AC1857" i="28"/>
  <c r="Z1857" i="28"/>
  <c r="Y1857" i="28"/>
  <c r="AC1856" i="28"/>
  <c r="Z1856" i="28"/>
  <c r="Y1856" i="28"/>
  <c r="AC1855" i="28"/>
  <c r="Z1855" i="28"/>
  <c r="Y1855" i="28"/>
  <c r="AC1854" i="28"/>
  <c r="Z1854" i="28"/>
  <c r="Y1854" i="28"/>
  <c r="AC1853" i="28"/>
  <c r="Z1853" i="28"/>
  <c r="Y1853" i="28"/>
  <c r="AC1852" i="28"/>
  <c r="Z1852" i="28"/>
  <c r="Y1852" i="28"/>
  <c r="AC1851" i="28"/>
  <c r="Z1851" i="28"/>
  <c r="Y1851" i="28"/>
  <c r="AB1851" i="28" s="1"/>
  <c r="AC1850" i="28"/>
  <c r="Z1850" i="28"/>
  <c r="Y1850" i="28"/>
  <c r="AC1849" i="28"/>
  <c r="Z1849" i="28"/>
  <c r="Y1849" i="28"/>
  <c r="AC1848" i="28"/>
  <c r="Z1848" i="28"/>
  <c r="Y1848" i="28"/>
  <c r="AB1848" i="28" s="1"/>
  <c r="AC1847" i="28"/>
  <c r="Z1847" i="28"/>
  <c r="Y1847" i="28"/>
  <c r="AC1846" i="28"/>
  <c r="Z1846" i="28"/>
  <c r="Y1846" i="28"/>
  <c r="AC1845" i="28"/>
  <c r="Z1845" i="28"/>
  <c r="Y1845" i="28"/>
  <c r="AC1844" i="28"/>
  <c r="Z1844" i="28"/>
  <c r="Y1844" i="28"/>
  <c r="AC1843" i="28"/>
  <c r="Z1843" i="28"/>
  <c r="Y1843" i="28"/>
  <c r="AC1842" i="28"/>
  <c r="Z1842" i="28"/>
  <c r="Y1842" i="28"/>
  <c r="AC1841" i="28"/>
  <c r="Z1841" i="28"/>
  <c r="Y1841" i="28"/>
  <c r="AC1840" i="28"/>
  <c r="Z1840" i="28"/>
  <c r="Y1840" i="28"/>
  <c r="AC1839" i="28"/>
  <c r="Z1839" i="28"/>
  <c r="Y1839" i="28"/>
  <c r="AC1838" i="28"/>
  <c r="Z1838" i="28"/>
  <c r="AB1838" i="28" s="1"/>
  <c r="Y1838" i="28"/>
  <c r="AC1837" i="28"/>
  <c r="Z1837" i="28"/>
  <c r="Y1837" i="28"/>
  <c r="AC1836" i="28"/>
  <c r="Z1836" i="28"/>
  <c r="Y1836" i="28"/>
  <c r="AC1835" i="28"/>
  <c r="Z1835" i="28"/>
  <c r="Y1835" i="28"/>
  <c r="AC1834" i="28"/>
  <c r="Z1834" i="28"/>
  <c r="Y1834" i="28"/>
  <c r="AC1833" i="28"/>
  <c r="Z1833" i="28"/>
  <c r="Y1833" i="28"/>
  <c r="AC1832" i="28"/>
  <c r="Z1832" i="28"/>
  <c r="Y1832" i="28"/>
  <c r="AC1831" i="28"/>
  <c r="Z1831" i="28"/>
  <c r="Y1831" i="28"/>
  <c r="AC1830" i="28"/>
  <c r="Z1830" i="28"/>
  <c r="Y1830" i="28"/>
  <c r="AC1829" i="28"/>
  <c r="Z1829" i="28"/>
  <c r="Y1829" i="28"/>
  <c r="AC1828" i="28"/>
  <c r="Z1828" i="28"/>
  <c r="Y1828" i="28"/>
  <c r="AB1828" i="28" s="1"/>
  <c r="AC1827" i="28"/>
  <c r="Z1827" i="28"/>
  <c r="Y1827" i="28"/>
  <c r="AB1827" i="28" s="1"/>
  <c r="AC1826" i="28"/>
  <c r="Z1826" i="28"/>
  <c r="Y1826" i="28"/>
  <c r="AC1825" i="28"/>
  <c r="Z1825" i="28"/>
  <c r="Y1825" i="28"/>
  <c r="AC1824" i="28"/>
  <c r="Z1824" i="28"/>
  <c r="Y1824" i="28"/>
  <c r="AC1823" i="28"/>
  <c r="Z1823" i="28"/>
  <c r="Y1823" i="28"/>
  <c r="AB1823" i="28" s="1"/>
  <c r="AC1822" i="28"/>
  <c r="Z1822" i="28"/>
  <c r="Y1822" i="28"/>
  <c r="AC1821" i="28"/>
  <c r="Z1821" i="28"/>
  <c r="Y1821" i="28"/>
  <c r="AB1821" i="28" s="1"/>
  <c r="AC1820" i="28"/>
  <c r="Z1820" i="28"/>
  <c r="Y1820" i="28"/>
  <c r="AC1819" i="28"/>
  <c r="Z1819" i="28"/>
  <c r="Y1819" i="28"/>
  <c r="AC1818" i="28"/>
  <c r="Z1818" i="28"/>
  <c r="Y1818" i="28"/>
  <c r="AC1817" i="28"/>
  <c r="Z1817" i="28"/>
  <c r="Y1817" i="28"/>
  <c r="AC1816" i="28"/>
  <c r="Z1816" i="28"/>
  <c r="Y1816" i="28"/>
  <c r="AC1815" i="28"/>
  <c r="Z1815" i="28"/>
  <c r="Y1815" i="28"/>
  <c r="AC1814" i="28"/>
  <c r="Z1814" i="28"/>
  <c r="Y1814" i="28"/>
  <c r="AC1813" i="28"/>
  <c r="Z1813" i="28"/>
  <c r="Y1813" i="28"/>
  <c r="AC1812" i="28"/>
  <c r="Z1812" i="28"/>
  <c r="Y1812" i="28"/>
  <c r="AC1811" i="28"/>
  <c r="Z1811" i="28"/>
  <c r="Y1811" i="28"/>
  <c r="AC1810" i="28"/>
  <c r="Z1810" i="28"/>
  <c r="Y1810" i="28"/>
  <c r="AC1809" i="28"/>
  <c r="Z1809" i="28"/>
  <c r="Y1809" i="28"/>
  <c r="AC1808" i="28"/>
  <c r="Z1808" i="28"/>
  <c r="Y1808" i="28"/>
  <c r="AB1808" i="28" s="1"/>
  <c r="AA1808" i="28" s="1"/>
  <c r="U1808" i="28" s="1"/>
  <c r="AC1807" i="28"/>
  <c r="Z1807" i="28"/>
  <c r="Y1807" i="28"/>
  <c r="AC1806" i="28"/>
  <c r="Z1806" i="28"/>
  <c r="Y1806" i="28"/>
  <c r="AC1805" i="28"/>
  <c r="Z1805" i="28"/>
  <c r="Y1805" i="28"/>
  <c r="AC1804" i="28"/>
  <c r="Z1804" i="28"/>
  <c r="Y1804" i="28"/>
  <c r="AC1803" i="28"/>
  <c r="Z1803" i="28"/>
  <c r="Y1803" i="28"/>
  <c r="AC1802" i="28"/>
  <c r="Z1802" i="28"/>
  <c r="Y1802" i="28"/>
  <c r="AC1801" i="28"/>
  <c r="Z1801" i="28"/>
  <c r="Y1801" i="28"/>
  <c r="AC1800" i="28"/>
  <c r="Z1800" i="28"/>
  <c r="Y1800" i="28"/>
  <c r="AC1799" i="28"/>
  <c r="Z1799" i="28"/>
  <c r="Y1799" i="28"/>
  <c r="AC1798" i="28"/>
  <c r="Z1798" i="28"/>
  <c r="Y1798" i="28"/>
  <c r="AC1797" i="28"/>
  <c r="Z1797" i="28"/>
  <c r="Y1797" i="28"/>
  <c r="AC1796" i="28"/>
  <c r="Z1796" i="28"/>
  <c r="Y1796" i="28"/>
  <c r="AC1795" i="28"/>
  <c r="Z1795" i="28"/>
  <c r="Y1795" i="28"/>
  <c r="AC1794" i="28"/>
  <c r="Z1794" i="28"/>
  <c r="Y1794" i="28"/>
  <c r="AC1793" i="28"/>
  <c r="Z1793" i="28"/>
  <c r="Y1793" i="28"/>
  <c r="AB1793" i="28" s="1"/>
  <c r="AC1792" i="28"/>
  <c r="Z1792" i="28"/>
  <c r="Y1792" i="28"/>
  <c r="AC1791" i="28"/>
  <c r="Z1791" i="28"/>
  <c r="Y1791" i="28"/>
  <c r="AC1790" i="28"/>
  <c r="Z1790" i="28"/>
  <c r="Y1790" i="28"/>
  <c r="AC1789" i="28"/>
  <c r="Z1789" i="28"/>
  <c r="Y1789" i="28"/>
  <c r="AC1788" i="28"/>
  <c r="Z1788" i="28"/>
  <c r="Y1788" i="28"/>
  <c r="AB1788" i="28" s="1"/>
  <c r="AC1787" i="28"/>
  <c r="Z1787" i="28"/>
  <c r="Y1787" i="28"/>
  <c r="AC1786" i="28"/>
  <c r="Z1786" i="28"/>
  <c r="Y1786" i="28"/>
  <c r="AC1785" i="28"/>
  <c r="Z1785" i="28"/>
  <c r="Y1785" i="28"/>
  <c r="AC1784" i="28"/>
  <c r="Z1784" i="28"/>
  <c r="Y1784" i="28"/>
  <c r="AC1783" i="28"/>
  <c r="Z1783" i="28"/>
  <c r="Y1783" i="28"/>
  <c r="AC1782" i="28"/>
  <c r="Z1782" i="28"/>
  <c r="Y1782" i="28"/>
  <c r="AC1781" i="28"/>
  <c r="Z1781" i="28"/>
  <c r="Y1781" i="28"/>
  <c r="AB1781" i="28" s="1"/>
  <c r="AC1780" i="28"/>
  <c r="Z1780" i="28"/>
  <c r="Y1780" i="28"/>
  <c r="AC1779" i="28"/>
  <c r="Z1779" i="28"/>
  <c r="Y1779" i="28"/>
  <c r="AC1778" i="28"/>
  <c r="Z1778" i="28"/>
  <c r="Y1778" i="28"/>
  <c r="AC1777" i="28"/>
  <c r="Z1777" i="28"/>
  <c r="Y1777" i="28"/>
  <c r="AC1776" i="28"/>
  <c r="Z1776" i="28"/>
  <c r="Y1776" i="28"/>
  <c r="AC1775" i="28"/>
  <c r="Z1775" i="28"/>
  <c r="Y1775" i="28"/>
  <c r="AC1774" i="28"/>
  <c r="Z1774" i="28"/>
  <c r="Y1774" i="28"/>
  <c r="AC1773" i="28"/>
  <c r="Z1773" i="28"/>
  <c r="Y1773" i="28"/>
  <c r="AC1772" i="28"/>
  <c r="Z1772" i="28"/>
  <c r="Y1772" i="28"/>
  <c r="AC1771" i="28"/>
  <c r="Z1771" i="28"/>
  <c r="Y1771" i="28"/>
  <c r="AB1771" i="28" s="1"/>
  <c r="AC1770" i="28"/>
  <c r="Z1770" i="28"/>
  <c r="Y1770" i="28"/>
  <c r="AC1769" i="28"/>
  <c r="Z1769" i="28"/>
  <c r="Y1769" i="28"/>
  <c r="AC1768" i="28"/>
  <c r="Z1768" i="28"/>
  <c r="Y1768" i="28"/>
  <c r="AC1767" i="28"/>
  <c r="Z1767" i="28"/>
  <c r="Y1767" i="28"/>
  <c r="AC1766" i="28"/>
  <c r="Z1766" i="28"/>
  <c r="Y1766" i="28"/>
  <c r="AC1765" i="28"/>
  <c r="Z1765" i="28"/>
  <c r="Y1765" i="28"/>
  <c r="AC1764" i="28"/>
  <c r="Z1764" i="28"/>
  <c r="Y1764" i="28"/>
  <c r="AC1763" i="28"/>
  <c r="Z1763" i="28"/>
  <c r="Y1763" i="28"/>
  <c r="AC1762" i="28"/>
  <c r="Z1762" i="28"/>
  <c r="Y1762" i="28"/>
  <c r="AC1761" i="28"/>
  <c r="Z1761" i="28"/>
  <c r="Y1761" i="28"/>
  <c r="AC1760" i="28"/>
  <c r="Z1760" i="28"/>
  <c r="Y1760" i="28"/>
  <c r="AC1759" i="28"/>
  <c r="Z1759" i="28"/>
  <c r="Y1759" i="28"/>
  <c r="AC1758" i="28"/>
  <c r="Z1758" i="28"/>
  <c r="Y1758" i="28"/>
  <c r="AB1758" i="28" s="1"/>
  <c r="AC1757" i="28"/>
  <c r="Z1757" i="28"/>
  <c r="Y1757" i="28"/>
  <c r="AC1756" i="28"/>
  <c r="Z1756" i="28"/>
  <c r="Y1756" i="28"/>
  <c r="AC1755" i="28"/>
  <c r="Z1755" i="28"/>
  <c r="Y1755" i="28"/>
  <c r="AB1755" i="28" s="1"/>
  <c r="AC1754" i="28"/>
  <c r="Z1754" i="28"/>
  <c r="Y1754" i="28"/>
  <c r="AC1753" i="28"/>
  <c r="Z1753" i="28"/>
  <c r="Y1753" i="28"/>
  <c r="AC1752" i="28"/>
  <c r="Z1752" i="28"/>
  <c r="Y1752" i="28"/>
  <c r="AC1751" i="28"/>
  <c r="Z1751" i="28"/>
  <c r="Y1751" i="28"/>
  <c r="AC1750" i="28"/>
  <c r="Z1750" i="28"/>
  <c r="Y1750" i="28"/>
  <c r="AC1749" i="28"/>
  <c r="Z1749" i="28"/>
  <c r="Y1749" i="28"/>
  <c r="AC1748" i="28"/>
  <c r="Z1748" i="28"/>
  <c r="Y1748" i="28"/>
  <c r="AC1747" i="28"/>
  <c r="Z1747" i="28"/>
  <c r="Y1747" i="28"/>
  <c r="AC1746" i="28"/>
  <c r="Z1746" i="28"/>
  <c r="Y1746" i="28"/>
  <c r="AC1745" i="28"/>
  <c r="Z1745" i="28"/>
  <c r="Y1745" i="28"/>
  <c r="AC1744" i="28"/>
  <c r="Z1744" i="28"/>
  <c r="Y1744" i="28"/>
  <c r="AC1743" i="28"/>
  <c r="Z1743" i="28"/>
  <c r="Y1743" i="28"/>
  <c r="AC1742" i="28"/>
  <c r="Z1742" i="28"/>
  <c r="Y1742" i="28"/>
  <c r="AC1741" i="28"/>
  <c r="Z1741" i="28"/>
  <c r="Y1741" i="28"/>
  <c r="AC1740" i="28"/>
  <c r="Z1740" i="28"/>
  <c r="Y1740" i="28"/>
  <c r="AC1739" i="28"/>
  <c r="Z1739" i="28"/>
  <c r="Y1739" i="28"/>
  <c r="AB1739" i="28" s="1"/>
  <c r="AC1738" i="28"/>
  <c r="Z1738" i="28"/>
  <c r="Y1738" i="28"/>
  <c r="AC1737" i="28"/>
  <c r="Z1737" i="28"/>
  <c r="Y1737" i="28"/>
  <c r="AC1736" i="28"/>
  <c r="Z1736" i="28"/>
  <c r="Y1736" i="28"/>
  <c r="AC1735" i="28"/>
  <c r="Z1735" i="28"/>
  <c r="Y1735" i="28"/>
  <c r="AC1734" i="28"/>
  <c r="Z1734" i="28"/>
  <c r="Y1734" i="28"/>
  <c r="AC1733" i="28"/>
  <c r="Z1733" i="28"/>
  <c r="Y1733" i="28"/>
  <c r="AC1732" i="28"/>
  <c r="Z1732" i="28"/>
  <c r="Y1732" i="28"/>
  <c r="AB1732" i="28" s="1"/>
  <c r="AA1732" i="28" s="1"/>
  <c r="U1732" i="28" s="1"/>
  <c r="AC1731" i="28"/>
  <c r="Z1731" i="28"/>
  <c r="Y1731" i="28"/>
  <c r="AC1730" i="28"/>
  <c r="Z1730" i="28"/>
  <c r="Y1730" i="28"/>
  <c r="AC1729" i="28"/>
  <c r="Z1729" i="28"/>
  <c r="Y1729" i="28"/>
  <c r="AC1728" i="28"/>
  <c r="Z1728" i="28"/>
  <c r="Y1728" i="28"/>
  <c r="AC1727" i="28"/>
  <c r="Z1727" i="28"/>
  <c r="Y1727" i="28"/>
  <c r="AC1726" i="28"/>
  <c r="Z1726" i="28"/>
  <c r="Y1726" i="28"/>
  <c r="AC1725" i="28"/>
  <c r="Z1725" i="28"/>
  <c r="Y1725" i="28"/>
  <c r="AC1724" i="28"/>
  <c r="Z1724" i="28"/>
  <c r="Y1724" i="28"/>
  <c r="AC1723" i="28"/>
  <c r="Z1723" i="28"/>
  <c r="Y1723" i="28"/>
  <c r="AB1723" i="28" s="1"/>
  <c r="AC1722" i="28"/>
  <c r="Z1722" i="28"/>
  <c r="Y1722" i="28"/>
  <c r="AC1721" i="28"/>
  <c r="Z1721" i="28"/>
  <c r="Y1721" i="28"/>
  <c r="AC1720" i="28"/>
  <c r="Z1720" i="28"/>
  <c r="Y1720" i="28"/>
  <c r="AC1719" i="28"/>
  <c r="Z1719" i="28"/>
  <c r="Y1719" i="28"/>
  <c r="AC1718" i="28"/>
  <c r="Z1718" i="28"/>
  <c r="Y1718" i="28"/>
  <c r="AB1718" i="28" s="1"/>
  <c r="AC1717" i="28"/>
  <c r="Z1717" i="28"/>
  <c r="Y1717" i="28"/>
  <c r="AB1717" i="28" s="1"/>
  <c r="AC1716" i="28"/>
  <c r="Z1716" i="28"/>
  <c r="Y1716" i="28"/>
  <c r="AC1715" i="28"/>
  <c r="Z1715" i="28"/>
  <c r="Y1715" i="28"/>
  <c r="AC1714" i="28"/>
  <c r="Z1714" i="28"/>
  <c r="Y1714" i="28"/>
  <c r="AC1713" i="28"/>
  <c r="Z1713" i="28"/>
  <c r="Y1713" i="28"/>
  <c r="AB1713" i="28" s="1"/>
  <c r="AC1712" i="28"/>
  <c r="Z1712" i="28"/>
  <c r="Y1712" i="28"/>
  <c r="AC1711" i="28"/>
  <c r="Z1711" i="28"/>
  <c r="Y1711" i="28"/>
  <c r="AC1710" i="28"/>
  <c r="Z1710" i="28"/>
  <c r="Y1710" i="28"/>
  <c r="AC1709" i="28"/>
  <c r="Z1709" i="28"/>
  <c r="Y1709" i="28"/>
  <c r="AC1708" i="28"/>
  <c r="Z1708" i="28"/>
  <c r="Y1708" i="28"/>
  <c r="AC1707" i="28"/>
  <c r="Z1707" i="28"/>
  <c r="Y1707" i="28"/>
  <c r="AC1706" i="28"/>
  <c r="Z1706" i="28"/>
  <c r="Y1706" i="28"/>
  <c r="AC1705" i="28"/>
  <c r="Z1705" i="28"/>
  <c r="Y1705" i="28"/>
  <c r="AC1704" i="28"/>
  <c r="Z1704" i="28"/>
  <c r="Y1704" i="28"/>
  <c r="AC1703" i="28"/>
  <c r="Z1703" i="28"/>
  <c r="Y1703" i="28"/>
  <c r="AC1702" i="28"/>
  <c r="Z1702" i="28"/>
  <c r="Y1702" i="28"/>
  <c r="AC1701" i="28"/>
  <c r="Z1701" i="28"/>
  <c r="Y1701" i="28"/>
  <c r="AC1700" i="28"/>
  <c r="Z1700" i="28"/>
  <c r="Y1700" i="28"/>
  <c r="AC1699" i="28"/>
  <c r="Z1699" i="28"/>
  <c r="Y1699" i="28"/>
  <c r="AC1698" i="28"/>
  <c r="Z1698" i="28"/>
  <c r="Y1698" i="28"/>
  <c r="AC1697" i="28"/>
  <c r="Z1697" i="28"/>
  <c r="Y1697" i="28"/>
  <c r="AC1696" i="28"/>
  <c r="Z1696" i="28"/>
  <c r="Y1696" i="28"/>
  <c r="AC1695" i="28"/>
  <c r="Z1695" i="28"/>
  <c r="Y1695" i="28"/>
  <c r="AC1694" i="28"/>
  <c r="Z1694" i="28"/>
  <c r="Y1694" i="28"/>
  <c r="AC1693" i="28"/>
  <c r="Z1693" i="28"/>
  <c r="Y1693" i="28"/>
  <c r="AC1692" i="28"/>
  <c r="Z1692" i="28"/>
  <c r="Y1692" i="28"/>
  <c r="AC1691" i="28"/>
  <c r="Z1691" i="28"/>
  <c r="Y1691" i="28"/>
  <c r="AC1690" i="28"/>
  <c r="Z1690" i="28"/>
  <c r="Y1690" i="28"/>
  <c r="AC1689" i="28"/>
  <c r="Z1689" i="28"/>
  <c r="Y1689" i="28"/>
  <c r="AC1688" i="28"/>
  <c r="Z1688" i="28"/>
  <c r="Y1688" i="28"/>
  <c r="AC1687" i="28"/>
  <c r="Z1687" i="28"/>
  <c r="Y1687" i="28"/>
  <c r="AC1686" i="28"/>
  <c r="Z1686" i="28"/>
  <c r="Y1686" i="28"/>
  <c r="AC1685" i="28"/>
  <c r="Z1685" i="28"/>
  <c r="Y1685" i="28"/>
  <c r="AC1684" i="28"/>
  <c r="Z1684" i="28"/>
  <c r="Y1684" i="28"/>
  <c r="AC1683" i="28"/>
  <c r="Z1683" i="28"/>
  <c r="Y1683" i="28"/>
  <c r="AC1682" i="28"/>
  <c r="Z1682" i="28"/>
  <c r="Y1682" i="28"/>
  <c r="AC1681" i="28"/>
  <c r="Z1681" i="28"/>
  <c r="Y1681" i="28"/>
  <c r="AC1680" i="28"/>
  <c r="Z1680" i="28"/>
  <c r="Y1680" i="28"/>
  <c r="AC1679" i="28"/>
  <c r="Z1679" i="28"/>
  <c r="Y1679" i="28"/>
  <c r="AC1678" i="28"/>
  <c r="Z1678" i="28"/>
  <c r="Y1678" i="28"/>
  <c r="AB1678" i="28" s="1"/>
  <c r="AC1677" i="28"/>
  <c r="Z1677" i="28"/>
  <c r="Y1677" i="28"/>
  <c r="AB1677" i="28" s="1"/>
  <c r="AC1676" i="28"/>
  <c r="Z1676" i="28"/>
  <c r="Y1676" i="28"/>
  <c r="AC1675" i="28"/>
  <c r="Z1675" i="28"/>
  <c r="Y1675" i="28"/>
  <c r="AC1674" i="28"/>
  <c r="Z1674" i="28"/>
  <c r="Y1674" i="28"/>
  <c r="AC1673" i="28"/>
  <c r="Z1673" i="28"/>
  <c r="Y1673" i="28"/>
  <c r="AC1672" i="28"/>
  <c r="Z1672" i="28"/>
  <c r="Y1672" i="28"/>
  <c r="AC1671" i="28"/>
  <c r="Z1671" i="28"/>
  <c r="Y1671" i="28"/>
  <c r="AC1670" i="28"/>
  <c r="Z1670" i="28"/>
  <c r="AB1670" i="28" s="1"/>
  <c r="AA1670" i="28" s="1"/>
  <c r="U1670" i="28" s="1"/>
  <c r="Y1670" i="28"/>
  <c r="AC1669" i="28"/>
  <c r="Z1669" i="28"/>
  <c r="Y1669" i="28"/>
  <c r="AC1668" i="28"/>
  <c r="Z1668" i="28"/>
  <c r="Y1668" i="28"/>
  <c r="AC1667" i="28"/>
  <c r="Z1667" i="28"/>
  <c r="Y1667" i="28"/>
  <c r="AC1666" i="28"/>
  <c r="Z1666" i="28"/>
  <c r="Y1666" i="28"/>
  <c r="AC1665" i="28"/>
  <c r="Z1665" i="28"/>
  <c r="Y1665" i="28"/>
  <c r="AB1665" i="28" s="1"/>
  <c r="AA1665" i="28" s="1"/>
  <c r="U1665" i="28" s="1"/>
  <c r="AC1664" i="28"/>
  <c r="Z1664" i="28"/>
  <c r="Y1664" i="28"/>
  <c r="AC1663" i="28"/>
  <c r="Z1663" i="28"/>
  <c r="Y1663" i="28"/>
  <c r="AC1662" i="28"/>
  <c r="Z1662" i="28"/>
  <c r="Y1662" i="28"/>
  <c r="AC1661" i="28"/>
  <c r="Z1661" i="28"/>
  <c r="Y1661" i="28"/>
  <c r="AB1661" i="28" s="1"/>
  <c r="AC1660" i="28"/>
  <c r="Z1660" i="28"/>
  <c r="Y1660" i="28"/>
  <c r="AC1659" i="28"/>
  <c r="Z1659" i="28"/>
  <c r="AB1659" i="28" s="1"/>
  <c r="Y1659" i="28"/>
  <c r="AC1658" i="28"/>
  <c r="Z1658" i="28"/>
  <c r="Y1658" i="28"/>
  <c r="AC1657" i="28"/>
  <c r="Z1657" i="28"/>
  <c r="Y1657" i="28"/>
  <c r="AC1656" i="28"/>
  <c r="Z1656" i="28"/>
  <c r="Y1656" i="28"/>
  <c r="AC1655" i="28"/>
  <c r="Z1655" i="28"/>
  <c r="Y1655" i="28"/>
  <c r="AC1654" i="28"/>
  <c r="Z1654" i="28"/>
  <c r="Y1654" i="28"/>
  <c r="AC1653" i="28"/>
  <c r="Z1653" i="28"/>
  <c r="Y1653" i="28"/>
  <c r="AC1652" i="28"/>
  <c r="Z1652" i="28"/>
  <c r="Y1652" i="28"/>
  <c r="AC1651" i="28"/>
  <c r="Z1651" i="28"/>
  <c r="Y1651" i="28"/>
  <c r="AC1650" i="28"/>
  <c r="Z1650" i="28"/>
  <c r="Y1650" i="28"/>
  <c r="AC1649" i="28"/>
  <c r="Z1649" i="28"/>
  <c r="Y1649" i="28"/>
  <c r="AB1649" i="28" s="1"/>
  <c r="AC1648" i="28"/>
  <c r="Z1648" i="28"/>
  <c r="Y1648" i="28"/>
  <c r="AC1647" i="28"/>
  <c r="Z1647" i="28"/>
  <c r="Y1647" i="28"/>
  <c r="AC1646" i="28"/>
  <c r="Z1646" i="28"/>
  <c r="Y1646" i="28"/>
  <c r="AC1645" i="28"/>
  <c r="Z1645" i="28"/>
  <c r="Y1645" i="28"/>
  <c r="AC1644" i="28"/>
  <c r="Z1644" i="28"/>
  <c r="Y1644" i="28"/>
  <c r="AC1643" i="28"/>
  <c r="Z1643" i="28"/>
  <c r="Y1643" i="28"/>
  <c r="AC1642" i="28"/>
  <c r="Z1642" i="28"/>
  <c r="Y1642" i="28"/>
  <c r="AB1642" i="28" s="1"/>
  <c r="AC1641" i="28"/>
  <c r="Z1641" i="28"/>
  <c r="Y1641" i="28"/>
  <c r="AC1640" i="28"/>
  <c r="Z1640" i="28"/>
  <c r="Y1640" i="28"/>
  <c r="AC1639" i="28"/>
  <c r="Z1639" i="28"/>
  <c r="Y1639" i="28"/>
  <c r="AC1638" i="28"/>
  <c r="Z1638" i="28"/>
  <c r="AB1638" i="28" s="1"/>
  <c r="Y1638" i="28"/>
  <c r="AC1637" i="28"/>
  <c r="Z1637" i="28"/>
  <c r="Y1637" i="28"/>
  <c r="AC1636" i="28"/>
  <c r="Z1636" i="28"/>
  <c r="Y1636" i="28"/>
  <c r="AC1635" i="28"/>
  <c r="Z1635" i="28"/>
  <c r="Y1635" i="28"/>
  <c r="AC1634" i="28"/>
  <c r="Z1634" i="28"/>
  <c r="Y1634" i="28"/>
  <c r="AC1633" i="28"/>
  <c r="Z1633" i="28"/>
  <c r="Y1633" i="28"/>
  <c r="AB1651" i="28" l="1"/>
  <c r="AB1917" i="28"/>
  <c r="AB1641" i="28"/>
  <c r="AB1769" i="28"/>
  <c r="AB1727" i="28"/>
  <c r="AB1748" i="28"/>
  <c r="AA1748" i="28" s="1"/>
  <c r="U1748" i="28" s="1"/>
  <c r="AB1759" i="28"/>
  <c r="AB1674" i="28"/>
  <c r="AB1887" i="28"/>
  <c r="AB1728" i="28"/>
  <c r="AB1951" i="28"/>
  <c r="AA1951" i="28" s="1"/>
  <c r="U1951" i="28" s="1"/>
  <c r="AB1708" i="28"/>
  <c r="AA1708" i="28" s="1"/>
  <c r="U1708" i="28" s="1"/>
  <c r="AB1761" i="28"/>
  <c r="AA1761" i="28" s="1"/>
  <c r="U1761" i="28" s="1"/>
  <c r="AB1846" i="28"/>
  <c r="AB1857" i="28"/>
  <c r="AB1931" i="28"/>
  <c r="AB1687" i="28"/>
  <c r="AA1687" i="28" s="1"/>
  <c r="U1687" i="28" s="1"/>
  <c r="AB1751" i="28"/>
  <c r="AA1751" i="28" s="1"/>
  <c r="U1751" i="28" s="1"/>
  <c r="AB1942" i="28"/>
  <c r="AB2006" i="28"/>
  <c r="AA2006" i="28" s="1"/>
  <c r="U2006" i="28" s="1"/>
  <c r="AB1688" i="28"/>
  <c r="AA1688" i="28" s="1"/>
  <c r="U1688" i="28" s="1"/>
  <c r="AB1805" i="28"/>
  <c r="AA1805" i="28" s="1"/>
  <c r="U1805" i="28" s="1"/>
  <c r="AB1869" i="28"/>
  <c r="AB1943" i="28"/>
  <c r="AA1943" i="28" s="1"/>
  <c r="U1943" i="28" s="1"/>
  <c r="AB1901" i="28"/>
  <c r="AA1901" i="28" s="1"/>
  <c r="U1901" i="28" s="1"/>
  <c r="AB1646" i="28"/>
  <c r="AB1657" i="28"/>
  <c r="AA1657" i="28" s="1"/>
  <c r="U1657" i="28" s="1"/>
  <c r="AB1774" i="28"/>
  <c r="AB1647" i="28"/>
  <c r="AA1647" i="28" s="1"/>
  <c r="U1647" i="28" s="1"/>
  <c r="AB1839" i="28"/>
  <c r="AA1839" i="28" s="1"/>
  <c r="U1839" i="28" s="1"/>
  <c r="AB1977" i="28"/>
  <c r="AA1977" i="28" s="1"/>
  <c r="U1977" i="28" s="1"/>
  <c r="AB2009" i="28"/>
  <c r="AA2009" i="28" s="1"/>
  <c r="U2009" i="28" s="1"/>
  <c r="AA1935" i="28"/>
  <c r="U1935" i="28" s="1"/>
  <c r="AB1957" i="28"/>
  <c r="AB1809" i="28"/>
  <c r="AB1637" i="28"/>
  <c r="AB1735" i="28"/>
  <c r="AA1735" i="28" s="1"/>
  <c r="U1735" i="28" s="1"/>
  <c r="AB1820" i="28"/>
  <c r="AA1820" i="28" s="1"/>
  <c r="U1820" i="28" s="1"/>
  <c r="AB1958" i="28"/>
  <c r="AA1958" i="28" s="1"/>
  <c r="U1958" i="28" s="1"/>
  <c r="AB1937" i="28"/>
  <c r="AB1582" i="18"/>
  <c r="AA1366" i="18"/>
  <c r="U1366" i="18" s="1"/>
  <c r="AB1189" i="18"/>
  <c r="AB1036" i="18"/>
  <c r="AB902" i="18"/>
  <c r="AA902" i="18" s="1"/>
  <c r="U902" i="18" s="1"/>
  <c r="AB642" i="18"/>
  <c r="AB1423" i="18"/>
  <c r="AA1423" i="18" s="1"/>
  <c r="U1423" i="18" s="1"/>
  <c r="AB1398" i="18"/>
  <c r="AA1398" i="18" s="1"/>
  <c r="U1398" i="18" s="1"/>
  <c r="AB1322" i="18"/>
  <c r="AB1271" i="18"/>
  <c r="AB1252" i="18"/>
  <c r="AA1252" i="18" s="1"/>
  <c r="U1252" i="18" s="1"/>
  <c r="AB1233" i="18"/>
  <c r="AB1214" i="18"/>
  <c r="AB1042" i="18"/>
  <c r="AA1042" i="18" s="1"/>
  <c r="U1042" i="18" s="1"/>
  <c r="AB813" i="18"/>
  <c r="AB781" i="18"/>
  <c r="AA781" i="18" s="1"/>
  <c r="U781" i="18" s="1"/>
  <c r="AB648" i="18"/>
  <c r="AB546" i="18"/>
  <c r="AA1645" i="18"/>
  <c r="U1645" i="18" s="1"/>
  <c r="AB1493" i="18"/>
  <c r="AA1493" i="18" s="1"/>
  <c r="U1493" i="18" s="1"/>
  <c r="AB1277" i="18"/>
  <c r="AB590" i="18"/>
  <c r="AB1854" i="18"/>
  <c r="AA1854" i="18" s="1"/>
  <c r="U1854" i="18" s="1"/>
  <c r="AB1816" i="18"/>
  <c r="AB1784" i="18"/>
  <c r="AB1550" i="18"/>
  <c r="AA1550" i="18" s="1"/>
  <c r="U1550" i="18" s="1"/>
  <c r="AB1435" i="18"/>
  <c r="AA1435" i="18" s="1"/>
  <c r="U1435" i="18" s="1"/>
  <c r="AB1378" i="18"/>
  <c r="AB1315" i="18"/>
  <c r="AB1194" i="18"/>
  <c r="AB1175" i="18"/>
  <c r="AA1175" i="18" s="1"/>
  <c r="U1175" i="18" s="1"/>
  <c r="AB984" i="18"/>
  <c r="AA984" i="18" s="1"/>
  <c r="U984" i="18" s="1"/>
  <c r="AB1935" i="18"/>
  <c r="AB1847" i="18"/>
  <c r="AB1492" i="18"/>
  <c r="AB1460" i="18"/>
  <c r="AB1365" i="18"/>
  <c r="AA1365" i="18" s="1"/>
  <c r="U1365" i="18" s="1"/>
  <c r="AB1346" i="18"/>
  <c r="AB704" i="18"/>
  <c r="AB602" i="18"/>
  <c r="AB589" i="18"/>
  <c r="AA589" i="18" s="1"/>
  <c r="U589" i="18" s="1"/>
  <c r="AB513" i="18"/>
  <c r="AA513" i="18" s="1"/>
  <c r="U513" i="18" s="1"/>
  <c r="AB1853" i="18"/>
  <c r="AB1333" i="18"/>
  <c r="AB1066" i="18"/>
  <c r="AB1803" i="18"/>
  <c r="AA1803" i="18" s="1"/>
  <c r="U1803" i="18" s="1"/>
  <c r="AB1587" i="18"/>
  <c r="AA1574" i="18"/>
  <c r="U1574" i="18" s="1"/>
  <c r="AB1340" i="18"/>
  <c r="AB1916" i="18"/>
  <c r="AB1586" i="18"/>
  <c r="AB1555" i="18"/>
  <c r="AB1485" i="18"/>
  <c r="AB1117" i="18"/>
  <c r="AB989" i="18"/>
  <c r="AB665" i="18"/>
  <c r="AA665" i="18" s="1"/>
  <c r="U665" i="18" s="1"/>
  <c r="AB1821" i="18"/>
  <c r="AB1776" i="18"/>
  <c r="AA1776" i="18" s="1"/>
  <c r="U1776" i="18" s="1"/>
  <c r="AB1656" i="18"/>
  <c r="AA1656" i="18" s="1"/>
  <c r="U1656" i="18" s="1"/>
  <c r="AB1427" i="18"/>
  <c r="AA1351" i="18"/>
  <c r="U1351" i="18" s="1"/>
  <c r="AB1256" i="18"/>
  <c r="AB1078" i="18"/>
  <c r="AB944" i="18"/>
  <c r="AA944" i="18" s="1"/>
  <c r="U944" i="18" s="1"/>
  <c r="AB722" i="18"/>
  <c r="AB569" i="18"/>
  <c r="AB531" i="18"/>
  <c r="AB1782" i="18"/>
  <c r="AB1598" i="18"/>
  <c r="AB1395" i="18"/>
  <c r="AB1585" i="18"/>
  <c r="AB1420" i="18"/>
  <c r="AA1420" i="18" s="1"/>
  <c r="U1420" i="18" s="1"/>
  <c r="AB956" i="18"/>
  <c r="AB924" i="18"/>
  <c r="AA924" i="18" s="1"/>
  <c r="U924" i="18" s="1"/>
  <c r="AB683" i="18"/>
  <c r="AB1636" i="18"/>
  <c r="AA1547" i="18"/>
  <c r="U1547" i="18" s="1"/>
  <c r="AB1369" i="18"/>
  <c r="AA1369" i="18" s="1"/>
  <c r="U1369" i="18" s="1"/>
  <c r="AB1306" i="18"/>
  <c r="AB1141" i="18"/>
  <c r="AB1026" i="18"/>
  <c r="AB803" i="18"/>
  <c r="AB702" i="18"/>
  <c r="AB1870" i="18"/>
  <c r="AB1838" i="18"/>
  <c r="AB1826" i="18"/>
  <c r="AB1413" i="18"/>
  <c r="AA1413" i="18" s="1"/>
  <c r="U1413" i="18" s="1"/>
  <c r="AB1394" i="18"/>
  <c r="AB1350" i="18"/>
  <c r="AB1293" i="18"/>
  <c r="AA1293" i="18" s="1"/>
  <c r="U1293" i="18" s="1"/>
  <c r="AB1166" i="18"/>
  <c r="AA1166" i="18" s="1"/>
  <c r="U1166" i="18" s="1"/>
  <c r="AB1147" i="18"/>
  <c r="AA1147" i="18" s="1"/>
  <c r="U1147" i="18" s="1"/>
  <c r="AB968" i="18"/>
  <c r="AA968" i="18" s="1"/>
  <c r="U968" i="18" s="1"/>
  <c r="AB841" i="18"/>
  <c r="AB606" i="18"/>
  <c r="AA1229" i="18"/>
  <c r="U1229" i="18" s="1"/>
  <c r="AB1648" i="18"/>
  <c r="AA1140" i="18"/>
  <c r="U1140" i="18" s="1"/>
  <c r="AB682" i="18"/>
  <c r="AB1508" i="18"/>
  <c r="AB529" i="18"/>
  <c r="AB1065" i="18"/>
  <c r="AB1951" i="18"/>
  <c r="AB1343" i="18"/>
  <c r="AB1184" i="18"/>
  <c r="AB1732" i="18"/>
  <c r="AB1033" i="18"/>
  <c r="AB1976" i="18"/>
  <c r="AB1577" i="18"/>
  <c r="AB1431" i="18"/>
  <c r="AA1431" i="18" s="1"/>
  <c r="U1431" i="18" s="1"/>
  <c r="AB935" i="18"/>
  <c r="AB916" i="18"/>
  <c r="AB739" i="18"/>
  <c r="AB1010" i="18"/>
  <c r="AB1643" i="18"/>
  <c r="AB1186" i="18"/>
  <c r="AB1996" i="18"/>
  <c r="AB1234" i="18"/>
  <c r="AB1639" i="18"/>
  <c r="AA1639" i="18" s="1"/>
  <c r="U1639" i="18" s="1"/>
  <c r="AB1512" i="18"/>
  <c r="AA1512" i="18" s="1"/>
  <c r="U1512" i="18" s="1"/>
  <c r="AB1290" i="18"/>
  <c r="AA1290" i="18" s="1"/>
  <c r="U1290" i="18" s="1"/>
  <c r="AB1882" i="18"/>
  <c r="AA1882" i="18" s="1"/>
  <c r="U1882" i="18" s="1"/>
  <c r="AB1221" i="18"/>
  <c r="AA1221" i="18" s="1"/>
  <c r="U1221" i="18" s="1"/>
  <c r="AB687" i="18"/>
  <c r="AB1833" i="18"/>
  <c r="AB1488" i="18"/>
  <c r="AA1488" i="18" s="1"/>
  <c r="U1488" i="18" s="1"/>
  <c r="AB1424" i="18"/>
  <c r="AA1424" i="18" s="1"/>
  <c r="U1424" i="18" s="1"/>
  <c r="AB1405" i="18"/>
  <c r="AA1405" i="18" s="1"/>
  <c r="U1405" i="18" s="1"/>
  <c r="AB782" i="18"/>
  <c r="AB1548" i="18"/>
  <c r="AB2007" i="18"/>
  <c r="AA1918" i="18"/>
  <c r="U1918" i="18" s="1"/>
  <c r="AB1779" i="18"/>
  <c r="AA1779" i="18" s="1"/>
  <c r="U1779" i="18" s="1"/>
  <c r="AB1691" i="18"/>
  <c r="AB1411" i="18"/>
  <c r="AB1278" i="18"/>
  <c r="AB807" i="18"/>
  <c r="AA1674" i="28"/>
  <c r="U1674" i="28" s="1"/>
  <c r="AB1685" i="28"/>
  <c r="AA1685" i="28" s="1"/>
  <c r="U1685" i="28" s="1"/>
  <c r="AB1811" i="28"/>
  <c r="AA1811" i="28" s="1"/>
  <c r="U1811" i="28" s="1"/>
  <c r="AB1832" i="28"/>
  <c r="AB1633" i="28"/>
  <c r="AA1633" i="28" s="1"/>
  <c r="U1633" i="28" s="1"/>
  <c r="AB1749" i="28"/>
  <c r="AB1791" i="28"/>
  <c r="AA1791" i="28" s="1"/>
  <c r="U1791" i="28" s="1"/>
  <c r="AB1886" i="28"/>
  <c r="AA1886" i="28" s="1"/>
  <c r="U1886" i="28" s="1"/>
  <c r="AB1876" i="28"/>
  <c r="AA1876" i="28" s="1"/>
  <c r="U1876" i="28" s="1"/>
  <c r="AB1655" i="28"/>
  <c r="AB1729" i="28"/>
  <c r="AA1729" i="28" s="1"/>
  <c r="U1729" i="28" s="1"/>
  <c r="AB1782" i="28"/>
  <c r="AA1782" i="28" s="1"/>
  <c r="U1782" i="28" s="1"/>
  <c r="AB1740" i="28"/>
  <c r="AA1740" i="28" s="1"/>
  <c r="U1740" i="28" s="1"/>
  <c r="AB1856" i="28"/>
  <c r="AA1856" i="28" s="1"/>
  <c r="U1856" i="28" s="1"/>
  <c r="AB1918" i="28"/>
  <c r="AA1918" i="28" s="1"/>
  <c r="U1918" i="28" s="1"/>
  <c r="AB1667" i="28"/>
  <c r="AA1667" i="28" s="1"/>
  <c r="U1667" i="28" s="1"/>
  <c r="AB1699" i="28"/>
  <c r="AA1699" i="28" s="1"/>
  <c r="U1699" i="28" s="1"/>
  <c r="AB1783" i="28"/>
  <c r="AA1783" i="28" s="1"/>
  <c r="U1783" i="28" s="1"/>
  <c r="AB1867" i="28"/>
  <c r="AB1950" i="28"/>
  <c r="AB1847" i="28"/>
  <c r="AB1868" i="28"/>
  <c r="AB1899" i="28"/>
  <c r="AB1658" i="28"/>
  <c r="AB1679" i="28"/>
  <c r="AA1679" i="28" s="1"/>
  <c r="U1679" i="28" s="1"/>
  <c r="AB1711" i="28"/>
  <c r="AA1711" i="28" s="1"/>
  <c r="U1711" i="28" s="1"/>
  <c r="AB1721" i="28"/>
  <c r="AB1753" i="28"/>
  <c r="AA1753" i="28" s="1"/>
  <c r="U1753" i="28" s="1"/>
  <c r="AB1837" i="28"/>
  <c r="AA1837" i="28" s="1"/>
  <c r="U1837" i="28" s="1"/>
  <c r="AB1879" i="28"/>
  <c r="AA1879" i="28" s="1"/>
  <c r="U1879" i="28" s="1"/>
  <c r="AB1910" i="28"/>
  <c r="AA1910" i="28" s="1"/>
  <c r="U1910" i="28" s="1"/>
  <c r="AB1952" i="28"/>
  <c r="AA1952" i="28" s="1"/>
  <c r="U1952" i="28" s="1"/>
  <c r="AB1785" i="28"/>
  <c r="AA1785" i="28" s="1"/>
  <c r="U1785" i="28" s="1"/>
  <c r="AB1722" i="28"/>
  <c r="AA1722" i="28" s="1"/>
  <c r="U1722" i="28" s="1"/>
  <c r="AB1859" i="28"/>
  <c r="AA1859" i="28" s="1"/>
  <c r="U1859" i="28" s="1"/>
  <c r="AB1911" i="28"/>
  <c r="AA1911" i="28" s="1"/>
  <c r="U1911" i="28" s="1"/>
  <c r="AA1638" i="28"/>
  <c r="U1638" i="28" s="1"/>
  <c r="AB1849" i="28"/>
  <c r="AA1849" i="28" s="1"/>
  <c r="U1849" i="28" s="1"/>
  <c r="AB1932" i="28"/>
  <c r="AA1932" i="28" s="1"/>
  <c r="U1932" i="28" s="1"/>
  <c r="AB1744" i="28"/>
  <c r="AA1744" i="28" s="1"/>
  <c r="U1744" i="28" s="1"/>
  <c r="AB1703" i="28"/>
  <c r="AA1703" i="28" s="1"/>
  <c r="U1703" i="28" s="1"/>
  <c r="AB1776" i="28"/>
  <c r="AA1776" i="28" s="1"/>
  <c r="U1776" i="28" s="1"/>
  <c r="AB1787" i="28"/>
  <c r="AA1787" i="28" s="1"/>
  <c r="U1787" i="28" s="1"/>
  <c r="AB1871" i="28"/>
  <c r="AA1871" i="28" s="1"/>
  <c r="U1871" i="28" s="1"/>
  <c r="AB1725" i="28"/>
  <c r="AA1725" i="28" s="1"/>
  <c r="U1725" i="28" s="1"/>
  <c r="AB1799" i="28"/>
  <c r="AA1799" i="28" s="1"/>
  <c r="U1799" i="28" s="1"/>
  <c r="AB1841" i="28"/>
  <c r="AA1841" i="28" s="1"/>
  <c r="U1841" i="28" s="1"/>
  <c r="AB1883" i="28"/>
  <c r="AB1768" i="28"/>
  <c r="AB1831" i="28"/>
  <c r="AA1831" i="28" s="1"/>
  <c r="U1831" i="28" s="1"/>
  <c r="AB1904" i="28"/>
  <c r="AB1967" i="28"/>
  <c r="AB2008" i="28"/>
  <c r="AA1642" i="28"/>
  <c r="U1642" i="28" s="1"/>
  <c r="AB1695" i="28"/>
  <c r="AA1695" i="28" s="1"/>
  <c r="U1695" i="28" s="1"/>
  <c r="AB1716" i="28"/>
  <c r="AA1716" i="28" s="1"/>
  <c r="U1716" i="28" s="1"/>
  <c r="AB1737" i="28"/>
  <c r="AA1972" i="28"/>
  <c r="U1972" i="28" s="1"/>
  <c r="AB1965" i="28"/>
  <c r="AA1965" i="28" s="1"/>
  <c r="U1965" i="28" s="1"/>
  <c r="AB1997" i="28"/>
  <c r="AA1997" i="28" s="1"/>
  <c r="U1997" i="28" s="1"/>
  <c r="AB1999" i="28"/>
  <c r="AA1999" i="28" s="1"/>
  <c r="U1999" i="28" s="1"/>
  <c r="AB1979" i="28"/>
  <c r="AA1979" i="28" s="1"/>
  <c r="U1979" i="28" s="1"/>
  <c r="AB1971" i="28"/>
  <c r="AA1971" i="28" s="1"/>
  <c r="U1971" i="28" s="1"/>
  <c r="AB1634" i="28"/>
  <c r="AA1634" i="28" s="1"/>
  <c r="U1634" i="28" s="1"/>
  <c r="AB1757" i="28"/>
  <c r="AA1757" i="28" s="1"/>
  <c r="U1757" i="28" s="1"/>
  <c r="AB1798" i="28"/>
  <c r="AA1798" i="28" s="1"/>
  <c r="U1798" i="28" s="1"/>
  <c r="AB1930" i="28"/>
  <c r="AA1930" i="28" s="1"/>
  <c r="U1930" i="28" s="1"/>
  <c r="AA1941" i="28"/>
  <c r="U1941" i="28" s="1"/>
  <c r="AB1645" i="28"/>
  <c r="AA1645" i="28" s="1"/>
  <c r="U1645" i="28" s="1"/>
  <c r="AA1655" i="28"/>
  <c r="U1655" i="28" s="1"/>
  <c r="AB1747" i="28"/>
  <c r="AB1819" i="28"/>
  <c r="AA1819" i="28" s="1"/>
  <c r="U1819" i="28" s="1"/>
  <c r="AB1829" i="28"/>
  <c r="AA1829" i="28" s="1"/>
  <c r="U1829" i="28" s="1"/>
  <c r="AB1870" i="28"/>
  <c r="AA1870" i="28" s="1"/>
  <c r="U1870" i="28" s="1"/>
  <c r="AB1900" i="28"/>
  <c r="AA1900" i="28" s="1"/>
  <c r="U1900" i="28" s="1"/>
  <c r="AB1994" i="28"/>
  <c r="AA1994" i="28" s="1"/>
  <c r="U1994" i="28" s="1"/>
  <c r="AB1686" i="28"/>
  <c r="AA1686" i="28" s="1"/>
  <c r="U1686" i="28" s="1"/>
  <c r="AA1758" i="28"/>
  <c r="U1758" i="28" s="1"/>
  <c r="AA1942" i="28"/>
  <c r="U1942" i="28" s="1"/>
  <c r="AB1666" i="28"/>
  <c r="AA1666" i="28" s="1"/>
  <c r="U1666" i="28" s="1"/>
  <c r="AB1697" i="28"/>
  <c r="AA1697" i="28" s="1"/>
  <c r="U1697" i="28" s="1"/>
  <c r="AB1707" i="28"/>
  <c r="AA1707" i="28" s="1"/>
  <c r="U1707" i="28" s="1"/>
  <c r="AB1779" i="28"/>
  <c r="AB1789" i="28"/>
  <c r="AA1789" i="28" s="1"/>
  <c r="U1789" i="28" s="1"/>
  <c r="AB1830" i="28"/>
  <c r="AA1830" i="28" s="1"/>
  <c r="U1830" i="28" s="1"/>
  <c r="AB1840" i="28"/>
  <c r="AA1840" i="28" s="1"/>
  <c r="U1840" i="28" s="1"/>
  <c r="AB1921" i="28"/>
  <c r="AA1921" i="28" s="1"/>
  <c r="U1921" i="28" s="1"/>
  <c r="AB1810" i="28"/>
  <c r="AA1810" i="28" s="1"/>
  <c r="U1810" i="28" s="1"/>
  <c r="AB1780" i="28"/>
  <c r="AA1780" i="28" s="1"/>
  <c r="U1780" i="28" s="1"/>
  <c r="AB1862" i="28"/>
  <c r="AA1862" i="28" s="1"/>
  <c r="U1862" i="28" s="1"/>
  <c r="AB1933" i="28"/>
  <c r="AA1933" i="28" s="1"/>
  <c r="U1933" i="28" s="1"/>
  <c r="AB1975" i="28"/>
  <c r="AA1975" i="28" s="1"/>
  <c r="U1975" i="28" s="1"/>
  <c r="AB2007" i="28"/>
  <c r="AA2007" i="28" s="1"/>
  <c r="U2007" i="28" s="1"/>
  <c r="AB1760" i="28"/>
  <c r="AA1760" i="28" s="1"/>
  <c r="U1760" i="28" s="1"/>
  <c r="AB1801" i="28"/>
  <c r="AA1801" i="28" s="1"/>
  <c r="U1801" i="28" s="1"/>
  <c r="AA1821" i="28"/>
  <c r="U1821" i="28" s="1"/>
  <c r="AB1648" i="28"/>
  <c r="AA1648" i="28" s="1"/>
  <c r="U1648" i="28" s="1"/>
  <c r="AA1678" i="28"/>
  <c r="U1678" i="28" s="1"/>
  <c r="AB1709" i="28"/>
  <c r="AA1709" i="28" s="1"/>
  <c r="U1709" i="28" s="1"/>
  <c r="AB1719" i="28"/>
  <c r="AA1719" i="28" s="1"/>
  <c r="U1719" i="28" s="1"/>
  <c r="AB1976" i="28"/>
  <c r="AA1976" i="28" s="1"/>
  <c r="U1976" i="28" s="1"/>
  <c r="AB1669" i="28"/>
  <c r="AA1669" i="28" s="1"/>
  <c r="U1669" i="28" s="1"/>
  <c r="AB1689" i="28"/>
  <c r="AA1689" i="28" s="1"/>
  <c r="U1689" i="28" s="1"/>
  <c r="AB1802" i="28"/>
  <c r="AA1802" i="28" s="1"/>
  <c r="U1802" i="28" s="1"/>
  <c r="AB1833" i="28"/>
  <c r="AA1833" i="28" s="1"/>
  <c r="U1833" i="28" s="1"/>
  <c r="AB1853" i="28"/>
  <c r="AA1853" i="28" s="1"/>
  <c r="U1853" i="28" s="1"/>
  <c r="AB1884" i="28"/>
  <c r="AA1884" i="28" s="1"/>
  <c r="U1884" i="28" s="1"/>
  <c r="AB1966" i="28"/>
  <c r="AA1966" i="28" s="1"/>
  <c r="U1966" i="28" s="1"/>
  <c r="AB1987" i="28"/>
  <c r="AA2008" i="28"/>
  <c r="U2008" i="28" s="1"/>
  <c r="AB1639" i="28"/>
  <c r="AA1639" i="28" s="1"/>
  <c r="U1639" i="28" s="1"/>
  <c r="AB1803" i="28"/>
  <c r="AA1803" i="28" s="1"/>
  <c r="U1803" i="28" s="1"/>
  <c r="AB1885" i="28"/>
  <c r="AB1915" i="28"/>
  <c r="AA1915" i="28" s="1"/>
  <c r="U1915" i="28" s="1"/>
  <c r="AB1988" i="28"/>
  <c r="AA1988" i="28" s="1"/>
  <c r="U1988" i="28" s="1"/>
  <c r="AB1660" i="28"/>
  <c r="AA1660" i="28" s="1"/>
  <c r="U1660" i="28" s="1"/>
  <c r="AB1731" i="28"/>
  <c r="AA1731" i="28" s="1"/>
  <c r="U1731" i="28" s="1"/>
  <c r="AA1885" i="28"/>
  <c r="U1885" i="28" s="1"/>
  <c r="AB1650" i="28"/>
  <c r="AA1650" i="28" s="1"/>
  <c r="U1650" i="28" s="1"/>
  <c r="AB1671" i="28"/>
  <c r="AA1671" i="28" s="1"/>
  <c r="U1671" i="28" s="1"/>
  <c r="AB1691" i="28"/>
  <c r="AA1691" i="28" s="1"/>
  <c r="U1691" i="28" s="1"/>
  <c r="AB1742" i="28"/>
  <c r="AA1742" i="28" s="1"/>
  <c r="U1742" i="28" s="1"/>
  <c r="AB1773" i="28"/>
  <c r="AA1773" i="28" s="1"/>
  <c r="U1773" i="28" s="1"/>
  <c r="AB1814" i="28"/>
  <c r="AA1814" i="28" s="1"/>
  <c r="U1814" i="28" s="1"/>
  <c r="AB1835" i="28"/>
  <c r="AA1835" i="28" s="1"/>
  <c r="U1835" i="28" s="1"/>
  <c r="AB1936" i="28"/>
  <c r="AA1936" i="28" s="1"/>
  <c r="U1936" i="28" s="1"/>
  <c r="AB1947" i="28"/>
  <c r="AA1947" i="28" s="1"/>
  <c r="U1947" i="28" s="1"/>
  <c r="AB1968" i="28"/>
  <c r="AA1968" i="28" s="1"/>
  <c r="U1968" i="28" s="1"/>
  <c r="AB1978" i="28"/>
  <c r="AB1989" i="28"/>
  <c r="AB1784" i="28"/>
  <c r="AB1672" i="28"/>
  <c r="AA1672" i="28" s="1"/>
  <c r="U1672" i="28" s="1"/>
  <c r="AB1866" i="28"/>
  <c r="AA1866" i="28" s="1"/>
  <c r="U1866" i="28" s="1"/>
  <c r="AB1877" i="28"/>
  <c r="AA1877" i="28" s="1"/>
  <c r="U1877" i="28" s="1"/>
  <c r="AB1948" i="28"/>
  <c r="AA1948" i="28" s="1"/>
  <c r="U1948" i="28" s="1"/>
  <c r="AB1969" i="28"/>
  <c r="AA1969" i="28" s="1"/>
  <c r="U1969" i="28" s="1"/>
  <c r="AB1906" i="28"/>
  <c r="AA1906" i="28" s="1"/>
  <c r="U1906" i="28" s="1"/>
  <c r="AB1733" i="28"/>
  <c r="AA1733" i="28" s="1"/>
  <c r="U1733" i="28" s="1"/>
  <c r="AA1774" i="28"/>
  <c r="U1774" i="28" s="1"/>
  <c r="AB1795" i="28"/>
  <c r="AA1795" i="28" s="1"/>
  <c r="U1795" i="28" s="1"/>
  <c r="AB1907" i="28"/>
  <c r="AA1907" i="28" s="1"/>
  <c r="U1907" i="28" s="1"/>
  <c r="AB1927" i="28"/>
  <c r="AA1927" i="28" s="1"/>
  <c r="U1927" i="28" s="1"/>
  <c r="AB2001" i="28"/>
  <c r="AA2001" i="28" s="1"/>
  <c r="U2001" i="28" s="1"/>
  <c r="AB1673" i="28"/>
  <c r="AA1673" i="28" s="1"/>
  <c r="U1673" i="28" s="1"/>
  <c r="AB1765" i="28"/>
  <c r="AA1765" i="28" s="1"/>
  <c r="U1765" i="28" s="1"/>
  <c r="AB1826" i="28"/>
  <c r="AA1826" i="28" s="1"/>
  <c r="U1826" i="28" s="1"/>
  <c r="AB1991" i="28"/>
  <c r="AA1991" i="28" s="1"/>
  <c r="U1991" i="28" s="1"/>
  <c r="AB1816" i="28"/>
  <c r="AA1816" i="28" s="1"/>
  <c r="U1816" i="28" s="1"/>
  <c r="AB1898" i="28"/>
  <c r="AA1898" i="28" s="1"/>
  <c r="U1898" i="28" s="1"/>
  <c r="AB1806" i="28"/>
  <c r="AA1806" i="28" s="1"/>
  <c r="U1806" i="28" s="1"/>
  <c r="AB1704" i="28"/>
  <c r="AA1704" i="28" s="1"/>
  <c r="U1704" i="28" s="1"/>
  <c r="AB1817" i="28"/>
  <c r="AA1817" i="28" s="1"/>
  <c r="U1817" i="28" s="1"/>
  <c r="AA1878" i="28"/>
  <c r="U1878" i="28" s="1"/>
  <c r="AA1949" i="28"/>
  <c r="U1949" i="28" s="1"/>
  <c r="AB1992" i="28"/>
  <c r="AA1992" i="28" s="1"/>
  <c r="U1992" i="28" s="1"/>
  <c r="AA1755" i="28"/>
  <c r="U1755" i="28" s="1"/>
  <c r="AB1797" i="28"/>
  <c r="AB1807" i="28"/>
  <c r="AA1807" i="28" s="1"/>
  <c r="U1807" i="28" s="1"/>
  <c r="AB1858" i="28"/>
  <c r="AA1858" i="28" s="1"/>
  <c r="U1858" i="28" s="1"/>
  <c r="AB1909" i="28"/>
  <c r="AB1929" i="28"/>
  <c r="AB1684" i="28"/>
  <c r="AA1684" i="28" s="1"/>
  <c r="U1684" i="28" s="1"/>
  <c r="AA1828" i="28"/>
  <c r="U1828" i="28" s="1"/>
  <c r="AB1889" i="28"/>
  <c r="AB1705" i="28"/>
  <c r="AA1705" i="28" s="1"/>
  <c r="U1705" i="28" s="1"/>
  <c r="AB1756" i="28"/>
  <c r="AA1756" i="28" s="1"/>
  <c r="U1756" i="28" s="1"/>
  <c r="AB1767" i="28"/>
  <c r="AA1767" i="28" s="1"/>
  <c r="U1767" i="28" s="1"/>
  <c r="AB1777" i="28"/>
  <c r="AA1777" i="28" s="1"/>
  <c r="U1777" i="28" s="1"/>
  <c r="AB1818" i="28"/>
  <c r="AA1818" i="28" s="1"/>
  <c r="U1818" i="28" s="1"/>
  <c r="AB1961" i="28"/>
  <c r="AA1961" i="28" s="1"/>
  <c r="U1961" i="28" s="1"/>
  <c r="AB1904" i="18"/>
  <c r="AB1823" i="18"/>
  <c r="AA1823" i="18" s="1"/>
  <c r="U1823" i="18" s="1"/>
  <c r="AB1516" i="18"/>
  <c r="AA1516" i="18" s="1"/>
  <c r="U1516" i="18" s="1"/>
  <c r="AB1182" i="18"/>
  <c r="AB1068" i="18"/>
  <c r="AA1068" i="18" s="1"/>
  <c r="U1068" i="18" s="1"/>
  <c r="AB960" i="18"/>
  <c r="AA960" i="18" s="1"/>
  <c r="U960" i="18" s="1"/>
  <c r="AB928" i="18"/>
  <c r="AA928" i="18" s="1"/>
  <c r="U928" i="18" s="1"/>
  <c r="AB890" i="18"/>
  <c r="AA890" i="18" s="1"/>
  <c r="U890" i="18" s="1"/>
  <c r="AB821" i="18"/>
  <c r="AA821" i="18" s="1"/>
  <c r="U821" i="18" s="1"/>
  <c r="AB802" i="18"/>
  <c r="AA802" i="18" s="1"/>
  <c r="U802" i="18" s="1"/>
  <c r="AB758" i="18"/>
  <c r="AA758" i="18" s="1"/>
  <c r="U758" i="18" s="1"/>
  <c r="AB625" i="18"/>
  <c r="AB587" i="18"/>
  <c r="AA587" i="18" s="1"/>
  <c r="U587" i="18" s="1"/>
  <c r="AB1941" i="18"/>
  <c r="AA1941" i="18" s="1"/>
  <c r="U1941" i="18" s="1"/>
  <c r="AB1835" i="18"/>
  <c r="AA1835" i="18" s="1"/>
  <c r="U1835" i="18" s="1"/>
  <c r="AB1660" i="18"/>
  <c r="AB1446" i="18"/>
  <c r="AA1446" i="18" s="1"/>
  <c r="U1446" i="18" s="1"/>
  <c r="AB1402" i="18"/>
  <c r="AB1207" i="18"/>
  <c r="AB1169" i="18"/>
  <c r="AA1169" i="18" s="1"/>
  <c r="U1169" i="18" s="1"/>
  <c r="AB877" i="18"/>
  <c r="AA877" i="18" s="1"/>
  <c r="U877" i="18" s="1"/>
  <c r="AA675" i="18"/>
  <c r="U675" i="18" s="1"/>
  <c r="AB669" i="18"/>
  <c r="AB561" i="18"/>
  <c r="AA561" i="18" s="1"/>
  <c r="U561" i="18" s="1"/>
  <c r="AA548" i="18"/>
  <c r="U548" i="18" s="1"/>
  <c r="AB1985" i="18"/>
  <c r="AB1860" i="18"/>
  <c r="AA1860" i="18" s="1"/>
  <c r="U1860" i="18" s="1"/>
  <c r="AB1841" i="18"/>
  <c r="AA1841" i="18" s="1"/>
  <c r="U1841" i="18" s="1"/>
  <c r="AB1759" i="18"/>
  <c r="AA1759" i="18" s="1"/>
  <c r="U1759" i="18" s="1"/>
  <c r="AB1685" i="18"/>
  <c r="AB1666" i="18"/>
  <c r="AA1641" i="18"/>
  <c r="U1641" i="18" s="1"/>
  <c r="AB1603" i="18"/>
  <c r="AA1603" i="18" s="1"/>
  <c r="U1603" i="18" s="1"/>
  <c r="AB1358" i="18"/>
  <c r="AA1358" i="18" s="1"/>
  <c r="U1358" i="18" s="1"/>
  <c r="AB1251" i="18"/>
  <c r="AA1251" i="18" s="1"/>
  <c r="U1251" i="18" s="1"/>
  <c r="AB1112" i="18"/>
  <c r="AA1112" i="18" s="1"/>
  <c r="U1112" i="18" s="1"/>
  <c r="AB751" i="18"/>
  <c r="AA751" i="18" s="1"/>
  <c r="U751" i="18" s="1"/>
  <c r="AB745" i="18"/>
  <c r="AB631" i="18"/>
  <c r="AA1828" i="18"/>
  <c r="U1828" i="18" s="1"/>
  <c r="AB1622" i="18"/>
  <c r="AA1622" i="18" s="1"/>
  <c r="U1622" i="18" s="1"/>
  <c r="AB1471" i="18"/>
  <c r="AB1282" i="18"/>
  <c r="AB1238" i="18"/>
  <c r="AA1238" i="18" s="1"/>
  <c r="U1238" i="18" s="1"/>
  <c r="AB1200" i="18"/>
  <c r="AB883" i="18"/>
  <c r="AB713" i="18"/>
  <c r="AB618" i="18"/>
  <c r="AA618" i="18" s="1"/>
  <c r="U618" i="18" s="1"/>
  <c r="AB554" i="18"/>
  <c r="AB1872" i="18"/>
  <c r="AB1728" i="18"/>
  <c r="AB1502" i="18"/>
  <c r="AA1502" i="18" s="1"/>
  <c r="U1502" i="18" s="1"/>
  <c r="AB1401" i="18"/>
  <c r="AA1401" i="18" s="1"/>
  <c r="U1401" i="18" s="1"/>
  <c r="AA1357" i="18"/>
  <c r="U1357" i="18" s="1"/>
  <c r="AB959" i="18"/>
  <c r="AA959" i="18" s="1"/>
  <c r="U959" i="18" s="1"/>
  <c r="AB889" i="18"/>
  <c r="AA889" i="18" s="1"/>
  <c r="U889" i="18" s="1"/>
  <c r="AB845" i="18"/>
  <c r="AA845" i="18" s="1"/>
  <c r="U845" i="18" s="1"/>
  <c r="AB826" i="18"/>
  <c r="AB643" i="18"/>
  <c r="AA643" i="18" s="1"/>
  <c r="U643" i="18" s="1"/>
  <c r="AB624" i="18"/>
  <c r="AA624" i="18" s="1"/>
  <c r="U624" i="18" s="1"/>
  <c r="AB605" i="18"/>
  <c r="AA605" i="18" s="1"/>
  <c r="U605" i="18" s="1"/>
  <c r="AB1684" i="18"/>
  <c r="AB1615" i="18"/>
  <c r="AB1602" i="18"/>
  <c r="AA1602" i="18" s="1"/>
  <c r="U1602" i="18" s="1"/>
  <c r="AB1445" i="18"/>
  <c r="AA1445" i="18" s="1"/>
  <c r="U1445" i="18" s="1"/>
  <c r="AB1212" i="18"/>
  <c r="AA1212" i="18" s="1"/>
  <c r="U1212" i="18" s="1"/>
  <c r="AB1124" i="18"/>
  <c r="AA1124" i="18" s="1"/>
  <c r="U1124" i="18" s="1"/>
  <c r="AB1041" i="18"/>
  <c r="AA1041" i="18" s="1"/>
  <c r="U1041" i="18" s="1"/>
  <c r="AB908" i="18"/>
  <c r="AA908" i="18" s="1"/>
  <c r="U908" i="18" s="1"/>
  <c r="AB895" i="18"/>
  <c r="AA895" i="18" s="1"/>
  <c r="U895" i="18" s="1"/>
  <c r="AB1902" i="18"/>
  <c r="AA1902" i="18" s="1"/>
  <c r="U1902" i="18" s="1"/>
  <c r="AB1783" i="18"/>
  <c r="AA1783" i="18" s="1"/>
  <c r="U1783" i="18" s="1"/>
  <c r="AB1764" i="18"/>
  <c r="AA1764" i="18" s="1"/>
  <c r="U1764" i="18" s="1"/>
  <c r="AA1677" i="18"/>
  <c r="U1677" i="18" s="1"/>
  <c r="AA1646" i="18"/>
  <c r="U1646" i="18" s="1"/>
  <c r="AA1595" i="18"/>
  <c r="U1595" i="18" s="1"/>
  <c r="AB1294" i="18"/>
  <c r="AA1294" i="18" s="1"/>
  <c r="U1294" i="18" s="1"/>
  <c r="AB1275" i="18"/>
  <c r="AB952" i="18"/>
  <c r="AB863" i="18"/>
  <c r="AA863" i="18" s="1"/>
  <c r="U863" i="18" s="1"/>
  <c r="AB794" i="18"/>
  <c r="AB775" i="18"/>
  <c r="AA775" i="18" s="1"/>
  <c r="U775" i="18" s="1"/>
  <c r="AB756" i="18"/>
  <c r="AB655" i="18"/>
  <c r="AA655" i="18" s="1"/>
  <c r="U655" i="18" s="1"/>
  <c r="AB566" i="18"/>
  <c r="AA566" i="18" s="1"/>
  <c r="U566" i="18" s="1"/>
  <c r="AB509" i="18"/>
  <c r="AA509" i="18" s="1"/>
  <c r="U509" i="18" s="1"/>
  <c r="AA1432" i="18"/>
  <c r="U1432" i="18" s="1"/>
  <c r="AA1269" i="18"/>
  <c r="U1269" i="18" s="1"/>
  <c r="AA1751" i="18"/>
  <c r="U1751" i="18" s="1"/>
  <c r="AB1338" i="18"/>
  <c r="AA1338" i="18" s="1"/>
  <c r="U1338" i="18" s="1"/>
  <c r="AB869" i="18"/>
  <c r="AA869" i="18" s="1"/>
  <c r="U869" i="18" s="1"/>
  <c r="AB699" i="18"/>
  <c r="AA699" i="18" s="1"/>
  <c r="U699" i="18" s="1"/>
  <c r="AB661" i="18"/>
  <c r="AA661" i="18" s="1"/>
  <c r="U661" i="18" s="1"/>
  <c r="AB585" i="18"/>
  <c r="AB1889" i="18"/>
  <c r="AA1745" i="18"/>
  <c r="U1745" i="18" s="1"/>
  <c r="AB1677" i="18"/>
  <c r="AB1501" i="18"/>
  <c r="AA1501" i="18" s="1"/>
  <c r="U1501" i="18" s="1"/>
  <c r="AB1495" i="18"/>
  <c r="AA1495" i="18" s="1"/>
  <c r="U1495" i="18" s="1"/>
  <c r="AB1425" i="18"/>
  <c r="AA1425" i="18" s="1"/>
  <c r="U1425" i="18" s="1"/>
  <c r="AB1406" i="18"/>
  <c r="AA1406" i="18" s="1"/>
  <c r="U1406" i="18" s="1"/>
  <c r="AB1375" i="18"/>
  <c r="AA1375" i="18" s="1"/>
  <c r="U1375" i="18" s="1"/>
  <c r="AB1287" i="18"/>
  <c r="AA1287" i="18" s="1"/>
  <c r="U1287" i="18" s="1"/>
  <c r="AB1148" i="18"/>
  <c r="AB1123" i="18"/>
  <c r="AA1123" i="18" s="1"/>
  <c r="U1123" i="18" s="1"/>
  <c r="AB907" i="18"/>
  <c r="AA907" i="18" s="1"/>
  <c r="U907" i="18" s="1"/>
  <c r="AB850" i="18"/>
  <c r="AA850" i="18" s="1"/>
  <c r="U850" i="18" s="1"/>
  <c r="AB737" i="18"/>
  <c r="AA1782" i="18"/>
  <c r="U1782" i="18" s="1"/>
  <c r="AB1795" i="18"/>
  <c r="AA1795" i="18" s="1"/>
  <c r="U1795" i="18" s="1"/>
  <c r="AB1633" i="18"/>
  <c r="AA1633" i="18" s="1"/>
  <c r="U1633" i="18" s="1"/>
  <c r="AB1564" i="18"/>
  <c r="AB1482" i="18"/>
  <c r="AA1482" i="18" s="1"/>
  <c r="U1482" i="18" s="1"/>
  <c r="AB1002" i="18"/>
  <c r="AB692" i="18"/>
  <c r="AA692" i="18" s="1"/>
  <c r="U692" i="18" s="1"/>
  <c r="AB508" i="18"/>
  <c r="AA508" i="18" s="1"/>
  <c r="U508" i="18" s="1"/>
  <c r="AB1801" i="18"/>
  <c r="AA1801" i="18" s="1"/>
  <c r="U1801" i="18" s="1"/>
  <c r="AB1670" i="18"/>
  <c r="AA1670" i="18" s="1"/>
  <c r="U1670" i="18" s="1"/>
  <c r="AB1532" i="18"/>
  <c r="AA1532" i="18" s="1"/>
  <c r="U1532" i="18" s="1"/>
  <c r="AB1513" i="18"/>
  <c r="AA1513" i="18" s="1"/>
  <c r="U1513" i="18" s="1"/>
  <c r="AB1255" i="18"/>
  <c r="AA1255" i="18" s="1"/>
  <c r="U1255" i="18" s="1"/>
  <c r="AB1160" i="18"/>
  <c r="AB1027" i="18"/>
  <c r="AA1027" i="18" s="1"/>
  <c r="U1027" i="18" s="1"/>
  <c r="AB527" i="18"/>
  <c r="AA1526" i="18"/>
  <c r="U1526" i="18" s="1"/>
  <c r="AA546" i="18"/>
  <c r="U546" i="18" s="1"/>
  <c r="AB1832" i="18"/>
  <c r="AA1832" i="18" s="1"/>
  <c r="U1832" i="18" s="1"/>
  <c r="AB1807" i="18"/>
  <c r="AA1807" i="18" s="1"/>
  <c r="U1807" i="18" s="1"/>
  <c r="AB1707" i="18"/>
  <c r="AA1707" i="18" s="1"/>
  <c r="U1707" i="18" s="1"/>
  <c r="AB1475" i="18"/>
  <c r="AA1475" i="18" s="1"/>
  <c r="U1475" i="18" s="1"/>
  <c r="AB1456" i="18"/>
  <c r="AA1128" i="18"/>
  <c r="U1128" i="18" s="1"/>
  <c r="AA1065" i="18"/>
  <c r="U1065" i="18" s="1"/>
  <c r="AB786" i="18"/>
  <c r="AB717" i="18"/>
  <c r="AA717" i="18" s="1"/>
  <c r="U717" i="18" s="1"/>
  <c r="AB1925" i="18"/>
  <c r="AA1925" i="18" s="1"/>
  <c r="U1925" i="18" s="1"/>
  <c r="AB1663" i="18"/>
  <c r="AB1039" i="18"/>
  <c r="AB1857" i="18"/>
  <c r="AB1819" i="18"/>
  <c r="AA1819" i="18" s="1"/>
  <c r="U1819" i="18" s="1"/>
  <c r="AB1581" i="18"/>
  <c r="AB1575" i="18"/>
  <c r="AA1575" i="18" s="1"/>
  <c r="U1575" i="18" s="1"/>
  <c r="AB1544" i="18"/>
  <c r="AB1386" i="18"/>
  <c r="AA1386" i="18" s="1"/>
  <c r="U1386" i="18" s="1"/>
  <c r="AB1361" i="18"/>
  <c r="AA1361" i="18" s="1"/>
  <c r="U1361" i="18" s="1"/>
  <c r="AB1355" i="18"/>
  <c r="AA1355" i="18" s="1"/>
  <c r="U1355" i="18" s="1"/>
  <c r="AB1254" i="18"/>
  <c r="AB1045" i="18"/>
  <c r="AB912" i="18"/>
  <c r="AA912" i="18" s="1"/>
  <c r="U912" i="18" s="1"/>
  <c r="AB899" i="18"/>
  <c r="AA899" i="18" s="1"/>
  <c r="U899" i="18" s="1"/>
  <c r="AB653" i="18"/>
  <c r="AA653" i="18" s="1"/>
  <c r="U653" i="18" s="1"/>
  <c r="AB691" i="18"/>
  <c r="AA691" i="18" s="1"/>
  <c r="U691" i="18" s="1"/>
  <c r="AB577" i="18"/>
  <c r="AA577" i="18" s="1"/>
  <c r="U577" i="18" s="1"/>
  <c r="AA2007" i="18"/>
  <c r="U2007" i="18" s="1"/>
  <c r="AB1975" i="18"/>
  <c r="AA1975" i="18" s="1"/>
  <c r="U1975" i="18" s="1"/>
  <c r="AB1956" i="18"/>
  <c r="AA1950" i="18"/>
  <c r="U1950" i="18" s="1"/>
  <c r="AA1887" i="18"/>
  <c r="U1887" i="18" s="1"/>
  <c r="AB1694" i="18"/>
  <c r="AA1694" i="18" s="1"/>
  <c r="U1694" i="18" s="1"/>
  <c r="AA1587" i="18"/>
  <c r="U1587" i="18" s="1"/>
  <c r="AA1556" i="18"/>
  <c r="U1556" i="18" s="1"/>
  <c r="AB1317" i="18"/>
  <c r="AA1317" i="18" s="1"/>
  <c r="U1317" i="18" s="1"/>
  <c r="AB1102" i="18"/>
  <c r="AA1102" i="18" s="1"/>
  <c r="U1102" i="18" s="1"/>
  <c r="AB1064" i="18"/>
  <c r="AA1064" i="18" s="1"/>
  <c r="U1064" i="18" s="1"/>
  <c r="AB804" i="18"/>
  <c r="AA804" i="18" s="1"/>
  <c r="U804" i="18" s="1"/>
  <c r="AB1869" i="18"/>
  <c r="AB1304" i="18"/>
  <c r="AB760" i="18"/>
  <c r="AA760" i="18" s="1"/>
  <c r="U760" i="18" s="1"/>
  <c r="AB1737" i="18"/>
  <c r="AA1737" i="18" s="1"/>
  <c r="U1737" i="18" s="1"/>
  <c r="AB2006" i="18"/>
  <c r="AB1511" i="18"/>
  <c r="AA1511" i="18" s="1"/>
  <c r="U1511" i="18" s="1"/>
  <c r="AB1335" i="18"/>
  <c r="AB898" i="18"/>
  <c r="AA898" i="18" s="1"/>
  <c r="U898" i="18" s="1"/>
  <c r="AB860" i="18"/>
  <c r="AA860" i="18" s="1"/>
  <c r="U860" i="18" s="1"/>
  <c r="AB835" i="18"/>
  <c r="AA835" i="18" s="1"/>
  <c r="U835" i="18" s="1"/>
  <c r="AB797" i="18"/>
  <c r="AA797" i="18" s="1"/>
  <c r="U797" i="18" s="1"/>
  <c r="AB696" i="18"/>
  <c r="AA696" i="18" s="1"/>
  <c r="U696" i="18" s="1"/>
  <c r="AB677" i="18"/>
  <c r="AA677" i="18" s="1"/>
  <c r="U677" i="18" s="1"/>
  <c r="AB1404" i="18"/>
  <c r="AA741" i="18"/>
  <c r="U741" i="18" s="1"/>
  <c r="AB2000" i="18"/>
  <c r="AA2000" i="18" s="1"/>
  <c r="U2000" i="18" s="1"/>
  <c r="AB1718" i="18"/>
  <c r="AA1718" i="18" s="1"/>
  <c r="U1718" i="18" s="1"/>
  <c r="AA1486" i="18"/>
  <c r="U1486" i="18" s="1"/>
  <c r="AB1448" i="18"/>
  <c r="AA1297" i="18"/>
  <c r="U1297" i="18" s="1"/>
  <c r="AB1266" i="18"/>
  <c r="AA1266" i="18" s="1"/>
  <c r="U1266" i="18" s="1"/>
  <c r="AB671" i="18"/>
  <c r="AA671" i="18" s="1"/>
  <c r="U671" i="18" s="1"/>
  <c r="AB563" i="18"/>
  <c r="AA563" i="18" s="1"/>
  <c r="U563" i="18" s="1"/>
  <c r="AB1993" i="18"/>
  <c r="AA1993" i="18" s="1"/>
  <c r="U1993" i="18" s="1"/>
  <c r="AB1549" i="18"/>
  <c r="AA1549" i="18" s="1"/>
  <c r="U1549" i="18" s="1"/>
  <c r="AB639" i="18"/>
  <c r="AA639" i="18" s="1"/>
  <c r="U639" i="18" s="1"/>
  <c r="AB620" i="18"/>
  <c r="AA620" i="18" s="1"/>
  <c r="U620" i="18" s="1"/>
  <c r="AB1247" i="18"/>
  <c r="AA1247" i="18" s="1"/>
  <c r="U1247" i="18" s="1"/>
  <c r="AA1742" i="18"/>
  <c r="U1742" i="18" s="1"/>
  <c r="AA1717" i="18"/>
  <c r="U1717" i="18" s="1"/>
  <c r="AB1630" i="18"/>
  <c r="AA1630" i="18" s="1"/>
  <c r="U1630" i="18" s="1"/>
  <c r="AB1611" i="18"/>
  <c r="AB1441" i="18"/>
  <c r="AA1441" i="18" s="1"/>
  <c r="U1441" i="18" s="1"/>
  <c r="AB1303" i="18"/>
  <c r="AB1227" i="18"/>
  <c r="AB1012" i="18"/>
  <c r="AB735" i="18"/>
  <c r="AB1981" i="18"/>
  <c r="AA1981" i="18" s="1"/>
  <c r="U1981" i="18" s="1"/>
  <c r="AB1095" i="18"/>
  <c r="AA1095" i="18" s="1"/>
  <c r="U1095" i="18" s="1"/>
  <c r="AB1911" i="18"/>
  <c r="AA1911" i="18" s="1"/>
  <c r="U1911" i="18" s="1"/>
  <c r="AB1886" i="18"/>
  <c r="AA1886" i="18" s="1"/>
  <c r="U1886" i="18" s="1"/>
  <c r="AB1754" i="18"/>
  <c r="AA1754" i="18" s="1"/>
  <c r="U1754" i="18" s="1"/>
  <c r="AB1151" i="18"/>
  <c r="AA1151" i="18" s="1"/>
  <c r="U1151" i="18" s="1"/>
  <c r="AB1126" i="18"/>
  <c r="AA1126" i="18" s="1"/>
  <c r="U1126" i="18" s="1"/>
  <c r="AB853" i="18"/>
  <c r="AA853" i="18" s="1"/>
  <c r="U853" i="18" s="1"/>
  <c r="AA796" i="18"/>
  <c r="U796" i="18" s="1"/>
  <c r="AB1121" i="18"/>
  <c r="AB911" i="18"/>
  <c r="AB1929" i="18"/>
  <c r="AA1929" i="18" s="1"/>
  <c r="U1929" i="18" s="1"/>
  <c r="AB1892" i="18"/>
  <c r="AB594" i="18"/>
  <c r="AA594" i="18" s="1"/>
  <c r="U594" i="18" s="1"/>
  <c r="AB1612" i="18"/>
  <c r="AA1612" i="18" s="1"/>
  <c r="U1612" i="18" s="1"/>
  <c r="AB785" i="18"/>
  <c r="AA785" i="18" s="1"/>
  <c r="U785" i="18" s="1"/>
  <c r="AB1875" i="18"/>
  <c r="AA1875" i="18" s="1"/>
  <c r="U1875" i="18" s="1"/>
  <c r="AB892" i="18"/>
  <c r="AA892" i="18" s="1"/>
  <c r="U892" i="18" s="1"/>
  <c r="AB1842" i="18"/>
  <c r="AA1842" i="18" s="1"/>
  <c r="U1842" i="18" s="1"/>
  <c r="AB1785" i="18"/>
  <c r="AA1785" i="18" s="1"/>
  <c r="U1785" i="18" s="1"/>
  <c r="AB1667" i="18"/>
  <c r="AA1667" i="18" s="1"/>
  <c r="U1667" i="18" s="1"/>
  <c r="AB1466" i="18"/>
  <c r="AB1453" i="18"/>
  <c r="AA1453" i="18" s="1"/>
  <c r="U1453" i="18" s="1"/>
  <c r="AA1138" i="18"/>
  <c r="U1138" i="18" s="1"/>
  <c r="AB1100" i="18"/>
  <c r="AA1100" i="18" s="1"/>
  <c r="U1100" i="18" s="1"/>
  <c r="AB865" i="18"/>
  <c r="AB796" i="18"/>
  <c r="AB727" i="18"/>
  <c r="AA727" i="18" s="1"/>
  <c r="U727" i="18" s="1"/>
  <c r="AB695" i="18"/>
  <c r="AB676" i="18"/>
  <c r="AA676" i="18" s="1"/>
  <c r="U676" i="18" s="1"/>
  <c r="AB581" i="18"/>
  <c r="AA536" i="18"/>
  <c r="U536" i="18" s="1"/>
  <c r="AB1991" i="18"/>
  <c r="AA1991" i="18" s="1"/>
  <c r="U1991" i="18" s="1"/>
  <c r="AB1997" i="18"/>
  <c r="AB1978" i="18"/>
  <c r="AA1978" i="18" s="1"/>
  <c r="U1978" i="18" s="1"/>
  <c r="AB2009" i="18"/>
  <c r="AA2002" i="18"/>
  <c r="U2002" i="18" s="1"/>
  <c r="AA1963" i="18"/>
  <c r="U1963" i="18" s="1"/>
  <c r="AA1955" i="18"/>
  <c r="U1955" i="18" s="1"/>
  <c r="AB1862" i="18"/>
  <c r="AA1862" i="18" s="1"/>
  <c r="U1862" i="18" s="1"/>
  <c r="AB1712" i="18"/>
  <c r="AA1712" i="18" s="1"/>
  <c r="U1712" i="18" s="1"/>
  <c r="AB732" i="18"/>
  <c r="AA732" i="18" s="1"/>
  <c r="U732" i="18" s="1"/>
  <c r="AB1687" i="18"/>
  <c r="AA1687" i="18" s="1"/>
  <c r="U1687" i="18" s="1"/>
  <c r="AB750" i="18"/>
  <c r="AA750" i="18" s="1"/>
  <c r="U750" i="18" s="1"/>
  <c r="AB1767" i="18"/>
  <c r="AB1462" i="18"/>
  <c r="AA1462" i="18" s="1"/>
  <c r="U1462" i="18" s="1"/>
  <c r="AB932" i="18"/>
  <c r="AA932" i="18" s="1"/>
  <c r="U932" i="18" s="1"/>
  <c r="AB825" i="18"/>
  <c r="AA825" i="18" s="1"/>
  <c r="U825" i="18" s="1"/>
  <c r="AB1798" i="18"/>
  <c r="AA1798" i="18" s="1"/>
  <c r="U1798" i="18" s="1"/>
  <c r="AB1599" i="18"/>
  <c r="AA1599" i="18" s="1"/>
  <c r="U1599" i="18" s="1"/>
  <c r="AB1593" i="18"/>
  <c r="AA1593" i="18" s="1"/>
  <c r="U1593" i="18" s="1"/>
  <c r="AA1216" i="18"/>
  <c r="U1216" i="18" s="1"/>
  <c r="AA1172" i="18"/>
  <c r="U1172" i="18" s="1"/>
  <c r="AB837" i="18"/>
  <c r="AA837" i="18" s="1"/>
  <c r="U837" i="18" s="1"/>
  <c r="AB401" i="18"/>
  <c r="AA401" i="18" s="1"/>
  <c r="U401" i="18" s="1"/>
  <c r="AB1865" i="18"/>
  <c r="AA1865" i="18" s="1"/>
  <c r="U1865" i="18" s="1"/>
  <c r="AB1522" i="18"/>
  <c r="AB1605" i="18"/>
  <c r="AA1605" i="18" s="1"/>
  <c r="U1605" i="18" s="1"/>
  <c r="AB1248" i="18"/>
  <c r="AB1934" i="18"/>
  <c r="AA1934" i="18" s="1"/>
  <c r="U1934" i="18" s="1"/>
  <c r="AB1285" i="18"/>
  <c r="AA1285" i="18" s="1"/>
  <c r="U1285" i="18" s="1"/>
  <c r="AB886" i="18"/>
  <c r="AA886" i="18" s="1"/>
  <c r="U886" i="18" s="1"/>
  <c r="AA1012" i="18"/>
  <c r="U1012" i="18" s="1"/>
  <c r="AB144" i="18"/>
  <c r="AB1101" i="18"/>
  <c r="AA1101" i="18" s="1"/>
  <c r="U1101" i="18" s="1"/>
  <c r="AB697" i="18"/>
  <c r="AA697" i="18" s="1"/>
  <c r="U697" i="18" s="1"/>
  <c r="AB1590" i="18"/>
  <c r="AA1333" i="18"/>
  <c r="U1333" i="18" s="1"/>
  <c r="AB986" i="18"/>
  <c r="AA986" i="18" s="1"/>
  <c r="U986" i="18" s="1"/>
  <c r="AB1596" i="18"/>
  <c r="AA1596" i="18" s="1"/>
  <c r="U1596" i="18" s="1"/>
  <c r="AB1163" i="18"/>
  <c r="AA1163" i="18" s="1"/>
  <c r="U1163" i="18" s="1"/>
  <c r="AB828" i="18"/>
  <c r="AA828" i="18" s="1"/>
  <c r="U828" i="18" s="1"/>
  <c r="AA645" i="18"/>
  <c r="U645" i="18" s="1"/>
  <c r="AB633" i="18"/>
  <c r="AA633" i="18" s="1"/>
  <c r="U633" i="18" s="1"/>
  <c r="AB1477" i="18"/>
  <c r="AA1477" i="18" s="1"/>
  <c r="U1477" i="18" s="1"/>
  <c r="AB1389" i="18"/>
  <c r="AA1389" i="18" s="1"/>
  <c r="U1389" i="18" s="1"/>
  <c r="AB1308" i="18"/>
  <c r="AA1308" i="18" s="1"/>
  <c r="U1308" i="18" s="1"/>
  <c r="AB1608" i="18"/>
  <c r="AB1376" i="18"/>
  <c r="AA1376" i="18" s="1"/>
  <c r="U1376" i="18" s="1"/>
  <c r="AB670" i="18"/>
  <c r="AA670" i="18" s="1"/>
  <c r="U670" i="18" s="1"/>
  <c r="AB53" i="18"/>
  <c r="AA48" i="18"/>
  <c r="U48" i="18" s="1"/>
  <c r="AB1931" i="18"/>
  <c r="AA1931" i="18" s="1"/>
  <c r="U1931" i="18" s="1"/>
  <c r="AB1657" i="18"/>
  <c r="AB1614" i="18"/>
  <c r="AB1244" i="18"/>
  <c r="AA1244" i="18" s="1"/>
  <c r="U1244" i="18" s="1"/>
  <c r="AB1572" i="18"/>
  <c r="AA1572" i="18" s="1"/>
  <c r="U1572" i="18" s="1"/>
  <c r="AB608" i="18"/>
  <c r="AA608" i="18" s="1"/>
  <c r="U608" i="18" s="1"/>
  <c r="AB1937" i="18"/>
  <c r="AA1675" i="18"/>
  <c r="U1675" i="18" s="1"/>
  <c r="AB1457" i="18"/>
  <c r="AA1457" i="18" s="1"/>
  <c r="U1457" i="18" s="1"/>
  <c r="AB1092" i="18"/>
  <c r="AA1092" i="18" s="1"/>
  <c r="U1092" i="18" s="1"/>
  <c r="AB122" i="18"/>
  <c r="AB103" i="18"/>
  <c r="AA103" i="18" s="1"/>
  <c r="U103" i="18" s="1"/>
  <c r="AB1584" i="18"/>
  <c r="AA1584" i="18" s="1"/>
  <c r="U1584" i="18" s="1"/>
  <c r="AB694" i="18"/>
  <c r="AA694" i="18" s="1"/>
  <c r="U694" i="18" s="1"/>
  <c r="AB396" i="18"/>
  <c r="AA396" i="18" s="1"/>
  <c r="U396" i="18" s="1"/>
  <c r="AA1892" i="18"/>
  <c r="U1892" i="18" s="1"/>
  <c r="AA952" i="18"/>
  <c r="U952" i="18" s="1"/>
  <c r="AA1880" i="18"/>
  <c r="U1880" i="18" s="1"/>
  <c r="AB1673" i="18"/>
  <c r="AA1673" i="18" s="1"/>
  <c r="U1673" i="18" s="1"/>
  <c r="AB1655" i="18"/>
  <c r="AA1655" i="18" s="1"/>
  <c r="U1655" i="18" s="1"/>
  <c r="AA1643" i="18"/>
  <c r="U1643" i="18" s="1"/>
  <c r="AB1637" i="18"/>
  <c r="AA1637" i="18" s="1"/>
  <c r="U1637" i="18" s="1"/>
  <c r="AB1374" i="18"/>
  <c r="AB1208" i="18"/>
  <c r="AA1208" i="18" s="1"/>
  <c r="U1208" i="18" s="1"/>
  <c r="AB1139" i="18"/>
  <c r="AA1139" i="18" s="1"/>
  <c r="U1139" i="18" s="1"/>
  <c r="AB1058" i="18"/>
  <c r="AA1058" i="18" s="1"/>
  <c r="U1058" i="18" s="1"/>
  <c r="AA1045" i="18"/>
  <c r="U1045" i="18" s="1"/>
  <c r="AB990" i="18"/>
  <c r="AA990" i="18" s="1"/>
  <c r="U990" i="18" s="1"/>
  <c r="AB933" i="18"/>
  <c r="AA933" i="18" s="1"/>
  <c r="U933" i="18" s="1"/>
  <c r="AB920" i="18"/>
  <c r="AA920" i="18" s="1"/>
  <c r="U920" i="18" s="1"/>
  <c r="AB847" i="18"/>
  <c r="AA847" i="18" s="1"/>
  <c r="U847" i="18" s="1"/>
  <c r="AB742" i="18"/>
  <c r="AB698" i="18"/>
  <c r="AA685" i="18"/>
  <c r="U685" i="18" s="1"/>
  <c r="AB680" i="18"/>
  <c r="AA680" i="18" s="1"/>
  <c r="U680" i="18" s="1"/>
  <c r="AB674" i="18"/>
  <c r="AB637" i="18"/>
  <c r="AA637" i="18" s="1"/>
  <c r="U637" i="18" s="1"/>
  <c r="AB512" i="18"/>
  <c r="AA512" i="18" s="1"/>
  <c r="U512" i="18" s="1"/>
  <c r="AB405" i="18"/>
  <c r="AB7" i="18"/>
  <c r="AA7" i="18" s="1"/>
  <c r="U7" i="18" s="1"/>
  <c r="AB2003" i="18"/>
  <c r="AA2003" i="18" s="1"/>
  <c r="U2003" i="18" s="1"/>
  <c r="AB977" i="18"/>
  <c r="AA977" i="18" s="1"/>
  <c r="U977" i="18" s="1"/>
  <c r="AB871" i="18"/>
  <c r="AA871" i="18" s="1"/>
  <c r="U871" i="18" s="1"/>
  <c r="AB518" i="18"/>
  <c r="AA518" i="18" s="1"/>
  <c r="U518" i="18" s="1"/>
  <c r="AA309" i="18"/>
  <c r="U309" i="18" s="1"/>
  <c r="AB32" i="18"/>
  <c r="AA32" i="18" s="1"/>
  <c r="U32" i="18" s="1"/>
  <c r="AA1916" i="18"/>
  <c r="U1916" i="18" s="1"/>
  <c r="AA1666" i="18"/>
  <c r="U1666" i="18" s="1"/>
  <c r="AA1026" i="18"/>
  <c r="U1026" i="18" s="1"/>
  <c r="AB1953" i="18"/>
  <c r="AA1953" i="18" s="1"/>
  <c r="U1953" i="18" s="1"/>
  <c r="AB1947" i="18"/>
  <c r="AA1947" i="18" s="1"/>
  <c r="U1947" i="18" s="1"/>
  <c r="AB1922" i="18"/>
  <c r="AA1922" i="18" s="1"/>
  <c r="U1922" i="18" s="1"/>
  <c r="AB1898" i="18"/>
  <c r="AA1898" i="18" s="1"/>
  <c r="U1898" i="18" s="1"/>
  <c r="AB1752" i="18"/>
  <c r="AA1752" i="18" s="1"/>
  <c r="U1752" i="18" s="1"/>
  <c r="AB1740" i="18"/>
  <c r="AA1740" i="18" s="1"/>
  <c r="U1740" i="18" s="1"/>
  <c r="AB1678" i="18"/>
  <c r="AA1678" i="18" s="1"/>
  <c r="U1678" i="18" s="1"/>
  <c r="AA1672" i="18"/>
  <c r="U1672" i="18" s="1"/>
  <c r="AA1654" i="18"/>
  <c r="U1654" i="18" s="1"/>
  <c r="AA1636" i="18"/>
  <c r="U1636" i="18" s="1"/>
  <c r="AB1624" i="18"/>
  <c r="AA1624" i="18" s="1"/>
  <c r="U1624" i="18" s="1"/>
  <c r="AB1569" i="18"/>
  <c r="AA1569" i="18" s="1"/>
  <c r="U1569" i="18" s="1"/>
  <c r="AB1563" i="18"/>
  <c r="AA1563" i="18" s="1"/>
  <c r="U1563" i="18" s="1"/>
  <c r="AB1489" i="18"/>
  <c r="AA1489" i="18" s="1"/>
  <c r="U1489" i="18" s="1"/>
  <c r="AB1465" i="18"/>
  <c r="AA1465" i="18" s="1"/>
  <c r="U1465" i="18" s="1"/>
  <c r="AB1459" i="18"/>
  <c r="AB1367" i="18"/>
  <c r="AB1349" i="18"/>
  <c r="AA1349" i="18" s="1"/>
  <c r="U1349" i="18" s="1"/>
  <c r="AA1330" i="18"/>
  <c r="U1330" i="18" s="1"/>
  <c r="AB1324" i="18"/>
  <c r="AA1324" i="18" s="1"/>
  <c r="U1324" i="18" s="1"/>
  <c r="AB1226" i="18"/>
  <c r="AA1226" i="18" s="1"/>
  <c r="U1226" i="18" s="1"/>
  <c r="AB1089" i="18"/>
  <c r="AA1089" i="18" s="1"/>
  <c r="U1089" i="18" s="1"/>
  <c r="AB1051" i="18"/>
  <c r="AB964" i="18"/>
  <c r="AA964" i="18" s="1"/>
  <c r="U964" i="18" s="1"/>
  <c r="AB926" i="18"/>
  <c r="AA926" i="18" s="1"/>
  <c r="U926" i="18" s="1"/>
  <c r="AB901" i="18"/>
  <c r="AB816" i="18"/>
  <c r="AA816" i="18" s="1"/>
  <c r="U816" i="18" s="1"/>
  <c r="AB791" i="18"/>
  <c r="AB772" i="18"/>
  <c r="AA772" i="18" s="1"/>
  <c r="U772" i="18" s="1"/>
  <c r="AA747" i="18"/>
  <c r="U747" i="18" s="1"/>
  <c r="AB729" i="18"/>
  <c r="AA679" i="18"/>
  <c r="U679" i="18" s="1"/>
  <c r="AB667" i="18"/>
  <c r="AA667" i="18" s="1"/>
  <c r="U667" i="18" s="1"/>
  <c r="AB417" i="18"/>
  <c r="AB309" i="18"/>
  <c r="AB271" i="18"/>
  <c r="AA271" i="18" s="1"/>
  <c r="U271" i="18" s="1"/>
  <c r="AB220" i="18"/>
  <c r="AB182" i="18"/>
  <c r="AA182" i="18" s="1"/>
  <c r="U182" i="18" s="1"/>
  <c r="AB1537" i="18"/>
  <c r="AB1452" i="18"/>
  <c r="AB1225" i="18"/>
  <c r="AA1225" i="18" s="1"/>
  <c r="U1225" i="18" s="1"/>
  <c r="AB1150" i="18"/>
  <c r="AA1150" i="18" s="1"/>
  <c r="U1150" i="18" s="1"/>
  <c r="AB1131" i="18"/>
  <c r="AA1131" i="18" s="1"/>
  <c r="U1131" i="18" s="1"/>
  <c r="AB1063" i="18"/>
  <c r="AA1063" i="18" s="1"/>
  <c r="U1063" i="18" s="1"/>
  <c r="AB963" i="18"/>
  <c r="AB815" i="18"/>
  <c r="AA815" i="18" s="1"/>
  <c r="U815" i="18" s="1"/>
  <c r="AB790" i="18"/>
  <c r="AA790" i="18" s="1"/>
  <c r="U790" i="18" s="1"/>
  <c r="AB777" i="18"/>
  <c r="AB771" i="18"/>
  <c r="AA771" i="18" s="1"/>
  <c r="U771" i="18" s="1"/>
  <c r="AB715" i="18"/>
  <c r="AA715" i="18" s="1"/>
  <c r="U715" i="18" s="1"/>
  <c r="AB690" i="18"/>
  <c r="AA690" i="18" s="1"/>
  <c r="U690" i="18" s="1"/>
  <c r="AB684" i="18"/>
  <c r="AB654" i="18"/>
  <c r="AA654" i="18" s="1"/>
  <c r="U654" i="18" s="1"/>
  <c r="AB604" i="18"/>
  <c r="AA604" i="18" s="1"/>
  <c r="U604" i="18" s="1"/>
  <c r="AB397" i="18"/>
  <c r="AB359" i="18"/>
  <c r="AA359" i="18" s="1"/>
  <c r="U359" i="18" s="1"/>
  <c r="AB276" i="18"/>
  <c r="AB18" i="18"/>
  <c r="AB1885" i="18"/>
  <c r="AA1885" i="18" s="1"/>
  <c r="U1885" i="18" s="1"/>
  <c r="AB598" i="18"/>
  <c r="AA598" i="18" s="1"/>
  <c r="U598" i="18" s="1"/>
  <c r="AB1909" i="18"/>
  <c r="AA1909" i="18" s="1"/>
  <c r="U1909" i="18" s="1"/>
  <c r="AB1879" i="18"/>
  <c r="AA1879" i="18" s="1"/>
  <c r="U1879" i="18" s="1"/>
  <c r="AB1806" i="18"/>
  <c r="AA1806" i="18" s="1"/>
  <c r="U1806" i="18" s="1"/>
  <c r="AB1794" i="18"/>
  <c r="AA1794" i="18" s="1"/>
  <c r="U1794" i="18" s="1"/>
  <c r="AB1470" i="18"/>
  <c r="AA1470" i="18" s="1"/>
  <c r="U1470" i="18" s="1"/>
  <c r="AB1292" i="18"/>
  <c r="AA1292" i="18" s="1"/>
  <c r="U1292" i="18" s="1"/>
  <c r="AB1237" i="18"/>
  <c r="AA1237" i="18" s="1"/>
  <c r="U1237" i="18" s="1"/>
  <c r="AB1231" i="18"/>
  <c r="AA1231" i="18" s="1"/>
  <c r="U1231" i="18" s="1"/>
  <c r="AB1032" i="18"/>
  <c r="AA1032" i="18" s="1"/>
  <c r="U1032" i="18" s="1"/>
  <c r="AA492" i="18"/>
  <c r="U492" i="18" s="1"/>
  <c r="AB486" i="18"/>
  <c r="AA486" i="18" s="1"/>
  <c r="U486" i="18" s="1"/>
  <c r="AA473" i="18"/>
  <c r="U473" i="18" s="1"/>
  <c r="AB1531" i="18"/>
  <c r="AA1531" i="18" s="1"/>
  <c r="U1531" i="18" s="1"/>
  <c r="AB1440" i="18"/>
  <c r="AA1440" i="18" s="1"/>
  <c r="U1440" i="18" s="1"/>
  <c r="AA1019" i="18"/>
  <c r="U1019" i="18" s="1"/>
  <c r="AB976" i="18"/>
  <c r="AA976" i="18" s="1"/>
  <c r="U976" i="18" s="1"/>
  <c r="AB709" i="18"/>
  <c r="AA709" i="18" s="1"/>
  <c r="U709" i="18" s="1"/>
  <c r="AB623" i="18"/>
  <c r="AA623" i="18" s="1"/>
  <c r="U623" i="18" s="1"/>
  <c r="AB517" i="18"/>
  <c r="AA517" i="18" s="1"/>
  <c r="U517" i="18" s="1"/>
  <c r="AB1946" i="18"/>
  <c r="AB1897" i="18"/>
  <c r="AA1580" i="18"/>
  <c r="U1580" i="18" s="1"/>
  <c r="AB1983" i="18"/>
  <c r="AA1983" i="18" s="1"/>
  <c r="U1983" i="18" s="1"/>
  <c r="AB1849" i="18"/>
  <c r="AB1825" i="18"/>
  <c r="AA1825" i="18" s="1"/>
  <c r="U1825" i="18" s="1"/>
  <c r="AB1800" i="18"/>
  <c r="AA1800" i="18" s="1"/>
  <c r="U1800" i="18" s="1"/>
  <c r="AB1873" i="18"/>
  <c r="AA1873" i="18" s="1"/>
  <c r="U1873" i="18" s="1"/>
  <c r="AB1861" i="18"/>
  <c r="AB1855" i="18"/>
  <c r="AB1812" i="18"/>
  <c r="AA1812" i="18" s="1"/>
  <c r="U1812" i="18" s="1"/>
  <c r="AB1775" i="18"/>
  <c r="AA1775" i="18" s="1"/>
  <c r="U1775" i="18" s="1"/>
  <c r="AB1610" i="18"/>
  <c r="AA1610" i="18" s="1"/>
  <c r="U1610" i="18" s="1"/>
  <c r="AB1543" i="18"/>
  <c r="AA1543" i="18" s="1"/>
  <c r="U1543" i="18" s="1"/>
  <c r="AB1518" i="18"/>
  <c r="AA1518" i="18" s="1"/>
  <c r="U1518" i="18" s="1"/>
  <c r="AB1500" i="18"/>
  <c r="AA1500" i="18" s="1"/>
  <c r="U1500" i="18" s="1"/>
  <c r="AB1494" i="18"/>
  <c r="AA1494" i="18" s="1"/>
  <c r="U1494" i="18" s="1"/>
  <c r="AB1476" i="18"/>
  <c r="AA1476" i="18" s="1"/>
  <c r="U1476" i="18" s="1"/>
  <c r="AB1206" i="18"/>
  <c r="AA1206" i="18" s="1"/>
  <c r="U1206" i="18" s="1"/>
  <c r="AB1168" i="18"/>
  <c r="AA1168" i="18" s="1"/>
  <c r="U1168" i="18" s="1"/>
  <c r="AB1137" i="18"/>
  <c r="AA1137" i="18" s="1"/>
  <c r="U1137" i="18" s="1"/>
  <c r="AB1056" i="18"/>
  <c r="AB969" i="18"/>
  <c r="AA969" i="18" s="1"/>
  <c r="U969" i="18" s="1"/>
  <c r="AB906" i="18"/>
  <c r="AA906" i="18" s="1"/>
  <c r="U906" i="18" s="1"/>
  <c r="AB888" i="18"/>
  <c r="AA888" i="18" s="1"/>
  <c r="U888" i="18" s="1"/>
  <c r="AB560" i="18"/>
  <c r="AA560" i="18" s="1"/>
  <c r="U560" i="18" s="1"/>
  <c r="AB403" i="18"/>
  <c r="AA403" i="18" s="1"/>
  <c r="U403" i="18" s="1"/>
  <c r="AA371" i="18"/>
  <c r="U371" i="18" s="1"/>
  <c r="AB352" i="18"/>
  <c r="AA352" i="18" s="1"/>
  <c r="U352" i="18" s="1"/>
  <c r="AB320" i="18"/>
  <c r="AB149" i="18"/>
  <c r="AA149" i="18" s="1"/>
  <c r="U149" i="18" s="1"/>
  <c r="AB143" i="18"/>
  <c r="AB124" i="18"/>
  <c r="AB80" i="18"/>
  <c r="AB49" i="18"/>
  <c r="AA49" i="18" s="1"/>
  <c r="U49" i="18" s="1"/>
  <c r="AB24" i="18"/>
  <c r="AA24" i="18" s="1"/>
  <c r="U24" i="18" s="1"/>
  <c r="AA1732" i="18"/>
  <c r="U1732" i="18" s="1"/>
  <c r="AA1261" i="18"/>
  <c r="U1261" i="18" s="1"/>
  <c r="AB679" i="18"/>
  <c r="AB611" i="18"/>
  <c r="AA611" i="18" s="1"/>
  <c r="U611" i="18" s="1"/>
  <c r="AB315" i="18"/>
  <c r="AB56" i="18"/>
  <c r="AA56" i="18" s="1"/>
  <c r="U56" i="18" s="1"/>
  <c r="AB1990" i="18"/>
  <c r="AA1990" i="18" s="1"/>
  <c r="U1990" i="18" s="1"/>
  <c r="AB1940" i="18"/>
  <c r="AA1940" i="18" s="1"/>
  <c r="U1940" i="18" s="1"/>
  <c r="AB1617" i="18"/>
  <c r="AA1617" i="18" s="1"/>
  <c r="U1617" i="18" s="1"/>
  <c r="AB1336" i="18"/>
  <c r="AA1336" i="18" s="1"/>
  <c r="U1336" i="18" s="1"/>
  <c r="AB1250" i="18"/>
  <c r="AA1250" i="18" s="1"/>
  <c r="U1250" i="18" s="1"/>
  <c r="AB1219" i="18"/>
  <c r="AA1219" i="18" s="1"/>
  <c r="U1219" i="18" s="1"/>
  <c r="AB753" i="18"/>
  <c r="AA753" i="18" s="1"/>
  <c r="U753" i="18" s="1"/>
  <c r="AB703" i="18"/>
  <c r="AB617" i="18"/>
  <c r="AB592" i="18"/>
  <c r="AA592" i="18" s="1"/>
  <c r="U592" i="18" s="1"/>
  <c r="AB321" i="18"/>
  <c r="AA321" i="18" s="1"/>
  <c r="U321" i="18" s="1"/>
  <c r="AB302" i="18"/>
  <c r="AA302" i="18" s="1"/>
  <c r="U302" i="18" s="1"/>
  <c r="AB264" i="18"/>
  <c r="AA232" i="18"/>
  <c r="U232" i="18" s="1"/>
  <c r="AB169" i="18"/>
  <c r="AA169" i="18" s="1"/>
  <c r="U169" i="18" s="1"/>
  <c r="AB1891" i="18"/>
  <c r="AA1891" i="18" s="1"/>
  <c r="U1891" i="18" s="1"/>
  <c r="AB1690" i="18"/>
  <c r="AA1690" i="18" s="1"/>
  <c r="U1690" i="18" s="1"/>
  <c r="AB1525" i="18"/>
  <c r="AA1525" i="18" s="1"/>
  <c r="U1525" i="18" s="1"/>
  <c r="AB1342" i="18"/>
  <c r="AA1342" i="18" s="1"/>
  <c r="U1342" i="18" s="1"/>
  <c r="AB1107" i="18"/>
  <c r="AB1038" i="18"/>
  <c r="AA1025" i="18"/>
  <c r="U1025" i="18" s="1"/>
  <c r="AB995" i="18"/>
  <c r="AA995" i="18" s="1"/>
  <c r="U995" i="18" s="1"/>
  <c r="AB938" i="18"/>
  <c r="AB809" i="18"/>
  <c r="AA809" i="18" s="1"/>
  <c r="U809" i="18" s="1"/>
  <c r="AB1995" i="18"/>
  <c r="AA1995" i="18" s="1"/>
  <c r="U1995" i="18" s="1"/>
  <c r="AA1951" i="18"/>
  <c r="U1951" i="18" s="1"/>
  <c r="AA1914" i="18"/>
  <c r="U1914" i="18" s="1"/>
  <c r="AB1896" i="18"/>
  <c r="AA1896" i="18" s="1"/>
  <c r="U1896" i="18" s="1"/>
  <c r="AB1836" i="18"/>
  <c r="AA1836" i="18" s="1"/>
  <c r="U1836" i="18" s="1"/>
  <c r="AB1818" i="18"/>
  <c r="AA1818" i="18" s="1"/>
  <c r="U1818" i="18" s="1"/>
  <c r="AB1781" i="18"/>
  <c r="AA1781" i="18" s="1"/>
  <c r="U1781" i="18" s="1"/>
  <c r="AB1530" i="18"/>
  <c r="AA1530" i="18" s="1"/>
  <c r="U1530" i="18" s="1"/>
  <c r="AA1469" i="18"/>
  <c r="U1469" i="18" s="1"/>
  <c r="AB1414" i="18"/>
  <c r="AA1414" i="18" s="1"/>
  <c r="U1414" i="18" s="1"/>
  <c r="AB1408" i="18"/>
  <c r="AA1408" i="18" s="1"/>
  <c r="U1408" i="18" s="1"/>
  <c r="AB1384" i="18"/>
  <c r="AA1384" i="18" s="1"/>
  <c r="U1384" i="18" s="1"/>
  <c r="AB1347" i="18"/>
  <c r="AA1347" i="18" s="1"/>
  <c r="U1347" i="18" s="1"/>
  <c r="AB1341" i="18"/>
  <c r="AA1341" i="18" s="1"/>
  <c r="U1341" i="18" s="1"/>
  <c r="AB1310" i="18"/>
  <c r="AA1310" i="18" s="1"/>
  <c r="U1310" i="18" s="1"/>
  <c r="AB1279" i="18"/>
  <c r="AA1279" i="18" s="1"/>
  <c r="U1279" i="18" s="1"/>
  <c r="AB1273" i="18"/>
  <c r="AA1273" i="18" s="1"/>
  <c r="U1273" i="18" s="1"/>
  <c r="AB1193" i="18"/>
  <c r="AA1193" i="18" s="1"/>
  <c r="U1193" i="18" s="1"/>
  <c r="AB1143" i="18"/>
  <c r="AA1143" i="18" s="1"/>
  <c r="U1143" i="18" s="1"/>
  <c r="AB1106" i="18"/>
  <c r="AA1106" i="18" s="1"/>
  <c r="U1106" i="18" s="1"/>
  <c r="AB1043" i="18"/>
  <c r="AA1043" i="18" s="1"/>
  <c r="U1043" i="18" s="1"/>
  <c r="AB1037" i="18"/>
  <c r="AA1037" i="18" s="1"/>
  <c r="U1037" i="18" s="1"/>
  <c r="AB937" i="18"/>
  <c r="AA937" i="18" s="1"/>
  <c r="U937" i="18" s="1"/>
  <c r="AB808" i="18"/>
  <c r="AA808" i="18" s="1"/>
  <c r="U808" i="18" s="1"/>
  <c r="AB647" i="18"/>
  <c r="AB622" i="18"/>
  <c r="AA622" i="18" s="1"/>
  <c r="U622" i="18" s="1"/>
  <c r="AB616" i="18"/>
  <c r="AA616" i="18" s="1"/>
  <c r="U616" i="18" s="1"/>
  <c r="AB541" i="18"/>
  <c r="AA541" i="18" s="1"/>
  <c r="U541" i="18" s="1"/>
  <c r="AA522" i="18"/>
  <c r="U522" i="18" s="1"/>
  <c r="AB434" i="18"/>
  <c r="AB371" i="18"/>
  <c r="AB130" i="18"/>
  <c r="AA98" i="18"/>
  <c r="U98" i="18" s="1"/>
  <c r="AA73" i="18"/>
  <c r="U73" i="18" s="1"/>
  <c r="AB30" i="18"/>
  <c r="AB1926" i="18"/>
  <c r="AB1805" i="18"/>
  <c r="AA1805" i="18" s="1"/>
  <c r="U1805" i="18" s="1"/>
  <c r="AB1799" i="18"/>
  <c r="AA1799" i="18" s="1"/>
  <c r="U1799" i="18" s="1"/>
  <c r="AB1768" i="18"/>
  <c r="AA1768" i="18" s="1"/>
  <c r="U1768" i="18" s="1"/>
  <c r="AB1738" i="18"/>
  <c r="AA1738" i="18" s="1"/>
  <c r="U1738" i="18" s="1"/>
  <c r="AB1567" i="18"/>
  <c r="AA1567" i="18" s="1"/>
  <c r="U1567" i="18" s="1"/>
  <c r="AB1561" i="18"/>
  <c r="AA1561" i="18" s="1"/>
  <c r="U1561" i="18" s="1"/>
  <c r="AB1426" i="18"/>
  <c r="AA1426" i="18" s="1"/>
  <c r="U1426" i="18" s="1"/>
  <c r="AB1353" i="18"/>
  <c r="AA1353" i="18" s="1"/>
  <c r="U1353" i="18" s="1"/>
  <c r="AA1303" i="18"/>
  <c r="U1303" i="18" s="1"/>
  <c r="AB1236" i="18"/>
  <c r="AA1236" i="18" s="1"/>
  <c r="U1236" i="18" s="1"/>
  <c r="AB1199" i="18"/>
  <c r="AA1199" i="18" s="1"/>
  <c r="U1199" i="18" s="1"/>
  <c r="AB1074" i="18"/>
  <c r="AA1074" i="18" s="1"/>
  <c r="U1074" i="18" s="1"/>
  <c r="AB1049" i="18"/>
  <c r="AA1049" i="18" s="1"/>
  <c r="U1049" i="18" s="1"/>
  <c r="AB943" i="18"/>
  <c r="AA943" i="18" s="1"/>
  <c r="U943" i="18" s="1"/>
  <c r="AA745" i="18"/>
  <c r="U745" i="18" s="1"/>
  <c r="AB733" i="18"/>
  <c r="AA733" i="18" s="1"/>
  <c r="U733" i="18" s="1"/>
  <c r="AB714" i="18"/>
  <c r="AB603" i="18"/>
  <c r="AA603" i="18" s="1"/>
  <c r="U603" i="18" s="1"/>
  <c r="AA590" i="18"/>
  <c r="U590" i="18" s="1"/>
  <c r="AB578" i="18"/>
  <c r="AA578" i="18" s="1"/>
  <c r="U578" i="18" s="1"/>
  <c r="AB522" i="18"/>
  <c r="AB497" i="18"/>
  <c r="AB256" i="18"/>
  <c r="AB1938" i="18"/>
  <c r="AA1938" i="18" s="1"/>
  <c r="U1938" i="18" s="1"/>
  <c r="AB1932" i="18"/>
  <c r="AA1932" i="18" s="1"/>
  <c r="U1932" i="18" s="1"/>
  <c r="AB1811" i="18"/>
  <c r="AA1811" i="18" s="1"/>
  <c r="U1811" i="18" s="1"/>
  <c r="AB1756" i="18"/>
  <c r="AB1542" i="18"/>
  <c r="AA1542" i="18" s="1"/>
  <c r="U1542" i="18" s="1"/>
  <c r="AA1529" i="18"/>
  <c r="U1529" i="18" s="1"/>
  <c r="AB1371" i="18"/>
  <c r="AA1371" i="18" s="1"/>
  <c r="U1371" i="18" s="1"/>
  <c r="AA1272" i="18"/>
  <c r="U1272" i="18" s="1"/>
  <c r="AB1211" i="18"/>
  <c r="AA1211" i="18" s="1"/>
  <c r="U1211" i="18" s="1"/>
  <c r="AA1173" i="18"/>
  <c r="U1173" i="18" s="1"/>
  <c r="AA1036" i="18"/>
  <c r="U1036" i="18" s="1"/>
  <c r="AB949" i="18"/>
  <c r="AA949" i="18" s="1"/>
  <c r="U949" i="18" s="1"/>
  <c r="AB905" i="18"/>
  <c r="AA905" i="18" s="1"/>
  <c r="U905" i="18" s="1"/>
  <c r="AB887" i="18"/>
  <c r="AA887" i="18" s="1"/>
  <c r="U887" i="18" s="1"/>
  <c r="AB832" i="18"/>
  <c r="AA832" i="18" s="1"/>
  <c r="U832" i="18" s="1"/>
  <c r="AB820" i="18"/>
  <c r="AA820" i="18" s="1"/>
  <c r="U820" i="18" s="1"/>
  <c r="AA615" i="18"/>
  <c r="U615" i="18" s="1"/>
  <c r="AB609" i="18"/>
  <c r="AA609" i="18" s="1"/>
  <c r="U609" i="18" s="1"/>
  <c r="AB584" i="18"/>
  <c r="AA584" i="18" s="1"/>
  <c r="U584" i="18" s="1"/>
  <c r="AB503" i="18"/>
  <c r="AA503" i="18" s="1"/>
  <c r="U503" i="18" s="1"/>
  <c r="AB332" i="18"/>
  <c r="AA332" i="18" s="1"/>
  <c r="U332" i="18" s="1"/>
  <c r="AB224" i="18"/>
  <c r="AA224" i="18" s="1"/>
  <c r="U224" i="18" s="1"/>
  <c r="AA1994" i="18"/>
  <c r="U1994" i="18" s="1"/>
  <c r="AA1847" i="18"/>
  <c r="U1847" i="18" s="1"/>
  <c r="AB1786" i="18"/>
  <c r="AA1786" i="18" s="1"/>
  <c r="U1786" i="18" s="1"/>
  <c r="AA1767" i="18"/>
  <c r="U1767" i="18" s="1"/>
  <c r="AB1523" i="18"/>
  <c r="AA1523" i="18" s="1"/>
  <c r="U1523" i="18" s="1"/>
  <c r="AA1352" i="18"/>
  <c r="U1352" i="18" s="1"/>
  <c r="AB1309" i="18"/>
  <c r="AA1309" i="18" s="1"/>
  <c r="U1309" i="18" s="1"/>
  <c r="AB1173" i="18"/>
  <c r="AB936" i="18"/>
  <c r="AA936" i="18" s="1"/>
  <c r="U936" i="18" s="1"/>
  <c r="AA813" i="18"/>
  <c r="U813" i="18" s="1"/>
  <c r="AA713" i="18"/>
  <c r="U713" i="18" s="1"/>
  <c r="AB621" i="18"/>
  <c r="AA621" i="18" s="1"/>
  <c r="U621" i="18" s="1"/>
  <c r="AB615" i="18"/>
  <c r="AB571" i="18"/>
  <c r="AA571" i="18" s="1"/>
  <c r="U571" i="18" s="1"/>
  <c r="AB427" i="18"/>
  <c r="AA427" i="18" s="1"/>
  <c r="U427" i="18" s="1"/>
  <c r="AB249" i="18"/>
  <c r="AA1956" i="18"/>
  <c r="U1956" i="18" s="1"/>
  <c r="AB1944" i="18"/>
  <c r="AA1944" i="18" s="1"/>
  <c r="U1944" i="18" s="1"/>
  <c r="AB1895" i="18"/>
  <c r="AA1895" i="18" s="1"/>
  <c r="U1895" i="18" s="1"/>
  <c r="AA1877" i="18"/>
  <c r="U1877" i="18" s="1"/>
  <c r="AB1706" i="18"/>
  <c r="AA1706" i="18" s="1"/>
  <c r="U1706" i="18" s="1"/>
  <c r="AA1663" i="18"/>
  <c r="U1663" i="18" s="1"/>
  <c r="AB1504" i="18"/>
  <c r="AA1504" i="18" s="1"/>
  <c r="U1504" i="18" s="1"/>
  <c r="AB1450" i="18"/>
  <c r="AA1450" i="18" s="1"/>
  <c r="U1450" i="18" s="1"/>
  <c r="AB1383" i="18"/>
  <c r="AA1383" i="18" s="1"/>
  <c r="U1383" i="18" s="1"/>
  <c r="AB1223" i="18"/>
  <c r="AA1223" i="18" s="1"/>
  <c r="U1223" i="18" s="1"/>
  <c r="AB1154" i="18"/>
  <c r="AA1154" i="18" s="1"/>
  <c r="U1154" i="18" s="1"/>
  <c r="AB1086" i="18"/>
  <c r="AA1086" i="18" s="1"/>
  <c r="U1086" i="18" s="1"/>
  <c r="AB1048" i="18"/>
  <c r="AA1048" i="18" s="1"/>
  <c r="U1048" i="18" s="1"/>
  <c r="AA967" i="18"/>
  <c r="U967" i="18" s="1"/>
  <c r="AB961" i="18"/>
  <c r="AA961" i="18" s="1"/>
  <c r="U961" i="18" s="1"/>
  <c r="AB955" i="18"/>
  <c r="AA955" i="18" s="1"/>
  <c r="U955" i="18" s="1"/>
  <c r="AB942" i="18"/>
  <c r="AA942" i="18" s="1"/>
  <c r="U942" i="18" s="1"/>
  <c r="AA929" i="18"/>
  <c r="U929" i="18" s="1"/>
  <c r="AB880" i="18"/>
  <c r="AA880" i="18" s="1"/>
  <c r="U880" i="18" s="1"/>
  <c r="AB856" i="18"/>
  <c r="AA794" i="18"/>
  <c r="U794" i="18" s="1"/>
  <c r="AB726" i="18"/>
  <c r="AB664" i="18"/>
  <c r="AA664" i="18" s="1"/>
  <c r="U664" i="18" s="1"/>
  <c r="AB627" i="18"/>
  <c r="AA627" i="18" s="1"/>
  <c r="U627" i="18" s="1"/>
  <c r="AB344" i="18"/>
  <c r="AA344" i="18" s="1"/>
  <c r="U344" i="18" s="1"/>
  <c r="AB116" i="18"/>
  <c r="AA116" i="18" s="1"/>
  <c r="U116" i="18" s="1"/>
  <c r="AA681" i="18"/>
  <c r="U681" i="18" s="1"/>
  <c r="AB178" i="18"/>
  <c r="AB1016" i="18"/>
  <c r="AA1016" i="18" s="1"/>
  <c r="U1016" i="18" s="1"/>
  <c r="AB1004" i="18"/>
  <c r="AA1004" i="18" s="1"/>
  <c r="U1004" i="18" s="1"/>
  <c r="AA985" i="18"/>
  <c r="U985" i="18" s="1"/>
  <c r="AB731" i="18"/>
  <c r="AA731" i="18" s="1"/>
  <c r="U731" i="18" s="1"/>
  <c r="AB184" i="18"/>
  <c r="AA52" i="18"/>
  <c r="U52" i="18" s="1"/>
  <c r="AB1846" i="18"/>
  <c r="AA1846" i="18" s="1"/>
  <c r="U1846" i="18" s="1"/>
  <c r="AB1178" i="18"/>
  <c r="AA1178" i="18" s="1"/>
  <c r="U1178" i="18" s="1"/>
  <c r="AA607" i="18"/>
  <c r="U607" i="18" s="1"/>
  <c r="AB576" i="18"/>
  <c r="AA576" i="18" s="1"/>
  <c r="U576" i="18" s="1"/>
  <c r="AB115" i="18"/>
  <c r="AA2004" i="18"/>
  <c r="U2004" i="18" s="1"/>
  <c r="AB1986" i="18"/>
  <c r="AA1986" i="18" s="1"/>
  <c r="U1986" i="18" s="1"/>
  <c r="AB1876" i="18"/>
  <c r="AA1876" i="18" s="1"/>
  <c r="U1876" i="18" s="1"/>
  <c r="AB1864" i="18"/>
  <c r="AA1864" i="18" s="1"/>
  <c r="U1864" i="18" s="1"/>
  <c r="AB1772" i="18"/>
  <c r="AA1772" i="18" s="1"/>
  <c r="U1772" i="18" s="1"/>
  <c r="AB1632" i="18"/>
  <c r="AA1632" i="18" s="1"/>
  <c r="U1632" i="18" s="1"/>
  <c r="AB1613" i="18"/>
  <c r="AB1607" i="18"/>
  <c r="AA1607" i="18" s="1"/>
  <c r="U1607" i="18" s="1"/>
  <c r="AB1546" i="18"/>
  <c r="AA1546" i="18" s="1"/>
  <c r="U1546" i="18" s="1"/>
  <c r="AB1491" i="18"/>
  <c r="AB1473" i="18"/>
  <c r="AA1473" i="18" s="1"/>
  <c r="U1473" i="18" s="1"/>
  <c r="AB1320" i="18"/>
  <c r="AA1320" i="18" s="1"/>
  <c r="U1320" i="18" s="1"/>
  <c r="AB1301" i="18"/>
  <c r="AA1301" i="18" s="1"/>
  <c r="U1301" i="18" s="1"/>
  <c r="AB1165" i="18"/>
  <c r="AA1165" i="18" s="1"/>
  <c r="U1165" i="18" s="1"/>
  <c r="AB909" i="18"/>
  <c r="AA909" i="18" s="1"/>
  <c r="U909" i="18" s="1"/>
  <c r="AB903" i="18"/>
  <c r="AA903" i="18" s="1"/>
  <c r="U903" i="18" s="1"/>
  <c r="AA872" i="18"/>
  <c r="U872" i="18" s="1"/>
  <c r="AB830" i="18"/>
  <c r="AA830" i="18" s="1"/>
  <c r="U830" i="18" s="1"/>
  <c r="AB780" i="18"/>
  <c r="AB705" i="18"/>
  <c r="AB557" i="18"/>
  <c r="AA557" i="18" s="1"/>
  <c r="U557" i="18" s="1"/>
  <c r="AB526" i="18"/>
  <c r="AB501" i="18"/>
  <c r="AA501" i="18" s="1"/>
  <c r="U501" i="18" s="1"/>
  <c r="AB298" i="18"/>
  <c r="AA298" i="18" s="1"/>
  <c r="U298" i="18" s="1"/>
  <c r="AB165" i="18"/>
  <c r="AA165" i="18" s="1"/>
  <c r="U165" i="18" s="1"/>
  <c r="AB1104" i="18"/>
  <c r="AA1104" i="18" s="1"/>
  <c r="U1104" i="18" s="1"/>
  <c r="AB744" i="18"/>
  <c r="AA744" i="18" s="1"/>
  <c r="U744" i="18" s="1"/>
  <c r="AB700" i="18"/>
  <c r="AA700" i="18" s="1"/>
  <c r="U700" i="18" s="1"/>
  <c r="AB570" i="18"/>
  <c r="AA570" i="18" s="1"/>
  <c r="U570" i="18" s="1"/>
  <c r="AB514" i="18"/>
  <c r="AA514" i="18" s="1"/>
  <c r="U514" i="18" s="1"/>
  <c r="AA1906" i="18"/>
  <c r="U1906" i="18" s="1"/>
  <c r="AB1620" i="18"/>
  <c r="AA1620" i="18" s="1"/>
  <c r="U1620" i="18" s="1"/>
  <c r="AA687" i="18"/>
  <c r="U687" i="18" s="1"/>
  <c r="AB651" i="18"/>
  <c r="AA651" i="18" s="1"/>
  <c r="U651" i="18" s="1"/>
  <c r="AB1503" i="18"/>
  <c r="AB1314" i="18"/>
  <c r="AA1314" i="18" s="1"/>
  <c r="U1314" i="18" s="1"/>
  <c r="AB1047" i="18"/>
  <c r="AA1047" i="18" s="1"/>
  <c r="U1047" i="18" s="1"/>
  <c r="AB891" i="18"/>
  <c r="AA891" i="18" s="1"/>
  <c r="U891" i="18" s="1"/>
  <c r="AB657" i="18"/>
  <c r="AA657" i="18" s="1"/>
  <c r="U657" i="18" s="1"/>
  <c r="AB71" i="18"/>
  <c r="AA71" i="18" s="1"/>
  <c r="U71" i="18" s="1"/>
  <c r="AA1870" i="18"/>
  <c r="U1870" i="18" s="1"/>
  <c r="AB1467" i="18"/>
  <c r="AA1467" i="18" s="1"/>
  <c r="U1467" i="18" s="1"/>
  <c r="AB545" i="18"/>
  <c r="AA545" i="18" s="1"/>
  <c r="U545" i="18" s="1"/>
  <c r="AB1638" i="18"/>
  <c r="AA1638" i="18" s="1"/>
  <c r="U1638" i="18" s="1"/>
  <c r="AB972" i="18"/>
  <c r="AA972" i="18" s="1"/>
  <c r="U972" i="18" s="1"/>
  <c r="AB953" i="18"/>
  <c r="AA953" i="18" s="1"/>
  <c r="U953" i="18" s="1"/>
  <c r="AB921" i="18"/>
  <c r="AB805" i="18"/>
  <c r="AA805" i="18" s="1"/>
  <c r="U805" i="18" s="1"/>
  <c r="AB743" i="18"/>
  <c r="AA743" i="18" s="1"/>
  <c r="U743" i="18" s="1"/>
  <c r="AB638" i="18"/>
  <c r="AA638" i="18" s="1"/>
  <c r="U638" i="18" s="1"/>
  <c r="AB368" i="18"/>
  <c r="AA368" i="18" s="1"/>
  <c r="U368" i="18" s="1"/>
  <c r="AB228" i="18"/>
  <c r="AA228" i="18" s="1"/>
  <c r="U228" i="18" s="1"/>
  <c r="AA39" i="18"/>
  <c r="U39" i="18" s="1"/>
  <c r="AA1900" i="18"/>
  <c r="U1900" i="18" s="1"/>
  <c r="AA1412" i="18"/>
  <c r="U1412" i="18" s="1"/>
  <c r="AB470" i="18"/>
  <c r="AB1283" i="18"/>
  <c r="AA1283" i="18" s="1"/>
  <c r="U1283" i="18" s="1"/>
  <c r="AB1626" i="18"/>
  <c r="AA1626" i="18" s="1"/>
  <c r="U1626" i="18" s="1"/>
  <c r="AB1295" i="18"/>
  <c r="AA1295" i="18" s="1"/>
  <c r="U1295" i="18" s="1"/>
  <c r="AB1097" i="18"/>
  <c r="AA1097" i="18" s="1"/>
  <c r="U1097" i="18" s="1"/>
  <c r="AB1973" i="18"/>
  <c r="AA1973" i="18" s="1"/>
  <c r="U1973" i="18" s="1"/>
  <c r="AB1845" i="18"/>
  <c r="AA1845" i="18" s="1"/>
  <c r="U1845" i="18" s="1"/>
  <c r="AB1650" i="18"/>
  <c r="AA1650" i="18" s="1"/>
  <c r="U1650" i="18" s="1"/>
  <c r="AB1619" i="18"/>
  <c r="AA1619" i="18" s="1"/>
  <c r="U1619" i="18" s="1"/>
  <c r="AB1527" i="18"/>
  <c r="AA1527" i="18" s="1"/>
  <c r="U1527" i="18" s="1"/>
  <c r="AA1466" i="18"/>
  <c r="U1466" i="18" s="1"/>
  <c r="AA1460" i="18"/>
  <c r="U1460" i="18" s="1"/>
  <c r="AB1258" i="18"/>
  <c r="AA1258" i="18" s="1"/>
  <c r="U1258" i="18" s="1"/>
  <c r="AB1109" i="18"/>
  <c r="AA1109" i="18" s="1"/>
  <c r="U1109" i="18" s="1"/>
  <c r="AB1040" i="18"/>
  <c r="AA1040" i="18" s="1"/>
  <c r="U1040" i="18" s="1"/>
  <c r="AB1034" i="18"/>
  <c r="AA1034" i="18" s="1"/>
  <c r="U1034" i="18" s="1"/>
  <c r="AB724" i="18"/>
  <c r="AA724" i="18" s="1"/>
  <c r="U724" i="18" s="1"/>
  <c r="AB706" i="18"/>
  <c r="AA706" i="18" s="1"/>
  <c r="U706" i="18" s="1"/>
  <c r="AB614" i="18"/>
  <c r="AA614" i="18" s="1"/>
  <c r="U614" i="18" s="1"/>
  <c r="AB1449" i="18"/>
  <c r="AB855" i="18"/>
  <c r="AA855" i="18" s="1"/>
  <c r="U855" i="18" s="1"/>
  <c r="AB564" i="18"/>
  <c r="AA564" i="18" s="1"/>
  <c r="U564" i="18" s="1"/>
  <c r="AB1455" i="18"/>
  <c r="AA1455" i="18" s="1"/>
  <c r="U1455" i="18" s="1"/>
  <c r="AB1289" i="18"/>
  <c r="AA1289" i="18" s="1"/>
  <c r="U1289" i="18" s="1"/>
  <c r="AA836" i="18"/>
  <c r="U836" i="18" s="1"/>
  <c r="AB626" i="18"/>
  <c r="AA626" i="18" s="1"/>
  <c r="U626" i="18" s="1"/>
  <c r="AB520" i="18"/>
  <c r="AA520" i="18" s="1"/>
  <c r="U520" i="18" s="1"/>
  <c r="AB394" i="18"/>
  <c r="AB1979" i="18"/>
  <c r="AA1979" i="18" s="1"/>
  <c r="U1979" i="18" s="1"/>
  <c r="AA1935" i="18"/>
  <c r="U1935" i="18" s="1"/>
  <c r="AB1790" i="18"/>
  <c r="AB1698" i="18"/>
  <c r="AA1576" i="18"/>
  <c r="U1576" i="18" s="1"/>
  <c r="AB1558" i="18"/>
  <c r="AA1350" i="18"/>
  <c r="U1350" i="18" s="1"/>
  <c r="AB1313" i="18"/>
  <c r="AA1313" i="18" s="1"/>
  <c r="U1313" i="18" s="1"/>
  <c r="AB1196" i="18"/>
  <c r="AA1196" i="18" s="1"/>
  <c r="U1196" i="18" s="1"/>
  <c r="AB1177" i="18"/>
  <c r="AA1177" i="18" s="1"/>
  <c r="U1177" i="18" s="1"/>
  <c r="AB1021" i="18"/>
  <c r="AA1021" i="18" s="1"/>
  <c r="U1021" i="18" s="1"/>
  <c r="AB1003" i="18"/>
  <c r="AA1003" i="18" s="1"/>
  <c r="U1003" i="18" s="1"/>
  <c r="AA841" i="18"/>
  <c r="U841" i="18" s="1"/>
  <c r="AB811" i="18"/>
  <c r="AA811" i="18" s="1"/>
  <c r="U811" i="18" s="1"/>
  <c r="AB767" i="18"/>
  <c r="AA767" i="18" s="1"/>
  <c r="U767" i="18" s="1"/>
  <c r="AB686" i="18"/>
  <c r="AA686" i="18" s="1"/>
  <c r="U686" i="18" s="1"/>
  <c r="AB575" i="18"/>
  <c r="AA575" i="18" s="1"/>
  <c r="U575" i="18" s="1"/>
  <c r="AB342" i="18"/>
  <c r="AA342" i="18" s="1"/>
  <c r="U342" i="18" s="1"/>
  <c r="AA297" i="18"/>
  <c r="U297" i="18" s="1"/>
  <c r="AB120" i="18"/>
  <c r="AA120" i="18" s="1"/>
  <c r="U120" i="18" s="1"/>
  <c r="AB70" i="18"/>
  <c r="AA70" i="18" s="1"/>
  <c r="U70" i="18" s="1"/>
  <c r="AB2005" i="18"/>
  <c r="AA2005" i="18" s="1"/>
  <c r="U2005" i="18" s="1"/>
  <c r="AB1894" i="18"/>
  <c r="AA1894" i="18" s="1"/>
  <c r="U1894" i="18" s="1"/>
  <c r="AB1534" i="18"/>
  <c r="AA1534" i="18" s="1"/>
  <c r="U1534" i="18" s="1"/>
  <c r="AB1443" i="18"/>
  <c r="AA1443" i="18" s="1"/>
  <c r="U1443" i="18" s="1"/>
  <c r="AA1234" i="18"/>
  <c r="U1234" i="18" s="1"/>
  <c r="AB998" i="18"/>
  <c r="AB109" i="18"/>
  <c r="AA96" i="18"/>
  <c r="U96" i="18" s="1"/>
  <c r="AB1840" i="18"/>
  <c r="AB1197" i="18"/>
  <c r="AA1197" i="18" s="1"/>
  <c r="U1197" i="18" s="1"/>
  <c r="AB663" i="18"/>
  <c r="AB15" i="18"/>
  <c r="AB1949" i="18"/>
  <c r="AA1949" i="18" s="1"/>
  <c r="U1949" i="18" s="1"/>
  <c r="AB1540" i="18"/>
  <c r="AA1540" i="18" s="1"/>
  <c r="U1540" i="18" s="1"/>
  <c r="AB1716" i="18"/>
  <c r="AA1716" i="18" s="1"/>
  <c r="U1716" i="18" s="1"/>
  <c r="AA1539" i="18"/>
  <c r="U1539" i="18" s="1"/>
  <c r="AB1478" i="18"/>
  <c r="AA1478" i="18" s="1"/>
  <c r="U1478" i="18" s="1"/>
  <c r="AB1417" i="18"/>
  <c r="AA1417" i="18" s="1"/>
  <c r="U1417" i="18" s="1"/>
  <c r="AA1306" i="18"/>
  <c r="U1306" i="18" s="1"/>
  <c r="AB1300" i="18"/>
  <c r="AA1300" i="18" s="1"/>
  <c r="U1300" i="18" s="1"/>
  <c r="AA1227" i="18"/>
  <c r="U1227" i="18" s="1"/>
  <c r="AB1202" i="18"/>
  <c r="AA1202" i="18" s="1"/>
  <c r="U1202" i="18" s="1"/>
  <c r="AB1127" i="18"/>
  <c r="AA1127" i="18" s="1"/>
  <c r="U1127" i="18" s="1"/>
  <c r="AB946" i="18"/>
  <c r="AA946" i="18" s="1"/>
  <c r="U946" i="18" s="1"/>
  <c r="AB896" i="18"/>
  <c r="AB884" i="18"/>
  <c r="AA884" i="18" s="1"/>
  <c r="U884" i="18" s="1"/>
  <c r="AB829" i="18"/>
  <c r="AA829" i="18" s="1"/>
  <c r="U829" i="18" s="1"/>
  <c r="AB792" i="18"/>
  <c r="AA792" i="18" s="1"/>
  <c r="U792" i="18" s="1"/>
  <c r="AB730" i="18"/>
  <c r="AA730" i="18" s="1"/>
  <c r="U730" i="18" s="1"/>
  <c r="AB550" i="18"/>
  <c r="AA550" i="18" s="1"/>
  <c r="U550" i="18" s="1"/>
  <c r="AB329" i="18"/>
  <c r="AB95" i="18"/>
  <c r="AA95" i="18" s="1"/>
  <c r="U95" i="18" s="1"/>
  <c r="AB187" i="18"/>
  <c r="AA187" i="18" s="1"/>
  <c r="U187" i="18" s="1"/>
  <c r="AB150" i="18"/>
  <c r="AA150" i="18" s="1"/>
  <c r="U150" i="18" s="1"/>
  <c r="AB27" i="18"/>
  <c r="AB230" i="18"/>
  <c r="AB192" i="18"/>
  <c r="AA192" i="18" s="1"/>
  <c r="U192" i="18" s="1"/>
  <c r="AB416" i="18"/>
  <c r="AA416" i="18" s="1"/>
  <c r="U416" i="18" s="1"/>
  <c r="AB404" i="18"/>
  <c r="AA404" i="18" s="1"/>
  <c r="U404" i="18" s="1"/>
  <c r="AB398" i="18"/>
  <c r="AA398" i="18" s="1"/>
  <c r="U398" i="18" s="1"/>
  <c r="AB392" i="18"/>
  <c r="AA392" i="18" s="1"/>
  <c r="U392" i="18" s="1"/>
  <c r="AB386" i="18"/>
  <c r="AB292" i="18"/>
  <c r="AB198" i="18"/>
  <c r="AA198" i="18" s="1"/>
  <c r="U198" i="18" s="1"/>
  <c r="AB87" i="18"/>
  <c r="AB62" i="18"/>
  <c r="AA62" i="18" s="1"/>
  <c r="U62" i="18" s="1"/>
  <c r="AB44" i="18"/>
  <c r="AA44" i="18" s="1"/>
  <c r="U44" i="18" s="1"/>
  <c r="AA19" i="18"/>
  <c r="U19" i="18" s="1"/>
  <c r="AB335" i="18"/>
  <c r="AA335" i="18" s="1"/>
  <c r="U335" i="18" s="1"/>
  <c r="AA316" i="18"/>
  <c r="U316" i="18" s="1"/>
  <c r="AA191" i="18"/>
  <c r="U191" i="18" s="1"/>
  <c r="AA179" i="18"/>
  <c r="U179" i="18" s="1"/>
  <c r="AA148" i="18"/>
  <c r="U148" i="18" s="1"/>
  <c r="AA142" i="18"/>
  <c r="U142" i="18" s="1"/>
  <c r="AB111" i="18"/>
  <c r="AA111" i="18" s="1"/>
  <c r="U111" i="18" s="1"/>
  <c r="AA92" i="18"/>
  <c r="U92" i="18" s="1"/>
  <c r="AB447" i="18"/>
  <c r="AA447" i="18" s="1"/>
  <c r="U447" i="18" s="1"/>
  <c r="AB379" i="18"/>
  <c r="AA379" i="18" s="1"/>
  <c r="U379" i="18" s="1"/>
  <c r="AB304" i="18"/>
  <c r="AA304" i="18" s="1"/>
  <c r="U304" i="18" s="1"/>
  <c r="AB360" i="18"/>
  <c r="AA360" i="18" s="1"/>
  <c r="U360" i="18" s="1"/>
  <c r="AB229" i="18"/>
  <c r="AA229" i="18" s="1"/>
  <c r="U229" i="18" s="1"/>
  <c r="AB191" i="18"/>
  <c r="AB123" i="18"/>
  <c r="AA123" i="18" s="1"/>
  <c r="U123" i="18" s="1"/>
  <c r="AB347" i="18"/>
  <c r="AA347" i="18" s="1"/>
  <c r="U347" i="18" s="1"/>
  <c r="AA272" i="18"/>
  <c r="U272" i="18" s="1"/>
  <c r="AB254" i="18"/>
  <c r="AA254" i="18" s="1"/>
  <c r="U254" i="18" s="1"/>
  <c r="AB129" i="18"/>
  <c r="AA129" i="18" s="1"/>
  <c r="U129" i="18" s="1"/>
  <c r="AB12" i="18"/>
  <c r="AA12" i="18" s="1"/>
  <c r="U12" i="18" s="1"/>
  <c r="AB496" i="18"/>
  <c r="AA496" i="18" s="1"/>
  <c r="U496" i="18" s="1"/>
  <c r="AB421" i="18"/>
  <c r="AA421" i="18" s="1"/>
  <c r="U421" i="18" s="1"/>
  <c r="AB372" i="18"/>
  <c r="AA372" i="18" s="1"/>
  <c r="U372" i="18" s="1"/>
  <c r="AB222" i="18"/>
  <c r="AA222" i="18" s="1"/>
  <c r="U222" i="18" s="1"/>
  <c r="AB203" i="18"/>
  <c r="AB135" i="18"/>
  <c r="AA135" i="18" s="1"/>
  <c r="U135" i="18" s="1"/>
  <c r="AA18" i="18"/>
  <c r="U18" i="18" s="1"/>
  <c r="AB391" i="18"/>
  <c r="AA391" i="18" s="1"/>
  <c r="U391" i="18" s="1"/>
  <c r="AB291" i="18"/>
  <c r="AB235" i="18"/>
  <c r="AA184" i="18"/>
  <c r="U184" i="18" s="1"/>
  <c r="AB477" i="18"/>
  <c r="AA477" i="18" s="1"/>
  <c r="U477" i="18" s="1"/>
  <c r="AB414" i="18"/>
  <c r="AA414" i="18" s="1"/>
  <c r="U414" i="18" s="1"/>
  <c r="AB384" i="18"/>
  <c r="AA384" i="18" s="1"/>
  <c r="U384" i="18" s="1"/>
  <c r="AB365" i="18"/>
  <c r="AB327" i="18"/>
  <c r="AB259" i="18"/>
  <c r="AA259" i="18" s="1"/>
  <c r="U259" i="18" s="1"/>
  <c r="AB253" i="18"/>
  <c r="AA253" i="18" s="1"/>
  <c r="U253" i="18" s="1"/>
  <c r="AB234" i="18"/>
  <c r="AA234" i="18" s="1"/>
  <c r="U234" i="18" s="1"/>
  <c r="AB215" i="18"/>
  <c r="AA171" i="18"/>
  <c r="U171" i="18" s="1"/>
  <c r="AB11" i="18"/>
  <c r="AA11" i="18" s="1"/>
  <c r="U11" i="18" s="1"/>
  <c r="AB495" i="18"/>
  <c r="AA495" i="18" s="1"/>
  <c r="U495" i="18" s="1"/>
  <c r="AB296" i="18"/>
  <c r="AA296" i="18" s="1"/>
  <c r="U296" i="18" s="1"/>
  <c r="AA146" i="18"/>
  <c r="U146" i="18" s="1"/>
  <c r="AB72" i="18"/>
  <c r="AA72" i="18" s="1"/>
  <c r="U72" i="18" s="1"/>
  <c r="AB377" i="18"/>
  <c r="AA377" i="18" s="1"/>
  <c r="U377" i="18" s="1"/>
  <c r="AB246" i="18"/>
  <c r="AA246" i="18" s="1"/>
  <c r="U246" i="18" s="1"/>
  <c r="AB227" i="18"/>
  <c r="AB146" i="18"/>
  <c r="AB23" i="18"/>
  <c r="AA23" i="18" s="1"/>
  <c r="U23" i="18" s="1"/>
  <c r="AB451" i="18"/>
  <c r="AA451" i="18" s="1"/>
  <c r="U451" i="18" s="1"/>
  <c r="AB438" i="18"/>
  <c r="AB383" i="18"/>
  <c r="AA383" i="18" s="1"/>
  <c r="U383" i="18" s="1"/>
  <c r="AA364" i="18"/>
  <c r="U364" i="18" s="1"/>
  <c r="AB314" i="18"/>
  <c r="AB308" i="18"/>
  <c r="AA308" i="18" s="1"/>
  <c r="U308" i="18" s="1"/>
  <c r="AB189" i="18"/>
  <c r="AA189" i="18" s="1"/>
  <c r="U189" i="18" s="1"/>
  <c r="AA158" i="18"/>
  <c r="U158" i="18" s="1"/>
  <c r="AB90" i="18"/>
  <c r="AA90" i="18" s="1"/>
  <c r="U90" i="18" s="1"/>
  <c r="AA53" i="18"/>
  <c r="U53" i="18" s="1"/>
  <c r="AB41" i="18"/>
  <c r="AA41" i="18" s="1"/>
  <c r="U41" i="18" s="1"/>
  <c r="AB29" i="18"/>
  <c r="AA29" i="18" s="1"/>
  <c r="U29" i="18" s="1"/>
  <c r="AA258" i="18"/>
  <c r="U258" i="18" s="1"/>
  <c r="AB183" i="18"/>
  <c r="AA152" i="18"/>
  <c r="U152" i="18" s="1"/>
  <c r="AB419" i="18"/>
  <c r="AA419" i="18" s="1"/>
  <c r="U419" i="18" s="1"/>
  <c r="AB407" i="18"/>
  <c r="AA407" i="18" s="1"/>
  <c r="U407" i="18" s="1"/>
  <c r="AB345" i="18"/>
  <c r="AA220" i="18"/>
  <c r="U220" i="18" s="1"/>
  <c r="AB214" i="18"/>
  <c r="AA214" i="18" s="1"/>
  <c r="U214" i="18" s="1"/>
  <c r="AB195" i="18"/>
  <c r="AA195" i="18" s="1"/>
  <c r="U195" i="18" s="1"/>
  <c r="AB494" i="18"/>
  <c r="AA494" i="18" s="1"/>
  <c r="U494" i="18" s="1"/>
  <c r="AB395" i="18"/>
  <c r="AA395" i="18" s="1"/>
  <c r="U395" i="18" s="1"/>
  <c r="AB370" i="18"/>
  <c r="AA370" i="18" s="1"/>
  <c r="U370" i="18" s="1"/>
  <c r="AA276" i="18"/>
  <c r="U276" i="18" s="1"/>
  <c r="AB170" i="18"/>
  <c r="AA170" i="18" s="1"/>
  <c r="U170" i="18" s="1"/>
  <c r="AB475" i="18"/>
  <c r="AA475" i="18" s="1"/>
  <c r="U475" i="18" s="1"/>
  <c r="AB431" i="18"/>
  <c r="AA406" i="18"/>
  <c r="U406" i="18" s="1"/>
  <c r="AB376" i="18"/>
  <c r="AA376" i="18" s="1"/>
  <c r="U376" i="18" s="1"/>
  <c r="AB357" i="18"/>
  <c r="AA357" i="18" s="1"/>
  <c r="U357" i="18" s="1"/>
  <c r="AB188" i="18"/>
  <c r="AA188" i="18" s="1"/>
  <c r="U188" i="18" s="1"/>
  <c r="AB40" i="18"/>
  <c r="AB28" i="18"/>
  <c r="AA28" i="18" s="1"/>
  <c r="U28" i="18" s="1"/>
  <c r="AB22" i="18"/>
  <c r="AA22" i="18" s="1"/>
  <c r="U22" i="18" s="1"/>
  <c r="AB363" i="18"/>
  <c r="AA263" i="18"/>
  <c r="U263" i="18" s="1"/>
  <c r="AB251" i="18"/>
  <c r="AA251" i="18" s="1"/>
  <c r="U251" i="18" s="1"/>
  <c r="AB213" i="18"/>
  <c r="AA213" i="18" s="1"/>
  <c r="U213" i="18" s="1"/>
  <c r="AB194" i="18"/>
  <c r="AA194" i="18" s="1"/>
  <c r="U194" i="18" s="1"/>
  <c r="AB157" i="18"/>
  <c r="AA157" i="18" s="1"/>
  <c r="U157" i="18" s="1"/>
  <c r="AB126" i="18"/>
  <c r="AA126" i="18" s="1"/>
  <c r="U126" i="18" s="1"/>
  <c r="AB9" i="18"/>
  <c r="AA9" i="18" s="1"/>
  <c r="U9" i="18" s="1"/>
  <c r="AB456" i="18"/>
  <c r="AA456" i="18" s="1"/>
  <c r="U456" i="18" s="1"/>
  <c r="AB418" i="18"/>
  <c r="AA418" i="18" s="1"/>
  <c r="U418" i="18" s="1"/>
  <c r="AB369" i="18"/>
  <c r="AA369" i="18" s="1"/>
  <c r="U369" i="18" s="1"/>
  <c r="AB350" i="18"/>
  <c r="AB300" i="18"/>
  <c r="AA300" i="18" s="1"/>
  <c r="U300" i="18" s="1"/>
  <c r="AB257" i="18"/>
  <c r="AA257" i="18" s="1"/>
  <c r="U257" i="18" s="1"/>
  <c r="AB238" i="18"/>
  <c r="AA238" i="18" s="1"/>
  <c r="U238" i="18" s="1"/>
  <c r="AA144" i="18"/>
  <c r="U144" i="18" s="1"/>
  <c r="AB132" i="18"/>
  <c r="AA132" i="18" s="1"/>
  <c r="U132" i="18" s="1"/>
  <c r="AB375" i="18"/>
  <c r="AA375" i="18" s="1"/>
  <c r="U375" i="18" s="1"/>
  <c r="AB175" i="18"/>
  <c r="AA175" i="18" s="1"/>
  <c r="U175" i="18" s="1"/>
  <c r="AA324" i="18"/>
  <c r="U324" i="18" s="1"/>
  <c r="AB480" i="18"/>
  <c r="AA480" i="18" s="1"/>
  <c r="U480" i="18" s="1"/>
  <c r="AB411" i="18"/>
  <c r="AB349" i="18"/>
  <c r="AA349" i="18" s="1"/>
  <c r="U349" i="18" s="1"/>
  <c r="AB343" i="18"/>
  <c r="AB231" i="18"/>
  <c r="AA231" i="18" s="1"/>
  <c r="U231" i="18" s="1"/>
  <c r="AB125" i="18"/>
  <c r="AA125" i="18" s="1"/>
  <c r="U125" i="18" s="1"/>
  <c r="AB474" i="18"/>
  <c r="AA156" i="18"/>
  <c r="U156" i="18" s="1"/>
  <c r="AA417" i="18"/>
  <c r="U417" i="18" s="1"/>
  <c r="AA256" i="18"/>
  <c r="U256" i="18" s="1"/>
  <c r="AB131" i="18"/>
  <c r="AA131" i="18" s="1"/>
  <c r="U131" i="18" s="1"/>
  <c r="AA112" i="18"/>
  <c r="U112" i="18" s="1"/>
  <c r="AB51" i="18"/>
  <c r="AA51" i="18" s="1"/>
  <c r="U51" i="18" s="1"/>
  <c r="AB498" i="18"/>
  <c r="AA498" i="18" s="1"/>
  <c r="U498" i="18" s="1"/>
  <c r="AB299" i="18"/>
  <c r="AA299" i="18" s="1"/>
  <c r="U299" i="18" s="1"/>
  <c r="AB293" i="18"/>
  <c r="AA293" i="18" s="1"/>
  <c r="U293" i="18" s="1"/>
  <c r="AB262" i="18"/>
  <c r="AA262" i="18" s="1"/>
  <c r="U262" i="18" s="1"/>
  <c r="AA180" i="18"/>
  <c r="U180" i="18" s="1"/>
  <c r="AB168" i="18"/>
  <c r="AA168" i="18" s="1"/>
  <c r="U168" i="18" s="1"/>
  <c r="AB225" i="18"/>
  <c r="AA225" i="18" s="1"/>
  <c r="U225" i="18" s="1"/>
  <c r="AA82" i="18"/>
  <c r="U82" i="18" s="1"/>
  <c r="AB76" i="18"/>
  <c r="AA76" i="18" s="1"/>
  <c r="U76" i="18" s="1"/>
  <c r="AB100" i="18"/>
  <c r="AA88" i="18"/>
  <c r="U88" i="18" s="1"/>
  <c r="AB448" i="18"/>
  <c r="AB380" i="18"/>
  <c r="AA380" i="18" s="1"/>
  <c r="U380" i="18" s="1"/>
  <c r="AB374" i="18"/>
  <c r="AA374" i="18" s="1"/>
  <c r="U374" i="18" s="1"/>
  <c r="AB355" i="18"/>
  <c r="AA355" i="18" s="1"/>
  <c r="U355" i="18" s="1"/>
  <c r="AB336" i="18"/>
  <c r="AA336" i="18" s="1"/>
  <c r="U336" i="18" s="1"/>
  <c r="AB274" i="18"/>
  <c r="AB268" i="18"/>
  <c r="AA268" i="18" s="1"/>
  <c r="U268" i="18" s="1"/>
  <c r="AA249" i="18"/>
  <c r="U249" i="18" s="1"/>
  <c r="AB174" i="18"/>
  <c r="AA155" i="18"/>
  <c r="U155" i="18" s="1"/>
  <c r="AA124" i="18"/>
  <c r="U124" i="18" s="1"/>
  <c r="AA1940" i="28"/>
  <c r="U1940" i="28" s="1"/>
  <c r="AA1868" i="28"/>
  <c r="U1868" i="28" s="1"/>
  <c r="AA1651" i="28"/>
  <c r="U1651" i="28" s="1"/>
  <c r="AA1661" i="28"/>
  <c r="U1661" i="28" s="1"/>
  <c r="AA1890" i="28"/>
  <c r="U1890" i="28" s="1"/>
  <c r="AA1861" i="28"/>
  <c r="U1861" i="28" s="1"/>
  <c r="AA1978" i="28"/>
  <c r="U1978" i="28" s="1"/>
  <c r="AB1764" i="28"/>
  <c r="AA1764" i="28" s="1"/>
  <c r="U1764" i="28" s="1"/>
  <c r="AB1778" i="28"/>
  <c r="AA1778" i="28" s="1"/>
  <c r="U1778" i="28" s="1"/>
  <c r="AB1792" i="28"/>
  <c r="AA1792" i="28" s="1"/>
  <c r="U1792" i="28" s="1"/>
  <c r="AA1832" i="28"/>
  <c r="U1832" i="28" s="1"/>
  <c r="AB1908" i="28"/>
  <c r="AA1908" i="28" s="1"/>
  <c r="U1908" i="28" s="1"/>
  <c r="AB1934" i="28"/>
  <c r="AA1934" i="28" s="1"/>
  <c r="U1934" i="28" s="1"/>
  <c r="AB1974" i="28"/>
  <c r="AA1974" i="28" s="1"/>
  <c r="U1974" i="28" s="1"/>
  <c r="AB1996" i="28"/>
  <c r="AA1996" i="28" s="1"/>
  <c r="U1996" i="28" s="1"/>
  <c r="AB1706" i="28"/>
  <c r="AA1706" i="28" s="1"/>
  <c r="U1706" i="28" s="1"/>
  <c r="AB1710" i="28"/>
  <c r="AA1710" i="28" s="1"/>
  <c r="U1710" i="28" s="1"/>
  <c r="AB1724" i="28"/>
  <c r="AA1724" i="28" s="1"/>
  <c r="U1724" i="28" s="1"/>
  <c r="AB1850" i="28"/>
  <c r="AA1850" i="28" s="1"/>
  <c r="U1850" i="28" s="1"/>
  <c r="AB1855" i="28"/>
  <c r="AA1855" i="28" s="1"/>
  <c r="U1855" i="28" s="1"/>
  <c r="AB1864" i="28"/>
  <c r="AA1903" i="28"/>
  <c r="U1903" i="28" s="1"/>
  <c r="AB1912" i="28"/>
  <c r="AA1912" i="28" s="1"/>
  <c r="U1912" i="28" s="1"/>
  <c r="AB1635" i="28"/>
  <c r="AA1635" i="28" s="1"/>
  <c r="U1635" i="28" s="1"/>
  <c r="AB1644" i="28"/>
  <c r="AA1644" i="28" s="1"/>
  <c r="U1644" i="28" s="1"/>
  <c r="AB1653" i="28"/>
  <c r="AA1653" i="28" s="1"/>
  <c r="U1653" i="28" s="1"/>
  <c r="AB1675" i="28"/>
  <c r="AA1675" i="28" s="1"/>
  <c r="U1675" i="28" s="1"/>
  <c r="AB1693" i="28"/>
  <c r="AA1693" i="28" s="1"/>
  <c r="U1693" i="28" s="1"/>
  <c r="AB1702" i="28"/>
  <c r="AA1702" i="28" s="1"/>
  <c r="U1702" i="28" s="1"/>
  <c r="AB1715" i="28"/>
  <c r="AA1715" i="28" s="1"/>
  <c r="U1715" i="28" s="1"/>
  <c r="AB1738" i="28"/>
  <c r="AA1738" i="28" s="1"/>
  <c r="U1738" i="28" s="1"/>
  <c r="AA1846" i="28"/>
  <c r="U1846" i="28" s="1"/>
  <c r="AB1873" i="28"/>
  <c r="AA1881" i="28"/>
  <c r="U1881" i="28" s="1"/>
  <c r="AB1895" i="28"/>
  <c r="AA1895" i="28" s="1"/>
  <c r="U1895" i="28" s="1"/>
  <c r="AB1983" i="28"/>
  <c r="AA1983" i="28" s="1"/>
  <c r="U1983" i="28" s="1"/>
  <c r="AB1743" i="28"/>
  <c r="AB1815" i="28"/>
  <c r="AA1815" i="28" s="1"/>
  <c r="U1815" i="28" s="1"/>
  <c r="AB1860" i="28"/>
  <c r="AA1860" i="28" s="1"/>
  <c r="U1860" i="28" s="1"/>
  <c r="AB1926" i="28"/>
  <c r="AA1926" i="28" s="1"/>
  <c r="U1926" i="28" s="1"/>
  <c r="AB1970" i="28"/>
  <c r="AA1970" i="28" s="1"/>
  <c r="U1970" i="28" s="1"/>
  <c r="AB1640" i="28"/>
  <c r="AA1640" i="28" s="1"/>
  <c r="U1640" i="28" s="1"/>
  <c r="AB1662" i="28"/>
  <c r="AA1662" i="28" s="1"/>
  <c r="U1662" i="28" s="1"/>
  <c r="AB1698" i="28"/>
  <c r="AA1698" i="28" s="1"/>
  <c r="U1698" i="28" s="1"/>
  <c r="AB1720" i="28"/>
  <c r="AA1720" i="28" s="1"/>
  <c r="U1720" i="28" s="1"/>
  <c r="AB1734" i="28"/>
  <c r="AA1734" i="28" s="1"/>
  <c r="U1734" i="28" s="1"/>
  <c r="AA1788" i="28"/>
  <c r="U1788" i="28" s="1"/>
  <c r="AB1842" i="28"/>
  <c r="AA1842" i="28" s="1"/>
  <c r="U1842" i="28" s="1"/>
  <c r="AB1865" i="28"/>
  <c r="AA1865" i="28" s="1"/>
  <c r="U1865" i="28" s="1"/>
  <c r="AB1913" i="28"/>
  <c r="AA1913" i="28" s="1"/>
  <c r="U1913" i="28" s="1"/>
  <c r="AA1649" i="28"/>
  <c r="U1649" i="28" s="1"/>
  <c r="AA1793" i="28"/>
  <c r="U1793" i="28" s="1"/>
  <c r="AB1874" i="28"/>
  <c r="AA1874" i="28" s="1"/>
  <c r="U1874" i="28" s="1"/>
  <c r="AB1984" i="28"/>
  <c r="AA1984" i="28" s="1"/>
  <c r="U1984" i="28" s="1"/>
  <c r="AB1636" i="28"/>
  <c r="AA1636" i="28" s="1"/>
  <c r="U1636" i="28" s="1"/>
  <c r="AB1654" i="28"/>
  <c r="AA1654" i="28" s="1"/>
  <c r="U1654" i="28" s="1"/>
  <c r="AB1676" i="28"/>
  <c r="AA1676" i="28" s="1"/>
  <c r="U1676" i="28" s="1"/>
  <c r="AB1680" i="28"/>
  <c r="AA1680" i="28" s="1"/>
  <c r="U1680" i="28" s="1"/>
  <c r="AB1694" i="28"/>
  <c r="AA1694" i="28" s="1"/>
  <c r="U1694" i="28" s="1"/>
  <c r="AB1730" i="28"/>
  <c r="AA1730" i="28" s="1"/>
  <c r="U1730" i="28" s="1"/>
  <c r="AB1770" i="28"/>
  <c r="AA1770" i="28" s="1"/>
  <c r="U1770" i="28" s="1"/>
  <c r="AB1775" i="28"/>
  <c r="AA1775" i="28" s="1"/>
  <c r="U1775" i="28" s="1"/>
  <c r="AA1779" i="28"/>
  <c r="U1779" i="28" s="1"/>
  <c r="AA1784" i="28"/>
  <c r="U1784" i="28" s="1"/>
  <c r="AA1851" i="28"/>
  <c r="U1851" i="28" s="1"/>
  <c r="AA1869" i="28"/>
  <c r="U1869" i="28" s="1"/>
  <c r="AB1905" i="28"/>
  <c r="AA1905" i="28" s="1"/>
  <c r="U1905" i="28" s="1"/>
  <c r="AA1909" i="28"/>
  <c r="U1909" i="28" s="1"/>
  <c r="AB1922" i="28"/>
  <c r="AA1922" i="28" s="1"/>
  <c r="U1922" i="28" s="1"/>
  <c r="AB1953" i="28"/>
  <c r="AA1953" i="28" s="1"/>
  <c r="U1953" i="28" s="1"/>
  <c r="AB1962" i="28"/>
  <c r="AA1962" i="28" s="1"/>
  <c r="U1962" i="28" s="1"/>
  <c r="AB1993" i="28"/>
  <c r="AA1993" i="28" s="1"/>
  <c r="U1993" i="28" s="1"/>
  <c r="AB2002" i="28"/>
  <c r="AA2002" i="28" s="1"/>
  <c r="U2002" i="28" s="1"/>
  <c r="AA1658" i="28"/>
  <c r="U1658" i="28" s="1"/>
  <c r="AA1838" i="28"/>
  <c r="U1838" i="28" s="1"/>
  <c r="AA1891" i="28"/>
  <c r="U1891" i="28" s="1"/>
  <c r="AB1663" i="28"/>
  <c r="AA1663" i="28" s="1"/>
  <c r="U1663" i="28" s="1"/>
  <c r="AB1690" i="28"/>
  <c r="AA1690" i="28" s="1"/>
  <c r="U1690" i="28" s="1"/>
  <c r="AB1726" i="28"/>
  <c r="AA1726" i="28" s="1"/>
  <c r="U1726" i="28" s="1"/>
  <c r="AB1766" i="28"/>
  <c r="AA1766" i="28" s="1"/>
  <c r="U1766" i="28" s="1"/>
  <c r="AB1794" i="28"/>
  <c r="AA1794" i="28" s="1"/>
  <c r="U1794" i="28" s="1"/>
  <c r="AB1843" i="28"/>
  <c r="AA1843" i="28" s="1"/>
  <c r="U1843" i="28" s="1"/>
  <c r="AB1852" i="28"/>
  <c r="AA1852" i="28" s="1"/>
  <c r="U1852" i="28" s="1"/>
  <c r="AB1681" i="28"/>
  <c r="AA1681" i="28" s="1"/>
  <c r="U1681" i="28" s="1"/>
  <c r="AB1875" i="28"/>
  <c r="AA1875" i="28" s="1"/>
  <c r="U1875" i="28" s="1"/>
  <c r="AB1888" i="28"/>
  <c r="AA1888" i="28" s="1"/>
  <c r="U1888" i="28" s="1"/>
  <c r="AB1892" i="28"/>
  <c r="AA1892" i="28" s="1"/>
  <c r="U1892" i="28" s="1"/>
  <c r="AA1931" i="28"/>
  <c r="U1931" i="28" s="1"/>
  <c r="AB1980" i="28"/>
  <c r="AA1980" i="28" s="1"/>
  <c r="U1980" i="28" s="1"/>
  <c r="AB1985" i="28"/>
  <c r="AA1985" i="28" s="1"/>
  <c r="U1985" i="28" s="1"/>
  <c r="AB1998" i="28"/>
  <c r="AA1998" i="28" s="1"/>
  <c r="U1998" i="28" s="1"/>
  <c r="AA1641" i="28"/>
  <c r="U1641" i="28" s="1"/>
  <c r="AA1646" i="28"/>
  <c r="U1646" i="28" s="1"/>
  <c r="AB1668" i="28"/>
  <c r="AA1668" i="28" s="1"/>
  <c r="U1668" i="28" s="1"/>
  <c r="AB1762" i="28"/>
  <c r="AA1762" i="28" s="1"/>
  <c r="U1762" i="28" s="1"/>
  <c r="AB1812" i="28"/>
  <c r="AA1812" i="28" s="1"/>
  <c r="U1812" i="28" s="1"/>
  <c r="AB1923" i="28"/>
  <c r="AA1923" i="28" s="1"/>
  <c r="U1923" i="28" s="1"/>
  <c r="AB1945" i="28"/>
  <c r="AA1945" i="28" s="1"/>
  <c r="U1945" i="28" s="1"/>
  <c r="AB1954" i="28"/>
  <c r="AA1954" i="28" s="1"/>
  <c r="U1954" i="28" s="1"/>
  <c r="AB1963" i="28"/>
  <c r="AA1963" i="28" s="1"/>
  <c r="U1963" i="28" s="1"/>
  <c r="AA1637" i="28"/>
  <c r="U1637" i="28" s="1"/>
  <c r="AB1745" i="28"/>
  <c r="AA1745" i="28" s="1"/>
  <c r="U1745" i="28" s="1"/>
  <c r="AB1754" i="28"/>
  <c r="AA1754" i="28" s="1"/>
  <c r="U1754" i="28" s="1"/>
  <c r="AA1771" i="28"/>
  <c r="U1771" i="28" s="1"/>
  <c r="AB1790" i="28"/>
  <c r="AA1790" i="28" s="1"/>
  <c r="U1790" i="28" s="1"/>
  <c r="AB1804" i="28"/>
  <c r="AA1804" i="28" s="1"/>
  <c r="U1804" i="28" s="1"/>
  <c r="AA1848" i="28"/>
  <c r="U1848" i="28" s="1"/>
  <c r="AB1928" i="28"/>
  <c r="AA1928" i="28" s="1"/>
  <c r="U1928" i="28" s="1"/>
  <c r="AB1664" i="28"/>
  <c r="AA1664" i="28" s="1"/>
  <c r="U1664" i="28" s="1"/>
  <c r="AB1736" i="28"/>
  <c r="AA1736" i="28" s="1"/>
  <c r="U1736" i="28" s="1"/>
  <c r="AB1786" i="28"/>
  <c r="AA1786" i="28" s="1"/>
  <c r="U1786" i="28" s="1"/>
  <c r="AB1893" i="28"/>
  <c r="AA1893" i="28" s="1"/>
  <c r="U1893" i="28" s="1"/>
  <c r="AB1990" i="28"/>
  <c r="AA1990" i="28" s="1"/>
  <c r="U1990" i="28" s="1"/>
  <c r="AB1700" i="28"/>
  <c r="AA1700" i="28" s="1"/>
  <c r="U1700" i="28" s="1"/>
  <c r="AB1741" i="28"/>
  <c r="AA1741" i="28" s="1"/>
  <c r="U1741" i="28" s="1"/>
  <c r="AB1763" i="28"/>
  <c r="AA1763" i="28" s="1"/>
  <c r="U1763" i="28" s="1"/>
  <c r="AB1772" i="28"/>
  <c r="AA1772" i="28" s="1"/>
  <c r="U1772" i="28" s="1"/>
  <c r="AB1800" i="28"/>
  <c r="AA1800" i="28" s="1"/>
  <c r="U1800" i="28" s="1"/>
  <c r="AB1813" i="28"/>
  <c r="AA1813" i="28" s="1"/>
  <c r="U1813" i="28" s="1"/>
  <c r="AB1822" i="28"/>
  <c r="AA1822" i="28" s="1"/>
  <c r="U1822" i="28" s="1"/>
  <c r="AB1902" i="28"/>
  <c r="AA1902" i="28" s="1"/>
  <c r="U1902" i="28" s="1"/>
  <c r="AB1924" i="28"/>
  <c r="AA1950" i="28"/>
  <c r="U1950" i="28" s="1"/>
  <c r="AB1955" i="28"/>
  <c r="AA1955" i="28" s="1"/>
  <c r="U1955" i="28" s="1"/>
  <c r="AA1959" i="28"/>
  <c r="U1959" i="28" s="1"/>
  <c r="AB1964" i="28"/>
  <c r="AA1964" i="28" s="1"/>
  <c r="U1964" i="28" s="1"/>
  <c r="AB1986" i="28"/>
  <c r="AA1986" i="28" s="1"/>
  <c r="U1986" i="28" s="1"/>
  <c r="AB1995" i="28"/>
  <c r="AA1995" i="28" s="1"/>
  <c r="U1995" i="28" s="1"/>
  <c r="AB2004" i="28"/>
  <c r="AA2004" i="28" s="1"/>
  <c r="U2004" i="28" s="1"/>
  <c r="AB1880" i="28"/>
  <c r="AA1880" i="28" s="1"/>
  <c r="U1880" i="28" s="1"/>
  <c r="AA1937" i="28"/>
  <c r="U1937" i="28" s="1"/>
  <c r="AB1973" i="28"/>
  <c r="AA1973" i="28" s="1"/>
  <c r="U1973" i="28" s="1"/>
  <c r="AA1981" i="28"/>
  <c r="U1981" i="28" s="1"/>
  <c r="AB1643" i="28"/>
  <c r="AA1643" i="28" s="1"/>
  <c r="U1643" i="28" s="1"/>
  <c r="AB1656" i="28"/>
  <c r="AA1656" i="28" s="1"/>
  <c r="U1656" i="28" s="1"/>
  <c r="AB1696" i="28"/>
  <c r="AA1696" i="28" s="1"/>
  <c r="U1696" i="28" s="1"/>
  <c r="AA1718" i="28"/>
  <c r="U1718" i="28" s="1"/>
  <c r="AB1746" i="28"/>
  <c r="AA1746" i="28" s="1"/>
  <c r="U1746" i="28" s="1"/>
  <c r="AB1750" i="28"/>
  <c r="AA1750" i="28" s="1"/>
  <c r="U1750" i="28" s="1"/>
  <c r="AB1796" i="28"/>
  <c r="AA1796" i="28" s="1"/>
  <c r="U1796" i="28" s="1"/>
  <c r="AB1836" i="28"/>
  <c r="AA1836" i="28" s="1"/>
  <c r="U1836" i="28" s="1"/>
  <c r="AB1845" i="28"/>
  <c r="AA1845" i="28" s="1"/>
  <c r="U1845" i="28" s="1"/>
  <c r="AB1854" i="28"/>
  <c r="AB1863" i="28"/>
  <c r="AA1863" i="28" s="1"/>
  <c r="U1863" i="28" s="1"/>
  <c r="AB1683" i="28"/>
  <c r="AA1683" i="28" s="1"/>
  <c r="U1683" i="28" s="1"/>
  <c r="AB1692" i="28"/>
  <c r="AA1692" i="28" s="1"/>
  <c r="U1692" i="28" s="1"/>
  <c r="AB1701" i="28"/>
  <c r="AA1701" i="28" s="1"/>
  <c r="U1701" i="28" s="1"/>
  <c r="AB1714" i="28"/>
  <c r="AA1714" i="28" s="1"/>
  <c r="U1714" i="28" s="1"/>
  <c r="AA1723" i="28"/>
  <c r="U1723" i="28" s="1"/>
  <c r="AB1872" i="28"/>
  <c r="AA1872" i="28" s="1"/>
  <c r="U1872" i="28" s="1"/>
  <c r="AB1894" i="28"/>
  <c r="AA1894" i="28" s="1"/>
  <c r="U1894" i="28" s="1"/>
  <c r="AB1916" i="28"/>
  <c r="AA1916" i="28" s="1"/>
  <c r="U1916" i="28" s="1"/>
  <c r="AB1938" i="28"/>
  <c r="AA1938" i="28" s="1"/>
  <c r="U1938" i="28" s="1"/>
  <c r="AB1960" i="28"/>
  <c r="AA1960" i="28" s="1"/>
  <c r="U1960" i="28" s="1"/>
  <c r="AB1982" i="28"/>
  <c r="AA1982" i="28" s="1"/>
  <c r="U1982" i="28" s="1"/>
  <c r="AB2000" i="28"/>
  <c r="AA2000" i="28" s="1"/>
  <c r="U2000" i="28" s="1"/>
  <c r="AA1924" i="18"/>
  <c r="U1924" i="18" s="1"/>
  <c r="AA1404" i="18"/>
  <c r="U1404" i="18" s="1"/>
  <c r="AA1186" i="18"/>
  <c r="U1186" i="18" s="1"/>
  <c r="AB1989" i="18"/>
  <c r="AA1989" i="18" s="1"/>
  <c r="U1989" i="18" s="1"/>
  <c r="AB1824" i="18"/>
  <c r="AA1824" i="18" s="1"/>
  <c r="U1824" i="18" s="1"/>
  <c r="AB1721" i="18"/>
  <c r="AA1721" i="18" s="1"/>
  <c r="U1721" i="18" s="1"/>
  <c r="AB1616" i="18"/>
  <c r="AA1616" i="18" s="1"/>
  <c r="U1616" i="18" s="1"/>
  <c r="AB1517" i="18"/>
  <c r="AA1517" i="18" s="1"/>
  <c r="U1517" i="18" s="1"/>
  <c r="AB1461" i="18"/>
  <c r="AA1461" i="18" s="1"/>
  <c r="U1461" i="18" s="1"/>
  <c r="AB1183" i="18"/>
  <c r="AA1183" i="18" s="1"/>
  <c r="U1183" i="18" s="1"/>
  <c r="AB1992" i="18"/>
  <c r="AA1992" i="18" s="1"/>
  <c r="U1992" i="18" s="1"/>
  <c r="AB1817" i="18"/>
  <c r="AA1817" i="18" s="1"/>
  <c r="U1817" i="18" s="1"/>
  <c r="AA1730" i="18"/>
  <c r="U1730" i="18" s="1"/>
  <c r="AB1724" i="18"/>
  <c r="AA1724" i="18" s="1"/>
  <c r="U1724" i="18" s="1"/>
  <c r="AA1282" i="18"/>
  <c r="U1282" i="18" s="1"/>
  <c r="AB1176" i="18"/>
  <c r="AA1176" i="18" s="1"/>
  <c r="U1176" i="18" s="1"/>
  <c r="AA183" i="18"/>
  <c r="U183" i="18" s="1"/>
  <c r="AB177" i="18"/>
  <c r="AA177" i="18" s="1"/>
  <c r="U177" i="18" s="1"/>
  <c r="AB1746" i="18"/>
  <c r="AA1746" i="18" s="1"/>
  <c r="U1746" i="18" s="1"/>
  <c r="AA1485" i="18"/>
  <c r="U1485" i="18" s="1"/>
  <c r="AA1346" i="18"/>
  <c r="U1346" i="18" s="1"/>
  <c r="AB975" i="18"/>
  <c r="AA975" i="18" s="1"/>
  <c r="U975" i="18" s="1"/>
  <c r="AB965" i="18"/>
  <c r="AA965" i="18" s="1"/>
  <c r="U965" i="18" s="1"/>
  <c r="AB761" i="18"/>
  <c r="AA761" i="18" s="1"/>
  <c r="U761" i="18" s="1"/>
  <c r="AB1682" i="18"/>
  <c r="AA1682" i="18" s="1"/>
  <c r="U1682" i="18" s="1"/>
  <c r="AB1046" i="18"/>
  <c r="AA1046" i="18" s="1"/>
  <c r="U1046" i="18" s="1"/>
  <c r="AB1688" i="18"/>
  <c r="AA1688" i="18" s="1"/>
  <c r="U1688" i="18" s="1"/>
  <c r="AB1416" i="18"/>
  <c r="AA1416" i="18" s="1"/>
  <c r="U1416" i="18" s="1"/>
  <c r="AB1224" i="18"/>
  <c r="AA1224" i="18" s="1"/>
  <c r="U1224" i="18" s="1"/>
  <c r="AA1217" i="18"/>
  <c r="U1217" i="18" s="1"/>
  <c r="AA1214" i="18"/>
  <c r="U1214" i="18" s="1"/>
  <c r="AB978" i="18"/>
  <c r="AA978" i="18" s="1"/>
  <c r="U978" i="18" s="1"/>
  <c r="AB1114" i="18"/>
  <c r="AA1114" i="18" s="1"/>
  <c r="U1114" i="18" s="1"/>
  <c r="AB716" i="18"/>
  <c r="AA1681" i="18"/>
  <c r="U1681" i="18" s="1"/>
  <c r="AB1052" i="18"/>
  <c r="AA1052" i="18" s="1"/>
  <c r="U1052" i="18" s="1"/>
  <c r="AA1703" i="18"/>
  <c r="U1703" i="18" s="1"/>
  <c r="AA1881" i="18"/>
  <c r="U1881" i="18" s="1"/>
  <c r="AB1631" i="18"/>
  <c r="AA1631" i="18" s="1"/>
  <c r="U1631" i="18" s="1"/>
  <c r="AB1055" i="18"/>
  <c r="AA1055" i="18" s="1"/>
  <c r="U1055" i="18" s="1"/>
  <c r="AB851" i="18"/>
  <c r="AA851" i="18" s="1"/>
  <c r="U851" i="18" s="1"/>
  <c r="AB1977" i="18"/>
  <c r="AB1974" i="18"/>
  <c r="AA1974" i="18" s="1"/>
  <c r="U1974" i="18" s="1"/>
  <c r="AB1961" i="18"/>
  <c r="AA1961" i="18" s="1"/>
  <c r="U1961" i="18" s="1"/>
  <c r="AB1866" i="18"/>
  <c r="AA1866" i="18" s="1"/>
  <c r="U1866" i="18" s="1"/>
  <c r="AB1557" i="18"/>
  <c r="AA1557" i="18" s="1"/>
  <c r="U1557" i="18" s="1"/>
  <c r="AB1377" i="18"/>
  <c r="AA1377" i="18" s="1"/>
  <c r="U1377" i="18" s="1"/>
  <c r="AB1316" i="18"/>
  <c r="AA1316" i="18" s="1"/>
  <c r="U1316" i="18" s="1"/>
  <c r="AB1077" i="18"/>
  <c r="AA1077" i="18" s="1"/>
  <c r="U1077" i="18" s="1"/>
  <c r="AB987" i="18"/>
  <c r="AA987" i="18" s="1"/>
  <c r="U987" i="18" s="1"/>
  <c r="AA876" i="18"/>
  <c r="U876" i="18" s="1"/>
  <c r="AB1964" i="18"/>
  <c r="AA1964" i="18" s="1"/>
  <c r="U1964" i="18" s="1"/>
  <c r="AB1640" i="18"/>
  <c r="AA1640" i="18" s="1"/>
  <c r="U1640" i="18" s="1"/>
  <c r="AB1499" i="18"/>
  <c r="AA1499" i="18" s="1"/>
  <c r="U1499" i="18" s="1"/>
  <c r="AA1544" i="18"/>
  <c r="U1544" i="18" s="1"/>
  <c r="AB1980" i="18"/>
  <c r="AA1980" i="18" s="1"/>
  <c r="U1980" i="18" s="1"/>
  <c r="AB1967" i="18"/>
  <c r="AA1967" i="18" s="1"/>
  <c r="U1967" i="18" s="1"/>
  <c r="AA1715" i="18"/>
  <c r="U1715" i="18" s="1"/>
  <c r="AB1601" i="18"/>
  <c r="AA1601" i="18" s="1"/>
  <c r="U1601" i="18" s="1"/>
  <c r="AB1505" i="18"/>
  <c r="AA1505" i="18" s="1"/>
  <c r="U1505" i="18" s="1"/>
  <c r="AA1452" i="18"/>
  <c r="U1452" i="18" s="1"/>
  <c r="AB1080" i="18"/>
  <c r="AA1080" i="18" s="1"/>
  <c r="U1080" i="18" s="1"/>
  <c r="AB1915" i="18"/>
  <c r="AA1915" i="18" s="1"/>
  <c r="U1915" i="18" s="1"/>
  <c r="AA1395" i="18"/>
  <c r="U1395" i="18" s="1"/>
  <c r="AA1157" i="18"/>
  <c r="U1157" i="18" s="1"/>
  <c r="AA1015" i="18"/>
  <c r="U1015" i="18" s="1"/>
  <c r="AA1009" i="18"/>
  <c r="U1009" i="18" s="1"/>
  <c r="AB2001" i="18"/>
  <c r="AA2001" i="18" s="1"/>
  <c r="U2001" i="18" s="1"/>
  <c r="AB1958" i="18"/>
  <c r="AA1958" i="18" s="1"/>
  <c r="U1958" i="18" s="1"/>
  <c r="AB1912" i="18"/>
  <c r="AA1912" i="18" s="1"/>
  <c r="U1912" i="18" s="1"/>
  <c r="AB1903" i="18"/>
  <c r="AA1903" i="18" s="1"/>
  <c r="U1903" i="18" s="1"/>
  <c r="AB1884" i="18"/>
  <c r="AA1884" i="18" s="1"/>
  <c r="U1884" i="18" s="1"/>
  <c r="AA1872" i="18"/>
  <c r="U1872" i="18" s="1"/>
  <c r="AA1857" i="18"/>
  <c r="U1857" i="18" s="1"/>
  <c r="AB1827" i="18"/>
  <c r="AA1827" i="18" s="1"/>
  <c r="U1827" i="18" s="1"/>
  <c r="AB1780" i="18"/>
  <c r="AA1780" i="18" s="1"/>
  <c r="U1780" i="18" s="1"/>
  <c r="AB1700" i="18"/>
  <c r="AA1700" i="18" s="1"/>
  <c r="U1700" i="18" s="1"/>
  <c r="AB1697" i="18"/>
  <c r="AA1697" i="18" s="1"/>
  <c r="U1697" i="18" s="1"/>
  <c r="AB1679" i="18"/>
  <c r="AA1679" i="18" s="1"/>
  <c r="U1679" i="18" s="1"/>
  <c r="AB1676" i="18"/>
  <c r="AA1676" i="18" s="1"/>
  <c r="U1676" i="18" s="1"/>
  <c r="AB1658" i="18"/>
  <c r="AA1658" i="18" s="1"/>
  <c r="U1658" i="18" s="1"/>
  <c r="AB1652" i="18"/>
  <c r="AA1652" i="18" s="1"/>
  <c r="U1652" i="18" s="1"/>
  <c r="AB1634" i="18"/>
  <c r="AA1598" i="18"/>
  <c r="U1598" i="18" s="1"/>
  <c r="AA1577" i="18"/>
  <c r="U1577" i="18" s="1"/>
  <c r="AB1464" i="18"/>
  <c r="AA1464" i="18" s="1"/>
  <c r="U1464" i="18" s="1"/>
  <c r="AB1458" i="18"/>
  <c r="AA1458" i="18" s="1"/>
  <c r="U1458" i="18" s="1"/>
  <c r="AB1437" i="18"/>
  <c r="AA1437" i="18" s="1"/>
  <c r="U1437" i="18" s="1"/>
  <c r="AB1407" i="18"/>
  <c r="AA1407" i="18" s="1"/>
  <c r="U1407" i="18" s="1"/>
  <c r="AA1364" i="18"/>
  <c r="U1364" i="18" s="1"/>
  <c r="AB1325" i="18"/>
  <c r="AA1325" i="18" s="1"/>
  <c r="U1325" i="18" s="1"/>
  <c r="AB1319" i="18"/>
  <c r="AA1319" i="18" s="1"/>
  <c r="U1319" i="18" s="1"/>
  <c r="AB1270" i="18"/>
  <c r="AA1270" i="18" s="1"/>
  <c r="U1270" i="18" s="1"/>
  <c r="AB1267" i="18"/>
  <c r="AA1267" i="18" s="1"/>
  <c r="U1267" i="18" s="1"/>
  <c r="AB1230" i="18"/>
  <c r="AA1230" i="18" s="1"/>
  <c r="U1230" i="18" s="1"/>
  <c r="AB1205" i="18"/>
  <c r="AA1205" i="18" s="1"/>
  <c r="U1205" i="18" s="1"/>
  <c r="AA1189" i="18"/>
  <c r="U1189" i="18" s="1"/>
  <c r="AB1120" i="18"/>
  <c r="AA1120" i="18" s="1"/>
  <c r="U1120" i="18" s="1"/>
  <c r="AB1083" i="18"/>
  <c r="AA1083" i="18" s="1"/>
  <c r="U1083" i="18" s="1"/>
  <c r="AB1061" i="18"/>
  <c r="AA1061" i="18" s="1"/>
  <c r="U1061" i="18" s="1"/>
  <c r="AB1024" i="18"/>
  <c r="AA1024" i="18" s="1"/>
  <c r="U1024" i="18" s="1"/>
  <c r="AB981" i="18"/>
  <c r="AA981" i="18" s="1"/>
  <c r="U981" i="18" s="1"/>
  <c r="AB800" i="18"/>
  <c r="AA800" i="18" s="1"/>
  <c r="U800" i="18" s="1"/>
  <c r="AB719" i="18"/>
  <c r="AA719" i="18" s="1"/>
  <c r="U719" i="18" s="1"/>
  <c r="AA674" i="18"/>
  <c r="U674" i="18" s="1"/>
  <c r="AB658" i="18"/>
  <c r="AA658" i="18" s="1"/>
  <c r="U658" i="18" s="1"/>
  <c r="AA264" i="18"/>
  <c r="U264" i="18" s="1"/>
  <c r="AB138" i="18"/>
  <c r="AA138" i="18" s="1"/>
  <c r="U138" i="18" s="1"/>
  <c r="AB128" i="18"/>
  <c r="AA128" i="18" s="1"/>
  <c r="U128" i="18" s="1"/>
  <c r="AB1970" i="18"/>
  <c r="AA1970" i="18" s="1"/>
  <c r="U1970" i="18" s="1"/>
  <c r="AA1933" i="18"/>
  <c r="U1933" i="18" s="1"/>
  <c r="AB1893" i="18"/>
  <c r="AA1893" i="18" s="1"/>
  <c r="U1893" i="18" s="1"/>
  <c r="AB1863" i="18"/>
  <c r="AA1863" i="18" s="1"/>
  <c r="U1863" i="18" s="1"/>
  <c r="AB1804" i="18"/>
  <c r="AA1804" i="18" s="1"/>
  <c r="U1804" i="18" s="1"/>
  <c r="AB1727" i="18"/>
  <c r="AA1727" i="18" s="1"/>
  <c r="U1727" i="18" s="1"/>
  <c r="AB1583" i="18"/>
  <c r="AA1583" i="18" s="1"/>
  <c r="U1583" i="18" s="1"/>
  <c r="AB1496" i="18"/>
  <c r="AA1496" i="18" s="1"/>
  <c r="U1496" i="18" s="1"/>
  <c r="AA1427" i="18"/>
  <c r="U1427" i="18" s="1"/>
  <c r="AB1370" i="18"/>
  <c r="AA1370" i="18" s="1"/>
  <c r="U1370" i="18" s="1"/>
  <c r="AB1334" i="18"/>
  <c r="AA1334" i="18" s="1"/>
  <c r="U1334" i="18" s="1"/>
  <c r="AB1328" i="18"/>
  <c r="AA1328" i="18" s="1"/>
  <c r="U1328" i="18" s="1"/>
  <c r="AB1288" i="18"/>
  <c r="AA1288" i="18" s="1"/>
  <c r="U1288" i="18" s="1"/>
  <c r="AB1242" i="18"/>
  <c r="AA1242" i="18" s="1"/>
  <c r="U1242" i="18" s="1"/>
  <c r="AB1192" i="18"/>
  <c r="AA1192" i="18" s="1"/>
  <c r="U1192" i="18" s="1"/>
  <c r="AA1182" i="18"/>
  <c r="U1182" i="18" s="1"/>
  <c r="AA1160" i="18"/>
  <c r="U1160" i="18" s="1"/>
  <c r="AA1141" i="18"/>
  <c r="U1141" i="18" s="1"/>
  <c r="AA1107" i="18"/>
  <c r="U1107" i="18" s="1"/>
  <c r="AA1039" i="18"/>
  <c r="U1039" i="18" s="1"/>
  <c r="AA1002" i="18"/>
  <c r="U1002" i="18" s="1"/>
  <c r="AB993" i="18"/>
  <c r="AA993" i="18" s="1"/>
  <c r="U993" i="18" s="1"/>
  <c r="AB770" i="18"/>
  <c r="AA770" i="18" s="1"/>
  <c r="U770" i="18" s="1"/>
  <c r="AB725" i="18"/>
  <c r="AA725" i="18" s="1"/>
  <c r="U725" i="18" s="1"/>
  <c r="AB499" i="18"/>
  <c r="AA499" i="18" s="1"/>
  <c r="U499" i="18" s="1"/>
  <c r="AB454" i="18"/>
  <c r="AA1997" i="18"/>
  <c r="U1997" i="18" s="1"/>
  <c r="AA1985" i="18"/>
  <c r="U1985" i="18" s="1"/>
  <c r="AA2009" i="18"/>
  <c r="U2009" i="18" s="1"/>
  <c r="AA2006" i="18"/>
  <c r="U2006" i="18" s="1"/>
  <c r="AA1976" i="18"/>
  <c r="U1976" i="18" s="1"/>
  <c r="AB1948" i="18"/>
  <c r="AA1948" i="18" s="1"/>
  <c r="U1948" i="18" s="1"/>
  <c r="AB1945" i="18"/>
  <c r="AA1945" i="18" s="1"/>
  <c r="U1945" i="18" s="1"/>
  <c r="AB1942" i="18"/>
  <c r="AA1942" i="18" s="1"/>
  <c r="U1942" i="18" s="1"/>
  <c r="AB1850" i="18"/>
  <c r="AA1850" i="18" s="1"/>
  <c r="U1850" i="18" s="1"/>
  <c r="AB1820" i="18"/>
  <c r="AA1820" i="18" s="1"/>
  <c r="U1820" i="18" s="1"/>
  <c r="AB1810" i="18"/>
  <c r="AA1810" i="18" s="1"/>
  <c r="U1810" i="18" s="1"/>
  <c r="AB1792" i="18"/>
  <c r="AA1792" i="18" s="1"/>
  <c r="U1792" i="18" s="1"/>
  <c r="AB1773" i="18"/>
  <c r="AA1773" i="18" s="1"/>
  <c r="U1773" i="18" s="1"/>
  <c r="AB1770" i="18"/>
  <c r="AA1770" i="18" s="1"/>
  <c r="U1770" i="18" s="1"/>
  <c r="AB1736" i="18"/>
  <c r="AA1736" i="18" s="1"/>
  <c r="U1736" i="18" s="1"/>
  <c r="AA1708" i="18"/>
  <c r="U1708" i="18" s="1"/>
  <c r="AA1696" i="18"/>
  <c r="U1696" i="18" s="1"/>
  <c r="AA1651" i="18"/>
  <c r="U1651" i="18" s="1"/>
  <c r="AA1648" i="18"/>
  <c r="U1648" i="18" s="1"/>
  <c r="AB1592" i="18"/>
  <c r="AA1592" i="18" s="1"/>
  <c r="U1592" i="18" s="1"/>
  <c r="AB1571" i="18"/>
  <c r="AA1571" i="18" s="1"/>
  <c r="U1571" i="18" s="1"/>
  <c r="AB1538" i="18"/>
  <c r="AA1538" i="18" s="1"/>
  <c r="U1538" i="18" s="1"/>
  <c r="AB1520" i="18"/>
  <c r="AA1520" i="18" s="1"/>
  <c r="U1520" i="18" s="1"/>
  <c r="AA1487" i="18"/>
  <c r="U1487" i="18" s="1"/>
  <c r="AB1373" i="18"/>
  <c r="AA1373" i="18" s="1"/>
  <c r="U1373" i="18" s="1"/>
  <c r="AB1337" i="18"/>
  <c r="AA1337" i="18" s="1"/>
  <c r="U1337" i="18" s="1"/>
  <c r="AB1245" i="18"/>
  <c r="AA1245" i="18" s="1"/>
  <c r="U1245" i="18" s="1"/>
  <c r="AA1232" i="18"/>
  <c r="U1232" i="18" s="1"/>
  <c r="AB1217" i="18"/>
  <c r="AB1198" i="18"/>
  <c r="AB1195" i="18"/>
  <c r="AA1195" i="18" s="1"/>
  <c r="U1195" i="18" s="1"/>
  <c r="AA1144" i="18"/>
  <c r="U1144" i="18" s="1"/>
  <c r="AB1076" i="18"/>
  <c r="AA1076" i="18" s="1"/>
  <c r="U1076" i="18" s="1"/>
  <c r="AB1005" i="18"/>
  <c r="AA1005" i="18" s="1"/>
  <c r="U1005" i="18" s="1"/>
  <c r="AB999" i="18"/>
  <c r="AA999" i="18" s="1"/>
  <c r="U999" i="18" s="1"/>
  <c r="AB857" i="18"/>
  <c r="AA857" i="18" s="1"/>
  <c r="U857" i="18" s="1"/>
  <c r="AB399" i="18"/>
  <c r="AA399" i="18" s="1"/>
  <c r="U399" i="18" s="1"/>
  <c r="AA273" i="18"/>
  <c r="U273" i="18" s="1"/>
  <c r="AB134" i="18"/>
  <c r="AA134" i="18" s="1"/>
  <c r="U134" i="18" s="1"/>
  <c r="AA1615" i="18"/>
  <c r="U1615" i="18" s="1"/>
  <c r="AA1014" i="18"/>
  <c r="U1014" i="18" s="1"/>
  <c r="AB939" i="18"/>
  <c r="AA939" i="18" s="1"/>
  <c r="U939" i="18" s="1"/>
  <c r="AA916" i="18"/>
  <c r="U916" i="18" s="1"/>
  <c r="AB910" i="18"/>
  <c r="AA910" i="18" s="1"/>
  <c r="U910" i="18" s="1"/>
  <c r="AB866" i="18"/>
  <c r="AA866" i="18" s="1"/>
  <c r="U866" i="18" s="1"/>
  <c r="AB773" i="18"/>
  <c r="AA773" i="18" s="1"/>
  <c r="U773" i="18" s="1"/>
  <c r="AA705" i="18"/>
  <c r="U705" i="18" s="1"/>
  <c r="AB612" i="18"/>
  <c r="AA612" i="18" s="1"/>
  <c r="U612" i="18" s="1"/>
  <c r="AA547" i="18"/>
  <c r="U547" i="18" s="1"/>
  <c r="AB476" i="18"/>
  <c r="AB108" i="18"/>
  <c r="AA108" i="18" s="1"/>
  <c r="U108" i="18" s="1"/>
  <c r="AA1853" i="18"/>
  <c r="U1853" i="18" s="1"/>
  <c r="AB1739" i="18"/>
  <c r="AA1739" i="18" s="1"/>
  <c r="U1739" i="18" s="1"/>
  <c r="AA1702" i="18"/>
  <c r="U1702" i="18" s="1"/>
  <c r="AA1660" i="18"/>
  <c r="U1660" i="18" s="1"/>
  <c r="AA1657" i="18"/>
  <c r="U1657" i="18" s="1"/>
  <c r="AB1627" i="18"/>
  <c r="AA1627" i="18" s="1"/>
  <c r="U1627" i="18" s="1"/>
  <c r="AB1490" i="18"/>
  <c r="AA1490" i="18" s="1"/>
  <c r="U1490" i="18" s="1"/>
  <c r="AB1436" i="18"/>
  <c r="AA1436" i="18" s="1"/>
  <c r="U1436" i="18" s="1"/>
  <c r="AB1421" i="18"/>
  <c r="AA1421" i="18" s="1"/>
  <c r="U1421" i="18" s="1"/>
  <c r="AA1394" i="18"/>
  <c r="U1394" i="18" s="1"/>
  <c r="AB1318" i="18"/>
  <c r="AA1318" i="18" s="1"/>
  <c r="U1318" i="18" s="1"/>
  <c r="AA1278" i="18"/>
  <c r="U1278" i="18" s="1"/>
  <c r="AA1263" i="18"/>
  <c r="U1263" i="18" s="1"/>
  <c r="AB1257" i="18"/>
  <c r="AA1257" i="18" s="1"/>
  <c r="U1257" i="18" s="1"/>
  <c r="AB1220" i="18"/>
  <c r="AA1220" i="18" s="1"/>
  <c r="U1220" i="18" s="1"/>
  <c r="AB1122" i="18"/>
  <c r="AA1122" i="18" s="1"/>
  <c r="U1122" i="18" s="1"/>
  <c r="AB1119" i="18"/>
  <c r="AA1119" i="18" s="1"/>
  <c r="U1119" i="18" s="1"/>
  <c r="AB1113" i="18"/>
  <c r="AA1113" i="18" s="1"/>
  <c r="U1113" i="18" s="1"/>
  <c r="AB1110" i="18"/>
  <c r="AA1110" i="18" s="1"/>
  <c r="U1110" i="18" s="1"/>
  <c r="AB1079" i="18"/>
  <c r="AA1079" i="18" s="1"/>
  <c r="U1079" i="18" s="1"/>
  <c r="AB1054" i="18"/>
  <c r="AA1054" i="18" s="1"/>
  <c r="U1054" i="18" s="1"/>
  <c r="AB1020" i="18"/>
  <c r="AA1020" i="18" s="1"/>
  <c r="U1020" i="18" s="1"/>
  <c r="AB1008" i="18"/>
  <c r="AA1008" i="18" s="1"/>
  <c r="U1008" i="18" s="1"/>
  <c r="AA989" i="18"/>
  <c r="U989" i="18" s="1"/>
  <c r="AB882" i="18"/>
  <c r="AA882" i="18" s="1"/>
  <c r="U882" i="18" s="1"/>
  <c r="AA463" i="18"/>
  <c r="U463" i="18" s="1"/>
  <c r="AA440" i="18"/>
  <c r="U440" i="18" s="1"/>
  <c r="AB1905" i="18"/>
  <c r="AA1905" i="18" s="1"/>
  <c r="U1905" i="18" s="1"/>
  <c r="AA1889" i="18"/>
  <c r="U1889" i="18" s="1"/>
  <c r="AB1844" i="18"/>
  <c r="AA1844" i="18" s="1"/>
  <c r="U1844" i="18" s="1"/>
  <c r="AA1760" i="18"/>
  <c r="U1760" i="18" s="1"/>
  <c r="AB1711" i="18"/>
  <c r="AA1711" i="18" s="1"/>
  <c r="U1711" i="18" s="1"/>
  <c r="AB1484" i="18"/>
  <c r="AA1484" i="18" s="1"/>
  <c r="U1484" i="18" s="1"/>
  <c r="AB1463" i="18"/>
  <c r="AB1454" i="18"/>
  <c r="AB1442" i="18"/>
  <c r="AA1442" i="18" s="1"/>
  <c r="U1442" i="18" s="1"/>
  <c r="AB1433" i="18"/>
  <c r="AA1433" i="18" s="1"/>
  <c r="U1433" i="18" s="1"/>
  <c r="AA1403" i="18"/>
  <c r="U1403" i="18" s="1"/>
  <c r="AB1382" i="18"/>
  <c r="AA1382" i="18" s="1"/>
  <c r="U1382" i="18" s="1"/>
  <c r="AB1260" i="18"/>
  <c r="AA1260" i="18" s="1"/>
  <c r="U1260" i="18" s="1"/>
  <c r="AB1235" i="18"/>
  <c r="AA1235" i="18" s="1"/>
  <c r="U1235" i="18" s="1"/>
  <c r="AB1185" i="18"/>
  <c r="AA1185" i="18" s="1"/>
  <c r="U1185" i="18" s="1"/>
  <c r="AB1060" i="18"/>
  <c r="AA1060" i="18" s="1"/>
  <c r="U1060" i="18" s="1"/>
  <c r="AB1023" i="18"/>
  <c r="AB1014" i="18"/>
  <c r="AB1011" i="18"/>
  <c r="AA1011" i="18" s="1"/>
  <c r="U1011" i="18" s="1"/>
  <c r="AB812" i="18"/>
  <c r="AB579" i="18"/>
  <c r="AA1926" i="18"/>
  <c r="U1926" i="18" s="1"/>
  <c r="AA1763" i="18"/>
  <c r="U1763" i="18" s="1"/>
  <c r="AB1714" i="18"/>
  <c r="AA1714" i="18" s="1"/>
  <c r="U1714" i="18" s="1"/>
  <c r="AB1705" i="18"/>
  <c r="AA1705" i="18" s="1"/>
  <c r="U1705" i="18" s="1"/>
  <c r="AA1585" i="18"/>
  <c r="U1585" i="18" s="1"/>
  <c r="AA1558" i="18"/>
  <c r="U1558" i="18" s="1"/>
  <c r="AA1537" i="18"/>
  <c r="U1537" i="18" s="1"/>
  <c r="AB1510" i="18"/>
  <c r="AA1510" i="18" s="1"/>
  <c r="U1510" i="18" s="1"/>
  <c r="AB1451" i="18"/>
  <c r="AA1451" i="18" s="1"/>
  <c r="U1451" i="18" s="1"/>
  <c r="AB1409" i="18"/>
  <c r="AA1409" i="18" s="1"/>
  <c r="U1409" i="18" s="1"/>
  <c r="AB1397" i="18"/>
  <c r="AA1397" i="18" s="1"/>
  <c r="U1397" i="18" s="1"/>
  <c r="AB1354" i="18"/>
  <c r="AA1354" i="18" s="1"/>
  <c r="U1354" i="18" s="1"/>
  <c r="AB1348" i="18"/>
  <c r="AA1348" i="18" s="1"/>
  <c r="U1348" i="18" s="1"/>
  <c r="AA1207" i="18"/>
  <c r="U1207" i="18" s="1"/>
  <c r="AB1188" i="18"/>
  <c r="AA1188" i="18" s="1"/>
  <c r="U1188" i="18" s="1"/>
  <c r="AB1125" i="18"/>
  <c r="AA1125" i="18" s="1"/>
  <c r="U1125" i="18" s="1"/>
  <c r="AB1088" i="18"/>
  <c r="AA1088" i="18" s="1"/>
  <c r="U1088" i="18" s="1"/>
  <c r="AB1085" i="18"/>
  <c r="AA1085" i="18" s="1"/>
  <c r="U1085" i="18" s="1"/>
  <c r="AB919" i="18"/>
  <c r="AA919" i="18" s="1"/>
  <c r="U919" i="18" s="1"/>
  <c r="AA279" i="18"/>
  <c r="U279" i="18" s="1"/>
  <c r="AB208" i="18"/>
  <c r="AA208" i="18" s="1"/>
  <c r="U208" i="18" s="1"/>
  <c r="AB140" i="18"/>
  <c r="AA140" i="18" s="1"/>
  <c r="U140" i="18" s="1"/>
  <c r="AB1960" i="18"/>
  <c r="AB1969" i="18"/>
  <c r="AA1969" i="18" s="1"/>
  <c r="U1969" i="18" s="1"/>
  <c r="AB1871" i="18"/>
  <c r="AA1871" i="18" s="1"/>
  <c r="U1871" i="18" s="1"/>
  <c r="AB1859" i="18"/>
  <c r="AA1859" i="18" s="1"/>
  <c r="U1859" i="18" s="1"/>
  <c r="AB1856" i="18"/>
  <c r="AA1856" i="18" s="1"/>
  <c r="U1856" i="18" s="1"/>
  <c r="AA1849" i="18"/>
  <c r="U1849" i="18" s="1"/>
  <c r="AB1788" i="18"/>
  <c r="AA1788" i="18" s="1"/>
  <c r="U1788" i="18" s="1"/>
  <c r="AB1720" i="18"/>
  <c r="AA1720" i="18" s="1"/>
  <c r="U1720" i="18" s="1"/>
  <c r="AA1614" i="18"/>
  <c r="U1614" i="18" s="1"/>
  <c r="AA1611" i="18"/>
  <c r="U1611" i="18" s="1"/>
  <c r="AA1608" i="18"/>
  <c r="U1608" i="18" s="1"/>
  <c r="AA1564" i="18"/>
  <c r="U1564" i="18" s="1"/>
  <c r="AA1522" i="18"/>
  <c r="U1522" i="18" s="1"/>
  <c r="AB1400" i="18"/>
  <c r="AA1400" i="18" s="1"/>
  <c r="U1400" i="18" s="1"/>
  <c r="AB1363" i="18"/>
  <c r="AA1363" i="18" s="1"/>
  <c r="U1363" i="18" s="1"/>
  <c r="AB1345" i="18"/>
  <c r="AA1345" i="18" s="1"/>
  <c r="U1345" i="18" s="1"/>
  <c r="AB1327" i="18"/>
  <c r="AA1327" i="18" s="1"/>
  <c r="U1327" i="18" s="1"/>
  <c r="AB1281" i="18"/>
  <c r="AA1281" i="18" s="1"/>
  <c r="U1281" i="18" s="1"/>
  <c r="AA1194" i="18"/>
  <c r="U1194" i="18" s="1"/>
  <c r="AB1091" i="18"/>
  <c r="AA1091" i="18" s="1"/>
  <c r="U1091" i="18" s="1"/>
  <c r="AA998" i="18"/>
  <c r="U998" i="18" s="1"/>
  <c r="AB992" i="18"/>
  <c r="AA992" i="18" s="1"/>
  <c r="U992" i="18" s="1"/>
  <c r="AB983" i="18"/>
  <c r="AA983" i="18" s="1"/>
  <c r="U983" i="18" s="1"/>
  <c r="AB922" i="18"/>
  <c r="AA922" i="18" s="1"/>
  <c r="U922" i="18" s="1"/>
  <c r="AA865" i="18"/>
  <c r="U865" i="18" s="1"/>
  <c r="AB582" i="18"/>
  <c r="AA582" i="18" s="1"/>
  <c r="U582" i="18" s="1"/>
  <c r="AA143" i="18"/>
  <c r="U143" i="18" s="1"/>
  <c r="AA104" i="18"/>
  <c r="U104" i="18" s="1"/>
  <c r="AA1996" i="18"/>
  <c r="U1996" i="18" s="1"/>
  <c r="AB1972" i="18"/>
  <c r="AA1972" i="18" s="1"/>
  <c r="U1972" i="18" s="1"/>
  <c r="AB1923" i="18"/>
  <c r="AA1923" i="18" s="1"/>
  <c r="U1923" i="18" s="1"/>
  <c r="AB1920" i="18"/>
  <c r="AA1920" i="18" s="1"/>
  <c r="U1920" i="18" s="1"/>
  <c r="AB1917" i="18"/>
  <c r="AA1917" i="18" s="1"/>
  <c r="U1917" i="18" s="1"/>
  <c r="AB1874" i="18"/>
  <c r="AA1874" i="18" s="1"/>
  <c r="U1874" i="18" s="1"/>
  <c r="AB1822" i="18"/>
  <c r="AA1822" i="18" s="1"/>
  <c r="U1822" i="18" s="1"/>
  <c r="AB1797" i="18"/>
  <c r="AA1797" i="18" s="1"/>
  <c r="U1797" i="18" s="1"/>
  <c r="AB1791" i="18"/>
  <c r="AA1791" i="18" s="1"/>
  <c r="U1791" i="18" s="1"/>
  <c r="AB1769" i="18"/>
  <c r="AA1769" i="18" s="1"/>
  <c r="U1769" i="18" s="1"/>
  <c r="AB1763" i="18"/>
  <c r="AB1729" i="18"/>
  <c r="AA1729" i="18" s="1"/>
  <c r="U1729" i="18" s="1"/>
  <c r="AB1597" i="18"/>
  <c r="AA1597" i="18" s="1"/>
  <c r="U1597" i="18" s="1"/>
  <c r="AB1594" i="18"/>
  <c r="AA1594" i="18" s="1"/>
  <c r="U1594" i="18" s="1"/>
  <c r="AB1570" i="18"/>
  <c r="AA1570" i="18" s="1"/>
  <c r="U1570" i="18" s="1"/>
  <c r="AA1555" i="18"/>
  <c r="U1555" i="18" s="1"/>
  <c r="AA1492" i="18"/>
  <c r="U1492" i="18" s="1"/>
  <c r="AB1388" i="18"/>
  <c r="AA1388" i="18" s="1"/>
  <c r="U1388" i="18" s="1"/>
  <c r="AB1299" i="18"/>
  <c r="AA1299" i="18" s="1"/>
  <c r="U1299" i="18" s="1"/>
  <c r="AB1284" i="18"/>
  <c r="AA1284" i="18" s="1"/>
  <c r="U1284" i="18" s="1"/>
  <c r="AB1162" i="18"/>
  <c r="AA1162" i="18" s="1"/>
  <c r="U1162" i="18" s="1"/>
  <c r="AB970" i="18"/>
  <c r="AA970" i="18" s="1"/>
  <c r="U970" i="18" s="1"/>
  <c r="AB925" i="18"/>
  <c r="AA925" i="18" s="1"/>
  <c r="U925" i="18" s="1"/>
  <c r="AB897" i="18"/>
  <c r="AA897" i="18" s="1"/>
  <c r="U897" i="18" s="1"/>
  <c r="AA824" i="18"/>
  <c r="U824" i="18" s="1"/>
  <c r="AA782" i="18"/>
  <c r="U782" i="18" s="1"/>
  <c r="AA97" i="18"/>
  <c r="U97" i="18" s="1"/>
  <c r="AA1837" i="18"/>
  <c r="U1837" i="18" s="1"/>
  <c r="AA1834" i="18"/>
  <c r="U1834" i="18" s="1"/>
  <c r="AA1831" i="18"/>
  <c r="U1831" i="18" s="1"/>
  <c r="AB1623" i="18"/>
  <c r="AA1623" i="18" s="1"/>
  <c r="U1623" i="18" s="1"/>
  <c r="AB1573" i="18"/>
  <c r="AA1573" i="18" s="1"/>
  <c r="U1573" i="18" s="1"/>
  <c r="AA1381" i="18"/>
  <c r="U1381" i="18" s="1"/>
  <c r="AB1305" i="18"/>
  <c r="AA1305" i="18" s="1"/>
  <c r="U1305" i="18" s="1"/>
  <c r="AA1228" i="18"/>
  <c r="U1228" i="18" s="1"/>
  <c r="AA1121" i="18"/>
  <c r="U1121" i="18" s="1"/>
  <c r="AA1118" i="18"/>
  <c r="U1118" i="18" s="1"/>
  <c r="AB1081" i="18"/>
  <c r="AA1081" i="18" s="1"/>
  <c r="U1081" i="18" s="1"/>
  <c r="AA1010" i="18"/>
  <c r="U1010" i="18" s="1"/>
  <c r="AB859" i="18"/>
  <c r="AA449" i="18"/>
  <c r="U449" i="18" s="1"/>
  <c r="AB1984" i="18"/>
  <c r="AA1984" i="18" s="1"/>
  <c r="U1984" i="18" s="1"/>
  <c r="AA1411" i="18"/>
  <c r="U1411" i="18" s="1"/>
  <c r="AA1509" i="18"/>
  <c r="U1509" i="18" s="1"/>
  <c r="AB2008" i="18"/>
  <c r="AA2008" i="18" s="1"/>
  <c r="U2008" i="18" s="1"/>
  <c r="AB1999" i="18"/>
  <c r="AA1999" i="18" s="1"/>
  <c r="U1999" i="18" s="1"/>
  <c r="AB1907" i="18"/>
  <c r="AA1907" i="18" s="1"/>
  <c r="U1907" i="18" s="1"/>
  <c r="AB1901" i="18"/>
  <c r="AA1901" i="18" s="1"/>
  <c r="U1901" i="18" s="1"/>
  <c r="AA1855" i="18"/>
  <c r="U1855" i="18" s="1"/>
  <c r="AB1815" i="18"/>
  <c r="AA1815" i="18" s="1"/>
  <c r="U1815" i="18" s="1"/>
  <c r="AB1778" i="18"/>
  <c r="AA1778" i="18" s="1"/>
  <c r="U1778" i="18" s="1"/>
  <c r="AB1710" i="18"/>
  <c r="AA1710" i="18" s="1"/>
  <c r="U1710" i="18" s="1"/>
  <c r="AB1695" i="18"/>
  <c r="AA1695" i="18" s="1"/>
  <c r="U1695" i="18" s="1"/>
  <c r="AB1686" i="18"/>
  <c r="AA1686" i="18" s="1"/>
  <c r="U1686" i="18" s="1"/>
  <c r="AB1683" i="18"/>
  <c r="AA1683" i="18" s="1"/>
  <c r="U1683" i="18" s="1"/>
  <c r="AB1653" i="18"/>
  <c r="AA1653" i="18" s="1"/>
  <c r="U1653" i="18" s="1"/>
  <c r="AB1647" i="18"/>
  <c r="AB1635" i="18"/>
  <c r="AA1635" i="18" s="1"/>
  <c r="U1635" i="18" s="1"/>
  <c r="AB1468" i="18"/>
  <c r="AA1468" i="18" s="1"/>
  <c r="U1468" i="18" s="1"/>
  <c r="AB1444" i="18"/>
  <c r="AA1444" i="18" s="1"/>
  <c r="U1444" i="18" s="1"/>
  <c r="AA1402" i="18"/>
  <c r="U1402" i="18" s="1"/>
  <c r="AB1323" i="18"/>
  <c r="AA1323" i="18" s="1"/>
  <c r="U1323" i="18" s="1"/>
  <c r="AB1265" i="18"/>
  <c r="AA1265" i="18" s="1"/>
  <c r="U1265" i="18" s="1"/>
  <c r="AB1262" i="18"/>
  <c r="AA1262" i="18" s="1"/>
  <c r="U1262" i="18" s="1"/>
  <c r="AB1222" i="18"/>
  <c r="AA1222" i="18" s="1"/>
  <c r="U1222" i="18" s="1"/>
  <c r="AA1209" i="18"/>
  <c r="U1209" i="18" s="1"/>
  <c r="AB1146" i="18"/>
  <c r="AA1146" i="18" s="1"/>
  <c r="U1146" i="18" s="1"/>
  <c r="AB1059" i="18"/>
  <c r="AA1059" i="18" s="1"/>
  <c r="U1059" i="18" s="1"/>
  <c r="AA921" i="18"/>
  <c r="U921" i="18" s="1"/>
  <c r="AB915" i="18"/>
  <c r="AA915" i="18" s="1"/>
  <c r="U915" i="18" s="1"/>
  <c r="AB868" i="18"/>
  <c r="AA868" i="18" s="1"/>
  <c r="U868" i="18" s="1"/>
  <c r="AB549" i="18"/>
  <c r="AA549" i="18" s="1"/>
  <c r="U549" i="18" s="1"/>
  <c r="AB449" i="18"/>
  <c r="AA1840" i="18"/>
  <c r="U1840" i="18" s="1"/>
  <c r="AA1790" i="18"/>
  <c r="U1790" i="18" s="1"/>
  <c r="AA1756" i="18"/>
  <c r="U1756" i="18" s="1"/>
  <c r="AA1590" i="18"/>
  <c r="U1590" i="18" s="1"/>
  <c r="AA1503" i="18"/>
  <c r="U1503" i="18" s="1"/>
  <c r="AA1471" i="18"/>
  <c r="U1471" i="18" s="1"/>
  <c r="AA1456" i="18"/>
  <c r="U1456" i="18" s="1"/>
  <c r="AB918" i="18"/>
  <c r="AA918" i="18" s="1"/>
  <c r="U918" i="18" s="1"/>
  <c r="AB552" i="18"/>
  <c r="AA552" i="18" s="1"/>
  <c r="U552" i="18" s="1"/>
  <c r="AB388" i="18"/>
  <c r="AA388" i="18" s="1"/>
  <c r="U388" i="18" s="1"/>
  <c r="AB378" i="18"/>
  <c r="AA378" i="18" s="1"/>
  <c r="U378" i="18" s="1"/>
  <c r="AB217" i="18"/>
  <c r="AA217" i="18" s="1"/>
  <c r="U217" i="18" s="1"/>
  <c r="AB1987" i="18"/>
  <c r="AA1987" i="18" s="1"/>
  <c r="U1987" i="18" s="1"/>
  <c r="AB1965" i="18"/>
  <c r="AA1965" i="18" s="1"/>
  <c r="U1965" i="18" s="1"/>
  <c r="AB1962" i="18"/>
  <c r="AA1962" i="18" s="1"/>
  <c r="U1962" i="18" s="1"/>
  <c r="AB1910" i="18"/>
  <c r="AA1910" i="18" s="1"/>
  <c r="U1910" i="18" s="1"/>
  <c r="AB1787" i="18"/>
  <c r="AA1787" i="18" s="1"/>
  <c r="U1787" i="18" s="1"/>
  <c r="AB1747" i="18"/>
  <c r="AA1747" i="18" s="1"/>
  <c r="U1747" i="18" s="1"/>
  <c r="AB1744" i="18"/>
  <c r="AA1744" i="18" s="1"/>
  <c r="U1744" i="18" s="1"/>
  <c r="AB1725" i="18"/>
  <c r="AA1725" i="18" s="1"/>
  <c r="U1725" i="18" s="1"/>
  <c r="AB1671" i="18"/>
  <c r="AA1671" i="18" s="1"/>
  <c r="U1671" i="18" s="1"/>
  <c r="AB1668" i="18"/>
  <c r="AA1668" i="18" s="1"/>
  <c r="U1668" i="18" s="1"/>
  <c r="AB1665" i="18"/>
  <c r="AA1665" i="18" s="1"/>
  <c r="U1665" i="18" s="1"/>
  <c r="AB1659" i="18"/>
  <c r="AA1659" i="18" s="1"/>
  <c r="U1659" i="18" s="1"/>
  <c r="AB1578" i="18"/>
  <c r="AA1548" i="18"/>
  <c r="U1548" i="18" s="1"/>
  <c r="AB1399" i="18"/>
  <c r="AA1399" i="18" s="1"/>
  <c r="U1399" i="18" s="1"/>
  <c r="AB1368" i="18"/>
  <c r="AA1368" i="18" s="1"/>
  <c r="U1368" i="18" s="1"/>
  <c r="AB1362" i="18"/>
  <c r="AA1362" i="18" s="1"/>
  <c r="U1362" i="18" s="1"/>
  <c r="AB1356" i="18"/>
  <c r="AA1356" i="18" s="1"/>
  <c r="U1356" i="18" s="1"/>
  <c r="AB1280" i="18"/>
  <c r="AA1280" i="18" s="1"/>
  <c r="U1280" i="18" s="1"/>
  <c r="AB1243" i="18"/>
  <c r="AA1243" i="18" s="1"/>
  <c r="U1243" i="18" s="1"/>
  <c r="AB1240" i="18"/>
  <c r="AA1240" i="18" s="1"/>
  <c r="U1240" i="18" s="1"/>
  <c r="AB1190" i="18"/>
  <c r="AA1190" i="18" s="1"/>
  <c r="U1190" i="18" s="1"/>
  <c r="AB1174" i="18"/>
  <c r="AA1174" i="18" s="1"/>
  <c r="U1174" i="18" s="1"/>
  <c r="AB1158" i="18"/>
  <c r="AA1158" i="18" s="1"/>
  <c r="U1158" i="18" s="1"/>
  <c r="AB1149" i="18"/>
  <c r="AA1149" i="18" s="1"/>
  <c r="U1149" i="18" s="1"/>
  <c r="AB1130" i="18"/>
  <c r="AA1130" i="18" s="1"/>
  <c r="U1130" i="18" s="1"/>
  <c r="AB934" i="18"/>
  <c r="AA934" i="18" s="1"/>
  <c r="U934" i="18" s="1"/>
  <c r="AB481" i="18"/>
  <c r="AA481" i="18" s="1"/>
  <c r="U481" i="18" s="1"/>
  <c r="AB452" i="18"/>
  <c r="AA452" i="18" s="1"/>
  <c r="U452" i="18" s="1"/>
  <c r="AB429" i="18"/>
  <c r="AA429" i="18" s="1"/>
  <c r="U429" i="18" s="1"/>
  <c r="AA58" i="18"/>
  <c r="U58" i="18" s="1"/>
  <c r="AA1977" i="18"/>
  <c r="U1977" i="18" s="1"/>
  <c r="AB1971" i="18"/>
  <c r="AA1971" i="18" s="1"/>
  <c r="U1971" i="18" s="1"/>
  <c r="AA1946" i="18"/>
  <c r="U1946" i="18" s="1"/>
  <c r="AB1796" i="18"/>
  <c r="AA1796" i="18" s="1"/>
  <c r="U1796" i="18" s="1"/>
  <c r="AA1728" i="18"/>
  <c r="U1728" i="18" s="1"/>
  <c r="AA1581" i="18"/>
  <c r="U1581" i="18" s="1"/>
  <c r="AB1329" i="18"/>
  <c r="AA1329" i="18" s="1"/>
  <c r="U1329" i="18" s="1"/>
  <c r="AA1304" i="18"/>
  <c r="U1304" i="18" s="1"/>
  <c r="AB1286" i="18"/>
  <c r="AA1286" i="18" s="1"/>
  <c r="U1286" i="18" s="1"/>
  <c r="AB1133" i="18"/>
  <c r="AA1133" i="18" s="1"/>
  <c r="U1133" i="18" s="1"/>
  <c r="AB1031" i="18"/>
  <c r="AA1031" i="18" s="1"/>
  <c r="U1031" i="18" s="1"/>
  <c r="AB966" i="18"/>
  <c r="AA966" i="18" s="1"/>
  <c r="U966" i="18" s="1"/>
  <c r="AA956" i="18"/>
  <c r="U956" i="18" s="1"/>
  <c r="AB555" i="18"/>
  <c r="AA555" i="18" s="1"/>
  <c r="U555" i="18" s="1"/>
  <c r="AA487" i="18"/>
  <c r="U487" i="18" s="1"/>
  <c r="AA432" i="18"/>
  <c r="U432" i="18" s="1"/>
  <c r="AB84" i="18"/>
  <c r="AA84" i="18" s="1"/>
  <c r="U84" i="18" s="1"/>
  <c r="AA1691" i="18"/>
  <c r="U1691" i="18" s="1"/>
  <c r="AA1685" i="18"/>
  <c r="U1685" i="18" s="1"/>
  <c r="AB1566" i="18"/>
  <c r="AA1566" i="18" s="1"/>
  <c r="U1566" i="18" s="1"/>
  <c r="AB1536" i="18"/>
  <c r="AA1536" i="18" s="1"/>
  <c r="U1536" i="18" s="1"/>
  <c r="AA1491" i="18"/>
  <c r="U1491" i="18" s="1"/>
  <c r="AB1428" i="18"/>
  <c r="AA1428" i="18" s="1"/>
  <c r="U1428" i="18" s="1"/>
  <c r="AB1307" i="18"/>
  <c r="AA1307" i="18" s="1"/>
  <c r="U1307" i="18" s="1"/>
  <c r="AB1246" i="18"/>
  <c r="AA1246" i="18" s="1"/>
  <c r="U1246" i="18" s="1"/>
  <c r="AA1233" i="18"/>
  <c r="U1233" i="18" s="1"/>
  <c r="AB1180" i="18"/>
  <c r="AA1180" i="18" s="1"/>
  <c r="U1180" i="18" s="1"/>
  <c r="AA742" i="18"/>
  <c r="U742" i="18" s="1"/>
  <c r="AA729" i="18"/>
  <c r="U729" i="18" s="1"/>
  <c r="AB574" i="18"/>
  <c r="AA574" i="18" s="1"/>
  <c r="U574" i="18" s="1"/>
  <c r="AB445" i="18"/>
  <c r="AA445" i="18" s="1"/>
  <c r="U445" i="18" s="1"/>
  <c r="AB338" i="18"/>
  <c r="AA338" i="18" s="1"/>
  <c r="U338" i="18" s="1"/>
  <c r="AB284" i="18"/>
  <c r="AA284" i="18" s="1"/>
  <c r="U284" i="18" s="1"/>
  <c r="AA911" i="18"/>
  <c r="U911" i="18" s="1"/>
  <c r="AA593" i="18"/>
  <c r="U593" i="18" s="1"/>
  <c r="AB505" i="18"/>
  <c r="AA505" i="18" s="1"/>
  <c r="U505" i="18" s="1"/>
  <c r="AB502" i="18"/>
  <c r="AA502" i="18" s="1"/>
  <c r="U502" i="18" s="1"/>
  <c r="AB463" i="18"/>
  <c r="AB457" i="18"/>
  <c r="AA457" i="18" s="1"/>
  <c r="U457" i="18" s="1"/>
  <c r="AB426" i="18"/>
  <c r="AB366" i="18"/>
  <c r="AA292" i="18"/>
  <c r="U292" i="18" s="1"/>
  <c r="AA283" i="18"/>
  <c r="U283" i="18" s="1"/>
  <c r="AA244" i="18"/>
  <c r="U244" i="18" s="1"/>
  <c r="AB241" i="18"/>
  <c r="AA241" i="18" s="1"/>
  <c r="U241" i="18" s="1"/>
  <c r="AA164" i="18"/>
  <c r="U164" i="18" s="1"/>
  <c r="AA89" i="18"/>
  <c r="U89" i="18" s="1"/>
  <c r="AB31" i="18"/>
  <c r="AA31" i="18" s="1"/>
  <c r="U31" i="18" s="1"/>
  <c r="AA15" i="18"/>
  <c r="U15" i="18" s="1"/>
  <c r="AA838" i="18"/>
  <c r="U838" i="18" s="1"/>
  <c r="AA648" i="18"/>
  <c r="U648" i="18" s="1"/>
  <c r="AB596" i="18"/>
  <c r="AA596" i="18" s="1"/>
  <c r="U596" i="18" s="1"/>
  <c r="AB493" i="18"/>
  <c r="AA493" i="18" s="1"/>
  <c r="U493" i="18" s="1"/>
  <c r="AB490" i="18"/>
  <c r="AA490" i="18" s="1"/>
  <c r="U490" i="18" s="1"/>
  <c r="AA438" i="18"/>
  <c r="U438" i="18" s="1"/>
  <c r="AB435" i="18"/>
  <c r="AA435" i="18" s="1"/>
  <c r="U435" i="18" s="1"/>
  <c r="AB341" i="18"/>
  <c r="AA341" i="18" s="1"/>
  <c r="U341" i="18" s="1"/>
  <c r="AB325" i="18"/>
  <c r="AA325" i="18" s="1"/>
  <c r="U325" i="18" s="1"/>
  <c r="AB301" i="18"/>
  <c r="AA301" i="18" s="1"/>
  <c r="U301" i="18" s="1"/>
  <c r="AB289" i="18"/>
  <c r="AA289" i="18" s="1"/>
  <c r="U289" i="18" s="1"/>
  <c r="AA207" i="18"/>
  <c r="U207" i="18" s="1"/>
  <c r="AB201" i="18"/>
  <c r="AA201" i="18" s="1"/>
  <c r="U201" i="18" s="1"/>
  <c r="AA109" i="18"/>
  <c r="U109" i="18" s="1"/>
  <c r="AA64" i="18"/>
  <c r="U64" i="18" s="1"/>
  <c r="AB61" i="18"/>
  <c r="AB46" i="18"/>
  <c r="AA46" i="18" s="1"/>
  <c r="U46" i="18" s="1"/>
  <c r="AB43" i="18"/>
  <c r="AA43" i="18" s="1"/>
  <c r="U43" i="18" s="1"/>
  <c r="AB37" i="18"/>
  <c r="AA37" i="18" s="1"/>
  <c r="U37" i="18" s="1"/>
  <c r="AB1022" i="18"/>
  <c r="AA1022" i="18" s="1"/>
  <c r="U1022" i="18" s="1"/>
  <c r="AB947" i="18"/>
  <c r="AA947" i="18" s="1"/>
  <c r="U947" i="18" s="1"/>
  <c r="AB941" i="18"/>
  <c r="AA941" i="18" s="1"/>
  <c r="U941" i="18" s="1"/>
  <c r="AB917" i="18"/>
  <c r="AA917" i="18" s="1"/>
  <c r="U917" i="18" s="1"/>
  <c r="AB914" i="18"/>
  <c r="AA914" i="18" s="1"/>
  <c r="U914" i="18" s="1"/>
  <c r="AB893" i="18"/>
  <c r="AA893" i="18" s="1"/>
  <c r="U893" i="18" s="1"/>
  <c r="AB875" i="18"/>
  <c r="AA875" i="18" s="1"/>
  <c r="U875" i="18" s="1"/>
  <c r="AB769" i="18"/>
  <c r="AA769" i="18" s="1"/>
  <c r="U769" i="18" s="1"/>
  <c r="AA712" i="18"/>
  <c r="U712" i="18" s="1"/>
  <c r="AB688" i="18"/>
  <c r="AA688" i="18" s="1"/>
  <c r="U688" i="18" s="1"/>
  <c r="AA632" i="18"/>
  <c r="U632" i="18" s="1"/>
  <c r="AA617" i="18"/>
  <c r="U617" i="18" s="1"/>
  <c r="AA602" i="18"/>
  <c r="U602" i="18" s="1"/>
  <c r="AA569" i="18"/>
  <c r="U569" i="18" s="1"/>
  <c r="AB542" i="18"/>
  <c r="AA542" i="18" s="1"/>
  <c r="U542" i="18" s="1"/>
  <c r="AB539" i="18"/>
  <c r="AA539" i="18" s="1"/>
  <c r="U539" i="18" s="1"/>
  <c r="AB533" i="18"/>
  <c r="AA533" i="18" s="1"/>
  <c r="U533" i="18" s="1"/>
  <c r="AB511" i="18"/>
  <c r="AA511" i="18" s="1"/>
  <c r="U511" i="18" s="1"/>
  <c r="AB328" i="18"/>
  <c r="AA328" i="18" s="1"/>
  <c r="U328" i="18" s="1"/>
  <c r="AB313" i="18"/>
  <c r="AA313" i="18" s="1"/>
  <c r="U313" i="18" s="1"/>
  <c r="AB295" i="18"/>
  <c r="AB283" i="18"/>
  <c r="AB280" i="18"/>
  <c r="AB247" i="18"/>
  <c r="AA247" i="18" s="1"/>
  <c r="U247" i="18" s="1"/>
  <c r="AB210" i="18"/>
  <c r="AA210" i="18" s="1"/>
  <c r="U210" i="18" s="1"/>
  <c r="AB167" i="18"/>
  <c r="AA167" i="18" s="1"/>
  <c r="U167" i="18" s="1"/>
  <c r="AA130" i="18"/>
  <c r="U130" i="18" s="1"/>
  <c r="AB118" i="18"/>
  <c r="AA118" i="18" s="1"/>
  <c r="U118" i="18" s="1"/>
  <c r="AB83" i="18"/>
  <c r="AA83" i="18" s="1"/>
  <c r="U83" i="18" s="1"/>
  <c r="AB881" i="18"/>
  <c r="AA881" i="18" s="1"/>
  <c r="U881" i="18" s="1"/>
  <c r="AB844" i="18"/>
  <c r="AA844" i="18" s="1"/>
  <c r="U844" i="18" s="1"/>
  <c r="AB629" i="18"/>
  <c r="AA629" i="18" s="1"/>
  <c r="U629" i="18" s="1"/>
  <c r="AA240" i="18"/>
  <c r="U240" i="18" s="1"/>
  <c r="AA219" i="18"/>
  <c r="U219" i="18" s="1"/>
  <c r="AB173" i="18"/>
  <c r="AA173" i="18" s="1"/>
  <c r="U173" i="18" s="1"/>
  <c r="AA33" i="18"/>
  <c r="U33" i="18" s="1"/>
  <c r="AA27" i="18"/>
  <c r="U27" i="18" s="1"/>
  <c r="AB1167" i="18"/>
  <c r="AA1167" i="18" s="1"/>
  <c r="U1167" i="18" s="1"/>
  <c r="AB1161" i="18"/>
  <c r="AA1161" i="18" s="1"/>
  <c r="U1161" i="18" s="1"/>
  <c r="AB1115" i="18"/>
  <c r="AA1115" i="18" s="1"/>
  <c r="U1115" i="18" s="1"/>
  <c r="AB1103" i="18"/>
  <c r="AA1103" i="18" s="1"/>
  <c r="U1103" i="18" s="1"/>
  <c r="AB1073" i="18"/>
  <c r="AA1073" i="18" s="1"/>
  <c r="U1073" i="18" s="1"/>
  <c r="AB1001" i="18"/>
  <c r="AA1001" i="18" s="1"/>
  <c r="U1001" i="18" s="1"/>
  <c r="AB974" i="18"/>
  <c r="AA974" i="18" s="1"/>
  <c r="U974" i="18" s="1"/>
  <c r="AB814" i="18"/>
  <c r="AA814" i="18" s="1"/>
  <c r="U814" i="18" s="1"/>
  <c r="AB799" i="18"/>
  <c r="AA799" i="18" s="1"/>
  <c r="U799" i="18" s="1"/>
  <c r="AB793" i="18"/>
  <c r="AA793" i="18" s="1"/>
  <c r="U793" i="18" s="1"/>
  <c r="AB784" i="18"/>
  <c r="AA784" i="18" s="1"/>
  <c r="U784" i="18" s="1"/>
  <c r="AA739" i="18"/>
  <c r="U739" i="18" s="1"/>
  <c r="AB721" i="18"/>
  <c r="AA721" i="18" s="1"/>
  <c r="U721" i="18" s="1"/>
  <c r="AB718" i="18"/>
  <c r="AA718" i="18" s="1"/>
  <c r="U718" i="18" s="1"/>
  <c r="AB572" i="18"/>
  <c r="AA572" i="18" s="1"/>
  <c r="U572" i="18" s="1"/>
  <c r="AA529" i="18"/>
  <c r="U529" i="18" s="1"/>
  <c r="AB523" i="18"/>
  <c r="AA523" i="18" s="1"/>
  <c r="U523" i="18" s="1"/>
  <c r="AB504" i="18"/>
  <c r="AA504" i="18" s="1"/>
  <c r="U504" i="18" s="1"/>
  <c r="AA489" i="18"/>
  <c r="U489" i="18" s="1"/>
  <c r="AB483" i="18"/>
  <c r="AA483" i="18" s="1"/>
  <c r="U483" i="18" s="1"/>
  <c r="AB450" i="18"/>
  <c r="AA450" i="18" s="1"/>
  <c r="U450" i="18" s="1"/>
  <c r="AA434" i="18"/>
  <c r="U434" i="18" s="1"/>
  <c r="AB422" i="18"/>
  <c r="AA422" i="18" s="1"/>
  <c r="U422" i="18" s="1"/>
  <c r="AB362" i="18"/>
  <c r="AA362" i="18" s="1"/>
  <c r="U362" i="18" s="1"/>
  <c r="AB331" i="18"/>
  <c r="AA291" i="18"/>
  <c r="U291" i="18" s="1"/>
  <c r="AB216" i="18"/>
  <c r="AA216" i="18" s="1"/>
  <c r="U216" i="18" s="1"/>
  <c r="AA203" i="18"/>
  <c r="U203" i="18" s="1"/>
  <c r="AB176" i="18"/>
  <c r="AA176" i="18" s="1"/>
  <c r="U176" i="18" s="1"/>
  <c r="AB151" i="18"/>
  <c r="AA151" i="18" s="1"/>
  <c r="U151" i="18" s="1"/>
  <c r="AB139" i="18"/>
  <c r="AA139" i="18" s="1"/>
  <c r="U139" i="18" s="1"/>
  <c r="AB136" i="18"/>
  <c r="AA136" i="18" s="1"/>
  <c r="U136" i="18" s="1"/>
  <c r="AB133" i="18"/>
  <c r="AA133" i="18" s="1"/>
  <c r="U133" i="18" s="1"/>
  <c r="AB127" i="18"/>
  <c r="AA127" i="18" s="1"/>
  <c r="U127" i="18" s="1"/>
  <c r="AB54" i="18"/>
  <c r="AA54" i="18" s="1"/>
  <c r="U54" i="18" s="1"/>
  <c r="AB33" i="18"/>
  <c r="AB21" i="18"/>
  <c r="AA768" i="18"/>
  <c r="U768" i="18" s="1"/>
  <c r="AA559" i="18"/>
  <c r="U559" i="18" s="1"/>
  <c r="AB468" i="18"/>
  <c r="AA468" i="18" s="1"/>
  <c r="U468" i="18" s="1"/>
  <c r="AB465" i="18"/>
  <c r="AA465" i="18" s="1"/>
  <c r="U465" i="18" s="1"/>
  <c r="AA431" i="18"/>
  <c r="U431" i="18" s="1"/>
  <c r="AB340" i="18"/>
  <c r="AA340" i="18" s="1"/>
  <c r="U340" i="18" s="1"/>
  <c r="AB318" i="18"/>
  <c r="AA318" i="18" s="1"/>
  <c r="U318" i="18" s="1"/>
  <c r="AA285" i="18"/>
  <c r="U285" i="18" s="1"/>
  <c r="AB200" i="18"/>
  <c r="AA200" i="18" s="1"/>
  <c r="U200" i="18" s="1"/>
  <c r="AB160" i="18"/>
  <c r="AB60" i="18"/>
  <c r="AA60" i="18" s="1"/>
  <c r="U60" i="18" s="1"/>
  <c r="AB874" i="18"/>
  <c r="AA874" i="18" s="1"/>
  <c r="U874" i="18" s="1"/>
  <c r="AA852" i="18"/>
  <c r="U852" i="18" s="1"/>
  <c r="AA846" i="18"/>
  <c r="U846" i="18" s="1"/>
  <c r="AB765" i="18"/>
  <c r="AA765" i="18" s="1"/>
  <c r="U765" i="18" s="1"/>
  <c r="AB762" i="18"/>
  <c r="AA762" i="18" s="1"/>
  <c r="U762" i="18" s="1"/>
  <c r="AB666" i="18"/>
  <c r="AA666" i="18" s="1"/>
  <c r="U666" i="18" s="1"/>
  <c r="AB595" i="18"/>
  <c r="AA595" i="18" s="1"/>
  <c r="U595" i="18" s="1"/>
  <c r="AB556" i="18"/>
  <c r="AA556" i="18" s="1"/>
  <c r="U556" i="18" s="1"/>
  <c r="AB553" i="18"/>
  <c r="AA553" i="18" s="1"/>
  <c r="U553" i="18" s="1"/>
  <c r="AB538" i="18"/>
  <c r="AA538" i="18" s="1"/>
  <c r="U538" i="18" s="1"/>
  <c r="AB459" i="18"/>
  <c r="AA459" i="18" s="1"/>
  <c r="U459" i="18" s="1"/>
  <c r="AB437" i="18"/>
  <c r="AA437" i="18" s="1"/>
  <c r="U437" i="18" s="1"/>
  <c r="AB389" i="18"/>
  <c r="AA389" i="18" s="1"/>
  <c r="U389" i="18" s="1"/>
  <c r="AB312" i="18"/>
  <c r="AA312" i="18" s="1"/>
  <c r="U312" i="18" s="1"/>
  <c r="AB294" i="18"/>
  <c r="AB288" i="18"/>
  <c r="AA288" i="18" s="1"/>
  <c r="U288" i="18" s="1"/>
  <c r="AB285" i="18"/>
  <c r="AA255" i="18"/>
  <c r="U255" i="18" s="1"/>
  <c r="AB243" i="18"/>
  <c r="AA243" i="18" s="1"/>
  <c r="U243" i="18" s="1"/>
  <c r="AB209" i="18"/>
  <c r="AA209" i="18" s="1"/>
  <c r="U209" i="18" s="1"/>
  <c r="AB206" i="18"/>
  <c r="AA206" i="18" s="1"/>
  <c r="U206" i="18" s="1"/>
  <c r="AB85" i="18"/>
  <c r="AA85" i="18" s="1"/>
  <c r="U85" i="18" s="1"/>
  <c r="AB45" i="18"/>
  <c r="AA45" i="18" s="1"/>
  <c r="U45" i="18" s="1"/>
  <c r="AB42" i="18"/>
  <c r="AA42" i="18" s="1"/>
  <c r="U42" i="18" s="1"/>
  <c r="AB14" i="18"/>
  <c r="AA14" i="18" s="1"/>
  <c r="U14" i="18" s="1"/>
  <c r="AA647" i="18"/>
  <c r="U647" i="18" s="1"/>
  <c r="AB532" i="18"/>
  <c r="AA532" i="18" s="1"/>
  <c r="U532" i="18" s="1"/>
  <c r="AA343" i="18"/>
  <c r="U343" i="18" s="1"/>
  <c r="AA212" i="18"/>
  <c r="U212" i="18" s="1"/>
  <c r="AA172" i="18"/>
  <c r="U172" i="18" s="1"/>
  <c r="AB166" i="18"/>
  <c r="AA166" i="18" s="1"/>
  <c r="U166" i="18" s="1"/>
  <c r="AB163" i="18"/>
  <c r="AA163" i="18" s="1"/>
  <c r="U163" i="18" s="1"/>
  <c r="AB91" i="18"/>
  <c r="AA91" i="18" s="1"/>
  <c r="U91" i="18" s="1"/>
  <c r="AB63" i="18"/>
  <c r="AA63" i="18" s="1"/>
  <c r="U63" i="18" s="1"/>
  <c r="AB8" i="18"/>
  <c r="AA8" i="18" s="1"/>
  <c r="U8" i="18" s="1"/>
  <c r="AB1204" i="18"/>
  <c r="AA1204" i="18" s="1"/>
  <c r="U1204" i="18" s="1"/>
  <c r="AB1201" i="18"/>
  <c r="AA1201" i="18" s="1"/>
  <c r="U1201" i="18" s="1"/>
  <c r="AA1117" i="18"/>
  <c r="U1117" i="18" s="1"/>
  <c r="AB1069" i="18"/>
  <c r="AA1069" i="18" s="1"/>
  <c r="U1069" i="18" s="1"/>
  <c r="AB1057" i="18"/>
  <c r="AA1057" i="18" s="1"/>
  <c r="U1057" i="18" s="1"/>
  <c r="AB1018" i="18"/>
  <c r="AA1018" i="18" s="1"/>
  <c r="U1018" i="18" s="1"/>
  <c r="AB904" i="18"/>
  <c r="AA904" i="18" s="1"/>
  <c r="U904" i="18" s="1"/>
  <c r="AB843" i="18"/>
  <c r="AB840" i="18"/>
  <c r="AA840" i="18" s="1"/>
  <c r="U840" i="18" s="1"/>
  <c r="AB834" i="18"/>
  <c r="AA834" i="18" s="1"/>
  <c r="U834" i="18" s="1"/>
  <c r="AB801" i="18"/>
  <c r="AA801" i="18" s="1"/>
  <c r="U801" i="18" s="1"/>
  <c r="AB798" i="18"/>
  <c r="AA798" i="18" s="1"/>
  <c r="U798" i="18" s="1"/>
  <c r="AB789" i="18"/>
  <c r="AA789" i="18" s="1"/>
  <c r="U789" i="18" s="1"/>
  <c r="AB783" i="18"/>
  <c r="AA783" i="18" s="1"/>
  <c r="U783" i="18" s="1"/>
  <c r="AB759" i="18"/>
  <c r="AA759" i="18" s="1"/>
  <c r="U759" i="18" s="1"/>
  <c r="AB693" i="18"/>
  <c r="AA693" i="18" s="1"/>
  <c r="U693" i="18" s="1"/>
  <c r="AB678" i="18"/>
  <c r="AA678" i="18" s="1"/>
  <c r="U678" i="18" s="1"/>
  <c r="AB672" i="18"/>
  <c r="AA672" i="18" s="1"/>
  <c r="U672" i="18" s="1"/>
  <c r="AB634" i="18"/>
  <c r="AA634" i="18" s="1"/>
  <c r="U634" i="18" s="1"/>
  <c r="AB619" i="18"/>
  <c r="AA619" i="18" s="1"/>
  <c r="U619" i="18" s="1"/>
  <c r="AB601" i="18"/>
  <c r="AA601" i="18" s="1"/>
  <c r="U601" i="18" s="1"/>
  <c r="AB565" i="18"/>
  <c r="AA565" i="18" s="1"/>
  <c r="U565" i="18" s="1"/>
  <c r="AA476" i="18"/>
  <c r="U476" i="18" s="1"/>
  <c r="AA470" i="18"/>
  <c r="U470" i="18" s="1"/>
  <c r="AB415" i="18"/>
  <c r="AA415" i="18" s="1"/>
  <c r="U415" i="18" s="1"/>
  <c r="AB330" i="18"/>
  <c r="AA330" i="18" s="1"/>
  <c r="U330" i="18" s="1"/>
  <c r="AB273" i="18"/>
  <c r="AB267" i="18"/>
  <c r="AA267" i="18" s="1"/>
  <c r="U267" i="18" s="1"/>
  <c r="AB261" i="18"/>
  <c r="AA261" i="18" s="1"/>
  <c r="U261" i="18" s="1"/>
  <c r="AB252" i="18"/>
  <c r="AA252" i="18" s="1"/>
  <c r="U252" i="18" s="1"/>
  <c r="AB236" i="18"/>
  <c r="AA236" i="18" s="1"/>
  <c r="U236" i="18" s="1"/>
  <c r="AA141" i="18"/>
  <c r="U141" i="18" s="1"/>
  <c r="AB66" i="18"/>
  <c r="AA66" i="18" s="1"/>
  <c r="U66" i="18" s="1"/>
  <c r="AA864" i="18"/>
  <c r="U864" i="18" s="1"/>
  <c r="AA861" i="18"/>
  <c r="U861" i="18" s="1"/>
  <c r="AB810" i="18"/>
  <c r="AA810" i="18" s="1"/>
  <c r="U810" i="18" s="1"/>
  <c r="AA780" i="18"/>
  <c r="U780" i="18" s="1"/>
  <c r="AA735" i="18"/>
  <c r="U735" i="18" s="1"/>
  <c r="AA631" i="18"/>
  <c r="U631" i="18" s="1"/>
  <c r="AB586" i="18"/>
  <c r="AA586" i="18" s="1"/>
  <c r="U586" i="18" s="1"/>
  <c r="AB583" i="18"/>
  <c r="AA583" i="18" s="1"/>
  <c r="U583" i="18" s="1"/>
  <c r="AA497" i="18"/>
  <c r="U497" i="18" s="1"/>
  <c r="AA397" i="18"/>
  <c r="U397" i="18" s="1"/>
  <c r="AB358" i="18"/>
  <c r="AA358" i="18" s="1"/>
  <c r="U358" i="18" s="1"/>
  <c r="AA290" i="18"/>
  <c r="U290" i="18" s="1"/>
  <c r="AA59" i="18"/>
  <c r="U59" i="18" s="1"/>
  <c r="AA35" i="18"/>
  <c r="U35" i="18" s="1"/>
  <c r="AB1087" i="18"/>
  <c r="AA1038" i="18"/>
  <c r="U1038" i="18" s="1"/>
  <c r="AB997" i="18"/>
  <c r="AA997" i="18" s="1"/>
  <c r="U997" i="18" s="1"/>
  <c r="AB994" i="18"/>
  <c r="AA994" i="18" s="1"/>
  <c r="U994" i="18" s="1"/>
  <c r="AB991" i="18"/>
  <c r="AA991" i="18" s="1"/>
  <c r="U991" i="18" s="1"/>
  <c r="AB988" i="18"/>
  <c r="AA988" i="18" s="1"/>
  <c r="U988" i="18" s="1"/>
  <c r="AB982" i="18"/>
  <c r="AA982" i="18" s="1"/>
  <c r="U982" i="18" s="1"/>
  <c r="AB870" i="18"/>
  <c r="AA870" i="18" s="1"/>
  <c r="U870" i="18" s="1"/>
  <c r="AB867" i="18"/>
  <c r="AA867" i="18" s="1"/>
  <c r="U867" i="18" s="1"/>
  <c r="AB858" i="18"/>
  <c r="AA858" i="18" s="1"/>
  <c r="U858" i="18" s="1"/>
  <c r="AB738" i="18"/>
  <c r="AA738" i="18" s="1"/>
  <c r="U738" i="18" s="1"/>
  <c r="AB720" i="18"/>
  <c r="AA720" i="18" s="1"/>
  <c r="U720" i="18" s="1"/>
  <c r="AA531" i="18"/>
  <c r="U531" i="18" s="1"/>
  <c r="AB528" i="18"/>
  <c r="AA528" i="18" s="1"/>
  <c r="U528" i="18" s="1"/>
  <c r="AB525" i="18"/>
  <c r="AA525" i="18" s="1"/>
  <c r="U525" i="18" s="1"/>
  <c r="AA488" i="18"/>
  <c r="U488" i="18" s="1"/>
  <c r="AB485" i="18"/>
  <c r="AA485" i="18" s="1"/>
  <c r="U485" i="18" s="1"/>
  <c r="AB482" i="18"/>
  <c r="AA482" i="18" s="1"/>
  <c r="U482" i="18" s="1"/>
  <c r="AB479" i="18"/>
  <c r="AA479" i="18" s="1"/>
  <c r="U479" i="18" s="1"/>
  <c r="AA458" i="18"/>
  <c r="U458" i="18" s="1"/>
  <c r="AB455" i="18"/>
  <c r="AA455" i="18" s="1"/>
  <c r="U455" i="18" s="1"/>
  <c r="AB446" i="18"/>
  <c r="AB430" i="18"/>
  <c r="AA430" i="18" s="1"/>
  <c r="U430" i="18" s="1"/>
  <c r="AA345" i="18"/>
  <c r="U345" i="18" s="1"/>
  <c r="AB339" i="18"/>
  <c r="AA339" i="18" s="1"/>
  <c r="U339" i="18" s="1"/>
  <c r="AB239" i="18"/>
  <c r="AA239" i="18" s="1"/>
  <c r="U239" i="18" s="1"/>
  <c r="AB199" i="18"/>
  <c r="AA199" i="18" s="1"/>
  <c r="U199" i="18" s="1"/>
  <c r="AB159" i="18"/>
  <c r="AA159" i="18" s="1"/>
  <c r="U159" i="18" s="1"/>
  <c r="AB153" i="18"/>
  <c r="AA153" i="18" s="1"/>
  <c r="U153" i="18" s="1"/>
  <c r="AB102" i="18"/>
  <c r="AA102" i="18" s="1"/>
  <c r="U102" i="18" s="1"/>
  <c r="AB75" i="18"/>
  <c r="AA75" i="18" s="1"/>
  <c r="U75" i="18" s="1"/>
  <c r="AB1132" i="18"/>
  <c r="AA1132" i="18" s="1"/>
  <c r="U1132" i="18" s="1"/>
  <c r="AB1129" i="18"/>
  <c r="AA1129" i="18" s="1"/>
  <c r="U1129" i="18" s="1"/>
  <c r="AB1108" i="18"/>
  <c r="AA1108" i="18" s="1"/>
  <c r="U1108" i="18" s="1"/>
  <c r="AB1105" i="18"/>
  <c r="AA1105" i="18" s="1"/>
  <c r="U1105" i="18" s="1"/>
  <c r="AB1099" i="18"/>
  <c r="AA1099" i="18" s="1"/>
  <c r="U1099" i="18" s="1"/>
  <c r="AB1096" i="18"/>
  <c r="AA1096" i="18" s="1"/>
  <c r="U1096" i="18" s="1"/>
  <c r="AB1090" i="18"/>
  <c r="AA1090" i="18" s="1"/>
  <c r="U1090" i="18" s="1"/>
  <c r="AB1084" i="18"/>
  <c r="AA1084" i="18" s="1"/>
  <c r="U1084" i="18" s="1"/>
  <c r="AB945" i="18"/>
  <c r="AA945" i="18" s="1"/>
  <c r="U945" i="18" s="1"/>
  <c r="AB873" i="18"/>
  <c r="AA873" i="18" s="1"/>
  <c r="U873" i="18" s="1"/>
  <c r="AB822" i="18"/>
  <c r="AA822" i="18" s="1"/>
  <c r="U822" i="18" s="1"/>
  <c r="AA776" i="18"/>
  <c r="U776" i="18" s="1"/>
  <c r="AB764" i="18"/>
  <c r="AA764" i="18" s="1"/>
  <c r="U764" i="18" s="1"/>
  <c r="AA749" i="18"/>
  <c r="U749" i="18" s="1"/>
  <c r="AB646" i="18"/>
  <c r="AA646" i="18" s="1"/>
  <c r="U646" i="18" s="1"/>
  <c r="AB591" i="18"/>
  <c r="AA591" i="18" s="1"/>
  <c r="U591" i="18" s="1"/>
  <c r="AB558" i="18"/>
  <c r="AA558" i="18" s="1"/>
  <c r="U558" i="18" s="1"/>
  <c r="AB464" i="18"/>
  <c r="AA464" i="18" s="1"/>
  <c r="U464" i="18" s="1"/>
  <c r="AB436" i="18"/>
  <c r="AA436" i="18" s="1"/>
  <c r="U436" i="18" s="1"/>
  <c r="AB433" i="18"/>
  <c r="AA433" i="18" s="1"/>
  <c r="U433" i="18" s="1"/>
  <c r="AB408" i="18"/>
  <c r="AA408" i="18" s="1"/>
  <c r="U408" i="18" s="1"/>
  <c r="AB367" i="18"/>
  <c r="AA367" i="18" s="1"/>
  <c r="U367" i="18" s="1"/>
  <c r="AB323" i="18"/>
  <c r="AA323" i="18" s="1"/>
  <c r="U323" i="18" s="1"/>
  <c r="AB221" i="18"/>
  <c r="AA221" i="18" s="1"/>
  <c r="U221" i="18" s="1"/>
  <c r="AA211" i="18"/>
  <c r="U211" i="18" s="1"/>
  <c r="AB205" i="18"/>
  <c r="AA205" i="18" s="1"/>
  <c r="U205" i="18" s="1"/>
  <c r="AB202" i="18"/>
  <c r="AA202" i="18" s="1"/>
  <c r="U202" i="18" s="1"/>
  <c r="AA119" i="18"/>
  <c r="U119" i="18" s="1"/>
  <c r="AB38" i="18"/>
  <c r="AA38" i="18" s="1"/>
  <c r="U38" i="18" s="1"/>
  <c r="AB13" i="18"/>
  <c r="AA13" i="18" s="1"/>
  <c r="U13" i="18" s="1"/>
  <c r="AA1184" i="18"/>
  <c r="U1184" i="18" s="1"/>
  <c r="AB1153" i="18"/>
  <c r="AA1153" i="18" s="1"/>
  <c r="U1153" i="18" s="1"/>
  <c r="AB1135" i="18"/>
  <c r="AB1035" i="18"/>
  <c r="AA1035" i="18" s="1"/>
  <c r="U1035" i="18" s="1"/>
  <c r="AB1017" i="18"/>
  <c r="AA1017" i="18" s="1"/>
  <c r="U1017" i="18" s="1"/>
  <c r="AB951" i="18"/>
  <c r="AA951" i="18" s="1"/>
  <c r="U951" i="18" s="1"/>
  <c r="AB927" i="18"/>
  <c r="AA927" i="18" s="1"/>
  <c r="U927" i="18" s="1"/>
  <c r="AB900" i="18"/>
  <c r="AB894" i="18"/>
  <c r="AA894" i="18" s="1"/>
  <c r="U894" i="18" s="1"/>
  <c r="AB879" i="18"/>
  <c r="AA879" i="18" s="1"/>
  <c r="U879" i="18" s="1"/>
  <c r="AB876" i="18"/>
  <c r="AB842" i="18"/>
  <c r="AA842" i="18" s="1"/>
  <c r="U842" i="18" s="1"/>
  <c r="AB839" i="18"/>
  <c r="AA839" i="18" s="1"/>
  <c r="U839" i="18" s="1"/>
  <c r="AA812" i="18"/>
  <c r="U812" i="18" s="1"/>
  <c r="AB806" i="18"/>
  <c r="AA806" i="18" s="1"/>
  <c r="U806" i="18" s="1"/>
  <c r="AB755" i="18"/>
  <c r="AA755" i="18" s="1"/>
  <c r="U755" i="18" s="1"/>
  <c r="AB752" i="18"/>
  <c r="AA752" i="18" s="1"/>
  <c r="U752" i="18" s="1"/>
  <c r="AB746" i="18"/>
  <c r="AA746" i="18" s="1"/>
  <c r="U746" i="18" s="1"/>
  <c r="AB710" i="18"/>
  <c r="AA710" i="18" s="1"/>
  <c r="U710" i="18" s="1"/>
  <c r="AB707" i="18"/>
  <c r="AA707" i="18" s="1"/>
  <c r="U707" i="18" s="1"/>
  <c r="AB689" i="18"/>
  <c r="AA689" i="18" s="1"/>
  <c r="U689" i="18" s="1"/>
  <c r="AB649" i="18"/>
  <c r="AA649" i="18" s="1"/>
  <c r="U649" i="18" s="1"/>
  <c r="AA579" i="18"/>
  <c r="U579" i="18" s="1"/>
  <c r="AB540" i="18"/>
  <c r="AA540" i="18" s="1"/>
  <c r="U540" i="18" s="1"/>
  <c r="AB442" i="18"/>
  <c r="AA442" i="18" s="1"/>
  <c r="U442" i="18" s="1"/>
  <c r="AB439" i="18"/>
  <c r="AA439" i="18" s="1"/>
  <c r="U439" i="18" s="1"/>
  <c r="AB351" i="18"/>
  <c r="AA351" i="18" s="1"/>
  <c r="U351" i="18" s="1"/>
  <c r="AB311" i="18"/>
  <c r="AA311" i="18" s="1"/>
  <c r="U311" i="18" s="1"/>
  <c r="AB287" i="18"/>
  <c r="AA287" i="18" s="1"/>
  <c r="U287" i="18" s="1"/>
  <c r="AB281" i="18"/>
  <c r="AA281" i="18" s="1"/>
  <c r="U281" i="18" s="1"/>
  <c r="AB278" i="18"/>
  <c r="AA278" i="18" s="1"/>
  <c r="U278" i="18" s="1"/>
  <c r="AB275" i="18"/>
  <c r="AA275" i="18" s="1"/>
  <c r="U275" i="18" s="1"/>
  <c r="AB248" i="18"/>
  <c r="AA248" i="18" s="1"/>
  <c r="U248" i="18" s="1"/>
  <c r="AB211" i="18"/>
  <c r="AB65" i="18"/>
  <c r="AA65" i="18" s="1"/>
  <c r="U65" i="18" s="1"/>
  <c r="AB16" i="18"/>
  <c r="AA16" i="18" s="1"/>
  <c r="U16" i="18" s="1"/>
  <c r="AA737" i="18"/>
  <c r="U737" i="18" s="1"/>
  <c r="AA722" i="18"/>
  <c r="U722" i="18" s="1"/>
  <c r="AB701" i="18"/>
  <c r="AA701" i="18" s="1"/>
  <c r="U701" i="18" s="1"/>
  <c r="AB652" i="18"/>
  <c r="AA652" i="18" s="1"/>
  <c r="U652" i="18" s="1"/>
  <c r="AB630" i="18"/>
  <c r="AA630" i="18" s="1"/>
  <c r="U630" i="18" s="1"/>
  <c r="AB521" i="18"/>
  <c r="AA521" i="18" s="1"/>
  <c r="U521" i="18" s="1"/>
  <c r="AA478" i="18"/>
  <c r="U478" i="18" s="1"/>
  <c r="AA466" i="18"/>
  <c r="U466" i="18" s="1"/>
  <c r="AA454" i="18"/>
  <c r="U454" i="18" s="1"/>
  <c r="AA448" i="18"/>
  <c r="U448" i="18" s="1"/>
  <c r="AB420" i="18"/>
  <c r="AA420" i="18" s="1"/>
  <c r="U420" i="18" s="1"/>
  <c r="AA329" i="18"/>
  <c r="U329" i="18" s="1"/>
  <c r="AA319" i="18"/>
  <c r="U319" i="18" s="1"/>
  <c r="AA122" i="18"/>
  <c r="U122" i="18" s="1"/>
  <c r="AB68" i="18"/>
  <c r="AA68" i="18" s="1"/>
  <c r="U68" i="18" s="1"/>
  <c r="AA55" i="18"/>
  <c r="U55" i="18" s="1"/>
  <c r="AB25" i="18"/>
  <c r="AA25" i="18" s="1"/>
  <c r="U25" i="18" s="1"/>
  <c r="AA1960" i="18"/>
  <c r="U1960" i="18" s="1"/>
  <c r="AA1861" i="18"/>
  <c r="U1861" i="18" s="1"/>
  <c r="AA1793" i="18"/>
  <c r="U1793" i="18" s="1"/>
  <c r="AB1868" i="18"/>
  <c r="AA1868" i="18" s="1"/>
  <c r="U1868" i="18" s="1"/>
  <c r="AB1743" i="18"/>
  <c r="AA1743" i="18" s="1"/>
  <c r="U1743" i="18" s="1"/>
  <c r="AB1689" i="18"/>
  <c r="AA1689" i="18" s="1"/>
  <c r="U1689" i="18" s="1"/>
  <c r="AB1588" i="18"/>
  <c r="AA1588" i="18" s="1"/>
  <c r="U1588" i="18" s="1"/>
  <c r="AB1535" i="18"/>
  <c r="AA1535" i="18" s="1"/>
  <c r="U1535" i="18" s="1"/>
  <c r="AB1152" i="18"/>
  <c r="AA1152" i="18" s="1"/>
  <c r="U1152" i="18" s="1"/>
  <c r="AB1006" i="18"/>
  <c r="AA1006" i="18" s="1"/>
  <c r="U1006" i="18" s="1"/>
  <c r="AB1998" i="18"/>
  <c r="AA1998" i="18" s="1"/>
  <c r="U1998" i="18" s="1"/>
  <c r="AA1966" i="18"/>
  <c r="U1966" i="18" s="1"/>
  <c r="AB1883" i="18"/>
  <c r="AA1883" i="18" s="1"/>
  <c r="U1883" i="18" s="1"/>
  <c r="AA1777" i="18"/>
  <c r="U1777" i="18" s="1"/>
  <c r="AA1748" i="18"/>
  <c r="U1748" i="18" s="1"/>
  <c r="AA1699" i="18"/>
  <c r="U1699" i="18" s="1"/>
  <c r="AB1609" i="18"/>
  <c r="AA1609" i="18" s="1"/>
  <c r="U1609" i="18" s="1"/>
  <c r="AB1422" i="18"/>
  <c r="AA1422" i="18" s="1"/>
  <c r="U1422" i="18" s="1"/>
  <c r="AB1164" i="18"/>
  <c r="AA1164" i="18" s="1"/>
  <c r="U1164" i="18" s="1"/>
  <c r="AB1155" i="18"/>
  <c r="AA1155" i="18" s="1"/>
  <c r="U1155" i="18" s="1"/>
  <c r="AB334" i="18"/>
  <c r="AA334" i="18" s="1"/>
  <c r="U334" i="18" s="1"/>
  <c r="AB1988" i="18"/>
  <c r="AA1988" i="18" s="1"/>
  <c r="U1988" i="18" s="1"/>
  <c r="AB1890" i="18"/>
  <c r="AA1890" i="18" s="1"/>
  <c r="U1890" i="18" s="1"/>
  <c r="AB1852" i="18"/>
  <c r="AA1852" i="18" s="1"/>
  <c r="U1852" i="18" s="1"/>
  <c r="AB1766" i="18"/>
  <c r="AA1766" i="18" s="1"/>
  <c r="U1766" i="18" s="1"/>
  <c r="AA1315" i="18"/>
  <c r="U1315" i="18" s="1"/>
  <c r="AB1339" i="18"/>
  <c r="AA1339" i="18" s="1"/>
  <c r="U1339" i="18" s="1"/>
  <c r="AB1029" i="18"/>
  <c r="AA1029" i="18" s="1"/>
  <c r="U1029" i="18" s="1"/>
  <c r="AB1758" i="18"/>
  <c r="AA1758" i="18" s="1"/>
  <c r="U1758" i="18" s="1"/>
  <c r="AB1731" i="18"/>
  <c r="AA1731" i="18" s="1"/>
  <c r="U1731" i="18" s="1"/>
  <c r="AA1921" i="18"/>
  <c r="U1921" i="18" s="1"/>
  <c r="AB1899" i="18"/>
  <c r="AA1899" i="18" s="1"/>
  <c r="U1899" i="18" s="1"/>
  <c r="AB1839" i="18"/>
  <c r="AA1839" i="18" s="1"/>
  <c r="U1839" i="18" s="1"/>
  <c r="AA1826" i="18"/>
  <c r="U1826" i="18" s="1"/>
  <c r="AB1813" i="18"/>
  <c r="AA1813" i="18" s="1"/>
  <c r="U1813" i="18" s="1"/>
  <c r="AB1808" i="18"/>
  <c r="AA1808" i="18" s="1"/>
  <c r="U1808" i="18" s="1"/>
  <c r="AB1771" i="18"/>
  <c r="AA1771" i="18" s="1"/>
  <c r="U1771" i="18" s="1"/>
  <c r="AB1755" i="18"/>
  <c r="AA1755" i="18" s="1"/>
  <c r="U1755" i="18" s="1"/>
  <c r="AB1709" i="18"/>
  <c r="AA1709" i="18" s="1"/>
  <c r="U1709" i="18" s="1"/>
  <c r="AB1312" i="18"/>
  <c r="AA1312" i="18" s="1"/>
  <c r="U1312" i="18" s="1"/>
  <c r="AB1649" i="18"/>
  <c r="AA1649" i="18" s="1"/>
  <c r="U1649" i="18" s="1"/>
  <c r="AB1379" i="18"/>
  <c r="AA1379" i="18" s="1"/>
  <c r="U1379" i="18" s="1"/>
  <c r="AB1430" i="18"/>
  <c r="AA1430" i="18" s="1"/>
  <c r="U1430" i="18" s="1"/>
  <c r="AB1551" i="18"/>
  <c r="AA1551" i="18" s="1"/>
  <c r="U1551" i="18" s="1"/>
  <c r="AB1393" i="18"/>
  <c r="AA1393" i="18" s="1"/>
  <c r="U1393" i="18" s="1"/>
  <c r="AB1606" i="18"/>
  <c r="AA1606" i="18" s="1"/>
  <c r="U1606" i="18" s="1"/>
  <c r="AB1936" i="18"/>
  <c r="AA1936" i="18" s="1"/>
  <c r="U1936" i="18" s="1"/>
  <c r="AA1869" i="18"/>
  <c r="U1869" i="18" s="1"/>
  <c r="AA1802" i="18"/>
  <c r="U1802" i="18" s="1"/>
  <c r="AA1733" i="18"/>
  <c r="U1733" i="18" s="1"/>
  <c r="AA1613" i="18"/>
  <c r="U1613" i="18" s="1"/>
  <c r="AA1578" i="18"/>
  <c r="U1578" i="18" s="1"/>
  <c r="AB1919" i="18"/>
  <c r="AA1919" i="18" s="1"/>
  <c r="U1919" i="18" s="1"/>
  <c r="AA1833" i="18"/>
  <c r="U1833" i="18" s="1"/>
  <c r="AA1757" i="18"/>
  <c r="U1757" i="18" s="1"/>
  <c r="AB1722" i="18"/>
  <c r="AA1722" i="18" s="1"/>
  <c r="U1722" i="18" s="1"/>
  <c r="AB1664" i="18"/>
  <c r="AA1664" i="18" s="1"/>
  <c r="U1664" i="18" s="1"/>
  <c r="AA1256" i="18"/>
  <c r="U1256" i="18" s="1"/>
  <c r="AB1982" i="18"/>
  <c r="AA1982" i="18" s="1"/>
  <c r="U1982" i="18" s="1"/>
  <c r="AB1943" i="18"/>
  <c r="AA1943" i="18" s="1"/>
  <c r="U1943" i="18" s="1"/>
  <c r="AB1851" i="18"/>
  <c r="AA1851" i="18" s="1"/>
  <c r="U1851" i="18" s="1"/>
  <c r="AB1674" i="18"/>
  <c r="AA1674" i="18" s="1"/>
  <c r="U1674" i="18" s="1"/>
  <c r="AB1661" i="18"/>
  <c r="AA1661" i="18" s="1"/>
  <c r="U1661" i="18" s="1"/>
  <c r="AA1634" i="18"/>
  <c r="U1634" i="18" s="1"/>
  <c r="AB1259" i="18"/>
  <c r="AA1259" i="18" s="1"/>
  <c r="U1259" i="18" s="1"/>
  <c r="AB1187" i="18"/>
  <c r="AA1187" i="18" s="1"/>
  <c r="U1187" i="18" s="1"/>
  <c r="AB1829" i="18"/>
  <c r="AA1829" i="18" s="1"/>
  <c r="U1829" i="18" s="1"/>
  <c r="AB1662" i="18"/>
  <c r="AA1662" i="18" s="1"/>
  <c r="U1662" i="18" s="1"/>
  <c r="AB1968" i="18"/>
  <c r="AA1968" i="18" s="1"/>
  <c r="U1968" i="18" s="1"/>
  <c r="AB1913" i="18"/>
  <c r="AA1913" i="18" s="1"/>
  <c r="U1913" i="18" s="1"/>
  <c r="AB1908" i="18"/>
  <c r="AA1908" i="18" s="1"/>
  <c r="U1908" i="18" s="1"/>
  <c r="AB1741" i="18"/>
  <c r="AA1741" i="18" s="1"/>
  <c r="U1741" i="18" s="1"/>
  <c r="AB1719" i="18"/>
  <c r="AA1719" i="18" s="1"/>
  <c r="U1719" i="18" s="1"/>
  <c r="AA1684" i="18"/>
  <c r="U1684" i="18" s="1"/>
  <c r="AB1642" i="18"/>
  <c r="AA1642" i="18" s="1"/>
  <c r="U1642" i="18" s="1"/>
  <c r="AB1621" i="18"/>
  <c r="AA1621" i="18" s="1"/>
  <c r="U1621" i="18" s="1"/>
  <c r="AB1380" i="18"/>
  <c r="AA1380" i="18" s="1"/>
  <c r="U1380" i="18" s="1"/>
  <c r="AA1264" i="18"/>
  <c r="U1264" i="18" s="1"/>
  <c r="AB1253" i="18"/>
  <c r="AA1253" i="18" s="1"/>
  <c r="U1253" i="18" s="1"/>
  <c r="AB1210" i="18"/>
  <c r="AA1210" i="18" s="1"/>
  <c r="U1210" i="18" s="1"/>
  <c r="AB1954" i="18"/>
  <c r="AA1954" i="18" s="1"/>
  <c r="U1954" i="18" s="1"/>
  <c r="AB1793" i="18"/>
  <c r="AB1761" i="18"/>
  <c r="AA1761" i="18" s="1"/>
  <c r="U1761" i="18" s="1"/>
  <c r="AB1344" i="18"/>
  <c r="AA1344" i="18" s="1"/>
  <c r="U1344" i="18" s="1"/>
  <c r="AB1939" i="18"/>
  <c r="AA1939" i="18" s="1"/>
  <c r="U1939" i="18" s="1"/>
  <c r="AB1098" i="18"/>
  <c r="AA1098" i="18" s="1"/>
  <c r="U1098" i="18" s="1"/>
  <c r="AA1385" i="18"/>
  <c r="U1385" i="18" s="1"/>
  <c r="AA1374" i="18"/>
  <c r="U1374" i="18" s="1"/>
  <c r="AB1726" i="18"/>
  <c r="AA1726" i="18" s="1"/>
  <c r="U1726" i="18" s="1"/>
  <c r="AB1044" i="18"/>
  <c r="AA1044" i="18" s="1"/>
  <c r="U1044" i="18" s="1"/>
  <c r="AA1957" i="18"/>
  <c r="U1957" i="18" s="1"/>
  <c r="AA1937" i="18"/>
  <c r="U1937" i="18" s="1"/>
  <c r="AB1930" i="18"/>
  <c r="AA1930" i="18" s="1"/>
  <c r="U1930" i="18" s="1"/>
  <c r="AA1858" i="18"/>
  <c r="U1858" i="18" s="1"/>
  <c r="AB1843" i="18"/>
  <c r="AA1843" i="18" s="1"/>
  <c r="U1843" i="18" s="1"/>
  <c r="AB1830" i="18"/>
  <c r="AA1830" i="18" s="1"/>
  <c r="U1830" i="18" s="1"/>
  <c r="AB1735" i="18"/>
  <c r="AA1735" i="18" s="1"/>
  <c r="U1735" i="18" s="1"/>
  <c r="AB1692" i="18"/>
  <c r="AA1692" i="18" s="1"/>
  <c r="U1692" i="18" s="1"/>
  <c r="AA1644" i="18"/>
  <c r="U1644" i="18" s="1"/>
  <c r="AB1591" i="18"/>
  <c r="AA1591" i="18" s="1"/>
  <c r="U1591" i="18" s="1"/>
  <c r="AB1541" i="18"/>
  <c r="AA1541" i="18" s="1"/>
  <c r="U1541" i="18" s="1"/>
  <c r="AB1474" i="18"/>
  <c r="AA1474" i="18" s="1"/>
  <c r="U1474" i="18" s="1"/>
  <c r="AA1322" i="18"/>
  <c r="U1322" i="18" s="1"/>
  <c r="AA1275" i="18"/>
  <c r="U1275" i="18" s="1"/>
  <c r="AB1734" i="18"/>
  <c r="AA1734" i="18" s="1"/>
  <c r="U1734" i="18" s="1"/>
  <c r="AB1704" i="18"/>
  <c r="AA1704" i="18" s="1"/>
  <c r="U1704" i="18" s="1"/>
  <c r="AB1618" i="18"/>
  <c r="AA1618" i="18" s="1"/>
  <c r="U1618" i="18" s="1"/>
  <c r="AA1582" i="18"/>
  <c r="U1582" i="18" s="1"/>
  <c r="AB1545" i="18"/>
  <c r="AA1545" i="18" s="1"/>
  <c r="U1545" i="18" s="1"/>
  <c r="AB1419" i="18"/>
  <c r="AA1419" i="18" s="1"/>
  <c r="U1419" i="18" s="1"/>
  <c r="AB1387" i="18"/>
  <c r="AA1387" i="18" s="1"/>
  <c r="U1387" i="18" s="1"/>
  <c r="AB1215" i="18"/>
  <c r="AA1215" i="18" s="1"/>
  <c r="U1215" i="18" s="1"/>
  <c r="AA1203" i="18"/>
  <c r="U1203" i="18" s="1"/>
  <c r="AB1867" i="18"/>
  <c r="AA1867" i="18" s="1"/>
  <c r="U1867" i="18" s="1"/>
  <c r="AB1848" i="18"/>
  <c r="AA1848" i="18" s="1"/>
  <c r="U1848" i="18" s="1"/>
  <c r="AA1838" i="18"/>
  <c r="U1838" i="18" s="1"/>
  <c r="AA1821" i="18"/>
  <c r="U1821" i="18" s="1"/>
  <c r="AA1816" i="18"/>
  <c r="U1816" i="18" s="1"/>
  <c r="AB1809" i="18"/>
  <c r="AA1809" i="18" s="1"/>
  <c r="U1809" i="18" s="1"/>
  <c r="AA1784" i="18"/>
  <c r="U1784" i="18" s="1"/>
  <c r="AB1762" i="18"/>
  <c r="AA1762" i="18" s="1"/>
  <c r="U1762" i="18" s="1"/>
  <c r="AB1600" i="18"/>
  <c r="AA1600" i="18" s="1"/>
  <c r="U1600" i="18" s="1"/>
  <c r="AB1553" i="18"/>
  <c r="AA1553" i="18" s="1"/>
  <c r="U1553" i="18" s="1"/>
  <c r="AA1343" i="18"/>
  <c r="U1343" i="18" s="1"/>
  <c r="AA1625" i="18"/>
  <c r="U1625" i="18" s="1"/>
  <c r="AB1507" i="18"/>
  <c r="AA1507" i="18" s="1"/>
  <c r="U1507" i="18" s="1"/>
  <c r="AB1291" i="18"/>
  <c r="AA1291" i="18" s="1"/>
  <c r="U1291" i="18" s="1"/>
  <c r="AA1268" i="18"/>
  <c r="U1268" i="18" s="1"/>
  <c r="AB1093" i="18"/>
  <c r="AA1093" i="18" s="1"/>
  <c r="U1093" i="18" s="1"/>
  <c r="AA1072" i="18"/>
  <c r="U1072" i="18" s="1"/>
  <c r="AB640" i="18"/>
  <c r="AA640" i="18" s="1"/>
  <c r="U640" i="18" s="1"/>
  <c r="AB1774" i="18"/>
  <c r="AA1774" i="18" s="1"/>
  <c r="U1774" i="18" s="1"/>
  <c r="AB1749" i="18"/>
  <c r="AA1749" i="18" s="1"/>
  <c r="U1749" i="18" s="1"/>
  <c r="AB1528" i="18"/>
  <c r="AA1528" i="18" s="1"/>
  <c r="U1528" i="18" s="1"/>
  <c r="AB1410" i="18"/>
  <c r="AA1410" i="18" s="1"/>
  <c r="U1410" i="18" s="1"/>
  <c r="AB1302" i="18"/>
  <c r="AA1302" i="18" s="1"/>
  <c r="U1302" i="18" s="1"/>
  <c r="AB1075" i="18"/>
  <c r="AA1075" i="18" s="1"/>
  <c r="U1075" i="18" s="1"/>
  <c r="AB1952" i="18"/>
  <c r="AA1952" i="18" s="1"/>
  <c r="U1952" i="18" s="1"/>
  <c r="AB1928" i="18"/>
  <c r="AA1928" i="18" s="1"/>
  <c r="U1928" i="18" s="1"/>
  <c r="AA1897" i="18"/>
  <c r="U1897" i="18" s="1"/>
  <c r="AB1789" i="18"/>
  <c r="AA1789" i="18" s="1"/>
  <c r="U1789" i="18" s="1"/>
  <c r="AB1680" i="18"/>
  <c r="AA1680" i="18" s="1"/>
  <c r="U1680" i="18" s="1"/>
  <c r="AB1579" i="18"/>
  <c r="AA1579" i="18" s="1"/>
  <c r="U1579" i="18" s="1"/>
  <c r="AB1959" i="18"/>
  <c r="AA1959" i="18" s="1"/>
  <c r="U1959" i="18" s="1"/>
  <c r="AA1904" i="18"/>
  <c r="U1904" i="18" s="1"/>
  <c r="AB1723" i="18"/>
  <c r="AA1723" i="18" s="1"/>
  <c r="U1723" i="18" s="1"/>
  <c r="AA1586" i="18"/>
  <c r="U1586" i="18" s="1"/>
  <c r="AA1568" i="18"/>
  <c r="U1568" i="18" s="1"/>
  <c r="AB1552" i="18"/>
  <c r="AA1552" i="18" s="1"/>
  <c r="U1552" i="18" s="1"/>
  <c r="AA1506" i="18"/>
  <c r="U1506" i="18" s="1"/>
  <c r="AB1483" i="18"/>
  <c r="AA1483" i="18" s="1"/>
  <c r="U1483" i="18" s="1"/>
  <c r="AB506" i="18"/>
  <c r="AA506" i="18" s="1"/>
  <c r="U506" i="18" s="1"/>
  <c r="AB500" i="18"/>
  <c r="AA500" i="18" s="1"/>
  <c r="U500" i="18" s="1"/>
  <c r="AB1713" i="18"/>
  <c r="AA1713" i="18" s="1"/>
  <c r="U1713" i="18" s="1"/>
  <c r="AB1701" i="18"/>
  <c r="AA1701" i="18" s="1"/>
  <c r="U1701" i="18" s="1"/>
  <c r="AB1514" i="18"/>
  <c r="AA1514" i="18" s="1"/>
  <c r="U1514" i="18" s="1"/>
  <c r="AB1481" i="18"/>
  <c r="AA1481" i="18" s="1"/>
  <c r="U1481" i="18" s="1"/>
  <c r="AA1271" i="18"/>
  <c r="U1271" i="18" s="1"/>
  <c r="AB1145" i="18"/>
  <c r="AA1145" i="18" s="1"/>
  <c r="U1145" i="18" s="1"/>
  <c r="AA1116" i="18"/>
  <c r="U1116" i="18" s="1"/>
  <c r="AB673" i="18"/>
  <c r="AA673" i="18" s="1"/>
  <c r="U673" i="18" s="1"/>
  <c r="AA663" i="18"/>
  <c r="U663" i="18" s="1"/>
  <c r="AA1200" i="18"/>
  <c r="U1200" i="18" s="1"/>
  <c r="AB1524" i="18"/>
  <c r="AA1524" i="18" s="1"/>
  <c r="U1524" i="18" s="1"/>
  <c r="AA1498" i="18"/>
  <c r="U1498" i="18" s="1"/>
  <c r="AB1429" i="18"/>
  <c r="AA1429" i="18" s="1"/>
  <c r="U1429" i="18" s="1"/>
  <c r="AA1340" i="18"/>
  <c r="U1340" i="18" s="1"/>
  <c r="AA1335" i="18"/>
  <c r="U1335" i="18" s="1"/>
  <c r="AB1298" i="18"/>
  <c r="AA1298" i="18" s="1"/>
  <c r="U1298" i="18" s="1"/>
  <c r="AB980" i="18"/>
  <c r="AA980" i="18" s="1"/>
  <c r="U980" i="18" s="1"/>
  <c r="AB957" i="18"/>
  <c r="AA957" i="18" s="1"/>
  <c r="U957" i="18" s="1"/>
  <c r="AB385" i="18"/>
  <c r="AA385" i="18" s="1"/>
  <c r="U385" i="18" s="1"/>
  <c r="AB1311" i="18"/>
  <c r="AA1311" i="18" s="1"/>
  <c r="U1311" i="18" s="1"/>
  <c r="AB1249" i="18"/>
  <c r="AA1249" i="18" s="1"/>
  <c r="U1249" i="18" s="1"/>
  <c r="AB740" i="18"/>
  <c r="AA740" i="18" s="1"/>
  <c r="U740" i="18" s="1"/>
  <c r="AA683" i="18"/>
  <c r="U683" i="18" s="1"/>
  <c r="AB1888" i="18"/>
  <c r="AA1888" i="18" s="1"/>
  <c r="U1888" i="18" s="1"/>
  <c r="AB1814" i="18"/>
  <c r="AA1814" i="18" s="1"/>
  <c r="U1814" i="18" s="1"/>
  <c r="AB1765" i="18"/>
  <c r="AA1765" i="18" s="1"/>
  <c r="U1765" i="18" s="1"/>
  <c r="AB1753" i="18"/>
  <c r="AA1753" i="18" s="1"/>
  <c r="U1753" i="18" s="1"/>
  <c r="AA1647" i="18"/>
  <c r="U1647" i="18" s="1"/>
  <c r="AB1604" i="18"/>
  <c r="AA1604" i="18" s="1"/>
  <c r="U1604" i="18" s="1"/>
  <c r="AB1521" i="18"/>
  <c r="AA1521" i="18" s="1"/>
  <c r="U1521" i="18" s="1"/>
  <c r="AB1472" i="18"/>
  <c r="AA1472" i="18" s="1"/>
  <c r="U1472" i="18" s="1"/>
  <c r="AA1454" i="18"/>
  <c r="U1454" i="18" s="1"/>
  <c r="AB1418" i="18"/>
  <c r="AA1418" i="18" s="1"/>
  <c r="U1418" i="18" s="1"/>
  <c r="AA1367" i="18"/>
  <c r="U1367" i="18" s="1"/>
  <c r="AB1332" i="18"/>
  <c r="AA1332" i="18" s="1"/>
  <c r="U1332" i="18" s="1"/>
  <c r="AB1276" i="18"/>
  <c r="AA1276" i="18" s="1"/>
  <c r="U1276" i="18" s="1"/>
  <c r="AB1062" i="18"/>
  <c r="AA1062" i="18" s="1"/>
  <c r="U1062" i="18" s="1"/>
  <c r="AB1628" i="18"/>
  <c r="AA1628" i="18" s="1"/>
  <c r="U1628" i="18" s="1"/>
  <c r="AA1554" i="18"/>
  <c r="U1554" i="18" s="1"/>
  <c r="AB1480" i="18"/>
  <c r="AA1480" i="18" s="1"/>
  <c r="U1480" i="18" s="1"/>
  <c r="AA1459" i="18"/>
  <c r="U1459" i="18" s="1"/>
  <c r="AA1449" i="18"/>
  <c r="U1449" i="18" s="1"/>
  <c r="AA1254" i="18"/>
  <c r="U1254" i="18" s="1"/>
  <c r="AB1082" i="18"/>
  <c r="AA1082" i="18" s="1"/>
  <c r="U1082" i="18" s="1"/>
  <c r="AA1070" i="18"/>
  <c r="U1070" i="18" s="1"/>
  <c r="AA819" i="18"/>
  <c r="U819" i="18" s="1"/>
  <c r="AA777" i="18"/>
  <c r="U777" i="18" s="1"/>
  <c r="AB1067" i="18"/>
  <c r="AA1067" i="18" s="1"/>
  <c r="U1067" i="18" s="1"/>
  <c r="AB1050" i="18"/>
  <c r="AA1050" i="18" s="1"/>
  <c r="U1050" i="18" s="1"/>
  <c r="AB973" i="18"/>
  <c r="AA973" i="18" s="1"/>
  <c r="U973" i="18" s="1"/>
  <c r="AA1698" i="18"/>
  <c r="U1698" i="18" s="1"/>
  <c r="AB1669" i="18"/>
  <c r="AA1669" i="18" s="1"/>
  <c r="U1669" i="18" s="1"/>
  <c r="AA1497" i="18"/>
  <c r="U1497" i="18" s="1"/>
  <c r="AA1448" i="18"/>
  <c r="U1448" i="18" s="1"/>
  <c r="AB1439" i="18"/>
  <c r="AA1439" i="18" s="1"/>
  <c r="U1439" i="18" s="1"/>
  <c r="AB1415" i="18"/>
  <c r="AA1415" i="18" s="1"/>
  <c r="U1415" i="18" s="1"/>
  <c r="AB1396" i="18"/>
  <c r="AA1396" i="18" s="1"/>
  <c r="U1396" i="18" s="1"/>
  <c r="AB1296" i="18"/>
  <c r="AA1296" i="18" s="1"/>
  <c r="U1296" i="18" s="1"/>
  <c r="AB1142" i="18"/>
  <c r="AA1142" i="18" s="1"/>
  <c r="U1142" i="18" s="1"/>
  <c r="AA938" i="18"/>
  <c r="U938" i="18" s="1"/>
  <c r="AA883" i="18"/>
  <c r="U883" i="18" s="1"/>
  <c r="AA581" i="18"/>
  <c r="U581" i="18" s="1"/>
  <c r="AA106" i="18"/>
  <c r="U106" i="18" s="1"/>
  <c r="AB774" i="18"/>
  <c r="AA774" i="18" s="1"/>
  <c r="U774" i="18" s="1"/>
  <c r="AB190" i="18"/>
  <c r="AA190" i="18" s="1"/>
  <c r="U190" i="18" s="1"/>
  <c r="AA900" i="18"/>
  <c r="U900" i="18" s="1"/>
  <c r="AB885" i="18"/>
  <c r="AA885" i="18" s="1"/>
  <c r="U885" i="18" s="1"/>
  <c r="AA779" i="18"/>
  <c r="U779" i="18" s="1"/>
  <c r="AB1589" i="18"/>
  <c r="AA1589" i="18" s="1"/>
  <c r="U1589" i="18" s="1"/>
  <c r="AB1515" i="18"/>
  <c r="AA1515" i="18" s="1"/>
  <c r="U1515" i="18" s="1"/>
  <c r="AB1438" i="18"/>
  <c r="AA1438" i="18" s="1"/>
  <c r="U1438" i="18" s="1"/>
  <c r="AA1331" i="18"/>
  <c r="U1331" i="18" s="1"/>
  <c r="AA1326" i="18"/>
  <c r="U1326" i="18" s="1"/>
  <c r="AA1248" i="18"/>
  <c r="U1248" i="18" s="1"/>
  <c r="AB1241" i="18"/>
  <c r="AA1241" i="18" s="1"/>
  <c r="U1241" i="18" s="1"/>
  <c r="AB1136" i="18"/>
  <c r="AA1136" i="18" s="1"/>
  <c r="U1136" i="18" s="1"/>
  <c r="AA1056" i="18"/>
  <c r="U1056" i="18" s="1"/>
  <c r="AA1033" i="18"/>
  <c r="U1033" i="18" s="1"/>
  <c r="AB1000" i="18"/>
  <c r="AA1000" i="18" s="1"/>
  <c r="U1000" i="18" s="1"/>
  <c r="AA1378" i="18"/>
  <c r="U1378" i="18" s="1"/>
  <c r="AA1191" i="18"/>
  <c r="U1191" i="18" s="1"/>
  <c r="AA1066" i="18"/>
  <c r="U1066" i="18" s="1"/>
  <c r="AB1559" i="18"/>
  <c r="AA1559" i="18" s="1"/>
  <c r="U1559" i="18" s="1"/>
  <c r="AB1447" i="18"/>
  <c r="AA1447" i="18" s="1"/>
  <c r="U1447" i="18" s="1"/>
  <c r="AB1390" i="18"/>
  <c r="AA1390" i="18" s="1"/>
  <c r="U1390" i="18" s="1"/>
  <c r="AB1359" i="18"/>
  <c r="AA1359" i="18" s="1"/>
  <c r="U1359" i="18" s="1"/>
  <c r="AA1277" i="18"/>
  <c r="U1277" i="18" s="1"/>
  <c r="AB1171" i="18"/>
  <c r="AA1171" i="18" s="1"/>
  <c r="U1171" i="18" s="1"/>
  <c r="AA1156" i="18"/>
  <c r="U1156" i="18" s="1"/>
  <c r="AB787" i="18"/>
  <c r="AA787" i="18" s="1"/>
  <c r="U787" i="18" s="1"/>
  <c r="AA702" i="18"/>
  <c r="U702" i="18" s="1"/>
  <c r="AB1533" i="18"/>
  <c r="AA1533" i="18" s="1"/>
  <c r="U1533" i="18" s="1"/>
  <c r="AA1463" i="18"/>
  <c r="U1463" i="18" s="1"/>
  <c r="AA1198" i="18"/>
  <c r="U1198" i="18" s="1"/>
  <c r="AB1181" i="18"/>
  <c r="AA1181" i="18" s="1"/>
  <c r="U1181" i="18" s="1"/>
  <c r="AA1148" i="18"/>
  <c r="U1148" i="18" s="1"/>
  <c r="AA1135" i="18"/>
  <c r="U1135" i="18" s="1"/>
  <c r="AB950" i="18"/>
  <c r="AA950" i="18" s="1"/>
  <c r="U950" i="18" s="1"/>
  <c r="AA826" i="18"/>
  <c r="U826" i="18" s="1"/>
  <c r="AB818" i="18"/>
  <c r="AA818" i="18" s="1"/>
  <c r="U818" i="18" s="1"/>
  <c r="AB1629" i="18"/>
  <c r="AA1629" i="18" s="1"/>
  <c r="U1629" i="18" s="1"/>
  <c r="AB1519" i="18"/>
  <c r="AA1519" i="18" s="1"/>
  <c r="U1519" i="18" s="1"/>
  <c r="AB1218" i="18"/>
  <c r="AA1218" i="18" s="1"/>
  <c r="U1218" i="18" s="1"/>
  <c r="AB1071" i="18"/>
  <c r="AA1071" i="18" s="1"/>
  <c r="U1071" i="18" s="1"/>
  <c r="AB1030" i="18"/>
  <c r="AA1030" i="18" s="1"/>
  <c r="U1030" i="18" s="1"/>
  <c r="AA795" i="18"/>
  <c r="U795" i="18" s="1"/>
  <c r="AB567" i="18"/>
  <c r="AA567" i="18" s="1"/>
  <c r="U567" i="18" s="1"/>
  <c r="AA859" i="18"/>
  <c r="U859" i="18" s="1"/>
  <c r="AA856" i="18"/>
  <c r="U856" i="18" s="1"/>
  <c r="AA786" i="18"/>
  <c r="U786" i="18" s="1"/>
  <c r="AA963" i="18"/>
  <c r="U963" i="18" s="1"/>
  <c r="AB573" i="18"/>
  <c r="AA573" i="18" s="1"/>
  <c r="U573" i="18" s="1"/>
  <c r="AB1213" i="18"/>
  <c r="AA1213" i="18" s="1"/>
  <c r="U1213" i="18" s="1"/>
  <c r="AB1053" i="18"/>
  <c r="AA1053" i="18" s="1"/>
  <c r="U1053" i="18" s="1"/>
  <c r="AB971" i="18"/>
  <c r="AA971" i="18" s="1"/>
  <c r="U971" i="18" s="1"/>
  <c r="AB954" i="18"/>
  <c r="AA954" i="18" s="1"/>
  <c r="U954" i="18" s="1"/>
  <c r="AB878" i="18"/>
  <c r="AA878" i="18" s="1"/>
  <c r="U878" i="18" s="1"/>
  <c r="AA803" i="18"/>
  <c r="U803" i="18" s="1"/>
  <c r="AB748" i="18"/>
  <c r="AA748" i="18" s="1"/>
  <c r="U748" i="18" s="1"/>
  <c r="AB711" i="18"/>
  <c r="AA711" i="18" s="1"/>
  <c r="U711" i="18" s="1"/>
  <c r="AB635" i="18"/>
  <c r="AA635" i="18" s="1"/>
  <c r="U635" i="18" s="1"/>
  <c r="AB121" i="18"/>
  <c r="AA121" i="18" s="1"/>
  <c r="U121" i="18" s="1"/>
  <c r="AB181" i="18"/>
  <c r="AA181" i="18" s="1"/>
  <c r="U181" i="18" s="1"/>
  <c r="AB1274" i="18"/>
  <c r="AA1274" i="18" s="1"/>
  <c r="U1274" i="18" s="1"/>
  <c r="AA1078" i="18"/>
  <c r="U1078" i="18" s="1"/>
  <c r="AB1007" i="18"/>
  <c r="AA1007" i="18" s="1"/>
  <c r="U1007" i="18" s="1"/>
  <c r="AB958" i="18"/>
  <c r="AA958" i="18" s="1"/>
  <c r="U958" i="18" s="1"/>
  <c r="AB948" i="18"/>
  <c r="AA948" i="18" s="1"/>
  <c r="U948" i="18" s="1"/>
  <c r="AA901" i="18"/>
  <c r="U901" i="18" s="1"/>
  <c r="AB862" i="18"/>
  <c r="AA862" i="18" s="1"/>
  <c r="U862" i="18" s="1"/>
  <c r="AB854" i="18"/>
  <c r="AA854" i="18" s="1"/>
  <c r="U854" i="18" s="1"/>
  <c r="AB849" i="18"/>
  <c r="AA849" i="18" s="1"/>
  <c r="U849" i="18" s="1"/>
  <c r="AA807" i="18"/>
  <c r="U807" i="18" s="1"/>
  <c r="AA642" i="18"/>
  <c r="U642" i="18" s="1"/>
  <c r="AB393" i="18"/>
  <c r="AA393" i="18" s="1"/>
  <c r="U393" i="18" s="1"/>
  <c r="AA896" i="18"/>
  <c r="U896" i="18" s="1"/>
  <c r="AA704" i="18"/>
  <c r="U704" i="18" s="1"/>
  <c r="AA409" i="18"/>
  <c r="U409" i="18" s="1"/>
  <c r="AB1170" i="18"/>
  <c r="AA1170" i="18" s="1"/>
  <c r="U1170" i="18" s="1"/>
  <c r="AA1111" i="18"/>
  <c r="U1111" i="18" s="1"/>
  <c r="AA1023" i="18"/>
  <c r="U1023" i="18" s="1"/>
  <c r="AA935" i="18"/>
  <c r="U935" i="18" s="1"/>
  <c r="AB930" i="18"/>
  <c r="AA930" i="18" s="1"/>
  <c r="U930" i="18" s="1"/>
  <c r="AB757" i="18"/>
  <c r="AA757" i="18" s="1"/>
  <c r="U757" i="18" s="1"/>
  <c r="AA682" i="18"/>
  <c r="U682" i="18" s="1"/>
  <c r="AB628" i="18"/>
  <c r="AA628" i="18" s="1"/>
  <c r="U628" i="18" s="1"/>
  <c r="AA554" i="18"/>
  <c r="U554" i="18" s="1"/>
  <c r="AB1239" i="18"/>
  <c r="AA1239" i="18" s="1"/>
  <c r="U1239" i="18" s="1"/>
  <c r="AB1179" i="18"/>
  <c r="AA1179" i="18" s="1"/>
  <c r="U1179" i="18" s="1"/>
  <c r="AA1087" i="18"/>
  <c r="U1087" i="18" s="1"/>
  <c r="AB1028" i="18"/>
  <c r="AA1028" i="18" s="1"/>
  <c r="U1028" i="18" s="1"/>
  <c r="AB979" i="18"/>
  <c r="AA979" i="18" s="1"/>
  <c r="U979" i="18" s="1"/>
  <c r="AB940" i="18"/>
  <c r="AA940" i="18" s="1"/>
  <c r="U940" i="18" s="1"/>
  <c r="AA1508" i="18"/>
  <c r="U1508" i="18" s="1"/>
  <c r="AB1479" i="18"/>
  <c r="AA1479" i="18" s="1"/>
  <c r="U1479" i="18" s="1"/>
  <c r="AA1360" i="18"/>
  <c r="U1360" i="18" s="1"/>
  <c r="AA1051" i="18"/>
  <c r="U1051" i="18" s="1"/>
  <c r="AA996" i="18"/>
  <c r="U996" i="18" s="1"/>
  <c r="AB962" i="18"/>
  <c r="AA962" i="18" s="1"/>
  <c r="U962" i="18" s="1"/>
  <c r="AB817" i="18"/>
  <c r="AA817" i="18" s="1"/>
  <c r="U817" i="18" s="1"/>
  <c r="AB754" i="18"/>
  <c r="AA754" i="18" s="1"/>
  <c r="U754" i="18" s="1"/>
  <c r="AA669" i="18"/>
  <c r="U669" i="18" s="1"/>
  <c r="AB568" i="18"/>
  <c r="AA568" i="18" s="1"/>
  <c r="U568" i="18" s="1"/>
  <c r="AB326" i="18"/>
  <c r="AA326" i="18" s="1"/>
  <c r="U326" i="18" s="1"/>
  <c r="AA791" i="18"/>
  <c r="U791" i="18" s="1"/>
  <c r="AA756" i="18"/>
  <c r="U756" i="18" s="1"/>
  <c r="AA714" i="18"/>
  <c r="U714" i="18" s="1"/>
  <c r="AA698" i="18"/>
  <c r="U698" i="18" s="1"/>
  <c r="AA411" i="18"/>
  <c r="U411" i="18" s="1"/>
  <c r="AA703" i="18"/>
  <c r="U703" i="18" s="1"/>
  <c r="AA695" i="18"/>
  <c r="U695" i="18" s="1"/>
  <c r="AB471" i="18"/>
  <c r="AA471" i="18" s="1"/>
  <c r="U471" i="18" s="1"/>
  <c r="AA356" i="18"/>
  <c r="U356" i="18" s="1"/>
  <c r="AA350" i="18"/>
  <c r="U350" i="18" s="1"/>
  <c r="AA913" i="18"/>
  <c r="U913" i="18" s="1"/>
  <c r="AB728" i="18"/>
  <c r="AA728" i="18" s="1"/>
  <c r="U728" i="18" s="1"/>
  <c r="AB723" i="18"/>
  <c r="AA723" i="18" s="1"/>
  <c r="U723" i="18" s="1"/>
  <c r="AB708" i="18"/>
  <c r="AA708" i="18" s="1"/>
  <c r="U708" i="18" s="1"/>
  <c r="AB656" i="18"/>
  <c r="AA656" i="18" s="1"/>
  <c r="U656" i="18" s="1"/>
  <c r="AA178" i="18"/>
  <c r="U178" i="18" s="1"/>
  <c r="AB931" i="18"/>
  <c r="AA931" i="18" s="1"/>
  <c r="U931" i="18" s="1"/>
  <c r="AB827" i="18"/>
  <c r="AA827" i="18" s="1"/>
  <c r="U827" i="18" s="1"/>
  <c r="AB766" i="18"/>
  <c r="AA766" i="18" s="1"/>
  <c r="U766" i="18" s="1"/>
  <c r="AB668" i="18"/>
  <c r="AA668" i="18" s="1"/>
  <c r="U668" i="18" s="1"/>
  <c r="AB650" i="18"/>
  <c r="AA650" i="18" s="1"/>
  <c r="U650" i="18" s="1"/>
  <c r="AA530" i="18"/>
  <c r="U530" i="18" s="1"/>
  <c r="AB444" i="18"/>
  <c r="AA444" i="18" s="1"/>
  <c r="U444" i="18" s="1"/>
  <c r="AB346" i="18"/>
  <c r="AA346" i="18" s="1"/>
  <c r="U346" i="18" s="1"/>
  <c r="AA544" i="18"/>
  <c r="U544" i="18" s="1"/>
  <c r="AB788" i="18"/>
  <c r="AA788" i="18" s="1"/>
  <c r="U788" i="18" s="1"/>
  <c r="AB778" i="18"/>
  <c r="AA778" i="18" s="1"/>
  <c r="U778" i="18" s="1"/>
  <c r="AB613" i="18"/>
  <c r="AA613" i="18" s="1"/>
  <c r="U613" i="18" s="1"/>
  <c r="AB599" i="18"/>
  <c r="AA599" i="18" s="1"/>
  <c r="U599" i="18" s="1"/>
  <c r="AB848" i="18"/>
  <c r="AA848" i="18" s="1"/>
  <c r="U848" i="18" s="1"/>
  <c r="AA843" i="18"/>
  <c r="U843" i="18" s="1"/>
  <c r="AA726" i="18"/>
  <c r="U726" i="18" s="1"/>
  <c r="AA684" i="18"/>
  <c r="U684" i="18" s="1"/>
  <c r="AB644" i="18"/>
  <c r="AA644" i="18" s="1"/>
  <c r="U644" i="18" s="1"/>
  <c r="AB1159" i="18"/>
  <c r="AA1159" i="18" s="1"/>
  <c r="U1159" i="18" s="1"/>
  <c r="AB1134" i="18"/>
  <c r="AA1134" i="18" s="1"/>
  <c r="U1134" i="18" s="1"/>
  <c r="AA923" i="18"/>
  <c r="U923" i="18" s="1"/>
  <c r="AA831" i="18"/>
  <c r="U831" i="18" s="1"/>
  <c r="AB736" i="18"/>
  <c r="AA736" i="18" s="1"/>
  <c r="U736" i="18" s="1"/>
  <c r="AA716" i="18"/>
  <c r="U716" i="18" s="1"/>
  <c r="AB662" i="18"/>
  <c r="AA662" i="18" s="1"/>
  <c r="U662" i="18" s="1"/>
  <c r="AA585" i="18"/>
  <c r="U585" i="18" s="1"/>
  <c r="AA460" i="18"/>
  <c r="U460" i="18" s="1"/>
  <c r="AB107" i="18"/>
  <c r="AA107" i="18" s="1"/>
  <c r="U107" i="18" s="1"/>
  <c r="AB659" i="18"/>
  <c r="AA659" i="18" s="1"/>
  <c r="U659" i="18" s="1"/>
  <c r="AB641" i="18"/>
  <c r="AA641" i="18" s="1"/>
  <c r="U641" i="18" s="1"/>
  <c r="AB425" i="18"/>
  <c r="AA425" i="18" s="1"/>
  <c r="U425" i="18" s="1"/>
  <c r="AA274" i="18"/>
  <c r="U274" i="18" s="1"/>
  <c r="AA763" i="18"/>
  <c r="U763" i="18" s="1"/>
  <c r="AB734" i="18"/>
  <c r="AA734" i="18" s="1"/>
  <c r="U734" i="18" s="1"/>
  <c r="AA606" i="18"/>
  <c r="U606" i="18" s="1"/>
  <c r="AA526" i="18"/>
  <c r="U526" i="18" s="1"/>
  <c r="AB354" i="18"/>
  <c r="AA354" i="18" s="1"/>
  <c r="U354" i="18" s="1"/>
  <c r="AB237" i="18"/>
  <c r="AA237" i="18" s="1"/>
  <c r="U237" i="18" s="1"/>
  <c r="AA20" i="18"/>
  <c r="U20" i="18" s="1"/>
  <c r="AA100" i="18"/>
  <c r="U100" i="18" s="1"/>
  <c r="AB186" i="18"/>
  <c r="AA186" i="18" s="1"/>
  <c r="U186" i="18" s="1"/>
  <c r="AB580" i="18"/>
  <c r="AA580" i="18" s="1"/>
  <c r="U580" i="18" s="1"/>
  <c r="AA446" i="18"/>
  <c r="U446" i="18" s="1"/>
  <c r="AA387" i="18"/>
  <c r="U387" i="18" s="1"/>
  <c r="AA366" i="18"/>
  <c r="U366" i="18" s="1"/>
  <c r="AA363" i="18"/>
  <c r="U363" i="18" s="1"/>
  <c r="AA331" i="18"/>
  <c r="U331" i="18" s="1"/>
  <c r="AB154" i="18"/>
  <c r="AA154" i="18" s="1"/>
  <c r="U154" i="18" s="1"/>
  <c r="AB26" i="18"/>
  <c r="AA26" i="18" s="1"/>
  <c r="U26" i="18" s="1"/>
  <c r="AA823" i="18"/>
  <c r="U823" i="18" s="1"/>
  <c r="AB77" i="18"/>
  <c r="AA77" i="18" s="1"/>
  <c r="U77" i="18" s="1"/>
  <c r="AA660" i="18"/>
  <c r="U660" i="18" s="1"/>
  <c r="AB610" i="18"/>
  <c r="AA610" i="18" s="1"/>
  <c r="U610" i="18" s="1"/>
  <c r="AA535" i="18"/>
  <c r="U535" i="18" s="1"/>
  <c r="AB491" i="18"/>
  <c r="AA491" i="18" s="1"/>
  <c r="U491" i="18" s="1"/>
  <c r="AB443" i="18"/>
  <c r="AA443" i="18" s="1"/>
  <c r="U443" i="18" s="1"/>
  <c r="AA314" i="18"/>
  <c r="U314" i="18" s="1"/>
  <c r="AB265" i="18"/>
  <c r="AA265" i="18" s="1"/>
  <c r="U265" i="18" s="1"/>
  <c r="AB245" i="18"/>
  <c r="AA245" i="18" s="1"/>
  <c r="U245" i="18" s="1"/>
  <c r="AB242" i="18"/>
  <c r="AA242" i="18" s="1"/>
  <c r="U242" i="18" s="1"/>
  <c r="AB543" i="18"/>
  <c r="AA543" i="18" s="1"/>
  <c r="U543" i="18" s="1"/>
  <c r="AB381" i="18"/>
  <c r="AA381" i="18" s="1"/>
  <c r="U381" i="18" s="1"/>
  <c r="AB322" i="18"/>
  <c r="AA322" i="18" s="1"/>
  <c r="U322" i="18" s="1"/>
  <c r="AB162" i="18"/>
  <c r="AA162" i="18" s="1"/>
  <c r="U162" i="18" s="1"/>
  <c r="AB1094" i="18"/>
  <c r="AA1094" i="18" s="1"/>
  <c r="U1094" i="18" s="1"/>
  <c r="AA527" i="18"/>
  <c r="U527" i="18" s="1"/>
  <c r="AA365" i="18"/>
  <c r="U365" i="18" s="1"/>
  <c r="AA303" i="18"/>
  <c r="U303" i="18" s="1"/>
  <c r="AA461" i="18"/>
  <c r="U461" i="18" s="1"/>
  <c r="AA386" i="18"/>
  <c r="U386" i="18" s="1"/>
  <c r="AA327" i="18"/>
  <c r="U327" i="18" s="1"/>
  <c r="AA394" i="18"/>
  <c r="U394" i="18" s="1"/>
  <c r="AB373" i="18"/>
  <c r="AA373" i="18" s="1"/>
  <c r="U373" i="18" s="1"/>
  <c r="AB286" i="18"/>
  <c r="AA286" i="18" s="1"/>
  <c r="U286" i="18" s="1"/>
  <c r="AA250" i="18"/>
  <c r="U250" i="18" s="1"/>
  <c r="AA227" i="18"/>
  <c r="U227" i="18" s="1"/>
  <c r="AB196" i="18"/>
  <c r="AA196" i="18" s="1"/>
  <c r="U196" i="18" s="1"/>
  <c r="AB113" i="18"/>
  <c r="AA113" i="18" s="1"/>
  <c r="U113" i="18" s="1"/>
  <c r="AB110" i="18"/>
  <c r="AA110" i="18" s="1"/>
  <c r="U110" i="18" s="1"/>
  <c r="AA235" i="18"/>
  <c r="U235" i="18" s="1"/>
  <c r="AB516" i="18"/>
  <c r="AA516" i="18" s="1"/>
  <c r="U516" i="18" s="1"/>
  <c r="AB461" i="18"/>
  <c r="AB453" i="18"/>
  <c r="AA453" i="18" s="1"/>
  <c r="U453" i="18" s="1"/>
  <c r="AB402" i="18"/>
  <c r="AA402" i="18" s="1"/>
  <c r="U402" i="18" s="1"/>
  <c r="AB361" i="18"/>
  <c r="AA361" i="18" s="1"/>
  <c r="U361" i="18" s="1"/>
  <c r="AB317" i="18"/>
  <c r="AA317" i="18" s="1"/>
  <c r="U317" i="18" s="1"/>
  <c r="AB270" i="18"/>
  <c r="AA270" i="18" s="1"/>
  <c r="U270" i="18" s="1"/>
  <c r="AA174" i="18"/>
  <c r="U174" i="18" s="1"/>
  <c r="AA61" i="18"/>
  <c r="U61" i="18" s="1"/>
  <c r="AA94" i="18"/>
  <c r="U94" i="18" s="1"/>
  <c r="AA625" i="18"/>
  <c r="U625" i="18" s="1"/>
  <c r="AB600" i="18"/>
  <c r="AA600" i="18" s="1"/>
  <c r="U600" i="18" s="1"/>
  <c r="AB562" i="18"/>
  <c r="AA562" i="18" s="1"/>
  <c r="U562" i="18" s="1"/>
  <c r="AB515" i="18"/>
  <c r="AA515" i="18" s="1"/>
  <c r="U515" i="18" s="1"/>
  <c r="AB510" i="18"/>
  <c r="AA510" i="18" s="1"/>
  <c r="U510" i="18" s="1"/>
  <c r="AA426" i="18"/>
  <c r="U426" i="18" s="1"/>
  <c r="AB337" i="18"/>
  <c r="AA337" i="18" s="1"/>
  <c r="U337" i="18" s="1"/>
  <c r="AA295" i="18"/>
  <c r="U295" i="18" s="1"/>
  <c r="AB233" i="18"/>
  <c r="AA233" i="18" s="1"/>
  <c r="U233" i="18" s="1"/>
  <c r="AA230" i="18"/>
  <c r="U230" i="18" s="1"/>
  <c r="AA99" i="18"/>
  <c r="U99" i="18" s="1"/>
  <c r="AA80" i="18"/>
  <c r="U80" i="18" s="1"/>
  <c r="AB636" i="18"/>
  <c r="AA636" i="18" s="1"/>
  <c r="U636" i="18" s="1"/>
  <c r="AB597" i="18"/>
  <c r="AA597" i="18" s="1"/>
  <c r="U597" i="18" s="1"/>
  <c r="AB524" i="18"/>
  <c r="AA524" i="18" s="1"/>
  <c r="U524" i="18" s="1"/>
  <c r="AB519" i="18"/>
  <c r="AA519" i="18" s="1"/>
  <c r="U519" i="18" s="1"/>
  <c r="AB507" i="18"/>
  <c r="AA507" i="18" s="1"/>
  <c r="U507" i="18" s="1"/>
  <c r="AA474" i="18"/>
  <c r="U474" i="18" s="1"/>
  <c r="AB467" i="18"/>
  <c r="AA467" i="18" s="1"/>
  <c r="U467" i="18" s="1"/>
  <c r="AB423" i="18"/>
  <c r="AA423" i="18" s="1"/>
  <c r="U423" i="18" s="1"/>
  <c r="AA410" i="18"/>
  <c r="U410" i="18" s="1"/>
  <c r="AA405" i="18"/>
  <c r="U405" i="18" s="1"/>
  <c r="AB382" i="18"/>
  <c r="AA382" i="18" s="1"/>
  <c r="U382" i="18" s="1"/>
  <c r="AA315" i="18"/>
  <c r="U315" i="18" s="1"/>
  <c r="AA294" i="18"/>
  <c r="U294" i="18" s="1"/>
  <c r="AA260" i="18"/>
  <c r="U260" i="18" s="1"/>
  <c r="AB197" i="18"/>
  <c r="AA197" i="18" s="1"/>
  <c r="U197" i="18" s="1"/>
  <c r="AA147" i="18"/>
  <c r="U147" i="18" s="1"/>
  <c r="AB117" i="18"/>
  <c r="AA117" i="18" s="1"/>
  <c r="U117" i="18" s="1"/>
  <c r="AA114" i="18"/>
  <c r="U114" i="18" s="1"/>
  <c r="AA30" i="18"/>
  <c r="U30" i="18" s="1"/>
  <c r="AA21" i="18"/>
  <c r="U21" i="18" s="1"/>
  <c r="AA390" i="18"/>
  <c r="U390" i="18" s="1"/>
  <c r="AB333" i="18"/>
  <c r="AA333" i="18" s="1"/>
  <c r="U333" i="18" s="1"/>
  <c r="AB306" i="18"/>
  <c r="AA306" i="18" s="1"/>
  <c r="U306" i="18" s="1"/>
  <c r="AB185" i="18"/>
  <c r="AA185" i="18" s="1"/>
  <c r="U185" i="18" s="1"/>
  <c r="AA160" i="18"/>
  <c r="U160" i="18" s="1"/>
  <c r="AB106" i="18"/>
  <c r="AB57" i="18"/>
  <c r="AA57" i="18" s="1"/>
  <c r="U57" i="18" s="1"/>
  <c r="AB17" i="18"/>
  <c r="AA17" i="18" s="1"/>
  <c r="U17" i="18" s="1"/>
  <c r="AA320" i="18"/>
  <c r="U320" i="18" s="1"/>
  <c r="AA310" i="18"/>
  <c r="U310" i="18" s="1"/>
  <c r="AB266" i="18"/>
  <c r="AA266" i="18" s="1"/>
  <c r="U266" i="18" s="1"/>
  <c r="AB145" i="18"/>
  <c r="AA145" i="18" s="1"/>
  <c r="U145" i="18" s="1"/>
  <c r="AB93" i="18"/>
  <c r="AA93" i="18" s="1"/>
  <c r="U93" i="18" s="1"/>
  <c r="AB67" i="18"/>
  <c r="AA67" i="18" s="1"/>
  <c r="U67" i="18" s="1"/>
  <c r="AA40" i="18"/>
  <c r="U40" i="18" s="1"/>
  <c r="AA115" i="18"/>
  <c r="U115" i="18" s="1"/>
  <c r="AB551" i="18"/>
  <c r="AA551" i="18" s="1"/>
  <c r="U551" i="18" s="1"/>
  <c r="AB441" i="18"/>
  <c r="AA441" i="18" s="1"/>
  <c r="U441" i="18" s="1"/>
  <c r="AB413" i="18"/>
  <c r="AA413" i="18" s="1"/>
  <c r="U413" i="18" s="1"/>
  <c r="AB305" i="18"/>
  <c r="AA305" i="18" s="1"/>
  <c r="U305" i="18" s="1"/>
  <c r="AA280" i="18"/>
  <c r="U280" i="18" s="1"/>
  <c r="AB226" i="18"/>
  <c r="AA226" i="18" s="1"/>
  <c r="U226" i="18" s="1"/>
  <c r="AB105" i="18"/>
  <c r="AA105" i="18" s="1"/>
  <c r="U105" i="18" s="1"/>
  <c r="AA50" i="18"/>
  <c r="U50" i="18" s="1"/>
  <c r="AA10" i="18"/>
  <c r="U10" i="18" s="1"/>
  <c r="AB137" i="18"/>
  <c r="AA137" i="18" s="1"/>
  <c r="U137" i="18" s="1"/>
  <c r="AA87" i="18"/>
  <c r="U87" i="18" s="1"/>
  <c r="AB74" i="18"/>
  <c r="AA74" i="18" s="1"/>
  <c r="U74" i="18" s="1"/>
  <c r="AA34" i="18"/>
  <c r="U34" i="18" s="1"/>
  <c r="AA400" i="18"/>
  <c r="U400" i="18" s="1"/>
  <c r="AB353" i="18"/>
  <c r="AA353" i="18" s="1"/>
  <c r="U353" i="18" s="1"/>
  <c r="AB277" i="18"/>
  <c r="AA277" i="18" s="1"/>
  <c r="U277" i="18" s="1"/>
  <c r="AA215" i="18"/>
  <c r="U215" i="18" s="1"/>
  <c r="AB193" i="18"/>
  <c r="AA193" i="18" s="1"/>
  <c r="U193" i="18" s="1"/>
  <c r="AB161" i="18"/>
  <c r="AA161" i="18" s="1"/>
  <c r="U161" i="18" s="1"/>
  <c r="AB47" i="18"/>
  <c r="AA47" i="18" s="1"/>
  <c r="U47" i="18" s="1"/>
  <c r="AB86" i="18"/>
  <c r="AA86" i="18" s="1"/>
  <c r="U86" i="18" s="1"/>
  <c r="AB81" i="18"/>
  <c r="AA81" i="18" s="1"/>
  <c r="U81" i="18" s="1"/>
  <c r="AA1721" i="28"/>
  <c r="U1721" i="28" s="1"/>
  <c r="AA1781" i="28"/>
  <c r="U1781" i="28" s="1"/>
  <c r="AA1728" i="28"/>
  <c r="U1728" i="28" s="1"/>
  <c r="AA1768" i="28"/>
  <c r="U1768" i="28" s="1"/>
  <c r="AA1739" i="28"/>
  <c r="U1739" i="28" s="1"/>
  <c r="AA1889" i="28"/>
  <c r="U1889" i="28" s="1"/>
  <c r="AA1989" i="28"/>
  <c r="U1989" i="28" s="1"/>
  <c r="AA1727" i="28"/>
  <c r="U1727" i="28" s="1"/>
  <c r="AB1752" i="28"/>
  <c r="AA1752" i="28" s="1"/>
  <c r="U1752" i="28" s="1"/>
  <c r="AA1847" i="28"/>
  <c r="U1847" i="28" s="1"/>
  <c r="AA1864" i="28"/>
  <c r="U1864" i="28" s="1"/>
  <c r="AB1956" i="28"/>
  <c r="AA1956" i="28" s="1"/>
  <c r="U1956" i="28" s="1"/>
  <c r="AA1873" i="28"/>
  <c r="U1873" i="28" s="1"/>
  <c r="AA1797" i="28"/>
  <c r="U1797" i="28" s="1"/>
  <c r="AA1809" i="28"/>
  <c r="U1809" i="28" s="1"/>
  <c r="AA1939" i="28"/>
  <c r="U1939" i="28" s="1"/>
  <c r="AB1712" i="28"/>
  <c r="AA1712" i="28" s="1"/>
  <c r="U1712" i="28" s="1"/>
  <c r="AB1844" i="28"/>
  <c r="AA1844" i="28" s="1"/>
  <c r="U1844" i="28" s="1"/>
  <c r="AA1919" i="28"/>
  <c r="U1919" i="28" s="1"/>
  <c r="AB1944" i="28"/>
  <c r="AA2003" i="28"/>
  <c r="U2003" i="28" s="1"/>
  <c r="AA1659" i="28"/>
  <c r="U1659" i="28" s="1"/>
  <c r="AA1957" i="28"/>
  <c r="U1957" i="28" s="1"/>
  <c r="AA1737" i="28"/>
  <c r="U1737" i="28" s="1"/>
  <c r="AA1749" i="28"/>
  <c r="U1749" i="28" s="1"/>
  <c r="AA1823" i="28"/>
  <c r="U1823" i="28" s="1"/>
  <c r="AA1887" i="28"/>
  <c r="U1887" i="28" s="1"/>
  <c r="AA1899" i="28"/>
  <c r="U1899" i="28" s="1"/>
  <c r="AA1924" i="28"/>
  <c r="U1924" i="28" s="1"/>
  <c r="AA1987" i="28"/>
  <c r="U1987" i="28" s="1"/>
  <c r="AA1769" i="28"/>
  <c r="U1769" i="28" s="1"/>
  <c r="AB1652" i="28"/>
  <c r="AA1652" i="28" s="1"/>
  <c r="U1652" i="28" s="1"/>
  <c r="AA1713" i="28"/>
  <c r="U1713" i="28" s="1"/>
  <c r="AA1717" i="28"/>
  <c r="U1717" i="28" s="1"/>
  <c r="AB1824" i="28"/>
  <c r="AA1824" i="28" s="1"/>
  <c r="U1824" i="28" s="1"/>
  <c r="AA1883" i="28"/>
  <c r="U1883" i="28" s="1"/>
  <c r="AA1904" i="28"/>
  <c r="U1904" i="28" s="1"/>
  <c r="AB1925" i="28"/>
  <c r="AA1925" i="28" s="1"/>
  <c r="U1925" i="28" s="1"/>
  <c r="AB2005" i="28"/>
  <c r="AA2005" i="28" s="1"/>
  <c r="U2005" i="28" s="1"/>
  <c r="AA1854" i="28"/>
  <c r="U1854" i="28" s="1"/>
  <c r="AA1917" i="28"/>
  <c r="U1917" i="28" s="1"/>
  <c r="AA1929" i="28"/>
  <c r="U1929" i="28" s="1"/>
  <c r="AA1677" i="28"/>
  <c r="U1677" i="28" s="1"/>
  <c r="AB1825" i="28"/>
  <c r="AA1825" i="28" s="1"/>
  <c r="U1825" i="28" s="1"/>
  <c r="AA1867" i="28"/>
  <c r="U1867" i="28" s="1"/>
  <c r="AA1967" i="28"/>
  <c r="U1967" i="28" s="1"/>
  <c r="AA1827" i="28"/>
  <c r="U1827" i="28" s="1"/>
  <c r="AA1944" i="28"/>
  <c r="U1944" i="28" s="1"/>
  <c r="AA1857" i="28"/>
  <c r="U1857" i="28" s="1"/>
  <c r="AB1682" i="28"/>
  <c r="AA1682" i="28" s="1"/>
  <c r="U1682" i="28" s="1"/>
  <c r="AA1743" i="28"/>
  <c r="U1743" i="28" s="1"/>
  <c r="AA1747" i="28"/>
  <c r="U1747" i="28" s="1"/>
  <c r="AA1759" i="28"/>
  <c r="U1759" i="28" s="1"/>
  <c r="AB1834" i="28"/>
  <c r="AA1834" i="28" s="1"/>
  <c r="U1834" i="28" s="1"/>
  <c r="AA1897" i="28"/>
  <c r="U1897" i="28" s="1"/>
  <c r="AB1914" i="28"/>
  <c r="AA1914" i="28" s="1"/>
  <c r="U1914" i="28" s="1"/>
  <c r="AC2009" i="29"/>
  <c r="Z2009" i="29"/>
  <c r="Y2009" i="29"/>
  <c r="AB2009" i="29" s="1"/>
  <c r="AC2008" i="29"/>
  <c r="Z2008" i="29"/>
  <c r="Y2008" i="29"/>
  <c r="AC2007" i="29"/>
  <c r="Z2007" i="29"/>
  <c r="Y2007" i="29"/>
  <c r="AC2006" i="29"/>
  <c r="Z2006" i="29"/>
  <c r="Y2006" i="29"/>
  <c r="AC2005" i="29"/>
  <c r="Z2005" i="29"/>
  <c r="Y2005" i="29"/>
  <c r="AC2004" i="29"/>
  <c r="Z2004" i="29"/>
  <c r="Y2004" i="29"/>
  <c r="AC2003" i="29"/>
  <c r="Z2003" i="29"/>
  <c r="Y2003" i="29"/>
  <c r="AC2002" i="29"/>
  <c r="Z2002" i="29"/>
  <c r="Y2002" i="29"/>
  <c r="AC2001" i="29"/>
  <c r="Z2001" i="29"/>
  <c r="Y2001" i="29"/>
  <c r="AC2000" i="29"/>
  <c r="Z2000" i="29"/>
  <c r="Y2000" i="29"/>
  <c r="AC1999" i="29"/>
  <c r="Z1999" i="29"/>
  <c r="Y1999" i="29"/>
  <c r="AC1998" i="29"/>
  <c r="Z1998" i="29"/>
  <c r="Y1998" i="29"/>
  <c r="AC1997" i="29"/>
  <c r="Z1997" i="29"/>
  <c r="Y1997" i="29"/>
  <c r="AB1997" i="29" s="1"/>
  <c r="AC1996" i="29"/>
  <c r="Z1996" i="29"/>
  <c r="Y1996" i="29"/>
  <c r="AC1995" i="29"/>
  <c r="Z1995" i="29"/>
  <c r="Y1995" i="29"/>
  <c r="AC1994" i="29"/>
  <c r="Z1994" i="29"/>
  <c r="Y1994" i="29"/>
  <c r="AC1993" i="29"/>
  <c r="Z1993" i="29"/>
  <c r="Y1993" i="29"/>
  <c r="AB1993" i="29" s="1"/>
  <c r="AC1992" i="29"/>
  <c r="Z1992" i="29"/>
  <c r="Y1992" i="29"/>
  <c r="AC1991" i="29"/>
  <c r="Z1991" i="29"/>
  <c r="Y1991" i="29"/>
  <c r="AC1990" i="29"/>
  <c r="Z1990" i="29"/>
  <c r="Y1990" i="29"/>
  <c r="AC1989" i="29"/>
  <c r="Z1989" i="29"/>
  <c r="Y1989" i="29"/>
  <c r="AC1988" i="29"/>
  <c r="Z1988" i="29"/>
  <c r="Y1988" i="29"/>
  <c r="AB1988" i="29" s="1"/>
  <c r="AC1987" i="29"/>
  <c r="Z1987" i="29"/>
  <c r="Y1987" i="29"/>
  <c r="AC1986" i="29"/>
  <c r="Z1986" i="29"/>
  <c r="Y1986" i="29"/>
  <c r="AC1985" i="29"/>
  <c r="Z1985" i="29"/>
  <c r="Y1985" i="29"/>
  <c r="AC1984" i="29"/>
  <c r="Z1984" i="29"/>
  <c r="Y1984" i="29"/>
  <c r="AC1983" i="29"/>
  <c r="Z1983" i="29"/>
  <c r="Y1983" i="29"/>
  <c r="AC1982" i="29"/>
  <c r="Z1982" i="29"/>
  <c r="Y1982" i="29"/>
  <c r="AC1981" i="29"/>
  <c r="Z1981" i="29"/>
  <c r="Y1981" i="29"/>
  <c r="AC1980" i="29"/>
  <c r="Z1980" i="29"/>
  <c r="Y1980" i="29"/>
  <c r="AC1979" i="29"/>
  <c r="Z1979" i="29"/>
  <c r="Y1979" i="29"/>
  <c r="AC1978" i="29"/>
  <c r="Z1978" i="29"/>
  <c r="Y1978" i="29"/>
  <c r="AC1977" i="29"/>
  <c r="Z1977" i="29"/>
  <c r="Y1977" i="29"/>
  <c r="AC1976" i="29"/>
  <c r="Z1976" i="29"/>
  <c r="Y1976" i="29"/>
  <c r="AC1975" i="29"/>
  <c r="Z1975" i="29"/>
  <c r="Y1975" i="29"/>
  <c r="AC1974" i="29"/>
  <c r="Z1974" i="29"/>
  <c r="Y1974" i="29"/>
  <c r="AC1973" i="29"/>
  <c r="Z1973" i="29"/>
  <c r="Y1973" i="29"/>
  <c r="AC1972" i="29"/>
  <c r="Z1972" i="29"/>
  <c r="Y1972" i="29"/>
  <c r="AC1971" i="29"/>
  <c r="Z1971" i="29"/>
  <c r="Y1971" i="29"/>
  <c r="AC1970" i="29"/>
  <c r="Z1970" i="29"/>
  <c r="Y1970" i="29"/>
  <c r="AC1969" i="29"/>
  <c r="Z1969" i="29"/>
  <c r="Y1969" i="29"/>
  <c r="AC1968" i="29"/>
  <c r="Z1968" i="29"/>
  <c r="Y1968" i="29"/>
  <c r="AB1968" i="29" s="1"/>
  <c r="AC1967" i="29"/>
  <c r="Z1967" i="29"/>
  <c r="Y1967" i="29"/>
  <c r="AC1966" i="29"/>
  <c r="Z1966" i="29"/>
  <c r="Y1966" i="29"/>
  <c r="AC1965" i="29"/>
  <c r="Z1965" i="29"/>
  <c r="Y1965" i="29"/>
  <c r="AC1964" i="29"/>
  <c r="Z1964" i="29"/>
  <c r="Y1964" i="29"/>
  <c r="AC1963" i="29"/>
  <c r="Z1963" i="29"/>
  <c r="Y1963" i="29"/>
  <c r="AC1962" i="29"/>
  <c r="Z1962" i="29"/>
  <c r="Y1962" i="29"/>
  <c r="AB1962" i="29" s="1"/>
  <c r="AC1961" i="29"/>
  <c r="Z1961" i="29"/>
  <c r="Y1961" i="29"/>
  <c r="AB1961" i="29" s="1"/>
  <c r="AA1961" i="29" s="1"/>
  <c r="U1961" i="29" s="1"/>
  <c r="AC1960" i="29"/>
  <c r="Z1960" i="29"/>
  <c r="Y1960" i="29"/>
  <c r="AC1959" i="29"/>
  <c r="Z1959" i="29"/>
  <c r="Y1959" i="29"/>
  <c r="AC1958" i="29"/>
  <c r="Z1958" i="29"/>
  <c r="Y1958" i="29"/>
  <c r="AC1957" i="29"/>
  <c r="Z1957" i="29"/>
  <c r="Y1957" i="29"/>
  <c r="AC1956" i="29"/>
  <c r="Z1956" i="29"/>
  <c r="Y1956" i="29"/>
  <c r="AC1955" i="29"/>
  <c r="Z1955" i="29"/>
  <c r="Y1955" i="29"/>
  <c r="AC1954" i="29"/>
  <c r="Z1954" i="29"/>
  <c r="Y1954" i="29"/>
  <c r="AC1953" i="29"/>
  <c r="Z1953" i="29"/>
  <c r="Y1953" i="29"/>
  <c r="AC1952" i="29"/>
  <c r="Z1952" i="29"/>
  <c r="Y1952" i="29"/>
  <c r="AC1951" i="29"/>
  <c r="Z1951" i="29"/>
  <c r="Y1951" i="29"/>
  <c r="AC1950" i="29"/>
  <c r="Z1950" i="29"/>
  <c r="Y1950" i="29"/>
  <c r="AC1949" i="29"/>
  <c r="Z1949" i="29"/>
  <c r="Y1949" i="29"/>
  <c r="AC1948" i="29"/>
  <c r="Z1948" i="29"/>
  <c r="Y1948" i="29"/>
  <c r="AC1947" i="29"/>
  <c r="Z1947" i="29"/>
  <c r="Y1947" i="29"/>
  <c r="AC1946" i="29"/>
  <c r="Z1946" i="29"/>
  <c r="Y1946" i="29"/>
  <c r="AC1945" i="29"/>
  <c r="Z1945" i="29"/>
  <c r="Y1945" i="29"/>
  <c r="AC1944" i="29"/>
  <c r="Z1944" i="29"/>
  <c r="Y1944" i="29"/>
  <c r="AC1943" i="29"/>
  <c r="Z1943" i="29"/>
  <c r="Y1943" i="29"/>
  <c r="AC1942" i="29"/>
  <c r="Z1942" i="29"/>
  <c r="Y1942" i="29"/>
  <c r="AC1941" i="29"/>
  <c r="Z1941" i="29"/>
  <c r="Y1941" i="29"/>
  <c r="AC1940" i="29"/>
  <c r="Z1940" i="29"/>
  <c r="Y1940" i="29"/>
  <c r="AC1939" i="29"/>
  <c r="Z1939" i="29"/>
  <c r="Y1939" i="29"/>
  <c r="AC1938" i="29"/>
  <c r="Z1938" i="29"/>
  <c r="Y1938" i="29"/>
  <c r="AC1937" i="29"/>
  <c r="Z1937" i="29"/>
  <c r="Y1937" i="29"/>
  <c r="AB1937" i="29" s="1"/>
  <c r="AC1936" i="29"/>
  <c r="Z1936" i="29"/>
  <c r="Y1936" i="29"/>
  <c r="AC1935" i="29"/>
  <c r="Z1935" i="29"/>
  <c r="Y1935" i="29"/>
  <c r="AC1934" i="29"/>
  <c r="Z1934" i="29"/>
  <c r="Y1934" i="29"/>
  <c r="AC1933" i="29"/>
  <c r="Z1933" i="29"/>
  <c r="Y1933" i="29"/>
  <c r="AC1932" i="29"/>
  <c r="Z1932" i="29"/>
  <c r="Y1932" i="29"/>
  <c r="AC1931" i="29"/>
  <c r="Z1931" i="29"/>
  <c r="Y1931" i="29"/>
  <c r="AC1930" i="29"/>
  <c r="Z1930" i="29"/>
  <c r="Y1930" i="29"/>
  <c r="AC1929" i="29"/>
  <c r="Z1929" i="29"/>
  <c r="Y1929" i="29"/>
  <c r="AB1929" i="29" s="1"/>
  <c r="AC1928" i="29"/>
  <c r="Z1928" i="29"/>
  <c r="Y1928" i="29"/>
  <c r="AC1927" i="29"/>
  <c r="Z1927" i="29"/>
  <c r="Y1927" i="29"/>
  <c r="AC1926" i="29"/>
  <c r="Z1926" i="29"/>
  <c r="Y1926" i="29"/>
  <c r="AC1925" i="29"/>
  <c r="Z1925" i="29"/>
  <c r="AB1925" i="29" s="1"/>
  <c r="Y1925" i="29"/>
  <c r="AC1924" i="29"/>
  <c r="Z1924" i="29"/>
  <c r="Y1924" i="29"/>
  <c r="AC1923" i="29"/>
  <c r="Z1923" i="29"/>
  <c r="Y1923" i="29"/>
  <c r="AC1922" i="29"/>
  <c r="Z1922" i="29"/>
  <c r="Y1922" i="29"/>
  <c r="AC1921" i="29"/>
  <c r="Z1921" i="29"/>
  <c r="Y1921" i="29"/>
  <c r="AC1920" i="29"/>
  <c r="Z1920" i="29"/>
  <c r="Y1920" i="29"/>
  <c r="AB1920" i="29" s="1"/>
  <c r="AC1919" i="29"/>
  <c r="Z1919" i="29"/>
  <c r="Y1919" i="29"/>
  <c r="AC1918" i="29"/>
  <c r="Z1918" i="29"/>
  <c r="Y1918" i="29"/>
  <c r="AB1918" i="29" s="1"/>
  <c r="AC1917" i="29"/>
  <c r="Z1917" i="29"/>
  <c r="Y1917" i="29"/>
  <c r="AB1917" i="29" s="1"/>
  <c r="AC1916" i="29"/>
  <c r="Z1916" i="29"/>
  <c r="Y1916" i="29"/>
  <c r="AC1915" i="29"/>
  <c r="Z1915" i="29"/>
  <c r="Y1915" i="29"/>
  <c r="AC1914" i="29"/>
  <c r="Z1914" i="29"/>
  <c r="Y1914" i="29"/>
  <c r="AB1914" i="29" s="1"/>
  <c r="AC1913" i="29"/>
  <c r="Z1913" i="29"/>
  <c r="Y1913" i="29"/>
  <c r="AB1913" i="29" s="1"/>
  <c r="AA1913" i="29" s="1"/>
  <c r="U1913" i="29" s="1"/>
  <c r="AC1912" i="29"/>
  <c r="Z1912" i="29"/>
  <c r="Y1912" i="29"/>
  <c r="AC1911" i="29"/>
  <c r="Z1911" i="29"/>
  <c r="Y1911" i="29"/>
  <c r="AC1910" i="29"/>
  <c r="Z1910" i="29"/>
  <c r="Y1910" i="29"/>
  <c r="AC1909" i="29"/>
  <c r="Z1909" i="29"/>
  <c r="Y1909" i="29"/>
  <c r="AC1908" i="29"/>
  <c r="Z1908" i="29"/>
  <c r="Y1908" i="29"/>
  <c r="AC1907" i="29"/>
  <c r="Z1907" i="29"/>
  <c r="Y1907" i="29"/>
  <c r="AC1906" i="29"/>
  <c r="Z1906" i="29"/>
  <c r="Y1906" i="29"/>
  <c r="AC1905" i="29"/>
  <c r="Z1905" i="29"/>
  <c r="Y1905" i="29"/>
  <c r="AB1905" i="29" s="1"/>
  <c r="AA1905" i="29" s="1"/>
  <c r="U1905" i="29" s="1"/>
  <c r="AC1904" i="29"/>
  <c r="Z1904" i="29"/>
  <c r="Y1904" i="29"/>
  <c r="AC1903" i="29"/>
  <c r="Z1903" i="29"/>
  <c r="Y1903" i="29"/>
  <c r="AC1902" i="29"/>
  <c r="Z1902" i="29"/>
  <c r="Y1902" i="29"/>
  <c r="AC1901" i="29"/>
  <c r="Z1901" i="29"/>
  <c r="Y1901" i="29"/>
  <c r="AB1901" i="29" s="1"/>
  <c r="AA1901" i="29" s="1"/>
  <c r="U1901" i="29" s="1"/>
  <c r="AC1900" i="29"/>
  <c r="Z1900" i="29"/>
  <c r="Y1900" i="29"/>
  <c r="AC1899" i="29"/>
  <c r="Z1899" i="29"/>
  <c r="Y1899" i="29"/>
  <c r="AC1898" i="29"/>
  <c r="Z1898" i="29"/>
  <c r="Y1898" i="29"/>
  <c r="AB1898" i="29" s="1"/>
  <c r="AA1898" i="29" s="1"/>
  <c r="U1898" i="29" s="1"/>
  <c r="AC1897" i="29"/>
  <c r="Z1897" i="29"/>
  <c r="Y1897" i="29"/>
  <c r="AB1897" i="29" s="1"/>
  <c r="AC1896" i="29"/>
  <c r="Z1896" i="29"/>
  <c r="Y1896" i="29"/>
  <c r="AC1895" i="29"/>
  <c r="Z1895" i="29"/>
  <c r="Y1895" i="29"/>
  <c r="AC1894" i="29"/>
  <c r="Z1894" i="29"/>
  <c r="Y1894" i="29"/>
  <c r="AC1893" i="29"/>
  <c r="Z1893" i="29"/>
  <c r="Y1893" i="29"/>
  <c r="AC1892" i="29"/>
  <c r="Z1892" i="29"/>
  <c r="Y1892" i="29"/>
  <c r="AC1891" i="29"/>
  <c r="Z1891" i="29"/>
  <c r="Y1891" i="29"/>
  <c r="AC1890" i="29"/>
  <c r="Z1890" i="29"/>
  <c r="Y1890" i="29"/>
  <c r="AC1889" i="29"/>
  <c r="Z1889" i="29"/>
  <c r="Y1889" i="29"/>
  <c r="AB1889" i="29" s="1"/>
  <c r="AC1888" i="29"/>
  <c r="Z1888" i="29"/>
  <c r="Y1888" i="29"/>
  <c r="AB1888" i="29" s="1"/>
  <c r="AC1887" i="29"/>
  <c r="Z1887" i="29"/>
  <c r="Y1887" i="29"/>
  <c r="AC1886" i="29"/>
  <c r="Z1886" i="29"/>
  <c r="Y1886" i="29"/>
  <c r="AC1885" i="29"/>
  <c r="Z1885" i="29"/>
  <c r="Y1885" i="29"/>
  <c r="AC1884" i="29"/>
  <c r="Z1884" i="29"/>
  <c r="Y1884" i="29"/>
  <c r="AC1883" i="29"/>
  <c r="Z1883" i="29"/>
  <c r="Y1883" i="29"/>
  <c r="AC1882" i="29"/>
  <c r="Z1882" i="29"/>
  <c r="Y1882" i="29"/>
  <c r="AC1881" i="29"/>
  <c r="Z1881" i="29"/>
  <c r="Y1881" i="29"/>
  <c r="AC1880" i="29"/>
  <c r="Z1880" i="29"/>
  <c r="Y1880" i="29"/>
  <c r="AB1880" i="29" s="1"/>
  <c r="AC1879" i="29"/>
  <c r="Z1879" i="29"/>
  <c r="Y1879" i="29"/>
  <c r="AC1878" i="29"/>
  <c r="Z1878" i="29"/>
  <c r="Y1878" i="29"/>
  <c r="AC1877" i="29"/>
  <c r="Z1877" i="29"/>
  <c r="Y1877" i="29"/>
  <c r="AC1876" i="29"/>
  <c r="Z1876" i="29"/>
  <c r="Y1876" i="29"/>
  <c r="AC1875" i="29"/>
  <c r="Z1875" i="29"/>
  <c r="Y1875" i="29"/>
  <c r="AC1874" i="29"/>
  <c r="Z1874" i="29"/>
  <c r="Y1874" i="29"/>
  <c r="AC1873" i="29"/>
  <c r="Z1873" i="29"/>
  <c r="Y1873" i="29"/>
  <c r="AB1873" i="29" s="1"/>
  <c r="AC1872" i="29"/>
  <c r="Z1872" i="29"/>
  <c r="Y1872" i="29"/>
  <c r="AC1871" i="29"/>
  <c r="Z1871" i="29"/>
  <c r="Y1871" i="29"/>
  <c r="AC1870" i="29"/>
  <c r="Z1870" i="29"/>
  <c r="Y1870" i="29"/>
  <c r="AC1869" i="29"/>
  <c r="Z1869" i="29"/>
  <c r="Y1869" i="29"/>
  <c r="AC1868" i="29"/>
  <c r="Z1868" i="29"/>
  <c r="Y1868" i="29"/>
  <c r="AC1867" i="29"/>
  <c r="Z1867" i="29"/>
  <c r="Y1867" i="29"/>
  <c r="AC1866" i="29"/>
  <c r="Z1866" i="29"/>
  <c r="Y1866" i="29"/>
  <c r="AC1865" i="29"/>
  <c r="Z1865" i="29"/>
  <c r="Y1865" i="29"/>
  <c r="AC1864" i="29"/>
  <c r="Z1864" i="29"/>
  <c r="Y1864" i="29"/>
  <c r="AC1863" i="29"/>
  <c r="Z1863" i="29"/>
  <c r="Y1863" i="29"/>
  <c r="AC1862" i="29"/>
  <c r="Z1862" i="29"/>
  <c r="Y1862" i="29"/>
  <c r="AC1861" i="29"/>
  <c r="Z1861" i="29"/>
  <c r="Y1861" i="29"/>
  <c r="AC1860" i="29"/>
  <c r="Z1860" i="29"/>
  <c r="Y1860" i="29"/>
  <c r="AC1859" i="29"/>
  <c r="Z1859" i="29"/>
  <c r="Y1859" i="29"/>
  <c r="AC1858" i="29"/>
  <c r="Z1858" i="29"/>
  <c r="Y1858" i="29"/>
  <c r="AC1857" i="29"/>
  <c r="Z1857" i="29"/>
  <c r="Y1857" i="29"/>
  <c r="AC1856" i="29"/>
  <c r="Z1856" i="29"/>
  <c r="Y1856" i="29"/>
  <c r="AC1855" i="29"/>
  <c r="Z1855" i="29"/>
  <c r="Y1855" i="29"/>
  <c r="AC1854" i="29"/>
  <c r="Z1854" i="29"/>
  <c r="Y1854" i="29"/>
  <c r="AC1853" i="29"/>
  <c r="Z1853" i="29"/>
  <c r="Y1853" i="29"/>
  <c r="AB1853" i="29" s="1"/>
  <c r="AC1852" i="29"/>
  <c r="Z1852" i="29"/>
  <c r="Y1852" i="29"/>
  <c r="AC1851" i="29"/>
  <c r="Z1851" i="29"/>
  <c r="Y1851" i="29"/>
  <c r="AC1850" i="29"/>
  <c r="Z1850" i="29"/>
  <c r="Y1850" i="29"/>
  <c r="AC1849" i="29"/>
  <c r="Z1849" i="29"/>
  <c r="Y1849" i="29"/>
  <c r="AC1848" i="29"/>
  <c r="Z1848" i="29"/>
  <c r="Y1848" i="29"/>
  <c r="AB1848" i="29" s="1"/>
  <c r="AC1847" i="29"/>
  <c r="Z1847" i="29"/>
  <c r="Y1847" i="29"/>
  <c r="AC1846" i="29"/>
  <c r="Z1846" i="29"/>
  <c r="Y1846" i="29"/>
  <c r="AC1845" i="29"/>
  <c r="Z1845" i="29"/>
  <c r="Y1845" i="29"/>
  <c r="AC1844" i="29"/>
  <c r="Z1844" i="29"/>
  <c r="Y1844" i="29"/>
  <c r="AC1843" i="29"/>
  <c r="Z1843" i="29"/>
  <c r="Y1843" i="29"/>
  <c r="AC1842" i="29"/>
  <c r="Z1842" i="29"/>
  <c r="Y1842" i="29"/>
  <c r="AC1841" i="29"/>
  <c r="Z1841" i="29"/>
  <c r="Y1841" i="29"/>
  <c r="AC1840" i="29"/>
  <c r="Z1840" i="29"/>
  <c r="Y1840" i="29"/>
  <c r="AC1839" i="29"/>
  <c r="Z1839" i="29"/>
  <c r="Y1839" i="29"/>
  <c r="AC1838" i="29"/>
  <c r="Z1838" i="29"/>
  <c r="Y1838" i="29"/>
  <c r="AC1837" i="29"/>
  <c r="Z1837" i="29"/>
  <c r="Y1837" i="29"/>
  <c r="AC1836" i="29"/>
  <c r="Z1836" i="29"/>
  <c r="Y1836" i="29"/>
  <c r="AC1835" i="29"/>
  <c r="Z1835" i="29"/>
  <c r="Y1835" i="29"/>
  <c r="AC1834" i="29"/>
  <c r="Z1834" i="29"/>
  <c r="Y1834" i="29"/>
  <c r="AC1833" i="29"/>
  <c r="Z1833" i="29"/>
  <c r="Y1833" i="29"/>
  <c r="AC1832" i="29"/>
  <c r="Z1832" i="29"/>
  <c r="Y1832" i="29"/>
  <c r="AB1832" i="29" s="1"/>
  <c r="AC1831" i="29"/>
  <c r="Z1831" i="29"/>
  <c r="Y1831" i="29"/>
  <c r="AC1830" i="29"/>
  <c r="Z1830" i="29"/>
  <c r="Y1830" i="29"/>
  <c r="AC1829" i="29"/>
  <c r="Z1829" i="29"/>
  <c r="Y1829" i="29"/>
  <c r="AC1828" i="29"/>
  <c r="Z1828" i="29"/>
  <c r="Y1828" i="29"/>
  <c r="AC1827" i="29"/>
  <c r="Z1827" i="29"/>
  <c r="Y1827" i="29"/>
  <c r="AC1826" i="29"/>
  <c r="Z1826" i="29"/>
  <c r="Y1826" i="29"/>
  <c r="AC1825" i="29"/>
  <c r="Z1825" i="29"/>
  <c r="Y1825" i="29"/>
  <c r="AC1824" i="29"/>
  <c r="Z1824" i="29"/>
  <c r="Y1824" i="29"/>
  <c r="AC1823" i="29"/>
  <c r="Z1823" i="29"/>
  <c r="Y1823" i="29"/>
  <c r="AC1822" i="29"/>
  <c r="Z1822" i="29"/>
  <c r="Y1822" i="29"/>
  <c r="AC1821" i="29"/>
  <c r="Z1821" i="29"/>
  <c r="Y1821" i="29"/>
  <c r="AB1821" i="29" s="1"/>
  <c r="AC1820" i="29"/>
  <c r="Z1820" i="29"/>
  <c r="Y1820" i="29"/>
  <c r="AC1819" i="29"/>
  <c r="Z1819" i="29"/>
  <c r="Y1819" i="29"/>
  <c r="AC1818" i="29"/>
  <c r="Z1818" i="29"/>
  <c r="Y1818" i="29"/>
  <c r="AC1817" i="29"/>
  <c r="Z1817" i="29"/>
  <c r="Y1817" i="29"/>
  <c r="AB1817" i="29" s="1"/>
  <c r="AC1816" i="29"/>
  <c r="Z1816" i="29"/>
  <c r="Y1816" i="29"/>
  <c r="AB1816" i="29" s="1"/>
  <c r="AC1815" i="29"/>
  <c r="Z1815" i="29"/>
  <c r="Y1815" i="29"/>
  <c r="AC1814" i="29"/>
  <c r="Z1814" i="29"/>
  <c r="Y1814" i="29"/>
  <c r="AC1813" i="29"/>
  <c r="Z1813" i="29"/>
  <c r="Y1813" i="29"/>
  <c r="AC1812" i="29"/>
  <c r="Z1812" i="29"/>
  <c r="Y1812" i="29"/>
  <c r="AC1811" i="29"/>
  <c r="Z1811" i="29"/>
  <c r="Y1811" i="29"/>
  <c r="AC1810" i="29"/>
  <c r="Z1810" i="29"/>
  <c r="Y1810" i="29"/>
  <c r="AC1809" i="29"/>
  <c r="Z1809" i="29"/>
  <c r="Y1809" i="29"/>
  <c r="AC1808" i="29"/>
  <c r="Z1808" i="29"/>
  <c r="Y1808" i="29"/>
  <c r="AC1807" i="29"/>
  <c r="Z1807" i="29"/>
  <c r="Y1807" i="29"/>
  <c r="AC1806" i="29"/>
  <c r="Z1806" i="29"/>
  <c r="Y1806" i="29"/>
  <c r="AC1805" i="29"/>
  <c r="Z1805" i="29"/>
  <c r="Y1805" i="29"/>
  <c r="AC1804" i="29"/>
  <c r="Z1804" i="29"/>
  <c r="Y1804" i="29"/>
  <c r="AC1803" i="29"/>
  <c r="Z1803" i="29"/>
  <c r="Y1803" i="29"/>
  <c r="AC1802" i="29"/>
  <c r="Z1802" i="29"/>
  <c r="Y1802" i="29"/>
  <c r="AC1801" i="29"/>
  <c r="Z1801" i="29"/>
  <c r="Y1801" i="29"/>
  <c r="AC1800" i="29"/>
  <c r="Z1800" i="29"/>
  <c r="Y1800" i="29"/>
  <c r="AC1799" i="29"/>
  <c r="Z1799" i="29"/>
  <c r="AB1799" i="29" s="1"/>
  <c r="Y1799" i="29"/>
  <c r="AC1798" i="29"/>
  <c r="Z1798" i="29"/>
  <c r="Y1798" i="29"/>
  <c r="AC1797" i="29"/>
  <c r="Z1797" i="29"/>
  <c r="Y1797" i="29"/>
  <c r="AC1796" i="29"/>
  <c r="Z1796" i="29"/>
  <c r="Y1796" i="29"/>
  <c r="AB1796" i="29" s="1"/>
  <c r="AC1795" i="29"/>
  <c r="Z1795" i="29"/>
  <c r="Y1795" i="29"/>
  <c r="AC1794" i="29"/>
  <c r="Z1794" i="29"/>
  <c r="Y1794" i="29"/>
  <c r="AC1793" i="29"/>
  <c r="Z1793" i="29"/>
  <c r="Y1793" i="29"/>
  <c r="AB1793" i="29" s="1"/>
  <c r="AC1792" i="29"/>
  <c r="Z1792" i="29"/>
  <c r="Y1792" i="29"/>
  <c r="AC1791" i="29"/>
  <c r="Z1791" i="29"/>
  <c r="Y1791" i="29"/>
  <c r="AB1791" i="29" s="1"/>
  <c r="AC1790" i="29"/>
  <c r="Z1790" i="29"/>
  <c r="Y1790" i="29"/>
  <c r="AC1789" i="29"/>
  <c r="Z1789" i="29"/>
  <c r="Y1789" i="29"/>
  <c r="AC1788" i="29"/>
  <c r="Z1788" i="29"/>
  <c r="Y1788" i="29"/>
  <c r="AC1787" i="29"/>
  <c r="Z1787" i="29"/>
  <c r="Y1787" i="29"/>
  <c r="AC1786" i="29"/>
  <c r="Z1786" i="29"/>
  <c r="Y1786" i="29"/>
  <c r="AB1786" i="29" s="1"/>
  <c r="AC1785" i="29"/>
  <c r="Z1785" i="29"/>
  <c r="Y1785" i="29"/>
  <c r="AC1784" i="29"/>
  <c r="Z1784" i="29"/>
  <c r="Y1784" i="29"/>
  <c r="AB1784" i="29" s="1"/>
  <c r="AC1783" i="29"/>
  <c r="Z1783" i="29"/>
  <c r="Y1783" i="29"/>
  <c r="AC1782" i="29"/>
  <c r="Z1782" i="29"/>
  <c r="Y1782" i="29"/>
  <c r="AC1781" i="29"/>
  <c r="Z1781" i="29"/>
  <c r="Y1781" i="29"/>
  <c r="AC1780" i="29"/>
  <c r="Z1780" i="29"/>
  <c r="Y1780" i="29"/>
  <c r="AC1779" i="29"/>
  <c r="Z1779" i="29"/>
  <c r="Y1779" i="29"/>
  <c r="AC1778" i="29"/>
  <c r="Z1778" i="29"/>
  <c r="Y1778" i="29"/>
  <c r="AC1777" i="29"/>
  <c r="Z1777" i="29"/>
  <c r="Y1777" i="29"/>
  <c r="AB1777" i="29" s="1"/>
  <c r="AC1776" i="29"/>
  <c r="Z1776" i="29"/>
  <c r="Y1776" i="29"/>
  <c r="AC1775" i="29"/>
  <c r="Z1775" i="29"/>
  <c r="Y1775" i="29"/>
  <c r="AC1774" i="29"/>
  <c r="Z1774" i="29"/>
  <c r="Y1774" i="29"/>
  <c r="AC1773" i="29"/>
  <c r="Z1773" i="29"/>
  <c r="Y1773" i="29"/>
  <c r="AB1773" i="29" s="1"/>
  <c r="AC1772" i="29"/>
  <c r="Z1772" i="29"/>
  <c r="Y1772" i="29"/>
  <c r="AC1771" i="29"/>
  <c r="Z1771" i="29"/>
  <c r="Y1771" i="29"/>
  <c r="AC1770" i="29"/>
  <c r="Z1770" i="29"/>
  <c r="Y1770" i="29"/>
  <c r="AC1769" i="29"/>
  <c r="Z1769" i="29"/>
  <c r="Y1769" i="29"/>
  <c r="AC1768" i="29"/>
  <c r="Z1768" i="29"/>
  <c r="Y1768" i="29"/>
  <c r="AB1768" i="29" s="1"/>
  <c r="AC1767" i="29"/>
  <c r="Z1767" i="29"/>
  <c r="Y1767" i="29"/>
  <c r="AC1766" i="29"/>
  <c r="Z1766" i="29"/>
  <c r="Y1766" i="29"/>
  <c r="AC1765" i="29"/>
  <c r="Z1765" i="29"/>
  <c r="Y1765" i="29"/>
  <c r="AC1764" i="29"/>
  <c r="Z1764" i="29"/>
  <c r="Y1764" i="29"/>
  <c r="AC1763" i="29"/>
  <c r="Z1763" i="29"/>
  <c r="Y1763" i="29"/>
  <c r="AC1762" i="29"/>
  <c r="Z1762" i="29"/>
  <c r="Y1762" i="29"/>
  <c r="AC1761" i="29"/>
  <c r="Z1761" i="29"/>
  <c r="Y1761" i="29"/>
  <c r="AC1760" i="29"/>
  <c r="Z1760" i="29"/>
  <c r="Y1760" i="29"/>
  <c r="AC1759" i="29"/>
  <c r="Z1759" i="29"/>
  <c r="Y1759" i="29"/>
  <c r="AC1758" i="29"/>
  <c r="Z1758" i="29"/>
  <c r="Y1758" i="29"/>
  <c r="AC1757" i="29"/>
  <c r="Z1757" i="29"/>
  <c r="Y1757" i="29"/>
  <c r="AC1756" i="29"/>
  <c r="Z1756" i="29"/>
  <c r="Y1756" i="29"/>
  <c r="AB1756" i="29" s="1"/>
  <c r="AC1755" i="29"/>
  <c r="Z1755" i="29"/>
  <c r="Y1755" i="29"/>
  <c r="AC1754" i="29"/>
  <c r="Z1754" i="29"/>
  <c r="Y1754" i="29"/>
  <c r="AC1753" i="29"/>
  <c r="Z1753" i="29"/>
  <c r="Y1753" i="29"/>
  <c r="AC1752" i="29"/>
  <c r="Z1752" i="29"/>
  <c r="Y1752" i="29"/>
  <c r="AC1751" i="29"/>
  <c r="Z1751" i="29"/>
  <c r="Y1751" i="29"/>
  <c r="AC1750" i="29"/>
  <c r="Z1750" i="29"/>
  <c r="Y1750" i="29"/>
  <c r="AC1749" i="29"/>
  <c r="Z1749" i="29"/>
  <c r="Y1749" i="29"/>
  <c r="AC1748" i="29"/>
  <c r="Z1748" i="29"/>
  <c r="Y1748" i="29"/>
  <c r="AC1747" i="29"/>
  <c r="Z1747" i="29"/>
  <c r="AB1747" i="29" s="1"/>
  <c r="Y1747" i="29"/>
  <c r="AC1746" i="29"/>
  <c r="Z1746" i="29"/>
  <c r="Y1746" i="29"/>
  <c r="AC1745" i="29"/>
  <c r="Z1745" i="29"/>
  <c r="Y1745" i="29"/>
  <c r="AB1745" i="29" s="1"/>
  <c r="AC1744" i="29"/>
  <c r="Z1744" i="29"/>
  <c r="Y1744" i="29"/>
  <c r="AC1743" i="29"/>
  <c r="Z1743" i="29"/>
  <c r="Y1743" i="29"/>
  <c r="AC1742" i="29"/>
  <c r="Z1742" i="29"/>
  <c r="Y1742" i="29"/>
  <c r="AC1741" i="29"/>
  <c r="Z1741" i="29"/>
  <c r="Y1741" i="29"/>
  <c r="AC1740" i="29"/>
  <c r="Z1740" i="29"/>
  <c r="Y1740" i="29"/>
  <c r="AC1739" i="29"/>
  <c r="Z1739" i="29"/>
  <c r="Y1739" i="29"/>
  <c r="AC1738" i="29"/>
  <c r="Z1738" i="29"/>
  <c r="Y1738" i="29"/>
  <c r="AC1737" i="29"/>
  <c r="Z1737" i="29"/>
  <c r="Y1737" i="29"/>
  <c r="AC1736" i="29"/>
  <c r="Z1736" i="29"/>
  <c r="Y1736" i="29"/>
  <c r="AB1736" i="29" s="1"/>
  <c r="AC1735" i="29"/>
  <c r="Z1735" i="29"/>
  <c r="Y1735" i="29"/>
  <c r="AC1734" i="29"/>
  <c r="Z1734" i="29"/>
  <c r="Y1734" i="29"/>
  <c r="AC1733" i="29"/>
  <c r="Z1733" i="29"/>
  <c r="Y1733" i="29"/>
  <c r="AC1732" i="29"/>
  <c r="Z1732" i="29"/>
  <c r="Y1732" i="29"/>
  <c r="AC1731" i="29"/>
  <c r="Z1731" i="29"/>
  <c r="Y1731" i="29"/>
  <c r="AC1730" i="29"/>
  <c r="Z1730" i="29"/>
  <c r="Y1730" i="29"/>
  <c r="AC1729" i="29"/>
  <c r="Z1729" i="29"/>
  <c r="Y1729" i="29"/>
  <c r="AB1729" i="29" s="1"/>
  <c r="AC1728" i="29"/>
  <c r="Z1728" i="29"/>
  <c r="Y1728" i="29"/>
  <c r="AB1728" i="29" s="1"/>
  <c r="AC1727" i="29"/>
  <c r="Z1727" i="29"/>
  <c r="Y1727" i="29"/>
  <c r="AC1726" i="29"/>
  <c r="Z1726" i="29"/>
  <c r="Y1726" i="29"/>
  <c r="AC1725" i="29"/>
  <c r="Z1725" i="29"/>
  <c r="Y1725" i="29"/>
  <c r="AC1724" i="29"/>
  <c r="Z1724" i="29"/>
  <c r="Y1724" i="29"/>
  <c r="AC1723" i="29"/>
  <c r="Z1723" i="29"/>
  <c r="Y1723" i="29"/>
  <c r="AC1722" i="29"/>
  <c r="Z1722" i="29"/>
  <c r="Y1722" i="29"/>
  <c r="AB1722" i="29" s="1"/>
  <c r="AC1721" i="29"/>
  <c r="Z1721" i="29"/>
  <c r="Y1721" i="29"/>
  <c r="AC1720" i="29"/>
  <c r="Z1720" i="29"/>
  <c r="Y1720" i="29"/>
  <c r="AC1719" i="29"/>
  <c r="Z1719" i="29"/>
  <c r="Y1719" i="29"/>
  <c r="AC1718" i="29"/>
  <c r="Z1718" i="29"/>
  <c r="Y1718" i="29"/>
  <c r="AC1717" i="29"/>
  <c r="Z1717" i="29"/>
  <c r="Y1717" i="29"/>
  <c r="AC1716" i="29"/>
  <c r="Z1716" i="29"/>
  <c r="Y1716" i="29"/>
  <c r="AC1715" i="29"/>
  <c r="Z1715" i="29"/>
  <c r="Y1715" i="29"/>
  <c r="AC1714" i="29"/>
  <c r="Z1714" i="29"/>
  <c r="Y1714" i="29"/>
  <c r="AC1713" i="29"/>
  <c r="Z1713" i="29"/>
  <c r="Y1713" i="29"/>
  <c r="AC1712" i="29"/>
  <c r="Z1712" i="29"/>
  <c r="Y1712" i="29"/>
  <c r="AC1711" i="29"/>
  <c r="Z1711" i="29"/>
  <c r="Y1711" i="29"/>
  <c r="AC1710" i="29"/>
  <c r="Z1710" i="29"/>
  <c r="Y1710" i="29"/>
  <c r="AC1709" i="29"/>
  <c r="Z1709" i="29"/>
  <c r="Y1709" i="29"/>
  <c r="AC1708" i="29"/>
  <c r="Z1708" i="29"/>
  <c r="Y1708" i="29"/>
  <c r="AC1707" i="29"/>
  <c r="Z1707" i="29"/>
  <c r="Y1707" i="29"/>
  <c r="AC1706" i="29"/>
  <c r="Z1706" i="29"/>
  <c r="Y1706" i="29"/>
  <c r="AC1705" i="29"/>
  <c r="Z1705" i="29"/>
  <c r="Y1705" i="29"/>
  <c r="AC1704" i="29"/>
  <c r="Z1704" i="29"/>
  <c r="Y1704" i="29"/>
  <c r="AC1703" i="29"/>
  <c r="Z1703" i="29"/>
  <c r="Y1703" i="29"/>
  <c r="AC1702" i="29"/>
  <c r="Z1702" i="29"/>
  <c r="Y1702" i="29"/>
  <c r="AC1701" i="29"/>
  <c r="Z1701" i="29"/>
  <c r="Y1701" i="29"/>
  <c r="AC1700" i="29"/>
  <c r="Z1700" i="29"/>
  <c r="Y1700" i="29"/>
  <c r="AC1699" i="29"/>
  <c r="Z1699" i="29"/>
  <c r="Y1699" i="29"/>
  <c r="AC1698" i="29"/>
  <c r="Z1698" i="29"/>
  <c r="Y1698" i="29"/>
  <c r="AC1697" i="29"/>
  <c r="Z1697" i="29"/>
  <c r="Y1697" i="29"/>
  <c r="AB1697" i="29" s="1"/>
  <c r="AC1696" i="29"/>
  <c r="Z1696" i="29"/>
  <c r="Y1696" i="29"/>
  <c r="AB1696" i="29" s="1"/>
  <c r="AC1695" i="29"/>
  <c r="Z1695" i="29"/>
  <c r="Y1695" i="29"/>
  <c r="AB1695" i="29" s="1"/>
  <c r="AC1694" i="29"/>
  <c r="Z1694" i="29"/>
  <c r="Y1694" i="29"/>
  <c r="AC1693" i="29"/>
  <c r="Z1693" i="29"/>
  <c r="Y1693" i="29"/>
  <c r="AC1692" i="29"/>
  <c r="Z1692" i="29"/>
  <c r="Y1692" i="29"/>
  <c r="AC1691" i="29"/>
  <c r="Z1691" i="29"/>
  <c r="Y1691" i="29"/>
  <c r="AC1690" i="29"/>
  <c r="Z1690" i="29"/>
  <c r="Y1690" i="29"/>
  <c r="AC1689" i="29"/>
  <c r="Z1689" i="29"/>
  <c r="Y1689" i="29"/>
  <c r="AC1688" i="29"/>
  <c r="Z1688" i="29"/>
  <c r="Y1688" i="29"/>
  <c r="AC1687" i="29"/>
  <c r="Z1687" i="29"/>
  <c r="Y1687" i="29"/>
  <c r="AC1686" i="29"/>
  <c r="Z1686" i="29"/>
  <c r="Y1686" i="29"/>
  <c r="AC1685" i="29"/>
  <c r="Z1685" i="29"/>
  <c r="Y1685" i="29"/>
  <c r="AC1684" i="29"/>
  <c r="Z1684" i="29"/>
  <c r="Y1684" i="29"/>
  <c r="AC1683" i="29"/>
  <c r="Z1683" i="29"/>
  <c r="Y1683" i="29"/>
  <c r="AC1682" i="29"/>
  <c r="Z1682" i="29"/>
  <c r="Y1682" i="29"/>
  <c r="AC1681" i="29"/>
  <c r="Z1681" i="29"/>
  <c r="Y1681" i="29"/>
  <c r="AB1681" i="29" s="1"/>
  <c r="AC1680" i="29"/>
  <c r="Z1680" i="29"/>
  <c r="Y1680" i="29"/>
  <c r="AC1679" i="29"/>
  <c r="Z1679" i="29"/>
  <c r="Y1679" i="29"/>
  <c r="AC1678" i="29"/>
  <c r="Z1678" i="29"/>
  <c r="Y1678" i="29"/>
  <c r="AC1677" i="29"/>
  <c r="Z1677" i="29"/>
  <c r="Y1677" i="29"/>
  <c r="AB1677" i="29" s="1"/>
  <c r="AC1676" i="29"/>
  <c r="Z1676" i="29"/>
  <c r="Y1676" i="29"/>
  <c r="AC1675" i="29"/>
  <c r="Z1675" i="29"/>
  <c r="Y1675" i="29"/>
  <c r="AC1674" i="29"/>
  <c r="Z1674" i="29"/>
  <c r="Y1674" i="29"/>
  <c r="AC1673" i="29"/>
  <c r="Z1673" i="29"/>
  <c r="Y1673" i="29"/>
  <c r="AC1672" i="29"/>
  <c r="Z1672" i="29"/>
  <c r="Y1672" i="29"/>
  <c r="AC1671" i="29"/>
  <c r="Z1671" i="29"/>
  <c r="Y1671" i="29"/>
  <c r="AC1670" i="29"/>
  <c r="Z1670" i="29"/>
  <c r="Y1670" i="29"/>
  <c r="AC1669" i="29"/>
  <c r="Z1669" i="29"/>
  <c r="Y1669" i="29"/>
  <c r="AC1668" i="29"/>
  <c r="Z1668" i="29"/>
  <c r="Y1668" i="29"/>
  <c r="AC1667" i="29"/>
  <c r="Z1667" i="29"/>
  <c r="Y1667" i="29"/>
  <c r="AC1666" i="29"/>
  <c r="Z1666" i="29"/>
  <c r="Y1666" i="29"/>
  <c r="AC1665" i="29"/>
  <c r="Z1665" i="29"/>
  <c r="Y1665" i="29"/>
  <c r="AC1664" i="29"/>
  <c r="Z1664" i="29"/>
  <c r="Y1664" i="29"/>
  <c r="AB1664" i="29" s="1"/>
  <c r="AC1663" i="29"/>
  <c r="Z1663" i="29"/>
  <c r="Y1663" i="29"/>
  <c r="AC1662" i="29"/>
  <c r="Z1662" i="29"/>
  <c r="Y1662" i="29"/>
  <c r="AC1661" i="29"/>
  <c r="Z1661" i="29"/>
  <c r="Y1661" i="29"/>
  <c r="AC1660" i="29"/>
  <c r="Z1660" i="29"/>
  <c r="Y1660" i="29"/>
  <c r="AC1659" i="29"/>
  <c r="Z1659" i="29"/>
  <c r="Y1659" i="29"/>
  <c r="AC1658" i="29"/>
  <c r="Z1658" i="29"/>
  <c r="Y1658" i="29"/>
  <c r="AC1657" i="29"/>
  <c r="Z1657" i="29"/>
  <c r="Y1657" i="29"/>
  <c r="AC1656" i="29"/>
  <c r="Z1656" i="29"/>
  <c r="Y1656" i="29"/>
  <c r="AB1656" i="29" s="1"/>
  <c r="AC1655" i="29"/>
  <c r="Z1655" i="29"/>
  <c r="Y1655" i="29"/>
  <c r="AC1654" i="29"/>
  <c r="Z1654" i="29"/>
  <c r="Y1654" i="29"/>
  <c r="AC1653" i="29"/>
  <c r="Z1653" i="29"/>
  <c r="Y1653" i="29"/>
  <c r="AC1652" i="29"/>
  <c r="Z1652" i="29"/>
  <c r="Y1652" i="29"/>
  <c r="AC1651" i="29"/>
  <c r="Z1651" i="29"/>
  <c r="Y1651" i="29"/>
  <c r="AC1650" i="29"/>
  <c r="Z1650" i="29"/>
  <c r="Y1650" i="29"/>
  <c r="AC1649" i="29"/>
  <c r="Z1649" i="29"/>
  <c r="Y1649" i="29"/>
  <c r="AC1648" i="29"/>
  <c r="Z1648" i="29"/>
  <c r="Y1648" i="29"/>
  <c r="AB1648" i="29" s="1"/>
  <c r="AC1647" i="29"/>
  <c r="Z1647" i="29"/>
  <c r="Y1647" i="29"/>
  <c r="AC1646" i="29"/>
  <c r="Z1646" i="29"/>
  <c r="Y1646" i="29"/>
  <c r="AC1645" i="29"/>
  <c r="Z1645" i="29"/>
  <c r="Y1645" i="29"/>
  <c r="AC1644" i="29"/>
  <c r="Z1644" i="29"/>
  <c r="Y1644" i="29"/>
  <c r="AB1644" i="29" s="1"/>
  <c r="AC1643" i="29"/>
  <c r="Z1643" i="29"/>
  <c r="Y1643" i="29"/>
  <c r="AC1642" i="29"/>
  <c r="Z1642" i="29"/>
  <c r="Y1642" i="29"/>
  <c r="AB1642" i="29" s="1"/>
  <c r="AC1641" i="29"/>
  <c r="Z1641" i="29"/>
  <c r="Y1641" i="29"/>
  <c r="AC1640" i="29"/>
  <c r="Z1640" i="29"/>
  <c r="Y1640" i="29"/>
  <c r="AC1639" i="29"/>
  <c r="Z1639" i="29"/>
  <c r="Y1639" i="29"/>
  <c r="AC1638" i="29"/>
  <c r="Z1638" i="29"/>
  <c r="Y1638" i="29"/>
  <c r="AC1637" i="29"/>
  <c r="Z1637" i="29"/>
  <c r="Y1637" i="29"/>
  <c r="AC1636" i="29"/>
  <c r="Z1636" i="29"/>
  <c r="Y1636" i="29"/>
  <c r="AC1635" i="29"/>
  <c r="Z1635" i="29"/>
  <c r="Y1635" i="29"/>
  <c r="AC1634" i="29"/>
  <c r="Z1634" i="29"/>
  <c r="Y1634" i="29"/>
  <c r="AC1633" i="29"/>
  <c r="Z1633" i="29"/>
  <c r="Y1633" i="29"/>
  <c r="AB1633" i="29" s="1"/>
  <c r="AB1686" i="29" l="1"/>
  <c r="AB1718" i="29"/>
  <c r="AB1814" i="29"/>
  <c r="AB1676" i="29"/>
  <c r="AB1687" i="29"/>
  <c r="AB1740" i="29"/>
  <c r="AB1783" i="29"/>
  <c r="AA1783" i="29" s="1"/>
  <c r="U1783" i="29" s="1"/>
  <c r="AB1985" i="29"/>
  <c r="AB1634" i="29"/>
  <c r="AB1986" i="29"/>
  <c r="AA1656" i="29"/>
  <c r="U1656" i="29" s="1"/>
  <c r="AA1816" i="29"/>
  <c r="U1816" i="29" s="1"/>
  <c r="AA1848" i="29"/>
  <c r="U1848" i="29" s="1"/>
  <c r="AB1635" i="29"/>
  <c r="AB1912" i="29"/>
  <c r="AB1657" i="29"/>
  <c r="AA1657" i="29" s="1"/>
  <c r="U1657" i="29" s="1"/>
  <c r="AA1988" i="29"/>
  <c r="U1988" i="29" s="1"/>
  <c r="AB1647" i="29"/>
  <c r="AB1807" i="29"/>
  <c r="AB1871" i="29"/>
  <c r="AB1701" i="29"/>
  <c r="AA1701" i="29" s="1"/>
  <c r="U1701" i="29" s="1"/>
  <c r="AB1829" i="29"/>
  <c r="AB1830" i="29"/>
  <c r="AB1906" i="29"/>
  <c r="AA1906" i="29" s="1"/>
  <c r="U1906" i="29" s="1"/>
  <c r="AB1938" i="29"/>
  <c r="AA1938" i="29" s="1"/>
  <c r="U1938" i="29" s="1"/>
  <c r="AB1651" i="29"/>
  <c r="AA1651" i="29" s="1"/>
  <c r="U1651" i="29" s="1"/>
  <c r="AB1822" i="29"/>
  <c r="AB1876" i="29"/>
  <c r="AA1876" i="29" s="1"/>
  <c r="U1876" i="29" s="1"/>
  <c r="AB1972" i="29"/>
  <c r="AA1972" i="29" s="1"/>
  <c r="U1972" i="29" s="1"/>
  <c r="AB1694" i="29"/>
  <c r="AA1694" i="29" s="1"/>
  <c r="U1694" i="29" s="1"/>
  <c r="AB1909" i="29"/>
  <c r="AA1909" i="29" s="1"/>
  <c r="U1909" i="29" s="1"/>
  <c r="AB1973" i="29"/>
  <c r="AB2005" i="29"/>
  <c r="AB1726" i="29"/>
  <c r="AA1726" i="29" s="1"/>
  <c r="U1726" i="29" s="1"/>
  <c r="AA1696" i="29"/>
  <c r="U1696" i="29" s="1"/>
  <c r="AB1675" i="29"/>
  <c r="AA1675" i="29" s="1"/>
  <c r="U1675" i="29" s="1"/>
  <c r="AB1771" i="29"/>
  <c r="AA1771" i="29" s="1"/>
  <c r="U1771" i="29" s="1"/>
  <c r="AB1867" i="29"/>
  <c r="AB1899" i="29"/>
  <c r="AB1963" i="29"/>
  <c r="AA1963" i="29" s="1"/>
  <c r="U1963" i="29" s="1"/>
  <c r="AB1847" i="29"/>
  <c r="AA1847" i="29" s="1"/>
  <c r="U1847" i="29" s="1"/>
  <c r="AB1698" i="29"/>
  <c r="AA1698" i="29" s="1"/>
  <c r="U1698" i="29" s="1"/>
  <c r="AB1762" i="29"/>
  <c r="AB1858" i="29"/>
  <c r="AB1741" i="29"/>
  <c r="AB1667" i="29"/>
  <c r="AA1667" i="29" s="1"/>
  <c r="U1667" i="29" s="1"/>
  <c r="AB1827" i="29"/>
  <c r="AA1827" i="29" s="1"/>
  <c r="U1827" i="29" s="1"/>
  <c r="AB1742" i="29"/>
  <c r="AA1742" i="29" s="1"/>
  <c r="U1742" i="29" s="1"/>
  <c r="AA1912" i="29"/>
  <c r="U1912" i="29" s="1"/>
  <c r="AB1923" i="29"/>
  <c r="AA1923" i="29" s="1"/>
  <c r="U1923" i="29" s="1"/>
  <c r="AB1955" i="29"/>
  <c r="AB1754" i="29"/>
  <c r="AA1754" i="29" s="1"/>
  <c r="U1754" i="29" s="1"/>
  <c r="AB1818" i="29"/>
  <c r="AA1818" i="29" s="1"/>
  <c r="U1818" i="29" s="1"/>
  <c r="AA1829" i="29"/>
  <c r="U1829" i="29" s="1"/>
  <c r="AA1914" i="29"/>
  <c r="U1914" i="29" s="1"/>
  <c r="AB1957" i="29"/>
  <c r="AA1957" i="29" s="1"/>
  <c r="U1957" i="29" s="1"/>
  <c r="AB1638" i="29"/>
  <c r="AA1638" i="29" s="1"/>
  <c r="U1638" i="29" s="1"/>
  <c r="AB1659" i="29"/>
  <c r="AA1659" i="29" s="1"/>
  <c r="U1659" i="29" s="1"/>
  <c r="AB1904" i="29"/>
  <c r="AA1904" i="29" s="1"/>
  <c r="U1904" i="29" s="1"/>
  <c r="AB1798" i="29"/>
  <c r="AA1798" i="29" s="1"/>
  <c r="U1798" i="29" s="1"/>
  <c r="AB1862" i="29"/>
  <c r="AA1862" i="29" s="1"/>
  <c r="U1862" i="29" s="1"/>
  <c r="AB1915" i="29"/>
  <c r="AA1915" i="29" s="1"/>
  <c r="U1915" i="29" s="1"/>
  <c r="AB1947" i="29"/>
  <c r="AA1947" i="29" s="1"/>
  <c r="U1947" i="29" s="1"/>
  <c r="AB1671" i="29"/>
  <c r="AA1671" i="29" s="1"/>
  <c r="U1671" i="29" s="1"/>
  <c r="AB1895" i="29"/>
  <c r="AA1895" i="29" s="1"/>
  <c r="U1895" i="29" s="1"/>
  <c r="AB1682" i="29"/>
  <c r="AA1682" i="29" s="1"/>
  <c r="U1682" i="29" s="1"/>
  <c r="AB1714" i="29"/>
  <c r="AA1714" i="29" s="1"/>
  <c r="U1714" i="29" s="1"/>
  <c r="AB1746" i="29"/>
  <c r="AA1746" i="29" s="1"/>
  <c r="U1746" i="29" s="1"/>
  <c r="AB1874" i="29"/>
  <c r="AA1874" i="29" s="1"/>
  <c r="U1874" i="29" s="1"/>
  <c r="AB1875" i="29"/>
  <c r="AB1907" i="29"/>
  <c r="AA1907" i="29" s="1"/>
  <c r="U1907" i="29" s="1"/>
  <c r="AB1674" i="29"/>
  <c r="AA1674" i="29" s="1"/>
  <c r="U1674" i="29" s="1"/>
  <c r="AB1738" i="29"/>
  <c r="AB1834" i="29"/>
  <c r="AB1919" i="29"/>
  <c r="AB1951" i="29"/>
  <c r="AA1951" i="29" s="1"/>
  <c r="U1951" i="29" s="1"/>
  <c r="AB1983" i="29"/>
  <c r="AB1685" i="29"/>
  <c r="AA1685" i="29" s="1"/>
  <c r="U1685" i="29" s="1"/>
  <c r="AB1780" i="29"/>
  <c r="AB1824" i="29"/>
  <c r="AB1757" i="29"/>
  <c r="AA1757" i="29" s="1"/>
  <c r="U1757" i="29" s="1"/>
  <c r="AB1654" i="29"/>
  <c r="AA1654" i="29" s="1"/>
  <c r="U1654" i="29" s="1"/>
  <c r="AB1782" i="29"/>
  <c r="AA1782" i="29" s="1"/>
  <c r="U1782" i="29" s="1"/>
  <c r="AA1814" i="29"/>
  <c r="U1814" i="29" s="1"/>
  <c r="AB1921" i="29"/>
  <c r="AA1921" i="29" s="1"/>
  <c r="U1921" i="29" s="1"/>
  <c r="AB2007" i="29"/>
  <c r="AA2007" i="29" s="1"/>
  <c r="U2007" i="29" s="1"/>
  <c r="AB1987" i="29"/>
  <c r="AA1987" i="29" s="1"/>
  <c r="U1987" i="29" s="1"/>
  <c r="AB1999" i="29"/>
  <c r="AA1999" i="29" s="1"/>
  <c r="U1999" i="29" s="1"/>
  <c r="AB1989" i="29"/>
  <c r="AA1989" i="29" s="1"/>
  <c r="U1989" i="29" s="1"/>
  <c r="AA1968" i="29"/>
  <c r="U1968" i="29" s="1"/>
  <c r="AB1958" i="29"/>
  <c r="AA1958" i="29" s="1"/>
  <c r="U1958" i="29" s="1"/>
  <c r="AB1984" i="29"/>
  <c r="AA1984" i="29" s="1"/>
  <c r="U1984" i="29" s="1"/>
  <c r="AA1633" i="29"/>
  <c r="U1633" i="29" s="1"/>
  <c r="AA1695" i="29"/>
  <c r="U1695" i="29" s="1"/>
  <c r="AB1737" i="29"/>
  <c r="AA1737" i="29" s="1"/>
  <c r="U1737" i="29" s="1"/>
  <c r="AA1873" i="29"/>
  <c r="U1873" i="29" s="1"/>
  <c r="AB1716" i="29"/>
  <c r="AA1716" i="29" s="1"/>
  <c r="U1716" i="29" s="1"/>
  <c r="AB1727" i="29"/>
  <c r="AA1727" i="29" s="1"/>
  <c r="U1727" i="29" s="1"/>
  <c r="AB1810" i="29"/>
  <c r="AA1810" i="29" s="1"/>
  <c r="U1810" i="29" s="1"/>
  <c r="AB1946" i="29"/>
  <c r="AA1946" i="29" s="1"/>
  <c r="U1946" i="29" s="1"/>
  <c r="AB1977" i="29"/>
  <c r="AA1977" i="29" s="1"/>
  <c r="U1977" i="29" s="1"/>
  <c r="AB1800" i="29"/>
  <c r="AA1800" i="29" s="1"/>
  <c r="U1800" i="29" s="1"/>
  <c r="AB1884" i="29"/>
  <c r="AA1884" i="29" s="1"/>
  <c r="U1884" i="29" s="1"/>
  <c r="AB1717" i="29"/>
  <c r="AA1717" i="29" s="1"/>
  <c r="U1717" i="29" s="1"/>
  <c r="AA1728" i="29"/>
  <c r="U1728" i="29" s="1"/>
  <c r="AB1790" i="29"/>
  <c r="AA1790" i="29" s="1"/>
  <c r="U1790" i="29" s="1"/>
  <c r="AA1853" i="29"/>
  <c r="U1853" i="29" s="1"/>
  <c r="AA1925" i="29"/>
  <c r="U1925" i="29" s="1"/>
  <c r="AB1967" i="29"/>
  <c r="AA1967" i="29" s="1"/>
  <c r="U1967" i="29" s="1"/>
  <c r="AA1686" i="29"/>
  <c r="U1686" i="29" s="1"/>
  <c r="AB1707" i="29"/>
  <c r="AA1707" i="29" s="1"/>
  <c r="U1707" i="29" s="1"/>
  <c r="AB1759" i="29"/>
  <c r="AA1759" i="29" s="1"/>
  <c r="U1759" i="29" s="1"/>
  <c r="AB1801" i="29"/>
  <c r="AA1801" i="29" s="1"/>
  <c r="U1801" i="29" s="1"/>
  <c r="AB1843" i="29"/>
  <c r="AA1843" i="29" s="1"/>
  <c r="U1843" i="29" s="1"/>
  <c r="AB1864" i="29"/>
  <c r="AA1864" i="29" s="1"/>
  <c r="U1864" i="29" s="1"/>
  <c r="AB1885" i="29"/>
  <c r="AA1885" i="29" s="1"/>
  <c r="U1885" i="29" s="1"/>
  <c r="AB1926" i="29"/>
  <c r="AA1926" i="29" s="1"/>
  <c r="U1926" i="29" s="1"/>
  <c r="AA1676" i="29"/>
  <c r="U1676" i="29" s="1"/>
  <c r="AB1781" i="29"/>
  <c r="AA1781" i="29" s="1"/>
  <c r="U1781" i="29" s="1"/>
  <c r="AB1802" i="29"/>
  <c r="AA1802" i="29" s="1"/>
  <c r="U1802" i="29" s="1"/>
  <c r="AB1927" i="29"/>
  <c r="AA1927" i="29" s="1"/>
  <c r="U1927" i="29" s="1"/>
  <c r="AB2000" i="29"/>
  <c r="AA2000" i="29" s="1"/>
  <c r="U2000" i="29" s="1"/>
  <c r="AA1634" i="29"/>
  <c r="U1634" i="29" s="1"/>
  <c r="AA1635" i="29"/>
  <c r="U1635" i="29" s="1"/>
  <c r="AA1875" i="29"/>
  <c r="U1875" i="29" s="1"/>
  <c r="AB1646" i="29"/>
  <c r="AA1646" i="29" s="1"/>
  <c r="U1646" i="29" s="1"/>
  <c r="AB1792" i="29"/>
  <c r="AA1792" i="29" s="1"/>
  <c r="U1792" i="29" s="1"/>
  <c r="AB1636" i="29"/>
  <c r="AA1636" i="29" s="1"/>
  <c r="U1636" i="29" s="1"/>
  <c r="AB1709" i="29"/>
  <c r="AA1709" i="29" s="1"/>
  <c r="U1709" i="29" s="1"/>
  <c r="AB1730" i="29"/>
  <c r="AA1730" i="29" s="1"/>
  <c r="U1730" i="29" s="1"/>
  <c r="AB1751" i="29"/>
  <c r="AB1855" i="29"/>
  <c r="AA1855" i="29" s="1"/>
  <c r="U1855" i="29" s="1"/>
  <c r="AB1887" i="29"/>
  <c r="AB1949" i="29"/>
  <c r="AA1949" i="29" s="1"/>
  <c r="U1949" i="29" s="1"/>
  <c r="AA1793" i="29"/>
  <c r="U1793" i="29" s="1"/>
  <c r="AB1637" i="29"/>
  <c r="AB1668" i="29"/>
  <c r="AA1668" i="29" s="1"/>
  <c r="U1668" i="29" s="1"/>
  <c r="AB1720" i="29"/>
  <c r="AA1720" i="29" s="1"/>
  <c r="U1720" i="29" s="1"/>
  <c r="AB1731" i="29"/>
  <c r="AA1731" i="29" s="1"/>
  <c r="U1731" i="29" s="1"/>
  <c r="AB1835" i="29"/>
  <c r="AA1835" i="29" s="1"/>
  <c r="U1835" i="29" s="1"/>
  <c r="AB1877" i="29"/>
  <c r="AB1950" i="29"/>
  <c r="AA1950" i="29" s="1"/>
  <c r="U1950" i="29" s="1"/>
  <c r="AB1981" i="29"/>
  <c r="AA1981" i="29" s="1"/>
  <c r="U1981" i="29" s="1"/>
  <c r="AB1930" i="29"/>
  <c r="AA1930" i="29" s="1"/>
  <c r="U1930" i="29" s="1"/>
  <c r="AA1824" i="29"/>
  <c r="U1824" i="29" s="1"/>
  <c r="AB1857" i="29"/>
  <c r="AA1857" i="29" s="1"/>
  <c r="U1857" i="29" s="1"/>
  <c r="AA1888" i="29"/>
  <c r="U1888" i="29" s="1"/>
  <c r="AA1983" i="29"/>
  <c r="U1983" i="29" s="1"/>
  <c r="AB1804" i="29"/>
  <c r="AA1804" i="29" s="1"/>
  <c r="U1804" i="29" s="1"/>
  <c r="AB1878" i="29"/>
  <c r="AA1878" i="29" s="1"/>
  <c r="U1878" i="29" s="1"/>
  <c r="AB1680" i="29"/>
  <c r="AA1680" i="29" s="1"/>
  <c r="U1680" i="29" s="1"/>
  <c r="AB1774" i="29"/>
  <c r="AA1774" i="29" s="1"/>
  <c r="U1774" i="29" s="1"/>
  <c r="AB1941" i="29"/>
  <c r="AA1941" i="29" s="1"/>
  <c r="U1941" i="29" s="1"/>
  <c r="AA1993" i="29"/>
  <c r="U1993" i="29" s="1"/>
  <c r="AB1670" i="29"/>
  <c r="AA1670" i="29" s="1"/>
  <c r="U1670" i="29" s="1"/>
  <c r="AB1691" i="29"/>
  <c r="AA1691" i="29" s="1"/>
  <c r="U1691" i="29" s="1"/>
  <c r="AB1712" i="29"/>
  <c r="AA1712" i="29" s="1"/>
  <c r="U1712" i="29" s="1"/>
  <c r="AB1744" i="29"/>
  <c r="AA1744" i="29" s="1"/>
  <c r="U1744" i="29" s="1"/>
  <c r="AB1785" i="29"/>
  <c r="AA1785" i="29" s="1"/>
  <c r="U1785" i="29" s="1"/>
  <c r="AB1806" i="29"/>
  <c r="AA1806" i="29" s="1"/>
  <c r="U1806" i="29" s="1"/>
  <c r="AB1837" i="29"/>
  <c r="AA1837" i="29" s="1"/>
  <c r="U1837" i="29" s="1"/>
  <c r="AB1931" i="29"/>
  <c r="AA1931" i="29" s="1"/>
  <c r="U1931" i="29" s="1"/>
  <c r="AB1952" i="29"/>
  <c r="AA1952" i="29" s="1"/>
  <c r="U1952" i="29" s="1"/>
  <c r="AA1962" i="29"/>
  <c r="U1962" i="29" s="1"/>
  <c r="AB1650" i="29"/>
  <c r="AA1650" i="29" s="1"/>
  <c r="U1650" i="29" s="1"/>
  <c r="AB1838" i="29"/>
  <c r="AA1838" i="29" s="1"/>
  <c r="U1838" i="29" s="1"/>
  <c r="AB1859" i="29"/>
  <c r="AA1859" i="29" s="1"/>
  <c r="U1859" i="29" s="1"/>
  <c r="AB1911" i="29"/>
  <c r="AA1911" i="29" s="1"/>
  <c r="U1911" i="29" s="1"/>
  <c r="AB1994" i="29"/>
  <c r="AA1994" i="29" s="1"/>
  <c r="U1994" i="29" s="1"/>
  <c r="AB1661" i="29"/>
  <c r="AA1661" i="29" s="1"/>
  <c r="U1661" i="29" s="1"/>
  <c r="AB1765" i="29"/>
  <c r="AA1765" i="29" s="1"/>
  <c r="U1765" i="29" s="1"/>
  <c r="AB1641" i="29"/>
  <c r="AB1724" i="29"/>
  <c r="AA1724" i="29" s="1"/>
  <c r="U1724" i="29" s="1"/>
  <c r="AB1755" i="29"/>
  <c r="AA1755" i="29" s="1"/>
  <c r="U1755" i="29" s="1"/>
  <c r="AB1797" i="29"/>
  <c r="AA1797" i="29" s="1"/>
  <c r="U1797" i="29" s="1"/>
  <c r="AB1839" i="29"/>
  <c r="AA1839" i="29" s="1"/>
  <c r="U1839" i="29" s="1"/>
  <c r="AB1881" i="29"/>
  <c r="AA1881" i="29" s="1"/>
  <c r="U1881" i="29" s="1"/>
  <c r="AB1974" i="29"/>
  <c r="AA1974" i="29" s="1"/>
  <c r="U1974" i="29" s="1"/>
  <c r="AB1995" i="29"/>
  <c r="AA1995" i="29" s="1"/>
  <c r="U1995" i="29" s="1"/>
  <c r="AB1825" i="29"/>
  <c r="AA1825" i="29" s="1"/>
  <c r="U1825" i="29" s="1"/>
  <c r="AB1679" i="29"/>
  <c r="AA1679" i="29" s="1"/>
  <c r="U1679" i="29" s="1"/>
  <c r="AA1745" i="29"/>
  <c r="U1745" i="29" s="1"/>
  <c r="AB1787" i="29"/>
  <c r="AA1787" i="29" s="1"/>
  <c r="U1787" i="29" s="1"/>
  <c r="AA1871" i="29"/>
  <c r="U1871" i="29" s="1"/>
  <c r="AB1944" i="29"/>
  <c r="AA1944" i="29" s="1"/>
  <c r="U1944" i="29" s="1"/>
  <c r="AA1985" i="29"/>
  <c r="U1985" i="29" s="1"/>
  <c r="AB1704" i="29"/>
  <c r="AA1704" i="29" s="1"/>
  <c r="U1704" i="29" s="1"/>
  <c r="AB1715" i="29"/>
  <c r="AA1715" i="29" s="1"/>
  <c r="U1715" i="29" s="1"/>
  <c r="AB1767" i="29"/>
  <c r="AA1767" i="29" s="1"/>
  <c r="U1767" i="29" s="1"/>
  <c r="AB1788" i="29"/>
  <c r="AA1788" i="29" s="1"/>
  <c r="U1788" i="29" s="1"/>
  <c r="AB1809" i="29"/>
  <c r="AA1809" i="29" s="1"/>
  <c r="U1809" i="29" s="1"/>
  <c r="AB1872" i="29"/>
  <c r="AA1872" i="29" s="1"/>
  <c r="U1872" i="29" s="1"/>
  <c r="AB1882" i="29"/>
  <c r="AB1903" i="29"/>
  <c r="AA1903" i="29" s="1"/>
  <c r="U1903" i="29" s="1"/>
  <c r="AA1986" i="29"/>
  <c r="U1986" i="29" s="1"/>
  <c r="AB1766" i="29"/>
  <c r="AA1766" i="29" s="1"/>
  <c r="U1766" i="29" s="1"/>
  <c r="AB1851" i="29"/>
  <c r="AA1851" i="29" s="1"/>
  <c r="U1851" i="29" s="1"/>
  <c r="AB1924" i="29"/>
  <c r="AA1924" i="29" s="1"/>
  <c r="U1924" i="29" s="1"/>
  <c r="AB1945" i="29"/>
  <c r="AA1945" i="29" s="1"/>
  <c r="U1945" i="29" s="1"/>
  <c r="AB1672" i="29"/>
  <c r="AA1672" i="29" s="1"/>
  <c r="U1672" i="29" s="1"/>
  <c r="AB1699" i="29"/>
  <c r="AA1699" i="29" s="1"/>
  <c r="U1699" i="29" s="1"/>
  <c r="AB1708" i="29"/>
  <c r="AA1708" i="29" s="1"/>
  <c r="U1708" i="29" s="1"/>
  <c r="AA1740" i="29"/>
  <c r="U1740" i="29" s="1"/>
  <c r="AB1763" i="29"/>
  <c r="AA1763" i="29" s="1"/>
  <c r="U1763" i="29" s="1"/>
  <c r="AB1828" i="29"/>
  <c r="AA1828" i="29" s="1"/>
  <c r="U1828" i="29" s="1"/>
  <c r="AB1833" i="29"/>
  <c r="AA1833" i="29" s="1"/>
  <c r="U1833" i="29" s="1"/>
  <c r="AB1902" i="29"/>
  <c r="AA1902" i="29" s="1"/>
  <c r="U1902" i="29" s="1"/>
  <c r="AB1935" i="29"/>
  <c r="AA1935" i="29" s="1"/>
  <c r="U1935" i="29" s="1"/>
  <c r="AA1648" i="29"/>
  <c r="U1648" i="29" s="1"/>
  <c r="AA1736" i="29"/>
  <c r="U1736" i="29" s="1"/>
  <c r="AA1768" i="29"/>
  <c r="U1768" i="29" s="1"/>
  <c r="AA1773" i="29"/>
  <c r="U1773" i="29" s="1"/>
  <c r="AA1791" i="29"/>
  <c r="U1791" i="29" s="1"/>
  <c r="AA1796" i="29"/>
  <c r="U1796" i="29" s="1"/>
  <c r="AB1639" i="29"/>
  <c r="AA1639" i="29" s="1"/>
  <c r="U1639" i="29" s="1"/>
  <c r="AB1658" i="29"/>
  <c r="AA1658" i="29" s="1"/>
  <c r="U1658" i="29" s="1"/>
  <c r="AB1713" i="29"/>
  <c r="AA1713" i="29" s="1"/>
  <c r="U1713" i="29" s="1"/>
  <c r="AA1777" i="29"/>
  <c r="U1777" i="29" s="1"/>
  <c r="AB1815" i="29"/>
  <c r="AA1815" i="29" s="1"/>
  <c r="U1815" i="29" s="1"/>
  <c r="AB1852" i="29"/>
  <c r="AA1852" i="29" s="1"/>
  <c r="U1852" i="29" s="1"/>
  <c r="AB1866" i="29"/>
  <c r="AA1866" i="29" s="1"/>
  <c r="U1866" i="29" s="1"/>
  <c r="AB1893" i="29"/>
  <c r="AA1893" i="29" s="1"/>
  <c r="U1893" i="29" s="1"/>
  <c r="AB1940" i="29"/>
  <c r="AA1940" i="29" s="1"/>
  <c r="U1940" i="29" s="1"/>
  <c r="AB1953" i="29"/>
  <c r="AA1953" i="29" s="1"/>
  <c r="U1953" i="29" s="1"/>
  <c r="AB2004" i="29"/>
  <c r="AA2004" i="29" s="1"/>
  <c r="U2004" i="29" s="1"/>
  <c r="AB1649" i="29"/>
  <c r="AA1649" i="29" s="1"/>
  <c r="U1649" i="29" s="1"/>
  <c r="AB1700" i="29"/>
  <c r="AA1700" i="29" s="1"/>
  <c r="U1700" i="29" s="1"/>
  <c r="AB1732" i="29"/>
  <c r="AA1732" i="29" s="1"/>
  <c r="U1732" i="29" s="1"/>
  <c r="AA1741" i="29"/>
  <c r="U1741" i="29" s="1"/>
  <c r="AB1764" i="29"/>
  <c r="AA1764" i="29" s="1"/>
  <c r="U1764" i="29" s="1"/>
  <c r="AB1769" i="29"/>
  <c r="AB1778" i="29"/>
  <c r="AA1778" i="29" s="1"/>
  <c r="U1778" i="29" s="1"/>
  <c r="AB1811" i="29"/>
  <c r="AA1811" i="29" s="1"/>
  <c r="U1811" i="29" s="1"/>
  <c r="AB1922" i="29"/>
  <c r="AA1922" i="29" s="1"/>
  <c r="U1922" i="29" s="1"/>
  <c r="AB1982" i="29"/>
  <c r="AA1982" i="29" s="1"/>
  <c r="U1982" i="29" s="1"/>
  <c r="AB1990" i="29"/>
  <c r="AA1990" i="29" s="1"/>
  <c r="U1990" i="29" s="1"/>
  <c r="AB1750" i="29"/>
  <c r="AA1750" i="29" s="1"/>
  <c r="U1750" i="29" s="1"/>
  <c r="AB1640" i="29"/>
  <c r="AA1640" i="29" s="1"/>
  <c r="U1640" i="29" s="1"/>
  <c r="AA1769" i="29"/>
  <c r="U1769" i="29" s="1"/>
  <c r="AA1834" i="29"/>
  <c r="U1834" i="29" s="1"/>
  <c r="AB1894" i="29"/>
  <c r="AA1894" i="29" s="1"/>
  <c r="U1894" i="29" s="1"/>
  <c r="AB1908" i="29"/>
  <c r="AA1908" i="29" s="1"/>
  <c r="U1908" i="29" s="1"/>
  <c r="AB1954" i="29"/>
  <c r="AA1954" i="29" s="1"/>
  <c r="U1954" i="29" s="1"/>
  <c r="AA1973" i="29"/>
  <c r="U1973" i="29" s="1"/>
  <c r="AA2005" i="29"/>
  <c r="U2005" i="29" s="1"/>
  <c r="AA1644" i="29"/>
  <c r="U1644" i="29" s="1"/>
  <c r="AB1705" i="29"/>
  <c r="AB1723" i="29"/>
  <c r="AA1723" i="29" s="1"/>
  <c r="U1723" i="29" s="1"/>
  <c r="AB1760" i="29"/>
  <c r="AA1760" i="29" s="1"/>
  <c r="U1760" i="29" s="1"/>
  <c r="AB1779" i="29"/>
  <c r="AA1779" i="29" s="1"/>
  <c r="U1779" i="29" s="1"/>
  <c r="AB1812" i="29"/>
  <c r="AA1812" i="29" s="1"/>
  <c r="U1812" i="29" s="1"/>
  <c r="AB1844" i="29"/>
  <c r="AA1844" i="29" s="1"/>
  <c r="U1844" i="29" s="1"/>
  <c r="AB1849" i="29"/>
  <c r="AA1849" i="29" s="1"/>
  <c r="U1849" i="29" s="1"/>
  <c r="AB1863" i="29"/>
  <c r="AA1863" i="29" s="1"/>
  <c r="U1863" i="29" s="1"/>
  <c r="AB1932" i="29"/>
  <c r="AB1959" i="29"/>
  <c r="AA1959" i="29" s="1"/>
  <c r="U1959" i="29" s="1"/>
  <c r="AB1978" i="29"/>
  <c r="AA1978" i="29" s="1"/>
  <c r="U1978" i="29" s="1"/>
  <c r="AB1991" i="29"/>
  <c r="AA1991" i="29" s="1"/>
  <c r="U1991" i="29" s="1"/>
  <c r="AB1996" i="29"/>
  <c r="AA1996" i="29" s="1"/>
  <c r="U1996" i="29" s="1"/>
  <c r="AB1645" i="29"/>
  <c r="AA1645" i="29" s="1"/>
  <c r="U1645" i="29" s="1"/>
  <c r="AB1655" i="29"/>
  <c r="AA1655" i="29" s="1"/>
  <c r="U1655" i="29" s="1"/>
  <c r="AB1669" i="29"/>
  <c r="AA1669" i="29" s="1"/>
  <c r="U1669" i="29" s="1"/>
  <c r="AA1858" i="29"/>
  <c r="U1858" i="29" s="1"/>
  <c r="AA1738" i="29"/>
  <c r="U1738" i="29" s="1"/>
  <c r="AA1756" i="29"/>
  <c r="U1756" i="29" s="1"/>
  <c r="AB1770" i="29"/>
  <c r="AA1770" i="29" s="1"/>
  <c r="U1770" i="29" s="1"/>
  <c r="AA1830" i="29"/>
  <c r="U1830" i="29" s="1"/>
  <c r="AA1899" i="29"/>
  <c r="U1899" i="29" s="1"/>
  <c r="AA1932" i="29"/>
  <c r="U1932" i="29" s="1"/>
  <c r="AA1955" i="29"/>
  <c r="U1955" i="29" s="1"/>
  <c r="AB1660" i="29"/>
  <c r="AA1660" i="29" s="1"/>
  <c r="U1660" i="29" s="1"/>
  <c r="AB1665" i="29"/>
  <c r="AA1665" i="29" s="1"/>
  <c r="U1665" i="29" s="1"/>
  <c r="AB1678" i="29"/>
  <c r="AA1678" i="29" s="1"/>
  <c r="U1678" i="29" s="1"/>
  <c r="AB1692" i="29"/>
  <c r="AA1692" i="29" s="1"/>
  <c r="U1692" i="29" s="1"/>
  <c r="AB1706" i="29"/>
  <c r="AA1706" i="29" s="1"/>
  <c r="U1706" i="29" s="1"/>
  <c r="AB1710" i="29"/>
  <c r="AA1710" i="29" s="1"/>
  <c r="U1710" i="29" s="1"/>
  <c r="AB1719" i="29"/>
  <c r="AA1719" i="29" s="1"/>
  <c r="U1719" i="29" s="1"/>
  <c r="AB1752" i="29"/>
  <c r="AA1752" i="29" s="1"/>
  <c r="U1752" i="29" s="1"/>
  <c r="AB1761" i="29"/>
  <c r="AA1761" i="29" s="1"/>
  <c r="U1761" i="29" s="1"/>
  <c r="AB1775" i="29"/>
  <c r="AA1775" i="29" s="1"/>
  <c r="U1775" i="29" s="1"/>
  <c r="AA1784" i="29"/>
  <c r="U1784" i="29" s="1"/>
  <c r="AB1803" i="29"/>
  <c r="AA1803" i="29" s="1"/>
  <c r="U1803" i="29" s="1"/>
  <c r="AB1840" i="29"/>
  <c r="AA1840" i="29" s="1"/>
  <c r="U1840" i="29" s="1"/>
  <c r="AB1845" i="29"/>
  <c r="AA1845" i="29" s="1"/>
  <c r="U1845" i="29" s="1"/>
  <c r="AB1854" i="29"/>
  <c r="AA1854" i="29" s="1"/>
  <c r="U1854" i="29" s="1"/>
  <c r="AB1868" i="29"/>
  <c r="AA1868" i="29" s="1"/>
  <c r="U1868" i="29" s="1"/>
  <c r="AB1886" i="29"/>
  <c r="AA1886" i="29" s="1"/>
  <c r="U1886" i="29" s="1"/>
  <c r="AB1890" i="29"/>
  <c r="AA1890" i="29" s="1"/>
  <c r="U1890" i="29" s="1"/>
  <c r="AA1918" i="29"/>
  <c r="U1918" i="29" s="1"/>
  <c r="AB1964" i="29"/>
  <c r="AA1964" i="29" s="1"/>
  <c r="U1964" i="29" s="1"/>
  <c r="AB1969" i="29"/>
  <c r="AA1969" i="29" s="1"/>
  <c r="U1969" i="29" s="1"/>
  <c r="AB2001" i="29"/>
  <c r="AA2001" i="29" s="1"/>
  <c r="U2001" i="29" s="1"/>
  <c r="AB2006" i="29"/>
  <c r="AA2006" i="29" s="1"/>
  <c r="U2006" i="29" s="1"/>
  <c r="AB1683" i="29"/>
  <c r="AA1683" i="29" s="1"/>
  <c r="U1683" i="29" s="1"/>
  <c r="AB1808" i="29"/>
  <c r="AA1808" i="29" s="1"/>
  <c r="U1808" i="29" s="1"/>
  <c r="AB1813" i="29"/>
  <c r="AA1813" i="29" s="1"/>
  <c r="U1813" i="29" s="1"/>
  <c r="AB1831" i="29"/>
  <c r="AA1831" i="29" s="1"/>
  <c r="U1831" i="29" s="1"/>
  <c r="AB1850" i="29"/>
  <c r="AA1850" i="29" s="1"/>
  <c r="U1850" i="29" s="1"/>
  <c r="AB1900" i="29"/>
  <c r="AA1900" i="29" s="1"/>
  <c r="U1900" i="29" s="1"/>
  <c r="AB1928" i="29"/>
  <c r="AA1928" i="29" s="1"/>
  <c r="U1928" i="29" s="1"/>
  <c r="AB1933" i="29"/>
  <c r="AA1933" i="29" s="1"/>
  <c r="U1933" i="29" s="1"/>
  <c r="AB1960" i="29"/>
  <c r="AA1960" i="29" s="1"/>
  <c r="U1960" i="29" s="1"/>
  <c r="AB1979" i="29"/>
  <c r="AA1979" i="29" s="1"/>
  <c r="U1979" i="29" s="1"/>
  <c r="AB1992" i="29"/>
  <c r="AA1992" i="29" s="1"/>
  <c r="U1992" i="29" s="1"/>
  <c r="AB1702" i="29"/>
  <c r="AA1702" i="29" s="1"/>
  <c r="U1702" i="29" s="1"/>
  <c r="AB1711" i="29"/>
  <c r="AA1711" i="29" s="1"/>
  <c r="U1711" i="29" s="1"/>
  <c r="AB1734" i="29"/>
  <c r="AA1734" i="29" s="1"/>
  <c r="U1734" i="29" s="1"/>
  <c r="AB1739" i="29"/>
  <c r="AA1739" i="29" s="1"/>
  <c r="U1739" i="29" s="1"/>
  <c r="AB1789" i="29"/>
  <c r="AB1794" i="29"/>
  <c r="AA1794" i="29" s="1"/>
  <c r="U1794" i="29" s="1"/>
  <c r="AB1891" i="29"/>
  <c r="AA1891" i="29" s="1"/>
  <c r="U1891" i="29" s="1"/>
  <c r="AB1910" i="29"/>
  <c r="AB1956" i="29"/>
  <c r="AA1956" i="29" s="1"/>
  <c r="U1956" i="29" s="1"/>
  <c r="AB1965" i="29"/>
  <c r="AA1965" i="29" s="1"/>
  <c r="U1965" i="29" s="1"/>
  <c r="AB1666" i="29"/>
  <c r="AA1666" i="29" s="1"/>
  <c r="U1666" i="29" s="1"/>
  <c r="AB1688" i="29"/>
  <c r="AA1688" i="29" s="1"/>
  <c r="U1688" i="29" s="1"/>
  <c r="AB1748" i="29"/>
  <c r="AA1748" i="29" s="1"/>
  <c r="U1748" i="29" s="1"/>
  <c r="AB1753" i="29"/>
  <c r="AA1753" i="29" s="1"/>
  <c r="U1753" i="29" s="1"/>
  <c r="AB1776" i="29"/>
  <c r="AA1776" i="29" s="1"/>
  <c r="U1776" i="29" s="1"/>
  <c r="AB1823" i="29"/>
  <c r="AA1823" i="29" s="1"/>
  <c r="U1823" i="29" s="1"/>
  <c r="AB1841" i="29"/>
  <c r="AA1841" i="29" s="1"/>
  <c r="U1841" i="29" s="1"/>
  <c r="AB1846" i="29"/>
  <c r="AA1846" i="29" s="1"/>
  <c r="U1846" i="29" s="1"/>
  <c r="AB1860" i="29"/>
  <c r="AA1860" i="29" s="1"/>
  <c r="U1860" i="29" s="1"/>
  <c r="AB1869" i="29"/>
  <c r="AA1869" i="29" s="1"/>
  <c r="U1869" i="29" s="1"/>
  <c r="AA1882" i="29"/>
  <c r="U1882" i="29" s="1"/>
  <c r="AA1919" i="29"/>
  <c r="U1919" i="29" s="1"/>
  <c r="AB1943" i="29"/>
  <c r="AA1943" i="29" s="1"/>
  <c r="U1943" i="29" s="1"/>
  <c r="AB1970" i="29"/>
  <c r="AA1970" i="29" s="1"/>
  <c r="U1970" i="29" s="1"/>
  <c r="AB1975" i="29"/>
  <c r="AA1975" i="29" s="1"/>
  <c r="U1975" i="29" s="1"/>
  <c r="AB2002" i="29"/>
  <c r="AA2002" i="29" s="1"/>
  <c r="U2002" i="29" s="1"/>
  <c r="AA1910" i="29"/>
  <c r="U1910" i="29" s="1"/>
  <c r="AB1690" i="29"/>
  <c r="AA1690" i="29" s="1"/>
  <c r="U1690" i="29" s="1"/>
  <c r="AB1652" i="29"/>
  <c r="AA1652" i="29" s="1"/>
  <c r="U1652" i="29" s="1"/>
  <c r="AB1684" i="29"/>
  <c r="AA1684" i="29" s="1"/>
  <c r="U1684" i="29" s="1"/>
  <c r="AB1725" i="29"/>
  <c r="AA1725" i="29" s="1"/>
  <c r="U1725" i="29" s="1"/>
  <c r="AB1735" i="29"/>
  <c r="AA1735" i="29" s="1"/>
  <c r="U1735" i="29" s="1"/>
  <c r="AB1772" i="29"/>
  <c r="AA1772" i="29" s="1"/>
  <c r="U1772" i="29" s="1"/>
  <c r="AB1795" i="29"/>
  <c r="AA1799" i="29"/>
  <c r="U1799" i="29" s="1"/>
  <c r="AB1934" i="29"/>
  <c r="AA1934" i="29" s="1"/>
  <c r="U1934" i="29" s="1"/>
  <c r="AB1939" i="29"/>
  <c r="AA1939" i="29" s="1"/>
  <c r="U1939" i="29" s="1"/>
  <c r="AB1980" i="29"/>
  <c r="AA1980" i="29" s="1"/>
  <c r="U1980" i="29" s="1"/>
  <c r="AB1820" i="29"/>
  <c r="AA1820" i="29" s="1"/>
  <c r="U1820" i="29" s="1"/>
  <c r="AB1662" i="29"/>
  <c r="AA1662" i="29" s="1"/>
  <c r="U1662" i="29" s="1"/>
  <c r="AA1762" i="29"/>
  <c r="U1762" i="29" s="1"/>
  <c r="AA1786" i="29"/>
  <c r="U1786" i="29" s="1"/>
  <c r="AB1856" i="29"/>
  <c r="AA1856" i="29" s="1"/>
  <c r="U1856" i="29" s="1"/>
  <c r="AB1865" i="29"/>
  <c r="AA1865" i="29" s="1"/>
  <c r="U1865" i="29" s="1"/>
  <c r="AB1883" i="29"/>
  <c r="AA1883" i="29" s="1"/>
  <c r="U1883" i="29" s="1"/>
  <c r="AB1892" i="29"/>
  <c r="AA1892" i="29" s="1"/>
  <c r="U1892" i="29" s="1"/>
  <c r="AB1948" i="29"/>
  <c r="AA1948" i="29" s="1"/>
  <c r="U1948" i="29" s="1"/>
  <c r="AB1966" i="29"/>
  <c r="AA1966" i="29" s="1"/>
  <c r="U1966" i="29" s="1"/>
  <c r="AB1998" i="29"/>
  <c r="AA1998" i="29" s="1"/>
  <c r="U1998" i="29" s="1"/>
  <c r="AB1689" i="29"/>
  <c r="AA1689" i="29" s="1"/>
  <c r="U1689" i="29" s="1"/>
  <c r="AB1721" i="29"/>
  <c r="AA1721" i="29" s="1"/>
  <c r="U1721" i="29" s="1"/>
  <c r="AB1749" i="29"/>
  <c r="AA1749" i="29" s="1"/>
  <c r="U1749" i="29" s="1"/>
  <c r="AB1758" i="29"/>
  <c r="AA1758" i="29" s="1"/>
  <c r="U1758" i="29" s="1"/>
  <c r="AA1795" i="29"/>
  <c r="U1795" i="29" s="1"/>
  <c r="AB1805" i="29"/>
  <c r="AA1805" i="29" s="1"/>
  <c r="U1805" i="29" s="1"/>
  <c r="AB1819" i="29"/>
  <c r="AA1819" i="29" s="1"/>
  <c r="U1819" i="29" s="1"/>
  <c r="AB1842" i="29"/>
  <c r="AA1842" i="29" s="1"/>
  <c r="U1842" i="29" s="1"/>
  <c r="AB1861" i="29"/>
  <c r="AA1861" i="29" s="1"/>
  <c r="U1861" i="29" s="1"/>
  <c r="AB1870" i="29"/>
  <c r="AA1870" i="29" s="1"/>
  <c r="U1870" i="29" s="1"/>
  <c r="AB1971" i="29"/>
  <c r="AA1971" i="29" s="1"/>
  <c r="U1971" i="29" s="1"/>
  <c r="AB2003" i="29"/>
  <c r="AA2003" i="29" s="1"/>
  <c r="U2003" i="29" s="1"/>
  <c r="AA1822" i="29"/>
  <c r="U1822" i="29" s="1"/>
  <c r="AA1929" i="29"/>
  <c r="U1929" i="29" s="1"/>
  <c r="AA1789" i="29"/>
  <c r="U1789" i="29" s="1"/>
  <c r="AA1889" i="29"/>
  <c r="U1889" i="29" s="1"/>
  <c r="AA1705" i="29"/>
  <c r="U1705" i="29" s="1"/>
  <c r="AB1826" i="29"/>
  <c r="AA1826" i="29" s="1"/>
  <c r="U1826" i="29" s="1"/>
  <c r="AB1916" i="29"/>
  <c r="AA1916" i="29" s="1"/>
  <c r="U1916" i="29" s="1"/>
  <c r="AB1673" i="29"/>
  <c r="AA1673" i="29" s="1"/>
  <c r="U1673" i="29" s="1"/>
  <c r="AA1697" i="29"/>
  <c r="U1697" i="29" s="1"/>
  <c r="AA1729" i="29"/>
  <c r="U1729" i="29" s="1"/>
  <c r="AB1896" i="29"/>
  <c r="AA1896" i="29" s="1"/>
  <c r="U1896" i="29" s="1"/>
  <c r="AA1807" i="29"/>
  <c r="U1807" i="29" s="1"/>
  <c r="AB1942" i="29"/>
  <c r="AA1942" i="29" s="1"/>
  <c r="U1942" i="29" s="1"/>
  <c r="AB2008" i="29"/>
  <c r="AA2008" i="29" s="1"/>
  <c r="U2008" i="29" s="1"/>
  <c r="AA1681" i="29"/>
  <c r="U1681" i="29" s="1"/>
  <c r="AA1897" i="29"/>
  <c r="U1897" i="29" s="1"/>
  <c r="AA1877" i="29"/>
  <c r="U1877" i="29" s="1"/>
  <c r="AA1751" i="29"/>
  <c r="U1751" i="29" s="1"/>
  <c r="AB1643" i="29"/>
  <c r="AA1643" i="29" s="1"/>
  <c r="U1643" i="29" s="1"/>
  <c r="AA1937" i="29"/>
  <c r="U1937" i="29" s="1"/>
  <c r="AA1722" i="29"/>
  <c r="U1722" i="29" s="1"/>
  <c r="AA1642" i="29"/>
  <c r="U1642" i="29" s="1"/>
  <c r="AA1647" i="29"/>
  <c r="U1647" i="29" s="1"/>
  <c r="AA1641" i="29"/>
  <c r="U1641" i="29" s="1"/>
  <c r="AA1832" i="29"/>
  <c r="U1832" i="29" s="1"/>
  <c r="AA1821" i="29"/>
  <c r="U1821" i="29" s="1"/>
  <c r="AA1867" i="29"/>
  <c r="U1867" i="29" s="1"/>
  <c r="AA1718" i="29"/>
  <c r="U1718" i="29" s="1"/>
  <c r="AA1687" i="29"/>
  <c r="U1687" i="29" s="1"/>
  <c r="AA1664" i="29"/>
  <c r="U1664" i="29" s="1"/>
  <c r="AB1879" i="29"/>
  <c r="AA1879" i="29" s="1"/>
  <c r="U1879" i="29" s="1"/>
  <c r="AA1997" i="29"/>
  <c r="U1997" i="29" s="1"/>
  <c r="AA1637" i="29"/>
  <c r="U1637" i="29" s="1"/>
  <c r="AB1663" i="29"/>
  <c r="AA1663" i="29" s="1"/>
  <c r="U1663" i="29" s="1"/>
  <c r="AA1677" i="29"/>
  <c r="U1677" i="29" s="1"/>
  <c r="AB1703" i="29"/>
  <c r="AA1703" i="29" s="1"/>
  <c r="U1703" i="29" s="1"/>
  <c r="AB1743" i="29"/>
  <c r="AA1743" i="29" s="1"/>
  <c r="U1743" i="29" s="1"/>
  <c r="AA1920" i="29"/>
  <c r="U1920" i="29" s="1"/>
  <c r="AB1976" i="29"/>
  <c r="AA1976" i="29" s="1"/>
  <c r="U1976" i="29" s="1"/>
  <c r="AA1887" i="29"/>
  <c r="U1887" i="29" s="1"/>
  <c r="AB1653" i="29"/>
  <c r="AA1653" i="29" s="1"/>
  <c r="U1653" i="29" s="1"/>
  <c r="AB1693" i="29"/>
  <c r="AA1693" i="29" s="1"/>
  <c r="U1693" i="29" s="1"/>
  <c r="AB1733" i="29"/>
  <c r="AA1733" i="29" s="1"/>
  <c r="U1733" i="29" s="1"/>
  <c r="AA1747" i="29"/>
  <c r="U1747" i="29" s="1"/>
  <c r="AA1780" i="29"/>
  <c r="U1780" i="29" s="1"/>
  <c r="AA1817" i="29"/>
  <c r="U1817" i="29" s="1"/>
  <c r="AB1836" i="29"/>
  <c r="AA1836" i="29" s="1"/>
  <c r="U1836" i="29" s="1"/>
  <c r="AA1880" i="29"/>
  <c r="U1880" i="29" s="1"/>
  <c r="AA1917" i="29"/>
  <c r="U1917" i="29" s="1"/>
  <c r="AB1936" i="29"/>
  <c r="AA1936" i="29" s="1"/>
  <c r="U1936" i="29" s="1"/>
  <c r="AA2009" i="29"/>
  <c r="U2009" i="29" s="1"/>
  <c r="AC1631" i="28"/>
  <c r="Z1631" i="28"/>
  <c r="Y1631" i="28"/>
  <c r="AC1629" i="28"/>
  <c r="Z1629" i="28"/>
  <c r="Y1629" i="28"/>
  <c r="AC1627" i="28"/>
  <c r="Z1627" i="28"/>
  <c r="Y1627" i="28"/>
  <c r="AC1625" i="28"/>
  <c r="Z1625" i="28"/>
  <c r="Y1625" i="28"/>
  <c r="AC1632" i="28"/>
  <c r="Z1632" i="28"/>
  <c r="Y1632" i="28"/>
  <c r="AB1632" i="28" s="1"/>
  <c r="AC1630" i="28"/>
  <c r="Z1630" i="28"/>
  <c r="Y1630" i="28"/>
  <c r="AC1628" i="28"/>
  <c r="Z1628" i="28"/>
  <c r="Y1628" i="28"/>
  <c r="AC1626" i="28"/>
  <c r="Z1626" i="28"/>
  <c r="Y1626" i="28"/>
  <c r="AC1624" i="28"/>
  <c r="Z1624" i="28"/>
  <c r="Y1624" i="28"/>
  <c r="AC1623" i="28"/>
  <c r="Z1623" i="28"/>
  <c r="Y1623" i="28"/>
  <c r="AC1622" i="28"/>
  <c r="Z1622" i="28"/>
  <c r="Y1622" i="28"/>
  <c r="AC1596" i="28"/>
  <c r="Z1596" i="28"/>
  <c r="Y1596" i="28"/>
  <c r="AC1595" i="28"/>
  <c r="Z1595" i="28"/>
  <c r="Y1595" i="28"/>
  <c r="AC1594" i="28"/>
  <c r="Z1594" i="28"/>
  <c r="Y1594" i="28"/>
  <c r="AC1593" i="28"/>
  <c r="Z1593" i="28"/>
  <c r="Y1593" i="28"/>
  <c r="AC1597" i="28"/>
  <c r="Z1597" i="28"/>
  <c r="Y1597" i="28"/>
  <c r="AC1610" i="28"/>
  <c r="Z1610" i="28"/>
  <c r="Y1610" i="28"/>
  <c r="AC1620" i="28"/>
  <c r="Z1620" i="28"/>
  <c r="Y1620" i="28"/>
  <c r="AC1619" i="28"/>
  <c r="Z1619" i="28"/>
  <c r="Y1619" i="28"/>
  <c r="AC1621" i="28"/>
  <c r="Z1621" i="28"/>
  <c r="Y1621" i="28"/>
  <c r="AC1613" i="28"/>
  <c r="Z1613" i="28"/>
  <c r="Y1613" i="28"/>
  <c r="AC1611" i="28"/>
  <c r="Z1611" i="28"/>
  <c r="Y1611" i="28"/>
  <c r="AC1612" i="28"/>
  <c r="Z1612" i="28"/>
  <c r="Y1612" i="28"/>
  <c r="AC1614" i="28"/>
  <c r="Z1614" i="28"/>
  <c r="Y1614" i="28"/>
  <c r="AC1607" i="28"/>
  <c r="Z1607" i="28"/>
  <c r="Y1607" i="28"/>
  <c r="AC1606" i="28"/>
  <c r="Z1606" i="28"/>
  <c r="Y1606" i="28"/>
  <c r="AC1605" i="28"/>
  <c r="Z1605" i="28"/>
  <c r="Y1605" i="28"/>
  <c r="AC1598" i="28"/>
  <c r="Z1598" i="28"/>
  <c r="Y1598" i="28"/>
  <c r="AC1600" i="28"/>
  <c r="Z1600" i="28"/>
  <c r="Y1600" i="28"/>
  <c r="AC1602" i="28"/>
  <c r="Z1602" i="28"/>
  <c r="Y1602" i="28"/>
  <c r="AC1599" i="28"/>
  <c r="Z1599" i="28"/>
  <c r="Y1599" i="28"/>
  <c r="AC1601" i="28"/>
  <c r="Z1601" i="28"/>
  <c r="Y1601" i="28"/>
  <c r="AC1609" i="28"/>
  <c r="Z1609" i="28"/>
  <c r="Y1609" i="28"/>
  <c r="AC1608" i="28"/>
  <c r="Z1608" i="28"/>
  <c r="Y1608" i="28"/>
  <c r="AC1604" i="28"/>
  <c r="Z1604" i="28"/>
  <c r="Y1604" i="28"/>
  <c r="AC1603" i="28"/>
  <c r="Z1603" i="28"/>
  <c r="Y1603" i="28"/>
  <c r="AC1618" i="28"/>
  <c r="Z1618" i="28"/>
  <c r="Y1618" i="28"/>
  <c r="AC1617" i="28"/>
  <c r="Z1617" i="28"/>
  <c r="Y1617" i="28"/>
  <c r="AC1616" i="28"/>
  <c r="Z1616" i="28"/>
  <c r="Y1616" i="28"/>
  <c r="AC1615" i="28"/>
  <c r="Z1615" i="28"/>
  <c r="Y1615" i="28"/>
  <c r="AC1590" i="28"/>
  <c r="Z1590" i="28"/>
  <c r="Y1590" i="28"/>
  <c r="AC1588" i="28"/>
  <c r="Z1588" i="28"/>
  <c r="Y1588" i="28"/>
  <c r="AC1586" i="28"/>
  <c r="Z1586" i="28"/>
  <c r="Y1586" i="28"/>
  <c r="AC1584" i="28"/>
  <c r="Z1584" i="28"/>
  <c r="Y1584" i="28"/>
  <c r="AC1592" i="28"/>
  <c r="Z1592" i="28"/>
  <c r="Y1592" i="28"/>
  <c r="AC1591" i="28"/>
  <c r="Z1591" i="28"/>
  <c r="Y1591" i="28"/>
  <c r="AC1589" i="28"/>
  <c r="Z1589" i="28"/>
  <c r="Y1589" i="28"/>
  <c r="AC1587" i="28"/>
  <c r="Z1587" i="28"/>
  <c r="Y1587" i="28"/>
  <c r="AC1585" i="28"/>
  <c r="Z1585" i="28"/>
  <c r="Y1585" i="28"/>
  <c r="AC1583" i="28"/>
  <c r="Z1583" i="28"/>
  <c r="Y1583" i="28"/>
  <c r="AC1582" i="28"/>
  <c r="Z1582" i="28"/>
  <c r="Y1582" i="28"/>
  <c r="AC1581" i="28"/>
  <c r="Z1581" i="28"/>
  <c r="Y1581" i="28"/>
  <c r="AC1555" i="28"/>
  <c r="Z1555" i="28"/>
  <c r="Y1555" i="28"/>
  <c r="AC1554" i="28"/>
  <c r="Z1554" i="28"/>
  <c r="Y1554" i="28"/>
  <c r="AC1553" i="28"/>
  <c r="Z1553" i="28"/>
  <c r="Y1553" i="28"/>
  <c r="AC1552" i="28"/>
  <c r="Z1552" i="28"/>
  <c r="Y1552" i="28"/>
  <c r="AC1556" i="28"/>
  <c r="Z1556" i="28"/>
  <c r="Y1556" i="28"/>
  <c r="AC1569" i="28"/>
  <c r="Z1569" i="28"/>
  <c r="Y1569" i="28"/>
  <c r="AC1579" i="28"/>
  <c r="Z1579" i="28"/>
  <c r="Y1579" i="28"/>
  <c r="AC1578" i="28"/>
  <c r="Z1578" i="28"/>
  <c r="Y1578" i="28"/>
  <c r="AC1580" i="28"/>
  <c r="Z1580" i="28"/>
  <c r="Y1580" i="28"/>
  <c r="AC1572" i="28"/>
  <c r="Z1572" i="28"/>
  <c r="Y1572" i="28"/>
  <c r="AC1570" i="28"/>
  <c r="Z1570" i="28"/>
  <c r="Y1570" i="28"/>
  <c r="AC1571" i="28"/>
  <c r="Z1571" i="28"/>
  <c r="Y1571" i="28"/>
  <c r="AC1573" i="28"/>
  <c r="Z1573" i="28"/>
  <c r="Y1573" i="28"/>
  <c r="AC1566" i="28"/>
  <c r="Z1566" i="28"/>
  <c r="Y1566" i="28"/>
  <c r="AC1565" i="28"/>
  <c r="Z1565" i="28"/>
  <c r="Y1565" i="28"/>
  <c r="AC1564" i="28"/>
  <c r="Z1564" i="28"/>
  <c r="Y1564" i="28"/>
  <c r="AC1557" i="28"/>
  <c r="Z1557" i="28"/>
  <c r="Y1557" i="28"/>
  <c r="AC1559" i="28"/>
  <c r="Z1559" i="28"/>
  <c r="Y1559" i="28"/>
  <c r="AC1561" i="28"/>
  <c r="Z1561" i="28"/>
  <c r="Y1561" i="28"/>
  <c r="AC1558" i="28"/>
  <c r="Z1558" i="28"/>
  <c r="Y1558" i="28"/>
  <c r="AC1560" i="28"/>
  <c r="Z1560" i="28"/>
  <c r="Y1560" i="28"/>
  <c r="AC1568" i="28"/>
  <c r="Z1568" i="28"/>
  <c r="Y1568" i="28"/>
  <c r="AC1567" i="28"/>
  <c r="Z1567" i="28"/>
  <c r="Y1567" i="28"/>
  <c r="AC1631" i="29"/>
  <c r="Z1631" i="29"/>
  <c r="Y1631" i="29"/>
  <c r="AC1629" i="29"/>
  <c r="Z1629" i="29"/>
  <c r="Y1629" i="29"/>
  <c r="AC1627" i="29"/>
  <c r="Z1627" i="29"/>
  <c r="Y1627" i="29"/>
  <c r="AC1625" i="29"/>
  <c r="Z1625" i="29"/>
  <c r="Y1625" i="29"/>
  <c r="AB1625" i="29" s="1"/>
  <c r="AC1632" i="29"/>
  <c r="Z1632" i="29"/>
  <c r="Y1632" i="29"/>
  <c r="AC1630" i="29"/>
  <c r="Z1630" i="29"/>
  <c r="Y1630" i="29"/>
  <c r="AC1628" i="29"/>
  <c r="Z1628" i="29"/>
  <c r="Y1628" i="29"/>
  <c r="AC1626" i="29"/>
  <c r="Z1626" i="29"/>
  <c r="Y1626" i="29"/>
  <c r="AC1624" i="29"/>
  <c r="Z1624" i="29"/>
  <c r="Y1624" i="29"/>
  <c r="AC1623" i="29"/>
  <c r="Z1623" i="29"/>
  <c r="Y1623" i="29"/>
  <c r="AC1622" i="29"/>
  <c r="Z1622" i="29"/>
  <c r="Y1622" i="29"/>
  <c r="AC1596" i="29"/>
  <c r="Z1596" i="29"/>
  <c r="Y1596" i="29"/>
  <c r="AC1595" i="29"/>
  <c r="Z1595" i="29"/>
  <c r="Y1595" i="29"/>
  <c r="AC1594" i="29"/>
  <c r="Z1594" i="29"/>
  <c r="Y1594" i="29"/>
  <c r="AC1593" i="29"/>
  <c r="Z1593" i="29"/>
  <c r="Y1593" i="29"/>
  <c r="AC1597" i="29"/>
  <c r="Z1597" i="29"/>
  <c r="Y1597" i="29"/>
  <c r="AC1610" i="29"/>
  <c r="Z1610" i="29"/>
  <c r="Y1610" i="29"/>
  <c r="AC1620" i="29"/>
  <c r="Z1620" i="29"/>
  <c r="Y1620" i="29"/>
  <c r="AC1619" i="29"/>
  <c r="Z1619" i="29"/>
  <c r="Y1619" i="29"/>
  <c r="AC1621" i="29"/>
  <c r="Z1621" i="29"/>
  <c r="Y1621" i="29"/>
  <c r="AC1613" i="29"/>
  <c r="Z1613" i="29"/>
  <c r="Y1613" i="29"/>
  <c r="AC1611" i="29"/>
  <c r="Z1611" i="29"/>
  <c r="Y1611" i="29"/>
  <c r="AC1612" i="29"/>
  <c r="Z1612" i="29"/>
  <c r="Y1612" i="29"/>
  <c r="AC1614" i="29"/>
  <c r="Z1614" i="29"/>
  <c r="Y1614" i="29"/>
  <c r="AC1607" i="29"/>
  <c r="Z1607" i="29"/>
  <c r="Y1607" i="29"/>
  <c r="AC1606" i="29"/>
  <c r="Z1606" i="29"/>
  <c r="Y1606" i="29"/>
  <c r="AC1605" i="29"/>
  <c r="Z1605" i="29"/>
  <c r="Y1605" i="29"/>
  <c r="AC1598" i="29"/>
  <c r="Z1598" i="29"/>
  <c r="Y1598" i="29"/>
  <c r="AC1600" i="29"/>
  <c r="Z1600" i="29"/>
  <c r="Y1600" i="29"/>
  <c r="AC1602" i="29"/>
  <c r="Z1602" i="29"/>
  <c r="Y1602" i="29"/>
  <c r="AC1599" i="29"/>
  <c r="Z1599" i="29"/>
  <c r="Y1599" i="29"/>
  <c r="AC1601" i="29"/>
  <c r="Z1601" i="29"/>
  <c r="Y1601" i="29"/>
  <c r="AC1609" i="29"/>
  <c r="Z1609" i="29"/>
  <c r="Y1609" i="29"/>
  <c r="AC1608" i="29"/>
  <c r="Z1608" i="29"/>
  <c r="Y1608" i="29"/>
  <c r="AC1604" i="29"/>
  <c r="Z1604" i="29"/>
  <c r="Y1604" i="29"/>
  <c r="AC1603" i="29"/>
  <c r="Z1603" i="29"/>
  <c r="Y1603" i="29"/>
  <c r="AB1603" i="29" s="1"/>
  <c r="AA1603" i="29" s="1"/>
  <c r="U1603" i="29" s="1"/>
  <c r="AC1618" i="29"/>
  <c r="Z1618" i="29"/>
  <c r="Y1618" i="29"/>
  <c r="AC1617" i="29"/>
  <c r="Z1617" i="29"/>
  <c r="Y1617" i="29"/>
  <c r="AC1616" i="29"/>
  <c r="Z1616" i="29"/>
  <c r="Y1616" i="29"/>
  <c r="AC1615" i="29"/>
  <c r="Z1615" i="29"/>
  <c r="Y1615" i="29"/>
  <c r="AC1590" i="29"/>
  <c r="Z1590" i="29"/>
  <c r="Y1590" i="29"/>
  <c r="AC1588" i="29"/>
  <c r="Z1588" i="29"/>
  <c r="Y1588" i="29"/>
  <c r="AC1586" i="29"/>
  <c r="Z1586" i="29"/>
  <c r="Y1586" i="29"/>
  <c r="AC1584" i="29"/>
  <c r="Z1584" i="29"/>
  <c r="Y1584" i="29"/>
  <c r="AC1592" i="29"/>
  <c r="Z1592" i="29"/>
  <c r="Y1592" i="29"/>
  <c r="AC1591" i="29"/>
  <c r="Z1591" i="29"/>
  <c r="Y1591" i="29"/>
  <c r="AC1589" i="29"/>
  <c r="Z1589" i="29"/>
  <c r="Y1589" i="29"/>
  <c r="AC1587" i="29"/>
  <c r="Z1587" i="29"/>
  <c r="Y1587" i="29"/>
  <c r="AC1585" i="29"/>
  <c r="Z1585" i="29"/>
  <c r="Y1585" i="29"/>
  <c r="AC1583" i="29"/>
  <c r="Z1583" i="29"/>
  <c r="Y1583" i="29"/>
  <c r="AC1582" i="29"/>
  <c r="Z1582" i="29"/>
  <c r="Y1582" i="29"/>
  <c r="AC1581" i="29"/>
  <c r="Z1581" i="29"/>
  <c r="Y1581" i="29"/>
  <c r="AC1555" i="29"/>
  <c r="Z1555" i="29"/>
  <c r="Y1555" i="29"/>
  <c r="AC1554" i="29"/>
  <c r="Z1554" i="29"/>
  <c r="Y1554" i="29"/>
  <c r="AC1553" i="29"/>
  <c r="Z1553" i="29"/>
  <c r="Y1553" i="29"/>
  <c r="AC1552" i="29"/>
  <c r="Z1552" i="29"/>
  <c r="Y1552" i="29"/>
  <c r="AC1556" i="29"/>
  <c r="Z1556" i="29"/>
  <c r="Y1556" i="29"/>
  <c r="AC1569" i="29"/>
  <c r="Z1569" i="29"/>
  <c r="Y1569" i="29"/>
  <c r="AC1579" i="29"/>
  <c r="Z1579" i="29"/>
  <c r="Y1579" i="29"/>
  <c r="AC1578" i="29"/>
  <c r="Z1578" i="29"/>
  <c r="Y1578" i="29"/>
  <c r="AC1580" i="29"/>
  <c r="Z1580" i="29"/>
  <c r="Y1580" i="29"/>
  <c r="AC1572" i="29"/>
  <c r="Z1572" i="29"/>
  <c r="Y1572" i="29"/>
  <c r="AC1570" i="29"/>
  <c r="Z1570" i="29"/>
  <c r="Y1570" i="29"/>
  <c r="AC1571" i="29"/>
  <c r="Z1571" i="29"/>
  <c r="Y1571" i="29"/>
  <c r="AC1573" i="29"/>
  <c r="Z1573" i="29"/>
  <c r="Y1573" i="29"/>
  <c r="AC1566" i="29"/>
  <c r="Z1566" i="29"/>
  <c r="Y1566" i="29"/>
  <c r="AC1565" i="29"/>
  <c r="Z1565" i="29"/>
  <c r="Y1565" i="29"/>
  <c r="AC1564" i="29"/>
  <c r="Z1564" i="29"/>
  <c r="Y1564" i="29"/>
  <c r="AC1557" i="29"/>
  <c r="Z1557" i="29"/>
  <c r="Y1557" i="29"/>
  <c r="AC1559" i="29"/>
  <c r="Z1559" i="29"/>
  <c r="Y1559" i="29"/>
  <c r="AC1561" i="29"/>
  <c r="Z1561" i="29"/>
  <c r="Y1561" i="29"/>
  <c r="AC1558" i="29"/>
  <c r="Z1558" i="29"/>
  <c r="Y1558" i="29"/>
  <c r="AC1560" i="29"/>
  <c r="Z1560" i="29"/>
  <c r="Y1560" i="29"/>
  <c r="AC1568" i="29"/>
  <c r="Z1568" i="29"/>
  <c r="Y1568" i="29"/>
  <c r="AC1567" i="29"/>
  <c r="Z1567" i="29"/>
  <c r="Y1567" i="29"/>
  <c r="AC1563" i="28"/>
  <c r="Z1563" i="28"/>
  <c r="Y1563" i="28"/>
  <c r="AC1562" i="28"/>
  <c r="Z1562" i="28"/>
  <c r="Y1562" i="28"/>
  <c r="AC1577" i="28"/>
  <c r="Z1577" i="28"/>
  <c r="Y1577" i="28"/>
  <c r="AC1576" i="28"/>
  <c r="Z1576" i="28"/>
  <c r="Y1576" i="28"/>
  <c r="AC1575" i="28"/>
  <c r="Z1575" i="28"/>
  <c r="Y1575" i="28"/>
  <c r="AC1574" i="28"/>
  <c r="Z1574" i="28"/>
  <c r="Y1574" i="28"/>
  <c r="AC1549" i="28"/>
  <c r="Z1549" i="28"/>
  <c r="Y1549" i="28"/>
  <c r="AC1547" i="28"/>
  <c r="Z1547" i="28"/>
  <c r="Y1547" i="28"/>
  <c r="AC1545" i="28"/>
  <c r="Z1545" i="28"/>
  <c r="Y1545" i="28"/>
  <c r="AC1543" i="28"/>
  <c r="Z1543" i="28"/>
  <c r="Y1543" i="28"/>
  <c r="AC1551" i="28"/>
  <c r="Z1551" i="28"/>
  <c r="Y1551" i="28"/>
  <c r="AC1550" i="28"/>
  <c r="Z1550" i="28"/>
  <c r="Y1550" i="28"/>
  <c r="AC1548" i="28"/>
  <c r="Z1548" i="28"/>
  <c r="Y1548" i="28"/>
  <c r="AC1546" i="28"/>
  <c r="Z1546" i="28"/>
  <c r="Y1546" i="28"/>
  <c r="AC1544" i="28"/>
  <c r="Z1544" i="28"/>
  <c r="Y1544" i="28"/>
  <c r="AC1542" i="28"/>
  <c r="Z1542" i="28"/>
  <c r="Y1542" i="28"/>
  <c r="AC1541" i="28"/>
  <c r="Z1541" i="28"/>
  <c r="Y1541" i="28"/>
  <c r="AB1541" i="28" s="1"/>
  <c r="AC1540" i="28"/>
  <c r="Z1540" i="28"/>
  <c r="Y1540" i="28"/>
  <c r="AC1514" i="28"/>
  <c r="Z1514" i="28"/>
  <c r="Y1514" i="28"/>
  <c r="AC1513" i="28"/>
  <c r="Z1513" i="28"/>
  <c r="Y1513" i="28"/>
  <c r="AC1512" i="28"/>
  <c r="Z1512" i="28"/>
  <c r="Y1512" i="28"/>
  <c r="AC1511" i="28"/>
  <c r="Z1511" i="28"/>
  <c r="Y1511" i="28"/>
  <c r="AC1515" i="28"/>
  <c r="Z1515" i="28"/>
  <c r="Y1515" i="28"/>
  <c r="AC1528" i="28"/>
  <c r="Z1528" i="28"/>
  <c r="Y1528" i="28"/>
  <c r="AC1538" i="28"/>
  <c r="Z1538" i="28"/>
  <c r="Y1538" i="28"/>
  <c r="AC1537" i="28"/>
  <c r="Z1537" i="28"/>
  <c r="Y1537" i="28"/>
  <c r="AC1539" i="28"/>
  <c r="Z1539" i="28"/>
  <c r="Y1539" i="28"/>
  <c r="AC1531" i="28"/>
  <c r="Z1531" i="28"/>
  <c r="Y1531" i="28"/>
  <c r="AC1529" i="28"/>
  <c r="Z1529" i="28"/>
  <c r="Y1529" i="28"/>
  <c r="AC1530" i="28"/>
  <c r="Z1530" i="28"/>
  <c r="Y1530" i="28"/>
  <c r="AC1532" i="28"/>
  <c r="Z1532" i="28"/>
  <c r="Y1532" i="28"/>
  <c r="AC1525" i="28"/>
  <c r="Z1525" i="28"/>
  <c r="Y1525" i="28"/>
  <c r="AC1524" i="28"/>
  <c r="Z1524" i="28"/>
  <c r="Y1524" i="28"/>
  <c r="AC1523" i="28"/>
  <c r="Z1523" i="28"/>
  <c r="Y1523" i="28"/>
  <c r="AC1516" i="28"/>
  <c r="Z1516" i="28"/>
  <c r="Y1516" i="28"/>
  <c r="AC1518" i="28"/>
  <c r="Z1518" i="28"/>
  <c r="Y1518" i="28"/>
  <c r="AC1520" i="28"/>
  <c r="Z1520" i="28"/>
  <c r="Y1520" i="28"/>
  <c r="AB1520" i="28" s="1"/>
  <c r="AC1517" i="28"/>
  <c r="Z1517" i="28"/>
  <c r="Y1517" i="28"/>
  <c r="AC1519" i="28"/>
  <c r="Z1519" i="28"/>
  <c r="Y1519" i="28"/>
  <c r="AC1527" i="28"/>
  <c r="Z1527" i="28"/>
  <c r="Y1527" i="28"/>
  <c r="AC1526" i="28"/>
  <c r="Z1526" i="28"/>
  <c r="Y1526" i="28"/>
  <c r="AC1522" i="28"/>
  <c r="Z1522" i="28"/>
  <c r="Y1522" i="28"/>
  <c r="AC1521" i="28"/>
  <c r="Z1521" i="28"/>
  <c r="Y1521" i="28"/>
  <c r="AC1536" i="28"/>
  <c r="Z1536" i="28"/>
  <c r="Y1536" i="28"/>
  <c r="AC1535" i="28"/>
  <c r="Z1535" i="28"/>
  <c r="Y1535" i="28"/>
  <c r="AC1534" i="28"/>
  <c r="Z1534" i="28"/>
  <c r="Y1534" i="28"/>
  <c r="AC1533" i="28"/>
  <c r="Z1533" i="28"/>
  <c r="Y1533" i="28"/>
  <c r="AC1508" i="28"/>
  <c r="Z1508" i="28"/>
  <c r="Y1508" i="28"/>
  <c r="AC1506" i="28"/>
  <c r="Z1506" i="28"/>
  <c r="Y1506" i="28"/>
  <c r="AC1504" i="28"/>
  <c r="Z1504" i="28"/>
  <c r="Y1504" i="28"/>
  <c r="AC1502" i="28"/>
  <c r="Z1502" i="28"/>
  <c r="Y1502" i="28"/>
  <c r="AC1510" i="28"/>
  <c r="Z1510" i="28"/>
  <c r="Y1510" i="28"/>
  <c r="AC1509" i="28"/>
  <c r="Z1509" i="28"/>
  <c r="Y1509" i="28"/>
  <c r="AC1507" i="28"/>
  <c r="Z1507" i="28"/>
  <c r="Y1507" i="28"/>
  <c r="AC1505" i="28"/>
  <c r="Z1505" i="28"/>
  <c r="Y1505" i="28"/>
  <c r="AC1503" i="28"/>
  <c r="Z1503" i="28"/>
  <c r="Y1503" i="28"/>
  <c r="AC1501" i="28"/>
  <c r="Z1501" i="28"/>
  <c r="Y1501" i="28"/>
  <c r="AB1501" i="28" s="1"/>
  <c r="AC1500" i="28"/>
  <c r="Z1500" i="28"/>
  <c r="Y1500" i="28"/>
  <c r="AC1499" i="28"/>
  <c r="Z1499" i="28"/>
  <c r="Y1499" i="28"/>
  <c r="AC1473" i="28"/>
  <c r="Z1473" i="28"/>
  <c r="Y1473" i="28"/>
  <c r="AC1472" i="28"/>
  <c r="Z1472" i="28"/>
  <c r="Y1472" i="28"/>
  <c r="AC1471" i="28"/>
  <c r="Z1471" i="28"/>
  <c r="Y1471" i="28"/>
  <c r="AC1470" i="28"/>
  <c r="Z1470" i="28"/>
  <c r="Y1470" i="28"/>
  <c r="AC1474" i="28"/>
  <c r="Z1474" i="28"/>
  <c r="Y1474" i="28"/>
  <c r="AC1487" i="28"/>
  <c r="Z1487" i="28"/>
  <c r="Y1487" i="28"/>
  <c r="AC1497" i="28"/>
  <c r="Z1497" i="28"/>
  <c r="Y1497" i="28"/>
  <c r="AC1496" i="28"/>
  <c r="Z1496" i="28"/>
  <c r="Y1496" i="28"/>
  <c r="AC1498" i="28"/>
  <c r="Z1498" i="28"/>
  <c r="Y1498" i="28"/>
  <c r="AC1490" i="28"/>
  <c r="Z1490" i="28"/>
  <c r="Y1490" i="28"/>
  <c r="AC1488" i="28"/>
  <c r="Z1488" i="28"/>
  <c r="Y1488" i="28"/>
  <c r="AC1489" i="28"/>
  <c r="Z1489" i="28"/>
  <c r="Y1489" i="28"/>
  <c r="AC1491" i="28"/>
  <c r="Z1491" i="28"/>
  <c r="Y1491" i="28"/>
  <c r="AC1484" i="28"/>
  <c r="Z1484" i="28"/>
  <c r="Y1484" i="28"/>
  <c r="AC1483" i="28"/>
  <c r="Z1483" i="28"/>
  <c r="Y1483" i="28"/>
  <c r="AC1482" i="28"/>
  <c r="Z1482" i="28"/>
  <c r="Y1482" i="28"/>
  <c r="AB1567" i="28" l="1"/>
  <c r="AB1622" i="29"/>
  <c r="AB1561" i="29"/>
  <c r="AB1591" i="28"/>
  <c r="AB1630" i="28"/>
  <c r="AA1630" i="28" s="1"/>
  <c r="U1630" i="28" s="1"/>
  <c r="AB1604" i="28"/>
  <c r="AB1564" i="28"/>
  <c r="AA1564" i="28" s="1"/>
  <c r="U1564" i="28" s="1"/>
  <c r="AB1597" i="29"/>
  <c r="AA1597" i="29" s="1"/>
  <c r="U1597" i="29" s="1"/>
  <c r="AB1572" i="28"/>
  <c r="AA1572" i="28" s="1"/>
  <c r="U1572" i="28" s="1"/>
  <c r="AB1611" i="28"/>
  <c r="AA1611" i="28" s="1"/>
  <c r="U1611" i="28" s="1"/>
  <c r="AB1586" i="28"/>
  <c r="AB1553" i="29"/>
  <c r="AA1553" i="29" s="1"/>
  <c r="U1553" i="29" s="1"/>
  <c r="AB1579" i="29"/>
  <c r="AB1511" i="28"/>
  <c r="AA1511" i="28" s="1"/>
  <c r="U1511" i="28" s="1"/>
  <c r="AB1562" i="28"/>
  <c r="AA1562" i="28" s="1"/>
  <c r="U1562" i="28" s="1"/>
  <c r="AB1558" i="28"/>
  <c r="AA1558" i="28" s="1"/>
  <c r="U1558" i="28" s="1"/>
  <c r="AB1622" i="28"/>
  <c r="AA1622" i="28" s="1"/>
  <c r="U1622" i="28" s="1"/>
  <c r="AB1497" i="28"/>
  <c r="AA1497" i="28" s="1"/>
  <c r="U1497" i="28" s="1"/>
  <c r="AB1534" i="28"/>
  <c r="AA1534" i="28" s="1"/>
  <c r="U1534" i="28" s="1"/>
  <c r="AB1521" i="28"/>
  <c r="AA1521" i="28" s="1"/>
  <c r="U1521" i="28" s="1"/>
  <c r="AB1594" i="28"/>
  <c r="AA1594" i="28" s="1"/>
  <c r="U1594" i="28" s="1"/>
  <c r="AA1591" i="28"/>
  <c r="U1591" i="28" s="1"/>
  <c r="AB1498" i="28"/>
  <c r="AA1498" i="28" s="1"/>
  <c r="U1498" i="28" s="1"/>
  <c r="AB1508" i="28"/>
  <c r="AA1508" i="28" s="1"/>
  <c r="U1508" i="28" s="1"/>
  <c r="AB1531" i="28"/>
  <c r="AA1531" i="28" s="1"/>
  <c r="U1531" i="28" s="1"/>
  <c r="AB1547" i="28"/>
  <c r="AA1547" i="28" s="1"/>
  <c r="U1547" i="28" s="1"/>
  <c r="AB1579" i="28"/>
  <c r="AA1579" i="28" s="1"/>
  <c r="U1579" i="28" s="1"/>
  <c r="AB1616" i="28"/>
  <c r="AA1616" i="28" s="1"/>
  <c r="U1616" i="28" s="1"/>
  <c r="AB1537" i="28"/>
  <c r="AA1537" i="28" s="1"/>
  <c r="U1537" i="28" s="1"/>
  <c r="AB1574" i="28"/>
  <c r="AA1574" i="28" s="1"/>
  <c r="U1574" i="28" s="1"/>
  <c r="AB1618" i="28"/>
  <c r="AA1618" i="28" s="1"/>
  <c r="U1618" i="28" s="1"/>
  <c r="AB1610" i="28"/>
  <c r="AA1610" i="28" s="1"/>
  <c r="U1610" i="28" s="1"/>
  <c r="AB1626" i="28"/>
  <c r="AA1626" i="28" s="1"/>
  <c r="U1626" i="28" s="1"/>
  <c r="AB1629" i="28"/>
  <c r="AA1629" i="28" s="1"/>
  <c r="U1629" i="28" s="1"/>
  <c r="AB1570" i="29"/>
  <c r="AA1570" i="29" s="1"/>
  <c r="U1570" i="29" s="1"/>
  <c r="AB1586" i="29"/>
  <c r="AA1586" i="29" s="1"/>
  <c r="U1586" i="29" s="1"/>
  <c r="AB1612" i="29"/>
  <c r="AA1612" i="29" s="1"/>
  <c r="U1612" i="29" s="1"/>
  <c r="AB1567" i="29"/>
  <c r="AA1567" i="29" s="1"/>
  <c r="U1567" i="29" s="1"/>
  <c r="AB1564" i="29"/>
  <c r="AA1564" i="29" s="1"/>
  <c r="U1564" i="29" s="1"/>
  <c r="AB1628" i="29"/>
  <c r="AA1628" i="29" s="1"/>
  <c r="U1628" i="29" s="1"/>
  <c r="AB1615" i="29"/>
  <c r="AB1621" i="29"/>
  <c r="AA1621" i="29" s="1"/>
  <c r="U1621" i="29" s="1"/>
  <c r="AB1631" i="29"/>
  <c r="AA1631" i="29" s="1"/>
  <c r="U1631" i="29" s="1"/>
  <c r="AB1607" i="29"/>
  <c r="AA1607" i="29" s="1"/>
  <c r="U1607" i="29" s="1"/>
  <c r="AB1557" i="29"/>
  <c r="AB1600" i="29"/>
  <c r="AB1559" i="29"/>
  <c r="AA1559" i="29" s="1"/>
  <c r="U1559" i="29" s="1"/>
  <c r="AB1623" i="29"/>
  <c r="AA1623" i="29" s="1"/>
  <c r="U1623" i="29" s="1"/>
  <c r="AA1557" i="29"/>
  <c r="U1557" i="29" s="1"/>
  <c r="AA1600" i="29"/>
  <c r="U1600" i="29" s="1"/>
  <c r="AB1598" i="29"/>
  <c r="AA1598" i="29" s="1"/>
  <c r="U1598" i="29" s="1"/>
  <c r="AB1472" i="28"/>
  <c r="AA1472" i="28" s="1"/>
  <c r="U1472" i="28" s="1"/>
  <c r="AB1526" i="28"/>
  <c r="AA1526" i="28" s="1"/>
  <c r="U1526" i="28" s="1"/>
  <c r="AB1512" i="28"/>
  <c r="AA1512" i="28" s="1"/>
  <c r="U1512" i="28" s="1"/>
  <c r="AB1563" i="28"/>
  <c r="AA1563" i="28" s="1"/>
  <c r="U1563" i="28" s="1"/>
  <c r="AB1552" i="28"/>
  <c r="AA1552" i="28" s="1"/>
  <c r="U1552" i="28" s="1"/>
  <c r="AB1603" i="28"/>
  <c r="AA1603" i="28" s="1"/>
  <c r="U1603" i="28" s="1"/>
  <c r="AB1483" i="28"/>
  <c r="AA1483" i="28" s="1"/>
  <c r="U1483" i="28" s="1"/>
  <c r="AB1507" i="28"/>
  <c r="AA1507" i="28" s="1"/>
  <c r="U1507" i="28" s="1"/>
  <c r="AB1523" i="28"/>
  <c r="AA1523" i="28" s="1"/>
  <c r="U1523" i="28" s="1"/>
  <c r="AB1546" i="28"/>
  <c r="AA1546" i="28" s="1"/>
  <c r="U1546" i="28" s="1"/>
  <c r="AB1557" i="28"/>
  <c r="AA1557" i="28" s="1"/>
  <c r="U1557" i="28" s="1"/>
  <c r="AB1585" i="28"/>
  <c r="AA1585" i="28" s="1"/>
  <c r="U1585" i="28" s="1"/>
  <c r="AB1624" i="28"/>
  <c r="AA1624" i="28" s="1"/>
  <c r="U1624" i="28" s="1"/>
  <c r="AB1580" i="28"/>
  <c r="AA1580" i="28" s="1"/>
  <c r="U1580" i="28" s="1"/>
  <c r="AB1613" i="28"/>
  <c r="AA1613" i="28" s="1"/>
  <c r="U1613" i="28" s="1"/>
  <c r="AB1565" i="28"/>
  <c r="AA1565" i="28" s="1"/>
  <c r="U1565" i="28" s="1"/>
  <c r="AB1605" i="28"/>
  <c r="AA1605" i="28" s="1"/>
  <c r="U1605" i="28" s="1"/>
  <c r="AB1535" i="28"/>
  <c r="AA1535" i="28" s="1"/>
  <c r="U1535" i="28" s="1"/>
  <c r="AB1538" i="28"/>
  <c r="AA1538" i="28" s="1"/>
  <c r="U1538" i="28" s="1"/>
  <c r="AB1575" i="28"/>
  <c r="AA1575" i="28" s="1"/>
  <c r="U1575" i="28" s="1"/>
  <c r="AB1615" i="28"/>
  <c r="AA1615" i="28" s="1"/>
  <c r="U1615" i="28" s="1"/>
  <c r="AB1621" i="28"/>
  <c r="AA1621" i="28" s="1"/>
  <c r="U1621" i="28" s="1"/>
  <c r="AB1555" i="28"/>
  <c r="AB1609" i="28"/>
  <c r="AA1609" i="28" s="1"/>
  <c r="U1609" i="28" s="1"/>
  <c r="AB1595" i="28"/>
  <c r="AA1595" i="28" s="1"/>
  <c r="U1595" i="28" s="1"/>
  <c r="AB1470" i="28"/>
  <c r="AA1470" i="28" s="1"/>
  <c r="U1470" i="28" s="1"/>
  <c r="AB1515" i="28"/>
  <c r="AA1515" i="28" s="1"/>
  <c r="U1515" i="28" s="1"/>
  <c r="AB1577" i="28"/>
  <c r="AA1577" i="28" s="1"/>
  <c r="U1577" i="28" s="1"/>
  <c r="AB1582" i="28"/>
  <c r="AA1582" i="28" s="1"/>
  <c r="U1582" i="28" s="1"/>
  <c r="AB1490" i="28"/>
  <c r="AA1490" i="28" s="1"/>
  <c r="U1490" i="28" s="1"/>
  <c r="AB1506" i="28"/>
  <c r="AA1506" i="28" s="1"/>
  <c r="U1506" i="28" s="1"/>
  <c r="AB1529" i="28"/>
  <c r="AA1529" i="28" s="1"/>
  <c r="U1529" i="28" s="1"/>
  <c r="AB1545" i="28"/>
  <c r="AA1545" i="28" s="1"/>
  <c r="U1545" i="28" s="1"/>
  <c r="AB1614" i="28"/>
  <c r="AA1614" i="28" s="1"/>
  <c r="U1614" i="28" s="1"/>
  <c r="AB1471" i="28"/>
  <c r="AA1471" i="28" s="1"/>
  <c r="U1471" i="28" s="1"/>
  <c r="AB1522" i="28"/>
  <c r="AA1522" i="28" s="1"/>
  <c r="U1522" i="28" s="1"/>
  <c r="AB1482" i="28"/>
  <c r="AA1482" i="28" s="1"/>
  <c r="U1482" i="28" s="1"/>
  <c r="AB1505" i="28"/>
  <c r="AA1505" i="28" s="1"/>
  <c r="U1505" i="28" s="1"/>
  <c r="AB1516" i="28"/>
  <c r="AA1516" i="28" s="1"/>
  <c r="U1516" i="28" s="1"/>
  <c r="AB1544" i="28"/>
  <c r="AA1544" i="28" s="1"/>
  <c r="U1544" i="28" s="1"/>
  <c r="AB1602" i="28"/>
  <c r="AA1602" i="28" s="1"/>
  <c r="U1602" i="28" s="1"/>
  <c r="AB1618" i="29"/>
  <c r="AA1618" i="29" s="1"/>
  <c r="U1618" i="29" s="1"/>
  <c r="AB1610" i="29"/>
  <c r="AA1610" i="29" s="1"/>
  <c r="U1610" i="29" s="1"/>
  <c r="AB1572" i="29"/>
  <c r="AA1572" i="29" s="1"/>
  <c r="U1572" i="29" s="1"/>
  <c r="AB1588" i="29"/>
  <c r="AA1588" i="29" s="1"/>
  <c r="U1588" i="29" s="1"/>
  <c r="AB1611" i="29"/>
  <c r="AA1611" i="29" s="1"/>
  <c r="U1611" i="29" s="1"/>
  <c r="AB1593" i="29"/>
  <c r="AA1593" i="29" s="1"/>
  <c r="U1593" i="29" s="1"/>
  <c r="AB1626" i="29"/>
  <c r="AA1626" i="29" s="1"/>
  <c r="U1626" i="29" s="1"/>
  <c r="AB1568" i="29"/>
  <c r="AA1568" i="29" s="1"/>
  <c r="U1568" i="29" s="1"/>
  <c r="AB1554" i="29"/>
  <c r="AA1554" i="29" s="1"/>
  <c r="U1554" i="29" s="1"/>
  <c r="AB1594" i="29"/>
  <c r="AA1594" i="29" s="1"/>
  <c r="U1594" i="29" s="1"/>
  <c r="AB1560" i="29"/>
  <c r="AA1560" i="29" s="1"/>
  <c r="U1560" i="29" s="1"/>
  <c r="AB1555" i="29"/>
  <c r="AA1555" i="29" s="1"/>
  <c r="U1555" i="29" s="1"/>
  <c r="AB1609" i="29"/>
  <c r="AA1609" i="29" s="1"/>
  <c r="U1609" i="29" s="1"/>
  <c r="AB1566" i="29"/>
  <c r="AA1566" i="29" s="1"/>
  <c r="U1566" i="29" s="1"/>
  <c r="AB1606" i="29"/>
  <c r="AA1606" i="29" s="1"/>
  <c r="U1606" i="29" s="1"/>
  <c r="AB1558" i="29"/>
  <c r="AA1558" i="29" s="1"/>
  <c r="U1558" i="29" s="1"/>
  <c r="AB1474" i="28"/>
  <c r="AA1474" i="28" s="1"/>
  <c r="U1474" i="28" s="1"/>
  <c r="AB1536" i="28"/>
  <c r="AA1536" i="28" s="1"/>
  <c r="U1536" i="28" s="1"/>
  <c r="AB1528" i="28"/>
  <c r="AA1528" i="28" s="1"/>
  <c r="U1528" i="28" s="1"/>
  <c r="AB1576" i="28"/>
  <c r="AA1576" i="28" s="1"/>
  <c r="U1576" i="28" s="1"/>
  <c r="AB1617" i="28"/>
  <c r="AA1617" i="28" s="1"/>
  <c r="U1617" i="28" s="1"/>
  <c r="AB1607" i="28"/>
  <c r="AA1607" i="28" s="1"/>
  <c r="U1607" i="28" s="1"/>
  <c r="AB1596" i="28"/>
  <c r="AA1596" i="28" s="1"/>
  <c r="U1596" i="28" s="1"/>
  <c r="AA1501" i="28"/>
  <c r="U1501" i="28" s="1"/>
  <c r="AA1520" i="28"/>
  <c r="U1520" i="28" s="1"/>
  <c r="AA1541" i="28"/>
  <c r="U1541" i="28" s="1"/>
  <c r="AB1488" i="28"/>
  <c r="AA1488" i="28" s="1"/>
  <c r="U1488" i="28" s="1"/>
  <c r="AB1504" i="28"/>
  <c r="AA1504" i="28" s="1"/>
  <c r="U1504" i="28" s="1"/>
  <c r="AB1530" i="28"/>
  <c r="AA1530" i="28" s="1"/>
  <c r="U1530" i="28" s="1"/>
  <c r="AB1543" i="28"/>
  <c r="AA1543" i="28" s="1"/>
  <c r="U1543" i="28" s="1"/>
  <c r="AB1559" i="28"/>
  <c r="AA1559" i="28" s="1"/>
  <c r="U1559" i="28" s="1"/>
  <c r="AB1556" i="28"/>
  <c r="AA1556" i="28" s="1"/>
  <c r="U1556" i="28" s="1"/>
  <c r="AB1584" i="28"/>
  <c r="AA1584" i="28" s="1"/>
  <c r="U1584" i="28" s="1"/>
  <c r="AB1599" i="28"/>
  <c r="AA1599" i="28" s="1"/>
  <c r="U1599" i="28" s="1"/>
  <c r="AB1620" i="28"/>
  <c r="AA1620" i="28" s="1"/>
  <c r="U1620" i="28" s="1"/>
  <c r="AB1570" i="28"/>
  <c r="AA1570" i="28" s="1"/>
  <c r="U1570" i="28" s="1"/>
  <c r="AB1583" i="28"/>
  <c r="AA1583" i="28" s="1"/>
  <c r="U1583" i="28" s="1"/>
  <c r="AA1632" i="28"/>
  <c r="U1632" i="28" s="1"/>
  <c r="AB1612" i="28"/>
  <c r="AA1612" i="28" s="1"/>
  <c r="U1612" i="28" s="1"/>
  <c r="AB1553" i="28"/>
  <c r="AA1553" i="28" s="1"/>
  <c r="U1553" i="28" s="1"/>
  <c r="AB1600" i="28"/>
  <c r="AA1600" i="28" s="1"/>
  <c r="U1600" i="28" s="1"/>
  <c r="AB1625" i="28"/>
  <c r="AA1625" i="28" s="1"/>
  <c r="U1625" i="28" s="1"/>
  <c r="AB1496" i="28"/>
  <c r="AA1496" i="28" s="1"/>
  <c r="U1496" i="28" s="1"/>
  <c r="AB1533" i="28"/>
  <c r="AA1533" i="28" s="1"/>
  <c r="U1533" i="28" s="1"/>
  <c r="AB1539" i="28"/>
  <c r="AA1539" i="28" s="1"/>
  <c r="U1539" i="28" s="1"/>
  <c r="AB1549" i="28"/>
  <c r="AA1549" i="28" s="1"/>
  <c r="U1549" i="28" s="1"/>
  <c r="AB1554" i="28"/>
  <c r="AA1554" i="28" s="1"/>
  <c r="U1554" i="28" s="1"/>
  <c r="AB1590" i="28"/>
  <c r="AA1590" i="28" s="1"/>
  <c r="U1590" i="28" s="1"/>
  <c r="AB1598" i="28"/>
  <c r="AA1598" i="28" s="1"/>
  <c r="U1598" i="28" s="1"/>
  <c r="AB1593" i="28"/>
  <c r="AA1593" i="28" s="1"/>
  <c r="U1593" i="28" s="1"/>
  <c r="AB1627" i="28"/>
  <c r="AA1627" i="28" s="1"/>
  <c r="U1627" i="28" s="1"/>
  <c r="AB1484" i="28"/>
  <c r="AA1484" i="28" s="1"/>
  <c r="U1484" i="28" s="1"/>
  <c r="AB1509" i="28"/>
  <c r="AA1509" i="28" s="1"/>
  <c r="U1509" i="28" s="1"/>
  <c r="AB1524" i="28"/>
  <c r="AA1524" i="28" s="1"/>
  <c r="U1524" i="28" s="1"/>
  <c r="AB1548" i="28"/>
  <c r="AA1548" i="28" s="1"/>
  <c r="U1548" i="28" s="1"/>
  <c r="AB1560" i="28"/>
  <c r="AA1560" i="28" s="1"/>
  <c r="U1560" i="28" s="1"/>
  <c r="AB1578" i="28"/>
  <c r="AA1578" i="28" s="1"/>
  <c r="U1578" i="28" s="1"/>
  <c r="AB1589" i="28"/>
  <c r="AA1589" i="28" s="1"/>
  <c r="U1589" i="28" s="1"/>
  <c r="AB1608" i="28"/>
  <c r="AA1608" i="28" s="1"/>
  <c r="U1608" i="28" s="1"/>
  <c r="AB1499" i="28"/>
  <c r="AA1499" i="28" s="1"/>
  <c r="U1499" i="28" s="1"/>
  <c r="AB1519" i="28"/>
  <c r="AA1519" i="28" s="1"/>
  <c r="U1519" i="28" s="1"/>
  <c r="AB1514" i="28"/>
  <c r="AA1514" i="28" s="1"/>
  <c r="U1514" i="28" s="1"/>
  <c r="AB1566" i="28"/>
  <c r="AA1566" i="28" s="1"/>
  <c r="U1566" i="28" s="1"/>
  <c r="AB1628" i="28"/>
  <c r="AA1628" i="28" s="1"/>
  <c r="U1628" i="28" s="1"/>
  <c r="AA1555" i="28"/>
  <c r="U1555" i="28" s="1"/>
  <c r="AB1573" i="28"/>
  <c r="AA1573" i="28" s="1"/>
  <c r="U1573" i="28" s="1"/>
  <c r="AB1581" i="28"/>
  <c r="AA1581" i="28" s="1"/>
  <c r="U1581" i="28" s="1"/>
  <c r="AB1489" i="28"/>
  <c r="AA1489" i="28" s="1"/>
  <c r="U1489" i="28" s="1"/>
  <c r="AB1532" i="28"/>
  <c r="AA1532" i="28" s="1"/>
  <c r="U1532" i="28" s="1"/>
  <c r="AB1551" i="28"/>
  <c r="AA1551" i="28" s="1"/>
  <c r="U1551" i="28" s="1"/>
  <c r="AB1561" i="28"/>
  <c r="AA1561" i="28" s="1"/>
  <c r="U1561" i="28" s="1"/>
  <c r="AB1592" i="28"/>
  <c r="AA1592" i="28" s="1"/>
  <c r="U1592" i="28" s="1"/>
  <c r="AB1619" i="28"/>
  <c r="AA1619" i="28" s="1"/>
  <c r="U1619" i="28" s="1"/>
  <c r="AB1582" i="29"/>
  <c r="AA1582" i="29" s="1"/>
  <c r="U1582" i="29" s="1"/>
  <c r="AB1617" i="29"/>
  <c r="AA1617" i="29" s="1"/>
  <c r="U1617" i="29" s="1"/>
  <c r="AB1632" i="29"/>
  <c r="AA1632" i="29" s="1"/>
  <c r="U1632" i="29" s="1"/>
  <c r="AB1556" i="29"/>
  <c r="AA1556" i="29" s="1"/>
  <c r="U1556" i="29" s="1"/>
  <c r="AB1584" i="29"/>
  <c r="AA1584" i="29" s="1"/>
  <c r="U1584" i="29" s="1"/>
  <c r="AB1599" i="29"/>
  <c r="AA1599" i="29" s="1"/>
  <c r="U1599" i="29" s="1"/>
  <c r="AB1602" i="29"/>
  <c r="AA1602" i="29" s="1"/>
  <c r="U1602" i="29" s="1"/>
  <c r="AB1587" i="29"/>
  <c r="AA1587" i="29" s="1"/>
  <c r="U1587" i="29" s="1"/>
  <c r="AB1604" i="29"/>
  <c r="AA1604" i="29" s="1"/>
  <c r="U1604" i="29" s="1"/>
  <c r="AB1627" i="29"/>
  <c r="AA1627" i="29" s="1"/>
  <c r="U1627" i="29" s="1"/>
  <c r="AB1565" i="29"/>
  <c r="AA1565" i="29" s="1"/>
  <c r="U1565" i="29" s="1"/>
  <c r="AB1578" i="29"/>
  <c r="AA1578" i="29" s="1"/>
  <c r="U1578" i="29" s="1"/>
  <c r="AB1589" i="29"/>
  <c r="AA1589" i="29" s="1"/>
  <c r="U1589" i="29" s="1"/>
  <c r="AB1608" i="29"/>
  <c r="AA1608" i="29" s="1"/>
  <c r="U1608" i="29" s="1"/>
  <c r="AB1629" i="29"/>
  <c r="AA1629" i="29" s="1"/>
  <c r="U1629" i="29" s="1"/>
  <c r="AB1573" i="29"/>
  <c r="AA1573" i="29" s="1"/>
  <c r="U1573" i="29" s="1"/>
  <c r="AB1616" i="29"/>
  <c r="AA1616" i="29" s="1"/>
  <c r="U1616" i="29" s="1"/>
  <c r="AB1619" i="29"/>
  <c r="AA1619" i="29" s="1"/>
  <c r="U1619" i="29" s="1"/>
  <c r="AB1605" i="29"/>
  <c r="AA1605" i="29" s="1"/>
  <c r="U1605" i="29" s="1"/>
  <c r="AB1592" i="29"/>
  <c r="AA1592" i="29" s="1"/>
  <c r="U1592" i="29" s="1"/>
  <c r="AB1601" i="29"/>
  <c r="AA1601" i="29" s="1"/>
  <c r="U1601" i="29" s="1"/>
  <c r="AA1604" i="28"/>
  <c r="U1604" i="28" s="1"/>
  <c r="AB1473" i="28"/>
  <c r="AA1473" i="28" s="1"/>
  <c r="U1473" i="28" s="1"/>
  <c r="AB1527" i="28"/>
  <c r="AA1527" i="28" s="1"/>
  <c r="U1527" i="28" s="1"/>
  <c r="AB1513" i="28"/>
  <c r="AA1513" i="28" s="1"/>
  <c r="U1513" i="28" s="1"/>
  <c r="AB1491" i="28"/>
  <c r="AA1491" i="28" s="1"/>
  <c r="U1491" i="28" s="1"/>
  <c r="AB1510" i="28"/>
  <c r="AA1510" i="28" s="1"/>
  <c r="U1510" i="28" s="1"/>
  <c r="AB1525" i="28"/>
  <c r="AA1525" i="28" s="1"/>
  <c r="U1525" i="28" s="1"/>
  <c r="AB1550" i="28"/>
  <c r="AA1550" i="28" s="1"/>
  <c r="U1550" i="28" s="1"/>
  <c r="AB1571" i="28"/>
  <c r="AA1571" i="28" s="1"/>
  <c r="U1571" i="28" s="1"/>
  <c r="AB1587" i="28"/>
  <c r="AA1587" i="28" s="1"/>
  <c r="U1587" i="28" s="1"/>
  <c r="AB1601" i="28"/>
  <c r="AA1601" i="28" s="1"/>
  <c r="U1601" i="28" s="1"/>
  <c r="AB1597" i="28"/>
  <c r="AA1597" i="28" s="1"/>
  <c r="U1597" i="28" s="1"/>
  <c r="AB1631" i="28"/>
  <c r="AA1631" i="28" s="1"/>
  <c r="U1631" i="28" s="1"/>
  <c r="AB1487" i="28"/>
  <c r="AA1487" i="28" s="1"/>
  <c r="U1487" i="28" s="1"/>
  <c r="AA1567" i="28"/>
  <c r="U1567" i="28" s="1"/>
  <c r="AA1586" i="28"/>
  <c r="U1586" i="28" s="1"/>
  <c r="AB1500" i="28"/>
  <c r="AA1500" i="28" s="1"/>
  <c r="U1500" i="28" s="1"/>
  <c r="AB1517" i="28"/>
  <c r="AA1517" i="28" s="1"/>
  <c r="U1517" i="28" s="1"/>
  <c r="AB1540" i="28"/>
  <c r="AA1540" i="28" s="1"/>
  <c r="U1540" i="28" s="1"/>
  <c r="AB1568" i="28"/>
  <c r="AA1568" i="28" s="1"/>
  <c r="U1568" i="28" s="1"/>
  <c r="AB1569" i="28"/>
  <c r="AA1569" i="28" s="1"/>
  <c r="U1569" i="28" s="1"/>
  <c r="AB1588" i="28"/>
  <c r="AA1588" i="28" s="1"/>
  <c r="U1588" i="28" s="1"/>
  <c r="AB1606" i="28"/>
  <c r="AA1606" i="28" s="1"/>
  <c r="U1606" i="28" s="1"/>
  <c r="AB1623" i="28"/>
  <c r="AA1623" i="28" s="1"/>
  <c r="U1623" i="28" s="1"/>
  <c r="AB1502" i="28"/>
  <c r="AA1502" i="28" s="1"/>
  <c r="U1502" i="28" s="1"/>
  <c r="AB1503" i="28"/>
  <c r="AA1503" i="28" s="1"/>
  <c r="U1503" i="28" s="1"/>
  <c r="AB1518" i="28"/>
  <c r="AA1518" i="28" s="1"/>
  <c r="U1518" i="28" s="1"/>
  <c r="AB1542" i="28"/>
  <c r="AA1542" i="28" s="1"/>
  <c r="U1542" i="28" s="1"/>
  <c r="AB1590" i="29"/>
  <c r="AA1590" i="29" s="1"/>
  <c r="U1590" i="29" s="1"/>
  <c r="AA1622" i="29"/>
  <c r="U1622" i="29" s="1"/>
  <c r="AA1615" i="29"/>
  <c r="U1615" i="29" s="1"/>
  <c r="AA1579" i="29"/>
  <c r="U1579" i="29" s="1"/>
  <c r="AB1581" i="29"/>
  <c r="AA1581" i="29" s="1"/>
  <c r="U1581" i="29" s="1"/>
  <c r="AB1591" i="29"/>
  <c r="AA1591" i="29" s="1"/>
  <c r="U1591" i="29" s="1"/>
  <c r="AB1624" i="29"/>
  <c r="AA1624" i="29" s="1"/>
  <c r="U1624" i="29" s="1"/>
  <c r="AA1561" i="29"/>
  <c r="U1561" i="29" s="1"/>
  <c r="AB1571" i="29"/>
  <c r="AA1571" i="29" s="1"/>
  <c r="U1571" i="29" s="1"/>
  <c r="AB1569" i="29"/>
  <c r="AA1569" i="29" s="1"/>
  <c r="U1569" i="29" s="1"/>
  <c r="AB1613" i="29"/>
  <c r="AA1613" i="29" s="1"/>
  <c r="U1613" i="29" s="1"/>
  <c r="AA1625" i="29"/>
  <c r="U1625" i="29" s="1"/>
  <c r="AB1552" i="29"/>
  <c r="AA1552" i="29" s="1"/>
  <c r="U1552" i="29" s="1"/>
  <c r="AB1583" i="29"/>
  <c r="AA1583" i="29" s="1"/>
  <c r="U1583" i="29" s="1"/>
  <c r="AB1595" i="29"/>
  <c r="AA1595" i="29" s="1"/>
  <c r="U1595" i="29" s="1"/>
  <c r="AB1585" i="29"/>
  <c r="AA1585" i="29" s="1"/>
  <c r="U1585" i="29" s="1"/>
  <c r="AB1596" i="29"/>
  <c r="AA1596" i="29" s="1"/>
  <c r="U1596" i="29" s="1"/>
  <c r="AB1630" i="29"/>
  <c r="AA1630" i="29" s="1"/>
  <c r="U1630" i="29" s="1"/>
  <c r="AB1580" i="29"/>
  <c r="AA1580" i="29" s="1"/>
  <c r="U1580" i="29" s="1"/>
  <c r="AB1614" i="29"/>
  <c r="AA1614" i="29" s="1"/>
  <c r="U1614" i="29" s="1"/>
  <c r="AB1620" i="29"/>
  <c r="AA1620" i="29" s="1"/>
  <c r="U1620" i="29" s="1"/>
  <c r="AC1563" i="29" l="1"/>
  <c r="Z1563" i="29"/>
  <c r="Y1563" i="29"/>
  <c r="AC1562" i="29"/>
  <c r="Z1562" i="29"/>
  <c r="Y1562" i="29"/>
  <c r="AC1577" i="29"/>
  <c r="Z1577" i="29"/>
  <c r="Y1577" i="29"/>
  <c r="AC1576" i="29"/>
  <c r="Z1576" i="29"/>
  <c r="Y1576" i="29"/>
  <c r="AC1575" i="29"/>
  <c r="Z1575" i="29"/>
  <c r="Y1575" i="29"/>
  <c r="AC1574" i="29"/>
  <c r="Z1574" i="29"/>
  <c r="Y1574" i="29"/>
  <c r="AC1549" i="29"/>
  <c r="Z1549" i="29"/>
  <c r="Y1549" i="29"/>
  <c r="AC1547" i="29"/>
  <c r="Z1547" i="29"/>
  <c r="Y1547" i="29"/>
  <c r="AC1545" i="29"/>
  <c r="Z1545" i="29"/>
  <c r="Y1545" i="29"/>
  <c r="AC1543" i="29"/>
  <c r="Z1543" i="29"/>
  <c r="Y1543" i="29"/>
  <c r="AC1551" i="29"/>
  <c r="Z1551" i="29"/>
  <c r="Y1551" i="29"/>
  <c r="AC1550" i="29"/>
  <c r="Z1550" i="29"/>
  <c r="Y1550" i="29"/>
  <c r="AC1548" i="29"/>
  <c r="Z1548" i="29"/>
  <c r="Y1548" i="29"/>
  <c r="AC1546" i="29"/>
  <c r="Z1546" i="29"/>
  <c r="Y1546" i="29"/>
  <c r="AC1544" i="29"/>
  <c r="Z1544" i="29"/>
  <c r="Y1544" i="29"/>
  <c r="AC1542" i="29"/>
  <c r="Z1542" i="29"/>
  <c r="Y1542" i="29"/>
  <c r="AC1541" i="29"/>
  <c r="Z1541" i="29"/>
  <c r="Y1541" i="29"/>
  <c r="AC1540" i="29"/>
  <c r="Z1540" i="29"/>
  <c r="Y1540" i="29"/>
  <c r="AC1514" i="29"/>
  <c r="Z1514" i="29"/>
  <c r="Y1514" i="29"/>
  <c r="AC1513" i="29"/>
  <c r="Z1513" i="29"/>
  <c r="Y1513" i="29"/>
  <c r="AC1512" i="29"/>
  <c r="Z1512" i="29"/>
  <c r="Y1512" i="29"/>
  <c r="AC1511" i="29"/>
  <c r="Z1511" i="29"/>
  <c r="Y1511" i="29"/>
  <c r="AC1515" i="29"/>
  <c r="Z1515" i="29"/>
  <c r="Y1515" i="29"/>
  <c r="AC1528" i="29"/>
  <c r="Z1528" i="29"/>
  <c r="Y1528" i="29"/>
  <c r="AC1538" i="29"/>
  <c r="Z1538" i="29"/>
  <c r="Y1538" i="29"/>
  <c r="AC1537" i="29"/>
  <c r="Z1537" i="29"/>
  <c r="Y1537" i="29"/>
  <c r="AC1539" i="29"/>
  <c r="Z1539" i="29"/>
  <c r="Y1539" i="29"/>
  <c r="AC1531" i="29"/>
  <c r="Z1531" i="29"/>
  <c r="Y1531" i="29"/>
  <c r="AC1529" i="29"/>
  <c r="Z1529" i="29"/>
  <c r="Y1529" i="29"/>
  <c r="AC1530" i="29"/>
  <c r="Z1530" i="29"/>
  <c r="Y1530" i="29"/>
  <c r="AC1532" i="29"/>
  <c r="Z1532" i="29"/>
  <c r="Y1532" i="29"/>
  <c r="AC1525" i="29"/>
  <c r="Z1525" i="29"/>
  <c r="Y1525" i="29"/>
  <c r="AC1524" i="29"/>
  <c r="Z1524" i="29"/>
  <c r="Y1524" i="29"/>
  <c r="AC1523" i="29"/>
  <c r="Z1523" i="29"/>
  <c r="Y1523" i="29"/>
  <c r="AC1516" i="29"/>
  <c r="Z1516" i="29"/>
  <c r="Y1516" i="29"/>
  <c r="AC1518" i="29"/>
  <c r="Z1518" i="29"/>
  <c r="Y1518" i="29"/>
  <c r="AC1520" i="29"/>
  <c r="Z1520" i="29"/>
  <c r="Y1520" i="29"/>
  <c r="AC1517" i="29"/>
  <c r="Z1517" i="29"/>
  <c r="Y1517" i="29"/>
  <c r="AC1519" i="29"/>
  <c r="Z1519" i="29"/>
  <c r="Y1519" i="29"/>
  <c r="AC1527" i="29"/>
  <c r="Z1527" i="29"/>
  <c r="Y1527" i="29"/>
  <c r="AC1526" i="29"/>
  <c r="Z1526" i="29"/>
  <c r="Y1526" i="29"/>
  <c r="AC1522" i="29"/>
  <c r="Z1522" i="29"/>
  <c r="Y1522" i="29"/>
  <c r="AC1521" i="29"/>
  <c r="Z1521" i="29"/>
  <c r="Y1521" i="29"/>
  <c r="AC1536" i="29"/>
  <c r="Z1536" i="29"/>
  <c r="Y1536" i="29"/>
  <c r="AC1535" i="29"/>
  <c r="Z1535" i="29"/>
  <c r="Y1535" i="29"/>
  <c r="AC1534" i="29"/>
  <c r="Z1534" i="29"/>
  <c r="Y1534" i="29"/>
  <c r="AC1533" i="29"/>
  <c r="Z1533" i="29"/>
  <c r="Y1533" i="29"/>
  <c r="AC1508" i="29"/>
  <c r="Z1508" i="29"/>
  <c r="Y1508" i="29"/>
  <c r="AC1506" i="29"/>
  <c r="Z1506" i="29"/>
  <c r="Y1506" i="29"/>
  <c r="AC1504" i="29"/>
  <c r="Z1504" i="29"/>
  <c r="Y1504" i="29"/>
  <c r="AC1502" i="29"/>
  <c r="Z1502" i="29"/>
  <c r="Y1502" i="29"/>
  <c r="AC1510" i="29"/>
  <c r="Z1510" i="29"/>
  <c r="Y1510" i="29"/>
  <c r="AC1509" i="29"/>
  <c r="Z1509" i="29"/>
  <c r="Y1509" i="29"/>
  <c r="AC1507" i="29"/>
  <c r="Z1507" i="29"/>
  <c r="Y1507" i="29"/>
  <c r="AC1505" i="29"/>
  <c r="Z1505" i="29"/>
  <c r="Y1505" i="29"/>
  <c r="AC1503" i="29"/>
  <c r="Z1503" i="29"/>
  <c r="Y1503" i="29"/>
  <c r="AC1501" i="29"/>
  <c r="Z1501" i="29"/>
  <c r="Y1501" i="29"/>
  <c r="AC1500" i="29"/>
  <c r="Z1500" i="29"/>
  <c r="Y1500" i="29"/>
  <c r="AC1499" i="29"/>
  <c r="Z1499" i="29"/>
  <c r="Y1499" i="29"/>
  <c r="AC1473" i="29"/>
  <c r="Z1473" i="29"/>
  <c r="Y1473" i="29"/>
  <c r="AC1472" i="29"/>
  <c r="Z1472" i="29"/>
  <c r="Y1472" i="29"/>
  <c r="AC1471" i="29"/>
  <c r="Z1471" i="29"/>
  <c r="Y1471" i="29"/>
  <c r="AC1470" i="29"/>
  <c r="Z1470" i="29"/>
  <c r="Y1470" i="29"/>
  <c r="AC1474" i="29"/>
  <c r="Z1474" i="29"/>
  <c r="Y1474" i="29"/>
  <c r="AC1487" i="29"/>
  <c r="Z1487" i="29"/>
  <c r="Y1487" i="29"/>
  <c r="AC1497" i="29"/>
  <c r="Z1497" i="29"/>
  <c r="Y1497" i="29"/>
  <c r="AC1496" i="29"/>
  <c r="Z1496" i="29"/>
  <c r="Y1496" i="29"/>
  <c r="AC1498" i="29"/>
  <c r="Z1498" i="29"/>
  <c r="Y1498" i="29"/>
  <c r="AC1490" i="29"/>
  <c r="Z1490" i="29"/>
  <c r="Y1490" i="29"/>
  <c r="AC1488" i="29"/>
  <c r="Z1488" i="29"/>
  <c r="Y1488" i="29"/>
  <c r="AC1489" i="29"/>
  <c r="Z1489" i="29"/>
  <c r="Y1489" i="29"/>
  <c r="AC1491" i="29"/>
  <c r="Z1491" i="29"/>
  <c r="Y1491" i="29"/>
  <c r="AC1484" i="29"/>
  <c r="Z1484" i="29"/>
  <c r="Y1484" i="29"/>
  <c r="AC1483" i="29"/>
  <c r="Z1483" i="29"/>
  <c r="Y1483" i="29"/>
  <c r="AC1482" i="29"/>
  <c r="Z1482" i="29"/>
  <c r="Y1482" i="29"/>
  <c r="AC1475" i="29"/>
  <c r="Z1475" i="29"/>
  <c r="Y1475" i="29"/>
  <c r="AC1486" i="28"/>
  <c r="Z1486" i="28"/>
  <c r="Y1486" i="28"/>
  <c r="AC1477" i="28"/>
  <c r="Z1477" i="28"/>
  <c r="Y1477" i="28"/>
  <c r="AC1476" i="28"/>
  <c r="Z1476" i="28"/>
  <c r="Y1476" i="28"/>
  <c r="AC1419" i="28"/>
  <c r="Z1419" i="28"/>
  <c r="Y1419" i="28"/>
  <c r="AC1481" i="28"/>
  <c r="Z1481" i="28"/>
  <c r="Y1481" i="28"/>
  <c r="AC1430" i="28"/>
  <c r="Z1430" i="28"/>
  <c r="Y1430" i="28"/>
  <c r="AC1387" i="28"/>
  <c r="Z1387" i="28"/>
  <c r="Y1387" i="28"/>
  <c r="AC1475" i="28"/>
  <c r="Z1475" i="28"/>
  <c r="Y1475" i="28"/>
  <c r="AC1419" i="29"/>
  <c r="Z1419" i="29"/>
  <c r="Y1419" i="29"/>
  <c r="AC1486" i="29"/>
  <c r="Z1486" i="29"/>
  <c r="Y1486" i="29"/>
  <c r="AC1430" i="29"/>
  <c r="Z1430" i="29"/>
  <c r="Y1430" i="29"/>
  <c r="AC1481" i="29"/>
  <c r="Z1481" i="29"/>
  <c r="Y1481" i="29"/>
  <c r="AC1476" i="29"/>
  <c r="Z1476" i="29"/>
  <c r="Y1476" i="29"/>
  <c r="AC1477" i="29"/>
  <c r="Z1477" i="29"/>
  <c r="Y1477" i="29"/>
  <c r="AC1387" i="29"/>
  <c r="Z1387" i="29"/>
  <c r="Y1387" i="29"/>
  <c r="AC1469" i="29"/>
  <c r="Z1469" i="29"/>
  <c r="Y1469" i="29"/>
  <c r="AC1386" i="29"/>
  <c r="Z1386" i="29"/>
  <c r="Y1386" i="29"/>
  <c r="AC1495" i="29"/>
  <c r="Z1495" i="29"/>
  <c r="Y1495" i="29"/>
  <c r="AC1458" i="29"/>
  <c r="Z1458" i="29"/>
  <c r="Y1458" i="29"/>
  <c r="AC1423" i="29"/>
  <c r="Z1423" i="29"/>
  <c r="Y1423" i="29"/>
  <c r="AC1493" i="29"/>
  <c r="Z1493" i="29"/>
  <c r="Y1493" i="29"/>
  <c r="AC1461" i="29"/>
  <c r="Z1461" i="29"/>
  <c r="Y1461" i="29"/>
  <c r="AC1494" i="29"/>
  <c r="Z1494" i="29"/>
  <c r="Y1494" i="29"/>
  <c r="AC1428" i="29"/>
  <c r="Z1428" i="29"/>
  <c r="Y1428" i="29"/>
  <c r="AC1460" i="29"/>
  <c r="Z1460" i="29"/>
  <c r="Y1460" i="29"/>
  <c r="AC1388" i="29"/>
  <c r="Z1388" i="29"/>
  <c r="Y1388" i="29"/>
  <c r="AC1459" i="29"/>
  <c r="Z1459" i="29"/>
  <c r="Y1459" i="29"/>
  <c r="AC1485" i="29"/>
  <c r="Z1485" i="29"/>
  <c r="Y1485" i="29"/>
  <c r="AC1462" i="29"/>
  <c r="Z1462" i="29"/>
  <c r="Y1462" i="29"/>
  <c r="AC1468" i="29"/>
  <c r="Z1468" i="29"/>
  <c r="Y1468" i="29"/>
  <c r="AC1464" i="29"/>
  <c r="Z1464" i="29"/>
  <c r="Y1464" i="29"/>
  <c r="AC1385" i="29"/>
  <c r="Z1385" i="29"/>
  <c r="Y1385" i="29"/>
  <c r="AC1478" i="29"/>
  <c r="Z1478" i="29"/>
  <c r="Y1478" i="29"/>
  <c r="AC1492" i="29"/>
  <c r="Z1492" i="29"/>
  <c r="Y1492" i="29"/>
  <c r="AC1466" i="29"/>
  <c r="Z1466" i="29"/>
  <c r="Y1466" i="29"/>
  <c r="AC1479" i="29"/>
  <c r="Z1479" i="29"/>
  <c r="Y1479" i="29"/>
  <c r="AC1465" i="29"/>
  <c r="Z1465" i="29"/>
  <c r="Y1465" i="29"/>
  <c r="AC1401" i="29"/>
  <c r="Z1401" i="29"/>
  <c r="Y1401" i="29"/>
  <c r="AC1427" i="29"/>
  <c r="Z1427" i="29"/>
  <c r="Y1427" i="29"/>
  <c r="AC1467" i="29"/>
  <c r="Z1467" i="29"/>
  <c r="Y1467" i="29"/>
  <c r="AC1429" i="29"/>
  <c r="Z1429" i="29"/>
  <c r="Y1429" i="29"/>
  <c r="AC1480" i="29"/>
  <c r="Z1480" i="29"/>
  <c r="Y1480" i="29"/>
  <c r="AC1463" i="29"/>
  <c r="Z1463" i="29"/>
  <c r="Y1463" i="29"/>
  <c r="AC1431" i="29"/>
  <c r="Z1431" i="29"/>
  <c r="Y1431" i="29"/>
  <c r="AC1400" i="29"/>
  <c r="Z1400" i="29"/>
  <c r="Y1400" i="29"/>
  <c r="AC1398" i="29"/>
  <c r="Z1398" i="29"/>
  <c r="Y1398" i="29"/>
  <c r="AC1413" i="29"/>
  <c r="Z1413" i="29"/>
  <c r="Y1413" i="29"/>
  <c r="AC1379" i="29"/>
  <c r="Z1379" i="29"/>
  <c r="Y1379" i="29"/>
  <c r="AC1411" i="29"/>
  <c r="Z1411" i="29"/>
  <c r="Y1411" i="29"/>
  <c r="AC1406" i="29"/>
  <c r="Z1406" i="29"/>
  <c r="Y1406" i="29"/>
  <c r="AC1392" i="29"/>
  <c r="Z1392" i="29"/>
  <c r="Y1392" i="29"/>
  <c r="AC1424" i="29"/>
  <c r="Z1424" i="29"/>
  <c r="Y1424" i="29"/>
  <c r="AC1391" i="29"/>
  <c r="Z1391" i="29"/>
  <c r="Y1391" i="29"/>
  <c r="AC1403" i="29"/>
  <c r="Z1403" i="29"/>
  <c r="Y1403" i="29"/>
  <c r="AC1402" i="29"/>
  <c r="Z1402" i="29"/>
  <c r="Y1402" i="29"/>
  <c r="AC1409" i="29"/>
  <c r="Z1409" i="29"/>
  <c r="Y1409" i="29"/>
  <c r="AC1390" i="29"/>
  <c r="Z1390" i="29"/>
  <c r="Y1390" i="29"/>
  <c r="AC1382" i="29"/>
  <c r="Z1382" i="29"/>
  <c r="Y1382" i="29"/>
  <c r="AC1408" i="29"/>
  <c r="Z1408" i="29"/>
  <c r="Y1408" i="29"/>
  <c r="AC1433" i="29"/>
  <c r="Z1433" i="29"/>
  <c r="Y1433" i="29"/>
  <c r="AC1404" i="29"/>
  <c r="Z1404" i="29"/>
  <c r="Y1404" i="29"/>
  <c r="AC1425" i="29"/>
  <c r="Z1425" i="29"/>
  <c r="Y1425" i="29"/>
  <c r="AC1384" i="29"/>
  <c r="Z1384" i="29"/>
  <c r="Y1384" i="29"/>
  <c r="AC1417" i="29"/>
  <c r="Z1417" i="29"/>
  <c r="Y1417" i="29"/>
  <c r="AC1418" i="29"/>
  <c r="Z1418" i="29"/>
  <c r="Y1418" i="29"/>
  <c r="AC1420" i="29"/>
  <c r="Z1420" i="29"/>
  <c r="Y1420" i="29"/>
  <c r="AC1422" i="29"/>
  <c r="Z1422" i="29"/>
  <c r="Y1422" i="29"/>
  <c r="AC1412" i="29"/>
  <c r="Z1412" i="29"/>
  <c r="Y1412" i="29"/>
  <c r="AC1393" i="29"/>
  <c r="Z1393" i="29"/>
  <c r="Y1393" i="29"/>
  <c r="AC1389" i="29"/>
  <c r="Z1389" i="29"/>
  <c r="Y1389" i="29"/>
  <c r="AC1399" i="29"/>
  <c r="Z1399" i="29"/>
  <c r="Y1399" i="29"/>
  <c r="AC1405" i="29"/>
  <c r="Z1405" i="29"/>
  <c r="Y1405" i="29"/>
  <c r="AC1432" i="29"/>
  <c r="Z1432" i="29"/>
  <c r="Y1432" i="29"/>
  <c r="AC1421" i="29"/>
  <c r="Z1421" i="29"/>
  <c r="Y1421" i="29"/>
  <c r="AC1407" i="29"/>
  <c r="Z1407" i="29"/>
  <c r="Y1407" i="29"/>
  <c r="AC1381" i="29"/>
  <c r="Z1381" i="29"/>
  <c r="Y1381" i="29"/>
  <c r="AC1415" i="29"/>
  <c r="Z1415" i="29"/>
  <c r="Y1415" i="29"/>
  <c r="AC1383" i="29"/>
  <c r="Z1383" i="29"/>
  <c r="Y1383" i="29"/>
  <c r="AC1416" i="29"/>
  <c r="Z1416" i="29"/>
  <c r="Y1416" i="29"/>
  <c r="AC1426" i="29"/>
  <c r="Z1426" i="29"/>
  <c r="Y1426" i="29"/>
  <c r="AC1378" i="29"/>
  <c r="Z1378" i="29"/>
  <c r="Y1378" i="29"/>
  <c r="AC1410" i="29"/>
  <c r="Z1410" i="29"/>
  <c r="Y1410" i="29"/>
  <c r="AC1414" i="29"/>
  <c r="Z1414" i="29"/>
  <c r="Y1414" i="29"/>
  <c r="AC1395" i="29"/>
  <c r="Z1395" i="29"/>
  <c r="Y1395" i="29"/>
  <c r="AC1380" i="29"/>
  <c r="Z1380" i="29"/>
  <c r="Y1380" i="29"/>
  <c r="AC1295" i="29"/>
  <c r="Z1295" i="29"/>
  <c r="Y1295" i="29"/>
  <c r="AC1457" i="29"/>
  <c r="Z1457" i="29"/>
  <c r="Y1457" i="29"/>
  <c r="AC1366" i="29"/>
  <c r="Z1366" i="29"/>
  <c r="Y1366" i="29"/>
  <c r="AC1442" i="29"/>
  <c r="Z1442" i="29"/>
  <c r="Y1442" i="29"/>
  <c r="AC1371" i="29"/>
  <c r="Z1371" i="29"/>
  <c r="Y1371" i="29"/>
  <c r="AC1373" i="29"/>
  <c r="Z1373" i="29"/>
  <c r="Y1373" i="29"/>
  <c r="AC1369" i="29"/>
  <c r="Z1369" i="29"/>
  <c r="Y1369" i="29"/>
  <c r="AC1447" i="29"/>
  <c r="Z1447" i="29"/>
  <c r="Y1447" i="29"/>
  <c r="AC1456" i="29"/>
  <c r="Z1456" i="29"/>
  <c r="Y1456" i="29"/>
  <c r="AC1394" i="29"/>
  <c r="Z1394" i="29"/>
  <c r="Y1394" i="29"/>
  <c r="AC1445" i="29"/>
  <c r="Z1445" i="29"/>
  <c r="Y1445" i="29"/>
  <c r="AC1450" i="29"/>
  <c r="Z1450" i="29"/>
  <c r="Y1450" i="29"/>
  <c r="AC1451" i="29"/>
  <c r="Z1451" i="29"/>
  <c r="Y1451" i="29"/>
  <c r="AC1372" i="29"/>
  <c r="Z1372" i="29"/>
  <c r="Y1372" i="29"/>
  <c r="AC1443" i="29"/>
  <c r="Z1443" i="29"/>
  <c r="Y1443" i="29"/>
  <c r="AC1396" i="29"/>
  <c r="Z1396" i="29"/>
  <c r="Y1396" i="29"/>
  <c r="AC1454" i="29"/>
  <c r="Z1454" i="29"/>
  <c r="Y1454" i="29"/>
  <c r="AC1441" i="29"/>
  <c r="Z1441" i="29"/>
  <c r="Y1441" i="29"/>
  <c r="AC1444" i="29"/>
  <c r="Z1444" i="29"/>
  <c r="Y1444" i="29"/>
  <c r="AC1439" i="29"/>
  <c r="Z1439" i="29"/>
  <c r="Y1439" i="29"/>
  <c r="AC1437" i="29"/>
  <c r="Z1437" i="29"/>
  <c r="Y1437" i="29"/>
  <c r="AC1376" i="29"/>
  <c r="Z1376" i="29"/>
  <c r="Y1376" i="29"/>
  <c r="AC1453" i="29"/>
  <c r="Z1453" i="29"/>
  <c r="Y1453" i="29"/>
  <c r="AC1449" i="29"/>
  <c r="Z1449" i="29"/>
  <c r="Y1449" i="29"/>
  <c r="AC1434" i="29"/>
  <c r="Z1434" i="29"/>
  <c r="Y1434" i="29"/>
  <c r="AC1440" i="29"/>
  <c r="Z1440" i="29"/>
  <c r="Y1440" i="29"/>
  <c r="AC1377" i="29"/>
  <c r="Z1377" i="29"/>
  <c r="Y1377" i="29"/>
  <c r="AC1455" i="29"/>
  <c r="Z1455" i="29"/>
  <c r="Y1455" i="29"/>
  <c r="AC1375" i="29"/>
  <c r="Z1375" i="29"/>
  <c r="Y1375" i="29"/>
  <c r="AC1452" i="29"/>
  <c r="Z1452" i="29"/>
  <c r="Y1452" i="29"/>
  <c r="AC1370" i="29"/>
  <c r="Z1370" i="29"/>
  <c r="Y1370" i="29"/>
  <c r="AC1446" i="29"/>
  <c r="Z1446" i="29"/>
  <c r="Y1446" i="29"/>
  <c r="AC1374" i="29"/>
  <c r="Z1374" i="29"/>
  <c r="Y1374" i="29"/>
  <c r="AC1436" i="29"/>
  <c r="Z1436" i="29"/>
  <c r="Y1436" i="29"/>
  <c r="AC1438" i="29"/>
  <c r="Z1438" i="29"/>
  <c r="Y1438" i="29"/>
  <c r="AC1367" i="29"/>
  <c r="Z1367" i="29"/>
  <c r="Y1367" i="29"/>
  <c r="AC1397" i="29"/>
  <c r="Z1397" i="29"/>
  <c r="Y1397" i="29"/>
  <c r="AC1448" i="29"/>
  <c r="Z1448" i="29"/>
  <c r="Y1448" i="29"/>
  <c r="AC1435" i="29"/>
  <c r="Z1435" i="29"/>
  <c r="Y1435" i="29"/>
  <c r="AC1296" i="29"/>
  <c r="Z1296" i="29"/>
  <c r="Y1296" i="29"/>
  <c r="AC1368" i="29"/>
  <c r="Z1368" i="29"/>
  <c r="Y1368" i="29"/>
  <c r="AC1311" i="29"/>
  <c r="Z1311" i="29"/>
  <c r="Y1311" i="29"/>
  <c r="AC1333" i="29"/>
  <c r="Z1333" i="29"/>
  <c r="Y1333" i="29"/>
  <c r="AC1310" i="29"/>
  <c r="Z1310" i="29"/>
  <c r="Y1310" i="29"/>
  <c r="AC1312" i="29"/>
  <c r="Z1312" i="29"/>
  <c r="Y1312" i="29"/>
  <c r="AC1300" i="29"/>
  <c r="Z1300" i="29"/>
  <c r="Y1300" i="29"/>
  <c r="AC1308" i="29"/>
  <c r="Z1308" i="29"/>
  <c r="Y1308" i="29"/>
  <c r="AC1328" i="29"/>
  <c r="Z1328" i="29"/>
  <c r="Y1328" i="29"/>
  <c r="AC1338" i="29"/>
  <c r="Z1338" i="29"/>
  <c r="Y1338" i="29"/>
  <c r="AC1331" i="29"/>
  <c r="Z1331" i="29"/>
  <c r="Y1331" i="29"/>
  <c r="AC1336" i="29"/>
  <c r="Z1336" i="29"/>
  <c r="Y1336" i="29"/>
  <c r="AC1319" i="29"/>
  <c r="Z1319" i="29"/>
  <c r="Y1319" i="29"/>
  <c r="AC1327" i="29"/>
  <c r="Z1327" i="29"/>
  <c r="Y1327" i="29"/>
  <c r="AC1323" i="29"/>
  <c r="Z1323" i="29"/>
  <c r="Y1323" i="29"/>
  <c r="AC1325" i="29"/>
  <c r="Z1325" i="29"/>
  <c r="Y1325" i="29"/>
  <c r="AC1341" i="29"/>
  <c r="Z1341" i="29"/>
  <c r="Y1341" i="29"/>
  <c r="AC1318" i="29"/>
  <c r="Z1318" i="29"/>
  <c r="Y1318" i="29"/>
  <c r="AC1316" i="29"/>
  <c r="Z1316" i="29"/>
  <c r="Y1316" i="29"/>
  <c r="AC1334" i="29"/>
  <c r="Z1334" i="29"/>
  <c r="Y1334" i="29"/>
  <c r="AC1293" i="29"/>
  <c r="Z1293" i="29"/>
  <c r="Y1293" i="29"/>
  <c r="AC1315" i="29"/>
  <c r="Z1315" i="29"/>
  <c r="Y1315" i="29"/>
  <c r="AC1332" i="29"/>
  <c r="Z1332" i="29"/>
  <c r="Y1332" i="29"/>
  <c r="AC1317" i="29"/>
  <c r="Z1317" i="29"/>
  <c r="Y1317" i="29"/>
  <c r="AC1320" i="29"/>
  <c r="Z1320" i="29"/>
  <c r="Y1320" i="29"/>
  <c r="AC1337" i="29"/>
  <c r="Z1337" i="29"/>
  <c r="Y1337" i="29"/>
  <c r="AC1297" i="29"/>
  <c r="Z1297" i="29"/>
  <c r="Y1297" i="29"/>
  <c r="AC1329" i="29"/>
  <c r="Z1329" i="29"/>
  <c r="Y1329" i="29"/>
  <c r="AC1330" i="29"/>
  <c r="Z1330" i="29"/>
  <c r="Y1330" i="29"/>
  <c r="AC1340" i="29"/>
  <c r="Z1340" i="29"/>
  <c r="Y1340" i="29"/>
  <c r="AC1309" i="29"/>
  <c r="Z1309" i="29"/>
  <c r="Y1309" i="29"/>
  <c r="AC1314" i="29"/>
  <c r="Z1314" i="29"/>
  <c r="Y1314" i="29"/>
  <c r="AC1322" i="29"/>
  <c r="Z1322" i="29"/>
  <c r="Y1322" i="29"/>
  <c r="AC1324" i="29"/>
  <c r="Z1324" i="29"/>
  <c r="Y1324" i="29"/>
  <c r="AC1335" i="29"/>
  <c r="Z1335" i="29"/>
  <c r="Y1335" i="29"/>
  <c r="AC1326" i="29"/>
  <c r="Z1326" i="29"/>
  <c r="Y1326" i="29"/>
  <c r="AC1301" i="29"/>
  <c r="Z1301" i="29"/>
  <c r="Y1301" i="29"/>
  <c r="AC1313" i="29"/>
  <c r="Z1313" i="29"/>
  <c r="Y1313" i="29"/>
  <c r="AC1294" i="29"/>
  <c r="Z1294" i="29"/>
  <c r="Y1294" i="29"/>
  <c r="AC1339" i="29"/>
  <c r="Z1339" i="29"/>
  <c r="Y1339" i="29"/>
  <c r="AC1321" i="29"/>
  <c r="Z1321" i="29"/>
  <c r="Y1321" i="29"/>
  <c r="AC1299" i="29"/>
  <c r="Z1299" i="29"/>
  <c r="Y1299" i="29"/>
  <c r="AC1298" i="29"/>
  <c r="Z1298" i="29"/>
  <c r="Y1298" i="29"/>
  <c r="AC1302" i="29"/>
  <c r="Z1302" i="29"/>
  <c r="Y1302" i="29"/>
  <c r="AC1353" i="29"/>
  <c r="Z1353" i="29"/>
  <c r="Y1353" i="29"/>
  <c r="AC1286" i="29"/>
  <c r="Z1286" i="29"/>
  <c r="Y1286" i="29"/>
  <c r="AC1345" i="29"/>
  <c r="Z1345" i="29"/>
  <c r="Y1345" i="29"/>
  <c r="AC1303" i="29"/>
  <c r="Z1303" i="29"/>
  <c r="Y1303" i="29"/>
  <c r="AC1289" i="29"/>
  <c r="Z1289" i="29"/>
  <c r="Y1289" i="29"/>
  <c r="AC1291" i="29"/>
  <c r="Z1291" i="29"/>
  <c r="Y1291" i="29"/>
  <c r="AC1352" i="29"/>
  <c r="Z1352" i="29"/>
  <c r="Y1352" i="29"/>
  <c r="AC1356" i="29"/>
  <c r="Z1356" i="29"/>
  <c r="Y1356" i="29"/>
  <c r="AC1267" i="29"/>
  <c r="Z1267" i="29"/>
  <c r="Y1267" i="29"/>
  <c r="AC1305" i="29"/>
  <c r="Z1305" i="29"/>
  <c r="Y1305" i="29"/>
  <c r="AC1280" i="29"/>
  <c r="Z1280" i="29"/>
  <c r="Y1280" i="29"/>
  <c r="AC1349" i="29"/>
  <c r="Z1349" i="29"/>
  <c r="Y1349" i="29"/>
  <c r="AC1350" i="29"/>
  <c r="Z1350" i="29"/>
  <c r="Y1350" i="29"/>
  <c r="AC1346" i="29"/>
  <c r="Z1346" i="29"/>
  <c r="Y1346" i="29"/>
  <c r="AC1361" i="29"/>
  <c r="Z1361" i="29"/>
  <c r="Y1361" i="29"/>
  <c r="AC1304" i="29"/>
  <c r="Z1304" i="29"/>
  <c r="Y1304" i="29"/>
  <c r="AC1270" i="29"/>
  <c r="Z1270" i="29"/>
  <c r="Y1270" i="29"/>
  <c r="AC1221" i="29"/>
  <c r="Z1221" i="29"/>
  <c r="Y1221" i="29"/>
  <c r="AC1292" i="29"/>
  <c r="Z1292" i="29"/>
  <c r="Y1292" i="29"/>
  <c r="AC1364" i="29"/>
  <c r="Z1364" i="29"/>
  <c r="Y1364" i="29"/>
  <c r="AC1283" i="29"/>
  <c r="Z1283" i="29"/>
  <c r="Y1283" i="29"/>
  <c r="AC1287" i="29"/>
  <c r="Z1287" i="29"/>
  <c r="Y1287" i="29"/>
  <c r="AC1231" i="29"/>
  <c r="Z1231" i="29"/>
  <c r="Y1231" i="29"/>
  <c r="AC1272" i="29"/>
  <c r="Z1272" i="29"/>
  <c r="Y1272" i="29"/>
  <c r="AC1354" i="29"/>
  <c r="Z1354" i="29"/>
  <c r="Y1354" i="29"/>
  <c r="AC1358" i="29"/>
  <c r="Z1358" i="29"/>
  <c r="Y1358" i="29"/>
  <c r="AC1351" i="29"/>
  <c r="Z1351" i="29"/>
  <c r="Y1351" i="29"/>
  <c r="AC1288" i="29"/>
  <c r="Z1288" i="29"/>
  <c r="Y1288" i="29"/>
  <c r="AC1219" i="29"/>
  <c r="Z1219" i="29"/>
  <c r="Y1219" i="29"/>
  <c r="AC1284" i="29"/>
  <c r="Z1284" i="29"/>
  <c r="Y1284" i="29"/>
  <c r="AC1261" i="29"/>
  <c r="Z1261" i="29"/>
  <c r="Y1261" i="29"/>
  <c r="AC1260" i="29"/>
  <c r="Z1260" i="29"/>
  <c r="Y1260" i="29"/>
  <c r="AC1264" i="29"/>
  <c r="Z1264" i="29"/>
  <c r="Y1264" i="29"/>
  <c r="AC1343" i="29"/>
  <c r="Z1343" i="29"/>
  <c r="Y1343" i="29"/>
  <c r="AC1360" i="29"/>
  <c r="Z1360" i="29"/>
  <c r="Y1360" i="29"/>
  <c r="AC1363" i="29"/>
  <c r="Z1363" i="29"/>
  <c r="Y1363" i="29"/>
  <c r="AC1355" i="29"/>
  <c r="Z1355" i="29"/>
  <c r="Y1355" i="29"/>
  <c r="AC1290" i="29"/>
  <c r="Z1290" i="29"/>
  <c r="Y1290" i="29"/>
  <c r="AC1268" i="29"/>
  <c r="Z1268" i="29"/>
  <c r="Y1268" i="29"/>
  <c r="AC1282" i="29"/>
  <c r="Z1282" i="29"/>
  <c r="Y1282" i="29"/>
  <c r="AC1234" i="29"/>
  <c r="Z1234" i="29"/>
  <c r="Y1234" i="29"/>
  <c r="AC1262" i="29"/>
  <c r="Z1262" i="29"/>
  <c r="Y1262" i="29"/>
  <c r="AC1233" i="29"/>
  <c r="Z1233" i="29"/>
  <c r="Y1233" i="29"/>
  <c r="AC1228" i="29"/>
  <c r="Z1228" i="29"/>
  <c r="Y1228" i="29"/>
  <c r="AC1269" i="29"/>
  <c r="Z1269" i="29"/>
  <c r="Y1269" i="29"/>
  <c r="AC1271" i="29"/>
  <c r="Z1271" i="29"/>
  <c r="Y1271" i="29"/>
  <c r="AC1276" i="29"/>
  <c r="Z1276" i="29"/>
  <c r="Y1276" i="29"/>
  <c r="AC1223" i="29"/>
  <c r="Z1223" i="29"/>
  <c r="Y1223" i="29"/>
  <c r="AC1226" i="29"/>
  <c r="Z1226" i="29"/>
  <c r="Y1226" i="29"/>
  <c r="AC1225" i="29"/>
  <c r="Z1225" i="29"/>
  <c r="Y1225" i="29"/>
  <c r="AC1362" i="29"/>
  <c r="Z1362" i="29"/>
  <c r="Y1362" i="29"/>
  <c r="AC1348" i="29"/>
  <c r="Z1348" i="29"/>
  <c r="Y1348" i="29"/>
  <c r="AC1347" i="29"/>
  <c r="Z1347" i="29"/>
  <c r="Y1347" i="29"/>
  <c r="AC1342" i="29"/>
  <c r="Z1342" i="29"/>
  <c r="Y1342" i="29"/>
  <c r="AC1344" i="29"/>
  <c r="Z1344" i="29"/>
  <c r="Y1344" i="29"/>
  <c r="AC1307" i="29"/>
  <c r="Z1307" i="29"/>
  <c r="Y1307" i="29"/>
  <c r="AC1285" i="29"/>
  <c r="Z1285" i="29"/>
  <c r="Y1285" i="29"/>
  <c r="AC1236" i="29"/>
  <c r="Z1236" i="29"/>
  <c r="Y1236" i="29"/>
  <c r="AC1263" i="29"/>
  <c r="Z1263" i="29"/>
  <c r="Y1263" i="29"/>
  <c r="AC1259" i="29"/>
  <c r="Z1259" i="29"/>
  <c r="Y1259" i="29"/>
  <c r="AC1265" i="29"/>
  <c r="Z1265" i="29"/>
  <c r="Y1265" i="29"/>
  <c r="AC1235" i="29"/>
  <c r="Z1235" i="29"/>
  <c r="Y1235" i="29"/>
  <c r="AC1227" i="29"/>
  <c r="Z1227" i="29"/>
  <c r="Y1227" i="29"/>
  <c r="AC1240" i="29"/>
  <c r="Z1240" i="29"/>
  <c r="Y1240" i="29"/>
  <c r="AC1266" i="29"/>
  <c r="Z1266" i="29"/>
  <c r="Y1266" i="29"/>
  <c r="AC1230" i="29"/>
  <c r="Z1230" i="29"/>
  <c r="Y1230" i="29"/>
  <c r="AC1279" i="29"/>
  <c r="Z1279" i="29"/>
  <c r="Y1279" i="29"/>
  <c r="AC1275" i="29"/>
  <c r="Z1275" i="29"/>
  <c r="Y1275" i="29"/>
  <c r="AC1273" i="29"/>
  <c r="Z1273" i="29"/>
  <c r="Y1273" i="29"/>
  <c r="AC1224" i="29"/>
  <c r="Z1224" i="29"/>
  <c r="Y1224" i="29"/>
  <c r="AC1306" i="29"/>
  <c r="Z1306" i="29"/>
  <c r="Y1306" i="29"/>
  <c r="AC1229" i="29"/>
  <c r="Z1229" i="29"/>
  <c r="Y1229" i="29"/>
  <c r="AC1218" i="29"/>
  <c r="Z1218" i="29"/>
  <c r="Y1218" i="29"/>
  <c r="AC1232" i="29"/>
  <c r="Z1232" i="29"/>
  <c r="Y1232" i="29"/>
  <c r="AC1359" i="29"/>
  <c r="Z1359" i="29"/>
  <c r="Y1359" i="29"/>
  <c r="AC1220" i="29"/>
  <c r="Z1220" i="29"/>
  <c r="Y1220" i="29"/>
  <c r="AC1274" i="29"/>
  <c r="Z1274" i="29"/>
  <c r="Y1274" i="29"/>
  <c r="AC1365" i="29"/>
  <c r="Z1365" i="29"/>
  <c r="Y1365" i="29"/>
  <c r="AC1281" i="29"/>
  <c r="Z1281" i="29"/>
  <c r="Y1281" i="29"/>
  <c r="AC1237" i="29"/>
  <c r="Z1237" i="29"/>
  <c r="Y1237" i="29"/>
  <c r="AC1239" i="29"/>
  <c r="Z1239" i="29"/>
  <c r="Y1239" i="29"/>
  <c r="AC1238" i="29"/>
  <c r="Z1238" i="29"/>
  <c r="Y1238" i="29"/>
  <c r="AC1277" i="29"/>
  <c r="Z1277" i="29"/>
  <c r="Y1277" i="29"/>
  <c r="AC1357" i="29"/>
  <c r="Z1357" i="29"/>
  <c r="Y1357" i="29"/>
  <c r="AC1278" i="29"/>
  <c r="Z1278" i="29"/>
  <c r="Y1278" i="29"/>
  <c r="AC1222" i="29"/>
  <c r="Z1222" i="29"/>
  <c r="Y1222" i="29"/>
  <c r="AC1190" i="29"/>
  <c r="Z1190" i="29"/>
  <c r="Y1190" i="29"/>
  <c r="AC1189" i="29"/>
  <c r="Z1189" i="29"/>
  <c r="Y1189" i="29"/>
  <c r="AC1254" i="29"/>
  <c r="Z1254" i="29"/>
  <c r="Y1254" i="29"/>
  <c r="AC1250" i="29"/>
  <c r="Z1250" i="29"/>
  <c r="Y1250" i="29"/>
  <c r="AC1258" i="29"/>
  <c r="Z1258" i="29"/>
  <c r="Y1258" i="29"/>
  <c r="AC1253" i="29"/>
  <c r="Z1253" i="29"/>
  <c r="Y1253" i="29"/>
  <c r="AC1148" i="29"/>
  <c r="Z1148" i="29"/>
  <c r="Y1148" i="29"/>
  <c r="AC1216" i="29"/>
  <c r="Z1216" i="29"/>
  <c r="Y1216" i="29"/>
  <c r="AC1248" i="29"/>
  <c r="Z1248" i="29"/>
  <c r="Y1248" i="29"/>
  <c r="AC1217" i="29"/>
  <c r="Z1217" i="29"/>
  <c r="Y1217" i="29"/>
  <c r="AC1155" i="29"/>
  <c r="Z1155" i="29"/>
  <c r="Y1155" i="29"/>
  <c r="AC1188" i="29"/>
  <c r="Z1188" i="29"/>
  <c r="Y1188" i="29"/>
  <c r="AC1145" i="29"/>
  <c r="Z1145" i="29"/>
  <c r="Y1145" i="29"/>
  <c r="AC1161" i="29"/>
  <c r="Z1161" i="29"/>
  <c r="Y1161" i="29"/>
  <c r="AC1185" i="29"/>
  <c r="Z1185" i="29"/>
  <c r="Y1185" i="29"/>
  <c r="AC1156" i="29"/>
  <c r="Z1156" i="29"/>
  <c r="Y1156" i="29"/>
  <c r="AC1247" i="29"/>
  <c r="Z1247" i="29"/>
  <c r="Y1247" i="29"/>
  <c r="AC1170" i="29"/>
  <c r="Z1170" i="29"/>
  <c r="Y1170" i="29"/>
  <c r="AC1255" i="29"/>
  <c r="Z1255" i="29"/>
  <c r="Y1255" i="29"/>
  <c r="AC1152" i="29"/>
  <c r="Z1152" i="29"/>
  <c r="Y1152" i="29"/>
  <c r="AC1158" i="29"/>
  <c r="Z1158" i="29"/>
  <c r="Y1158" i="29"/>
  <c r="AC1243" i="29"/>
  <c r="Z1243" i="29"/>
  <c r="Y1243" i="29"/>
  <c r="AC1147" i="29"/>
  <c r="Z1147" i="29"/>
  <c r="Y1147" i="29"/>
  <c r="AC1146" i="29"/>
  <c r="Z1146" i="29"/>
  <c r="Y1146" i="29"/>
  <c r="AC1191" i="29"/>
  <c r="Z1191" i="29"/>
  <c r="Y1191" i="29"/>
  <c r="AC1241" i="29"/>
  <c r="Z1241" i="29"/>
  <c r="Y1241" i="29"/>
  <c r="AC1165" i="29"/>
  <c r="Z1165" i="29"/>
  <c r="Y1165" i="29"/>
  <c r="AC1171" i="29"/>
  <c r="Z1171" i="29"/>
  <c r="Y1171" i="29"/>
  <c r="AC1178" i="29"/>
  <c r="Z1178" i="29"/>
  <c r="Y1178" i="29"/>
  <c r="AC1177" i="29"/>
  <c r="Z1177" i="29"/>
  <c r="Y1177" i="29"/>
  <c r="AC1245" i="29"/>
  <c r="Z1245" i="29"/>
  <c r="Y1245" i="29"/>
  <c r="AC1184" i="29"/>
  <c r="Z1184" i="29"/>
  <c r="Y1184" i="29"/>
  <c r="AC1252" i="29"/>
  <c r="Z1252" i="29"/>
  <c r="Y1252" i="29"/>
  <c r="AC1256" i="29"/>
  <c r="Z1256" i="29"/>
  <c r="Y1256" i="29"/>
  <c r="AC1206" i="29"/>
  <c r="Z1206" i="29"/>
  <c r="Y1206" i="29"/>
  <c r="AC1169" i="29"/>
  <c r="Z1169" i="29"/>
  <c r="Y1169" i="29"/>
  <c r="AC1150" i="29"/>
  <c r="Z1150" i="29"/>
  <c r="Y1150" i="29"/>
  <c r="AC1180" i="29"/>
  <c r="Z1180" i="29"/>
  <c r="Y1180" i="29"/>
  <c r="AC1181" i="29"/>
  <c r="Z1181" i="29"/>
  <c r="Y1181" i="29"/>
  <c r="AC1159" i="29"/>
  <c r="Z1159" i="29"/>
  <c r="Y1159" i="29"/>
  <c r="AC1168" i="29"/>
  <c r="Z1168" i="29"/>
  <c r="Y1168" i="29"/>
  <c r="AC1154" i="29"/>
  <c r="Z1154" i="29"/>
  <c r="Y1154" i="29"/>
  <c r="AC1157" i="29"/>
  <c r="Z1157" i="29"/>
  <c r="Y1157" i="29"/>
  <c r="AC1208" i="29"/>
  <c r="Z1208" i="29"/>
  <c r="Y1208" i="29"/>
  <c r="AC1138" i="29"/>
  <c r="Z1138" i="29"/>
  <c r="Y1138" i="29"/>
  <c r="AC1142" i="29"/>
  <c r="Z1142" i="29"/>
  <c r="Y1142" i="29"/>
  <c r="AC1141" i="29"/>
  <c r="Z1141" i="29"/>
  <c r="Y1141" i="29"/>
  <c r="AC1160" i="29"/>
  <c r="Z1160" i="29"/>
  <c r="Y1160" i="29"/>
  <c r="AC1186" i="29"/>
  <c r="Z1186" i="29"/>
  <c r="Y1186" i="29"/>
  <c r="AC1179" i="29"/>
  <c r="Z1179" i="29"/>
  <c r="Y1179" i="29"/>
  <c r="AC1183" i="29"/>
  <c r="Z1183" i="29"/>
  <c r="Y1183" i="29"/>
  <c r="AC1246" i="29"/>
  <c r="Z1246" i="29"/>
  <c r="Y1246" i="29"/>
  <c r="AC1251" i="29"/>
  <c r="Z1251" i="29"/>
  <c r="Y1251" i="29"/>
  <c r="AC1172" i="29"/>
  <c r="Z1172" i="29"/>
  <c r="Y1172" i="29"/>
  <c r="AC1153" i="29"/>
  <c r="Z1153" i="29"/>
  <c r="Y1153" i="29"/>
  <c r="AC1151" i="29"/>
  <c r="Z1151" i="29"/>
  <c r="Y1151" i="29"/>
  <c r="AC1182" i="29"/>
  <c r="Z1182" i="29"/>
  <c r="Y1182" i="29"/>
  <c r="AC1149" i="29"/>
  <c r="Z1149" i="29"/>
  <c r="Y1149" i="29"/>
  <c r="AC1163" i="29"/>
  <c r="Z1163" i="29"/>
  <c r="Y1163" i="29"/>
  <c r="AC1162" i="29"/>
  <c r="Z1162" i="29"/>
  <c r="Y1162" i="29"/>
  <c r="AC1193" i="29"/>
  <c r="Z1193" i="29"/>
  <c r="Y1193" i="29"/>
  <c r="AC1174" i="29"/>
  <c r="Z1174" i="29"/>
  <c r="Y1174" i="29"/>
  <c r="AC1164" i="29"/>
  <c r="Z1164" i="29"/>
  <c r="Y1164" i="29"/>
  <c r="AC1144" i="29"/>
  <c r="Z1144" i="29"/>
  <c r="Y1144" i="29"/>
  <c r="AC1210" i="29"/>
  <c r="Z1210" i="29"/>
  <c r="Y1210" i="29"/>
  <c r="AC1201" i="29"/>
  <c r="Z1201" i="29"/>
  <c r="Y1201" i="29"/>
  <c r="AC1140" i="29"/>
  <c r="Z1140" i="29"/>
  <c r="Y1140" i="29"/>
  <c r="AC1187" i="29"/>
  <c r="Z1187" i="29"/>
  <c r="Y1187" i="29"/>
  <c r="AC1244" i="29"/>
  <c r="Z1244" i="29"/>
  <c r="Y1244" i="29"/>
  <c r="AC1257" i="29"/>
  <c r="Z1257" i="29"/>
  <c r="Y1257" i="29"/>
  <c r="AC1143" i="29"/>
  <c r="Z1143" i="29"/>
  <c r="Y1143" i="29"/>
  <c r="AC1173" i="29"/>
  <c r="Z1173" i="29"/>
  <c r="Y1173" i="29"/>
  <c r="AC1203" i="29"/>
  <c r="Z1203" i="29"/>
  <c r="Y1203" i="29"/>
  <c r="AC1202" i="29"/>
  <c r="Z1202" i="29"/>
  <c r="Y1202" i="29"/>
  <c r="AC1249" i="29"/>
  <c r="Z1249" i="29"/>
  <c r="Y1249" i="29"/>
  <c r="AC1215" i="29"/>
  <c r="Z1215" i="29"/>
  <c r="Y1215" i="29"/>
  <c r="AC1175" i="29"/>
  <c r="Z1175" i="29"/>
  <c r="Y1175" i="29"/>
  <c r="AC1167" i="29"/>
  <c r="Z1167" i="29"/>
  <c r="Y1167" i="29"/>
  <c r="AC1166" i="29"/>
  <c r="Z1166" i="29"/>
  <c r="Y1166" i="29"/>
  <c r="AC1192" i="29"/>
  <c r="Z1192" i="29"/>
  <c r="Y1192" i="29"/>
  <c r="AC1176" i="29"/>
  <c r="Z1176" i="29"/>
  <c r="Y1176" i="29"/>
  <c r="AC1242" i="29"/>
  <c r="Z1242" i="29"/>
  <c r="Y1242" i="29"/>
  <c r="AC1207" i="29"/>
  <c r="Z1207" i="29"/>
  <c r="Y1207" i="29"/>
  <c r="AC1209" i="29"/>
  <c r="Z1209" i="29"/>
  <c r="Y1209" i="29"/>
  <c r="AC1139" i="29"/>
  <c r="Z1139" i="29"/>
  <c r="Y1139" i="29"/>
  <c r="AC1114" i="29"/>
  <c r="Z1114" i="29"/>
  <c r="Y1114" i="29"/>
  <c r="AC1117" i="29"/>
  <c r="Z1117" i="29"/>
  <c r="Y1117" i="29"/>
  <c r="AC1204" i="29"/>
  <c r="Z1204" i="29"/>
  <c r="Y1204" i="29"/>
  <c r="AC1199" i="29"/>
  <c r="Z1199" i="29"/>
  <c r="Y1199" i="29"/>
  <c r="AC1197" i="29"/>
  <c r="Z1197" i="29"/>
  <c r="Y1197" i="29"/>
  <c r="AC1198" i="29"/>
  <c r="Z1198" i="29"/>
  <c r="Y1198" i="29"/>
  <c r="AC1135" i="29"/>
  <c r="Z1135" i="29"/>
  <c r="Y1135" i="29"/>
  <c r="AC1097" i="29"/>
  <c r="Z1097" i="29"/>
  <c r="Y1097" i="29"/>
  <c r="AC1106" i="29"/>
  <c r="Z1106" i="29"/>
  <c r="Y1106" i="29"/>
  <c r="AC1091" i="29"/>
  <c r="Z1091" i="29"/>
  <c r="Y1091" i="29"/>
  <c r="AC1079" i="29"/>
  <c r="Z1079" i="29"/>
  <c r="Y1079" i="29"/>
  <c r="AC1092" i="29"/>
  <c r="Z1092" i="29"/>
  <c r="Y1092" i="29"/>
  <c r="AC1112" i="29"/>
  <c r="Z1112" i="29"/>
  <c r="Y1112" i="29"/>
  <c r="AC1213" i="29"/>
  <c r="Z1213" i="29"/>
  <c r="Y1213" i="29"/>
  <c r="AC1098" i="29"/>
  <c r="Z1098" i="29"/>
  <c r="Y1098" i="29"/>
  <c r="AC1101" i="29"/>
  <c r="Z1101" i="29"/>
  <c r="Y1101" i="29"/>
  <c r="AC1072" i="29"/>
  <c r="Z1072" i="29"/>
  <c r="Y1072" i="29"/>
  <c r="AC1082" i="29"/>
  <c r="Z1082" i="29"/>
  <c r="Y1082" i="29"/>
  <c r="AC1212" i="29"/>
  <c r="Z1212" i="29"/>
  <c r="Y1212" i="29"/>
  <c r="AC1128" i="29"/>
  <c r="Z1128" i="29"/>
  <c r="Y1128" i="29"/>
  <c r="AC1104" i="29"/>
  <c r="Z1104" i="29"/>
  <c r="Y1104" i="29"/>
  <c r="AC1134" i="29"/>
  <c r="Z1134" i="29"/>
  <c r="Y1134" i="29"/>
  <c r="AC1196" i="29"/>
  <c r="Z1196" i="29"/>
  <c r="Y1196" i="29"/>
  <c r="AC1085" i="29"/>
  <c r="Z1085" i="29"/>
  <c r="Y1085" i="29"/>
  <c r="AC1119" i="29"/>
  <c r="Z1119" i="29"/>
  <c r="Y1119" i="29"/>
  <c r="AC1100" i="29"/>
  <c r="Z1100" i="29"/>
  <c r="Y1100" i="29"/>
  <c r="AC1211" i="29"/>
  <c r="Z1211" i="29"/>
  <c r="Y1211" i="29"/>
  <c r="AC1200" i="29"/>
  <c r="Z1200" i="29"/>
  <c r="Y1200" i="29"/>
  <c r="AC1081" i="29"/>
  <c r="Z1081" i="29"/>
  <c r="Y1081" i="29"/>
  <c r="AC1083" i="29"/>
  <c r="Z1083" i="29"/>
  <c r="Y1083" i="29"/>
  <c r="AC1133" i="29"/>
  <c r="Z1133" i="29"/>
  <c r="Y1133" i="29"/>
  <c r="AC1130" i="29"/>
  <c r="Z1130" i="29"/>
  <c r="Y1130" i="29"/>
  <c r="AC1122" i="29"/>
  <c r="Z1122" i="29"/>
  <c r="Y1122" i="29"/>
  <c r="AC1121" i="29"/>
  <c r="Z1121" i="29"/>
  <c r="Y1121" i="29"/>
  <c r="AC1127" i="29"/>
  <c r="Z1127" i="29"/>
  <c r="Y1127" i="29"/>
  <c r="AC1126" i="29"/>
  <c r="Z1126" i="29"/>
  <c r="Y1126" i="29"/>
  <c r="AC1102" i="29"/>
  <c r="Z1102" i="29"/>
  <c r="Y1102" i="29"/>
  <c r="AC1093" i="29"/>
  <c r="Z1093" i="29"/>
  <c r="Y1093" i="29"/>
  <c r="AC1107" i="29"/>
  <c r="Z1107" i="29"/>
  <c r="Y1107" i="29"/>
  <c r="AC1105" i="29"/>
  <c r="Z1105" i="29"/>
  <c r="Y1105" i="29"/>
  <c r="AC1103" i="29"/>
  <c r="Z1103" i="29"/>
  <c r="Y1103" i="29"/>
  <c r="AC1080" i="29"/>
  <c r="Z1080" i="29"/>
  <c r="Y1080" i="29"/>
  <c r="AC1111" i="29"/>
  <c r="Z1111" i="29"/>
  <c r="Y1111" i="29"/>
  <c r="AC1113" i="29"/>
  <c r="Z1113" i="29"/>
  <c r="Y1113" i="29"/>
  <c r="AC1116" i="29"/>
  <c r="Z1116" i="29"/>
  <c r="Y1116" i="29"/>
  <c r="AC1071" i="29"/>
  <c r="Z1071" i="29"/>
  <c r="Y1071" i="29"/>
  <c r="AC1136" i="29"/>
  <c r="Z1136" i="29"/>
  <c r="Y1136" i="29"/>
  <c r="AC1099" i="29"/>
  <c r="Z1099" i="29"/>
  <c r="Y1099" i="29"/>
  <c r="AC1205" i="29"/>
  <c r="Z1205" i="29"/>
  <c r="Y1205" i="29"/>
  <c r="AC1129" i="29"/>
  <c r="Z1129" i="29"/>
  <c r="Y1129" i="29"/>
  <c r="AC1131" i="29"/>
  <c r="Z1131" i="29"/>
  <c r="Y1131" i="29"/>
  <c r="AC1120" i="29"/>
  <c r="Z1120" i="29"/>
  <c r="Y1120" i="29"/>
  <c r="AC1132" i="29"/>
  <c r="Z1132" i="29"/>
  <c r="Y1132" i="29"/>
  <c r="AC1077" i="29"/>
  <c r="Z1077" i="29"/>
  <c r="Y1077" i="29"/>
  <c r="AC1078" i="29"/>
  <c r="Z1078" i="29"/>
  <c r="Y1078" i="29"/>
  <c r="AC1073" i="29"/>
  <c r="Z1073" i="29"/>
  <c r="Y1073" i="29"/>
  <c r="AC1124" i="29"/>
  <c r="Z1124" i="29"/>
  <c r="Y1124" i="29"/>
  <c r="AC1125" i="29"/>
  <c r="Z1125" i="29"/>
  <c r="Y1125" i="29"/>
  <c r="AC1002" i="29"/>
  <c r="Z1002" i="29"/>
  <c r="Y1002" i="29"/>
  <c r="AC999" i="29"/>
  <c r="Z999" i="29"/>
  <c r="Y999" i="29"/>
  <c r="AC1110" i="29"/>
  <c r="Z1110" i="29"/>
  <c r="Y1110" i="29"/>
  <c r="AC1118" i="29"/>
  <c r="Z1118" i="29"/>
  <c r="Y1118" i="29"/>
  <c r="AC1115" i="29"/>
  <c r="Z1115" i="29"/>
  <c r="Y1115" i="29"/>
  <c r="AC1090" i="29"/>
  <c r="Z1090" i="29"/>
  <c r="Y1090" i="29"/>
  <c r="AB1504" i="29" l="1"/>
  <c r="AB1147" i="29"/>
  <c r="AB1430" i="28"/>
  <c r="AB1527" i="29"/>
  <c r="AB1482" i="29"/>
  <c r="AA1482" i="29" s="1"/>
  <c r="U1482" i="29" s="1"/>
  <c r="AB1487" i="29"/>
  <c r="AA1487" i="29" s="1"/>
  <c r="U1487" i="29" s="1"/>
  <c r="AB1516" i="29"/>
  <c r="AA1516" i="29" s="1"/>
  <c r="U1516" i="29" s="1"/>
  <c r="AB1538" i="29"/>
  <c r="AA1538" i="29" s="1"/>
  <c r="U1538" i="29" s="1"/>
  <c r="AA1527" i="29"/>
  <c r="U1527" i="29" s="1"/>
  <c r="AB1534" i="29"/>
  <c r="AA1534" i="29" s="1"/>
  <c r="U1534" i="29" s="1"/>
  <c r="AB1574" i="29"/>
  <c r="AA1574" i="29" s="1"/>
  <c r="U1574" i="29" s="1"/>
  <c r="AB1078" i="29"/>
  <c r="AA1078" i="29" s="1"/>
  <c r="U1078" i="29" s="1"/>
  <c r="AB1159" i="29"/>
  <c r="AA1159" i="29" s="1"/>
  <c r="U1159" i="29" s="1"/>
  <c r="AB1271" i="29"/>
  <c r="AA1271" i="29" s="1"/>
  <c r="U1271" i="29" s="1"/>
  <c r="AB1549" i="29"/>
  <c r="AA1549" i="29" s="1"/>
  <c r="U1549" i="29" s="1"/>
  <c r="AB1484" i="29"/>
  <c r="AA1484" i="29" s="1"/>
  <c r="U1484" i="29" s="1"/>
  <c r="AB1470" i="29"/>
  <c r="AA1470" i="29" s="1"/>
  <c r="U1470" i="29" s="1"/>
  <c r="AB1515" i="29"/>
  <c r="AA1515" i="29" s="1"/>
  <c r="U1515" i="29" s="1"/>
  <c r="AB1519" i="29"/>
  <c r="AA1519" i="29" s="1"/>
  <c r="U1519" i="29" s="1"/>
  <c r="AB1529" i="29"/>
  <c r="AA1529" i="29" s="1"/>
  <c r="U1529" i="29" s="1"/>
  <c r="AB1511" i="29"/>
  <c r="AA1511" i="29" s="1"/>
  <c r="U1511" i="29" s="1"/>
  <c r="AB1550" i="29"/>
  <c r="AA1550" i="29" s="1"/>
  <c r="U1550" i="29" s="1"/>
  <c r="AB1562" i="29"/>
  <c r="AA1562" i="29" s="1"/>
  <c r="U1562" i="29" s="1"/>
  <c r="AB1465" i="29"/>
  <c r="AA1465" i="29" s="1"/>
  <c r="U1465" i="29" s="1"/>
  <c r="AB1498" i="29"/>
  <c r="AA1498" i="29" s="1"/>
  <c r="U1498" i="29" s="1"/>
  <c r="AB1500" i="29"/>
  <c r="AA1500" i="29" s="1"/>
  <c r="U1500" i="29" s="1"/>
  <c r="AB1531" i="29"/>
  <c r="AA1531" i="29" s="1"/>
  <c r="U1531" i="29" s="1"/>
  <c r="AB1483" i="29"/>
  <c r="AA1483" i="29" s="1"/>
  <c r="U1483" i="29" s="1"/>
  <c r="AB1507" i="29"/>
  <c r="AA1507" i="29" s="1"/>
  <c r="U1507" i="29" s="1"/>
  <c r="AB1539" i="29"/>
  <c r="AA1539" i="29" s="1"/>
  <c r="U1539" i="29" s="1"/>
  <c r="AB1497" i="29"/>
  <c r="AA1497" i="29" s="1"/>
  <c r="U1497" i="29" s="1"/>
  <c r="AB1464" i="29"/>
  <c r="AA1464" i="29" s="1"/>
  <c r="U1464" i="29" s="1"/>
  <c r="AB1207" i="29"/>
  <c r="AB1254" i="29"/>
  <c r="AA1254" i="29" s="1"/>
  <c r="U1254" i="29" s="1"/>
  <c r="AB1522" i="29"/>
  <c r="AA1522" i="29" s="1"/>
  <c r="U1522" i="29" s="1"/>
  <c r="AB1505" i="29"/>
  <c r="AA1505" i="29" s="1"/>
  <c r="U1505" i="29" s="1"/>
  <c r="AB1544" i="29"/>
  <c r="AA1544" i="29" s="1"/>
  <c r="U1544" i="29" s="1"/>
  <c r="AB1575" i="29"/>
  <c r="AA1575" i="29" s="1"/>
  <c r="U1575" i="29" s="1"/>
  <c r="AB1340" i="29"/>
  <c r="AA1340" i="29" s="1"/>
  <c r="U1340" i="29" s="1"/>
  <c r="AB1496" i="29"/>
  <c r="AA1496" i="29" s="1"/>
  <c r="U1496" i="29" s="1"/>
  <c r="AB1546" i="29"/>
  <c r="AA1546" i="29" s="1"/>
  <c r="U1546" i="29" s="1"/>
  <c r="AB1471" i="29"/>
  <c r="AA1471" i="29" s="1"/>
  <c r="U1471" i="29" s="1"/>
  <c r="AB1514" i="29"/>
  <c r="AA1514" i="29" s="1"/>
  <c r="U1514" i="29" s="1"/>
  <c r="AB1545" i="29"/>
  <c r="AA1545" i="29" s="1"/>
  <c r="U1545" i="29" s="1"/>
  <c r="AB1535" i="29"/>
  <c r="AA1535" i="29" s="1"/>
  <c r="U1535" i="29" s="1"/>
  <c r="AB1126" i="29"/>
  <c r="AA1126" i="29" s="1"/>
  <c r="U1126" i="29" s="1"/>
  <c r="AB1168" i="29"/>
  <c r="AA1168" i="29" s="1"/>
  <c r="U1168" i="29" s="1"/>
  <c r="AB1517" i="29"/>
  <c r="AA1517" i="29" s="1"/>
  <c r="U1517" i="29" s="1"/>
  <c r="AB1526" i="29"/>
  <c r="AA1526" i="29" s="1"/>
  <c r="U1526" i="29" s="1"/>
  <c r="AB1523" i="29"/>
  <c r="AA1523" i="29" s="1"/>
  <c r="U1523" i="29" s="1"/>
  <c r="AB1473" i="29"/>
  <c r="AA1473" i="29" s="1"/>
  <c r="U1473" i="29" s="1"/>
  <c r="AB1520" i="29"/>
  <c r="AA1520" i="29" s="1"/>
  <c r="U1520" i="29" s="1"/>
  <c r="AB1475" i="29"/>
  <c r="AA1475" i="29" s="1"/>
  <c r="U1475" i="29" s="1"/>
  <c r="AB1509" i="29"/>
  <c r="AA1509" i="29" s="1"/>
  <c r="U1509" i="29" s="1"/>
  <c r="AB1503" i="29"/>
  <c r="AA1503" i="29" s="1"/>
  <c r="U1503" i="29" s="1"/>
  <c r="AB1513" i="29"/>
  <c r="AA1513" i="29" s="1"/>
  <c r="U1513" i="29" s="1"/>
  <c r="AB1524" i="29"/>
  <c r="AA1524" i="29" s="1"/>
  <c r="U1524" i="29" s="1"/>
  <c r="AB1476" i="29"/>
  <c r="AA1476" i="29" s="1"/>
  <c r="U1476" i="29" s="1"/>
  <c r="AB1491" i="29"/>
  <c r="AA1491" i="29" s="1"/>
  <c r="U1491" i="29" s="1"/>
  <c r="AB1506" i="29"/>
  <c r="AA1506" i="29" s="1"/>
  <c r="U1506" i="29" s="1"/>
  <c r="AB1537" i="29"/>
  <c r="AA1537" i="29" s="1"/>
  <c r="U1537" i="29" s="1"/>
  <c r="AB1548" i="29"/>
  <c r="AA1548" i="29" s="1"/>
  <c r="U1548" i="29" s="1"/>
  <c r="AB1477" i="28"/>
  <c r="AA1477" i="28" s="1"/>
  <c r="U1477" i="28" s="1"/>
  <c r="AB1486" i="28"/>
  <c r="AA1486" i="28" s="1"/>
  <c r="U1486" i="28" s="1"/>
  <c r="AB1521" i="29"/>
  <c r="AA1521" i="29" s="1"/>
  <c r="U1521" i="29" s="1"/>
  <c r="AB1540" i="29"/>
  <c r="AA1540" i="29" s="1"/>
  <c r="U1540" i="29" s="1"/>
  <c r="AB1489" i="29"/>
  <c r="AA1489" i="29" s="1"/>
  <c r="U1489" i="29" s="1"/>
  <c r="AB1512" i="29"/>
  <c r="AA1512" i="29" s="1"/>
  <c r="U1512" i="29" s="1"/>
  <c r="AB1510" i="29"/>
  <c r="AA1510" i="29" s="1"/>
  <c r="U1510" i="29" s="1"/>
  <c r="AB1530" i="29"/>
  <c r="AA1530" i="29" s="1"/>
  <c r="U1530" i="29" s="1"/>
  <c r="AB1528" i="29"/>
  <c r="AA1528" i="29" s="1"/>
  <c r="U1528" i="29" s="1"/>
  <c r="AB1547" i="29"/>
  <c r="AA1547" i="29" s="1"/>
  <c r="U1547" i="29" s="1"/>
  <c r="AB1472" i="29"/>
  <c r="AA1472" i="29" s="1"/>
  <c r="U1472" i="29" s="1"/>
  <c r="AB1551" i="29"/>
  <c r="AA1551" i="29" s="1"/>
  <c r="U1551" i="29" s="1"/>
  <c r="AB1495" i="29"/>
  <c r="AA1495" i="29" s="1"/>
  <c r="U1495" i="29" s="1"/>
  <c r="AB1488" i="29"/>
  <c r="AA1488" i="29" s="1"/>
  <c r="U1488" i="29" s="1"/>
  <c r="AB1474" i="29"/>
  <c r="AA1474" i="29" s="1"/>
  <c r="U1474" i="29" s="1"/>
  <c r="AB1508" i="29"/>
  <c r="AA1508" i="29" s="1"/>
  <c r="U1508" i="29" s="1"/>
  <c r="AB1541" i="29"/>
  <c r="AA1541" i="29" s="1"/>
  <c r="U1541" i="29" s="1"/>
  <c r="AB1502" i="29"/>
  <c r="AA1502" i="29" s="1"/>
  <c r="U1502" i="29" s="1"/>
  <c r="AB1563" i="29"/>
  <c r="AA1563" i="29" s="1"/>
  <c r="U1563" i="29" s="1"/>
  <c r="AB1518" i="29"/>
  <c r="AA1518" i="29" s="1"/>
  <c r="U1518" i="29" s="1"/>
  <c r="AB1151" i="29"/>
  <c r="AA1151" i="29" s="1"/>
  <c r="U1151" i="29" s="1"/>
  <c r="AB1238" i="29"/>
  <c r="AA1238" i="29" s="1"/>
  <c r="U1238" i="29" s="1"/>
  <c r="AB1371" i="29"/>
  <c r="AA1371" i="29" s="1"/>
  <c r="U1371" i="29" s="1"/>
  <c r="AB1501" i="29"/>
  <c r="AA1501" i="29" s="1"/>
  <c r="U1501" i="29" s="1"/>
  <c r="AB1525" i="29"/>
  <c r="AA1525" i="29" s="1"/>
  <c r="U1525" i="29" s="1"/>
  <c r="AB1543" i="29"/>
  <c r="AA1543" i="29" s="1"/>
  <c r="U1543" i="29" s="1"/>
  <c r="AB1576" i="29"/>
  <c r="AA1576" i="29" s="1"/>
  <c r="U1576" i="29" s="1"/>
  <c r="AB1174" i="29"/>
  <c r="AA1174" i="29" s="1"/>
  <c r="U1174" i="29" s="1"/>
  <c r="AB1154" i="29"/>
  <c r="AA1154" i="29" s="1"/>
  <c r="U1154" i="29" s="1"/>
  <c r="AB1243" i="29"/>
  <c r="AA1243" i="29" s="1"/>
  <c r="U1243" i="29" s="1"/>
  <c r="AB1189" i="29"/>
  <c r="AA1189" i="29" s="1"/>
  <c r="U1189" i="29" s="1"/>
  <c r="AB1275" i="29"/>
  <c r="AA1275" i="29" s="1"/>
  <c r="U1275" i="29" s="1"/>
  <c r="AB1314" i="29"/>
  <c r="AA1314" i="29" s="1"/>
  <c r="U1314" i="29" s="1"/>
  <c r="AB1381" i="29"/>
  <c r="AA1381" i="29" s="1"/>
  <c r="U1381" i="29" s="1"/>
  <c r="AB1409" i="29"/>
  <c r="AA1409" i="29" s="1"/>
  <c r="U1409" i="29" s="1"/>
  <c r="AB1490" i="29"/>
  <c r="AA1490" i="29" s="1"/>
  <c r="U1490" i="29" s="1"/>
  <c r="AB1533" i="29"/>
  <c r="AA1533" i="29" s="1"/>
  <c r="U1533" i="29" s="1"/>
  <c r="AB1542" i="29"/>
  <c r="AA1542" i="29" s="1"/>
  <c r="U1542" i="29" s="1"/>
  <c r="AA1504" i="29"/>
  <c r="U1504" i="29" s="1"/>
  <c r="AB1536" i="29"/>
  <c r="AA1536" i="29" s="1"/>
  <c r="U1536" i="29" s="1"/>
  <c r="AB1577" i="29"/>
  <c r="AA1577" i="29" s="1"/>
  <c r="U1577" i="29" s="1"/>
  <c r="AB1080" i="29"/>
  <c r="AA1080" i="29" s="1"/>
  <c r="U1080" i="29" s="1"/>
  <c r="AB1117" i="29"/>
  <c r="AA1117" i="29" s="1"/>
  <c r="U1117" i="29" s="1"/>
  <c r="AB1499" i="29"/>
  <c r="AA1499" i="29" s="1"/>
  <c r="U1499" i="29" s="1"/>
  <c r="AB1532" i="29"/>
  <c r="AA1532" i="29" s="1"/>
  <c r="U1532" i="29" s="1"/>
  <c r="AB1184" i="29"/>
  <c r="AA1184" i="29" s="1"/>
  <c r="U1184" i="29" s="1"/>
  <c r="AB1188" i="29"/>
  <c r="AA1188" i="29" s="1"/>
  <c r="U1188" i="29" s="1"/>
  <c r="AB1290" i="29"/>
  <c r="AA1290" i="29" s="1"/>
  <c r="U1290" i="29" s="1"/>
  <c r="AB1221" i="29"/>
  <c r="AA1221" i="29" s="1"/>
  <c r="U1221" i="29" s="1"/>
  <c r="AB1368" i="29"/>
  <c r="AA1368" i="29" s="1"/>
  <c r="U1368" i="29" s="1"/>
  <c r="AB1398" i="29"/>
  <c r="AA1398" i="29" s="1"/>
  <c r="U1398" i="29" s="1"/>
  <c r="AB1459" i="29"/>
  <c r="AA1459" i="29" s="1"/>
  <c r="U1459" i="29" s="1"/>
  <c r="AB1198" i="29"/>
  <c r="AA1198" i="29" s="1"/>
  <c r="U1198" i="29" s="1"/>
  <c r="AB1355" i="29"/>
  <c r="AA1355" i="29" s="1"/>
  <c r="U1355" i="29" s="1"/>
  <c r="AB1418" i="29"/>
  <c r="AA1418" i="29" s="1"/>
  <c r="U1418" i="29" s="1"/>
  <c r="AB1486" i="29"/>
  <c r="AA1486" i="29" s="1"/>
  <c r="U1486" i="29" s="1"/>
  <c r="AB1267" i="29"/>
  <c r="AA1267" i="29" s="1"/>
  <c r="U1267" i="29" s="1"/>
  <c r="AB1249" i="29"/>
  <c r="AA1249" i="29" s="1"/>
  <c r="U1249" i="29" s="1"/>
  <c r="AB1310" i="29"/>
  <c r="AA1310" i="29" s="1"/>
  <c r="U1310" i="29" s="1"/>
  <c r="AB1442" i="29"/>
  <c r="AA1442" i="29" s="1"/>
  <c r="U1442" i="29" s="1"/>
  <c r="AB1110" i="29"/>
  <c r="AA1110" i="29" s="1"/>
  <c r="U1110" i="29" s="1"/>
  <c r="AB1103" i="29"/>
  <c r="AA1103" i="29" s="1"/>
  <c r="U1103" i="29" s="1"/>
  <c r="AB1104" i="29"/>
  <c r="AA1104" i="29" s="1"/>
  <c r="U1104" i="29" s="1"/>
  <c r="AB1114" i="29"/>
  <c r="AA1114" i="29" s="1"/>
  <c r="U1114" i="29" s="1"/>
  <c r="AB1142" i="29"/>
  <c r="AA1142" i="29" s="1"/>
  <c r="U1142" i="29" s="1"/>
  <c r="AB1433" i="29"/>
  <c r="AA1433" i="29" s="1"/>
  <c r="U1433" i="29" s="1"/>
  <c r="AB1467" i="29"/>
  <c r="AA1467" i="29" s="1"/>
  <c r="U1467" i="29" s="1"/>
  <c r="AB1461" i="29"/>
  <c r="AA1461" i="29" s="1"/>
  <c r="U1461" i="29" s="1"/>
  <c r="AB1150" i="29"/>
  <c r="AA1150" i="29" s="1"/>
  <c r="U1150" i="29" s="1"/>
  <c r="AB1481" i="29"/>
  <c r="AA1481" i="29" s="1"/>
  <c r="U1481" i="29" s="1"/>
  <c r="AB1077" i="29"/>
  <c r="AA1077" i="29" s="1"/>
  <c r="U1077" i="29" s="1"/>
  <c r="AB1163" i="29"/>
  <c r="AA1163" i="29" s="1"/>
  <c r="U1163" i="29" s="1"/>
  <c r="AB1455" i="29"/>
  <c r="AA1455" i="29" s="1"/>
  <c r="U1455" i="29" s="1"/>
  <c r="AB1447" i="29"/>
  <c r="AA1447" i="29" s="1"/>
  <c r="U1447" i="29" s="1"/>
  <c r="AB1105" i="29"/>
  <c r="AA1105" i="29" s="1"/>
  <c r="U1105" i="29" s="1"/>
  <c r="AB1138" i="29"/>
  <c r="AA1138" i="29" s="1"/>
  <c r="U1138" i="29" s="1"/>
  <c r="AB1362" i="29"/>
  <c r="AA1362" i="29" s="1"/>
  <c r="U1362" i="29" s="1"/>
  <c r="AB1335" i="29"/>
  <c r="AA1335" i="29" s="1"/>
  <c r="U1335" i="29" s="1"/>
  <c r="AB1436" i="29"/>
  <c r="AA1436" i="29" s="1"/>
  <c r="U1436" i="29" s="1"/>
  <c r="AB1416" i="29"/>
  <c r="AA1416" i="29" s="1"/>
  <c r="U1416" i="29" s="1"/>
  <c r="AB1408" i="29"/>
  <c r="AA1408" i="29" s="1"/>
  <c r="U1408" i="29" s="1"/>
  <c r="AB1427" i="29"/>
  <c r="AA1427" i="29" s="1"/>
  <c r="U1427" i="29" s="1"/>
  <c r="AB1002" i="29"/>
  <c r="AA1002" i="29" s="1"/>
  <c r="U1002" i="29" s="1"/>
  <c r="AB1107" i="29"/>
  <c r="AA1107" i="29" s="1"/>
  <c r="U1107" i="29" s="1"/>
  <c r="AB1209" i="29"/>
  <c r="AA1209" i="29" s="1"/>
  <c r="U1209" i="29" s="1"/>
  <c r="AB1225" i="29"/>
  <c r="AA1225" i="29" s="1"/>
  <c r="U1225" i="29" s="1"/>
  <c r="AB1284" i="29"/>
  <c r="AA1284" i="29" s="1"/>
  <c r="U1284" i="29" s="1"/>
  <c r="AB1382" i="29"/>
  <c r="AA1382" i="29" s="1"/>
  <c r="U1382" i="29" s="1"/>
  <c r="AB1116" i="29"/>
  <c r="AA1116" i="29" s="1"/>
  <c r="U1116" i="29" s="1"/>
  <c r="AB1257" i="29"/>
  <c r="AA1257" i="29" s="1"/>
  <c r="U1257" i="29" s="1"/>
  <c r="AB1179" i="29"/>
  <c r="AA1179" i="29" s="1"/>
  <c r="U1179" i="29" s="1"/>
  <c r="AB1217" i="29"/>
  <c r="AA1217" i="29" s="1"/>
  <c r="U1217" i="29" s="1"/>
  <c r="AB1363" i="29"/>
  <c r="AA1363" i="29" s="1"/>
  <c r="U1363" i="29" s="1"/>
  <c r="AB1444" i="29"/>
  <c r="AA1444" i="29" s="1"/>
  <c r="U1444" i="29" s="1"/>
  <c r="AB1431" i="29"/>
  <c r="AA1431" i="29" s="1"/>
  <c r="U1431" i="29" s="1"/>
  <c r="AB1273" i="29"/>
  <c r="AA1273" i="29" s="1"/>
  <c r="U1273" i="29" s="1"/>
  <c r="AB1131" i="29"/>
  <c r="AA1131" i="29" s="1"/>
  <c r="U1131" i="29" s="1"/>
  <c r="AB1133" i="29"/>
  <c r="AA1133" i="29" s="1"/>
  <c r="U1133" i="29" s="1"/>
  <c r="AB1235" i="29"/>
  <c r="AA1235" i="29" s="1"/>
  <c r="U1235" i="29" s="1"/>
  <c r="AB1262" i="29"/>
  <c r="AA1262" i="29" s="1"/>
  <c r="U1262" i="29" s="1"/>
  <c r="AB1287" i="29"/>
  <c r="AA1287" i="29" s="1"/>
  <c r="U1287" i="29" s="1"/>
  <c r="AB1312" i="29"/>
  <c r="AA1312" i="29" s="1"/>
  <c r="U1312" i="29" s="1"/>
  <c r="AB1419" i="28"/>
  <c r="AA1419" i="28" s="1"/>
  <c r="U1419" i="28" s="1"/>
  <c r="AB1115" i="29"/>
  <c r="AA1115" i="29" s="1"/>
  <c r="U1115" i="29" s="1"/>
  <c r="AB1216" i="29"/>
  <c r="AA1216" i="29" s="1"/>
  <c r="U1216" i="29" s="1"/>
  <c r="AB1318" i="29"/>
  <c r="AA1318" i="29" s="1"/>
  <c r="U1318" i="29" s="1"/>
  <c r="AB1397" i="29"/>
  <c r="AA1397" i="29" s="1"/>
  <c r="U1397" i="29" s="1"/>
  <c r="AB1425" i="29"/>
  <c r="AA1425" i="29" s="1"/>
  <c r="U1425" i="29" s="1"/>
  <c r="AB1477" i="29"/>
  <c r="AA1477" i="29" s="1"/>
  <c r="U1477" i="29" s="1"/>
  <c r="AB1081" i="29"/>
  <c r="AA1081" i="29" s="1"/>
  <c r="U1081" i="29" s="1"/>
  <c r="AB1106" i="29"/>
  <c r="AA1106" i="29" s="1"/>
  <c r="U1106" i="29" s="1"/>
  <c r="AB1202" i="29"/>
  <c r="AA1202" i="29" s="1"/>
  <c r="U1202" i="29" s="1"/>
  <c r="AB1161" i="29"/>
  <c r="AA1161" i="29" s="1"/>
  <c r="U1161" i="29" s="1"/>
  <c r="AB1282" i="29"/>
  <c r="AA1282" i="29" s="1"/>
  <c r="U1282" i="29" s="1"/>
  <c r="AB1302" i="29"/>
  <c r="AA1302" i="29" s="1"/>
  <c r="U1302" i="29" s="1"/>
  <c r="AB1317" i="29"/>
  <c r="AA1317" i="29" s="1"/>
  <c r="U1317" i="29" s="1"/>
  <c r="AB1099" i="29"/>
  <c r="AA1099" i="29" s="1"/>
  <c r="U1099" i="29" s="1"/>
  <c r="AB1203" i="29"/>
  <c r="AA1203" i="29" s="1"/>
  <c r="U1203" i="29" s="1"/>
  <c r="AB1145" i="29"/>
  <c r="AA1145" i="29" s="1"/>
  <c r="U1145" i="29" s="1"/>
  <c r="AB1298" i="29"/>
  <c r="AA1298" i="29" s="1"/>
  <c r="U1298" i="29" s="1"/>
  <c r="AB1476" i="28"/>
  <c r="AA1476" i="28" s="1"/>
  <c r="U1476" i="28" s="1"/>
  <c r="AB1475" i="28"/>
  <c r="AA1475" i="28" s="1"/>
  <c r="U1475" i="28" s="1"/>
  <c r="AB1387" i="28"/>
  <c r="AA1387" i="28" s="1"/>
  <c r="U1387" i="28" s="1"/>
  <c r="AB1445" i="29"/>
  <c r="AA1445" i="29" s="1"/>
  <c r="U1445" i="29" s="1"/>
  <c r="AB1148" i="29"/>
  <c r="AA1148" i="29" s="1"/>
  <c r="U1148" i="29" s="1"/>
  <c r="AB1167" i="29"/>
  <c r="AA1167" i="29" s="1"/>
  <c r="U1167" i="29" s="1"/>
  <c r="AB1149" i="29"/>
  <c r="AA1149" i="29" s="1"/>
  <c r="U1149" i="29" s="1"/>
  <c r="AB1180" i="29"/>
  <c r="AA1180" i="29" s="1"/>
  <c r="U1180" i="29" s="1"/>
  <c r="AB1240" i="29"/>
  <c r="AA1240" i="29" s="1"/>
  <c r="U1240" i="29" s="1"/>
  <c r="AB1272" i="29"/>
  <c r="AA1272" i="29" s="1"/>
  <c r="U1272" i="29" s="1"/>
  <c r="AB1303" i="29"/>
  <c r="AA1303" i="29" s="1"/>
  <c r="U1303" i="29" s="1"/>
  <c r="AB1329" i="29"/>
  <c r="AA1329" i="29" s="1"/>
  <c r="U1329" i="29" s="1"/>
  <c r="AB1377" i="29"/>
  <c r="AA1377" i="29" s="1"/>
  <c r="U1377" i="29" s="1"/>
  <c r="AB1265" i="29"/>
  <c r="AA1265" i="29" s="1"/>
  <c r="U1265" i="29" s="1"/>
  <c r="AB1113" i="29"/>
  <c r="AA1113" i="29" s="1"/>
  <c r="U1113" i="29" s="1"/>
  <c r="AB1186" i="29"/>
  <c r="AA1186" i="29" s="1"/>
  <c r="U1186" i="29" s="1"/>
  <c r="AB1248" i="29"/>
  <c r="AA1248" i="29" s="1"/>
  <c r="U1248" i="29" s="1"/>
  <c r="AB1441" i="29"/>
  <c r="AA1441" i="29" s="1"/>
  <c r="U1441" i="29" s="1"/>
  <c r="AB1406" i="29"/>
  <c r="AA1406" i="29" s="1"/>
  <c r="U1406" i="29" s="1"/>
  <c r="AB1463" i="29"/>
  <c r="AA1463" i="29" s="1"/>
  <c r="U1463" i="29" s="1"/>
  <c r="AB1428" i="29"/>
  <c r="AA1428" i="29" s="1"/>
  <c r="U1428" i="29" s="1"/>
  <c r="AA1430" i="28"/>
  <c r="U1430" i="28" s="1"/>
  <c r="AB1481" i="28"/>
  <c r="AA1481" i="28" s="1"/>
  <c r="U1481" i="28" s="1"/>
  <c r="AB1469" i="29"/>
  <c r="AA1469" i="29" s="1"/>
  <c r="U1469" i="29" s="1"/>
  <c r="AB1359" i="29"/>
  <c r="AA1359" i="29" s="1"/>
  <c r="U1359" i="29" s="1"/>
  <c r="AB1299" i="29"/>
  <c r="AA1299" i="29" s="1"/>
  <c r="U1299" i="29" s="1"/>
  <c r="AB1277" i="29"/>
  <c r="AA1277" i="29" s="1"/>
  <c r="U1277" i="29" s="1"/>
  <c r="AB1440" i="29"/>
  <c r="AA1440" i="29" s="1"/>
  <c r="U1440" i="29" s="1"/>
  <c r="AB1072" i="29"/>
  <c r="AA1072" i="29" s="1"/>
  <c r="U1072" i="29" s="1"/>
  <c r="AB1434" i="29"/>
  <c r="AA1434" i="29" s="1"/>
  <c r="U1434" i="29" s="1"/>
  <c r="AB1196" i="29"/>
  <c r="AA1196" i="29" s="1"/>
  <c r="U1196" i="29" s="1"/>
  <c r="AB1204" i="29"/>
  <c r="AA1204" i="29" s="1"/>
  <c r="U1204" i="29" s="1"/>
  <c r="AB1187" i="29"/>
  <c r="AA1187" i="29" s="1"/>
  <c r="U1187" i="29" s="1"/>
  <c r="AB1153" i="29"/>
  <c r="AA1153" i="29" s="1"/>
  <c r="U1153" i="29" s="1"/>
  <c r="AB1206" i="29"/>
  <c r="AA1206" i="29" s="1"/>
  <c r="U1206" i="29" s="1"/>
  <c r="AB1283" i="29"/>
  <c r="AA1283" i="29" s="1"/>
  <c r="U1283" i="29" s="1"/>
  <c r="AB1320" i="29"/>
  <c r="AA1320" i="29" s="1"/>
  <c r="U1320" i="29" s="1"/>
  <c r="AB1336" i="29"/>
  <c r="AA1336" i="29" s="1"/>
  <c r="U1336" i="29" s="1"/>
  <c r="AB1370" i="29"/>
  <c r="AA1370" i="29" s="1"/>
  <c r="U1370" i="29" s="1"/>
  <c r="AB1389" i="29"/>
  <c r="AA1389" i="29" s="1"/>
  <c r="U1389" i="29" s="1"/>
  <c r="AB1384" i="29"/>
  <c r="AA1384" i="29" s="1"/>
  <c r="U1384" i="29" s="1"/>
  <c r="AB1401" i="29"/>
  <c r="AA1401" i="29" s="1"/>
  <c r="U1401" i="29" s="1"/>
  <c r="AB1458" i="29"/>
  <c r="AA1458" i="29" s="1"/>
  <c r="U1458" i="29" s="1"/>
  <c r="AB1387" i="29"/>
  <c r="AA1387" i="29" s="1"/>
  <c r="U1387" i="29" s="1"/>
  <c r="AB1393" i="29"/>
  <c r="AA1393" i="29" s="1"/>
  <c r="U1393" i="29" s="1"/>
  <c r="AB1098" i="29"/>
  <c r="AA1098" i="29" s="1"/>
  <c r="U1098" i="29" s="1"/>
  <c r="AB1218" i="29"/>
  <c r="AA1218" i="29" s="1"/>
  <c r="U1218" i="29" s="1"/>
  <c r="AB1453" i="29"/>
  <c r="AA1453" i="29" s="1"/>
  <c r="U1453" i="29" s="1"/>
  <c r="AB1407" i="29"/>
  <c r="AA1407" i="29" s="1"/>
  <c r="U1407" i="29" s="1"/>
  <c r="AB1411" i="29"/>
  <c r="AA1411" i="29" s="1"/>
  <c r="U1411" i="29" s="1"/>
  <c r="AB1118" i="29"/>
  <c r="AA1118" i="29" s="1"/>
  <c r="U1118" i="29" s="1"/>
  <c r="AB1121" i="29"/>
  <c r="AA1121" i="29" s="1"/>
  <c r="U1121" i="29" s="1"/>
  <c r="AB1213" i="29"/>
  <c r="AA1213" i="29" s="1"/>
  <c r="U1213" i="29" s="1"/>
  <c r="AB1201" i="29"/>
  <c r="AA1201" i="29" s="1"/>
  <c r="U1201" i="29" s="1"/>
  <c r="AB1229" i="29"/>
  <c r="AA1229" i="29" s="1"/>
  <c r="U1229" i="29" s="1"/>
  <c r="AB1260" i="29"/>
  <c r="AA1260" i="29" s="1"/>
  <c r="U1260" i="29" s="1"/>
  <c r="AB1349" i="29"/>
  <c r="AA1349" i="29" s="1"/>
  <c r="U1349" i="29" s="1"/>
  <c r="AB1326" i="29"/>
  <c r="AA1326" i="29" s="1"/>
  <c r="U1326" i="29" s="1"/>
  <c r="AB1332" i="29"/>
  <c r="AA1332" i="29" s="1"/>
  <c r="U1332" i="29" s="1"/>
  <c r="AB1311" i="29"/>
  <c r="AA1311" i="29" s="1"/>
  <c r="U1311" i="29" s="1"/>
  <c r="AB1462" i="29"/>
  <c r="AA1462" i="29" s="1"/>
  <c r="U1462" i="29" s="1"/>
  <c r="AB1383" i="29"/>
  <c r="AA1383" i="29" s="1"/>
  <c r="U1383" i="29" s="1"/>
  <c r="AB1166" i="29"/>
  <c r="AA1166" i="29" s="1"/>
  <c r="U1166" i="29" s="1"/>
  <c r="AB1255" i="29"/>
  <c r="AA1255" i="29" s="1"/>
  <c r="U1255" i="29" s="1"/>
  <c r="AB1278" i="29"/>
  <c r="AA1278" i="29" s="1"/>
  <c r="U1278" i="29" s="1"/>
  <c r="AB1289" i="29"/>
  <c r="AA1289" i="29" s="1"/>
  <c r="U1289" i="29" s="1"/>
  <c r="AB1443" i="29"/>
  <c r="AA1443" i="29" s="1"/>
  <c r="U1443" i="29" s="1"/>
  <c r="AB1079" i="29"/>
  <c r="AA1079" i="29" s="1"/>
  <c r="U1079" i="29" s="1"/>
  <c r="AB1236" i="29"/>
  <c r="AA1236" i="29" s="1"/>
  <c r="U1236" i="29" s="1"/>
  <c r="AB1073" i="29"/>
  <c r="AA1073" i="29" s="1"/>
  <c r="U1073" i="29" s="1"/>
  <c r="AB1129" i="29"/>
  <c r="AA1129" i="29" s="1"/>
  <c r="U1129" i="29" s="1"/>
  <c r="AB1102" i="29"/>
  <c r="AA1102" i="29" s="1"/>
  <c r="U1102" i="29" s="1"/>
  <c r="AB1199" i="29"/>
  <c r="AA1199" i="29" s="1"/>
  <c r="U1199" i="29" s="1"/>
  <c r="AB1215" i="29"/>
  <c r="AA1215" i="29" s="1"/>
  <c r="U1215" i="29" s="1"/>
  <c r="AB1224" i="29"/>
  <c r="AA1224" i="29" s="1"/>
  <c r="U1224" i="29" s="1"/>
  <c r="AB1228" i="29"/>
  <c r="AA1228" i="29" s="1"/>
  <c r="U1228" i="29" s="1"/>
  <c r="AB1385" i="29"/>
  <c r="AA1385" i="29" s="1"/>
  <c r="U1385" i="29" s="1"/>
  <c r="AB1341" i="29"/>
  <c r="AA1341" i="29" s="1"/>
  <c r="U1341" i="29" s="1"/>
  <c r="AB1083" i="29"/>
  <c r="AA1083" i="29" s="1"/>
  <c r="U1083" i="29" s="1"/>
  <c r="AB1091" i="29"/>
  <c r="AA1091" i="29" s="1"/>
  <c r="U1091" i="29" s="1"/>
  <c r="AB1242" i="29"/>
  <c r="AA1242" i="29" s="1"/>
  <c r="U1242" i="29" s="1"/>
  <c r="AB1169" i="29"/>
  <c r="AA1169" i="29" s="1"/>
  <c r="U1169" i="29" s="1"/>
  <c r="AB1285" i="29"/>
  <c r="AA1285" i="29" s="1"/>
  <c r="U1285" i="29" s="1"/>
  <c r="AB1261" i="29"/>
  <c r="AA1261" i="29" s="1"/>
  <c r="U1261" i="29" s="1"/>
  <c r="AB1330" i="29"/>
  <c r="AA1330" i="29" s="1"/>
  <c r="U1330" i="29" s="1"/>
  <c r="AB1325" i="29"/>
  <c r="AA1325" i="29" s="1"/>
  <c r="U1325" i="29" s="1"/>
  <c r="AB1438" i="29"/>
  <c r="AA1438" i="29" s="1"/>
  <c r="U1438" i="29" s="1"/>
  <c r="AB1366" i="29"/>
  <c r="AA1366" i="29" s="1"/>
  <c r="U1366" i="29" s="1"/>
  <c r="AB1430" i="29"/>
  <c r="AA1430" i="29" s="1"/>
  <c r="U1430" i="29" s="1"/>
  <c r="AB1193" i="29"/>
  <c r="AA1193" i="29" s="1"/>
  <c r="U1193" i="29" s="1"/>
  <c r="AB1171" i="29"/>
  <c r="AA1171" i="29" s="1"/>
  <c r="U1171" i="29" s="1"/>
  <c r="AB1185" i="29"/>
  <c r="AA1185" i="29" s="1"/>
  <c r="U1185" i="29" s="1"/>
  <c r="AB1226" i="29"/>
  <c r="AA1226" i="29" s="1"/>
  <c r="U1226" i="29" s="1"/>
  <c r="AB1231" i="29"/>
  <c r="AA1231" i="29" s="1"/>
  <c r="U1231" i="29" s="1"/>
  <c r="AB1305" i="29"/>
  <c r="AA1305" i="29" s="1"/>
  <c r="U1305" i="29" s="1"/>
  <c r="AB1324" i="29"/>
  <c r="AA1324" i="29" s="1"/>
  <c r="U1324" i="29" s="1"/>
  <c r="AB1308" i="29"/>
  <c r="AA1308" i="29" s="1"/>
  <c r="U1308" i="29" s="1"/>
  <c r="AB1437" i="29"/>
  <c r="AA1437" i="29" s="1"/>
  <c r="U1437" i="29" s="1"/>
  <c r="AB1426" i="29"/>
  <c r="AA1426" i="29" s="1"/>
  <c r="U1426" i="29" s="1"/>
  <c r="AB1412" i="29"/>
  <c r="AA1412" i="29" s="1"/>
  <c r="U1412" i="29" s="1"/>
  <c r="AB1480" i="29"/>
  <c r="AA1480" i="29" s="1"/>
  <c r="U1480" i="29" s="1"/>
  <c r="AB1200" i="29"/>
  <c r="AA1200" i="29" s="1"/>
  <c r="U1200" i="29" s="1"/>
  <c r="AB1256" i="29"/>
  <c r="AA1256" i="29" s="1"/>
  <c r="U1256" i="29" s="1"/>
  <c r="AB1344" i="29"/>
  <c r="AA1344" i="29" s="1"/>
  <c r="U1344" i="29" s="1"/>
  <c r="AB1219" i="29"/>
  <c r="AA1219" i="29" s="1"/>
  <c r="U1219" i="29" s="1"/>
  <c r="AB1345" i="29"/>
  <c r="AA1345" i="29" s="1"/>
  <c r="U1345" i="29" s="1"/>
  <c r="AB1339" i="29"/>
  <c r="AA1339" i="29" s="1"/>
  <c r="U1339" i="29" s="1"/>
  <c r="AB1327" i="29"/>
  <c r="AA1327" i="29" s="1"/>
  <c r="U1327" i="29" s="1"/>
  <c r="AB1374" i="29"/>
  <c r="AA1374" i="29" s="1"/>
  <c r="U1374" i="29" s="1"/>
  <c r="AB1372" i="29"/>
  <c r="AA1372" i="29" s="1"/>
  <c r="U1372" i="29" s="1"/>
  <c r="AB1295" i="29"/>
  <c r="AA1295" i="29" s="1"/>
  <c r="U1295" i="29" s="1"/>
  <c r="AB1422" i="29"/>
  <c r="AA1422" i="29" s="1"/>
  <c r="U1422" i="29" s="1"/>
  <c r="AB1379" i="29"/>
  <c r="AA1379" i="29" s="1"/>
  <c r="U1379" i="29" s="1"/>
  <c r="AB1156" i="29"/>
  <c r="AA1156" i="29" s="1"/>
  <c r="U1156" i="29" s="1"/>
  <c r="AB1162" i="29"/>
  <c r="AA1162" i="29" s="1"/>
  <c r="U1162" i="29" s="1"/>
  <c r="AB1223" i="29"/>
  <c r="AA1223" i="29" s="1"/>
  <c r="U1223" i="29" s="1"/>
  <c r="AB1286" i="29"/>
  <c r="AA1286" i="29" s="1"/>
  <c r="U1286" i="29" s="1"/>
  <c r="AB1369" i="29"/>
  <c r="AA1369" i="29" s="1"/>
  <c r="U1369" i="29" s="1"/>
  <c r="AB1136" i="29"/>
  <c r="AA1136" i="29" s="1"/>
  <c r="U1136" i="29" s="1"/>
  <c r="AB1211" i="29"/>
  <c r="AA1211" i="29" s="1"/>
  <c r="U1211" i="29" s="1"/>
  <c r="AB1251" i="29"/>
  <c r="AA1251" i="29" s="1"/>
  <c r="U1251" i="29" s="1"/>
  <c r="AB1252" i="29"/>
  <c r="AA1252" i="29" s="1"/>
  <c r="U1252" i="29" s="1"/>
  <c r="AB1237" i="29"/>
  <c r="AA1237" i="29" s="1"/>
  <c r="U1237" i="29" s="1"/>
  <c r="AB1342" i="29"/>
  <c r="AA1342" i="29" s="1"/>
  <c r="U1342" i="29" s="1"/>
  <c r="AB1234" i="29"/>
  <c r="AA1234" i="29" s="1"/>
  <c r="U1234" i="29" s="1"/>
  <c r="AB1288" i="29"/>
  <c r="AA1288" i="29" s="1"/>
  <c r="U1288" i="29" s="1"/>
  <c r="AB1294" i="29"/>
  <c r="AA1294" i="29" s="1"/>
  <c r="U1294" i="29" s="1"/>
  <c r="AB1337" i="29"/>
  <c r="AA1337" i="29" s="1"/>
  <c r="U1337" i="29" s="1"/>
  <c r="AB1319" i="29"/>
  <c r="AA1319" i="29" s="1"/>
  <c r="U1319" i="29" s="1"/>
  <c r="AB1446" i="29"/>
  <c r="AA1446" i="29" s="1"/>
  <c r="U1446" i="29" s="1"/>
  <c r="AB1451" i="29"/>
  <c r="AA1451" i="29" s="1"/>
  <c r="U1451" i="29" s="1"/>
  <c r="AB1380" i="29"/>
  <c r="AA1380" i="29" s="1"/>
  <c r="U1380" i="29" s="1"/>
  <c r="AB1391" i="29"/>
  <c r="AA1391" i="29" s="1"/>
  <c r="U1391" i="29" s="1"/>
  <c r="AB1413" i="29"/>
  <c r="AA1413" i="29" s="1"/>
  <c r="U1413" i="29" s="1"/>
  <c r="AB1466" i="29"/>
  <c r="AA1466" i="29" s="1"/>
  <c r="U1466" i="29" s="1"/>
  <c r="AB1494" i="29"/>
  <c r="AA1494" i="29" s="1"/>
  <c r="U1494" i="29" s="1"/>
  <c r="AB1071" i="29"/>
  <c r="AA1071" i="29" s="1"/>
  <c r="U1071" i="29" s="1"/>
  <c r="AB1139" i="29"/>
  <c r="AA1139" i="29" s="1"/>
  <c r="U1139" i="29" s="1"/>
  <c r="AB1173" i="29"/>
  <c r="AA1173" i="29" s="1"/>
  <c r="U1173" i="29" s="1"/>
  <c r="AB1241" i="29"/>
  <c r="AA1241" i="29" s="1"/>
  <c r="U1241" i="29" s="1"/>
  <c r="AB1222" i="29"/>
  <c r="AA1222" i="29" s="1"/>
  <c r="U1222" i="29" s="1"/>
  <c r="AB1259" i="29"/>
  <c r="AA1259" i="29" s="1"/>
  <c r="U1259" i="29" s="1"/>
  <c r="AB1343" i="29"/>
  <c r="AA1343" i="29" s="1"/>
  <c r="U1343" i="29" s="1"/>
  <c r="AB1346" i="29"/>
  <c r="AA1346" i="29" s="1"/>
  <c r="U1346" i="29" s="1"/>
  <c r="AB1356" i="29"/>
  <c r="AA1356" i="29" s="1"/>
  <c r="U1356" i="29" s="1"/>
  <c r="AB1373" i="29"/>
  <c r="AA1373" i="29" s="1"/>
  <c r="U1373" i="29" s="1"/>
  <c r="AB1100" i="29"/>
  <c r="AA1100" i="29" s="1"/>
  <c r="U1100" i="29" s="1"/>
  <c r="AB1253" i="29"/>
  <c r="AA1253" i="29" s="1"/>
  <c r="U1253" i="29" s="1"/>
  <c r="AB1092" i="29"/>
  <c r="AA1092" i="29" s="1"/>
  <c r="U1092" i="29" s="1"/>
  <c r="AB1266" i="29"/>
  <c r="AA1266" i="29" s="1"/>
  <c r="U1266" i="29" s="1"/>
  <c r="AB1263" i="29"/>
  <c r="AA1263" i="29" s="1"/>
  <c r="U1263" i="29" s="1"/>
  <c r="AB1210" i="29"/>
  <c r="AA1210" i="29" s="1"/>
  <c r="U1210" i="29" s="1"/>
  <c r="AB1119" i="29"/>
  <c r="AA1119" i="29" s="1"/>
  <c r="U1119" i="29" s="1"/>
  <c r="AB1144" i="29"/>
  <c r="AA1144" i="29" s="1"/>
  <c r="U1144" i="29" s="1"/>
  <c r="AB1258" i="29"/>
  <c r="AA1258" i="29" s="1"/>
  <c r="U1258" i="29" s="1"/>
  <c r="AB1365" i="29"/>
  <c r="AA1365" i="29" s="1"/>
  <c r="U1365" i="29" s="1"/>
  <c r="AB1348" i="29"/>
  <c r="AA1348" i="29" s="1"/>
  <c r="U1348" i="29" s="1"/>
  <c r="AB1449" i="29"/>
  <c r="AA1449" i="29" s="1"/>
  <c r="U1449" i="29" s="1"/>
  <c r="AB1414" i="29"/>
  <c r="AA1414" i="29" s="1"/>
  <c r="U1414" i="29" s="1"/>
  <c r="AB1415" i="29"/>
  <c r="AA1415" i="29" s="1"/>
  <c r="U1415" i="29" s="1"/>
  <c r="AB1392" i="29"/>
  <c r="AA1392" i="29" s="1"/>
  <c r="U1392" i="29" s="1"/>
  <c r="AB1400" i="29"/>
  <c r="AA1400" i="29" s="1"/>
  <c r="U1400" i="29" s="1"/>
  <c r="AB1478" i="29"/>
  <c r="AA1478" i="29" s="1"/>
  <c r="U1478" i="29" s="1"/>
  <c r="AB1419" i="29"/>
  <c r="AA1419" i="29" s="1"/>
  <c r="U1419" i="29" s="1"/>
  <c r="AB1124" i="29"/>
  <c r="AA1124" i="29" s="1"/>
  <c r="U1124" i="29" s="1"/>
  <c r="AB1093" i="29"/>
  <c r="AA1093" i="29" s="1"/>
  <c r="U1093" i="29" s="1"/>
  <c r="AB1082" i="29"/>
  <c r="AA1082" i="29" s="1"/>
  <c r="U1082" i="29" s="1"/>
  <c r="AB1182" i="29"/>
  <c r="AA1182" i="29" s="1"/>
  <c r="U1182" i="29" s="1"/>
  <c r="AB1146" i="29"/>
  <c r="AA1146" i="29" s="1"/>
  <c r="U1146" i="29" s="1"/>
  <c r="AB1306" i="29"/>
  <c r="AA1306" i="29" s="1"/>
  <c r="U1306" i="29" s="1"/>
  <c r="AB1269" i="29"/>
  <c r="AA1269" i="29" s="1"/>
  <c r="U1269" i="29" s="1"/>
  <c r="AB1292" i="29"/>
  <c r="AA1292" i="29" s="1"/>
  <c r="U1292" i="29" s="1"/>
  <c r="AB1333" i="29"/>
  <c r="AA1333" i="29" s="1"/>
  <c r="U1333" i="29" s="1"/>
  <c r="AB1390" i="29"/>
  <c r="AA1390" i="29" s="1"/>
  <c r="U1390" i="29" s="1"/>
  <c r="AB1183" i="29"/>
  <c r="AA1183" i="29" s="1"/>
  <c r="U1183" i="29" s="1"/>
  <c r="AB1140" i="29"/>
  <c r="AA1140" i="29" s="1"/>
  <c r="U1140" i="29" s="1"/>
  <c r="AB1172" i="29"/>
  <c r="AA1172" i="29" s="1"/>
  <c r="U1172" i="29" s="1"/>
  <c r="AB1165" i="29"/>
  <c r="AA1165" i="29" s="1"/>
  <c r="U1165" i="29" s="1"/>
  <c r="AA1147" i="29"/>
  <c r="U1147" i="29" s="1"/>
  <c r="AB1170" i="29"/>
  <c r="AA1170" i="29" s="1"/>
  <c r="U1170" i="29" s="1"/>
  <c r="AB1274" i="29"/>
  <c r="AA1274" i="29" s="1"/>
  <c r="U1274" i="29" s="1"/>
  <c r="AB1313" i="29"/>
  <c r="AA1313" i="29" s="1"/>
  <c r="U1313" i="29" s="1"/>
  <c r="AB1331" i="29"/>
  <c r="AA1331" i="29" s="1"/>
  <c r="U1331" i="29" s="1"/>
  <c r="AB1376" i="29"/>
  <c r="AA1376" i="29" s="1"/>
  <c r="U1376" i="29" s="1"/>
  <c r="AB1395" i="29"/>
  <c r="AA1395" i="29" s="1"/>
  <c r="U1395" i="29" s="1"/>
  <c r="AB1420" i="29"/>
  <c r="AA1420" i="29" s="1"/>
  <c r="U1420" i="29" s="1"/>
  <c r="AB1424" i="29"/>
  <c r="AA1424" i="29" s="1"/>
  <c r="U1424" i="29" s="1"/>
  <c r="AB1405" i="29"/>
  <c r="AA1405" i="29" s="1"/>
  <c r="U1405" i="29" s="1"/>
  <c r="AB1300" i="29"/>
  <c r="AA1300" i="29" s="1"/>
  <c r="U1300" i="29" s="1"/>
  <c r="AB1197" i="29"/>
  <c r="AA1197" i="29" s="1"/>
  <c r="U1197" i="29" s="1"/>
  <c r="AB1350" i="29"/>
  <c r="AA1350" i="29" s="1"/>
  <c r="U1350" i="29" s="1"/>
  <c r="AB1399" i="29"/>
  <c r="AA1399" i="29" s="1"/>
  <c r="U1399" i="29" s="1"/>
  <c r="AB1205" i="29"/>
  <c r="AA1205" i="29" s="1"/>
  <c r="U1205" i="29" s="1"/>
  <c r="AB1132" i="29"/>
  <c r="AA1132" i="29" s="1"/>
  <c r="U1132" i="29" s="1"/>
  <c r="AB1134" i="29"/>
  <c r="AA1134" i="29" s="1"/>
  <c r="U1134" i="29" s="1"/>
  <c r="AB1112" i="29"/>
  <c r="AA1112" i="29" s="1"/>
  <c r="U1112" i="29" s="1"/>
  <c r="AB1250" i="29"/>
  <c r="AA1250" i="29" s="1"/>
  <c r="U1250" i="29" s="1"/>
  <c r="AB1239" i="29"/>
  <c r="AA1239" i="29" s="1"/>
  <c r="U1239" i="29" s="1"/>
  <c r="AB1279" i="29"/>
  <c r="AA1279" i="29" s="1"/>
  <c r="U1279" i="29" s="1"/>
  <c r="AB1347" i="29"/>
  <c r="AA1347" i="29" s="1"/>
  <c r="U1347" i="29" s="1"/>
  <c r="AB1360" i="29"/>
  <c r="AA1360" i="29" s="1"/>
  <c r="U1360" i="29" s="1"/>
  <c r="AB1270" i="29"/>
  <c r="AA1270" i="29" s="1"/>
  <c r="U1270" i="29" s="1"/>
  <c r="AB1323" i="29"/>
  <c r="AA1323" i="29" s="1"/>
  <c r="U1323" i="29" s="1"/>
  <c r="AB1367" i="29"/>
  <c r="AA1367" i="29" s="1"/>
  <c r="U1367" i="29" s="1"/>
  <c r="AB1454" i="29"/>
  <c r="AA1454" i="29" s="1"/>
  <c r="U1454" i="29" s="1"/>
  <c r="AB1404" i="29"/>
  <c r="AA1404" i="29" s="1"/>
  <c r="U1404" i="29" s="1"/>
  <c r="AB1468" i="29"/>
  <c r="AA1468" i="29" s="1"/>
  <c r="U1468" i="29" s="1"/>
  <c r="AB1176" i="29"/>
  <c r="AA1176" i="29" s="1"/>
  <c r="U1176" i="29" s="1"/>
  <c r="AB1227" i="29"/>
  <c r="AA1227" i="29" s="1"/>
  <c r="U1227" i="29" s="1"/>
  <c r="AB1127" i="29"/>
  <c r="AA1127" i="29" s="1"/>
  <c r="U1127" i="29" s="1"/>
  <c r="AB1192" i="29"/>
  <c r="AA1192" i="29" s="1"/>
  <c r="U1192" i="29" s="1"/>
  <c r="AB1245" i="29"/>
  <c r="AA1245" i="29" s="1"/>
  <c r="U1245" i="29" s="1"/>
  <c r="AB1268" i="29"/>
  <c r="AA1268" i="29" s="1"/>
  <c r="U1268" i="29" s="1"/>
  <c r="AB1322" i="29"/>
  <c r="AA1322" i="29" s="1"/>
  <c r="U1322" i="29" s="1"/>
  <c r="AB1450" i="29"/>
  <c r="AA1450" i="29" s="1"/>
  <c r="U1450" i="29" s="1"/>
  <c r="AB1492" i="29"/>
  <c r="AA1492" i="29" s="1"/>
  <c r="U1492" i="29" s="1"/>
  <c r="AB1394" i="29"/>
  <c r="AA1394" i="29" s="1"/>
  <c r="U1394" i="29" s="1"/>
  <c r="AB1378" i="29"/>
  <c r="AA1378" i="29" s="1"/>
  <c r="U1378" i="29" s="1"/>
  <c r="AB1090" i="29"/>
  <c r="AA1090" i="29" s="1"/>
  <c r="U1090" i="29" s="1"/>
  <c r="AB1212" i="29"/>
  <c r="AA1212" i="29" s="1"/>
  <c r="U1212" i="29" s="1"/>
  <c r="AB1175" i="29"/>
  <c r="AA1175" i="29" s="1"/>
  <c r="U1175" i="29" s="1"/>
  <c r="AB1351" i="29"/>
  <c r="AA1351" i="29" s="1"/>
  <c r="U1351" i="29" s="1"/>
  <c r="AB1208" i="29"/>
  <c r="AA1208" i="29" s="1"/>
  <c r="U1208" i="29" s="1"/>
  <c r="AB1247" i="29"/>
  <c r="AA1247" i="29" s="1"/>
  <c r="U1247" i="29" s="1"/>
  <c r="AB1160" i="29"/>
  <c r="AA1160" i="29" s="1"/>
  <c r="U1160" i="29" s="1"/>
  <c r="AB1233" i="29"/>
  <c r="AA1233" i="29" s="1"/>
  <c r="U1233" i="29" s="1"/>
  <c r="AB1120" i="29"/>
  <c r="AA1120" i="29" s="1"/>
  <c r="U1120" i="29" s="1"/>
  <c r="AB1111" i="29"/>
  <c r="AA1111" i="29" s="1"/>
  <c r="U1111" i="29" s="1"/>
  <c r="AB1181" i="29"/>
  <c r="AA1181" i="29" s="1"/>
  <c r="U1181" i="29" s="1"/>
  <c r="AB1435" i="29"/>
  <c r="AA1435" i="29" s="1"/>
  <c r="U1435" i="29" s="1"/>
  <c r="AB1396" i="29"/>
  <c r="AA1396" i="29" s="1"/>
  <c r="U1396" i="29" s="1"/>
  <c r="AB1493" i="29"/>
  <c r="AA1493" i="29" s="1"/>
  <c r="U1493" i="29" s="1"/>
  <c r="AB1309" i="29"/>
  <c r="AA1309" i="29" s="1"/>
  <c r="U1309" i="29" s="1"/>
  <c r="AB1130" i="29"/>
  <c r="AA1130" i="29" s="1"/>
  <c r="U1130" i="29" s="1"/>
  <c r="AB1190" i="29"/>
  <c r="AA1190" i="29" s="1"/>
  <c r="U1190" i="29" s="1"/>
  <c r="AB1293" i="29"/>
  <c r="AA1293" i="29" s="1"/>
  <c r="U1293" i="29" s="1"/>
  <c r="AB1101" i="29"/>
  <c r="AA1101" i="29" s="1"/>
  <c r="U1101" i="29" s="1"/>
  <c r="AB1246" i="29"/>
  <c r="AA1246" i="29" s="1"/>
  <c r="U1246" i="29" s="1"/>
  <c r="AB1157" i="29"/>
  <c r="AA1157" i="29" s="1"/>
  <c r="U1157" i="29" s="1"/>
  <c r="AB1357" i="29"/>
  <c r="AA1357" i="29" s="1"/>
  <c r="U1357" i="29" s="1"/>
  <c r="AB1307" i="29"/>
  <c r="AA1307" i="29" s="1"/>
  <c r="U1307" i="29" s="1"/>
  <c r="AB1276" i="29"/>
  <c r="AA1276" i="29" s="1"/>
  <c r="U1276" i="29" s="1"/>
  <c r="AB1364" i="29"/>
  <c r="AA1364" i="29" s="1"/>
  <c r="U1364" i="29" s="1"/>
  <c r="AB1280" i="29"/>
  <c r="AA1280" i="29" s="1"/>
  <c r="U1280" i="29" s="1"/>
  <c r="AB1291" i="29"/>
  <c r="AA1291" i="29" s="1"/>
  <c r="U1291" i="29" s="1"/>
  <c r="AB1328" i="29"/>
  <c r="AA1328" i="29" s="1"/>
  <c r="U1328" i="29" s="1"/>
  <c r="AB1457" i="29"/>
  <c r="AA1457" i="29" s="1"/>
  <c r="U1457" i="29" s="1"/>
  <c r="AB1354" i="29"/>
  <c r="AA1354" i="29" s="1"/>
  <c r="U1354" i="29" s="1"/>
  <c r="AB1410" i="29"/>
  <c r="AA1410" i="29" s="1"/>
  <c r="U1410" i="29" s="1"/>
  <c r="AB1301" i="29"/>
  <c r="AA1301" i="29" s="1"/>
  <c r="U1301" i="29" s="1"/>
  <c r="AB1141" i="29"/>
  <c r="AA1141" i="29" s="1"/>
  <c r="U1141" i="29" s="1"/>
  <c r="AB1191" i="29"/>
  <c r="AA1191" i="29" s="1"/>
  <c r="U1191" i="29" s="1"/>
  <c r="AB1297" i="29"/>
  <c r="AA1297" i="29" s="1"/>
  <c r="U1297" i="29" s="1"/>
  <c r="AB1439" i="29"/>
  <c r="AA1439" i="29" s="1"/>
  <c r="U1439" i="29" s="1"/>
  <c r="AB1429" i="29"/>
  <c r="AA1429" i="29" s="1"/>
  <c r="U1429" i="29" s="1"/>
  <c r="AB1122" i="29"/>
  <c r="AA1122" i="29" s="1"/>
  <c r="U1122" i="29" s="1"/>
  <c r="AB1128" i="29"/>
  <c r="AA1128" i="29" s="1"/>
  <c r="U1128" i="29" s="1"/>
  <c r="AB1244" i="29"/>
  <c r="AA1244" i="29" s="1"/>
  <c r="U1244" i="29" s="1"/>
  <c r="AB1152" i="29"/>
  <c r="AA1152" i="29" s="1"/>
  <c r="U1152" i="29" s="1"/>
  <c r="AB1281" i="29"/>
  <c r="AA1281" i="29" s="1"/>
  <c r="U1281" i="29" s="1"/>
  <c r="AB1232" i="29"/>
  <c r="AA1232" i="29" s="1"/>
  <c r="U1232" i="29" s="1"/>
  <c r="AB1264" i="29"/>
  <c r="AA1264" i="29" s="1"/>
  <c r="U1264" i="29" s="1"/>
  <c r="AB1353" i="29"/>
  <c r="AA1353" i="29" s="1"/>
  <c r="U1353" i="29" s="1"/>
  <c r="AB1315" i="29"/>
  <c r="AA1315" i="29" s="1"/>
  <c r="U1315" i="29" s="1"/>
  <c r="AB1448" i="29"/>
  <c r="AA1448" i="29" s="1"/>
  <c r="U1448" i="29" s="1"/>
  <c r="AB1375" i="29"/>
  <c r="AA1375" i="29" s="1"/>
  <c r="U1375" i="29" s="1"/>
  <c r="AB1432" i="29"/>
  <c r="AA1432" i="29" s="1"/>
  <c r="U1432" i="29" s="1"/>
  <c r="AB1403" i="29"/>
  <c r="AA1403" i="29" s="1"/>
  <c r="U1403" i="29" s="1"/>
  <c r="AB1485" i="29"/>
  <c r="AA1485" i="29" s="1"/>
  <c r="U1485" i="29" s="1"/>
  <c r="AB1423" i="29"/>
  <c r="AA1423" i="29" s="1"/>
  <c r="U1423" i="29" s="1"/>
  <c r="AB1143" i="29"/>
  <c r="AA1143" i="29" s="1"/>
  <c r="U1143" i="29" s="1"/>
  <c r="AB1155" i="29"/>
  <c r="AA1155" i="29" s="1"/>
  <c r="U1155" i="29" s="1"/>
  <c r="AB1479" i="29"/>
  <c r="AA1479" i="29" s="1"/>
  <c r="U1479" i="29" s="1"/>
  <c r="AB1085" i="29"/>
  <c r="AA1085" i="29" s="1"/>
  <c r="U1085" i="29" s="1"/>
  <c r="AB1135" i="29"/>
  <c r="AA1135" i="29" s="1"/>
  <c r="U1135" i="29" s="1"/>
  <c r="AB1321" i="29"/>
  <c r="AA1321" i="29" s="1"/>
  <c r="U1321" i="29" s="1"/>
  <c r="AB1316" i="29"/>
  <c r="AA1316" i="29" s="1"/>
  <c r="U1316" i="29" s="1"/>
  <c r="AB1296" i="29"/>
  <c r="AA1296" i="29" s="1"/>
  <c r="U1296" i="29" s="1"/>
  <c r="AB999" i="29"/>
  <c r="AA999" i="29" s="1"/>
  <c r="U999" i="29" s="1"/>
  <c r="AB1452" i="29"/>
  <c r="AA1452" i="29" s="1"/>
  <c r="U1452" i="29" s="1"/>
  <c r="AB1158" i="29"/>
  <c r="AA1158" i="29" s="1"/>
  <c r="U1158" i="29" s="1"/>
  <c r="AB1178" i="29"/>
  <c r="AA1178" i="29" s="1"/>
  <c r="U1178" i="29" s="1"/>
  <c r="AB1352" i="29"/>
  <c r="AA1352" i="29" s="1"/>
  <c r="U1352" i="29" s="1"/>
  <c r="AB1361" i="29"/>
  <c r="AA1361" i="29" s="1"/>
  <c r="U1361" i="29" s="1"/>
  <c r="AB1220" i="29"/>
  <c r="AA1220" i="29" s="1"/>
  <c r="U1220" i="29" s="1"/>
  <c r="AB1358" i="29"/>
  <c r="AA1358" i="29" s="1"/>
  <c r="U1358" i="29" s="1"/>
  <c r="AB1334" i="29"/>
  <c r="AA1334" i="29" s="1"/>
  <c r="U1334" i="29" s="1"/>
  <c r="AB1456" i="29"/>
  <c r="AA1456" i="29" s="1"/>
  <c r="U1456" i="29" s="1"/>
  <c r="AB1460" i="29"/>
  <c r="AA1460" i="29" s="1"/>
  <c r="U1460" i="29" s="1"/>
  <c r="AB1417" i="29"/>
  <c r="AA1417" i="29" s="1"/>
  <c r="U1417" i="29" s="1"/>
  <c r="AB1164" i="29"/>
  <c r="AA1164" i="29" s="1"/>
  <c r="U1164" i="29" s="1"/>
  <c r="AB1421" i="29"/>
  <c r="AA1421" i="29" s="1"/>
  <c r="U1421" i="29" s="1"/>
  <c r="AB1386" i="29"/>
  <c r="AA1386" i="29" s="1"/>
  <c r="U1386" i="29" s="1"/>
  <c r="AB1125" i="29"/>
  <c r="AA1125" i="29" s="1"/>
  <c r="U1125" i="29" s="1"/>
  <c r="AB1402" i="29"/>
  <c r="AA1402" i="29" s="1"/>
  <c r="U1402" i="29" s="1"/>
  <c r="AB1177" i="29"/>
  <c r="AA1177" i="29" s="1"/>
  <c r="U1177" i="29" s="1"/>
  <c r="AB1230" i="29"/>
  <c r="AA1230" i="29" s="1"/>
  <c r="U1230" i="29" s="1"/>
  <c r="AB1304" i="29"/>
  <c r="AA1304" i="29" s="1"/>
  <c r="U1304" i="29" s="1"/>
  <c r="AB1338" i="29"/>
  <c r="AA1338" i="29" s="1"/>
  <c r="U1338" i="29" s="1"/>
  <c r="AB1388" i="29"/>
  <c r="AA1388" i="29" s="1"/>
  <c r="U1388" i="29" s="1"/>
  <c r="AA1207" i="29"/>
  <c r="U1207" i="29" s="1"/>
  <c r="AB1097" i="29"/>
  <c r="AA1097" i="29" s="1"/>
  <c r="U1097" i="29" s="1"/>
  <c r="AC1386" i="28"/>
  <c r="Z1386" i="28"/>
  <c r="Y1386" i="28"/>
  <c r="AC1479" i="28"/>
  <c r="Z1479" i="28"/>
  <c r="Y1479" i="28"/>
  <c r="AC1478" i="28"/>
  <c r="Z1478" i="28"/>
  <c r="Y1478" i="28"/>
  <c r="AC1493" i="28"/>
  <c r="Z1493" i="28"/>
  <c r="Y1493" i="28"/>
  <c r="AC1495" i="28"/>
  <c r="Z1495" i="28"/>
  <c r="Y1495" i="28"/>
  <c r="AC1469" i="28"/>
  <c r="Z1469" i="28"/>
  <c r="Y1469" i="28"/>
  <c r="AC1485" i="28"/>
  <c r="Z1485" i="28"/>
  <c r="Y1485" i="28"/>
  <c r="AC1458" i="28"/>
  <c r="Z1458" i="28"/>
  <c r="Y1458" i="28"/>
  <c r="AC1423" i="28"/>
  <c r="Z1423" i="28"/>
  <c r="Y1423" i="28"/>
  <c r="AC1492" i="28"/>
  <c r="Z1492" i="28"/>
  <c r="Y1492" i="28"/>
  <c r="AC1468" i="28"/>
  <c r="Z1468" i="28"/>
  <c r="Y1468" i="28"/>
  <c r="AC1461" i="28"/>
  <c r="Z1461" i="28"/>
  <c r="Y1461" i="28"/>
  <c r="AC1494" i="28"/>
  <c r="Z1494" i="28"/>
  <c r="Y1494" i="28"/>
  <c r="AC1428" i="28"/>
  <c r="Z1428" i="28"/>
  <c r="Y1428" i="28"/>
  <c r="AC1460" i="28"/>
  <c r="Z1460" i="28"/>
  <c r="Y1460" i="28"/>
  <c r="AC1388" i="28"/>
  <c r="Z1388" i="28"/>
  <c r="Y1388" i="28"/>
  <c r="AC1459" i="28"/>
  <c r="Z1459" i="28"/>
  <c r="Y1459" i="28"/>
  <c r="AC1462" i="28"/>
  <c r="Z1462" i="28"/>
  <c r="Y1462" i="28"/>
  <c r="AC1464" i="28"/>
  <c r="Z1464" i="28"/>
  <c r="Y1464" i="28"/>
  <c r="AC1385" i="28"/>
  <c r="Z1385" i="28"/>
  <c r="Y1385" i="28"/>
  <c r="AC1465" i="28"/>
  <c r="Z1465" i="28"/>
  <c r="Y1465" i="28"/>
  <c r="AC1466" i="28"/>
  <c r="Z1466" i="28"/>
  <c r="Y1466" i="28"/>
  <c r="AC1463" i="28"/>
  <c r="Z1463" i="28"/>
  <c r="Y1463" i="28"/>
  <c r="AC1401" i="28"/>
  <c r="Z1401" i="28"/>
  <c r="Y1401" i="28"/>
  <c r="AC1480" i="28"/>
  <c r="Z1480" i="28"/>
  <c r="Y1480" i="28"/>
  <c r="AC1429" i="28"/>
  <c r="Z1429" i="28"/>
  <c r="Y1429" i="28"/>
  <c r="AC1427" i="28"/>
  <c r="Z1427" i="28"/>
  <c r="Y1427" i="28"/>
  <c r="AC1467" i="28"/>
  <c r="Z1467" i="28"/>
  <c r="Y1467" i="28"/>
  <c r="AC1431" i="28"/>
  <c r="Z1431" i="28"/>
  <c r="Y1431" i="28"/>
  <c r="AC1400" i="28"/>
  <c r="Z1400" i="28"/>
  <c r="Y1400" i="28"/>
  <c r="AC1413" i="28"/>
  <c r="Z1413" i="28"/>
  <c r="Y1413" i="28"/>
  <c r="AC1424" i="28"/>
  <c r="Z1424" i="28"/>
  <c r="Y1424" i="28"/>
  <c r="AC1406" i="28"/>
  <c r="Z1406" i="28"/>
  <c r="Y1406" i="28"/>
  <c r="AC1398" i="28"/>
  <c r="Z1398" i="28"/>
  <c r="Y1398" i="28"/>
  <c r="AC1392" i="28"/>
  <c r="Z1392" i="28"/>
  <c r="Y1392" i="28"/>
  <c r="AC1411" i="28"/>
  <c r="Z1411" i="28"/>
  <c r="Y1411" i="28"/>
  <c r="AC1379" i="28"/>
  <c r="Z1379" i="28"/>
  <c r="Y1379" i="28"/>
  <c r="AC1391" i="28"/>
  <c r="Z1391" i="28"/>
  <c r="Y1391" i="28"/>
  <c r="AC1402" i="28"/>
  <c r="Z1402" i="28"/>
  <c r="Y1402" i="28"/>
  <c r="AC1425" i="28"/>
  <c r="Z1425" i="28"/>
  <c r="Y1425" i="28"/>
  <c r="AC1407" i="28"/>
  <c r="Z1407" i="28"/>
  <c r="Y1407" i="28"/>
  <c r="AC1405" i="28"/>
  <c r="Z1405" i="28"/>
  <c r="Y1405" i="28"/>
  <c r="AC1433" i="28"/>
  <c r="Z1433" i="28"/>
  <c r="Y1433" i="28"/>
  <c r="AC1409" i="28"/>
  <c r="Z1409" i="28"/>
  <c r="Y1409" i="28"/>
  <c r="AC1403" i="28"/>
  <c r="Z1403" i="28"/>
  <c r="Y1403" i="28"/>
  <c r="AC1412" i="28"/>
  <c r="Z1412" i="28"/>
  <c r="Y1412" i="28"/>
  <c r="AC1426" i="28"/>
  <c r="Z1426" i="28"/>
  <c r="Y1426" i="28"/>
  <c r="AC1432" i="28"/>
  <c r="Z1432" i="28"/>
  <c r="Y1432" i="28"/>
  <c r="AC1390" i="28"/>
  <c r="Z1390" i="28"/>
  <c r="Y1390" i="28"/>
  <c r="AC1382" i="28"/>
  <c r="Z1382" i="28"/>
  <c r="Y1382" i="28"/>
  <c r="AC1420" i="28"/>
  <c r="Z1420" i="28"/>
  <c r="Y1420" i="28"/>
  <c r="AC1408" i="28"/>
  <c r="Z1408" i="28"/>
  <c r="Y1408" i="28"/>
  <c r="AC1404" i="28"/>
  <c r="Z1404" i="28"/>
  <c r="Y1404" i="28"/>
  <c r="AC1384" i="28"/>
  <c r="Z1384" i="28"/>
  <c r="Y1384" i="28"/>
  <c r="AC1417" i="28"/>
  <c r="Z1417" i="28"/>
  <c r="Y1417" i="28"/>
  <c r="AC1418" i="28"/>
  <c r="Z1418" i="28"/>
  <c r="Y1418" i="28"/>
  <c r="AC1422" i="28"/>
  <c r="Z1422" i="28"/>
  <c r="Y1422" i="28"/>
  <c r="AC1393" i="28"/>
  <c r="Z1393" i="28"/>
  <c r="Y1393" i="28"/>
  <c r="AC1389" i="28"/>
  <c r="Z1389" i="28"/>
  <c r="Y1389" i="28"/>
  <c r="AC1399" i="28"/>
  <c r="Z1399" i="28"/>
  <c r="Y1399" i="28"/>
  <c r="AC1421" i="28"/>
  <c r="Z1421" i="28"/>
  <c r="Y1421" i="28"/>
  <c r="AC1415" i="28"/>
  <c r="Z1415" i="28"/>
  <c r="Y1415" i="28"/>
  <c r="AC1381" i="28"/>
  <c r="Z1381" i="28"/>
  <c r="Y1381" i="28"/>
  <c r="AC1378" i="28"/>
  <c r="Z1378" i="28"/>
  <c r="Y1378" i="28"/>
  <c r="AC1414" i="28"/>
  <c r="Z1414" i="28"/>
  <c r="Y1414" i="28"/>
  <c r="AC1410" i="28"/>
  <c r="Z1410" i="28"/>
  <c r="Y1410" i="28"/>
  <c r="AC1383" i="28"/>
  <c r="Z1383" i="28"/>
  <c r="Y1383" i="28"/>
  <c r="AC1416" i="28"/>
  <c r="Z1416" i="28"/>
  <c r="Y1416" i="28"/>
  <c r="AC1395" i="28"/>
  <c r="Z1395" i="28"/>
  <c r="Y1395" i="28"/>
  <c r="AC1380" i="28"/>
  <c r="Z1380" i="28"/>
  <c r="Y1380" i="28"/>
  <c r="AC1457" i="28"/>
  <c r="Z1457" i="28"/>
  <c r="Y1457" i="28"/>
  <c r="AC1442" i="28"/>
  <c r="Z1442" i="28"/>
  <c r="Y1442" i="28"/>
  <c r="AC1371" i="28"/>
  <c r="Z1371" i="28"/>
  <c r="Y1371" i="28"/>
  <c r="AC1394" i="28"/>
  <c r="Z1394" i="28"/>
  <c r="Y1394" i="28"/>
  <c r="AC1456" i="28"/>
  <c r="Z1456" i="28"/>
  <c r="Y1456" i="28"/>
  <c r="AC1373" i="28"/>
  <c r="Z1373" i="28"/>
  <c r="Y1373" i="28"/>
  <c r="AC1369" i="28"/>
  <c r="Z1369" i="28"/>
  <c r="Y1369" i="28"/>
  <c r="AC1295" i="28"/>
  <c r="Z1295" i="28"/>
  <c r="Y1295" i="28"/>
  <c r="AC1366" i="28"/>
  <c r="Z1366" i="28"/>
  <c r="Y1366" i="28"/>
  <c r="AC1447" i="28"/>
  <c r="Z1447" i="28"/>
  <c r="Y1447" i="28"/>
  <c r="AC1396" i="28"/>
  <c r="Z1396" i="28"/>
  <c r="Y1396" i="28"/>
  <c r="AC1446" i="28"/>
  <c r="Z1446" i="28"/>
  <c r="Y1446" i="28"/>
  <c r="AC1455" i="28"/>
  <c r="Z1455" i="28"/>
  <c r="Y1455" i="28"/>
  <c r="AC1445" i="28"/>
  <c r="Z1445" i="28"/>
  <c r="Y1445" i="28"/>
  <c r="AC1450" i="28"/>
  <c r="Z1450" i="28"/>
  <c r="Y1450" i="28"/>
  <c r="AC1441" i="28"/>
  <c r="Z1441" i="28"/>
  <c r="Y1441" i="28"/>
  <c r="AC1449" i="28"/>
  <c r="Z1449" i="28"/>
  <c r="Y1449" i="28"/>
  <c r="AC1397" i="28"/>
  <c r="Z1397" i="28"/>
  <c r="Y1397" i="28"/>
  <c r="AC1434" i="28"/>
  <c r="Z1434" i="28"/>
  <c r="Y1434" i="28"/>
  <c r="AC1444" i="28"/>
  <c r="Z1444" i="28"/>
  <c r="Y1444" i="28"/>
  <c r="AC1451" i="28"/>
  <c r="Z1451" i="28"/>
  <c r="Y1451" i="28"/>
  <c r="AC1372" i="28"/>
  <c r="Z1372" i="28"/>
  <c r="Y1372" i="28"/>
  <c r="AC1443" i="28"/>
  <c r="Z1443" i="28"/>
  <c r="Y1443" i="28"/>
  <c r="AC1454" i="28"/>
  <c r="Z1454" i="28"/>
  <c r="Y1454" i="28"/>
  <c r="AC1439" i="28"/>
  <c r="Z1439" i="28"/>
  <c r="Y1439" i="28"/>
  <c r="AC1437" i="28"/>
  <c r="Z1437" i="28"/>
  <c r="Y1437" i="28"/>
  <c r="AC1376" i="28"/>
  <c r="Z1376" i="28"/>
  <c r="Y1376" i="28"/>
  <c r="AC1453" i="28"/>
  <c r="Z1453" i="28"/>
  <c r="Y1453" i="28"/>
  <c r="AC1440" i="28"/>
  <c r="Z1440" i="28"/>
  <c r="Y1440" i="28"/>
  <c r="AC1377" i="28"/>
  <c r="Z1377" i="28"/>
  <c r="Y1377" i="28"/>
  <c r="AC1375" i="28"/>
  <c r="Z1375" i="28"/>
  <c r="Y1375" i="28"/>
  <c r="AC1452" i="28"/>
  <c r="Z1452" i="28"/>
  <c r="Y1452" i="28"/>
  <c r="AC1370" i="28"/>
  <c r="Z1370" i="28"/>
  <c r="Y1370" i="28"/>
  <c r="AC1367" i="28"/>
  <c r="Z1367" i="28"/>
  <c r="Y1367" i="28"/>
  <c r="AC1374" i="28"/>
  <c r="Z1374" i="28"/>
  <c r="Y1374" i="28"/>
  <c r="AC1436" i="28"/>
  <c r="Z1436" i="28"/>
  <c r="Y1436" i="28"/>
  <c r="AC1438" i="28"/>
  <c r="Z1438" i="28"/>
  <c r="Y1438" i="28"/>
  <c r="AC1435" i="28"/>
  <c r="Z1435" i="28"/>
  <c r="Y1435" i="28"/>
  <c r="AC1448" i="28"/>
  <c r="Z1448" i="28"/>
  <c r="Y1448" i="28"/>
  <c r="AC1296" i="28"/>
  <c r="Z1296" i="28"/>
  <c r="Y1296" i="28"/>
  <c r="AC1368" i="28"/>
  <c r="Z1368" i="28"/>
  <c r="Y1368" i="28"/>
  <c r="AC1311" i="28"/>
  <c r="Z1311" i="28"/>
  <c r="Y1311" i="28"/>
  <c r="AC1333" i="28"/>
  <c r="Z1333" i="28"/>
  <c r="Y1333" i="28"/>
  <c r="AC1312" i="28"/>
  <c r="Z1312" i="28"/>
  <c r="Y1312" i="28"/>
  <c r="AC1328" i="28"/>
  <c r="Z1328" i="28"/>
  <c r="Y1328" i="28"/>
  <c r="AC1308" i="28"/>
  <c r="Z1308" i="28"/>
  <c r="Y1308" i="28"/>
  <c r="AC1331" i="28"/>
  <c r="Z1331" i="28"/>
  <c r="Y1331" i="28"/>
  <c r="AC1336" i="28"/>
  <c r="Z1336" i="28"/>
  <c r="Y1336" i="28"/>
  <c r="AC1310" i="28"/>
  <c r="Z1310" i="28"/>
  <c r="Y1310" i="28"/>
  <c r="AC1300" i="28"/>
  <c r="Z1300" i="28"/>
  <c r="Y1300" i="28"/>
  <c r="AC1338" i="28"/>
  <c r="Z1338" i="28"/>
  <c r="Y1338" i="28"/>
  <c r="AC1293" i="28"/>
  <c r="Z1293" i="28"/>
  <c r="Y1293" i="28"/>
  <c r="AC1319" i="28"/>
  <c r="Z1319" i="28"/>
  <c r="Y1319" i="28"/>
  <c r="AC1335" i="28"/>
  <c r="Z1335" i="28"/>
  <c r="Y1335" i="28"/>
  <c r="AC1309" i="28"/>
  <c r="Z1309" i="28"/>
  <c r="Y1309" i="28"/>
  <c r="AC1327" i="28"/>
  <c r="Z1327" i="28"/>
  <c r="Y1327" i="28"/>
  <c r="AC1337" i="28"/>
  <c r="Z1337" i="28"/>
  <c r="Y1337" i="28"/>
  <c r="AC1315" i="28"/>
  <c r="Z1315" i="28"/>
  <c r="Y1315" i="28"/>
  <c r="AC1332" i="28"/>
  <c r="Z1332" i="28"/>
  <c r="Y1332" i="28"/>
  <c r="AC1294" i="28"/>
  <c r="Z1294" i="28"/>
  <c r="Y1294" i="28"/>
  <c r="AC1318" i="28"/>
  <c r="Z1318" i="28"/>
  <c r="Y1318" i="28"/>
  <c r="AC1323" i="28"/>
  <c r="Z1323" i="28"/>
  <c r="Y1323" i="28"/>
  <c r="AC1325" i="28"/>
  <c r="Z1325" i="28"/>
  <c r="Y1325" i="28"/>
  <c r="AC1341" i="28"/>
  <c r="Z1341" i="28"/>
  <c r="Y1341" i="28"/>
  <c r="AC1316" i="28"/>
  <c r="Z1316" i="28"/>
  <c r="Y1316" i="28"/>
  <c r="AC1334" i="28"/>
  <c r="Z1334" i="28"/>
  <c r="Y1334" i="28"/>
  <c r="AC1317" i="28"/>
  <c r="Z1317" i="28"/>
  <c r="Y1317" i="28"/>
  <c r="AC1320" i="28"/>
  <c r="Z1320" i="28"/>
  <c r="Y1320" i="28"/>
  <c r="AC1297" i="28"/>
  <c r="Z1297" i="28"/>
  <c r="Y1297" i="28"/>
  <c r="AC1329" i="28"/>
  <c r="Z1329" i="28"/>
  <c r="Y1329" i="28"/>
  <c r="AC1330" i="28"/>
  <c r="Z1330" i="28"/>
  <c r="Y1330" i="28"/>
  <c r="AC1340" i="28"/>
  <c r="Z1340" i="28"/>
  <c r="Y1340" i="28"/>
  <c r="AC1314" i="28"/>
  <c r="Z1314" i="28"/>
  <c r="Y1314" i="28"/>
  <c r="AC1301" i="28"/>
  <c r="Z1301" i="28"/>
  <c r="Y1301" i="28"/>
  <c r="AC1322" i="28"/>
  <c r="Z1322" i="28"/>
  <c r="Y1322" i="28"/>
  <c r="AC1324" i="28"/>
  <c r="Z1324" i="28"/>
  <c r="Y1324" i="28"/>
  <c r="AC1326" i="28"/>
  <c r="Z1326" i="28"/>
  <c r="Y1326" i="28"/>
  <c r="AC1313" i="28"/>
  <c r="Z1313" i="28"/>
  <c r="Y1313" i="28"/>
  <c r="AC1339" i="28"/>
  <c r="Z1339" i="28"/>
  <c r="Y1339" i="28"/>
  <c r="AC1321" i="28"/>
  <c r="Z1321" i="28"/>
  <c r="Y1321" i="28"/>
  <c r="AC1299" i="28"/>
  <c r="Z1299" i="28"/>
  <c r="Y1299" i="28"/>
  <c r="AC1298" i="28"/>
  <c r="Z1298" i="28"/>
  <c r="Y1298" i="28"/>
  <c r="AC1302" i="28"/>
  <c r="Z1302" i="28"/>
  <c r="Y1302" i="28"/>
  <c r="AC1353" i="28"/>
  <c r="Z1353" i="28"/>
  <c r="Y1353" i="28"/>
  <c r="AC1345" i="28"/>
  <c r="Z1345" i="28"/>
  <c r="Y1345" i="28"/>
  <c r="AC1286" i="28"/>
  <c r="Z1286" i="28"/>
  <c r="Y1286" i="28"/>
  <c r="AC1289" i="28"/>
  <c r="Z1289" i="28"/>
  <c r="Y1289" i="28"/>
  <c r="AC1291" i="28"/>
  <c r="Z1291" i="28"/>
  <c r="Y1291" i="28"/>
  <c r="AC1303" i="28"/>
  <c r="Z1303" i="28"/>
  <c r="Y1303" i="28"/>
  <c r="AC1352" i="28"/>
  <c r="Z1352" i="28"/>
  <c r="Y1352" i="28"/>
  <c r="AC1292" i="28"/>
  <c r="Z1292" i="28"/>
  <c r="Y1292" i="28"/>
  <c r="AC1290" i="28"/>
  <c r="Z1290" i="28"/>
  <c r="Y1290" i="28"/>
  <c r="AC1288" i="28"/>
  <c r="Z1288" i="28"/>
  <c r="Y1288" i="28"/>
  <c r="AC1305" i="28"/>
  <c r="Z1305" i="28"/>
  <c r="Y1305" i="28"/>
  <c r="AC1364" i="28"/>
  <c r="Z1364" i="28"/>
  <c r="Y1364" i="28"/>
  <c r="AC1356" i="28"/>
  <c r="Z1356" i="28"/>
  <c r="Y1356" i="28"/>
  <c r="AC1267" i="28"/>
  <c r="Z1267" i="28"/>
  <c r="Y1267" i="28"/>
  <c r="AC1287" i="28"/>
  <c r="Z1287" i="28"/>
  <c r="Y1287" i="28"/>
  <c r="AC1307" i="28"/>
  <c r="Z1307" i="28"/>
  <c r="Y1307" i="28"/>
  <c r="AC1354" i="28"/>
  <c r="Z1354" i="28"/>
  <c r="Y1354" i="28"/>
  <c r="AC1261" i="28"/>
  <c r="Z1261" i="28"/>
  <c r="Y1261" i="28"/>
  <c r="AC1280" i="28"/>
  <c r="Z1280" i="28"/>
  <c r="Y1280" i="28"/>
  <c r="AC1270" i="28"/>
  <c r="Z1270" i="28"/>
  <c r="Y1270" i="28"/>
  <c r="AC1349" i="28"/>
  <c r="Z1349" i="28"/>
  <c r="Y1349" i="28"/>
  <c r="AC1350" i="28"/>
  <c r="Z1350" i="28"/>
  <c r="Y1350" i="28"/>
  <c r="AC1346" i="28"/>
  <c r="Z1346" i="28"/>
  <c r="Y1346" i="28"/>
  <c r="AC1361" i="28"/>
  <c r="Z1361" i="28"/>
  <c r="Y1361" i="28"/>
  <c r="AC1304" i="28"/>
  <c r="Z1304" i="28"/>
  <c r="Y1304" i="28"/>
  <c r="AC1358" i="28"/>
  <c r="Z1358" i="28"/>
  <c r="Y1358" i="28"/>
  <c r="AC1263" i="28"/>
  <c r="Z1263" i="28"/>
  <c r="Y1263" i="28"/>
  <c r="AC1351" i="28"/>
  <c r="Z1351" i="28"/>
  <c r="Y1351" i="28"/>
  <c r="AC1260" i="28"/>
  <c r="Z1260" i="28"/>
  <c r="Y1260" i="28"/>
  <c r="AC1221" i="28"/>
  <c r="Z1221" i="28"/>
  <c r="Y1221" i="28"/>
  <c r="AC1268" i="28"/>
  <c r="Z1268" i="28"/>
  <c r="Y1268" i="28"/>
  <c r="AC1282" i="28"/>
  <c r="Z1282" i="28"/>
  <c r="Y1282" i="28"/>
  <c r="AC1262" i="28"/>
  <c r="Z1262" i="28"/>
  <c r="Y1262" i="28"/>
  <c r="AC1233" i="28"/>
  <c r="Z1233" i="28"/>
  <c r="Y1233" i="28"/>
  <c r="AC1228" i="28"/>
  <c r="Z1228" i="28"/>
  <c r="Y1228" i="28"/>
  <c r="AC1226" i="28"/>
  <c r="Z1226" i="28"/>
  <c r="Y1226" i="28"/>
  <c r="AC1343" i="28"/>
  <c r="Z1343" i="28"/>
  <c r="Y1343" i="28"/>
  <c r="AC1360" i="28"/>
  <c r="Z1360" i="28"/>
  <c r="Y1360" i="28"/>
  <c r="AC1363" i="28"/>
  <c r="Z1363" i="28"/>
  <c r="Y1363" i="28"/>
  <c r="AC1355" i="28"/>
  <c r="Z1355" i="28"/>
  <c r="Y1355" i="28"/>
  <c r="AC1225" i="28"/>
  <c r="Z1225" i="28"/>
  <c r="Y1225" i="28"/>
  <c r="AC1283" i="28"/>
  <c r="Z1283" i="28"/>
  <c r="Y1283" i="28"/>
  <c r="AC1362" i="28"/>
  <c r="Z1362" i="28"/>
  <c r="Y1362" i="28"/>
  <c r="AC1348" i="28"/>
  <c r="Z1348" i="28"/>
  <c r="Y1348" i="28"/>
  <c r="AC1347" i="28"/>
  <c r="Z1347" i="28"/>
  <c r="Y1347" i="28"/>
  <c r="AC1342" i="28"/>
  <c r="Z1342" i="28"/>
  <c r="Y1342" i="28"/>
  <c r="AC1344" i="28"/>
  <c r="Z1344" i="28"/>
  <c r="Y1344" i="28"/>
  <c r="AC1265" i="28"/>
  <c r="Z1265" i="28"/>
  <c r="Y1265" i="28"/>
  <c r="AC1235" i="28"/>
  <c r="Z1235" i="28"/>
  <c r="Y1235" i="28"/>
  <c r="AC1227" i="28"/>
  <c r="Z1227" i="28"/>
  <c r="Y1227" i="28"/>
  <c r="AC1230" i="28"/>
  <c r="Z1230" i="28"/>
  <c r="Y1230" i="28"/>
  <c r="AC1259" i="28"/>
  <c r="Z1259" i="28"/>
  <c r="Y1259" i="28"/>
  <c r="AC1272" i="28"/>
  <c r="Z1272" i="28"/>
  <c r="Y1272" i="28"/>
  <c r="AC1224" i="28"/>
  <c r="Z1224" i="28"/>
  <c r="Y1224" i="28"/>
  <c r="AC1306" i="28"/>
  <c r="Z1306" i="28"/>
  <c r="Y1306" i="28"/>
  <c r="AC1219" i="28"/>
  <c r="Z1219" i="28"/>
  <c r="Y1219" i="28"/>
  <c r="AC1284" i="28"/>
  <c r="Z1284" i="28"/>
  <c r="Y1284" i="28"/>
  <c r="AC1264" i="28"/>
  <c r="Z1264" i="28"/>
  <c r="Y1264" i="28"/>
  <c r="AC1229" i="28"/>
  <c r="Z1229" i="28"/>
  <c r="Y1229" i="28"/>
  <c r="AC1359" i="28"/>
  <c r="Z1359" i="28"/>
  <c r="Y1359" i="28"/>
  <c r="AC1220" i="28"/>
  <c r="Z1220" i="28"/>
  <c r="Y1220" i="28"/>
  <c r="AC1365" i="28"/>
  <c r="Z1365" i="28"/>
  <c r="Y1365" i="28"/>
  <c r="AC1231" i="28"/>
  <c r="Z1231" i="28"/>
  <c r="Y1231" i="28"/>
  <c r="AC1234" i="28"/>
  <c r="Z1234" i="28"/>
  <c r="Y1234" i="28"/>
  <c r="AC1269" i="28"/>
  <c r="Z1269" i="28"/>
  <c r="Y1269" i="28"/>
  <c r="AC1271" i="28"/>
  <c r="Z1271" i="28"/>
  <c r="Y1271" i="28"/>
  <c r="AC1277" i="28"/>
  <c r="Z1277" i="28"/>
  <c r="Y1277" i="28"/>
  <c r="AC1276" i="28"/>
  <c r="Z1276" i="28"/>
  <c r="Y1276" i="28"/>
  <c r="AC1223" i="28"/>
  <c r="Z1223" i="28"/>
  <c r="Y1223" i="28"/>
  <c r="AC1357" i="28"/>
  <c r="Z1357" i="28"/>
  <c r="Y1357" i="28"/>
  <c r="AC1281" i="28"/>
  <c r="Z1281" i="28"/>
  <c r="Y1281" i="28"/>
  <c r="AC1285" i="28"/>
  <c r="Z1285" i="28"/>
  <c r="Y1285" i="28"/>
  <c r="AC1236" i="28"/>
  <c r="Z1236" i="28"/>
  <c r="Y1236" i="28"/>
  <c r="AC1240" i="28"/>
  <c r="Z1240" i="28"/>
  <c r="Y1240" i="28"/>
  <c r="AC1266" i="28"/>
  <c r="Z1266" i="28"/>
  <c r="Y1266" i="28"/>
  <c r="AC1279" i="28"/>
  <c r="Z1279" i="28"/>
  <c r="Y1279" i="28"/>
  <c r="AC1275" i="28"/>
  <c r="Z1275" i="28"/>
  <c r="Y1275" i="28"/>
  <c r="AC1273" i="28"/>
  <c r="Z1273" i="28"/>
  <c r="Y1273" i="28"/>
  <c r="AC1239" i="28"/>
  <c r="Z1239" i="28"/>
  <c r="Y1239" i="28"/>
  <c r="AC1238" i="28"/>
  <c r="Z1238" i="28"/>
  <c r="Y1238" i="28"/>
  <c r="AC1218" i="28"/>
  <c r="Z1218" i="28"/>
  <c r="Y1218" i="28"/>
  <c r="AC1232" i="28"/>
  <c r="Z1232" i="28"/>
  <c r="Y1232" i="28"/>
  <c r="AC1274" i="28"/>
  <c r="Z1274" i="28"/>
  <c r="Y1274" i="28"/>
  <c r="AC1278" i="28"/>
  <c r="Z1278" i="28"/>
  <c r="Y1278" i="28"/>
  <c r="AC1237" i="28"/>
  <c r="Z1237" i="28"/>
  <c r="Y1237" i="28"/>
  <c r="AC1222" i="28"/>
  <c r="Z1222" i="28"/>
  <c r="Y1222" i="28"/>
  <c r="AC1190" i="28"/>
  <c r="Z1190" i="28"/>
  <c r="Y1190" i="28"/>
  <c r="AC1189" i="28"/>
  <c r="Z1189" i="28"/>
  <c r="Y1189" i="28"/>
  <c r="AC1254" i="28"/>
  <c r="Z1254" i="28"/>
  <c r="Y1254" i="28"/>
  <c r="AC1258" i="28"/>
  <c r="Z1258" i="28"/>
  <c r="Y1258" i="28"/>
  <c r="AC1253" i="28"/>
  <c r="Z1253" i="28"/>
  <c r="Y1253" i="28"/>
  <c r="AC1250" i="28"/>
  <c r="Z1250" i="28"/>
  <c r="Y1250" i="28"/>
  <c r="AC1255" i="28"/>
  <c r="Z1255" i="28"/>
  <c r="Y1255" i="28"/>
  <c r="AC1148" i="28"/>
  <c r="Z1148" i="28"/>
  <c r="Y1148" i="28"/>
  <c r="AC1216" i="28"/>
  <c r="Z1216" i="28"/>
  <c r="Y1216" i="28"/>
  <c r="AC1251" i="28"/>
  <c r="Z1251" i="28"/>
  <c r="Y1251" i="28"/>
  <c r="AC1256" i="28"/>
  <c r="Z1256" i="28"/>
  <c r="Y1256" i="28"/>
  <c r="AC1248" i="28"/>
  <c r="Z1248" i="28"/>
  <c r="Y1248" i="28"/>
  <c r="AC1243" i="28"/>
  <c r="Z1243" i="28"/>
  <c r="Y1243" i="28"/>
  <c r="AC1252" i="28"/>
  <c r="Z1252" i="28"/>
  <c r="Y1252" i="28"/>
  <c r="AC1178" i="28"/>
  <c r="Z1178" i="28"/>
  <c r="Y1178" i="28"/>
  <c r="AC1257" i="28"/>
  <c r="Z1257" i="28"/>
  <c r="Y1257" i="28"/>
  <c r="AC1217" i="28"/>
  <c r="Z1217" i="28"/>
  <c r="Y1217" i="28"/>
  <c r="AC1245" i="28"/>
  <c r="Z1245" i="28"/>
  <c r="Y1245" i="28"/>
  <c r="AC1188" i="28"/>
  <c r="Z1188" i="28"/>
  <c r="Y1188" i="28"/>
  <c r="AC1145" i="28"/>
  <c r="Z1145" i="28"/>
  <c r="Y1145" i="28"/>
  <c r="AC1161" i="28"/>
  <c r="Z1161" i="28"/>
  <c r="Y1161" i="28"/>
  <c r="AC1185" i="28"/>
  <c r="Z1185" i="28"/>
  <c r="Y1185" i="28"/>
  <c r="AC1156" i="28"/>
  <c r="Z1156" i="28"/>
  <c r="Y1156" i="28"/>
  <c r="AC1147" i="28"/>
  <c r="Z1147" i="28"/>
  <c r="Y1147" i="28"/>
  <c r="AC1247" i="28"/>
  <c r="Z1247" i="28"/>
  <c r="Y1247" i="28"/>
  <c r="AC1182" i="28"/>
  <c r="Z1182" i="28"/>
  <c r="Y1182" i="28"/>
  <c r="AC1146" i="28"/>
  <c r="Z1146" i="28"/>
  <c r="Y1146" i="28"/>
  <c r="AC1191" i="28"/>
  <c r="Z1191" i="28"/>
  <c r="Y1191" i="28"/>
  <c r="AC1241" i="28"/>
  <c r="Z1241" i="28"/>
  <c r="Y1241" i="28"/>
  <c r="AC1177" i="28"/>
  <c r="Z1177" i="28"/>
  <c r="Y1177" i="28"/>
  <c r="AC1155" i="28"/>
  <c r="Z1155" i="28"/>
  <c r="Y1155" i="28"/>
  <c r="AC1206" i="28"/>
  <c r="Z1206" i="28"/>
  <c r="Y1206" i="28"/>
  <c r="AC1169" i="28"/>
  <c r="Z1169" i="28"/>
  <c r="Y1169" i="28"/>
  <c r="AC1180" i="28"/>
  <c r="Z1180" i="28"/>
  <c r="Y1180" i="28"/>
  <c r="AC1159" i="28"/>
  <c r="Z1159" i="28"/>
  <c r="Y1159" i="28"/>
  <c r="AC1168" i="28"/>
  <c r="Z1168" i="28"/>
  <c r="Y1168" i="28"/>
  <c r="AC1142" i="28"/>
  <c r="Z1142" i="28"/>
  <c r="Y1142" i="28"/>
  <c r="AC1184" i="28"/>
  <c r="Z1184" i="28"/>
  <c r="Y1184" i="28"/>
  <c r="AC1141" i="28"/>
  <c r="Z1141" i="28"/>
  <c r="Y1141" i="28"/>
  <c r="AC1170" i="28"/>
  <c r="Z1170" i="28"/>
  <c r="Y1170" i="28"/>
  <c r="AC1160" i="28"/>
  <c r="Z1160" i="28"/>
  <c r="Y1160" i="28"/>
  <c r="AC1186" i="28"/>
  <c r="Z1186" i="28"/>
  <c r="Y1186" i="28"/>
  <c r="AC1179" i="28"/>
  <c r="Z1179" i="28"/>
  <c r="Y1179" i="28"/>
  <c r="AC1183" i="28"/>
  <c r="Z1183" i="28"/>
  <c r="Y1183" i="28"/>
  <c r="AC1246" i="28"/>
  <c r="Z1246" i="28"/>
  <c r="Y1246" i="28"/>
  <c r="AC1163" i="28"/>
  <c r="Z1163" i="28"/>
  <c r="Y1163" i="28"/>
  <c r="AC1162" i="28"/>
  <c r="Z1162" i="28"/>
  <c r="Y1162" i="28"/>
  <c r="AC1193" i="28"/>
  <c r="Z1193" i="28"/>
  <c r="Y1193" i="28"/>
  <c r="AC1144" i="28"/>
  <c r="Z1144" i="28"/>
  <c r="Y1144" i="28"/>
  <c r="AC1149" i="28"/>
  <c r="Z1149" i="28"/>
  <c r="Y1149" i="28"/>
  <c r="AC1158" i="28"/>
  <c r="Z1158" i="28"/>
  <c r="Y1158" i="28"/>
  <c r="AC1140" i="28"/>
  <c r="Z1140" i="28"/>
  <c r="Y1140" i="28"/>
  <c r="AC1244" i="28"/>
  <c r="Z1244" i="28"/>
  <c r="Y1244" i="28"/>
  <c r="AC1187" i="28"/>
  <c r="Z1187" i="28"/>
  <c r="Y1187" i="28"/>
  <c r="AC1165" i="28"/>
  <c r="Z1165" i="28"/>
  <c r="Y1165" i="28"/>
  <c r="AC1171" i="28"/>
  <c r="Z1171" i="28"/>
  <c r="Y1171" i="28"/>
  <c r="AC1249" i="28"/>
  <c r="Z1249" i="28"/>
  <c r="Y1249" i="28"/>
  <c r="AC1143" i="28"/>
  <c r="Z1143" i="28"/>
  <c r="Y1143" i="28"/>
  <c r="AC1242" i="28"/>
  <c r="Z1242" i="28"/>
  <c r="Y1242" i="28"/>
  <c r="AC1152" i="28"/>
  <c r="Z1152" i="28"/>
  <c r="Y1152" i="28"/>
  <c r="AC1150" i="28"/>
  <c r="Z1150" i="28"/>
  <c r="Y1150" i="28"/>
  <c r="AC1181" i="28"/>
  <c r="Z1181" i="28"/>
  <c r="Y1181" i="28"/>
  <c r="AC1154" i="28"/>
  <c r="Z1154" i="28"/>
  <c r="Y1154" i="28"/>
  <c r="AC1157" i="28"/>
  <c r="Z1157" i="28"/>
  <c r="Y1157" i="28"/>
  <c r="AC1208" i="28"/>
  <c r="Z1208" i="28"/>
  <c r="Y1208" i="28"/>
  <c r="AC1138" i="28"/>
  <c r="Z1138" i="28"/>
  <c r="Y1138" i="28"/>
  <c r="AC1215" i="28"/>
  <c r="Z1215" i="28"/>
  <c r="Y1215" i="28"/>
  <c r="AC1172" i="28"/>
  <c r="Z1172" i="28"/>
  <c r="Y1172" i="28"/>
  <c r="AC1153" i="28"/>
  <c r="Z1153" i="28"/>
  <c r="Y1153" i="28"/>
  <c r="AC1151" i="28"/>
  <c r="Z1151" i="28"/>
  <c r="Y1151" i="28"/>
  <c r="AC1174" i="28"/>
  <c r="Z1174" i="28"/>
  <c r="Y1174" i="28"/>
  <c r="AC1164" i="28"/>
  <c r="Z1164" i="28"/>
  <c r="Y1164" i="28"/>
  <c r="AC1210" i="28"/>
  <c r="Z1210" i="28"/>
  <c r="Y1210" i="28"/>
  <c r="AC1201" i="28"/>
  <c r="Z1201" i="28"/>
  <c r="Y1201" i="28"/>
  <c r="AC1207" i="28"/>
  <c r="Z1207" i="28"/>
  <c r="Y1207" i="28"/>
  <c r="AC1167" i="28"/>
  <c r="Z1167" i="28"/>
  <c r="Y1167" i="28"/>
  <c r="AC1166" i="28"/>
  <c r="Z1166" i="28"/>
  <c r="Y1166" i="28"/>
  <c r="AC1192" i="28"/>
  <c r="Z1192" i="28"/>
  <c r="Y1192" i="28"/>
  <c r="AC1176" i="28"/>
  <c r="Z1176" i="28"/>
  <c r="Y1176" i="28"/>
  <c r="AC1173" i="28"/>
  <c r="Z1173" i="28"/>
  <c r="Y1173" i="28"/>
  <c r="AC1203" i="28"/>
  <c r="Z1203" i="28"/>
  <c r="Y1203" i="28"/>
  <c r="AC1202" i="28"/>
  <c r="Z1202" i="28"/>
  <c r="Y1202" i="28"/>
  <c r="AC1209" i="28"/>
  <c r="Z1209" i="28"/>
  <c r="Y1209" i="28"/>
  <c r="AC1175" i="28"/>
  <c r="Z1175" i="28"/>
  <c r="Y1175" i="28"/>
  <c r="AC1139" i="28"/>
  <c r="Z1139" i="28"/>
  <c r="Y1139" i="28"/>
  <c r="AC1114" i="28"/>
  <c r="Z1114" i="28"/>
  <c r="Y1114" i="28"/>
  <c r="AC1117" i="28"/>
  <c r="Z1117" i="28"/>
  <c r="Y1117" i="28"/>
  <c r="AC1204" i="28"/>
  <c r="Z1204" i="28"/>
  <c r="Y1204" i="28"/>
  <c r="AC1197" i="28"/>
  <c r="Z1197" i="28"/>
  <c r="Y1197" i="28"/>
  <c r="AC1198" i="28"/>
  <c r="Z1198" i="28"/>
  <c r="Y1198" i="28"/>
  <c r="AC1199" i="28"/>
  <c r="Z1199" i="28"/>
  <c r="Y1199" i="28"/>
  <c r="AC1196" i="28"/>
  <c r="Z1196" i="28"/>
  <c r="Y1196" i="28"/>
  <c r="AC1072" i="28"/>
  <c r="Z1072" i="28"/>
  <c r="Y1072" i="28"/>
  <c r="AC1135" i="28"/>
  <c r="Z1135" i="28"/>
  <c r="Y1135" i="28"/>
  <c r="AC1097" i="28"/>
  <c r="Z1097" i="28"/>
  <c r="Y1097" i="28"/>
  <c r="AC1195" i="28"/>
  <c r="Z1195" i="28"/>
  <c r="Y1195" i="28"/>
  <c r="AC1205" i="28"/>
  <c r="Z1205" i="28"/>
  <c r="Y1205" i="28"/>
  <c r="AC1213" i="28"/>
  <c r="Z1213" i="28"/>
  <c r="Y1213" i="28"/>
  <c r="AC1119" i="28"/>
  <c r="Z1119" i="28"/>
  <c r="Y1119" i="28"/>
  <c r="AC1211" i="28"/>
  <c r="Z1211" i="28"/>
  <c r="Y1211" i="28"/>
  <c r="AC1200" i="28"/>
  <c r="Z1200" i="28"/>
  <c r="Y1200" i="28"/>
  <c r="AC1194" i="28"/>
  <c r="Z1194" i="28"/>
  <c r="Y1194" i="28"/>
  <c r="AC1098" i="28"/>
  <c r="Z1098" i="28"/>
  <c r="Y1098" i="28"/>
  <c r="AC1091" i="28"/>
  <c r="Z1091" i="28"/>
  <c r="Y1091" i="28"/>
  <c r="AC1079" i="28"/>
  <c r="Z1079" i="28"/>
  <c r="Y1079" i="28"/>
  <c r="AC1092" i="28"/>
  <c r="Z1092" i="28"/>
  <c r="Y1092" i="28"/>
  <c r="AC1112" i="28"/>
  <c r="Z1112" i="28"/>
  <c r="Y1112" i="28"/>
  <c r="AC1101" i="28"/>
  <c r="Z1101" i="28"/>
  <c r="Y1101" i="28"/>
  <c r="AC1120" i="28"/>
  <c r="Z1120" i="28"/>
  <c r="Y1120" i="28"/>
  <c r="AC1134" i="28"/>
  <c r="Z1134" i="28"/>
  <c r="Y1134" i="28"/>
  <c r="AC1212" i="28"/>
  <c r="Z1212" i="28"/>
  <c r="Y1212" i="28"/>
  <c r="AC1080" i="28"/>
  <c r="Z1080" i="28"/>
  <c r="Y1080" i="28"/>
  <c r="AC1106" i="28"/>
  <c r="Z1106" i="28"/>
  <c r="Y1106" i="28"/>
  <c r="AC1081" i="28"/>
  <c r="Z1081" i="28"/>
  <c r="Y1081" i="28"/>
  <c r="AC1122" i="28"/>
  <c r="Z1122" i="28"/>
  <c r="Y1122" i="28"/>
  <c r="AC1127" i="28"/>
  <c r="Z1127" i="28"/>
  <c r="Y1127" i="28"/>
  <c r="AC1126" i="28"/>
  <c r="Z1126" i="28"/>
  <c r="Y1126" i="28"/>
  <c r="AC1107" i="28"/>
  <c r="Z1107" i="28"/>
  <c r="Y1107" i="28"/>
  <c r="AC1133" i="28"/>
  <c r="Z1133" i="28"/>
  <c r="Y1133" i="28"/>
  <c r="AC1105" i="28"/>
  <c r="Z1105" i="28"/>
  <c r="Y1105" i="28"/>
  <c r="AC1103" i="28"/>
  <c r="Z1103" i="28"/>
  <c r="Y1103" i="28"/>
  <c r="AC1099" i="28"/>
  <c r="Z1099" i="28"/>
  <c r="Y1099" i="28"/>
  <c r="AC1082" i="28"/>
  <c r="Z1082" i="28"/>
  <c r="Y1082" i="28"/>
  <c r="AC1111" i="28"/>
  <c r="Z1111" i="28"/>
  <c r="Y1111" i="28"/>
  <c r="AC1113" i="28"/>
  <c r="Z1113" i="28"/>
  <c r="Y1113" i="28"/>
  <c r="AC1116" i="28"/>
  <c r="Z1116" i="28"/>
  <c r="Y1116" i="28"/>
  <c r="AC1071" i="28"/>
  <c r="Z1071" i="28"/>
  <c r="Y1071" i="28"/>
  <c r="AC1136" i="28"/>
  <c r="Z1136" i="28"/>
  <c r="Y1136" i="28"/>
  <c r="AC1077" i="28"/>
  <c r="Z1077" i="28"/>
  <c r="Y1077" i="28"/>
  <c r="AC1078" i="28"/>
  <c r="Z1078" i="28"/>
  <c r="Y1078" i="28"/>
  <c r="AC1125" i="28"/>
  <c r="Z1125" i="28"/>
  <c r="Y1125" i="28"/>
  <c r="AC1132" i="28"/>
  <c r="Z1132" i="28"/>
  <c r="Y1132" i="28"/>
  <c r="AC1104" i="28"/>
  <c r="Z1104" i="28"/>
  <c r="Y1104" i="28"/>
  <c r="AC1070" i="28"/>
  <c r="Z1070" i="28"/>
  <c r="Y1070" i="28"/>
  <c r="AC1118" i="28"/>
  <c r="Z1118" i="28"/>
  <c r="Y1118" i="28"/>
  <c r="AC1115" i="28"/>
  <c r="Z1115" i="28"/>
  <c r="Y1115" i="28"/>
  <c r="AC1090" i="28"/>
  <c r="Z1090" i="28"/>
  <c r="Y1090" i="28"/>
  <c r="AC1089" i="28"/>
  <c r="Z1089" i="28"/>
  <c r="Y1089" i="28"/>
  <c r="AC1085" i="28"/>
  <c r="Z1085" i="28"/>
  <c r="Y1085" i="28"/>
  <c r="AC1100" i="28"/>
  <c r="Z1100" i="28"/>
  <c r="Y1100" i="28"/>
  <c r="AC1109" i="28"/>
  <c r="Z1109" i="28"/>
  <c r="Y1109" i="28"/>
  <c r="AC1123" i="28"/>
  <c r="Z1123" i="28"/>
  <c r="Y1123" i="28"/>
  <c r="AC1137" i="28"/>
  <c r="Z1137" i="28"/>
  <c r="Y1137" i="28"/>
  <c r="AC1083" i="28"/>
  <c r="Z1083" i="28"/>
  <c r="Y1083" i="28"/>
  <c r="AC1128" i="28"/>
  <c r="Z1128" i="28"/>
  <c r="Y1128" i="28"/>
  <c r="AC1130" i="28"/>
  <c r="Z1130" i="28"/>
  <c r="Y1130" i="28"/>
  <c r="AC1121" i="28"/>
  <c r="Z1121" i="28"/>
  <c r="Y1121" i="28"/>
  <c r="AC1102" i="28"/>
  <c r="Z1102" i="28"/>
  <c r="Y1102" i="28"/>
  <c r="AC1093" i="28"/>
  <c r="Z1093" i="28"/>
  <c r="Y1093" i="28"/>
  <c r="AB1261" i="28" l="1"/>
  <c r="AB1299" i="28"/>
  <c r="AB1146" i="28"/>
  <c r="AB1236" i="28"/>
  <c r="AA1236" i="28" s="1"/>
  <c r="U1236" i="28" s="1"/>
  <c r="AB1206" i="28"/>
  <c r="AB1109" i="28"/>
  <c r="AB1103" i="28"/>
  <c r="AA1103" i="28" s="1"/>
  <c r="U1103" i="28" s="1"/>
  <c r="AB1150" i="28"/>
  <c r="AA1150" i="28" s="1"/>
  <c r="U1150" i="28" s="1"/>
  <c r="AB1161" i="28"/>
  <c r="AA1161" i="28" s="1"/>
  <c r="U1161" i="28" s="1"/>
  <c r="AB1190" i="28"/>
  <c r="AA1190" i="28" s="1"/>
  <c r="U1190" i="28" s="1"/>
  <c r="AB1277" i="28"/>
  <c r="AA1277" i="28" s="1"/>
  <c r="U1277" i="28" s="1"/>
  <c r="AB1329" i="28"/>
  <c r="AA1329" i="28" s="1"/>
  <c r="U1329" i="28" s="1"/>
  <c r="AB1070" i="28"/>
  <c r="AA1070" i="28" s="1"/>
  <c r="U1070" i="28" s="1"/>
  <c r="AB1187" i="28"/>
  <c r="AA1187" i="28" s="1"/>
  <c r="U1187" i="28" s="1"/>
  <c r="AB1180" i="28"/>
  <c r="AA1180" i="28" s="1"/>
  <c r="U1180" i="28" s="1"/>
  <c r="AB1359" i="28"/>
  <c r="AA1359" i="28" s="1"/>
  <c r="U1359" i="28" s="1"/>
  <c r="AB1355" i="28"/>
  <c r="AA1355" i="28" s="1"/>
  <c r="U1355" i="28" s="1"/>
  <c r="AB1270" i="28"/>
  <c r="AA1270" i="28" s="1"/>
  <c r="U1270" i="28" s="1"/>
  <c r="AB1302" i="28"/>
  <c r="AA1302" i="28" s="1"/>
  <c r="U1302" i="28" s="1"/>
  <c r="AB1443" i="28"/>
  <c r="AA1443" i="28" s="1"/>
  <c r="U1443" i="28" s="1"/>
  <c r="AB1371" i="28"/>
  <c r="AA1371" i="28" s="1"/>
  <c r="U1371" i="28" s="1"/>
  <c r="AB1404" i="28"/>
  <c r="AA1404" i="28" s="1"/>
  <c r="U1404" i="28" s="1"/>
  <c r="AB1406" i="28"/>
  <c r="AA1406" i="28" s="1"/>
  <c r="U1406" i="28" s="1"/>
  <c r="AB1494" i="28"/>
  <c r="AA1494" i="28" s="1"/>
  <c r="U1494" i="28" s="1"/>
  <c r="AB1352" i="28"/>
  <c r="AA1352" i="28" s="1"/>
  <c r="U1352" i="28" s="1"/>
  <c r="AB1300" i="28"/>
  <c r="AA1300" i="28" s="1"/>
  <c r="U1300" i="28" s="1"/>
  <c r="AB1368" i="28"/>
  <c r="AA1368" i="28" s="1"/>
  <c r="U1368" i="28" s="1"/>
  <c r="AB1186" i="28"/>
  <c r="AA1186" i="28" s="1"/>
  <c r="U1186" i="28" s="1"/>
  <c r="AB1265" i="28"/>
  <c r="AA1265" i="28" s="1"/>
  <c r="U1265" i="28" s="1"/>
  <c r="AB1292" i="28"/>
  <c r="AA1292" i="28" s="1"/>
  <c r="U1292" i="28" s="1"/>
  <c r="AB1338" i="28"/>
  <c r="AA1338" i="28" s="1"/>
  <c r="U1338" i="28" s="1"/>
  <c r="AB1195" i="28"/>
  <c r="AA1195" i="28" s="1"/>
  <c r="U1195" i="28" s="1"/>
  <c r="AB1316" i="28"/>
  <c r="AA1316" i="28" s="1"/>
  <c r="U1316" i="28" s="1"/>
  <c r="AB1417" i="28"/>
  <c r="AA1417" i="28" s="1"/>
  <c r="U1417" i="28" s="1"/>
  <c r="AB1392" i="28"/>
  <c r="AA1392" i="28" s="1"/>
  <c r="U1392" i="28" s="1"/>
  <c r="AB1460" i="28"/>
  <c r="AA1460" i="28" s="1"/>
  <c r="U1460" i="28" s="1"/>
  <c r="AB1100" i="28"/>
  <c r="AA1100" i="28" s="1"/>
  <c r="U1100" i="28" s="1"/>
  <c r="AB1079" i="28"/>
  <c r="AA1079" i="28" s="1"/>
  <c r="U1079" i="28" s="1"/>
  <c r="AB1253" i="28"/>
  <c r="AA1253" i="28" s="1"/>
  <c r="U1253" i="28" s="1"/>
  <c r="AB1281" i="28"/>
  <c r="AA1281" i="28" s="1"/>
  <c r="U1281" i="28" s="1"/>
  <c r="AB1335" i="28"/>
  <c r="AA1335" i="28" s="1"/>
  <c r="U1335" i="28" s="1"/>
  <c r="AB1445" i="28"/>
  <c r="AA1445" i="28" s="1"/>
  <c r="U1445" i="28" s="1"/>
  <c r="AB1378" i="28"/>
  <c r="AA1378" i="28" s="1"/>
  <c r="U1378" i="28" s="1"/>
  <c r="AB1401" i="28"/>
  <c r="AA1401" i="28" s="1"/>
  <c r="U1401" i="28" s="1"/>
  <c r="AB1199" i="28"/>
  <c r="AA1199" i="28" s="1"/>
  <c r="U1199" i="28" s="1"/>
  <c r="AB1235" i="28"/>
  <c r="AA1235" i="28" s="1"/>
  <c r="U1235" i="28" s="1"/>
  <c r="AB1093" i="28"/>
  <c r="AA1093" i="28" s="1"/>
  <c r="U1093" i="28" s="1"/>
  <c r="AB1120" i="28"/>
  <c r="AA1120" i="28" s="1"/>
  <c r="U1120" i="28" s="1"/>
  <c r="AB1197" i="28"/>
  <c r="AA1197" i="28" s="1"/>
  <c r="U1197" i="28" s="1"/>
  <c r="AB1153" i="28"/>
  <c r="AA1153" i="28" s="1"/>
  <c r="U1153" i="28" s="1"/>
  <c r="AB1241" i="28"/>
  <c r="AA1241" i="28" s="1"/>
  <c r="U1241" i="28" s="1"/>
  <c r="AB1216" i="28"/>
  <c r="AA1216" i="28" s="1"/>
  <c r="U1216" i="28" s="1"/>
  <c r="AB1266" i="28"/>
  <c r="AA1266" i="28" s="1"/>
  <c r="U1266" i="28" s="1"/>
  <c r="AB1313" i="28"/>
  <c r="AA1313" i="28" s="1"/>
  <c r="U1313" i="28" s="1"/>
  <c r="AB1315" i="28"/>
  <c r="AA1315" i="28" s="1"/>
  <c r="U1315" i="28" s="1"/>
  <c r="AB1435" i="28"/>
  <c r="AA1435" i="28" s="1"/>
  <c r="U1435" i="28" s="1"/>
  <c r="AB1397" i="28"/>
  <c r="AA1397" i="28" s="1"/>
  <c r="U1397" i="28" s="1"/>
  <c r="AB1416" i="28"/>
  <c r="AA1416" i="28" s="1"/>
  <c r="U1416" i="28" s="1"/>
  <c r="AB1432" i="28"/>
  <c r="AA1432" i="28" s="1"/>
  <c r="U1432" i="28" s="1"/>
  <c r="AB1467" i="28"/>
  <c r="AA1467" i="28" s="1"/>
  <c r="U1467" i="28" s="1"/>
  <c r="AB1458" i="28"/>
  <c r="AA1458" i="28" s="1"/>
  <c r="U1458" i="28" s="1"/>
  <c r="AB1104" i="28"/>
  <c r="AA1104" i="28" s="1"/>
  <c r="U1104" i="28" s="1"/>
  <c r="AB1210" i="28"/>
  <c r="AA1210" i="28" s="1"/>
  <c r="U1210" i="28" s="1"/>
  <c r="AB1251" i="28"/>
  <c r="AA1251" i="28" s="1"/>
  <c r="U1251" i="28" s="1"/>
  <c r="AB1279" i="28"/>
  <c r="AA1279" i="28" s="1"/>
  <c r="U1279" i="28" s="1"/>
  <c r="AB1395" i="28"/>
  <c r="AA1395" i="28" s="1"/>
  <c r="U1395" i="28" s="1"/>
  <c r="AB1390" i="28"/>
  <c r="AA1390" i="28" s="1"/>
  <c r="U1390" i="28" s="1"/>
  <c r="AB1431" i="28"/>
  <c r="AA1431" i="28" s="1"/>
  <c r="U1431" i="28" s="1"/>
  <c r="AB1423" i="28"/>
  <c r="AA1423" i="28" s="1"/>
  <c r="U1423" i="28" s="1"/>
  <c r="AB1396" i="28"/>
  <c r="AA1396" i="28" s="1"/>
  <c r="U1396" i="28" s="1"/>
  <c r="AB1407" i="28"/>
  <c r="AA1407" i="28" s="1"/>
  <c r="U1407" i="28" s="1"/>
  <c r="AB1204" i="28"/>
  <c r="AA1204" i="28" s="1"/>
  <c r="U1204" i="28" s="1"/>
  <c r="AB1191" i="28"/>
  <c r="AA1191" i="28" s="1"/>
  <c r="U1191" i="28" s="1"/>
  <c r="AB1224" i="28"/>
  <c r="AA1224" i="28" s="1"/>
  <c r="U1224" i="28" s="1"/>
  <c r="AB1233" i="28"/>
  <c r="AA1233" i="28" s="1"/>
  <c r="U1233" i="28" s="1"/>
  <c r="AB1267" i="28"/>
  <c r="AA1267" i="28" s="1"/>
  <c r="U1267" i="28" s="1"/>
  <c r="AB1326" i="28"/>
  <c r="AA1326" i="28" s="1"/>
  <c r="U1326" i="28" s="1"/>
  <c r="AB1449" i="28"/>
  <c r="AA1449" i="28" s="1"/>
  <c r="U1449" i="28" s="1"/>
  <c r="AB1426" i="28"/>
  <c r="AA1426" i="28" s="1"/>
  <c r="U1426" i="28" s="1"/>
  <c r="AB1133" i="28"/>
  <c r="AA1133" i="28" s="1"/>
  <c r="U1133" i="28" s="1"/>
  <c r="AB1140" i="28"/>
  <c r="AA1140" i="28" s="1"/>
  <c r="U1140" i="28" s="1"/>
  <c r="AB1264" i="28"/>
  <c r="AA1264" i="28" s="1"/>
  <c r="U1264" i="28" s="1"/>
  <c r="AB1128" i="28"/>
  <c r="AA1128" i="28" s="1"/>
  <c r="U1128" i="28" s="1"/>
  <c r="AB1113" i="28"/>
  <c r="AA1113" i="28" s="1"/>
  <c r="U1113" i="28" s="1"/>
  <c r="AB1139" i="28"/>
  <c r="AA1139" i="28" s="1"/>
  <c r="U1139" i="28" s="1"/>
  <c r="AB1230" i="28"/>
  <c r="AA1230" i="28" s="1"/>
  <c r="U1230" i="28" s="1"/>
  <c r="AB1212" i="28"/>
  <c r="AA1212" i="28" s="1"/>
  <c r="U1212" i="28" s="1"/>
  <c r="AB1083" i="28"/>
  <c r="AA1083" i="28" s="1"/>
  <c r="U1083" i="28" s="1"/>
  <c r="AB1111" i="28"/>
  <c r="AA1111" i="28" s="1"/>
  <c r="U1111" i="28" s="1"/>
  <c r="AB1091" i="28"/>
  <c r="AA1091" i="28" s="1"/>
  <c r="U1091" i="28" s="1"/>
  <c r="AB1221" i="28"/>
  <c r="AA1221" i="28" s="1"/>
  <c r="U1221" i="28" s="1"/>
  <c r="AB1090" i="28"/>
  <c r="AA1090" i="28" s="1"/>
  <c r="U1090" i="28" s="1"/>
  <c r="AB1413" i="28"/>
  <c r="AA1413" i="28" s="1"/>
  <c r="U1413" i="28" s="1"/>
  <c r="AB1089" i="28"/>
  <c r="AA1089" i="28" s="1"/>
  <c r="U1089" i="28" s="1"/>
  <c r="AB1213" i="28"/>
  <c r="AA1213" i="28" s="1"/>
  <c r="U1213" i="28" s="1"/>
  <c r="AB1143" i="28"/>
  <c r="AA1143" i="28" s="1"/>
  <c r="U1143" i="28" s="1"/>
  <c r="AB1184" i="28"/>
  <c r="AA1184" i="28" s="1"/>
  <c r="U1184" i="28" s="1"/>
  <c r="AB1278" i="28"/>
  <c r="AA1278" i="28" s="1"/>
  <c r="U1278" i="28" s="1"/>
  <c r="AB1289" i="28"/>
  <c r="AA1289" i="28" s="1"/>
  <c r="U1289" i="28" s="1"/>
  <c r="AB1317" i="28"/>
  <c r="AA1317" i="28" s="1"/>
  <c r="U1317" i="28" s="1"/>
  <c r="AB1331" i="28"/>
  <c r="AA1331" i="28" s="1"/>
  <c r="U1331" i="28" s="1"/>
  <c r="AB1376" i="28"/>
  <c r="AA1376" i="28" s="1"/>
  <c r="U1376" i="28" s="1"/>
  <c r="AB1422" i="28"/>
  <c r="AA1422" i="28" s="1"/>
  <c r="U1422" i="28" s="1"/>
  <c r="AB1118" i="28"/>
  <c r="AA1118" i="28" s="1"/>
  <c r="U1118" i="28" s="1"/>
  <c r="AB1165" i="28"/>
  <c r="AA1165" i="28" s="1"/>
  <c r="U1165" i="28" s="1"/>
  <c r="AB1159" i="28"/>
  <c r="AA1159" i="28" s="1"/>
  <c r="U1159" i="28" s="1"/>
  <c r="AB1220" i="28"/>
  <c r="AA1220" i="28" s="1"/>
  <c r="U1220" i="28" s="1"/>
  <c r="AB1349" i="28"/>
  <c r="AA1349" i="28" s="1"/>
  <c r="U1349" i="28" s="1"/>
  <c r="AB1370" i="28"/>
  <c r="AA1370" i="28" s="1"/>
  <c r="U1370" i="28" s="1"/>
  <c r="AB1182" i="28"/>
  <c r="AA1182" i="28" s="1"/>
  <c r="U1182" i="28" s="1"/>
  <c r="AB1250" i="28"/>
  <c r="AA1250" i="28" s="1"/>
  <c r="U1250" i="28" s="1"/>
  <c r="AB1322" i="28"/>
  <c r="AA1322" i="28" s="1"/>
  <c r="U1322" i="28" s="1"/>
  <c r="AB1309" i="28"/>
  <c r="AA1309" i="28" s="1"/>
  <c r="U1309" i="28" s="1"/>
  <c r="AB1374" i="28"/>
  <c r="AA1374" i="28" s="1"/>
  <c r="U1374" i="28" s="1"/>
  <c r="AB1414" i="28"/>
  <c r="AA1414" i="28" s="1"/>
  <c r="U1414" i="28" s="1"/>
  <c r="AB1403" i="28"/>
  <c r="AA1403" i="28" s="1"/>
  <c r="U1403" i="28" s="1"/>
  <c r="AB1480" i="28"/>
  <c r="AA1480" i="28" s="1"/>
  <c r="U1480" i="28" s="1"/>
  <c r="AB1469" i="28"/>
  <c r="AA1469" i="28" s="1"/>
  <c r="U1469" i="28" s="1"/>
  <c r="AB1141" i="28"/>
  <c r="AA1141" i="28" s="1"/>
  <c r="U1141" i="28" s="1"/>
  <c r="AB1237" i="28"/>
  <c r="AA1237" i="28" s="1"/>
  <c r="U1237" i="28" s="1"/>
  <c r="AB1269" i="28"/>
  <c r="AA1269" i="28" s="1"/>
  <c r="U1269" i="28" s="1"/>
  <c r="AB1291" i="28"/>
  <c r="AA1291" i="28" s="1"/>
  <c r="U1291" i="28" s="1"/>
  <c r="AB1295" i="28"/>
  <c r="AA1295" i="28" s="1"/>
  <c r="U1295" i="28" s="1"/>
  <c r="AB1391" i="28"/>
  <c r="AA1391" i="28" s="1"/>
  <c r="U1391" i="28" s="1"/>
  <c r="AB1462" i="28"/>
  <c r="AA1462" i="28" s="1"/>
  <c r="U1462" i="28" s="1"/>
  <c r="AB1144" i="28"/>
  <c r="AA1144" i="28" s="1"/>
  <c r="U1144" i="28" s="1"/>
  <c r="AB1168" i="28"/>
  <c r="AA1168" i="28" s="1"/>
  <c r="U1168" i="28" s="1"/>
  <c r="AB1232" i="28"/>
  <c r="AA1232" i="28" s="1"/>
  <c r="U1232" i="28" s="1"/>
  <c r="AB1365" i="28"/>
  <c r="AA1365" i="28" s="1"/>
  <c r="U1365" i="28" s="1"/>
  <c r="AB1350" i="28"/>
  <c r="AA1350" i="28" s="1"/>
  <c r="U1350" i="28" s="1"/>
  <c r="AB1345" i="28"/>
  <c r="AA1345" i="28" s="1"/>
  <c r="U1345" i="28" s="1"/>
  <c r="AB1340" i="28"/>
  <c r="AA1340" i="28" s="1"/>
  <c r="U1340" i="28" s="1"/>
  <c r="AB1293" i="28"/>
  <c r="AA1293" i="28" s="1"/>
  <c r="U1293" i="28" s="1"/>
  <c r="AB1114" i="28"/>
  <c r="AA1114" i="28" s="1"/>
  <c r="U1114" i="28" s="1"/>
  <c r="AB1138" i="28"/>
  <c r="AA1138" i="28" s="1"/>
  <c r="U1138" i="28" s="1"/>
  <c r="AB1244" i="28"/>
  <c r="AA1244" i="28" s="1"/>
  <c r="U1244" i="28" s="1"/>
  <c r="AB1145" i="28"/>
  <c r="AA1145" i="28" s="1"/>
  <c r="U1145" i="28" s="1"/>
  <c r="AB1342" i="28"/>
  <c r="AA1342" i="28" s="1"/>
  <c r="U1342" i="28" s="1"/>
  <c r="AB1358" i="28"/>
  <c r="AA1358" i="28" s="1"/>
  <c r="U1358" i="28" s="1"/>
  <c r="AB1324" i="28"/>
  <c r="AA1324" i="28" s="1"/>
  <c r="U1324" i="28" s="1"/>
  <c r="AB1085" i="28"/>
  <c r="AA1085" i="28" s="1"/>
  <c r="U1085" i="28" s="1"/>
  <c r="AB1176" i="28"/>
  <c r="AA1176" i="28" s="1"/>
  <c r="U1176" i="28" s="1"/>
  <c r="AA1146" i="28"/>
  <c r="U1146" i="28" s="1"/>
  <c r="AB1243" i="28"/>
  <c r="AA1243" i="28" s="1"/>
  <c r="U1243" i="28" s="1"/>
  <c r="AB1259" i="28"/>
  <c r="AA1259" i="28" s="1"/>
  <c r="U1259" i="28" s="1"/>
  <c r="AB1282" i="28"/>
  <c r="AA1282" i="28" s="1"/>
  <c r="U1282" i="28" s="1"/>
  <c r="AB1364" i="28"/>
  <c r="AA1364" i="28" s="1"/>
  <c r="U1364" i="28" s="1"/>
  <c r="AB1298" i="28"/>
  <c r="AA1298" i="28" s="1"/>
  <c r="U1298" i="28" s="1"/>
  <c r="AB1372" i="28"/>
  <c r="AA1372" i="28" s="1"/>
  <c r="U1372" i="28" s="1"/>
  <c r="AB1442" i="28"/>
  <c r="AA1442" i="28" s="1"/>
  <c r="U1442" i="28" s="1"/>
  <c r="AB1408" i="28"/>
  <c r="AA1408" i="28" s="1"/>
  <c r="U1408" i="28" s="1"/>
  <c r="AB1424" i="28"/>
  <c r="AA1424" i="28" s="1"/>
  <c r="U1424" i="28" s="1"/>
  <c r="AB1461" i="28"/>
  <c r="AA1461" i="28" s="1"/>
  <c r="U1461" i="28" s="1"/>
  <c r="AB1330" i="28"/>
  <c r="AA1330" i="28" s="1"/>
  <c r="U1330" i="28" s="1"/>
  <c r="AB1306" i="28"/>
  <c r="AA1306" i="28" s="1"/>
  <c r="U1306" i="28" s="1"/>
  <c r="AB1276" i="28"/>
  <c r="AA1276" i="28" s="1"/>
  <c r="U1276" i="28" s="1"/>
  <c r="AB1273" i="28"/>
  <c r="AA1273" i="28" s="1"/>
  <c r="U1273" i="28" s="1"/>
  <c r="AB1284" i="28"/>
  <c r="AA1284" i="28" s="1"/>
  <c r="U1284" i="28" s="1"/>
  <c r="AB1343" i="28"/>
  <c r="AA1343" i="28" s="1"/>
  <c r="U1343" i="28" s="1"/>
  <c r="AB1354" i="28"/>
  <c r="AA1354" i="28" s="1"/>
  <c r="U1354" i="28" s="1"/>
  <c r="AB1189" i="28"/>
  <c r="AA1189" i="28" s="1"/>
  <c r="U1189" i="28" s="1"/>
  <c r="AB1198" i="28"/>
  <c r="AA1198" i="28" s="1"/>
  <c r="U1198" i="28" s="1"/>
  <c r="AB1166" i="28"/>
  <c r="AA1166" i="28" s="1"/>
  <c r="U1166" i="28" s="1"/>
  <c r="AB1258" i="28"/>
  <c r="AA1258" i="28" s="1"/>
  <c r="U1258" i="28" s="1"/>
  <c r="AB1357" i="28"/>
  <c r="AA1357" i="28" s="1"/>
  <c r="U1357" i="28" s="1"/>
  <c r="AB1227" i="28"/>
  <c r="AA1227" i="28" s="1"/>
  <c r="U1227" i="28" s="1"/>
  <c r="AB1296" i="28"/>
  <c r="AA1296" i="28" s="1"/>
  <c r="U1296" i="28" s="1"/>
  <c r="AB1137" i="28"/>
  <c r="AA1137" i="28" s="1"/>
  <c r="U1137" i="28" s="1"/>
  <c r="AB1209" i="28"/>
  <c r="AA1209" i="28" s="1"/>
  <c r="U1209" i="28" s="1"/>
  <c r="AB1154" i="28"/>
  <c r="AA1154" i="28" s="1"/>
  <c r="U1154" i="28" s="1"/>
  <c r="AB1149" i="28"/>
  <c r="AA1149" i="28" s="1"/>
  <c r="U1149" i="28" s="1"/>
  <c r="AB1217" i="28"/>
  <c r="AA1217" i="28" s="1"/>
  <c r="U1217" i="28" s="1"/>
  <c r="AB1362" i="28"/>
  <c r="AA1362" i="28" s="1"/>
  <c r="U1362" i="28" s="1"/>
  <c r="AB1314" i="28"/>
  <c r="AA1314" i="28" s="1"/>
  <c r="U1314" i="28" s="1"/>
  <c r="AB1319" i="28"/>
  <c r="AA1319" i="28" s="1"/>
  <c r="U1319" i="28" s="1"/>
  <c r="AB1455" i="28"/>
  <c r="AA1455" i="28" s="1"/>
  <c r="U1455" i="28" s="1"/>
  <c r="AB1381" i="28"/>
  <c r="AA1381" i="28" s="1"/>
  <c r="U1381" i="28" s="1"/>
  <c r="AB1433" i="28"/>
  <c r="AA1433" i="28" s="1"/>
  <c r="U1433" i="28" s="1"/>
  <c r="AB1463" i="28"/>
  <c r="AA1463" i="28" s="1"/>
  <c r="U1463" i="28" s="1"/>
  <c r="AA1261" i="28"/>
  <c r="U1261" i="28" s="1"/>
  <c r="AB1493" i="28"/>
  <c r="AA1493" i="28" s="1"/>
  <c r="U1493" i="28" s="1"/>
  <c r="AB1119" i="28"/>
  <c r="AA1119" i="28" s="1"/>
  <c r="U1119" i="28" s="1"/>
  <c r="AB1287" i="28"/>
  <c r="AA1287" i="28" s="1"/>
  <c r="U1287" i="28" s="1"/>
  <c r="AB1373" i="28"/>
  <c r="AA1373" i="28" s="1"/>
  <c r="U1373" i="28" s="1"/>
  <c r="AB1411" i="28"/>
  <c r="AA1411" i="28" s="1"/>
  <c r="U1411" i="28" s="1"/>
  <c r="AB1125" i="28"/>
  <c r="AA1125" i="28" s="1"/>
  <c r="U1125" i="28" s="1"/>
  <c r="AB1242" i="28"/>
  <c r="AA1242" i="28" s="1"/>
  <c r="U1242" i="28" s="1"/>
  <c r="AB1163" i="28"/>
  <c r="AA1163" i="28" s="1"/>
  <c r="U1163" i="28" s="1"/>
  <c r="AB1252" i="28"/>
  <c r="AA1252" i="28" s="1"/>
  <c r="U1252" i="28" s="1"/>
  <c r="AB1238" i="28"/>
  <c r="AA1238" i="28" s="1"/>
  <c r="U1238" i="28" s="1"/>
  <c r="AB1353" i="28"/>
  <c r="AA1353" i="28" s="1"/>
  <c r="U1353" i="28" s="1"/>
  <c r="AB1328" i="28"/>
  <c r="AA1328" i="28" s="1"/>
  <c r="U1328" i="28" s="1"/>
  <c r="AB1452" i="28"/>
  <c r="AA1452" i="28" s="1"/>
  <c r="U1452" i="28" s="1"/>
  <c r="AB1446" i="28"/>
  <c r="AA1446" i="28" s="1"/>
  <c r="U1446" i="28" s="1"/>
  <c r="AB1405" i="28"/>
  <c r="AA1405" i="28" s="1"/>
  <c r="U1405" i="28" s="1"/>
  <c r="AB1478" i="28"/>
  <c r="AA1478" i="28" s="1"/>
  <c r="U1478" i="28" s="1"/>
  <c r="AA1206" i="28"/>
  <c r="U1206" i="28" s="1"/>
  <c r="AB1439" i="28"/>
  <c r="AA1439" i="28" s="1"/>
  <c r="U1439" i="28" s="1"/>
  <c r="AB1456" i="28"/>
  <c r="AA1456" i="28" s="1"/>
  <c r="U1456" i="28" s="1"/>
  <c r="AB1115" i="28"/>
  <c r="AA1115" i="28" s="1"/>
  <c r="U1115" i="28" s="1"/>
  <c r="AB1082" i="28"/>
  <c r="AA1082" i="28" s="1"/>
  <c r="U1082" i="28" s="1"/>
  <c r="AB1126" i="28"/>
  <c r="AA1126" i="28" s="1"/>
  <c r="U1126" i="28" s="1"/>
  <c r="AB1205" i="28"/>
  <c r="AA1205" i="28" s="1"/>
  <c r="U1205" i="28" s="1"/>
  <c r="AB1175" i="28"/>
  <c r="AA1175" i="28" s="1"/>
  <c r="U1175" i="28" s="1"/>
  <c r="AB1174" i="28"/>
  <c r="AA1174" i="28" s="1"/>
  <c r="U1174" i="28" s="1"/>
  <c r="AB1188" i="28"/>
  <c r="AA1188" i="28" s="1"/>
  <c r="U1188" i="28" s="1"/>
  <c r="AB1285" i="28"/>
  <c r="AA1285" i="28" s="1"/>
  <c r="U1285" i="28" s="1"/>
  <c r="AB1363" i="28"/>
  <c r="AA1363" i="28" s="1"/>
  <c r="U1363" i="28" s="1"/>
  <c r="AB1280" i="28"/>
  <c r="AA1280" i="28" s="1"/>
  <c r="U1280" i="28" s="1"/>
  <c r="AB1325" i="28"/>
  <c r="AA1325" i="28" s="1"/>
  <c r="U1325" i="28" s="1"/>
  <c r="AB1438" i="28"/>
  <c r="AA1438" i="28" s="1"/>
  <c r="U1438" i="28" s="1"/>
  <c r="AB1454" i="28"/>
  <c r="AA1454" i="28" s="1"/>
  <c r="U1454" i="28" s="1"/>
  <c r="AB1394" i="28"/>
  <c r="AA1394" i="28" s="1"/>
  <c r="U1394" i="28" s="1"/>
  <c r="AB1384" i="28"/>
  <c r="AA1384" i="28" s="1"/>
  <c r="U1384" i="28" s="1"/>
  <c r="AB1102" i="28"/>
  <c r="AA1102" i="28" s="1"/>
  <c r="U1102" i="28" s="1"/>
  <c r="AB1077" i="28"/>
  <c r="AA1077" i="28" s="1"/>
  <c r="U1077" i="28" s="1"/>
  <c r="AB1127" i="28"/>
  <c r="AA1127" i="28" s="1"/>
  <c r="U1127" i="28" s="1"/>
  <c r="AB1098" i="28"/>
  <c r="AA1098" i="28" s="1"/>
  <c r="U1098" i="28" s="1"/>
  <c r="AB1157" i="28"/>
  <c r="AA1157" i="28" s="1"/>
  <c r="U1157" i="28" s="1"/>
  <c r="AB1183" i="28"/>
  <c r="AA1183" i="28" s="1"/>
  <c r="U1183" i="28" s="1"/>
  <c r="AB1155" i="28"/>
  <c r="AA1155" i="28" s="1"/>
  <c r="U1155" i="28" s="1"/>
  <c r="AB1247" i="28"/>
  <c r="AA1247" i="28" s="1"/>
  <c r="U1247" i="28" s="1"/>
  <c r="AB1347" i="28"/>
  <c r="AA1347" i="28" s="1"/>
  <c r="U1347" i="28" s="1"/>
  <c r="AB1304" i="28"/>
  <c r="AA1304" i="28" s="1"/>
  <c r="U1304" i="28" s="1"/>
  <c r="AB1333" i="28"/>
  <c r="AA1333" i="28" s="1"/>
  <c r="U1333" i="28" s="1"/>
  <c r="AB1399" i="28"/>
  <c r="AA1399" i="28" s="1"/>
  <c r="U1399" i="28" s="1"/>
  <c r="AB1385" i="28"/>
  <c r="AA1385" i="28" s="1"/>
  <c r="U1385" i="28" s="1"/>
  <c r="AB1360" i="28"/>
  <c r="AA1360" i="28" s="1"/>
  <c r="U1360" i="28" s="1"/>
  <c r="AB1121" i="28"/>
  <c r="AA1121" i="28" s="1"/>
  <c r="U1121" i="28" s="1"/>
  <c r="AB1136" i="28"/>
  <c r="AA1136" i="28" s="1"/>
  <c r="U1136" i="28" s="1"/>
  <c r="AB1122" i="28"/>
  <c r="AA1122" i="28" s="1"/>
  <c r="U1122" i="28" s="1"/>
  <c r="AB1167" i="28"/>
  <c r="AA1167" i="28" s="1"/>
  <c r="U1167" i="28" s="1"/>
  <c r="AB1171" i="28"/>
  <c r="AA1171" i="28" s="1"/>
  <c r="U1171" i="28" s="1"/>
  <c r="AB1179" i="28"/>
  <c r="AA1179" i="28" s="1"/>
  <c r="U1179" i="28" s="1"/>
  <c r="AB1177" i="28"/>
  <c r="AA1177" i="28" s="1"/>
  <c r="U1177" i="28" s="1"/>
  <c r="AB1147" i="28"/>
  <c r="AA1147" i="28" s="1"/>
  <c r="U1147" i="28" s="1"/>
  <c r="AB1234" i="28"/>
  <c r="AA1234" i="28" s="1"/>
  <c r="U1234" i="28" s="1"/>
  <c r="AB1348" i="28"/>
  <c r="AA1348" i="28" s="1"/>
  <c r="U1348" i="28" s="1"/>
  <c r="AB1320" i="28"/>
  <c r="AA1320" i="28" s="1"/>
  <c r="U1320" i="28" s="1"/>
  <c r="AB1441" i="28"/>
  <c r="AA1441" i="28" s="1"/>
  <c r="U1441" i="28" s="1"/>
  <c r="AB1366" i="28"/>
  <c r="AA1366" i="28" s="1"/>
  <c r="U1366" i="28" s="1"/>
  <c r="AB1410" i="28"/>
  <c r="AA1410" i="28" s="1"/>
  <c r="U1410" i="28" s="1"/>
  <c r="AB1402" i="28"/>
  <c r="AA1402" i="28" s="1"/>
  <c r="U1402" i="28" s="1"/>
  <c r="AB1429" i="28"/>
  <c r="AA1429" i="28" s="1"/>
  <c r="U1429" i="28" s="1"/>
  <c r="AB1464" i="28"/>
  <c r="AA1464" i="28" s="1"/>
  <c r="U1464" i="28" s="1"/>
  <c r="AB1130" i="28"/>
  <c r="AA1130" i="28" s="1"/>
  <c r="U1130" i="28" s="1"/>
  <c r="AB1071" i="28"/>
  <c r="AA1071" i="28" s="1"/>
  <c r="U1071" i="28" s="1"/>
  <c r="AB1081" i="28"/>
  <c r="AA1081" i="28" s="1"/>
  <c r="U1081" i="28" s="1"/>
  <c r="AB1207" i="28"/>
  <c r="AA1207" i="28" s="1"/>
  <c r="U1207" i="28" s="1"/>
  <c r="AB1336" i="28"/>
  <c r="AA1336" i="28" s="1"/>
  <c r="U1336" i="28" s="1"/>
  <c r="AB1450" i="28"/>
  <c r="AA1450" i="28" s="1"/>
  <c r="U1450" i="28" s="1"/>
  <c r="AB1105" i="28"/>
  <c r="AA1105" i="28" s="1"/>
  <c r="U1105" i="28" s="1"/>
  <c r="AB1112" i="28"/>
  <c r="AA1112" i="28" s="1"/>
  <c r="U1112" i="28" s="1"/>
  <c r="AB1135" i="28"/>
  <c r="AA1135" i="28" s="1"/>
  <c r="U1135" i="28" s="1"/>
  <c r="AB1203" i="28"/>
  <c r="AA1203" i="28" s="1"/>
  <c r="U1203" i="28" s="1"/>
  <c r="AB1257" i="28"/>
  <c r="AA1257" i="28" s="1"/>
  <c r="U1257" i="28" s="1"/>
  <c r="AB1254" i="28"/>
  <c r="AA1254" i="28" s="1"/>
  <c r="U1254" i="28" s="1"/>
  <c r="AB1288" i="28"/>
  <c r="AA1288" i="28" s="1"/>
  <c r="U1288" i="28" s="1"/>
  <c r="AB1453" i="28"/>
  <c r="AA1453" i="28" s="1"/>
  <c r="U1453" i="28" s="1"/>
  <c r="AB1457" i="28"/>
  <c r="AA1457" i="28" s="1"/>
  <c r="U1457" i="28" s="1"/>
  <c r="AB1393" i="28"/>
  <c r="AA1393" i="28" s="1"/>
  <c r="U1393" i="28" s="1"/>
  <c r="AB1420" i="28"/>
  <c r="AA1420" i="28" s="1"/>
  <c r="U1420" i="28" s="1"/>
  <c r="AB1351" i="28"/>
  <c r="AA1351" i="28" s="1"/>
  <c r="U1351" i="28" s="1"/>
  <c r="AB1202" i="28"/>
  <c r="AA1202" i="28" s="1"/>
  <c r="U1202" i="28" s="1"/>
  <c r="AB1097" i="28"/>
  <c r="AA1097" i="28" s="1"/>
  <c r="U1097" i="28" s="1"/>
  <c r="AB1318" i="28"/>
  <c r="AA1318" i="28" s="1"/>
  <c r="U1318" i="28" s="1"/>
  <c r="AB1116" i="28"/>
  <c r="AA1116" i="28" s="1"/>
  <c r="U1116" i="28" s="1"/>
  <c r="AB1092" i="28"/>
  <c r="AA1092" i="28" s="1"/>
  <c r="U1092" i="28" s="1"/>
  <c r="AB1072" i="28"/>
  <c r="AA1072" i="28" s="1"/>
  <c r="U1072" i="28" s="1"/>
  <c r="AB1173" i="28"/>
  <c r="AA1173" i="28" s="1"/>
  <c r="U1173" i="28" s="1"/>
  <c r="AB1201" i="28"/>
  <c r="AA1201" i="28" s="1"/>
  <c r="U1201" i="28" s="1"/>
  <c r="AB1160" i="28"/>
  <c r="AA1160" i="28" s="1"/>
  <c r="U1160" i="28" s="1"/>
  <c r="AB1178" i="28"/>
  <c r="AA1178" i="28" s="1"/>
  <c r="U1178" i="28" s="1"/>
  <c r="AB1228" i="28"/>
  <c r="AA1228" i="28" s="1"/>
  <c r="U1228" i="28" s="1"/>
  <c r="AB1339" i="28"/>
  <c r="AA1339" i="28" s="1"/>
  <c r="U1339" i="28" s="1"/>
  <c r="AB1332" i="28"/>
  <c r="AA1332" i="28" s="1"/>
  <c r="U1332" i="28" s="1"/>
  <c r="AB1444" i="28"/>
  <c r="AA1444" i="28" s="1"/>
  <c r="U1444" i="28" s="1"/>
  <c r="AB1380" i="28"/>
  <c r="AA1380" i="28" s="1"/>
  <c r="U1380" i="28" s="1"/>
  <c r="AB1400" i="28"/>
  <c r="AA1400" i="28" s="1"/>
  <c r="U1400" i="28" s="1"/>
  <c r="AB1492" i="28"/>
  <c r="AA1492" i="28" s="1"/>
  <c r="U1492" i="28" s="1"/>
  <c r="AB1164" i="28"/>
  <c r="AA1164" i="28" s="1"/>
  <c r="U1164" i="28" s="1"/>
  <c r="AB1356" i="28"/>
  <c r="AA1356" i="28" s="1"/>
  <c r="U1356" i="28" s="1"/>
  <c r="AB1218" i="28"/>
  <c r="AA1218" i="28" s="1"/>
  <c r="U1218" i="28" s="1"/>
  <c r="AB1436" i="28"/>
  <c r="AA1436" i="28" s="1"/>
  <c r="U1436" i="28" s="1"/>
  <c r="AB1194" i="28"/>
  <c r="AA1194" i="28" s="1"/>
  <c r="U1194" i="28" s="1"/>
  <c r="AB1375" i="28"/>
  <c r="AA1375" i="28" s="1"/>
  <c r="U1375" i="28" s="1"/>
  <c r="AB1248" i="28"/>
  <c r="AA1248" i="28" s="1"/>
  <c r="U1248" i="28" s="1"/>
  <c r="AB1437" i="28"/>
  <c r="AA1437" i="28" s="1"/>
  <c r="U1437" i="28" s="1"/>
  <c r="AB1162" i="28"/>
  <c r="AA1162" i="28" s="1"/>
  <c r="U1162" i="28" s="1"/>
  <c r="AA1299" i="28"/>
  <c r="U1299" i="28" s="1"/>
  <c r="AB1231" i="28"/>
  <c r="AA1231" i="28" s="1"/>
  <c r="U1231" i="28" s="1"/>
  <c r="AB1421" i="28"/>
  <c r="AA1421" i="28" s="1"/>
  <c r="U1421" i="28" s="1"/>
  <c r="AB1181" i="28"/>
  <c r="AA1181" i="28" s="1"/>
  <c r="U1181" i="28" s="1"/>
  <c r="AB1418" i="28"/>
  <c r="AA1418" i="28" s="1"/>
  <c r="U1418" i="28" s="1"/>
  <c r="AB1485" i="28"/>
  <c r="AA1485" i="28" s="1"/>
  <c r="U1485" i="28" s="1"/>
  <c r="AB1479" i="28"/>
  <c r="AA1479" i="28" s="1"/>
  <c r="U1479" i="28" s="1"/>
  <c r="AB1255" i="28"/>
  <c r="AA1255" i="28" s="1"/>
  <c r="U1255" i="28" s="1"/>
  <c r="AB1412" i="28"/>
  <c r="AA1412" i="28" s="1"/>
  <c r="U1412" i="28" s="1"/>
  <c r="AB1200" i="28"/>
  <c r="AA1200" i="28" s="1"/>
  <c r="U1200" i="28" s="1"/>
  <c r="AB1208" i="28"/>
  <c r="AA1208" i="28" s="1"/>
  <c r="U1208" i="28" s="1"/>
  <c r="AB1169" i="28"/>
  <c r="AA1169" i="28" s="1"/>
  <c r="U1169" i="28" s="1"/>
  <c r="AB1239" i="28"/>
  <c r="AA1239" i="28" s="1"/>
  <c r="U1239" i="28" s="1"/>
  <c r="AB1219" i="28"/>
  <c r="AA1219" i="28" s="1"/>
  <c r="U1219" i="28" s="1"/>
  <c r="AB1260" i="28"/>
  <c r="AA1260" i="28" s="1"/>
  <c r="U1260" i="28" s="1"/>
  <c r="AB1323" i="28"/>
  <c r="AA1323" i="28" s="1"/>
  <c r="U1323" i="28" s="1"/>
  <c r="AB1377" i="28"/>
  <c r="AA1377" i="28" s="1"/>
  <c r="U1377" i="28" s="1"/>
  <c r="AB1451" i="28"/>
  <c r="AA1451" i="28" s="1"/>
  <c r="U1451" i="28" s="1"/>
  <c r="AB1369" i="28"/>
  <c r="AA1369" i="28" s="1"/>
  <c r="U1369" i="28" s="1"/>
  <c r="AB1389" i="28"/>
  <c r="AA1389" i="28" s="1"/>
  <c r="U1389" i="28" s="1"/>
  <c r="AB1379" i="28"/>
  <c r="AA1379" i="28" s="1"/>
  <c r="U1379" i="28" s="1"/>
  <c r="AB1185" i="28"/>
  <c r="AA1185" i="28" s="1"/>
  <c r="U1185" i="28" s="1"/>
  <c r="AB1465" i="28"/>
  <c r="AA1465" i="28" s="1"/>
  <c r="U1465" i="28" s="1"/>
  <c r="AB1158" i="28"/>
  <c r="AA1158" i="28" s="1"/>
  <c r="U1158" i="28" s="1"/>
  <c r="AB1256" i="28"/>
  <c r="AA1256" i="28" s="1"/>
  <c r="U1256" i="28" s="1"/>
  <c r="AB1240" i="28"/>
  <c r="AA1240" i="28" s="1"/>
  <c r="U1240" i="28" s="1"/>
  <c r="AB1344" i="28"/>
  <c r="AA1344" i="28" s="1"/>
  <c r="U1344" i="28" s="1"/>
  <c r="AB1361" i="28"/>
  <c r="AA1361" i="28" s="1"/>
  <c r="U1361" i="28" s="1"/>
  <c r="AB1321" i="28"/>
  <c r="AA1321" i="28" s="1"/>
  <c r="U1321" i="28" s="1"/>
  <c r="AB1337" i="28"/>
  <c r="AA1337" i="28" s="1"/>
  <c r="U1337" i="28" s="1"/>
  <c r="AB1448" i="28"/>
  <c r="AA1448" i="28" s="1"/>
  <c r="U1448" i="28" s="1"/>
  <c r="AB1382" i="28"/>
  <c r="AA1382" i="28" s="1"/>
  <c r="U1382" i="28" s="1"/>
  <c r="AB1428" i="28"/>
  <c r="AA1428" i="28" s="1"/>
  <c r="U1428" i="28" s="1"/>
  <c r="AB1386" i="28"/>
  <c r="AA1386" i="28" s="1"/>
  <c r="U1386" i="28" s="1"/>
  <c r="AB1308" i="28"/>
  <c r="AA1308" i="28" s="1"/>
  <c r="U1308" i="28" s="1"/>
  <c r="AB1080" i="28"/>
  <c r="AA1080" i="28" s="1"/>
  <c r="U1080" i="28" s="1"/>
  <c r="AB1286" i="28"/>
  <c r="AA1286" i="28" s="1"/>
  <c r="U1286" i="28" s="1"/>
  <c r="AB1196" i="28"/>
  <c r="AA1196" i="28" s="1"/>
  <c r="U1196" i="28" s="1"/>
  <c r="AB1142" i="28"/>
  <c r="AA1142" i="28" s="1"/>
  <c r="U1142" i="28" s="1"/>
  <c r="AB1274" i="28"/>
  <c r="AA1274" i="28" s="1"/>
  <c r="U1274" i="28" s="1"/>
  <c r="AB1262" i="28"/>
  <c r="AA1262" i="28" s="1"/>
  <c r="U1262" i="28" s="1"/>
  <c r="AB1334" i="28"/>
  <c r="AA1334" i="28" s="1"/>
  <c r="U1334" i="28" s="1"/>
  <c r="AB1107" i="28"/>
  <c r="AA1107" i="28" s="1"/>
  <c r="U1107" i="28" s="1"/>
  <c r="AB1211" i="28"/>
  <c r="AA1211" i="28" s="1"/>
  <c r="U1211" i="28" s="1"/>
  <c r="AB1117" i="28"/>
  <c r="AA1117" i="28" s="1"/>
  <c r="U1117" i="28" s="1"/>
  <c r="AB1223" i="28"/>
  <c r="AA1223" i="28" s="1"/>
  <c r="U1223" i="28" s="1"/>
  <c r="AB1283" i="28"/>
  <c r="AA1283" i="28" s="1"/>
  <c r="U1283" i="28" s="1"/>
  <c r="AB1440" i="28"/>
  <c r="AA1440" i="28" s="1"/>
  <c r="U1440" i="28" s="1"/>
  <c r="AB1383" i="28"/>
  <c r="AA1383" i="28" s="1"/>
  <c r="U1383" i="28" s="1"/>
  <c r="AB1427" i="28"/>
  <c r="AA1427" i="28" s="1"/>
  <c r="U1427" i="28" s="1"/>
  <c r="AB1388" i="28"/>
  <c r="AA1388" i="28" s="1"/>
  <c r="U1388" i="28" s="1"/>
  <c r="AB1346" i="28"/>
  <c r="AA1346" i="28" s="1"/>
  <c r="U1346" i="28" s="1"/>
  <c r="AB1215" i="28"/>
  <c r="AA1215" i="28" s="1"/>
  <c r="U1215" i="28" s="1"/>
  <c r="AB1272" i="28"/>
  <c r="AA1272" i="28" s="1"/>
  <c r="U1272" i="28" s="1"/>
  <c r="AB1468" i="28"/>
  <c r="AA1468" i="28" s="1"/>
  <c r="U1468" i="28" s="1"/>
  <c r="AB1123" i="28"/>
  <c r="AA1123" i="28" s="1"/>
  <c r="U1123" i="28" s="1"/>
  <c r="AB1132" i="28"/>
  <c r="AA1132" i="28" s="1"/>
  <c r="U1132" i="28" s="1"/>
  <c r="AB1327" i="28"/>
  <c r="AA1327" i="28" s="1"/>
  <c r="U1327" i="28" s="1"/>
  <c r="AB1106" i="28"/>
  <c r="AA1106" i="28" s="1"/>
  <c r="U1106" i="28" s="1"/>
  <c r="AB1246" i="28"/>
  <c r="AA1246" i="28" s="1"/>
  <c r="U1246" i="28" s="1"/>
  <c r="AB1156" i="28"/>
  <c r="AA1156" i="28" s="1"/>
  <c r="U1156" i="28" s="1"/>
  <c r="AB1229" i="28"/>
  <c r="AA1229" i="28" s="1"/>
  <c r="U1229" i="28" s="1"/>
  <c r="AB1434" i="28"/>
  <c r="AA1434" i="28" s="1"/>
  <c r="U1434" i="28" s="1"/>
  <c r="AB1447" i="28"/>
  <c r="AA1447" i="28" s="1"/>
  <c r="U1447" i="28" s="1"/>
  <c r="AB1425" i="28"/>
  <c r="AA1425" i="28" s="1"/>
  <c r="U1425" i="28" s="1"/>
  <c r="AB1466" i="28"/>
  <c r="AA1466" i="28" s="1"/>
  <c r="U1466" i="28" s="1"/>
  <c r="AB1249" i="28"/>
  <c r="AA1249" i="28" s="1"/>
  <c r="U1249" i="28" s="1"/>
  <c r="AB1099" i="28"/>
  <c r="AA1099" i="28" s="1"/>
  <c r="U1099" i="28" s="1"/>
  <c r="AB1101" i="28"/>
  <c r="AA1101" i="28" s="1"/>
  <c r="U1101" i="28" s="1"/>
  <c r="AB1245" i="28"/>
  <c r="AA1245" i="28" s="1"/>
  <c r="U1245" i="28" s="1"/>
  <c r="AB1275" i="28"/>
  <c r="AA1275" i="28" s="1"/>
  <c r="U1275" i="28" s="1"/>
  <c r="AB1263" i="28"/>
  <c r="AA1263" i="28" s="1"/>
  <c r="U1263" i="28" s="1"/>
  <c r="AB1290" i="28"/>
  <c r="AA1290" i="28" s="1"/>
  <c r="U1290" i="28" s="1"/>
  <c r="AB1294" i="28"/>
  <c r="AA1294" i="28" s="1"/>
  <c r="U1294" i="28" s="1"/>
  <c r="AB1311" i="28"/>
  <c r="AA1311" i="28" s="1"/>
  <c r="U1311" i="28" s="1"/>
  <c r="AB1415" i="28"/>
  <c r="AA1415" i="28" s="1"/>
  <c r="U1415" i="28" s="1"/>
  <c r="AB1409" i="28"/>
  <c r="AA1409" i="28" s="1"/>
  <c r="U1409" i="28" s="1"/>
  <c r="AB1459" i="28"/>
  <c r="AA1459" i="28" s="1"/>
  <c r="U1459" i="28" s="1"/>
  <c r="AB1172" i="28"/>
  <c r="AA1172" i="28" s="1"/>
  <c r="U1172" i="28" s="1"/>
  <c r="AB1152" i="28"/>
  <c r="AA1152" i="28" s="1"/>
  <c r="U1152" i="28" s="1"/>
  <c r="AA1109" i="28"/>
  <c r="U1109" i="28" s="1"/>
  <c r="AB1367" i="28"/>
  <c r="AA1367" i="28" s="1"/>
  <c r="U1367" i="28" s="1"/>
  <c r="AB1225" i="28"/>
  <c r="AA1225" i="28" s="1"/>
  <c r="U1225" i="28" s="1"/>
  <c r="AB1307" i="28"/>
  <c r="AA1307" i="28" s="1"/>
  <c r="U1307" i="28" s="1"/>
  <c r="AB1301" i="28"/>
  <c r="AA1301" i="28" s="1"/>
  <c r="U1301" i="28" s="1"/>
  <c r="AB1310" i="28"/>
  <c r="AA1310" i="28" s="1"/>
  <c r="U1310" i="28" s="1"/>
  <c r="AB1398" i="28"/>
  <c r="AA1398" i="28" s="1"/>
  <c r="U1398" i="28" s="1"/>
  <c r="AB1192" i="28"/>
  <c r="AA1192" i="28" s="1"/>
  <c r="U1192" i="28" s="1"/>
  <c r="AB1151" i="28"/>
  <c r="AA1151" i="28" s="1"/>
  <c r="U1151" i="28" s="1"/>
  <c r="AB1271" i="28"/>
  <c r="AA1271" i="28" s="1"/>
  <c r="U1271" i="28" s="1"/>
  <c r="AB1495" i="28"/>
  <c r="AA1495" i="28" s="1"/>
  <c r="U1495" i="28" s="1"/>
  <c r="AB1078" i="28"/>
  <c r="AA1078" i="28" s="1"/>
  <c r="U1078" i="28" s="1"/>
  <c r="AB1134" i="28"/>
  <c r="AA1134" i="28" s="1"/>
  <c r="U1134" i="28" s="1"/>
  <c r="AB1148" i="28"/>
  <c r="AA1148" i="28" s="1"/>
  <c r="U1148" i="28" s="1"/>
  <c r="AB1222" i="28"/>
  <c r="AA1222" i="28" s="1"/>
  <c r="U1222" i="28" s="1"/>
  <c r="AB1226" i="28"/>
  <c r="AA1226" i="28" s="1"/>
  <c r="U1226" i="28" s="1"/>
  <c r="AB1305" i="28"/>
  <c r="AA1305" i="28" s="1"/>
  <c r="U1305" i="28" s="1"/>
  <c r="AB1297" i="28"/>
  <c r="AA1297" i="28" s="1"/>
  <c r="U1297" i="28" s="1"/>
  <c r="AB1312" i="28"/>
  <c r="AA1312" i="28" s="1"/>
  <c r="U1312" i="28" s="1"/>
  <c r="AB1193" i="28"/>
  <c r="AA1193" i="28" s="1"/>
  <c r="U1193" i="28" s="1"/>
  <c r="AB1170" i="28"/>
  <c r="AA1170" i="28" s="1"/>
  <c r="U1170" i="28" s="1"/>
  <c r="AB1268" i="28"/>
  <c r="AA1268" i="28" s="1"/>
  <c r="U1268" i="28" s="1"/>
  <c r="AB1303" i="28"/>
  <c r="AA1303" i="28" s="1"/>
  <c r="U1303" i="28" s="1"/>
  <c r="AB1341" i="28"/>
  <c r="AA1341" i="28" s="1"/>
  <c r="U1341" i="28" s="1"/>
  <c r="AC1089" i="29"/>
  <c r="Z1089" i="29"/>
  <c r="Y1089" i="29"/>
  <c r="AC1070" i="29"/>
  <c r="Z1070" i="29"/>
  <c r="Y1070" i="29"/>
  <c r="AC1195" i="29"/>
  <c r="Z1195" i="29"/>
  <c r="Y1195" i="29"/>
  <c r="AC1194" i="29"/>
  <c r="Z1194" i="29"/>
  <c r="Y1194" i="29"/>
  <c r="AC1109" i="29"/>
  <c r="Z1109" i="29"/>
  <c r="Y1109" i="29"/>
  <c r="AC1087" i="29"/>
  <c r="Z1087" i="29"/>
  <c r="Y1087" i="29"/>
  <c r="AC1088" i="29"/>
  <c r="Z1088" i="29"/>
  <c r="Y1088" i="29"/>
  <c r="AC1123" i="29"/>
  <c r="Z1123" i="29"/>
  <c r="Y1123" i="29"/>
  <c r="AC1001" i="29"/>
  <c r="Z1001" i="29"/>
  <c r="Y1001" i="29"/>
  <c r="AC1000" i="29"/>
  <c r="Z1000" i="29"/>
  <c r="Y1000" i="29"/>
  <c r="AC1214" i="29"/>
  <c r="Z1214" i="29"/>
  <c r="Y1214" i="29"/>
  <c r="AC1095" i="29"/>
  <c r="Z1095" i="29"/>
  <c r="Y1095" i="29"/>
  <c r="AC1074" i="29"/>
  <c r="Z1074" i="29"/>
  <c r="Y1074" i="29"/>
  <c r="AC1086" i="29"/>
  <c r="Z1086" i="29"/>
  <c r="Y1086" i="29"/>
  <c r="AC1084" i="29"/>
  <c r="Z1084" i="29"/>
  <c r="Y1084" i="29"/>
  <c r="AC1075" i="29"/>
  <c r="Z1075" i="29"/>
  <c r="Y1075" i="29"/>
  <c r="AC1137" i="29"/>
  <c r="Z1137" i="29"/>
  <c r="Y1137" i="29"/>
  <c r="AC1076" i="29"/>
  <c r="Z1076" i="29"/>
  <c r="Y1076" i="29"/>
  <c r="AC1096" i="29"/>
  <c r="Z1096" i="29"/>
  <c r="Y1096" i="29"/>
  <c r="AC1094" i="29"/>
  <c r="Z1094" i="29"/>
  <c r="Y1094" i="29"/>
  <c r="AC1108" i="29"/>
  <c r="Z1108" i="29"/>
  <c r="Y1108" i="29"/>
  <c r="AC1031" i="29"/>
  <c r="Z1031" i="29"/>
  <c r="Y1031" i="29"/>
  <c r="AC1035" i="29"/>
  <c r="Z1035" i="29"/>
  <c r="Y1035" i="29"/>
  <c r="AC1032" i="29"/>
  <c r="Z1032" i="29"/>
  <c r="Y1032" i="29"/>
  <c r="AC1038" i="29"/>
  <c r="Z1038" i="29"/>
  <c r="Y1038" i="29"/>
  <c r="AC1018" i="29"/>
  <c r="Z1018" i="29"/>
  <c r="Y1018" i="29"/>
  <c r="AC1041" i="29"/>
  <c r="Z1041" i="29"/>
  <c r="Y1041" i="29"/>
  <c r="AC1013" i="29"/>
  <c r="Z1013" i="29"/>
  <c r="Y1013" i="29"/>
  <c r="AC1044" i="29"/>
  <c r="Z1044" i="29"/>
  <c r="Y1044" i="29"/>
  <c r="AC919" i="29"/>
  <c r="Z919" i="29"/>
  <c r="Y919" i="29"/>
  <c r="AC1027" i="29"/>
  <c r="Z1027" i="29"/>
  <c r="Y1027" i="29"/>
  <c r="AC1028" i="29"/>
  <c r="Z1028" i="29"/>
  <c r="Y1028" i="29"/>
  <c r="AC1033" i="29"/>
  <c r="Z1033" i="29"/>
  <c r="Y1033" i="29"/>
  <c r="AC1007" i="29"/>
  <c r="Z1007" i="29"/>
  <c r="Y1007" i="29"/>
  <c r="AC1020" i="29"/>
  <c r="Z1020" i="29"/>
  <c r="Y1020" i="29"/>
  <c r="AC994" i="29"/>
  <c r="Z994" i="29"/>
  <c r="Y994" i="29"/>
  <c r="AC1064" i="29"/>
  <c r="Z1064" i="29"/>
  <c r="Y1064" i="29"/>
  <c r="AC1025" i="29"/>
  <c r="Z1025" i="29"/>
  <c r="Y1025" i="29"/>
  <c r="AC1069" i="29"/>
  <c r="Z1069" i="29"/>
  <c r="Y1069" i="29"/>
  <c r="AC990" i="29"/>
  <c r="Z990" i="29"/>
  <c r="Y990" i="29"/>
  <c r="AC1052" i="29"/>
  <c r="Z1052" i="29"/>
  <c r="Y1052" i="29"/>
  <c r="AC1063" i="29"/>
  <c r="Z1063" i="29"/>
  <c r="Y1063" i="29"/>
  <c r="AC1043" i="29"/>
  <c r="Z1043" i="29"/>
  <c r="Y1043" i="29"/>
  <c r="AC1006" i="29"/>
  <c r="Z1006" i="29"/>
  <c r="Y1006" i="29"/>
  <c r="AC1030" i="29"/>
  <c r="Z1030" i="29"/>
  <c r="Y1030" i="29"/>
  <c r="AC1019" i="29"/>
  <c r="Z1019" i="29"/>
  <c r="Y1019" i="29"/>
  <c r="AC995" i="29"/>
  <c r="Z995" i="29"/>
  <c r="Y995" i="29"/>
  <c r="AC1058" i="29"/>
  <c r="Z1058" i="29"/>
  <c r="Y1058" i="29"/>
  <c r="AC1068" i="29"/>
  <c r="Z1068" i="29"/>
  <c r="Y1068" i="29"/>
  <c r="AC921" i="29"/>
  <c r="Z921" i="29"/>
  <c r="Y921" i="29"/>
  <c r="AC1021" i="29"/>
  <c r="Z1021" i="29"/>
  <c r="Y1021" i="29"/>
  <c r="AC1014" i="29"/>
  <c r="Z1014" i="29"/>
  <c r="Y1014" i="29"/>
  <c r="AC992" i="29"/>
  <c r="Z992" i="29"/>
  <c r="Y992" i="29"/>
  <c r="AC998" i="29"/>
  <c r="Z998" i="29"/>
  <c r="Y998" i="29"/>
  <c r="AC1054" i="29"/>
  <c r="Z1054" i="29"/>
  <c r="Y1054" i="29"/>
  <c r="AC1066" i="29"/>
  <c r="Z1066" i="29"/>
  <c r="Y1066" i="29"/>
  <c r="AC1047" i="29"/>
  <c r="Z1047" i="29"/>
  <c r="Y1047" i="29"/>
  <c r="AC1049" i="29"/>
  <c r="Z1049" i="29"/>
  <c r="Y1049" i="29"/>
  <c r="AC1062" i="29"/>
  <c r="Z1062" i="29"/>
  <c r="Y1062" i="29"/>
  <c r="AC924" i="29"/>
  <c r="Z924" i="29"/>
  <c r="Y924" i="29"/>
  <c r="AC987" i="29"/>
  <c r="Z987" i="29"/>
  <c r="Y987" i="29"/>
  <c r="AC1056" i="29"/>
  <c r="Z1056" i="29"/>
  <c r="Y1056" i="29"/>
  <c r="AC1055" i="29"/>
  <c r="Z1055" i="29"/>
  <c r="Y1055" i="29"/>
  <c r="AC1026" i="29"/>
  <c r="Z1026" i="29"/>
  <c r="Y1026" i="29"/>
  <c r="AC1029" i="29"/>
  <c r="Z1029" i="29"/>
  <c r="Y1029" i="29"/>
  <c r="AC1004" i="29"/>
  <c r="Z1004" i="29"/>
  <c r="Y1004" i="29"/>
  <c r="AC1017" i="29"/>
  <c r="Z1017" i="29"/>
  <c r="Y1017" i="29"/>
  <c r="AC1023" i="29"/>
  <c r="Z1023" i="29"/>
  <c r="Y1023" i="29"/>
  <c r="AC920" i="29"/>
  <c r="Z920" i="29"/>
  <c r="Y920" i="29"/>
  <c r="AC1039" i="29"/>
  <c r="Z1039" i="29"/>
  <c r="Y1039" i="29"/>
  <c r="AC1042" i="29"/>
  <c r="Z1042" i="29"/>
  <c r="Y1042" i="29"/>
  <c r="AC1053" i="29"/>
  <c r="Z1053" i="29"/>
  <c r="Y1053" i="29"/>
  <c r="AC1045" i="29"/>
  <c r="Z1045" i="29"/>
  <c r="Y1045" i="29"/>
  <c r="AC1059" i="29"/>
  <c r="Z1059" i="29"/>
  <c r="Y1059" i="29"/>
  <c r="AC1061" i="29"/>
  <c r="Z1061" i="29"/>
  <c r="Y1061" i="29"/>
  <c r="AC1009" i="29"/>
  <c r="Z1009" i="29"/>
  <c r="Y1009" i="29"/>
  <c r="AC993" i="29"/>
  <c r="Z993" i="29"/>
  <c r="Y993" i="29"/>
  <c r="AC1008" i="29"/>
  <c r="Z1008" i="29"/>
  <c r="Y1008" i="29"/>
  <c r="AC1057" i="29"/>
  <c r="Z1057" i="29"/>
  <c r="Y1057" i="29"/>
  <c r="AC1046" i="29"/>
  <c r="Z1046" i="29"/>
  <c r="Y1046" i="29"/>
  <c r="AC986" i="29"/>
  <c r="Z986" i="29"/>
  <c r="Y986" i="29"/>
  <c r="AC932" i="29"/>
  <c r="Z932" i="29"/>
  <c r="Y932" i="29"/>
  <c r="AC1050" i="29"/>
  <c r="Z1050" i="29"/>
  <c r="Y1050" i="29"/>
  <c r="AC1051" i="29"/>
  <c r="Z1051" i="29"/>
  <c r="Y1051" i="29"/>
  <c r="AC1034" i="29"/>
  <c r="Z1034" i="29"/>
  <c r="Y1034" i="29"/>
  <c r="AC1003" i="29"/>
  <c r="Z1003" i="29"/>
  <c r="Y1003" i="29"/>
  <c r="AC1016" i="29"/>
  <c r="Z1016" i="29"/>
  <c r="Y1016" i="29"/>
  <c r="AC1040" i="29"/>
  <c r="Z1040" i="29"/>
  <c r="Y1040" i="29"/>
  <c r="AC1048" i="29"/>
  <c r="Z1048" i="29"/>
  <c r="Y1048" i="29"/>
  <c r="AC996" i="29"/>
  <c r="Z996" i="29"/>
  <c r="Y996" i="29"/>
  <c r="AC1060" i="29"/>
  <c r="Z1060" i="29"/>
  <c r="Y1060" i="29"/>
  <c r="AC1067" i="29"/>
  <c r="Z1067" i="29"/>
  <c r="Y1067" i="29"/>
  <c r="AC1024" i="29"/>
  <c r="Z1024" i="29"/>
  <c r="Y1024" i="29"/>
  <c r="AC1036" i="29"/>
  <c r="Z1036" i="29"/>
  <c r="Y1036" i="29"/>
  <c r="AC1037" i="29"/>
  <c r="Z1037" i="29"/>
  <c r="Y1037" i="29"/>
  <c r="AC991" i="29"/>
  <c r="Z991" i="29"/>
  <c r="Y991" i="29"/>
  <c r="AC997" i="29"/>
  <c r="Z997" i="29"/>
  <c r="Y997" i="29"/>
  <c r="AC1010" i="29"/>
  <c r="Z1010" i="29"/>
  <c r="Y1010" i="29"/>
  <c r="AC1005" i="29"/>
  <c r="Z1005" i="29"/>
  <c r="Y1005" i="29"/>
  <c r="AC1015" i="29"/>
  <c r="Z1015" i="29"/>
  <c r="Y1015" i="29"/>
  <c r="AC1011" i="29"/>
  <c r="Z1011" i="29"/>
  <c r="Y1011" i="29"/>
  <c r="AC931" i="29"/>
  <c r="Z931" i="29"/>
  <c r="Y931" i="29"/>
  <c r="AC1022" i="29"/>
  <c r="Z1022" i="29"/>
  <c r="Y1022" i="29"/>
  <c r="AC1012" i="29"/>
  <c r="Z1012" i="29"/>
  <c r="Y1012" i="29"/>
  <c r="AC989" i="29"/>
  <c r="Z989" i="29"/>
  <c r="Y989" i="29"/>
  <c r="AC988" i="29"/>
  <c r="Z988" i="29"/>
  <c r="Y988" i="29"/>
  <c r="AC1065" i="29"/>
  <c r="Z1065" i="29"/>
  <c r="Y1065" i="29"/>
  <c r="AC870" i="29"/>
  <c r="Z870" i="29"/>
  <c r="Y870" i="29"/>
  <c r="AC1129" i="28"/>
  <c r="Z1129" i="28"/>
  <c r="Y1129" i="28"/>
  <c r="AC1214" i="28"/>
  <c r="Z1214" i="28"/>
  <c r="Y1214" i="28"/>
  <c r="AC1110" i="28"/>
  <c r="Z1110" i="28"/>
  <c r="Y1110" i="28"/>
  <c r="AC1086" i="28"/>
  <c r="Z1086" i="28"/>
  <c r="Y1086" i="28"/>
  <c r="AC1095" i="28"/>
  <c r="Z1095" i="28"/>
  <c r="Y1095" i="28"/>
  <c r="AC999" i="28"/>
  <c r="Z999" i="28"/>
  <c r="Y999" i="28"/>
  <c r="AC1087" i="28"/>
  <c r="Z1087" i="28"/>
  <c r="Y1087" i="28"/>
  <c r="AC1088" i="28"/>
  <c r="Z1088" i="28"/>
  <c r="Y1088" i="28"/>
  <c r="AC1108" i="28"/>
  <c r="Z1108" i="28"/>
  <c r="Y1108" i="28"/>
  <c r="AC1076" i="28"/>
  <c r="Z1076" i="28"/>
  <c r="Y1076" i="28"/>
  <c r="AC1096" i="28"/>
  <c r="Z1096" i="28"/>
  <c r="Y1096" i="28"/>
  <c r="AC1074" i="28"/>
  <c r="Z1074" i="28"/>
  <c r="Y1074" i="28"/>
  <c r="AC1094" i="28"/>
  <c r="Z1094" i="28"/>
  <c r="Y1094" i="28"/>
  <c r="AC1084" i="28"/>
  <c r="Z1084" i="28"/>
  <c r="Y1084" i="28"/>
  <c r="AC1075" i="28"/>
  <c r="Z1075" i="28"/>
  <c r="Y1075" i="28"/>
  <c r="AC1001" i="28"/>
  <c r="Z1001" i="28"/>
  <c r="Y1001" i="28"/>
  <c r="AC1000" i="28"/>
  <c r="Z1000" i="28"/>
  <c r="Y1000" i="28"/>
  <c r="AC1131" i="28"/>
  <c r="Z1131" i="28"/>
  <c r="Y1131" i="28"/>
  <c r="AC1073" i="28"/>
  <c r="Z1073" i="28"/>
  <c r="Y1073" i="28"/>
  <c r="AC1124" i="28"/>
  <c r="Z1124" i="28"/>
  <c r="Y1124" i="28"/>
  <c r="AC1002" i="28"/>
  <c r="Z1002" i="28"/>
  <c r="Y1002" i="28"/>
  <c r="AC1032" i="28"/>
  <c r="Z1032" i="28"/>
  <c r="Y1032" i="28"/>
  <c r="AC1013" i="28"/>
  <c r="Z1013" i="28"/>
  <c r="Y1013" i="28"/>
  <c r="AC1038" i="28"/>
  <c r="Z1038" i="28"/>
  <c r="Y1038" i="28"/>
  <c r="AC1025" i="28"/>
  <c r="Z1025" i="28"/>
  <c r="Y1025" i="28"/>
  <c r="AC1031" i="28"/>
  <c r="Z1031" i="28"/>
  <c r="Y1031" i="28"/>
  <c r="AC1035" i="28"/>
  <c r="Z1035" i="28"/>
  <c r="Y1035" i="28"/>
  <c r="AC1041" i="28"/>
  <c r="Z1041" i="28"/>
  <c r="Y1041" i="28"/>
  <c r="AC1018" i="28"/>
  <c r="Z1018" i="28"/>
  <c r="Y1018" i="28"/>
  <c r="AC1014" i="28"/>
  <c r="Z1014" i="28"/>
  <c r="Y1014" i="28"/>
  <c r="AC1044" i="28"/>
  <c r="Z1044" i="28"/>
  <c r="Y1044" i="28"/>
  <c r="AC919" i="28"/>
  <c r="Z919" i="28"/>
  <c r="Y919" i="28"/>
  <c r="AC1040" i="28"/>
  <c r="Z1040" i="28"/>
  <c r="Y1040" i="28"/>
  <c r="AC1005" i="28"/>
  <c r="Z1005" i="28"/>
  <c r="Y1005" i="28"/>
  <c r="AC1015" i="28"/>
  <c r="Z1015" i="28"/>
  <c r="Y1015" i="28"/>
  <c r="AC1011" i="28"/>
  <c r="Z1011" i="28"/>
  <c r="Y1011" i="28"/>
  <c r="AC996" i="28"/>
  <c r="Z996" i="28"/>
  <c r="Y996" i="28"/>
  <c r="AC1017" i="28"/>
  <c r="Z1017" i="28"/>
  <c r="Y1017" i="28"/>
  <c r="AC987" i="28"/>
  <c r="Z987" i="28"/>
  <c r="Y987" i="28"/>
  <c r="AC920" i="28"/>
  <c r="Z920" i="28"/>
  <c r="Y920" i="28"/>
  <c r="AC1055" i="28"/>
  <c r="Z1055" i="28"/>
  <c r="Y1055" i="28"/>
  <c r="AC1064" i="28"/>
  <c r="Z1064" i="28"/>
  <c r="Y1064" i="28"/>
  <c r="AC1061" i="28"/>
  <c r="Z1061" i="28"/>
  <c r="Y1061" i="28"/>
  <c r="AC1023" i="28"/>
  <c r="Z1023" i="28"/>
  <c r="Y1023" i="28"/>
  <c r="AC1004" i="28"/>
  <c r="Z1004" i="28"/>
  <c r="Y1004" i="28"/>
  <c r="AC1022" i="28"/>
  <c r="Z1022" i="28"/>
  <c r="Y1022" i="28"/>
  <c r="AC998" i="28"/>
  <c r="Z998" i="28"/>
  <c r="Y998" i="28"/>
  <c r="AC1052" i="28"/>
  <c r="Z1052" i="28"/>
  <c r="Y1052" i="28"/>
  <c r="AC995" i="28"/>
  <c r="Z995" i="28"/>
  <c r="Y995" i="28"/>
  <c r="AC1068" i="28"/>
  <c r="Z1068" i="28"/>
  <c r="Y1068" i="28"/>
  <c r="AC921" i="28"/>
  <c r="Z921" i="28"/>
  <c r="Y921" i="28"/>
  <c r="AC1048" i="28"/>
  <c r="Z1048" i="28"/>
  <c r="Y1048" i="28"/>
  <c r="AC1067" i="28"/>
  <c r="Z1067" i="28"/>
  <c r="Y1067" i="28"/>
  <c r="AC994" i="28"/>
  <c r="Z994" i="28"/>
  <c r="Y994" i="28"/>
  <c r="AC1060" i="28"/>
  <c r="Z1060" i="28"/>
  <c r="Y1060" i="28"/>
  <c r="AC1034" i="28"/>
  <c r="Z1034" i="28"/>
  <c r="Y1034" i="28"/>
  <c r="AC1003" i="28"/>
  <c r="Z1003" i="28"/>
  <c r="Y1003" i="28"/>
  <c r="AC1016" i="28"/>
  <c r="Z1016" i="28"/>
  <c r="Y1016" i="28"/>
  <c r="AC1054" i="28"/>
  <c r="Z1054" i="28"/>
  <c r="Y1054" i="28"/>
  <c r="AC1062" i="28"/>
  <c r="Z1062" i="28"/>
  <c r="Y1062" i="28"/>
  <c r="AC993" i="28"/>
  <c r="Z993" i="28"/>
  <c r="Y993" i="28"/>
  <c r="AC1059" i="28"/>
  <c r="Z1059" i="28"/>
  <c r="Y1059" i="28"/>
  <c r="AC1046" i="28"/>
  <c r="Z1046" i="28"/>
  <c r="Y1046" i="28"/>
  <c r="AC1009" i="28"/>
  <c r="Z1009" i="28"/>
  <c r="Y1009" i="28"/>
  <c r="AC1063" i="28"/>
  <c r="Z1063" i="28"/>
  <c r="Y1063" i="28"/>
  <c r="AC1051" i="28"/>
  <c r="Z1051" i="28"/>
  <c r="Y1051" i="28"/>
  <c r="AC991" i="28"/>
  <c r="Z991" i="28"/>
  <c r="Y991" i="28"/>
  <c r="AC1050" i="28"/>
  <c r="Z1050" i="28"/>
  <c r="Y1050" i="28"/>
  <c r="AC1057" i="28"/>
  <c r="Z1057" i="28"/>
  <c r="Y1057" i="28"/>
  <c r="AC986" i="28"/>
  <c r="Z986" i="28"/>
  <c r="Y986" i="28"/>
  <c r="AC932" i="28"/>
  <c r="Z932" i="28"/>
  <c r="Y932" i="28"/>
  <c r="AC924" i="28"/>
  <c r="Z924" i="28"/>
  <c r="Y924" i="28"/>
  <c r="AC989" i="28"/>
  <c r="Z989" i="28"/>
  <c r="Y989" i="28"/>
  <c r="AC988" i="28"/>
  <c r="Z988" i="28"/>
  <c r="Y988" i="28"/>
  <c r="AC1012" i="28"/>
  <c r="Z1012" i="28"/>
  <c r="Y1012" i="28"/>
  <c r="AC997" i="28"/>
  <c r="Z997" i="28"/>
  <c r="Y997" i="28"/>
  <c r="AC1010" i="28"/>
  <c r="Z1010" i="28"/>
  <c r="Y1010" i="28"/>
  <c r="AC1065" i="28"/>
  <c r="Z1065" i="28"/>
  <c r="Y1065" i="28"/>
  <c r="AC931" i="28"/>
  <c r="Z931" i="28"/>
  <c r="Y931" i="28"/>
  <c r="AC1045" i="28"/>
  <c r="Z1045" i="28"/>
  <c r="Y1045" i="28"/>
  <c r="AC1024" i="28"/>
  <c r="Z1024" i="28"/>
  <c r="Y1024" i="28"/>
  <c r="AC1037" i="28"/>
  <c r="Z1037" i="28"/>
  <c r="Y1037" i="28"/>
  <c r="AC1053" i="28"/>
  <c r="Z1053" i="28"/>
  <c r="Y1053" i="28"/>
  <c r="AC1008" i="28"/>
  <c r="Z1008" i="28"/>
  <c r="Y1008" i="28"/>
  <c r="AC990" i="28"/>
  <c r="Z990" i="28"/>
  <c r="Y990" i="28"/>
  <c r="AC1020" i="28"/>
  <c r="Z1020" i="28"/>
  <c r="Y1020" i="28"/>
  <c r="AC1058" i="28"/>
  <c r="Z1058" i="28"/>
  <c r="Y1058" i="28"/>
  <c r="AC1007" i="28"/>
  <c r="Z1007" i="28"/>
  <c r="Y1007" i="28"/>
  <c r="AC1069" i="28"/>
  <c r="Z1069" i="28"/>
  <c r="Y1069" i="28"/>
  <c r="AC1036" i="28"/>
  <c r="Z1036" i="28"/>
  <c r="Y1036" i="28"/>
  <c r="AC1033" i="28"/>
  <c r="Z1033" i="28"/>
  <c r="Y1033" i="28"/>
  <c r="AC1006" i="28"/>
  <c r="Z1006" i="28"/>
  <c r="Y1006" i="28"/>
  <c r="AC1030" i="28"/>
  <c r="Z1030" i="28"/>
  <c r="Y1030" i="28"/>
  <c r="AC1021" i="28"/>
  <c r="Z1021" i="28"/>
  <c r="Y1021" i="28"/>
  <c r="AC1049" i="28"/>
  <c r="Z1049" i="28"/>
  <c r="Y1049" i="28"/>
  <c r="AC1066" i="28"/>
  <c r="Z1066" i="28"/>
  <c r="Y1066" i="28"/>
  <c r="AC1056" i="28"/>
  <c r="Z1056" i="28"/>
  <c r="Y1056" i="28"/>
  <c r="AC1047" i="28"/>
  <c r="Z1047" i="28"/>
  <c r="Y1047" i="28"/>
  <c r="AC1043" i="28"/>
  <c r="Z1043" i="28"/>
  <c r="Y1043" i="28"/>
  <c r="AC1029" i="28"/>
  <c r="Z1029" i="28"/>
  <c r="Y1029" i="28"/>
  <c r="AC1019" i="28"/>
  <c r="Z1019" i="28"/>
  <c r="Y1019" i="28"/>
  <c r="AC992" i="28"/>
  <c r="Z992" i="28"/>
  <c r="Y992" i="28"/>
  <c r="AC1039" i="28"/>
  <c r="Z1039" i="28"/>
  <c r="Y1039" i="28"/>
  <c r="AC1027" i="28"/>
  <c r="Z1027" i="28"/>
  <c r="Y1027" i="28"/>
  <c r="AC1026" i="28"/>
  <c r="Z1026" i="28"/>
  <c r="Y1026" i="28"/>
  <c r="AC1028" i="28"/>
  <c r="Z1028" i="28"/>
  <c r="Y1028" i="28"/>
  <c r="AC890" i="29"/>
  <c r="Z890" i="29"/>
  <c r="Y890" i="29"/>
  <c r="AC871" i="29"/>
  <c r="Z871" i="29"/>
  <c r="Y871" i="29"/>
  <c r="AC877" i="29"/>
  <c r="Z877" i="29"/>
  <c r="Y877" i="29"/>
  <c r="AC971" i="29"/>
  <c r="Z971" i="29"/>
  <c r="Y971" i="29"/>
  <c r="AC968" i="29"/>
  <c r="Z968" i="29"/>
  <c r="Y968" i="29"/>
  <c r="AC973" i="29"/>
  <c r="Z973" i="29"/>
  <c r="Y973" i="29"/>
  <c r="AC951" i="29"/>
  <c r="Z951" i="29"/>
  <c r="Y951" i="29"/>
  <c r="AC782" i="29"/>
  <c r="Z782" i="29"/>
  <c r="Y782" i="29"/>
  <c r="AC969" i="29"/>
  <c r="Z969" i="29"/>
  <c r="Y969" i="29"/>
  <c r="AC966" i="29"/>
  <c r="Z966" i="29"/>
  <c r="Y966" i="29"/>
  <c r="AC949" i="29"/>
  <c r="Z949" i="29"/>
  <c r="Y949" i="29"/>
  <c r="AC975" i="29"/>
  <c r="Z975" i="29"/>
  <c r="Y975" i="29"/>
  <c r="AC897" i="29"/>
  <c r="Z897" i="29"/>
  <c r="Y897" i="29"/>
  <c r="AC875" i="29"/>
  <c r="Z875" i="29"/>
  <c r="Y875" i="29"/>
  <c r="AC881" i="29"/>
  <c r="Z881" i="29"/>
  <c r="Y881" i="29"/>
  <c r="AC952" i="29"/>
  <c r="Z952" i="29"/>
  <c r="Y952" i="29"/>
  <c r="AC925" i="29"/>
  <c r="Z925" i="29"/>
  <c r="Y925" i="29"/>
  <c r="AC970" i="29"/>
  <c r="Z970" i="29"/>
  <c r="Y970" i="29"/>
  <c r="AC884" i="29"/>
  <c r="Z884" i="29"/>
  <c r="Y884" i="29"/>
  <c r="AC984" i="29"/>
  <c r="Z984" i="29"/>
  <c r="Y984" i="29"/>
  <c r="AC867" i="29"/>
  <c r="Z867" i="29"/>
  <c r="Y867" i="29"/>
  <c r="AC913" i="29"/>
  <c r="Z913" i="29"/>
  <c r="Y913" i="29"/>
  <c r="AC903" i="29"/>
  <c r="Z903" i="29"/>
  <c r="Y903" i="29"/>
  <c r="AC873" i="29"/>
  <c r="Z873" i="29"/>
  <c r="Y873" i="29"/>
  <c r="AC982" i="29"/>
  <c r="Z982" i="29"/>
  <c r="Y982" i="29"/>
  <c r="AC912" i="29"/>
  <c r="Z912" i="29"/>
  <c r="Y912" i="29"/>
  <c r="AC909" i="29"/>
  <c r="Z909" i="29"/>
  <c r="Y909" i="29"/>
  <c r="AC915" i="29"/>
  <c r="Z915" i="29"/>
  <c r="Y915" i="29"/>
  <c r="AC876" i="29"/>
  <c r="Z876" i="29"/>
  <c r="Y876" i="29"/>
  <c r="AC886" i="29"/>
  <c r="Z886" i="29"/>
  <c r="Y886" i="29"/>
  <c r="AC906" i="29"/>
  <c r="Z906" i="29"/>
  <c r="Y906" i="29"/>
  <c r="AC910" i="29"/>
  <c r="Z910" i="29"/>
  <c r="Y910" i="29"/>
  <c r="AC864" i="29"/>
  <c r="Z864" i="29"/>
  <c r="Y864" i="29"/>
  <c r="AC905" i="29"/>
  <c r="Z905" i="29"/>
  <c r="Y905" i="29"/>
  <c r="AC898" i="29"/>
  <c r="Z898" i="29"/>
  <c r="Y898" i="29"/>
  <c r="AC914" i="29"/>
  <c r="Z914" i="29"/>
  <c r="Y914" i="29"/>
  <c r="AC883" i="29"/>
  <c r="Z883" i="29"/>
  <c r="Y883" i="29"/>
  <c r="AC954" i="29"/>
  <c r="Z954" i="29"/>
  <c r="Y954" i="29"/>
  <c r="AC943" i="29"/>
  <c r="Z943" i="29"/>
  <c r="Y943" i="29"/>
  <c r="AC861" i="29"/>
  <c r="Z861" i="29"/>
  <c r="Y861" i="29"/>
  <c r="AC1042" i="28"/>
  <c r="Z1042" i="28"/>
  <c r="Y1042" i="28"/>
  <c r="AC882" i="28"/>
  <c r="Z882" i="28"/>
  <c r="Y882" i="28"/>
  <c r="AC878" i="28"/>
  <c r="Z878" i="28"/>
  <c r="Y878" i="28"/>
  <c r="AC938" i="28"/>
  <c r="Z938" i="28"/>
  <c r="Y938" i="28"/>
  <c r="AC870" i="28"/>
  <c r="Z870" i="28"/>
  <c r="Y870" i="28"/>
  <c r="AC890" i="28"/>
  <c r="Z890" i="28"/>
  <c r="Y890" i="28"/>
  <c r="AC871" i="28"/>
  <c r="Z871" i="28"/>
  <c r="Y871" i="28"/>
  <c r="AC973" i="28"/>
  <c r="Z973" i="28"/>
  <c r="Y973" i="28"/>
  <c r="AC855" i="28"/>
  <c r="Z855" i="28"/>
  <c r="Y855" i="28"/>
  <c r="AC854" i="28"/>
  <c r="Z854" i="28"/>
  <c r="Y854" i="28"/>
  <c r="AC880" i="28"/>
  <c r="Z880" i="28"/>
  <c r="Y880" i="28"/>
  <c r="AC887" i="28"/>
  <c r="Z887" i="28"/>
  <c r="Y887" i="28"/>
  <c r="AC896" i="28"/>
  <c r="Z896" i="28"/>
  <c r="Y896" i="28"/>
  <c r="AC944" i="28"/>
  <c r="Z944" i="28"/>
  <c r="Y944" i="28"/>
  <c r="AC943" i="28"/>
  <c r="Z943" i="28"/>
  <c r="Y943" i="28"/>
  <c r="AC970" i="28"/>
  <c r="Z970" i="28"/>
  <c r="Y970" i="28"/>
  <c r="AC965" i="28"/>
  <c r="Z965" i="28"/>
  <c r="Y965" i="28"/>
  <c r="AC897" i="28"/>
  <c r="Z897" i="28"/>
  <c r="Y897" i="28"/>
  <c r="AC875" i="28"/>
  <c r="Z875" i="28"/>
  <c r="Y875" i="28"/>
  <c r="AC884" i="28"/>
  <c r="Z884" i="28"/>
  <c r="Y884" i="28"/>
  <c r="AC881" i="28"/>
  <c r="Z881" i="28"/>
  <c r="Y881" i="28"/>
  <c r="AC913" i="28"/>
  <c r="Z913" i="28"/>
  <c r="Y913" i="28"/>
  <c r="AC976" i="28"/>
  <c r="Z976" i="28"/>
  <c r="Y976" i="28"/>
  <c r="AC942" i="28"/>
  <c r="Z942" i="28"/>
  <c r="Y942" i="28"/>
  <c r="AC874" i="28"/>
  <c r="Z874" i="28"/>
  <c r="Y874" i="28"/>
  <c r="AC903" i="28"/>
  <c r="Z903" i="28"/>
  <c r="Y903" i="28"/>
  <c r="AC908" i="28"/>
  <c r="Z908" i="28"/>
  <c r="Y908" i="28"/>
  <c r="AC872" i="28"/>
  <c r="Z872" i="28"/>
  <c r="Y872" i="28"/>
  <c r="AC867" i="28"/>
  <c r="Z867" i="28"/>
  <c r="Y867" i="28"/>
  <c r="AC917" i="28"/>
  <c r="Z917" i="28"/>
  <c r="Y917" i="28"/>
  <c r="AC901" i="28"/>
  <c r="Z901" i="28"/>
  <c r="Y901" i="28"/>
  <c r="AC888" i="28"/>
  <c r="Z888" i="28"/>
  <c r="Y888" i="28"/>
  <c r="AC915" i="28"/>
  <c r="Z915" i="28"/>
  <c r="Y915" i="28"/>
  <c r="AC979" i="28"/>
  <c r="Z979" i="28"/>
  <c r="Y979" i="28"/>
  <c r="AC978" i="28"/>
  <c r="Z978" i="28"/>
  <c r="Y978" i="28"/>
  <c r="AC922" i="28"/>
  <c r="Z922" i="28"/>
  <c r="Y922" i="28"/>
  <c r="AC958" i="28"/>
  <c r="Z958" i="28"/>
  <c r="Y958" i="28"/>
  <c r="AC891" i="28"/>
  <c r="Z891" i="28"/>
  <c r="Y891" i="28"/>
  <c r="AC909" i="28"/>
  <c r="Z909" i="28"/>
  <c r="Y909" i="28"/>
  <c r="AC968" i="28"/>
  <c r="Z968" i="28"/>
  <c r="Y968" i="28"/>
  <c r="AC954" i="28"/>
  <c r="Z954" i="28"/>
  <c r="Y954" i="28"/>
  <c r="AC966" i="28"/>
  <c r="Z966" i="28"/>
  <c r="Y966" i="28"/>
  <c r="AC869" i="29"/>
  <c r="Z869" i="29"/>
  <c r="Y869" i="29"/>
  <c r="AC911" i="29"/>
  <c r="Z911" i="29"/>
  <c r="Y911" i="29"/>
  <c r="AC917" i="29"/>
  <c r="Z917" i="29"/>
  <c r="Y917" i="29"/>
  <c r="AC865" i="29"/>
  <c r="Z865" i="29"/>
  <c r="Y865" i="29"/>
  <c r="AC853" i="29"/>
  <c r="Z853" i="29"/>
  <c r="Y853" i="29"/>
  <c r="AC850" i="29"/>
  <c r="Z850" i="29"/>
  <c r="Y850" i="29"/>
  <c r="AC918" i="29"/>
  <c r="Z918" i="29"/>
  <c r="Y918" i="29"/>
  <c r="AC900" i="29"/>
  <c r="Z900" i="29"/>
  <c r="Y900" i="29"/>
  <c r="AC793" i="29"/>
  <c r="Z793" i="29"/>
  <c r="Y793" i="29"/>
  <c r="AC899" i="29"/>
  <c r="Z899" i="29"/>
  <c r="Y899" i="29"/>
  <c r="AC901" i="29"/>
  <c r="Z901" i="29"/>
  <c r="Y901" i="29"/>
  <c r="AC908" i="29"/>
  <c r="Z908" i="29"/>
  <c r="Y908" i="29"/>
  <c r="AC888" i="29"/>
  <c r="Z888" i="29"/>
  <c r="Y888" i="29"/>
  <c r="AC872" i="29"/>
  <c r="Z872" i="29"/>
  <c r="Y872" i="29"/>
  <c r="AC944" i="29"/>
  <c r="Z944" i="29"/>
  <c r="Y944" i="29"/>
  <c r="AC942" i="29"/>
  <c r="Z942" i="29"/>
  <c r="Y942" i="29"/>
  <c r="AC964" i="29"/>
  <c r="Z964" i="29"/>
  <c r="Y964" i="29"/>
  <c r="AC855" i="29"/>
  <c r="Z855" i="29"/>
  <c r="Y855" i="29"/>
  <c r="AC854" i="29"/>
  <c r="Z854" i="29"/>
  <c r="Y854" i="29"/>
  <c r="AC863" i="29"/>
  <c r="Z863" i="29"/>
  <c r="Y863" i="29"/>
  <c r="AC848" i="29"/>
  <c r="Z848" i="29"/>
  <c r="Y848" i="29"/>
  <c r="AC847" i="29"/>
  <c r="Z847" i="29"/>
  <c r="Y847" i="29"/>
  <c r="AC907" i="29"/>
  <c r="Z907" i="29"/>
  <c r="Y907" i="29"/>
  <c r="AC874" i="29"/>
  <c r="Z874" i="29"/>
  <c r="Y874" i="29"/>
  <c r="AC880" i="29"/>
  <c r="Z880" i="29"/>
  <c r="Y880" i="29"/>
  <c r="AC887" i="29"/>
  <c r="Z887" i="29"/>
  <c r="Y887" i="29"/>
  <c r="AC896" i="29"/>
  <c r="Z896" i="29"/>
  <c r="Y896" i="29"/>
  <c r="AC882" i="29"/>
  <c r="Z882" i="29"/>
  <c r="Y882" i="29"/>
  <c r="AC878" i="29"/>
  <c r="Z878" i="29"/>
  <c r="Y878" i="29"/>
  <c r="AC885" i="29"/>
  <c r="Z885" i="29"/>
  <c r="Y885" i="29"/>
  <c r="AC902" i="29"/>
  <c r="Z902" i="29"/>
  <c r="Y902" i="29"/>
  <c r="AC859" i="29"/>
  <c r="Z859" i="29"/>
  <c r="Y859" i="29"/>
  <c r="AC866" i="29"/>
  <c r="Z866" i="29"/>
  <c r="Y866" i="29"/>
  <c r="AC846" i="29"/>
  <c r="Z846" i="29"/>
  <c r="Y846" i="29"/>
  <c r="AC972" i="29"/>
  <c r="Z972" i="29"/>
  <c r="Y972" i="29"/>
  <c r="AC958" i="29"/>
  <c r="Z958" i="29"/>
  <c r="Y958" i="29"/>
  <c r="AC891" i="29"/>
  <c r="Z891" i="29"/>
  <c r="Y891" i="29"/>
  <c r="AC976" i="29"/>
  <c r="Z976" i="29"/>
  <c r="Y976" i="29"/>
  <c r="AC965" i="29"/>
  <c r="Z965" i="29"/>
  <c r="Y965" i="29"/>
  <c r="AC974" i="29"/>
  <c r="Z974" i="29"/>
  <c r="Y974" i="29"/>
  <c r="AC938" i="29"/>
  <c r="Z938" i="29"/>
  <c r="Y938" i="29"/>
  <c r="AC935" i="29"/>
  <c r="Z935" i="29"/>
  <c r="Y935" i="29"/>
  <c r="AC967" i="29"/>
  <c r="Z967" i="29"/>
  <c r="Y967" i="29"/>
  <c r="AC895" i="29"/>
  <c r="Z895" i="29"/>
  <c r="Y895" i="29"/>
  <c r="AC977" i="29"/>
  <c r="Z977" i="29"/>
  <c r="Y977" i="29"/>
  <c r="AC922" i="29"/>
  <c r="Z922" i="29"/>
  <c r="Y922" i="29"/>
  <c r="AC959" i="29"/>
  <c r="Z959" i="29"/>
  <c r="Y959" i="29"/>
  <c r="AC979" i="29"/>
  <c r="Z979" i="29"/>
  <c r="Y979" i="29"/>
  <c r="AC860" i="29"/>
  <c r="Z860" i="29"/>
  <c r="Y860" i="29"/>
  <c r="AC849" i="29"/>
  <c r="Z849" i="29"/>
  <c r="Y849" i="29"/>
  <c r="AC857" i="29"/>
  <c r="Z857" i="29"/>
  <c r="Y857" i="29"/>
  <c r="AC858" i="29"/>
  <c r="Z858" i="29"/>
  <c r="Y858" i="29"/>
  <c r="AC940" i="29"/>
  <c r="Z940" i="29"/>
  <c r="Y940" i="29"/>
  <c r="AC985" i="29"/>
  <c r="Z985" i="29"/>
  <c r="Y985" i="29"/>
  <c r="AC978" i="29"/>
  <c r="Z978" i="29"/>
  <c r="Y978" i="29"/>
  <c r="AC963" i="29"/>
  <c r="Z963" i="29"/>
  <c r="Y963" i="29"/>
  <c r="AC879" i="29"/>
  <c r="Z879" i="29"/>
  <c r="Y879" i="29"/>
  <c r="AC930" i="29"/>
  <c r="Z930" i="29"/>
  <c r="Y930" i="29"/>
  <c r="AC984" i="28"/>
  <c r="Z984" i="28"/>
  <c r="Y984" i="28"/>
  <c r="AC971" i="28"/>
  <c r="Z971" i="28"/>
  <c r="Y971" i="28"/>
  <c r="AC925" i="28"/>
  <c r="Z925" i="28"/>
  <c r="Y925" i="28"/>
  <c r="AC951" i="28"/>
  <c r="Z951" i="28"/>
  <c r="Y951" i="28"/>
  <c r="AC877" i="28"/>
  <c r="Z877" i="28"/>
  <c r="Y877" i="28"/>
  <c r="AC969" i="28"/>
  <c r="Z969" i="28"/>
  <c r="Y969" i="28"/>
  <c r="AC975" i="28"/>
  <c r="Z975" i="28"/>
  <c r="Y975" i="28"/>
  <c r="AC873" i="28"/>
  <c r="Z873" i="28"/>
  <c r="Y873" i="28"/>
  <c r="AC952" i="28"/>
  <c r="Z952" i="28"/>
  <c r="Y952" i="28"/>
  <c r="AC782" i="28"/>
  <c r="Z782" i="28"/>
  <c r="Y782" i="28"/>
  <c r="AC955" i="28"/>
  <c r="Z955" i="28"/>
  <c r="Y955" i="28"/>
  <c r="AC898" i="28"/>
  <c r="Z898" i="28"/>
  <c r="Y898" i="28"/>
  <c r="AC974" i="28"/>
  <c r="Z974" i="28"/>
  <c r="Y974" i="28"/>
  <c r="AC886" i="28"/>
  <c r="Z886" i="28"/>
  <c r="Y886" i="28"/>
  <c r="AC967" i="28"/>
  <c r="Z967" i="28"/>
  <c r="Y967" i="28"/>
  <c r="AC905" i="28"/>
  <c r="Z905" i="28"/>
  <c r="Y905" i="28"/>
  <c r="AC982" i="28"/>
  <c r="Z982" i="28"/>
  <c r="Y982" i="28"/>
  <c r="AC876" i="28"/>
  <c r="Z876" i="28"/>
  <c r="Y876" i="28"/>
  <c r="AC885" i="28"/>
  <c r="Z885" i="28"/>
  <c r="Y885" i="28"/>
  <c r="AC977" i="28"/>
  <c r="Z977" i="28"/>
  <c r="Y977" i="28"/>
  <c r="AC972" i="28"/>
  <c r="Z972" i="28"/>
  <c r="Y972" i="28"/>
  <c r="AC949" i="28"/>
  <c r="Z949" i="28"/>
  <c r="Y949" i="28"/>
  <c r="AC865" i="28"/>
  <c r="Z865" i="28"/>
  <c r="Y865" i="28"/>
  <c r="AC900" i="28"/>
  <c r="Z900" i="28"/>
  <c r="Y900" i="28"/>
  <c r="AC883" i="28"/>
  <c r="Z883" i="28"/>
  <c r="Y883" i="28"/>
  <c r="AC853" i="28"/>
  <c r="Z853" i="28"/>
  <c r="Y853" i="28"/>
  <c r="AC899" i="28"/>
  <c r="Z899" i="28"/>
  <c r="Y899" i="28"/>
  <c r="AC964" i="28"/>
  <c r="Z964" i="28"/>
  <c r="Y964" i="28"/>
  <c r="AC895" i="28"/>
  <c r="Z895" i="28"/>
  <c r="Y895" i="28"/>
  <c r="AC904" i="28"/>
  <c r="Z904" i="28"/>
  <c r="Y904" i="28"/>
  <c r="AC846" i="28"/>
  <c r="Z846" i="28"/>
  <c r="Y846" i="28"/>
  <c r="AC933" i="28"/>
  <c r="Z933" i="28"/>
  <c r="Y933" i="28"/>
  <c r="AC858" i="28"/>
  <c r="Z858" i="28"/>
  <c r="Y858" i="28"/>
  <c r="AC857" i="28"/>
  <c r="Z857" i="28"/>
  <c r="Y857" i="28"/>
  <c r="AC930" i="28"/>
  <c r="Z930" i="28"/>
  <c r="Y930" i="28"/>
  <c r="AC927" i="28"/>
  <c r="Z927" i="28"/>
  <c r="Y927" i="28"/>
  <c r="AC945" i="28"/>
  <c r="Z945" i="28"/>
  <c r="Y945" i="28"/>
  <c r="AC859" i="28"/>
  <c r="Z859" i="28"/>
  <c r="Y859" i="28"/>
  <c r="AC889" i="28"/>
  <c r="Z889" i="28"/>
  <c r="Y889" i="28"/>
  <c r="AC916" i="28"/>
  <c r="Z916" i="28"/>
  <c r="Y916" i="28"/>
  <c r="AC781" i="28"/>
  <c r="Z781" i="28"/>
  <c r="Y781" i="28"/>
  <c r="AC940" i="28"/>
  <c r="Z940" i="28"/>
  <c r="Y940" i="28"/>
  <c r="AC860" i="28"/>
  <c r="Z860" i="28"/>
  <c r="Y860" i="28"/>
  <c r="AC849" i="28"/>
  <c r="Z849" i="28"/>
  <c r="Y849" i="28"/>
  <c r="AC856" i="28"/>
  <c r="Z856" i="28"/>
  <c r="Y856" i="28"/>
  <c r="AC852" i="28"/>
  <c r="Z852" i="28"/>
  <c r="Y852" i="28"/>
  <c r="AC985" i="28"/>
  <c r="Z985" i="28"/>
  <c r="Y985" i="28"/>
  <c r="AC935" i="28"/>
  <c r="Z935" i="28"/>
  <c r="Y935" i="28"/>
  <c r="AC851" i="28"/>
  <c r="Z851" i="28"/>
  <c r="Y851" i="28"/>
  <c r="AC957" i="28"/>
  <c r="Z957" i="28"/>
  <c r="Y957" i="28"/>
  <c r="AC956" i="28"/>
  <c r="Z956" i="28"/>
  <c r="Y956" i="28"/>
  <c r="AC780" i="28"/>
  <c r="Z780" i="28"/>
  <c r="Y780" i="28"/>
  <c r="AC947" i="28"/>
  <c r="Z947" i="28"/>
  <c r="Y947" i="28"/>
  <c r="AC892" i="28"/>
  <c r="Z892" i="28"/>
  <c r="Y892" i="28"/>
  <c r="AC960" i="28"/>
  <c r="Z960" i="28"/>
  <c r="Y960" i="28"/>
  <c r="AC983" i="28"/>
  <c r="Z983" i="28"/>
  <c r="Y983" i="28"/>
  <c r="AC959" i="28"/>
  <c r="Z959" i="28"/>
  <c r="Y959" i="28"/>
  <c r="AC961" i="28"/>
  <c r="Z961" i="28"/>
  <c r="Y961" i="28"/>
  <c r="AC862" i="28"/>
  <c r="Z862" i="28"/>
  <c r="Y862" i="28"/>
  <c r="AC934" i="28"/>
  <c r="Z934" i="28"/>
  <c r="Y934" i="28"/>
  <c r="AC894" i="28"/>
  <c r="Z894" i="28"/>
  <c r="Y894" i="28"/>
  <c r="AC937" i="28"/>
  <c r="Z937" i="28"/>
  <c r="Y937" i="28"/>
  <c r="AC948" i="28"/>
  <c r="Z948" i="28"/>
  <c r="Y948" i="28"/>
  <c r="AC923" i="28"/>
  <c r="Z923" i="28"/>
  <c r="Y923" i="28"/>
  <c r="AC946" i="28"/>
  <c r="Z946" i="28"/>
  <c r="Y946" i="28"/>
  <c r="AB1022" i="29" l="1"/>
  <c r="AA1022" i="29" s="1"/>
  <c r="U1022" i="29" s="1"/>
  <c r="AB1008" i="28"/>
  <c r="AA1008" i="28" s="1"/>
  <c r="U1008" i="28" s="1"/>
  <c r="AB1009" i="28"/>
  <c r="AA1009" i="28" s="1"/>
  <c r="U1009" i="28" s="1"/>
  <c r="AB1023" i="28"/>
  <c r="AA1023" i="28" s="1"/>
  <c r="U1023" i="28" s="1"/>
  <c r="AB1086" i="28"/>
  <c r="AB1061" i="29"/>
  <c r="AA1061" i="29" s="1"/>
  <c r="U1061" i="29" s="1"/>
  <c r="AB1020" i="29"/>
  <c r="AA1020" i="29" s="1"/>
  <c r="U1020" i="29" s="1"/>
  <c r="AB1095" i="28"/>
  <c r="AA1095" i="28" s="1"/>
  <c r="U1095" i="28" s="1"/>
  <c r="AB1038" i="28"/>
  <c r="AA1038" i="28" s="1"/>
  <c r="U1038" i="28" s="1"/>
  <c r="AB963" i="29"/>
  <c r="AA963" i="29" s="1"/>
  <c r="U963" i="29" s="1"/>
  <c r="AB979" i="29"/>
  <c r="AA979" i="29" s="1"/>
  <c r="U979" i="29" s="1"/>
  <c r="AB895" i="29"/>
  <c r="AA895" i="29" s="1"/>
  <c r="U895" i="29" s="1"/>
  <c r="AB974" i="29"/>
  <c r="AA974" i="29" s="1"/>
  <c r="U974" i="29" s="1"/>
  <c r="AB958" i="29"/>
  <c r="AA958" i="29" s="1"/>
  <c r="U958" i="29" s="1"/>
  <c r="AB882" i="29"/>
  <c r="AA882" i="29" s="1"/>
  <c r="U882" i="29" s="1"/>
  <c r="AB874" i="29"/>
  <c r="AA874" i="29" s="1"/>
  <c r="U874" i="29" s="1"/>
  <c r="AB863" i="29"/>
  <c r="AA863" i="29" s="1"/>
  <c r="U863" i="29" s="1"/>
  <c r="AB900" i="29"/>
  <c r="AA900" i="29" s="1"/>
  <c r="U900" i="29" s="1"/>
  <c r="AB865" i="29"/>
  <c r="AA865" i="29" s="1"/>
  <c r="U865" i="29" s="1"/>
  <c r="AB1070" i="29"/>
  <c r="AA1070" i="29" s="1"/>
  <c r="U1070" i="29" s="1"/>
  <c r="AB881" i="28"/>
  <c r="AA881" i="28" s="1"/>
  <c r="U881" i="28" s="1"/>
  <c r="AB880" i="28"/>
  <c r="AA880" i="28" s="1"/>
  <c r="U880" i="28" s="1"/>
  <c r="AB1042" i="28"/>
  <c r="AA1042" i="28" s="1"/>
  <c r="U1042" i="28" s="1"/>
  <c r="AB1055" i="28"/>
  <c r="AA1055" i="28" s="1"/>
  <c r="U1055" i="28" s="1"/>
  <c r="AB1049" i="28"/>
  <c r="AA1049" i="28" s="1"/>
  <c r="U1049" i="28" s="1"/>
  <c r="AB890" i="29"/>
  <c r="AA890" i="29" s="1"/>
  <c r="U890" i="29" s="1"/>
  <c r="AB876" i="29"/>
  <c r="AA876" i="29" s="1"/>
  <c r="U876" i="29" s="1"/>
  <c r="AB884" i="29"/>
  <c r="AA884" i="29" s="1"/>
  <c r="U884" i="29" s="1"/>
  <c r="AB969" i="29"/>
  <c r="AA969" i="29" s="1"/>
  <c r="U969" i="29" s="1"/>
  <c r="AB988" i="29"/>
  <c r="AA988" i="29" s="1"/>
  <c r="U988" i="29" s="1"/>
  <c r="AB1003" i="29"/>
  <c r="AA1003" i="29" s="1"/>
  <c r="U1003" i="29" s="1"/>
  <c r="AB1004" i="29"/>
  <c r="AA1004" i="29" s="1"/>
  <c r="U1004" i="29" s="1"/>
  <c r="AB1019" i="29"/>
  <c r="AA1019" i="29" s="1"/>
  <c r="U1019" i="29" s="1"/>
  <c r="AB1010" i="29"/>
  <c r="AA1010" i="29" s="1"/>
  <c r="U1010" i="29" s="1"/>
  <c r="AB1039" i="28"/>
  <c r="AA1039" i="28" s="1"/>
  <c r="U1039" i="28" s="1"/>
  <c r="AB1053" i="28"/>
  <c r="AA1053" i="28" s="1"/>
  <c r="U1053" i="28" s="1"/>
  <c r="AB1046" i="28"/>
  <c r="AA1046" i="28" s="1"/>
  <c r="U1046" i="28" s="1"/>
  <c r="AB1110" i="28"/>
  <c r="AA1110" i="28" s="1"/>
  <c r="U1110" i="28" s="1"/>
  <c r="AB1019" i="28"/>
  <c r="AA1019" i="28" s="1"/>
  <c r="U1019" i="28" s="1"/>
  <c r="AB993" i="28"/>
  <c r="AA993" i="28" s="1"/>
  <c r="U993" i="28" s="1"/>
  <c r="AB1002" i="28"/>
  <c r="AA1002" i="28" s="1"/>
  <c r="U1002" i="28" s="1"/>
  <c r="AB1129" i="28"/>
  <c r="AA1129" i="28" s="1"/>
  <c r="U1129" i="28" s="1"/>
  <c r="AB1069" i="28"/>
  <c r="AA1069" i="28" s="1"/>
  <c r="U1069" i="28" s="1"/>
  <c r="AB1057" i="28"/>
  <c r="AA1057" i="28" s="1"/>
  <c r="U1057" i="28" s="1"/>
  <c r="AB995" i="28"/>
  <c r="AA995" i="28" s="1"/>
  <c r="U995" i="28" s="1"/>
  <c r="AB1108" i="28"/>
  <c r="AA1108" i="28" s="1"/>
  <c r="U1108" i="28" s="1"/>
  <c r="AB1065" i="28"/>
  <c r="AA1065" i="28" s="1"/>
  <c r="U1065" i="28" s="1"/>
  <c r="AB1016" i="28"/>
  <c r="AA1016" i="28" s="1"/>
  <c r="U1016" i="28" s="1"/>
  <c r="AB1017" i="28"/>
  <c r="AA1017" i="28" s="1"/>
  <c r="U1017" i="28" s="1"/>
  <c r="AB1131" i="28"/>
  <c r="AA1131" i="28" s="1"/>
  <c r="U1131" i="28" s="1"/>
  <c r="AB883" i="29"/>
  <c r="AA883" i="29" s="1"/>
  <c r="U883" i="29" s="1"/>
  <c r="AB909" i="29"/>
  <c r="AA909" i="29" s="1"/>
  <c r="U909" i="29" s="1"/>
  <c r="AB925" i="29"/>
  <c r="AA925" i="29" s="1"/>
  <c r="U925" i="29" s="1"/>
  <c r="AB951" i="29"/>
  <c r="AA951" i="29" s="1"/>
  <c r="U951" i="29" s="1"/>
  <c r="AB1048" i="29"/>
  <c r="AA1048" i="29" s="1"/>
  <c r="U1048" i="29" s="1"/>
  <c r="AB1074" i="29"/>
  <c r="AA1074" i="29" s="1"/>
  <c r="U1074" i="29" s="1"/>
  <c r="AB1060" i="29"/>
  <c r="AA1060" i="29" s="1"/>
  <c r="U1060" i="29" s="1"/>
  <c r="AB1051" i="29"/>
  <c r="AA1051" i="29" s="1"/>
  <c r="U1051" i="29" s="1"/>
  <c r="AB1026" i="29"/>
  <c r="AA1026" i="29" s="1"/>
  <c r="U1026" i="29" s="1"/>
  <c r="AB1006" i="29"/>
  <c r="AA1006" i="29" s="1"/>
  <c r="U1006" i="29" s="1"/>
  <c r="AB1194" i="29"/>
  <c r="AA1194" i="29" s="1"/>
  <c r="U1194" i="29" s="1"/>
  <c r="AB1084" i="29"/>
  <c r="AA1084" i="29" s="1"/>
  <c r="U1084" i="29" s="1"/>
  <c r="AB1011" i="29"/>
  <c r="AA1011" i="29" s="1"/>
  <c r="U1011" i="29" s="1"/>
  <c r="AB1089" i="29"/>
  <c r="AA1089" i="29" s="1"/>
  <c r="U1089" i="29" s="1"/>
  <c r="AB1017" i="29"/>
  <c r="AA1017" i="29" s="1"/>
  <c r="U1017" i="29" s="1"/>
  <c r="AB1015" i="29"/>
  <c r="AA1015" i="29" s="1"/>
  <c r="U1015" i="29" s="1"/>
  <c r="AB924" i="29"/>
  <c r="AA924" i="29" s="1"/>
  <c r="U924" i="29" s="1"/>
  <c r="AB1094" i="29"/>
  <c r="AA1094" i="29" s="1"/>
  <c r="U1094" i="29" s="1"/>
  <c r="AB913" i="29"/>
  <c r="AA913" i="29" s="1"/>
  <c r="U913" i="29" s="1"/>
  <c r="AB975" i="29"/>
  <c r="AA975" i="29" s="1"/>
  <c r="U975" i="29" s="1"/>
  <c r="AB968" i="29"/>
  <c r="AA968" i="29" s="1"/>
  <c r="U968" i="29" s="1"/>
  <c r="AB920" i="29"/>
  <c r="AA920" i="29" s="1"/>
  <c r="U920" i="29" s="1"/>
  <c r="AB1068" i="29"/>
  <c r="AA1068" i="29" s="1"/>
  <c r="U1068" i="29" s="1"/>
  <c r="AB1044" i="29"/>
  <c r="AA1044" i="29" s="1"/>
  <c r="U1044" i="29" s="1"/>
  <c r="AB1054" i="29"/>
  <c r="AA1054" i="29" s="1"/>
  <c r="U1054" i="29" s="1"/>
  <c r="AB1040" i="29"/>
  <c r="AA1040" i="29" s="1"/>
  <c r="U1040" i="29" s="1"/>
  <c r="AB1058" i="29"/>
  <c r="AA1058" i="29" s="1"/>
  <c r="U1058" i="29" s="1"/>
  <c r="AB1041" i="29"/>
  <c r="AA1041" i="29" s="1"/>
  <c r="U1041" i="29" s="1"/>
  <c r="AB1024" i="29"/>
  <c r="AA1024" i="29" s="1"/>
  <c r="U1024" i="29" s="1"/>
  <c r="AB1045" i="29"/>
  <c r="AA1045" i="29" s="1"/>
  <c r="U1045" i="29" s="1"/>
  <c r="AB992" i="29"/>
  <c r="AA992" i="29" s="1"/>
  <c r="U992" i="29" s="1"/>
  <c r="AB1018" i="29"/>
  <c r="AA1018" i="29" s="1"/>
  <c r="U1018" i="29" s="1"/>
  <c r="AB1005" i="29"/>
  <c r="AA1005" i="29" s="1"/>
  <c r="U1005" i="29" s="1"/>
  <c r="AB1057" i="29"/>
  <c r="AA1057" i="29" s="1"/>
  <c r="U1057" i="29" s="1"/>
  <c r="AB1062" i="29"/>
  <c r="AA1062" i="29" s="1"/>
  <c r="U1062" i="29" s="1"/>
  <c r="AB1069" i="29"/>
  <c r="AA1069" i="29" s="1"/>
  <c r="U1069" i="29" s="1"/>
  <c r="AB989" i="29"/>
  <c r="AA989" i="29" s="1"/>
  <c r="U989" i="29" s="1"/>
  <c r="AB1214" i="29"/>
  <c r="AA1214" i="29" s="1"/>
  <c r="U1214" i="29" s="1"/>
  <c r="AB1032" i="29"/>
  <c r="AA1032" i="29" s="1"/>
  <c r="U1032" i="29" s="1"/>
  <c r="AB997" i="29"/>
  <c r="AA997" i="29" s="1"/>
  <c r="U997" i="29" s="1"/>
  <c r="AB996" i="29"/>
  <c r="AA996" i="29" s="1"/>
  <c r="U996" i="29" s="1"/>
  <c r="AB921" i="29"/>
  <c r="AA921" i="29" s="1"/>
  <c r="U921" i="29" s="1"/>
  <c r="AB1037" i="29"/>
  <c r="AA1037" i="29" s="1"/>
  <c r="U1037" i="29" s="1"/>
  <c r="AB932" i="29"/>
  <c r="AA932" i="29" s="1"/>
  <c r="U932" i="29" s="1"/>
  <c r="AB1056" i="29"/>
  <c r="AA1056" i="29" s="1"/>
  <c r="U1056" i="29" s="1"/>
  <c r="AB1063" i="29"/>
  <c r="AA1063" i="29" s="1"/>
  <c r="U1063" i="29" s="1"/>
  <c r="AB1031" i="29"/>
  <c r="AA1031" i="29" s="1"/>
  <c r="U1031" i="29" s="1"/>
  <c r="AB1001" i="29"/>
  <c r="AA1001" i="29" s="1"/>
  <c r="U1001" i="29" s="1"/>
  <c r="AB1065" i="29"/>
  <c r="AA1065" i="29" s="1"/>
  <c r="U1065" i="29" s="1"/>
  <c r="AB986" i="29"/>
  <c r="AA986" i="29" s="1"/>
  <c r="U986" i="29" s="1"/>
  <c r="AB987" i="29"/>
  <c r="AA987" i="29" s="1"/>
  <c r="U987" i="29" s="1"/>
  <c r="AB1052" i="29"/>
  <c r="AA1052" i="29" s="1"/>
  <c r="U1052" i="29" s="1"/>
  <c r="AB1108" i="29"/>
  <c r="AA1108" i="29" s="1"/>
  <c r="U1108" i="29" s="1"/>
  <c r="AB1123" i="29"/>
  <c r="AA1123" i="29" s="1"/>
  <c r="U1123" i="29" s="1"/>
  <c r="AB1088" i="29"/>
  <c r="AA1088" i="29" s="1"/>
  <c r="U1088" i="29" s="1"/>
  <c r="AB1029" i="29"/>
  <c r="AA1029" i="29" s="1"/>
  <c r="U1029" i="29" s="1"/>
  <c r="AB1038" i="29"/>
  <c r="AA1038" i="29" s="1"/>
  <c r="U1038" i="29" s="1"/>
  <c r="AB905" i="29"/>
  <c r="AA905" i="29" s="1"/>
  <c r="U905" i="29" s="1"/>
  <c r="AB875" i="29"/>
  <c r="AA875" i="29" s="1"/>
  <c r="U875" i="29" s="1"/>
  <c r="AB1012" i="29"/>
  <c r="AA1012" i="29" s="1"/>
  <c r="U1012" i="29" s="1"/>
  <c r="AB1008" i="29"/>
  <c r="AA1008" i="29" s="1"/>
  <c r="U1008" i="29" s="1"/>
  <c r="AB1049" i="29"/>
  <c r="AA1049" i="29" s="1"/>
  <c r="U1049" i="29" s="1"/>
  <c r="AB1021" i="29"/>
  <c r="AA1021" i="29" s="1"/>
  <c r="U1021" i="29" s="1"/>
  <c r="AB1047" i="29"/>
  <c r="AA1047" i="29" s="1"/>
  <c r="U1047" i="29" s="1"/>
  <c r="AB1042" i="29"/>
  <c r="AA1042" i="29" s="1"/>
  <c r="U1042" i="29" s="1"/>
  <c r="AB991" i="29"/>
  <c r="AA991" i="29" s="1"/>
  <c r="U991" i="29" s="1"/>
  <c r="AB1050" i="29"/>
  <c r="AA1050" i="29" s="1"/>
  <c r="U1050" i="29" s="1"/>
  <c r="AB1055" i="29"/>
  <c r="AA1055" i="29" s="1"/>
  <c r="U1055" i="29" s="1"/>
  <c r="AB1043" i="29"/>
  <c r="AA1043" i="29" s="1"/>
  <c r="U1043" i="29" s="1"/>
  <c r="AB1035" i="29"/>
  <c r="AA1035" i="29" s="1"/>
  <c r="U1035" i="29" s="1"/>
  <c r="AB1000" i="29"/>
  <c r="AA1000" i="29" s="1"/>
  <c r="U1000" i="29" s="1"/>
  <c r="AB931" i="29"/>
  <c r="AA931" i="29" s="1"/>
  <c r="U931" i="29" s="1"/>
  <c r="AB1066" i="29"/>
  <c r="AA1066" i="29" s="1"/>
  <c r="U1066" i="29" s="1"/>
  <c r="AB994" i="29"/>
  <c r="AA994" i="29" s="1"/>
  <c r="U994" i="29" s="1"/>
  <c r="AB1075" i="29"/>
  <c r="AA1075" i="29" s="1"/>
  <c r="U1075" i="29" s="1"/>
  <c r="AB1195" i="29"/>
  <c r="AA1195" i="29" s="1"/>
  <c r="U1195" i="29" s="1"/>
  <c r="AB1007" i="28"/>
  <c r="AA1007" i="28" s="1"/>
  <c r="U1007" i="28" s="1"/>
  <c r="AB1050" i="28"/>
  <c r="AA1050" i="28" s="1"/>
  <c r="U1050" i="28" s="1"/>
  <c r="AB1041" i="28"/>
  <c r="AA1041" i="28" s="1"/>
  <c r="U1041" i="28" s="1"/>
  <c r="AB1088" i="28"/>
  <c r="AA1088" i="28" s="1"/>
  <c r="U1088" i="28" s="1"/>
  <c r="AB954" i="28"/>
  <c r="AA954" i="28" s="1"/>
  <c r="U954" i="28" s="1"/>
  <c r="AB996" i="28"/>
  <c r="AA996" i="28" s="1"/>
  <c r="U996" i="28" s="1"/>
  <c r="AB979" i="28"/>
  <c r="AA979" i="28" s="1"/>
  <c r="U979" i="28" s="1"/>
  <c r="AB944" i="28"/>
  <c r="AA944" i="28" s="1"/>
  <c r="U944" i="28" s="1"/>
  <c r="AB1087" i="28"/>
  <c r="AA1087" i="28" s="1"/>
  <c r="U1087" i="28" s="1"/>
  <c r="AB1030" i="28"/>
  <c r="AA1030" i="28" s="1"/>
  <c r="U1030" i="28" s="1"/>
  <c r="AB989" i="28"/>
  <c r="AA989" i="28" s="1"/>
  <c r="U989" i="28" s="1"/>
  <c r="AB1067" i="28"/>
  <c r="AA1067" i="28" s="1"/>
  <c r="U1067" i="28" s="1"/>
  <c r="AB1040" i="28"/>
  <c r="AA1040" i="28" s="1"/>
  <c r="U1040" i="28" s="1"/>
  <c r="AB1094" i="28"/>
  <c r="AA1094" i="28" s="1"/>
  <c r="U1094" i="28" s="1"/>
  <c r="AB968" i="28"/>
  <c r="AA968" i="28" s="1"/>
  <c r="U968" i="28" s="1"/>
  <c r="AB915" i="28"/>
  <c r="AA915" i="28" s="1"/>
  <c r="U915" i="28" s="1"/>
  <c r="AB976" i="28"/>
  <c r="AA976" i="28" s="1"/>
  <c r="U976" i="28" s="1"/>
  <c r="AB878" i="28"/>
  <c r="AA878" i="28" s="1"/>
  <c r="U878" i="28" s="1"/>
  <c r="AB1026" i="28"/>
  <c r="AA1026" i="28" s="1"/>
  <c r="U1026" i="28" s="1"/>
  <c r="AB1063" i="28"/>
  <c r="AA1063" i="28" s="1"/>
  <c r="U1063" i="28" s="1"/>
  <c r="AB1004" i="28"/>
  <c r="AA1004" i="28" s="1"/>
  <c r="U1004" i="28" s="1"/>
  <c r="AB1025" i="28"/>
  <c r="AA1025" i="28" s="1"/>
  <c r="U1025" i="28" s="1"/>
  <c r="AB1028" i="28"/>
  <c r="AA1028" i="28" s="1"/>
  <c r="U1028" i="28" s="1"/>
  <c r="AB961" i="28"/>
  <c r="AA961" i="28" s="1"/>
  <c r="U961" i="28" s="1"/>
  <c r="AB892" i="28"/>
  <c r="AA892" i="28" s="1"/>
  <c r="U892" i="28" s="1"/>
  <c r="AB1006" i="28"/>
  <c r="AA1006" i="28" s="1"/>
  <c r="U1006" i="28" s="1"/>
  <c r="AB924" i="28"/>
  <c r="AA924" i="28" s="1"/>
  <c r="U924" i="28" s="1"/>
  <c r="AB1048" i="28"/>
  <c r="AA1048" i="28" s="1"/>
  <c r="U1048" i="28" s="1"/>
  <c r="AB919" i="28"/>
  <c r="AA919" i="28" s="1"/>
  <c r="U919" i="28" s="1"/>
  <c r="AB1074" i="28"/>
  <c r="AA1074" i="28" s="1"/>
  <c r="U1074" i="28" s="1"/>
  <c r="AB932" i="28"/>
  <c r="AA932" i="28" s="1"/>
  <c r="U932" i="28" s="1"/>
  <c r="AB921" i="28"/>
  <c r="AA921" i="28" s="1"/>
  <c r="U921" i="28" s="1"/>
  <c r="AB1044" i="28"/>
  <c r="AA1044" i="28" s="1"/>
  <c r="U1044" i="28" s="1"/>
  <c r="AB1096" i="28"/>
  <c r="AA1096" i="28" s="1"/>
  <c r="U1096" i="28" s="1"/>
  <c r="AB855" i="28"/>
  <c r="AA855" i="28" s="1"/>
  <c r="U855" i="28" s="1"/>
  <c r="AB1000" i="28"/>
  <c r="AA1000" i="28" s="1"/>
  <c r="U1000" i="28" s="1"/>
  <c r="AB1076" i="28"/>
  <c r="AA1076" i="28" s="1"/>
  <c r="U1076" i="28" s="1"/>
  <c r="AB1066" i="28"/>
  <c r="AA1066" i="28" s="1"/>
  <c r="U1066" i="28" s="1"/>
  <c r="AB997" i="28"/>
  <c r="AA997" i="28" s="1"/>
  <c r="U997" i="28" s="1"/>
  <c r="AB1011" i="28"/>
  <c r="AA1011" i="28" s="1"/>
  <c r="U1011" i="28" s="1"/>
  <c r="AB992" i="28"/>
  <c r="AA992" i="28" s="1"/>
  <c r="U992" i="28" s="1"/>
  <c r="AB1037" i="28"/>
  <c r="AA1037" i="28" s="1"/>
  <c r="U1037" i="28" s="1"/>
  <c r="AB1064" i="28"/>
  <c r="AA1064" i="28" s="1"/>
  <c r="U1064" i="28" s="1"/>
  <c r="AB1032" i="28"/>
  <c r="AA1032" i="28" s="1"/>
  <c r="U1032" i="28" s="1"/>
  <c r="AB1214" i="28"/>
  <c r="AA1214" i="28" s="1"/>
  <c r="U1214" i="28" s="1"/>
  <c r="AB1012" i="28"/>
  <c r="AA1012" i="28" s="1"/>
  <c r="U1012" i="28" s="1"/>
  <c r="AB1060" i="28"/>
  <c r="AA1060" i="28" s="1"/>
  <c r="U1060" i="28" s="1"/>
  <c r="AB1075" i="28"/>
  <c r="AA1075" i="28" s="1"/>
  <c r="U1075" i="28" s="1"/>
  <c r="AB1021" i="28"/>
  <c r="AA1021" i="28" s="1"/>
  <c r="U1021" i="28" s="1"/>
  <c r="AB988" i="28"/>
  <c r="AA988" i="28" s="1"/>
  <c r="U988" i="28" s="1"/>
  <c r="AB994" i="28"/>
  <c r="AA994" i="28" s="1"/>
  <c r="U994" i="28" s="1"/>
  <c r="AB1005" i="28"/>
  <c r="AA1005" i="28" s="1"/>
  <c r="U1005" i="28" s="1"/>
  <c r="AB1084" i="28"/>
  <c r="AA1084" i="28" s="1"/>
  <c r="U1084" i="28" s="1"/>
  <c r="AB1058" i="28"/>
  <c r="AA1058" i="28" s="1"/>
  <c r="U1058" i="28" s="1"/>
  <c r="AB998" i="28"/>
  <c r="AA998" i="28" s="1"/>
  <c r="U998" i="28" s="1"/>
  <c r="AB1035" i="28"/>
  <c r="AA1035" i="28" s="1"/>
  <c r="U1035" i="28" s="1"/>
  <c r="AB1045" i="28"/>
  <c r="AA1045" i="28" s="1"/>
  <c r="U1045" i="28" s="1"/>
  <c r="AB1062" i="28"/>
  <c r="AA1062" i="28" s="1"/>
  <c r="U1062" i="28" s="1"/>
  <c r="AB920" i="28"/>
  <c r="AA920" i="28" s="1"/>
  <c r="U920" i="28" s="1"/>
  <c r="AB1124" i="28"/>
  <c r="AA1124" i="28" s="1"/>
  <c r="U1124" i="28" s="1"/>
  <c r="AB903" i="28"/>
  <c r="AA903" i="28" s="1"/>
  <c r="U903" i="28" s="1"/>
  <c r="AB1020" i="28"/>
  <c r="AA1020" i="28" s="1"/>
  <c r="U1020" i="28" s="1"/>
  <c r="AB1051" i="28"/>
  <c r="AA1051" i="28" s="1"/>
  <c r="U1051" i="28" s="1"/>
  <c r="AB1022" i="28"/>
  <c r="AA1022" i="28" s="1"/>
  <c r="U1022" i="28" s="1"/>
  <c r="AB1031" i="28"/>
  <c r="AA1031" i="28" s="1"/>
  <c r="U1031" i="28" s="1"/>
  <c r="AB1043" i="28"/>
  <c r="AA1043" i="28" s="1"/>
  <c r="U1043" i="28" s="1"/>
  <c r="AB931" i="28"/>
  <c r="AA931" i="28" s="1"/>
  <c r="U931" i="28" s="1"/>
  <c r="AB1054" i="28"/>
  <c r="AA1054" i="28" s="1"/>
  <c r="U1054" i="28" s="1"/>
  <c r="AB987" i="28"/>
  <c r="AA987" i="28" s="1"/>
  <c r="U987" i="28" s="1"/>
  <c r="AB1073" i="28"/>
  <c r="AA1073" i="28" s="1"/>
  <c r="U1073" i="28" s="1"/>
  <c r="AB999" i="28"/>
  <c r="AA999" i="28" s="1"/>
  <c r="U999" i="28" s="1"/>
  <c r="AB1056" i="28"/>
  <c r="AA1056" i="28" s="1"/>
  <c r="U1056" i="28" s="1"/>
  <c r="AB1010" i="28"/>
  <c r="AA1010" i="28" s="1"/>
  <c r="U1010" i="28" s="1"/>
  <c r="AB1003" i="28"/>
  <c r="AA1003" i="28" s="1"/>
  <c r="U1003" i="28" s="1"/>
  <c r="AB990" i="28"/>
  <c r="AA990" i="28" s="1"/>
  <c r="U990" i="28" s="1"/>
  <c r="AB897" i="28"/>
  <c r="AA897" i="28" s="1"/>
  <c r="U897" i="28" s="1"/>
  <c r="AB973" i="28"/>
  <c r="AA973" i="28" s="1"/>
  <c r="U973" i="28" s="1"/>
  <c r="AB1036" i="28"/>
  <c r="AA1036" i="28" s="1"/>
  <c r="U1036" i="28" s="1"/>
  <c r="AB986" i="28"/>
  <c r="AA986" i="28" s="1"/>
  <c r="U986" i="28" s="1"/>
  <c r="AB1014" i="28"/>
  <c r="AA1014" i="28" s="1"/>
  <c r="U1014" i="28" s="1"/>
  <c r="AB1016" i="29"/>
  <c r="AA1016" i="29" s="1"/>
  <c r="U1016" i="29" s="1"/>
  <c r="AB995" i="29"/>
  <c r="AA995" i="29" s="1"/>
  <c r="U995" i="29" s="1"/>
  <c r="AB1053" i="29"/>
  <c r="AA1053" i="29" s="1"/>
  <c r="U1053" i="29" s="1"/>
  <c r="AB1033" i="29"/>
  <c r="AA1033" i="29" s="1"/>
  <c r="U1033" i="29" s="1"/>
  <c r="AB1034" i="29"/>
  <c r="AA1034" i="29" s="1"/>
  <c r="U1034" i="29" s="1"/>
  <c r="AB1096" i="29"/>
  <c r="AA1096" i="29" s="1"/>
  <c r="U1096" i="29" s="1"/>
  <c r="AB954" i="29"/>
  <c r="AA954" i="29" s="1"/>
  <c r="U954" i="29" s="1"/>
  <c r="AB915" i="29"/>
  <c r="AA915" i="29" s="1"/>
  <c r="U915" i="29" s="1"/>
  <c r="AB970" i="29"/>
  <c r="AA970" i="29" s="1"/>
  <c r="U970" i="29" s="1"/>
  <c r="AB782" i="29"/>
  <c r="AA782" i="29" s="1"/>
  <c r="U782" i="29" s="1"/>
  <c r="AB1028" i="29"/>
  <c r="AA1028" i="29" s="1"/>
  <c r="U1028" i="29" s="1"/>
  <c r="AB1087" i="29"/>
  <c r="AA1087" i="29" s="1"/>
  <c r="U1087" i="29" s="1"/>
  <c r="AB906" i="29"/>
  <c r="AA906" i="29" s="1"/>
  <c r="U906" i="29" s="1"/>
  <c r="AB867" i="29"/>
  <c r="AA867" i="29" s="1"/>
  <c r="U867" i="29" s="1"/>
  <c r="AB993" i="29"/>
  <c r="AA993" i="29" s="1"/>
  <c r="U993" i="29" s="1"/>
  <c r="AB1030" i="29"/>
  <c r="AA1030" i="29" s="1"/>
  <c r="U1030" i="29" s="1"/>
  <c r="AB1025" i="29"/>
  <c r="AA1025" i="29" s="1"/>
  <c r="U1025" i="29" s="1"/>
  <c r="AB1076" i="29"/>
  <c r="AA1076" i="29" s="1"/>
  <c r="U1076" i="29" s="1"/>
  <c r="AB1027" i="29"/>
  <c r="AA1027" i="29" s="1"/>
  <c r="U1027" i="29" s="1"/>
  <c r="AB1109" i="29"/>
  <c r="AA1109" i="29" s="1"/>
  <c r="U1109" i="29" s="1"/>
  <c r="AB886" i="29"/>
  <c r="AA886" i="29" s="1"/>
  <c r="U886" i="29" s="1"/>
  <c r="AB1009" i="29"/>
  <c r="AA1009" i="29" s="1"/>
  <c r="U1009" i="29" s="1"/>
  <c r="AB1064" i="29"/>
  <c r="AA1064" i="29" s="1"/>
  <c r="U1064" i="29" s="1"/>
  <c r="AB1137" i="29"/>
  <c r="AA1137" i="29" s="1"/>
  <c r="U1137" i="29" s="1"/>
  <c r="AB1068" i="28"/>
  <c r="AA1068" i="28" s="1"/>
  <c r="U1068" i="28" s="1"/>
  <c r="AB966" i="28"/>
  <c r="AA966" i="28" s="1"/>
  <c r="U966" i="28" s="1"/>
  <c r="AB913" i="28"/>
  <c r="AA913" i="28" s="1"/>
  <c r="U913" i="28" s="1"/>
  <c r="AB1029" i="28"/>
  <c r="AA1029" i="28" s="1"/>
  <c r="U1029" i="28" s="1"/>
  <c r="AB1024" i="28"/>
  <c r="AA1024" i="28" s="1"/>
  <c r="U1024" i="28" s="1"/>
  <c r="AB1059" i="28"/>
  <c r="AA1059" i="28" s="1"/>
  <c r="U1059" i="28" s="1"/>
  <c r="AB1034" i="28"/>
  <c r="AA1034" i="28" s="1"/>
  <c r="U1034" i="28" s="1"/>
  <c r="AB1061" i="28"/>
  <c r="AA1061" i="28" s="1"/>
  <c r="U1061" i="28" s="1"/>
  <c r="AB991" i="28"/>
  <c r="AA991" i="28" s="1"/>
  <c r="U991" i="28" s="1"/>
  <c r="AB1052" i="28"/>
  <c r="AA1052" i="28" s="1"/>
  <c r="U1052" i="28" s="1"/>
  <c r="AB1018" i="28"/>
  <c r="AA1018" i="28" s="1"/>
  <c r="U1018" i="28" s="1"/>
  <c r="AB1013" i="28"/>
  <c r="AA1013" i="28" s="1"/>
  <c r="U1013" i="28" s="1"/>
  <c r="AB901" i="28"/>
  <c r="AA901" i="28" s="1"/>
  <c r="U901" i="28" s="1"/>
  <c r="AB1047" i="28"/>
  <c r="AA1047" i="28" s="1"/>
  <c r="U1047" i="28" s="1"/>
  <c r="AA1086" i="28"/>
  <c r="U1086" i="28" s="1"/>
  <c r="AB1027" i="28"/>
  <c r="AA1027" i="28" s="1"/>
  <c r="U1027" i="28" s="1"/>
  <c r="AB1033" i="28"/>
  <c r="AA1033" i="28" s="1"/>
  <c r="U1033" i="28" s="1"/>
  <c r="AB1015" i="28"/>
  <c r="AA1015" i="28" s="1"/>
  <c r="U1015" i="28" s="1"/>
  <c r="AB1001" i="28"/>
  <c r="AA1001" i="28" s="1"/>
  <c r="U1001" i="28" s="1"/>
  <c r="AB1036" i="29"/>
  <c r="AA1036" i="29" s="1"/>
  <c r="U1036" i="29" s="1"/>
  <c r="AB998" i="29"/>
  <c r="AA998" i="29" s="1"/>
  <c r="U998" i="29" s="1"/>
  <c r="AB1086" i="29"/>
  <c r="AA1086" i="29" s="1"/>
  <c r="U1086" i="29" s="1"/>
  <c r="AB912" i="29"/>
  <c r="AA912" i="29" s="1"/>
  <c r="U912" i="29" s="1"/>
  <c r="AB973" i="29"/>
  <c r="AA973" i="29" s="1"/>
  <c r="U973" i="29" s="1"/>
  <c r="AB1039" i="29"/>
  <c r="AA1039" i="29" s="1"/>
  <c r="U1039" i="29" s="1"/>
  <c r="AB919" i="29"/>
  <c r="AA919" i="29" s="1"/>
  <c r="U919" i="29" s="1"/>
  <c r="AB1067" i="29"/>
  <c r="AA1067" i="29" s="1"/>
  <c r="U1067" i="29" s="1"/>
  <c r="AB1014" i="29"/>
  <c r="AA1014" i="29" s="1"/>
  <c r="U1014" i="29" s="1"/>
  <c r="AB1095" i="29"/>
  <c r="AA1095" i="29" s="1"/>
  <c r="U1095" i="29" s="1"/>
  <c r="AB1046" i="29"/>
  <c r="AA1046" i="29" s="1"/>
  <c r="U1046" i="29" s="1"/>
  <c r="AB990" i="29"/>
  <c r="AA990" i="29" s="1"/>
  <c r="U990" i="29" s="1"/>
  <c r="AB982" i="29"/>
  <c r="AA982" i="29" s="1"/>
  <c r="U982" i="29" s="1"/>
  <c r="AB1059" i="29"/>
  <c r="AA1059" i="29" s="1"/>
  <c r="U1059" i="29" s="1"/>
  <c r="AB1007" i="29"/>
  <c r="AA1007" i="29" s="1"/>
  <c r="U1007" i="29" s="1"/>
  <c r="AB870" i="29"/>
  <c r="AA870" i="29" s="1"/>
  <c r="U870" i="29" s="1"/>
  <c r="AB1023" i="29"/>
  <c r="AA1023" i="29" s="1"/>
  <c r="U1023" i="29" s="1"/>
  <c r="AB1013" i="29"/>
  <c r="AA1013" i="29" s="1"/>
  <c r="U1013" i="29" s="1"/>
  <c r="AB881" i="29"/>
  <c r="AA881" i="29" s="1"/>
  <c r="U881" i="29" s="1"/>
  <c r="AB898" i="29"/>
  <c r="AA898" i="29" s="1"/>
  <c r="U898" i="29" s="1"/>
  <c r="AB971" i="29"/>
  <c r="AA971" i="29" s="1"/>
  <c r="U971" i="29" s="1"/>
  <c r="AB861" i="29"/>
  <c r="AA861" i="29" s="1"/>
  <c r="U861" i="29" s="1"/>
  <c r="AB984" i="29"/>
  <c r="AA984" i="29" s="1"/>
  <c r="U984" i="29" s="1"/>
  <c r="AB864" i="29"/>
  <c r="AA864" i="29" s="1"/>
  <c r="U864" i="29" s="1"/>
  <c r="AB903" i="29"/>
  <c r="AA903" i="29" s="1"/>
  <c r="U903" i="29" s="1"/>
  <c r="AB897" i="29"/>
  <c r="AA897" i="29" s="1"/>
  <c r="U897" i="29" s="1"/>
  <c r="AB877" i="29"/>
  <c r="AA877" i="29" s="1"/>
  <c r="U877" i="29" s="1"/>
  <c r="AB978" i="28"/>
  <c r="AA978" i="28" s="1"/>
  <c r="U978" i="28" s="1"/>
  <c r="AB846" i="28"/>
  <c r="AA846" i="28" s="1"/>
  <c r="U846" i="28" s="1"/>
  <c r="AB865" i="28"/>
  <c r="AA865" i="28" s="1"/>
  <c r="U865" i="28" s="1"/>
  <c r="AB885" i="28"/>
  <c r="AA885" i="28" s="1"/>
  <c r="U885" i="28" s="1"/>
  <c r="AB967" i="28"/>
  <c r="AA967" i="28" s="1"/>
  <c r="U967" i="28" s="1"/>
  <c r="AB955" i="28"/>
  <c r="AA955" i="28" s="1"/>
  <c r="U955" i="28" s="1"/>
  <c r="AB925" i="28"/>
  <c r="AA925" i="28" s="1"/>
  <c r="U925" i="28" s="1"/>
  <c r="AB917" i="28"/>
  <c r="AA917" i="28" s="1"/>
  <c r="U917" i="28" s="1"/>
  <c r="AB854" i="28"/>
  <c r="AA854" i="28" s="1"/>
  <c r="U854" i="28" s="1"/>
  <c r="AB873" i="29"/>
  <c r="AA873" i="29" s="1"/>
  <c r="U873" i="29" s="1"/>
  <c r="AB871" i="29"/>
  <c r="AA871" i="29" s="1"/>
  <c r="U871" i="29" s="1"/>
  <c r="AB949" i="29"/>
  <c r="AA949" i="29" s="1"/>
  <c r="U949" i="29" s="1"/>
  <c r="AB952" i="29"/>
  <c r="AA952" i="29" s="1"/>
  <c r="U952" i="29" s="1"/>
  <c r="AB943" i="29"/>
  <c r="AA943" i="29" s="1"/>
  <c r="U943" i="29" s="1"/>
  <c r="AB914" i="29"/>
  <c r="AA914" i="29" s="1"/>
  <c r="U914" i="29" s="1"/>
  <c r="AB910" i="29"/>
  <c r="AA910" i="29" s="1"/>
  <c r="U910" i="29" s="1"/>
  <c r="AB966" i="29"/>
  <c r="AA966" i="29" s="1"/>
  <c r="U966" i="29" s="1"/>
  <c r="AB930" i="29"/>
  <c r="AA930" i="29" s="1"/>
  <c r="U930" i="29" s="1"/>
  <c r="AB985" i="29"/>
  <c r="AA985" i="29" s="1"/>
  <c r="U985" i="29" s="1"/>
  <c r="AB849" i="29"/>
  <c r="AA849" i="29" s="1"/>
  <c r="U849" i="29" s="1"/>
  <c r="AB922" i="29"/>
  <c r="AA922" i="29" s="1"/>
  <c r="U922" i="29" s="1"/>
  <c r="AB976" i="29"/>
  <c r="AA976" i="29" s="1"/>
  <c r="U976" i="29" s="1"/>
  <c r="AB846" i="29"/>
  <c r="AA846" i="29" s="1"/>
  <c r="U846" i="29" s="1"/>
  <c r="AB885" i="29"/>
  <c r="AA885" i="29" s="1"/>
  <c r="U885" i="29" s="1"/>
  <c r="AB887" i="29"/>
  <c r="AA887" i="29" s="1"/>
  <c r="U887" i="29" s="1"/>
  <c r="AB855" i="29"/>
  <c r="AA855" i="29" s="1"/>
  <c r="U855" i="29" s="1"/>
  <c r="AB872" i="29"/>
  <c r="AA872" i="29" s="1"/>
  <c r="U872" i="29" s="1"/>
  <c r="AB899" i="29"/>
  <c r="AA899" i="29" s="1"/>
  <c r="U899" i="29" s="1"/>
  <c r="AB850" i="29"/>
  <c r="AA850" i="29" s="1"/>
  <c r="U850" i="29" s="1"/>
  <c r="AB884" i="28"/>
  <c r="AA884" i="28" s="1"/>
  <c r="U884" i="28" s="1"/>
  <c r="AB909" i="28"/>
  <c r="AA909" i="28" s="1"/>
  <c r="U909" i="28" s="1"/>
  <c r="AB896" i="28"/>
  <c r="AA896" i="28" s="1"/>
  <c r="U896" i="28" s="1"/>
  <c r="AB875" i="28"/>
  <c r="AA875" i="28" s="1"/>
  <c r="U875" i="28" s="1"/>
  <c r="AB888" i="28"/>
  <c r="AA888" i="28" s="1"/>
  <c r="U888" i="28" s="1"/>
  <c r="AB887" i="28"/>
  <c r="AA887" i="28" s="1"/>
  <c r="U887" i="28" s="1"/>
  <c r="AB882" i="28"/>
  <c r="AA882" i="28" s="1"/>
  <c r="U882" i="28" s="1"/>
  <c r="AB870" i="28"/>
  <c r="AA870" i="28" s="1"/>
  <c r="U870" i="28" s="1"/>
  <c r="AB947" i="28"/>
  <c r="AA947" i="28" s="1"/>
  <c r="U947" i="28" s="1"/>
  <c r="AB965" i="28"/>
  <c r="AA965" i="28" s="1"/>
  <c r="U965" i="28" s="1"/>
  <c r="AB874" i="28"/>
  <c r="AA874" i="28" s="1"/>
  <c r="U874" i="28" s="1"/>
  <c r="AB958" i="28"/>
  <c r="AA958" i="28" s="1"/>
  <c r="U958" i="28" s="1"/>
  <c r="AB872" i="28"/>
  <c r="AA872" i="28" s="1"/>
  <c r="U872" i="28" s="1"/>
  <c r="AB943" i="28"/>
  <c r="AA943" i="28" s="1"/>
  <c r="U943" i="28" s="1"/>
  <c r="AB890" i="28"/>
  <c r="AA890" i="28" s="1"/>
  <c r="U890" i="28" s="1"/>
  <c r="AB942" i="28"/>
  <c r="AA942" i="28" s="1"/>
  <c r="U942" i="28" s="1"/>
  <c r="AB964" i="28"/>
  <c r="AA964" i="28" s="1"/>
  <c r="U964" i="28" s="1"/>
  <c r="AB900" i="28"/>
  <c r="AA900" i="28" s="1"/>
  <c r="U900" i="28" s="1"/>
  <c r="AB977" i="28"/>
  <c r="AA977" i="28" s="1"/>
  <c r="U977" i="28" s="1"/>
  <c r="AB905" i="28"/>
  <c r="AA905" i="28" s="1"/>
  <c r="U905" i="28" s="1"/>
  <c r="AB922" i="28"/>
  <c r="AA922" i="28" s="1"/>
  <c r="U922" i="28" s="1"/>
  <c r="AB908" i="28"/>
  <c r="AA908" i="28" s="1"/>
  <c r="U908" i="28" s="1"/>
  <c r="AB938" i="28"/>
  <c r="AA938" i="28" s="1"/>
  <c r="U938" i="28" s="1"/>
  <c r="AB891" i="28"/>
  <c r="AA891" i="28" s="1"/>
  <c r="U891" i="28" s="1"/>
  <c r="AB867" i="28"/>
  <c r="AA867" i="28" s="1"/>
  <c r="U867" i="28" s="1"/>
  <c r="AB970" i="28"/>
  <c r="AA970" i="28" s="1"/>
  <c r="U970" i="28" s="1"/>
  <c r="AB871" i="28"/>
  <c r="AA871" i="28" s="1"/>
  <c r="U871" i="28" s="1"/>
  <c r="AB957" i="28"/>
  <c r="AA957" i="28" s="1"/>
  <c r="U957" i="28" s="1"/>
  <c r="AB857" i="28"/>
  <c r="AA857" i="28" s="1"/>
  <c r="U857" i="28" s="1"/>
  <c r="AB853" i="28"/>
  <c r="AA853" i="28" s="1"/>
  <c r="U853" i="28" s="1"/>
  <c r="AB858" i="28"/>
  <c r="AA858" i="28" s="1"/>
  <c r="U858" i="28" s="1"/>
  <c r="AB781" i="28"/>
  <c r="AA781" i="28" s="1"/>
  <c r="U781" i="28" s="1"/>
  <c r="AB934" i="28"/>
  <c r="AA934" i="28" s="1"/>
  <c r="U934" i="28" s="1"/>
  <c r="AB978" i="29"/>
  <c r="AA978" i="29" s="1"/>
  <c r="U978" i="29" s="1"/>
  <c r="AB857" i="29"/>
  <c r="AA857" i="29" s="1"/>
  <c r="U857" i="29" s="1"/>
  <c r="AB967" i="29"/>
  <c r="AA967" i="29" s="1"/>
  <c r="U967" i="29" s="1"/>
  <c r="AB965" i="29"/>
  <c r="AA965" i="29" s="1"/>
  <c r="U965" i="29" s="1"/>
  <c r="AB972" i="29"/>
  <c r="AA972" i="29" s="1"/>
  <c r="U972" i="29" s="1"/>
  <c r="AB902" i="29"/>
  <c r="AA902" i="29" s="1"/>
  <c r="U902" i="29" s="1"/>
  <c r="AB907" i="29"/>
  <c r="AA907" i="29" s="1"/>
  <c r="U907" i="29" s="1"/>
  <c r="AB854" i="29"/>
  <c r="AA854" i="29" s="1"/>
  <c r="U854" i="29" s="1"/>
  <c r="AB944" i="29"/>
  <c r="AA944" i="29" s="1"/>
  <c r="U944" i="29" s="1"/>
  <c r="AB901" i="29"/>
  <c r="AA901" i="29" s="1"/>
  <c r="U901" i="29" s="1"/>
  <c r="AB917" i="29"/>
  <c r="AA917" i="29" s="1"/>
  <c r="U917" i="29" s="1"/>
  <c r="AB940" i="29"/>
  <c r="AA940" i="29" s="1"/>
  <c r="U940" i="29" s="1"/>
  <c r="AB860" i="29"/>
  <c r="AA860" i="29" s="1"/>
  <c r="U860" i="29" s="1"/>
  <c r="AB977" i="29"/>
  <c r="AA977" i="29" s="1"/>
  <c r="U977" i="29" s="1"/>
  <c r="AB938" i="29"/>
  <c r="AA938" i="29" s="1"/>
  <c r="U938" i="29" s="1"/>
  <c r="AB866" i="29"/>
  <c r="AA866" i="29" s="1"/>
  <c r="U866" i="29" s="1"/>
  <c r="AB878" i="29"/>
  <c r="AA878" i="29" s="1"/>
  <c r="U878" i="29" s="1"/>
  <c r="AB880" i="29"/>
  <c r="AA880" i="29" s="1"/>
  <c r="U880" i="29" s="1"/>
  <c r="AB848" i="29"/>
  <c r="AA848" i="29" s="1"/>
  <c r="U848" i="29" s="1"/>
  <c r="AB888" i="29"/>
  <c r="AA888" i="29" s="1"/>
  <c r="U888" i="29" s="1"/>
  <c r="AB793" i="29"/>
  <c r="AA793" i="29" s="1"/>
  <c r="U793" i="29" s="1"/>
  <c r="AB853" i="29"/>
  <c r="AA853" i="29" s="1"/>
  <c r="U853" i="29" s="1"/>
  <c r="AB869" i="29"/>
  <c r="AA869" i="29" s="1"/>
  <c r="U869" i="29" s="1"/>
  <c r="AB942" i="29"/>
  <c r="AA942" i="29" s="1"/>
  <c r="U942" i="29" s="1"/>
  <c r="AB935" i="29"/>
  <c r="AA935" i="29" s="1"/>
  <c r="U935" i="29" s="1"/>
  <c r="AB847" i="29"/>
  <c r="AA847" i="29" s="1"/>
  <c r="U847" i="29" s="1"/>
  <c r="AB911" i="29"/>
  <c r="AA911" i="29" s="1"/>
  <c r="U911" i="29" s="1"/>
  <c r="AB959" i="29"/>
  <c r="AA959" i="29" s="1"/>
  <c r="U959" i="29" s="1"/>
  <c r="AB896" i="29"/>
  <c r="AA896" i="29" s="1"/>
  <c r="U896" i="29" s="1"/>
  <c r="AB918" i="29"/>
  <c r="AA918" i="29" s="1"/>
  <c r="U918" i="29" s="1"/>
  <c r="AB879" i="29"/>
  <c r="AA879" i="29" s="1"/>
  <c r="U879" i="29" s="1"/>
  <c r="AB891" i="29"/>
  <c r="AA891" i="29" s="1"/>
  <c r="U891" i="29" s="1"/>
  <c r="AB964" i="29"/>
  <c r="AA964" i="29" s="1"/>
  <c r="U964" i="29" s="1"/>
  <c r="AB858" i="29"/>
  <c r="AA858" i="29" s="1"/>
  <c r="U858" i="29" s="1"/>
  <c r="AB859" i="29"/>
  <c r="AA859" i="29" s="1"/>
  <c r="U859" i="29" s="1"/>
  <c r="AB908" i="29"/>
  <c r="AA908" i="29" s="1"/>
  <c r="U908" i="29" s="1"/>
  <c r="AB946" i="28"/>
  <c r="AA946" i="28" s="1"/>
  <c r="U946" i="28" s="1"/>
  <c r="AB894" i="28"/>
  <c r="AA894" i="28" s="1"/>
  <c r="U894" i="28" s="1"/>
  <c r="AB895" i="28"/>
  <c r="AA895" i="28" s="1"/>
  <c r="U895" i="28" s="1"/>
  <c r="AB883" i="28"/>
  <c r="AA883" i="28" s="1"/>
  <c r="U883" i="28" s="1"/>
  <c r="AB972" i="28"/>
  <c r="AA972" i="28" s="1"/>
  <c r="U972" i="28" s="1"/>
  <c r="AB974" i="28"/>
  <c r="AA974" i="28" s="1"/>
  <c r="U974" i="28" s="1"/>
  <c r="AB877" i="28"/>
  <c r="AA877" i="28" s="1"/>
  <c r="U877" i="28" s="1"/>
  <c r="AB983" i="28"/>
  <c r="AA983" i="28" s="1"/>
  <c r="U983" i="28" s="1"/>
  <c r="AB873" i="28"/>
  <c r="AA873" i="28" s="1"/>
  <c r="U873" i="28" s="1"/>
  <c r="AB956" i="28"/>
  <c r="AA956" i="28" s="1"/>
  <c r="U956" i="28" s="1"/>
  <c r="AB860" i="28"/>
  <c r="AA860" i="28" s="1"/>
  <c r="U860" i="28" s="1"/>
  <c r="AB889" i="28"/>
  <c r="AA889" i="28" s="1"/>
  <c r="U889" i="28" s="1"/>
  <c r="AB852" i="28"/>
  <c r="AA852" i="28" s="1"/>
  <c r="U852" i="28" s="1"/>
  <c r="AB859" i="28"/>
  <c r="AA859" i="28" s="1"/>
  <c r="U859" i="28" s="1"/>
  <c r="AB899" i="28"/>
  <c r="AA899" i="28" s="1"/>
  <c r="U899" i="28" s="1"/>
  <c r="AB949" i="28"/>
  <c r="AA949" i="28" s="1"/>
  <c r="U949" i="28" s="1"/>
  <c r="AB876" i="28"/>
  <c r="AA876" i="28" s="1"/>
  <c r="U876" i="28" s="1"/>
  <c r="AB886" i="28"/>
  <c r="AA886" i="28" s="1"/>
  <c r="U886" i="28" s="1"/>
  <c r="AB782" i="28"/>
  <c r="AA782" i="28" s="1"/>
  <c r="U782" i="28" s="1"/>
  <c r="AB969" i="28"/>
  <c r="AA969" i="28" s="1"/>
  <c r="U969" i="28" s="1"/>
  <c r="AB975" i="28"/>
  <c r="AA975" i="28" s="1"/>
  <c r="U975" i="28" s="1"/>
  <c r="AB851" i="28"/>
  <c r="AA851" i="28" s="1"/>
  <c r="U851" i="28" s="1"/>
  <c r="AB856" i="28"/>
  <c r="AA856" i="28" s="1"/>
  <c r="U856" i="28" s="1"/>
  <c r="AB984" i="28"/>
  <c r="AA984" i="28" s="1"/>
  <c r="U984" i="28" s="1"/>
  <c r="AB935" i="28"/>
  <c r="AA935" i="28" s="1"/>
  <c r="U935" i="28" s="1"/>
  <c r="AB916" i="28"/>
  <c r="AA916" i="28" s="1"/>
  <c r="U916" i="28" s="1"/>
  <c r="AB927" i="28"/>
  <c r="AA927" i="28" s="1"/>
  <c r="U927" i="28" s="1"/>
  <c r="AB948" i="28"/>
  <c r="AA948" i="28" s="1"/>
  <c r="U948" i="28" s="1"/>
  <c r="AB960" i="28"/>
  <c r="AA960" i="28" s="1"/>
  <c r="U960" i="28" s="1"/>
  <c r="AB985" i="28"/>
  <c r="AA985" i="28" s="1"/>
  <c r="U985" i="28" s="1"/>
  <c r="AB933" i="28"/>
  <c r="AA933" i="28" s="1"/>
  <c r="U933" i="28" s="1"/>
  <c r="AB971" i="28"/>
  <c r="AA971" i="28" s="1"/>
  <c r="U971" i="28" s="1"/>
  <c r="AB982" i="28"/>
  <c r="AA982" i="28" s="1"/>
  <c r="U982" i="28" s="1"/>
  <c r="AB930" i="28"/>
  <c r="AA930" i="28" s="1"/>
  <c r="U930" i="28" s="1"/>
  <c r="AB952" i="28"/>
  <c r="AA952" i="28" s="1"/>
  <c r="U952" i="28" s="1"/>
  <c r="AB959" i="28"/>
  <c r="AA959" i="28" s="1"/>
  <c r="U959" i="28" s="1"/>
  <c r="AB923" i="28"/>
  <c r="AA923" i="28" s="1"/>
  <c r="U923" i="28" s="1"/>
  <c r="AB940" i="28"/>
  <c r="AA940" i="28" s="1"/>
  <c r="U940" i="28" s="1"/>
  <c r="AB937" i="28"/>
  <c r="AA937" i="28" s="1"/>
  <c r="U937" i="28" s="1"/>
  <c r="AB898" i="28"/>
  <c r="AA898" i="28" s="1"/>
  <c r="U898" i="28" s="1"/>
  <c r="AB904" i="28"/>
  <c r="AA904" i="28" s="1"/>
  <c r="U904" i="28" s="1"/>
  <c r="AB951" i="28"/>
  <c r="AA951" i="28" s="1"/>
  <c r="U951" i="28" s="1"/>
  <c r="AB780" i="28"/>
  <c r="AA780" i="28" s="1"/>
  <c r="U780" i="28" s="1"/>
  <c r="AB862" i="28"/>
  <c r="AA862" i="28" s="1"/>
  <c r="U862" i="28" s="1"/>
  <c r="AB945" i="28"/>
  <c r="AA945" i="28" s="1"/>
  <c r="U945" i="28" s="1"/>
  <c r="AB849" i="28"/>
  <c r="AA849" i="28" s="1"/>
  <c r="U849" i="28" s="1"/>
  <c r="AC929" i="28" l="1"/>
  <c r="Z929" i="28"/>
  <c r="Y929" i="28"/>
  <c r="AC981" i="28"/>
  <c r="Z981" i="28"/>
  <c r="Y981" i="28"/>
  <c r="AC953" i="28"/>
  <c r="Z953" i="28"/>
  <c r="Y953" i="28"/>
  <c r="AC950" i="28"/>
  <c r="Z950" i="28"/>
  <c r="Y950" i="28"/>
  <c r="AC868" i="28"/>
  <c r="Z868" i="28"/>
  <c r="Y868" i="28"/>
  <c r="AC941" i="28"/>
  <c r="Z941" i="28"/>
  <c r="Y941" i="28"/>
  <c r="AC939" i="28"/>
  <c r="Z939" i="28"/>
  <c r="Y939" i="28"/>
  <c r="AC845" i="28"/>
  <c r="Z845" i="28"/>
  <c r="Y845" i="28"/>
  <c r="AC962" i="28"/>
  <c r="Z962" i="28"/>
  <c r="Y962" i="28"/>
  <c r="AC928" i="28"/>
  <c r="Z928" i="28"/>
  <c r="Y928" i="28"/>
  <c r="AC879" i="28"/>
  <c r="Z879" i="28"/>
  <c r="Y879" i="28"/>
  <c r="AC914" i="28"/>
  <c r="Z914" i="28"/>
  <c r="Y914" i="28"/>
  <c r="AC980" i="28"/>
  <c r="Z980" i="28"/>
  <c r="Y980" i="28"/>
  <c r="AC793" i="28"/>
  <c r="Z793" i="28"/>
  <c r="Y793" i="28"/>
  <c r="AC869" i="28"/>
  <c r="Z869" i="28"/>
  <c r="Y869" i="28"/>
  <c r="AC864" i="28"/>
  <c r="Z864" i="28"/>
  <c r="Y864" i="28"/>
  <c r="AC936" i="28"/>
  <c r="Z936" i="28"/>
  <c r="Y936" i="28"/>
  <c r="AC926" i="28"/>
  <c r="Z926" i="28"/>
  <c r="Y926" i="28"/>
  <c r="AC907" i="28"/>
  <c r="Z907" i="28"/>
  <c r="Y907" i="28"/>
  <c r="AC918" i="28"/>
  <c r="Z918" i="28"/>
  <c r="Y918" i="28"/>
  <c r="AC863" i="28"/>
  <c r="Z863" i="28"/>
  <c r="Y863" i="28"/>
  <c r="AC906" i="28"/>
  <c r="Z906" i="28"/>
  <c r="Y906" i="28"/>
  <c r="AC911" i="28"/>
  <c r="Z911" i="28"/>
  <c r="Y911" i="28"/>
  <c r="AC866" i="28"/>
  <c r="Z866" i="28"/>
  <c r="Y866" i="28"/>
  <c r="AC850" i="28"/>
  <c r="Z850" i="28"/>
  <c r="Y850" i="28"/>
  <c r="AC848" i="28"/>
  <c r="Z848" i="28"/>
  <c r="Y848" i="28"/>
  <c r="AC963" i="28"/>
  <c r="Z963" i="28"/>
  <c r="Y963" i="28"/>
  <c r="AC847" i="28"/>
  <c r="Z847" i="28"/>
  <c r="Y847" i="28"/>
  <c r="AC851" i="29"/>
  <c r="Z851" i="29"/>
  <c r="Y851" i="29"/>
  <c r="AC845" i="29"/>
  <c r="Z845" i="29"/>
  <c r="Y845" i="29"/>
  <c r="AC904" i="29"/>
  <c r="Z904" i="29"/>
  <c r="Y904" i="29"/>
  <c r="AC926" i="29"/>
  <c r="Z926" i="29"/>
  <c r="Y926" i="29"/>
  <c r="AC927" i="29"/>
  <c r="Z927" i="29"/>
  <c r="Y927" i="29"/>
  <c r="AB927" i="29" s="1"/>
  <c r="AA927" i="29" s="1"/>
  <c r="U927" i="29" s="1"/>
  <c r="AC955" i="29"/>
  <c r="Z955" i="29"/>
  <c r="Y955" i="29"/>
  <c r="AC892" i="29"/>
  <c r="Z892" i="29"/>
  <c r="Y892" i="29"/>
  <c r="AC956" i="29"/>
  <c r="Z956" i="29"/>
  <c r="Y956" i="29"/>
  <c r="AC862" i="29"/>
  <c r="Z862" i="29"/>
  <c r="Y862" i="29"/>
  <c r="AB862" i="29" s="1"/>
  <c r="AA862" i="29" s="1"/>
  <c r="U862" i="29" s="1"/>
  <c r="AC916" i="29"/>
  <c r="Z916" i="29"/>
  <c r="Y916" i="29"/>
  <c r="AC852" i="29"/>
  <c r="Z852" i="29"/>
  <c r="Y852" i="29"/>
  <c r="AC980" i="29"/>
  <c r="Z980" i="29"/>
  <c r="Y980" i="29"/>
  <c r="AC961" i="29"/>
  <c r="Z961" i="29"/>
  <c r="Y961" i="29"/>
  <c r="AC945" i="29"/>
  <c r="Z945" i="29"/>
  <c r="Y945" i="29"/>
  <c r="AC983" i="29"/>
  <c r="Z983" i="29"/>
  <c r="Y983" i="29"/>
  <c r="AC889" i="29"/>
  <c r="Z889" i="29"/>
  <c r="Y889" i="29"/>
  <c r="AC781" i="29"/>
  <c r="Z781" i="29"/>
  <c r="Y781" i="29"/>
  <c r="AC780" i="29"/>
  <c r="Z780" i="29"/>
  <c r="Y780" i="29"/>
  <c r="AC933" i="29"/>
  <c r="Z933" i="29"/>
  <c r="Y933" i="29"/>
  <c r="AC947" i="29"/>
  <c r="Z947" i="29"/>
  <c r="Y947" i="29"/>
  <c r="AC936" i="29"/>
  <c r="Z936" i="29"/>
  <c r="Y936" i="29"/>
  <c r="AC928" i="29"/>
  <c r="Z928" i="29"/>
  <c r="Y928" i="29"/>
  <c r="AC962" i="29"/>
  <c r="Z962" i="29"/>
  <c r="Y962" i="29"/>
  <c r="AC856" i="29"/>
  <c r="Z856" i="29"/>
  <c r="Y856" i="29"/>
  <c r="AC937" i="29"/>
  <c r="Z937" i="29"/>
  <c r="Y937" i="29"/>
  <c r="AC960" i="29"/>
  <c r="Z960" i="29"/>
  <c r="Y960" i="29"/>
  <c r="AC946" i="29"/>
  <c r="Z946" i="29"/>
  <c r="Y946" i="29"/>
  <c r="AC950" i="29"/>
  <c r="Z950" i="29"/>
  <c r="Y950" i="29"/>
  <c r="AC957" i="29"/>
  <c r="Z957" i="29"/>
  <c r="Y957" i="29"/>
  <c r="AC893" i="29"/>
  <c r="Z893" i="29"/>
  <c r="Y893" i="29"/>
  <c r="AC894" i="29"/>
  <c r="Z894" i="29"/>
  <c r="Y894" i="29"/>
  <c r="AC948" i="29"/>
  <c r="Z948" i="29"/>
  <c r="Y948" i="29"/>
  <c r="AC868" i="29"/>
  <c r="Z868" i="29"/>
  <c r="Y868" i="29"/>
  <c r="AC923" i="29"/>
  <c r="Z923" i="29"/>
  <c r="Y923" i="29"/>
  <c r="AC953" i="29"/>
  <c r="Z953" i="29"/>
  <c r="Y953" i="29"/>
  <c r="AC934" i="29"/>
  <c r="Z934" i="29"/>
  <c r="Y934" i="29"/>
  <c r="AC981" i="29"/>
  <c r="Z981" i="29"/>
  <c r="Y981" i="29"/>
  <c r="AC929" i="29"/>
  <c r="Z929" i="29"/>
  <c r="Y929" i="29"/>
  <c r="AC941" i="29"/>
  <c r="Z941" i="29"/>
  <c r="Y941" i="29"/>
  <c r="AC939" i="29"/>
  <c r="Z939" i="29"/>
  <c r="Y939" i="29"/>
  <c r="AC787" i="29"/>
  <c r="Z787" i="29"/>
  <c r="Y787" i="29"/>
  <c r="AC801" i="29"/>
  <c r="Z801" i="29"/>
  <c r="Y801" i="29"/>
  <c r="AC757" i="29"/>
  <c r="Z757" i="29"/>
  <c r="Y757" i="29"/>
  <c r="AC812" i="29"/>
  <c r="Z812" i="29"/>
  <c r="Y812" i="29"/>
  <c r="AB812" i="29" s="1"/>
  <c r="AC751" i="29"/>
  <c r="Z751" i="29"/>
  <c r="Y751" i="29"/>
  <c r="AC731" i="29"/>
  <c r="Z731" i="29"/>
  <c r="Y731" i="29"/>
  <c r="AC748" i="29"/>
  <c r="Z748" i="29"/>
  <c r="Y748" i="29"/>
  <c r="AC833" i="29"/>
  <c r="Z833" i="29"/>
  <c r="Y833" i="29"/>
  <c r="AC662" i="29"/>
  <c r="Z662" i="29"/>
  <c r="Y662" i="29"/>
  <c r="AC804" i="29"/>
  <c r="Z804" i="29"/>
  <c r="Y804" i="29"/>
  <c r="AC835" i="29"/>
  <c r="Z835" i="29"/>
  <c r="Y835" i="29"/>
  <c r="AC811" i="29"/>
  <c r="Z811" i="29"/>
  <c r="Y811" i="29"/>
  <c r="AC736" i="29"/>
  <c r="Z736" i="29"/>
  <c r="Y736" i="29"/>
  <c r="AC830" i="29"/>
  <c r="Z830" i="29"/>
  <c r="Y830" i="29"/>
  <c r="AC809" i="29"/>
  <c r="Z809" i="29"/>
  <c r="Y809" i="29"/>
  <c r="AC831" i="29"/>
  <c r="Z831" i="29"/>
  <c r="Y831" i="29"/>
  <c r="AC829" i="29"/>
  <c r="Z829" i="29"/>
  <c r="Y829" i="29"/>
  <c r="AC843" i="29"/>
  <c r="Z843" i="29"/>
  <c r="Y843" i="29"/>
  <c r="AC739" i="29"/>
  <c r="Z739" i="29"/>
  <c r="Y739" i="29"/>
  <c r="AC728" i="29"/>
  <c r="Z728" i="29"/>
  <c r="Y728" i="29"/>
  <c r="AC766" i="29"/>
  <c r="Z766" i="29"/>
  <c r="Y766" i="29"/>
  <c r="AC744" i="29"/>
  <c r="Z744" i="29"/>
  <c r="Y744" i="29"/>
  <c r="AC775" i="29"/>
  <c r="Z775" i="29"/>
  <c r="Y775" i="29"/>
  <c r="AC841" i="29"/>
  <c r="Z841" i="29"/>
  <c r="Y841" i="29"/>
  <c r="AC664" i="29"/>
  <c r="Z664" i="29"/>
  <c r="Y664" i="29"/>
  <c r="AC771" i="29"/>
  <c r="Z771" i="29"/>
  <c r="Y771" i="29"/>
  <c r="AC774" i="29"/>
  <c r="Z774" i="29"/>
  <c r="Y774" i="29"/>
  <c r="AC758" i="29"/>
  <c r="Z758" i="29"/>
  <c r="Y758" i="29"/>
  <c r="AC746" i="29"/>
  <c r="Z746" i="29"/>
  <c r="Y746" i="29"/>
  <c r="AC701" i="29"/>
  <c r="Z701" i="29"/>
  <c r="Y701" i="29"/>
  <c r="AC768" i="29"/>
  <c r="Z768" i="29"/>
  <c r="Y768" i="29"/>
  <c r="AC765" i="29"/>
  <c r="Z765" i="29"/>
  <c r="Y765" i="29"/>
  <c r="AB765" i="29" s="1"/>
  <c r="AC663" i="29"/>
  <c r="Z663" i="29"/>
  <c r="Y663" i="29"/>
  <c r="AC784" i="29"/>
  <c r="Z784" i="29"/>
  <c r="Y784" i="29"/>
  <c r="AC759" i="29"/>
  <c r="Z759" i="29"/>
  <c r="Y759" i="29"/>
  <c r="AC814" i="29"/>
  <c r="Z814" i="29"/>
  <c r="Y814" i="29"/>
  <c r="AC761" i="29"/>
  <c r="Z761" i="29"/>
  <c r="Y761" i="29"/>
  <c r="AC769" i="29"/>
  <c r="Z769" i="29"/>
  <c r="Y769" i="29"/>
  <c r="AC802" i="29"/>
  <c r="Z802" i="29"/>
  <c r="Y802" i="29"/>
  <c r="AC726" i="29"/>
  <c r="Z726" i="29"/>
  <c r="Y726" i="29"/>
  <c r="AC763" i="29"/>
  <c r="Z763" i="29"/>
  <c r="Y763" i="29"/>
  <c r="AC779" i="29"/>
  <c r="Z779" i="29"/>
  <c r="Y779" i="29"/>
  <c r="AC722" i="29"/>
  <c r="Z722" i="29"/>
  <c r="Y722" i="29"/>
  <c r="AC730" i="29"/>
  <c r="Z730" i="29"/>
  <c r="Y730" i="29"/>
  <c r="AC713" i="29"/>
  <c r="Z713" i="29"/>
  <c r="Y713" i="29"/>
  <c r="AC773" i="29"/>
  <c r="Z773" i="29"/>
  <c r="Y773" i="29"/>
  <c r="AC770" i="29"/>
  <c r="Z770" i="29"/>
  <c r="Y770" i="29"/>
  <c r="AC734" i="29"/>
  <c r="Z734" i="29"/>
  <c r="Y734" i="29"/>
  <c r="AC733" i="29"/>
  <c r="Z733" i="29"/>
  <c r="Y733" i="29"/>
  <c r="AC778" i="29"/>
  <c r="Z778" i="29"/>
  <c r="Y778" i="29"/>
  <c r="AC767" i="29"/>
  <c r="Z767" i="29"/>
  <c r="Y767" i="29"/>
  <c r="AC742" i="29"/>
  <c r="Z742" i="29"/>
  <c r="Y742" i="29"/>
  <c r="AC743" i="29"/>
  <c r="Z743" i="29"/>
  <c r="Y743" i="29"/>
  <c r="AC783" i="29"/>
  <c r="Z783" i="29"/>
  <c r="Y783" i="29"/>
  <c r="AC827" i="29"/>
  <c r="Z827" i="29"/>
  <c r="Y827" i="29"/>
  <c r="AC772" i="29"/>
  <c r="Z772" i="29"/>
  <c r="Y772" i="29"/>
  <c r="AC725" i="29"/>
  <c r="Z725" i="29"/>
  <c r="Y725" i="29"/>
  <c r="AC760" i="29"/>
  <c r="Z760" i="29"/>
  <c r="Y760" i="29"/>
  <c r="AC674" i="29"/>
  <c r="Z674" i="29"/>
  <c r="Y674" i="29"/>
  <c r="AC720" i="29"/>
  <c r="Z720" i="29"/>
  <c r="Y720" i="29"/>
  <c r="AC718" i="29"/>
  <c r="Z718" i="29"/>
  <c r="Y718" i="29"/>
  <c r="AC719" i="29"/>
  <c r="Z719" i="29"/>
  <c r="Y719" i="29"/>
  <c r="AC716" i="29"/>
  <c r="Z716" i="29"/>
  <c r="Y716" i="29"/>
  <c r="AC764" i="29"/>
  <c r="Z764" i="29"/>
  <c r="Y764" i="29"/>
  <c r="AC735" i="29"/>
  <c r="Z735" i="29"/>
  <c r="Y735" i="29"/>
  <c r="AC673" i="29"/>
  <c r="Z673" i="29"/>
  <c r="Y673" i="29"/>
  <c r="AC747" i="29"/>
  <c r="Z747" i="29"/>
  <c r="Y747" i="29"/>
  <c r="AC737" i="29"/>
  <c r="Z737" i="29"/>
  <c r="Y737" i="29"/>
  <c r="AC745" i="29"/>
  <c r="Z745" i="29"/>
  <c r="Y745" i="29"/>
  <c r="AC752" i="29"/>
  <c r="Z752" i="29"/>
  <c r="Y752" i="29"/>
  <c r="AC741" i="29"/>
  <c r="Z741" i="29"/>
  <c r="Y741" i="29"/>
  <c r="AC740" i="29"/>
  <c r="Z740" i="29"/>
  <c r="Y740" i="29"/>
  <c r="AC715" i="29"/>
  <c r="Z715" i="29"/>
  <c r="Y715" i="29"/>
  <c r="AC832" i="29"/>
  <c r="Z832" i="29"/>
  <c r="Y832" i="29"/>
  <c r="AC818" i="29"/>
  <c r="Z818" i="29"/>
  <c r="Y818" i="29"/>
  <c r="AC732" i="29"/>
  <c r="Z732" i="29"/>
  <c r="Y732" i="29"/>
  <c r="AC749" i="29"/>
  <c r="Z749" i="29"/>
  <c r="Y749" i="29"/>
  <c r="AC675" i="29"/>
  <c r="Z675" i="29"/>
  <c r="Y675" i="29"/>
  <c r="AC828" i="29"/>
  <c r="Z828" i="29"/>
  <c r="Y828" i="29"/>
  <c r="AC756" i="29"/>
  <c r="Z756" i="29"/>
  <c r="Y756" i="29"/>
  <c r="AC798" i="29"/>
  <c r="Z798" i="29"/>
  <c r="Y798" i="29"/>
  <c r="AC723" i="29"/>
  <c r="Z723" i="29"/>
  <c r="Y723" i="29"/>
  <c r="AC786" i="29"/>
  <c r="Z786" i="29"/>
  <c r="Y786" i="29"/>
  <c r="AC834" i="29"/>
  <c r="Z834" i="29"/>
  <c r="Y834" i="29"/>
  <c r="AC824" i="29"/>
  <c r="Z824" i="29"/>
  <c r="Y824" i="29"/>
  <c r="AC826" i="29"/>
  <c r="Z826" i="29"/>
  <c r="Y826" i="29"/>
  <c r="AC836" i="29"/>
  <c r="Z836" i="29"/>
  <c r="Y836" i="29"/>
  <c r="AC785" i="29"/>
  <c r="Z785" i="29"/>
  <c r="Y785" i="29"/>
  <c r="AC819" i="29"/>
  <c r="Z819" i="29"/>
  <c r="Y819" i="29"/>
  <c r="AC776" i="29"/>
  <c r="Z776" i="29"/>
  <c r="Y776" i="29"/>
  <c r="AC816" i="29"/>
  <c r="Z816" i="29"/>
  <c r="Y816" i="29"/>
  <c r="AC839" i="29"/>
  <c r="Z839" i="29"/>
  <c r="Y839" i="29"/>
  <c r="AC753" i="29"/>
  <c r="Z753" i="29"/>
  <c r="Y753" i="29"/>
  <c r="AC777" i="29"/>
  <c r="Z777" i="29"/>
  <c r="Y777" i="29"/>
  <c r="AC762" i="29"/>
  <c r="Z762" i="29"/>
  <c r="Y762" i="29"/>
  <c r="AC796" i="29"/>
  <c r="Z796" i="29"/>
  <c r="Y796" i="29"/>
  <c r="AC844" i="29"/>
  <c r="Z844" i="29"/>
  <c r="Y844" i="29"/>
  <c r="AC738" i="29"/>
  <c r="Z738" i="29"/>
  <c r="Y738" i="29"/>
  <c r="AC794" i="29"/>
  <c r="Z794" i="29"/>
  <c r="Y794" i="29"/>
  <c r="AC815" i="29"/>
  <c r="Z815" i="29"/>
  <c r="Y815" i="29"/>
  <c r="AC837" i="29"/>
  <c r="Z837" i="29"/>
  <c r="Y837" i="29"/>
  <c r="AC825" i="29"/>
  <c r="Z825" i="29"/>
  <c r="Y825" i="29"/>
  <c r="AC724" i="29"/>
  <c r="Z724" i="29"/>
  <c r="Y724" i="29"/>
  <c r="AC788" i="29"/>
  <c r="Z788" i="29"/>
  <c r="Y788" i="29"/>
  <c r="AC789" i="29"/>
  <c r="Z789" i="29"/>
  <c r="Y789" i="29"/>
  <c r="AC721" i="29"/>
  <c r="Z721" i="29"/>
  <c r="Y721" i="29"/>
  <c r="AC727" i="29"/>
  <c r="Z727" i="29"/>
  <c r="Y727" i="29"/>
  <c r="AC838" i="29"/>
  <c r="Z838" i="29"/>
  <c r="Y838" i="29"/>
  <c r="AC821" i="29"/>
  <c r="Z821" i="29"/>
  <c r="Y821" i="29"/>
  <c r="AC842" i="29"/>
  <c r="Z842" i="29"/>
  <c r="Y842" i="29"/>
  <c r="AC797" i="29"/>
  <c r="Z797" i="29"/>
  <c r="Y797" i="29"/>
  <c r="AC823" i="29"/>
  <c r="Z823" i="29"/>
  <c r="Y823" i="29"/>
  <c r="AC714" i="29"/>
  <c r="Z714" i="29"/>
  <c r="Y714" i="29"/>
  <c r="AC805" i="29"/>
  <c r="Z805" i="29"/>
  <c r="Y805" i="29"/>
  <c r="AC750" i="29"/>
  <c r="Z750" i="29"/>
  <c r="Y750" i="29"/>
  <c r="AC807" i="29"/>
  <c r="Z807" i="29"/>
  <c r="Y807" i="29"/>
  <c r="AC790" i="29"/>
  <c r="Z790" i="29"/>
  <c r="Y790" i="29"/>
  <c r="AC822" i="29"/>
  <c r="Z822" i="29"/>
  <c r="Y822" i="29"/>
  <c r="AC717" i="29"/>
  <c r="Z717" i="29"/>
  <c r="Y717" i="29"/>
  <c r="AC800" i="29"/>
  <c r="Z800" i="29"/>
  <c r="Y800" i="29"/>
  <c r="AC606" i="29"/>
  <c r="Z606" i="29"/>
  <c r="Y606" i="29"/>
  <c r="AC641" i="29"/>
  <c r="Z641" i="29"/>
  <c r="Y641" i="29"/>
  <c r="AC711" i="29"/>
  <c r="Z711" i="29"/>
  <c r="Y711" i="29"/>
  <c r="AC555" i="29"/>
  <c r="Z555" i="29"/>
  <c r="Y555" i="29"/>
  <c r="AC803" i="29"/>
  <c r="Z803" i="29"/>
  <c r="Y803" i="29"/>
  <c r="AC795" i="29"/>
  <c r="Z795" i="29"/>
  <c r="Y795" i="29"/>
  <c r="AC706" i="29"/>
  <c r="Z706" i="29"/>
  <c r="Y706" i="29"/>
  <c r="AC605" i="29"/>
  <c r="Z605" i="29"/>
  <c r="Y605" i="29"/>
  <c r="AC676" i="29"/>
  <c r="Z676" i="29"/>
  <c r="Y676" i="29"/>
  <c r="AC697" i="29"/>
  <c r="Z697" i="29"/>
  <c r="Y697" i="29"/>
  <c r="AC698" i="29"/>
  <c r="Z698" i="29"/>
  <c r="Y698" i="29"/>
  <c r="AC688" i="29"/>
  <c r="Z688" i="29"/>
  <c r="Y688" i="29"/>
  <c r="AC623" i="29"/>
  <c r="Z623" i="29"/>
  <c r="Y623" i="29"/>
  <c r="AC632" i="29"/>
  <c r="Z632" i="29"/>
  <c r="Y632" i="29"/>
  <c r="AC633" i="29"/>
  <c r="Z633" i="29"/>
  <c r="Y633" i="29"/>
  <c r="AC686" i="29"/>
  <c r="Z686" i="29"/>
  <c r="Y686" i="29"/>
  <c r="AC656" i="29"/>
  <c r="Z656" i="29"/>
  <c r="Y656" i="29"/>
  <c r="AC696" i="29"/>
  <c r="Z696" i="29"/>
  <c r="Y696" i="29"/>
  <c r="AC692" i="29"/>
  <c r="Z692" i="29"/>
  <c r="Y692" i="29"/>
  <c r="AC620" i="29"/>
  <c r="Z620" i="29"/>
  <c r="Y620" i="29"/>
  <c r="AC629" i="29"/>
  <c r="Z629" i="29"/>
  <c r="Y629" i="29"/>
  <c r="AC604" i="29"/>
  <c r="Z604" i="29"/>
  <c r="Y604" i="29"/>
  <c r="AC655" i="29"/>
  <c r="Z655" i="29"/>
  <c r="Y655" i="29"/>
  <c r="AC659" i="29"/>
  <c r="Z659" i="29"/>
  <c r="Y659" i="29"/>
  <c r="AC709" i="29"/>
  <c r="Z709" i="29"/>
  <c r="Y709" i="29"/>
  <c r="AC610" i="29"/>
  <c r="Z610" i="29"/>
  <c r="Y610" i="29"/>
  <c r="AC658" i="29"/>
  <c r="Z658" i="29"/>
  <c r="Y658" i="29"/>
  <c r="AC642" i="29"/>
  <c r="Z642" i="29"/>
  <c r="Y642" i="29"/>
  <c r="AC699" i="29"/>
  <c r="Z699" i="29"/>
  <c r="Y699" i="29"/>
  <c r="AC677" i="29"/>
  <c r="Z677" i="29"/>
  <c r="Y677" i="29"/>
  <c r="AC647" i="29"/>
  <c r="Z647" i="29"/>
  <c r="Y647" i="29"/>
  <c r="AC611" i="29"/>
  <c r="Z611" i="29"/>
  <c r="Y611" i="29"/>
  <c r="AC810" i="29"/>
  <c r="Z810" i="29"/>
  <c r="Y810" i="29"/>
  <c r="AC806" i="29"/>
  <c r="Z806" i="29"/>
  <c r="Y806" i="29"/>
  <c r="AC792" i="29"/>
  <c r="Z792" i="29"/>
  <c r="Y792" i="29"/>
  <c r="AC808" i="29"/>
  <c r="Z808" i="29"/>
  <c r="Y808" i="29"/>
  <c r="AC799" i="29"/>
  <c r="Z799" i="29"/>
  <c r="Y799" i="29"/>
  <c r="AC791" i="29"/>
  <c r="Z791" i="29"/>
  <c r="Y791" i="29"/>
  <c r="AC755" i="29"/>
  <c r="Z755" i="29"/>
  <c r="Y755" i="29"/>
  <c r="AC813" i="29"/>
  <c r="Z813" i="29"/>
  <c r="Y813" i="29"/>
  <c r="AC729" i="29"/>
  <c r="Z729" i="29"/>
  <c r="Y729" i="29"/>
  <c r="AC840" i="29"/>
  <c r="Z840" i="29"/>
  <c r="Y840" i="29"/>
  <c r="AC817" i="29"/>
  <c r="Z817" i="29"/>
  <c r="Y817" i="29"/>
  <c r="AC754" i="29"/>
  <c r="Z754" i="29"/>
  <c r="Y754" i="29"/>
  <c r="AC820" i="29"/>
  <c r="Z820" i="29"/>
  <c r="Y820" i="29"/>
  <c r="AC672" i="29"/>
  <c r="Z672" i="29"/>
  <c r="Y672" i="29"/>
  <c r="AC636" i="29"/>
  <c r="Z636" i="29"/>
  <c r="Y636" i="29"/>
  <c r="AC616" i="29"/>
  <c r="Z616" i="29"/>
  <c r="Y616" i="29"/>
  <c r="AC653" i="29"/>
  <c r="Z653" i="29"/>
  <c r="Y653" i="29"/>
  <c r="AC613" i="29"/>
  <c r="Z613" i="29"/>
  <c r="Y613" i="29"/>
  <c r="AC700" i="29"/>
  <c r="Z700" i="29"/>
  <c r="Y700" i="29"/>
  <c r="AC608" i="29"/>
  <c r="Z608" i="29"/>
  <c r="Y608" i="29"/>
  <c r="AC650" i="29"/>
  <c r="Z650" i="29"/>
  <c r="Y650" i="29"/>
  <c r="AC609" i="29"/>
  <c r="Z609" i="29"/>
  <c r="Y609" i="29"/>
  <c r="AC649" i="29"/>
  <c r="Z649" i="29"/>
  <c r="Y649" i="29"/>
  <c r="AC657" i="29"/>
  <c r="Z657" i="29"/>
  <c r="Y657" i="29"/>
  <c r="AC643" i="29"/>
  <c r="Z643" i="29"/>
  <c r="Y643" i="29"/>
  <c r="AC630" i="29"/>
  <c r="Z630" i="29"/>
  <c r="Y630" i="29"/>
  <c r="AC614" i="29"/>
  <c r="Z614" i="29"/>
  <c r="Y614" i="29"/>
  <c r="AC603" i="29"/>
  <c r="Z603" i="29"/>
  <c r="Y603" i="29"/>
  <c r="AC553" i="29"/>
  <c r="Z553" i="29"/>
  <c r="Y553" i="29"/>
  <c r="AC622" i="29"/>
  <c r="Z622" i="29"/>
  <c r="Y622" i="29"/>
  <c r="AC640" i="29"/>
  <c r="Z640" i="29"/>
  <c r="Y640" i="29"/>
  <c r="AC639" i="29"/>
  <c r="Z639" i="29"/>
  <c r="Y639" i="29"/>
  <c r="AC695" i="29"/>
  <c r="Z695" i="29"/>
  <c r="Y695" i="29"/>
  <c r="AC618" i="29"/>
  <c r="Z618" i="29"/>
  <c r="Y618" i="29"/>
  <c r="AC563" i="29"/>
  <c r="Z563" i="29"/>
  <c r="Y563" i="29"/>
  <c r="AC621" i="29"/>
  <c r="Z621" i="29"/>
  <c r="Y621" i="29"/>
  <c r="AC624" i="29"/>
  <c r="Z624" i="29"/>
  <c r="Y624" i="29"/>
  <c r="AC681" i="29"/>
  <c r="Z681" i="29"/>
  <c r="Y681" i="29"/>
  <c r="AC631" i="29"/>
  <c r="Z631" i="29"/>
  <c r="Y631" i="29"/>
  <c r="AC634" i="29"/>
  <c r="Z634" i="29"/>
  <c r="Y634" i="29"/>
  <c r="AC685" i="29"/>
  <c r="Z685" i="29"/>
  <c r="Y685" i="29"/>
  <c r="AC626" i="29"/>
  <c r="Z626" i="29"/>
  <c r="Y626" i="29"/>
  <c r="AC694" i="29"/>
  <c r="Z694" i="29"/>
  <c r="Y694" i="29"/>
  <c r="AC705" i="29"/>
  <c r="Z705" i="29"/>
  <c r="Y705" i="29"/>
  <c r="AC602" i="29"/>
  <c r="Z602" i="29"/>
  <c r="Y602" i="29"/>
  <c r="AC646" i="29"/>
  <c r="Z646" i="29"/>
  <c r="Y646" i="29"/>
  <c r="AC670" i="29"/>
  <c r="Z670" i="29"/>
  <c r="Y670" i="29"/>
  <c r="AC708" i="29"/>
  <c r="Z708" i="29"/>
  <c r="Y708" i="29"/>
  <c r="AC669" i="29"/>
  <c r="Z669" i="29"/>
  <c r="Y669" i="29"/>
  <c r="AC619" i="29"/>
  <c r="Z619" i="29"/>
  <c r="Y619" i="29"/>
  <c r="AC910" i="28"/>
  <c r="Z910" i="28"/>
  <c r="Y910" i="28"/>
  <c r="AC741" i="28"/>
  <c r="Z741" i="28"/>
  <c r="Y741" i="28"/>
  <c r="AC751" i="28"/>
  <c r="Z751" i="28"/>
  <c r="Y751" i="28"/>
  <c r="AC902" i="28"/>
  <c r="Z902" i="28"/>
  <c r="Y902" i="28"/>
  <c r="AC893" i="28"/>
  <c r="Z893" i="28"/>
  <c r="Y893" i="28"/>
  <c r="AC861" i="28"/>
  <c r="Z861" i="28"/>
  <c r="Y861" i="28"/>
  <c r="AC737" i="28"/>
  <c r="Z737" i="28"/>
  <c r="Y737" i="28"/>
  <c r="AC833" i="28"/>
  <c r="Z833" i="28"/>
  <c r="Y833" i="28"/>
  <c r="AC912" i="28"/>
  <c r="Z912" i="28"/>
  <c r="Y912" i="28"/>
  <c r="AC740" i="28"/>
  <c r="Z740" i="28"/>
  <c r="Y740" i="28"/>
  <c r="AC748" i="28"/>
  <c r="Z748" i="28"/>
  <c r="Y748" i="28"/>
  <c r="AC731" i="28"/>
  <c r="Z731" i="28"/>
  <c r="Y731" i="28"/>
  <c r="AC838" i="28"/>
  <c r="Z838" i="28"/>
  <c r="Y838" i="28"/>
  <c r="AC742" i="28"/>
  <c r="Z742" i="28"/>
  <c r="Y742" i="28"/>
  <c r="AC757" i="28"/>
  <c r="Z757" i="28"/>
  <c r="Y757" i="28"/>
  <c r="AC745" i="28"/>
  <c r="Z745" i="28"/>
  <c r="Y745" i="28"/>
  <c r="AC785" i="28"/>
  <c r="Z785" i="28"/>
  <c r="Y785" i="28"/>
  <c r="AC732" i="28"/>
  <c r="Z732" i="28"/>
  <c r="Y732" i="28"/>
  <c r="AC752" i="28"/>
  <c r="Z752" i="28"/>
  <c r="Y752" i="28"/>
  <c r="AC743" i="28"/>
  <c r="Z743" i="28"/>
  <c r="Y743" i="28"/>
  <c r="AC775" i="28"/>
  <c r="Z775" i="28"/>
  <c r="Y775" i="28"/>
  <c r="AC749" i="28"/>
  <c r="Z749" i="28"/>
  <c r="Y749" i="28"/>
  <c r="AC664" i="28"/>
  <c r="Z664" i="28"/>
  <c r="Y664" i="28"/>
  <c r="AC760" i="28"/>
  <c r="Z760" i="28"/>
  <c r="Y760" i="28"/>
  <c r="AC747" i="28"/>
  <c r="Z747" i="28"/>
  <c r="Y747" i="28"/>
  <c r="AC713" i="28"/>
  <c r="Z713" i="28"/>
  <c r="Y713" i="28"/>
  <c r="AC786" i="28"/>
  <c r="Z786" i="28"/>
  <c r="Y786" i="28"/>
  <c r="AC728" i="28"/>
  <c r="Z728" i="28"/>
  <c r="Y728" i="28"/>
  <c r="AC733" i="28"/>
  <c r="Z733" i="28"/>
  <c r="Y733" i="28"/>
  <c r="AC783" i="28"/>
  <c r="Z783" i="28"/>
  <c r="Y783" i="28"/>
  <c r="AC735" i="28"/>
  <c r="Z735" i="28"/>
  <c r="Y735" i="28"/>
  <c r="AC765" i="28"/>
  <c r="Z765" i="28"/>
  <c r="Y765" i="28"/>
  <c r="AC824" i="28"/>
  <c r="Z824" i="28"/>
  <c r="Y824" i="28"/>
  <c r="AC744" i="28"/>
  <c r="Z744" i="28"/>
  <c r="Y744" i="28"/>
  <c r="AC739" i="28"/>
  <c r="Z739" i="28"/>
  <c r="Y739" i="28"/>
  <c r="AC768" i="28"/>
  <c r="Z768" i="28"/>
  <c r="Y768" i="28"/>
  <c r="AC772" i="28"/>
  <c r="Z772" i="28"/>
  <c r="Y772" i="28"/>
  <c r="AC715" i="28"/>
  <c r="Z715" i="28"/>
  <c r="Y715" i="28"/>
  <c r="AC814" i="28"/>
  <c r="Z814" i="28"/>
  <c r="Y814" i="28"/>
  <c r="AC837" i="28"/>
  <c r="Z837" i="28"/>
  <c r="Y837" i="28"/>
  <c r="AC818" i="28"/>
  <c r="Z818" i="28"/>
  <c r="Y818" i="28"/>
  <c r="AC815" i="28"/>
  <c r="Z815" i="28"/>
  <c r="Y815" i="28"/>
  <c r="AC841" i="28"/>
  <c r="Z841" i="28"/>
  <c r="Y841" i="28"/>
  <c r="AC763" i="28"/>
  <c r="Z763" i="28"/>
  <c r="Y763" i="28"/>
  <c r="AC834" i="28"/>
  <c r="Z834" i="28"/>
  <c r="Y834" i="28"/>
  <c r="AC839" i="28"/>
  <c r="Z839" i="28"/>
  <c r="Y839" i="28"/>
  <c r="AC829" i="28"/>
  <c r="Z829" i="28"/>
  <c r="Y829" i="28"/>
  <c r="AC774" i="28"/>
  <c r="Z774" i="28"/>
  <c r="Y774" i="28"/>
  <c r="AC734" i="28"/>
  <c r="Z734" i="28"/>
  <c r="Y734" i="28"/>
  <c r="AC809" i="28"/>
  <c r="Z809" i="28"/>
  <c r="Y809" i="28"/>
  <c r="AC836" i="28"/>
  <c r="Z836" i="28"/>
  <c r="Y836" i="28"/>
  <c r="AC662" i="28"/>
  <c r="Z662" i="28"/>
  <c r="Y662" i="28"/>
  <c r="AC758" i="28"/>
  <c r="Z758" i="28"/>
  <c r="Y758" i="28"/>
  <c r="AC746" i="28"/>
  <c r="Z746" i="28"/>
  <c r="Y746" i="28"/>
  <c r="AC811" i="28"/>
  <c r="Z811" i="28"/>
  <c r="Y811" i="28"/>
  <c r="AC804" i="28"/>
  <c r="Z804" i="28"/>
  <c r="Y804" i="28"/>
  <c r="AC787" i="28"/>
  <c r="Z787" i="28"/>
  <c r="Y787" i="28"/>
  <c r="AC830" i="28"/>
  <c r="Z830" i="28"/>
  <c r="Y830" i="28"/>
  <c r="AC843" i="28"/>
  <c r="Z843" i="28"/>
  <c r="Y843" i="28"/>
  <c r="AC736" i="28"/>
  <c r="Z736" i="28"/>
  <c r="Y736" i="28"/>
  <c r="AC761" i="28"/>
  <c r="Z761" i="28"/>
  <c r="Y761" i="28"/>
  <c r="AC832" i="28"/>
  <c r="Z832" i="28"/>
  <c r="Y832" i="28"/>
  <c r="AC835" i="28"/>
  <c r="Z835" i="28"/>
  <c r="Y835" i="28"/>
  <c r="AC770" i="28"/>
  <c r="Z770" i="28"/>
  <c r="Y770" i="28"/>
  <c r="AC771" i="28"/>
  <c r="Z771" i="28"/>
  <c r="Y771" i="28"/>
  <c r="AC826" i="28"/>
  <c r="Z826" i="28"/>
  <c r="Y826" i="28"/>
  <c r="AC812" i="28"/>
  <c r="Z812" i="28"/>
  <c r="Y812" i="28"/>
  <c r="AC831" i="28"/>
  <c r="Z831" i="28"/>
  <c r="Y831" i="28"/>
  <c r="AC802" i="28"/>
  <c r="Z802" i="28"/>
  <c r="Y802" i="28"/>
  <c r="AC828" i="28"/>
  <c r="Z828" i="28"/>
  <c r="Y828" i="28"/>
  <c r="AC801" i="28"/>
  <c r="Z801" i="28"/>
  <c r="Y801" i="28"/>
  <c r="AC789" i="28"/>
  <c r="Z789" i="28"/>
  <c r="Y789" i="28"/>
  <c r="AC807" i="28"/>
  <c r="Z807" i="28"/>
  <c r="Y807" i="28"/>
  <c r="AC673" i="28"/>
  <c r="Z673" i="28"/>
  <c r="Y673" i="28"/>
  <c r="AC762" i="28"/>
  <c r="Z762" i="28"/>
  <c r="Y762" i="28"/>
  <c r="AC769" i="28"/>
  <c r="Z769" i="28"/>
  <c r="Y769" i="28"/>
  <c r="AC827" i="28"/>
  <c r="Z827" i="28"/>
  <c r="Y827" i="28"/>
  <c r="AC753" i="28"/>
  <c r="Z753" i="28"/>
  <c r="Y753" i="28"/>
  <c r="AC729" i="28"/>
  <c r="Z729" i="28"/>
  <c r="Y729" i="28"/>
  <c r="AC794" i="28"/>
  <c r="Z794" i="28"/>
  <c r="Y794" i="28"/>
  <c r="AC820" i="28"/>
  <c r="Z820" i="28"/>
  <c r="Y820" i="28"/>
  <c r="AC819" i="28"/>
  <c r="Z819" i="28"/>
  <c r="Y819" i="28"/>
  <c r="AC790" i="28"/>
  <c r="Z790" i="28"/>
  <c r="Y790" i="28"/>
  <c r="AC805" i="28"/>
  <c r="Z805" i="28"/>
  <c r="Y805" i="28"/>
  <c r="AC675" i="28"/>
  <c r="Z675" i="28"/>
  <c r="Y675" i="28"/>
  <c r="AC720" i="28"/>
  <c r="Z720" i="28"/>
  <c r="Y720" i="28"/>
  <c r="AC797" i="28"/>
  <c r="Z797" i="28"/>
  <c r="Y797" i="28"/>
  <c r="AC756" i="28"/>
  <c r="Z756" i="28"/>
  <c r="Y756" i="28"/>
  <c r="AC784" i="28"/>
  <c r="Z784" i="28"/>
  <c r="Y784" i="28"/>
  <c r="AC796" i="28"/>
  <c r="Z796" i="28"/>
  <c r="Y796" i="28"/>
  <c r="AC777" i="28"/>
  <c r="Z777" i="28"/>
  <c r="Y777" i="28"/>
  <c r="AC727" i="28"/>
  <c r="Z727" i="28"/>
  <c r="Y727" i="28"/>
  <c r="AC817" i="28"/>
  <c r="Z817" i="28"/>
  <c r="Y817" i="28"/>
  <c r="AC717" i="28"/>
  <c r="Z717" i="28"/>
  <c r="Y717" i="28"/>
  <c r="AC806" i="28"/>
  <c r="Z806" i="28"/>
  <c r="Y806" i="28"/>
  <c r="AC721" i="28"/>
  <c r="Z721" i="28"/>
  <c r="Y721" i="28"/>
  <c r="AC764" i="28"/>
  <c r="Z764" i="28"/>
  <c r="Y764" i="28"/>
  <c r="AC816" i="28"/>
  <c r="Z816" i="28"/>
  <c r="Y816" i="28"/>
  <c r="AC750" i="28"/>
  <c r="Z750" i="28"/>
  <c r="Y750" i="28"/>
  <c r="AC714" i="28"/>
  <c r="Z714" i="28"/>
  <c r="Y714" i="28"/>
  <c r="AC798" i="28"/>
  <c r="Z798" i="28"/>
  <c r="Y798" i="28"/>
  <c r="AC621" i="28"/>
  <c r="Z621" i="28"/>
  <c r="Y621" i="28"/>
  <c r="AC649" i="28"/>
  <c r="Z649" i="28"/>
  <c r="Y649" i="28"/>
  <c r="AC604" i="28"/>
  <c r="Z604" i="28"/>
  <c r="Y604" i="28"/>
  <c r="AC643" i="28"/>
  <c r="Z643" i="28"/>
  <c r="Y643" i="28"/>
  <c r="AC799" i="28"/>
  <c r="Z799" i="28"/>
  <c r="Y799" i="28"/>
  <c r="AC822" i="28"/>
  <c r="Z822" i="28"/>
  <c r="Y822" i="28"/>
  <c r="AC776" i="28"/>
  <c r="Z776" i="28"/>
  <c r="Y776" i="28"/>
  <c r="AC754" i="28"/>
  <c r="Z754" i="28"/>
  <c r="Y754" i="28"/>
  <c r="AC791" i="28"/>
  <c r="Z791" i="28"/>
  <c r="Y791" i="28"/>
  <c r="AC803" i="28"/>
  <c r="Z803" i="28"/>
  <c r="Y803" i="28"/>
  <c r="AC844" i="28"/>
  <c r="Z844" i="28"/>
  <c r="Y844" i="28"/>
  <c r="AC755" i="28"/>
  <c r="Z755" i="28"/>
  <c r="Y755" i="28"/>
  <c r="AC810" i="28"/>
  <c r="Z810" i="28"/>
  <c r="Y810" i="28"/>
  <c r="AC840" i="28"/>
  <c r="Z840" i="28"/>
  <c r="Y840" i="28"/>
  <c r="AC644" i="28"/>
  <c r="Z644" i="28"/>
  <c r="Y644" i="28"/>
  <c r="AC725" i="28"/>
  <c r="Z725" i="28"/>
  <c r="Y725" i="28"/>
  <c r="AC842" i="28"/>
  <c r="Z842" i="28"/>
  <c r="Y842" i="28"/>
  <c r="AC821" i="28"/>
  <c r="Z821" i="28"/>
  <c r="Y821" i="28"/>
  <c r="AC724" i="28"/>
  <c r="Z724" i="28"/>
  <c r="Y724" i="28"/>
  <c r="AC652" i="28"/>
  <c r="Z652" i="28"/>
  <c r="Y652" i="28"/>
  <c r="AC738" i="28"/>
  <c r="Z738" i="28"/>
  <c r="Y738" i="28"/>
  <c r="AC718" i="28"/>
  <c r="Z718" i="28"/>
  <c r="Y718" i="28"/>
  <c r="AC659" i="28"/>
  <c r="Z659" i="28"/>
  <c r="Y659" i="28"/>
  <c r="AC660" i="28"/>
  <c r="Z660" i="28"/>
  <c r="Y660" i="28"/>
  <c r="AC767" i="28"/>
  <c r="Z767" i="28"/>
  <c r="Y767" i="28"/>
  <c r="AC716" i="28"/>
  <c r="Z716" i="28"/>
  <c r="Y716" i="28"/>
  <c r="AC766" i="28"/>
  <c r="Z766" i="28"/>
  <c r="Y766" i="28"/>
  <c r="AC696" i="28"/>
  <c r="Z696" i="28"/>
  <c r="Y696" i="28"/>
  <c r="AC825" i="28"/>
  <c r="Z825" i="28"/>
  <c r="Y825" i="28"/>
  <c r="AC726" i="28"/>
  <c r="Z726" i="28"/>
  <c r="Y726" i="28"/>
  <c r="AC759" i="28"/>
  <c r="Z759" i="28"/>
  <c r="Y759" i="28"/>
  <c r="AC692" i="28"/>
  <c r="Z692" i="28"/>
  <c r="Y692" i="28"/>
  <c r="AC674" i="28"/>
  <c r="Z674" i="28"/>
  <c r="Y674" i="28"/>
  <c r="AC701" i="28"/>
  <c r="Z701" i="28"/>
  <c r="Y701" i="28"/>
  <c r="AC730" i="28"/>
  <c r="Z730" i="28"/>
  <c r="Y730" i="28"/>
  <c r="AC694" i="28"/>
  <c r="Z694" i="28"/>
  <c r="Y694" i="28"/>
  <c r="AC636" i="28"/>
  <c r="Z636" i="28"/>
  <c r="Y636" i="28"/>
  <c r="AC722" i="28"/>
  <c r="Z722" i="28"/>
  <c r="Y722" i="28"/>
  <c r="AC773" i="28"/>
  <c r="Z773" i="28"/>
  <c r="Y773" i="28"/>
  <c r="AC663" i="28"/>
  <c r="Z663" i="28"/>
  <c r="Y663" i="28"/>
  <c r="AC779" i="28"/>
  <c r="Z779" i="28"/>
  <c r="Y779" i="28"/>
  <c r="AC723" i="28"/>
  <c r="Z723" i="28"/>
  <c r="Y723" i="28"/>
  <c r="AC709" i="28"/>
  <c r="Z709" i="28"/>
  <c r="Y709" i="28"/>
  <c r="AC813" i="28"/>
  <c r="Z813" i="28"/>
  <c r="Y813" i="28"/>
  <c r="AC605" i="28"/>
  <c r="Z605" i="28"/>
  <c r="Y605" i="28"/>
  <c r="AC555" i="28"/>
  <c r="Z555" i="28"/>
  <c r="Y555" i="28"/>
  <c r="AC656" i="28"/>
  <c r="Z656" i="28"/>
  <c r="Y656" i="28"/>
  <c r="AC623" i="28"/>
  <c r="Z623" i="28"/>
  <c r="Y623" i="28"/>
  <c r="AC808" i="28"/>
  <c r="Z808" i="28"/>
  <c r="Y808" i="28"/>
  <c r="AC792" i="28"/>
  <c r="Z792" i="28"/>
  <c r="Y792" i="28"/>
  <c r="AC632" i="28"/>
  <c r="Z632" i="28"/>
  <c r="Y632" i="28"/>
  <c r="AC706" i="28"/>
  <c r="Z706" i="28"/>
  <c r="Y706" i="28"/>
  <c r="AC676" i="28"/>
  <c r="Z676" i="28"/>
  <c r="Y676" i="28"/>
  <c r="AC699" i="28"/>
  <c r="Z699" i="28"/>
  <c r="Y699" i="28"/>
  <c r="AC633" i="28"/>
  <c r="Z633" i="28"/>
  <c r="Y633" i="28"/>
  <c r="AC719" i="28"/>
  <c r="Z719" i="28"/>
  <c r="Y719" i="28"/>
  <c r="AC622" i="28"/>
  <c r="Z622" i="28"/>
  <c r="Y622" i="28"/>
  <c r="AC648" i="28"/>
  <c r="Z648" i="28"/>
  <c r="Y648" i="28"/>
  <c r="AC681" i="28"/>
  <c r="Z681" i="28"/>
  <c r="Y681" i="28"/>
  <c r="AC823" i="28"/>
  <c r="Z823" i="28"/>
  <c r="Y823" i="28"/>
  <c r="AC800" i="28"/>
  <c r="Z800" i="28"/>
  <c r="Y800" i="28"/>
  <c r="AC795" i="28"/>
  <c r="Z795" i="28"/>
  <c r="Y795" i="28"/>
  <c r="AC711" i="28"/>
  <c r="Z711" i="28"/>
  <c r="Y711" i="28"/>
  <c r="AC601" i="28"/>
  <c r="Z601" i="28"/>
  <c r="Y601" i="28"/>
  <c r="AC788" i="28"/>
  <c r="Z788" i="28"/>
  <c r="Y788" i="28"/>
  <c r="AC645" i="28"/>
  <c r="Z645" i="28"/>
  <c r="Y645" i="28"/>
  <c r="AC611" i="28"/>
  <c r="Z611" i="28"/>
  <c r="Y611" i="28"/>
  <c r="AC677" i="28"/>
  <c r="Z677" i="28"/>
  <c r="Y677" i="28"/>
  <c r="AC698" i="28"/>
  <c r="Z698" i="28"/>
  <c r="Y698" i="28"/>
  <c r="AC686" i="28"/>
  <c r="Z686" i="28"/>
  <c r="Y686" i="28"/>
  <c r="AC695" i="28"/>
  <c r="Z695" i="28"/>
  <c r="Y695" i="28"/>
  <c r="AC641" i="28"/>
  <c r="Z641" i="28"/>
  <c r="Y641" i="28"/>
  <c r="AC685" i="28"/>
  <c r="Z685" i="28"/>
  <c r="Y685" i="28"/>
  <c r="AC697" i="28"/>
  <c r="Z697" i="28"/>
  <c r="Y697" i="28"/>
  <c r="AC647" i="28"/>
  <c r="Z647" i="28"/>
  <c r="Y647" i="28"/>
  <c r="AC778" i="28"/>
  <c r="Z778" i="28"/>
  <c r="Y778" i="28"/>
  <c r="AC615" i="28"/>
  <c r="Z615" i="28"/>
  <c r="Y615" i="28"/>
  <c r="AC602" i="28"/>
  <c r="Z602" i="28"/>
  <c r="Y602" i="28"/>
  <c r="AC563" i="28"/>
  <c r="Z563" i="28"/>
  <c r="Y563" i="28"/>
  <c r="AC654" i="28"/>
  <c r="Z654" i="28"/>
  <c r="Y654" i="28"/>
  <c r="AC687" i="28"/>
  <c r="Z687" i="28"/>
  <c r="Y687" i="28"/>
  <c r="AC646" i="28"/>
  <c r="Z646" i="28"/>
  <c r="Y646" i="28"/>
  <c r="AC678" i="28"/>
  <c r="Z678" i="28"/>
  <c r="Y678" i="28"/>
  <c r="AC624" i="28"/>
  <c r="Z624" i="28"/>
  <c r="Y624" i="28"/>
  <c r="AC609" i="28"/>
  <c r="Z609" i="28"/>
  <c r="Y609" i="28"/>
  <c r="AC666" i="28"/>
  <c r="Z666" i="28"/>
  <c r="Y666" i="28"/>
  <c r="AC617" i="28"/>
  <c r="Z617" i="28"/>
  <c r="Y617" i="28"/>
  <c r="AC618" i="28"/>
  <c r="Z618" i="28"/>
  <c r="Y618" i="28"/>
  <c r="AC614" i="28"/>
  <c r="Z614" i="28"/>
  <c r="Y614" i="28"/>
  <c r="AC639" i="28"/>
  <c r="Z639" i="28"/>
  <c r="Y639" i="28"/>
  <c r="AC708" i="28"/>
  <c r="Z708" i="28"/>
  <c r="Y708" i="28"/>
  <c r="AC613" i="28"/>
  <c r="Z613" i="28"/>
  <c r="Y613" i="28"/>
  <c r="AC690" i="28"/>
  <c r="Z690" i="28"/>
  <c r="Y690" i="28"/>
  <c r="AC668" i="28"/>
  <c r="Z668" i="28"/>
  <c r="Y668" i="28"/>
  <c r="AC564" i="28"/>
  <c r="Z564" i="28"/>
  <c r="Y564" i="28"/>
  <c r="AC651" i="28"/>
  <c r="Z651" i="28"/>
  <c r="Y651" i="28"/>
  <c r="AC667" i="28"/>
  <c r="Z667" i="28"/>
  <c r="Y667" i="28"/>
  <c r="AC642" i="28"/>
  <c r="Z642" i="28"/>
  <c r="Y642" i="28"/>
  <c r="AC629" i="28"/>
  <c r="Z629" i="28"/>
  <c r="Y629" i="28"/>
  <c r="AC700" i="28"/>
  <c r="Z700" i="28"/>
  <c r="Y700" i="28"/>
  <c r="AC703" i="28"/>
  <c r="Z703" i="28"/>
  <c r="Y703" i="28"/>
  <c r="AC671" i="28"/>
  <c r="Z671" i="28"/>
  <c r="Y671" i="28"/>
  <c r="AC680" i="28"/>
  <c r="Z680" i="28"/>
  <c r="Y680" i="28"/>
  <c r="AC693" i="28"/>
  <c r="Z693" i="28"/>
  <c r="Y693" i="28"/>
  <c r="AC620" i="28"/>
  <c r="Z620" i="28"/>
  <c r="Y620" i="28"/>
  <c r="AC704" i="28"/>
  <c r="Z704" i="28"/>
  <c r="Y704" i="28"/>
  <c r="AC689" i="28"/>
  <c r="Z689" i="28"/>
  <c r="Y689" i="28"/>
  <c r="AC608" i="28"/>
  <c r="Z608" i="28"/>
  <c r="Y608" i="28"/>
  <c r="AC634" i="28"/>
  <c r="Z634" i="28"/>
  <c r="Y634" i="28"/>
  <c r="AC672" i="28"/>
  <c r="Z672" i="28"/>
  <c r="Y672" i="28"/>
  <c r="AC707" i="28"/>
  <c r="Z707" i="28"/>
  <c r="Y707" i="28"/>
  <c r="AC683" i="28"/>
  <c r="Z683" i="28"/>
  <c r="Y683" i="28"/>
  <c r="AC635" i="28"/>
  <c r="Z635" i="28"/>
  <c r="Y635" i="28"/>
  <c r="AB851" i="29" l="1"/>
  <c r="AA851" i="29" s="1"/>
  <c r="U851" i="29" s="1"/>
  <c r="AB939" i="29"/>
  <c r="AB740" i="29"/>
  <c r="AB758" i="29"/>
  <c r="AB980" i="29"/>
  <c r="AB956" i="29"/>
  <c r="AA956" i="29" s="1"/>
  <c r="U956" i="29" s="1"/>
  <c r="AB926" i="29"/>
  <c r="AA926" i="29" s="1"/>
  <c r="U926" i="29" s="1"/>
  <c r="AB708" i="29"/>
  <c r="AA708" i="29" s="1"/>
  <c r="U708" i="29" s="1"/>
  <c r="AB634" i="29"/>
  <c r="AA634" i="29" s="1"/>
  <c r="U634" i="29" s="1"/>
  <c r="AB616" i="29"/>
  <c r="AA616" i="29" s="1"/>
  <c r="U616" i="29" s="1"/>
  <c r="AB754" i="29"/>
  <c r="AA754" i="29" s="1"/>
  <c r="U754" i="29" s="1"/>
  <c r="AB555" i="29"/>
  <c r="AA555" i="29" s="1"/>
  <c r="U555" i="29" s="1"/>
  <c r="AB941" i="28"/>
  <c r="AA941" i="28" s="1"/>
  <c r="U941" i="28" s="1"/>
  <c r="AB621" i="29"/>
  <c r="AA621" i="29" s="1"/>
  <c r="U621" i="29" s="1"/>
  <c r="AB852" i="29"/>
  <c r="AA852" i="29" s="1"/>
  <c r="U852" i="29" s="1"/>
  <c r="AB928" i="29"/>
  <c r="AA928" i="29" s="1"/>
  <c r="U928" i="29" s="1"/>
  <c r="AB780" i="29"/>
  <c r="AA780" i="29" s="1"/>
  <c r="U780" i="29" s="1"/>
  <c r="AB945" i="29"/>
  <c r="AA945" i="29" s="1"/>
  <c r="U945" i="29" s="1"/>
  <c r="AB929" i="28"/>
  <c r="AA929" i="28" s="1"/>
  <c r="U929" i="28" s="1"/>
  <c r="AB856" i="29"/>
  <c r="AA856" i="29" s="1"/>
  <c r="U856" i="29" s="1"/>
  <c r="AB721" i="29"/>
  <c r="AA721" i="29" s="1"/>
  <c r="U721" i="29" s="1"/>
  <c r="AB825" i="29"/>
  <c r="AA825" i="29" s="1"/>
  <c r="U825" i="29" s="1"/>
  <c r="AB963" i="28"/>
  <c r="AA963" i="28" s="1"/>
  <c r="U963" i="28" s="1"/>
  <c r="AB907" i="28"/>
  <c r="AA907" i="28" s="1"/>
  <c r="U907" i="28" s="1"/>
  <c r="AB869" i="28"/>
  <c r="AA869" i="28" s="1"/>
  <c r="U869" i="28" s="1"/>
  <c r="AB879" i="28"/>
  <c r="AA879" i="28" s="1"/>
  <c r="U879" i="28" s="1"/>
  <c r="AB939" i="28"/>
  <c r="AA939" i="28" s="1"/>
  <c r="U939" i="28" s="1"/>
  <c r="AB953" i="28"/>
  <c r="AA953" i="28" s="1"/>
  <c r="U953" i="28" s="1"/>
  <c r="AB893" i="28"/>
  <c r="AA893" i="28" s="1"/>
  <c r="U893" i="28" s="1"/>
  <c r="AB892" i="29"/>
  <c r="AA892" i="29" s="1"/>
  <c r="U892" i="29" s="1"/>
  <c r="AB904" i="29"/>
  <c r="AA904" i="29" s="1"/>
  <c r="U904" i="29" s="1"/>
  <c r="AB670" i="29"/>
  <c r="AA670" i="29" s="1"/>
  <c r="U670" i="29" s="1"/>
  <c r="AB694" i="29"/>
  <c r="AA694" i="29" s="1"/>
  <c r="U694" i="29" s="1"/>
  <c r="AB727" i="29"/>
  <c r="AA727" i="29" s="1"/>
  <c r="U727" i="29" s="1"/>
  <c r="AB724" i="29"/>
  <c r="AA724" i="29" s="1"/>
  <c r="U724" i="29" s="1"/>
  <c r="AB762" i="29"/>
  <c r="AA762" i="29" s="1"/>
  <c r="U762" i="29" s="1"/>
  <c r="AB747" i="29"/>
  <c r="AA747" i="29" s="1"/>
  <c r="U747" i="29" s="1"/>
  <c r="AB716" i="29"/>
  <c r="AA716" i="29" s="1"/>
  <c r="U716" i="29" s="1"/>
  <c r="AB827" i="29"/>
  <c r="AA827" i="29" s="1"/>
  <c r="U827" i="29" s="1"/>
  <c r="AB767" i="29"/>
  <c r="AA767" i="29" s="1"/>
  <c r="U767" i="29" s="1"/>
  <c r="AB770" i="29"/>
  <c r="AA770" i="29" s="1"/>
  <c r="U770" i="29" s="1"/>
  <c r="AB957" i="29"/>
  <c r="AA957" i="29" s="1"/>
  <c r="U957" i="29" s="1"/>
  <c r="AB937" i="29"/>
  <c r="AA937" i="29" s="1"/>
  <c r="U937" i="29" s="1"/>
  <c r="AB936" i="29"/>
  <c r="AA936" i="29" s="1"/>
  <c r="U936" i="29" s="1"/>
  <c r="AB781" i="29"/>
  <c r="AA781" i="29" s="1"/>
  <c r="U781" i="29" s="1"/>
  <c r="AB961" i="29"/>
  <c r="AA961" i="29" s="1"/>
  <c r="U961" i="29" s="1"/>
  <c r="AB779" i="29"/>
  <c r="AA779" i="29" s="1"/>
  <c r="U779" i="29" s="1"/>
  <c r="AB947" i="29"/>
  <c r="AA947" i="29" s="1"/>
  <c r="U947" i="29" s="1"/>
  <c r="AA980" i="29"/>
  <c r="U980" i="29" s="1"/>
  <c r="AB916" i="29"/>
  <c r="AA916" i="29" s="1"/>
  <c r="U916" i="29" s="1"/>
  <c r="AB695" i="29"/>
  <c r="AA695" i="29" s="1"/>
  <c r="U695" i="29" s="1"/>
  <c r="AB643" i="29"/>
  <c r="AA643" i="29" s="1"/>
  <c r="U643" i="29" s="1"/>
  <c r="AB650" i="29"/>
  <c r="AA650" i="29" s="1"/>
  <c r="U650" i="29" s="1"/>
  <c r="AB653" i="29"/>
  <c r="AA653" i="29" s="1"/>
  <c r="U653" i="29" s="1"/>
  <c r="AB820" i="29"/>
  <c r="AA820" i="29" s="1"/>
  <c r="U820" i="29" s="1"/>
  <c r="AB729" i="29"/>
  <c r="AA729" i="29" s="1"/>
  <c r="U729" i="29" s="1"/>
  <c r="AB799" i="29"/>
  <c r="AA799" i="29" s="1"/>
  <c r="U799" i="29" s="1"/>
  <c r="AB810" i="29"/>
  <c r="AA810" i="29" s="1"/>
  <c r="U810" i="29" s="1"/>
  <c r="AB629" i="29"/>
  <c r="AA629" i="29" s="1"/>
  <c r="U629" i="29" s="1"/>
  <c r="AB623" i="29"/>
  <c r="AA623" i="29" s="1"/>
  <c r="U623" i="29" s="1"/>
  <c r="AB714" i="29"/>
  <c r="AA714" i="29" s="1"/>
  <c r="U714" i="29" s="1"/>
  <c r="AB844" i="29"/>
  <c r="AA844" i="29" s="1"/>
  <c r="U844" i="29" s="1"/>
  <c r="AB753" i="29"/>
  <c r="AA753" i="29" s="1"/>
  <c r="U753" i="29" s="1"/>
  <c r="AB715" i="29"/>
  <c r="AA715" i="29" s="1"/>
  <c r="U715" i="29" s="1"/>
  <c r="AB946" i="29"/>
  <c r="AA946" i="29" s="1"/>
  <c r="U946" i="29" s="1"/>
  <c r="AB962" i="29"/>
  <c r="AA962" i="29" s="1"/>
  <c r="U962" i="29" s="1"/>
  <c r="AB933" i="29"/>
  <c r="AA933" i="29" s="1"/>
  <c r="U933" i="29" s="1"/>
  <c r="AB983" i="29"/>
  <c r="AA983" i="29" s="1"/>
  <c r="U983" i="29" s="1"/>
  <c r="AB906" i="28"/>
  <c r="AA906" i="28" s="1"/>
  <c r="U906" i="28" s="1"/>
  <c r="AB980" i="28"/>
  <c r="AA980" i="28" s="1"/>
  <c r="U980" i="28" s="1"/>
  <c r="AB866" i="28"/>
  <c r="AA866" i="28" s="1"/>
  <c r="U866" i="28" s="1"/>
  <c r="AB864" i="28"/>
  <c r="AA864" i="28" s="1"/>
  <c r="U864" i="28" s="1"/>
  <c r="AB914" i="28"/>
  <c r="AA914" i="28" s="1"/>
  <c r="U914" i="28" s="1"/>
  <c r="AB845" i="28"/>
  <c r="AA845" i="28" s="1"/>
  <c r="U845" i="28" s="1"/>
  <c r="AB848" i="28"/>
  <c r="AA848" i="28" s="1"/>
  <c r="U848" i="28" s="1"/>
  <c r="AB850" i="28"/>
  <c r="AA850" i="28" s="1"/>
  <c r="U850" i="28" s="1"/>
  <c r="AB926" i="28"/>
  <c r="AA926" i="28" s="1"/>
  <c r="U926" i="28" s="1"/>
  <c r="AB936" i="28"/>
  <c r="AA936" i="28" s="1"/>
  <c r="U936" i="28" s="1"/>
  <c r="AB962" i="28"/>
  <c r="AA962" i="28" s="1"/>
  <c r="U962" i="28" s="1"/>
  <c r="AB847" i="28"/>
  <c r="AA847" i="28" s="1"/>
  <c r="U847" i="28" s="1"/>
  <c r="AB981" i="28"/>
  <c r="AA981" i="28" s="1"/>
  <c r="U981" i="28" s="1"/>
  <c r="AB911" i="28"/>
  <c r="AA911" i="28" s="1"/>
  <c r="U911" i="28" s="1"/>
  <c r="AB950" i="28"/>
  <c r="AA950" i="28" s="1"/>
  <c r="U950" i="28" s="1"/>
  <c r="AB950" i="29"/>
  <c r="AA950" i="29" s="1"/>
  <c r="U950" i="29" s="1"/>
  <c r="AA765" i="29"/>
  <c r="U765" i="29" s="1"/>
  <c r="AB647" i="29"/>
  <c r="AA647" i="29" s="1"/>
  <c r="U647" i="29" s="1"/>
  <c r="AB955" i="29"/>
  <c r="AA955" i="29" s="1"/>
  <c r="U955" i="29" s="1"/>
  <c r="AB658" i="29"/>
  <c r="AA658" i="29" s="1"/>
  <c r="U658" i="29" s="1"/>
  <c r="AB700" i="29"/>
  <c r="AA700" i="29" s="1"/>
  <c r="U700" i="29" s="1"/>
  <c r="AB681" i="29"/>
  <c r="AA681" i="29" s="1"/>
  <c r="U681" i="29" s="1"/>
  <c r="AB618" i="29"/>
  <c r="AA618" i="29" s="1"/>
  <c r="U618" i="29" s="1"/>
  <c r="AB622" i="29"/>
  <c r="AA622" i="29" s="1"/>
  <c r="U622" i="29" s="1"/>
  <c r="AB630" i="29"/>
  <c r="AA630" i="29" s="1"/>
  <c r="U630" i="29" s="1"/>
  <c r="AB613" i="29"/>
  <c r="AA613" i="29" s="1"/>
  <c r="U613" i="29" s="1"/>
  <c r="AB672" i="29"/>
  <c r="AA672" i="29" s="1"/>
  <c r="U672" i="29" s="1"/>
  <c r="AB604" i="29"/>
  <c r="AA604" i="29" s="1"/>
  <c r="U604" i="29" s="1"/>
  <c r="AB641" i="29"/>
  <c r="AA641" i="29" s="1"/>
  <c r="U641" i="29" s="1"/>
  <c r="AB822" i="29"/>
  <c r="AA822" i="29" s="1"/>
  <c r="U822" i="29" s="1"/>
  <c r="AB805" i="29"/>
  <c r="AA805" i="29" s="1"/>
  <c r="U805" i="29" s="1"/>
  <c r="AB889" i="29"/>
  <c r="AA889" i="29" s="1"/>
  <c r="U889" i="29" s="1"/>
  <c r="AB771" i="29"/>
  <c r="AA771" i="29" s="1"/>
  <c r="U771" i="29" s="1"/>
  <c r="AB744" i="29"/>
  <c r="AA744" i="29" s="1"/>
  <c r="U744" i="29" s="1"/>
  <c r="AB960" i="29"/>
  <c r="AA960" i="29" s="1"/>
  <c r="U960" i="29" s="1"/>
  <c r="AB845" i="29"/>
  <c r="AA845" i="29" s="1"/>
  <c r="U845" i="29" s="1"/>
  <c r="AB629" i="28"/>
  <c r="AA629" i="28" s="1"/>
  <c r="U629" i="28" s="1"/>
  <c r="AB563" i="28"/>
  <c r="AA563" i="28" s="1"/>
  <c r="U563" i="28" s="1"/>
  <c r="AB656" i="28"/>
  <c r="AA656" i="28" s="1"/>
  <c r="U656" i="28" s="1"/>
  <c r="AB773" i="28"/>
  <c r="AA773" i="28" s="1"/>
  <c r="U773" i="28" s="1"/>
  <c r="AB604" i="28"/>
  <c r="AA604" i="28" s="1"/>
  <c r="U604" i="28" s="1"/>
  <c r="AB794" i="28"/>
  <c r="AA794" i="28" s="1"/>
  <c r="U794" i="28" s="1"/>
  <c r="AB789" i="28"/>
  <c r="AA789" i="28" s="1"/>
  <c r="U789" i="28" s="1"/>
  <c r="AB774" i="28"/>
  <c r="AA774" i="28" s="1"/>
  <c r="U774" i="28" s="1"/>
  <c r="AB765" i="28"/>
  <c r="AA765" i="28" s="1"/>
  <c r="U765" i="28" s="1"/>
  <c r="AB728" i="28"/>
  <c r="AA728" i="28" s="1"/>
  <c r="U728" i="28" s="1"/>
  <c r="AB743" i="28"/>
  <c r="AA743" i="28" s="1"/>
  <c r="U743" i="28" s="1"/>
  <c r="AB902" i="28"/>
  <c r="AA902" i="28" s="1"/>
  <c r="U902" i="28" s="1"/>
  <c r="AB918" i="28"/>
  <c r="AA918" i="28" s="1"/>
  <c r="U918" i="28" s="1"/>
  <c r="AB868" i="28"/>
  <c r="AA868" i="28" s="1"/>
  <c r="U868" i="28" s="1"/>
  <c r="AB793" i="28"/>
  <c r="AA793" i="28" s="1"/>
  <c r="U793" i="28" s="1"/>
  <c r="AB863" i="28"/>
  <c r="AA863" i="28" s="1"/>
  <c r="U863" i="28" s="1"/>
  <c r="AB928" i="28"/>
  <c r="AA928" i="28" s="1"/>
  <c r="U928" i="28" s="1"/>
  <c r="AB641" i="28"/>
  <c r="AA641" i="28" s="1"/>
  <c r="U641" i="28" s="1"/>
  <c r="AB772" i="29"/>
  <c r="AA772" i="29" s="1"/>
  <c r="U772" i="29" s="1"/>
  <c r="AA812" i="29"/>
  <c r="U812" i="29" s="1"/>
  <c r="AA939" i="29"/>
  <c r="U939" i="29" s="1"/>
  <c r="AB636" i="29"/>
  <c r="AA636" i="29" s="1"/>
  <c r="U636" i="29" s="1"/>
  <c r="AB655" i="29"/>
  <c r="AA655" i="29" s="1"/>
  <c r="U655" i="29" s="1"/>
  <c r="AB633" i="29"/>
  <c r="AA633" i="29" s="1"/>
  <c r="U633" i="29" s="1"/>
  <c r="AB706" i="29"/>
  <c r="AA706" i="29" s="1"/>
  <c r="U706" i="29" s="1"/>
  <c r="AB717" i="29"/>
  <c r="AA717" i="29" s="1"/>
  <c r="U717" i="29" s="1"/>
  <c r="AB831" i="29"/>
  <c r="AA831" i="29" s="1"/>
  <c r="U831" i="29" s="1"/>
  <c r="AB802" i="29"/>
  <c r="AA802" i="29" s="1"/>
  <c r="U802" i="29" s="1"/>
  <c r="AB748" i="29"/>
  <c r="AA748" i="29" s="1"/>
  <c r="U748" i="29" s="1"/>
  <c r="AB795" i="29"/>
  <c r="AA795" i="29" s="1"/>
  <c r="U795" i="29" s="1"/>
  <c r="AB699" i="28"/>
  <c r="AA699" i="28" s="1"/>
  <c r="U699" i="28" s="1"/>
  <c r="AB806" i="28"/>
  <c r="AA806" i="28" s="1"/>
  <c r="U806" i="28" s="1"/>
  <c r="AB729" i="28"/>
  <c r="AA729" i="28" s="1"/>
  <c r="U729" i="28" s="1"/>
  <c r="AB762" i="28"/>
  <c r="AA762" i="28" s="1"/>
  <c r="U762" i="28" s="1"/>
  <c r="AB811" i="28"/>
  <c r="AA811" i="28" s="1"/>
  <c r="U811" i="28" s="1"/>
  <c r="AB829" i="28"/>
  <c r="AA829" i="28" s="1"/>
  <c r="U829" i="28" s="1"/>
  <c r="AB739" i="28"/>
  <c r="AA739" i="28" s="1"/>
  <c r="U739" i="28" s="1"/>
  <c r="AB664" i="28"/>
  <c r="AA664" i="28" s="1"/>
  <c r="U664" i="28" s="1"/>
  <c r="AB757" i="28"/>
  <c r="AA757" i="28" s="1"/>
  <c r="U757" i="28" s="1"/>
  <c r="AB737" i="28"/>
  <c r="AA737" i="28" s="1"/>
  <c r="U737" i="28" s="1"/>
  <c r="AB602" i="29"/>
  <c r="AA602" i="29" s="1"/>
  <c r="U602" i="29" s="1"/>
  <c r="AB777" i="29"/>
  <c r="AA777" i="29" s="1"/>
  <c r="U777" i="29" s="1"/>
  <c r="AB776" i="29"/>
  <c r="AA776" i="29" s="1"/>
  <c r="U776" i="29" s="1"/>
  <c r="AB826" i="29"/>
  <c r="AA826" i="29" s="1"/>
  <c r="U826" i="29" s="1"/>
  <c r="AB723" i="29"/>
  <c r="AA723" i="29" s="1"/>
  <c r="U723" i="29" s="1"/>
  <c r="AB675" i="29"/>
  <c r="AA675" i="29" s="1"/>
  <c r="U675" i="29" s="1"/>
  <c r="AB752" i="29"/>
  <c r="AA752" i="29" s="1"/>
  <c r="U752" i="29" s="1"/>
  <c r="AB673" i="29"/>
  <c r="AA673" i="29" s="1"/>
  <c r="U673" i="29" s="1"/>
  <c r="AB719" i="29"/>
  <c r="AA719" i="29" s="1"/>
  <c r="U719" i="29" s="1"/>
  <c r="AB760" i="29"/>
  <c r="AA760" i="29" s="1"/>
  <c r="U760" i="29" s="1"/>
  <c r="AB783" i="29"/>
  <c r="AA783" i="29" s="1"/>
  <c r="U783" i="29" s="1"/>
  <c r="AB778" i="29"/>
  <c r="AA778" i="29" s="1"/>
  <c r="U778" i="29" s="1"/>
  <c r="AB830" i="29"/>
  <c r="AA830" i="29" s="1"/>
  <c r="U830" i="29" s="1"/>
  <c r="AB731" i="29"/>
  <c r="AA731" i="29" s="1"/>
  <c r="U731" i="29" s="1"/>
  <c r="AB801" i="29"/>
  <c r="AA801" i="29" s="1"/>
  <c r="U801" i="29" s="1"/>
  <c r="AB923" i="29"/>
  <c r="AA923" i="29" s="1"/>
  <c r="U923" i="29" s="1"/>
  <c r="AB894" i="29"/>
  <c r="AA894" i="29" s="1"/>
  <c r="U894" i="29" s="1"/>
  <c r="AB620" i="28"/>
  <c r="AA620" i="28" s="1"/>
  <c r="U620" i="28" s="1"/>
  <c r="AB609" i="28"/>
  <c r="AA609" i="28" s="1"/>
  <c r="U609" i="28" s="1"/>
  <c r="AB788" i="28"/>
  <c r="AA788" i="28" s="1"/>
  <c r="U788" i="28" s="1"/>
  <c r="AB674" i="28"/>
  <c r="AA674" i="28" s="1"/>
  <c r="U674" i="28" s="1"/>
  <c r="AB763" i="29"/>
  <c r="AA763" i="29" s="1"/>
  <c r="U763" i="29" s="1"/>
  <c r="AB761" i="29"/>
  <c r="AA761" i="29" s="1"/>
  <c r="U761" i="29" s="1"/>
  <c r="AB663" i="29"/>
  <c r="AA663" i="29" s="1"/>
  <c r="U663" i="29" s="1"/>
  <c r="AB746" i="29"/>
  <c r="AA746" i="29" s="1"/>
  <c r="U746" i="29" s="1"/>
  <c r="AB829" i="29"/>
  <c r="AA829" i="29" s="1"/>
  <c r="U829" i="29" s="1"/>
  <c r="AB662" i="29"/>
  <c r="AA662" i="29" s="1"/>
  <c r="U662" i="29" s="1"/>
  <c r="AB751" i="29"/>
  <c r="AA751" i="29" s="1"/>
  <c r="U751" i="29" s="1"/>
  <c r="AB657" i="29"/>
  <c r="AA657" i="29" s="1"/>
  <c r="U657" i="29" s="1"/>
  <c r="AB686" i="29"/>
  <c r="AA686" i="29" s="1"/>
  <c r="U686" i="29" s="1"/>
  <c r="AB823" i="29"/>
  <c r="AA823" i="29" s="1"/>
  <c r="U823" i="29" s="1"/>
  <c r="AB838" i="29"/>
  <c r="AA838" i="29" s="1"/>
  <c r="U838" i="29" s="1"/>
  <c r="AB711" i="28"/>
  <c r="AA711" i="28" s="1"/>
  <c r="U711" i="28" s="1"/>
  <c r="AB730" i="28"/>
  <c r="AA730" i="28" s="1"/>
  <c r="U730" i="28" s="1"/>
  <c r="AB766" i="28"/>
  <c r="AA766" i="28" s="1"/>
  <c r="U766" i="28" s="1"/>
  <c r="AB724" i="28"/>
  <c r="AA724" i="28" s="1"/>
  <c r="U724" i="28" s="1"/>
  <c r="AB718" i="28"/>
  <c r="AA718" i="28" s="1"/>
  <c r="U718" i="28" s="1"/>
  <c r="AB808" i="28"/>
  <c r="AA808" i="28" s="1"/>
  <c r="U808" i="28" s="1"/>
  <c r="AB816" i="28"/>
  <c r="AA816" i="28" s="1"/>
  <c r="U816" i="28" s="1"/>
  <c r="AB819" i="28"/>
  <c r="AA819" i="28" s="1"/>
  <c r="U819" i="28" s="1"/>
  <c r="AB746" i="28"/>
  <c r="AA746" i="28" s="1"/>
  <c r="U746" i="28" s="1"/>
  <c r="AB803" i="28"/>
  <c r="AA803" i="28" s="1"/>
  <c r="U803" i="28" s="1"/>
  <c r="AB749" i="28"/>
  <c r="AA749" i="28" s="1"/>
  <c r="U749" i="28" s="1"/>
  <c r="AB602" i="28"/>
  <c r="AA602" i="28" s="1"/>
  <c r="U602" i="28" s="1"/>
  <c r="AB646" i="28"/>
  <c r="AA646" i="28" s="1"/>
  <c r="U646" i="28" s="1"/>
  <c r="AB792" i="28"/>
  <c r="AA792" i="28" s="1"/>
  <c r="U792" i="28" s="1"/>
  <c r="AB813" i="28"/>
  <c r="AA813" i="28" s="1"/>
  <c r="U813" i="28" s="1"/>
  <c r="AB696" i="28"/>
  <c r="AA696" i="28" s="1"/>
  <c r="U696" i="28" s="1"/>
  <c r="AB660" i="28"/>
  <c r="AA660" i="28" s="1"/>
  <c r="U660" i="28" s="1"/>
  <c r="AB643" i="28"/>
  <c r="AA643" i="28" s="1"/>
  <c r="U643" i="28" s="1"/>
  <c r="AB675" i="28"/>
  <c r="AA675" i="28" s="1"/>
  <c r="U675" i="28" s="1"/>
  <c r="AB807" i="28"/>
  <c r="AA807" i="28" s="1"/>
  <c r="U807" i="28" s="1"/>
  <c r="AB787" i="28"/>
  <c r="AA787" i="28" s="1"/>
  <c r="U787" i="28" s="1"/>
  <c r="AB733" i="28"/>
  <c r="AA733" i="28" s="1"/>
  <c r="U733" i="28" s="1"/>
  <c r="AB748" i="28"/>
  <c r="AA748" i="28" s="1"/>
  <c r="U748" i="28" s="1"/>
  <c r="AB823" i="28"/>
  <c r="AA823" i="28" s="1"/>
  <c r="U823" i="28" s="1"/>
  <c r="AB752" i="28"/>
  <c r="AA752" i="28" s="1"/>
  <c r="U752" i="28" s="1"/>
  <c r="AB753" i="28"/>
  <c r="AA753" i="28" s="1"/>
  <c r="U753" i="28" s="1"/>
  <c r="AB744" i="28"/>
  <c r="AA744" i="28" s="1"/>
  <c r="U744" i="28" s="1"/>
  <c r="AB680" i="28"/>
  <c r="AA680" i="28" s="1"/>
  <c r="U680" i="28" s="1"/>
  <c r="AB678" i="28"/>
  <c r="AA678" i="28" s="1"/>
  <c r="U678" i="28" s="1"/>
  <c r="AB652" i="28"/>
  <c r="AA652" i="28" s="1"/>
  <c r="U652" i="28" s="1"/>
  <c r="AB695" i="28"/>
  <c r="AA695" i="28" s="1"/>
  <c r="U695" i="28" s="1"/>
  <c r="AB681" i="28"/>
  <c r="AA681" i="28" s="1"/>
  <c r="U681" i="28" s="1"/>
  <c r="AB798" i="28"/>
  <c r="AA798" i="28" s="1"/>
  <c r="U798" i="28" s="1"/>
  <c r="AB817" i="28"/>
  <c r="AA817" i="28" s="1"/>
  <c r="U817" i="28" s="1"/>
  <c r="AB761" i="28"/>
  <c r="AA761" i="28" s="1"/>
  <c r="U761" i="28" s="1"/>
  <c r="AB818" i="28"/>
  <c r="AA818" i="28" s="1"/>
  <c r="U818" i="28" s="1"/>
  <c r="AB717" i="28"/>
  <c r="AA717" i="28" s="1"/>
  <c r="U717" i="28" s="1"/>
  <c r="AB721" i="28"/>
  <c r="AA721" i="28" s="1"/>
  <c r="U721" i="28" s="1"/>
  <c r="AB804" i="28"/>
  <c r="AA804" i="28" s="1"/>
  <c r="U804" i="28" s="1"/>
  <c r="AB775" i="28"/>
  <c r="AA775" i="28" s="1"/>
  <c r="U775" i="28" s="1"/>
  <c r="AB912" i="28"/>
  <c r="AA912" i="28" s="1"/>
  <c r="U912" i="28" s="1"/>
  <c r="AB795" i="28"/>
  <c r="AA795" i="28" s="1"/>
  <c r="U795" i="28" s="1"/>
  <c r="AB701" i="28"/>
  <c r="AA701" i="28" s="1"/>
  <c r="U701" i="28" s="1"/>
  <c r="AB763" i="28"/>
  <c r="AA763" i="28" s="1"/>
  <c r="U763" i="28" s="1"/>
  <c r="AB667" i="28"/>
  <c r="AA667" i="28" s="1"/>
  <c r="U667" i="28" s="1"/>
  <c r="AB687" i="28"/>
  <c r="AA687" i="28" s="1"/>
  <c r="U687" i="28" s="1"/>
  <c r="AB615" i="28"/>
  <c r="AA615" i="28" s="1"/>
  <c r="U615" i="28" s="1"/>
  <c r="AB840" i="28"/>
  <c r="AA840" i="28" s="1"/>
  <c r="U840" i="28" s="1"/>
  <c r="AB685" i="28"/>
  <c r="AA685" i="28" s="1"/>
  <c r="U685" i="28" s="1"/>
  <c r="AB676" i="28"/>
  <c r="AA676" i="28" s="1"/>
  <c r="U676" i="28" s="1"/>
  <c r="AB649" i="28"/>
  <c r="AA649" i="28" s="1"/>
  <c r="U649" i="28" s="1"/>
  <c r="AB843" i="28"/>
  <c r="AA843" i="28" s="1"/>
  <c r="U843" i="28" s="1"/>
  <c r="AB833" i="28"/>
  <c r="AA833" i="28" s="1"/>
  <c r="U833" i="28" s="1"/>
  <c r="AB623" i="28"/>
  <c r="AA623" i="28" s="1"/>
  <c r="U623" i="28" s="1"/>
  <c r="AB605" i="28"/>
  <c r="AA605" i="28" s="1"/>
  <c r="U605" i="28" s="1"/>
  <c r="AB825" i="28"/>
  <c r="AA825" i="28" s="1"/>
  <c r="U825" i="28" s="1"/>
  <c r="AB814" i="28"/>
  <c r="AA814" i="28" s="1"/>
  <c r="U814" i="28" s="1"/>
  <c r="AB715" i="28"/>
  <c r="AA715" i="28" s="1"/>
  <c r="U715" i="28" s="1"/>
  <c r="AB791" i="28"/>
  <c r="AA791" i="28" s="1"/>
  <c r="U791" i="28" s="1"/>
  <c r="AB619" i="29"/>
  <c r="AA619" i="29" s="1"/>
  <c r="U619" i="29" s="1"/>
  <c r="AB646" i="29"/>
  <c r="AA646" i="29" s="1"/>
  <c r="U646" i="29" s="1"/>
  <c r="AB649" i="29"/>
  <c r="AA649" i="29" s="1"/>
  <c r="U649" i="29" s="1"/>
  <c r="AB688" i="29"/>
  <c r="AA688" i="29" s="1"/>
  <c r="U688" i="29" s="1"/>
  <c r="AB605" i="29"/>
  <c r="AA605" i="29" s="1"/>
  <c r="U605" i="29" s="1"/>
  <c r="AB749" i="29"/>
  <c r="AA749" i="29" s="1"/>
  <c r="U749" i="29" s="1"/>
  <c r="AB735" i="29"/>
  <c r="AA735" i="29" s="1"/>
  <c r="U735" i="29" s="1"/>
  <c r="AB718" i="29"/>
  <c r="AA718" i="29" s="1"/>
  <c r="U718" i="29" s="1"/>
  <c r="AB725" i="29"/>
  <c r="AA725" i="29" s="1"/>
  <c r="U725" i="29" s="1"/>
  <c r="AB713" i="29"/>
  <c r="AA713" i="29" s="1"/>
  <c r="U713" i="29" s="1"/>
  <c r="AB669" i="29"/>
  <c r="AA669" i="29" s="1"/>
  <c r="U669" i="29" s="1"/>
  <c r="AB839" i="29"/>
  <c r="AA839" i="29" s="1"/>
  <c r="U839" i="29" s="1"/>
  <c r="AB732" i="29"/>
  <c r="AA732" i="29" s="1"/>
  <c r="U732" i="29" s="1"/>
  <c r="AB737" i="29"/>
  <c r="AA737" i="29" s="1"/>
  <c r="U737" i="29" s="1"/>
  <c r="AB766" i="29"/>
  <c r="AA766" i="29" s="1"/>
  <c r="U766" i="29" s="1"/>
  <c r="AB736" i="29"/>
  <c r="AA736" i="29" s="1"/>
  <c r="U736" i="29" s="1"/>
  <c r="AB840" i="29"/>
  <c r="AA840" i="29" s="1"/>
  <c r="U840" i="29" s="1"/>
  <c r="AB791" i="29"/>
  <c r="AA791" i="29" s="1"/>
  <c r="U791" i="29" s="1"/>
  <c r="AB806" i="29"/>
  <c r="AA806" i="29" s="1"/>
  <c r="U806" i="29" s="1"/>
  <c r="AB750" i="29"/>
  <c r="AA750" i="29" s="1"/>
  <c r="U750" i="29" s="1"/>
  <c r="AB720" i="29"/>
  <c r="AA720" i="29" s="1"/>
  <c r="U720" i="29" s="1"/>
  <c r="AB742" i="29"/>
  <c r="AA742" i="29" s="1"/>
  <c r="U742" i="29" s="1"/>
  <c r="AB730" i="29"/>
  <c r="AA730" i="29" s="1"/>
  <c r="U730" i="29" s="1"/>
  <c r="AB981" i="29"/>
  <c r="AA981" i="29" s="1"/>
  <c r="U981" i="29" s="1"/>
  <c r="AB553" i="29"/>
  <c r="AA553" i="29" s="1"/>
  <c r="U553" i="29" s="1"/>
  <c r="AB697" i="29"/>
  <c r="AA697" i="29" s="1"/>
  <c r="U697" i="29" s="1"/>
  <c r="AB836" i="29"/>
  <c r="AA836" i="29" s="1"/>
  <c r="U836" i="29" s="1"/>
  <c r="AB728" i="29"/>
  <c r="AA728" i="29" s="1"/>
  <c r="U728" i="29" s="1"/>
  <c r="AB811" i="29"/>
  <c r="AA811" i="29" s="1"/>
  <c r="U811" i="29" s="1"/>
  <c r="AB868" i="29"/>
  <c r="AA868" i="29" s="1"/>
  <c r="U868" i="29" s="1"/>
  <c r="AB603" i="29"/>
  <c r="AA603" i="29" s="1"/>
  <c r="U603" i="29" s="1"/>
  <c r="AB842" i="29"/>
  <c r="AA842" i="29" s="1"/>
  <c r="U842" i="29" s="1"/>
  <c r="AB738" i="29"/>
  <c r="AA738" i="29" s="1"/>
  <c r="U738" i="29" s="1"/>
  <c r="AB656" i="29"/>
  <c r="AA656" i="29" s="1"/>
  <c r="U656" i="29" s="1"/>
  <c r="AB774" i="29"/>
  <c r="AA774" i="29" s="1"/>
  <c r="U774" i="29" s="1"/>
  <c r="AB563" i="29"/>
  <c r="AA563" i="29" s="1"/>
  <c r="U563" i="29" s="1"/>
  <c r="AB803" i="29"/>
  <c r="AA803" i="29" s="1"/>
  <c r="U803" i="29" s="1"/>
  <c r="AB790" i="29"/>
  <c r="AA790" i="29" s="1"/>
  <c r="U790" i="29" s="1"/>
  <c r="AB835" i="29"/>
  <c r="AA835" i="29" s="1"/>
  <c r="U835" i="29" s="1"/>
  <c r="AB941" i="29"/>
  <c r="AA941" i="29" s="1"/>
  <c r="U941" i="29" s="1"/>
  <c r="AB608" i="29"/>
  <c r="AA608" i="29" s="1"/>
  <c r="U608" i="29" s="1"/>
  <c r="AB768" i="29"/>
  <c r="AA768" i="29" s="1"/>
  <c r="U768" i="29" s="1"/>
  <c r="AB640" i="29"/>
  <c r="AA640" i="29" s="1"/>
  <c r="U640" i="29" s="1"/>
  <c r="AB813" i="29"/>
  <c r="AA813" i="29" s="1"/>
  <c r="U813" i="29" s="1"/>
  <c r="AB611" i="29"/>
  <c r="AA611" i="29" s="1"/>
  <c r="U611" i="29" s="1"/>
  <c r="AB789" i="29"/>
  <c r="AA789" i="29" s="1"/>
  <c r="U789" i="29" s="1"/>
  <c r="AB773" i="29"/>
  <c r="AA773" i="29" s="1"/>
  <c r="U773" i="29" s="1"/>
  <c r="AB817" i="29"/>
  <c r="AA817" i="29" s="1"/>
  <c r="U817" i="29" s="1"/>
  <c r="AB800" i="29"/>
  <c r="AA800" i="29" s="1"/>
  <c r="U800" i="29" s="1"/>
  <c r="AB821" i="29"/>
  <c r="AA821" i="29" s="1"/>
  <c r="U821" i="29" s="1"/>
  <c r="AB794" i="29"/>
  <c r="AA794" i="29" s="1"/>
  <c r="U794" i="29" s="1"/>
  <c r="AB785" i="29"/>
  <c r="AA785" i="29" s="1"/>
  <c r="U785" i="29" s="1"/>
  <c r="AB759" i="29"/>
  <c r="AA759" i="29" s="1"/>
  <c r="U759" i="29" s="1"/>
  <c r="AB841" i="29"/>
  <c r="AA841" i="29" s="1"/>
  <c r="U841" i="29" s="1"/>
  <c r="AB808" i="29"/>
  <c r="AA808" i="29" s="1"/>
  <c r="U808" i="29" s="1"/>
  <c r="AB709" i="29"/>
  <c r="AA709" i="29" s="1"/>
  <c r="U709" i="29" s="1"/>
  <c r="AB698" i="29"/>
  <c r="AA698" i="29" s="1"/>
  <c r="U698" i="29" s="1"/>
  <c r="AB807" i="29"/>
  <c r="AA807" i="29" s="1"/>
  <c r="U807" i="29" s="1"/>
  <c r="AB798" i="29"/>
  <c r="AA798" i="29" s="1"/>
  <c r="U798" i="29" s="1"/>
  <c r="AB953" i="29"/>
  <c r="AA953" i="29" s="1"/>
  <c r="U953" i="29" s="1"/>
  <c r="AB696" i="29"/>
  <c r="AA696" i="29" s="1"/>
  <c r="U696" i="29" s="1"/>
  <c r="AB631" i="29"/>
  <c r="AA631" i="29" s="1"/>
  <c r="U631" i="29" s="1"/>
  <c r="AB642" i="29"/>
  <c r="AA642" i="29" s="1"/>
  <c r="U642" i="29" s="1"/>
  <c r="AB711" i="29"/>
  <c r="AA711" i="29" s="1"/>
  <c r="U711" i="29" s="1"/>
  <c r="AB769" i="29"/>
  <c r="AA769" i="29" s="1"/>
  <c r="U769" i="29" s="1"/>
  <c r="AB626" i="29"/>
  <c r="AA626" i="29" s="1"/>
  <c r="U626" i="29" s="1"/>
  <c r="AB792" i="29"/>
  <c r="AA792" i="29" s="1"/>
  <c r="U792" i="29" s="1"/>
  <c r="AB816" i="29"/>
  <c r="AA816" i="29" s="1"/>
  <c r="U816" i="29" s="1"/>
  <c r="AB756" i="29"/>
  <c r="AA756" i="29" s="1"/>
  <c r="U756" i="29" s="1"/>
  <c r="AB745" i="29"/>
  <c r="AA745" i="29" s="1"/>
  <c r="U745" i="29" s="1"/>
  <c r="AB734" i="29"/>
  <c r="AA734" i="29" s="1"/>
  <c r="U734" i="29" s="1"/>
  <c r="AB775" i="29"/>
  <c r="AA775" i="29" s="1"/>
  <c r="U775" i="29" s="1"/>
  <c r="AB739" i="29"/>
  <c r="AA739" i="29" s="1"/>
  <c r="U739" i="29" s="1"/>
  <c r="AB833" i="29"/>
  <c r="AA833" i="29" s="1"/>
  <c r="U833" i="29" s="1"/>
  <c r="AB929" i="29"/>
  <c r="AA929" i="29" s="1"/>
  <c r="U929" i="29" s="1"/>
  <c r="AB948" i="29"/>
  <c r="AA948" i="29" s="1"/>
  <c r="U948" i="29" s="1"/>
  <c r="AB659" i="29"/>
  <c r="AA659" i="29" s="1"/>
  <c r="U659" i="29" s="1"/>
  <c r="AB786" i="29"/>
  <c r="AA786" i="29" s="1"/>
  <c r="U786" i="29" s="1"/>
  <c r="AB701" i="29"/>
  <c r="AA701" i="29" s="1"/>
  <c r="U701" i="29" s="1"/>
  <c r="AB809" i="29"/>
  <c r="AA809" i="29" s="1"/>
  <c r="U809" i="29" s="1"/>
  <c r="AB837" i="29"/>
  <c r="AA837" i="29" s="1"/>
  <c r="U837" i="29" s="1"/>
  <c r="AB685" i="29"/>
  <c r="AA685" i="29" s="1"/>
  <c r="U685" i="29" s="1"/>
  <c r="AB676" i="29"/>
  <c r="AA676" i="29" s="1"/>
  <c r="U676" i="29" s="1"/>
  <c r="AB797" i="29"/>
  <c r="AA797" i="29" s="1"/>
  <c r="U797" i="29" s="1"/>
  <c r="AB788" i="29"/>
  <c r="AA788" i="29" s="1"/>
  <c r="U788" i="29" s="1"/>
  <c r="AB843" i="29"/>
  <c r="AA843" i="29" s="1"/>
  <c r="U843" i="29" s="1"/>
  <c r="AB787" i="29"/>
  <c r="AA787" i="29" s="1"/>
  <c r="U787" i="29" s="1"/>
  <c r="AB677" i="29"/>
  <c r="AA677" i="29" s="1"/>
  <c r="U677" i="29" s="1"/>
  <c r="AB815" i="29"/>
  <c r="AA815" i="29" s="1"/>
  <c r="U815" i="29" s="1"/>
  <c r="AB818" i="29"/>
  <c r="AA818" i="29" s="1"/>
  <c r="U818" i="29" s="1"/>
  <c r="AB722" i="29"/>
  <c r="AA722" i="29" s="1"/>
  <c r="U722" i="29" s="1"/>
  <c r="AB726" i="29"/>
  <c r="AA726" i="29" s="1"/>
  <c r="U726" i="29" s="1"/>
  <c r="AB664" i="29"/>
  <c r="AA664" i="29" s="1"/>
  <c r="U664" i="29" s="1"/>
  <c r="AA740" i="29"/>
  <c r="U740" i="29" s="1"/>
  <c r="AB620" i="29"/>
  <c r="AA620" i="29" s="1"/>
  <c r="U620" i="29" s="1"/>
  <c r="AB705" i="29"/>
  <c r="AA705" i="29" s="1"/>
  <c r="U705" i="29" s="1"/>
  <c r="AB606" i="29"/>
  <c r="AA606" i="29" s="1"/>
  <c r="U606" i="29" s="1"/>
  <c r="AB741" i="29"/>
  <c r="AA741" i="29" s="1"/>
  <c r="U741" i="29" s="1"/>
  <c r="AB764" i="29"/>
  <c r="AA764" i="29" s="1"/>
  <c r="U764" i="29" s="1"/>
  <c r="AB814" i="29"/>
  <c r="AA814" i="29" s="1"/>
  <c r="U814" i="29" s="1"/>
  <c r="AB804" i="29"/>
  <c r="AA804" i="29" s="1"/>
  <c r="U804" i="29" s="1"/>
  <c r="AB893" i="29"/>
  <c r="AA893" i="29" s="1"/>
  <c r="U893" i="29" s="1"/>
  <c r="AB796" i="29"/>
  <c r="AA796" i="29" s="1"/>
  <c r="U796" i="29" s="1"/>
  <c r="AA758" i="29"/>
  <c r="U758" i="29" s="1"/>
  <c r="AB610" i="29"/>
  <c r="AA610" i="29" s="1"/>
  <c r="U610" i="29" s="1"/>
  <c r="AB692" i="29"/>
  <c r="AA692" i="29" s="1"/>
  <c r="U692" i="29" s="1"/>
  <c r="AB824" i="29"/>
  <c r="AA824" i="29" s="1"/>
  <c r="U824" i="29" s="1"/>
  <c r="AB743" i="29"/>
  <c r="AA743" i="29" s="1"/>
  <c r="U743" i="29" s="1"/>
  <c r="AB757" i="29"/>
  <c r="AA757" i="29" s="1"/>
  <c r="U757" i="29" s="1"/>
  <c r="AB934" i="29"/>
  <c r="AA934" i="29" s="1"/>
  <c r="U934" i="29" s="1"/>
  <c r="AB632" i="29"/>
  <c r="AA632" i="29" s="1"/>
  <c r="U632" i="29" s="1"/>
  <c r="AB784" i="29"/>
  <c r="AA784" i="29" s="1"/>
  <c r="U784" i="29" s="1"/>
  <c r="AB609" i="29"/>
  <c r="AA609" i="29" s="1"/>
  <c r="U609" i="29" s="1"/>
  <c r="AB832" i="29"/>
  <c r="AA832" i="29" s="1"/>
  <c r="U832" i="29" s="1"/>
  <c r="AB614" i="29"/>
  <c r="AA614" i="29" s="1"/>
  <c r="U614" i="29" s="1"/>
  <c r="AB828" i="29"/>
  <c r="AA828" i="29" s="1"/>
  <c r="U828" i="29" s="1"/>
  <c r="AB699" i="29"/>
  <c r="AA699" i="29" s="1"/>
  <c r="U699" i="29" s="1"/>
  <c r="AB733" i="29"/>
  <c r="AA733" i="29" s="1"/>
  <c r="U733" i="29" s="1"/>
  <c r="AB639" i="29"/>
  <c r="AA639" i="29" s="1"/>
  <c r="U639" i="29" s="1"/>
  <c r="AB834" i="29"/>
  <c r="AA834" i="29" s="1"/>
  <c r="U834" i="29" s="1"/>
  <c r="AB624" i="29"/>
  <c r="AA624" i="29" s="1"/>
  <c r="U624" i="29" s="1"/>
  <c r="AB819" i="29"/>
  <c r="AA819" i="29" s="1"/>
  <c r="U819" i="29" s="1"/>
  <c r="AB755" i="29"/>
  <c r="AA755" i="29" s="1"/>
  <c r="U755" i="29" s="1"/>
  <c r="AB674" i="29"/>
  <c r="AA674" i="29" s="1"/>
  <c r="U674" i="29" s="1"/>
  <c r="AB767" i="28"/>
  <c r="AA767" i="28" s="1"/>
  <c r="U767" i="28" s="1"/>
  <c r="AB700" i="28"/>
  <c r="AA700" i="28" s="1"/>
  <c r="U700" i="28" s="1"/>
  <c r="AB690" i="28"/>
  <c r="AA690" i="28" s="1"/>
  <c r="U690" i="28" s="1"/>
  <c r="AB614" i="28"/>
  <c r="AA614" i="28" s="1"/>
  <c r="U614" i="28" s="1"/>
  <c r="AB706" i="28"/>
  <c r="AA706" i="28" s="1"/>
  <c r="U706" i="28" s="1"/>
  <c r="AB636" i="28"/>
  <c r="AA636" i="28" s="1"/>
  <c r="U636" i="28" s="1"/>
  <c r="AB644" i="28"/>
  <c r="AA644" i="28" s="1"/>
  <c r="U644" i="28" s="1"/>
  <c r="AB764" i="28"/>
  <c r="AA764" i="28" s="1"/>
  <c r="U764" i="28" s="1"/>
  <c r="AB720" i="28"/>
  <c r="AA720" i="28" s="1"/>
  <c r="U720" i="28" s="1"/>
  <c r="AB801" i="28"/>
  <c r="AA801" i="28" s="1"/>
  <c r="U801" i="28" s="1"/>
  <c r="AB834" i="28"/>
  <c r="AA834" i="28" s="1"/>
  <c r="U834" i="28" s="1"/>
  <c r="AB821" i="28"/>
  <c r="AA821" i="28" s="1"/>
  <c r="U821" i="28" s="1"/>
  <c r="AB689" i="28"/>
  <c r="AA689" i="28" s="1"/>
  <c r="U689" i="28" s="1"/>
  <c r="AB651" i="28"/>
  <c r="AA651" i="28" s="1"/>
  <c r="U651" i="28" s="1"/>
  <c r="AB611" i="28"/>
  <c r="AA611" i="28" s="1"/>
  <c r="U611" i="28" s="1"/>
  <c r="AB776" i="28"/>
  <c r="AA776" i="28" s="1"/>
  <c r="U776" i="28" s="1"/>
  <c r="AB673" i="28"/>
  <c r="AA673" i="28" s="1"/>
  <c r="U673" i="28" s="1"/>
  <c r="AB835" i="28"/>
  <c r="AA835" i="28" s="1"/>
  <c r="U835" i="28" s="1"/>
  <c r="AB713" i="28"/>
  <c r="AA713" i="28" s="1"/>
  <c r="U713" i="28" s="1"/>
  <c r="AB613" i="28"/>
  <c r="AA613" i="28" s="1"/>
  <c r="U613" i="28" s="1"/>
  <c r="AB663" i="28"/>
  <c r="AA663" i="28" s="1"/>
  <c r="U663" i="28" s="1"/>
  <c r="AB820" i="28"/>
  <c r="AA820" i="28" s="1"/>
  <c r="U820" i="28" s="1"/>
  <c r="AB751" i="28"/>
  <c r="AA751" i="28" s="1"/>
  <c r="U751" i="28" s="1"/>
  <c r="AB672" i="28"/>
  <c r="AA672" i="28" s="1"/>
  <c r="U672" i="28" s="1"/>
  <c r="AB704" i="28"/>
  <c r="AA704" i="28" s="1"/>
  <c r="U704" i="28" s="1"/>
  <c r="AB618" i="28"/>
  <c r="AA618" i="28" s="1"/>
  <c r="U618" i="28" s="1"/>
  <c r="AB686" i="28"/>
  <c r="AA686" i="28" s="1"/>
  <c r="U686" i="28" s="1"/>
  <c r="AB692" i="28"/>
  <c r="AA692" i="28" s="1"/>
  <c r="U692" i="28" s="1"/>
  <c r="AB738" i="28"/>
  <c r="AA738" i="28" s="1"/>
  <c r="U738" i="28" s="1"/>
  <c r="AB822" i="28"/>
  <c r="AA822" i="28" s="1"/>
  <c r="U822" i="28" s="1"/>
  <c r="AB826" i="28"/>
  <c r="AA826" i="28" s="1"/>
  <c r="U826" i="28" s="1"/>
  <c r="AB836" i="28"/>
  <c r="AA836" i="28" s="1"/>
  <c r="U836" i="28" s="1"/>
  <c r="AB747" i="28"/>
  <c r="AA747" i="28" s="1"/>
  <c r="U747" i="28" s="1"/>
  <c r="AB732" i="28"/>
  <c r="AA732" i="28" s="1"/>
  <c r="U732" i="28" s="1"/>
  <c r="AB624" i="28"/>
  <c r="AA624" i="28" s="1"/>
  <c r="U624" i="28" s="1"/>
  <c r="AB837" i="28"/>
  <c r="AA837" i="28" s="1"/>
  <c r="U837" i="28" s="1"/>
  <c r="AB742" i="28"/>
  <c r="AA742" i="28" s="1"/>
  <c r="U742" i="28" s="1"/>
  <c r="AB740" i="28"/>
  <c r="AA740" i="28" s="1"/>
  <c r="U740" i="28" s="1"/>
  <c r="AB671" i="28"/>
  <c r="AA671" i="28" s="1"/>
  <c r="U671" i="28" s="1"/>
  <c r="AB564" i="28"/>
  <c r="AA564" i="28" s="1"/>
  <c r="U564" i="28" s="1"/>
  <c r="AB654" i="28"/>
  <c r="AA654" i="28" s="1"/>
  <c r="U654" i="28" s="1"/>
  <c r="AB648" i="28"/>
  <c r="AA648" i="28" s="1"/>
  <c r="U648" i="28" s="1"/>
  <c r="AB709" i="28"/>
  <c r="AA709" i="28" s="1"/>
  <c r="U709" i="28" s="1"/>
  <c r="AB842" i="28"/>
  <c r="AA842" i="28" s="1"/>
  <c r="U842" i="28" s="1"/>
  <c r="AB750" i="28"/>
  <c r="AA750" i="28" s="1"/>
  <c r="U750" i="28" s="1"/>
  <c r="AB756" i="28"/>
  <c r="AA756" i="28" s="1"/>
  <c r="U756" i="28" s="1"/>
  <c r="AB830" i="28"/>
  <c r="AA830" i="28" s="1"/>
  <c r="U830" i="28" s="1"/>
  <c r="AB768" i="28"/>
  <c r="AA768" i="28" s="1"/>
  <c r="U768" i="28" s="1"/>
  <c r="AB861" i="28"/>
  <c r="AA861" i="28" s="1"/>
  <c r="U861" i="28" s="1"/>
  <c r="AB635" i="28"/>
  <c r="AA635" i="28" s="1"/>
  <c r="U635" i="28" s="1"/>
  <c r="AB634" i="28"/>
  <c r="AA634" i="28" s="1"/>
  <c r="U634" i="28" s="1"/>
  <c r="AB642" i="28"/>
  <c r="AA642" i="28" s="1"/>
  <c r="U642" i="28" s="1"/>
  <c r="AB698" i="28"/>
  <c r="AA698" i="28" s="1"/>
  <c r="U698" i="28" s="1"/>
  <c r="AB759" i="28"/>
  <c r="AA759" i="28" s="1"/>
  <c r="U759" i="28" s="1"/>
  <c r="AB810" i="28"/>
  <c r="AA810" i="28" s="1"/>
  <c r="U810" i="28" s="1"/>
  <c r="AB805" i="28"/>
  <c r="AA805" i="28" s="1"/>
  <c r="U805" i="28" s="1"/>
  <c r="AB802" i="28"/>
  <c r="AA802" i="28" s="1"/>
  <c r="U802" i="28" s="1"/>
  <c r="AB771" i="28"/>
  <c r="AA771" i="28" s="1"/>
  <c r="U771" i="28" s="1"/>
  <c r="AB809" i="28"/>
  <c r="AA809" i="28" s="1"/>
  <c r="U809" i="28" s="1"/>
  <c r="AB741" i="28"/>
  <c r="AA741" i="28" s="1"/>
  <c r="U741" i="28" s="1"/>
  <c r="AB824" i="28"/>
  <c r="AA824" i="28" s="1"/>
  <c r="U824" i="28" s="1"/>
  <c r="AB617" i="28"/>
  <c r="AA617" i="28" s="1"/>
  <c r="U617" i="28" s="1"/>
  <c r="AB555" i="28"/>
  <c r="AA555" i="28" s="1"/>
  <c r="U555" i="28" s="1"/>
  <c r="AB799" i="28"/>
  <c r="AA799" i="28" s="1"/>
  <c r="U799" i="28" s="1"/>
  <c r="AB769" i="28"/>
  <c r="AA769" i="28" s="1"/>
  <c r="U769" i="28" s="1"/>
  <c r="AB841" i="28"/>
  <c r="AA841" i="28" s="1"/>
  <c r="U841" i="28" s="1"/>
  <c r="AB760" i="28"/>
  <c r="AA760" i="28" s="1"/>
  <c r="U760" i="28" s="1"/>
  <c r="AB838" i="28"/>
  <c r="AA838" i="28" s="1"/>
  <c r="U838" i="28" s="1"/>
  <c r="AB777" i="28"/>
  <c r="AA777" i="28" s="1"/>
  <c r="U777" i="28" s="1"/>
  <c r="AB735" i="28"/>
  <c r="AA735" i="28" s="1"/>
  <c r="U735" i="28" s="1"/>
  <c r="AB784" i="28"/>
  <c r="AA784" i="28" s="1"/>
  <c r="U784" i="28" s="1"/>
  <c r="AB659" i="28"/>
  <c r="AA659" i="28" s="1"/>
  <c r="U659" i="28" s="1"/>
  <c r="AB683" i="28"/>
  <c r="AA683" i="28" s="1"/>
  <c r="U683" i="28" s="1"/>
  <c r="AB758" i="28"/>
  <c r="AA758" i="28" s="1"/>
  <c r="U758" i="28" s="1"/>
  <c r="AB608" i="28"/>
  <c r="AA608" i="28" s="1"/>
  <c r="U608" i="28" s="1"/>
  <c r="AB639" i="28"/>
  <c r="AA639" i="28" s="1"/>
  <c r="U639" i="28" s="1"/>
  <c r="AB726" i="28"/>
  <c r="AA726" i="28" s="1"/>
  <c r="U726" i="28" s="1"/>
  <c r="AB755" i="28"/>
  <c r="AA755" i="28" s="1"/>
  <c r="U755" i="28" s="1"/>
  <c r="AB770" i="28"/>
  <c r="AA770" i="28" s="1"/>
  <c r="U770" i="28" s="1"/>
  <c r="AB839" i="28"/>
  <c r="AA839" i="28" s="1"/>
  <c r="U839" i="28" s="1"/>
  <c r="AB633" i="28"/>
  <c r="AA633" i="28" s="1"/>
  <c r="U633" i="28" s="1"/>
  <c r="AB622" i="28"/>
  <c r="AA622" i="28" s="1"/>
  <c r="U622" i="28" s="1"/>
  <c r="AB723" i="28"/>
  <c r="AA723" i="28" s="1"/>
  <c r="U723" i="28" s="1"/>
  <c r="AB722" i="28"/>
  <c r="AA722" i="28" s="1"/>
  <c r="U722" i="28" s="1"/>
  <c r="AB790" i="28"/>
  <c r="AA790" i="28" s="1"/>
  <c r="U790" i="28" s="1"/>
  <c r="AB831" i="28"/>
  <c r="AA831" i="28" s="1"/>
  <c r="U831" i="28" s="1"/>
  <c r="AB693" i="28"/>
  <c r="AA693" i="28" s="1"/>
  <c r="U693" i="28" s="1"/>
  <c r="AB647" i="28"/>
  <c r="AA647" i="28" s="1"/>
  <c r="U647" i="28" s="1"/>
  <c r="AB677" i="28"/>
  <c r="AA677" i="28" s="1"/>
  <c r="U677" i="28" s="1"/>
  <c r="AB601" i="28"/>
  <c r="AA601" i="28" s="1"/>
  <c r="U601" i="28" s="1"/>
  <c r="AB754" i="28"/>
  <c r="AA754" i="28" s="1"/>
  <c r="U754" i="28" s="1"/>
  <c r="AB736" i="28"/>
  <c r="AA736" i="28" s="1"/>
  <c r="U736" i="28" s="1"/>
  <c r="AB734" i="28"/>
  <c r="AA734" i="28" s="1"/>
  <c r="U734" i="28" s="1"/>
  <c r="AB745" i="28"/>
  <c r="AA745" i="28" s="1"/>
  <c r="U745" i="28" s="1"/>
  <c r="AB910" i="28"/>
  <c r="AA910" i="28" s="1"/>
  <c r="U910" i="28" s="1"/>
  <c r="AB719" i="28"/>
  <c r="AA719" i="28" s="1"/>
  <c r="U719" i="28" s="1"/>
  <c r="AB796" i="28"/>
  <c r="AA796" i="28" s="1"/>
  <c r="U796" i="28" s="1"/>
  <c r="AB783" i="28"/>
  <c r="AA783" i="28" s="1"/>
  <c r="U783" i="28" s="1"/>
  <c r="AB668" i="28"/>
  <c r="AA668" i="28" s="1"/>
  <c r="U668" i="28" s="1"/>
  <c r="AB828" i="28"/>
  <c r="AA828" i="28" s="1"/>
  <c r="U828" i="28" s="1"/>
  <c r="AB714" i="28"/>
  <c r="AA714" i="28" s="1"/>
  <c r="U714" i="28" s="1"/>
  <c r="AB697" i="28"/>
  <c r="AA697" i="28" s="1"/>
  <c r="U697" i="28" s="1"/>
  <c r="AB708" i="28"/>
  <c r="AA708" i="28" s="1"/>
  <c r="U708" i="28" s="1"/>
  <c r="AB645" i="28"/>
  <c r="AA645" i="28" s="1"/>
  <c r="U645" i="28" s="1"/>
  <c r="AB779" i="28"/>
  <c r="AA779" i="28" s="1"/>
  <c r="U779" i="28" s="1"/>
  <c r="AB725" i="28"/>
  <c r="AA725" i="28" s="1"/>
  <c r="U725" i="28" s="1"/>
  <c r="AB727" i="28"/>
  <c r="AA727" i="28" s="1"/>
  <c r="U727" i="28" s="1"/>
  <c r="AB812" i="28"/>
  <c r="AA812" i="28" s="1"/>
  <c r="U812" i="28" s="1"/>
  <c r="AB815" i="28"/>
  <c r="AA815" i="28" s="1"/>
  <c r="U815" i="28" s="1"/>
  <c r="AB785" i="28"/>
  <c r="AA785" i="28" s="1"/>
  <c r="U785" i="28" s="1"/>
  <c r="AB703" i="28"/>
  <c r="AA703" i="28" s="1"/>
  <c r="U703" i="28" s="1"/>
  <c r="AB778" i="28"/>
  <c r="AA778" i="28" s="1"/>
  <c r="U778" i="28" s="1"/>
  <c r="AB632" i="28"/>
  <c r="AA632" i="28" s="1"/>
  <c r="U632" i="28" s="1"/>
  <c r="AB716" i="28"/>
  <c r="AA716" i="28" s="1"/>
  <c r="U716" i="28" s="1"/>
  <c r="AB621" i="28"/>
  <c r="AA621" i="28" s="1"/>
  <c r="U621" i="28" s="1"/>
  <c r="AB827" i="28"/>
  <c r="AA827" i="28" s="1"/>
  <c r="U827" i="28" s="1"/>
  <c r="AB662" i="28"/>
  <c r="AA662" i="28" s="1"/>
  <c r="U662" i="28" s="1"/>
  <c r="AB786" i="28"/>
  <c r="AA786" i="28" s="1"/>
  <c r="U786" i="28" s="1"/>
  <c r="AB707" i="28"/>
  <c r="AA707" i="28" s="1"/>
  <c r="U707" i="28" s="1"/>
  <c r="AB666" i="28"/>
  <c r="AA666" i="28" s="1"/>
  <c r="U666" i="28" s="1"/>
  <c r="AB800" i="28"/>
  <c r="AA800" i="28" s="1"/>
  <c r="U800" i="28" s="1"/>
  <c r="AB694" i="28"/>
  <c r="AA694" i="28" s="1"/>
  <c r="U694" i="28" s="1"/>
  <c r="AB844" i="28"/>
  <c r="AA844" i="28" s="1"/>
  <c r="U844" i="28" s="1"/>
  <c r="AB797" i="28"/>
  <c r="AA797" i="28" s="1"/>
  <c r="U797" i="28" s="1"/>
  <c r="AB832" i="28"/>
  <c r="AA832" i="28" s="1"/>
  <c r="U832" i="28" s="1"/>
  <c r="AB772" i="28"/>
  <c r="AA772" i="28" s="1"/>
  <c r="U772" i="28" s="1"/>
  <c r="AB731" i="28"/>
  <c r="AA731" i="28" s="1"/>
  <c r="U731" i="28" s="1"/>
  <c r="AC625" i="29"/>
  <c r="Z625" i="29"/>
  <c r="Y625" i="29"/>
  <c r="AC690" i="29"/>
  <c r="Z690" i="29"/>
  <c r="Y690" i="29"/>
  <c r="AC691" i="28"/>
  <c r="Z691" i="28"/>
  <c r="Y691" i="28"/>
  <c r="AC640" i="28"/>
  <c r="Z640" i="28"/>
  <c r="Y640" i="28"/>
  <c r="AC702" i="28"/>
  <c r="Z702" i="28"/>
  <c r="Y702" i="28"/>
  <c r="AC606" i="28"/>
  <c r="Z606" i="28"/>
  <c r="Y606" i="28"/>
  <c r="AC705" i="28"/>
  <c r="Z705" i="28"/>
  <c r="Y705" i="28"/>
  <c r="AC610" i="28"/>
  <c r="Z610" i="28"/>
  <c r="Y610" i="28"/>
  <c r="AC688" i="28"/>
  <c r="Z688" i="28"/>
  <c r="Y688" i="28"/>
  <c r="AC682" i="28"/>
  <c r="Z682" i="28"/>
  <c r="Y682" i="28"/>
  <c r="AC671" i="29"/>
  <c r="Z671" i="29"/>
  <c r="Y671" i="29"/>
  <c r="AC607" i="29"/>
  <c r="Z607" i="29"/>
  <c r="Y607" i="29"/>
  <c r="AC628" i="29"/>
  <c r="Z628" i="29"/>
  <c r="Y628" i="29"/>
  <c r="AC627" i="29"/>
  <c r="Z627" i="29"/>
  <c r="Y627" i="29"/>
  <c r="AC707" i="29"/>
  <c r="Z707" i="29"/>
  <c r="Y707" i="29"/>
  <c r="AC654" i="29"/>
  <c r="Z654" i="29"/>
  <c r="Y654" i="29"/>
  <c r="AC635" i="29"/>
  <c r="Z635" i="29"/>
  <c r="Y635" i="29"/>
  <c r="AC612" i="29"/>
  <c r="Z612" i="29"/>
  <c r="Y612" i="29"/>
  <c r="AC644" i="29"/>
  <c r="Z644" i="29"/>
  <c r="Y644" i="29"/>
  <c r="AC554" i="29"/>
  <c r="Z554" i="29"/>
  <c r="Y554" i="29"/>
  <c r="AC652" i="29"/>
  <c r="Z652" i="29"/>
  <c r="Y652" i="29"/>
  <c r="AC615" i="29"/>
  <c r="Z615" i="29"/>
  <c r="Y615" i="29"/>
  <c r="AC661" i="29"/>
  <c r="Z661" i="29"/>
  <c r="Y661" i="29"/>
  <c r="AC564" i="29"/>
  <c r="Z564" i="29"/>
  <c r="Y564" i="29"/>
  <c r="AC651" i="29"/>
  <c r="Z651" i="29"/>
  <c r="Y651" i="29"/>
  <c r="AC660" i="29"/>
  <c r="Z660" i="29"/>
  <c r="Y660" i="29"/>
  <c r="AC601" i="29"/>
  <c r="Z601" i="29"/>
  <c r="Y601" i="29"/>
  <c r="AC645" i="29"/>
  <c r="Z645" i="29"/>
  <c r="Y645" i="29"/>
  <c r="AC710" i="29"/>
  <c r="Z710" i="29"/>
  <c r="Y710" i="29"/>
  <c r="AC683" i="29"/>
  <c r="Z683" i="29"/>
  <c r="Y683" i="29"/>
  <c r="AC689" i="29"/>
  <c r="Z689" i="29"/>
  <c r="Y689" i="29"/>
  <c r="AC637" i="29"/>
  <c r="Z637" i="29"/>
  <c r="Y637" i="29"/>
  <c r="AC704" i="29"/>
  <c r="Z704" i="29"/>
  <c r="Y704" i="29"/>
  <c r="AC648" i="29"/>
  <c r="Z648" i="29"/>
  <c r="Y648" i="29"/>
  <c r="AC712" i="29"/>
  <c r="Z712" i="29"/>
  <c r="Y712" i="29"/>
  <c r="AC617" i="29"/>
  <c r="Z617" i="29"/>
  <c r="Y617" i="29"/>
  <c r="AC702" i="29"/>
  <c r="Z702" i="29"/>
  <c r="Y702" i="29"/>
  <c r="AC687" i="29"/>
  <c r="Z687" i="29"/>
  <c r="Y687" i="29"/>
  <c r="AC665" i="29"/>
  <c r="Z665" i="29"/>
  <c r="Y665" i="29"/>
  <c r="AC638" i="29"/>
  <c r="Z638" i="29"/>
  <c r="Y638" i="29"/>
  <c r="AC536" i="29"/>
  <c r="Z536" i="29"/>
  <c r="Y536" i="29"/>
  <c r="AC547" i="29"/>
  <c r="Z547" i="29"/>
  <c r="Y547" i="29"/>
  <c r="AC566" i="29"/>
  <c r="Z566" i="29"/>
  <c r="Y566" i="29"/>
  <c r="AC589" i="29"/>
  <c r="Z589" i="29"/>
  <c r="Y589" i="29"/>
  <c r="AC532" i="29"/>
  <c r="Z532" i="29"/>
  <c r="Y532" i="29"/>
  <c r="AC581" i="29"/>
  <c r="Z581" i="29"/>
  <c r="Y581" i="29"/>
  <c r="AC523" i="29"/>
  <c r="Z523" i="29"/>
  <c r="Y523" i="29"/>
  <c r="AC588" i="29"/>
  <c r="Z588" i="29"/>
  <c r="Y588" i="29"/>
  <c r="AC565" i="29"/>
  <c r="Z565" i="29"/>
  <c r="Y565" i="29"/>
  <c r="AC577" i="29"/>
  <c r="Z577" i="29"/>
  <c r="Y577" i="29"/>
  <c r="AC586" i="29"/>
  <c r="Z586" i="29"/>
  <c r="Y586" i="29"/>
  <c r="AC512" i="29"/>
  <c r="Z512" i="29"/>
  <c r="Y512" i="29"/>
  <c r="AC599" i="29"/>
  <c r="Z599" i="29"/>
  <c r="Y599" i="29"/>
  <c r="AC587" i="29"/>
  <c r="Z587" i="29"/>
  <c r="Y587" i="29"/>
  <c r="AC594" i="29"/>
  <c r="Z594" i="29"/>
  <c r="Y594" i="29"/>
  <c r="AC511" i="29"/>
  <c r="Z511" i="29"/>
  <c r="Y511" i="29"/>
  <c r="AC504" i="29"/>
  <c r="Z504" i="29"/>
  <c r="Y504" i="29"/>
  <c r="AC597" i="29"/>
  <c r="Z597" i="29"/>
  <c r="Y597" i="29"/>
  <c r="AC549" i="29"/>
  <c r="Z549" i="29"/>
  <c r="Y549" i="29"/>
  <c r="AC502" i="29"/>
  <c r="Z502" i="29"/>
  <c r="Y502" i="29"/>
  <c r="AC593" i="29"/>
  <c r="Z593" i="29"/>
  <c r="Y593" i="29"/>
  <c r="AC551" i="29"/>
  <c r="Z551" i="29"/>
  <c r="Y551" i="29"/>
  <c r="AC546" i="29"/>
  <c r="Z546" i="29"/>
  <c r="Y546" i="29"/>
  <c r="AC568" i="29"/>
  <c r="Z568" i="29"/>
  <c r="Y568" i="29"/>
  <c r="AC538" i="29"/>
  <c r="Z538" i="29"/>
  <c r="Y538" i="29"/>
  <c r="AC510" i="29"/>
  <c r="Z510" i="29"/>
  <c r="Y510" i="29"/>
  <c r="AC530" i="29"/>
  <c r="Z530" i="29"/>
  <c r="Y530" i="29"/>
  <c r="AC529" i="29"/>
  <c r="Z529" i="29"/>
  <c r="Y529" i="29"/>
  <c r="AC501" i="29"/>
  <c r="Z501" i="29"/>
  <c r="Y501" i="29"/>
  <c r="AC575" i="29"/>
  <c r="Z575" i="29"/>
  <c r="Y575" i="29"/>
  <c r="AC542" i="29"/>
  <c r="Z542" i="29"/>
  <c r="Y542" i="29"/>
  <c r="AC499" i="29"/>
  <c r="Z499" i="29"/>
  <c r="Y499" i="29"/>
  <c r="AC682" i="29"/>
  <c r="Z682" i="29"/>
  <c r="Y682" i="29"/>
  <c r="AC678" i="29"/>
  <c r="Z678" i="29"/>
  <c r="Y678" i="29"/>
  <c r="AC679" i="29"/>
  <c r="Z679" i="29"/>
  <c r="Y679" i="29"/>
  <c r="AC680" i="29"/>
  <c r="Z680" i="29"/>
  <c r="Y680" i="29"/>
  <c r="AC668" i="29"/>
  <c r="Z668" i="29"/>
  <c r="Y668" i="29"/>
  <c r="AC525" i="29"/>
  <c r="Z525" i="29"/>
  <c r="Y525" i="29"/>
  <c r="AC630" i="28"/>
  <c r="Z630" i="28"/>
  <c r="Y630" i="28"/>
  <c r="AC612" i="28"/>
  <c r="Z612" i="28"/>
  <c r="Y612" i="28"/>
  <c r="AC712" i="28"/>
  <c r="Z712" i="28"/>
  <c r="Y712" i="28"/>
  <c r="AC665" i="28"/>
  <c r="Z665" i="28"/>
  <c r="Y665" i="28"/>
  <c r="AC684" i="28"/>
  <c r="Z684" i="28"/>
  <c r="Y684" i="28"/>
  <c r="AC669" i="28"/>
  <c r="Z669" i="28"/>
  <c r="Y669" i="28"/>
  <c r="AC637" i="28"/>
  <c r="Z637" i="28"/>
  <c r="Y637" i="28"/>
  <c r="AC679" i="28"/>
  <c r="Z679" i="28"/>
  <c r="Y679" i="28"/>
  <c r="AC638" i="28"/>
  <c r="Z638" i="28"/>
  <c r="Y638" i="28"/>
  <c r="AC554" i="28"/>
  <c r="Z554" i="28"/>
  <c r="Y554" i="28"/>
  <c r="AC661" i="28"/>
  <c r="Z661" i="28"/>
  <c r="Y661" i="28"/>
  <c r="AC553" i="28"/>
  <c r="Z553" i="28"/>
  <c r="Y553" i="28"/>
  <c r="AC650" i="28"/>
  <c r="Z650" i="28"/>
  <c r="Y650" i="28"/>
  <c r="AC625" i="28"/>
  <c r="Z625" i="28"/>
  <c r="Y625" i="28"/>
  <c r="AC545" i="28"/>
  <c r="Z545" i="28"/>
  <c r="Y545" i="28"/>
  <c r="AC501" i="28"/>
  <c r="Z501" i="28"/>
  <c r="Y501" i="28"/>
  <c r="AC603" i="28"/>
  <c r="Z603" i="28"/>
  <c r="Y603" i="28"/>
  <c r="AC653" i="28"/>
  <c r="Z653" i="28"/>
  <c r="Y653" i="28"/>
  <c r="AC585" i="28"/>
  <c r="Z585" i="28"/>
  <c r="Y585" i="28"/>
  <c r="AC593" i="28"/>
  <c r="Z593" i="28"/>
  <c r="Y593" i="28"/>
  <c r="AC508" i="28"/>
  <c r="Z508" i="28"/>
  <c r="Y508" i="28"/>
  <c r="AC567" i="28"/>
  <c r="Z567" i="28"/>
  <c r="Y567" i="28"/>
  <c r="AC583" i="28"/>
  <c r="Z583" i="28"/>
  <c r="Y583" i="28"/>
  <c r="AC589" i="28"/>
  <c r="Z589" i="28"/>
  <c r="Y589" i="28"/>
  <c r="AC607" i="28"/>
  <c r="Z607" i="28"/>
  <c r="Y607" i="28"/>
  <c r="AC525" i="28"/>
  <c r="Z525" i="28"/>
  <c r="Y525" i="28"/>
  <c r="AC581" i="28"/>
  <c r="Z581" i="28"/>
  <c r="Y581" i="28"/>
  <c r="AC594" i="28"/>
  <c r="Z594" i="28"/>
  <c r="Y594" i="28"/>
  <c r="AC542" i="28"/>
  <c r="Z542" i="28"/>
  <c r="Y542" i="28"/>
  <c r="AC520" i="28"/>
  <c r="Z520" i="28"/>
  <c r="Y520" i="28"/>
  <c r="AC535" i="28"/>
  <c r="Z535" i="28"/>
  <c r="Y535" i="28"/>
  <c r="AC551" i="28"/>
  <c r="Z551" i="28"/>
  <c r="Y551" i="28"/>
  <c r="AC538" i="28"/>
  <c r="Z538" i="28"/>
  <c r="Y538" i="28"/>
  <c r="AC532" i="28"/>
  <c r="Z532" i="28"/>
  <c r="Y532" i="28"/>
  <c r="AC597" i="28"/>
  <c r="Z597" i="28"/>
  <c r="Y597" i="28"/>
  <c r="AC541" i="28"/>
  <c r="Z541" i="28"/>
  <c r="Y541" i="28"/>
  <c r="AC599" i="28"/>
  <c r="Z599" i="28"/>
  <c r="Y599" i="28"/>
  <c r="AC588" i="28"/>
  <c r="Z588" i="28"/>
  <c r="Y588" i="28"/>
  <c r="AC595" i="28"/>
  <c r="Z595" i="28"/>
  <c r="Y595" i="28"/>
  <c r="AC628" i="28"/>
  <c r="Z628" i="28"/>
  <c r="Y628" i="28"/>
  <c r="AC670" i="28"/>
  <c r="Z670" i="28"/>
  <c r="Y670" i="28"/>
  <c r="AC526" i="28"/>
  <c r="Z526" i="28"/>
  <c r="Y526" i="28"/>
  <c r="AC523" i="28"/>
  <c r="Z523" i="28"/>
  <c r="Y523" i="28"/>
  <c r="AC627" i="28"/>
  <c r="Z627" i="28"/>
  <c r="Y627" i="28"/>
  <c r="AC710" i="28"/>
  <c r="Z710" i="28"/>
  <c r="Y710" i="28"/>
  <c r="AC655" i="28"/>
  <c r="Z655" i="28"/>
  <c r="Y655" i="28"/>
  <c r="AC657" i="28"/>
  <c r="Z657" i="28"/>
  <c r="Y657" i="28"/>
  <c r="AC658" i="28"/>
  <c r="Z658" i="28"/>
  <c r="Y658" i="28"/>
  <c r="AC619" i="28"/>
  <c r="Z619" i="28"/>
  <c r="Y619" i="28"/>
  <c r="AC584" i="28"/>
  <c r="Z584" i="28"/>
  <c r="Y584" i="28"/>
  <c r="AC529" i="28"/>
  <c r="Z529" i="28"/>
  <c r="Y529" i="28"/>
  <c r="AC530" i="28"/>
  <c r="Z530" i="28"/>
  <c r="Y530" i="28"/>
  <c r="AC616" i="28"/>
  <c r="Z616" i="28"/>
  <c r="Y616" i="28"/>
  <c r="AC631" i="28"/>
  <c r="Z631" i="28"/>
  <c r="Y631" i="28"/>
  <c r="AC626" i="28"/>
  <c r="Z626" i="28"/>
  <c r="Y626" i="28"/>
  <c r="AC500" i="28"/>
  <c r="Z500" i="28"/>
  <c r="Y500" i="28"/>
  <c r="AC544" i="28"/>
  <c r="Z544" i="28"/>
  <c r="Y544" i="28"/>
  <c r="AC524" i="28"/>
  <c r="Z524" i="28"/>
  <c r="Y524" i="28"/>
  <c r="AC590" i="28"/>
  <c r="Z590" i="28"/>
  <c r="Y590" i="28"/>
  <c r="AC549" i="28"/>
  <c r="Z549" i="28"/>
  <c r="Y549" i="28"/>
  <c r="AC536" i="28"/>
  <c r="Z536" i="28"/>
  <c r="Y536" i="28"/>
  <c r="AC596" i="28"/>
  <c r="Z596" i="28"/>
  <c r="Y596" i="28"/>
  <c r="AC586" i="28"/>
  <c r="Z586" i="28"/>
  <c r="Y586" i="28"/>
  <c r="AC499" i="28"/>
  <c r="Z499" i="28"/>
  <c r="Y499" i="28"/>
  <c r="AC566" i="28"/>
  <c r="Z566" i="28"/>
  <c r="Y566" i="28"/>
  <c r="AC587" i="28"/>
  <c r="Z587" i="28"/>
  <c r="Y587" i="28"/>
  <c r="AC568" i="28"/>
  <c r="Z568" i="28"/>
  <c r="Y568" i="28"/>
  <c r="AC684" i="29"/>
  <c r="Z684" i="29"/>
  <c r="Y684" i="29"/>
  <c r="AC666" i="29"/>
  <c r="Z666" i="29"/>
  <c r="Y666" i="29"/>
  <c r="AC703" i="29"/>
  <c r="Z703" i="29"/>
  <c r="Y703" i="29"/>
  <c r="AC526" i="29"/>
  <c r="Z526" i="29"/>
  <c r="Y526" i="29"/>
  <c r="AC667" i="29"/>
  <c r="Z667" i="29"/>
  <c r="Y667" i="29"/>
  <c r="AC691" i="29"/>
  <c r="Z691" i="29"/>
  <c r="Y691" i="29"/>
  <c r="AC693" i="29"/>
  <c r="Z693" i="29"/>
  <c r="Y693" i="29"/>
  <c r="AC543" i="29"/>
  <c r="Z543" i="29"/>
  <c r="Y543" i="29"/>
  <c r="AC595" i="29"/>
  <c r="Z595" i="29"/>
  <c r="Y595" i="29"/>
  <c r="AC590" i="29"/>
  <c r="Z590" i="29"/>
  <c r="Y590" i="29"/>
  <c r="AC527" i="29"/>
  <c r="Z527" i="29"/>
  <c r="Y527" i="29"/>
  <c r="AC509" i="29"/>
  <c r="Z509" i="29"/>
  <c r="Y509" i="29"/>
  <c r="AC545" i="29"/>
  <c r="Z545" i="29"/>
  <c r="Y545" i="29"/>
  <c r="AC544" i="29"/>
  <c r="Z544" i="29"/>
  <c r="Y544" i="29"/>
  <c r="AC533" i="29"/>
  <c r="Z533" i="29"/>
  <c r="Y533" i="29"/>
  <c r="AC513" i="29"/>
  <c r="Z513" i="29"/>
  <c r="Y513" i="29"/>
  <c r="AC500" i="29"/>
  <c r="Z500" i="29"/>
  <c r="Y500" i="29"/>
  <c r="AC508" i="29"/>
  <c r="Z508" i="29"/>
  <c r="Y508" i="29"/>
  <c r="AC506" i="29"/>
  <c r="Z506" i="29"/>
  <c r="Y506" i="29"/>
  <c r="AC576" i="29"/>
  <c r="Z576" i="29"/>
  <c r="Y576" i="29"/>
  <c r="AC596" i="29"/>
  <c r="Z596" i="29"/>
  <c r="Y596" i="29"/>
  <c r="AC584" i="29"/>
  <c r="Z584" i="29"/>
  <c r="Y584" i="29"/>
  <c r="AC585" i="29"/>
  <c r="Z585" i="29"/>
  <c r="Y585" i="29"/>
  <c r="AC528" i="29"/>
  <c r="Z528" i="29"/>
  <c r="Y528" i="29"/>
  <c r="AC531" i="29"/>
  <c r="Z531" i="29"/>
  <c r="Y531" i="29"/>
  <c r="AC522" i="29"/>
  <c r="Z522" i="29"/>
  <c r="Y522" i="29"/>
  <c r="AC521" i="29"/>
  <c r="Z521" i="29"/>
  <c r="Y521" i="29"/>
  <c r="AC518" i="29"/>
  <c r="Z518" i="29"/>
  <c r="Y518" i="29"/>
  <c r="AC567" i="29"/>
  <c r="Z567" i="29"/>
  <c r="Y567" i="29"/>
  <c r="AC560" i="29"/>
  <c r="Z560" i="29"/>
  <c r="Y560" i="29"/>
  <c r="AC548" i="29"/>
  <c r="Z548" i="29"/>
  <c r="Y548" i="29"/>
  <c r="AC515" i="29"/>
  <c r="Z515" i="29"/>
  <c r="Y515" i="29"/>
  <c r="AC505" i="29"/>
  <c r="Z505" i="29"/>
  <c r="Y505" i="29"/>
  <c r="AC582" i="29"/>
  <c r="Z582" i="29"/>
  <c r="Y582" i="29"/>
  <c r="AC519" i="29"/>
  <c r="Z519" i="29"/>
  <c r="Y519" i="29"/>
  <c r="AC456" i="29"/>
  <c r="Z456" i="29"/>
  <c r="Y456" i="29"/>
  <c r="V456" i="29"/>
  <c r="T456" i="29"/>
  <c r="AC455" i="29"/>
  <c r="Z455" i="29"/>
  <c r="Y455" i="29"/>
  <c r="V455" i="29"/>
  <c r="T455" i="29"/>
  <c r="AC600" i="29"/>
  <c r="Z600" i="29"/>
  <c r="Y600" i="29"/>
  <c r="AC540" i="29"/>
  <c r="Z540" i="29"/>
  <c r="Y540" i="29"/>
  <c r="AC556" i="29"/>
  <c r="Z556" i="29"/>
  <c r="Y556" i="29"/>
  <c r="AC598" i="29"/>
  <c r="Z598" i="29"/>
  <c r="Y598" i="29"/>
  <c r="AC578" i="29"/>
  <c r="Z578" i="29"/>
  <c r="Y578" i="29"/>
  <c r="AC574" i="29"/>
  <c r="Z574" i="29"/>
  <c r="Y574" i="29"/>
  <c r="AC591" i="29"/>
  <c r="Z591" i="29"/>
  <c r="Y591" i="29"/>
  <c r="AC557" i="29"/>
  <c r="Z557" i="29"/>
  <c r="Y557" i="29"/>
  <c r="AC571" i="29"/>
  <c r="Z571" i="29"/>
  <c r="Y571" i="29"/>
  <c r="AC562" i="29"/>
  <c r="Z562" i="29"/>
  <c r="Y562" i="29"/>
  <c r="AC514" i="29"/>
  <c r="Z514" i="29"/>
  <c r="Y514" i="29"/>
  <c r="AC507" i="29"/>
  <c r="Z507" i="29"/>
  <c r="Y507" i="29"/>
  <c r="AC572" i="29"/>
  <c r="Z572" i="29"/>
  <c r="Y572" i="29"/>
  <c r="AC552" i="29"/>
  <c r="Z552" i="29"/>
  <c r="Y552" i="29"/>
  <c r="AC454" i="29"/>
  <c r="Z454" i="29"/>
  <c r="Y454" i="29"/>
  <c r="V454" i="29"/>
  <c r="T454" i="29"/>
  <c r="AC520" i="29"/>
  <c r="Z520" i="29"/>
  <c r="Y520" i="29"/>
  <c r="AC583" i="29"/>
  <c r="Z583" i="29"/>
  <c r="Y583" i="29"/>
  <c r="AC535" i="29"/>
  <c r="Z535" i="29"/>
  <c r="Y535" i="29"/>
  <c r="AC579" i="29"/>
  <c r="Z579" i="29"/>
  <c r="Y579" i="29"/>
  <c r="AC524" i="29"/>
  <c r="Z524" i="29"/>
  <c r="Y524" i="29"/>
  <c r="AC516" i="29"/>
  <c r="Z516" i="29"/>
  <c r="Y516" i="29"/>
  <c r="AC537" i="29"/>
  <c r="Z537" i="29"/>
  <c r="Y537" i="29"/>
  <c r="AC517" i="29"/>
  <c r="Z517" i="29"/>
  <c r="Y517" i="29"/>
  <c r="AC539" i="29"/>
  <c r="Z539" i="29"/>
  <c r="Y539" i="29"/>
  <c r="AC541" i="29"/>
  <c r="Z541" i="29"/>
  <c r="Y541" i="29"/>
  <c r="AC550" i="29"/>
  <c r="Z550" i="29"/>
  <c r="Y550" i="29"/>
  <c r="AC478" i="29"/>
  <c r="Z478" i="29"/>
  <c r="Y478" i="29"/>
  <c r="V478" i="29"/>
  <c r="T478" i="29"/>
  <c r="AC452" i="29"/>
  <c r="Z452" i="29"/>
  <c r="Y452" i="29"/>
  <c r="V452" i="29"/>
  <c r="T452" i="29"/>
  <c r="AC411" i="29"/>
  <c r="Z411" i="29"/>
  <c r="Y411" i="29"/>
  <c r="V411" i="29"/>
  <c r="T411" i="29"/>
  <c r="AC425" i="29"/>
  <c r="Z425" i="29"/>
  <c r="Y425" i="29"/>
  <c r="V425" i="29"/>
  <c r="T425" i="29"/>
  <c r="AC366" i="29"/>
  <c r="Z366" i="29"/>
  <c r="Y366" i="29"/>
  <c r="V366" i="29"/>
  <c r="T366" i="29"/>
  <c r="AC422" i="29"/>
  <c r="Z422" i="29"/>
  <c r="Y422" i="29"/>
  <c r="V422" i="29"/>
  <c r="T422" i="29"/>
  <c r="AC480" i="29"/>
  <c r="Z480" i="29"/>
  <c r="Y480" i="29"/>
  <c r="V480" i="29"/>
  <c r="T480" i="29"/>
  <c r="AC490" i="29"/>
  <c r="Z490" i="29"/>
  <c r="Y490" i="29"/>
  <c r="V490" i="29"/>
  <c r="T490" i="29"/>
  <c r="AC497" i="29"/>
  <c r="Z497" i="29"/>
  <c r="Y497" i="29"/>
  <c r="V497" i="29"/>
  <c r="T497" i="29"/>
  <c r="AC482" i="29"/>
  <c r="Z482" i="29"/>
  <c r="Y482" i="29"/>
  <c r="V482" i="29"/>
  <c r="T482" i="29"/>
  <c r="AC493" i="29"/>
  <c r="Z493" i="29"/>
  <c r="Y493" i="29"/>
  <c r="V493" i="29"/>
  <c r="T493" i="29"/>
  <c r="AC423" i="29"/>
  <c r="Z423" i="29"/>
  <c r="Y423" i="29"/>
  <c r="V423" i="29"/>
  <c r="T423" i="29"/>
  <c r="AC421" i="29"/>
  <c r="Z421" i="29"/>
  <c r="Y421" i="29"/>
  <c r="V421" i="29"/>
  <c r="T421" i="29"/>
  <c r="AC434" i="29"/>
  <c r="Z434" i="29"/>
  <c r="Y434" i="29"/>
  <c r="V434" i="29"/>
  <c r="T434" i="29"/>
  <c r="AC467" i="29"/>
  <c r="Z467" i="29"/>
  <c r="Y467" i="29"/>
  <c r="V467" i="29"/>
  <c r="T467" i="29"/>
  <c r="AC491" i="29"/>
  <c r="Z491" i="29"/>
  <c r="Y491" i="29"/>
  <c r="V491" i="29"/>
  <c r="T491" i="29"/>
  <c r="AC486" i="29"/>
  <c r="Z486" i="29"/>
  <c r="Y486" i="29"/>
  <c r="V486" i="29"/>
  <c r="T486" i="29"/>
  <c r="AC439" i="29"/>
  <c r="Z439" i="29"/>
  <c r="Y439" i="29"/>
  <c r="V439" i="29"/>
  <c r="T439" i="29"/>
  <c r="AC438" i="29"/>
  <c r="Z438" i="29"/>
  <c r="Y438" i="29"/>
  <c r="V438" i="29"/>
  <c r="T438" i="29"/>
  <c r="AC580" i="29"/>
  <c r="Z580" i="29"/>
  <c r="Y580" i="29"/>
  <c r="AC503" i="29"/>
  <c r="Z503" i="29"/>
  <c r="Y503" i="29"/>
  <c r="AC534" i="29"/>
  <c r="Z534" i="29"/>
  <c r="Y534" i="29"/>
  <c r="AC561" i="29"/>
  <c r="Z561" i="29"/>
  <c r="Y561" i="29"/>
  <c r="AC569" i="29"/>
  <c r="Z569" i="29"/>
  <c r="Y569" i="29"/>
  <c r="AC558" i="29"/>
  <c r="Z558" i="29"/>
  <c r="Y558" i="29"/>
  <c r="AC570" i="29"/>
  <c r="Z570" i="29"/>
  <c r="Y570" i="29"/>
  <c r="AC573" i="29"/>
  <c r="Z573" i="29"/>
  <c r="Y573" i="29"/>
  <c r="AC559" i="29"/>
  <c r="Z559" i="29"/>
  <c r="Y559" i="29"/>
  <c r="AC592" i="29"/>
  <c r="Z592" i="29"/>
  <c r="Y592" i="29"/>
  <c r="AC430" i="29"/>
  <c r="Z430" i="29"/>
  <c r="Y430" i="29"/>
  <c r="V430" i="29"/>
  <c r="T430" i="29"/>
  <c r="AC476" i="29"/>
  <c r="Z476" i="29"/>
  <c r="Y476" i="29"/>
  <c r="V476" i="29"/>
  <c r="T476" i="29"/>
  <c r="AC474" i="29"/>
  <c r="Z474" i="29"/>
  <c r="Y474" i="29"/>
  <c r="V474" i="29"/>
  <c r="T474" i="29"/>
  <c r="AC463" i="29"/>
  <c r="Z463" i="29"/>
  <c r="Y463" i="29"/>
  <c r="V463" i="29"/>
  <c r="T463" i="29"/>
  <c r="AC437" i="29"/>
  <c r="Z437" i="29"/>
  <c r="Y437" i="29"/>
  <c r="V437" i="29"/>
  <c r="T437" i="29"/>
  <c r="AC435" i="29"/>
  <c r="Z435" i="29"/>
  <c r="Y435" i="29"/>
  <c r="V435" i="29"/>
  <c r="T435" i="29"/>
  <c r="AC443" i="29"/>
  <c r="Z443" i="29"/>
  <c r="Y443" i="29"/>
  <c r="V443" i="29"/>
  <c r="T443" i="29"/>
  <c r="AC414" i="29"/>
  <c r="Z414" i="29"/>
  <c r="Y414" i="29"/>
  <c r="V414" i="29"/>
  <c r="T414" i="29"/>
  <c r="AC484" i="29"/>
  <c r="Z484" i="29"/>
  <c r="Y484" i="29"/>
  <c r="V484" i="29"/>
  <c r="T484" i="29"/>
  <c r="AC445" i="29"/>
  <c r="Z445" i="29"/>
  <c r="Y445" i="29"/>
  <c r="V445" i="29"/>
  <c r="T445" i="29"/>
  <c r="AC413" i="29"/>
  <c r="Z413" i="29"/>
  <c r="Y413" i="29"/>
  <c r="V413" i="29"/>
  <c r="T413" i="29"/>
  <c r="AC436" i="29"/>
  <c r="Z436" i="29"/>
  <c r="Y436" i="29"/>
  <c r="V436" i="29"/>
  <c r="T436" i="29"/>
  <c r="AC449" i="29"/>
  <c r="Z449" i="29"/>
  <c r="Y449" i="29"/>
  <c r="V449" i="29"/>
  <c r="T449" i="29"/>
  <c r="AC489" i="29"/>
  <c r="Z489" i="29"/>
  <c r="Y489" i="29"/>
  <c r="V489" i="29"/>
  <c r="T489" i="29"/>
  <c r="AC412" i="29"/>
  <c r="Z412" i="29"/>
  <c r="Y412" i="29"/>
  <c r="V412" i="29"/>
  <c r="T412" i="29"/>
  <c r="AC448" i="29"/>
  <c r="Z448" i="29"/>
  <c r="Y448" i="29"/>
  <c r="V448" i="29"/>
  <c r="T448" i="29"/>
  <c r="AC473" i="29"/>
  <c r="Z473" i="29"/>
  <c r="Y473" i="29"/>
  <c r="V473" i="29"/>
  <c r="T473" i="29"/>
  <c r="AC426" i="29"/>
  <c r="Z426" i="29"/>
  <c r="Y426" i="29"/>
  <c r="V426" i="29"/>
  <c r="T426" i="29"/>
  <c r="AC458" i="29"/>
  <c r="Z458" i="29"/>
  <c r="Y458" i="29"/>
  <c r="V458" i="29"/>
  <c r="T458" i="29"/>
  <c r="AC432" i="29"/>
  <c r="Z432" i="29"/>
  <c r="Y432" i="29"/>
  <c r="V432" i="29"/>
  <c r="T432" i="29"/>
  <c r="AC460" i="29"/>
  <c r="Z460" i="29"/>
  <c r="Y460" i="29"/>
  <c r="V460" i="29"/>
  <c r="T460" i="29"/>
  <c r="AC431" i="29"/>
  <c r="Z431" i="29"/>
  <c r="Y431" i="29"/>
  <c r="V431" i="29"/>
  <c r="T431" i="29"/>
  <c r="AC492" i="29"/>
  <c r="Z492" i="29"/>
  <c r="Y492" i="29"/>
  <c r="V492" i="29"/>
  <c r="T492" i="29"/>
  <c r="AC424" i="29"/>
  <c r="Z424" i="29"/>
  <c r="Y424" i="29"/>
  <c r="V424" i="29"/>
  <c r="T424" i="29"/>
  <c r="AC441" i="29"/>
  <c r="Z441" i="29"/>
  <c r="Y441" i="29"/>
  <c r="V441" i="29"/>
  <c r="T441" i="29"/>
  <c r="AC416" i="29"/>
  <c r="Z416" i="29"/>
  <c r="Y416" i="29"/>
  <c r="V416" i="29"/>
  <c r="T416" i="29"/>
  <c r="AC462" i="29"/>
  <c r="Z462" i="29"/>
  <c r="Y462" i="29"/>
  <c r="V462" i="29"/>
  <c r="T462" i="29"/>
  <c r="AC461" i="29"/>
  <c r="Z461" i="29"/>
  <c r="Y461" i="29"/>
  <c r="V461" i="29"/>
  <c r="T461" i="29"/>
  <c r="AC465" i="29"/>
  <c r="Z465" i="29"/>
  <c r="Y465" i="29"/>
  <c r="V465" i="29"/>
  <c r="T465" i="29"/>
  <c r="AC450" i="29"/>
  <c r="Z450" i="29"/>
  <c r="Y450" i="29"/>
  <c r="V450" i="29"/>
  <c r="T450" i="29"/>
  <c r="AC447" i="29"/>
  <c r="Z447" i="29"/>
  <c r="Y447" i="29"/>
  <c r="V447" i="29"/>
  <c r="T447" i="29"/>
  <c r="AC367" i="29"/>
  <c r="Z367" i="29"/>
  <c r="Y367" i="29"/>
  <c r="V367" i="29"/>
  <c r="T367" i="29"/>
  <c r="AC468" i="29"/>
  <c r="Z468" i="29"/>
  <c r="Y468" i="29"/>
  <c r="V468" i="29"/>
  <c r="T468" i="29"/>
  <c r="AC415" i="29"/>
  <c r="Z415" i="29"/>
  <c r="Y415" i="29"/>
  <c r="V415" i="29"/>
  <c r="T415" i="29"/>
  <c r="AC428" i="29"/>
  <c r="Z428" i="29"/>
  <c r="Y428" i="29"/>
  <c r="V428" i="29"/>
  <c r="T428" i="29"/>
  <c r="AC440" i="29"/>
  <c r="Z440" i="29"/>
  <c r="Y440" i="29"/>
  <c r="V440" i="29"/>
  <c r="T440" i="29"/>
  <c r="AC457" i="29"/>
  <c r="Z457" i="29"/>
  <c r="Y457" i="29"/>
  <c r="V457" i="29"/>
  <c r="T457" i="29"/>
  <c r="AC495" i="29"/>
  <c r="Z495" i="29"/>
  <c r="Y495" i="29"/>
  <c r="V495" i="29"/>
  <c r="T495" i="29"/>
  <c r="AC481" i="29"/>
  <c r="Z481" i="29"/>
  <c r="Y481" i="29"/>
  <c r="V481" i="29"/>
  <c r="T481" i="29"/>
  <c r="AC498" i="29"/>
  <c r="Z498" i="29"/>
  <c r="Y498" i="29"/>
  <c r="V498" i="29"/>
  <c r="T498" i="29"/>
  <c r="AC446" i="29"/>
  <c r="Z446" i="29"/>
  <c r="Y446" i="29"/>
  <c r="V446" i="29"/>
  <c r="T446" i="29"/>
  <c r="AC427" i="29"/>
  <c r="Z427" i="29"/>
  <c r="Y427" i="29"/>
  <c r="V427" i="29"/>
  <c r="T427" i="29"/>
  <c r="AC496" i="29"/>
  <c r="Z496" i="29"/>
  <c r="Y496" i="29"/>
  <c r="V496" i="29"/>
  <c r="T496" i="29"/>
  <c r="AC470" i="29"/>
  <c r="Z470" i="29"/>
  <c r="Y470" i="29"/>
  <c r="V470" i="29"/>
  <c r="T470" i="29"/>
  <c r="AC475" i="29"/>
  <c r="Z475" i="29"/>
  <c r="Y475" i="29"/>
  <c r="V475" i="29"/>
  <c r="T475" i="29"/>
  <c r="AC420" i="29"/>
  <c r="Z420" i="29"/>
  <c r="Y420" i="29"/>
  <c r="V420" i="29"/>
  <c r="T420" i="29"/>
  <c r="AC471" i="29"/>
  <c r="Z471" i="29"/>
  <c r="Y471" i="29"/>
  <c r="V471" i="29"/>
  <c r="T471" i="29"/>
  <c r="AC466" i="29"/>
  <c r="Z466" i="29"/>
  <c r="Y466" i="29"/>
  <c r="V466" i="29"/>
  <c r="T466" i="29"/>
  <c r="AC442" i="29"/>
  <c r="Z442" i="29"/>
  <c r="Y442" i="29"/>
  <c r="V442" i="29"/>
  <c r="T442" i="29"/>
  <c r="AC444" i="29"/>
  <c r="Z444" i="29"/>
  <c r="Y444" i="29"/>
  <c r="V444" i="29"/>
  <c r="T444" i="29"/>
  <c r="AC429" i="29"/>
  <c r="Z429" i="29"/>
  <c r="Y429" i="29"/>
  <c r="V429" i="29"/>
  <c r="T429" i="29"/>
  <c r="AC433" i="29"/>
  <c r="Z433" i="29"/>
  <c r="Y433" i="29"/>
  <c r="V433" i="29"/>
  <c r="T433" i="29"/>
  <c r="AC459" i="29"/>
  <c r="Z459" i="29"/>
  <c r="Y459" i="29"/>
  <c r="V459" i="29"/>
  <c r="T459" i="29"/>
  <c r="AC451" i="29"/>
  <c r="Z451" i="29"/>
  <c r="Y451" i="29"/>
  <c r="V451" i="29"/>
  <c r="T451" i="29"/>
  <c r="AC453" i="29"/>
  <c r="Z453" i="29"/>
  <c r="Y453" i="29"/>
  <c r="V453" i="29"/>
  <c r="T453" i="29"/>
  <c r="AC469" i="29"/>
  <c r="Z469" i="29"/>
  <c r="Y469" i="29"/>
  <c r="V469" i="29"/>
  <c r="T469" i="29"/>
  <c r="AC477" i="29"/>
  <c r="Z477" i="29"/>
  <c r="Y477" i="29"/>
  <c r="V477" i="29"/>
  <c r="T477" i="29"/>
  <c r="AC419" i="29"/>
  <c r="Z419" i="29"/>
  <c r="Y419" i="29"/>
  <c r="V419" i="29"/>
  <c r="T419" i="29"/>
  <c r="AC418" i="29"/>
  <c r="Z418" i="29"/>
  <c r="Y418" i="29"/>
  <c r="V418" i="29"/>
  <c r="T418" i="29"/>
  <c r="AC417" i="29"/>
  <c r="Z417" i="29"/>
  <c r="Y417" i="29"/>
  <c r="V417" i="29"/>
  <c r="T417" i="29"/>
  <c r="AC361" i="29"/>
  <c r="Z361" i="29"/>
  <c r="Y361" i="29"/>
  <c r="V361" i="29"/>
  <c r="T361" i="29"/>
  <c r="AC343" i="29"/>
  <c r="Z343" i="29"/>
  <c r="Y343" i="29"/>
  <c r="V343" i="29"/>
  <c r="T343" i="29"/>
  <c r="AC392" i="29"/>
  <c r="Z392" i="29"/>
  <c r="Y392" i="29"/>
  <c r="V392" i="29"/>
  <c r="T392" i="29"/>
  <c r="AC404" i="29"/>
  <c r="Z404" i="29"/>
  <c r="Y404" i="29"/>
  <c r="V404" i="29"/>
  <c r="T404" i="29"/>
  <c r="AC372" i="29"/>
  <c r="Z372" i="29"/>
  <c r="Y372" i="29"/>
  <c r="V372" i="29"/>
  <c r="T372" i="29"/>
  <c r="AC401" i="29"/>
  <c r="Z401" i="29"/>
  <c r="Y401" i="29"/>
  <c r="V401" i="29"/>
  <c r="T401" i="29"/>
  <c r="AC405" i="29"/>
  <c r="Z405" i="29"/>
  <c r="Y405" i="29"/>
  <c r="V405" i="29"/>
  <c r="T405" i="29"/>
  <c r="AC395" i="29"/>
  <c r="Z395" i="29"/>
  <c r="Y395" i="29"/>
  <c r="V395" i="29"/>
  <c r="T395" i="29"/>
  <c r="AC410" i="29"/>
  <c r="Z410" i="29"/>
  <c r="Y410" i="29"/>
  <c r="V410" i="29"/>
  <c r="T410" i="29"/>
  <c r="AC391" i="29"/>
  <c r="Z391" i="29"/>
  <c r="Y391" i="29"/>
  <c r="V391" i="29"/>
  <c r="T391" i="29"/>
  <c r="AC357" i="29"/>
  <c r="Z357" i="29"/>
  <c r="Y357" i="29"/>
  <c r="V357" i="29"/>
  <c r="T357" i="29"/>
  <c r="AC360" i="29"/>
  <c r="Z360" i="29"/>
  <c r="Y360" i="29"/>
  <c r="V360" i="29"/>
  <c r="T360" i="29"/>
  <c r="AC355" i="29"/>
  <c r="Z355" i="29"/>
  <c r="Y355" i="29"/>
  <c r="V355" i="29"/>
  <c r="T355" i="29"/>
  <c r="AC333" i="29"/>
  <c r="Z333" i="29"/>
  <c r="Y333" i="29"/>
  <c r="V333" i="29"/>
  <c r="T333" i="29"/>
  <c r="AC356" i="29"/>
  <c r="Z356" i="29"/>
  <c r="Y356" i="29"/>
  <c r="V356" i="29"/>
  <c r="T356" i="29"/>
  <c r="AC339" i="29"/>
  <c r="Z339" i="29"/>
  <c r="Y339" i="29"/>
  <c r="V339" i="29"/>
  <c r="T339" i="29"/>
  <c r="AC363" i="29"/>
  <c r="Z363" i="29"/>
  <c r="Y363" i="29"/>
  <c r="V363" i="29"/>
  <c r="T363" i="29"/>
  <c r="AC402" i="29"/>
  <c r="Z402" i="29"/>
  <c r="Y402" i="29"/>
  <c r="V402" i="29"/>
  <c r="T402" i="29"/>
  <c r="AC409" i="29"/>
  <c r="Z409" i="29"/>
  <c r="Y409" i="29"/>
  <c r="V409" i="29"/>
  <c r="T409" i="29"/>
  <c r="AC472" i="29"/>
  <c r="Z472" i="29"/>
  <c r="Y472" i="29"/>
  <c r="V472" i="29"/>
  <c r="T472" i="29"/>
  <c r="AC487" i="29"/>
  <c r="Z487" i="29"/>
  <c r="Y487" i="29"/>
  <c r="V487" i="29"/>
  <c r="T487" i="29"/>
  <c r="AC494" i="29"/>
  <c r="Z494" i="29"/>
  <c r="Y494" i="29"/>
  <c r="V494" i="29"/>
  <c r="T494" i="29"/>
  <c r="AC464" i="29"/>
  <c r="Z464" i="29"/>
  <c r="Y464" i="29"/>
  <c r="V464" i="29"/>
  <c r="T464" i="29"/>
  <c r="AC479" i="29"/>
  <c r="Z479" i="29"/>
  <c r="Y479" i="29"/>
  <c r="V479" i="29"/>
  <c r="T479" i="29"/>
  <c r="AC485" i="29"/>
  <c r="Z485" i="29"/>
  <c r="Y485" i="29"/>
  <c r="V485" i="29"/>
  <c r="T485" i="29"/>
  <c r="AC488" i="29"/>
  <c r="Z488" i="29"/>
  <c r="Y488" i="29"/>
  <c r="V488" i="29"/>
  <c r="T488" i="29"/>
  <c r="AC483" i="29"/>
  <c r="Z483" i="29"/>
  <c r="Y483" i="29"/>
  <c r="V483" i="29"/>
  <c r="T483" i="29"/>
  <c r="AC352" i="29"/>
  <c r="Z352" i="29"/>
  <c r="Y352" i="29"/>
  <c r="V352" i="29"/>
  <c r="T352" i="29"/>
  <c r="AC348" i="29"/>
  <c r="Z348" i="29"/>
  <c r="Y348" i="29"/>
  <c r="V348" i="29"/>
  <c r="T348" i="29"/>
  <c r="AC351" i="29"/>
  <c r="Z351" i="29"/>
  <c r="Y351" i="29"/>
  <c r="V351" i="29"/>
  <c r="T351" i="29"/>
  <c r="AC388" i="29"/>
  <c r="Z388" i="29"/>
  <c r="Y388" i="29"/>
  <c r="V388" i="29"/>
  <c r="T388" i="29"/>
  <c r="AC374" i="29"/>
  <c r="Z374" i="29"/>
  <c r="Y374" i="29"/>
  <c r="V374" i="29"/>
  <c r="T374" i="29"/>
  <c r="AC359" i="29"/>
  <c r="Z359" i="29"/>
  <c r="Y359" i="29"/>
  <c r="V359" i="29"/>
  <c r="T359" i="29"/>
  <c r="AC337" i="29"/>
  <c r="Z337" i="29"/>
  <c r="Y337" i="29"/>
  <c r="V337" i="29"/>
  <c r="T337" i="29"/>
  <c r="AC344" i="29"/>
  <c r="Z344" i="29"/>
  <c r="Y344" i="29"/>
  <c r="V344" i="29"/>
  <c r="T344" i="29"/>
  <c r="AC389" i="29"/>
  <c r="Z389" i="29"/>
  <c r="Y389" i="29"/>
  <c r="V389" i="29"/>
  <c r="T389" i="29"/>
  <c r="AC325" i="29"/>
  <c r="Z325" i="29"/>
  <c r="Y325" i="29"/>
  <c r="V325" i="29"/>
  <c r="T325" i="29"/>
  <c r="AC338" i="29"/>
  <c r="Z338" i="29"/>
  <c r="Y338" i="29"/>
  <c r="V338" i="29"/>
  <c r="T338" i="29"/>
  <c r="AC397" i="29"/>
  <c r="Z397" i="29"/>
  <c r="Y397" i="29"/>
  <c r="V397" i="29"/>
  <c r="T397" i="29"/>
  <c r="AC403" i="29"/>
  <c r="Z403" i="29"/>
  <c r="Y403" i="29"/>
  <c r="V403" i="29"/>
  <c r="T403" i="29"/>
  <c r="AC330" i="29"/>
  <c r="Z330" i="29"/>
  <c r="Y330" i="29"/>
  <c r="V330" i="29"/>
  <c r="T330" i="29"/>
  <c r="AC331" i="29"/>
  <c r="Z331" i="29"/>
  <c r="Y331" i="29"/>
  <c r="V331" i="29"/>
  <c r="T331" i="29"/>
  <c r="AC340" i="29"/>
  <c r="Z340" i="29"/>
  <c r="Y340" i="29"/>
  <c r="V340" i="29"/>
  <c r="T340" i="29"/>
  <c r="AC284" i="29"/>
  <c r="Z284" i="29"/>
  <c r="Y284" i="29"/>
  <c r="V284" i="29"/>
  <c r="T284" i="29"/>
  <c r="AC341" i="29"/>
  <c r="Z341" i="29"/>
  <c r="Y341" i="29"/>
  <c r="V341" i="29"/>
  <c r="T341" i="29"/>
  <c r="AC354" i="29"/>
  <c r="Z354" i="29"/>
  <c r="Y354" i="29"/>
  <c r="V354" i="29"/>
  <c r="T354" i="29"/>
  <c r="AC335" i="29"/>
  <c r="Z335" i="29"/>
  <c r="Y335" i="29"/>
  <c r="V335" i="29"/>
  <c r="T335" i="29"/>
  <c r="AC378" i="29"/>
  <c r="Z378" i="29"/>
  <c r="Y378" i="29"/>
  <c r="V378" i="29"/>
  <c r="T378" i="29"/>
  <c r="AC342" i="29"/>
  <c r="Z342" i="29"/>
  <c r="Y342" i="29"/>
  <c r="V342" i="29"/>
  <c r="T342" i="29"/>
  <c r="AC373" i="29"/>
  <c r="Z373" i="29"/>
  <c r="Y373" i="29"/>
  <c r="V373" i="29"/>
  <c r="T373" i="29"/>
  <c r="AC387" i="29"/>
  <c r="Z387" i="29"/>
  <c r="Y387" i="29"/>
  <c r="V387" i="29"/>
  <c r="T387" i="29"/>
  <c r="AC328" i="29"/>
  <c r="Z328" i="29"/>
  <c r="Y328" i="29"/>
  <c r="V328" i="29"/>
  <c r="T328" i="29"/>
  <c r="AC364" i="29"/>
  <c r="Z364" i="29"/>
  <c r="Y364" i="29"/>
  <c r="V364" i="29"/>
  <c r="T364" i="29"/>
  <c r="AC345" i="29"/>
  <c r="Z345" i="29"/>
  <c r="Y345" i="29"/>
  <c r="V345" i="29"/>
  <c r="T345" i="29"/>
  <c r="AC408" i="29"/>
  <c r="Z408" i="29"/>
  <c r="Y408" i="29"/>
  <c r="V408" i="29"/>
  <c r="T408" i="29"/>
  <c r="AC406" i="29"/>
  <c r="Z406" i="29"/>
  <c r="Y406" i="29"/>
  <c r="V406" i="29"/>
  <c r="T406" i="29"/>
  <c r="AC394" i="29"/>
  <c r="Z394" i="29"/>
  <c r="Y394" i="29"/>
  <c r="V394" i="29"/>
  <c r="T394" i="29"/>
  <c r="AC362" i="29"/>
  <c r="Z362" i="29"/>
  <c r="Y362" i="29"/>
  <c r="V362" i="29"/>
  <c r="T362" i="29"/>
  <c r="AC334" i="29"/>
  <c r="Z334" i="29"/>
  <c r="Y334" i="29"/>
  <c r="V334" i="29"/>
  <c r="T334" i="29"/>
  <c r="AC396" i="29"/>
  <c r="Z396" i="29"/>
  <c r="Y396" i="29"/>
  <c r="V396" i="29"/>
  <c r="T396" i="29"/>
  <c r="AC346" i="29"/>
  <c r="Z346" i="29"/>
  <c r="Y346" i="29"/>
  <c r="V346" i="29"/>
  <c r="T346" i="29"/>
  <c r="AC329" i="29"/>
  <c r="Z329" i="29"/>
  <c r="Y329" i="29"/>
  <c r="V329" i="29"/>
  <c r="T329" i="29"/>
  <c r="AC380" i="29"/>
  <c r="Z380" i="29"/>
  <c r="Y380" i="29"/>
  <c r="V380" i="29"/>
  <c r="T380" i="29"/>
  <c r="AC384" i="29"/>
  <c r="Z384" i="29"/>
  <c r="Y384" i="29"/>
  <c r="V384" i="29"/>
  <c r="T384" i="29"/>
  <c r="AC370" i="29"/>
  <c r="Z370" i="29"/>
  <c r="Y370" i="29"/>
  <c r="V370" i="29"/>
  <c r="T370" i="29"/>
  <c r="AC382" i="29"/>
  <c r="Z382" i="29"/>
  <c r="Y382" i="29"/>
  <c r="V382" i="29"/>
  <c r="T382" i="29"/>
  <c r="AC369" i="29"/>
  <c r="Z369" i="29"/>
  <c r="Y369" i="29"/>
  <c r="V369" i="29"/>
  <c r="T369" i="29"/>
  <c r="AC399" i="29"/>
  <c r="Z399" i="29"/>
  <c r="Y399" i="29"/>
  <c r="V399" i="29"/>
  <c r="T399" i="29"/>
  <c r="AC353" i="29"/>
  <c r="Z353" i="29"/>
  <c r="Y353" i="29"/>
  <c r="V353" i="29"/>
  <c r="T353" i="29"/>
  <c r="AC383" i="29"/>
  <c r="Z383" i="29"/>
  <c r="Y383" i="29"/>
  <c r="V383" i="29"/>
  <c r="T383" i="29"/>
  <c r="AC400" i="29"/>
  <c r="Z400" i="29"/>
  <c r="Y400" i="29"/>
  <c r="V400" i="29"/>
  <c r="T400" i="29"/>
  <c r="AC386" i="29"/>
  <c r="Z386" i="29"/>
  <c r="Y386" i="29"/>
  <c r="V386" i="29"/>
  <c r="T386" i="29"/>
  <c r="AC365" i="29"/>
  <c r="Z365" i="29"/>
  <c r="Y365" i="29"/>
  <c r="V365" i="29"/>
  <c r="T365" i="29"/>
  <c r="AC376" i="29"/>
  <c r="Z376" i="29"/>
  <c r="Y376" i="29"/>
  <c r="V376" i="29"/>
  <c r="T376" i="29"/>
  <c r="AC332" i="29"/>
  <c r="Z332" i="29"/>
  <c r="Y332" i="29"/>
  <c r="V332" i="29"/>
  <c r="T332" i="29"/>
  <c r="AC381" i="29"/>
  <c r="Z381" i="29"/>
  <c r="Y381" i="29"/>
  <c r="V381" i="29"/>
  <c r="T381" i="29"/>
  <c r="AC393" i="29"/>
  <c r="Z393" i="29"/>
  <c r="Y393" i="29"/>
  <c r="V393" i="29"/>
  <c r="T393" i="29"/>
  <c r="AC326" i="29"/>
  <c r="Z326" i="29"/>
  <c r="Y326" i="29"/>
  <c r="V326" i="29"/>
  <c r="T326" i="29"/>
  <c r="AC336" i="29"/>
  <c r="Z336" i="29"/>
  <c r="Y336" i="29"/>
  <c r="V336" i="29"/>
  <c r="T336" i="29"/>
  <c r="AC347" i="29"/>
  <c r="Z347" i="29"/>
  <c r="Y347" i="29"/>
  <c r="V347" i="29"/>
  <c r="T347" i="29"/>
  <c r="AC377" i="29"/>
  <c r="Z377" i="29"/>
  <c r="Y377" i="29"/>
  <c r="V377" i="29"/>
  <c r="T377" i="29"/>
  <c r="AC327" i="29"/>
  <c r="Z327" i="29"/>
  <c r="Y327" i="29"/>
  <c r="V327" i="29"/>
  <c r="T327" i="29"/>
  <c r="AC349" i="29"/>
  <c r="Z349" i="29"/>
  <c r="Y349" i="29"/>
  <c r="V349" i="29"/>
  <c r="T349" i="29"/>
  <c r="AC350" i="29"/>
  <c r="Z350" i="29"/>
  <c r="Y350" i="29"/>
  <c r="V350" i="29"/>
  <c r="T350" i="29"/>
  <c r="AC379" i="29"/>
  <c r="Z379" i="29"/>
  <c r="Y379" i="29"/>
  <c r="V379" i="29"/>
  <c r="T379" i="29"/>
  <c r="AC407" i="29"/>
  <c r="Z407" i="29"/>
  <c r="Y407" i="29"/>
  <c r="V407" i="29"/>
  <c r="T407" i="29"/>
  <c r="AC358" i="29"/>
  <c r="Z358" i="29"/>
  <c r="Y358" i="29"/>
  <c r="V358" i="29"/>
  <c r="T358" i="29"/>
  <c r="AC255" i="29"/>
  <c r="Z255" i="29"/>
  <c r="Y255" i="29"/>
  <c r="V255" i="29"/>
  <c r="T255" i="29"/>
  <c r="AC263" i="29"/>
  <c r="Z263" i="29"/>
  <c r="Y263" i="29"/>
  <c r="V263" i="29"/>
  <c r="T263" i="29"/>
  <c r="AC262" i="29"/>
  <c r="Z262" i="29"/>
  <c r="Y262" i="29"/>
  <c r="V262" i="29"/>
  <c r="T262" i="29"/>
  <c r="AC310" i="29"/>
  <c r="Z310" i="29"/>
  <c r="Y310" i="29"/>
  <c r="V310" i="29"/>
  <c r="T310" i="29"/>
  <c r="AC272" i="29"/>
  <c r="Z272" i="29"/>
  <c r="Y272" i="29"/>
  <c r="V272" i="29"/>
  <c r="T272" i="29"/>
  <c r="AC281" i="29"/>
  <c r="Z281" i="29"/>
  <c r="Y281" i="29"/>
  <c r="V281" i="29"/>
  <c r="T281" i="29"/>
  <c r="AC307" i="29"/>
  <c r="Z307" i="29"/>
  <c r="Y307" i="29"/>
  <c r="V307" i="29"/>
  <c r="T307" i="29"/>
  <c r="AC276" i="29"/>
  <c r="Z276" i="29"/>
  <c r="Y276" i="29"/>
  <c r="V276" i="29"/>
  <c r="T276" i="29"/>
  <c r="AC320" i="29"/>
  <c r="Z320" i="29"/>
  <c r="Y320" i="29"/>
  <c r="V320" i="29"/>
  <c r="T320" i="29"/>
  <c r="AC315" i="29"/>
  <c r="Z315" i="29"/>
  <c r="Y315" i="29"/>
  <c r="V315" i="29"/>
  <c r="T315" i="29"/>
  <c r="AC308" i="29"/>
  <c r="Z308" i="29"/>
  <c r="Y308" i="29"/>
  <c r="V308" i="29"/>
  <c r="T308" i="29"/>
  <c r="AC316" i="29"/>
  <c r="Z316" i="29"/>
  <c r="Y316" i="29"/>
  <c r="V316" i="29"/>
  <c r="T316" i="29"/>
  <c r="AC324" i="29"/>
  <c r="Z324" i="29"/>
  <c r="Y324" i="29"/>
  <c r="V324" i="29"/>
  <c r="T324" i="29"/>
  <c r="AC246" i="29"/>
  <c r="Z246" i="29"/>
  <c r="Y246" i="29"/>
  <c r="V246" i="29"/>
  <c r="T246" i="29"/>
  <c r="AC250" i="29"/>
  <c r="Z250" i="29"/>
  <c r="Y250" i="29"/>
  <c r="V250" i="29"/>
  <c r="T250" i="29"/>
  <c r="AC280" i="29"/>
  <c r="Z280" i="29"/>
  <c r="Y280" i="29"/>
  <c r="V280" i="29"/>
  <c r="T280" i="29"/>
  <c r="AC321" i="29"/>
  <c r="Z321" i="29"/>
  <c r="Y321" i="29"/>
  <c r="V321" i="29"/>
  <c r="T321" i="29"/>
  <c r="AC312" i="29"/>
  <c r="Z312" i="29"/>
  <c r="Y312" i="29"/>
  <c r="V312" i="29"/>
  <c r="T312" i="29"/>
  <c r="AC375" i="29"/>
  <c r="Z375" i="29"/>
  <c r="Y375" i="29"/>
  <c r="V375" i="29"/>
  <c r="T375" i="29"/>
  <c r="AC371" i="29"/>
  <c r="Z371" i="29"/>
  <c r="Y371" i="29"/>
  <c r="V371" i="29"/>
  <c r="T371" i="29"/>
  <c r="AC385" i="29"/>
  <c r="Z385" i="29"/>
  <c r="Y385" i="29"/>
  <c r="V385" i="29"/>
  <c r="T385" i="29"/>
  <c r="AC398" i="29"/>
  <c r="Z398" i="29"/>
  <c r="Y398" i="29"/>
  <c r="V398" i="29"/>
  <c r="T398" i="29"/>
  <c r="AC390" i="29"/>
  <c r="Z390" i="29"/>
  <c r="Y390" i="29"/>
  <c r="V390" i="29"/>
  <c r="T390" i="29"/>
  <c r="AC267" i="29"/>
  <c r="Z267" i="29"/>
  <c r="Y267" i="29"/>
  <c r="V267" i="29"/>
  <c r="T267" i="29"/>
  <c r="AC268" i="29"/>
  <c r="Z268" i="29"/>
  <c r="Y268" i="29"/>
  <c r="V268" i="29"/>
  <c r="T268" i="29"/>
  <c r="AC368" i="29"/>
  <c r="Z368" i="29"/>
  <c r="Y368" i="29"/>
  <c r="V368" i="29"/>
  <c r="T368" i="29"/>
  <c r="AC271" i="29"/>
  <c r="Z271" i="29"/>
  <c r="Y271" i="29"/>
  <c r="V271" i="29"/>
  <c r="T271" i="29"/>
  <c r="AC318" i="29"/>
  <c r="Z318" i="29"/>
  <c r="Y318" i="29"/>
  <c r="V318" i="29"/>
  <c r="T318" i="29"/>
  <c r="AC317" i="29"/>
  <c r="Z317" i="29"/>
  <c r="Y317" i="29"/>
  <c r="V317" i="29"/>
  <c r="T317" i="29"/>
  <c r="AC257" i="29"/>
  <c r="Z257" i="29"/>
  <c r="Y257" i="29"/>
  <c r="V257" i="29"/>
  <c r="T257" i="29"/>
  <c r="AC282" i="29"/>
  <c r="Z282" i="29"/>
  <c r="Y282" i="29"/>
  <c r="V282" i="29"/>
  <c r="T282" i="29"/>
  <c r="AC273" i="29"/>
  <c r="Z273" i="29"/>
  <c r="Y273" i="29"/>
  <c r="V273" i="29"/>
  <c r="T273" i="29"/>
  <c r="AC292" i="29"/>
  <c r="Z292" i="29"/>
  <c r="Y292" i="29"/>
  <c r="V292" i="29"/>
  <c r="T292" i="29"/>
  <c r="AC254" i="29"/>
  <c r="Z254" i="29"/>
  <c r="Y254" i="29"/>
  <c r="V254" i="29"/>
  <c r="T254" i="29"/>
  <c r="AC323" i="29"/>
  <c r="Z323" i="29"/>
  <c r="Y323" i="29"/>
  <c r="V323" i="29"/>
  <c r="T323" i="29"/>
  <c r="AC289" i="29"/>
  <c r="Z289" i="29"/>
  <c r="Y289" i="29"/>
  <c r="V289" i="29"/>
  <c r="T289" i="29"/>
  <c r="AC256" i="29"/>
  <c r="Z256" i="29"/>
  <c r="Y256" i="29"/>
  <c r="V256" i="29"/>
  <c r="T256" i="29"/>
  <c r="AC275" i="29"/>
  <c r="Z275" i="29"/>
  <c r="Y275" i="29"/>
  <c r="V275" i="29"/>
  <c r="T275" i="29"/>
  <c r="AC319" i="29"/>
  <c r="Z319" i="29"/>
  <c r="Y319" i="29"/>
  <c r="V319" i="29"/>
  <c r="T319" i="29"/>
  <c r="AC253" i="29"/>
  <c r="Z253" i="29"/>
  <c r="Y253" i="29"/>
  <c r="V253" i="29"/>
  <c r="T253" i="29"/>
  <c r="AC302" i="29"/>
  <c r="Z302" i="29"/>
  <c r="Y302" i="29"/>
  <c r="V302" i="29"/>
  <c r="T302" i="29"/>
  <c r="AC265" i="29"/>
  <c r="Z265" i="29"/>
  <c r="Y265" i="29"/>
  <c r="V265" i="29"/>
  <c r="T265" i="29"/>
  <c r="AC251" i="29"/>
  <c r="Z251" i="29"/>
  <c r="Y251" i="29"/>
  <c r="V251" i="29"/>
  <c r="T251" i="29"/>
  <c r="AC266" i="29"/>
  <c r="Z266" i="29"/>
  <c r="Y266" i="29"/>
  <c r="V266" i="29"/>
  <c r="T266" i="29"/>
  <c r="AC249" i="29"/>
  <c r="Z249" i="29"/>
  <c r="Y249" i="29"/>
  <c r="V249" i="29"/>
  <c r="T249" i="29"/>
  <c r="AC244" i="29"/>
  <c r="Z244" i="29"/>
  <c r="Y244" i="29"/>
  <c r="V244" i="29"/>
  <c r="T244" i="29"/>
  <c r="AC305" i="29"/>
  <c r="Z305" i="29"/>
  <c r="Y305" i="29"/>
  <c r="V305" i="29"/>
  <c r="T305" i="29"/>
  <c r="AC278" i="29"/>
  <c r="Z278" i="29"/>
  <c r="Y278" i="29"/>
  <c r="V278" i="29"/>
  <c r="T278" i="29"/>
  <c r="AC279" i="29"/>
  <c r="Z279" i="29"/>
  <c r="Y279" i="29"/>
  <c r="V279" i="29"/>
  <c r="T279" i="29"/>
  <c r="AC277" i="29"/>
  <c r="Z277" i="29"/>
  <c r="Y277" i="29"/>
  <c r="V277" i="29"/>
  <c r="T277" i="29"/>
  <c r="AC260" i="29"/>
  <c r="Z260" i="29"/>
  <c r="Y260" i="29"/>
  <c r="V260" i="29"/>
  <c r="T260" i="29"/>
  <c r="AC270" i="29"/>
  <c r="Z270" i="29"/>
  <c r="Y270" i="29"/>
  <c r="V270" i="29"/>
  <c r="T270" i="29"/>
  <c r="AC322" i="29"/>
  <c r="Z322" i="29"/>
  <c r="Y322" i="29"/>
  <c r="V322" i="29"/>
  <c r="T322" i="29"/>
  <c r="AC293" i="29"/>
  <c r="Z293" i="29"/>
  <c r="Y293" i="29"/>
  <c r="V293" i="29"/>
  <c r="T293" i="29"/>
  <c r="AC248" i="29"/>
  <c r="Z248" i="29"/>
  <c r="Y248" i="29"/>
  <c r="V248" i="29"/>
  <c r="T248" i="29"/>
  <c r="AC298" i="29"/>
  <c r="Z298" i="29"/>
  <c r="Y298" i="29"/>
  <c r="V298" i="29"/>
  <c r="T298" i="29"/>
  <c r="AC264" i="29"/>
  <c r="Z264" i="29"/>
  <c r="Y264" i="29"/>
  <c r="V264" i="29"/>
  <c r="T264" i="29"/>
  <c r="AC261" i="29"/>
  <c r="Z261" i="29"/>
  <c r="Y261" i="29"/>
  <c r="V261" i="29"/>
  <c r="T261" i="29"/>
  <c r="AC299" i="29"/>
  <c r="Z299" i="29"/>
  <c r="Y299" i="29"/>
  <c r="V299" i="29"/>
  <c r="T299" i="29"/>
  <c r="AC295" i="29"/>
  <c r="Z295" i="29"/>
  <c r="Y295" i="29"/>
  <c r="V295" i="29"/>
  <c r="T295" i="29"/>
  <c r="AC294" i="29"/>
  <c r="Z294" i="29"/>
  <c r="Y294" i="29"/>
  <c r="V294" i="29"/>
  <c r="T294" i="29"/>
  <c r="AC291" i="29"/>
  <c r="Z291" i="29"/>
  <c r="Y291" i="29"/>
  <c r="V291" i="29"/>
  <c r="T291" i="29"/>
  <c r="AC287" i="29"/>
  <c r="Z287" i="29"/>
  <c r="Y287" i="29"/>
  <c r="V287" i="29"/>
  <c r="T287" i="29"/>
  <c r="AC297" i="29"/>
  <c r="Z297" i="29"/>
  <c r="Y297" i="29"/>
  <c r="V297" i="29"/>
  <c r="T297" i="29"/>
  <c r="AC313" i="29"/>
  <c r="Z313" i="29"/>
  <c r="Y313" i="29"/>
  <c r="V313" i="29"/>
  <c r="T313" i="29"/>
  <c r="AC283" i="29"/>
  <c r="Z283" i="29"/>
  <c r="Y283" i="29"/>
  <c r="V283" i="29"/>
  <c r="T283" i="29"/>
  <c r="AC303" i="29"/>
  <c r="Z303" i="29"/>
  <c r="Y303" i="29"/>
  <c r="V303" i="29"/>
  <c r="T303" i="29"/>
  <c r="AC247" i="29"/>
  <c r="Z247" i="29"/>
  <c r="Y247" i="29"/>
  <c r="V247" i="29"/>
  <c r="T247" i="29"/>
  <c r="AC309" i="29"/>
  <c r="Z309" i="29"/>
  <c r="Y309" i="29"/>
  <c r="V309" i="29"/>
  <c r="T309" i="29"/>
  <c r="AC290" i="29"/>
  <c r="Z290" i="29"/>
  <c r="Y290" i="29"/>
  <c r="V290" i="29"/>
  <c r="T290" i="29"/>
  <c r="AC285" i="29"/>
  <c r="Z285" i="29"/>
  <c r="Y285" i="29"/>
  <c r="V285" i="29"/>
  <c r="T285" i="29"/>
  <c r="AC252" i="29"/>
  <c r="Z252" i="29"/>
  <c r="Y252" i="29"/>
  <c r="V252" i="29"/>
  <c r="T252" i="29"/>
  <c r="AC286" i="29"/>
  <c r="Z286" i="29"/>
  <c r="Y286" i="29"/>
  <c r="V286" i="29"/>
  <c r="T286" i="29"/>
  <c r="AC300" i="29"/>
  <c r="Z300" i="29"/>
  <c r="Y300" i="29"/>
  <c r="V300" i="29"/>
  <c r="T300" i="29"/>
  <c r="AC301" i="29"/>
  <c r="Z301" i="29"/>
  <c r="Y301" i="29"/>
  <c r="V301" i="29"/>
  <c r="T301" i="29"/>
  <c r="AC259" i="29"/>
  <c r="Z259" i="29"/>
  <c r="Y259" i="29"/>
  <c r="V259" i="29"/>
  <c r="T259" i="29"/>
  <c r="AC258" i="29"/>
  <c r="Z258" i="29"/>
  <c r="Y258" i="29"/>
  <c r="V258" i="29"/>
  <c r="T258" i="29"/>
  <c r="AC274" i="29"/>
  <c r="Z274" i="29"/>
  <c r="Y274" i="29"/>
  <c r="V274" i="29"/>
  <c r="T274" i="29"/>
  <c r="AC311" i="29"/>
  <c r="Z311" i="29"/>
  <c r="Y311" i="29"/>
  <c r="V311" i="29"/>
  <c r="T311" i="29"/>
  <c r="AC306" i="29"/>
  <c r="Z306" i="29"/>
  <c r="Y306" i="29"/>
  <c r="V306" i="29"/>
  <c r="T306" i="29"/>
  <c r="AC314" i="29"/>
  <c r="Z314" i="29"/>
  <c r="Y314" i="29"/>
  <c r="V314" i="29"/>
  <c r="T314" i="29"/>
  <c r="AC296" i="29"/>
  <c r="Z296" i="29"/>
  <c r="Y296" i="29"/>
  <c r="V296" i="29"/>
  <c r="T296" i="29"/>
  <c r="AC243" i="29"/>
  <c r="Z243" i="29"/>
  <c r="Y243" i="29"/>
  <c r="V243" i="29"/>
  <c r="T243" i="29"/>
  <c r="AC269" i="29"/>
  <c r="Z269" i="29"/>
  <c r="Y269" i="29"/>
  <c r="V269" i="29"/>
  <c r="T269" i="29"/>
  <c r="AC245" i="29"/>
  <c r="Z245" i="29"/>
  <c r="Y245" i="29"/>
  <c r="V245" i="29"/>
  <c r="T245" i="29"/>
  <c r="AC213" i="29"/>
  <c r="Z213" i="29"/>
  <c r="Y213" i="29"/>
  <c r="V213" i="29"/>
  <c r="T213" i="29"/>
  <c r="AC195" i="29"/>
  <c r="Z195" i="29"/>
  <c r="Y195" i="29"/>
  <c r="V195" i="29"/>
  <c r="T195" i="29"/>
  <c r="AC211" i="29"/>
  <c r="Z211" i="29"/>
  <c r="Y211" i="29"/>
  <c r="V211" i="29"/>
  <c r="T211" i="29"/>
  <c r="AC193" i="29"/>
  <c r="Z193" i="29"/>
  <c r="Y193" i="29"/>
  <c r="V193" i="29"/>
  <c r="T193" i="29"/>
  <c r="AC200" i="29"/>
  <c r="Z200" i="29"/>
  <c r="Y200" i="29"/>
  <c r="V200" i="29"/>
  <c r="T200" i="29"/>
  <c r="AC233" i="29"/>
  <c r="Z233" i="29"/>
  <c r="Y233" i="29"/>
  <c r="V233" i="29"/>
  <c r="T233" i="29"/>
  <c r="AC220" i="29"/>
  <c r="Z220" i="29"/>
  <c r="Y220" i="29"/>
  <c r="V220" i="29"/>
  <c r="T220" i="29"/>
  <c r="AC199" i="29"/>
  <c r="Z199" i="29"/>
  <c r="Y199" i="29"/>
  <c r="V199" i="29"/>
  <c r="T199" i="29"/>
  <c r="AC203" i="29"/>
  <c r="Z203" i="29"/>
  <c r="Y203" i="29"/>
  <c r="V203" i="29"/>
  <c r="T203" i="29"/>
  <c r="AC229" i="29"/>
  <c r="Z229" i="29"/>
  <c r="Y229" i="29"/>
  <c r="V229" i="29"/>
  <c r="T229" i="29"/>
  <c r="AC242" i="29"/>
  <c r="Z242" i="29"/>
  <c r="Y242" i="29"/>
  <c r="V242" i="29"/>
  <c r="T242" i="29"/>
  <c r="AC241" i="29"/>
  <c r="Z241" i="29"/>
  <c r="Y241" i="29"/>
  <c r="V241" i="29"/>
  <c r="T241" i="29"/>
  <c r="AC218" i="29"/>
  <c r="Z218" i="29"/>
  <c r="Y218" i="29"/>
  <c r="V218" i="29"/>
  <c r="T218" i="29"/>
  <c r="T8" i="28"/>
  <c r="T7" i="28"/>
  <c r="T9" i="28"/>
  <c r="T12" i="28"/>
  <c r="T11" i="28"/>
  <c r="T19" i="28"/>
  <c r="T21" i="28"/>
  <c r="T10" i="28"/>
  <c r="T17" i="28"/>
  <c r="T20" i="28"/>
  <c r="T14" i="28"/>
  <c r="T16" i="28"/>
  <c r="T18" i="28"/>
  <c r="T13" i="28"/>
  <c r="T34" i="28"/>
  <c r="T29" i="28"/>
  <c r="T15" i="28"/>
  <c r="T30" i="28"/>
  <c r="T32" i="28"/>
  <c r="T24" i="28"/>
  <c r="T37" i="28"/>
  <c r="T27" i="28"/>
  <c r="T38" i="28"/>
  <c r="T35" i="28"/>
  <c r="T22" i="28"/>
  <c r="T31" i="28"/>
  <c r="T25" i="28"/>
  <c r="T23" i="28"/>
  <c r="T28" i="28"/>
  <c r="T26" i="28"/>
  <c r="T36" i="28"/>
  <c r="T49" i="28"/>
  <c r="T47" i="28"/>
  <c r="T33" i="28"/>
  <c r="T43" i="28"/>
  <c r="T50" i="28"/>
  <c r="T53" i="28"/>
  <c r="T40" i="28"/>
  <c r="T42" i="28"/>
  <c r="T48" i="28"/>
  <c r="T56" i="28"/>
  <c r="T55" i="28"/>
  <c r="T44" i="28"/>
  <c r="T41" i="28"/>
  <c r="T57" i="28"/>
  <c r="T51" i="28"/>
  <c r="T58" i="28"/>
  <c r="T52" i="28"/>
  <c r="T39" i="28"/>
  <c r="T54" i="28"/>
  <c r="T46" i="28"/>
  <c r="T66" i="28"/>
  <c r="T78" i="28"/>
  <c r="T67" i="28"/>
  <c r="T74" i="28"/>
  <c r="T45" i="28"/>
  <c r="T71" i="28"/>
  <c r="T68" i="28"/>
  <c r="T87" i="28"/>
  <c r="T65" i="28"/>
  <c r="T84" i="28"/>
  <c r="T63" i="28"/>
  <c r="T59" i="28"/>
  <c r="T82" i="28"/>
  <c r="T91" i="28"/>
  <c r="T90" i="28"/>
  <c r="T85" i="28"/>
  <c r="T72" i="28"/>
  <c r="T76" i="28"/>
  <c r="T88" i="28"/>
  <c r="T60" i="28"/>
  <c r="T89" i="28"/>
  <c r="T86" i="28"/>
  <c r="T69" i="28"/>
  <c r="T73" i="28"/>
  <c r="T83" i="28"/>
  <c r="T81" i="28"/>
  <c r="T70" i="28"/>
  <c r="T77" i="28"/>
  <c r="T62" i="28"/>
  <c r="T64" i="28"/>
  <c r="T79" i="28"/>
  <c r="T110" i="28"/>
  <c r="T75" i="28"/>
  <c r="T80" i="28"/>
  <c r="T106" i="28"/>
  <c r="T61" i="28"/>
  <c r="T108" i="28"/>
  <c r="T107" i="28"/>
  <c r="T116" i="28"/>
  <c r="T111" i="28"/>
  <c r="T120" i="28"/>
  <c r="T101" i="28"/>
  <c r="T99" i="28"/>
  <c r="T100" i="28"/>
  <c r="T94" i="28"/>
  <c r="T112" i="28"/>
  <c r="T121" i="28"/>
  <c r="T127" i="28"/>
  <c r="T126" i="28"/>
  <c r="T114" i="28"/>
  <c r="T128" i="28"/>
  <c r="T97" i="28"/>
  <c r="T92" i="28"/>
  <c r="T95" i="28"/>
  <c r="T122" i="28"/>
  <c r="T117" i="28"/>
  <c r="T119" i="28"/>
  <c r="T104" i="28"/>
  <c r="T124" i="28"/>
  <c r="T123" i="28"/>
  <c r="T109" i="28"/>
  <c r="T93" i="28"/>
  <c r="T125" i="28"/>
  <c r="T129" i="28"/>
  <c r="T103" i="28"/>
  <c r="T118" i="28"/>
  <c r="T115" i="28"/>
  <c r="T96" i="28"/>
  <c r="T163" i="28"/>
  <c r="T98" i="28"/>
  <c r="T131" i="28"/>
  <c r="T102" i="28"/>
  <c r="T130" i="28"/>
  <c r="T113" i="28"/>
  <c r="T157" i="28"/>
  <c r="T105" i="28"/>
  <c r="T153" i="28"/>
  <c r="T176" i="28"/>
  <c r="T147" i="28"/>
  <c r="T150" i="28"/>
  <c r="T156" i="28"/>
  <c r="T154" i="28"/>
  <c r="T149" i="28"/>
  <c r="T151" i="28"/>
  <c r="T165" i="28"/>
  <c r="T138" i="28"/>
  <c r="T180" i="28"/>
  <c r="T170" i="28"/>
  <c r="T143" i="28"/>
  <c r="T182" i="28"/>
  <c r="T145" i="28"/>
  <c r="T146" i="28"/>
  <c r="T161" i="28"/>
  <c r="T178" i="28"/>
  <c r="T155" i="28"/>
  <c r="T132" i="28"/>
  <c r="T140" i="28"/>
  <c r="T134" i="28"/>
  <c r="T144" i="28"/>
  <c r="T139" i="28"/>
  <c r="T175" i="28"/>
  <c r="T164" i="28"/>
  <c r="T133" i="28"/>
  <c r="T177" i="28"/>
  <c r="T136" i="28"/>
  <c r="T168" i="28"/>
  <c r="T137" i="28"/>
  <c r="T169" i="28"/>
  <c r="T171" i="28"/>
  <c r="T141" i="28"/>
  <c r="T172" i="28"/>
  <c r="T152" i="28"/>
  <c r="T166" i="28"/>
  <c r="T174" i="28"/>
  <c r="T162" i="28"/>
  <c r="T173" i="28"/>
  <c r="T135" i="28"/>
  <c r="T148" i="28"/>
  <c r="T167" i="28"/>
  <c r="T160" i="28"/>
  <c r="T159" i="28"/>
  <c r="T183" i="28"/>
  <c r="T190" i="28"/>
  <c r="T216" i="28"/>
  <c r="T188" i="28"/>
  <c r="T158" i="28"/>
  <c r="T185" i="28"/>
  <c r="T195" i="28"/>
  <c r="T181" i="28"/>
  <c r="T142" i="28"/>
  <c r="T179" i="28"/>
  <c r="T201" i="28"/>
  <c r="T199" i="28"/>
  <c r="T211" i="28"/>
  <c r="T225" i="28"/>
  <c r="T231" i="28"/>
  <c r="T217" i="28"/>
  <c r="T207" i="28"/>
  <c r="T212" i="28"/>
  <c r="T230" i="28"/>
  <c r="T223" i="28"/>
  <c r="T222" i="28"/>
  <c r="T192" i="28"/>
  <c r="T237" i="28"/>
  <c r="T233" i="28"/>
  <c r="T227" i="28"/>
  <c r="T224" i="28"/>
  <c r="T194" i="28"/>
  <c r="T186" i="28"/>
  <c r="T236" i="28"/>
  <c r="T242" i="28"/>
  <c r="T184" i="28"/>
  <c r="T228" i="28"/>
  <c r="T193" i="28"/>
  <c r="T220" i="28"/>
  <c r="T210" i="28"/>
  <c r="T198" i="28"/>
  <c r="T239" i="28"/>
  <c r="T213" i="28"/>
  <c r="T191" i="28"/>
  <c r="T203" i="28"/>
  <c r="T235" i="28"/>
  <c r="T240" i="28"/>
  <c r="T295" i="28"/>
  <c r="T197" i="28"/>
  <c r="T232" i="28"/>
  <c r="T187" i="28"/>
  <c r="T214" i="28"/>
  <c r="T221" i="28"/>
  <c r="T209" i="28"/>
  <c r="T196" i="28"/>
  <c r="T215" i="28"/>
  <c r="T241" i="28"/>
  <c r="T226" i="28"/>
  <c r="T189" i="28"/>
  <c r="T205" i="28"/>
  <c r="T238" i="28"/>
  <c r="T234" i="28"/>
  <c r="T206" i="28"/>
  <c r="T204" i="28"/>
  <c r="T202" i="28"/>
  <c r="T200" i="28"/>
  <c r="T276" i="28"/>
  <c r="T281" i="28"/>
  <c r="T256" i="28"/>
  <c r="T290" i="28"/>
  <c r="T277" i="28"/>
  <c r="T287" i="28"/>
  <c r="T283" i="28"/>
  <c r="T252" i="28"/>
  <c r="T304" i="28"/>
  <c r="T288" i="28"/>
  <c r="T253" i="28"/>
  <c r="T246" i="28"/>
  <c r="T229" i="28"/>
  <c r="T219" i="28"/>
  <c r="T247" i="28"/>
  <c r="T286" i="28"/>
  <c r="T303" i="28"/>
  <c r="T208" i="28"/>
  <c r="T280" i="28"/>
  <c r="T255" i="28"/>
  <c r="T269" i="28"/>
  <c r="T305" i="28"/>
  <c r="T260" i="28"/>
  <c r="T313" i="28"/>
  <c r="T291" i="28"/>
  <c r="T270" i="28"/>
  <c r="T264" i="28"/>
  <c r="T248" i="28"/>
  <c r="T285" i="28"/>
  <c r="T309" i="28"/>
  <c r="T258" i="28"/>
  <c r="T218" i="28"/>
  <c r="T294" i="28"/>
  <c r="T259" i="28"/>
  <c r="T274" i="28"/>
  <c r="T272" i="28"/>
  <c r="T297" i="28"/>
  <c r="T279" i="28"/>
  <c r="T261" i="28"/>
  <c r="T311" i="28"/>
  <c r="T323" i="28"/>
  <c r="T263" i="28"/>
  <c r="T257" i="28"/>
  <c r="T268" i="28"/>
  <c r="T275" i="28"/>
  <c r="T314" i="28"/>
  <c r="T296" i="28"/>
  <c r="T243" i="28"/>
  <c r="T324" i="28"/>
  <c r="T310" i="28"/>
  <c r="T273" i="28"/>
  <c r="T312" i="28"/>
  <c r="T245" i="28"/>
  <c r="T302" i="28"/>
  <c r="T262" i="28"/>
  <c r="T267" i="28"/>
  <c r="T271" i="28"/>
  <c r="T315" i="28"/>
  <c r="T278" i="28"/>
  <c r="T266" i="28"/>
  <c r="T244" i="28"/>
  <c r="T365" i="28"/>
  <c r="T250" i="28"/>
  <c r="T265" i="28"/>
  <c r="T293" i="28"/>
  <c r="T396" i="28"/>
  <c r="T318" i="28"/>
  <c r="T307" i="28"/>
  <c r="T254" i="28"/>
  <c r="T316" i="28"/>
  <c r="T306" i="28"/>
  <c r="T319" i="28"/>
  <c r="T299" i="28"/>
  <c r="T282" i="28"/>
  <c r="T298" i="28"/>
  <c r="T249" i="28"/>
  <c r="T300" i="28"/>
  <c r="T321" i="28"/>
  <c r="T320" i="28"/>
  <c r="T317" i="28"/>
  <c r="T289" i="28"/>
  <c r="T292" i="28"/>
  <c r="T308" i="28"/>
  <c r="T397" i="28"/>
  <c r="T357" i="28"/>
  <c r="T337" i="28"/>
  <c r="T399" i="28"/>
  <c r="T375" i="28"/>
  <c r="T378" i="28"/>
  <c r="T386" i="28"/>
  <c r="T364" i="28"/>
  <c r="T385" i="28"/>
  <c r="T371" i="28"/>
  <c r="T376" i="28"/>
  <c r="T358" i="28"/>
  <c r="T342" i="28"/>
  <c r="T354" i="28"/>
  <c r="T251" i="28"/>
  <c r="T328" i="28"/>
  <c r="T345" i="28"/>
  <c r="T353" i="28"/>
  <c r="T301" i="28"/>
  <c r="T384" i="28"/>
  <c r="T383" i="28"/>
  <c r="T356" i="28"/>
  <c r="T346" i="28"/>
  <c r="T400" i="28"/>
  <c r="T408" i="28"/>
  <c r="T284" i="28"/>
  <c r="T347" i="28"/>
  <c r="T381" i="28"/>
  <c r="T370" i="28"/>
  <c r="T398" i="28"/>
  <c r="T368" i="28"/>
  <c r="T334" i="28"/>
  <c r="T322" i="28"/>
  <c r="T380" i="28"/>
  <c r="T349" i="28"/>
  <c r="T360" i="28"/>
  <c r="T350" i="28"/>
  <c r="T369" i="28"/>
  <c r="T332" i="28"/>
  <c r="T362" i="28"/>
  <c r="T410" i="28"/>
  <c r="T329" i="28"/>
  <c r="T359" i="28"/>
  <c r="T409" i="28"/>
  <c r="T343" i="28"/>
  <c r="T374" i="28"/>
  <c r="T338" i="28"/>
  <c r="T344" i="28"/>
  <c r="T379" i="28"/>
  <c r="T392" i="28"/>
  <c r="T340" i="28"/>
  <c r="T406" i="28"/>
  <c r="T333" i="28"/>
  <c r="T373" i="28"/>
  <c r="T325" i="28"/>
  <c r="T327" i="28"/>
  <c r="T382" i="28"/>
  <c r="T391" i="28"/>
  <c r="T326" i="28"/>
  <c r="T377" i="28"/>
  <c r="T390" i="28"/>
  <c r="T331" i="28"/>
  <c r="T330" i="28"/>
  <c r="T427" i="28"/>
  <c r="T498" i="28"/>
  <c r="T361" i="28"/>
  <c r="T363" i="28"/>
  <c r="T431" i="28"/>
  <c r="T407" i="28"/>
  <c r="T395" i="28"/>
  <c r="T393" i="28"/>
  <c r="T401" i="28"/>
  <c r="T403" i="28"/>
  <c r="T348" i="28"/>
  <c r="T405" i="28"/>
  <c r="T352" i="28"/>
  <c r="T335" i="28"/>
  <c r="T339" i="28"/>
  <c r="T355" i="28"/>
  <c r="T387" i="28"/>
  <c r="T351" i="28"/>
  <c r="T388" i="28"/>
  <c r="T402" i="28"/>
  <c r="T404" i="28"/>
  <c r="T372" i="28"/>
  <c r="T389" i="28"/>
  <c r="T394" i="28"/>
  <c r="T478" i="28"/>
  <c r="T436" i="28"/>
  <c r="T477" i="28"/>
  <c r="T472" i="28"/>
  <c r="T470" i="28"/>
  <c r="T488" i="28"/>
  <c r="T487" i="28"/>
  <c r="T447" i="28"/>
  <c r="T440" i="28"/>
  <c r="T494" i="28"/>
  <c r="T495" i="28"/>
  <c r="T465" i="28"/>
  <c r="T412" i="28"/>
  <c r="T433" i="28"/>
  <c r="T341" i="28"/>
  <c r="T367" i="28"/>
  <c r="T441" i="28"/>
  <c r="T444" i="28"/>
  <c r="T336" i="28"/>
  <c r="T428" i="28"/>
  <c r="T366" i="28"/>
  <c r="T475" i="28"/>
  <c r="T420" i="28"/>
  <c r="T451" i="28"/>
  <c r="T458" i="28"/>
  <c r="T419" i="28"/>
  <c r="T448" i="28"/>
  <c r="T418" i="28"/>
  <c r="T479" i="28"/>
  <c r="T485" i="28"/>
  <c r="T464" i="28"/>
  <c r="T449" i="28"/>
  <c r="T471" i="28"/>
  <c r="T450" i="28"/>
  <c r="T416" i="28"/>
  <c r="T457" i="28"/>
  <c r="T496" i="28"/>
  <c r="T446" i="28"/>
  <c r="T462" i="28"/>
  <c r="T424" i="28"/>
  <c r="T415" i="28"/>
  <c r="T442" i="28"/>
  <c r="T493" i="28"/>
  <c r="T452" i="28"/>
  <c r="T482" i="28"/>
  <c r="T490" i="28"/>
  <c r="T467" i="28"/>
  <c r="T429" i="28"/>
  <c r="T492" i="28"/>
  <c r="T469" i="28"/>
  <c r="T459" i="28"/>
  <c r="T435" i="28"/>
  <c r="T411" i="28"/>
  <c r="T417" i="28"/>
  <c r="T421" i="28"/>
  <c r="T466" i="28"/>
  <c r="T432" i="28"/>
  <c r="T463" i="28"/>
  <c r="T414" i="28"/>
  <c r="T468" i="28"/>
  <c r="T481" i="28"/>
  <c r="T486" i="28"/>
  <c r="T434" i="28"/>
  <c r="T422" i="28"/>
  <c r="T426" i="28"/>
  <c r="T453" i="28"/>
  <c r="T483" i="28"/>
  <c r="T413" i="28"/>
  <c r="T491" i="28"/>
  <c r="T474" i="28"/>
  <c r="T437" i="28"/>
  <c r="T489" i="28"/>
  <c r="T439" i="28"/>
  <c r="T497" i="28"/>
  <c r="T430" i="28"/>
  <c r="T423" i="28"/>
  <c r="T461" i="28"/>
  <c r="T460" i="28"/>
  <c r="T425" i="28"/>
  <c r="T438" i="28"/>
  <c r="T473" i="28"/>
  <c r="T480" i="28"/>
  <c r="T476" i="28"/>
  <c r="T484" i="28"/>
  <c r="T445" i="28"/>
  <c r="T443" i="28"/>
  <c r="T456" i="28"/>
  <c r="T455" i="28"/>
  <c r="T454" i="28"/>
  <c r="AB640" i="28" l="1"/>
  <c r="AA640" i="28" s="1"/>
  <c r="U640" i="28" s="1"/>
  <c r="AB691" i="28"/>
  <c r="AA691" i="28" s="1"/>
  <c r="U691" i="28" s="1"/>
  <c r="AB625" i="29"/>
  <c r="AA625" i="29" s="1"/>
  <c r="U625" i="29" s="1"/>
  <c r="AB511" i="29"/>
  <c r="AA511" i="29" s="1"/>
  <c r="U511" i="29" s="1"/>
  <c r="AB589" i="29"/>
  <c r="AA589" i="29" s="1"/>
  <c r="U589" i="29" s="1"/>
  <c r="AB637" i="29"/>
  <c r="AA637" i="29" s="1"/>
  <c r="U637" i="29" s="1"/>
  <c r="AB554" i="29"/>
  <c r="AA554" i="29" s="1"/>
  <c r="U554" i="29" s="1"/>
  <c r="AB606" i="28"/>
  <c r="AA606" i="28" s="1"/>
  <c r="U606" i="28" s="1"/>
  <c r="AB596" i="28"/>
  <c r="AA596" i="28" s="1"/>
  <c r="U596" i="28" s="1"/>
  <c r="AB584" i="28"/>
  <c r="AA584" i="28" s="1"/>
  <c r="U584" i="28" s="1"/>
  <c r="AB588" i="28"/>
  <c r="AA588" i="28" s="1"/>
  <c r="U588" i="28" s="1"/>
  <c r="AB525" i="28"/>
  <c r="AA525" i="28" s="1"/>
  <c r="U525" i="28" s="1"/>
  <c r="AB625" i="28"/>
  <c r="AA625" i="28" s="1"/>
  <c r="U625" i="28" s="1"/>
  <c r="AB612" i="28"/>
  <c r="AA612" i="28" s="1"/>
  <c r="U612" i="28" s="1"/>
  <c r="AB610" i="28"/>
  <c r="AA610" i="28" s="1"/>
  <c r="U610" i="28" s="1"/>
  <c r="AB590" i="28"/>
  <c r="AA590" i="28" s="1"/>
  <c r="U590" i="28" s="1"/>
  <c r="AB657" i="28"/>
  <c r="AA657" i="28" s="1"/>
  <c r="U657" i="28" s="1"/>
  <c r="AB597" i="28"/>
  <c r="AA597" i="28" s="1"/>
  <c r="U597" i="28" s="1"/>
  <c r="AB583" i="28"/>
  <c r="AA583" i="28" s="1"/>
  <c r="U583" i="28" s="1"/>
  <c r="AB705" i="28"/>
  <c r="AA705" i="28" s="1"/>
  <c r="U705" i="28" s="1"/>
  <c r="AB532" i="29"/>
  <c r="AA532" i="29" s="1"/>
  <c r="U532" i="29" s="1"/>
  <c r="AB690" i="29"/>
  <c r="AA690" i="29" s="1"/>
  <c r="U690" i="29" s="1"/>
  <c r="AB375" i="29"/>
  <c r="AA375" i="29" s="1"/>
  <c r="U375" i="29" s="1"/>
  <c r="AB383" i="29"/>
  <c r="AA383" i="29" s="1"/>
  <c r="U383" i="29" s="1"/>
  <c r="AB529" i="29"/>
  <c r="AA529" i="29" s="1"/>
  <c r="U529" i="29" s="1"/>
  <c r="AB688" i="28"/>
  <c r="AA688" i="28" s="1"/>
  <c r="U688" i="28" s="1"/>
  <c r="AB702" i="28"/>
  <c r="AA702" i="28" s="1"/>
  <c r="U702" i="28" s="1"/>
  <c r="AB682" i="28"/>
  <c r="AA682" i="28" s="1"/>
  <c r="U682" i="28" s="1"/>
  <c r="AB349" i="29"/>
  <c r="AA349" i="29" s="1"/>
  <c r="U349" i="29" s="1"/>
  <c r="AB254" i="29"/>
  <c r="AA254" i="29" s="1"/>
  <c r="U254" i="29" s="1"/>
  <c r="AB346" i="29"/>
  <c r="AA346" i="29" s="1"/>
  <c r="U346" i="29" s="1"/>
  <c r="AB442" i="29"/>
  <c r="AA442" i="29" s="1"/>
  <c r="U442" i="29" s="1"/>
  <c r="AB504" i="29"/>
  <c r="AA504" i="29" s="1"/>
  <c r="U504" i="29" s="1"/>
  <c r="AB704" i="29"/>
  <c r="AA704" i="29" s="1"/>
  <c r="U704" i="29" s="1"/>
  <c r="AB499" i="29"/>
  <c r="AA499" i="29" s="1"/>
  <c r="U499" i="29" s="1"/>
  <c r="AB502" i="29"/>
  <c r="AA502" i="29" s="1"/>
  <c r="U502" i="29" s="1"/>
  <c r="AB588" i="29"/>
  <c r="AA588" i="29" s="1"/>
  <c r="U588" i="29" s="1"/>
  <c r="AB617" i="29"/>
  <c r="AA617" i="29" s="1"/>
  <c r="U617" i="29" s="1"/>
  <c r="AB564" i="29"/>
  <c r="AA564" i="29" s="1"/>
  <c r="U564" i="29" s="1"/>
  <c r="AB553" i="28"/>
  <c r="AA553" i="28" s="1"/>
  <c r="U553" i="28" s="1"/>
  <c r="AB513" i="29"/>
  <c r="AA513" i="29" s="1"/>
  <c r="U513" i="29" s="1"/>
  <c r="AB586" i="29"/>
  <c r="AA586" i="29" s="1"/>
  <c r="U586" i="29" s="1"/>
  <c r="AB665" i="29"/>
  <c r="AA665" i="29" s="1"/>
  <c r="U665" i="29" s="1"/>
  <c r="AB601" i="29"/>
  <c r="AA601" i="29" s="1"/>
  <c r="U601" i="29" s="1"/>
  <c r="AB362" i="29"/>
  <c r="AA362" i="29" s="1"/>
  <c r="U362" i="29" s="1"/>
  <c r="AB323" i="29"/>
  <c r="AA323" i="29" s="1"/>
  <c r="U323" i="29" s="1"/>
  <c r="AB652" i="29"/>
  <c r="AA652" i="29" s="1"/>
  <c r="U652" i="29" s="1"/>
  <c r="AB525" i="29"/>
  <c r="AA525" i="29" s="1"/>
  <c r="U525" i="29" s="1"/>
  <c r="AB510" i="29"/>
  <c r="AA510" i="29" s="1"/>
  <c r="U510" i="29" s="1"/>
  <c r="AB587" i="29"/>
  <c r="AA587" i="29" s="1"/>
  <c r="U587" i="29" s="1"/>
  <c r="AB547" i="29"/>
  <c r="AA547" i="29" s="1"/>
  <c r="U547" i="29" s="1"/>
  <c r="AB683" i="29"/>
  <c r="AA683" i="29" s="1"/>
  <c r="U683" i="29" s="1"/>
  <c r="AB619" i="28"/>
  <c r="AA619" i="28" s="1"/>
  <c r="U619" i="28" s="1"/>
  <c r="AB599" i="28"/>
  <c r="AA599" i="28" s="1"/>
  <c r="U599" i="28" s="1"/>
  <c r="AB607" i="28"/>
  <c r="AA607" i="28" s="1"/>
  <c r="U607" i="28" s="1"/>
  <c r="AB650" i="28"/>
  <c r="AA650" i="28" s="1"/>
  <c r="U650" i="28" s="1"/>
  <c r="AB616" i="28"/>
  <c r="AA616" i="28" s="1"/>
  <c r="U616" i="28" s="1"/>
  <c r="AB670" i="28"/>
  <c r="AA670" i="28" s="1"/>
  <c r="U670" i="28" s="1"/>
  <c r="AB542" i="28"/>
  <c r="AA542" i="28" s="1"/>
  <c r="U542" i="28" s="1"/>
  <c r="AB630" i="28"/>
  <c r="AA630" i="28" s="1"/>
  <c r="U630" i="28" s="1"/>
  <c r="AB589" i="28"/>
  <c r="AA589" i="28" s="1"/>
  <c r="U589" i="28" s="1"/>
  <c r="AB661" i="28"/>
  <c r="AA661" i="28" s="1"/>
  <c r="U661" i="28" s="1"/>
  <c r="AB603" i="28"/>
  <c r="AA603" i="28" s="1"/>
  <c r="U603" i="28" s="1"/>
  <c r="AB684" i="28"/>
  <c r="AA684" i="28" s="1"/>
  <c r="U684" i="28" s="1"/>
  <c r="AB524" i="28"/>
  <c r="AA524" i="28" s="1"/>
  <c r="U524" i="28" s="1"/>
  <c r="AB655" i="28"/>
  <c r="AA655" i="28" s="1"/>
  <c r="U655" i="28" s="1"/>
  <c r="AB532" i="28"/>
  <c r="AA532" i="28" s="1"/>
  <c r="U532" i="28" s="1"/>
  <c r="AB567" i="28"/>
  <c r="AA567" i="28" s="1"/>
  <c r="U567" i="28" s="1"/>
  <c r="AB554" i="28"/>
  <c r="AA554" i="28" s="1"/>
  <c r="U554" i="28" s="1"/>
  <c r="AB679" i="29"/>
  <c r="AA679" i="29" s="1"/>
  <c r="U679" i="29" s="1"/>
  <c r="AB546" i="29"/>
  <c r="AA546" i="29" s="1"/>
  <c r="U546" i="29" s="1"/>
  <c r="AB668" i="29"/>
  <c r="AA668" i="29" s="1"/>
  <c r="U668" i="29" s="1"/>
  <c r="AB538" i="29"/>
  <c r="AA538" i="29" s="1"/>
  <c r="U538" i="29" s="1"/>
  <c r="AB599" i="29"/>
  <c r="AA599" i="29" s="1"/>
  <c r="U599" i="29" s="1"/>
  <c r="AB536" i="29"/>
  <c r="AA536" i="29" s="1"/>
  <c r="U536" i="29" s="1"/>
  <c r="AB710" i="29"/>
  <c r="AA710" i="29" s="1"/>
  <c r="U710" i="29" s="1"/>
  <c r="AB635" i="29"/>
  <c r="AA635" i="29" s="1"/>
  <c r="U635" i="29" s="1"/>
  <c r="AB577" i="29"/>
  <c r="AA577" i="29" s="1"/>
  <c r="U577" i="29" s="1"/>
  <c r="AB687" i="29"/>
  <c r="AA687" i="29" s="1"/>
  <c r="U687" i="29" s="1"/>
  <c r="AB660" i="29"/>
  <c r="AA660" i="29" s="1"/>
  <c r="U660" i="29" s="1"/>
  <c r="AB627" i="29"/>
  <c r="AA627" i="29" s="1"/>
  <c r="U627" i="29" s="1"/>
  <c r="AB390" i="29"/>
  <c r="AA390" i="29" s="1"/>
  <c r="U390" i="29" s="1"/>
  <c r="AB501" i="29"/>
  <c r="AA501" i="29" s="1"/>
  <c r="U501" i="29" s="1"/>
  <c r="AB575" i="29"/>
  <c r="AA575" i="29" s="1"/>
  <c r="U575" i="29" s="1"/>
  <c r="AB597" i="29"/>
  <c r="AA597" i="29" s="1"/>
  <c r="U597" i="29" s="1"/>
  <c r="AB581" i="29"/>
  <c r="AA581" i="29" s="1"/>
  <c r="U581" i="29" s="1"/>
  <c r="AB648" i="29"/>
  <c r="AA648" i="29" s="1"/>
  <c r="U648" i="29" s="1"/>
  <c r="AB615" i="29"/>
  <c r="AA615" i="29" s="1"/>
  <c r="U615" i="29" s="1"/>
  <c r="AB707" i="29"/>
  <c r="AA707" i="29" s="1"/>
  <c r="U707" i="29" s="1"/>
  <c r="AB218" i="29"/>
  <c r="AA218" i="29" s="1"/>
  <c r="U218" i="29" s="1"/>
  <c r="AB233" i="29"/>
  <c r="AA233" i="29" s="1"/>
  <c r="U233" i="29" s="1"/>
  <c r="AB311" i="29"/>
  <c r="AA311" i="29" s="1"/>
  <c r="U311" i="29" s="1"/>
  <c r="AB415" i="29"/>
  <c r="AA415" i="29" s="1"/>
  <c r="U415" i="29" s="1"/>
  <c r="AB465" i="29"/>
  <c r="AA465" i="29" s="1"/>
  <c r="U465" i="29" s="1"/>
  <c r="AB473" i="29"/>
  <c r="AA473" i="29" s="1"/>
  <c r="U473" i="29" s="1"/>
  <c r="AB437" i="29"/>
  <c r="AA437" i="29" s="1"/>
  <c r="U437" i="29" s="1"/>
  <c r="AB534" i="29"/>
  <c r="AA534" i="29" s="1"/>
  <c r="U534" i="29" s="1"/>
  <c r="AB539" i="29"/>
  <c r="AA539" i="29" s="1"/>
  <c r="U539" i="29" s="1"/>
  <c r="AB290" i="29"/>
  <c r="AA290" i="29" s="1"/>
  <c r="U290" i="29" s="1"/>
  <c r="AB350" i="29"/>
  <c r="AA350" i="29" s="1"/>
  <c r="U350" i="29" s="1"/>
  <c r="AB440" i="29"/>
  <c r="AA440" i="29" s="1"/>
  <c r="U440" i="29" s="1"/>
  <c r="AB543" i="29"/>
  <c r="AA543" i="29" s="1"/>
  <c r="U543" i="29" s="1"/>
  <c r="AB530" i="29"/>
  <c r="AA530" i="29" s="1"/>
  <c r="U530" i="29" s="1"/>
  <c r="AB594" i="29"/>
  <c r="AA594" i="29" s="1"/>
  <c r="U594" i="29" s="1"/>
  <c r="AB566" i="29"/>
  <c r="AA566" i="29" s="1"/>
  <c r="U566" i="29" s="1"/>
  <c r="AB689" i="29"/>
  <c r="AA689" i="29" s="1"/>
  <c r="U689" i="29" s="1"/>
  <c r="AB644" i="29"/>
  <c r="AA644" i="29" s="1"/>
  <c r="U644" i="29" s="1"/>
  <c r="AB607" i="29"/>
  <c r="AA607" i="29" s="1"/>
  <c r="U607" i="29" s="1"/>
  <c r="AB678" i="29"/>
  <c r="AA678" i="29" s="1"/>
  <c r="U678" i="29" s="1"/>
  <c r="AB551" i="29"/>
  <c r="AA551" i="29" s="1"/>
  <c r="U551" i="29" s="1"/>
  <c r="AB274" i="29"/>
  <c r="AA274" i="29" s="1"/>
  <c r="U274" i="29" s="1"/>
  <c r="AB500" i="29"/>
  <c r="AA500" i="29" s="1"/>
  <c r="U500" i="29" s="1"/>
  <c r="AB667" i="29"/>
  <c r="AA667" i="29" s="1"/>
  <c r="U667" i="29" s="1"/>
  <c r="AB680" i="29"/>
  <c r="AA680" i="29" s="1"/>
  <c r="U680" i="29" s="1"/>
  <c r="AB568" i="29"/>
  <c r="AA568" i="29" s="1"/>
  <c r="U568" i="29" s="1"/>
  <c r="AB512" i="29"/>
  <c r="AA512" i="29" s="1"/>
  <c r="U512" i="29" s="1"/>
  <c r="AB638" i="29"/>
  <c r="AA638" i="29" s="1"/>
  <c r="U638" i="29" s="1"/>
  <c r="AB645" i="29"/>
  <c r="AA645" i="29" s="1"/>
  <c r="U645" i="29" s="1"/>
  <c r="AB654" i="29"/>
  <c r="AA654" i="29" s="1"/>
  <c r="U654" i="29" s="1"/>
  <c r="AB503" i="29"/>
  <c r="AA503" i="29" s="1"/>
  <c r="U503" i="29" s="1"/>
  <c r="AB517" i="29"/>
  <c r="AA517" i="29" s="1"/>
  <c r="U517" i="29" s="1"/>
  <c r="AB514" i="29"/>
  <c r="AA514" i="29" s="1"/>
  <c r="U514" i="29" s="1"/>
  <c r="AB528" i="29"/>
  <c r="AA528" i="29" s="1"/>
  <c r="U528" i="29" s="1"/>
  <c r="AB542" i="29"/>
  <c r="AA542" i="29" s="1"/>
  <c r="U542" i="29" s="1"/>
  <c r="AB549" i="29"/>
  <c r="AA549" i="29" s="1"/>
  <c r="U549" i="29" s="1"/>
  <c r="AB523" i="29"/>
  <c r="AA523" i="29" s="1"/>
  <c r="U523" i="29" s="1"/>
  <c r="AB712" i="29"/>
  <c r="AA712" i="29" s="1"/>
  <c r="U712" i="29" s="1"/>
  <c r="AB661" i="29"/>
  <c r="AA661" i="29" s="1"/>
  <c r="U661" i="29" s="1"/>
  <c r="AB671" i="29"/>
  <c r="AA671" i="29" s="1"/>
  <c r="U671" i="29" s="1"/>
  <c r="AB682" i="29"/>
  <c r="AA682" i="29" s="1"/>
  <c r="U682" i="29" s="1"/>
  <c r="AB593" i="29"/>
  <c r="AA593" i="29" s="1"/>
  <c r="U593" i="29" s="1"/>
  <c r="AB565" i="29"/>
  <c r="AA565" i="29" s="1"/>
  <c r="U565" i="29" s="1"/>
  <c r="AB702" i="29"/>
  <c r="AA702" i="29" s="1"/>
  <c r="U702" i="29" s="1"/>
  <c r="AB651" i="29"/>
  <c r="AA651" i="29" s="1"/>
  <c r="U651" i="29" s="1"/>
  <c r="AB612" i="29"/>
  <c r="AA612" i="29" s="1"/>
  <c r="U612" i="29" s="1"/>
  <c r="AB628" i="29"/>
  <c r="AA628" i="29" s="1"/>
  <c r="U628" i="29" s="1"/>
  <c r="AB693" i="29"/>
  <c r="AA693" i="29" s="1"/>
  <c r="U693" i="29" s="1"/>
  <c r="AB666" i="29"/>
  <c r="AA666" i="29" s="1"/>
  <c r="U666" i="29" s="1"/>
  <c r="AB427" i="29"/>
  <c r="AA427" i="29" s="1"/>
  <c r="U427" i="29" s="1"/>
  <c r="AB492" i="29"/>
  <c r="AA492" i="29" s="1"/>
  <c r="U492" i="29" s="1"/>
  <c r="AB413" i="29"/>
  <c r="AA413" i="29" s="1"/>
  <c r="U413" i="29" s="1"/>
  <c r="AB559" i="29"/>
  <c r="AA559" i="29" s="1"/>
  <c r="U559" i="29" s="1"/>
  <c r="AB491" i="29"/>
  <c r="AA491" i="29" s="1"/>
  <c r="U491" i="29" s="1"/>
  <c r="AB425" i="29"/>
  <c r="AA425" i="29" s="1"/>
  <c r="U425" i="29" s="1"/>
  <c r="AB574" i="29"/>
  <c r="AA574" i="29" s="1"/>
  <c r="U574" i="29" s="1"/>
  <c r="AB242" i="29"/>
  <c r="AA242" i="29" s="1"/>
  <c r="U242" i="29" s="1"/>
  <c r="AB358" i="29"/>
  <c r="AA358" i="29" s="1"/>
  <c r="U358" i="29" s="1"/>
  <c r="AB481" i="29"/>
  <c r="AA481" i="29" s="1"/>
  <c r="U481" i="29" s="1"/>
  <c r="AB367" i="29"/>
  <c r="AA367" i="29" s="1"/>
  <c r="U367" i="29" s="1"/>
  <c r="AB432" i="29"/>
  <c r="AA432" i="29" s="1"/>
  <c r="U432" i="29" s="1"/>
  <c r="AB414" i="29"/>
  <c r="AA414" i="29" s="1"/>
  <c r="U414" i="29" s="1"/>
  <c r="AB558" i="29"/>
  <c r="AA558" i="29" s="1"/>
  <c r="U558" i="29" s="1"/>
  <c r="AB544" i="29"/>
  <c r="AA544" i="29" s="1"/>
  <c r="U544" i="29" s="1"/>
  <c r="AB309" i="29"/>
  <c r="AA309" i="29" s="1"/>
  <c r="U309" i="29" s="1"/>
  <c r="AB264" i="29"/>
  <c r="AA264" i="29" s="1"/>
  <c r="U264" i="29" s="1"/>
  <c r="AB393" i="29"/>
  <c r="AA393" i="29" s="1"/>
  <c r="U393" i="29" s="1"/>
  <c r="AB370" i="29"/>
  <c r="AA370" i="29" s="1"/>
  <c r="U370" i="29" s="1"/>
  <c r="AB330" i="29"/>
  <c r="AA330" i="29" s="1"/>
  <c r="U330" i="29" s="1"/>
  <c r="AB348" i="29"/>
  <c r="AA348" i="29" s="1"/>
  <c r="U348" i="29" s="1"/>
  <c r="AB363" i="29"/>
  <c r="AA363" i="29" s="1"/>
  <c r="U363" i="29" s="1"/>
  <c r="AB527" i="29"/>
  <c r="AA527" i="29" s="1"/>
  <c r="U527" i="29" s="1"/>
  <c r="AB211" i="29"/>
  <c r="AA211" i="29" s="1"/>
  <c r="U211" i="29" s="1"/>
  <c r="AB299" i="29"/>
  <c r="AA299" i="29" s="1"/>
  <c r="U299" i="29" s="1"/>
  <c r="AB270" i="29"/>
  <c r="AA270" i="29" s="1"/>
  <c r="U270" i="29" s="1"/>
  <c r="AB318" i="29"/>
  <c r="AA318" i="29" s="1"/>
  <c r="U318" i="29" s="1"/>
  <c r="AB280" i="29"/>
  <c r="AA280" i="29" s="1"/>
  <c r="U280" i="29" s="1"/>
  <c r="AB369" i="29"/>
  <c r="AA369" i="29" s="1"/>
  <c r="U369" i="29" s="1"/>
  <c r="AB691" i="29"/>
  <c r="AA691" i="29" s="1"/>
  <c r="U691" i="29" s="1"/>
  <c r="AB475" i="29"/>
  <c r="AA475" i="29" s="1"/>
  <c r="U475" i="29" s="1"/>
  <c r="AB416" i="29"/>
  <c r="AA416" i="29" s="1"/>
  <c r="U416" i="29" s="1"/>
  <c r="AB489" i="29"/>
  <c r="AA489" i="29" s="1"/>
  <c r="U489" i="29" s="1"/>
  <c r="AB476" i="29"/>
  <c r="AA476" i="29" s="1"/>
  <c r="U476" i="29" s="1"/>
  <c r="AB438" i="29"/>
  <c r="AA438" i="29" s="1"/>
  <c r="U438" i="29" s="1"/>
  <c r="AB247" i="29"/>
  <c r="AA247" i="29" s="1"/>
  <c r="U247" i="29" s="1"/>
  <c r="AB268" i="29"/>
  <c r="AA268" i="29" s="1"/>
  <c r="U268" i="29" s="1"/>
  <c r="AB384" i="29"/>
  <c r="AA384" i="29" s="1"/>
  <c r="U384" i="29" s="1"/>
  <c r="AB549" i="28"/>
  <c r="AA549" i="28" s="1"/>
  <c r="U549" i="28" s="1"/>
  <c r="AB658" i="28"/>
  <c r="AA658" i="28" s="1"/>
  <c r="U658" i="28" s="1"/>
  <c r="AB541" i="28"/>
  <c r="AA541" i="28" s="1"/>
  <c r="U541" i="28" s="1"/>
  <c r="AB631" i="28"/>
  <c r="AA631" i="28" s="1"/>
  <c r="U631" i="28" s="1"/>
  <c r="AB626" i="28"/>
  <c r="AA626" i="28" s="1"/>
  <c r="U626" i="28" s="1"/>
  <c r="AB523" i="28"/>
  <c r="AA523" i="28" s="1"/>
  <c r="U523" i="28" s="1"/>
  <c r="AB535" i="28"/>
  <c r="AA535" i="28" s="1"/>
  <c r="U535" i="28" s="1"/>
  <c r="AB585" i="28"/>
  <c r="AA585" i="28" s="1"/>
  <c r="U585" i="28" s="1"/>
  <c r="AB637" i="28"/>
  <c r="AA637" i="28" s="1"/>
  <c r="U637" i="28" s="1"/>
  <c r="AB544" i="28"/>
  <c r="AA544" i="28" s="1"/>
  <c r="U544" i="28" s="1"/>
  <c r="AB710" i="28"/>
  <c r="AA710" i="28" s="1"/>
  <c r="U710" i="28" s="1"/>
  <c r="AB538" i="28"/>
  <c r="AA538" i="28" s="1"/>
  <c r="U538" i="28" s="1"/>
  <c r="AB508" i="28"/>
  <c r="AA508" i="28" s="1"/>
  <c r="U508" i="28" s="1"/>
  <c r="AB638" i="28"/>
  <c r="AA638" i="28" s="1"/>
  <c r="U638" i="28" s="1"/>
  <c r="AB530" i="28"/>
  <c r="AA530" i="28" s="1"/>
  <c r="U530" i="28" s="1"/>
  <c r="AB628" i="28"/>
  <c r="AA628" i="28" s="1"/>
  <c r="U628" i="28" s="1"/>
  <c r="AB594" i="28"/>
  <c r="AA594" i="28" s="1"/>
  <c r="U594" i="28" s="1"/>
  <c r="AB501" i="28"/>
  <c r="AA501" i="28" s="1"/>
  <c r="U501" i="28" s="1"/>
  <c r="AB665" i="28"/>
  <c r="AA665" i="28" s="1"/>
  <c r="U665" i="28" s="1"/>
  <c r="AB526" i="28"/>
  <c r="AA526" i="28" s="1"/>
  <c r="U526" i="28" s="1"/>
  <c r="AB520" i="28"/>
  <c r="AA520" i="28" s="1"/>
  <c r="U520" i="28" s="1"/>
  <c r="AB653" i="28"/>
  <c r="AA653" i="28" s="1"/>
  <c r="U653" i="28" s="1"/>
  <c r="AB669" i="28"/>
  <c r="AA669" i="28" s="1"/>
  <c r="U669" i="28" s="1"/>
  <c r="AB536" i="28"/>
  <c r="AA536" i="28" s="1"/>
  <c r="U536" i="28" s="1"/>
  <c r="AB500" i="28"/>
  <c r="AA500" i="28" s="1"/>
  <c r="U500" i="28" s="1"/>
  <c r="AB627" i="28"/>
  <c r="AA627" i="28" s="1"/>
  <c r="U627" i="28" s="1"/>
  <c r="AB551" i="28"/>
  <c r="AA551" i="28" s="1"/>
  <c r="U551" i="28" s="1"/>
  <c r="AB593" i="28"/>
  <c r="AA593" i="28" s="1"/>
  <c r="U593" i="28" s="1"/>
  <c r="AB679" i="28"/>
  <c r="AA679" i="28" s="1"/>
  <c r="U679" i="28" s="1"/>
  <c r="AB529" i="28"/>
  <c r="AA529" i="28" s="1"/>
  <c r="U529" i="28" s="1"/>
  <c r="AB595" i="28"/>
  <c r="AA595" i="28" s="1"/>
  <c r="U595" i="28" s="1"/>
  <c r="AB581" i="28"/>
  <c r="AA581" i="28" s="1"/>
  <c r="U581" i="28" s="1"/>
  <c r="AB545" i="28"/>
  <c r="AA545" i="28" s="1"/>
  <c r="U545" i="28" s="1"/>
  <c r="AB712" i="28"/>
  <c r="AA712" i="28" s="1"/>
  <c r="U712" i="28" s="1"/>
  <c r="AB566" i="28"/>
  <c r="AA566" i="28" s="1"/>
  <c r="U566" i="28" s="1"/>
  <c r="AB586" i="28"/>
  <c r="AA586" i="28" s="1"/>
  <c r="U586" i="28" s="1"/>
  <c r="AB220" i="29"/>
  <c r="AA220" i="29" s="1"/>
  <c r="U220" i="29" s="1"/>
  <c r="AB306" i="29"/>
  <c r="AA306" i="29" s="1"/>
  <c r="U306" i="29" s="1"/>
  <c r="AB286" i="29"/>
  <c r="AA286" i="29" s="1"/>
  <c r="U286" i="29" s="1"/>
  <c r="AB283" i="29"/>
  <c r="AA283" i="29" s="1"/>
  <c r="U283" i="29" s="1"/>
  <c r="AB281" i="29"/>
  <c r="AA281" i="29" s="1"/>
  <c r="U281" i="29" s="1"/>
  <c r="AB407" i="29"/>
  <c r="AA407" i="29" s="1"/>
  <c r="U407" i="29" s="1"/>
  <c r="AB479" i="29"/>
  <c r="AA479" i="29" s="1"/>
  <c r="U479" i="29" s="1"/>
  <c r="AB417" i="29"/>
  <c r="AA417" i="29" s="1"/>
  <c r="U417" i="29" s="1"/>
  <c r="AB420" i="29"/>
  <c r="AA420" i="29" s="1"/>
  <c r="U420" i="29" s="1"/>
  <c r="AB578" i="29"/>
  <c r="AA578" i="29" s="1"/>
  <c r="U578" i="29" s="1"/>
  <c r="AB560" i="29"/>
  <c r="AA560" i="29" s="1"/>
  <c r="U560" i="29" s="1"/>
  <c r="AB595" i="29"/>
  <c r="AA595" i="29" s="1"/>
  <c r="U595" i="29" s="1"/>
  <c r="AB419" i="29"/>
  <c r="AA419" i="29" s="1"/>
  <c r="U419" i="29" s="1"/>
  <c r="AB266" i="29"/>
  <c r="AA266" i="29" s="1"/>
  <c r="U266" i="29" s="1"/>
  <c r="AB273" i="29"/>
  <c r="AA273" i="29" s="1"/>
  <c r="U273" i="29" s="1"/>
  <c r="AB324" i="29"/>
  <c r="AA324" i="29" s="1"/>
  <c r="U324" i="29" s="1"/>
  <c r="AB276" i="29"/>
  <c r="AA276" i="29" s="1"/>
  <c r="U276" i="29" s="1"/>
  <c r="AB376" i="29"/>
  <c r="AA376" i="29" s="1"/>
  <c r="U376" i="29" s="1"/>
  <c r="AB329" i="29"/>
  <c r="AA329" i="29" s="1"/>
  <c r="U329" i="29" s="1"/>
  <c r="AB408" i="29"/>
  <c r="AA408" i="29" s="1"/>
  <c r="U408" i="29" s="1"/>
  <c r="AB373" i="29"/>
  <c r="AA373" i="29" s="1"/>
  <c r="U373" i="29" s="1"/>
  <c r="AB338" i="29"/>
  <c r="AA338" i="29" s="1"/>
  <c r="U338" i="29" s="1"/>
  <c r="AB388" i="29"/>
  <c r="AA388" i="29" s="1"/>
  <c r="U388" i="29" s="1"/>
  <c r="AB488" i="29"/>
  <c r="AA488" i="29" s="1"/>
  <c r="U488" i="29" s="1"/>
  <c r="AB333" i="29"/>
  <c r="AA333" i="29" s="1"/>
  <c r="U333" i="29" s="1"/>
  <c r="AB444" i="29"/>
  <c r="AA444" i="29" s="1"/>
  <c r="U444" i="29" s="1"/>
  <c r="AB496" i="29"/>
  <c r="AA496" i="29" s="1"/>
  <c r="U496" i="29" s="1"/>
  <c r="AB591" i="29"/>
  <c r="AA591" i="29" s="1"/>
  <c r="U591" i="29" s="1"/>
  <c r="AB515" i="29"/>
  <c r="AA515" i="29" s="1"/>
  <c r="U515" i="29" s="1"/>
  <c r="AB576" i="29"/>
  <c r="AA576" i="29" s="1"/>
  <c r="U576" i="29" s="1"/>
  <c r="AB391" i="29"/>
  <c r="AA391" i="29" s="1"/>
  <c r="U391" i="29" s="1"/>
  <c r="AB193" i="29"/>
  <c r="AA193" i="29" s="1"/>
  <c r="U193" i="29" s="1"/>
  <c r="AB258" i="29"/>
  <c r="AA258" i="29" s="1"/>
  <c r="U258" i="29" s="1"/>
  <c r="AB261" i="29"/>
  <c r="AA261" i="29" s="1"/>
  <c r="U261" i="29" s="1"/>
  <c r="AB260" i="29"/>
  <c r="AA260" i="29" s="1"/>
  <c r="U260" i="29" s="1"/>
  <c r="AB359" i="29"/>
  <c r="AA359" i="29" s="1"/>
  <c r="U359" i="29" s="1"/>
  <c r="AB410" i="29"/>
  <c r="AA410" i="29" s="1"/>
  <c r="U410" i="29" s="1"/>
  <c r="AB447" i="29"/>
  <c r="AA447" i="29" s="1"/>
  <c r="U447" i="29" s="1"/>
  <c r="AB458" i="29"/>
  <c r="AA458" i="29" s="1"/>
  <c r="U458" i="29" s="1"/>
  <c r="AB443" i="29"/>
  <c r="AA443" i="29" s="1"/>
  <c r="U443" i="29" s="1"/>
  <c r="AB569" i="29"/>
  <c r="AA569" i="29" s="1"/>
  <c r="U569" i="29" s="1"/>
  <c r="AB521" i="29"/>
  <c r="AA521" i="29" s="1"/>
  <c r="U521" i="29" s="1"/>
  <c r="AB494" i="29"/>
  <c r="AA494" i="29" s="1"/>
  <c r="U494" i="29" s="1"/>
  <c r="AB322" i="29"/>
  <c r="AA322" i="29" s="1"/>
  <c r="U322" i="29" s="1"/>
  <c r="AB321" i="29"/>
  <c r="AA321" i="29" s="1"/>
  <c r="U321" i="29" s="1"/>
  <c r="AB326" i="29"/>
  <c r="AA326" i="29" s="1"/>
  <c r="U326" i="29" s="1"/>
  <c r="AB334" i="29"/>
  <c r="AA334" i="29" s="1"/>
  <c r="U334" i="29" s="1"/>
  <c r="AB335" i="29"/>
  <c r="AA335" i="29" s="1"/>
  <c r="U335" i="29" s="1"/>
  <c r="AB344" i="29"/>
  <c r="AA344" i="29" s="1"/>
  <c r="U344" i="29" s="1"/>
  <c r="AB418" i="29"/>
  <c r="AA418" i="29" s="1"/>
  <c r="U418" i="29" s="1"/>
  <c r="AB498" i="29"/>
  <c r="AA498" i="29" s="1"/>
  <c r="U498" i="29" s="1"/>
  <c r="AB520" i="29"/>
  <c r="AA520" i="29" s="1"/>
  <c r="U520" i="29" s="1"/>
  <c r="AB598" i="29"/>
  <c r="AA598" i="29" s="1"/>
  <c r="U598" i="29" s="1"/>
  <c r="AB533" i="29"/>
  <c r="AA533" i="29" s="1"/>
  <c r="U533" i="29" s="1"/>
  <c r="AB300" i="29"/>
  <c r="AA300" i="29" s="1"/>
  <c r="U300" i="29" s="1"/>
  <c r="AB267" i="29"/>
  <c r="AA267" i="29" s="1"/>
  <c r="U267" i="29" s="1"/>
  <c r="AB331" i="29"/>
  <c r="AA331" i="29" s="1"/>
  <c r="U331" i="29" s="1"/>
  <c r="AB402" i="29"/>
  <c r="AA402" i="29" s="1"/>
  <c r="U402" i="29" s="1"/>
  <c r="AB401" i="29"/>
  <c r="AA401" i="29" s="1"/>
  <c r="U401" i="29" s="1"/>
  <c r="AB461" i="29"/>
  <c r="AA461" i="29" s="1"/>
  <c r="U461" i="29" s="1"/>
  <c r="AB448" i="29"/>
  <c r="AA448" i="29" s="1"/>
  <c r="U448" i="29" s="1"/>
  <c r="AB463" i="29"/>
  <c r="AA463" i="29" s="1"/>
  <c r="U463" i="29" s="1"/>
  <c r="AB253" i="29"/>
  <c r="AA253" i="29" s="1"/>
  <c r="U253" i="29" s="1"/>
  <c r="AB703" i="29"/>
  <c r="AA703" i="29" s="1"/>
  <c r="U703" i="29" s="1"/>
  <c r="AB354" i="29"/>
  <c r="AA354" i="29" s="1"/>
  <c r="U354" i="29" s="1"/>
  <c r="AB291" i="29"/>
  <c r="AA291" i="29" s="1"/>
  <c r="U291" i="29" s="1"/>
  <c r="AB277" i="29"/>
  <c r="AA277" i="29" s="1"/>
  <c r="U277" i="29" s="1"/>
  <c r="AB246" i="29"/>
  <c r="AA246" i="29" s="1"/>
  <c r="U246" i="29" s="1"/>
  <c r="AB332" i="29"/>
  <c r="AA332" i="29" s="1"/>
  <c r="U332" i="29" s="1"/>
  <c r="AB399" i="29"/>
  <c r="AA399" i="29" s="1"/>
  <c r="U399" i="29" s="1"/>
  <c r="AB406" i="29"/>
  <c r="AA406" i="29" s="1"/>
  <c r="U406" i="29" s="1"/>
  <c r="AB485" i="29"/>
  <c r="AA485" i="29" s="1"/>
  <c r="U485" i="29" s="1"/>
  <c r="AB472" i="29"/>
  <c r="AA472" i="29" s="1"/>
  <c r="U472" i="29" s="1"/>
  <c r="AB395" i="29"/>
  <c r="AA395" i="29" s="1"/>
  <c r="U395" i="29" s="1"/>
  <c r="AB457" i="29"/>
  <c r="AA457" i="29" s="1"/>
  <c r="U457" i="29" s="1"/>
  <c r="AB450" i="29"/>
  <c r="AA450" i="29" s="1"/>
  <c r="U450" i="29" s="1"/>
  <c r="AB426" i="29"/>
  <c r="AA426" i="29" s="1"/>
  <c r="U426" i="29" s="1"/>
  <c r="AB435" i="29"/>
  <c r="AA435" i="29" s="1"/>
  <c r="U435" i="29" s="1"/>
  <c r="AB561" i="29"/>
  <c r="AA561" i="29" s="1"/>
  <c r="U561" i="29" s="1"/>
  <c r="AB493" i="29"/>
  <c r="AA493" i="29" s="1"/>
  <c r="U493" i="29" s="1"/>
  <c r="AB541" i="29"/>
  <c r="AA541" i="29" s="1"/>
  <c r="U541" i="29" s="1"/>
  <c r="AB229" i="29"/>
  <c r="AA229" i="29" s="1"/>
  <c r="U229" i="29" s="1"/>
  <c r="AB243" i="29"/>
  <c r="AA243" i="29" s="1"/>
  <c r="U243" i="29" s="1"/>
  <c r="AB285" i="29"/>
  <c r="AA285" i="29" s="1"/>
  <c r="U285" i="29" s="1"/>
  <c r="AB292" i="29"/>
  <c r="AA292" i="29" s="1"/>
  <c r="U292" i="29" s="1"/>
  <c r="AB356" i="29"/>
  <c r="AA356" i="29" s="1"/>
  <c r="U356" i="29" s="1"/>
  <c r="AB429" i="29"/>
  <c r="AA429" i="29" s="1"/>
  <c r="U429" i="29" s="1"/>
  <c r="AB470" i="29"/>
  <c r="AA470" i="29" s="1"/>
  <c r="U470" i="29" s="1"/>
  <c r="AB422" i="29"/>
  <c r="AA422" i="29" s="1"/>
  <c r="U422" i="29" s="1"/>
  <c r="AB505" i="29"/>
  <c r="AA505" i="29" s="1"/>
  <c r="U505" i="29" s="1"/>
  <c r="AB596" i="29"/>
  <c r="AA596" i="29" s="1"/>
  <c r="U596" i="29" s="1"/>
  <c r="AB509" i="29"/>
  <c r="AA509" i="29" s="1"/>
  <c r="U509" i="29" s="1"/>
  <c r="AB587" i="28"/>
  <c r="AA587" i="28" s="1"/>
  <c r="U587" i="28" s="1"/>
  <c r="AB568" i="28"/>
  <c r="AA568" i="28" s="1"/>
  <c r="U568" i="28" s="1"/>
  <c r="AB499" i="28"/>
  <c r="AA499" i="28" s="1"/>
  <c r="U499" i="28" s="1"/>
  <c r="AB195" i="29"/>
  <c r="AA195" i="29" s="1"/>
  <c r="U195" i="29" s="1"/>
  <c r="AB259" i="29"/>
  <c r="AA259" i="29" s="1"/>
  <c r="U259" i="29" s="1"/>
  <c r="AB313" i="29"/>
  <c r="AA313" i="29" s="1"/>
  <c r="U313" i="29" s="1"/>
  <c r="AB298" i="29"/>
  <c r="AA298" i="29" s="1"/>
  <c r="U298" i="29" s="1"/>
  <c r="AB265" i="29"/>
  <c r="AA265" i="29" s="1"/>
  <c r="U265" i="29" s="1"/>
  <c r="AB282" i="29"/>
  <c r="AA282" i="29" s="1"/>
  <c r="U282" i="29" s="1"/>
  <c r="AB368" i="29"/>
  <c r="AA368" i="29" s="1"/>
  <c r="U368" i="29" s="1"/>
  <c r="AB315" i="29"/>
  <c r="AA315" i="29" s="1"/>
  <c r="U315" i="29" s="1"/>
  <c r="AB255" i="29"/>
  <c r="AA255" i="29" s="1"/>
  <c r="U255" i="29" s="1"/>
  <c r="AB336" i="29"/>
  <c r="AA336" i="29" s="1"/>
  <c r="U336" i="29" s="1"/>
  <c r="AB328" i="29"/>
  <c r="AA328" i="29" s="1"/>
  <c r="U328" i="29" s="1"/>
  <c r="AB341" i="29"/>
  <c r="AA341" i="29" s="1"/>
  <c r="U341" i="29" s="1"/>
  <c r="AB357" i="29"/>
  <c r="AA357" i="29" s="1"/>
  <c r="U357" i="29" s="1"/>
  <c r="AB404" i="29"/>
  <c r="AA404" i="29" s="1"/>
  <c r="U404" i="29" s="1"/>
  <c r="AB477" i="29"/>
  <c r="AA477" i="29" s="1"/>
  <c r="U477" i="29" s="1"/>
  <c r="AB453" i="29"/>
  <c r="AA453" i="29" s="1"/>
  <c r="U453" i="29" s="1"/>
  <c r="AB468" i="29"/>
  <c r="AA468" i="29" s="1"/>
  <c r="U468" i="29" s="1"/>
  <c r="AB460" i="29"/>
  <c r="AA460" i="29" s="1"/>
  <c r="U460" i="29" s="1"/>
  <c r="AB484" i="29"/>
  <c r="AA484" i="29" s="1"/>
  <c r="U484" i="29" s="1"/>
  <c r="AB570" i="29"/>
  <c r="AA570" i="29" s="1"/>
  <c r="U570" i="29" s="1"/>
  <c r="AB434" i="29"/>
  <c r="AA434" i="29" s="1"/>
  <c r="U434" i="29" s="1"/>
  <c r="AB452" i="29"/>
  <c r="AA452" i="29" s="1"/>
  <c r="U452" i="29" s="1"/>
  <c r="AB571" i="29"/>
  <c r="AA571" i="29" s="1"/>
  <c r="U571" i="29" s="1"/>
  <c r="AB241" i="29"/>
  <c r="AA241" i="29" s="1"/>
  <c r="U241" i="29" s="1"/>
  <c r="AB567" i="29"/>
  <c r="AA567" i="29" s="1"/>
  <c r="U567" i="29" s="1"/>
  <c r="AB203" i="29"/>
  <c r="AA203" i="29" s="1"/>
  <c r="U203" i="29" s="1"/>
  <c r="AB296" i="29"/>
  <c r="AA296" i="29" s="1"/>
  <c r="U296" i="29" s="1"/>
  <c r="AB279" i="29"/>
  <c r="AA279" i="29" s="1"/>
  <c r="U279" i="29" s="1"/>
  <c r="AB403" i="29"/>
  <c r="AA403" i="29" s="1"/>
  <c r="U403" i="29" s="1"/>
  <c r="AB355" i="29"/>
  <c r="AA355" i="29" s="1"/>
  <c r="U355" i="29" s="1"/>
  <c r="AB398" i="29"/>
  <c r="AA398" i="29" s="1"/>
  <c r="U398" i="29" s="1"/>
  <c r="AB269" i="29"/>
  <c r="AA269" i="29" s="1"/>
  <c r="U269" i="29" s="1"/>
  <c r="AB303" i="29"/>
  <c r="AA303" i="29" s="1"/>
  <c r="U303" i="29" s="1"/>
  <c r="AB256" i="29"/>
  <c r="AA256" i="29" s="1"/>
  <c r="U256" i="29" s="1"/>
  <c r="AB307" i="29"/>
  <c r="AA307" i="29" s="1"/>
  <c r="U307" i="29" s="1"/>
  <c r="AB272" i="29"/>
  <c r="AA272" i="29" s="1"/>
  <c r="U272" i="29" s="1"/>
  <c r="AB361" i="29"/>
  <c r="AA361" i="29" s="1"/>
  <c r="U361" i="29" s="1"/>
  <c r="AB433" i="29"/>
  <c r="AA433" i="29" s="1"/>
  <c r="U433" i="29" s="1"/>
  <c r="AB466" i="29"/>
  <c r="AA466" i="29" s="1"/>
  <c r="U466" i="29" s="1"/>
  <c r="AB301" i="29"/>
  <c r="AA301" i="29" s="1"/>
  <c r="U301" i="29" s="1"/>
  <c r="AB244" i="29"/>
  <c r="AA244" i="29" s="1"/>
  <c r="U244" i="29" s="1"/>
  <c r="AB379" i="29"/>
  <c r="AA379" i="29" s="1"/>
  <c r="U379" i="29" s="1"/>
  <c r="AB381" i="29"/>
  <c r="AA381" i="29" s="1"/>
  <c r="U381" i="29" s="1"/>
  <c r="AB342" i="29"/>
  <c r="AA342" i="29" s="1"/>
  <c r="U342" i="29" s="1"/>
  <c r="AB352" i="29"/>
  <c r="AA352" i="29" s="1"/>
  <c r="U352" i="29" s="1"/>
  <c r="AB392" i="29"/>
  <c r="AA392" i="29" s="1"/>
  <c r="U392" i="29" s="1"/>
  <c r="AB451" i="29"/>
  <c r="AA451" i="29" s="1"/>
  <c r="U451" i="29" s="1"/>
  <c r="AB441" i="29"/>
  <c r="AA441" i="29" s="1"/>
  <c r="U441" i="29" s="1"/>
  <c r="AB449" i="29"/>
  <c r="AA449" i="29" s="1"/>
  <c r="U449" i="29" s="1"/>
  <c r="AB430" i="29"/>
  <c r="AA430" i="29" s="1"/>
  <c r="U430" i="29" s="1"/>
  <c r="AB439" i="29"/>
  <c r="AA439" i="29" s="1"/>
  <c r="U439" i="29" s="1"/>
  <c r="AB524" i="29"/>
  <c r="AA524" i="29" s="1"/>
  <c r="U524" i="29" s="1"/>
  <c r="AB572" i="29"/>
  <c r="AA572" i="29" s="1"/>
  <c r="U572" i="29" s="1"/>
  <c r="AB600" i="29"/>
  <c r="AA600" i="29" s="1"/>
  <c r="U600" i="29" s="1"/>
  <c r="AB522" i="29"/>
  <c r="AA522" i="29" s="1"/>
  <c r="U522" i="29" s="1"/>
  <c r="AB213" i="29"/>
  <c r="AA213" i="29" s="1"/>
  <c r="U213" i="29" s="1"/>
  <c r="AB297" i="29"/>
  <c r="AA297" i="29" s="1"/>
  <c r="U297" i="29" s="1"/>
  <c r="AB248" i="29"/>
  <c r="AA248" i="29" s="1"/>
  <c r="U248" i="29" s="1"/>
  <c r="AB284" i="29"/>
  <c r="AA284" i="29" s="1"/>
  <c r="U284" i="29" s="1"/>
  <c r="AB325" i="29"/>
  <c r="AA325" i="29" s="1"/>
  <c r="U325" i="29" s="1"/>
  <c r="AB409" i="29"/>
  <c r="AA409" i="29" s="1"/>
  <c r="U409" i="29" s="1"/>
  <c r="AB421" i="29"/>
  <c r="AA421" i="29" s="1"/>
  <c r="U421" i="29" s="1"/>
  <c r="AB199" i="29"/>
  <c r="AA199" i="29" s="1"/>
  <c r="U199" i="29" s="1"/>
  <c r="AB314" i="29"/>
  <c r="AA314" i="29" s="1"/>
  <c r="U314" i="29" s="1"/>
  <c r="AB364" i="29"/>
  <c r="AA364" i="29" s="1"/>
  <c r="U364" i="29" s="1"/>
  <c r="AB487" i="29"/>
  <c r="AA487" i="29" s="1"/>
  <c r="U487" i="29" s="1"/>
  <c r="AB372" i="29"/>
  <c r="AA372" i="29" s="1"/>
  <c r="U372" i="29" s="1"/>
  <c r="AB469" i="29"/>
  <c r="AA469" i="29" s="1"/>
  <c r="U469" i="29" s="1"/>
  <c r="AB462" i="29"/>
  <c r="AA462" i="29" s="1"/>
  <c r="U462" i="29" s="1"/>
  <c r="AB412" i="29"/>
  <c r="AA412" i="29" s="1"/>
  <c r="U412" i="29" s="1"/>
  <c r="AB474" i="29"/>
  <c r="AA474" i="29" s="1"/>
  <c r="U474" i="29" s="1"/>
  <c r="AB580" i="29"/>
  <c r="AA580" i="29" s="1"/>
  <c r="U580" i="29" s="1"/>
  <c r="AB537" i="29"/>
  <c r="AA537" i="29" s="1"/>
  <c r="U537" i="29" s="1"/>
  <c r="AB454" i="29"/>
  <c r="AA454" i="29" s="1"/>
  <c r="U454" i="29" s="1"/>
  <c r="AB556" i="29"/>
  <c r="AA556" i="29" s="1"/>
  <c r="U556" i="29" s="1"/>
  <c r="AB251" i="29"/>
  <c r="AA251" i="29" s="1"/>
  <c r="U251" i="29" s="1"/>
  <c r="AB302" i="29"/>
  <c r="AA302" i="29" s="1"/>
  <c r="U302" i="29" s="1"/>
  <c r="AB374" i="29"/>
  <c r="AA374" i="29" s="1"/>
  <c r="U374" i="29" s="1"/>
  <c r="AB464" i="29"/>
  <c r="AA464" i="29" s="1"/>
  <c r="U464" i="29" s="1"/>
  <c r="AB360" i="29"/>
  <c r="AA360" i="29" s="1"/>
  <c r="U360" i="29" s="1"/>
  <c r="AB471" i="29"/>
  <c r="AA471" i="29" s="1"/>
  <c r="U471" i="29" s="1"/>
  <c r="AB431" i="29"/>
  <c r="AA431" i="29" s="1"/>
  <c r="U431" i="29" s="1"/>
  <c r="AB445" i="29"/>
  <c r="AA445" i="29" s="1"/>
  <c r="U445" i="29" s="1"/>
  <c r="AB573" i="29"/>
  <c r="AA573" i="29" s="1"/>
  <c r="U573" i="29" s="1"/>
  <c r="AB467" i="29"/>
  <c r="AA467" i="29" s="1"/>
  <c r="U467" i="29" s="1"/>
  <c r="AB411" i="29"/>
  <c r="AA411" i="29" s="1"/>
  <c r="U411" i="29" s="1"/>
  <c r="AB562" i="29"/>
  <c r="AA562" i="29" s="1"/>
  <c r="U562" i="29" s="1"/>
  <c r="AB519" i="29"/>
  <c r="AA519" i="29" s="1"/>
  <c r="U519" i="29" s="1"/>
  <c r="AB585" i="29"/>
  <c r="AA585" i="29" s="1"/>
  <c r="U585" i="29" s="1"/>
  <c r="AB245" i="29"/>
  <c r="AA245" i="29" s="1"/>
  <c r="U245" i="29" s="1"/>
  <c r="AB340" i="29"/>
  <c r="AA340" i="29" s="1"/>
  <c r="U340" i="29" s="1"/>
  <c r="AB200" i="29"/>
  <c r="AA200" i="29" s="1"/>
  <c r="U200" i="29" s="1"/>
  <c r="AB252" i="29"/>
  <c r="AA252" i="29" s="1"/>
  <c r="U252" i="29" s="1"/>
  <c r="AB294" i="29"/>
  <c r="AA294" i="29" s="1"/>
  <c r="U294" i="29" s="1"/>
  <c r="AB250" i="29"/>
  <c r="AA250" i="29" s="1"/>
  <c r="U250" i="29" s="1"/>
  <c r="AB310" i="29"/>
  <c r="AA310" i="29" s="1"/>
  <c r="U310" i="29" s="1"/>
  <c r="AB327" i="29"/>
  <c r="AA327" i="29" s="1"/>
  <c r="U327" i="29" s="1"/>
  <c r="AB365" i="29"/>
  <c r="AA365" i="29" s="1"/>
  <c r="U365" i="29" s="1"/>
  <c r="AB378" i="29"/>
  <c r="AA378" i="29" s="1"/>
  <c r="U378" i="29" s="1"/>
  <c r="AB389" i="29"/>
  <c r="AA389" i="29" s="1"/>
  <c r="U389" i="29" s="1"/>
  <c r="AB337" i="29"/>
  <c r="AA337" i="29" s="1"/>
  <c r="U337" i="29" s="1"/>
  <c r="AB339" i="29"/>
  <c r="AA339" i="29" s="1"/>
  <c r="U339" i="29" s="1"/>
  <c r="AB405" i="29"/>
  <c r="AA405" i="29" s="1"/>
  <c r="U405" i="29" s="1"/>
  <c r="AB343" i="29"/>
  <c r="AA343" i="29" s="1"/>
  <c r="U343" i="29" s="1"/>
  <c r="AB459" i="29"/>
  <c r="AA459" i="29" s="1"/>
  <c r="U459" i="29" s="1"/>
  <c r="AB424" i="29"/>
  <c r="AA424" i="29" s="1"/>
  <c r="U424" i="29" s="1"/>
  <c r="AB436" i="29"/>
  <c r="AA436" i="29" s="1"/>
  <c r="U436" i="29" s="1"/>
  <c r="AB592" i="29"/>
  <c r="AA592" i="29" s="1"/>
  <c r="U592" i="29" s="1"/>
  <c r="AB486" i="29"/>
  <c r="AA486" i="29" s="1"/>
  <c r="U486" i="29" s="1"/>
  <c r="AB579" i="29"/>
  <c r="AA579" i="29" s="1"/>
  <c r="U579" i="29" s="1"/>
  <c r="AB507" i="29"/>
  <c r="AA507" i="29" s="1"/>
  <c r="U507" i="29" s="1"/>
  <c r="AB531" i="29"/>
  <c r="AA531" i="29" s="1"/>
  <c r="U531" i="29" s="1"/>
  <c r="AB508" i="29"/>
  <c r="AA508" i="29" s="1"/>
  <c r="U508" i="29" s="1"/>
  <c r="AB305" i="29"/>
  <c r="AA305" i="29" s="1"/>
  <c r="U305" i="29" s="1"/>
  <c r="AB275" i="29"/>
  <c r="AA275" i="29" s="1"/>
  <c r="U275" i="29" s="1"/>
  <c r="AB317" i="29"/>
  <c r="AA317" i="29" s="1"/>
  <c r="U317" i="29" s="1"/>
  <c r="AB371" i="29"/>
  <c r="AA371" i="29" s="1"/>
  <c r="U371" i="29" s="1"/>
  <c r="AB308" i="29"/>
  <c r="AA308" i="29" s="1"/>
  <c r="U308" i="29" s="1"/>
  <c r="AB263" i="29"/>
  <c r="AA263" i="29" s="1"/>
  <c r="U263" i="29" s="1"/>
  <c r="AB347" i="29"/>
  <c r="AA347" i="29" s="1"/>
  <c r="U347" i="29" s="1"/>
  <c r="AB400" i="29"/>
  <c r="AA400" i="29" s="1"/>
  <c r="U400" i="29" s="1"/>
  <c r="AB353" i="29"/>
  <c r="AA353" i="29" s="1"/>
  <c r="U353" i="29" s="1"/>
  <c r="AB380" i="29"/>
  <c r="AA380" i="29" s="1"/>
  <c r="U380" i="29" s="1"/>
  <c r="AB394" i="29"/>
  <c r="AA394" i="29" s="1"/>
  <c r="U394" i="29" s="1"/>
  <c r="AB293" i="29"/>
  <c r="AA293" i="29" s="1"/>
  <c r="U293" i="29" s="1"/>
  <c r="AB249" i="29"/>
  <c r="AA249" i="29" s="1"/>
  <c r="U249" i="29" s="1"/>
  <c r="AB289" i="29"/>
  <c r="AA289" i="29" s="1"/>
  <c r="U289" i="29" s="1"/>
  <c r="AB271" i="29"/>
  <c r="AA271" i="29" s="1"/>
  <c r="U271" i="29" s="1"/>
  <c r="AB312" i="29"/>
  <c r="AA312" i="29" s="1"/>
  <c r="U312" i="29" s="1"/>
  <c r="AB320" i="29"/>
  <c r="AA320" i="29" s="1"/>
  <c r="U320" i="29" s="1"/>
  <c r="AB483" i="29"/>
  <c r="AA483" i="29" s="1"/>
  <c r="U483" i="29" s="1"/>
  <c r="AB278" i="29"/>
  <c r="AA278" i="29" s="1"/>
  <c r="U278" i="29" s="1"/>
  <c r="AB319" i="29"/>
  <c r="AA319" i="29" s="1"/>
  <c r="U319" i="29" s="1"/>
  <c r="AB257" i="29"/>
  <c r="AA257" i="29" s="1"/>
  <c r="U257" i="29" s="1"/>
  <c r="AB385" i="29"/>
  <c r="AA385" i="29" s="1"/>
  <c r="U385" i="29" s="1"/>
  <c r="AB316" i="29"/>
  <c r="AA316" i="29" s="1"/>
  <c r="U316" i="29" s="1"/>
  <c r="AB262" i="29"/>
  <c r="AA262" i="29" s="1"/>
  <c r="U262" i="29" s="1"/>
  <c r="AB377" i="29"/>
  <c r="AA377" i="29" s="1"/>
  <c r="U377" i="29" s="1"/>
  <c r="AB386" i="29"/>
  <c r="AA386" i="29" s="1"/>
  <c r="U386" i="29" s="1"/>
  <c r="AB345" i="29"/>
  <c r="AA345" i="29" s="1"/>
  <c r="U345" i="29" s="1"/>
  <c r="AB382" i="29"/>
  <c r="AA382" i="29" s="1"/>
  <c r="U382" i="29" s="1"/>
  <c r="AB396" i="29"/>
  <c r="AA396" i="29" s="1"/>
  <c r="U396" i="29" s="1"/>
  <c r="AB397" i="29"/>
  <c r="AA397" i="29" s="1"/>
  <c r="U397" i="29" s="1"/>
  <c r="AB295" i="29"/>
  <c r="AA295" i="29" s="1"/>
  <c r="U295" i="29" s="1"/>
  <c r="AB351" i="29"/>
  <c r="AA351" i="29" s="1"/>
  <c r="U351" i="29" s="1"/>
  <c r="AB287" i="29"/>
  <c r="AA287" i="29" s="1"/>
  <c r="U287" i="29" s="1"/>
  <c r="AB387" i="29"/>
  <c r="AA387" i="29" s="1"/>
  <c r="U387" i="29" s="1"/>
  <c r="AB550" i="29"/>
  <c r="AA550" i="29" s="1"/>
  <c r="U550" i="29" s="1"/>
  <c r="AB548" i="29"/>
  <c r="AA548" i="29" s="1"/>
  <c r="U548" i="29" s="1"/>
  <c r="AB684" i="29"/>
  <c r="AA684" i="29" s="1"/>
  <c r="U684" i="29" s="1"/>
  <c r="AB428" i="29"/>
  <c r="AA428" i="29" s="1"/>
  <c r="U428" i="29" s="1"/>
  <c r="AB482" i="29"/>
  <c r="AA482" i="29" s="1"/>
  <c r="U482" i="29" s="1"/>
  <c r="AB490" i="29"/>
  <c r="AA490" i="29" s="1"/>
  <c r="U490" i="29" s="1"/>
  <c r="AB583" i="29"/>
  <c r="AA583" i="29" s="1"/>
  <c r="U583" i="29" s="1"/>
  <c r="AB455" i="29"/>
  <c r="AA455" i="29" s="1"/>
  <c r="U455" i="29" s="1"/>
  <c r="AB423" i="29"/>
  <c r="AA423" i="29" s="1"/>
  <c r="U423" i="29" s="1"/>
  <c r="AB516" i="29"/>
  <c r="AA516" i="29" s="1"/>
  <c r="U516" i="29" s="1"/>
  <c r="AB540" i="29"/>
  <c r="AA540" i="29" s="1"/>
  <c r="U540" i="29" s="1"/>
  <c r="AB584" i="29"/>
  <c r="AA584" i="29" s="1"/>
  <c r="U584" i="29" s="1"/>
  <c r="AB590" i="29"/>
  <c r="AA590" i="29" s="1"/>
  <c r="U590" i="29" s="1"/>
  <c r="AB495" i="29"/>
  <c r="AA495" i="29" s="1"/>
  <c r="U495" i="29" s="1"/>
  <c r="AB478" i="29"/>
  <c r="AA478" i="29" s="1"/>
  <c r="U478" i="29" s="1"/>
  <c r="AB557" i="29"/>
  <c r="AA557" i="29" s="1"/>
  <c r="U557" i="29" s="1"/>
  <c r="AB518" i="29"/>
  <c r="AA518" i="29" s="1"/>
  <c r="U518" i="29" s="1"/>
  <c r="AB526" i="29"/>
  <c r="AA526" i="29" s="1"/>
  <c r="U526" i="29" s="1"/>
  <c r="AB480" i="29"/>
  <c r="AA480" i="29" s="1"/>
  <c r="U480" i="29" s="1"/>
  <c r="AB366" i="29"/>
  <c r="AA366" i="29" s="1"/>
  <c r="U366" i="29" s="1"/>
  <c r="AB552" i="29"/>
  <c r="AA552" i="29" s="1"/>
  <c r="U552" i="29" s="1"/>
  <c r="AB582" i="29"/>
  <c r="AA582" i="29" s="1"/>
  <c r="U582" i="29" s="1"/>
  <c r="AB446" i="29"/>
  <c r="AA446" i="29" s="1"/>
  <c r="U446" i="29" s="1"/>
  <c r="AB497" i="29"/>
  <c r="AA497" i="29" s="1"/>
  <c r="U497" i="29" s="1"/>
  <c r="AB535" i="29"/>
  <c r="AA535" i="29" s="1"/>
  <c r="U535" i="29" s="1"/>
  <c r="AB456" i="29"/>
  <c r="AA456" i="29" s="1"/>
  <c r="U456" i="29" s="1"/>
  <c r="AB506" i="29"/>
  <c r="AA506" i="29" s="1"/>
  <c r="U506" i="29" s="1"/>
  <c r="AB545" i="29"/>
  <c r="AA545" i="29" s="1"/>
  <c r="U545" i="29" s="1"/>
  <c r="AC577" i="28"/>
  <c r="Z577" i="28"/>
  <c r="Y577" i="28"/>
  <c r="AC565" i="28"/>
  <c r="Z565" i="28"/>
  <c r="Y565" i="28"/>
  <c r="AC575" i="28"/>
  <c r="Z575" i="28"/>
  <c r="Y575" i="28"/>
  <c r="AC533" i="28"/>
  <c r="Z533" i="28"/>
  <c r="Y533" i="28"/>
  <c r="AC509" i="28"/>
  <c r="Z509" i="28"/>
  <c r="Y509" i="28"/>
  <c r="AC558" i="28"/>
  <c r="Z558" i="28"/>
  <c r="Y558" i="28"/>
  <c r="AC579" i="28"/>
  <c r="Z579" i="28"/>
  <c r="Y579" i="28"/>
  <c r="AC502" i="28"/>
  <c r="Z502" i="28"/>
  <c r="Y502" i="28"/>
  <c r="AC574" i="28"/>
  <c r="Z574" i="28"/>
  <c r="Y574" i="28"/>
  <c r="AC547" i="28"/>
  <c r="Z547" i="28"/>
  <c r="Y547" i="28"/>
  <c r="AC513" i="28"/>
  <c r="Z513" i="28"/>
  <c r="Y513" i="28"/>
  <c r="AC512" i="28"/>
  <c r="Z512" i="28"/>
  <c r="Y512" i="28"/>
  <c r="AC539" i="28"/>
  <c r="Z539" i="28"/>
  <c r="Y539" i="28"/>
  <c r="AC552" i="28"/>
  <c r="Z552" i="28"/>
  <c r="Y552" i="28"/>
  <c r="AC569" i="28"/>
  <c r="Z569" i="28"/>
  <c r="Y569" i="28"/>
  <c r="AC580" i="28"/>
  <c r="Z580" i="28"/>
  <c r="Y580" i="28"/>
  <c r="AC510" i="28"/>
  <c r="Z510" i="28"/>
  <c r="Y510" i="28"/>
  <c r="AC546" i="28"/>
  <c r="Z546" i="28"/>
  <c r="Y546" i="28"/>
  <c r="AC514" i="28"/>
  <c r="Z514" i="28"/>
  <c r="Y514" i="28"/>
  <c r="AC578" i="28"/>
  <c r="Z578" i="28"/>
  <c r="Y578" i="28"/>
  <c r="AC521" i="28"/>
  <c r="Z521" i="28"/>
  <c r="Y521" i="28"/>
  <c r="AC522" i="28"/>
  <c r="Z522" i="28"/>
  <c r="Y522" i="28"/>
  <c r="AC543" i="28"/>
  <c r="Z543" i="28"/>
  <c r="Y543" i="28"/>
  <c r="AC516" i="28"/>
  <c r="Z516" i="28"/>
  <c r="Y516" i="28"/>
  <c r="AC598" i="28"/>
  <c r="Z598" i="28"/>
  <c r="Y598" i="28"/>
  <c r="AC534" i="28"/>
  <c r="Z534" i="28"/>
  <c r="Y534" i="28"/>
  <c r="AC561" i="28"/>
  <c r="Z561" i="28"/>
  <c r="Y561" i="28"/>
  <c r="AC454" i="28"/>
  <c r="Z454" i="28"/>
  <c r="Y454" i="28"/>
  <c r="V454" i="28"/>
  <c r="AC455" i="28"/>
  <c r="Z455" i="28"/>
  <c r="Y455" i="28"/>
  <c r="V455" i="28"/>
  <c r="AC517" i="28"/>
  <c r="Z517" i="28"/>
  <c r="Y517" i="28"/>
  <c r="AC519" i="28"/>
  <c r="Z519" i="28"/>
  <c r="Y519" i="28"/>
  <c r="AC548" i="28"/>
  <c r="Z548" i="28"/>
  <c r="Y548" i="28"/>
  <c r="AC571" i="28"/>
  <c r="Z571" i="28"/>
  <c r="Y571" i="28"/>
  <c r="AC507" i="28"/>
  <c r="Z507" i="28"/>
  <c r="Y507" i="28"/>
  <c r="AC456" i="28"/>
  <c r="Z456" i="28"/>
  <c r="Y456" i="28"/>
  <c r="V456" i="28"/>
  <c r="AC531" i="28"/>
  <c r="Z531" i="28"/>
  <c r="Y531" i="28"/>
  <c r="AC528" i="28"/>
  <c r="Z528" i="28"/>
  <c r="Y528" i="28"/>
  <c r="AC537" i="28"/>
  <c r="Z537" i="28"/>
  <c r="Y537" i="28"/>
  <c r="AC556" i="28"/>
  <c r="Z556" i="28"/>
  <c r="Y556" i="28"/>
  <c r="AC511" i="28"/>
  <c r="Z511" i="28"/>
  <c r="Y511" i="28"/>
  <c r="AC518" i="28"/>
  <c r="Z518" i="28"/>
  <c r="Y518" i="28"/>
  <c r="AC505" i="28"/>
  <c r="Z505" i="28"/>
  <c r="Y505" i="28"/>
  <c r="AC504" i="28"/>
  <c r="Z504" i="28"/>
  <c r="Y504" i="28"/>
  <c r="AC591" i="28"/>
  <c r="Z591" i="28"/>
  <c r="Y591" i="28"/>
  <c r="AC506" i="28"/>
  <c r="Z506" i="28"/>
  <c r="Y506" i="28"/>
  <c r="AC572" i="28"/>
  <c r="Z572" i="28"/>
  <c r="Y572" i="28"/>
  <c r="AC559" i="28"/>
  <c r="Z559" i="28"/>
  <c r="Y559" i="28"/>
  <c r="AC540" i="28"/>
  <c r="Z540" i="28"/>
  <c r="Y540" i="28"/>
  <c r="AC557" i="28"/>
  <c r="Z557" i="28"/>
  <c r="Y557" i="28"/>
  <c r="AC503" i="28"/>
  <c r="Z503" i="28"/>
  <c r="Y503" i="28"/>
  <c r="AC576" i="28"/>
  <c r="Z576" i="28"/>
  <c r="Y576" i="28"/>
  <c r="AC562" i="28"/>
  <c r="Z562" i="28"/>
  <c r="Y562" i="28"/>
  <c r="AC600" i="28"/>
  <c r="Z600" i="28"/>
  <c r="Y600" i="28"/>
  <c r="AC573" i="28"/>
  <c r="Z573" i="28"/>
  <c r="Y573" i="28"/>
  <c r="AC560" i="28"/>
  <c r="Z560" i="28"/>
  <c r="Y560" i="28"/>
  <c r="AC582" i="28"/>
  <c r="Z582" i="28"/>
  <c r="Y582" i="28"/>
  <c r="AC570" i="28"/>
  <c r="Z570" i="28"/>
  <c r="Y570" i="28"/>
  <c r="AC592" i="28"/>
  <c r="Z592" i="28"/>
  <c r="Y592" i="28"/>
  <c r="AC443" i="28"/>
  <c r="Z443" i="28"/>
  <c r="Y443" i="28"/>
  <c r="V443" i="28"/>
  <c r="AC445" i="28"/>
  <c r="Z445" i="28"/>
  <c r="Y445" i="28"/>
  <c r="V445" i="28"/>
  <c r="AC484" i="28"/>
  <c r="Z484" i="28"/>
  <c r="Y484" i="28"/>
  <c r="V484" i="28"/>
  <c r="AC476" i="28"/>
  <c r="Z476" i="28"/>
  <c r="Y476" i="28"/>
  <c r="V476" i="28"/>
  <c r="AC480" i="28"/>
  <c r="Z480" i="28"/>
  <c r="Y480" i="28"/>
  <c r="V480" i="28"/>
  <c r="AC473" i="28"/>
  <c r="Z473" i="28"/>
  <c r="Y473" i="28"/>
  <c r="V473" i="28"/>
  <c r="AC438" i="28"/>
  <c r="Z438" i="28"/>
  <c r="Y438" i="28"/>
  <c r="V438" i="28"/>
  <c r="AC425" i="28"/>
  <c r="Z425" i="28"/>
  <c r="Y425" i="28"/>
  <c r="V425" i="28"/>
  <c r="AC460" i="28"/>
  <c r="Z460" i="28"/>
  <c r="Y460" i="28"/>
  <c r="V460" i="28"/>
  <c r="AC461" i="28"/>
  <c r="Z461" i="28"/>
  <c r="Y461" i="28"/>
  <c r="V461" i="28"/>
  <c r="AC423" i="28"/>
  <c r="Z423" i="28"/>
  <c r="Y423" i="28"/>
  <c r="V423" i="28"/>
  <c r="AC430" i="28"/>
  <c r="Z430" i="28"/>
  <c r="Y430" i="28"/>
  <c r="V430" i="28"/>
  <c r="AC497" i="28"/>
  <c r="Z497" i="28"/>
  <c r="Y497" i="28"/>
  <c r="V497" i="28"/>
  <c r="AC439" i="28"/>
  <c r="Z439" i="28"/>
  <c r="Y439" i="28"/>
  <c r="V439" i="28"/>
  <c r="AC489" i="28"/>
  <c r="Z489" i="28"/>
  <c r="Y489" i="28"/>
  <c r="V489" i="28"/>
  <c r="AC437" i="28"/>
  <c r="Z437" i="28"/>
  <c r="Y437" i="28"/>
  <c r="V437" i="28"/>
  <c r="AC474" i="28"/>
  <c r="Z474" i="28"/>
  <c r="Y474" i="28"/>
  <c r="V474" i="28"/>
  <c r="AC491" i="28"/>
  <c r="Z491" i="28"/>
  <c r="Y491" i="28"/>
  <c r="V491" i="28"/>
  <c r="AC413" i="28"/>
  <c r="Z413" i="28"/>
  <c r="Y413" i="28"/>
  <c r="V413" i="28"/>
  <c r="AC515" i="28"/>
  <c r="Z515" i="28"/>
  <c r="Y515" i="28"/>
  <c r="AC483" i="28"/>
  <c r="Z483" i="28"/>
  <c r="Y483" i="28"/>
  <c r="V483" i="28"/>
  <c r="AC453" i="28"/>
  <c r="Z453" i="28"/>
  <c r="Y453" i="28"/>
  <c r="V453" i="28"/>
  <c r="AC527" i="28"/>
  <c r="Z527" i="28"/>
  <c r="Y527" i="28"/>
  <c r="AC550" i="28"/>
  <c r="Z550" i="28"/>
  <c r="Y550" i="28"/>
  <c r="AC426" i="28"/>
  <c r="Z426" i="28"/>
  <c r="Y426" i="28"/>
  <c r="V426" i="28"/>
  <c r="AC422" i="28"/>
  <c r="Z422" i="28"/>
  <c r="Y422" i="28"/>
  <c r="V422" i="28"/>
  <c r="AC434" i="28"/>
  <c r="Z434" i="28"/>
  <c r="Y434" i="28"/>
  <c r="V434" i="28"/>
  <c r="AC486" i="28"/>
  <c r="Z486" i="28"/>
  <c r="Y486" i="28"/>
  <c r="V486" i="28"/>
  <c r="AC481" i="28"/>
  <c r="Z481" i="28"/>
  <c r="Y481" i="28"/>
  <c r="V481" i="28"/>
  <c r="AC468" i="28"/>
  <c r="Z468" i="28"/>
  <c r="Y468" i="28"/>
  <c r="V468" i="28"/>
  <c r="AC414" i="28"/>
  <c r="Z414" i="28"/>
  <c r="Y414" i="28"/>
  <c r="V414" i="28"/>
  <c r="AC463" i="28"/>
  <c r="Z463" i="28"/>
  <c r="Y463" i="28"/>
  <c r="V463" i="28"/>
  <c r="AC432" i="28"/>
  <c r="Z432" i="28"/>
  <c r="Y432" i="28"/>
  <c r="V432" i="28"/>
  <c r="AC466" i="28"/>
  <c r="Z466" i="28"/>
  <c r="Y466" i="28"/>
  <c r="V466" i="28"/>
  <c r="AC421" i="28"/>
  <c r="Z421" i="28"/>
  <c r="Y421" i="28"/>
  <c r="V421" i="28"/>
  <c r="AC417" i="28"/>
  <c r="Z417" i="28"/>
  <c r="Y417" i="28"/>
  <c r="V417" i="28"/>
  <c r="AC411" i="28"/>
  <c r="Z411" i="28"/>
  <c r="Y411" i="28"/>
  <c r="V411" i="28"/>
  <c r="AC435" i="28"/>
  <c r="Z435" i="28"/>
  <c r="Y435" i="28"/>
  <c r="V435" i="28"/>
  <c r="AC459" i="28"/>
  <c r="Z459" i="28"/>
  <c r="Y459" i="28"/>
  <c r="V459" i="28"/>
  <c r="AC469" i="28"/>
  <c r="Z469" i="28"/>
  <c r="Y469" i="28"/>
  <c r="V469" i="28"/>
  <c r="AC492" i="28"/>
  <c r="Z492" i="28"/>
  <c r="Y492" i="28"/>
  <c r="V492" i="28"/>
  <c r="AC429" i="28"/>
  <c r="Z429" i="28"/>
  <c r="Y429" i="28"/>
  <c r="V429" i="28"/>
  <c r="AC467" i="28"/>
  <c r="Z467" i="28"/>
  <c r="Y467" i="28"/>
  <c r="V467" i="28"/>
  <c r="AC490" i="28"/>
  <c r="Z490" i="28"/>
  <c r="Y490" i="28"/>
  <c r="V490" i="28"/>
  <c r="AC482" i="28"/>
  <c r="Z482" i="28"/>
  <c r="Y482" i="28"/>
  <c r="V482" i="28"/>
  <c r="AC452" i="28"/>
  <c r="Z452" i="28"/>
  <c r="Y452" i="28"/>
  <c r="V452" i="28"/>
  <c r="AC493" i="28"/>
  <c r="Z493" i="28"/>
  <c r="Y493" i="28"/>
  <c r="V493" i="28"/>
  <c r="AC442" i="28"/>
  <c r="Z442" i="28"/>
  <c r="Y442" i="28"/>
  <c r="V442" i="28"/>
  <c r="AC415" i="28"/>
  <c r="Z415" i="28"/>
  <c r="Y415" i="28"/>
  <c r="V415" i="28"/>
  <c r="AC424" i="28"/>
  <c r="Z424" i="28"/>
  <c r="Y424" i="28"/>
  <c r="V424" i="28"/>
  <c r="AC462" i="28"/>
  <c r="Z462" i="28"/>
  <c r="Y462" i="28"/>
  <c r="V462" i="28"/>
  <c r="AC446" i="28"/>
  <c r="Z446" i="28"/>
  <c r="Y446" i="28"/>
  <c r="V446" i="28"/>
  <c r="AC496" i="28"/>
  <c r="Z496" i="28"/>
  <c r="Y496" i="28"/>
  <c r="V496" i="28"/>
  <c r="AC457" i="28"/>
  <c r="Z457" i="28"/>
  <c r="Y457" i="28"/>
  <c r="V457" i="28"/>
  <c r="AC416" i="28"/>
  <c r="Z416" i="28"/>
  <c r="Y416" i="28"/>
  <c r="V416" i="28"/>
  <c r="AC450" i="28"/>
  <c r="Z450" i="28"/>
  <c r="Y450" i="28"/>
  <c r="V450" i="28"/>
  <c r="AC471" i="28"/>
  <c r="Z471" i="28"/>
  <c r="Y471" i="28"/>
  <c r="V471" i="28"/>
  <c r="AC449" i="28"/>
  <c r="Z449" i="28"/>
  <c r="Y449" i="28"/>
  <c r="V449" i="28"/>
  <c r="AC464" i="28"/>
  <c r="Z464" i="28"/>
  <c r="Y464" i="28"/>
  <c r="V464" i="28"/>
  <c r="AC485" i="28"/>
  <c r="Z485" i="28"/>
  <c r="Y485" i="28"/>
  <c r="V485" i="28"/>
  <c r="AC479" i="28"/>
  <c r="Z479" i="28"/>
  <c r="Y479" i="28"/>
  <c r="V479" i="28"/>
  <c r="AC418" i="28"/>
  <c r="Z418" i="28"/>
  <c r="Y418" i="28"/>
  <c r="V418" i="28"/>
  <c r="AC448" i="28"/>
  <c r="Z448" i="28"/>
  <c r="Y448" i="28"/>
  <c r="V448" i="28"/>
  <c r="AC419" i="28"/>
  <c r="Z419" i="28"/>
  <c r="Y419" i="28"/>
  <c r="V419" i="28"/>
  <c r="AC458" i="28"/>
  <c r="Z458" i="28"/>
  <c r="Y458" i="28"/>
  <c r="V458" i="28"/>
  <c r="AC451" i="28"/>
  <c r="Z451" i="28"/>
  <c r="Y451" i="28"/>
  <c r="V451" i="28"/>
  <c r="AC420" i="28"/>
  <c r="Z420" i="28"/>
  <c r="Y420" i="28"/>
  <c r="V420" i="28"/>
  <c r="AC475" i="28"/>
  <c r="Z475" i="28"/>
  <c r="Y475" i="28"/>
  <c r="V475" i="28"/>
  <c r="AC366" i="28"/>
  <c r="Z366" i="28"/>
  <c r="Y366" i="28"/>
  <c r="V366" i="28"/>
  <c r="AC428" i="28"/>
  <c r="Z428" i="28"/>
  <c r="Y428" i="28"/>
  <c r="V428" i="28"/>
  <c r="AC336" i="28"/>
  <c r="Z336" i="28"/>
  <c r="Y336" i="28"/>
  <c r="V336" i="28"/>
  <c r="AC444" i="28"/>
  <c r="Z444" i="28"/>
  <c r="Y444" i="28"/>
  <c r="V444" i="28"/>
  <c r="AC441" i="28"/>
  <c r="Z441" i="28"/>
  <c r="Y441" i="28"/>
  <c r="V441" i="28"/>
  <c r="AC367" i="28"/>
  <c r="Z367" i="28"/>
  <c r="Y367" i="28"/>
  <c r="V367" i="28"/>
  <c r="AC341" i="28"/>
  <c r="Z341" i="28"/>
  <c r="Y341" i="28"/>
  <c r="V341" i="28"/>
  <c r="AC433" i="28"/>
  <c r="Z433" i="28"/>
  <c r="Y433" i="28"/>
  <c r="V433" i="28"/>
  <c r="AC412" i="28"/>
  <c r="Z412" i="28"/>
  <c r="Y412" i="28"/>
  <c r="V412" i="28"/>
  <c r="AC465" i="28"/>
  <c r="Z465" i="28"/>
  <c r="Y465" i="28"/>
  <c r="V465" i="28"/>
  <c r="AC495" i="28"/>
  <c r="Z495" i="28"/>
  <c r="Y495" i="28"/>
  <c r="V495" i="28"/>
  <c r="AC494" i="28"/>
  <c r="Z494" i="28"/>
  <c r="Y494" i="28"/>
  <c r="V494" i="28"/>
  <c r="AC440" i="28"/>
  <c r="Z440" i="28"/>
  <c r="Y440" i="28"/>
  <c r="V440" i="28"/>
  <c r="AC447" i="28"/>
  <c r="Z447" i="28"/>
  <c r="Y447" i="28"/>
  <c r="V447" i="28"/>
  <c r="AC487" i="28"/>
  <c r="Z487" i="28"/>
  <c r="Y487" i="28"/>
  <c r="V487" i="28"/>
  <c r="AC488" i="28"/>
  <c r="Z488" i="28"/>
  <c r="Y488" i="28"/>
  <c r="V488" i="28"/>
  <c r="AC470" i="28"/>
  <c r="Z470" i="28"/>
  <c r="Y470" i="28"/>
  <c r="V470" i="28"/>
  <c r="AC472" i="28"/>
  <c r="Z472" i="28"/>
  <c r="Y472" i="28"/>
  <c r="V472" i="28"/>
  <c r="AC477" i="28"/>
  <c r="Z477" i="28"/>
  <c r="Y477" i="28"/>
  <c r="V477" i="28"/>
  <c r="AC436" i="28"/>
  <c r="Z436" i="28"/>
  <c r="Y436" i="28"/>
  <c r="V436" i="28"/>
  <c r="AC478" i="28"/>
  <c r="Z478" i="28"/>
  <c r="Y478" i="28"/>
  <c r="V478" i="28"/>
  <c r="AC394" i="28"/>
  <c r="Z394" i="28"/>
  <c r="Y394" i="28"/>
  <c r="V394" i="28"/>
  <c r="AC389" i="28"/>
  <c r="Z389" i="28"/>
  <c r="Y389" i="28"/>
  <c r="V389" i="28"/>
  <c r="AC372" i="28"/>
  <c r="Z372" i="28"/>
  <c r="Y372" i="28"/>
  <c r="V372" i="28"/>
  <c r="AC404" i="28"/>
  <c r="Z404" i="28"/>
  <c r="Y404" i="28"/>
  <c r="V404" i="28"/>
  <c r="AC402" i="28"/>
  <c r="Z402" i="28"/>
  <c r="Y402" i="28"/>
  <c r="V402" i="28"/>
  <c r="AC388" i="28"/>
  <c r="Z388" i="28"/>
  <c r="Y388" i="28"/>
  <c r="V388" i="28"/>
  <c r="AC351" i="28"/>
  <c r="Z351" i="28"/>
  <c r="Y351" i="28"/>
  <c r="V351" i="28"/>
  <c r="AC387" i="28"/>
  <c r="Z387" i="28"/>
  <c r="Y387" i="28"/>
  <c r="V387" i="28"/>
  <c r="AC355" i="28"/>
  <c r="Z355" i="28"/>
  <c r="Y355" i="28"/>
  <c r="V355" i="28"/>
  <c r="AC339" i="28"/>
  <c r="Z339" i="28"/>
  <c r="Y339" i="28"/>
  <c r="V339" i="28"/>
  <c r="AC335" i="28"/>
  <c r="Z335" i="28"/>
  <c r="Y335" i="28"/>
  <c r="V335" i="28"/>
  <c r="AC352" i="28"/>
  <c r="Z352" i="28"/>
  <c r="Y352" i="28"/>
  <c r="V352" i="28"/>
  <c r="AC405" i="28"/>
  <c r="Z405" i="28"/>
  <c r="Y405" i="28"/>
  <c r="V405" i="28"/>
  <c r="AC348" i="28"/>
  <c r="Z348" i="28"/>
  <c r="Y348" i="28"/>
  <c r="V348" i="28"/>
  <c r="AC403" i="28"/>
  <c r="Z403" i="28"/>
  <c r="Y403" i="28"/>
  <c r="V403" i="28"/>
  <c r="AC401" i="28"/>
  <c r="Z401" i="28"/>
  <c r="Y401" i="28"/>
  <c r="V401" i="28"/>
  <c r="AC393" i="28"/>
  <c r="Z393" i="28"/>
  <c r="Y393" i="28"/>
  <c r="V393" i="28"/>
  <c r="AC395" i="28"/>
  <c r="Z395" i="28"/>
  <c r="Y395" i="28"/>
  <c r="V395" i="28"/>
  <c r="AC407" i="28"/>
  <c r="Z407" i="28"/>
  <c r="Y407" i="28"/>
  <c r="V407" i="28"/>
  <c r="AC431" i="28"/>
  <c r="Z431" i="28"/>
  <c r="Y431" i="28"/>
  <c r="V431" i="28"/>
  <c r="AC363" i="28"/>
  <c r="Z363" i="28"/>
  <c r="Y363" i="28"/>
  <c r="V363" i="28"/>
  <c r="AC361" i="28"/>
  <c r="Z361" i="28"/>
  <c r="Y361" i="28"/>
  <c r="V361" i="28"/>
  <c r="AC498" i="28"/>
  <c r="Z498" i="28"/>
  <c r="Y498" i="28"/>
  <c r="V498" i="28"/>
  <c r="AC427" i="28"/>
  <c r="Z427" i="28"/>
  <c r="Y427" i="28"/>
  <c r="V427" i="28"/>
  <c r="AC330" i="28"/>
  <c r="Z330" i="28"/>
  <c r="Y330" i="28"/>
  <c r="V330" i="28"/>
  <c r="AC331" i="28"/>
  <c r="Z331" i="28"/>
  <c r="Y331" i="28"/>
  <c r="V331" i="28"/>
  <c r="AC390" i="28"/>
  <c r="Z390" i="28"/>
  <c r="Y390" i="28"/>
  <c r="V390" i="28"/>
  <c r="AC377" i="28"/>
  <c r="Z377" i="28"/>
  <c r="Y377" i="28"/>
  <c r="V377" i="28"/>
  <c r="AC326" i="28"/>
  <c r="Z326" i="28"/>
  <c r="Y326" i="28"/>
  <c r="V326" i="28"/>
  <c r="AC391" i="28"/>
  <c r="Z391" i="28"/>
  <c r="Y391" i="28"/>
  <c r="V391" i="28"/>
  <c r="AC382" i="28"/>
  <c r="Z382" i="28"/>
  <c r="Y382" i="28"/>
  <c r="V382" i="28"/>
  <c r="AC327" i="28"/>
  <c r="Z327" i="28"/>
  <c r="Y327" i="28"/>
  <c r="V327" i="28"/>
  <c r="AC325" i="28"/>
  <c r="Z325" i="28"/>
  <c r="Y325" i="28"/>
  <c r="V325" i="28"/>
  <c r="AC373" i="28"/>
  <c r="Z373" i="28"/>
  <c r="Y373" i="28"/>
  <c r="V373" i="28"/>
  <c r="AC333" i="28"/>
  <c r="Z333" i="28"/>
  <c r="Y333" i="28"/>
  <c r="V333" i="28"/>
  <c r="AC406" i="28"/>
  <c r="Z406" i="28"/>
  <c r="Y406" i="28"/>
  <c r="V406" i="28"/>
  <c r="AC340" i="28"/>
  <c r="Z340" i="28"/>
  <c r="Y340" i="28"/>
  <c r="V340" i="28"/>
  <c r="AC392" i="28"/>
  <c r="Z392" i="28"/>
  <c r="Y392" i="28"/>
  <c r="V392" i="28"/>
  <c r="AC379" i="28"/>
  <c r="Z379" i="28"/>
  <c r="Y379" i="28"/>
  <c r="V379" i="28"/>
  <c r="AC344" i="28"/>
  <c r="Z344" i="28"/>
  <c r="Y344" i="28"/>
  <c r="V344" i="28"/>
  <c r="AC338" i="28"/>
  <c r="Z338" i="28"/>
  <c r="Y338" i="28"/>
  <c r="V338" i="28"/>
  <c r="AC374" i="28"/>
  <c r="Z374" i="28"/>
  <c r="Y374" i="28"/>
  <c r="V374" i="28"/>
  <c r="AC343" i="28"/>
  <c r="Z343" i="28"/>
  <c r="Y343" i="28"/>
  <c r="V343" i="28"/>
  <c r="AC409" i="28"/>
  <c r="Z409" i="28"/>
  <c r="Y409" i="28"/>
  <c r="V409" i="28"/>
  <c r="AC359" i="28"/>
  <c r="Z359" i="28"/>
  <c r="Y359" i="28"/>
  <c r="V359" i="28"/>
  <c r="AC329" i="28"/>
  <c r="Z329" i="28"/>
  <c r="Y329" i="28"/>
  <c r="V329" i="28"/>
  <c r="AC410" i="28"/>
  <c r="Z410" i="28"/>
  <c r="Y410" i="28"/>
  <c r="V410" i="28"/>
  <c r="AC362" i="28"/>
  <c r="Z362" i="28"/>
  <c r="Y362" i="28"/>
  <c r="V362" i="28"/>
  <c r="AC332" i="28"/>
  <c r="Z332" i="28"/>
  <c r="Y332" i="28"/>
  <c r="V332" i="28"/>
  <c r="AC369" i="28"/>
  <c r="Z369" i="28"/>
  <c r="Y369" i="28"/>
  <c r="V369" i="28"/>
  <c r="AC350" i="28"/>
  <c r="Z350" i="28"/>
  <c r="Y350" i="28"/>
  <c r="V350" i="28"/>
  <c r="AC360" i="28"/>
  <c r="Z360" i="28"/>
  <c r="Y360" i="28"/>
  <c r="V360" i="28"/>
  <c r="AC349" i="28"/>
  <c r="Z349" i="28"/>
  <c r="Y349" i="28"/>
  <c r="V349" i="28"/>
  <c r="AC380" i="28"/>
  <c r="Z380" i="28"/>
  <c r="Y380" i="28"/>
  <c r="V380" i="28"/>
  <c r="AC322" i="28"/>
  <c r="Z322" i="28"/>
  <c r="Y322" i="28"/>
  <c r="V322" i="28"/>
  <c r="AC334" i="28"/>
  <c r="Z334" i="28"/>
  <c r="Y334" i="28"/>
  <c r="V334" i="28"/>
  <c r="AC368" i="28"/>
  <c r="Z368" i="28"/>
  <c r="Y368" i="28"/>
  <c r="V368" i="28"/>
  <c r="AC398" i="28"/>
  <c r="Z398" i="28"/>
  <c r="Y398" i="28"/>
  <c r="V398" i="28"/>
  <c r="AC370" i="28"/>
  <c r="Z370" i="28"/>
  <c r="Y370" i="28"/>
  <c r="V370" i="28"/>
  <c r="AC381" i="28"/>
  <c r="Z381" i="28"/>
  <c r="Y381" i="28"/>
  <c r="V381" i="28"/>
  <c r="AC347" i="28"/>
  <c r="Z347" i="28"/>
  <c r="Y347" i="28"/>
  <c r="V347" i="28"/>
  <c r="AC284" i="28"/>
  <c r="Z284" i="28"/>
  <c r="Y284" i="28"/>
  <c r="V284" i="28"/>
  <c r="AC408" i="28"/>
  <c r="Z408" i="28"/>
  <c r="Y408" i="28"/>
  <c r="V408" i="28"/>
  <c r="AC400" i="28"/>
  <c r="Z400" i="28"/>
  <c r="Y400" i="28"/>
  <c r="V400" i="28"/>
  <c r="AC346" i="28"/>
  <c r="Z346" i="28"/>
  <c r="Y346" i="28"/>
  <c r="V346" i="28"/>
  <c r="AC356" i="28"/>
  <c r="Z356" i="28"/>
  <c r="Y356" i="28"/>
  <c r="V356" i="28"/>
  <c r="AC383" i="28"/>
  <c r="Z383" i="28"/>
  <c r="Y383" i="28"/>
  <c r="V383" i="28"/>
  <c r="AC384" i="28"/>
  <c r="Z384" i="28"/>
  <c r="Y384" i="28"/>
  <c r="V384" i="28"/>
  <c r="AC301" i="28"/>
  <c r="Z301" i="28"/>
  <c r="Y301" i="28"/>
  <c r="V301" i="28"/>
  <c r="AC353" i="28"/>
  <c r="Z353" i="28"/>
  <c r="Y353" i="28"/>
  <c r="V353" i="28"/>
  <c r="AC345" i="28"/>
  <c r="Z345" i="28"/>
  <c r="Y345" i="28"/>
  <c r="V345" i="28"/>
  <c r="AC328" i="28"/>
  <c r="Z328" i="28"/>
  <c r="Y328" i="28"/>
  <c r="V328" i="28"/>
  <c r="AC251" i="28"/>
  <c r="Z251" i="28"/>
  <c r="Y251" i="28"/>
  <c r="V251" i="28"/>
  <c r="AC354" i="28"/>
  <c r="Z354" i="28"/>
  <c r="Y354" i="28"/>
  <c r="V354" i="28"/>
  <c r="AC342" i="28"/>
  <c r="Z342" i="28"/>
  <c r="Y342" i="28"/>
  <c r="V342" i="28"/>
  <c r="AC358" i="28"/>
  <c r="Z358" i="28"/>
  <c r="Y358" i="28"/>
  <c r="V358" i="28"/>
  <c r="AC376" i="28"/>
  <c r="Z376" i="28"/>
  <c r="Y376" i="28"/>
  <c r="V376" i="28"/>
  <c r="AC371" i="28"/>
  <c r="Z371" i="28"/>
  <c r="Y371" i="28"/>
  <c r="V371" i="28"/>
  <c r="AC385" i="28"/>
  <c r="Z385" i="28"/>
  <c r="Y385" i="28"/>
  <c r="V385" i="28"/>
  <c r="AC364" i="28"/>
  <c r="Z364" i="28"/>
  <c r="Y364" i="28"/>
  <c r="V364" i="28"/>
  <c r="AC386" i="28"/>
  <c r="Z386" i="28"/>
  <c r="Y386" i="28"/>
  <c r="V386" i="28"/>
  <c r="AC378" i="28"/>
  <c r="Z378" i="28"/>
  <c r="Y378" i="28"/>
  <c r="V378" i="28"/>
  <c r="AC375" i="28"/>
  <c r="Z375" i="28"/>
  <c r="Y375" i="28"/>
  <c r="V375" i="28"/>
  <c r="AC399" i="28"/>
  <c r="Z399" i="28"/>
  <c r="Y399" i="28"/>
  <c r="V399" i="28"/>
  <c r="AC337" i="28"/>
  <c r="Z337" i="28"/>
  <c r="Y337" i="28"/>
  <c r="V337" i="28"/>
  <c r="AC357" i="28"/>
  <c r="Z357" i="28"/>
  <c r="Y357" i="28"/>
  <c r="V357" i="28"/>
  <c r="AC397" i="28"/>
  <c r="Z397" i="28"/>
  <c r="Y397" i="28"/>
  <c r="V397" i="28"/>
  <c r="AC308" i="28"/>
  <c r="Z308" i="28"/>
  <c r="Y308" i="28"/>
  <c r="V308" i="28"/>
  <c r="AC292" i="28"/>
  <c r="Z292" i="28"/>
  <c r="Y292" i="28"/>
  <c r="V292" i="28"/>
  <c r="AC289" i="28"/>
  <c r="Z289" i="28"/>
  <c r="Y289" i="28"/>
  <c r="V289" i="28"/>
  <c r="AC317" i="28"/>
  <c r="Z317" i="28"/>
  <c r="Y317" i="28"/>
  <c r="V317" i="28"/>
  <c r="AC320" i="28"/>
  <c r="Z320" i="28"/>
  <c r="Y320" i="28"/>
  <c r="V320" i="28"/>
  <c r="AC321" i="28"/>
  <c r="Z321" i="28"/>
  <c r="Y321" i="28"/>
  <c r="V321" i="28"/>
  <c r="AC300" i="28"/>
  <c r="Z300" i="28"/>
  <c r="Y300" i="28"/>
  <c r="V300" i="28"/>
  <c r="AC249" i="28"/>
  <c r="Z249" i="28"/>
  <c r="Y249" i="28"/>
  <c r="V249" i="28"/>
  <c r="AC298" i="28"/>
  <c r="Z298" i="28"/>
  <c r="Y298" i="28"/>
  <c r="V298" i="28"/>
  <c r="AC282" i="28"/>
  <c r="Z282" i="28"/>
  <c r="Y282" i="28"/>
  <c r="V282" i="28"/>
  <c r="AC299" i="28"/>
  <c r="Z299" i="28"/>
  <c r="Y299" i="28"/>
  <c r="V299" i="28"/>
  <c r="AC319" i="28"/>
  <c r="Z319" i="28"/>
  <c r="Y319" i="28"/>
  <c r="V319" i="28"/>
  <c r="AC306" i="28"/>
  <c r="Z306" i="28"/>
  <c r="Y306" i="28"/>
  <c r="V306" i="28"/>
  <c r="AC316" i="28"/>
  <c r="Z316" i="28"/>
  <c r="Y316" i="28"/>
  <c r="V316" i="28"/>
  <c r="AC254" i="28"/>
  <c r="Z254" i="28"/>
  <c r="Y254" i="28"/>
  <c r="V254" i="28"/>
  <c r="AC307" i="28"/>
  <c r="Z307" i="28"/>
  <c r="Y307" i="28"/>
  <c r="V307" i="28"/>
  <c r="AC318" i="28"/>
  <c r="Z318" i="28"/>
  <c r="Y318" i="28"/>
  <c r="V318" i="28"/>
  <c r="AC396" i="28"/>
  <c r="Z396" i="28"/>
  <c r="Y396" i="28"/>
  <c r="V396" i="28"/>
  <c r="AC293" i="28"/>
  <c r="Z293" i="28"/>
  <c r="Y293" i="28"/>
  <c r="V293" i="28"/>
  <c r="AC265" i="28"/>
  <c r="Z265" i="28"/>
  <c r="Y265" i="28"/>
  <c r="V265" i="28"/>
  <c r="AC250" i="28"/>
  <c r="Z250" i="28"/>
  <c r="Y250" i="28"/>
  <c r="V250" i="28"/>
  <c r="AC365" i="28"/>
  <c r="Z365" i="28"/>
  <c r="Y365" i="28"/>
  <c r="V365" i="28"/>
  <c r="AC244" i="28"/>
  <c r="Z244" i="28"/>
  <c r="Y244" i="28"/>
  <c r="V244" i="28"/>
  <c r="AC266" i="28"/>
  <c r="Z266" i="28"/>
  <c r="Y266" i="28"/>
  <c r="V266" i="28"/>
  <c r="AC278" i="28"/>
  <c r="Z278" i="28"/>
  <c r="Y278" i="28"/>
  <c r="V278" i="28"/>
  <c r="AC315" i="28"/>
  <c r="Z315" i="28"/>
  <c r="Y315" i="28"/>
  <c r="V315" i="28"/>
  <c r="AC271" i="28"/>
  <c r="Z271" i="28"/>
  <c r="Y271" i="28"/>
  <c r="V271" i="28"/>
  <c r="AC267" i="28"/>
  <c r="Z267" i="28"/>
  <c r="Y267" i="28"/>
  <c r="V267" i="28"/>
  <c r="AC262" i="28"/>
  <c r="Z262" i="28"/>
  <c r="Y262" i="28"/>
  <c r="V262" i="28"/>
  <c r="AC302" i="28"/>
  <c r="Z302" i="28"/>
  <c r="Y302" i="28"/>
  <c r="V302" i="28"/>
  <c r="AC245" i="28"/>
  <c r="Z245" i="28"/>
  <c r="Y245" i="28"/>
  <c r="V245" i="28"/>
  <c r="AC312" i="28"/>
  <c r="Z312" i="28"/>
  <c r="Y312" i="28"/>
  <c r="V312" i="28"/>
  <c r="AC273" i="28"/>
  <c r="Z273" i="28"/>
  <c r="Y273" i="28"/>
  <c r="V273" i="28"/>
  <c r="AC310" i="28"/>
  <c r="Z310" i="28"/>
  <c r="Y310" i="28"/>
  <c r="V310" i="28"/>
  <c r="AC324" i="28"/>
  <c r="Z324" i="28"/>
  <c r="Y324" i="28"/>
  <c r="V324" i="28"/>
  <c r="AC243" i="28"/>
  <c r="Z243" i="28"/>
  <c r="Y243" i="28"/>
  <c r="V243" i="28"/>
  <c r="AC296" i="28"/>
  <c r="Z296" i="28"/>
  <c r="Y296" i="28"/>
  <c r="V296" i="28"/>
  <c r="AC314" i="28"/>
  <c r="Z314" i="28"/>
  <c r="Y314" i="28"/>
  <c r="V314" i="28"/>
  <c r="AC275" i="28"/>
  <c r="Z275" i="28"/>
  <c r="Y275" i="28"/>
  <c r="V275" i="28"/>
  <c r="AC268" i="28"/>
  <c r="Z268" i="28"/>
  <c r="Y268" i="28"/>
  <c r="V268" i="28"/>
  <c r="AC257" i="28"/>
  <c r="Z257" i="28"/>
  <c r="Y257" i="28"/>
  <c r="V257" i="28"/>
  <c r="AC263" i="28"/>
  <c r="Z263" i="28"/>
  <c r="Y263" i="28"/>
  <c r="V263" i="28"/>
  <c r="AC323" i="28"/>
  <c r="Z323" i="28"/>
  <c r="Y323" i="28"/>
  <c r="V323" i="28"/>
  <c r="AC311" i="28"/>
  <c r="Z311" i="28"/>
  <c r="Y311" i="28"/>
  <c r="V311" i="28"/>
  <c r="AC261" i="28"/>
  <c r="Z261" i="28"/>
  <c r="Y261" i="28"/>
  <c r="V261" i="28"/>
  <c r="AC279" i="28"/>
  <c r="Z279" i="28"/>
  <c r="Y279" i="28"/>
  <c r="V279" i="28"/>
  <c r="AC297" i="28"/>
  <c r="Z297" i="28"/>
  <c r="Y297" i="28"/>
  <c r="V297" i="28"/>
  <c r="AC272" i="28"/>
  <c r="Z272" i="28"/>
  <c r="Y272" i="28"/>
  <c r="V272" i="28"/>
  <c r="AC274" i="28"/>
  <c r="Z274" i="28"/>
  <c r="Y274" i="28"/>
  <c r="V274" i="28"/>
  <c r="AC259" i="28"/>
  <c r="Z259" i="28"/>
  <c r="Y259" i="28"/>
  <c r="V259" i="28"/>
  <c r="AC294" i="28"/>
  <c r="Z294" i="28"/>
  <c r="Y294" i="28"/>
  <c r="V294" i="28"/>
  <c r="AC218" i="28"/>
  <c r="Z218" i="28"/>
  <c r="Y218" i="28"/>
  <c r="V218" i="28"/>
  <c r="AC258" i="28"/>
  <c r="Z258" i="28"/>
  <c r="Y258" i="28"/>
  <c r="V258" i="28"/>
  <c r="AC309" i="28"/>
  <c r="Z309" i="28"/>
  <c r="Y309" i="28"/>
  <c r="V309" i="28"/>
  <c r="AC285" i="28"/>
  <c r="Z285" i="28"/>
  <c r="Y285" i="28"/>
  <c r="V285" i="28"/>
  <c r="AC248" i="28"/>
  <c r="Z248" i="28"/>
  <c r="Y248" i="28"/>
  <c r="V248" i="28"/>
  <c r="AC264" i="28"/>
  <c r="Z264" i="28"/>
  <c r="Y264" i="28"/>
  <c r="V264" i="28"/>
  <c r="AC270" i="28"/>
  <c r="Z270" i="28"/>
  <c r="Y270" i="28"/>
  <c r="V270" i="28"/>
  <c r="AC291" i="28"/>
  <c r="Z291" i="28"/>
  <c r="Y291" i="28"/>
  <c r="V291" i="28"/>
  <c r="AC313" i="28"/>
  <c r="Z313" i="28"/>
  <c r="Y313" i="28"/>
  <c r="V313" i="28"/>
  <c r="AC260" i="28"/>
  <c r="Z260" i="28"/>
  <c r="Y260" i="28"/>
  <c r="V260" i="28"/>
  <c r="AC305" i="28"/>
  <c r="Z305" i="28"/>
  <c r="Y305" i="28"/>
  <c r="V305" i="28"/>
  <c r="AC269" i="28"/>
  <c r="Z269" i="28"/>
  <c r="Y269" i="28"/>
  <c r="V269" i="28"/>
  <c r="AC255" i="28"/>
  <c r="Z255" i="28"/>
  <c r="Y255" i="28"/>
  <c r="V255" i="28"/>
  <c r="AC280" i="28"/>
  <c r="Z280" i="28"/>
  <c r="Y280" i="28"/>
  <c r="V280" i="28"/>
  <c r="AC208" i="28"/>
  <c r="Z208" i="28"/>
  <c r="Y208" i="28"/>
  <c r="V208" i="28"/>
  <c r="AC303" i="28"/>
  <c r="Z303" i="28"/>
  <c r="Y303" i="28"/>
  <c r="V303" i="28"/>
  <c r="AC286" i="28"/>
  <c r="Z286" i="28"/>
  <c r="Y286" i="28"/>
  <c r="V286" i="28"/>
  <c r="AC247" i="28"/>
  <c r="Z247" i="28"/>
  <c r="Y247" i="28"/>
  <c r="V247" i="28"/>
  <c r="AC219" i="28"/>
  <c r="Z219" i="28"/>
  <c r="Y219" i="28"/>
  <c r="V219" i="28"/>
  <c r="AC229" i="28"/>
  <c r="Z229" i="28"/>
  <c r="Y229" i="28"/>
  <c r="V229" i="28"/>
  <c r="AC246" i="28"/>
  <c r="Z246" i="28"/>
  <c r="Y246" i="28"/>
  <c r="V246" i="28"/>
  <c r="AC253" i="28"/>
  <c r="Z253" i="28"/>
  <c r="Y253" i="28"/>
  <c r="V253" i="28"/>
  <c r="AC288" i="28"/>
  <c r="Z288" i="28"/>
  <c r="Y288" i="28"/>
  <c r="V288" i="28"/>
  <c r="AC304" i="28"/>
  <c r="Z304" i="28"/>
  <c r="Y304" i="28"/>
  <c r="V304" i="28"/>
  <c r="AC252" i="28"/>
  <c r="Z252" i="28"/>
  <c r="Y252" i="28"/>
  <c r="V252" i="28"/>
  <c r="AC283" i="28"/>
  <c r="Z283" i="28"/>
  <c r="Y283" i="28"/>
  <c r="V283" i="28"/>
  <c r="AC287" i="28"/>
  <c r="Z287" i="28"/>
  <c r="Y287" i="28"/>
  <c r="V287" i="28"/>
  <c r="AC277" i="28"/>
  <c r="Z277" i="28"/>
  <c r="Y277" i="28"/>
  <c r="V277" i="28"/>
  <c r="AC290" i="28"/>
  <c r="Z290" i="28"/>
  <c r="Y290" i="28"/>
  <c r="V290" i="28"/>
  <c r="AC256" i="28"/>
  <c r="Z256" i="28"/>
  <c r="Y256" i="28"/>
  <c r="V256" i="28"/>
  <c r="AC281" i="28"/>
  <c r="Z281" i="28"/>
  <c r="Y281" i="28"/>
  <c r="V281" i="28"/>
  <c r="AC276" i="28"/>
  <c r="Z276" i="28"/>
  <c r="Y276" i="28"/>
  <c r="V276" i="28"/>
  <c r="AC200" i="28"/>
  <c r="Z200" i="28"/>
  <c r="Y200" i="28"/>
  <c r="V200" i="28"/>
  <c r="AC202" i="28"/>
  <c r="Z202" i="28"/>
  <c r="Y202" i="28"/>
  <c r="V202" i="28"/>
  <c r="AC204" i="28"/>
  <c r="Z204" i="28"/>
  <c r="Y204" i="28"/>
  <c r="V204" i="28"/>
  <c r="AC206" i="28"/>
  <c r="Z206" i="28"/>
  <c r="Y206" i="28"/>
  <c r="V206" i="28"/>
  <c r="AC234" i="28"/>
  <c r="Z234" i="28"/>
  <c r="Y234" i="28"/>
  <c r="V234" i="28"/>
  <c r="AC238" i="28"/>
  <c r="Z238" i="28"/>
  <c r="Y238" i="28"/>
  <c r="V238" i="28"/>
  <c r="AC205" i="28"/>
  <c r="Z205" i="28"/>
  <c r="Y205" i="28"/>
  <c r="V205" i="28"/>
  <c r="AC189" i="28"/>
  <c r="Z189" i="28"/>
  <c r="Y189" i="28"/>
  <c r="V189" i="28"/>
  <c r="AC226" i="28"/>
  <c r="Z226" i="28"/>
  <c r="Y226" i="28"/>
  <c r="V226" i="28"/>
  <c r="AC241" i="28"/>
  <c r="Z241" i="28"/>
  <c r="Y241" i="28"/>
  <c r="V241" i="28"/>
  <c r="AC215" i="28"/>
  <c r="Z215" i="28"/>
  <c r="Y215" i="28"/>
  <c r="V215" i="28"/>
  <c r="AC196" i="28"/>
  <c r="Z196" i="28"/>
  <c r="Y196" i="28"/>
  <c r="V196" i="28"/>
  <c r="T198" i="29"/>
  <c r="T194" i="29"/>
  <c r="T304" i="29"/>
  <c r="T191" i="29"/>
  <c r="T234" i="29"/>
  <c r="T186" i="29"/>
  <c r="T288" i="29"/>
  <c r="T232" i="29"/>
  <c r="T235" i="29"/>
  <c r="T187" i="29"/>
  <c r="T238" i="29"/>
  <c r="T222" i="29"/>
  <c r="T205" i="29"/>
  <c r="T208" i="29"/>
  <c r="T197" i="29"/>
  <c r="T236" i="29"/>
  <c r="T237" i="29"/>
  <c r="T240" i="29"/>
  <c r="T192" i="29"/>
  <c r="T227" i="29"/>
  <c r="T219" i="29"/>
  <c r="T196" i="29"/>
  <c r="T224" i="29"/>
  <c r="T202" i="29"/>
  <c r="T204" i="29"/>
  <c r="T184" i="29"/>
  <c r="T185" i="29"/>
  <c r="T189" i="29"/>
  <c r="T223" i="29"/>
  <c r="T190" i="29"/>
  <c r="T206" i="29"/>
  <c r="T209" i="29"/>
  <c r="T239" i="29"/>
  <c r="T221" i="29"/>
  <c r="T212" i="29"/>
  <c r="T225" i="29"/>
  <c r="T201" i="29"/>
  <c r="T231" i="29"/>
  <c r="T217" i="29"/>
  <c r="T230" i="29"/>
  <c r="T207" i="29"/>
  <c r="T188" i="29"/>
  <c r="T214" i="29"/>
  <c r="T216" i="29"/>
  <c r="T228" i="29"/>
  <c r="T215" i="29"/>
  <c r="T226" i="29"/>
  <c r="T210" i="29"/>
  <c r="T169" i="29"/>
  <c r="T175" i="29"/>
  <c r="T143" i="29"/>
  <c r="T145" i="29"/>
  <c r="T139" i="29"/>
  <c r="T180" i="29"/>
  <c r="T181" i="29"/>
  <c r="T135" i="29"/>
  <c r="T130" i="29"/>
  <c r="T131" i="29"/>
  <c r="T159" i="29"/>
  <c r="T155" i="29"/>
  <c r="T140" i="29"/>
  <c r="T164" i="29"/>
  <c r="T137" i="29"/>
  <c r="T168" i="29"/>
  <c r="T177" i="29"/>
  <c r="T133" i="29"/>
  <c r="T182" i="29"/>
  <c r="T170" i="29"/>
  <c r="T134" i="29"/>
  <c r="T138" i="29"/>
  <c r="T178" i="29"/>
  <c r="T162" i="29"/>
  <c r="T142" i="29"/>
  <c r="T174" i="29"/>
  <c r="T144" i="29"/>
  <c r="T179" i="29"/>
  <c r="T172" i="29"/>
  <c r="T146" i="29"/>
  <c r="T165" i="29"/>
  <c r="T166" i="29"/>
  <c r="T161" i="29"/>
  <c r="T136" i="29"/>
  <c r="T173" i="29"/>
  <c r="T141" i="29"/>
  <c r="T183" i="29"/>
  <c r="T132" i="29"/>
  <c r="T160" i="29"/>
  <c r="T156" i="29"/>
  <c r="T150" i="29"/>
  <c r="T149" i="29"/>
  <c r="T167" i="29"/>
  <c r="T154" i="29"/>
  <c r="T171" i="29"/>
  <c r="T148" i="29"/>
  <c r="T163" i="29"/>
  <c r="T158" i="29"/>
  <c r="T176" i="29"/>
  <c r="T157" i="29"/>
  <c r="T147" i="29"/>
  <c r="T153" i="29"/>
  <c r="T151" i="29"/>
  <c r="T152" i="29"/>
  <c r="T92" i="29"/>
  <c r="T129" i="29"/>
  <c r="T108" i="29"/>
  <c r="T106" i="29"/>
  <c r="T113" i="29"/>
  <c r="T122" i="29"/>
  <c r="T99" i="29"/>
  <c r="T97" i="29"/>
  <c r="T117" i="29"/>
  <c r="T125" i="29"/>
  <c r="T95" i="29"/>
  <c r="T121" i="29"/>
  <c r="T94" i="29"/>
  <c r="T127" i="29"/>
  <c r="T98" i="29"/>
  <c r="T114" i="29"/>
  <c r="T100" i="29"/>
  <c r="T101" i="29"/>
  <c r="T119" i="29"/>
  <c r="T128" i="29"/>
  <c r="T120" i="29"/>
  <c r="T112" i="29"/>
  <c r="T104" i="29"/>
  <c r="T126" i="29"/>
  <c r="T102" i="29"/>
  <c r="T115" i="29"/>
  <c r="T96" i="29"/>
  <c r="T118" i="29"/>
  <c r="T93" i="29"/>
  <c r="T105" i="29"/>
  <c r="T116" i="29"/>
  <c r="T124" i="29"/>
  <c r="T107" i="29"/>
  <c r="T123" i="29"/>
  <c r="T109" i="29"/>
  <c r="T110" i="29"/>
  <c r="T103" i="29"/>
  <c r="T111" i="29"/>
  <c r="T85" i="29"/>
  <c r="T73" i="29"/>
  <c r="T71" i="29"/>
  <c r="T80" i="29"/>
  <c r="T75" i="29"/>
  <c r="T89" i="29"/>
  <c r="T86" i="29"/>
  <c r="T82" i="29"/>
  <c r="T59" i="29"/>
  <c r="T68" i="29"/>
  <c r="T65" i="29"/>
  <c r="T88" i="29"/>
  <c r="T64" i="29"/>
  <c r="T60" i="29"/>
  <c r="T63" i="29"/>
  <c r="T87" i="29"/>
  <c r="T84" i="29"/>
  <c r="T91" i="29"/>
  <c r="T70" i="29"/>
  <c r="T69" i="29"/>
  <c r="T90" i="29"/>
  <c r="T79" i="29"/>
  <c r="T61" i="29"/>
  <c r="T62" i="29"/>
  <c r="T77" i="29"/>
  <c r="T83" i="29"/>
  <c r="T81" i="29"/>
  <c r="T66" i="29"/>
  <c r="T76" i="29"/>
  <c r="T74" i="29"/>
  <c r="T67" i="29"/>
  <c r="T72" i="29"/>
  <c r="T78" i="29"/>
  <c r="T45" i="29"/>
  <c r="T57" i="29"/>
  <c r="T41" i="29"/>
  <c r="T48" i="29"/>
  <c r="T40" i="29"/>
  <c r="T54" i="29"/>
  <c r="T44" i="29"/>
  <c r="T50" i="29"/>
  <c r="T39" i="29"/>
  <c r="T53" i="29"/>
  <c r="T55" i="29"/>
  <c r="T56" i="29"/>
  <c r="T42" i="29"/>
  <c r="T52" i="29"/>
  <c r="T46" i="29"/>
  <c r="T58" i="29"/>
  <c r="T47" i="29"/>
  <c r="T51" i="29"/>
  <c r="T43" i="29"/>
  <c r="T49" i="29"/>
  <c r="T34" i="29"/>
  <c r="T33" i="29"/>
  <c r="T23" i="29"/>
  <c r="T22" i="29"/>
  <c r="T37" i="29"/>
  <c r="T25" i="29"/>
  <c r="T31" i="29"/>
  <c r="T26" i="29"/>
  <c r="T27" i="29"/>
  <c r="T32" i="29"/>
  <c r="T24" i="29"/>
  <c r="T35" i="29"/>
  <c r="T36" i="29"/>
  <c r="T38" i="29"/>
  <c r="T28" i="29"/>
  <c r="T29" i="29"/>
  <c r="T30" i="29"/>
  <c r="T18" i="29"/>
  <c r="T13" i="29"/>
  <c r="T14" i="29"/>
  <c r="T16" i="29"/>
  <c r="T20" i="29"/>
  <c r="T15" i="29"/>
  <c r="T21" i="29"/>
  <c r="T19" i="29"/>
  <c r="T17" i="29"/>
  <c r="T10" i="29"/>
  <c r="T11" i="29"/>
  <c r="T12" i="29"/>
  <c r="T7" i="29"/>
  <c r="T9" i="29"/>
  <c r="T8" i="29"/>
  <c r="AC209" i="28"/>
  <c r="AC221" i="28"/>
  <c r="AC214" i="28"/>
  <c r="AC187" i="28"/>
  <c r="AC232" i="28"/>
  <c r="AC197" i="28"/>
  <c r="AC295" i="28"/>
  <c r="AC240" i="28"/>
  <c r="AC235" i="28"/>
  <c r="AC203" i="28"/>
  <c r="AC191" i="28"/>
  <c r="AC213" i="28"/>
  <c r="AC239" i="28"/>
  <c r="AC198" i="28"/>
  <c r="AC210" i="28"/>
  <c r="AC220" i="28"/>
  <c r="AC193" i="28"/>
  <c r="AC228" i="28"/>
  <c r="AC184" i="28"/>
  <c r="AC242" i="28"/>
  <c r="AC236" i="28"/>
  <c r="AC186" i="28"/>
  <c r="AC194" i="28"/>
  <c r="AC224" i="28"/>
  <c r="AC227" i="28"/>
  <c r="AC233" i="28"/>
  <c r="AC237" i="28"/>
  <c r="AC192" i="28"/>
  <c r="AC222" i="28"/>
  <c r="AC223" i="28"/>
  <c r="AC230" i="28"/>
  <c r="AC212" i="28"/>
  <c r="AC207" i="28"/>
  <c r="AC217" i="28"/>
  <c r="AC231" i="28"/>
  <c r="AC225" i="28"/>
  <c r="AC211" i="28"/>
  <c r="AC199" i="28"/>
  <c r="AC201" i="28"/>
  <c r="AC179" i="28"/>
  <c r="AC142" i="28"/>
  <c r="AC181" i="28"/>
  <c r="AC195" i="28"/>
  <c r="AC185" i="28"/>
  <c r="AC158" i="28"/>
  <c r="AC188" i="28"/>
  <c r="AC216" i="28"/>
  <c r="AC190" i="28"/>
  <c r="AC183" i="28"/>
  <c r="AC159" i="28"/>
  <c r="AC160" i="28"/>
  <c r="AC167" i="28"/>
  <c r="AC148" i="28"/>
  <c r="AC135" i="28"/>
  <c r="AC173" i="28"/>
  <c r="AC162" i="28"/>
  <c r="AC174" i="28"/>
  <c r="AC166" i="28"/>
  <c r="AC152" i="28"/>
  <c r="AC172" i="28"/>
  <c r="AC141" i="28"/>
  <c r="AC171" i="28"/>
  <c r="AC169" i="28"/>
  <c r="AC137" i="28"/>
  <c r="AC168" i="28"/>
  <c r="AC136" i="28"/>
  <c r="AC177" i="28"/>
  <c r="AC133" i="28"/>
  <c r="AC164" i="28"/>
  <c r="AC175" i="28"/>
  <c r="AC139" i="28"/>
  <c r="AC144" i="28"/>
  <c r="AC134" i="28"/>
  <c r="AC140" i="28"/>
  <c r="AC132" i="28"/>
  <c r="AC155" i="28"/>
  <c r="AC178" i="28"/>
  <c r="AC161" i="28"/>
  <c r="AC146" i="28"/>
  <c r="AC145" i="28"/>
  <c r="AC182" i="28"/>
  <c r="AC143" i="28"/>
  <c r="AC170" i="28"/>
  <c r="AC180" i="28"/>
  <c r="AC138" i="28"/>
  <c r="AC165" i="28"/>
  <c r="AC151" i="28"/>
  <c r="AC149" i="28"/>
  <c r="AC154" i="28"/>
  <c r="AC156" i="28"/>
  <c r="AC150" i="28"/>
  <c r="AC147" i="28"/>
  <c r="AC176" i="28"/>
  <c r="AC153" i="28"/>
  <c r="AC105" i="28"/>
  <c r="AC157" i="28"/>
  <c r="AC113" i="28"/>
  <c r="AC130" i="28"/>
  <c r="AC102" i="28"/>
  <c r="AC131" i="28"/>
  <c r="AC98" i="28"/>
  <c r="AC163" i="28"/>
  <c r="AC96" i="28"/>
  <c r="AC115" i="28"/>
  <c r="AC118" i="28"/>
  <c r="AC103" i="28"/>
  <c r="AC129" i="28"/>
  <c r="AC125" i="28"/>
  <c r="AC93" i="28"/>
  <c r="AC109" i="28"/>
  <c r="AC123" i="28"/>
  <c r="AC124" i="28"/>
  <c r="AC104" i="28"/>
  <c r="AC119" i="28"/>
  <c r="AC117" i="28"/>
  <c r="AC122" i="28"/>
  <c r="AC95" i="28"/>
  <c r="AC92" i="28"/>
  <c r="AC97" i="28"/>
  <c r="AC128" i="28"/>
  <c r="AC114" i="28"/>
  <c r="AC126" i="28"/>
  <c r="AC127" i="28"/>
  <c r="AC121" i="28"/>
  <c r="AC112" i="28"/>
  <c r="AC94" i="28"/>
  <c r="AC100" i="28"/>
  <c r="AC99" i="28"/>
  <c r="AC101" i="28"/>
  <c r="AC120" i="28"/>
  <c r="AC111" i="28"/>
  <c r="AC116" i="28"/>
  <c r="AC107" i="28"/>
  <c r="AC108" i="28"/>
  <c r="AC61" i="28"/>
  <c r="AC106" i="28"/>
  <c r="AC80" i="28"/>
  <c r="AC75" i="28"/>
  <c r="AC110" i="28"/>
  <c r="AC79" i="28"/>
  <c r="AC64" i="28"/>
  <c r="AC62" i="28"/>
  <c r="AC77" i="28"/>
  <c r="AC70" i="28"/>
  <c r="AC81" i="28"/>
  <c r="AC83" i="28"/>
  <c r="AC73" i="28"/>
  <c r="AC69" i="28"/>
  <c r="AC86" i="28"/>
  <c r="AC89" i="28"/>
  <c r="AC60" i="28"/>
  <c r="AC88" i="28"/>
  <c r="AC76" i="28"/>
  <c r="AC72" i="28"/>
  <c r="AC85" i="28"/>
  <c r="AC90" i="28"/>
  <c r="AC91" i="28"/>
  <c r="AC82" i="28"/>
  <c r="AC59" i="28"/>
  <c r="AC63" i="28"/>
  <c r="AC84" i="28"/>
  <c r="AC65" i="28"/>
  <c r="AC87" i="28"/>
  <c r="AC68" i="28"/>
  <c r="AC71" i="28"/>
  <c r="AC45" i="28"/>
  <c r="AC74" i="28"/>
  <c r="AC67" i="28"/>
  <c r="AC78" i="28"/>
  <c r="AC66" i="28"/>
  <c r="AC46" i="28"/>
  <c r="AC54" i="28"/>
  <c r="AC39" i="28"/>
  <c r="AC52" i="28"/>
  <c r="AC58" i="28"/>
  <c r="AC51" i="28"/>
  <c r="AC57" i="28"/>
  <c r="AC41" i="28"/>
  <c r="AC44" i="28"/>
  <c r="AC55" i="28"/>
  <c r="AC56" i="28"/>
  <c r="AC48" i="28"/>
  <c r="AC42" i="28"/>
  <c r="AC40" i="28"/>
  <c r="AC53" i="28"/>
  <c r="AC50" i="28"/>
  <c r="AC43" i="28"/>
  <c r="AC33" i="28"/>
  <c r="AC47" i="28"/>
  <c r="AC49" i="28"/>
  <c r="AC36" i="28"/>
  <c r="AC26" i="28"/>
  <c r="AC28" i="28"/>
  <c r="AC23" i="28"/>
  <c r="AC25" i="28"/>
  <c r="AC31" i="28"/>
  <c r="AC22" i="28"/>
  <c r="AC35" i="28"/>
  <c r="AC38" i="28"/>
  <c r="AC27" i="28"/>
  <c r="AC37" i="28"/>
  <c r="AC24" i="28"/>
  <c r="AC32" i="28"/>
  <c r="AC30" i="28"/>
  <c r="AC15" i="28"/>
  <c r="AC29" i="28"/>
  <c r="AC34" i="28"/>
  <c r="AC13" i="28"/>
  <c r="AC18" i="28"/>
  <c r="AC16" i="28"/>
  <c r="AC14" i="28"/>
  <c r="AC20" i="28"/>
  <c r="AC17" i="28"/>
  <c r="AC10" i="28"/>
  <c r="AC21" i="28"/>
  <c r="AC19" i="28"/>
  <c r="AC11" i="28"/>
  <c r="AC12" i="28"/>
  <c r="AC9" i="28"/>
  <c r="AC7" i="28"/>
  <c r="AC198" i="29"/>
  <c r="AC194" i="29"/>
  <c r="AC304" i="29"/>
  <c r="AC191" i="29"/>
  <c r="AC234" i="29"/>
  <c r="AC186" i="29"/>
  <c r="AC288" i="29"/>
  <c r="AC232" i="29"/>
  <c r="AC235" i="29"/>
  <c r="AC187" i="29"/>
  <c r="AC238" i="29"/>
  <c r="AC222" i="29"/>
  <c r="AC205" i="29"/>
  <c r="AC208" i="29"/>
  <c r="AC197" i="29"/>
  <c r="AC236" i="29"/>
  <c r="AC237" i="29"/>
  <c r="AC240" i="29"/>
  <c r="AC192" i="29"/>
  <c r="AC227" i="29"/>
  <c r="AC219" i="29"/>
  <c r="AC196" i="29"/>
  <c r="AC224" i="29"/>
  <c r="AC202" i="29"/>
  <c r="AC204" i="29"/>
  <c r="AC184" i="29"/>
  <c r="AC185" i="29"/>
  <c r="AC189" i="29"/>
  <c r="AC223" i="29"/>
  <c r="AC190" i="29"/>
  <c r="AC206" i="29"/>
  <c r="AC209" i="29"/>
  <c r="AC239" i="29"/>
  <c r="AC221" i="29"/>
  <c r="AC212" i="29"/>
  <c r="AC225" i="29"/>
  <c r="AC201" i="29"/>
  <c r="AC231" i="29"/>
  <c r="AC217" i="29"/>
  <c r="AC230" i="29"/>
  <c r="AC207" i="29"/>
  <c r="AC188" i="29"/>
  <c r="AC214" i="29"/>
  <c r="AC216" i="29"/>
  <c r="AC228" i="29"/>
  <c r="AC215" i="29"/>
  <c r="AC226" i="29"/>
  <c r="AC210" i="29"/>
  <c r="AC169" i="29"/>
  <c r="AC175" i="29"/>
  <c r="AC143" i="29"/>
  <c r="AC145" i="29"/>
  <c r="AC139" i="29"/>
  <c r="AC180" i="29"/>
  <c r="AC181" i="29"/>
  <c r="AC135" i="29"/>
  <c r="AC130" i="29"/>
  <c r="AC131" i="29"/>
  <c r="AC159" i="29"/>
  <c r="AC155" i="29"/>
  <c r="AC140" i="29"/>
  <c r="AC164" i="29"/>
  <c r="AC137" i="29"/>
  <c r="AC168" i="29"/>
  <c r="AC177" i="29"/>
  <c r="AC133" i="29"/>
  <c r="AC182" i="29"/>
  <c r="AC170" i="29"/>
  <c r="AC134" i="29"/>
  <c r="AC138" i="29"/>
  <c r="AC178" i="29"/>
  <c r="AC162" i="29"/>
  <c r="AC142" i="29"/>
  <c r="AC174" i="29"/>
  <c r="AC144" i="29"/>
  <c r="AC179" i="29"/>
  <c r="AC172" i="29"/>
  <c r="AC146" i="29"/>
  <c r="AC165" i="29"/>
  <c r="AC166" i="29"/>
  <c r="AC161" i="29"/>
  <c r="AC136" i="29"/>
  <c r="AC173" i="29"/>
  <c r="AC141" i="29"/>
  <c r="AC183" i="29"/>
  <c r="AC132" i="29"/>
  <c r="AC160" i="29"/>
  <c r="AC156" i="29"/>
  <c r="AC150" i="29"/>
  <c r="AC149" i="29"/>
  <c r="AC167" i="29"/>
  <c r="AC154" i="29"/>
  <c r="AC171" i="29"/>
  <c r="AC148" i="29"/>
  <c r="AC163" i="29"/>
  <c r="AC158" i="29"/>
  <c r="AC176" i="29"/>
  <c r="AC157" i="29"/>
  <c r="AC147" i="29"/>
  <c r="AC153" i="29"/>
  <c r="AC151" i="29"/>
  <c r="AC152" i="29"/>
  <c r="AC92" i="29"/>
  <c r="AC129" i="29"/>
  <c r="AC108" i="29"/>
  <c r="AC106" i="29"/>
  <c r="AC113" i="29"/>
  <c r="AC122" i="29"/>
  <c r="AC99" i="29"/>
  <c r="AC97" i="29"/>
  <c r="AC117" i="29"/>
  <c r="AC125" i="29"/>
  <c r="AC95" i="29"/>
  <c r="AC121" i="29"/>
  <c r="AC94" i="29"/>
  <c r="AC127" i="29"/>
  <c r="AC98" i="29"/>
  <c r="AC114" i="29"/>
  <c r="AC100" i="29"/>
  <c r="AC101" i="29"/>
  <c r="AC119" i="29"/>
  <c r="AC128" i="29"/>
  <c r="AC120" i="29"/>
  <c r="AC112" i="29"/>
  <c r="AC104" i="29"/>
  <c r="AC126" i="29"/>
  <c r="AC102" i="29"/>
  <c r="AC115" i="29"/>
  <c r="AC96" i="29"/>
  <c r="AC118" i="29"/>
  <c r="AC93" i="29"/>
  <c r="AC105" i="29"/>
  <c r="AC116" i="29"/>
  <c r="AC124" i="29"/>
  <c r="AC107" i="29"/>
  <c r="AC123" i="29"/>
  <c r="AC109" i="29"/>
  <c r="AC110" i="29"/>
  <c r="AC103" i="29"/>
  <c r="AC111" i="29"/>
  <c r="AC85" i="29"/>
  <c r="AC73" i="29"/>
  <c r="AC71" i="29"/>
  <c r="AC80" i="29"/>
  <c r="AC75" i="29"/>
  <c r="AC89" i="29"/>
  <c r="AC86" i="29"/>
  <c r="AC82" i="29"/>
  <c r="AC59" i="29"/>
  <c r="AC68" i="29"/>
  <c r="AC65" i="29"/>
  <c r="AC88" i="29"/>
  <c r="AC64" i="29"/>
  <c r="AC60" i="29"/>
  <c r="AC63" i="29"/>
  <c r="AC87" i="29"/>
  <c r="AC84" i="29"/>
  <c r="AC91" i="29"/>
  <c r="AC70" i="29"/>
  <c r="AC69" i="29"/>
  <c r="AC90" i="29"/>
  <c r="AC79" i="29"/>
  <c r="AC61" i="29"/>
  <c r="AC62" i="29"/>
  <c r="AC77" i="29"/>
  <c r="AC83" i="29"/>
  <c r="AC81" i="29"/>
  <c r="AC66" i="29"/>
  <c r="AC76" i="29"/>
  <c r="AC74" i="29"/>
  <c r="AC67" i="29"/>
  <c r="AC72" i="29"/>
  <c r="AC78" i="29"/>
  <c r="AC45" i="29"/>
  <c r="AC57" i="29"/>
  <c r="AC41" i="29"/>
  <c r="AC48" i="29"/>
  <c r="AC40" i="29"/>
  <c r="AC54" i="29"/>
  <c r="AC44" i="29"/>
  <c r="AC50" i="29"/>
  <c r="AC39" i="29"/>
  <c r="AC53" i="29"/>
  <c r="AC55" i="29"/>
  <c r="AC56" i="29"/>
  <c r="AC42" i="29"/>
  <c r="AC52" i="29"/>
  <c r="AC46" i="29"/>
  <c r="AC58" i="29"/>
  <c r="AC47" i="29"/>
  <c r="AC51" i="29"/>
  <c r="AC43" i="29"/>
  <c r="AC49" i="29"/>
  <c r="AC34" i="29"/>
  <c r="AC33" i="29"/>
  <c r="AC23" i="29"/>
  <c r="AC22" i="29"/>
  <c r="AC37" i="29"/>
  <c r="AC25" i="29"/>
  <c r="AC31" i="29"/>
  <c r="AC26" i="29"/>
  <c r="AC27" i="29"/>
  <c r="AC32" i="29"/>
  <c r="AC24" i="29"/>
  <c r="AC35" i="29"/>
  <c r="AC36" i="29"/>
  <c r="AC38" i="29"/>
  <c r="AC28" i="29"/>
  <c r="AC29" i="29"/>
  <c r="AC30" i="29"/>
  <c r="AC18" i="29"/>
  <c r="AC13" i="29"/>
  <c r="AC14" i="29"/>
  <c r="AC16" i="29"/>
  <c r="AC20" i="29"/>
  <c r="AC15" i="29"/>
  <c r="AC21" i="29"/>
  <c r="AC19" i="29"/>
  <c r="AC17" i="29"/>
  <c r="AC10" i="29"/>
  <c r="AC11" i="29"/>
  <c r="AC12" i="29"/>
  <c r="AC7" i="29"/>
  <c r="AC9" i="29"/>
  <c r="AC8" i="28"/>
  <c r="AC8" i="29"/>
  <c r="Z209" i="28"/>
  <c r="Y209" i="28"/>
  <c r="Z221" i="28"/>
  <c r="Y221" i="28"/>
  <c r="Z214" i="28"/>
  <c r="Y214" i="28"/>
  <c r="Z187" i="28"/>
  <c r="Y187" i="28"/>
  <c r="Z232" i="28"/>
  <c r="Y232" i="28"/>
  <c r="Z197" i="28"/>
  <c r="Y197" i="28"/>
  <c r="Z295" i="28"/>
  <c r="Y295" i="28"/>
  <c r="Z240" i="28"/>
  <c r="Y240" i="28"/>
  <c r="Z235" i="28"/>
  <c r="Y235" i="28"/>
  <c r="Z203" i="28"/>
  <c r="Y203" i="28"/>
  <c r="Z191" i="28"/>
  <c r="Y191" i="28"/>
  <c r="Z213" i="28"/>
  <c r="Y213" i="28"/>
  <c r="Z239" i="28"/>
  <c r="Y239" i="28"/>
  <c r="Z198" i="28"/>
  <c r="Y198" i="28"/>
  <c r="Z210" i="28"/>
  <c r="Y210" i="28"/>
  <c r="Z220" i="28"/>
  <c r="Y220" i="28"/>
  <c r="Z193" i="28"/>
  <c r="Y193" i="28"/>
  <c r="Z228" i="28"/>
  <c r="Y228" i="28"/>
  <c r="Z184" i="28"/>
  <c r="Y184" i="28"/>
  <c r="Z242" i="28"/>
  <c r="Y242" i="28"/>
  <c r="Z236" i="28"/>
  <c r="Y236" i="28"/>
  <c r="Z186" i="28"/>
  <c r="Y186" i="28"/>
  <c r="Z194" i="28"/>
  <c r="Y194" i="28"/>
  <c r="Z224" i="28"/>
  <c r="Y224" i="28"/>
  <c r="Z227" i="28"/>
  <c r="Y227" i="28"/>
  <c r="Z233" i="28"/>
  <c r="Y233" i="28"/>
  <c r="Z237" i="28"/>
  <c r="Y237" i="28"/>
  <c r="Z192" i="28"/>
  <c r="Y192" i="28"/>
  <c r="Z222" i="28"/>
  <c r="Y222" i="28"/>
  <c r="Z223" i="28"/>
  <c r="Y223" i="28"/>
  <c r="Z230" i="28"/>
  <c r="Y230" i="28"/>
  <c r="Z212" i="28"/>
  <c r="Y212" i="28"/>
  <c r="Z207" i="28"/>
  <c r="Y207" i="28"/>
  <c r="Z217" i="28"/>
  <c r="Y217" i="28"/>
  <c r="Z231" i="28"/>
  <c r="Y231" i="28"/>
  <c r="Z225" i="28"/>
  <c r="Y225" i="28"/>
  <c r="Z211" i="28"/>
  <c r="Y211" i="28"/>
  <c r="Z199" i="28"/>
  <c r="Y199" i="28"/>
  <c r="Z201" i="28"/>
  <c r="Y201" i="28"/>
  <c r="Z179" i="28"/>
  <c r="Y179" i="28"/>
  <c r="Z142" i="28"/>
  <c r="Y142" i="28"/>
  <c r="Z181" i="28"/>
  <c r="Y181" i="28"/>
  <c r="Z195" i="28"/>
  <c r="Y195" i="28"/>
  <c r="Z185" i="28"/>
  <c r="Y185" i="28"/>
  <c r="Z158" i="28"/>
  <c r="Y158" i="28"/>
  <c r="Z188" i="28"/>
  <c r="Y188" i="28"/>
  <c r="Z216" i="28"/>
  <c r="Y216" i="28"/>
  <c r="Z190" i="28"/>
  <c r="Y190" i="28"/>
  <c r="Z183" i="28"/>
  <c r="Y183" i="28"/>
  <c r="Z159" i="28"/>
  <c r="Y159" i="28"/>
  <c r="Z160" i="28"/>
  <c r="Y160" i="28"/>
  <c r="Z167" i="28"/>
  <c r="Y167" i="28"/>
  <c r="Z148" i="28"/>
  <c r="Y148" i="28"/>
  <c r="Z135" i="28"/>
  <c r="Y135" i="28"/>
  <c r="Z173" i="28"/>
  <c r="Y173" i="28"/>
  <c r="Z162" i="28"/>
  <c r="Y162" i="28"/>
  <c r="Z174" i="28"/>
  <c r="Y174" i="28"/>
  <c r="Z166" i="28"/>
  <c r="Y166" i="28"/>
  <c r="Z152" i="28"/>
  <c r="Y152" i="28"/>
  <c r="Z172" i="28"/>
  <c r="Y172" i="28"/>
  <c r="Z141" i="28"/>
  <c r="Y141" i="28"/>
  <c r="Z171" i="28"/>
  <c r="Y171" i="28"/>
  <c r="Z169" i="28"/>
  <c r="Y169" i="28"/>
  <c r="Z137" i="28"/>
  <c r="Y137" i="28"/>
  <c r="Z168" i="28"/>
  <c r="Y168" i="28"/>
  <c r="Z136" i="28"/>
  <c r="Y136" i="28"/>
  <c r="Z177" i="28"/>
  <c r="Y177" i="28"/>
  <c r="Z133" i="28"/>
  <c r="Y133" i="28"/>
  <c r="Z164" i="28"/>
  <c r="Y164" i="28"/>
  <c r="Z175" i="28"/>
  <c r="Y175" i="28"/>
  <c r="Z139" i="28"/>
  <c r="Y139" i="28"/>
  <c r="Z144" i="28"/>
  <c r="Y144" i="28"/>
  <c r="Z134" i="28"/>
  <c r="Y134" i="28"/>
  <c r="Z140" i="28"/>
  <c r="Y140" i="28"/>
  <c r="Z132" i="28"/>
  <c r="Y132" i="28"/>
  <c r="Z155" i="28"/>
  <c r="Y155" i="28"/>
  <c r="Z178" i="28"/>
  <c r="Y178" i="28"/>
  <c r="Z161" i="28"/>
  <c r="Y161" i="28"/>
  <c r="Z146" i="28"/>
  <c r="Y146" i="28"/>
  <c r="Z145" i="28"/>
  <c r="Y145" i="28"/>
  <c r="Z182" i="28"/>
  <c r="Y182" i="28"/>
  <c r="Z143" i="28"/>
  <c r="Y143" i="28"/>
  <c r="Z170" i="28"/>
  <c r="Y170" i="28"/>
  <c r="Z180" i="28"/>
  <c r="Y180" i="28"/>
  <c r="Z138" i="28"/>
  <c r="Y138" i="28"/>
  <c r="Z165" i="28"/>
  <c r="Y165" i="28"/>
  <c r="Z151" i="28"/>
  <c r="Y151" i="28"/>
  <c r="Z149" i="28"/>
  <c r="Y149" i="28"/>
  <c r="Z154" i="28"/>
  <c r="Y154" i="28"/>
  <c r="Z156" i="28"/>
  <c r="Y156" i="28"/>
  <c r="Z150" i="28"/>
  <c r="Y150" i="28"/>
  <c r="Z147" i="28"/>
  <c r="Y147" i="28"/>
  <c r="Z176" i="28"/>
  <c r="Y176" i="28"/>
  <c r="Z153" i="28"/>
  <c r="Y153" i="28"/>
  <c r="Z105" i="28"/>
  <c r="Y105" i="28"/>
  <c r="Z157" i="28"/>
  <c r="Y157" i="28"/>
  <c r="Z113" i="28"/>
  <c r="Y113" i="28"/>
  <c r="Z130" i="28"/>
  <c r="Y130" i="28"/>
  <c r="Z102" i="28"/>
  <c r="Y102" i="28"/>
  <c r="Z131" i="28"/>
  <c r="Y131" i="28"/>
  <c r="Z98" i="28"/>
  <c r="Y98" i="28"/>
  <c r="Z163" i="28"/>
  <c r="Y163" i="28"/>
  <c r="Z96" i="28"/>
  <c r="Y96" i="28"/>
  <c r="Z115" i="28"/>
  <c r="Y115" i="28"/>
  <c r="Z118" i="28"/>
  <c r="Y118" i="28"/>
  <c r="Z103" i="28"/>
  <c r="Y103" i="28"/>
  <c r="Z129" i="28"/>
  <c r="Y129" i="28"/>
  <c r="Z125" i="28"/>
  <c r="Y125" i="28"/>
  <c r="Z93" i="28"/>
  <c r="Y93" i="28"/>
  <c r="Z109" i="28"/>
  <c r="Y109" i="28"/>
  <c r="Z123" i="28"/>
  <c r="Y123" i="28"/>
  <c r="Z124" i="28"/>
  <c r="Y124" i="28"/>
  <c r="Z104" i="28"/>
  <c r="Y104" i="28"/>
  <c r="Z119" i="28"/>
  <c r="Y119" i="28"/>
  <c r="Z117" i="28"/>
  <c r="Y117" i="28"/>
  <c r="Z122" i="28"/>
  <c r="Y122" i="28"/>
  <c r="Z95" i="28"/>
  <c r="Y95" i="28"/>
  <c r="Z92" i="28"/>
  <c r="Y92" i="28"/>
  <c r="Z97" i="28"/>
  <c r="Y97" i="28"/>
  <c r="Z128" i="28"/>
  <c r="Y128" i="28"/>
  <c r="Z114" i="28"/>
  <c r="Y114" i="28"/>
  <c r="Z126" i="28"/>
  <c r="Y126" i="28"/>
  <c r="Z127" i="28"/>
  <c r="Y127" i="28"/>
  <c r="Z121" i="28"/>
  <c r="Y121" i="28"/>
  <c r="Z112" i="28"/>
  <c r="Y112" i="28"/>
  <c r="Z94" i="28"/>
  <c r="Y94" i="28"/>
  <c r="Z100" i="28"/>
  <c r="Y100" i="28"/>
  <c r="Z99" i="28"/>
  <c r="Y99" i="28"/>
  <c r="Z101" i="28"/>
  <c r="Y101" i="28"/>
  <c r="Z120" i="28"/>
  <c r="Y120" i="28"/>
  <c r="Z111" i="28"/>
  <c r="Y111" i="28"/>
  <c r="Z116" i="28"/>
  <c r="Y116" i="28"/>
  <c r="Z107" i="28"/>
  <c r="Y107" i="28"/>
  <c r="Z108" i="28"/>
  <c r="Y108" i="28"/>
  <c r="Z61" i="28"/>
  <c r="Y61" i="28"/>
  <c r="Z106" i="28"/>
  <c r="Y106" i="28"/>
  <c r="Z80" i="28"/>
  <c r="Y80" i="28"/>
  <c r="Z75" i="28"/>
  <c r="Y75" i="28"/>
  <c r="Z110" i="28"/>
  <c r="Y110" i="28"/>
  <c r="Z79" i="28"/>
  <c r="Y79" i="28"/>
  <c r="Z64" i="28"/>
  <c r="Y64" i="28"/>
  <c r="Z62" i="28"/>
  <c r="Y62" i="28"/>
  <c r="Z77" i="28"/>
  <c r="Y77" i="28"/>
  <c r="Z70" i="28"/>
  <c r="Y70" i="28"/>
  <c r="Z81" i="28"/>
  <c r="Y81" i="28"/>
  <c r="Z83" i="28"/>
  <c r="Y83" i="28"/>
  <c r="Z73" i="28"/>
  <c r="Y73" i="28"/>
  <c r="Z69" i="28"/>
  <c r="Y69" i="28"/>
  <c r="Z86" i="28"/>
  <c r="Y86" i="28"/>
  <c r="Z89" i="28"/>
  <c r="Y89" i="28"/>
  <c r="Z60" i="28"/>
  <c r="Y60" i="28"/>
  <c r="Z88" i="28"/>
  <c r="Y88" i="28"/>
  <c r="Z76" i="28"/>
  <c r="Y76" i="28"/>
  <c r="Z72" i="28"/>
  <c r="Y72" i="28"/>
  <c r="Z85" i="28"/>
  <c r="Y85" i="28"/>
  <c r="Z90" i="28"/>
  <c r="Y90" i="28"/>
  <c r="Z91" i="28"/>
  <c r="Y91" i="28"/>
  <c r="Z82" i="28"/>
  <c r="Y82" i="28"/>
  <c r="Z59" i="28"/>
  <c r="Y59" i="28"/>
  <c r="Z63" i="28"/>
  <c r="Y63" i="28"/>
  <c r="Z84" i="28"/>
  <c r="Y84" i="28"/>
  <c r="Z65" i="28"/>
  <c r="Y65" i="28"/>
  <c r="Z87" i="28"/>
  <c r="Y87" i="28"/>
  <c r="Z68" i="28"/>
  <c r="Y68" i="28"/>
  <c r="Z71" i="28"/>
  <c r="Y71" i="28"/>
  <c r="Z45" i="28"/>
  <c r="Y45" i="28"/>
  <c r="Z74" i="28"/>
  <c r="Y74" i="28"/>
  <c r="Z67" i="28"/>
  <c r="Y67" i="28"/>
  <c r="Z78" i="28"/>
  <c r="Y78" i="28"/>
  <c r="Z66" i="28"/>
  <c r="Y66" i="28"/>
  <c r="Z46" i="28"/>
  <c r="Y46" i="28"/>
  <c r="Z54" i="28"/>
  <c r="Y54" i="28"/>
  <c r="Z39" i="28"/>
  <c r="Y39" i="28"/>
  <c r="Z52" i="28"/>
  <c r="Y52" i="28"/>
  <c r="Z58" i="28"/>
  <c r="Y58" i="28"/>
  <c r="Z51" i="28"/>
  <c r="Y51" i="28"/>
  <c r="Z57" i="28"/>
  <c r="Y57" i="28"/>
  <c r="Z41" i="28"/>
  <c r="Y41" i="28"/>
  <c r="Z44" i="28"/>
  <c r="Y44" i="28"/>
  <c r="Z55" i="28"/>
  <c r="Y55" i="28"/>
  <c r="Z56" i="28"/>
  <c r="Y56" i="28"/>
  <c r="Z48" i="28"/>
  <c r="Y48" i="28"/>
  <c r="Z42" i="28"/>
  <c r="Y42" i="28"/>
  <c r="Z40" i="28"/>
  <c r="Y40" i="28"/>
  <c r="Z53" i="28"/>
  <c r="Y53" i="28"/>
  <c r="Z50" i="28"/>
  <c r="Y50" i="28"/>
  <c r="Z43" i="28"/>
  <c r="Y43" i="28"/>
  <c r="Z33" i="28"/>
  <c r="Y33" i="28"/>
  <c r="Z47" i="28"/>
  <c r="Y47" i="28"/>
  <c r="Z49" i="28"/>
  <c r="Y49" i="28"/>
  <c r="Z36" i="28"/>
  <c r="Y36" i="28"/>
  <c r="Z26" i="28"/>
  <c r="Y26" i="28"/>
  <c r="Z28" i="28"/>
  <c r="Y28" i="28"/>
  <c r="Z23" i="28"/>
  <c r="Y23" i="28"/>
  <c r="Z25" i="28"/>
  <c r="Y25" i="28"/>
  <c r="Z31" i="28"/>
  <c r="Y31" i="28"/>
  <c r="Z22" i="28"/>
  <c r="Y22" i="28"/>
  <c r="Z35" i="28"/>
  <c r="Y35" i="28"/>
  <c r="Z38" i="28"/>
  <c r="Y38" i="28"/>
  <c r="Z27" i="28"/>
  <c r="Y27" i="28"/>
  <c r="Z37" i="28"/>
  <c r="Y37" i="28"/>
  <c r="Z24" i="28"/>
  <c r="Y24" i="28"/>
  <c r="Z32" i="28"/>
  <c r="Y32" i="28"/>
  <c r="Z30" i="28"/>
  <c r="Y30" i="28"/>
  <c r="Z15" i="28"/>
  <c r="Y15" i="28"/>
  <c r="Z29" i="28"/>
  <c r="Y29" i="28"/>
  <c r="Z34" i="28"/>
  <c r="Y34" i="28"/>
  <c r="Z13" i="28"/>
  <c r="Y13" i="28"/>
  <c r="Z18" i="28"/>
  <c r="Y18" i="28"/>
  <c r="Z16" i="28"/>
  <c r="Y16" i="28"/>
  <c r="Z14" i="28"/>
  <c r="Y14" i="28"/>
  <c r="Z20" i="28"/>
  <c r="Y20" i="28"/>
  <c r="Z17" i="28"/>
  <c r="Y17" i="28"/>
  <c r="Z10" i="28"/>
  <c r="Y10" i="28"/>
  <c r="Z21" i="28"/>
  <c r="Y21" i="28"/>
  <c r="Z19" i="28"/>
  <c r="Y19" i="28"/>
  <c r="Z11" i="28"/>
  <c r="Y11" i="28"/>
  <c r="Z12" i="28"/>
  <c r="Y12" i="28"/>
  <c r="Z9" i="28"/>
  <c r="Y9" i="28"/>
  <c r="Z7" i="28"/>
  <c r="Y7" i="28"/>
  <c r="Z198" i="29"/>
  <c r="Y198" i="29"/>
  <c r="Z194" i="29"/>
  <c r="Y194" i="29"/>
  <c r="Z304" i="29"/>
  <c r="Y304" i="29"/>
  <c r="Z191" i="29"/>
  <c r="Y191" i="29"/>
  <c r="Z234" i="29"/>
  <c r="Y234" i="29"/>
  <c r="Z186" i="29"/>
  <c r="Y186" i="29"/>
  <c r="Z288" i="29"/>
  <c r="Y288" i="29"/>
  <c r="Z232" i="29"/>
  <c r="Y232" i="29"/>
  <c r="Z235" i="29"/>
  <c r="Y235" i="29"/>
  <c r="Z187" i="29"/>
  <c r="Y187" i="29"/>
  <c r="Z238" i="29"/>
  <c r="Y238" i="29"/>
  <c r="Z222" i="29"/>
  <c r="Y222" i="29"/>
  <c r="Z205" i="29"/>
  <c r="Y205" i="29"/>
  <c r="Z208" i="29"/>
  <c r="Y208" i="29"/>
  <c r="Z197" i="29"/>
  <c r="Y197" i="29"/>
  <c r="Z236" i="29"/>
  <c r="Y236" i="29"/>
  <c r="Z237" i="29"/>
  <c r="Y237" i="29"/>
  <c r="Z240" i="29"/>
  <c r="Y240" i="29"/>
  <c r="Z192" i="29"/>
  <c r="Y192" i="29"/>
  <c r="Z227" i="29"/>
  <c r="Y227" i="29"/>
  <c r="Z219" i="29"/>
  <c r="Y219" i="29"/>
  <c r="Z196" i="29"/>
  <c r="Y196" i="29"/>
  <c r="Z224" i="29"/>
  <c r="Y224" i="29"/>
  <c r="Z202" i="29"/>
  <c r="Y202" i="29"/>
  <c r="Z204" i="29"/>
  <c r="Y204" i="29"/>
  <c r="Z184" i="29"/>
  <c r="Y184" i="29"/>
  <c r="Z185" i="29"/>
  <c r="Y185" i="29"/>
  <c r="Z189" i="29"/>
  <c r="Y189" i="29"/>
  <c r="Z223" i="29"/>
  <c r="Y223" i="29"/>
  <c r="Z190" i="29"/>
  <c r="Y190" i="29"/>
  <c r="Z206" i="29"/>
  <c r="Y206" i="29"/>
  <c r="Z209" i="29"/>
  <c r="Y209" i="29"/>
  <c r="Z239" i="29"/>
  <c r="Y239" i="29"/>
  <c r="Z221" i="29"/>
  <c r="Y221" i="29"/>
  <c r="Z212" i="29"/>
  <c r="Y212" i="29"/>
  <c r="Z225" i="29"/>
  <c r="Y225" i="29"/>
  <c r="Z201" i="29"/>
  <c r="Y201" i="29"/>
  <c r="Z231" i="29"/>
  <c r="Y231" i="29"/>
  <c r="Z217" i="29"/>
  <c r="Y217" i="29"/>
  <c r="Z230" i="29"/>
  <c r="Y230" i="29"/>
  <c r="Z207" i="29"/>
  <c r="Y207" i="29"/>
  <c r="Z188" i="29"/>
  <c r="Y188" i="29"/>
  <c r="Z214" i="29"/>
  <c r="Y214" i="29"/>
  <c r="Z216" i="29"/>
  <c r="Y216" i="29"/>
  <c r="Z228" i="29"/>
  <c r="Y228" i="29"/>
  <c r="Z215" i="29"/>
  <c r="Y215" i="29"/>
  <c r="Z226" i="29"/>
  <c r="Y226" i="29"/>
  <c r="Z210" i="29"/>
  <c r="Y210" i="29"/>
  <c r="Z169" i="29"/>
  <c r="Y169" i="29"/>
  <c r="Z175" i="29"/>
  <c r="Y175" i="29"/>
  <c r="Z143" i="29"/>
  <c r="Y143" i="29"/>
  <c r="Z145" i="29"/>
  <c r="Y145" i="29"/>
  <c r="Z139" i="29"/>
  <c r="Y139" i="29"/>
  <c r="Z180" i="29"/>
  <c r="Y180" i="29"/>
  <c r="Z181" i="29"/>
  <c r="Y181" i="29"/>
  <c r="Z135" i="29"/>
  <c r="Y135" i="29"/>
  <c r="Z130" i="29"/>
  <c r="Y130" i="29"/>
  <c r="Z131" i="29"/>
  <c r="Y131" i="29"/>
  <c r="Z159" i="29"/>
  <c r="Y159" i="29"/>
  <c r="Z155" i="29"/>
  <c r="Y155" i="29"/>
  <c r="Z140" i="29"/>
  <c r="Y140" i="29"/>
  <c r="Z164" i="29"/>
  <c r="Y164" i="29"/>
  <c r="Z137" i="29"/>
  <c r="Y137" i="29"/>
  <c r="Z168" i="29"/>
  <c r="Y168" i="29"/>
  <c r="Z177" i="29"/>
  <c r="Y177" i="29"/>
  <c r="Z133" i="29"/>
  <c r="Y133" i="29"/>
  <c r="Z182" i="29"/>
  <c r="Y182" i="29"/>
  <c r="Z170" i="29"/>
  <c r="Y170" i="29"/>
  <c r="Z134" i="29"/>
  <c r="Y134" i="29"/>
  <c r="Z138" i="29"/>
  <c r="Y138" i="29"/>
  <c r="Z178" i="29"/>
  <c r="Y178" i="29"/>
  <c r="Z162" i="29"/>
  <c r="Y162" i="29"/>
  <c r="Z142" i="29"/>
  <c r="Y142" i="29"/>
  <c r="Z174" i="29"/>
  <c r="Y174" i="29"/>
  <c r="Z144" i="29"/>
  <c r="Y144" i="29"/>
  <c r="Z179" i="29"/>
  <c r="Y179" i="29"/>
  <c r="Z172" i="29"/>
  <c r="Y172" i="29"/>
  <c r="Z146" i="29"/>
  <c r="Y146" i="29"/>
  <c r="Z165" i="29"/>
  <c r="Y165" i="29"/>
  <c r="Z166" i="29"/>
  <c r="Y166" i="29"/>
  <c r="Z161" i="29"/>
  <c r="Y161" i="29"/>
  <c r="Z136" i="29"/>
  <c r="Y136" i="29"/>
  <c r="Z173" i="29"/>
  <c r="Y173" i="29"/>
  <c r="Z141" i="29"/>
  <c r="Y141" i="29"/>
  <c r="Z183" i="29"/>
  <c r="Y183" i="29"/>
  <c r="Z132" i="29"/>
  <c r="Y132" i="29"/>
  <c r="Z160" i="29"/>
  <c r="Y160" i="29"/>
  <c r="Z156" i="29"/>
  <c r="Y156" i="29"/>
  <c r="Z150" i="29"/>
  <c r="Y150" i="29"/>
  <c r="Z149" i="29"/>
  <c r="Y149" i="29"/>
  <c r="Z167" i="29"/>
  <c r="Y167" i="29"/>
  <c r="Z154" i="29"/>
  <c r="Y154" i="29"/>
  <c r="Z171" i="29"/>
  <c r="Y171" i="29"/>
  <c r="Z148" i="29"/>
  <c r="Y148" i="29"/>
  <c r="Z163" i="29"/>
  <c r="Y163" i="29"/>
  <c r="Z158" i="29"/>
  <c r="Y158" i="29"/>
  <c r="Z176" i="29"/>
  <c r="Y176" i="29"/>
  <c r="Z157" i="29"/>
  <c r="Y157" i="29"/>
  <c r="Z147" i="29"/>
  <c r="Y147" i="29"/>
  <c r="Z153" i="29"/>
  <c r="Y153" i="29"/>
  <c r="Z151" i="29"/>
  <c r="Y151" i="29"/>
  <c r="Z152" i="29"/>
  <c r="Y152" i="29"/>
  <c r="Z92" i="29"/>
  <c r="Y92" i="29"/>
  <c r="Z129" i="29"/>
  <c r="Y129" i="29"/>
  <c r="Z108" i="29"/>
  <c r="Y108" i="29"/>
  <c r="Z106" i="29"/>
  <c r="Y106" i="29"/>
  <c r="Z113" i="29"/>
  <c r="Y113" i="29"/>
  <c r="Z122" i="29"/>
  <c r="Y122" i="29"/>
  <c r="Z99" i="29"/>
  <c r="Y99" i="29"/>
  <c r="Z97" i="29"/>
  <c r="Y97" i="29"/>
  <c r="Z117" i="29"/>
  <c r="Y117" i="29"/>
  <c r="Z125" i="29"/>
  <c r="Y125" i="29"/>
  <c r="Z95" i="29"/>
  <c r="Y95" i="29"/>
  <c r="Z121" i="29"/>
  <c r="Y121" i="29"/>
  <c r="Z94" i="29"/>
  <c r="Y94" i="29"/>
  <c r="Z127" i="29"/>
  <c r="Y127" i="29"/>
  <c r="Z98" i="29"/>
  <c r="Y98" i="29"/>
  <c r="Z114" i="29"/>
  <c r="Y114" i="29"/>
  <c r="Z100" i="29"/>
  <c r="Y100" i="29"/>
  <c r="Z101" i="29"/>
  <c r="Y101" i="29"/>
  <c r="Z119" i="29"/>
  <c r="Y119" i="29"/>
  <c r="Z128" i="29"/>
  <c r="Y128" i="29"/>
  <c r="Z120" i="29"/>
  <c r="Y120" i="29"/>
  <c r="Z112" i="29"/>
  <c r="Y112" i="29"/>
  <c r="Z104" i="29"/>
  <c r="Y104" i="29"/>
  <c r="Z126" i="29"/>
  <c r="Y126" i="29"/>
  <c r="Z102" i="29"/>
  <c r="Y102" i="29"/>
  <c r="Z115" i="29"/>
  <c r="Y115" i="29"/>
  <c r="Z96" i="29"/>
  <c r="Y96" i="29"/>
  <c r="Z118" i="29"/>
  <c r="Y118" i="29"/>
  <c r="Z93" i="29"/>
  <c r="Y93" i="29"/>
  <c r="Z105" i="29"/>
  <c r="Y105" i="29"/>
  <c r="Z116" i="29"/>
  <c r="Y116" i="29"/>
  <c r="Z124" i="29"/>
  <c r="Y124" i="29"/>
  <c r="Z107" i="29"/>
  <c r="Y107" i="29"/>
  <c r="Z123" i="29"/>
  <c r="Y123" i="29"/>
  <c r="Z109" i="29"/>
  <c r="Y109" i="29"/>
  <c r="Z110" i="29"/>
  <c r="Y110" i="29"/>
  <c r="Z103" i="29"/>
  <c r="Y103" i="29"/>
  <c r="Z111" i="29"/>
  <c r="Y111" i="29"/>
  <c r="Z85" i="29"/>
  <c r="Y85" i="29"/>
  <c r="Z73" i="29"/>
  <c r="Y73" i="29"/>
  <c r="Z71" i="29"/>
  <c r="Y71" i="29"/>
  <c r="Z80" i="29"/>
  <c r="Y80" i="29"/>
  <c r="Z75" i="29"/>
  <c r="Y75" i="29"/>
  <c r="Z89" i="29"/>
  <c r="Y89" i="29"/>
  <c r="Z86" i="29"/>
  <c r="Y86" i="29"/>
  <c r="Z82" i="29"/>
  <c r="Y82" i="29"/>
  <c r="Z59" i="29"/>
  <c r="Y59" i="29"/>
  <c r="Z68" i="29"/>
  <c r="Y68" i="29"/>
  <c r="Z65" i="29"/>
  <c r="Y65" i="29"/>
  <c r="Z88" i="29"/>
  <c r="Y88" i="29"/>
  <c r="Z64" i="29"/>
  <c r="Y64" i="29"/>
  <c r="Z60" i="29"/>
  <c r="Y60" i="29"/>
  <c r="Z63" i="29"/>
  <c r="Y63" i="29"/>
  <c r="Z87" i="29"/>
  <c r="Y87" i="29"/>
  <c r="Z84" i="29"/>
  <c r="Y84" i="29"/>
  <c r="Z91" i="29"/>
  <c r="Y91" i="29"/>
  <c r="Z70" i="29"/>
  <c r="Y70" i="29"/>
  <c r="Z69" i="29"/>
  <c r="Y69" i="29"/>
  <c r="Z90" i="29"/>
  <c r="Y90" i="29"/>
  <c r="Z79" i="29"/>
  <c r="Y79" i="29"/>
  <c r="Z61" i="29"/>
  <c r="Y61" i="29"/>
  <c r="Z62" i="29"/>
  <c r="Y62" i="29"/>
  <c r="Z77" i="29"/>
  <c r="Y77" i="29"/>
  <c r="Z83" i="29"/>
  <c r="Y83" i="29"/>
  <c r="Z81" i="29"/>
  <c r="Y81" i="29"/>
  <c r="Z66" i="29"/>
  <c r="Y66" i="29"/>
  <c r="Z76" i="29"/>
  <c r="Y76" i="29"/>
  <c r="Z74" i="29"/>
  <c r="Y74" i="29"/>
  <c r="Z67" i="29"/>
  <c r="Y67" i="29"/>
  <c r="Z72" i="29"/>
  <c r="Y72" i="29"/>
  <c r="Z78" i="29"/>
  <c r="Y78" i="29"/>
  <c r="Z45" i="29"/>
  <c r="Y45" i="29"/>
  <c r="Z57" i="29"/>
  <c r="Y57" i="29"/>
  <c r="Z41" i="29"/>
  <c r="Y41" i="29"/>
  <c r="Z48" i="29"/>
  <c r="Y48" i="29"/>
  <c r="Z40" i="29"/>
  <c r="Y40" i="29"/>
  <c r="Z54" i="29"/>
  <c r="Y54" i="29"/>
  <c r="Z44" i="29"/>
  <c r="Y44" i="29"/>
  <c r="Z50" i="29"/>
  <c r="Y50" i="29"/>
  <c r="Z39" i="29"/>
  <c r="Y39" i="29"/>
  <c r="Z53" i="29"/>
  <c r="Y53" i="29"/>
  <c r="Z55" i="29"/>
  <c r="Y55" i="29"/>
  <c r="Z56" i="29"/>
  <c r="Y56" i="29"/>
  <c r="Z42" i="29"/>
  <c r="Y42" i="29"/>
  <c r="Z52" i="29"/>
  <c r="Y52" i="29"/>
  <c r="Z46" i="29"/>
  <c r="Y46" i="29"/>
  <c r="Z58" i="29"/>
  <c r="Y58" i="29"/>
  <c r="Z47" i="29"/>
  <c r="Y47" i="29"/>
  <c r="Z51" i="29"/>
  <c r="Y51" i="29"/>
  <c r="Z43" i="29"/>
  <c r="Y43" i="29"/>
  <c r="Z49" i="29"/>
  <c r="Y49" i="29"/>
  <c r="Z34" i="29"/>
  <c r="Y34" i="29"/>
  <c r="Z33" i="29"/>
  <c r="Y33" i="29"/>
  <c r="Z23" i="29"/>
  <c r="Y23" i="29"/>
  <c r="Z22" i="29"/>
  <c r="Y22" i="29"/>
  <c r="Z37" i="29"/>
  <c r="Y37" i="29"/>
  <c r="Z25" i="29"/>
  <c r="Y25" i="29"/>
  <c r="Z31" i="29"/>
  <c r="Y31" i="29"/>
  <c r="Z26" i="29"/>
  <c r="Y26" i="29"/>
  <c r="Z27" i="29"/>
  <c r="Y27" i="29"/>
  <c r="Z32" i="29"/>
  <c r="Y32" i="29"/>
  <c r="Z24" i="29"/>
  <c r="Y24" i="29"/>
  <c r="Z35" i="29"/>
  <c r="Y35" i="29"/>
  <c r="Z36" i="29"/>
  <c r="Y36" i="29"/>
  <c r="Z38" i="29"/>
  <c r="Y38" i="29"/>
  <c r="Z28" i="29"/>
  <c r="Y28" i="29"/>
  <c r="Z29" i="29"/>
  <c r="Y29" i="29"/>
  <c r="Z30" i="29"/>
  <c r="Y30" i="29"/>
  <c r="Z18" i="29"/>
  <c r="Y18" i="29"/>
  <c r="Z13" i="29"/>
  <c r="Y13" i="29"/>
  <c r="Z14" i="29"/>
  <c r="Y14" i="29"/>
  <c r="Z16" i="29"/>
  <c r="Y16" i="29"/>
  <c r="Z20" i="29"/>
  <c r="Y20" i="29"/>
  <c r="Z15" i="29"/>
  <c r="Y15" i="29"/>
  <c r="Z21" i="29"/>
  <c r="Y21" i="29"/>
  <c r="Z19" i="29"/>
  <c r="Y19" i="29"/>
  <c r="Z17" i="29"/>
  <c r="Y17" i="29"/>
  <c r="Z10" i="29"/>
  <c r="Y10" i="29"/>
  <c r="Z11" i="29"/>
  <c r="Y11" i="29"/>
  <c r="Z12" i="29"/>
  <c r="Y12" i="29"/>
  <c r="Z7" i="29"/>
  <c r="Y7" i="29"/>
  <c r="Z9" i="29"/>
  <c r="Y9" i="29"/>
  <c r="Z8" i="28"/>
  <c r="Z8" i="29"/>
  <c r="Y8" i="28"/>
  <c r="Y8" i="29"/>
  <c r="AB293" i="28" l="1"/>
  <c r="AA293" i="28" s="1"/>
  <c r="U293" i="28" s="1"/>
  <c r="AB337" i="28"/>
  <c r="AA337" i="28" s="1"/>
  <c r="U337" i="28" s="1"/>
  <c r="AB378" i="28"/>
  <c r="AA378" i="28" s="1"/>
  <c r="U378" i="28" s="1"/>
  <c r="AB361" i="28"/>
  <c r="AA361" i="28" s="1"/>
  <c r="U361" i="28" s="1"/>
  <c r="AB285" i="28"/>
  <c r="AA285" i="28" s="1"/>
  <c r="U285" i="28" s="1"/>
  <c r="AB397" i="28"/>
  <c r="AA397" i="28" s="1"/>
  <c r="U397" i="28" s="1"/>
  <c r="AB386" i="28"/>
  <c r="AA386" i="28" s="1"/>
  <c r="U386" i="28" s="1"/>
  <c r="AB350" i="28"/>
  <c r="AA350" i="28" s="1"/>
  <c r="U350" i="28" s="1"/>
  <c r="AB362" i="28"/>
  <c r="AA362" i="28" s="1"/>
  <c r="U362" i="28" s="1"/>
  <c r="AB405" i="28"/>
  <c r="AA405" i="28" s="1"/>
  <c r="U405" i="28" s="1"/>
  <c r="AB351" i="28"/>
  <c r="AA351" i="28" s="1"/>
  <c r="U351" i="28" s="1"/>
  <c r="AB252" i="28"/>
  <c r="AA252" i="28" s="1"/>
  <c r="U252" i="28" s="1"/>
  <c r="AB219" i="28"/>
  <c r="AA219" i="28" s="1"/>
  <c r="U219" i="28" s="1"/>
  <c r="AB303" i="28"/>
  <c r="AA303" i="28" s="1"/>
  <c r="U303" i="28" s="1"/>
  <c r="AB196" i="28"/>
  <c r="AA196" i="28" s="1"/>
  <c r="U196" i="28" s="1"/>
  <c r="AB287" i="28"/>
  <c r="AA287" i="28" s="1"/>
  <c r="U287" i="28" s="1"/>
  <c r="AB208" i="28"/>
  <c r="AA208" i="28" s="1"/>
  <c r="U208" i="28" s="1"/>
  <c r="AB396" i="28"/>
  <c r="AA396" i="28" s="1"/>
  <c r="U396" i="28" s="1"/>
  <c r="AB306" i="28"/>
  <c r="AA306" i="28" s="1"/>
  <c r="U306" i="28" s="1"/>
  <c r="AB300" i="28"/>
  <c r="AA300" i="28" s="1"/>
  <c r="U300" i="28" s="1"/>
  <c r="AB308" i="28"/>
  <c r="AA308" i="28" s="1"/>
  <c r="U308" i="28" s="1"/>
  <c r="AB550" i="28"/>
  <c r="AA550" i="28" s="1"/>
  <c r="U550" i="28" s="1"/>
  <c r="AB478" i="28"/>
  <c r="AA478" i="28" s="1"/>
  <c r="U478" i="28" s="1"/>
  <c r="AB439" i="28"/>
  <c r="AA439" i="28" s="1"/>
  <c r="U439" i="28" s="1"/>
  <c r="AB326" i="28"/>
  <c r="AA326" i="28" s="1"/>
  <c r="U326" i="28" s="1"/>
  <c r="AB498" i="28"/>
  <c r="AA498" i="28" s="1"/>
  <c r="U498" i="28" s="1"/>
  <c r="AB45" i="29"/>
  <c r="AA45" i="29" s="1"/>
  <c r="U45" i="29" s="1"/>
  <c r="AB149" i="29"/>
  <c r="AA149" i="29" s="1"/>
  <c r="U149" i="29" s="1"/>
  <c r="AB238" i="29"/>
  <c r="AA238" i="29" s="1"/>
  <c r="U238" i="29" s="1"/>
  <c r="AB234" i="29"/>
  <c r="AA234" i="29" s="1"/>
  <c r="U234" i="29" s="1"/>
  <c r="AB127" i="29"/>
  <c r="AA127" i="29" s="1"/>
  <c r="U127" i="29" s="1"/>
  <c r="AB11" i="29"/>
  <c r="AA11" i="29" s="1"/>
  <c r="U11" i="29" s="1"/>
  <c r="AB20" i="29"/>
  <c r="AA20" i="29" s="1"/>
  <c r="U20" i="29" s="1"/>
  <c r="AB29" i="29"/>
  <c r="AA29" i="29" s="1"/>
  <c r="U29" i="29" s="1"/>
  <c r="AB32" i="29"/>
  <c r="AA32" i="29" s="1"/>
  <c r="U32" i="29" s="1"/>
  <c r="AB22" i="29"/>
  <c r="AA22" i="29" s="1"/>
  <c r="U22" i="29" s="1"/>
  <c r="AB51" i="29"/>
  <c r="AA51" i="29" s="1"/>
  <c r="U51" i="29" s="1"/>
  <c r="AB56" i="29"/>
  <c r="AA56" i="29" s="1"/>
  <c r="U56" i="29" s="1"/>
  <c r="AB54" i="29"/>
  <c r="AA54" i="29" s="1"/>
  <c r="U54" i="29" s="1"/>
  <c r="AB78" i="29"/>
  <c r="AA78" i="29" s="1"/>
  <c r="U78" i="29" s="1"/>
  <c r="AB81" i="29"/>
  <c r="AA81" i="29" s="1"/>
  <c r="U81" i="29" s="1"/>
  <c r="AB90" i="29"/>
  <c r="AA90" i="29" s="1"/>
  <c r="U90" i="29" s="1"/>
  <c r="AB63" i="29"/>
  <c r="AA63" i="29" s="1"/>
  <c r="U63" i="29" s="1"/>
  <c r="AB59" i="29"/>
  <c r="AA59" i="29" s="1"/>
  <c r="U59" i="29" s="1"/>
  <c r="AB71" i="29"/>
  <c r="AA71" i="29" s="1"/>
  <c r="U71" i="29" s="1"/>
  <c r="AB109" i="29"/>
  <c r="AA109" i="29" s="1"/>
  <c r="U109" i="29" s="1"/>
  <c r="AB93" i="29"/>
  <c r="AA93" i="29" s="1"/>
  <c r="U93" i="29" s="1"/>
  <c r="AB104" i="29"/>
  <c r="AA104" i="29" s="1"/>
  <c r="U104" i="29" s="1"/>
  <c r="AB100" i="29"/>
  <c r="AA100" i="29" s="1"/>
  <c r="U100" i="29" s="1"/>
  <c r="AB95" i="29"/>
  <c r="AA95" i="29" s="1"/>
  <c r="U95" i="29" s="1"/>
  <c r="AB113" i="29"/>
  <c r="AA113" i="29" s="1"/>
  <c r="U113" i="29" s="1"/>
  <c r="AB151" i="29"/>
  <c r="AA151" i="29" s="1"/>
  <c r="U151" i="29" s="1"/>
  <c r="AB163" i="29"/>
  <c r="AA163" i="29" s="1"/>
  <c r="U163" i="29" s="1"/>
  <c r="AB150" i="29"/>
  <c r="AA150" i="29" s="1"/>
  <c r="U150" i="29" s="1"/>
  <c r="AB173" i="29"/>
  <c r="AA173" i="29" s="1"/>
  <c r="U173" i="29" s="1"/>
  <c r="AB172" i="29"/>
  <c r="AA172" i="29" s="1"/>
  <c r="U172" i="29" s="1"/>
  <c r="AB178" i="29"/>
  <c r="AA178" i="29" s="1"/>
  <c r="U178" i="29" s="1"/>
  <c r="AB177" i="29"/>
  <c r="AA177" i="29" s="1"/>
  <c r="U177" i="29" s="1"/>
  <c r="AB159" i="29"/>
  <c r="AA159" i="29" s="1"/>
  <c r="U159" i="29" s="1"/>
  <c r="AB139" i="29"/>
  <c r="AA139" i="29" s="1"/>
  <c r="U139" i="29" s="1"/>
  <c r="AB226" i="29"/>
  <c r="AA226" i="29" s="1"/>
  <c r="U226" i="29" s="1"/>
  <c r="AB537" i="28"/>
  <c r="AA537" i="28" s="1"/>
  <c r="U537" i="28" s="1"/>
  <c r="AB456" i="28"/>
  <c r="AA456" i="28" s="1"/>
  <c r="U456" i="28" s="1"/>
  <c r="AB534" i="28"/>
  <c r="AA534" i="28" s="1"/>
  <c r="U534" i="28" s="1"/>
  <c r="AB513" i="28"/>
  <c r="AA513" i="28" s="1"/>
  <c r="U513" i="28" s="1"/>
  <c r="AB565" i="28"/>
  <c r="AA565" i="28" s="1"/>
  <c r="U565" i="28" s="1"/>
  <c r="AB238" i="28"/>
  <c r="AA238" i="28" s="1"/>
  <c r="U238" i="28" s="1"/>
  <c r="AB266" i="28"/>
  <c r="AA266" i="28" s="1"/>
  <c r="U266" i="28" s="1"/>
  <c r="AB400" i="28"/>
  <c r="AA400" i="28" s="1"/>
  <c r="U400" i="28" s="1"/>
  <c r="AB329" i="28"/>
  <c r="AA329" i="28" s="1"/>
  <c r="U329" i="28" s="1"/>
  <c r="AB488" i="28"/>
  <c r="AA488" i="28" s="1"/>
  <c r="U488" i="28" s="1"/>
  <c r="AB440" i="28"/>
  <c r="AA440" i="28" s="1"/>
  <c r="U440" i="28" s="1"/>
  <c r="AB465" i="28"/>
  <c r="AA465" i="28" s="1"/>
  <c r="U465" i="28" s="1"/>
  <c r="AB341" i="28"/>
  <c r="AA341" i="28" s="1"/>
  <c r="U341" i="28" s="1"/>
  <c r="AB444" i="28"/>
  <c r="AA444" i="28" s="1"/>
  <c r="U444" i="28" s="1"/>
  <c r="AB451" i="28"/>
  <c r="AA451" i="28" s="1"/>
  <c r="U451" i="28" s="1"/>
  <c r="AB448" i="28"/>
  <c r="AA448" i="28" s="1"/>
  <c r="U448" i="28" s="1"/>
  <c r="AB485" i="28"/>
  <c r="AA485" i="28" s="1"/>
  <c r="U485" i="28" s="1"/>
  <c r="AB462" i="28"/>
  <c r="AA462" i="28" s="1"/>
  <c r="U462" i="28" s="1"/>
  <c r="AB459" i="28"/>
  <c r="AA459" i="28" s="1"/>
  <c r="U459" i="28" s="1"/>
  <c r="AB417" i="28"/>
  <c r="AA417" i="28" s="1"/>
  <c r="U417" i="28" s="1"/>
  <c r="AB468" i="28"/>
  <c r="AA468" i="28" s="1"/>
  <c r="U468" i="28" s="1"/>
  <c r="AB434" i="28"/>
  <c r="AA434" i="28" s="1"/>
  <c r="U434" i="28" s="1"/>
  <c r="AB218" i="28"/>
  <c r="AA218" i="28" s="1"/>
  <c r="U218" i="28" s="1"/>
  <c r="AB274" i="28"/>
  <c r="AA274" i="28" s="1"/>
  <c r="U274" i="28" s="1"/>
  <c r="AB268" i="28"/>
  <c r="AA268" i="28" s="1"/>
  <c r="U268" i="28" s="1"/>
  <c r="AB296" i="28"/>
  <c r="AA296" i="28" s="1"/>
  <c r="U296" i="28" s="1"/>
  <c r="AB310" i="28"/>
  <c r="AA310" i="28" s="1"/>
  <c r="U310" i="28" s="1"/>
  <c r="AB315" i="28"/>
  <c r="AA315" i="28" s="1"/>
  <c r="U315" i="28" s="1"/>
  <c r="AB244" i="28"/>
  <c r="AA244" i="28" s="1"/>
  <c r="U244" i="28" s="1"/>
  <c r="AB254" i="28"/>
  <c r="AA254" i="28" s="1"/>
  <c r="U254" i="28" s="1"/>
  <c r="AB319" i="28"/>
  <c r="AA319" i="28" s="1"/>
  <c r="U319" i="28" s="1"/>
  <c r="AB298" i="28"/>
  <c r="AA298" i="28" s="1"/>
  <c r="U298" i="28" s="1"/>
  <c r="AB289" i="28"/>
  <c r="AA289" i="28" s="1"/>
  <c r="U289" i="28" s="1"/>
  <c r="AB408" i="28"/>
  <c r="AA408" i="28" s="1"/>
  <c r="U408" i="28" s="1"/>
  <c r="AB359" i="28"/>
  <c r="AA359" i="28" s="1"/>
  <c r="U359" i="28" s="1"/>
  <c r="AB374" i="28"/>
  <c r="AA374" i="28" s="1"/>
  <c r="U374" i="28" s="1"/>
  <c r="AB379" i="28"/>
  <c r="AA379" i="28" s="1"/>
  <c r="U379" i="28" s="1"/>
  <c r="AB406" i="28"/>
  <c r="AA406" i="28" s="1"/>
  <c r="U406" i="28" s="1"/>
  <c r="AB325" i="28"/>
  <c r="AA325" i="28" s="1"/>
  <c r="U325" i="28" s="1"/>
  <c r="AB391" i="28"/>
  <c r="AA391" i="28" s="1"/>
  <c r="U391" i="28" s="1"/>
  <c r="AB576" i="28"/>
  <c r="AA576" i="28" s="1"/>
  <c r="U576" i="28" s="1"/>
  <c r="AB506" i="28"/>
  <c r="AA506" i="28" s="1"/>
  <c r="U506" i="28" s="1"/>
  <c r="AB531" i="28"/>
  <c r="AA531" i="28" s="1"/>
  <c r="U531" i="28" s="1"/>
  <c r="AB571" i="28"/>
  <c r="AA571" i="28" s="1"/>
  <c r="U571" i="28" s="1"/>
  <c r="AB516" i="28"/>
  <c r="AA516" i="28" s="1"/>
  <c r="U516" i="28" s="1"/>
  <c r="AB569" i="28"/>
  <c r="AA569" i="28" s="1"/>
  <c r="U569" i="28" s="1"/>
  <c r="AB512" i="28"/>
  <c r="AA512" i="28" s="1"/>
  <c r="U512" i="28" s="1"/>
  <c r="AB575" i="28"/>
  <c r="AA575" i="28" s="1"/>
  <c r="U575" i="28" s="1"/>
  <c r="AB309" i="28"/>
  <c r="AA309" i="28" s="1"/>
  <c r="U309" i="28" s="1"/>
  <c r="AB294" i="28"/>
  <c r="AA294" i="28" s="1"/>
  <c r="U294" i="28" s="1"/>
  <c r="AB272" i="28"/>
  <c r="AA272" i="28" s="1"/>
  <c r="U272" i="28" s="1"/>
  <c r="AB273" i="28"/>
  <c r="AA273" i="28" s="1"/>
  <c r="U273" i="28" s="1"/>
  <c r="AB292" i="28"/>
  <c r="AA292" i="28" s="1"/>
  <c r="U292" i="28" s="1"/>
  <c r="AB323" i="28"/>
  <c r="AA323" i="28" s="1"/>
  <c r="U323" i="28" s="1"/>
  <c r="AB358" i="28"/>
  <c r="AA358" i="28" s="1"/>
  <c r="U358" i="28" s="1"/>
  <c r="AB347" i="28"/>
  <c r="AA347" i="28" s="1"/>
  <c r="U347" i="28" s="1"/>
  <c r="AB339" i="28"/>
  <c r="AA339" i="28" s="1"/>
  <c r="U339" i="28" s="1"/>
  <c r="AB288" i="28"/>
  <c r="AA288" i="28" s="1"/>
  <c r="U288" i="28" s="1"/>
  <c r="AB229" i="28"/>
  <c r="AA229" i="28" s="1"/>
  <c r="U229" i="28" s="1"/>
  <c r="AB263" i="28"/>
  <c r="AA263" i="28" s="1"/>
  <c r="U263" i="28" s="1"/>
  <c r="AB307" i="28"/>
  <c r="AA307" i="28" s="1"/>
  <c r="U307" i="28" s="1"/>
  <c r="AB316" i="28"/>
  <c r="AA316" i="28" s="1"/>
  <c r="U316" i="28" s="1"/>
  <c r="AB320" i="28"/>
  <c r="AA320" i="28" s="1"/>
  <c r="U320" i="28" s="1"/>
  <c r="AB371" i="28"/>
  <c r="AA371" i="28" s="1"/>
  <c r="U371" i="28" s="1"/>
  <c r="AB356" i="28"/>
  <c r="AA356" i="28" s="1"/>
  <c r="U356" i="28" s="1"/>
  <c r="AB404" i="28"/>
  <c r="AA404" i="28" s="1"/>
  <c r="U404" i="28" s="1"/>
  <c r="AB394" i="28"/>
  <c r="AA394" i="28" s="1"/>
  <c r="U394" i="28" s="1"/>
  <c r="AB484" i="28"/>
  <c r="AA484" i="28" s="1"/>
  <c r="U484" i="28" s="1"/>
  <c r="AB562" i="28"/>
  <c r="AA562" i="28" s="1"/>
  <c r="U562" i="28" s="1"/>
  <c r="AB511" i="28"/>
  <c r="AA511" i="28" s="1"/>
  <c r="U511" i="28" s="1"/>
  <c r="AB528" i="28"/>
  <c r="AA528" i="28" s="1"/>
  <c r="U528" i="28" s="1"/>
  <c r="AB454" i="28"/>
  <c r="AA454" i="28" s="1"/>
  <c r="U454" i="28" s="1"/>
  <c r="AB598" i="28"/>
  <c r="AA598" i="28" s="1"/>
  <c r="U598" i="28" s="1"/>
  <c r="AB580" i="28"/>
  <c r="AA580" i="28" s="1"/>
  <c r="U580" i="28" s="1"/>
  <c r="AB539" i="28"/>
  <c r="AA539" i="28" s="1"/>
  <c r="U539" i="28" s="1"/>
  <c r="AB579" i="28"/>
  <c r="AA579" i="28" s="1"/>
  <c r="U579" i="28" s="1"/>
  <c r="AB533" i="28"/>
  <c r="AA533" i="28" s="1"/>
  <c r="U533" i="28" s="1"/>
  <c r="AB577" i="28"/>
  <c r="AA577" i="28" s="1"/>
  <c r="U577" i="28" s="1"/>
  <c r="AB241" i="28"/>
  <c r="AA241" i="28" s="1"/>
  <c r="U241" i="28" s="1"/>
  <c r="AB189" i="28"/>
  <c r="AA189" i="28" s="1"/>
  <c r="U189" i="28" s="1"/>
  <c r="AB357" i="28"/>
  <c r="AA357" i="28" s="1"/>
  <c r="U357" i="28" s="1"/>
  <c r="AB363" i="28"/>
  <c r="AA363" i="28" s="1"/>
  <c r="U363" i="28" s="1"/>
  <c r="AB395" i="28"/>
  <c r="AA395" i="28" s="1"/>
  <c r="U395" i="28" s="1"/>
  <c r="AB403" i="28"/>
  <c r="AA403" i="28" s="1"/>
  <c r="U403" i="28" s="1"/>
  <c r="AB352" i="28"/>
  <c r="AA352" i="28" s="1"/>
  <c r="U352" i="28" s="1"/>
  <c r="AB258" i="28"/>
  <c r="AA258" i="28" s="1"/>
  <c r="U258" i="28" s="1"/>
  <c r="AB324" i="28"/>
  <c r="AA324" i="28" s="1"/>
  <c r="U324" i="28" s="1"/>
  <c r="AB302" i="28"/>
  <c r="AA302" i="28" s="1"/>
  <c r="U302" i="28" s="1"/>
  <c r="AB364" i="28"/>
  <c r="AA364" i="28" s="1"/>
  <c r="U364" i="28" s="1"/>
  <c r="AB376" i="28"/>
  <c r="AA376" i="28" s="1"/>
  <c r="U376" i="28" s="1"/>
  <c r="AB345" i="28"/>
  <c r="AA345" i="28" s="1"/>
  <c r="U345" i="28" s="1"/>
  <c r="AB384" i="28"/>
  <c r="AA384" i="28" s="1"/>
  <c r="U384" i="28" s="1"/>
  <c r="AB458" i="28"/>
  <c r="AA458" i="28" s="1"/>
  <c r="U458" i="28" s="1"/>
  <c r="AB418" i="28"/>
  <c r="AA418" i="28" s="1"/>
  <c r="U418" i="28" s="1"/>
  <c r="AB464" i="28"/>
  <c r="AA464" i="28" s="1"/>
  <c r="U464" i="28" s="1"/>
  <c r="AB424" i="28"/>
  <c r="AA424" i="28" s="1"/>
  <c r="U424" i="28" s="1"/>
  <c r="AB493" i="28"/>
  <c r="AA493" i="28" s="1"/>
  <c r="U493" i="28" s="1"/>
  <c r="AB492" i="28"/>
  <c r="AA492" i="28" s="1"/>
  <c r="U492" i="28" s="1"/>
  <c r="AB435" i="28"/>
  <c r="AA435" i="28" s="1"/>
  <c r="U435" i="28" s="1"/>
  <c r="AB422" i="28"/>
  <c r="AA422" i="28" s="1"/>
  <c r="U422" i="28" s="1"/>
  <c r="AB527" i="28"/>
  <c r="AA527" i="28" s="1"/>
  <c r="U527" i="28" s="1"/>
  <c r="AB425" i="28"/>
  <c r="AA425" i="28" s="1"/>
  <c r="U425" i="28" s="1"/>
  <c r="AB445" i="28"/>
  <c r="AA445" i="28" s="1"/>
  <c r="U445" i="28" s="1"/>
  <c r="AB540" i="28"/>
  <c r="AA540" i="28" s="1"/>
  <c r="U540" i="28" s="1"/>
  <c r="AB205" i="28"/>
  <c r="AA205" i="28" s="1"/>
  <c r="U205" i="28" s="1"/>
  <c r="AB335" i="28"/>
  <c r="AA335" i="28" s="1"/>
  <c r="U335" i="28" s="1"/>
  <c r="AB387" i="28"/>
  <c r="AA387" i="28" s="1"/>
  <c r="U387" i="28" s="1"/>
  <c r="AB286" i="28"/>
  <c r="AA286" i="28" s="1"/>
  <c r="U286" i="28" s="1"/>
  <c r="AB375" i="28"/>
  <c r="AA375" i="28" s="1"/>
  <c r="U375" i="28" s="1"/>
  <c r="AB390" i="28"/>
  <c r="AA390" i="28" s="1"/>
  <c r="U390" i="28" s="1"/>
  <c r="AB427" i="28"/>
  <c r="AA427" i="28" s="1"/>
  <c r="U427" i="28" s="1"/>
  <c r="AB477" i="28"/>
  <c r="AA477" i="28" s="1"/>
  <c r="U477" i="28" s="1"/>
  <c r="AB366" i="28"/>
  <c r="AA366" i="28" s="1"/>
  <c r="U366" i="28" s="1"/>
  <c r="AB471" i="28"/>
  <c r="AA471" i="28" s="1"/>
  <c r="U471" i="28" s="1"/>
  <c r="AB432" i="28"/>
  <c r="AA432" i="28" s="1"/>
  <c r="U432" i="28" s="1"/>
  <c r="AB483" i="28"/>
  <c r="AA483" i="28" s="1"/>
  <c r="U483" i="28" s="1"/>
  <c r="AB234" i="28"/>
  <c r="AA234" i="28" s="1"/>
  <c r="U234" i="28" s="1"/>
  <c r="AB202" i="28"/>
  <c r="AA202" i="28" s="1"/>
  <c r="U202" i="28" s="1"/>
  <c r="AB281" i="28"/>
  <c r="AA281" i="28" s="1"/>
  <c r="U281" i="28" s="1"/>
  <c r="AB248" i="28"/>
  <c r="AA248" i="28" s="1"/>
  <c r="U248" i="28" s="1"/>
  <c r="AB312" i="28"/>
  <c r="AA312" i="28" s="1"/>
  <c r="U312" i="28" s="1"/>
  <c r="AB282" i="28"/>
  <c r="AA282" i="28" s="1"/>
  <c r="U282" i="28" s="1"/>
  <c r="AB317" i="28"/>
  <c r="AA317" i="28" s="1"/>
  <c r="U317" i="28" s="1"/>
  <c r="AB349" i="28"/>
  <c r="AA349" i="28" s="1"/>
  <c r="U349" i="28" s="1"/>
  <c r="AB355" i="28"/>
  <c r="AA355" i="28" s="1"/>
  <c r="U355" i="28" s="1"/>
  <c r="AB388" i="28"/>
  <c r="AA388" i="28" s="1"/>
  <c r="U388" i="28" s="1"/>
  <c r="AB372" i="28"/>
  <c r="AA372" i="28" s="1"/>
  <c r="U372" i="28" s="1"/>
  <c r="AB557" i="28"/>
  <c r="AA557" i="28" s="1"/>
  <c r="U557" i="28" s="1"/>
  <c r="AB472" i="28"/>
  <c r="AA472" i="28" s="1"/>
  <c r="U472" i="28" s="1"/>
  <c r="AB487" i="28"/>
  <c r="AA487" i="28" s="1"/>
  <c r="U487" i="28" s="1"/>
  <c r="AB494" i="28"/>
  <c r="AA494" i="28" s="1"/>
  <c r="U494" i="28" s="1"/>
  <c r="AB253" i="28"/>
  <c r="AA253" i="28" s="1"/>
  <c r="U253" i="28" s="1"/>
  <c r="AB243" i="28"/>
  <c r="AA243" i="28" s="1"/>
  <c r="U243" i="28" s="1"/>
  <c r="AB265" i="28"/>
  <c r="AA265" i="28" s="1"/>
  <c r="U265" i="28" s="1"/>
  <c r="AB385" i="28"/>
  <c r="AA385" i="28" s="1"/>
  <c r="U385" i="28" s="1"/>
  <c r="AB251" i="28"/>
  <c r="AA251" i="28" s="1"/>
  <c r="U251" i="28" s="1"/>
  <c r="AB383" i="28"/>
  <c r="AA383" i="28" s="1"/>
  <c r="U383" i="28" s="1"/>
  <c r="AB348" i="28"/>
  <c r="AA348" i="28" s="1"/>
  <c r="U348" i="28" s="1"/>
  <c r="AB475" i="28"/>
  <c r="AA475" i="28" s="1"/>
  <c r="U475" i="28" s="1"/>
  <c r="AB463" i="28"/>
  <c r="AA463" i="28" s="1"/>
  <c r="U463" i="28" s="1"/>
  <c r="AB480" i="28"/>
  <c r="AA480" i="28" s="1"/>
  <c r="U480" i="28" s="1"/>
  <c r="AB572" i="28"/>
  <c r="AA572" i="28" s="1"/>
  <c r="U572" i="28" s="1"/>
  <c r="AB507" i="28"/>
  <c r="AA507" i="28" s="1"/>
  <c r="U507" i="28" s="1"/>
  <c r="AB519" i="28"/>
  <c r="AA519" i="28" s="1"/>
  <c r="U519" i="28" s="1"/>
  <c r="AB514" i="28"/>
  <c r="AA514" i="28" s="1"/>
  <c r="U514" i="28" s="1"/>
  <c r="AB206" i="28"/>
  <c r="AA206" i="28" s="1"/>
  <c r="U206" i="28" s="1"/>
  <c r="AB200" i="28"/>
  <c r="AA200" i="28" s="1"/>
  <c r="U200" i="28" s="1"/>
  <c r="AB270" i="28"/>
  <c r="AA270" i="28" s="1"/>
  <c r="U270" i="28" s="1"/>
  <c r="AB259" i="28"/>
  <c r="AA259" i="28" s="1"/>
  <c r="U259" i="28" s="1"/>
  <c r="AB297" i="28"/>
  <c r="AA297" i="28" s="1"/>
  <c r="U297" i="28" s="1"/>
  <c r="AB245" i="28"/>
  <c r="AA245" i="28" s="1"/>
  <c r="U245" i="28" s="1"/>
  <c r="AB278" i="28"/>
  <c r="AA278" i="28" s="1"/>
  <c r="U278" i="28" s="1"/>
  <c r="AB321" i="28"/>
  <c r="AA321" i="28" s="1"/>
  <c r="U321" i="28" s="1"/>
  <c r="AB398" i="28"/>
  <c r="AA398" i="28" s="1"/>
  <c r="U398" i="28" s="1"/>
  <c r="AB322" i="28"/>
  <c r="AA322" i="28" s="1"/>
  <c r="U322" i="28" s="1"/>
  <c r="AB360" i="28"/>
  <c r="AA360" i="28" s="1"/>
  <c r="U360" i="28" s="1"/>
  <c r="AB389" i="28"/>
  <c r="AA389" i="28" s="1"/>
  <c r="U389" i="28" s="1"/>
  <c r="AB246" i="28"/>
  <c r="AA246" i="28" s="1"/>
  <c r="U246" i="28" s="1"/>
  <c r="AB314" i="28"/>
  <c r="AA314" i="28" s="1"/>
  <c r="U314" i="28" s="1"/>
  <c r="AB399" i="28"/>
  <c r="AA399" i="28" s="1"/>
  <c r="U399" i="28" s="1"/>
  <c r="AB343" i="28"/>
  <c r="AA343" i="28" s="1"/>
  <c r="U343" i="28" s="1"/>
  <c r="AB382" i="28"/>
  <c r="AA382" i="28" s="1"/>
  <c r="U382" i="28" s="1"/>
  <c r="AB377" i="28"/>
  <c r="AA377" i="28" s="1"/>
  <c r="U377" i="28" s="1"/>
  <c r="AB495" i="28"/>
  <c r="AA495" i="28" s="1"/>
  <c r="U495" i="28" s="1"/>
  <c r="AB441" i="28"/>
  <c r="AA441" i="28" s="1"/>
  <c r="U441" i="28" s="1"/>
  <c r="AB446" i="28"/>
  <c r="AA446" i="28" s="1"/>
  <c r="U446" i="28" s="1"/>
  <c r="AB415" i="28"/>
  <c r="AA415" i="28" s="1"/>
  <c r="U415" i="28" s="1"/>
  <c r="AB411" i="28"/>
  <c r="AA411" i="28" s="1"/>
  <c r="U411" i="28" s="1"/>
  <c r="AB437" i="28"/>
  <c r="AA437" i="28" s="1"/>
  <c r="U437" i="28" s="1"/>
  <c r="AB342" i="28"/>
  <c r="AA342" i="28" s="1"/>
  <c r="U342" i="28" s="1"/>
  <c r="AB328" i="28"/>
  <c r="AA328" i="28" s="1"/>
  <c r="U328" i="28" s="1"/>
  <c r="AB301" i="28"/>
  <c r="AA301" i="28" s="1"/>
  <c r="U301" i="28" s="1"/>
  <c r="AB407" i="28"/>
  <c r="AA407" i="28" s="1"/>
  <c r="U407" i="28" s="1"/>
  <c r="AB401" i="28"/>
  <c r="AA401" i="28" s="1"/>
  <c r="U401" i="28" s="1"/>
  <c r="AB497" i="28"/>
  <c r="AA497" i="28" s="1"/>
  <c r="U497" i="28" s="1"/>
  <c r="AB476" i="28"/>
  <c r="AA476" i="28" s="1"/>
  <c r="U476" i="28" s="1"/>
  <c r="AB505" i="28"/>
  <c r="AA505" i="28" s="1"/>
  <c r="U505" i="28" s="1"/>
  <c r="AB517" i="28"/>
  <c r="AA517" i="28" s="1"/>
  <c r="U517" i="28" s="1"/>
  <c r="AB558" i="28"/>
  <c r="AA558" i="28" s="1"/>
  <c r="U558" i="28" s="1"/>
  <c r="AB276" i="28"/>
  <c r="AA276" i="28" s="1"/>
  <c r="U276" i="28" s="1"/>
  <c r="AB313" i="28"/>
  <c r="AA313" i="28" s="1"/>
  <c r="U313" i="28" s="1"/>
  <c r="AB271" i="28"/>
  <c r="AA271" i="28" s="1"/>
  <c r="U271" i="28" s="1"/>
  <c r="AB249" i="28"/>
  <c r="AA249" i="28" s="1"/>
  <c r="U249" i="28" s="1"/>
  <c r="AB381" i="28"/>
  <c r="AA381" i="28" s="1"/>
  <c r="U381" i="28" s="1"/>
  <c r="AB368" i="28"/>
  <c r="AA368" i="28" s="1"/>
  <c r="U368" i="28" s="1"/>
  <c r="AB380" i="28"/>
  <c r="AA380" i="28" s="1"/>
  <c r="U380" i="28" s="1"/>
  <c r="AB503" i="28"/>
  <c r="AA503" i="28" s="1"/>
  <c r="U503" i="28" s="1"/>
  <c r="AB204" i="28"/>
  <c r="AA204" i="28" s="1"/>
  <c r="U204" i="28" s="1"/>
  <c r="AB304" i="28"/>
  <c r="AA304" i="28" s="1"/>
  <c r="U304" i="28" s="1"/>
  <c r="AB261" i="28"/>
  <c r="AA261" i="28" s="1"/>
  <c r="U261" i="28" s="1"/>
  <c r="AB334" i="28"/>
  <c r="AA334" i="28" s="1"/>
  <c r="U334" i="28" s="1"/>
  <c r="AB327" i="28"/>
  <c r="AA327" i="28" s="1"/>
  <c r="U327" i="28" s="1"/>
  <c r="AB393" i="28"/>
  <c r="AA393" i="28" s="1"/>
  <c r="U393" i="28" s="1"/>
  <c r="AB447" i="28"/>
  <c r="AA447" i="28" s="1"/>
  <c r="U447" i="28" s="1"/>
  <c r="AB336" i="28"/>
  <c r="AA336" i="28" s="1"/>
  <c r="U336" i="28" s="1"/>
  <c r="AB419" i="28"/>
  <c r="AA419" i="28" s="1"/>
  <c r="U419" i="28" s="1"/>
  <c r="AB474" i="28"/>
  <c r="AA474" i="28" s="1"/>
  <c r="U474" i="28" s="1"/>
  <c r="AB573" i="28"/>
  <c r="AA573" i="28" s="1"/>
  <c r="U573" i="28" s="1"/>
  <c r="AB504" i="28"/>
  <c r="AA504" i="28" s="1"/>
  <c r="U504" i="28" s="1"/>
  <c r="AB561" i="28"/>
  <c r="AA561" i="28" s="1"/>
  <c r="U561" i="28" s="1"/>
  <c r="AB543" i="28"/>
  <c r="AA543" i="28" s="1"/>
  <c r="U543" i="28" s="1"/>
  <c r="AB552" i="28"/>
  <c r="AA552" i="28" s="1"/>
  <c r="U552" i="28" s="1"/>
  <c r="AB547" i="28"/>
  <c r="AA547" i="28" s="1"/>
  <c r="U547" i="28" s="1"/>
  <c r="AB174" i="28"/>
  <c r="AA174" i="28" s="1"/>
  <c r="U174" i="28" s="1"/>
  <c r="AB207" i="28"/>
  <c r="AA207" i="28" s="1"/>
  <c r="U207" i="28" s="1"/>
  <c r="AB283" i="28"/>
  <c r="AA283" i="28" s="1"/>
  <c r="U283" i="28" s="1"/>
  <c r="AB305" i="28"/>
  <c r="AA305" i="28" s="1"/>
  <c r="U305" i="28" s="1"/>
  <c r="AB373" i="28"/>
  <c r="AA373" i="28" s="1"/>
  <c r="U373" i="28" s="1"/>
  <c r="AB482" i="28"/>
  <c r="AA482" i="28" s="1"/>
  <c r="U482" i="28" s="1"/>
  <c r="AB469" i="28"/>
  <c r="AA469" i="28" s="1"/>
  <c r="U469" i="28" s="1"/>
  <c r="AB430" i="28"/>
  <c r="AA430" i="28" s="1"/>
  <c r="U430" i="28" s="1"/>
  <c r="AB277" i="28"/>
  <c r="AA277" i="28" s="1"/>
  <c r="U277" i="28" s="1"/>
  <c r="AB255" i="28"/>
  <c r="AA255" i="28" s="1"/>
  <c r="U255" i="28" s="1"/>
  <c r="AB267" i="28"/>
  <c r="AA267" i="28" s="1"/>
  <c r="U267" i="28" s="1"/>
  <c r="AB365" i="28"/>
  <c r="AA365" i="28" s="1"/>
  <c r="U365" i="28" s="1"/>
  <c r="AB436" i="28"/>
  <c r="AA436" i="28" s="1"/>
  <c r="U436" i="28" s="1"/>
  <c r="AB457" i="28"/>
  <c r="AA457" i="28" s="1"/>
  <c r="U457" i="28" s="1"/>
  <c r="AB559" i="28"/>
  <c r="AA559" i="28" s="1"/>
  <c r="U559" i="28" s="1"/>
  <c r="AB546" i="28"/>
  <c r="AA546" i="28" s="1"/>
  <c r="U546" i="28" s="1"/>
  <c r="AB256" i="28"/>
  <c r="AA256" i="28" s="1"/>
  <c r="U256" i="28" s="1"/>
  <c r="AB264" i="28"/>
  <c r="AA264" i="28" s="1"/>
  <c r="U264" i="28" s="1"/>
  <c r="AB332" i="28"/>
  <c r="AA332" i="28" s="1"/>
  <c r="U332" i="28" s="1"/>
  <c r="AB392" i="28"/>
  <c r="AA392" i="28" s="1"/>
  <c r="U392" i="28" s="1"/>
  <c r="AB330" i="28"/>
  <c r="AA330" i="28" s="1"/>
  <c r="U330" i="28" s="1"/>
  <c r="AB412" i="28"/>
  <c r="AA412" i="28" s="1"/>
  <c r="U412" i="28" s="1"/>
  <c r="AB479" i="28"/>
  <c r="AA479" i="28" s="1"/>
  <c r="U479" i="28" s="1"/>
  <c r="AB429" i="28"/>
  <c r="AA429" i="28" s="1"/>
  <c r="U429" i="28" s="1"/>
  <c r="AB421" i="28"/>
  <c r="AA421" i="28" s="1"/>
  <c r="U421" i="28" s="1"/>
  <c r="AB486" i="28"/>
  <c r="AA486" i="28" s="1"/>
  <c r="U486" i="28" s="1"/>
  <c r="AB592" i="28"/>
  <c r="AA592" i="28" s="1"/>
  <c r="U592" i="28" s="1"/>
  <c r="AB574" i="28"/>
  <c r="AA574" i="28" s="1"/>
  <c r="U574" i="28" s="1"/>
  <c r="AB291" i="28"/>
  <c r="AA291" i="28" s="1"/>
  <c r="U291" i="28" s="1"/>
  <c r="AB311" i="28"/>
  <c r="AA311" i="28" s="1"/>
  <c r="U311" i="28" s="1"/>
  <c r="AB344" i="28"/>
  <c r="AA344" i="28" s="1"/>
  <c r="U344" i="28" s="1"/>
  <c r="AB450" i="28"/>
  <c r="AA450" i="28" s="1"/>
  <c r="U450" i="28" s="1"/>
  <c r="AB460" i="28"/>
  <c r="AA460" i="28" s="1"/>
  <c r="U460" i="28" s="1"/>
  <c r="AB522" i="28"/>
  <c r="AA522" i="28" s="1"/>
  <c r="U522" i="28" s="1"/>
  <c r="AB260" i="28"/>
  <c r="AA260" i="28" s="1"/>
  <c r="U260" i="28" s="1"/>
  <c r="AB279" i="28"/>
  <c r="AA279" i="28" s="1"/>
  <c r="U279" i="28" s="1"/>
  <c r="AB354" i="28"/>
  <c r="AA354" i="28" s="1"/>
  <c r="U354" i="28" s="1"/>
  <c r="AB353" i="28"/>
  <c r="AA353" i="28" s="1"/>
  <c r="U353" i="28" s="1"/>
  <c r="AB370" i="28"/>
  <c r="AA370" i="28" s="1"/>
  <c r="U370" i="28" s="1"/>
  <c r="AB409" i="28"/>
  <c r="AA409" i="28" s="1"/>
  <c r="U409" i="28" s="1"/>
  <c r="AB431" i="28"/>
  <c r="AA431" i="28" s="1"/>
  <c r="U431" i="28" s="1"/>
  <c r="AB402" i="28"/>
  <c r="AA402" i="28" s="1"/>
  <c r="U402" i="28" s="1"/>
  <c r="AB470" i="28"/>
  <c r="AA470" i="28" s="1"/>
  <c r="U470" i="28" s="1"/>
  <c r="AB490" i="28"/>
  <c r="AA490" i="28" s="1"/>
  <c r="U490" i="28" s="1"/>
  <c r="AB491" i="28"/>
  <c r="AA491" i="28" s="1"/>
  <c r="U491" i="28" s="1"/>
  <c r="AB423" i="28"/>
  <c r="AA423" i="28" s="1"/>
  <c r="U423" i="28" s="1"/>
  <c r="AB560" i="28"/>
  <c r="AA560" i="28" s="1"/>
  <c r="U560" i="28" s="1"/>
  <c r="AB226" i="28"/>
  <c r="AA226" i="28" s="1"/>
  <c r="U226" i="28" s="1"/>
  <c r="AB269" i="28"/>
  <c r="AA269" i="28" s="1"/>
  <c r="U269" i="28" s="1"/>
  <c r="AB275" i="28"/>
  <c r="AA275" i="28" s="1"/>
  <c r="U275" i="28" s="1"/>
  <c r="AB250" i="28"/>
  <c r="AA250" i="28" s="1"/>
  <c r="U250" i="28" s="1"/>
  <c r="AB318" i="28"/>
  <c r="AA318" i="28" s="1"/>
  <c r="U318" i="28" s="1"/>
  <c r="AB333" i="28"/>
  <c r="AA333" i="28" s="1"/>
  <c r="U333" i="28" s="1"/>
  <c r="AB367" i="28"/>
  <c r="AA367" i="28" s="1"/>
  <c r="U367" i="28" s="1"/>
  <c r="AB496" i="28"/>
  <c r="AA496" i="28" s="1"/>
  <c r="U496" i="28" s="1"/>
  <c r="AB426" i="28"/>
  <c r="AA426" i="28" s="1"/>
  <c r="U426" i="28" s="1"/>
  <c r="AB473" i="28"/>
  <c r="AA473" i="28" s="1"/>
  <c r="U473" i="28" s="1"/>
  <c r="AB570" i="28"/>
  <c r="AA570" i="28" s="1"/>
  <c r="U570" i="28" s="1"/>
  <c r="AB556" i="28"/>
  <c r="AA556" i="28" s="1"/>
  <c r="U556" i="28" s="1"/>
  <c r="AB215" i="28"/>
  <c r="AA215" i="28" s="1"/>
  <c r="U215" i="28" s="1"/>
  <c r="AB290" i="28"/>
  <c r="AA290" i="28" s="1"/>
  <c r="U290" i="28" s="1"/>
  <c r="AB247" i="28"/>
  <c r="AA247" i="28" s="1"/>
  <c r="U247" i="28" s="1"/>
  <c r="AB280" i="28"/>
  <c r="AA280" i="28" s="1"/>
  <c r="U280" i="28" s="1"/>
  <c r="AB257" i="28"/>
  <c r="AA257" i="28" s="1"/>
  <c r="U257" i="28" s="1"/>
  <c r="AB262" i="28"/>
  <c r="AA262" i="28" s="1"/>
  <c r="U262" i="28" s="1"/>
  <c r="AB299" i="28"/>
  <c r="AA299" i="28" s="1"/>
  <c r="U299" i="28" s="1"/>
  <c r="AB340" i="28"/>
  <c r="AA340" i="28" s="1"/>
  <c r="U340" i="28" s="1"/>
  <c r="AB331" i="28"/>
  <c r="AA331" i="28" s="1"/>
  <c r="U331" i="28" s="1"/>
  <c r="AB442" i="28"/>
  <c r="AA442" i="28" s="1"/>
  <c r="U442" i="28" s="1"/>
  <c r="AB481" i="28"/>
  <c r="AA481" i="28" s="1"/>
  <c r="U481" i="28" s="1"/>
  <c r="AB515" i="28"/>
  <c r="AA515" i="28" s="1"/>
  <c r="U515" i="28" s="1"/>
  <c r="AB489" i="28"/>
  <c r="AA489" i="28" s="1"/>
  <c r="U489" i="28" s="1"/>
  <c r="AB443" i="28"/>
  <c r="AA443" i="28" s="1"/>
  <c r="U443" i="28" s="1"/>
  <c r="AB521" i="28"/>
  <c r="AA521" i="28" s="1"/>
  <c r="U521" i="28" s="1"/>
  <c r="AB346" i="28"/>
  <c r="AA346" i="28" s="1"/>
  <c r="U346" i="28" s="1"/>
  <c r="AB369" i="28"/>
  <c r="AA369" i="28" s="1"/>
  <c r="U369" i="28" s="1"/>
  <c r="AB338" i="28"/>
  <c r="AA338" i="28" s="1"/>
  <c r="U338" i="28" s="1"/>
  <c r="AB284" i="28"/>
  <c r="AA284" i="28" s="1"/>
  <c r="U284" i="28" s="1"/>
  <c r="AB410" i="28"/>
  <c r="AA410" i="28" s="1"/>
  <c r="U410" i="28" s="1"/>
  <c r="AB433" i="28"/>
  <c r="AA433" i="28" s="1"/>
  <c r="U433" i="28" s="1"/>
  <c r="AB420" i="28"/>
  <c r="AA420" i="28" s="1"/>
  <c r="U420" i="28" s="1"/>
  <c r="AB416" i="28"/>
  <c r="AA416" i="28" s="1"/>
  <c r="U416" i="28" s="1"/>
  <c r="AB467" i="28"/>
  <c r="AA467" i="28" s="1"/>
  <c r="U467" i="28" s="1"/>
  <c r="AB414" i="28"/>
  <c r="AA414" i="28" s="1"/>
  <c r="U414" i="28" s="1"/>
  <c r="AB413" i="28"/>
  <c r="AA413" i="28" s="1"/>
  <c r="U413" i="28" s="1"/>
  <c r="AB438" i="28"/>
  <c r="AA438" i="28" s="1"/>
  <c r="U438" i="28" s="1"/>
  <c r="AB600" i="28"/>
  <c r="AA600" i="28" s="1"/>
  <c r="U600" i="28" s="1"/>
  <c r="AB518" i="28"/>
  <c r="AA518" i="28" s="1"/>
  <c r="U518" i="28" s="1"/>
  <c r="AB455" i="28"/>
  <c r="AA455" i="28" s="1"/>
  <c r="U455" i="28" s="1"/>
  <c r="AB510" i="28"/>
  <c r="AA510" i="28" s="1"/>
  <c r="U510" i="28" s="1"/>
  <c r="AB509" i="28"/>
  <c r="AA509" i="28" s="1"/>
  <c r="U509" i="28" s="1"/>
  <c r="AB428" i="28"/>
  <c r="AA428" i="28" s="1"/>
  <c r="U428" i="28" s="1"/>
  <c r="AB449" i="28"/>
  <c r="AA449" i="28" s="1"/>
  <c r="U449" i="28" s="1"/>
  <c r="AB452" i="28"/>
  <c r="AA452" i="28" s="1"/>
  <c r="U452" i="28" s="1"/>
  <c r="AB466" i="28"/>
  <c r="AA466" i="28" s="1"/>
  <c r="U466" i="28" s="1"/>
  <c r="AB453" i="28"/>
  <c r="AA453" i="28" s="1"/>
  <c r="U453" i="28" s="1"/>
  <c r="AB461" i="28"/>
  <c r="AA461" i="28" s="1"/>
  <c r="U461" i="28" s="1"/>
  <c r="AB582" i="28"/>
  <c r="AA582" i="28" s="1"/>
  <c r="U582" i="28" s="1"/>
  <c r="AB591" i="28"/>
  <c r="AA591" i="28" s="1"/>
  <c r="U591" i="28" s="1"/>
  <c r="AB548" i="28"/>
  <c r="AA548" i="28" s="1"/>
  <c r="U548" i="28" s="1"/>
  <c r="AB578" i="28"/>
  <c r="AA578" i="28" s="1"/>
  <c r="U578" i="28" s="1"/>
  <c r="AB502" i="28"/>
  <c r="AA502" i="28" s="1"/>
  <c r="U502" i="28" s="1"/>
  <c r="AB184" i="28"/>
  <c r="AA184" i="28" s="1"/>
  <c r="U184" i="28" s="1"/>
  <c r="AB21" i="28"/>
  <c r="AA21" i="28" s="1"/>
  <c r="U21" i="28" s="1"/>
  <c r="AB18" i="28"/>
  <c r="AA18" i="28" s="1"/>
  <c r="U18" i="28" s="1"/>
  <c r="AB55" i="28"/>
  <c r="AA55" i="28" s="1"/>
  <c r="U55" i="28" s="1"/>
  <c r="AB32" i="28"/>
  <c r="AA32" i="28" s="1"/>
  <c r="U32" i="28" s="1"/>
  <c r="AB22" i="28"/>
  <c r="AA22" i="28" s="1"/>
  <c r="U22" i="28" s="1"/>
  <c r="AB36" i="28"/>
  <c r="AA36" i="28" s="1"/>
  <c r="U36" i="28" s="1"/>
  <c r="AB53" i="28"/>
  <c r="AA53" i="28" s="1"/>
  <c r="U53" i="28" s="1"/>
  <c r="AB52" i="28"/>
  <c r="AA52" i="28" s="1"/>
  <c r="U52" i="28" s="1"/>
  <c r="AB67" i="28"/>
  <c r="AA67" i="28" s="1"/>
  <c r="U67" i="28" s="1"/>
  <c r="AB87" i="28"/>
  <c r="AA87" i="28" s="1"/>
  <c r="U87" i="28" s="1"/>
  <c r="AB91" i="28"/>
  <c r="AA91" i="28" s="1"/>
  <c r="U91" i="28" s="1"/>
  <c r="AB60" i="28"/>
  <c r="AA60" i="28" s="1"/>
  <c r="U60" i="28" s="1"/>
  <c r="AB81" i="28"/>
  <c r="AA81" i="28" s="1"/>
  <c r="U81" i="28" s="1"/>
  <c r="AB110" i="28"/>
  <c r="AA110" i="28" s="1"/>
  <c r="U110" i="28" s="1"/>
  <c r="AB107" i="28"/>
  <c r="AA107" i="28" s="1"/>
  <c r="U107" i="28" s="1"/>
  <c r="AB100" i="28"/>
  <c r="AA100" i="28" s="1"/>
  <c r="U100" i="28" s="1"/>
  <c r="AB114" i="28"/>
  <c r="AA114" i="28" s="1"/>
  <c r="U114" i="28" s="1"/>
  <c r="AB117" i="28"/>
  <c r="AA117" i="28" s="1"/>
  <c r="U117" i="28" s="1"/>
  <c r="AB93" i="28"/>
  <c r="AA93" i="28" s="1"/>
  <c r="U93" i="28" s="1"/>
  <c r="AB115" i="28"/>
  <c r="AA115" i="28" s="1"/>
  <c r="U115" i="28" s="1"/>
  <c r="AB130" i="28"/>
  <c r="AA130" i="28" s="1"/>
  <c r="U130" i="28" s="1"/>
  <c r="AB147" i="28"/>
  <c r="AA147" i="28" s="1"/>
  <c r="U147" i="28" s="1"/>
  <c r="AB165" i="28"/>
  <c r="AA165" i="28" s="1"/>
  <c r="U165" i="28" s="1"/>
  <c r="AB145" i="28"/>
  <c r="AA145" i="28" s="1"/>
  <c r="U145" i="28" s="1"/>
  <c r="AB140" i="28"/>
  <c r="AA140" i="28" s="1"/>
  <c r="U140" i="28" s="1"/>
  <c r="AB133" i="28"/>
  <c r="AA133" i="28" s="1"/>
  <c r="U133" i="28" s="1"/>
  <c r="AB171" i="28"/>
  <c r="AA171" i="28" s="1"/>
  <c r="U171" i="28" s="1"/>
  <c r="AB162" i="28"/>
  <c r="AA162" i="28" s="1"/>
  <c r="U162" i="28" s="1"/>
  <c r="AB159" i="28"/>
  <c r="AA159" i="28" s="1"/>
  <c r="U159" i="28" s="1"/>
  <c r="AB185" i="28"/>
  <c r="AA185" i="28" s="1"/>
  <c r="U185" i="28" s="1"/>
  <c r="AB199" i="28"/>
  <c r="AA199" i="28" s="1"/>
  <c r="U199" i="28" s="1"/>
  <c r="AB212" i="28"/>
  <c r="AA212" i="28" s="1"/>
  <c r="U212" i="28" s="1"/>
  <c r="AB233" i="28"/>
  <c r="AA233" i="28" s="1"/>
  <c r="U233" i="28" s="1"/>
  <c r="AB242" i="28"/>
  <c r="AA242" i="28" s="1"/>
  <c r="U242" i="28" s="1"/>
  <c r="AB198" i="28"/>
  <c r="AA198" i="28" s="1"/>
  <c r="U198" i="28" s="1"/>
  <c r="AB240" i="28"/>
  <c r="AA240" i="28" s="1"/>
  <c r="U240" i="28" s="1"/>
  <c r="AB221" i="28"/>
  <c r="AA221" i="28" s="1"/>
  <c r="U221" i="28" s="1"/>
  <c r="AB8" i="28"/>
  <c r="AA8" i="28" s="1"/>
  <c r="U8" i="28" s="1"/>
  <c r="AB223" i="29"/>
  <c r="AA223" i="29" s="1"/>
  <c r="U223" i="29" s="1"/>
  <c r="AB90" i="28"/>
  <c r="AA90" i="28" s="1"/>
  <c r="U90" i="28" s="1"/>
  <c r="AB217" i="29"/>
  <c r="AA217" i="29" s="1"/>
  <c r="U217" i="29" s="1"/>
  <c r="AB25" i="28"/>
  <c r="AA25" i="28" s="1"/>
  <c r="U25" i="28" s="1"/>
  <c r="AB80" i="28"/>
  <c r="AA80" i="28" s="1"/>
  <c r="U80" i="28" s="1"/>
  <c r="AB9" i="29"/>
  <c r="AA9" i="29" s="1"/>
  <c r="U9" i="29" s="1"/>
  <c r="AB19" i="29"/>
  <c r="AA19" i="29" s="1"/>
  <c r="U19" i="29" s="1"/>
  <c r="AB13" i="29"/>
  <c r="AA13" i="29" s="1"/>
  <c r="U13" i="29" s="1"/>
  <c r="AB36" i="29"/>
  <c r="AA36" i="29" s="1"/>
  <c r="U36" i="29" s="1"/>
  <c r="AB31" i="29"/>
  <c r="AA31" i="29" s="1"/>
  <c r="U31" i="29" s="1"/>
  <c r="AB34" i="29"/>
  <c r="AA34" i="29" s="1"/>
  <c r="U34" i="29" s="1"/>
  <c r="AB46" i="29"/>
  <c r="AA46" i="29" s="1"/>
  <c r="U46" i="29" s="1"/>
  <c r="AB39" i="29"/>
  <c r="AA39" i="29" s="1"/>
  <c r="U39" i="29" s="1"/>
  <c r="AB41" i="29"/>
  <c r="AA41" i="29" s="1"/>
  <c r="U41" i="29" s="1"/>
  <c r="AB74" i="29"/>
  <c r="AA74" i="29" s="1"/>
  <c r="U74" i="29" s="1"/>
  <c r="AB62" i="29"/>
  <c r="AA62" i="29" s="1"/>
  <c r="U62" i="29" s="1"/>
  <c r="AB91" i="29"/>
  <c r="AA91" i="29" s="1"/>
  <c r="U91" i="29" s="1"/>
  <c r="AB88" i="29"/>
  <c r="AA88" i="29" s="1"/>
  <c r="U88" i="29" s="1"/>
  <c r="AB89" i="29"/>
  <c r="AA89" i="29" s="1"/>
  <c r="U89" i="29" s="1"/>
  <c r="AB111" i="29"/>
  <c r="AA111" i="29" s="1"/>
  <c r="U111" i="29" s="1"/>
  <c r="AB124" i="29"/>
  <c r="AA124" i="29" s="1"/>
  <c r="U124" i="29" s="1"/>
  <c r="AB115" i="29"/>
  <c r="AA115" i="29" s="1"/>
  <c r="U115" i="29" s="1"/>
  <c r="AB128" i="29"/>
  <c r="AA128" i="29" s="1"/>
  <c r="U128" i="29" s="1"/>
  <c r="AB97" i="29"/>
  <c r="AA97" i="29" s="1"/>
  <c r="U97" i="29" s="1"/>
  <c r="AB129" i="29"/>
  <c r="AA129" i="29" s="1"/>
  <c r="U129" i="29" s="1"/>
  <c r="AB157" i="29"/>
  <c r="AA157" i="29" s="1"/>
  <c r="U157" i="29" s="1"/>
  <c r="AB154" i="29"/>
  <c r="AA154" i="29" s="1"/>
  <c r="U154" i="29" s="1"/>
  <c r="AB132" i="29"/>
  <c r="AA132" i="29" s="1"/>
  <c r="U132" i="29" s="1"/>
  <c r="AB166" i="29"/>
  <c r="AA166" i="29" s="1"/>
  <c r="U166" i="29" s="1"/>
  <c r="AB174" i="29"/>
  <c r="AA174" i="29" s="1"/>
  <c r="U174" i="29" s="1"/>
  <c r="AB170" i="29"/>
  <c r="AA170" i="29" s="1"/>
  <c r="U170" i="29" s="1"/>
  <c r="AB164" i="29"/>
  <c r="AA164" i="29" s="1"/>
  <c r="U164" i="29" s="1"/>
  <c r="AB135" i="29"/>
  <c r="AA135" i="29" s="1"/>
  <c r="U135" i="29" s="1"/>
  <c r="AB175" i="29"/>
  <c r="AA175" i="29" s="1"/>
  <c r="U175" i="29" s="1"/>
  <c r="AB216" i="29"/>
  <c r="AA216" i="29" s="1"/>
  <c r="U216" i="29" s="1"/>
  <c r="AB231" i="29"/>
  <c r="AA231" i="29" s="1"/>
  <c r="U231" i="29" s="1"/>
  <c r="AB209" i="29"/>
  <c r="AA209" i="29" s="1"/>
  <c r="U209" i="29" s="1"/>
  <c r="AB184" i="29"/>
  <c r="AA184" i="29" s="1"/>
  <c r="U184" i="29" s="1"/>
  <c r="AB227" i="29"/>
  <c r="AA227" i="29" s="1"/>
  <c r="U227" i="29" s="1"/>
  <c r="AB208" i="29"/>
  <c r="AA208" i="29" s="1"/>
  <c r="U208" i="29" s="1"/>
  <c r="AB232" i="29"/>
  <c r="AA232" i="29" s="1"/>
  <c r="U232" i="29" s="1"/>
  <c r="AB194" i="29"/>
  <c r="AA194" i="29" s="1"/>
  <c r="U194" i="29" s="1"/>
  <c r="AB12" i="28"/>
  <c r="AA12" i="28" s="1"/>
  <c r="U12" i="28" s="1"/>
  <c r="AB20" i="28"/>
  <c r="AA20" i="28" s="1"/>
  <c r="U20" i="28" s="1"/>
  <c r="AB29" i="28"/>
  <c r="AA29" i="28" s="1"/>
  <c r="U29" i="28" s="1"/>
  <c r="AB27" i="28"/>
  <c r="AA27" i="28" s="1"/>
  <c r="U27" i="28" s="1"/>
  <c r="AB23" i="28"/>
  <c r="AA23" i="28" s="1"/>
  <c r="U23" i="28" s="1"/>
  <c r="AB33" i="28"/>
  <c r="AA33" i="28" s="1"/>
  <c r="U33" i="28" s="1"/>
  <c r="AB48" i="28"/>
  <c r="AA48" i="28" s="1"/>
  <c r="U48" i="28" s="1"/>
  <c r="AB57" i="28"/>
  <c r="AA57" i="28" s="1"/>
  <c r="U57" i="28" s="1"/>
  <c r="AB46" i="28"/>
  <c r="AA46" i="28" s="1"/>
  <c r="U46" i="28" s="1"/>
  <c r="AB71" i="28"/>
  <c r="AA71" i="28" s="1"/>
  <c r="U71" i="28" s="1"/>
  <c r="AB63" i="28"/>
  <c r="AA63" i="28" s="1"/>
  <c r="U63" i="28" s="1"/>
  <c r="AB72" i="28"/>
  <c r="AA72" i="28" s="1"/>
  <c r="U72" i="28" s="1"/>
  <c r="AB69" i="28"/>
  <c r="AA69" i="28" s="1"/>
  <c r="U69" i="28" s="1"/>
  <c r="AB62" i="28"/>
  <c r="AA62" i="28" s="1"/>
  <c r="U62" i="28" s="1"/>
  <c r="AB106" i="28"/>
  <c r="AA106" i="28" s="1"/>
  <c r="U106" i="28" s="1"/>
  <c r="AB120" i="28"/>
  <c r="AA120" i="28" s="1"/>
  <c r="U120" i="28" s="1"/>
  <c r="AB121" i="28"/>
  <c r="AA121" i="28" s="1"/>
  <c r="U121" i="28" s="1"/>
  <c r="AB92" i="28"/>
  <c r="AA92" i="28" s="1"/>
  <c r="U92" i="28" s="1"/>
  <c r="AB124" i="28"/>
  <c r="AA124" i="28" s="1"/>
  <c r="U124" i="28" s="1"/>
  <c r="AB129" i="28"/>
  <c r="AA129" i="28" s="1"/>
  <c r="U129" i="28" s="1"/>
  <c r="AB98" i="28"/>
  <c r="AA98" i="28" s="1"/>
  <c r="U98" i="28" s="1"/>
  <c r="AB105" i="28"/>
  <c r="AA105" i="28" s="1"/>
  <c r="U105" i="28" s="1"/>
  <c r="AB154" i="28"/>
  <c r="AA154" i="28" s="1"/>
  <c r="U154" i="28" s="1"/>
  <c r="AB170" i="28"/>
  <c r="AA170" i="28" s="1"/>
  <c r="U170" i="28" s="1"/>
  <c r="AB178" i="28"/>
  <c r="AA178" i="28" s="1"/>
  <c r="U178" i="28" s="1"/>
  <c r="AB139" i="28"/>
  <c r="AA139" i="28" s="1"/>
  <c r="U139" i="28" s="1"/>
  <c r="AB168" i="28"/>
  <c r="AA168" i="28" s="1"/>
  <c r="U168" i="28" s="1"/>
  <c r="AB152" i="28"/>
  <c r="AA152" i="28" s="1"/>
  <c r="U152" i="28" s="1"/>
  <c r="AB148" i="28"/>
  <c r="AA148" i="28" s="1"/>
  <c r="U148" i="28" s="1"/>
  <c r="AB216" i="28"/>
  <c r="AA216" i="28" s="1"/>
  <c r="U216" i="28" s="1"/>
  <c r="AB142" i="28"/>
  <c r="AA142" i="28" s="1"/>
  <c r="U142" i="28" s="1"/>
  <c r="AB231" i="28"/>
  <c r="AA231" i="28" s="1"/>
  <c r="U231" i="28" s="1"/>
  <c r="AB222" i="28"/>
  <c r="AA222" i="28" s="1"/>
  <c r="U222" i="28" s="1"/>
  <c r="AB194" i="28"/>
  <c r="AA194" i="28" s="1"/>
  <c r="U194" i="28" s="1"/>
  <c r="AB193" i="28"/>
  <c r="AA193" i="28" s="1"/>
  <c r="U193" i="28" s="1"/>
  <c r="AB191" i="28"/>
  <c r="AA191" i="28" s="1"/>
  <c r="U191" i="28" s="1"/>
  <c r="AB232" i="28"/>
  <c r="AA232" i="28" s="1"/>
  <c r="U232" i="28" s="1"/>
  <c r="AB75" i="29"/>
  <c r="AA75" i="29" s="1"/>
  <c r="U75" i="29" s="1"/>
  <c r="AB15" i="28"/>
  <c r="AA15" i="28" s="1"/>
  <c r="U15" i="28" s="1"/>
  <c r="AB12" i="29"/>
  <c r="AA12" i="29" s="1"/>
  <c r="U12" i="29" s="1"/>
  <c r="AB15" i="29"/>
  <c r="AA15" i="29" s="1"/>
  <c r="U15" i="29" s="1"/>
  <c r="AB30" i="29"/>
  <c r="AA30" i="29" s="1"/>
  <c r="U30" i="29" s="1"/>
  <c r="AB24" i="29"/>
  <c r="AA24" i="29" s="1"/>
  <c r="U24" i="29" s="1"/>
  <c r="AB37" i="29"/>
  <c r="AA37" i="29" s="1"/>
  <c r="U37" i="29" s="1"/>
  <c r="AB43" i="29"/>
  <c r="AA43" i="29" s="1"/>
  <c r="U43" i="29" s="1"/>
  <c r="AB42" i="29"/>
  <c r="AA42" i="29" s="1"/>
  <c r="U42" i="29" s="1"/>
  <c r="AB44" i="29"/>
  <c r="AA44" i="29" s="1"/>
  <c r="U44" i="29" s="1"/>
  <c r="AB66" i="29"/>
  <c r="AA66" i="29" s="1"/>
  <c r="U66" i="29" s="1"/>
  <c r="AB79" i="29"/>
  <c r="AA79" i="29" s="1"/>
  <c r="U79" i="29" s="1"/>
  <c r="AB87" i="29"/>
  <c r="AA87" i="29" s="1"/>
  <c r="U87" i="29" s="1"/>
  <c r="AB68" i="29"/>
  <c r="AA68" i="29" s="1"/>
  <c r="U68" i="29" s="1"/>
  <c r="AB101" i="29"/>
  <c r="AA101" i="29" s="1"/>
  <c r="U101" i="29" s="1"/>
  <c r="AB10" i="29"/>
  <c r="AA10" i="29" s="1"/>
  <c r="U10" i="29" s="1"/>
  <c r="AB16" i="29"/>
  <c r="AA16" i="29" s="1"/>
  <c r="U16" i="29" s="1"/>
  <c r="AB28" i="29"/>
  <c r="AA28" i="29" s="1"/>
  <c r="U28" i="29" s="1"/>
  <c r="AB27" i="29"/>
  <c r="AA27" i="29" s="1"/>
  <c r="U27" i="29" s="1"/>
  <c r="AB23" i="29"/>
  <c r="AA23" i="29" s="1"/>
  <c r="U23" i="29" s="1"/>
  <c r="AB47" i="29"/>
  <c r="AA47" i="29" s="1"/>
  <c r="U47" i="29" s="1"/>
  <c r="AB55" i="29"/>
  <c r="AA55" i="29" s="1"/>
  <c r="U55" i="29" s="1"/>
  <c r="AB40" i="29"/>
  <c r="AA40" i="29" s="1"/>
  <c r="U40" i="29" s="1"/>
  <c r="AB72" i="29"/>
  <c r="AA72" i="29" s="1"/>
  <c r="U72" i="29" s="1"/>
  <c r="AB83" i="29"/>
  <c r="AA83" i="29" s="1"/>
  <c r="U83" i="29" s="1"/>
  <c r="AB69" i="29"/>
  <c r="AA69" i="29" s="1"/>
  <c r="U69" i="29" s="1"/>
  <c r="AB60" i="29"/>
  <c r="AA60" i="29" s="1"/>
  <c r="U60" i="29" s="1"/>
  <c r="AB82" i="29"/>
  <c r="AA82" i="29" s="1"/>
  <c r="U82" i="29" s="1"/>
  <c r="AB73" i="29"/>
  <c r="AA73" i="29" s="1"/>
  <c r="U73" i="29" s="1"/>
  <c r="AB123" i="29"/>
  <c r="AA123" i="29" s="1"/>
  <c r="U123" i="29" s="1"/>
  <c r="AB118" i="29"/>
  <c r="AA118" i="29" s="1"/>
  <c r="U118" i="29" s="1"/>
  <c r="AB112" i="29"/>
  <c r="AA112" i="29" s="1"/>
  <c r="U112" i="29" s="1"/>
  <c r="AB114" i="29"/>
  <c r="AA114" i="29" s="1"/>
  <c r="U114" i="29" s="1"/>
  <c r="AB125" i="29"/>
  <c r="AA125" i="29" s="1"/>
  <c r="U125" i="29" s="1"/>
  <c r="AB106" i="29"/>
  <c r="AA106" i="29" s="1"/>
  <c r="U106" i="29" s="1"/>
  <c r="AB153" i="29"/>
  <c r="AA153" i="29" s="1"/>
  <c r="U153" i="29" s="1"/>
  <c r="AB148" i="29"/>
  <c r="AA148" i="29" s="1"/>
  <c r="U148" i="29" s="1"/>
  <c r="AB156" i="29"/>
  <c r="AA156" i="29" s="1"/>
  <c r="U156" i="29" s="1"/>
  <c r="AB136" i="29"/>
  <c r="AA136" i="29" s="1"/>
  <c r="U136" i="29" s="1"/>
  <c r="AB179" i="29"/>
  <c r="AA179" i="29" s="1"/>
  <c r="U179" i="29" s="1"/>
  <c r="AB138" i="29"/>
  <c r="AA138" i="29" s="1"/>
  <c r="U138" i="29" s="1"/>
  <c r="AB168" i="29"/>
  <c r="AA168" i="29" s="1"/>
  <c r="U168" i="29" s="1"/>
  <c r="AB131" i="29"/>
  <c r="AA131" i="29" s="1"/>
  <c r="U131" i="29" s="1"/>
  <c r="AB145" i="29"/>
  <c r="AA145" i="29" s="1"/>
  <c r="U145" i="29" s="1"/>
  <c r="AB215" i="29"/>
  <c r="AA215" i="29" s="1"/>
  <c r="U215" i="29" s="1"/>
  <c r="AB230" i="29"/>
  <c r="AA230" i="29" s="1"/>
  <c r="U230" i="29" s="1"/>
  <c r="AB221" i="29"/>
  <c r="AA221" i="29" s="1"/>
  <c r="U221" i="29" s="1"/>
  <c r="AB189" i="29"/>
  <c r="AA189" i="29" s="1"/>
  <c r="U189" i="29" s="1"/>
  <c r="AB196" i="29"/>
  <c r="AA196" i="29" s="1"/>
  <c r="U196" i="29" s="1"/>
  <c r="AB236" i="29"/>
  <c r="AA236" i="29" s="1"/>
  <c r="U236" i="29" s="1"/>
  <c r="AB187" i="29"/>
  <c r="AA187" i="29" s="1"/>
  <c r="U187" i="29" s="1"/>
  <c r="AB191" i="29"/>
  <c r="AA191" i="29" s="1"/>
  <c r="U191" i="29" s="1"/>
  <c r="AB7" i="28"/>
  <c r="AA7" i="28" s="1"/>
  <c r="U7" i="28" s="1"/>
  <c r="AB10" i="28"/>
  <c r="AA10" i="28" s="1"/>
  <c r="U10" i="28" s="1"/>
  <c r="AB13" i="28"/>
  <c r="AA13" i="28" s="1"/>
  <c r="U13" i="28" s="1"/>
  <c r="AB24" i="28"/>
  <c r="AA24" i="28" s="1"/>
  <c r="U24" i="28" s="1"/>
  <c r="AB31" i="28"/>
  <c r="AA31" i="28" s="1"/>
  <c r="U31" i="28" s="1"/>
  <c r="AB49" i="28"/>
  <c r="AA49" i="28" s="1"/>
  <c r="U49" i="28" s="1"/>
  <c r="AB40" i="28"/>
  <c r="AA40" i="28" s="1"/>
  <c r="U40" i="28" s="1"/>
  <c r="AB44" i="28"/>
  <c r="AA44" i="28" s="1"/>
  <c r="U44" i="28" s="1"/>
  <c r="AB39" i="28"/>
  <c r="AA39" i="28" s="1"/>
  <c r="U39" i="28" s="1"/>
  <c r="AB74" i="28"/>
  <c r="AA74" i="28" s="1"/>
  <c r="U74" i="28" s="1"/>
  <c r="AB65" i="28"/>
  <c r="AA65" i="28" s="1"/>
  <c r="U65" i="28" s="1"/>
  <c r="AB89" i="28"/>
  <c r="AA89" i="28" s="1"/>
  <c r="U89" i="28" s="1"/>
  <c r="AB70" i="28"/>
  <c r="AA70" i="28" s="1"/>
  <c r="U70" i="28" s="1"/>
  <c r="AB75" i="28"/>
  <c r="AA75" i="28" s="1"/>
  <c r="U75" i="28" s="1"/>
  <c r="AB116" i="28"/>
  <c r="AA116" i="28" s="1"/>
  <c r="U116" i="28" s="1"/>
  <c r="AB17" i="29"/>
  <c r="AA17" i="29" s="1"/>
  <c r="U17" i="29" s="1"/>
  <c r="AB14" i="29"/>
  <c r="AA14" i="29" s="1"/>
  <c r="U14" i="29" s="1"/>
  <c r="AB38" i="29"/>
  <c r="AA38" i="29" s="1"/>
  <c r="U38" i="29" s="1"/>
  <c r="AB26" i="29"/>
  <c r="AA26" i="29" s="1"/>
  <c r="U26" i="29" s="1"/>
  <c r="AB33" i="29"/>
  <c r="AA33" i="29" s="1"/>
  <c r="U33" i="29" s="1"/>
  <c r="AB58" i="29"/>
  <c r="AA58" i="29" s="1"/>
  <c r="U58" i="29" s="1"/>
  <c r="AB53" i="29"/>
  <c r="AA53" i="29" s="1"/>
  <c r="U53" i="29" s="1"/>
  <c r="AB48" i="29"/>
  <c r="AA48" i="29" s="1"/>
  <c r="U48" i="29" s="1"/>
  <c r="AB67" i="29"/>
  <c r="AA67" i="29" s="1"/>
  <c r="U67" i="29" s="1"/>
  <c r="AB77" i="29"/>
  <c r="AA77" i="29" s="1"/>
  <c r="U77" i="29" s="1"/>
  <c r="AB70" i="29"/>
  <c r="AA70" i="29" s="1"/>
  <c r="U70" i="29" s="1"/>
  <c r="AB64" i="29"/>
  <c r="AA64" i="29" s="1"/>
  <c r="U64" i="29" s="1"/>
  <c r="AB107" i="29"/>
  <c r="AA107" i="29" s="1"/>
  <c r="U107" i="29" s="1"/>
  <c r="AB117" i="29"/>
  <c r="AA117" i="29" s="1"/>
  <c r="U117" i="29" s="1"/>
  <c r="AB144" i="29"/>
  <c r="AA144" i="29" s="1"/>
  <c r="U144" i="29" s="1"/>
  <c r="AB304" i="29"/>
  <c r="AA304" i="29" s="1"/>
  <c r="U304" i="29" s="1"/>
  <c r="AB84" i="28"/>
  <c r="AA84" i="28" s="1"/>
  <c r="U84" i="28" s="1"/>
  <c r="AB8" i="29"/>
  <c r="AA8" i="29" s="1"/>
  <c r="U8" i="29" s="1"/>
  <c r="AB7" i="29"/>
  <c r="AA7" i="29" s="1"/>
  <c r="U7" i="29" s="1"/>
  <c r="AB21" i="29"/>
  <c r="AA21" i="29" s="1"/>
  <c r="U21" i="29" s="1"/>
  <c r="AB18" i="29"/>
  <c r="AA18" i="29" s="1"/>
  <c r="U18" i="29" s="1"/>
  <c r="AB35" i="29"/>
  <c r="AA35" i="29" s="1"/>
  <c r="U35" i="29" s="1"/>
  <c r="AB25" i="29"/>
  <c r="AA25" i="29" s="1"/>
  <c r="U25" i="29" s="1"/>
  <c r="AB49" i="29"/>
  <c r="AA49" i="29" s="1"/>
  <c r="U49" i="29" s="1"/>
  <c r="AB52" i="29"/>
  <c r="AA52" i="29" s="1"/>
  <c r="U52" i="29" s="1"/>
  <c r="AB50" i="29"/>
  <c r="AA50" i="29" s="1"/>
  <c r="U50" i="29" s="1"/>
  <c r="AB57" i="29"/>
  <c r="AA57" i="29" s="1"/>
  <c r="U57" i="29" s="1"/>
  <c r="AB76" i="29"/>
  <c r="AA76" i="29" s="1"/>
  <c r="U76" i="29" s="1"/>
  <c r="AB61" i="29"/>
  <c r="AA61" i="29" s="1"/>
  <c r="U61" i="29" s="1"/>
  <c r="AB84" i="29"/>
  <c r="AA84" i="29" s="1"/>
  <c r="U84" i="29" s="1"/>
  <c r="AB65" i="29"/>
  <c r="AA65" i="29" s="1"/>
  <c r="U65" i="29" s="1"/>
  <c r="AB103" i="29"/>
  <c r="AA103" i="29" s="1"/>
  <c r="U103" i="29" s="1"/>
  <c r="AB116" i="29"/>
  <c r="AA116" i="29" s="1"/>
  <c r="U116" i="29" s="1"/>
  <c r="AB102" i="29"/>
  <c r="AA102" i="29" s="1"/>
  <c r="U102" i="29" s="1"/>
  <c r="AB119" i="29"/>
  <c r="AA119" i="29" s="1"/>
  <c r="U119" i="29" s="1"/>
  <c r="AB94" i="29"/>
  <c r="AA94" i="29" s="1"/>
  <c r="U94" i="29" s="1"/>
  <c r="AB99" i="29"/>
  <c r="AA99" i="29" s="1"/>
  <c r="U99" i="29" s="1"/>
  <c r="AB92" i="29"/>
  <c r="AA92" i="29" s="1"/>
  <c r="U92" i="29" s="1"/>
  <c r="AB176" i="29"/>
  <c r="AA176" i="29" s="1"/>
  <c r="U176" i="29" s="1"/>
  <c r="AB167" i="29"/>
  <c r="AA167" i="29" s="1"/>
  <c r="U167" i="29" s="1"/>
  <c r="AB183" i="29"/>
  <c r="AA183" i="29" s="1"/>
  <c r="U183" i="29" s="1"/>
  <c r="AB165" i="29"/>
  <c r="AA165" i="29" s="1"/>
  <c r="U165" i="29" s="1"/>
  <c r="AB142" i="29"/>
  <c r="AA142" i="29" s="1"/>
  <c r="U142" i="29" s="1"/>
  <c r="AB182" i="29"/>
  <c r="AA182" i="29" s="1"/>
  <c r="U182" i="29" s="1"/>
  <c r="AB140" i="29"/>
  <c r="AA140" i="29" s="1"/>
  <c r="U140" i="29" s="1"/>
  <c r="AB181" i="29"/>
  <c r="AA181" i="29" s="1"/>
  <c r="U181" i="29" s="1"/>
  <c r="AB169" i="29"/>
  <c r="AA169" i="29" s="1"/>
  <c r="U169" i="29" s="1"/>
  <c r="AB214" i="29"/>
  <c r="AA214" i="29" s="1"/>
  <c r="U214" i="29" s="1"/>
  <c r="AB201" i="29"/>
  <c r="AA201" i="29" s="1"/>
  <c r="U201" i="29" s="1"/>
  <c r="AB206" i="29"/>
  <c r="AA206" i="29" s="1"/>
  <c r="U206" i="29" s="1"/>
  <c r="AB204" i="29"/>
  <c r="AA204" i="29" s="1"/>
  <c r="U204" i="29" s="1"/>
  <c r="AB192" i="29"/>
  <c r="AA192" i="29" s="1"/>
  <c r="U192" i="29" s="1"/>
  <c r="AB205" i="29"/>
  <c r="AA205" i="29" s="1"/>
  <c r="U205" i="29" s="1"/>
  <c r="AB288" i="29"/>
  <c r="AA288" i="29" s="1"/>
  <c r="U288" i="29" s="1"/>
  <c r="AB198" i="29"/>
  <c r="AA198" i="29" s="1"/>
  <c r="U198" i="29" s="1"/>
  <c r="AB11" i="28"/>
  <c r="AA11" i="28" s="1"/>
  <c r="U11" i="28" s="1"/>
  <c r="AB14" i="28"/>
  <c r="AA14" i="28" s="1"/>
  <c r="U14" i="28" s="1"/>
  <c r="AB38" i="28"/>
  <c r="AA38" i="28" s="1"/>
  <c r="U38" i="28" s="1"/>
  <c r="AB28" i="28"/>
  <c r="AA28" i="28" s="1"/>
  <c r="U28" i="28" s="1"/>
  <c r="AB43" i="28"/>
  <c r="AA43" i="28" s="1"/>
  <c r="U43" i="28" s="1"/>
  <c r="AB56" i="28"/>
  <c r="AA56" i="28" s="1"/>
  <c r="U56" i="28" s="1"/>
  <c r="AB51" i="28"/>
  <c r="AA51" i="28" s="1"/>
  <c r="U51" i="28" s="1"/>
  <c r="AB66" i="28"/>
  <c r="AA66" i="28" s="1"/>
  <c r="U66" i="28" s="1"/>
  <c r="AB59" i="28"/>
  <c r="AA59" i="28" s="1"/>
  <c r="U59" i="28" s="1"/>
  <c r="AB76" i="28"/>
  <c r="AA76" i="28" s="1"/>
  <c r="U76" i="28" s="1"/>
  <c r="AB73" i="28"/>
  <c r="AA73" i="28" s="1"/>
  <c r="U73" i="28" s="1"/>
  <c r="AB64" i="28"/>
  <c r="AA64" i="28" s="1"/>
  <c r="U64" i="28" s="1"/>
  <c r="AB61" i="28"/>
  <c r="AA61" i="28" s="1"/>
  <c r="U61" i="28" s="1"/>
  <c r="AB101" i="28"/>
  <c r="AA101" i="28" s="1"/>
  <c r="U101" i="28" s="1"/>
  <c r="AB127" i="28"/>
  <c r="AA127" i="28" s="1"/>
  <c r="U127" i="28" s="1"/>
  <c r="AB95" i="28"/>
  <c r="AA95" i="28" s="1"/>
  <c r="U95" i="28" s="1"/>
  <c r="AB123" i="28"/>
  <c r="AA123" i="28" s="1"/>
  <c r="U123" i="28" s="1"/>
  <c r="AB103" i="28"/>
  <c r="AA103" i="28" s="1"/>
  <c r="U103" i="28" s="1"/>
  <c r="AB131" i="28"/>
  <c r="AA131" i="28" s="1"/>
  <c r="U131" i="28" s="1"/>
  <c r="AB153" i="28"/>
  <c r="AA153" i="28" s="1"/>
  <c r="U153" i="28" s="1"/>
  <c r="AB149" i="28"/>
  <c r="AA149" i="28" s="1"/>
  <c r="U149" i="28" s="1"/>
  <c r="AB143" i="28"/>
  <c r="AA143" i="28" s="1"/>
  <c r="U143" i="28" s="1"/>
  <c r="AB155" i="28"/>
  <c r="AA155" i="28" s="1"/>
  <c r="U155" i="28" s="1"/>
  <c r="AB175" i="28"/>
  <c r="AA175" i="28" s="1"/>
  <c r="U175" i="28" s="1"/>
  <c r="AB137" i="28"/>
  <c r="AA137" i="28" s="1"/>
  <c r="U137" i="28" s="1"/>
  <c r="AB166" i="28"/>
  <c r="AA166" i="28" s="1"/>
  <c r="U166" i="28" s="1"/>
  <c r="AB167" i="28"/>
  <c r="AA167" i="28" s="1"/>
  <c r="U167" i="28" s="1"/>
  <c r="AB188" i="28"/>
  <c r="AA188" i="28" s="1"/>
  <c r="U188" i="28" s="1"/>
  <c r="AB179" i="28"/>
  <c r="AA179" i="28" s="1"/>
  <c r="U179" i="28" s="1"/>
  <c r="AB217" i="28"/>
  <c r="AA217" i="28" s="1"/>
  <c r="U217" i="28" s="1"/>
  <c r="AB192" i="28"/>
  <c r="AA192" i="28" s="1"/>
  <c r="U192" i="28" s="1"/>
  <c r="AB186" i="28"/>
  <c r="AA186" i="28" s="1"/>
  <c r="U186" i="28" s="1"/>
  <c r="AB220" i="28"/>
  <c r="AA220" i="28" s="1"/>
  <c r="U220" i="28" s="1"/>
  <c r="AB203" i="28"/>
  <c r="AA203" i="28" s="1"/>
  <c r="U203" i="28" s="1"/>
  <c r="AB187" i="28"/>
  <c r="AA187" i="28" s="1"/>
  <c r="U187" i="28" s="1"/>
  <c r="AB80" i="29"/>
  <c r="AA80" i="29" s="1"/>
  <c r="U80" i="29" s="1"/>
  <c r="AB110" i="29"/>
  <c r="AA110" i="29" s="1"/>
  <c r="U110" i="29" s="1"/>
  <c r="AB105" i="29"/>
  <c r="AA105" i="29" s="1"/>
  <c r="U105" i="29" s="1"/>
  <c r="AB126" i="29"/>
  <c r="AA126" i="29" s="1"/>
  <c r="U126" i="29" s="1"/>
  <c r="AB121" i="29"/>
  <c r="AA121" i="29" s="1"/>
  <c r="U121" i="29" s="1"/>
  <c r="AB122" i="29"/>
  <c r="AA122" i="29" s="1"/>
  <c r="U122" i="29" s="1"/>
  <c r="AB152" i="29"/>
  <c r="AA152" i="29" s="1"/>
  <c r="U152" i="29" s="1"/>
  <c r="AB158" i="29"/>
  <c r="AA158" i="29" s="1"/>
  <c r="U158" i="29" s="1"/>
  <c r="AB141" i="29"/>
  <c r="AA141" i="29" s="1"/>
  <c r="U141" i="29" s="1"/>
  <c r="AB146" i="29"/>
  <c r="AA146" i="29" s="1"/>
  <c r="U146" i="29" s="1"/>
  <c r="AB162" i="29"/>
  <c r="AA162" i="29" s="1"/>
  <c r="U162" i="29" s="1"/>
  <c r="AB133" i="29"/>
  <c r="AA133" i="29" s="1"/>
  <c r="U133" i="29" s="1"/>
  <c r="AB155" i="29"/>
  <c r="AA155" i="29" s="1"/>
  <c r="U155" i="29" s="1"/>
  <c r="AB180" i="29"/>
  <c r="AA180" i="29" s="1"/>
  <c r="U180" i="29" s="1"/>
  <c r="AB210" i="29"/>
  <c r="AA210" i="29" s="1"/>
  <c r="U210" i="29" s="1"/>
  <c r="AB188" i="29"/>
  <c r="AA188" i="29" s="1"/>
  <c r="U188" i="29" s="1"/>
  <c r="AB225" i="29"/>
  <c r="AA225" i="29" s="1"/>
  <c r="U225" i="29" s="1"/>
  <c r="AB190" i="29"/>
  <c r="AA190" i="29" s="1"/>
  <c r="U190" i="29" s="1"/>
  <c r="AB202" i="29"/>
  <c r="AA202" i="29" s="1"/>
  <c r="U202" i="29" s="1"/>
  <c r="AB240" i="29"/>
  <c r="AA240" i="29" s="1"/>
  <c r="U240" i="29" s="1"/>
  <c r="AB222" i="29"/>
  <c r="AA222" i="29" s="1"/>
  <c r="U222" i="29" s="1"/>
  <c r="AB186" i="29"/>
  <c r="AA186" i="29" s="1"/>
  <c r="U186" i="29" s="1"/>
  <c r="AB19" i="28"/>
  <c r="AA19" i="28" s="1"/>
  <c r="U19" i="28" s="1"/>
  <c r="AB16" i="28"/>
  <c r="AA16" i="28" s="1"/>
  <c r="U16" i="28" s="1"/>
  <c r="AB30" i="28"/>
  <c r="AA30" i="28" s="1"/>
  <c r="U30" i="28" s="1"/>
  <c r="AB35" i="28"/>
  <c r="AA35" i="28" s="1"/>
  <c r="U35" i="28" s="1"/>
  <c r="AB26" i="28"/>
  <c r="AA26" i="28" s="1"/>
  <c r="U26" i="28" s="1"/>
  <c r="AB50" i="28"/>
  <c r="AA50" i="28" s="1"/>
  <c r="U50" i="28" s="1"/>
  <c r="AB58" i="28"/>
  <c r="AA58" i="28" s="1"/>
  <c r="U58" i="28" s="1"/>
  <c r="AB78" i="28"/>
  <c r="AA78" i="28" s="1"/>
  <c r="U78" i="28" s="1"/>
  <c r="AB68" i="28"/>
  <c r="AA68" i="28" s="1"/>
  <c r="U68" i="28" s="1"/>
  <c r="AB82" i="28"/>
  <c r="AA82" i="28" s="1"/>
  <c r="U82" i="28" s="1"/>
  <c r="AB88" i="28"/>
  <c r="AA88" i="28" s="1"/>
  <c r="U88" i="28" s="1"/>
  <c r="AB83" i="28"/>
  <c r="AA83" i="28" s="1"/>
  <c r="U83" i="28" s="1"/>
  <c r="AB79" i="28"/>
  <c r="AA79" i="28" s="1"/>
  <c r="U79" i="28" s="1"/>
  <c r="AB108" i="28"/>
  <c r="AA108" i="28" s="1"/>
  <c r="U108" i="28" s="1"/>
  <c r="AB99" i="28"/>
  <c r="AA99" i="28" s="1"/>
  <c r="U99" i="28" s="1"/>
  <c r="AB126" i="28"/>
  <c r="AA126" i="28" s="1"/>
  <c r="U126" i="28" s="1"/>
  <c r="AB122" i="28"/>
  <c r="AA122" i="28" s="1"/>
  <c r="U122" i="28" s="1"/>
  <c r="AB109" i="28"/>
  <c r="AA109" i="28" s="1"/>
  <c r="U109" i="28" s="1"/>
  <c r="AB118" i="28"/>
  <c r="AA118" i="28" s="1"/>
  <c r="U118" i="28" s="1"/>
  <c r="AB102" i="28"/>
  <c r="AA102" i="28" s="1"/>
  <c r="U102" i="28" s="1"/>
  <c r="AB176" i="28"/>
  <c r="AA176" i="28" s="1"/>
  <c r="U176" i="28" s="1"/>
  <c r="AB151" i="28"/>
  <c r="AA151" i="28" s="1"/>
  <c r="U151" i="28" s="1"/>
  <c r="AB182" i="28"/>
  <c r="AA182" i="28" s="1"/>
  <c r="U182" i="28" s="1"/>
  <c r="AB132" i="28"/>
  <c r="AA132" i="28" s="1"/>
  <c r="U132" i="28" s="1"/>
  <c r="AB164" i="28"/>
  <c r="AA164" i="28" s="1"/>
  <c r="U164" i="28" s="1"/>
  <c r="AB169" i="28"/>
  <c r="AA169" i="28" s="1"/>
  <c r="U169" i="28" s="1"/>
  <c r="AB160" i="28"/>
  <c r="AA160" i="28" s="1"/>
  <c r="U160" i="28" s="1"/>
  <c r="AB158" i="28"/>
  <c r="AA158" i="28" s="1"/>
  <c r="U158" i="28" s="1"/>
  <c r="AB201" i="28"/>
  <c r="AA201" i="28" s="1"/>
  <c r="U201" i="28" s="1"/>
  <c r="AB237" i="28"/>
  <c r="AA237" i="28" s="1"/>
  <c r="U237" i="28" s="1"/>
  <c r="AB236" i="28"/>
  <c r="AA236" i="28" s="1"/>
  <c r="U236" i="28" s="1"/>
  <c r="AB210" i="28"/>
  <c r="AA210" i="28" s="1"/>
  <c r="U210" i="28" s="1"/>
  <c r="AB235" i="28"/>
  <c r="AA235" i="28" s="1"/>
  <c r="U235" i="28" s="1"/>
  <c r="AB214" i="28"/>
  <c r="AA214" i="28" s="1"/>
  <c r="U214" i="28" s="1"/>
  <c r="AB207" i="29"/>
  <c r="AA207" i="29" s="1"/>
  <c r="U207" i="29" s="1"/>
  <c r="AB212" i="29"/>
  <c r="AA212" i="29" s="1"/>
  <c r="U212" i="29" s="1"/>
  <c r="AB224" i="29"/>
  <c r="AA224" i="29" s="1"/>
  <c r="U224" i="29" s="1"/>
  <c r="AB237" i="29"/>
  <c r="AA237" i="29" s="1"/>
  <c r="U237" i="29" s="1"/>
  <c r="AB94" i="28"/>
  <c r="AA94" i="28" s="1"/>
  <c r="U94" i="28" s="1"/>
  <c r="AB128" i="28"/>
  <c r="AA128" i="28" s="1"/>
  <c r="U128" i="28" s="1"/>
  <c r="AB119" i="28"/>
  <c r="AA119" i="28" s="1"/>
  <c r="U119" i="28" s="1"/>
  <c r="AB125" i="28"/>
  <c r="AA125" i="28" s="1"/>
  <c r="U125" i="28" s="1"/>
  <c r="AB96" i="28"/>
  <c r="AA96" i="28" s="1"/>
  <c r="U96" i="28" s="1"/>
  <c r="AB113" i="28"/>
  <c r="AA113" i="28" s="1"/>
  <c r="U113" i="28" s="1"/>
  <c r="AB150" i="28"/>
  <c r="AA150" i="28" s="1"/>
  <c r="U150" i="28" s="1"/>
  <c r="AB138" i="28"/>
  <c r="AA138" i="28" s="1"/>
  <c r="U138" i="28" s="1"/>
  <c r="AB146" i="28"/>
  <c r="AA146" i="28" s="1"/>
  <c r="U146" i="28" s="1"/>
  <c r="AB134" i="28"/>
  <c r="AA134" i="28" s="1"/>
  <c r="U134" i="28" s="1"/>
  <c r="AB177" i="28"/>
  <c r="AA177" i="28" s="1"/>
  <c r="U177" i="28" s="1"/>
  <c r="AB141" i="28"/>
  <c r="AA141" i="28" s="1"/>
  <c r="U141" i="28" s="1"/>
  <c r="AB173" i="28"/>
  <c r="AA173" i="28" s="1"/>
  <c r="U173" i="28" s="1"/>
  <c r="AB183" i="28"/>
  <c r="AA183" i="28" s="1"/>
  <c r="U183" i="28" s="1"/>
  <c r="AB195" i="28"/>
  <c r="AA195" i="28" s="1"/>
  <c r="U195" i="28" s="1"/>
  <c r="AB211" i="28"/>
  <c r="AA211" i="28" s="1"/>
  <c r="U211" i="28" s="1"/>
  <c r="AB230" i="28"/>
  <c r="AA230" i="28" s="1"/>
  <c r="U230" i="28" s="1"/>
  <c r="AB227" i="28"/>
  <c r="AA227" i="28" s="1"/>
  <c r="U227" i="28" s="1"/>
  <c r="AB239" i="28"/>
  <c r="AA239" i="28" s="1"/>
  <c r="U239" i="28" s="1"/>
  <c r="AB295" i="28"/>
  <c r="AA295" i="28" s="1"/>
  <c r="U295" i="28" s="1"/>
  <c r="AB209" i="28"/>
  <c r="AA209" i="28" s="1"/>
  <c r="U209" i="28" s="1"/>
  <c r="AB86" i="29"/>
  <c r="AA86" i="29" s="1"/>
  <c r="U86" i="29" s="1"/>
  <c r="AB85" i="29"/>
  <c r="AA85" i="29" s="1"/>
  <c r="U85" i="29" s="1"/>
  <c r="AB96" i="29"/>
  <c r="AA96" i="29" s="1"/>
  <c r="U96" i="29" s="1"/>
  <c r="AB120" i="29"/>
  <c r="AA120" i="29" s="1"/>
  <c r="U120" i="29" s="1"/>
  <c r="AB98" i="29"/>
  <c r="AA98" i="29" s="1"/>
  <c r="U98" i="29" s="1"/>
  <c r="AB108" i="29"/>
  <c r="AA108" i="29" s="1"/>
  <c r="U108" i="29" s="1"/>
  <c r="AB147" i="29"/>
  <c r="AA147" i="29" s="1"/>
  <c r="U147" i="29" s="1"/>
  <c r="AB171" i="29"/>
  <c r="AA171" i="29" s="1"/>
  <c r="U171" i="29" s="1"/>
  <c r="AB160" i="29"/>
  <c r="AA160" i="29" s="1"/>
  <c r="U160" i="29" s="1"/>
  <c r="AB161" i="29"/>
  <c r="AA161" i="29" s="1"/>
  <c r="U161" i="29" s="1"/>
  <c r="AB134" i="29"/>
  <c r="AA134" i="29" s="1"/>
  <c r="U134" i="29" s="1"/>
  <c r="AB137" i="29"/>
  <c r="AA137" i="29" s="1"/>
  <c r="U137" i="29" s="1"/>
  <c r="AB130" i="29"/>
  <c r="AA130" i="29" s="1"/>
  <c r="U130" i="29" s="1"/>
  <c r="AB143" i="29"/>
  <c r="AA143" i="29" s="1"/>
  <c r="U143" i="29" s="1"/>
  <c r="AB228" i="29"/>
  <c r="AA228" i="29" s="1"/>
  <c r="U228" i="29" s="1"/>
  <c r="AB239" i="29"/>
  <c r="AA239" i="29" s="1"/>
  <c r="U239" i="29" s="1"/>
  <c r="AB185" i="29"/>
  <c r="AA185" i="29" s="1"/>
  <c r="U185" i="29" s="1"/>
  <c r="AB219" i="29"/>
  <c r="AA219" i="29" s="1"/>
  <c r="U219" i="29" s="1"/>
  <c r="AB197" i="29"/>
  <c r="AA197" i="29" s="1"/>
  <c r="U197" i="29" s="1"/>
  <c r="AB235" i="29"/>
  <c r="AA235" i="29" s="1"/>
  <c r="U235" i="29" s="1"/>
  <c r="AB9" i="28"/>
  <c r="AA9" i="28" s="1"/>
  <c r="U9" i="28" s="1"/>
  <c r="AB17" i="28"/>
  <c r="AA17" i="28" s="1"/>
  <c r="U17" i="28" s="1"/>
  <c r="AB34" i="28"/>
  <c r="AA34" i="28" s="1"/>
  <c r="U34" i="28" s="1"/>
  <c r="AB37" i="28"/>
  <c r="AA37" i="28" s="1"/>
  <c r="U37" i="28" s="1"/>
  <c r="AB47" i="28"/>
  <c r="AA47" i="28" s="1"/>
  <c r="U47" i="28" s="1"/>
  <c r="AB42" i="28"/>
  <c r="AA42" i="28" s="1"/>
  <c r="U42" i="28" s="1"/>
  <c r="AB41" i="28"/>
  <c r="AA41" i="28" s="1"/>
  <c r="U41" i="28" s="1"/>
  <c r="AB54" i="28"/>
  <c r="AA54" i="28" s="1"/>
  <c r="U54" i="28" s="1"/>
  <c r="AB45" i="28"/>
  <c r="AA45" i="28" s="1"/>
  <c r="U45" i="28" s="1"/>
  <c r="AB85" i="28"/>
  <c r="AA85" i="28" s="1"/>
  <c r="U85" i="28" s="1"/>
  <c r="AB86" i="28"/>
  <c r="AA86" i="28" s="1"/>
  <c r="U86" i="28" s="1"/>
  <c r="AB77" i="28"/>
  <c r="AA77" i="28" s="1"/>
  <c r="U77" i="28" s="1"/>
  <c r="AB111" i="28"/>
  <c r="AA111" i="28" s="1"/>
  <c r="U111" i="28" s="1"/>
  <c r="AB112" i="28"/>
  <c r="AA112" i="28" s="1"/>
  <c r="U112" i="28" s="1"/>
  <c r="AB97" i="28"/>
  <c r="AA97" i="28" s="1"/>
  <c r="U97" i="28" s="1"/>
  <c r="AB104" i="28"/>
  <c r="AA104" i="28" s="1"/>
  <c r="U104" i="28" s="1"/>
  <c r="AB163" i="28"/>
  <c r="AA163" i="28" s="1"/>
  <c r="U163" i="28" s="1"/>
  <c r="AB157" i="28"/>
  <c r="AA157" i="28" s="1"/>
  <c r="U157" i="28" s="1"/>
  <c r="AB156" i="28"/>
  <c r="AA156" i="28" s="1"/>
  <c r="U156" i="28" s="1"/>
  <c r="AB180" i="28"/>
  <c r="AA180" i="28" s="1"/>
  <c r="U180" i="28" s="1"/>
  <c r="AB161" i="28"/>
  <c r="AA161" i="28" s="1"/>
  <c r="U161" i="28" s="1"/>
  <c r="AB144" i="28"/>
  <c r="AA144" i="28" s="1"/>
  <c r="U144" i="28" s="1"/>
  <c r="AB136" i="28"/>
  <c r="AA136" i="28" s="1"/>
  <c r="U136" i="28" s="1"/>
  <c r="AB172" i="28"/>
  <c r="AA172" i="28" s="1"/>
  <c r="U172" i="28" s="1"/>
  <c r="AB135" i="28"/>
  <c r="AA135" i="28" s="1"/>
  <c r="U135" i="28" s="1"/>
  <c r="AB190" i="28"/>
  <c r="AA190" i="28" s="1"/>
  <c r="U190" i="28" s="1"/>
  <c r="AB181" i="28"/>
  <c r="AA181" i="28" s="1"/>
  <c r="U181" i="28" s="1"/>
  <c r="AB225" i="28"/>
  <c r="AA225" i="28" s="1"/>
  <c r="U225" i="28" s="1"/>
  <c r="AB223" i="28"/>
  <c r="AA223" i="28" s="1"/>
  <c r="U223" i="28" s="1"/>
  <c r="AB224" i="28"/>
  <c r="AA224" i="28" s="1"/>
  <c r="U224" i="28" s="1"/>
  <c r="AB228" i="28"/>
  <c r="AA228" i="28" s="1"/>
  <c r="U228" i="28" s="1"/>
  <c r="AB213" i="28"/>
  <c r="AA213" i="28" s="1"/>
  <c r="U213" i="28" s="1"/>
  <c r="AB197" i="28"/>
  <c r="AA197" i="28" s="1"/>
  <c r="U197" i="28" s="1"/>
  <c r="V198" i="29" l="1"/>
  <c r="V194" i="29"/>
  <c r="V304" i="29"/>
  <c r="V191" i="29"/>
  <c r="V234" i="29"/>
  <c r="V186" i="29"/>
  <c r="V288" i="29"/>
  <c r="V232" i="29"/>
  <c r="V235" i="29"/>
  <c r="V187" i="29"/>
  <c r="V238" i="29"/>
  <c r="V222" i="29"/>
  <c r="V205" i="29"/>
  <c r="V208" i="29"/>
  <c r="V197" i="29"/>
  <c r="V236" i="29"/>
  <c r="V237" i="29"/>
  <c r="V240" i="29"/>
  <c r="V192" i="29"/>
  <c r="V227" i="29"/>
  <c r="V219" i="29"/>
  <c r="V196" i="29"/>
  <c r="V224" i="29"/>
  <c r="V202" i="29"/>
  <c r="V204" i="29"/>
  <c r="V184" i="29"/>
  <c r="V185" i="29"/>
  <c r="V189" i="29"/>
  <c r="V223" i="29"/>
  <c r="V190" i="29"/>
  <c r="V206" i="29"/>
  <c r="V209" i="29"/>
  <c r="V239" i="29"/>
  <c r="V221" i="29"/>
  <c r="V212" i="29"/>
  <c r="V225" i="29"/>
  <c r="V201" i="29"/>
  <c r="V231" i="29"/>
  <c r="V217" i="29"/>
  <c r="V230" i="29"/>
  <c r="V207" i="29"/>
  <c r="V188" i="29"/>
  <c r="V214" i="29"/>
  <c r="V216" i="29"/>
  <c r="V228" i="29"/>
  <c r="V215" i="29"/>
  <c r="V226" i="29"/>
  <c r="V210" i="29"/>
  <c r="V169" i="29"/>
  <c r="V175" i="29"/>
  <c r="V143" i="29"/>
  <c r="V145" i="29"/>
  <c r="V139" i="29"/>
  <c r="V180" i="29"/>
  <c r="V181" i="29"/>
  <c r="V135" i="29"/>
  <c r="V130" i="29"/>
  <c r="V131" i="29"/>
  <c r="V159" i="29"/>
  <c r="V155" i="29"/>
  <c r="V140" i="29"/>
  <c r="V164" i="29"/>
  <c r="V137" i="29"/>
  <c r="V168" i="29"/>
  <c r="V177" i="29"/>
  <c r="V133" i="29"/>
  <c r="V182" i="29"/>
  <c r="V170" i="29"/>
  <c r="V134" i="29"/>
  <c r="V138" i="29"/>
  <c r="V178" i="29"/>
  <c r="V162" i="29"/>
  <c r="V142" i="29"/>
  <c r="V174" i="29"/>
  <c r="V144" i="29"/>
  <c r="V179" i="29"/>
  <c r="V172" i="29"/>
  <c r="V146" i="29"/>
  <c r="V165" i="29"/>
  <c r="V166" i="29"/>
  <c r="V161" i="29"/>
  <c r="V136" i="29"/>
  <c r="V173" i="29"/>
  <c r="V141" i="29"/>
  <c r="V183" i="29"/>
  <c r="V132" i="29"/>
  <c r="V160" i="29"/>
  <c r="V156" i="29"/>
  <c r="V150" i="29"/>
  <c r="V149" i="29"/>
  <c r="V167" i="29"/>
  <c r="V154" i="29"/>
  <c r="V171" i="29"/>
  <c r="V148" i="29"/>
  <c r="V163" i="29"/>
  <c r="V158" i="29"/>
  <c r="V176" i="29"/>
  <c r="V157" i="29"/>
  <c r="V147" i="29"/>
  <c r="V153" i="29"/>
  <c r="V151" i="29"/>
  <c r="V152" i="29"/>
  <c r="V92" i="29"/>
  <c r="V129" i="29"/>
  <c r="V108" i="29"/>
  <c r="V106" i="29"/>
  <c r="V113" i="29"/>
  <c r="V122" i="29"/>
  <c r="V99" i="29"/>
  <c r="V97" i="29"/>
  <c r="V117" i="29"/>
  <c r="V125" i="29"/>
  <c r="V95" i="29"/>
  <c r="V121" i="29"/>
  <c r="V94" i="29"/>
  <c r="V127" i="29"/>
  <c r="V98" i="29"/>
  <c r="V114" i="29"/>
  <c r="V100" i="29"/>
  <c r="V101" i="29"/>
  <c r="V119" i="29"/>
  <c r="V128" i="29"/>
  <c r="V120" i="29"/>
  <c r="V112" i="29"/>
  <c r="V104" i="29"/>
  <c r="V126" i="29"/>
  <c r="V102" i="29"/>
  <c r="V115" i="29"/>
  <c r="V96" i="29"/>
  <c r="V118" i="29"/>
  <c r="V93" i="29"/>
  <c r="V105" i="29"/>
  <c r="V116" i="29"/>
  <c r="V124" i="29"/>
  <c r="V107" i="29"/>
  <c r="V123" i="29"/>
  <c r="V109" i="29"/>
  <c r="V110" i="29"/>
  <c r="V103" i="29"/>
  <c r="V111" i="29"/>
  <c r="V85" i="29"/>
  <c r="V73" i="29"/>
  <c r="V71" i="29"/>
  <c r="V80" i="29"/>
  <c r="V75" i="29"/>
  <c r="V89" i="29"/>
  <c r="V86" i="29"/>
  <c r="V82" i="29"/>
  <c r="V59" i="29"/>
  <c r="V68" i="29"/>
  <c r="V65" i="29"/>
  <c r="V88" i="29"/>
  <c r="V64" i="29"/>
  <c r="V60" i="29"/>
  <c r="V63" i="29"/>
  <c r="V87" i="29"/>
  <c r="V84" i="29"/>
  <c r="V91" i="29"/>
  <c r="V70" i="29"/>
  <c r="V69" i="29"/>
  <c r="V90" i="29"/>
  <c r="V79" i="29"/>
  <c r="V61" i="29"/>
  <c r="V62" i="29"/>
  <c r="V77" i="29"/>
  <c r="V83" i="29"/>
  <c r="V81" i="29"/>
  <c r="V66" i="29"/>
  <c r="V76" i="29"/>
  <c r="V74" i="29"/>
  <c r="V67" i="29"/>
  <c r="V72" i="29"/>
  <c r="V78" i="29"/>
  <c r="V45" i="29"/>
  <c r="V57" i="29"/>
  <c r="V41" i="29"/>
  <c r="V48" i="29"/>
  <c r="V40" i="29"/>
  <c r="V54" i="29"/>
  <c r="V44" i="29"/>
  <c r="V50" i="29"/>
  <c r="V39" i="29"/>
  <c r="V53" i="29"/>
  <c r="V55" i="29"/>
  <c r="V56" i="29"/>
  <c r="V42" i="29"/>
  <c r="V52" i="29"/>
  <c r="V46" i="29"/>
  <c r="V58" i="29"/>
  <c r="V47" i="29"/>
  <c r="V51" i="29"/>
  <c r="V43" i="29"/>
  <c r="V49" i="29"/>
  <c r="V34" i="29"/>
  <c r="V33" i="29"/>
  <c r="V23" i="29"/>
  <c r="V22" i="29"/>
  <c r="V37" i="29"/>
  <c r="V25" i="29"/>
  <c r="V31" i="29"/>
  <c r="V26" i="29"/>
  <c r="V27" i="29"/>
  <c r="V32" i="29"/>
  <c r="V24" i="29"/>
  <c r="V35" i="29"/>
  <c r="V36" i="29"/>
  <c r="V38" i="29"/>
  <c r="V28" i="29"/>
  <c r="V29" i="29"/>
  <c r="V30" i="29"/>
  <c r="V18" i="29"/>
  <c r="V13" i="29"/>
  <c r="V14" i="29"/>
  <c r="V16" i="29"/>
  <c r="V20" i="29"/>
  <c r="V15" i="29"/>
  <c r="V21" i="29"/>
  <c r="V19" i="29"/>
  <c r="V17" i="29"/>
  <c r="V10" i="29"/>
  <c r="V11" i="29"/>
  <c r="V12" i="29"/>
  <c r="V7" i="29"/>
  <c r="V9" i="29"/>
  <c r="V8" i="29"/>
  <c r="V209" i="28"/>
  <c r="V221" i="28"/>
  <c r="V214" i="28"/>
  <c r="V187" i="28"/>
  <c r="V232" i="28"/>
  <c r="V197" i="28"/>
  <c r="V295" i="28"/>
  <c r="V240" i="28"/>
  <c r="V235" i="28"/>
  <c r="V203" i="28"/>
  <c r="V191" i="28"/>
  <c r="V213" i="28"/>
  <c r="V239" i="28"/>
  <c r="V198" i="28"/>
  <c r="V210" i="28"/>
  <c r="V220" i="28"/>
  <c r="V193" i="28"/>
  <c r="V228" i="28"/>
  <c r="V184" i="28"/>
  <c r="V242" i="28"/>
  <c r="V236" i="28"/>
  <c r="V186" i="28"/>
  <c r="V194" i="28"/>
  <c r="V224" i="28"/>
  <c r="V227" i="28"/>
  <c r="V233" i="28"/>
  <c r="V237" i="28"/>
  <c r="V192" i="28"/>
  <c r="V222" i="28"/>
  <c r="V223" i="28"/>
  <c r="V230" i="28"/>
  <c r="V212" i="28"/>
  <c r="V207" i="28"/>
  <c r="V217" i="28"/>
  <c r="V231" i="28"/>
  <c r="V225" i="28"/>
  <c r="V211" i="28"/>
  <c r="V199" i="28"/>
  <c r="V201" i="28"/>
  <c r="V179" i="28"/>
  <c r="V142" i="28"/>
  <c r="V181" i="28"/>
  <c r="V195" i="28"/>
  <c r="V185" i="28"/>
  <c r="V158" i="28"/>
  <c r="V188" i="28"/>
  <c r="V216" i="28"/>
  <c r="V190" i="28"/>
  <c r="V183" i="28"/>
  <c r="V159" i="28"/>
  <c r="V160" i="28"/>
  <c r="V167" i="28"/>
  <c r="V148" i="28"/>
  <c r="V135" i="28"/>
  <c r="V173" i="28"/>
  <c r="V162" i="28"/>
  <c r="V174" i="28"/>
  <c r="V166" i="28"/>
  <c r="V152" i="28"/>
  <c r="V172" i="28"/>
  <c r="V141" i="28"/>
  <c r="V171" i="28"/>
  <c r="V169" i="28"/>
  <c r="V137" i="28"/>
  <c r="V168" i="28"/>
  <c r="V136" i="28"/>
  <c r="V177" i="28"/>
  <c r="V133" i="28"/>
  <c r="V164" i="28"/>
  <c r="V175" i="28"/>
  <c r="V139" i="28"/>
  <c r="V144" i="28"/>
  <c r="V134" i="28"/>
  <c r="V140" i="28"/>
  <c r="V132" i="28"/>
  <c r="V155" i="28"/>
  <c r="V178" i="28"/>
  <c r="V161" i="28"/>
  <c r="V146" i="28"/>
  <c r="V145" i="28"/>
  <c r="V182" i="28"/>
  <c r="V143" i="28"/>
  <c r="V170" i="28"/>
  <c r="V180" i="28"/>
  <c r="V138" i="28"/>
  <c r="V165" i="28"/>
  <c r="V151" i="28"/>
  <c r="V149" i="28"/>
  <c r="V154" i="28"/>
  <c r="V156" i="28"/>
  <c r="V150" i="28"/>
  <c r="V147" i="28"/>
  <c r="V176" i="28"/>
  <c r="V153" i="28"/>
  <c r="V105" i="28"/>
  <c r="V157" i="28"/>
  <c r="V113" i="28"/>
  <c r="V130" i="28"/>
  <c r="V102" i="28"/>
  <c r="V131" i="28"/>
  <c r="V98" i="28"/>
  <c r="V163" i="28"/>
  <c r="V96" i="28"/>
  <c r="V115" i="28"/>
  <c r="V118" i="28"/>
  <c r="V103" i="28"/>
  <c r="V129" i="28"/>
  <c r="V125" i="28"/>
  <c r="V93" i="28"/>
  <c r="V109" i="28"/>
  <c r="V123" i="28"/>
  <c r="V124" i="28"/>
  <c r="V104" i="28"/>
  <c r="V119" i="28"/>
  <c r="V117" i="28"/>
  <c r="V122" i="28"/>
  <c r="V95" i="28"/>
  <c r="V92" i="28"/>
  <c r="V97" i="28"/>
  <c r="V128" i="28"/>
  <c r="V114" i="28"/>
  <c r="V126" i="28"/>
  <c r="V127" i="28"/>
  <c r="V121" i="28"/>
  <c r="V112" i="28"/>
  <c r="V94" i="28"/>
  <c r="V100" i="28"/>
  <c r="V99" i="28"/>
  <c r="V101" i="28"/>
  <c r="V120" i="28"/>
  <c r="V111" i="28"/>
  <c r="V116" i="28"/>
  <c r="V107" i="28"/>
  <c r="V108" i="28"/>
  <c r="V61" i="28"/>
  <c r="V106" i="28"/>
  <c r="V80" i="28"/>
  <c r="V75" i="28"/>
  <c r="V110" i="28"/>
  <c r="V79" i="28"/>
  <c r="V64" i="28"/>
  <c r="V62" i="28"/>
  <c r="V77" i="28"/>
  <c r="V70" i="28"/>
  <c r="V81" i="28"/>
  <c r="V83" i="28"/>
  <c r="V73" i="28"/>
  <c r="V69" i="28"/>
  <c r="V86" i="28"/>
  <c r="V89" i="28"/>
  <c r="V60" i="28"/>
  <c r="V88" i="28"/>
  <c r="V76" i="28"/>
  <c r="V72" i="28"/>
  <c r="V85" i="28"/>
  <c r="V90" i="28"/>
  <c r="V91" i="28"/>
  <c r="V82" i="28"/>
  <c r="V59" i="28"/>
  <c r="V63" i="28"/>
  <c r="V84" i="28"/>
  <c r="V65" i="28"/>
  <c r="V87" i="28"/>
  <c r="V68" i="28"/>
  <c r="V71" i="28"/>
  <c r="V45" i="28"/>
  <c r="V74" i="28"/>
  <c r="V67" i="28"/>
  <c r="V78" i="28"/>
  <c r="V66" i="28"/>
  <c r="V46" i="28"/>
  <c r="V54" i="28"/>
  <c r="V39" i="28"/>
  <c r="V52" i="28"/>
  <c r="V58" i="28"/>
  <c r="V51" i="28"/>
  <c r="V57" i="28"/>
  <c r="V41" i="28"/>
  <c r="V44" i="28"/>
  <c r="V55" i="28"/>
  <c r="V56" i="28"/>
  <c r="V48" i="28"/>
  <c r="V42" i="28"/>
  <c r="V40" i="28"/>
  <c r="V53" i="28"/>
  <c r="V50" i="28"/>
  <c r="V43" i="28"/>
  <c r="V33" i="28"/>
  <c r="V47" i="28"/>
  <c r="V49" i="28"/>
  <c r="V36" i="28"/>
  <c r="V26" i="28"/>
  <c r="V28" i="28"/>
  <c r="V23" i="28"/>
  <c r="V25" i="28"/>
  <c r="V31" i="28"/>
  <c r="V22" i="28"/>
  <c r="V35" i="28"/>
  <c r="V38" i="28"/>
  <c r="V27" i="28"/>
  <c r="V37" i="28"/>
  <c r="V24" i="28"/>
  <c r="V32" i="28"/>
  <c r="V30" i="28"/>
  <c r="V15" i="28"/>
  <c r="V29" i="28"/>
  <c r="V34" i="28"/>
  <c r="V13" i="28"/>
  <c r="V18" i="28"/>
  <c r="V16" i="28"/>
  <c r="V14" i="28"/>
  <c r="V20" i="28"/>
  <c r="V17" i="28"/>
  <c r="V10" i="28"/>
  <c r="V21" i="28"/>
  <c r="V19" i="28"/>
  <c r="V11" i="28"/>
  <c r="V12" i="28"/>
  <c r="V9" i="28"/>
  <c r="V7" i="28"/>
  <c r="V8" i="28"/>
</calcChain>
</file>

<file path=xl/sharedStrings.xml><?xml version="1.0" encoding="utf-8"?>
<sst xmlns="http://schemas.openxmlformats.org/spreadsheetml/2006/main" count="66480" uniqueCount="314">
  <si>
    <t>Backplane</t>
  </si>
  <si>
    <t>POB</t>
  </si>
  <si>
    <t>COB</t>
  </si>
  <si>
    <t>Application</t>
  </si>
  <si>
    <t>Tablet</t>
  </si>
  <si>
    <t>Monitor</t>
  </si>
  <si>
    <t>TV</t>
  </si>
  <si>
    <t>2020</t>
  </si>
  <si>
    <t>2021</t>
  </si>
  <si>
    <t>2022</t>
  </si>
  <si>
    <t>2023</t>
  </si>
  <si>
    <t>2024</t>
  </si>
  <si>
    <t>2025</t>
  </si>
  <si>
    <t>#</t>
    <phoneticPr fontId="4"/>
  </si>
  <si>
    <t>xxxx</t>
    <phoneticPr fontId="4"/>
  </si>
  <si>
    <t>3840 x 2160</t>
  </si>
  <si>
    <t>2732 x 2048</t>
  </si>
  <si>
    <t>Q</t>
  </si>
  <si>
    <t>Pivot Tables</t>
    <phoneticPr fontId="10"/>
  </si>
  <si>
    <t>Object</t>
  </si>
  <si>
    <t>Brand</t>
  </si>
  <si>
    <t>Model</t>
  </si>
  <si>
    <t>Resoultion</t>
  </si>
  <si>
    <t>Technology</t>
  </si>
  <si>
    <t>LEDs</t>
  </si>
  <si>
    <t>Zones</t>
  </si>
  <si>
    <t>Y</t>
  </si>
  <si>
    <t>LCD Maker</t>
  </si>
  <si>
    <t>Panel Size</t>
  </si>
  <si>
    <t>Panel</t>
  </si>
  <si>
    <t>Q1</t>
  </si>
  <si>
    <t>Apple</t>
  </si>
  <si>
    <t>XDR</t>
  </si>
  <si>
    <t>LGD</t>
  </si>
  <si>
    <t>6016 x 3384</t>
  </si>
  <si>
    <t>PCB</t>
  </si>
  <si>
    <t>TCL</t>
  </si>
  <si>
    <t>65R635</t>
  </si>
  <si>
    <t>75R635</t>
  </si>
  <si>
    <t>Q2</t>
  </si>
  <si>
    <t>Q3</t>
  </si>
  <si>
    <t>Asus</t>
  </si>
  <si>
    <t>PA32UCX</t>
  </si>
  <si>
    <t>AUO</t>
  </si>
  <si>
    <t>PG32UQX</t>
  </si>
  <si>
    <t>MSI</t>
  </si>
  <si>
    <t>Creator 17"</t>
  </si>
  <si>
    <t>FPC</t>
  </si>
  <si>
    <t>Hisense</t>
  </si>
  <si>
    <t>75U9G</t>
  </si>
  <si>
    <t>55R635</t>
  </si>
  <si>
    <t>Q4</t>
  </si>
  <si>
    <t>7680 x 4320</t>
  </si>
  <si>
    <t>Samsung</t>
  </si>
  <si>
    <t>Acer</t>
  </si>
  <si>
    <t>X32 (Predator)</t>
  </si>
  <si>
    <t>iPad Pro</t>
  </si>
  <si>
    <t>LGD/Sharp</t>
  </si>
  <si>
    <t>Skyworth</t>
  </si>
  <si>
    <t>Q70</t>
  </si>
  <si>
    <t>Philips</t>
  </si>
  <si>
    <t>AG274QXM</t>
  </si>
  <si>
    <t>Macbook Pro</t>
  </si>
  <si>
    <t>3024 x 1964</t>
  </si>
  <si>
    <t>3456 x 2234</t>
  </si>
  <si>
    <t>TBD</t>
  </si>
  <si>
    <t>2560 x 1600</t>
  </si>
  <si>
    <t>2026</t>
  </si>
  <si>
    <t>MiniLEDChip</t>
  </si>
  <si>
    <t>ASPs</t>
    <phoneticPr fontId="4"/>
  </si>
  <si>
    <t>Shipments (000s)</t>
  </si>
  <si>
    <t>Shipments (000s)</t>
    <phoneticPr fontId="4"/>
  </si>
  <si>
    <t>Revenues ($ Millions)</t>
    <phoneticPr fontId="4"/>
  </si>
  <si>
    <t>総計</t>
  </si>
  <si>
    <t xml:space="preserve"> Shipments (000s)</t>
  </si>
  <si>
    <t xml:space="preserve"> Revenues ($ Millions)</t>
  </si>
  <si>
    <t>ALL</t>
  </si>
  <si>
    <t>H1</t>
  </si>
  <si>
    <t>V1</t>
  </si>
  <si>
    <t>Area per Panel (mm2)</t>
  </si>
  <si>
    <t>k = b/a</t>
  </si>
  <si>
    <t>diagonal (mm)</t>
  </si>
  <si>
    <t>Weighted D (1,000 inch)</t>
  </si>
  <si>
    <t>Area (1,000 m2)</t>
  </si>
  <si>
    <t xml:space="preserve"> Area (1,000 m2)</t>
  </si>
  <si>
    <t>Average Diagonal (inch)</t>
  </si>
  <si>
    <t xml:space="preserve"> PanelASPs</t>
  </si>
  <si>
    <t xml:space="preserve"> BLUASPs</t>
  </si>
  <si>
    <t>Contrast Ratio</t>
  </si>
  <si>
    <t>75R648</t>
  </si>
  <si>
    <t>Notebook</t>
  </si>
  <si>
    <t>65E8G</t>
  </si>
  <si>
    <t>PREDATOR HELIOS 500</t>
  </si>
  <si>
    <t>Huawei</t>
  </si>
  <si>
    <t>V75</t>
  </si>
  <si>
    <t>BOE</t>
  </si>
  <si>
    <t>AOC</t>
  </si>
  <si>
    <t>Odyssey Neo G9</t>
  </si>
  <si>
    <t>CSOT</t>
  </si>
  <si>
    <t>5120 x 1440</t>
  </si>
  <si>
    <t>85X12</t>
  </si>
  <si>
    <t>Creator Z16</t>
  </si>
  <si>
    <t>Gigabyte</t>
  </si>
  <si>
    <t>AERO 16</t>
  </si>
  <si>
    <t>AERO 17</t>
  </si>
  <si>
    <t>Dell</t>
  </si>
  <si>
    <t>UltraSharp UP3221Q</t>
  </si>
  <si>
    <t>279P2MRX</t>
  </si>
  <si>
    <t>Sharp</t>
  </si>
  <si>
    <t>ASUS</t>
  </si>
  <si>
    <t>ROG Zephyrus Duo 16</t>
  </si>
  <si>
    <t>Sony</t>
  </si>
  <si>
    <t>X95k</t>
  </si>
  <si>
    <t>PG32UQXE</t>
  </si>
  <si>
    <t>X27S</t>
  </si>
  <si>
    <t>27B1U7903</t>
  </si>
  <si>
    <t>PA27UCX-K</t>
  </si>
  <si>
    <t>3440 x 1440</t>
  </si>
  <si>
    <t>X32 S/FP</t>
  </si>
  <si>
    <t>Odyssey Neo G8</t>
  </si>
  <si>
    <t>HKC</t>
  </si>
  <si>
    <t>MTC</t>
  </si>
  <si>
    <t>Xiaomi</t>
  </si>
  <si>
    <t>Open Cell</t>
  </si>
  <si>
    <t>2021 Model</t>
  </si>
  <si>
    <t>LGE</t>
  </si>
  <si>
    <t>2022 Model</t>
  </si>
  <si>
    <t>ROG Flow X16</t>
  </si>
  <si>
    <t>Predator X32</t>
  </si>
  <si>
    <t>AG274QGM</t>
  </si>
  <si>
    <t>AG274QZM</t>
  </si>
  <si>
    <t>AG3444UXM</t>
  </si>
  <si>
    <t>PD32M</t>
  </si>
  <si>
    <t>Odyssey Neo G7</t>
  </si>
  <si>
    <t>MEG271G</t>
  </si>
  <si>
    <t>Lenovo</t>
  </si>
  <si>
    <t>Legion 7i &amp; 7</t>
  </si>
  <si>
    <t>ChinaStar</t>
  </si>
  <si>
    <t>85R635</t>
  </si>
  <si>
    <t>Changhon</t>
  </si>
  <si>
    <t>KTC</t>
  </si>
  <si>
    <t>ThunderRobot</t>
  </si>
  <si>
    <t>2027</t>
  </si>
  <si>
    <t>2560 x 1440</t>
  </si>
  <si>
    <t>Innocn</t>
  </si>
  <si>
    <t>Taitan</t>
  </si>
  <si>
    <t>PY</t>
    <phoneticPr fontId="4"/>
  </si>
  <si>
    <t>PApp</t>
    <phoneticPr fontId="4"/>
  </si>
  <si>
    <t>PRev</t>
    <phoneticPr fontId="4"/>
  </si>
  <si>
    <t>PUnit</t>
    <phoneticPr fontId="4"/>
  </si>
  <si>
    <t>QY</t>
    <phoneticPr fontId="4"/>
  </si>
  <si>
    <t>PQY</t>
    <phoneticPr fontId="4"/>
  </si>
  <si>
    <t>QY</t>
    <phoneticPr fontId="4"/>
  </si>
  <si>
    <t>QRegress</t>
    <phoneticPr fontId="4"/>
  </si>
  <si>
    <t>Q-1</t>
    <phoneticPr fontId="4"/>
  </si>
  <si>
    <t>BLUY</t>
  </si>
  <si>
    <t>BLUQY</t>
  </si>
  <si>
    <t>BLUApp</t>
  </si>
  <si>
    <t>BLUUnit</t>
  </si>
  <si>
    <t>BLURev</t>
  </si>
  <si>
    <t>ChipY</t>
  </si>
  <si>
    <t>ChipQY</t>
  </si>
  <si>
    <t>ChipApp</t>
  </si>
  <si>
    <t>ChipUnit</t>
  </si>
  <si>
    <t>ChipRev</t>
  </si>
  <si>
    <t>Applications</t>
    <phoneticPr fontId="4"/>
  </si>
  <si>
    <t>Viewsonic</t>
  </si>
  <si>
    <t>Innolux</t>
  </si>
  <si>
    <t>Titan GT77 HX 13V</t>
  </si>
  <si>
    <t>Predator Triton 17 X (PTX17-71) </t>
  </si>
  <si>
    <t>Predator Triton 14 (PT14-51)</t>
  </si>
  <si>
    <t>Slim Pro 9i</t>
  </si>
  <si>
    <t>3200 x 2000</t>
  </si>
  <si>
    <t>3072 x 1920</t>
  </si>
  <si>
    <t>Ver. 01</t>
    <phoneticPr fontId="10"/>
  </si>
  <si>
    <t>XLED DX1</t>
  </si>
  <si>
    <t>XLED EP1 55</t>
  </si>
  <si>
    <t>XLED EP1 65</t>
  </si>
  <si>
    <t>U8KL 85 U8KL</t>
  </si>
  <si>
    <t>U8KL 75U8KL</t>
  </si>
  <si>
    <t>U8KL 65U8KL</t>
  </si>
  <si>
    <t>XLED EP1 75</t>
  </si>
  <si>
    <t>Coolmaster</t>
  </si>
  <si>
    <t>GP27-FQS</t>
  </si>
  <si>
    <t>Razer</t>
  </si>
  <si>
    <t>Blade 16</t>
  </si>
  <si>
    <t>3840 x 2400</t>
  </si>
  <si>
    <t>MEG ARTYMIS 341</t>
  </si>
  <si>
    <t>F32D80U</t>
  </si>
  <si>
    <t>XG321UG</t>
  </si>
  <si>
    <t>XLED EP1 70</t>
  </si>
  <si>
    <t>XLED EP1 60</t>
  </si>
  <si>
    <t>Redmagic (Nubia)</t>
  </si>
  <si>
    <t>GM001J</t>
  </si>
  <si>
    <t>AUP</t>
  </si>
  <si>
    <t>HP</t>
  </si>
  <si>
    <t>OMEN Transcend 16</t>
  </si>
  <si>
    <t>ThinkVision P27pz-30</t>
  </si>
  <si>
    <t>ThinkVision P32pz-30</t>
  </si>
  <si>
    <t>Predator X32Q FS</t>
  </si>
  <si>
    <t>2028</t>
  </si>
  <si>
    <t>AOC/TP Vision</t>
  </si>
  <si>
    <t>Haier</t>
  </si>
  <si>
    <t>Predator X34 V3</t>
  </si>
  <si>
    <t>Predator Z57</t>
  </si>
  <si>
    <t>7680 x 2160</t>
  </si>
  <si>
    <t>Titan 18X / Raider 18HX / Stealth 18 AI Studio</t>
  </si>
  <si>
    <t>Yoga Pro 9i</t>
  </si>
  <si>
    <t>xxx</t>
    <phoneticPr fontId="4"/>
  </si>
  <si>
    <t>GP27QP</t>
  </si>
  <si>
    <t>Legion Y34wz-30</t>
  </si>
  <si>
    <t>Army M34E7R</t>
  </si>
  <si>
    <t>Strix Scar 18</t>
  </si>
  <si>
    <t>Blade 18</t>
  </si>
  <si>
    <t>911Zero</t>
  </si>
  <si>
    <t>55E8G</t>
  </si>
  <si>
    <t>Macbook</t>
  </si>
  <si>
    <t>BenQ</t>
  </si>
  <si>
    <t>EX321UX</t>
  </si>
  <si>
    <t>All</t>
  </si>
  <si>
    <t>34R83Q</t>
  </si>
  <si>
    <t>27R83U</t>
  </si>
  <si>
    <t>BLU</t>
  </si>
  <si>
    <t>Shipments (Bpcs)</t>
    <phoneticPr fontId="4"/>
  </si>
  <si>
    <t xml:space="preserve"> Shipments (Bpcs)</t>
  </si>
  <si>
    <t>Creator Extreme</t>
  </si>
  <si>
    <t>Bravia 7</t>
  </si>
  <si>
    <t>Stealth A16 AI+ / Creeatir A16 AI+</t>
  </si>
  <si>
    <t>Copyright © 2025 Counterpoint Research </t>
  </si>
  <si>
    <t>Counterpoint and only with attribution of Counterpoint as the source.</t>
  </si>
  <si>
    <t>Extra copies and updates are available at additional cost from</t>
  </si>
  <si>
    <t>Sourcing Counterpoint Research Information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</si>
  <si>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</si>
  <si>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</si>
  <si>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</si>
  <si>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</si>
  <si>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</si>
  <si>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</si>
  <si>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</si>
  <si>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</si>
  <si>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</si>
  <si>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</si>
  <si>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</si>
  <si>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</si>
  <si>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</si>
  <si>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</si>
  <si>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</si>
  <si>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</si>
  <si>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</si>
  <si>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</si>
  <si>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</si>
  <si>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</si>
  <si>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</si>
  <si>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</si>
  <si>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</si>
  <si>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</si>
  <si>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</si>
  <si>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</si>
  <si>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</si>
  <si>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</si>
  <si>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</si>
  <si>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</si>
  <si>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</si>
  <si>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</si>
  <si>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</si>
  <si>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</si>
  <si>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</si>
  <si>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</si>
  <si>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</si>
  <si>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</si>
  <si>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</si>
  <si>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</si>
  <si>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</si>
  <si>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</si>
  <si>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</si>
  <si>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</si>
  <si>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 xml:space="preserve">All Rights Reserved. Proprietary and Confidential. This report and all information contained herein is the property of Counterpoint Research </t>
    <phoneticPr fontId="7"/>
  </si>
  <si>
    <t xml:space="preserve">and is provided for the confidential use of Counterpoint clients only, in accordance with Counterpoint’s Terms and Conditions. </t>
    <phoneticPr fontId="7"/>
  </si>
  <si>
    <t xml:space="preserve">Counterpoint makes no representations or warranties of any kind, express or implied, with respect to this report.  </t>
    <phoneticPr fontId="7"/>
  </si>
  <si>
    <t xml:space="preserve">No reproduction or disclosure of this report, in any manner, in whole or in art, is permitted except as may be expressly authorized in writing by </t>
    <phoneticPr fontId="7"/>
  </si>
  <si>
    <t>Counterpoint Research</t>
    <phoneticPr fontId="7"/>
  </si>
  <si>
    <r>
      <t xml:space="preserve">https://display.counterpointresearch.com </t>
    </r>
    <r>
      <rPr>
        <sz val="11"/>
        <color rgb="FF000000"/>
        <rFont val="Aptos"/>
        <family val="2"/>
      </rPr>
      <t>▪</t>
    </r>
    <r>
      <rPr>
        <sz val="11"/>
        <color rgb="FF000000"/>
        <rFont val="Arial"/>
        <family val="2"/>
      </rPr>
      <t xml:space="preserve"> info@counterpointresearch.com</t>
    </r>
  </si>
  <si>
    <t>M27P20</t>
  </si>
  <si>
    <t>M32P10</t>
  </si>
  <si>
    <t>27M2U</t>
  </si>
  <si>
    <t>27M2V</t>
  </si>
  <si>
    <t>32M2V</t>
  </si>
  <si>
    <t>XG272G-2K</t>
  </si>
  <si>
    <t>XG341C-2K</t>
  </si>
  <si>
    <t>5 SE</t>
  </si>
  <si>
    <t>S6 Pro</t>
  </si>
  <si>
    <t>Q10L Pro</t>
  </si>
  <si>
    <t>M80F</t>
  </si>
  <si>
    <t>UX RGB</t>
  </si>
  <si>
    <t>RGB COB</t>
  </si>
  <si>
    <t>Mechrevo</t>
  </si>
  <si>
    <t>Yosemite 16 Ultra</t>
  </si>
  <si>
    <t>Q27G3XMN</t>
  </si>
  <si>
    <t>Q27G4</t>
  </si>
  <si>
    <t>U32G4ZMN</t>
  </si>
  <si>
    <t>32M2N6800M</t>
  </si>
  <si>
    <t>34M2C7600MV</t>
  </si>
  <si>
    <t>3440x1440</t>
  </si>
  <si>
    <t>VX2700-4K-PRO</t>
  </si>
  <si>
    <t>XLED FV1 65</t>
  </si>
  <si>
    <t>XLED FV1 75</t>
  </si>
  <si>
    <t>27" Monitor</t>
  </si>
  <si>
    <t>5120 x 2880</t>
  </si>
  <si>
    <t>2029</t>
  </si>
  <si>
    <t>20</t>
  </si>
  <si>
    <t>Semi-Annual MiniLED Backlight Technologies, 
Cost and Shipment Report</t>
  </si>
  <si>
    <t>H1 2025</t>
  </si>
  <si>
    <t>Refer to this report as "Semi-Annual MiniLED Backlight Technologies, Cost and Shipment Report" in any citations.</t>
  </si>
  <si>
    <t>Rev.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</si>
</sst>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____"/>
    <numFmt numFmtId="165" formatCode="#,##0____"/>
    <numFmt numFmtId="166" formatCode="0.0_ "/>
    <numFmt numFmtId="167" formatCode="0____"/>
    <numFmt numFmtId="168" formatCode="#,##0.000____"/>
    <numFmt numFmtId="169" formatCode="\$#,##0.00____"/>
    <numFmt numFmtId="170" formatCode="\$#,##0____"/>
    <numFmt numFmtId="171" formatCode="#,##0.0____"/>
    <numFmt numFmtId="172" formatCode="#,##0.0_ "/>
    <numFmt numFmtId="173" formatCode="\$#,##0.0____"/>
    <numFmt numFmtId="174" formatCode="\$#,##0.0;\-\$#,##0.0"/>
    <numFmt numFmtId="175" formatCode="#,##0_ "/>
    <numFmt numFmtId="176" formatCode="0.000_ "/>
    <numFmt numFmtId="177" formatCode="\$#,##0;\-\$#,##0"/>
  </numFmts>
  <fonts count="26">
    <font>
      <sz val="11"/>
      <color theme="1"/>
      <name val="Arial"/>
      <family val="2"/>
      <charset val="128"/>
    </font>
    <font>
      <sz val="11"/>
      <color theme="1"/>
      <name val="Arial"/>
      <family val="2"/>
    </font>
    <font>
      <sz val="11"/>
      <color theme="1"/>
      <name val="Arial"/>
      <family val="2"/>
      <charset val="128"/>
    </font>
    <font>
      <sz val="11"/>
      <name val="Arial"/>
      <family val="2"/>
    </font>
    <font>
      <sz val="6"/>
      <name val="Arial"/>
      <family val="2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Arial"/>
      <family val="2"/>
    </font>
    <font>
      <sz val="10"/>
      <color theme="1"/>
      <name val="Arial"/>
      <family val="2"/>
      <charset val="128"/>
    </font>
    <font>
      <sz val="36"/>
      <name val="Arial"/>
      <family val="2"/>
    </font>
    <font>
      <sz val="10"/>
      <name val="Arial"/>
      <family val="2"/>
    </font>
    <font>
      <sz val="6"/>
      <name val="Calibri"/>
      <family val="3"/>
      <charset val="128"/>
      <scheme val="minor"/>
    </font>
    <font>
      <b/>
      <i/>
      <sz val="28"/>
      <color rgb="FFFF0000"/>
      <name val="Times New Roman"/>
      <family val="1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1"/>
      <color rgb="FFFF0000"/>
      <name val="Arial"/>
      <family val="2"/>
      <charset val="128"/>
    </font>
    <font>
      <sz val="26"/>
      <name val="Arial"/>
      <family val="2"/>
    </font>
    <font>
      <sz val="36"/>
      <color theme="1"/>
      <name val="Arial"/>
      <family val="2"/>
    </font>
    <font>
      <u/>
      <sz val="10"/>
      <color theme="10"/>
      <name val="Arial"/>
      <family val="2"/>
      <charset val="128"/>
    </font>
    <font>
      <u/>
      <sz val="11"/>
      <color theme="10"/>
      <name val="Arial"/>
      <family val="2"/>
    </font>
    <font>
      <sz val="11"/>
      <color theme="1"/>
      <name val="Calibri"/>
      <family val="2"/>
      <scheme val="minor"/>
    </font>
    <font>
      <b/>
      <i/>
      <sz val="11"/>
      <color rgb="FFFF0000"/>
      <name val="Arial"/>
      <family val="2"/>
    </font>
    <font>
      <sz val="12"/>
      <color rgb="FF000000"/>
      <name val="Aptos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ptos"/>
      <family val="2"/>
    </font>
    <font>
      <b/>
      <i/>
      <sz val="28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</fills>
  <borders count="40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medium">
        <color auto="1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medium">
        <color auto="1"/>
      </bottom>
      <diagonal/>
    </border>
    <border>
      <left style="thick">
        <color rgb="FFFF0000"/>
      </left>
      <right style="thin">
        <color auto="1"/>
      </right>
      <top/>
      <bottom/>
      <diagonal/>
    </border>
    <border>
      <left style="thin">
        <color auto="1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/>
      <bottom style="thick">
        <color rgb="FFFF0000"/>
      </bottom>
      <diagonal/>
    </border>
    <border>
      <left style="thin">
        <color auto="1"/>
      </left>
      <right style="thin">
        <color auto="1"/>
      </right>
      <top/>
      <bottom style="thick">
        <color rgb="FFFF0000"/>
      </bottom>
      <diagonal/>
    </border>
    <border>
      <left style="thin">
        <color auto="1"/>
      </left>
      <right style="thick">
        <color rgb="FFFF0000"/>
      </right>
      <top/>
      <bottom style="thick">
        <color rgb="FFFF0000"/>
      </bottom>
      <diagonal/>
    </border>
    <border>
      <left style="thin">
        <color auto="1"/>
      </left>
      <right/>
      <top style="thick">
        <color rgb="FFFF0000"/>
      </top>
      <bottom style="medium">
        <color auto="1"/>
      </bottom>
      <diagonal/>
    </border>
    <border>
      <left style="thin">
        <color auto="1"/>
      </left>
      <right/>
      <top/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/>
      <bottom/>
      <diagonal/>
    </border>
    <border>
      <left style="medium">
        <color auto="1"/>
      </left>
      <right style="thick">
        <color rgb="FFFF0000"/>
      </right>
      <top/>
      <bottom style="medium">
        <color auto="1"/>
      </bottom>
      <diagonal/>
    </border>
    <border>
      <left style="thick">
        <color rgb="FFFF0000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n">
        <color auto="1"/>
      </right>
      <top/>
      <bottom style="medium">
        <color auto="1"/>
      </bottom>
      <diagonal/>
    </border>
    <border>
      <left style="medium">
        <color indexed="10"/>
      </left>
      <right style="thin">
        <color indexed="10"/>
      </right>
      <top style="hair">
        <color indexed="10"/>
      </top>
      <bottom/>
      <diagonal/>
    </border>
    <border>
      <left style="medium">
        <color indexed="10"/>
      </left>
      <right style="thin">
        <color indexed="10"/>
      </right>
      <top/>
      <bottom/>
      <diagonal/>
    </border>
    <border>
      <left style="medium">
        <color indexed="10"/>
      </left>
      <right style="thin">
        <color indexed="10"/>
      </right>
      <top/>
      <bottom style="hair">
        <color indexed="10"/>
      </bottom>
      <diagonal/>
    </border>
    <border>
      <left style="thin">
        <color indexed="10"/>
      </left>
      <right style="medium">
        <color indexed="10"/>
      </right>
      <top style="hair">
        <color indexed="10"/>
      </top>
      <bottom/>
      <diagonal/>
    </border>
    <border>
      <left style="thin">
        <color indexed="10"/>
      </left>
      <right style="medium">
        <color indexed="10"/>
      </right>
      <top/>
      <bottom/>
      <diagonal/>
    </border>
    <border>
      <left style="thin">
        <color indexed="10"/>
      </left>
      <right style="medium">
        <color indexed="10"/>
      </right>
      <top/>
      <bottom style="hair">
        <color indexed="10"/>
      </bottom>
      <diagonal/>
    </border>
    <border>
      <left style="medium">
        <color indexed="10"/>
      </left>
      <right style="thin">
        <color indexed="10"/>
      </right>
      <top/>
      <bottom style="medium">
        <color indexed="10"/>
      </bottom>
      <diagonal/>
    </border>
    <border>
      <left style="thin">
        <color indexed="10"/>
      </left>
      <right style="medium">
        <color indexed="10"/>
      </right>
      <top/>
      <bottom style="medium">
        <color indexed="10"/>
      </bottom>
      <diagonal/>
    </border>
    <border>
      <left style="medium">
        <color indexed="10"/>
      </left>
      <right style="thin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2">
    <xf numFmtId="0" fontId="0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9" fillId="0" borderId="0"/>
    <xf numFmtId="0" fontId="9" fillId="0" borderId="0"/>
    <xf numFmtId="0" fontId="5" fillId="0" borderId="0">
      <alignment vertical="center"/>
    </xf>
    <xf numFmtId="0" fontId="7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/>
    <xf numFmtId="0" fontId="18" fillId="0" borderId="0" applyNumberForma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2" fillId="0" borderId="0" xfId="1">
      <alignment vertical="center"/>
    </xf>
    <xf numFmtId="0" fontId="7" fillId="0" borderId="0" xfId="2">
      <alignment vertical="center"/>
    </xf>
    <xf numFmtId="0" fontId="8" fillId="0" borderId="0" xfId="3" applyFont="1" applyAlignment="1">
      <alignment horizontal="center"/>
    </xf>
    <xf numFmtId="0" fontId="9" fillId="0" borderId="0" xfId="3" applyFont="1" applyAlignment="1"/>
    <xf numFmtId="0" fontId="8" fillId="0" borderId="0" xfId="3" applyFont="1" applyAlignment="1"/>
    <xf numFmtId="14" fontId="11" fillId="0" borderId="0" xfId="3" applyNumberFormat="1" applyFont="1" applyAlignment="1">
      <alignment horizontal="center"/>
    </xf>
    <xf numFmtId="0" fontId="3" fillId="0" borderId="1" xfId="6" applyFont="1" applyBorder="1" applyAlignment="1">
      <alignment vertical="center"/>
    </xf>
    <xf numFmtId="0" fontId="3" fillId="2" borderId="1" xfId="6" applyFont="1" applyFill="1" applyBorder="1"/>
    <xf numFmtId="0" fontId="3" fillId="2" borderId="0" xfId="6" applyFont="1" applyFill="1"/>
    <xf numFmtId="0" fontId="13" fillId="0" borderId="2" xfId="6" applyFont="1" applyBorder="1" applyAlignment="1">
      <alignment vertical="center"/>
    </xf>
    <xf numFmtId="0" fontId="13" fillId="0" borderId="3" xfId="6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3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3" fillId="3" borderId="4" xfId="0" applyFont="1" applyFill="1" applyBorder="1" applyAlignment="1" applyProtection="1">
      <alignment horizontal="left" vertical="center"/>
      <protection locked="0"/>
    </xf>
    <xf numFmtId="164" fontId="3" fillId="3" borderId="4" xfId="0" applyNumberFormat="1" applyFont="1" applyFill="1" applyBorder="1" applyAlignment="1" applyProtection="1">
      <alignment horizontal="left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165" fontId="3" fillId="3" borderId="4" xfId="0" applyNumberFormat="1" applyFont="1" applyFill="1" applyBorder="1" applyAlignment="1" applyProtection="1">
      <alignment horizontal="right" vertical="center"/>
      <protection hidden="1"/>
    </xf>
    <xf numFmtId="166" fontId="3" fillId="3" borderId="4" xfId="0" applyNumberFormat="1" applyFont="1" applyFill="1" applyBorder="1" applyAlignment="1" applyProtection="1">
      <alignment horizontal="center" vertical="center"/>
      <protection hidden="1"/>
    </xf>
    <xf numFmtId="167" fontId="3" fillId="3" borderId="4" xfId="0" applyNumberFormat="1" applyFont="1" applyFill="1" applyBorder="1" applyAlignment="1" applyProtection="1">
      <alignment horizontal="center" vertical="center"/>
      <protection hidden="1"/>
    </xf>
    <xf numFmtId="165" fontId="3" fillId="3" borderId="4" xfId="0" applyNumberFormat="1" applyFont="1" applyFill="1" applyBorder="1" applyAlignment="1" applyProtection="1">
      <alignment horizontal="right" vertical="center"/>
      <protection locked="0"/>
    </xf>
    <xf numFmtId="168" fontId="0" fillId="3" borderId="4" xfId="0" applyNumberFormat="1" applyFill="1" applyBorder="1">
      <alignment vertical="center"/>
    </xf>
    <xf numFmtId="165" fontId="0" fillId="3" borderId="4" xfId="0" applyNumberFormat="1" applyFill="1" applyBorder="1" applyAlignment="1">
      <alignment horizontal="right" vertical="center"/>
    </xf>
    <xf numFmtId="0" fontId="0" fillId="3" borderId="17" xfId="0" applyFill="1" applyBorder="1" applyAlignment="1">
      <alignment horizontal="left" vertical="center"/>
    </xf>
    <xf numFmtId="165" fontId="0" fillId="3" borderId="17" xfId="0" applyNumberFormat="1" applyFill="1" applyBorder="1" applyAlignment="1">
      <alignment horizontal="right" vertical="center"/>
    </xf>
    <xf numFmtId="168" fontId="0" fillId="3" borderId="17" xfId="0" applyNumberFormat="1" applyFill="1" applyBorder="1">
      <alignment vertical="center"/>
    </xf>
    <xf numFmtId="0" fontId="3" fillId="3" borderId="22" xfId="0" applyFont="1" applyFill="1" applyBorder="1" applyAlignment="1" applyProtection="1">
      <alignment horizontal="left" vertical="center"/>
      <protection locked="0"/>
    </xf>
    <xf numFmtId="0" fontId="0" fillId="3" borderId="22" xfId="0" applyFill="1" applyBorder="1" applyAlignment="1">
      <alignment horizontal="left" vertical="center"/>
    </xf>
    <xf numFmtId="0" fontId="0" fillId="3" borderId="23" xfId="0" applyFill="1" applyBorder="1" applyAlignment="1">
      <alignment horizontal="left" vertical="center"/>
    </xf>
    <xf numFmtId="168" fontId="0" fillId="0" borderId="15" xfId="0" applyNumberFormat="1" applyBorder="1">
      <alignment vertical="center"/>
    </xf>
    <xf numFmtId="168" fontId="0" fillId="0" borderId="18" xfId="0" applyNumberFormat="1" applyBorder="1">
      <alignment vertical="center"/>
    </xf>
    <xf numFmtId="0" fontId="0" fillId="0" borderId="2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pivotButton="1">
      <alignment vertical="center"/>
    </xf>
    <xf numFmtId="171" fontId="0" fillId="3" borderId="4" xfId="0" applyNumberFormat="1" applyFill="1" applyBorder="1">
      <alignment vertical="center"/>
    </xf>
    <xf numFmtId="171" fontId="0" fillId="3" borderId="17" xfId="0" applyNumberFormat="1" applyFill="1" applyBorder="1">
      <alignment vertical="center"/>
    </xf>
    <xf numFmtId="172" fontId="0" fillId="0" borderId="0" xfId="0" applyNumberFormat="1">
      <alignment vertical="center"/>
    </xf>
    <xf numFmtId="173" fontId="0" fillId="0" borderId="15" xfId="0" applyNumberFormat="1" applyBorder="1">
      <alignment vertical="center"/>
    </xf>
    <xf numFmtId="173" fontId="0" fillId="0" borderId="18" xfId="0" applyNumberFormat="1" applyBorder="1">
      <alignment vertical="center"/>
    </xf>
    <xf numFmtId="174" fontId="0" fillId="0" borderId="0" xfId="0" applyNumberFormat="1">
      <alignment vertical="center"/>
    </xf>
    <xf numFmtId="0" fontId="0" fillId="0" borderId="24" xfId="0" applyBorder="1" applyAlignment="1">
      <alignment horizontal="center" vertical="center"/>
    </xf>
    <xf numFmtId="170" fontId="0" fillId="3" borderId="14" xfId="0" applyNumberFormat="1" applyFill="1" applyBorder="1">
      <alignment vertical="center"/>
    </xf>
    <xf numFmtId="170" fontId="0" fillId="3" borderId="25" xfId="0" applyNumberFormat="1" applyFill="1" applyBorder="1">
      <alignment vertical="center"/>
    </xf>
    <xf numFmtId="169" fontId="0" fillId="3" borderId="14" xfId="0" applyNumberFormat="1" applyFill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5" fontId="0" fillId="0" borderId="4" xfId="0" applyNumberFormat="1" applyBorder="1">
      <alignment vertical="center"/>
    </xf>
    <xf numFmtId="175" fontId="0" fillId="0" borderId="6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172" fontId="0" fillId="0" borderId="5" xfId="0" applyNumberFormat="1" applyBorder="1">
      <alignment vertical="center"/>
    </xf>
    <xf numFmtId="172" fontId="0" fillId="0" borderId="7" xfId="0" applyNumberFormat="1" applyBorder="1">
      <alignment vertical="center"/>
    </xf>
    <xf numFmtId="0" fontId="0" fillId="0" borderId="19" xfId="0" applyBorder="1" applyAlignment="1">
      <alignment horizontal="center" vertical="center"/>
    </xf>
    <xf numFmtId="171" fontId="0" fillId="0" borderId="10" xfId="0" applyNumberFormat="1" applyBorder="1">
      <alignment vertical="center"/>
    </xf>
    <xf numFmtId="171" fontId="0" fillId="0" borderId="20" xfId="0" applyNumberFormat="1" applyBorder="1">
      <alignment vertical="center"/>
    </xf>
    <xf numFmtId="168" fontId="0" fillId="0" borderId="10" xfId="0" applyNumberFormat="1" applyBorder="1">
      <alignment vertical="center"/>
    </xf>
    <xf numFmtId="168" fontId="0" fillId="0" borderId="20" xfId="0" applyNumberFormat="1" applyBorder="1">
      <alignment vertical="center"/>
    </xf>
    <xf numFmtId="177" fontId="0" fillId="0" borderId="0" xfId="0" applyNumberFormat="1">
      <alignment vertical="center"/>
    </xf>
    <xf numFmtId="169" fontId="0" fillId="3" borderId="25" xfId="0" applyNumberFormat="1" applyFill="1" applyBorder="1">
      <alignment vertical="center"/>
    </xf>
    <xf numFmtId="0" fontId="20" fillId="0" borderId="0" xfId="0" applyFont="1">
      <alignment vertical="center"/>
    </xf>
    <xf numFmtId="0" fontId="0" fillId="0" borderId="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3" borderId="27" xfId="0" applyFont="1" applyFill="1" applyBorder="1" applyAlignment="1" applyProtection="1">
      <alignment horizontal="center" vertical="center"/>
      <protection locked="0"/>
    </xf>
    <xf numFmtId="0" fontId="6" fillId="3" borderId="30" xfId="0" applyFont="1" applyFill="1" applyBorder="1" applyAlignment="1" applyProtection="1">
      <alignment horizontal="center" vertical="center"/>
      <protection locked="0"/>
    </xf>
    <xf numFmtId="0" fontId="6" fillId="3" borderId="28" xfId="0" applyFont="1" applyFill="1" applyBorder="1" applyAlignment="1" applyProtection="1">
      <alignment horizontal="center" vertical="center"/>
      <protection locked="0"/>
    </xf>
    <xf numFmtId="0" fontId="6" fillId="3" borderId="31" xfId="0" applyFont="1" applyFill="1" applyBorder="1" applyAlignment="1" applyProtection="1">
      <alignment horizontal="center" vertical="center"/>
      <protection locked="0"/>
    </xf>
    <xf numFmtId="0" fontId="6" fillId="3" borderId="26" xfId="0" applyFont="1" applyFill="1" applyBorder="1" applyAlignment="1" applyProtection="1">
      <alignment horizontal="center" vertical="center"/>
      <protection locked="0"/>
    </xf>
    <xf numFmtId="0" fontId="6" fillId="3" borderId="29" xfId="0" applyFont="1" applyFill="1" applyBorder="1" applyAlignment="1" applyProtection="1">
      <alignment horizontal="center" vertical="center"/>
      <protection locked="0"/>
    </xf>
    <xf numFmtId="0" fontId="6" fillId="3" borderId="32" xfId="0" applyFont="1" applyFill="1" applyBorder="1" applyAlignment="1" applyProtection="1">
      <alignment horizontal="center" vertical="center"/>
      <protection locked="0"/>
    </xf>
    <xf numFmtId="0" fontId="6" fillId="3" borderId="33" xfId="0" applyFont="1" applyFill="1" applyBorder="1" applyAlignment="1" applyProtection="1">
      <alignment horizontal="center" vertical="center"/>
      <protection locked="0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6" fillId="0" borderId="37" xfId="0" applyFont="1" applyBorder="1">
      <alignment vertical="center"/>
    </xf>
    <xf numFmtId="0" fontId="6" fillId="0" borderId="38" xfId="0" applyFont="1" applyBorder="1">
      <alignment vertical="center"/>
    </xf>
    <xf numFmtId="0" fontId="6" fillId="0" borderId="39" xfId="0" applyFont="1" applyBorder="1">
      <alignment vertical="center"/>
    </xf>
    <xf numFmtId="0" fontId="6" fillId="0" borderId="36" xfId="0" applyFont="1" applyBorder="1">
      <alignment vertical="center"/>
    </xf>
    <xf numFmtId="0" fontId="3" fillId="0" borderId="1" xfId="4" applyFont="1" applyBorder="1">
      <alignment vertical="center"/>
    </xf>
    <xf numFmtId="0" fontId="21" fillId="0" borderId="0" xfId="0" applyFont="1">
      <alignment vertical="center"/>
    </xf>
    <xf numFmtId="0" fontId="13" fillId="0" borderId="2" xfId="4" applyFont="1" applyBorder="1">
      <alignment vertical="center"/>
    </xf>
    <xf numFmtId="0" fontId="13" fillId="0" borderId="1" xfId="4" applyFont="1" applyBorder="1">
      <alignment vertical="center"/>
    </xf>
    <xf numFmtId="0" fontId="3" fillId="2" borderId="1" xfId="4" applyFont="1" applyFill="1" applyBorder="1" applyAlignment="1">
      <alignment horizontal="right"/>
    </xf>
    <xf numFmtId="0" fontId="12" fillId="0" borderId="1" xfId="4" applyFont="1" applyBorder="1">
      <alignment vertical="center"/>
    </xf>
    <xf numFmtId="0" fontId="22" fillId="0" borderId="0" xfId="0" applyFont="1">
      <alignment vertical="center"/>
    </xf>
    <xf numFmtId="0" fontId="3" fillId="0" borderId="1" xfId="10" applyFont="1" applyBorder="1" applyAlignment="1">
      <alignment vertical="center"/>
    </xf>
    <xf numFmtId="0" fontId="1" fillId="0" borderId="0" xfId="0" applyFont="1">
      <alignment vertical="center"/>
    </xf>
    <xf numFmtId="0" fontId="23" fillId="0" borderId="0" xfId="0" applyFont="1">
      <alignment vertical="center"/>
    </xf>
    <xf numFmtId="0" fontId="13" fillId="0" borderId="2" xfId="10" applyFont="1" applyBorder="1" applyAlignment="1">
      <alignment vertical="center"/>
    </xf>
    <xf numFmtId="0" fontId="3" fillId="2" borderId="0" xfId="10" applyFont="1" applyFill="1"/>
    <xf numFmtId="0" fontId="8" fillId="0" borderId="0" xfId="3" applyFont="1" applyAlignment="1">
      <alignment horizontal="center" wrapText="1"/>
    </xf>
    <xf numFmtId="14" fontId="25" fillId="0" borderId="0" xfId="3" applyNumberFormat="1" applyFont="1" applyAlignment="1">
      <alignment horizontal="center"/>
    </xf>
    <xf numFmtId="0" fontId="0" fillId="0" borderId="0" xfId="0" pivotButton="1" applyAlignment="1">
      <alignment horizontal="left" vertical="center"/>
    </xf>
  </cellXfs>
  <cellStyles count="12">
    <cellStyle name="ハイパーリンク 2" xfId="9" xr:uid="{8D90B8C3-D96D-4EBF-9FCF-ED8D16E51F25}"/>
    <cellStyle name="ハイパーリンク 3" xfId="11" xr:uid="{2B75C848-F2CE-4D28-9120-940E01CF7703}"/>
    <cellStyle name="標準" xfId="0" builtinId="0"/>
    <cellStyle name="標準 2" xfId="4" xr:uid="{60BAD99C-500E-4E2E-82A2-90280E66BA11}"/>
    <cellStyle name="標準 2 2" xfId="2" xr:uid="{71552A11-7B12-4FB6-9E58-9C8E01DF713E}"/>
    <cellStyle name="標準 2 2 2" xfId="6" xr:uid="{EA6E974B-E67A-4DDD-990E-C352189A31CE}"/>
    <cellStyle name="標準 2 2 2 2 2" xfId="3" xr:uid="{BD4A90A2-FA3F-4D89-AE01-3F20E19B6F0F}"/>
    <cellStyle name="標準 2 2 3" xfId="7" xr:uid="{FF2F31EA-805F-439C-98CB-7D61C3C5905F}"/>
    <cellStyle name="標準 2 3" xfId="10" xr:uid="{1FB01606-36BB-4E9A-8226-E4B42555F21D}"/>
    <cellStyle name="標準 2 4" xfId="5" xr:uid="{983F9F5C-FE63-46A8-81B1-50F5B5E4360E}"/>
    <cellStyle name="標準 3 2" xfId="1" xr:uid="{1A4DF9FF-0EAB-4DBF-A84D-574408CB12FB}"/>
    <cellStyle name="標準 3 2 2" xfId="8" xr:uid="{7A7DB19A-BFDA-4F47-B307-FD18E1B67AA5}"/>
  </cellStyles>
  <dxfs count="111">
    <dxf>
      <alignment horizontal="center"/>
    </dxf>
    <dxf>
      <alignment horizontal="left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4" formatCode="\$#,##0.0;\-\$#,##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2" formatCode="#,##0.0_ "/>
    </dxf>
    <dxf>
      <fill>
        <patternFill>
          <bgColor rgb="FFFF00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7" formatCode="\$#,##0;\-\$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4" formatCode="\$#,##0.0;\-\$#,##0.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2" formatCode="#,##0.0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2" formatCode="#,##0.0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7" formatCode="\$#,##0;\-\$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4" formatCode="\$#,##0.0;\-\$#,##0.0"/>
    </dxf>
    <dxf>
      <alignment horizontal="center"/>
    </dxf>
    <dxf>
      <numFmt numFmtId="172" formatCode="#,##0.0_ "/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FF"/>
      <color rgb="FFFF99FF"/>
      <color rgb="FFCCFFCC"/>
      <color rgb="FFFFFFCC"/>
      <color rgb="FF66FFFF"/>
      <color rgb="FF00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49391</xdr:colOff>
      <xdr:row>0</xdr:row>
      <xdr:rowOff>42336</xdr:rowOff>
    </xdr:from>
    <xdr:to>
      <xdr:col>0</xdr:col>
      <xdr:colOff>3201772</xdr:colOff>
      <xdr:row>4</xdr:row>
      <xdr:rowOff>3447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8EADC62-6440-4D20-B65A-F89FED652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91" y="42336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76200</xdr:rowOff>
    </xdr:from>
    <xdr:to>
      <xdr:col>2</xdr:col>
      <xdr:colOff>1774431</xdr:colOff>
      <xdr:row>4</xdr:row>
      <xdr:rowOff>31667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3AA24E8-3D3B-4878-9D0B-6BD7095DD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00" y="76200"/>
          <a:ext cx="3152381" cy="66666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5873.585847453702" createdVersion="8" refreshedVersion="8" minRefreshableVersion="3" recordCount="2247" xr:uid="{FF88A0D2-9B6D-4052-A25F-262D0BF053AF}">
  <cacheSource type="worksheet">
    <worksheetSource name="BLUDB"/>
  </cacheSource>
  <cacheFields count="19">
    <cacheField name="Y" numFmtId="0">
      <sharedItems count="10">
        <s v="2020"/>
        <s v="2021"/>
        <s v="2022"/>
        <s v="2023"/>
        <s v="2024"/>
        <s v="2025"/>
        <s v="2026"/>
        <s v="2027"/>
        <s v="2028"/>
        <s v="2029"/>
      </sharedItems>
    </cacheField>
    <cacheField name="Q" numFmtId="0">
      <sharedItems count="5">
        <s v="Q1"/>
        <s v="Q2"/>
        <s v="Q3"/>
        <s v="Q4"/>
        <s v="ALL"/>
      </sharedItems>
    </cacheField>
    <cacheField name="Application" numFmtId="0">
      <sharedItems count="4">
        <s v="Monitor"/>
        <s v="TV"/>
        <s v="Notebook"/>
        <s v="Tablet"/>
      </sharedItems>
    </cacheField>
    <cacheField name="Brand" numFmtId="0">
      <sharedItems count="37">
        <s v="Apple"/>
        <s v="TCL"/>
        <s v="Asus"/>
        <s v="MSI"/>
        <s v="Hisense"/>
        <s v="Samsung"/>
        <s v="Skyworth"/>
        <s v="Acer"/>
        <s v="Huawei"/>
        <s v="LGE"/>
        <s v="AOC"/>
        <s v="Dell"/>
        <s v="Philips"/>
        <s v="Gigabyte"/>
        <s v="Sharp"/>
        <s v="Changhon"/>
        <s v="Sony"/>
        <s v="All"/>
        <s v="BenQ"/>
        <s v="HKC"/>
        <s v="MTC"/>
        <s v="Xiaomi"/>
        <s v="Lenovo"/>
        <s v="KTC"/>
        <s v="ThunderRobot"/>
        <s v="Innocn"/>
        <s v="Taitan"/>
        <s v="Viewsonic"/>
        <s v="Razer"/>
        <s v="Coolmaster"/>
        <s v="HP"/>
        <s v="Redmagic (Nubia)"/>
        <s v="AOC/TP Vision"/>
        <s v="Haier"/>
        <s v="Mechrevo"/>
        <s v="Apple (Pro)" u="1"/>
        <s v="Apple (Air)" u="1"/>
      </sharedItems>
    </cacheField>
    <cacheField name="Model" numFmtId="0">
      <sharedItems containsBlank="1"/>
    </cacheField>
    <cacheField name="LCD Maker" numFmtId="0">
      <sharedItems containsBlank="1"/>
    </cacheField>
    <cacheField name="Panel Size" numFmtId="0">
      <sharedItems containsSemiMixedTypes="0" containsString="0" containsNumber="1" minValue="12.9" maxValue="116"/>
    </cacheField>
    <cacheField name="Resoultion" numFmtId="0">
      <sharedItems/>
    </cacheField>
    <cacheField name="Contrast Ratio" numFmtId="165">
      <sharedItems containsBlank="1" containsMixedTypes="1" containsNumber="1" containsInteger="1" minValue="400000" maxValue="80000000"/>
    </cacheField>
    <cacheField name="Technology" numFmtId="0">
      <sharedItems/>
    </cacheField>
    <cacheField name="Backplane" numFmtId="0">
      <sharedItems/>
    </cacheField>
    <cacheField name="LEDs" numFmtId="165">
      <sharedItems containsSemiMixedTypes="0" containsString="0" containsNumber="1" minValue="576" maxValue="160000"/>
    </cacheField>
    <cacheField name="Zones" numFmtId="165">
      <sharedItems containsSemiMixedTypes="0" containsString="0" containsNumber="1" minValue="128" maxValue="40000"/>
    </cacheField>
    <cacheField name="Shipments (000s)" numFmtId="171">
      <sharedItems containsSemiMixedTypes="0" containsString="0" containsNumber="1" minValue="1E-3" maxValue="4320.9089999999997"/>
    </cacheField>
    <cacheField name="Weighted D (1,000 inch)" numFmtId="171">
      <sharedItems containsSemiMixedTypes="0" containsString="0" containsNumber="1" minValue="6.5000000000000002E-2" maxValue="301892.25"/>
    </cacheField>
    <cacheField name="Area (1,000 m2)" numFmtId="171">
      <sharedItems containsSemiMixedTypes="0" containsString="0" containsNumber="1" minValue="1.1647339584569733E-3" maxValue="6424.5801424862657"/>
    </cacheField>
    <cacheField name="Revenues ($ Millions)" numFmtId="168">
      <sharedItems containsSemiMixedTypes="0" containsString="0" containsNumber="1" minValue="0" maxValue="865.58108979009955"/>
    </cacheField>
    <cacheField name="AveSize" numFmtId="0" formula=" IF('Shipments (000s)'=0, 0,'Weighted D (1,000 inch)'/'Shipments (000s)')" databaseField="0"/>
    <cacheField name="BLUASPs" numFmtId="0" formula=" IF('Shipments (000s)'=0, 0,'Revenues ($ Millions)'/'Shipments (000s)'*100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5873.585847685186" createdVersion="8" refreshedVersion="8" minRefreshableVersion="3" recordCount="2247" xr:uid="{5EB05636-7744-4085-B2AD-C12D6A83F3FA}">
  <cacheSource type="worksheet">
    <worksheetSource name="PanelDB"/>
  </cacheSource>
  <cacheFields count="19">
    <cacheField name="Y" numFmtId="0">
      <sharedItems count="10">
        <s v="2020"/>
        <s v="2021"/>
        <s v="2022"/>
        <s v="2023"/>
        <s v="2024"/>
        <s v="2025"/>
        <s v="2026"/>
        <s v="2027"/>
        <s v="2028"/>
        <s v="2029"/>
      </sharedItems>
    </cacheField>
    <cacheField name="Q" numFmtId="0">
      <sharedItems count="5">
        <s v="Q1"/>
        <s v="Q2"/>
        <s v="Q3"/>
        <s v="Q4"/>
        <s v="ALL"/>
      </sharedItems>
    </cacheField>
    <cacheField name="Application" numFmtId="0">
      <sharedItems count="4">
        <s v="Monitor"/>
        <s v="TV"/>
        <s v="Notebook"/>
        <s v="Tablet"/>
      </sharedItems>
    </cacheField>
    <cacheField name="Brand" numFmtId="0">
      <sharedItems count="37">
        <s v="Apple"/>
        <s v="TCL"/>
        <s v="Asus"/>
        <s v="MSI"/>
        <s v="Hisense"/>
        <s v="Samsung"/>
        <s v="Skyworth"/>
        <s v="Acer"/>
        <s v="Huawei"/>
        <s v="LGE"/>
        <s v="AOC"/>
        <s v="Dell"/>
        <s v="Philips"/>
        <s v="Gigabyte"/>
        <s v="Sharp"/>
        <s v="Changhon"/>
        <s v="Sony"/>
        <s v="All"/>
        <s v="BenQ"/>
        <s v="HKC"/>
        <s v="MTC"/>
        <s v="Xiaomi"/>
        <s v="Lenovo"/>
        <s v="KTC"/>
        <s v="ThunderRobot"/>
        <s v="Innocn"/>
        <s v="Taitan"/>
        <s v="Viewsonic"/>
        <s v="Razer"/>
        <s v="Coolmaster"/>
        <s v="HP"/>
        <s v="Redmagic (Nubia)"/>
        <s v="AOC/TP Vision"/>
        <s v="Haier"/>
        <s v="Mechrevo"/>
        <s v="Apple (Pro)" u="1"/>
        <s v="Apple (Air)" u="1"/>
      </sharedItems>
    </cacheField>
    <cacheField name="Model" numFmtId="0">
      <sharedItems containsBlank="1"/>
    </cacheField>
    <cacheField name="LCD Maker" numFmtId="0">
      <sharedItems containsBlank="1"/>
    </cacheField>
    <cacheField name="Panel Size" numFmtId="0">
      <sharedItems containsSemiMixedTypes="0" containsString="0" containsNumber="1" minValue="12.9" maxValue="116"/>
    </cacheField>
    <cacheField name="Resoultion" numFmtId="0">
      <sharedItems/>
    </cacheField>
    <cacheField name="Contrast Ratio" numFmtId="165">
      <sharedItems containsBlank="1" containsMixedTypes="1" containsNumber="1" containsInteger="1" minValue="400000" maxValue="80000000"/>
    </cacheField>
    <cacheField name="Technology" numFmtId="0">
      <sharedItems/>
    </cacheField>
    <cacheField name="Backplane" numFmtId="0">
      <sharedItems/>
    </cacheField>
    <cacheField name="LEDs" numFmtId="165">
      <sharedItems containsSemiMixedTypes="0" containsString="0" containsNumber="1" minValue="576" maxValue="160000"/>
    </cacheField>
    <cacheField name="Zones" numFmtId="165">
      <sharedItems containsSemiMixedTypes="0" containsString="0" containsNumber="1" minValue="128" maxValue="40000"/>
    </cacheField>
    <cacheField name="Shipments (000s)" numFmtId="171">
      <sharedItems containsSemiMixedTypes="0" containsString="0" containsNumber="1" minValue="1E-3" maxValue="4320.9089999999997"/>
    </cacheField>
    <cacheField name="Weighted D (1,000 inch)" numFmtId="171">
      <sharedItems containsSemiMixedTypes="0" containsString="0" containsNumber="1" minValue="6.5000000000000002E-2" maxValue="301892.25"/>
    </cacheField>
    <cacheField name="Area (1,000 m2)" numFmtId="171">
      <sharedItems containsSemiMixedTypes="0" containsString="0" containsNumber="1" minValue="1.1647339584569733E-3" maxValue="6424.5801424862657"/>
    </cacheField>
    <cacheField name="Revenues ($ Millions)" numFmtId="173">
      <sharedItems containsSemiMixedTypes="0" containsString="0" containsNumber="1" minValue="3.7731006330330629E-4" maxValue="1777.6622123232021"/>
    </cacheField>
    <cacheField name="AveSize" numFmtId="0" formula=" IF('Shipments (000s)'=0, 0,'Weighted D (1,000 inch)'/'Shipments (000s)')" databaseField="0"/>
    <cacheField name="PanelASPs" numFmtId="0" formula=" IF('Shipments (000s)'=0, 0,'Revenues ($ Millions)'/'Shipments (000s)'*100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5873.58584803241" createdVersion="8" refreshedVersion="8" minRefreshableVersion="3" recordCount="2247" xr:uid="{128BE862-6AE3-47EC-B64C-5973F28BD6F5}">
  <cacheSource type="worksheet">
    <worksheetSource name="ChipDB"/>
  </cacheSource>
  <cacheFields count="19">
    <cacheField name="Y" numFmtId="0">
      <sharedItems count="10">
        <s v="2020"/>
        <s v="2021"/>
        <s v="2022"/>
        <s v="2023"/>
        <s v="2024"/>
        <s v="2025"/>
        <s v="2026"/>
        <s v="2027"/>
        <s v="2028"/>
        <s v="2029"/>
      </sharedItems>
    </cacheField>
    <cacheField name="Q" numFmtId="0">
      <sharedItems count="6">
        <s v="Q1"/>
        <s v="Q2"/>
        <s v="Q3"/>
        <s v="Q4"/>
        <s v="20"/>
        <s v="ALL" u="1"/>
      </sharedItems>
    </cacheField>
    <cacheField name="Application" numFmtId="0">
      <sharedItems count="4">
        <s v="Monitor"/>
        <s v="TV"/>
        <s v="Notebook"/>
        <s v="Tablet"/>
      </sharedItems>
    </cacheField>
    <cacheField name="Brand" numFmtId="0">
      <sharedItems count="37">
        <s v="Apple"/>
        <s v="TCL"/>
        <s v="Asus"/>
        <s v="MSI"/>
        <s v="Hisense"/>
        <s v="Samsung"/>
        <s v="Skyworth"/>
        <s v="Acer"/>
        <s v="Huawei"/>
        <s v="LGE"/>
        <s v="AOC"/>
        <s v="Dell"/>
        <s v="Philips"/>
        <s v="Gigabyte"/>
        <s v="Sharp"/>
        <s v="Changhon"/>
        <s v="Sony"/>
        <s v="All"/>
        <s v="BenQ"/>
        <s v="HKC"/>
        <s v="MTC"/>
        <s v="Xiaomi"/>
        <s v="Lenovo"/>
        <s v="KTC"/>
        <s v="ThunderRobot"/>
        <s v="Innocn"/>
        <s v="Taitan"/>
        <s v="Viewsonic"/>
        <s v="Razer"/>
        <s v="Coolmaster"/>
        <s v="HP"/>
        <s v="Redmagic (Nubia)"/>
        <s v="AOC/TP Vision"/>
        <s v="Haier"/>
        <s v="Mechrevo"/>
        <s v="Apple (Pro)" u="1"/>
        <s v="Apple (Air)" u="1"/>
      </sharedItems>
    </cacheField>
    <cacheField name="Model" numFmtId="0">
      <sharedItems containsBlank="1"/>
    </cacheField>
    <cacheField name="LCD Maker" numFmtId="0">
      <sharedItems containsBlank="1"/>
    </cacheField>
    <cacheField name="Panel Size" numFmtId="0">
      <sharedItems containsSemiMixedTypes="0" containsString="0" containsNumber="1" minValue="12.9" maxValue="116"/>
    </cacheField>
    <cacheField name="Resoultion" numFmtId="0">
      <sharedItems/>
    </cacheField>
    <cacheField name="Contrast Ratio" numFmtId="165">
      <sharedItems containsBlank="1" containsMixedTypes="1" containsNumber="1" containsInteger="1" minValue="400000" maxValue="80000000"/>
    </cacheField>
    <cacheField name="Technology" numFmtId="0">
      <sharedItems/>
    </cacheField>
    <cacheField name="Backplane" numFmtId="0">
      <sharedItems/>
    </cacheField>
    <cacheField name="LEDs" numFmtId="165">
      <sharedItems containsSemiMixedTypes="0" containsString="0" containsNumber="1" minValue="576" maxValue="160000"/>
    </cacheField>
    <cacheField name="Zones" numFmtId="165">
      <sharedItems containsSemiMixedTypes="0" containsString="0" containsNumber="1" minValue="128" maxValue="40000"/>
    </cacheField>
    <cacheField name="Shipments (Bpcs)" numFmtId="168">
      <sharedItems containsSemiMixedTypes="0" containsString="0" containsNumber="1" minValue="1.5812E-5" maxValue="77.001418627000007"/>
    </cacheField>
    <cacheField name="Weighted D (1,000 inch)" numFmtId="168">
      <sharedItems containsSemiMixedTypes="0" containsString="0" containsNumber="1" minValue="1.0277800000000001E-3" maxValue="6545.1205832950009"/>
    </cacheField>
    <cacheField name="Area (1,000 m2)" numFmtId="168">
      <sharedItems containsSemiMixedTypes="0" containsString="0" containsNumber="1" minValue="1.8416773351121661E-5" maxValue="153.36865265622461"/>
    </cacheField>
    <cacheField name="Revenues ($ Millions)" numFmtId="168">
      <sharedItems containsSemiMixedTypes="0" containsString="0" containsNumber="1" minValue="3.9399582624000003E-5" maxValue="148.64281908037034"/>
    </cacheField>
    <cacheField name="AveSize" numFmtId="0" formula=" IF(#NAME? =0, 0,'Weighted D (1,000 inch)'/#NAME? )" databaseField="0"/>
    <cacheField name="MiniLEDChipASPs" numFmtId="0" formula=" IF(#NAME?=0, 0,'Revenues ($ Millions)'/#NAME?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7">
  <r>
    <x v="0"/>
    <x v="0"/>
    <x v="0"/>
    <x v="0"/>
    <s v="XDR"/>
    <s v="LGD"/>
    <n v="31.5"/>
    <s v="6016 x 3384"/>
    <n v="1000000"/>
    <s v="POB"/>
    <s v="PCB"/>
    <n v="576"/>
    <n v="576"/>
    <n v="10"/>
    <n v="315"/>
    <n v="2.7354018231454003"/>
    <n v="2.3457113665971607"/>
  </r>
  <r>
    <x v="0"/>
    <x v="0"/>
    <x v="1"/>
    <x v="1"/>
    <s v="65R635"/>
    <s v="ChinaStar"/>
    <n v="65"/>
    <s v="3840 x 2160"/>
    <n v="1000000"/>
    <s v="POB"/>
    <s v="PCB"/>
    <n v="2560"/>
    <n v="160"/>
    <n v="0.11600000000000001"/>
    <n v="7.54"/>
    <n v="0.13510913918100892"/>
    <n v="2.3553531658341044E-2"/>
  </r>
  <r>
    <x v="0"/>
    <x v="0"/>
    <x v="1"/>
    <x v="1"/>
    <s v="75R648"/>
    <s v="ChinaStar"/>
    <n v="75"/>
    <s v="7680 x 4320"/>
    <n v="1000000"/>
    <s v="COB"/>
    <s v="PCB"/>
    <n v="40000"/>
    <n v="1000"/>
    <n v="0.315"/>
    <n v="23.625"/>
    <n v="0.48846461127596441"/>
    <n v="0.18085931233872515"/>
  </r>
  <r>
    <x v="0"/>
    <x v="1"/>
    <x v="0"/>
    <x v="0"/>
    <s v="XDR"/>
    <s v="LGD"/>
    <n v="31.5"/>
    <s v="6016 x 3384"/>
    <n v="1000000"/>
    <s v="POB"/>
    <s v="PCB"/>
    <n v="576"/>
    <n v="576"/>
    <n v="15"/>
    <n v="472.5"/>
    <n v="4.1031027347181004"/>
    <n v="3.4130100383988689"/>
  </r>
  <r>
    <x v="0"/>
    <x v="1"/>
    <x v="1"/>
    <x v="1"/>
    <s v="65R635"/>
    <s v="ChinaStar"/>
    <n v="65"/>
    <s v="3840 x 2160"/>
    <n v="1000000"/>
    <s v="POB"/>
    <s v="PCB"/>
    <n v="2560"/>
    <n v="160"/>
    <n v="1.89"/>
    <n v="122.85"/>
    <n v="2.2013471814836794"/>
    <n v="0.38376012788159108"/>
  </r>
  <r>
    <x v="0"/>
    <x v="1"/>
    <x v="1"/>
    <x v="1"/>
    <s v="75R635"/>
    <s v="ChinaStar"/>
    <n v="75"/>
    <s v="3840 x 2160"/>
    <n v="1000000"/>
    <s v="POB"/>
    <s v="PCB"/>
    <n v="3840"/>
    <n v="240"/>
    <n v="0.73499999999999999"/>
    <n v="55.125"/>
    <n v="1.1397507596439169"/>
    <n v="0.20442242387120557"/>
  </r>
  <r>
    <x v="0"/>
    <x v="2"/>
    <x v="0"/>
    <x v="0"/>
    <s v="XDR"/>
    <s v="LGD"/>
    <n v="31.5"/>
    <s v="6016 x 3384"/>
    <n v="1000000"/>
    <s v="POB"/>
    <s v="PCB"/>
    <n v="576"/>
    <n v="576"/>
    <n v="15"/>
    <n v="472.5"/>
    <n v="4.1031027347181004"/>
    <n v="3.3106197372469026"/>
  </r>
  <r>
    <x v="0"/>
    <x v="2"/>
    <x v="0"/>
    <x v="2"/>
    <s v="PA32UCX"/>
    <s v="AUO"/>
    <n v="31.5"/>
    <s v="3840 x 2160"/>
    <n v="1000000"/>
    <s v="POB"/>
    <s v="PCB"/>
    <n v="5000"/>
    <n v="1152"/>
    <n v="10"/>
    <n v="315"/>
    <n v="2.7354018231454003"/>
    <n v="1.5449558773818879"/>
  </r>
  <r>
    <x v="0"/>
    <x v="2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3.0899117547637758"/>
  </r>
  <r>
    <x v="0"/>
    <x v="2"/>
    <x v="2"/>
    <x v="3"/>
    <s v="Creator 17&quot;"/>
    <s v="AUO"/>
    <n v="17.3"/>
    <s v="3840 x 2160"/>
    <n v="1000000"/>
    <s v="COB"/>
    <s v="FPC"/>
    <n v="10000"/>
    <n v="240"/>
    <n v="3"/>
    <n v="51.900000000000006"/>
    <n v="0.24752181758100888"/>
    <n v="0.35319767441860461"/>
  </r>
  <r>
    <x v="0"/>
    <x v="2"/>
    <x v="1"/>
    <x v="4"/>
    <s v="65E8G"/>
    <s v="Open Cell"/>
    <n v="65"/>
    <s v="3840 x 2160"/>
    <n v="400000"/>
    <s v="POB"/>
    <s v="PCB"/>
    <n v="9504"/>
    <n v="792"/>
    <n v="0.21"/>
    <n v="13.65"/>
    <n v="0.24459413127596438"/>
    <n v="4.2640014209065678E-2"/>
  </r>
  <r>
    <x v="0"/>
    <x v="2"/>
    <x v="1"/>
    <x v="4"/>
    <s v="75U9G"/>
    <s v="Open Cell"/>
    <n v="75"/>
    <s v="3840 x 2160"/>
    <n v="400000"/>
    <s v="POB"/>
    <s v="PCB"/>
    <n v="15360"/>
    <n v="1280"/>
    <n v="0.105"/>
    <n v="7.875"/>
    <n v="0.16282153709198813"/>
    <n v="2.9203203410172227E-2"/>
  </r>
  <r>
    <x v="0"/>
    <x v="2"/>
    <x v="1"/>
    <x v="1"/>
    <s v="65R635"/>
    <s v="ChinaStar"/>
    <n v="65"/>
    <s v="3840 x 2160"/>
    <n v="1000000"/>
    <s v="POB"/>
    <s v="PCB"/>
    <n v="2560"/>
    <n v="160"/>
    <n v="60.164999999999999"/>
    <n v="3910.7249999999999"/>
    <n v="70.076218610563799"/>
    <n v="12.216364070897317"/>
  </r>
  <r>
    <x v="0"/>
    <x v="2"/>
    <x v="1"/>
    <x v="1"/>
    <s v="75R635"/>
    <s v="ChinaStar"/>
    <n v="75"/>
    <s v="3840 x 2160"/>
    <n v="1000000"/>
    <s v="POB"/>
    <s v="PCB"/>
    <n v="3840"/>
    <n v="240"/>
    <n v="5.25"/>
    <n v="393.75"/>
    <n v="8.1410768545994063"/>
    <n v="1.4601601705086114"/>
  </r>
  <r>
    <x v="0"/>
    <x v="2"/>
    <x v="1"/>
    <x v="1"/>
    <s v="55R635"/>
    <s v="Open Cell"/>
    <n v="55"/>
    <s v="3840 x 2160"/>
    <n v="1000000"/>
    <s v="POB"/>
    <s v="PCB"/>
    <n v="2048"/>
    <n v="128"/>
    <n v="14.49"/>
    <n v="796.95"/>
    <n v="12.083529006053412"/>
    <n v="2.2404701429203073"/>
  </r>
  <r>
    <x v="0"/>
    <x v="3"/>
    <x v="0"/>
    <x v="0"/>
    <s v="XDR"/>
    <s v="LGD"/>
    <n v="31.5"/>
    <s v="6016 x 3384"/>
    <n v="1000000"/>
    <s v="POB"/>
    <s v="PCB"/>
    <n v="576"/>
    <n v="576"/>
    <n v="20"/>
    <n v="630"/>
    <n v="5.4708036462908005"/>
    <n v="4.2817348601726604"/>
  </r>
  <r>
    <x v="0"/>
    <x v="3"/>
    <x v="0"/>
    <x v="2"/>
    <s v="PA32UCX"/>
    <s v="AUO"/>
    <n v="31.5"/>
    <s v="3840 x 2160"/>
    <n v="1000000"/>
    <s v="POB"/>
    <s v="PCB"/>
    <n v="5000"/>
    <n v="1152"/>
    <n v="30"/>
    <n v="945"/>
    <n v="8.2062054694362008"/>
    <n v="4.4958216031812936"/>
  </r>
  <r>
    <x v="0"/>
    <x v="3"/>
    <x v="0"/>
    <x v="2"/>
    <s v="PG32UQX"/>
    <s v="AUO"/>
    <n v="31.5"/>
    <s v="3840 x 2160"/>
    <n v="1000000"/>
    <s v="POB"/>
    <s v="PCB"/>
    <n v="4608"/>
    <n v="576"/>
    <n v="30"/>
    <n v="945"/>
    <n v="8.2062054694362008"/>
    <n v="4.4958216031812936"/>
  </r>
  <r>
    <x v="0"/>
    <x v="3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5799418604651162"/>
  </r>
  <r>
    <x v="0"/>
    <x v="3"/>
    <x v="1"/>
    <x v="4"/>
    <s v="75U9G"/>
    <s v="Open Cell"/>
    <n v="75"/>
    <s v="3840 x 2160"/>
    <n v="400000"/>
    <s v="POB"/>
    <s v="PCB"/>
    <n v="15360"/>
    <n v="1280"/>
    <n v="0.315"/>
    <n v="23.625"/>
    <n v="0.48846461127596441"/>
    <n v="8.760961023051668E-2"/>
  </r>
  <r>
    <x v="0"/>
    <x v="3"/>
    <x v="1"/>
    <x v="4"/>
    <m/>
    <s v="Open Cell"/>
    <n v="85"/>
    <s v="7680 x 4320"/>
    <n v="400000"/>
    <s v="POB"/>
    <s v="PCB"/>
    <n v="21060"/>
    <n v="2340"/>
    <n v="0.21"/>
    <n v="17.849999999999998"/>
    <n v="0.41827043750741832"/>
    <n v="0.1548691593063454"/>
  </r>
  <r>
    <x v="0"/>
    <x v="3"/>
    <x v="1"/>
    <x v="5"/>
    <s v="2021 Model"/>
    <s v="Open Cell"/>
    <n v="50"/>
    <s v="3840 x 2160"/>
    <n v="1000000"/>
    <s v="COB"/>
    <s v="PCB"/>
    <n v="5376"/>
    <n v="448"/>
    <n v="0.51100000000000001"/>
    <n v="25.55"/>
    <n v="0.3521769543026706"/>
    <n v="9.3869367336964354E-2"/>
  </r>
  <r>
    <x v="0"/>
    <x v="3"/>
    <x v="1"/>
    <x v="5"/>
    <s v="2021 Model"/>
    <s v="Open Cell"/>
    <n v="55"/>
    <s v="3840 x 2160"/>
    <n v="1000000"/>
    <s v="COB"/>
    <s v="PCB"/>
    <n v="6912"/>
    <n v="576"/>
    <n v="8.3130000000000006"/>
    <n v="457.21500000000003"/>
    <n v="6.932393141982196"/>
    <n v="1.7875065807819932"/>
  </r>
  <r>
    <x v="0"/>
    <x v="3"/>
    <x v="1"/>
    <x v="5"/>
    <s v="2021 Model"/>
    <s v="Open Cell"/>
    <n v="65"/>
    <s v="3840 x 2160"/>
    <n v="1000000"/>
    <s v="COB"/>
    <s v="PCB"/>
    <n v="9504"/>
    <n v="792"/>
    <n v="14.98"/>
    <n v="973.7"/>
    <n v="17.447714697685463"/>
    <n v="4.3517892088954664"/>
  </r>
  <r>
    <x v="0"/>
    <x v="3"/>
    <x v="1"/>
    <x v="5"/>
    <s v="2021 Model"/>
    <s v="Open Cell"/>
    <n v="65"/>
    <s v="7680 x 4320"/>
    <n v="1000000"/>
    <s v="COB"/>
    <s v="PCB"/>
    <n v="12096"/>
    <n v="1344"/>
    <n v="0.68899999999999995"/>
    <n v="44.784999999999997"/>
    <n v="0.80250169737685462"/>
    <n v="0.29090551311863405"/>
  </r>
  <r>
    <x v="0"/>
    <x v="3"/>
    <x v="1"/>
    <x v="5"/>
    <s v="2021 Model"/>
    <s v="Open Cell"/>
    <n v="75"/>
    <s v="3840 x 2160"/>
    <n v="1000000"/>
    <s v="COB"/>
    <s v="PCB"/>
    <n v="12000"/>
    <n v="1000"/>
    <n v="4.1100000000000003"/>
    <n v="308.25"/>
    <n v="6.3733001661721076"/>
    <n v="1.611962371183761"/>
  </r>
  <r>
    <x v="0"/>
    <x v="3"/>
    <x v="1"/>
    <x v="5"/>
    <s v="2021 Model"/>
    <s v="Open Cell"/>
    <n v="75"/>
    <s v="7680 x 4320"/>
    <n v="1000000"/>
    <s v="COB"/>
    <s v="PCB"/>
    <n v="17279.640575999994"/>
    <n v="1919.9600639999994"/>
    <n v="0.63200000000000001"/>
    <n v="47.4"/>
    <n v="0.98003058516320485"/>
    <n v="0.3628669377716644"/>
  </r>
  <r>
    <x v="0"/>
    <x v="3"/>
    <x v="1"/>
    <x v="5"/>
    <s v="2021 Model"/>
    <s v="Open Cell"/>
    <n v="85"/>
    <s v="3840 x 2160"/>
    <n v="1000000"/>
    <s v="COB"/>
    <s v="PCB"/>
    <n v="15840"/>
    <n v="1320"/>
    <n v="1.9259999999999999"/>
    <n v="163.71"/>
    <n v="3.8361374411394658"/>
    <n v="0.97527034128769385"/>
  </r>
  <r>
    <x v="0"/>
    <x v="3"/>
    <x v="1"/>
    <x v="5"/>
    <s v="2021 Model"/>
    <s v="Open Cell"/>
    <n v="85"/>
    <s v="7680 x 4320"/>
    <n v="1000000"/>
    <s v="COB"/>
    <s v="PCB"/>
    <n v="21060"/>
    <n v="2340"/>
    <n v="0.48699999999999999"/>
    <n v="41.394999999999996"/>
    <n v="0.96998906221958447"/>
    <n v="0.35914895515328676"/>
  </r>
  <r>
    <x v="0"/>
    <x v="3"/>
    <x v="1"/>
    <x v="1"/>
    <s v="65R635"/>
    <s v="ChinaStar"/>
    <n v="65"/>
    <s v="3840 x 2160"/>
    <n v="1000000"/>
    <s v="POB"/>
    <s v="PCB"/>
    <n v="2560"/>
    <n v="160"/>
    <n v="71.400000000000006"/>
    <n v="4641"/>
    <n v="83.162004633827891"/>
    <n v="14.497604831082331"/>
  </r>
  <r>
    <x v="0"/>
    <x v="3"/>
    <x v="1"/>
    <x v="1"/>
    <s v="75R635"/>
    <s v="ChinaStar"/>
    <n v="75"/>
    <s v="3840 x 2160"/>
    <n v="1000000"/>
    <s v="POB"/>
    <s v="PCB"/>
    <n v="3840"/>
    <n v="240"/>
    <n v="7.0350000000000001"/>
    <n v="527.625"/>
    <n v="10.909042985163204"/>
    <n v="1.9566146284815393"/>
  </r>
  <r>
    <x v="0"/>
    <x v="3"/>
    <x v="1"/>
    <x v="1"/>
    <s v="55R635"/>
    <s v="Open Cell"/>
    <n v="55"/>
    <s v="3840 x 2160"/>
    <n v="1000000"/>
    <s v="POB"/>
    <s v="PCB"/>
    <n v="2048"/>
    <n v="128"/>
    <n v="15.54"/>
    <n v="854.69999999999993"/>
    <n v="12.959147049970325"/>
    <n v="2.4028230518275757"/>
  </r>
  <r>
    <x v="1"/>
    <x v="0"/>
    <x v="0"/>
    <x v="0"/>
    <s v="XDR"/>
    <s v="LGD"/>
    <n v="31.5"/>
    <s v="6016 x 3384"/>
    <n v="1000000"/>
    <s v="POB"/>
    <s v="PCB"/>
    <n v="576"/>
    <n v="576"/>
    <n v="20"/>
    <n v="630"/>
    <n v="5.4708036462908005"/>
    <n v="4.1532828143674809"/>
  </r>
  <r>
    <x v="1"/>
    <x v="0"/>
    <x v="0"/>
    <x v="2"/>
    <s v="PA32UCX"/>
    <s v="AUO"/>
    <n v="31.5"/>
    <s v="3840 x 2160"/>
    <n v="1000000"/>
    <s v="POB"/>
    <s v="PCB"/>
    <n v="5000"/>
    <n v="1152"/>
    <n v="50"/>
    <n v="1575"/>
    <n v="13.677009115727001"/>
    <n v="7.2682449251430912"/>
  </r>
  <r>
    <x v="1"/>
    <x v="0"/>
    <x v="0"/>
    <x v="2"/>
    <s v="PG32UQX"/>
    <s v="AUO"/>
    <n v="31.5"/>
    <s v="3840 x 2160"/>
    <n v="1000000"/>
    <s v="POB"/>
    <s v="PCB"/>
    <n v="4608"/>
    <n v="576"/>
    <n v="50"/>
    <n v="1575"/>
    <n v="13.677009115727001"/>
    <n v="7.2682449251430912"/>
  </r>
  <r>
    <x v="1"/>
    <x v="0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57476552914929591"/>
  </r>
  <r>
    <x v="1"/>
    <x v="0"/>
    <x v="1"/>
    <x v="4"/>
    <s v="55E8G"/>
    <s v="Open Cell"/>
    <n v="55"/>
    <s v="3840 x 2160"/>
    <n v="400000"/>
    <s v="POB"/>
    <s v="PCB"/>
    <n v="2000"/>
    <n v="200"/>
    <n v="0.315"/>
    <n v="17.324999999999999"/>
    <n v="0.26268541317507416"/>
    <n v="4.4726365308917028E-2"/>
  </r>
  <r>
    <x v="1"/>
    <x v="0"/>
    <x v="1"/>
    <x v="4"/>
    <s v="65E8G"/>
    <s v="Open Cell"/>
    <n v="65"/>
    <s v="3840 x 2160"/>
    <n v="400000"/>
    <s v="POB"/>
    <s v="PCB"/>
    <n v="9504"/>
    <n v="792"/>
    <n v="0.94499999999999995"/>
    <n v="61.424999999999997"/>
    <n v="1.1006735907418397"/>
    <n v="0.18072409267455347"/>
  </r>
  <r>
    <x v="1"/>
    <x v="0"/>
    <x v="1"/>
    <x v="4"/>
    <s v="75U9G"/>
    <s v="Open Cell"/>
    <n v="75"/>
    <s v="3840 x 2160"/>
    <n v="400000"/>
    <s v="POB"/>
    <s v="PCB"/>
    <n v="15360"/>
    <n v="1280"/>
    <n v="0.42"/>
    <n v="31.5"/>
    <n v="0.65128614836795251"/>
    <n v="0.10836412074457866"/>
  </r>
  <r>
    <x v="1"/>
    <x v="0"/>
    <x v="1"/>
    <x v="4"/>
    <m/>
    <s v="Open Cell"/>
    <n v="85"/>
    <s v="7680 x 4320"/>
    <n v="400000"/>
    <s v="POB"/>
    <s v="PCB"/>
    <n v="21060"/>
    <n v="2340"/>
    <n v="0.105"/>
    <n v="8.9249999999999989"/>
    <n v="0.20913521875370916"/>
    <n v="7.7111509310233625E-2"/>
  </r>
  <r>
    <x v="1"/>
    <x v="0"/>
    <x v="1"/>
    <x v="5"/>
    <s v="2021 Model"/>
    <s v="Open Cell"/>
    <n v="50"/>
    <s v="3840 x 2160"/>
    <n v="1000000"/>
    <s v="COB"/>
    <s v="PCB"/>
    <n v="5376"/>
    <n v="448"/>
    <n v="32.802999999999997"/>
    <n v="1640.1499999999999"/>
    <n v="22.607555052818991"/>
    <n v="6.0488928519002467"/>
  </r>
  <r>
    <x v="1"/>
    <x v="0"/>
    <x v="1"/>
    <x v="5"/>
    <s v="2021 Model"/>
    <s v="Open Cell"/>
    <n v="55"/>
    <s v="3840 x 2160"/>
    <n v="1000000"/>
    <s v="COB"/>
    <s v="PCB"/>
    <n v="6912"/>
    <n v="576"/>
    <n v="99.787999999999997"/>
    <n v="5488.34"/>
    <n v="83.215403206077141"/>
    <n v="20.241063680028173"/>
  </r>
  <r>
    <x v="1"/>
    <x v="0"/>
    <x v="1"/>
    <x v="5"/>
    <s v="2021 Model"/>
    <s v="Open Cell"/>
    <n v="65"/>
    <s v="3840 x 2160"/>
    <n v="1000000"/>
    <s v="COB"/>
    <s v="PCB"/>
    <n v="9504"/>
    <n v="792"/>
    <n v="97.241"/>
    <n v="6320.665"/>
    <n v="113.25989485431454"/>
    <n v="26.5665782248923"/>
  </r>
  <r>
    <x v="1"/>
    <x v="0"/>
    <x v="1"/>
    <x v="5"/>
    <s v="2021 Model"/>
    <s v="Open Cell"/>
    <n v="65"/>
    <s v="7680 x 4320"/>
    <n v="1000000"/>
    <s v="COB"/>
    <s v="PCB"/>
    <n v="12096"/>
    <n v="1344"/>
    <n v="19.187999999999999"/>
    <n v="1247.22"/>
    <n v="22.348915194872401"/>
    <n v="8.0858431441371135"/>
  </r>
  <r>
    <x v="1"/>
    <x v="0"/>
    <x v="1"/>
    <x v="5"/>
    <s v="2021 Model"/>
    <s v="Open Cell"/>
    <n v="75"/>
    <s v="3840 x 2160"/>
    <n v="1000000"/>
    <s v="COB"/>
    <s v="PCB"/>
    <n v="12000"/>
    <n v="1000"/>
    <n v="38.259"/>
    <n v="2869.4250000000002"/>
    <n v="59.327516072403562"/>
    <n v="14.101710529138895"/>
  </r>
  <r>
    <x v="1"/>
    <x v="0"/>
    <x v="1"/>
    <x v="5"/>
    <s v="2021 Model"/>
    <s v="Open Cell"/>
    <n v="75"/>
    <s v="7680 x 4320"/>
    <n v="1000000"/>
    <s v="COB"/>
    <s v="PCB"/>
    <n v="17279.640575999994"/>
    <n v="1919.9600639999994"/>
    <n v="11.756"/>
    <n v="881.7"/>
    <n v="18.229809429080117"/>
    <n v="6.7216231101169575"/>
  </r>
  <r>
    <x v="1"/>
    <x v="0"/>
    <x v="1"/>
    <x v="5"/>
    <s v="2021 Model"/>
    <s v="Open Cell"/>
    <n v="85"/>
    <s v="3840 x 2160"/>
    <n v="1000000"/>
    <s v="COB"/>
    <s v="PCB"/>
    <n v="15840"/>
    <n v="1320"/>
    <n v="19.408999999999999"/>
    <n v="1649.7649999999999"/>
    <n v="38.658147245626104"/>
    <n v="9.240789878297841"/>
  </r>
  <r>
    <x v="1"/>
    <x v="0"/>
    <x v="1"/>
    <x v="5"/>
    <s v="2021 Model"/>
    <s v="Open Cell"/>
    <n v="85"/>
    <s v="7680 x 4320"/>
    <n v="1000000"/>
    <s v="COB"/>
    <s v="PCB"/>
    <n v="21060"/>
    <n v="2340"/>
    <n v="5.78"/>
    <n v="491.3"/>
    <n v="11.512395851394659"/>
    <n v="4.2448049886966697"/>
  </r>
  <r>
    <x v="1"/>
    <x v="0"/>
    <x v="1"/>
    <x v="6"/>
    <s v="Q70"/>
    <s v="Open Cell"/>
    <n v="75"/>
    <s v="3840 x 2160"/>
    <n v="1000000"/>
    <s v="POB"/>
    <s v="PCB"/>
    <n v="4000"/>
    <n v="252"/>
    <n v="5.2999999999999999E-2"/>
    <n v="3.9750000000000001"/>
    <n v="8.2186109198813057E-2"/>
    <n v="1.367451999872064E-2"/>
  </r>
  <r>
    <x v="1"/>
    <x v="0"/>
    <x v="1"/>
    <x v="1"/>
    <s v="65R635"/>
    <s v="ChinaStar"/>
    <n v="65"/>
    <s v="3840 x 2160"/>
    <n v="1000000"/>
    <s v="POB"/>
    <s v="PCB"/>
    <n v="2560"/>
    <n v="160"/>
    <n v="68.271000000000001"/>
    <n v="4437.6149999999998"/>
    <n v="79.517552077816021"/>
    <n v="13.056311672999408"/>
  </r>
  <r>
    <x v="1"/>
    <x v="0"/>
    <x v="1"/>
    <x v="1"/>
    <s v="75R635"/>
    <s v="ChinaStar"/>
    <n v="75"/>
    <s v="3840 x 2160"/>
    <n v="1000000"/>
    <s v="POB"/>
    <s v="PCB"/>
    <n v="3840"/>
    <n v="240"/>
    <n v="11.234999999999999"/>
    <n v="842.625"/>
    <n v="17.42190446884273"/>
    <n v="2.8987402299174794"/>
  </r>
  <r>
    <x v="1"/>
    <x v="0"/>
    <x v="1"/>
    <x v="1"/>
    <s v="55R635"/>
    <s v="Open Cell"/>
    <n v="55"/>
    <s v="3840 x 2160"/>
    <n v="1000000"/>
    <s v="POB"/>
    <s v="PCB"/>
    <n v="2048"/>
    <n v="128"/>
    <n v="14.595000000000001"/>
    <n v="802.72500000000002"/>
    <n v="12.171090810445104"/>
    <n v="2.0723215926464884"/>
  </r>
  <r>
    <x v="1"/>
    <x v="1"/>
    <x v="0"/>
    <x v="7"/>
    <s v="X32 (Predator)"/>
    <s v="AUO"/>
    <n v="31.5"/>
    <s v="3840 x 2160"/>
    <n v="1000000"/>
    <s v="POB"/>
    <s v="PCB"/>
    <n v="2304"/>
    <n v="1152"/>
    <n v="30"/>
    <n v="945"/>
    <n v="8.2062054694362008"/>
    <n v="4.2301185464332782"/>
  </r>
  <r>
    <x v="1"/>
    <x v="1"/>
    <x v="0"/>
    <x v="0"/>
    <s v="XDR"/>
    <s v="LGD"/>
    <n v="31.5"/>
    <s v="6016 x 3384"/>
    <n v="1000000"/>
    <s v="POB"/>
    <s v="PCB"/>
    <n v="576"/>
    <n v="576"/>
    <n v="20"/>
    <n v="630"/>
    <n v="5.4708036462908005"/>
    <n v="4.0286843299364561"/>
  </r>
  <r>
    <x v="1"/>
    <x v="1"/>
    <x v="0"/>
    <x v="2"/>
    <s v="PA32UCX"/>
    <s v="AUO"/>
    <n v="31.5"/>
    <s v="3840 x 2160"/>
    <n v="1000000"/>
    <s v="POB"/>
    <s v="PCB"/>
    <n v="5000"/>
    <n v="1152"/>
    <n v="50"/>
    <n v="1575"/>
    <n v="13.677009115727001"/>
    <n v="7.0501975773887979"/>
  </r>
  <r>
    <x v="1"/>
    <x v="1"/>
    <x v="0"/>
    <x v="2"/>
    <s v="PG32UQX"/>
    <s v="AUO"/>
    <n v="31.5"/>
    <s v="3840 x 2160"/>
    <n v="1000000"/>
    <s v="POB"/>
    <s v="PCB"/>
    <n v="4608"/>
    <n v="576"/>
    <n v="60"/>
    <n v="1890"/>
    <n v="16.412410938872402"/>
    <n v="8.4602370928665565"/>
  </r>
  <r>
    <x v="1"/>
    <x v="1"/>
    <x v="2"/>
    <x v="7"/>
    <s v="PREDATOR HELIOS 500"/>
    <s v="AUO"/>
    <n v="17.3"/>
    <s v="3840 x 2160"/>
    <n v="1000000"/>
    <s v="COB"/>
    <s v="FPC"/>
    <n v="4000"/>
    <n v="1152"/>
    <n v="1"/>
    <n v="17.3"/>
    <n v="8.2507272527002962E-2"/>
    <n v="0.11150451265496342"/>
  </r>
  <r>
    <x v="1"/>
    <x v="1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55752256327481708"/>
  </r>
  <r>
    <x v="1"/>
    <x v="1"/>
    <x v="3"/>
    <x v="0"/>
    <s v="iPad Pro"/>
    <s v="LGD/Sharp"/>
    <n v="12.9"/>
    <s v="2732 x 2048"/>
    <n v="1000000"/>
    <s v="COB"/>
    <s v="FPC"/>
    <n v="10384"/>
    <n v="2596"/>
    <n v="1000"/>
    <n v="12900"/>
    <n v="51.526267260771327"/>
    <n v="127.48897458469231"/>
  </r>
  <r>
    <x v="1"/>
    <x v="1"/>
    <x v="1"/>
    <x v="4"/>
    <s v="55E8G"/>
    <s v="Open Cell"/>
    <n v="55"/>
    <s v="3840 x 2160"/>
    <n v="400000"/>
    <s v="POB"/>
    <s v="PCB"/>
    <n v="2000"/>
    <n v="200"/>
    <n v="0.42"/>
    <n v="23.099999999999998"/>
    <n v="0.35024721756676558"/>
    <n v="5.9635153745222692E-2"/>
  </r>
  <r>
    <x v="1"/>
    <x v="1"/>
    <x v="1"/>
    <x v="4"/>
    <s v="65E8G"/>
    <s v="Open Cell"/>
    <n v="65"/>
    <s v="3840 x 2160"/>
    <n v="400000"/>
    <s v="POB"/>
    <s v="PCB"/>
    <n v="9504"/>
    <n v="792"/>
    <n v="0.52500000000000002"/>
    <n v="34.125"/>
    <n v="0.61148532818991097"/>
    <n v="0.10040227370808527"/>
  </r>
  <r>
    <x v="1"/>
    <x v="1"/>
    <x v="1"/>
    <x v="4"/>
    <s v="75U9G"/>
    <s v="Open Cell"/>
    <n v="75"/>
    <s v="3840 x 2160"/>
    <n v="400000"/>
    <s v="POB"/>
    <s v="PCB"/>
    <n v="15360"/>
    <n v="1280"/>
    <n v="0.21"/>
    <n v="15.75"/>
    <n v="0.32564307418397626"/>
    <n v="5.4182060372289328E-2"/>
  </r>
  <r>
    <x v="1"/>
    <x v="1"/>
    <x v="1"/>
    <x v="4"/>
    <m/>
    <s v="Open Cell"/>
    <n v="85"/>
    <s v="7680 x 4320"/>
    <n v="400000"/>
    <s v="POB"/>
    <s v="PCB"/>
    <n v="21060"/>
    <n v="2340"/>
    <n v="0.105"/>
    <n v="8.9249999999999989"/>
    <n v="0.20913521875370916"/>
    <n v="7.7111509310233625E-2"/>
  </r>
  <r>
    <x v="1"/>
    <x v="1"/>
    <x v="1"/>
    <x v="8"/>
    <s v="V75"/>
    <s v="BOE"/>
    <n v="75"/>
    <s v="3840 x 2160"/>
    <n v="1000000"/>
    <s v="COB"/>
    <s v="PCB"/>
    <n v="46080"/>
    <n v="2880"/>
    <n v="0.02"/>
    <n v="1.5"/>
    <n v="3.1013626112759644E-2"/>
    <n v="7.3717088941890252E-3"/>
  </r>
  <r>
    <x v="1"/>
    <x v="1"/>
    <x v="1"/>
    <x v="9"/>
    <m/>
    <s v="Open Cell"/>
    <n v="65"/>
    <s v="3840 x 2160"/>
    <n v="1000000"/>
    <s v="COB"/>
    <s v="PCB"/>
    <n v="16384"/>
    <n v="1000"/>
    <n v="2.14"/>
    <n v="139.1"/>
    <n v="2.4925306710979229"/>
    <n v="0.58465541696680956"/>
  </r>
  <r>
    <x v="1"/>
    <x v="1"/>
    <x v="1"/>
    <x v="9"/>
    <m/>
    <s v="Open Cell"/>
    <n v="65"/>
    <s v="7680 x 4320"/>
    <n v="1000000"/>
    <s v="COB"/>
    <s v="PCB"/>
    <n v="12000"/>
    <n v="1000"/>
    <n v="7.4999999999999997E-2"/>
    <n v="4.875"/>
    <n v="8.7355046884272994E-2"/>
    <n v="3.1605077955507793E-2"/>
  </r>
  <r>
    <x v="1"/>
    <x v="1"/>
    <x v="1"/>
    <x v="9"/>
    <m/>
    <s v="Open Cell"/>
    <n v="75"/>
    <s v="3840 x 2160"/>
    <n v="1000000"/>
    <s v="COB"/>
    <s v="PCB"/>
    <n v="12000"/>
    <n v="1000"/>
    <n v="2.4129999999999998"/>
    <n v="180.97499999999999"/>
    <n v="3.7417939905044508"/>
    <n v="0.88939667808390577"/>
  </r>
  <r>
    <x v="1"/>
    <x v="1"/>
    <x v="1"/>
    <x v="9"/>
    <m/>
    <s v="Open Cell"/>
    <n v="75"/>
    <s v="7680 x 4320"/>
    <n v="1000000"/>
    <s v="COB"/>
    <s v="PCB"/>
    <n v="16000"/>
    <n v="2000"/>
    <n v="0.108"/>
    <n v="8.1"/>
    <n v="0.16747358100890208"/>
    <n v="6.1750195295392267E-2"/>
  </r>
  <r>
    <x v="1"/>
    <x v="1"/>
    <x v="1"/>
    <x v="9"/>
    <m/>
    <s v="Open Cell"/>
    <n v="86"/>
    <s v="3840 x 2160"/>
    <n v="1000000"/>
    <s v="COB"/>
    <s v="PCB"/>
    <n v="18000"/>
    <n v="1200"/>
    <n v="0.71699999999999997"/>
    <n v="61.661999999999999"/>
    <n v="1.4618946697723445"/>
    <n v="0.3413697945664152"/>
  </r>
  <r>
    <x v="1"/>
    <x v="1"/>
    <x v="1"/>
    <x v="9"/>
    <m/>
    <s v="Open Cell"/>
    <n v="86"/>
    <s v="7680 x 4320"/>
    <n v="1000000"/>
    <s v="COB"/>
    <s v="PCB"/>
    <n v="28800"/>
    <n v="2400"/>
    <n v="8.0000000000000002E-3"/>
    <n v="0.68800000000000006"/>
    <n v="1.6311237598575671E-2"/>
    <n v="5.8751626141130379E-3"/>
  </r>
  <r>
    <x v="1"/>
    <x v="1"/>
    <x v="1"/>
    <x v="5"/>
    <s v="2021 Model"/>
    <s v="Open Cell"/>
    <n v="43"/>
    <s v="3840 x 2160"/>
    <n v="1000000"/>
    <s v="COB"/>
    <s v="PCB"/>
    <n v="3976.0896000000002"/>
    <n v="331.3408"/>
    <n v="0.59499999999999997"/>
    <n v="25.584999999999997"/>
    <n v="0.30328707409851635"/>
    <n v="9.4357786553588285E-2"/>
  </r>
  <r>
    <x v="1"/>
    <x v="1"/>
    <x v="1"/>
    <x v="5"/>
    <s v="2021 Model"/>
    <s v="Open Cell"/>
    <n v="50"/>
    <s v="3840 x 2160"/>
    <n v="1000000"/>
    <s v="COB"/>
    <s v="PCB"/>
    <n v="5376"/>
    <n v="448"/>
    <n v="25.471"/>
    <n v="1273.55"/>
    <n v="17.554401571513356"/>
    <n v="4.6968676593833241"/>
  </r>
  <r>
    <x v="1"/>
    <x v="1"/>
    <x v="1"/>
    <x v="5"/>
    <s v="2021 Model"/>
    <s v="Open Cell"/>
    <n v="55"/>
    <s v="3840 x 2160"/>
    <n v="1000000"/>
    <s v="COB"/>
    <s v="PCB"/>
    <n v="6912"/>
    <n v="576"/>
    <n v="131.91200000000001"/>
    <n v="7255.1600000000008"/>
    <n v="110.0043118182552"/>
    <n v="26.75711700965924"/>
  </r>
  <r>
    <x v="1"/>
    <x v="1"/>
    <x v="1"/>
    <x v="5"/>
    <s v="2021 Model"/>
    <s v="Open Cell"/>
    <n v="55"/>
    <s v="7680 x 4320"/>
    <n v="1000000"/>
    <s v="COB"/>
    <s v="PCB"/>
    <n v="8660.4497041420109"/>
    <n v="962.27218934911241"/>
    <n v="0.33900000000000002"/>
    <n v="18.645"/>
    <n v="0.28269953989317509"/>
    <n v="0.10526572323068949"/>
  </r>
  <r>
    <x v="1"/>
    <x v="1"/>
    <x v="1"/>
    <x v="5"/>
    <s v="2021 Model"/>
    <s v="Open Cell"/>
    <n v="65"/>
    <s v="3840 x 2160"/>
    <n v="1000000"/>
    <s v="COB"/>
    <s v="PCB"/>
    <n v="9504"/>
    <n v="792"/>
    <n v="154.393"/>
    <n v="10035.545"/>
    <n v="179.82677004804748"/>
    <n v="42.180702706428328"/>
  </r>
  <r>
    <x v="1"/>
    <x v="1"/>
    <x v="1"/>
    <x v="5"/>
    <s v="2021 Model"/>
    <s v="Open Cell"/>
    <n v="65"/>
    <s v="7680 x 4320"/>
    <n v="1000000"/>
    <s v="COB"/>
    <s v="PCB"/>
    <n v="12096"/>
    <n v="1344"/>
    <n v="21.741"/>
    <n v="1413.165"/>
    <n v="25.322480990813059"/>
    <n v="9.1616799977425973"/>
  </r>
  <r>
    <x v="1"/>
    <x v="1"/>
    <x v="1"/>
    <x v="5"/>
    <s v="2021 Model"/>
    <s v="Open Cell"/>
    <n v="75"/>
    <s v="3840 x 2160"/>
    <n v="1000000"/>
    <s v="COB"/>
    <s v="PCB"/>
    <n v="12000"/>
    <n v="1000"/>
    <n v="75.430000000000007"/>
    <n v="5657.2500000000009"/>
    <n v="116.967890884273"/>
    <n v="27.80240009443391"/>
  </r>
  <r>
    <x v="1"/>
    <x v="1"/>
    <x v="1"/>
    <x v="5"/>
    <s v="2021 Model"/>
    <s v="Open Cell"/>
    <n v="75"/>
    <s v="7680 x 4320"/>
    <n v="1000000"/>
    <s v="COB"/>
    <s v="PCB"/>
    <n v="17279.640575999994"/>
    <n v="1919.9600639999994"/>
    <n v="13.842000000000001"/>
    <n v="1038.1500000000001"/>
    <n v="21.464530632640951"/>
    <n v="7.9143166970261092"/>
  </r>
  <r>
    <x v="1"/>
    <x v="1"/>
    <x v="1"/>
    <x v="5"/>
    <s v="2021 Model"/>
    <s v="Open Cell"/>
    <n v="85"/>
    <s v="3840 x 2160"/>
    <n v="1000000"/>
    <s v="COB"/>
    <s v="PCB"/>
    <n v="15840"/>
    <n v="1320"/>
    <n v="23.707999999999998"/>
    <n v="2015.1799999999998"/>
    <n v="47.220740630599401"/>
    <n v="11.287580320196053"/>
  </r>
  <r>
    <x v="1"/>
    <x v="1"/>
    <x v="1"/>
    <x v="5"/>
    <s v="2021 Model"/>
    <s v="Open Cell"/>
    <n v="85"/>
    <s v="7680 x 4320"/>
    <n v="1000000"/>
    <s v="COB"/>
    <s v="PCB"/>
    <n v="21060"/>
    <n v="2340"/>
    <n v="6.6550000000000002"/>
    <n v="565.67500000000007"/>
    <n v="13.255189341008901"/>
    <n v="4.887400899615284"/>
  </r>
  <r>
    <x v="1"/>
    <x v="1"/>
    <x v="1"/>
    <x v="5"/>
    <s v="2021 Model"/>
    <s v="Open Cell"/>
    <n v="98"/>
    <s v="3840 x 2160"/>
    <n v="1000000"/>
    <s v="COB"/>
    <s v="PCB"/>
    <n v="21055.689965397924"/>
    <n v="1754.640830449827"/>
    <n v="7.9000000000000001E-2"/>
    <n v="7.742"/>
    <n v="0.20916030533127591"/>
    <n v="5.641885726097657E-2"/>
  </r>
  <r>
    <x v="1"/>
    <x v="1"/>
    <x v="1"/>
    <x v="6"/>
    <s v="Q70"/>
    <s v="Open Cell"/>
    <n v="75"/>
    <s v="3840 x 2160"/>
    <n v="1000000"/>
    <s v="POB"/>
    <s v="PCB"/>
    <n v="4000"/>
    <n v="252"/>
    <n v="0.105"/>
    <n v="7.875"/>
    <n v="0.16282153709198813"/>
    <n v="2.7091030186144664E-2"/>
  </r>
  <r>
    <x v="1"/>
    <x v="1"/>
    <x v="1"/>
    <x v="1"/>
    <s v="65R635"/>
    <s v="ChinaStar"/>
    <n v="65"/>
    <s v="3840 x 2160"/>
    <n v="1000000"/>
    <s v="POB"/>
    <s v="PCB"/>
    <n v="2560"/>
    <n v="160"/>
    <n v="53.76"/>
    <n v="3494.4"/>
    <n v="62.616097606646882"/>
    <n v="10.281192827707931"/>
  </r>
  <r>
    <x v="1"/>
    <x v="1"/>
    <x v="1"/>
    <x v="1"/>
    <s v="75R635"/>
    <s v="ChinaStar"/>
    <n v="75"/>
    <s v="3840 x 2160"/>
    <n v="1000000"/>
    <s v="POB"/>
    <s v="PCB"/>
    <n v="3840"/>
    <n v="240"/>
    <n v="6.93"/>
    <n v="519.75"/>
    <n v="10.746221448071218"/>
    <n v="1.7880079922855479"/>
  </r>
  <r>
    <x v="1"/>
    <x v="1"/>
    <x v="1"/>
    <x v="1"/>
    <s v="55R635"/>
    <s v="Open Cell"/>
    <n v="55"/>
    <s v="3840 x 2160"/>
    <n v="1000000"/>
    <s v="POB"/>
    <s v="PCB"/>
    <n v="2048"/>
    <n v="128"/>
    <n v="12.705"/>
    <n v="698.77499999999998"/>
    <n v="10.594978331394659"/>
    <n v="1.8039634007929866"/>
  </r>
  <r>
    <x v="1"/>
    <x v="2"/>
    <x v="0"/>
    <x v="7"/>
    <s v="X32 (Predator)"/>
    <s v="AUO"/>
    <n v="31.5"/>
    <s v="3840 x 2160"/>
    <n v="1000000"/>
    <s v="POB"/>
    <s v="PCB"/>
    <n v="2304"/>
    <n v="1152"/>
    <n v="50"/>
    <n v="1575"/>
    <n v="13.677009115727001"/>
    <n v="6.8386916500671333"/>
  </r>
  <r>
    <x v="1"/>
    <x v="2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6.8386916500671333"/>
  </r>
  <r>
    <x v="1"/>
    <x v="2"/>
    <x v="0"/>
    <x v="0"/>
    <s v="XDR"/>
    <s v="LGD"/>
    <n v="31.5"/>
    <s v="6016 x 3384"/>
    <n v="1000000"/>
    <s v="POB"/>
    <s v="PCB"/>
    <n v="576"/>
    <n v="576"/>
    <n v="20"/>
    <n v="630"/>
    <n v="5.4708036462908005"/>
    <n v="3.9078238000383627"/>
  </r>
  <r>
    <x v="1"/>
    <x v="2"/>
    <x v="0"/>
    <x v="2"/>
    <s v="PA32UCX"/>
    <s v="AUO"/>
    <n v="31.5"/>
    <s v="3840 x 2160"/>
    <n v="1000000"/>
    <s v="POB"/>
    <s v="PCB"/>
    <n v="5000"/>
    <n v="1152"/>
    <n v="50"/>
    <n v="1575"/>
    <n v="13.677009115727001"/>
    <n v="6.8386916500671333"/>
  </r>
  <r>
    <x v="1"/>
    <x v="2"/>
    <x v="0"/>
    <x v="2"/>
    <s v="PG32UQX"/>
    <s v="AUO"/>
    <n v="31.5"/>
    <s v="3840 x 2160"/>
    <n v="1000000"/>
    <s v="POB"/>
    <s v="PCB"/>
    <n v="4608"/>
    <n v="576"/>
    <n v="60"/>
    <n v="1890"/>
    <n v="16.412410938872402"/>
    <n v="8.2064299800805607"/>
  </r>
  <r>
    <x v="1"/>
    <x v="2"/>
    <x v="0"/>
    <x v="5"/>
    <s v="Odyssey Neo G9"/>
    <s v="CSOT"/>
    <n v="49"/>
    <s v="5120 x 1440"/>
    <n v="1000000"/>
    <s v="POB"/>
    <s v="PCB"/>
    <n v="5000"/>
    <n v="1152"/>
    <n v="6"/>
    <n v="294"/>
    <n v="2.4223732022443434"/>
    <n v="1.1723471400115086"/>
  </r>
  <r>
    <x v="1"/>
    <x v="2"/>
    <x v="2"/>
    <x v="7"/>
    <s v="PREDATOR HELIOS 500"/>
    <s v="AUO"/>
    <n v="17.3"/>
    <s v="3840 x 2160"/>
    <n v="1000000"/>
    <s v="COB"/>
    <s v="FPC"/>
    <n v="4000"/>
    <n v="1152"/>
    <n v="2"/>
    <n v="34.6"/>
    <n v="0.16501454505400592"/>
    <n v="0.21631875455062902"/>
  </r>
  <r>
    <x v="1"/>
    <x v="2"/>
    <x v="2"/>
    <x v="3"/>
    <s v="Creator 17&quot;"/>
    <s v="AUO"/>
    <n v="17.3"/>
    <s v="3840 x 2160"/>
    <n v="1000000"/>
    <s v="COB"/>
    <s v="FPC"/>
    <n v="10000"/>
    <n v="240"/>
    <n v="3"/>
    <n v="51.900000000000006"/>
    <n v="0.24752181758100888"/>
    <n v="0.32447813182594354"/>
  </r>
  <r>
    <x v="1"/>
    <x v="2"/>
    <x v="3"/>
    <x v="0"/>
    <s v="iPad Pro"/>
    <s v="LGD/Sharp"/>
    <n v="12.9"/>
    <s v="2732 x 2048"/>
    <n v="1000000"/>
    <s v="COB"/>
    <s v="FPC"/>
    <n v="10384"/>
    <n v="2596"/>
    <n v="1000"/>
    <n v="12900"/>
    <n v="51.526267260771327"/>
    <n v="123.66430534715154"/>
  </r>
  <r>
    <x v="1"/>
    <x v="2"/>
    <x v="1"/>
    <x v="4"/>
    <s v="55E8G"/>
    <s v="Open Cell"/>
    <n v="55"/>
    <s v="3840 x 2160"/>
    <n v="400000"/>
    <s v="POB"/>
    <s v="PCB"/>
    <n v="2000"/>
    <n v="200"/>
    <n v="0.63"/>
    <n v="34.65"/>
    <n v="0.52537082635014831"/>
    <n v="8.9452730617834056E-2"/>
  </r>
  <r>
    <x v="1"/>
    <x v="2"/>
    <x v="1"/>
    <x v="4"/>
    <s v="65E8G"/>
    <s v="Open Cell"/>
    <n v="65"/>
    <s v="3840 x 2160"/>
    <n v="400000"/>
    <s v="POB"/>
    <s v="PCB"/>
    <n v="9504"/>
    <n v="792"/>
    <n v="0.84"/>
    <n v="54.6"/>
    <n v="0.97837652510385753"/>
    <n v="0.16064363793293643"/>
  </r>
  <r>
    <x v="1"/>
    <x v="2"/>
    <x v="1"/>
    <x v="4"/>
    <s v="75U9G"/>
    <s v="Open Cell"/>
    <n v="75"/>
    <s v="3840 x 2160"/>
    <n v="400000"/>
    <s v="POB"/>
    <s v="PCB"/>
    <n v="15360"/>
    <n v="1280"/>
    <n v="0.21"/>
    <n v="15.75"/>
    <n v="0.32564307418397626"/>
    <n v="5.4182060372289328E-2"/>
  </r>
  <r>
    <x v="1"/>
    <x v="2"/>
    <x v="1"/>
    <x v="4"/>
    <m/>
    <s v="Open Cell"/>
    <n v="85"/>
    <s v="7680 x 4320"/>
    <n v="400000"/>
    <s v="POB"/>
    <s v="PCB"/>
    <n v="21060"/>
    <n v="2340"/>
    <n v="0.105"/>
    <n v="8.9249999999999989"/>
    <n v="0.20913521875370916"/>
    <n v="7.7111509310233625E-2"/>
  </r>
  <r>
    <x v="1"/>
    <x v="2"/>
    <x v="1"/>
    <x v="8"/>
    <s v="V75"/>
    <s v="BOE"/>
    <n v="75"/>
    <s v="3840 x 2160"/>
    <n v="1000000"/>
    <s v="COB"/>
    <s v="PCB"/>
    <n v="46080"/>
    <n v="2880"/>
    <n v="5.2999999999999999E-2"/>
    <n v="3.9750000000000001"/>
    <n v="8.2186109198813057E-2"/>
    <n v="1.9535028569600914E-2"/>
  </r>
  <r>
    <x v="1"/>
    <x v="2"/>
    <x v="1"/>
    <x v="9"/>
    <m/>
    <s v="Open Cell"/>
    <n v="65"/>
    <s v="3840 x 2160"/>
    <n v="1000000"/>
    <s v="COB"/>
    <s v="PCB"/>
    <n v="16384"/>
    <n v="1000"/>
    <n v="12.43"/>
    <n v="807.94999999999993"/>
    <n v="14.477643103620178"/>
    <n v="3.3959190807931967"/>
  </r>
  <r>
    <x v="1"/>
    <x v="2"/>
    <x v="1"/>
    <x v="9"/>
    <m/>
    <s v="Open Cell"/>
    <n v="65"/>
    <s v="7680 x 4320"/>
    <n v="1000000"/>
    <s v="COB"/>
    <s v="PCB"/>
    <n v="12000"/>
    <n v="1000"/>
    <n v="0.43099999999999999"/>
    <n v="28.015000000000001"/>
    <n v="0.50200033609495553"/>
    <n v="0.1816238479843181"/>
  </r>
  <r>
    <x v="1"/>
    <x v="2"/>
    <x v="1"/>
    <x v="9"/>
    <m/>
    <s v="Open Cell"/>
    <n v="75"/>
    <s v="3840 x 2160"/>
    <n v="1000000"/>
    <s v="COB"/>
    <s v="PCB"/>
    <n v="12000"/>
    <n v="1000"/>
    <n v="14.007"/>
    <n v="1050.5249999999999"/>
    <n v="21.720393048071216"/>
    <n v="5.1627763240452831"/>
  </r>
  <r>
    <x v="1"/>
    <x v="2"/>
    <x v="1"/>
    <x v="9"/>
    <m/>
    <s v="Open Cell"/>
    <n v="75"/>
    <s v="7680 x 4320"/>
    <n v="1000000"/>
    <s v="COB"/>
    <s v="PCB"/>
    <n v="16000"/>
    <n v="2000"/>
    <n v="0.627"/>
    <n v="47.024999999999999"/>
    <n v="0.97227717863501484"/>
    <n v="0.35849418935380511"/>
  </r>
  <r>
    <x v="1"/>
    <x v="2"/>
    <x v="1"/>
    <x v="9"/>
    <m/>
    <s v="Open Cell"/>
    <n v="86"/>
    <s v="3840 x 2160"/>
    <n v="1000000"/>
    <s v="COB"/>
    <s v="PCB"/>
    <n v="18000"/>
    <n v="1200"/>
    <n v="4.1660000000000004"/>
    <n v="358.27600000000001"/>
    <n v="8.4940769794582813"/>
    <n v="1.9834680113858936"/>
  </r>
  <r>
    <x v="1"/>
    <x v="2"/>
    <x v="1"/>
    <x v="9"/>
    <m/>
    <s v="Open Cell"/>
    <n v="86"/>
    <s v="7680 x 4320"/>
    <n v="1000000"/>
    <s v="COB"/>
    <s v="PCB"/>
    <n v="28800"/>
    <n v="2400"/>
    <n v="4.7E-2"/>
    <n v="4.0419999999999998"/>
    <n v="9.5828520891632074E-2"/>
    <n v="3.4516580357914099E-2"/>
  </r>
  <r>
    <x v="1"/>
    <x v="2"/>
    <x v="1"/>
    <x v="5"/>
    <s v="2021 Model"/>
    <s v="Open Cell"/>
    <n v="43"/>
    <s v="3840 x 2160"/>
    <n v="1000000"/>
    <s v="COB"/>
    <s v="PCB"/>
    <n v="3976.0896000000002"/>
    <n v="331.3408"/>
    <n v="12.884"/>
    <n v="554.01200000000006"/>
    <n v="6.5673120381265289"/>
    <n v="2.0432028940444229"/>
  </r>
  <r>
    <x v="1"/>
    <x v="2"/>
    <x v="1"/>
    <x v="5"/>
    <s v="2021 Model"/>
    <s v="Open Cell"/>
    <n v="50"/>
    <s v="3840 x 2160"/>
    <n v="1000000"/>
    <s v="COB"/>
    <s v="PCB"/>
    <n v="5376"/>
    <n v="448"/>
    <n v="50.021000000000001"/>
    <n v="2501.0500000000002"/>
    <n v="34.474057595252226"/>
    <n v="9.2239023670061364"/>
  </r>
  <r>
    <x v="1"/>
    <x v="2"/>
    <x v="1"/>
    <x v="5"/>
    <s v="2021 Model"/>
    <s v="Open Cell"/>
    <n v="55"/>
    <s v="3840 x 2160"/>
    <n v="1000000"/>
    <s v="COB"/>
    <s v="PCB"/>
    <n v="6912"/>
    <n v="576"/>
    <n v="188.67"/>
    <n v="10376.849999999999"/>
    <n v="157.33605366267062"/>
    <n v="38.269947133031181"/>
  </r>
  <r>
    <x v="1"/>
    <x v="2"/>
    <x v="1"/>
    <x v="5"/>
    <s v="2021 Model"/>
    <s v="Open Cell"/>
    <n v="55"/>
    <s v="7680 x 4320"/>
    <n v="1000000"/>
    <s v="COB"/>
    <s v="PCB"/>
    <n v="8660.4497041420109"/>
    <n v="962.27218934911241"/>
    <n v="4.0970000000000004"/>
    <n v="225.33500000000004"/>
    <n v="3.4165782151691397"/>
    <n v="1.2721937111390409"/>
  </r>
  <r>
    <x v="1"/>
    <x v="2"/>
    <x v="1"/>
    <x v="5"/>
    <s v="2021 Model"/>
    <s v="Open Cell"/>
    <n v="65"/>
    <s v="3840 x 2160"/>
    <n v="1000000"/>
    <s v="COB"/>
    <s v="PCB"/>
    <n v="9504"/>
    <n v="792"/>
    <n v="196.45500000000001"/>
    <n v="12769.575000000001"/>
    <n v="228.81780980866472"/>
    <n v="53.67218688795073"/>
  </r>
  <r>
    <x v="1"/>
    <x v="2"/>
    <x v="1"/>
    <x v="5"/>
    <s v="2021 Model"/>
    <s v="Open Cell"/>
    <n v="65"/>
    <s v="7680 x 4320"/>
    <n v="1000000"/>
    <s v="COB"/>
    <s v="PCB"/>
    <n v="12096"/>
    <n v="1344"/>
    <n v="26.972000000000001"/>
    <n v="1753.18"/>
    <n v="31.415204327501488"/>
    <n v="11.366028834879417"/>
  </r>
  <r>
    <x v="1"/>
    <x v="2"/>
    <x v="1"/>
    <x v="5"/>
    <s v="2021 Model"/>
    <s v="Open Cell"/>
    <n v="75"/>
    <s v="3840 x 2160"/>
    <n v="1000000"/>
    <s v="COB"/>
    <s v="PCB"/>
    <n v="12000"/>
    <n v="1000"/>
    <n v="95.647999999999996"/>
    <n v="7173.5999999999995"/>
    <n v="148.31956552166173"/>
    <n v="35.254460615569585"/>
  </r>
  <r>
    <x v="1"/>
    <x v="2"/>
    <x v="1"/>
    <x v="5"/>
    <s v="2021 Model"/>
    <s v="Open Cell"/>
    <n v="75"/>
    <s v="7680 x 4320"/>
    <n v="1000000"/>
    <s v="COB"/>
    <s v="PCB"/>
    <n v="17279.640575999994"/>
    <n v="1919.9600639999994"/>
    <n v="19.417000000000002"/>
    <n v="1456.2750000000001"/>
    <n v="30.109578911572701"/>
    <n v="11.101884648616961"/>
  </r>
  <r>
    <x v="1"/>
    <x v="2"/>
    <x v="1"/>
    <x v="5"/>
    <s v="2021 Model"/>
    <s v="Open Cell"/>
    <n v="85"/>
    <s v="3840 x 2160"/>
    <n v="1000000"/>
    <s v="COB"/>
    <s v="PCB"/>
    <n v="15840"/>
    <n v="1320"/>
    <n v="34.953000000000003"/>
    <n v="2971.0050000000001"/>
    <n v="69.618126677127606"/>
    <n v="16.641420403737673"/>
  </r>
  <r>
    <x v="1"/>
    <x v="2"/>
    <x v="1"/>
    <x v="5"/>
    <s v="2021 Model"/>
    <s v="Open Cell"/>
    <n v="85"/>
    <s v="7680 x 4320"/>
    <n v="1000000"/>
    <s v="COB"/>
    <s v="PCB"/>
    <n v="21060"/>
    <n v="2340"/>
    <n v="8.8979999999999997"/>
    <n v="756.32999999999993"/>
    <n v="17.722715966385756"/>
    <n v="6.5346496175472266"/>
  </r>
  <r>
    <x v="1"/>
    <x v="2"/>
    <x v="1"/>
    <x v="5"/>
    <s v="2021 Model"/>
    <s v="Open Cell"/>
    <n v="98"/>
    <s v="3840 x 2160"/>
    <n v="1000000"/>
    <s v="COB"/>
    <s v="PCB"/>
    <n v="21055.689965397924"/>
    <n v="1754.640830449827"/>
    <n v="1.232"/>
    <n v="120.736"/>
    <n v="3.2618417236472395"/>
    <n v="0.87984850817117888"/>
  </r>
  <r>
    <x v="1"/>
    <x v="2"/>
    <x v="1"/>
    <x v="6"/>
    <s v="Q70"/>
    <s v="Open Cell"/>
    <n v="75"/>
    <s v="3840 x 2160"/>
    <n v="1000000"/>
    <s v="POB"/>
    <s v="PCB"/>
    <n v="4000"/>
    <n v="252"/>
    <n v="0.105"/>
    <n v="7.875"/>
    <n v="0.16282153709198813"/>
    <n v="2.7091030186144664E-2"/>
  </r>
  <r>
    <x v="1"/>
    <x v="2"/>
    <x v="1"/>
    <x v="6"/>
    <m/>
    <s v="Open Cell"/>
    <n v="86"/>
    <s v="3840 x 2160"/>
    <n v="1000000"/>
    <s v="POB"/>
    <s v="PCB"/>
    <n v="8000"/>
    <n v="576"/>
    <n v="2.1000000000000001E-2"/>
    <n v="1.806"/>
    <n v="4.2816998696261134E-2"/>
    <n v="1.5422301862046727E-2"/>
  </r>
  <r>
    <x v="1"/>
    <x v="2"/>
    <x v="1"/>
    <x v="1"/>
    <s v="65R635"/>
    <s v="ChinaStar"/>
    <n v="65"/>
    <s v="3840 x 2160"/>
    <n v="1000000"/>
    <s v="POB"/>
    <s v="PCB"/>
    <n v="2560"/>
    <n v="160"/>
    <n v="49.77"/>
    <n v="3235.05"/>
    <n v="57.968809112403562"/>
    <n v="9.5181355475264837"/>
  </r>
  <r>
    <x v="1"/>
    <x v="2"/>
    <x v="1"/>
    <x v="1"/>
    <s v="75R635"/>
    <s v="ChinaStar"/>
    <n v="75"/>
    <s v="3840 x 2160"/>
    <n v="1000000"/>
    <s v="POB"/>
    <s v="PCB"/>
    <n v="3840"/>
    <n v="240"/>
    <n v="5.67"/>
    <n v="425.25"/>
    <n v="8.7923630029673596"/>
    <n v="1.4629156300518118"/>
  </r>
  <r>
    <x v="1"/>
    <x v="2"/>
    <x v="1"/>
    <x v="1"/>
    <s v="85X12"/>
    <s v="ChinaStar"/>
    <n v="85"/>
    <s v="7680 x 4320"/>
    <n v="1000000"/>
    <s v="COB"/>
    <s v="PCB"/>
    <n v="96000"/>
    <n v="1920"/>
    <n v="0.42"/>
    <n v="35.699999999999996"/>
    <n v="0.83654087501483665"/>
    <n v="0.3084460372409345"/>
  </r>
  <r>
    <x v="1"/>
    <x v="2"/>
    <x v="1"/>
    <x v="1"/>
    <s v="55R635"/>
    <s v="Open Cell"/>
    <n v="55"/>
    <s v="3840 x 2160"/>
    <n v="1000000"/>
    <s v="POB"/>
    <s v="PCB"/>
    <n v="2048"/>
    <n v="128"/>
    <n v="11.34"/>
    <n v="623.70000000000005"/>
    <n v="9.4566748743026707"/>
    <n v="1.6101491511210126"/>
  </r>
  <r>
    <x v="1"/>
    <x v="2"/>
    <x v="1"/>
    <x v="1"/>
    <m/>
    <s v="Open Cell"/>
    <n v="98"/>
    <s v="7680 x 4320"/>
    <n v="1000000"/>
    <s v="COB"/>
    <s v="PCB"/>
    <n v="96000"/>
    <n v="1920"/>
    <n v="0.21"/>
    <n v="20.58"/>
    <n v="0.55599574834896126"/>
    <n v="0.23995868404668513"/>
  </r>
  <r>
    <x v="1"/>
    <x v="3"/>
    <x v="0"/>
    <x v="7"/>
    <s v="X32 (Predator)"/>
    <s v="AUO"/>
    <n v="31.5"/>
    <s v="3840 x 2160"/>
    <n v="1000000"/>
    <s v="POB"/>
    <s v="PCB"/>
    <n v="2304"/>
    <n v="1152"/>
    <n v="50"/>
    <n v="1575"/>
    <n v="13.677009115727001"/>
    <n v="6.6335309005651197"/>
  </r>
  <r>
    <x v="1"/>
    <x v="3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6.6335309005651197"/>
  </r>
  <r>
    <x v="1"/>
    <x v="3"/>
    <x v="0"/>
    <x v="0"/>
    <s v="XDR"/>
    <s v="LGD"/>
    <n v="31.5"/>
    <s v="6016 x 3384"/>
    <n v="1000000"/>
    <s v="POB"/>
    <s v="PCB"/>
    <n v="576"/>
    <n v="576"/>
    <n v="15"/>
    <n v="472.5"/>
    <n v="4.1031027347181004"/>
    <n v="2.8429418145279088"/>
  </r>
  <r>
    <x v="1"/>
    <x v="3"/>
    <x v="0"/>
    <x v="2"/>
    <s v="PA32UCX"/>
    <s v="AUO"/>
    <n v="31.5"/>
    <s v="3840 x 2160"/>
    <n v="1000000"/>
    <s v="POB"/>
    <s v="PCB"/>
    <n v="5000"/>
    <n v="1152"/>
    <n v="50"/>
    <n v="1575"/>
    <n v="13.677009115727001"/>
    <n v="6.6335309005651197"/>
  </r>
  <r>
    <x v="1"/>
    <x v="3"/>
    <x v="0"/>
    <x v="2"/>
    <s v="PG32UQX"/>
    <s v="AUO"/>
    <n v="31.5"/>
    <s v="3840 x 2160"/>
    <n v="1000000"/>
    <s v="POB"/>
    <s v="PCB"/>
    <n v="4608"/>
    <n v="576"/>
    <n v="60"/>
    <n v="1890"/>
    <n v="16.412410938872402"/>
    <n v="7.9602370806781435"/>
  </r>
  <r>
    <x v="1"/>
    <x v="3"/>
    <x v="0"/>
    <x v="11"/>
    <s v="UltraSharp UP3221Q"/>
    <s v="LGD"/>
    <n v="31.5"/>
    <s v="3840 x 2160"/>
    <n v="1000000"/>
    <s v="POB"/>
    <s v="PCB"/>
    <n v="5000"/>
    <n v="1152"/>
    <n v="5"/>
    <n v="157.5"/>
    <n v="1.3677009115727001"/>
    <n v="0.663353090056512"/>
  </r>
  <r>
    <x v="1"/>
    <x v="3"/>
    <x v="0"/>
    <x v="12"/>
    <s v="279P2MRX"/>
    <s v="LGD"/>
    <n v="27"/>
    <s v="3840 x 2160"/>
    <n v="80000000"/>
    <s v="POB"/>
    <s v="PCB"/>
    <n v="2304"/>
    <n v="576"/>
    <n v="10"/>
    <n v="270"/>
    <n v="2.0096829721068246"/>
    <n v="1.326706180113024"/>
  </r>
  <r>
    <x v="1"/>
    <x v="3"/>
    <x v="0"/>
    <x v="5"/>
    <s v="Odyssey Neo G9"/>
    <s v="CSOT"/>
    <n v="49"/>
    <s v="5120 x 1440"/>
    <n v="1000000"/>
    <s v="POB"/>
    <s v="PCB"/>
    <n v="5000"/>
    <n v="1152"/>
    <n v="17"/>
    <n v="833"/>
    <n v="6.8633907396923055"/>
    <n v="3.2220007231316297"/>
  </r>
  <r>
    <x v="1"/>
    <x v="3"/>
    <x v="2"/>
    <x v="7"/>
    <s v="PREDATOR HELIOS 500"/>
    <s v="AUO"/>
    <n v="17.3"/>
    <s v="3840 x 2160"/>
    <n v="1000000"/>
    <s v="COB"/>
    <s v="FPC"/>
    <n v="4000"/>
    <n v="1152"/>
    <n v="3"/>
    <n v="51.900000000000006"/>
    <n v="0.24752181758100888"/>
    <n v="0.31474378787116514"/>
  </r>
  <r>
    <x v="1"/>
    <x v="3"/>
    <x v="2"/>
    <x v="0"/>
    <s v="Macbook"/>
    <s v="LGD/Sharp"/>
    <n v="14.2"/>
    <s v="3024 x 1964"/>
    <n v="1000000"/>
    <s v="COB"/>
    <s v="FPC"/>
    <n v="10384"/>
    <n v="2596"/>
    <n v="1350"/>
    <n v="19170"/>
    <n v="80.222330548771467"/>
    <n v="155.00676720591491"/>
  </r>
  <r>
    <x v="1"/>
    <x v="3"/>
    <x v="2"/>
    <x v="0"/>
    <s v="Macbook Pro"/>
    <s v="LGD/Sharp"/>
    <n v="16.2"/>
    <s v="3456 x 2234"/>
    <n v="1000000"/>
    <s v="COB"/>
    <s v="FPC"/>
    <n v="10384"/>
    <n v="2596"/>
    <n v="1250"/>
    <n v="20250"/>
    <n v="96.491059610387481"/>
    <n v="163.73954282314949"/>
  </r>
  <r>
    <x v="1"/>
    <x v="3"/>
    <x v="2"/>
    <x v="13"/>
    <s v="AERO 16"/>
    <s v="AUO"/>
    <n v="16"/>
    <s v="2560 x 1600"/>
    <n v="1000000"/>
    <s v="COB"/>
    <s v="FPC"/>
    <n v="4000"/>
    <n v="1152"/>
    <n v="2"/>
    <n v="32"/>
    <n v="0.14845928988764046"/>
    <n v="0.1964874513877794"/>
  </r>
  <r>
    <x v="1"/>
    <x v="3"/>
    <x v="2"/>
    <x v="13"/>
    <s v="AERO 17"/>
    <s v="AUO"/>
    <n v="17.3"/>
    <s v="3840 x 2160"/>
    <n v="1000000"/>
    <s v="COB"/>
    <s v="FPC"/>
    <n v="4000"/>
    <n v="1152"/>
    <n v="2"/>
    <n v="34.6"/>
    <n v="0.16501454505400592"/>
    <n v="0.20982919191411009"/>
  </r>
  <r>
    <x v="1"/>
    <x v="3"/>
    <x v="2"/>
    <x v="3"/>
    <s v="Creator Z16"/>
    <s v="AUO"/>
    <n v="16"/>
    <s v="2560 x 1600"/>
    <n v="1000000"/>
    <s v="COB"/>
    <s v="FPC"/>
    <n v="4000"/>
    <n v="1152"/>
    <n v="2"/>
    <n v="32"/>
    <n v="0.14845928988764046"/>
    <n v="0.1964874513877794"/>
  </r>
  <r>
    <x v="1"/>
    <x v="3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41965838382822018"/>
  </r>
  <r>
    <x v="1"/>
    <x v="3"/>
    <x v="3"/>
    <x v="0"/>
    <s v="iPad Pro"/>
    <s v="LGD/Sharp"/>
    <n v="12.9"/>
    <s v="2732 x 2048"/>
    <n v="1000000"/>
    <s v="COB"/>
    <s v="FPC"/>
    <n v="10384"/>
    <n v="2596"/>
    <n v="1900"/>
    <n v="24510"/>
    <n v="97.899907795465509"/>
    <n v="227.9133147548003"/>
  </r>
  <r>
    <x v="1"/>
    <x v="3"/>
    <x v="1"/>
    <x v="4"/>
    <s v="55E8G"/>
    <s v="Open Cell"/>
    <n v="55"/>
    <s v="3840 x 2160"/>
    <n v="400000"/>
    <s v="POB"/>
    <s v="PCB"/>
    <n v="2000"/>
    <n v="200"/>
    <n v="0.84"/>
    <n v="46.199999999999996"/>
    <n v="0.70049443513353116"/>
    <n v="0.11927030749044538"/>
  </r>
  <r>
    <x v="1"/>
    <x v="3"/>
    <x v="1"/>
    <x v="4"/>
    <s v="65E8G"/>
    <s v="Open Cell"/>
    <n v="65"/>
    <s v="3840 x 2160"/>
    <n v="400000"/>
    <s v="POB"/>
    <s v="PCB"/>
    <n v="9504"/>
    <n v="792"/>
    <n v="1.3129999999999999"/>
    <n v="85.344999999999999"/>
    <n v="1.529295687454006"/>
    <n v="0.25110130548326848"/>
  </r>
  <r>
    <x v="1"/>
    <x v="3"/>
    <x v="1"/>
    <x v="4"/>
    <s v="75U9G"/>
    <s v="Open Cell"/>
    <n v="75"/>
    <s v="3840 x 2160"/>
    <n v="400000"/>
    <s v="POB"/>
    <s v="PCB"/>
    <n v="15360"/>
    <n v="1280"/>
    <n v="0.47299999999999998"/>
    <n v="35.475000000000001"/>
    <n v="0.73347225756676548"/>
    <n v="0.1220386407432993"/>
  </r>
  <r>
    <x v="1"/>
    <x v="3"/>
    <x v="1"/>
    <x v="4"/>
    <s v="75U9G"/>
    <s v="Open Cell"/>
    <n v="85"/>
    <s v="3840 x 2160"/>
    <n v="400000"/>
    <s v="POB"/>
    <s v="PCB"/>
    <n v="15360"/>
    <n v="1280"/>
    <n v="0.105"/>
    <n v="8.9249999999999989"/>
    <n v="0.20913521875370916"/>
    <n v="3.4993974756808252E-2"/>
  </r>
  <r>
    <x v="1"/>
    <x v="3"/>
    <x v="1"/>
    <x v="4"/>
    <m/>
    <s v="Open Cell"/>
    <n v="85"/>
    <s v="7680 x 4320"/>
    <n v="400000"/>
    <s v="POB"/>
    <s v="PCB"/>
    <n v="21060"/>
    <n v="2340"/>
    <n v="0.21"/>
    <n v="17.849999999999998"/>
    <n v="0.41827043750741832"/>
    <n v="0.15422301862046725"/>
  </r>
  <r>
    <x v="1"/>
    <x v="3"/>
    <x v="1"/>
    <x v="8"/>
    <s v="V75"/>
    <s v="BOE"/>
    <n v="75"/>
    <s v="3840 x 2160"/>
    <n v="1000000"/>
    <s v="COB"/>
    <s v="PCB"/>
    <n v="46080"/>
    <n v="2880"/>
    <n v="0.52500000000000002"/>
    <n v="39.375"/>
    <n v="0.81410768545994072"/>
    <n v="0.19350735847246189"/>
  </r>
  <r>
    <x v="1"/>
    <x v="3"/>
    <x v="1"/>
    <x v="8"/>
    <s v="V75"/>
    <s v="BOE"/>
    <n v="85"/>
    <s v="7680 x 4320"/>
    <n v="1000000"/>
    <s v="COB"/>
    <s v="PCB"/>
    <n v="46080"/>
    <n v="2880"/>
    <n v="1.365"/>
    <n v="116.02500000000001"/>
    <n v="2.7187578437982194"/>
    <n v="1.0024496210330371"/>
  </r>
  <r>
    <x v="1"/>
    <x v="3"/>
    <x v="1"/>
    <x v="9"/>
    <m/>
    <s v="Open Cell"/>
    <n v="65"/>
    <s v="3840 x 2160"/>
    <n v="1000000"/>
    <s v="COB"/>
    <s v="PCB"/>
    <n v="16384"/>
    <n v="1000"/>
    <n v="7.0309999999999997"/>
    <n v="457.01499999999999"/>
    <n v="8.1892444619109792"/>
    <n v="1.9208935685484287"/>
  </r>
  <r>
    <x v="1"/>
    <x v="3"/>
    <x v="1"/>
    <x v="9"/>
    <m/>
    <s v="Open Cell"/>
    <n v="65"/>
    <s v="7680 x 4320"/>
    <n v="1000000"/>
    <s v="COB"/>
    <s v="PCB"/>
    <n v="12000"/>
    <n v="1000"/>
    <n v="0.24399999999999999"/>
    <n v="15.86"/>
    <n v="0.28419508586350145"/>
    <n v="0.10282185361525201"/>
  </r>
  <r>
    <x v="1"/>
    <x v="3"/>
    <x v="1"/>
    <x v="9"/>
    <m/>
    <s v="Open Cell"/>
    <n v="75"/>
    <s v="3840 x 2160"/>
    <n v="1000000"/>
    <s v="COB"/>
    <s v="PCB"/>
    <n v="12000"/>
    <n v="1000"/>
    <n v="7.9210000000000003"/>
    <n v="594.07500000000005"/>
    <n v="12.282946621958457"/>
    <n v="2.9195653075435635"/>
  </r>
  <r>
    <x v="1"/>
    <x v="3"/>
    <x v="1"/>
    <x v="9"/>
    <m/>
    <s v="Open Cell"/>
    <n v="75"/>
    <s v="7680 x 4320"/>
    <n v="1000000"/>
    <s v="COB"/>
    <s v="PCB"/>
    <n v="16000"/>
    <n v="2000"/>
    <n v="0.35499999999999998"/>
    <n v="26.625"/>
    <n v="0.55049186350148371"/>
    <n v="0.20297517898022457"/>
  </r>
  <r>
    <x v="1"/>
    <x v="3"/>
    <x v="1"/>
    <x v="9"/>
    <m/>
    <s v="Open Cell"/>
    <n v="86"/>
    <s v="3840 x 2160"/>
    <n v="1000000"/>
    <s v="COB"/>
    <s v="PCB"/>
    <n v="18000"/>
    <n v="1200"/>
    <n v="2.3559999999999999"/>
    <n v="202.61599999999999"/>
    <n v="4.8036594727805353"/>
    <n v="1.1217116262182345"/>
  </r>
  <r>
    <x v="1"/>
    <x v="3"/>
    <x v="1"/>
    <x v="9"/>
    <m/>
    <s v="Open Cell"/>
    <n v="86"/>
    <s v="7680 x 4320"/>
    <n v="1000000"/>
    <s v="COB"/>
    <s v="PCB"/>
    <n v="28800"/>
    <n v="2400"/>
    <n v="2.7E-2"/>
    <n v="2.3220000000000001"/>
    <n v="5.5050426895192892E-2"/>
    <n v="1.9828673822631506E-2"/>
  </r>
  <r>
    <x v="1"/>
    <x v="3"/>
    <x v="1"/>
    <x v="5"/>
    <s v="2021 Model"/>
    <s v="Open Cell"/>
    <n v="43"/>
    <s v="3840 x 2160"/>
    <n v="1000000"/>
    <s v="COB"/>
    <s v="PCB"/>
    <n v="3976.0896000000002"/>
    <n v="331.3408"/>
    <n v="13.241"/>
    <n v="569.36299999999994"/>
    <n v="6.7492842825856387"/>
    <n v="2.0998175659765757"/>
  </r>
  <r>
    <x v="1"/>
    <x v="3"/>
    <x v="1"/>
    <x v="5"/>
    <s v="2021 Model"/>
    <s v="Open Cell"/>
    <n v="50"/>
    <s v="3840 x 2160"/>
    <n v="1000000"/>
    <s v="COB"/>
    <s v="PCB"/>
    <n v="5376"/>
    <n v="448"/>
    <n v="59.978000000000002"/>
    <n v="2998.9"/>
    <n v="41.336339266468848"/>
    <n v="11.059979132130385"/>
  </r>
  <r>
    <x v="1"/>
    <x v="3"/>
    <x v="1"/>
    <x v="5"/>
    <s v="2021 Model"/>
    <s v="Open Cell"/>
    <n v="55"/>
    <s v="3840 x 2160"/>
    <n v="1000000"/>
    <s v="COB"/>
    <s v="PCB"/>
    <n v="6912"/>
    <n v="576"/>
    <n v="202.596"/>
    <n v="11142.78"/>
    <n v="168.94925069084866"/>
    <n v="41.094706150228362"/>
  </r>
  <r>
    <x v="1"/>
    <x v="3"/>
    <x v="1"/>
    <x v="5"/>
    <s v="2021 Model"/>
    <s v="Open Cell"/>
    <n v="55"/>
    <s v="7680 x 4320"/>
    <n v="1000000"/>
    <s v="COB"/>
    <s v="PCB"/>
    <n v="8660.4497041420109"/>
    <n v="962.27218934911241"/>
    <n v="7.8940000000000001"/>
    <n v="434.17"/>
    <n v="6.5829798463620177"/>
    <n v="2.4512319149942856"/>
  </r>
  <r>
    <x v="1"/>
    <x v="3"/>
    <x v="1"/>
    <x v="5"/>
    <s v="2021 Model"/>
    <s v="Open Cell"/>
    <n v="65"/>
    <s v="3840 x 2160"/>
    <n v="1000000"/>
    <s v="COB"/>
    <s v="PCB"/>
    <n v="9504"/>
    <n v="792"/>
    <n v="197.92400000000001"/>
    <n v="12865.060000000001"/>
    <n v="230.52880399363798"/>
    <n v="54.073522779317194"/>
  </r>
  <r>
    <x v="1"/>
    <x v="3"/>
    <x v="1"/>
    <x v="5"/>
    <s v="2021 Model"/>
    <s v="Open Cell"/>
    <n v="65"/>
    <s v="7680 x 4320"/>
    <n v="1000000"/>
    <s v="COB"/>
    <s v="PCB"/>
    <n v="12096"/>
    <n v="1344"/>
    <n v="23.952000000000002"/>
    <n v="1556.88"/>
    <n v="27.897707772961425"/>
    <n v="10.093397695870969"/>
  </r>
  <r>
    <x v="1"/>
    <x v="3"/>
    <x v="1"/>
    <x v="5"/>
    <s v="2021 Model"/>
    <s v="Open Cell"/>
    <n v="75"/>
    <s v="3840 x 2160"/>
    <n v="1000000"/>
    <s v="COB"/>
    <s v="PCB"/>
    <n v="12000"/>
    <n v="1000"/>
    <n v="90.635999999999996"/>
    <n v="6797.7"/>
    <n v="140.54755081780417"/>
    <n v="33.407110366685821"/>
  </r>
  <r>
    <x v="1"/>
    <x v="3"/>
    <x v="1"/>
    <x v="5"/>
    <s v="2021 Model"/>
    <s v="Open Cell"/>
    <n v="75"/>
    <s v="7680 x 4320"/>
    <n v="1000000"/>
    <s v="COB"/>
    <s v="PCB"/>
    <n v="17279.640575999994"/>
    <n v="1919.9600639999994"/>
    <n v="14.144"/>
    <n v="1060.8"/>
    <n v="21.93283638694362"/>
    <n v="8.0869885394261871"/>
  </r>
  <r>
    <x v="1"/>
    <x v="3"/>
    <x v="1"/>
    <x v="5"/>
    <s v="2021 Model"/>
    <s v="Open Cell"/>
    <n v="85"/>
    <s v="3840 x 2160"/>
    <n v="1000000"/>
    <s v="COB"/>
    <s v="PCB"/>
    <n v="15840"/>
    <n v="1320"/>
    <n v="46.658999999999999"/>
    <n v="3966.0149999999999"/>
    <n v="92.933715922183964"/>
    <n v="22.214746505821985"/>
  </r>
  <r>
    <x v="1"/>
    <x v="3"/>
    <x v="1"/>
    <x v="5"/>
    <s v="2021 Model"/>
    <s v="Open Cell"/>
    <n v="85"/>
    <s v="7680 x 4320"/>
    <n v="1000000"/>
    <s v="COB"/>
    <s v="PCB"/>
    <n v="21060"/>
    <n v="2340"/>
    <n v="13.651"/>
    <n v="1160.335"/>
    <n v="27.189570201970323"/>
    <n v="10.025230605657136"/>
  </r>
  <r>
    <x v="1"/>
    <x v="3"/>
    <x v="1"/>
    <x v="5"/>
    <s v="2021 Model"/>
    <s v="Open Cell"/>
    <n v="98"/>
    <s v="3840 x 2160"/>
    <n v="1000000"/>
    <s v="COB"/>
    <s v="PCB"/>
    <n v="21055.689965397924"/>
    <n v="1754.640830449827"/>
    <n v="3.42"/>
    <n v="335.15999999999997"/>
    <n v="9.0547879016830848"/>
    <n v="2.442436605475188"/>
  </r>
  <r>
    <x v="1"/>
    <x v="3"/>
    <x v="1"/>
    <x v="14"/>
    <s v="XLED EP1 55"/>
    <s v="Open Cell"/>
    <n v="55"/>
    <s v="3840 x 2160"/>
    <m/>
    <s v="COB"/>
    <s v="PCB"/>
    <n v="8000"/>
    <n v="2000"/>
    <n v="2"/>
    <n v="110"/>
    <n v="1.6678438931750741"/>
    <n v="0.40568131799471224"/>
  </r>
  <r>
    <x v="1"/>
    <x v="3"/>
    <x v="1"/>
    <x v="14"/>
    <s v="XLED EP1 65"/>
    <s v="Open Cell"/>
    <n v="65"/>
    <s v="3840 x 2160"/>
    <m/>
    <s v="COB"/>
    <s v="PCB"/>
    <n v="8000"/>
    <n v="2000"/>
    <n v="9"/>
    <n v="585"/>
    <n v="10.482605626112759"/>
    <n v="2.458831192851068"/>
  </r>
  <r>
    <x v="1"/>
    <x v="3"/>
    <x v="1"/>
    <x v="14"/>
    <s v="XLED DX1"/>
    <s v="Open Cell"/>
    <n v="65"/>
    <s v="7680 x 4320"/>
    <n v="1000000"/>
    <s v="COB"/>
    <s v="PCB"/>
    <n v="12096"/>
    <n v="1344"/>
    <n v="0.5"/>
    <n v="32.5"/>
    <n v="0.58236697922848668"/>
    <n v="0.21070051970338527"/>
  </r>
  <r>
    <x v="1"/>
    <x v="3"/>
    <x v="1"/>
    <x v="14"/>
    <s v="XLED DX1"/>
    <s v="Open Cell"/>
    <n v="75"/>
    <s v="7680 x 4320"/>
    <n v="1000000"/>
    <s v="COB"/>
    <s v="PCB"/>
    <n v="17279.640575999994"/>
    <n v="1919.9600639999994"/>
    <n v="0.4"/>
    <n v="30"/>
    <n v="0.62027252225519292"/>
    <n v="0.22870442701997137"/>
  </r>
  <r>
    <x v="1"/>
    <x v="3"/>
    <x v="1"/>
    <x v="14"/>
    <s v="XLED DX1"/>
    <s v="Open Cell"/>
    <n v="85"/>
    <s v="7680 x 4320"/>
    <n v="1000000"/>
    <s v="COB"/>
    <s v="PCB"/>
    <n v="21060"/>
    <n v="2340"/>
    <n v="0.1"/>
    <n v="8.5"/>
    <n v="0.19917639881305638"/>
    <n v="7.3439532676412983E-2"/>
  </r>
  <r>
    <x v="1"/>
    <x v="3"/>
    <x v="1"/>
    <x v="6"/>
    <s v="Q70"/>
    <s v="Open Cell"/>
    <n v="75"/>
    <s v="3840 x 2160"/>
    <n v="1000000"/>
    <s v="POB"/>
    <s v="PCB"/>
    <n v="4000"/>
    <n v="252"/>
    <n v="0.21"/>
    <n v="15.75"/>
    <n v="0.32564307418397626"/>
    <n v="5.4182060372289328E-2"/>
  </r>
  <r>
    <x v="1"/>
    <x v="3"/>
    <x v="1"/>
    <x v="6"/>
    <m/>
    <s v="Open Cell"/>
    <n v="86"/>
    <s v="3840 x 2160"/>
    <n v="1000000"/>
    <s v="POB"/>
    <s v="PCB"/>
    <n v="8000"/>
    <n v="576"/>
    <n v="5.2999999999999999E-2"/>
    <n v="4.5579999999999998"/>
    <n v="0.10806194909056381"/>
    <n v="3.8922952318498877E-2"/>
  </r>
  <r>
    <x v="1"/>
    <x v="3"/>
    <x v="1"/>
    <x v="1"/>
    <s v="65R635"/>
    <s v="ChinaStar"/>
    <n v="65"/>
    <s v="3840 x 2160"/>
    <n v="1000000"/>
    <s v="POB"/>
    <s v="PCB"/>
    <n v="2560"/>
    <n v="160"/>
    <n v="62.685000000000002"/>
    <n v="4074.5250000000001"/>
    <n v="73.011348185875377"/>
    <n v="11.988031480745381"/>
  </r>
  <r>
    <x v="1"/>
    <x v="3"/>
    <x v="1"/>
    <x v="1"/>
    <s v="75R635"/>
    <s v="ChinaStar"/>
    <n v="75"/>
    <s v="3840 x 2160"/>
    <n v="1000000"/>
    <s v="POB"/>
    <s v="PCB"/>
    <n v="3840"/>
    <n v="240"/>
    <n v="11.025"/>
    <n v="826.875"/>
    <n v="17.096261394658754"/>
    <n v="2.8445581695451896"/>
  </r>
  <r>
    <x v="1"/>
    <x v="3"/>
    <x v="1"/>
    <x v="1"/>
    <s v="75R648"/>
    <s v="ChinaStar"/>
    <n v="75"/>
    <s v="7680 x 4320"/>
    <n v="1000000"/>
    <s v="COB"/>
    <s v="PCB"/>
    <n v="40000"/>
    <n v="1000"/>
    <n v="0.105"/>
    <n v="7.875"/>
    <n v="0.16282153709198813"/>
    <n v="6.0034912092742483E-2"/>
  </r>
  <r>
    <x v="1"/>
    <x v="3"/>
    <x v="1"/>
    <x v="1"/>
    <s v="85X12"/>
    <s v="ChinaStar"/>
    <n v="85"/>
    <s v="7680 x 4320"/>
    <n v="1000000"/>
    <s v="COB"/>
    <s v="PCB"/>
    <n v="96000"/>
    <n v="1920"/>
    <n v="3.36"/>
    <n v="285.59999999999997"/>
    <n v="6.6923270001186932"/>
    <n v="2.467568297927476"/>
  </r>
  <r>
    <x v="1"/>
    <x v="3"/>
    <x v="1"/>
    <x v="1"/>
    <s v="55R635"/>
    <s v="Open Cell"/>
    <n v="55"/>
    <s v="3840 x 2160"/>
    <n v="1000000"/>
    <s v="POB"/>
    <s v="PCB"/>
    <n v="2048"/>
    <n v="128"/>
    <n v="17.114999999999998"/>
    <n v="941.32499999999993"/>
    <n v="14.272574115845694"/>
    <n v="2.4301325151178248"/>
  </r>
  <r>
    <x v="1"/>
    <x v="3"/>
    <x v="1"/>
    <x v="1"/>
    <m/>
    <s v="Open Cell"/>
    <n v="98"/>
    <s v="3840 x 2160"/>
    <n v="1000000"/>
    <s v="POB"/>
    <s v="PCB"/>
    <n v="5120"/>
    <n v="320"/>
    <n v="1.155"/>
    <n v="113.19"/>
    <n v="3.0579766159192872"/>
    <n v="0.57740058348733614"/>
  </r>
  <r>
    <x v="1"/>
    <x v="3"/>
    <x v="1"/>
    <x v="1"/>
    <m/>
    <s v="Open Cell"/>
    <n v="98"/>
    <s v="7680 x 4320"/>
    <n v="1000000"/>
    <s v="COB"/>
    <s v="PCB"/>
    <n v="96000"/>
    <n v="1920"/>
    <n v="0.63"/>
    <n v="61.74"/>
    <n v="1.6679872450468838"/>
    <n v="0.71987605214005546"/>
  </r>
  <r>
    <x v="2"/>
    <x v="0"/>
    <x v="0"/>
    <x v="7"/>
    <s v="X32 (Predator)"/>
    <s v="AUO"/>
    <n v="31.5"/>
    <s v="3840 x 2160"/>
    <n v="1000000"/>
    <s v="POB"/>
    <s v="PCB"/>
    <n v="2304"/>
    <n v="1152"/>
    <n v="30"/>
    <n v="945"/>
    <n v="8.2062054694362008"/>
    <n v="3.8408143914272039"/>
  </r>
  <r>
    <x v="2"/>
    <x v="0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6.4013573190453394"/>
  </r>
  <r>
    <x v="2"/>
    <x v="0"/>
    <x v="0"/>
    <x v="0"/>
    <s v="XDR"/>
    <s v="LGD"/>
    <n v="31.5"/>
    <s v="6016 x 3384"/>
    <n v="1000000"/>
    <s v="POB"/>
    <s v="PCB"/>
    <n v="576"/>
    <n v="576"/>
    <n v="20"/>
    <n v="630"/>
    <n v="5.4708036462908005"/>
    <n v="3.6579184680259091"/>
  </r>
  <r>
    <x v="2"/>
    <x v="0"/>
    <x v="0"/>
    <x v="2"/>
    <s v="PA32UCX"/>
    <s v="AUO"/>
    <n v="31.5"/>
    <s v="3840 x 2160"/>
    <n v="1000000"/>
    <s v="POB"/>
    <s v="PCB"/>
    <n v="5000"/>
    <n v="1152"/>
    <n v="40"/>
    <n v="1260"/>
    <n v="10.941607292581601"/>
    <n v="5.1210858552362719"/>
  </r>
  <r>
    <x v="2"/>
    <x v="0"/>
    <x v="0"/>
    <x v="2"/>
    <s v="PG32UQX"/>
    <s v="AUO"/>
    <n v="31.5"/>
    <s v="3840 x 2160"/>
    <n v="1000000"/>
    <s v="POB"/>
    <s v="PCB"/>
    <n v="4608"/>
    <n v="576"/>
    <n v="50"/>
    <n v="1575"/>
    <n v="13.677009115727001"/>
    <n v="6.4013573190453394"/>
  </r>
  <r>
    <x v="2"/>
    <x v="0"/>
    <x v="0"/>
    <x v="11"/>
    <s v="UltraSharp UP3221Q"/>
    <s v="LGD"/>
    <n v="31.5"/>
    <s v="3840 x 2160"/>
    <n v="1000000"/>
    <s v="POB"/>
    <s v="PCB"/>
    <n v="5000"/>
    <n v="1152"/>
    <n v="10"/>
    <n v="315"/>
    <n v="2.7354018231454003"/>
    <n v="1.280271463809068"/>
  </r>
  <r>
    <x v="2"/>
    <x v="0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920407195713602"/>
  </r>
  <r>
    <x v="2"/>
    <x v="0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7434388510194316"/>
  </r>
  <r>
    <x v="2"/>
    <x v="0"/>
    <x v="2"/>
    <x v="7"/>
    <s v="PREDATOR HELIOS 500"/>
    <s v="AUO"/>
    <n v="17.3"/>
    <s v="3840 x 2160"/>
    <n v="1000000"/>
    <s v="COB"/>
    <s v="FPC"/>
    <n v="4000"/>
    <n v="1152"/>
    <n v="3"/>
    <n v="51.900000000000006"/>
    <n v="0.24752181758100888"/>
    <n v="0.30372775529567442"/>
  </r>
  <r>
    <x v="2"/>
    <x v="0"/>
    <x v="2"/>
    <x v="0"/>
    <s v="Macbook"/>
    <s v="LGD/Sharp"/>
    <n v="14.2"/>
    <s v="3024 x 1964"/>
    <n v="1000000"/>
    <s v="COB"/>
    <s v="FPC"/>
    <n v="10384"/>
    <n v="2596"/>
    <n v="1560"/>
    <n v="22152"/>
    <n v="92.701359745247032"/>
    <n v="172.84976840872912"/>
  </r>
  <r>
    <x v="2"/>
    <x v="0"/>
    <x v="2"/>
    <x v="0"/>
    <s v="Macbook Pro"/>
    <s v="LGD/Sharp"/>
    <n v="16.2"/>
    <s v="3456 x 2234"/>
    <n v="1000000"/>
    <s v="COB"/>
    <s v="FPC"/>
    <n v="10384"/>
    <n v="2596"/>
    <n v="1400"/>
    <n v="22680"/>
    <n v="108.06998676363396"/>
    <n v="176.96969788325998"/>
  </r>
  <r>
    <x v="2"/>
    <x v="0"/>
    <x v="2"/>
    <x v="2"/>
    <s v="ROG Zephyrus Duo 16"/>
    <s v="AUO"/>
    <n v="16.2"/>
    <s v="3456 x 2234"/>
    <n v="1000000"/>
    <s v="COB"/>
    <s v="FPC"/>
    <n v="4000"/>
    <n v="512"/>
    <n v="1"/>
    <n v="16.2"/>
    <n v="7.7192847688309973E-2"/>
    <n v="0.11609149757967997"/>
  </r>
  <r>
    <x v="2"/>
    <x v="0"/>
    <x v="2"/>
    <x v="13"/>
    <s v="AERO 16"/>
    <s v="AUO"/>
    <n v="16"/>
    <s v="2560 x 1600"/>
    <n v="1000000"/>
    <s v="COB"/>
    <s v="FPC"/>
    <n v="4000"/>
    <n v="1152"/>
    <n v="5"/>
    <n v="80"/>
    <n v="0.37114822471910108"/>
    <n v="0.47402597647301781"/>
  </r>
  <r>
    <x v="2"/>
    <x v="0"/>
    <x v="2"/>
    <x v="13"/>
    <s v="AERO 17"/>
    <s v="AUO"/>
    <n v="17.3"/>
    <s v="3840 x 2160"/>
    <n v="1000000"/>
    <s v="COB"/>
    <s v="FPC"/>
    <n v="4000"/>
    <n v="1152"/>
    <n v="5"/>
    <n v="86.5"/>
    <n v="0.41253636263501481"/>
    <n v="0.50621292549279073"/>
  </r>
  <r>
    <x v="2"/>
    <x v="0"/>
    <x v="2"/>
    <x v="3"/>
    <s v="Creator Z16"/>
    <s v="AUO"/>
    <n v="16"/>
    <s v="2560 x 1600"/>
    <n v="1000000"/>
    <s v="COB"/>
    <s v="FPC"/>
    <n v="4000"/>
    <n v="1152"/>
    <n v="4.5"/>
    <n v="72"/>
    <n v="0.33403340224719102"/>
    <n v="0.42662337882571605"/>
  </r>
  <r>
    <x v="2"/>
    <x v="0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40497034039423258"/>
  </r>
  <r>
    <x v="2"/>
    <x v="0"/>
    <x v="3"/>
    <x v="0"/>
    <s v="iPad Pro"/>
    <s v="LGD/Sharp"/>
    <n v="12.9"/>
    <s v="2732 x 2048"/>
    <n v="1000000"/>
    <s v="COB"/>
    <s v="FPC"/>
    <n v="10384"/>
    <n v="2596"/>
    <n v="1140"/>
    <n v="14706"/>
    <n v="58.739944677279311"/>
    <n v="131.96180924302936"/>
  </r>
  <r>
    <x v="2"/>
    <x v="0"/>
    <x v="1"/>
    <x v="15"/>
    <m/>
    <s v="Open Cell"/>
    <n v="65"/>
    <s v="3840 x 2160"/>
    <n v="1000000"/>
    <s v="POB"/>
    <s v="PCB"/>
    <n v="9216"/>
    <n v="576"/>
    <n v="0.21"/>
    <n v="13.65"/>
    <n v="0.24459413127596438"/>
    <n v="3.8373079466038976E-2"/>
  </r>
  <r>
    <x v="2"/>
    <x v="0"/>
    <x v="1"/>
    <x v="4"/>
    <s v="55E8G"/>
    <s v="Open Cell"/>
    <n v="55"/>
    <s v="3840 x 2160"/>
    <n v="400000"/>
    <s v="POB"/>
    <s v="PCB"/>
    <n v="2000"/>
    <n v="200"/>
    <n v="3.78"/>
    <n v="207.89999999999998"/>
    <n v="3.1522249581008897"/>
    <n v="0.51381230421202895"/>
  </r>
  <r>
    <x v="2"/>
    <x v="0"/>
    <x v="1"/>
    <x v="4"/>
    <s v="65E8G"/>
    <s v="Open Cell"/>
    <n v="65"/>
    <s v="3840 x 2160"/>
    <n v="400000"/>
    <s v="POB"/>
    <s v="PCB"/>
    <n v="9504"/>
    <n v="792"/>
    <n v="3.476"/>
    <n v="225.94"/>
    <n v="4.0486152395964394"/>
    <n v="0.63516582963786428"/>
  </r>
  <r>
    <x v="2"/>
    <x v="0"/>
    <x v="1"/>
    <x v="4"/>
    <s v="75U9G"/>
    <s v="Open Cell"/>
    <n v="75"/>
    <s v="3840 x 2160"/>
    <n v="400000"/>
    <s v="POB"/>
    <s v="PCB"/>
    <n v="15360"/>
    <n v="1280"/>
    <n v="1.1970000000000001"/>
    <n v="89.775000000000006"/>
    <n v="1.8561655228486649"/>
    <n v="0.29489451324222421"/>
  </r>
  <r>
    <x v="2"/>
    <x v="0"/>
    <x v="1"/>
    <x v="4"/>
    <m/>
    <s v="Open Cell"/>
    <n v="85"/>
    <s v="7680 x 4320"/>
    <n v="400000"/>
    <s v="POB"/>
    <s v="PCB"/>
    <n v="21060"/>
    <n v="2340"/>
    <n v="0.105"/>
    <n v="8.9249999999999989"/>
    <n v="0.20913521875370916"/>
    <n v="7.3929122627428012E-2"/>
  </r>
  <r>
    <x v="2"/>
    <x v="0"/>
    <x v="1"/>
    <x v="8"/>
    <s v="V75"/>
    <s v="BOE"/>
    <n v="75"/>
    <s v="3840 x 2160"/>
    <n v="1000000"/>
    <s v="COB"/>
    <s v="PCB"/>
    <n v="46080"/>
    <n v="2880"/>
    <n v="0.84"/>
    <n v="63"/>
    <n v="1.302572296735905"/>
    <n v="0.29563359723531246"/>
  </r>
  <r>
    <x v="2"/>
    <x v="0"/>
    <x v="1"/>
    <x v="8"/>
    <s v="V75"/>
    <s v="BOE"/>
    <n v="85"/>
    <s v="7680 x 4320"/>
    <n v="1000000"/>
    <s v="COB"/>
    <s v="PCB"/>
    <n v="46080"/>
    <n v="2880"/>
    <n v="1.155"/>
    <n v="98.174999999999997"/>
    <n v="2.3004874062908014"/>
    <n v="0.81322034890170825"/>
  </r>
  <r>
    <x v="2"/>
    <x v="0"/>
    <x v="1"/>
    <x v="8"/>
    <s v="75R635"/>
    <m/>
    <n v="65"/>
    <s v="3840 x 2160"/>
    <n v="1000000"/>
    <s v="COB"/>
    <s v="PCB"/>
    <n v="37440"/>
    <n v="2340"/>
    <n v="0.42"/>
    <n v="27.3"/>
    <n v="0.48918826255192877"/>
    <n v="0.1096373699029685"/>
  </r>
  <r>
    <x v="2"/>
    <x v="0"/>
    <x v="1"/>
    <x v="9"/>
    <m/>
    <s v="Open Cell"/>
    <n v="65"/>
    <s v="3840 x 2160"/>
    <n v="1000000"/>
    <s v="COB"/>
    <s v="PCB"/>
    <n v="16384"/>
    <n v="1000"/>
    <n v="10.715999999999999"/>
    <n v="696.54"/>
    <n v="12.481289098824925"/>
    <n v="2.7973191806671673"/>
  </r>
  <r>
    <x v="2"/>
    <x v="0"/>
    <x v="1"/>
    <x v="9"/>
    <m/>
    <s v="Open Cell"/>
    <n v="65"/>
    <s v="7680 x 4320"/>
    <n v="1000000"/>
    <s v="COB"/>
    <s v="PCB"/>
    <n v="12000"/>
    <n v="1000"/>
    <n v="4.2999999999999997E-2"/>
    <n v="2.7949999999999999"/>
    <n v="5.0083560213649847E-2"/>
    <n v="1.7147404238972E-2"/>
  </r>
  <r>
    <x v="2"/>
    <x v="0"/>
    <x v="1"/>
    <x v="9"/>
    <m/>
    <s v="Open Cell"/>
    <n v="75"/>
    <s v="3840 x 2160"/>
    <n v="1000000"/>
    <s v="COB"/>
    <s v="PCB"/>
    <n v="12000"/>
    <n v="1000"/>
    <n v="4.7679999999999998"/>
    <n v="357.59999999999997"/>
    <n v="7.393648465281899"/>
    <n v="1.6780726090690117"/>
  </r>
  <r>
    <x v="2"/>
    <x v="0"/>
    <x v="1"/>
    <x v="9"/>
    <m/>
    <s v="Open Cell"/>
    <n v="75"/>
    <s v="7680 x 4320"/>
    <n v="1000000"/>
    <s v="COB"/>
    <s v="PCB"/>
    <n v="16000"/>
    <n v="2000"/>
    <n v="2.3E-2"/>
    <n v="1.7249999999999999"/>
    <n v="3.5665670029673587E-2"/>
    <n v="1.2444479714802382E-2"/>
  </r>
  <r>
    <x v="2"/>
    <x v="0"/>
    <x v="1"/>
    <x v="9"/>
    <m/>
    <s v="Open Cell"/>
    <n v="86"/>
    <s v="3840 x 2160"/>
    <n v="1000000"/>
    <s v="COB"/>
    <s v="PCB"/>
    <n v="18000"/>
    <n v="1200"/>
    <n v="1.6080000000000001"/>
    <n v="138.28800000000001"/>
    <n v="3.2785587573137098"/>
    <n v="0.73644088488540727"/>
  </r>
  <r>
    <x v="2"/>
    <x v="0"/>
    <x v="1"/>
    <x v="9"/>
    <m/>
    <s v="Open Cell"/>
    <n v="86"/>
    <s v="7680 x 4320"/>
    <n v="1000000"/>
    <s v="COB"/>
    <s v="PCB"/>
    <n v="28800"/>
    <n v="2400"/>
    <n v="6.0000000000000001E-3"/>
    <n v="0.51600000000000001"/>
    <n v="1.2233428198931754E-2"/>
    <n v="4.2245212929958873E-3"/>
  </r>
  <r>
    <x v="2"/>
    <x v="0"/>
    <x v="1"/>
    <x v="5"/>
    <s v="2022 Model"/>
    <s v="Open Cell"/>
    <n v="43"/>
    <s v="3840 x 2160"/>
    <n v="1000000"/>
    <s v="COB"/>
    <s v="PCB"/>
    <n v="3614.6269090909086"/>
    <n v="301.21890909090905"/>
    <n v="26.754000000000001"/>
    <n v="1150.422"/>
    <n v="13.637214084759172"/>
    <n v="4.0617122149124638"/>
  </r>
  <r>
    <x v="2"/>
    <x v="0"/>
    <x v="1"/>
    <x v="5"/>
    <s v="2022 Model"/>
    <s v="Open Cell"/>
    <n v="50"/>
    <s v="3840 x 2160"/>
    <n v="1000000"/>
    <s v="COB"/>
    <s v="PCB"/>
    <n v="4887.272727272727"/>
    <n v="407.27272727272725"/>
    <n v="57.762999999999998"/>
    <n v="2888.15"/>
    <n v="39.80977967002967"/>
    <n v="10.196983483886291"/>
  </r>
  <r>
    <x v="2"/>
    <x v="0"/>
    <x v="1"/>
    <x v="5"/>
    <s v="2022 Model"/>
    <s v="Open Cell"/>
    <n v="55"/>
    <s v="3840 x 2160"/>
    <n v="1000000"/>
    <s v="COB"/>
    <s v="PCB"/>
    <n v="6283.636363636364"/>
    <n v="523.63636363636363"/>
    <n v="140.827"/>
    <n v="7745.4849999999997"/>
    <n v="117.43872597208308"/>
    <n v="27.346426819828952"/>
  </r>
  <r>
    <x v="2"/>
    <x v="0"/>
    <x v="1"/>
    <x v="5"/>
    <s v="2022 Model"/>
    <s v="Open Cell"/>
    <n v="55"/>
    <s v="7680 x 4320"/>
    <n v="1000000"/>
    <s v="COB"/>
    <s v="PCB"/>
    <n v="7873.1360946745563"/>
    <n v="962.27218934911241"/>
    <n v="9.2750000000000004"/>
    <n v="510.125"/>
    <n v="7.7346260545994063"/>
    <n v="2.751371224310819"/>
  </r>
  <r>
    <x v="2"/>
    <x v="0"/>
    <x v="1"/>
    <x v="5"/>
    <s v="2022 Model"/>
    <s v="Open Cell"/>
    <n v="65"/>
    <s v="3840 x 2160"/>
    <n v="1000000"/>
    <s v="COB"/>
    <s v="PCB"/>
    <n v="8640"/>
    <n v="720"/>
    <n v="152.18899999999999"/>
    <n v="9892.2849999999999"/>
    <n v="177.2596964036083"/>
    <n v="39.727623067054459"/>
  </r>
  <r>
    <x v="2"/>
    <x v="0"/>
    <x v="1"/>
    <x v="5"/>
    <s v="2022 Model"/>
    <s v="Open Cell"/>
    <n v="65"/>
    <s v="7680 x 4320"/>
    <n v="1000000"/>
    <s v="COB"/>
    <s v="PCB"/>
    <n v="10996.363636363636"/>
    <n v="1221.8181818181818"/>
    <n v="27.122"/>
    <n v="1762.93"/>
    <n v="31.589914421270031"/>
    <n v="10.815625529520899"/>
  </r>
  <r>
    <x v="2"/>
    <x v="0"/>
    <x v="1"/>
    <x v="5"/>
    <s v="2022 Model"/>
    <s v="Open Cell"/>
    <n v="75"/>
    <s v="3840 x 2160"/>
    <n v="1000000"/>
    <s v="COB"/>
    <s v="PCB"/>
    <n v="10909.09090909091"/>
    <n v="909.09090909090912"/>
    <n v="75.972999999999999"/>
    <n v="5697.9750000000004"/>
    <n v="117.80991083323441"/>
    <n v="26.738299146140942"/>
  </r>
  <r>
    <x v="2"/>
    <x v="0"/>
    <x v="1"/>
    <x v="5"/>
    <s v="2022 Model"/>
    <s v="Open Cell"/>
    <n v="75"/>
    <s v="7680 x 4320"/>
    <n v="1000000"/>
    <s v="COB"/>
    <s v="PCB"/>
    <n v="15708.764159999995"/>
    <n v="1745.4182399999995"/>
    <n v="19.882000000000001"/>
    <n v="1491.15"/>
    <n v="30.830645718694363"/>
    <n v="10.757441116943522"/>
  </r>
  <r>
    <x v="2"/>
    <x v="0"/>
    <x v="1"/>
    <x v="5"/>
    <s v="2022 Model"/>
    <s v="Open Cell"/>
    <n v="85"/>
    <s v="3840 x 2160"/>
    <n v="1000000"/>
    <s v="COB"/>
    <s v="PCB"/>
    <n v="14400"/>
    <n v="1200"/>
    <n v="61.378999999999998"/>
    <n v="5217.2150000000001"/>
    <n v="122.25248182746586"/>
    <n v="28.110699672500875"/>
  </r>
  <r>
    <x v="2"/>
    <x v="0"/>
    <x v="1"/>
    <x v="5"/>
    <s v="2022 Model"/>
    <s v="Open Cell"/>
    <n v="85"/>
    <s v="7680 x 4320"/>
    <n v="1000000"/>
    <s v="COB"/>
    <s v="PCB"/>
    <n v="19145.454545454544"/>
    <n v="2127.272727272727"/>
    <n v="11.044"/>
    <n v="938.74"/>
    <n v="21.997041484913947"/>
    <n v="7.7759355266410957"/>
  </r>
  <r>
    <x v="2"/>
    <x v="0"/>
    <x v="1"/>
    <x v="5"/>
    <s v="2022 Model"/>
    <s v="Open Cell"/>
    <n v="98"/>
    <s v="3840 x 2160"/>
    <n v="1000000"/>
    <s v="COB"/>
    <s v="PCB"/>
    <n v="19141.53633217993"/>
    <n v="1595.1280276816608"/>
    <n v="1.96"/>
    <n v="192.07999999999998"/>
    <n v="5.1892936512569721"/>
    <n v="1.3464777372904833"/>
  </r>
  <r>
    <x v="2"/>
    <x v="0"/>
    <x v="1"/>
    <x v="14"/>
    <s v="XLED EP1 55"/>
    <s v="Open Cell"/>
    <n v="55"/>
    <s v="3840 x 2160"/>
    <m/>
    <s v="COB"/>
    <s v="PCB"/>
    <n v="8000"/>
    <n v="2000"/>
    <n v="10"/>
    <n v="550"/>
    <n v="8.3392194658753702"/>
    <n v="1.9418454429781897"/>
  </r>
  <r>
    <x v="2"/>
    <x v="0"/>
    <x v="1"/>
    <x v="14"/>
    <s v="XLED EP1 65"/>
    <s v="Open Cell"/>
    <n v="65"/>
    <s v="3840 x 2160"/>
    <m/>
    <s v="COB"/>
    <s v="PCB"/>
    <n v="8000"/>
    <n v="2000"/>
    <n v="2.2909999999999999"/>
    <n v="148.91499999999999"/>
    <n v="2.6684054988249257"/>
    <n v="0.59804574868500193"/>
  </r>
  <r>
    <x v="2"/>
    <x v="0"/>
    <x v="1"/>
    <x v="14"/>
    <s v="XLED DX1"/>
    <s v="Open Cell"/>
    <n v="65"/>
    <s v="7680 x 4320"/>
    <n v="1000000"/>
    <s v="COB"/>
    <s v="PCB"/>
    <n v="12096"/>
    <n v="1344"/>
    <n v="0.16800000000000001"/>
    <n v="10.92"/>
    <n v="0.19567530502077154"/>
    <n v="6.6994509584820852E-2"/>
  </r>
  <r>
    <x v="2"/>
    <x v="0"/>
    <x v="1"/>
    <x v="14"/>
    <s v="XLED DX1"/>
    <s v="Open Cell"/>
    <n v="75"/>
    <s v="7680 x 4320"/>
    <n v="1000000"/>
    <s v="COB"/>
    <s v="PCB"/>
    <n v="17279.640575999994"/>
    <n v="1919.9600639999994"/>
    <n v="0.49099999999999999"/>
    <n v="36.825000000000003"/>
    <n v="0.76138452106824928"/>
    <n v="0.26566258869425952"/>
  </r>
  <r>
    <x v="2"/>
    <x v="0"/>
    <x v="1"/>
    <x v="6"/>
    <s v="Q70"/>
    <s v="Open Cell"/>
    <n v="75"/>
    <s v="3840 x 2160"/>
    <n v="1000000"/>
    <s v="POB"/>
    <s v="PCB"/>
    <n v="4000"/>
    <n v="252"/>
    <n v="0.105"/>
    <n v="7.875"/>
    <n v="0.16282153709198813"/>
    <n v="2.586793975808984E-2"/>
  </r>
  <r>
    <x v="2"/>
    <x v="0"/>
    <x v="1"/>
    <x v="6"/>
    <m/>
    <s v="Open Cell"/>
    <n v="86"/>
    <s v="3840 x 2160"/>
    <n v="1000000"/>
    <s v="POB"/>
    <s v="PCB"/>
    <n v="8000"/>
    <n v="576"/>
    <n v="0.105"/>
    <n v="9.0299999999999994"/>
    <n v="0.21408499348130566"/>
    <n v="7.3929122627428012E-2"/>
  </r>
  <r>
    <x v="2"/>
    <x v="0"/>
    <x v="1"/>
    <x v="16"/>
    <s v="X95k"/>
    <s v="AUO"/>
    <n v="65"/>
    <s v="3840 x 2160"/>
    <n v="1000000"/>
    <s v="COB"/>
    <s v="PCB"/>
    <n v="6480"/>
    <n v="432"/>
    <n v="8.3989999999999991"/>
    <n v="545.93499999999995"/>
    <n v="9.7826005170801178"/>
    <n v="2.192486356702458"/>
  </r>
  <r>
    <x v="2"/>
    <x v="0"/>
    <x v="1"/>
    <x v="16"/>
    <s v="X95k"/>
    <s v="AUO"/>
    <n v="75"/>
    <s v="3840 x 2160"/>
    <n v="1000000"/>
    <s v="COB"/>
    <s v="PCB"/>
    <n v="12000"/>
    <n v="600"/>
    <n v="2.8"/>
    <n v="210"/>
    <n v="4.3419076557863505"/>
    <n v="0.98544532411770824"/>
  </r>
  <r>
    <x v="2"/>
    <x v="0"/>
    <x v="1"/>
    <x v="16"/>
    <s v="X95k"/>
    <s v="AUO"/>
    <n v="85"/>
    <s v="3840 x 2160"/>
    <n v="1000000"/>
    <s v="COB"/>
    <s v="PCB"/>
    <n v="15360"/>
    <n v="768"/>
    <n v="5.601"/>
    <n v="476.08499999999998"/>
    <n v="11.155870097519285"/>
    <n v="2.5651774852258495"/>
  </r>
  <r>
    <x v="2"/>
    <x v="0"/>
    <x v="1"/>
    <x v="1"/>
    <s v="65R635"/>
    <s v="ChinaStar"/>
    <n v="65"/>
    <s v="3840 x 2160"/>
    <n v="1000000"/>
    <s v="POB"/>
    <s v="PCB"/>
    <n v="2560"/>
    <n v="160"/>
    <n v="57.015000000000001"/>
    <n v="3705.9749999999999"/>
    <n v="66.407306641424341"/>
    <n v="10.418291075029581"/>
  </r>
  <r>
    <x v="2"/>
    <x v="0"/>
    <x v="1"/>
    <x v="1"/>
    <s v="75R635"/>
    <s v="ChinaStar"/>
    <n v="75"/>
    <s v="3840 x 2160"/>
    <n v="1000000"/>
    <s v="POB"/>
    <s v="PCB"/>
    <n v="3840"/>
    <n v="240"/>
    <n v="14.07"/>
    <n v="1055.25"/>
    <n v="21.818085970326408"/>
    <n v="3.4663039275840388"/>
  </r>
  <r>
    <x v="2"/>
    <x v="0"/>
    <x v="1"/>
    <x v="1"/>
    <s v="75R648"/>
    <s v="ChinaStar"/>
    <n v="75"/>
    <s v="7680 x 4320"/>
    <n v="1000000"/>
    <s v="COB"/>
    <s v="PCB"/>
    <n v="40000"/>
    <n v="1000"/>
    <n v="1.155"/>
    <n v="86.625"/>
    <n v="1.7910369080118695"/>
    <n v="0.62492930741725006"/>
  </r>
  <r>
    <x v="2"/>
    <x v="0"/>
    <x v="1"/>
    <x v="1"/>
    <s v="85R635"/>
    <s v="ChinaStar"/>
    <n v="85"/>
    <s v="3840 x 2160"/>
    <n v="1000000"/>
    <s v="POB"/>
    <s v="PCB"/>
    <n v="7168"/>
    <n v="448"/>
    <n v="2.625"/>
    <n v="223.125"/>
    <n v="5.2283804688427296"/>
    <n v="0.84154858580655212"/>
  </r>
  <r>
    <x v="2"/>
    <x v="0"/>
    <x v="1"/>
    <x v="1"/>
    <s v="85X12"/>
    <s v="ChinaStar"/>
    <n v="85"/>
    <s v="7680 x 4320"/>
    <n v="1000000"/>
    <s v="COB"/>
    <s v="PCB"/>
    <n v="96000"/>
    <n v="1920"/>
    <n v="0.315"/>
    <n v="26.774999999999999"/>
    <n v="0.62740565626112754"/>
    <n v="0.22178736788228406"/>
  </r>
  <r>
    <x v="2"/>
    <x v="0"/>
    <x v="1"/>
    <x v="1"/>
    <s v="55R635"/>
    <s v="Open Cell"/>
    <n v="55"/>
    <s v="3840 x 2160"/>
    <n v="1000000"/>
    <s v="POB"/>
    <s v="PCB"/>
    <n v="2048"/>
    <n v="128"/>
    <n v="15.12"/>
    <n v="831.59999999999991"/>
    <n v="12.608899832403559"/>
    <n v="2.0552492168481158"/>
  </r>
  <r>
    <x v="2"/>
    <x v="0"/>
    <x v="1"/>
    <x v="1"/>
    <m/>
    <s v="Open Cell"/>
    <n v="98"/>
    <s v="3840 x 2160"/>
    <n v="1000000"/>
    <s v="POB"/>
    <s v="PCB"/>
    <n v="5120"/>
    <n v="320"/>
    <n v="0.315"/>
    <n v="30.87"/>
    <n v="0.83399362252344189"/>
    <n v="0.15147874544517939"/>
  </r>
  <r>
    <x v="2"/>
    <x v="0"/>
    <x v="1"/>
    <x v="1"/>
    <m/>
    <s v="Open Cell"/>
    <n v="98"/>
    <s v="7680 x 4320"/>
    <n v="1000000"/>
    <s v="COB"/>
    <s v="PCB"/>
    <n v="96000"/>
    <n v="1920"/>
    <n v="5.2999999999999999E-2"/>
    <n v="5.194"/>
    <n v="0.14032273648807117"/>
    <n v="5.4614785772751737E-2"/>
  </r>
  <r>
    <x v="2"/>
    <x v="1"/>
    <x v="0"/>
    <x v="7"/>
    <s v="X27S"/>
    <s v="AUO"/>
    <n v="27"/>
    <s v="3840 x 2160"/>
    <n v="1000000"/>
    <s v="POB"/>
    <s v="PCB"/>
    <n v="2304"/>
    <n v="512"/>
    <n v="15"/>
    <n v="405"/>
    <n v="3.0145244581602371"/>
    <n v="1.8531929438636257"/>
  </r>
  <r>
    <x v="2"/>
    <x v="1"/>
    <x v="0"/>
    <x v="7"/>
    <s v="X32 (Predator)"/>
    <s v="AUO"/>
    <n v="31.5"/>
    <s v="3840 x 2160"/>
    <n v="1000000"/>
    <s v="POB"/>
    <s v="PCB"/>
    <n v="2304"/>
    <n v="1152"/>
    <n v="20"/>
    <n v="630"/>
    <n v="5.4708036462908005"/>
    <n v="2.4709239251515012"/>
  </r>
  <r>
    <x v="2"/>
    <x v="1"/>
    <x v="0"/>
    <x v="7"/>
    <s v="Predator X32"/>
    <s v="AUO"/>
    <n v="31.5"/>
    <s v="3840 x 2160"/>
    <n v="1000000"/>
    <s v="POB"/>
    <s v="PCB"/>
    <n v="2304"/>
    <n v="576"/>
    <n v="5"/>
    <n v="157.5"/>
    <n v="1.3677009115727001"/>
    <n v="0.61773098128787529"/>
  </r>
  <r>
    <x v="2"/>
    <x v="1"/>
    <x v="0"/>
    <x v="7"/>
    <s v="X32 S/FP"/>
    <s v="AUO"/>
    <n v="31.5"/>
    <s v="3840 x 2160"/>
    <n v="1000000"/>
    <s v="POB"/>
    <s v="PCB"/>
    <n v="2304"/>
    <n v="576"/>
    <n v="10"/>
    <n v="315"/>
    <n v="2.7354018231454003"/>
    <n v="1.2354619625757506"/>
  </r>
  <r>
    <x v="2"/>
    <x v="1"/>
    <x v="0"/>
    <x v="17"/>
    <m/>
    <m/>
    <n v="31.5"/>
    <s v="3840 x 2160"/>
    <s v="TBD"/>
    <s v="POB"/>
    <s v="PCB"/>
    <n v="5000"/>
    <n v="1152"/>
    <n v="5"/>
    <n v="157.5"/>
    <n v="1.3677009115727001"/>
    <n v="0.61773098128787529"/>
  </r>
  <r>
    <x v="2"/>
    <x v="1"/>
    <x v="0"/>
    <x v="10"/>
    <s v="PD32M"/>
    <s v="AUO"/>
    <n v="31.5"/>
    <s v="3840 x 2160"/>
    <n v="1000000"/>
    <s v="POB"/>
    <s v="PCB"/>
    <n v="2304"/>
    <n v="576"/>
    <n v="4"/>
    <n v="126"/>
    <n v="1.0941607292581601"/>
    <n v="0.49418478503030017"/>
  </r>
  <r>
    <x v="2"/>
    <x v="1"/>
    <x v="0"/>
    <x v="10"/>
    <s v="AG3444UXM"/>
    <s v="BOE"/>
    <n v="34"/>
    <s v="3440 x 1440"/>
    <n v="1000000"/>
    <s v="POB"/>
    <s v="PCB"/>
    <n v="4608"/>
    <n v="1152"/>
    <n v="5"/>
    <n v="170"/>
    <n v="1.3282398505292223"/>
    <n v="0.61773098128787529"/>
  </r>
  <r>
    <x v="2"/>
    <x v="1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6.177309812878752"/>
  </r>
  <r>
    <x v="2"/>
    <x v="1"/>
    <x v="0"/>
    <x v="10"/>
    <s v="AG274QGM"/>
    <s v="LGD"/>
    <n v="27"/>
    <s v="2560 x 1440"/>
    <n v="1000000"/>
    <s v="POB"/>
    <s v="PCB"/>
    <n v="2304"/>
    <n v="576"/>
    <n v="12"/>
    <n v="324"/>
    <n v="2.4116195665281901"/>
    <n v="1.2509052371079474"/>
  </r>
  <r>
    <x v="2"/>
    <x v="1"/>
    <x v="0"/>
    <x v="10"/>
    <s v="AG274QZM"/>
    <s v="LGD"/>
    <n v="27"/>
    <s v="2560 x 1440"/>
    <n v="1000000"/>
    <s v="POB"/>
    <s v="PCB"/>
    <n v="2304"/>
    <n v="576"/>
    <n v="18"/>
    <n v="486"/>
    <n v="3.6174293497922845"/>
    <n v="1.8763578556619211"/>
  </r>
  <r>
    <x v="2"/>
    <x v="1"/>
    <x v="0"/>
    <x v="0"/>
    <s v="XDR"/>
    <s v="LGD"/>
    <n v="31.5"/>
    <s v="6016 x 3384"/>
    <n v="1000000"/>
    <s v="POB"/>
    <s v="PCB"/>
    <n v="576"/>
    <n v="576"/>
    <n v="16"/>
    <n v="504"/>
    <n v="4.3766429170326404"/>
    <n v="2.8239130573160014"/>
  </r>
  <r>
    <x v="2"/>
    <x v="1"/>
    <x v="0"/>
    <x v="2"/>
    <s v="PA27UCX-K"/>
    <s v="AUO"/>
    <n v="27"/>
    <s v="3440 x 1440"/>
    <n v="1000000"/>
    <s v="POB"/>
    <s v="PCB"/>
    <n v="2304"/>
    <n v="576"/>
    <n v="10"/>
    <n v="270"/>
    <n v="1.6752367664979291"/>
    <n v="1.2354619625757506"/>
  </r>
  <r>
    <x v="2"/>
    <x v="1"/>
    <x v="0"/>
    <x v="2"/>
    <s v="PA32UCX"/>
    <s v="AUO"/>
    <n v="31.5"/>
    <s v="3840 x 2160"/>
    <n v="1000000"/>
    <s v="POB"/>
    <s v="PCB"/>
    <n v="5000"/>
    <n v="1152"/>
    <n v="30"/>
    <n v="945"/>
    <n v="8.2062054694362008"/>
    <n v="3.7063858877272513"/>
  </r>
  <r>
    <x v="2"/>
    <x v="1"/>
    <x v="0"/>
    <x v="2"/>
    <s v="PG32UQX"/>
    <s v="AUO"/>
    <n v="31.5"/>
    <s v="3840 x 2160"/>
    <n v="1000000"/>
    <s v="POB"/>
    <s v="PCB"/>
    <n v="4608"/>
    <n v="576"/>
    <n v="30"/>
    <n v="945"/>
    <n v="8.2062054694362008"/>
    <n v="3.7063858877272513"/>
  </r>
  <r>
    <x v="2"/>
    <x v="1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2.4709239251515012"/>
  </r>
  <r>
    <x v="2"/>
    <x v="1"/>
    <x v="0"/>
    <x v="18"/>
    <s v="EX321UX"/>
    <s v="AUO"/>
    <n v="32"/>
    <s v="3840 x 2160"/>
    <n v="1000000"/>
    <s v="POB"/>
    <s v="PCB"/>
    <n v="4608"/>
    <n v="1152"/>
    <n v="10"/>
    <n v="320"/>
    <n v="2.8229291679525219"/>
    <n v="0"/>
  </r>
  <r>
    <x v="2"/>
    <x v="1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8531929438636257"/>
  </r>
  <r>
    <x v="2"/>
    <x v="1"/>
    <x v="0"/>
    <x v="19"/>
    <m/>
    <s v="HKC"/>
    <n v="27"/>
    <s v="3840 x 2160"/>
    <s v="TBD"/>
    <s v="POB"/>
    <s v="PCB"/>
    <n v="5000"/>
    <n v="1152"/>
    <n v="9"/>
    <n v="243"/>
    <n v="1.8087146748961422"/>
    <n v="1.1119157663181753"/>
  </r>
  <r>
    <x v="2"/>
    <x v="1"/>
    <x v="0"/>
    <x v="19"/>
    <m/>
    <s v="HKC"/>
    <n v="31.5"/>
    <s v="3840 x 2160"/>
    <s v="TBD"/>
    <s v="POB"/>
    <s v="PCB"/>
    <n v="5000"/>
    <n v="1152"/>
    <n v="9"/>
    <n v="283.5"/>
    <n v="2.4618616408308607"/>
    <n v="1.1119157663181753"/>
  </r>
  <r>
    <x v="2"/>
    <x v="1"/>
    <x v="0"/>
    <x v="3"/>
    <s v="MEG271G"/>
    <s v="AUO"/>
    <n v="27"/>
    <s v="3840 x 2160"/>
    <n v="1000000"/>
    <s v="POB"/>
    <s v="PCB"/>
    <n v="2304"/>
    <n v="576"/>
    <n v="10"/>
    <n v="270"/>
    <n v="2.0096829721068246"/>
    <n v="1.2354619625757506"/>
  </r>
  <r>
    <x v="2"/>
    <x v="1"/>
    <x v="0"/>
    <x v="20"/>
    <m/>
    <m/>
    <n v="27"/>
    <s v="3840 x 2160"/>
    <s v="TBD"/>
    <s v="POB"/>
    <s v="PCB"/>
    <n v="5000"/>
    <n v="1152"/>
    <n v="6"/>
    <n v="162"/>
    <n v="1.205809783264095"/>
    <n v="0.74127717754545031"/>
  </r>
  <r>
    <x v="2"/>
    <x v="1"/>
    <x v="0"/>
    <x v="20"/>
    <m/>
    <m/>
    <n v="31.5"/>
    <s v="3840 x 2160"/>
    <s v="TBD"/>
    <s v="POB"/>
    <s v="PCB"/>
    <n v="5000"/>
    <n v="1152"/>
    <n v="6"/>
    <n v="189"/>
    <n v="1.6412410938872402"/>
    <n v="0.74127717754545031"/>
  </r>
  <r>
    <x v="2"/>
    <x v="1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8531929438636257"/>
  </r>
  <r>
    <x v="2"/>
    <x v="1"/>
    <x v="0"/>
    <x v="12"/>
    <s v="27B1U7903"/>
    <s v="LGD"/>
    <n v="27"/>
    <s v="3840 x 2160"/>
    <n v="80000000"/>
    <s v="POB"/>
    <s v="PCB"/>
    <n v="2304"/>
    <n v="576"/>
    <n v="10"/>
    <n v="270"/>
    <n v="2.0096829721068246"/>
    <n v="1.2354619625757506"/>
  </r>
  <r>
    <x v="2"/>
    <x v="1"/>
    <x v="0"/>
    <x v="5"/>
    <s v="Odyssey Neo G8"/>
    <s v="CSOT"/>
    <n v="31.5"/>
    <s v="3840 x 2160"/>
    <n v="1000000"/>
    <s v="POB"/>
    <s v="PCB"/>
    <n v="5000"/>
    <n v="1152"/>
    <n v="2"/>
    <n v="63"/>
    <n v="0.54708036462908005"/>
    <n v="0.24709239251515008"/>
  </r>
  <r>
    <x v="2"/>
    <x v="1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6474184912337515"/>
  </r>
  <r>
    <x v="2"/>
    <x v="1"/>
    <x v="0"/>
    <x v="5"/>
    <s v="Odyssey Neo G7"/>
    <m/>
    <n v="31.5"/>
    <s v="3840 x 2160"/>
    <n v="1000000"/>
    <s v="POB"/>
    <s v="PCB"/>
    <n v="5000"/>
    <n v="1196"/>
    <n v="1"/>
    <n v="31.5"/>
    <n v="0.27354018231454003"/>
    <n v="0.12354619625757504"/>
  </r>
  <r>
    <x v="2"/>
    <x v="1"/>
    <x v="0"/>
    <x v="21"/>
    <m/>
    <m/>
    <n v="27"/>
    <s v="3840 x 2160"/>
    <s v="TBD"/>
    <s v="POB"/>
    <s v="PCB"/>
    <n v="5000"/>
    <n v="1152"/>
    <n v="15"/>
    <n v="405"/>
    <n v="3.0145244581602371"/>
    <n v="1.8531929438636257"/>
  </r>
  <r>
    <x v="2"/>
    <x v="1"/>
    <x v="0"/>
    <x v="21"/>
    <m/>
    <m/>
    <n v="31.5"/>
    <s v="3840 x 2160"/>
    <s v="TBD"/>
    <s v="POB"/>
    <s v="PCB"/>
    <n v="5000"/>
    <n v="1152"/>
    <n v="15"/>
    <n v="472.5"/>
    <n v="4.1031027347181004"/>
    <n v="1.8531929438636257"/>
  </r>
  <r>
    <x v="2"/>
    <x v="1"/>
    <x v="2"/>
    <x v="7"/>
    <s v="PREDATOR HELIOS 500"/>
    <s v="AUO"/>
    <n v="17.3"/>
    <s v="3840 x 2160"/>
    <n v="1000000"/>
    <s v="COB"/>
    <s v="FPC"/>
    <n v="4000"/>
    <n v="1152"/>
    <n v="8"/>
    <n v="138.4"/>
    <n v="0.66005818021602369"/>
    <n v="0.78159275696086872"/>
  </r>
  <r>
    <x v="2"/>
    <x v="1"/>
    <x v="2"/>
    <x v="0"/>
    <s v="Macbook"/>
    <s v="LGD/Sharp"/>
    <n v="14.2"/>
    <s v="3024 x 1964"/>
    <n v="1000000"/>
    <s v="COB"/>
    <s v="FPC"/>
    <n v="10384"/>
    <n v="2596"/>
    <n v="1190"/>
    <n v="16898"/>
    <n v="70.71449878002818"/>
    <n v="127.23848176420773"/>
  </r>
  <r>
    <x v="2"/>
    <x v="1"/>
    <x v="2"/>
    <x v="0"/>
    <s v="Macbook Pro"/>
    <s v="LGD/Sharp"/>
    <n v="16.2"/>
    <s v="3456 x 2234"/>
    <n v="1000000"/>
    <s v="COB"/>
    <s v="FPC"/>
    <n v="10384"/>
    <n v="2596"/>
    <n v="1370"/>
    <n v="22194"/>
    <n v="105.75420133298466"/>
    <n v="167.11627791897419"/>
  </r>
  <r>
    <x v="2"/>
    <x v="1"/>
    <x v="2"/>
    <x v="2"/>
    <s v="ROG Flow X16"/>
    <s v="AUO"/>
    <n v="16.2"/>
    <s v="2560 x 1600"/>
    <n v="1000000"/>
    <s v="COB"/>
    <s v="FPC"/>
    <n v="4000"/>
    <n v="512"/>
    <n v="3"/>
    <n v="48.599999999999994"/>
    <n v="0.22829095334831456"/>
    <n v="0.27446104037787733"/>
  </r>
  <r>
    <x v="2"/>
    <x v="1"/>
    <x v="2"/>
    <x v="2"/>
    <s v="ROG Zephyrus Duo 16"/>
    <s v="AUO"/>
    <n v="16.2"/>
    <s v="3456 x 2234"/>
    <n v="1000000"/>
    <s v="COB"/>
    <s v="FPC"/>
    <n v="4000"/>
    <n v="512"/>
    <n v="5"/>
    <n v="81"/>
    <n v="0.38596423844154987"/>
    <n v="0.56014147582195595"/>
  </r>
  <r>
    <x v="2"/>
    <x v="1"/>
    <x v="2"/>
    <x v="13"/>
    <s v="AERO 16"/>
    <s v="AUO"/>
    <n v="16"/>
    <s v="2560 x 1600"/>
    <n v="1000000"/>
    <s v="COB"/>
    <s v="FPC"/>
    <n v="4000"/>
    <n v="1152"/>
    <n v="10"/>
    <n v="160"/>
    <n v="0.74229644943820217"/>
    <n v="0.91487013459292443"/>
  </r>
  <r>
    <x v="2"/>
    <x v="1"/>
    <x v="2"/>
    <x v="13"/>
    <s v="AERO 17"/>
    <s v="AUO"/>
    <n v="17.3"/>
    <s v="3840 x 2160"/>
    <n v="1000000"/>
    <s v="COB"/>
    <s v="FPC"/>
    <n v="4000"/>
    <n v="1152"/>
    <n v="10"/>
    <n v="173"/>
    <n v="0.82507272527002962"/>
    <n v="0.97699094620108595"/>
  </r>
  <r>
    <x v="2"/>
    <x v="1"/>
    <x v="2"/>
    <x v="3"/>
    <s v="Creator Z16"/>
    <s v="AUO"/>
    <n v="16"/>
    <s v="2560 x 1600"/>
    <n v="1000000"/>
    <s v="COB"/>
    <s v="FPC"/>
    <n v="4000"/>
    <n v="1152"/>
    <n v="5"/>
    <n v="80"/>
    <n v="0.37114822471910108"/>
    <n v="0.45743506729646222"/>
  </r>
  <r>
    <x v="2"/>
    <x v="1"/>
    <x v="2"/>
    <x v="3"/>
    <s v="Creator 17&quot;"/>
    <s v="AUO"/>
    <n v="17.3"/>
    <s v="3840 x 2160"/>
    <n v="1000000"/>
    <s v="COB"/>
    <s v="FPC"/>
    <n v="10000"/>
    <n v="240"/>
    <n v="3"/>
    <n v="51.900000000000006"/>
    <n v="0.24752181758100888"/>
    <n v="0.2930972838603258"/>
  </r>
  <r>
    <x v="2"/>
    <x v="1"/>
    <x v="3"/>
    <x v="0"/>
    <s v="iPad Pro"/>
    <s v="LGD/Sharp"/>
    <n v="12.9"/>
    <s v="2732 x 2048"/>
    <n v="1000000"/>
    <s v="COB"/>
    <s v="FPC"/>
    <n v="10384"/>
    <n v="2596"/>
    <n v="900"/>
    <n v="11610"/>
    <n v="46.373640534694196"/>
    <n v="100.53406256804475"/>
  </r>
  <r>
    <x v="2"/>
    <x v="1"/>
    <x v="1"/>
    <x v="17"/>
    <m/>
    <m/>
    <n v="55"/>
    <s v="3840 x 2160"/>
    <n v="1000000"/>
    <s v="COB"/>
    <s v="PCB"/>
    <n v="6804.6390532544374"/>
    <n v="567.05325443786978"/>
    <n v="2"/>
    <n v="110"/>
    <n v="1.6678438931750741"/>
    <n v="0.38836908859563796"/>
  </r>
  <r>
    <x v="2"/>
    <x v="1"/>
    <x v="1"/>
    <x v="17"/>
    <m/>
    <m/>
    <n v="65"/>
    <s v="3840 x 2160"/>
    <n v="1000000"/>
    <s v="COB"/>
    <s v="PCB"/>
    <n v="9504"/>
    <n v="792"/>
    <n v="2"/>
    <n v="130"/>
    <n v="2.3294679169139467"/>
    <n v="0.52208271382365956"/>
  </r>
  <r>
    <x v="2"/>
    <x v="1"/>
    <x v="1"/>
    <x v="17"/>
    <m/>
    <m/>
    <n v="75"/>
    <s v="3840 x 2160"/>
    <n v="1000000"/>
    <s v="COB"/>
    <s v="PCB"/>
    <n v="13685.759999999997"/>
    <n v="1140.4799999999998"/>
    <n v="1"/>
    <n v="75"/>
    <n v="1.5506813056379822"/>
    <n v="0.35194475861346725"/>
  </r>
  <r>
    <x v="2"/>
    <x v="1"/>
    <x v="1"/>
    <x v="15"/>
    <m/>
    <s v="Open Cell"/>
    <n v="65"/>
    <s v="3840 x 2160"/>
    <n v="1000000"/>
    <s v="POB"/>
    <s v="PCB"/>
    <n v="9216"/>
    <n v="576"/>
    <n v="0.52500000000000002"/>
    <n v="34.125"/>
    <n v="0.61148532818991097"/>
    <n v="9.5932698665097446E-2"/>
  </r>
  <r>
    <x v="2"/>
    <x v="1"/>
    <x v="1"/>
    <x v="4"/>
    <s v="55E8G"/>
    <s v="Open Cell"/>
    <n v="55"/>
    <s v="3840 x 2160"/>
    <n v="400000"/>
    <s v="POB"/>
    <s v="PCB"/>
    <n v="2000"/>
    <n v="200"/>
    <n v="4.62"/>
    <n v="254.1"/>
    <n v="3.8527193932344215"/>
    <n v="0.6279928162591466"/>
  </r>
  <r>
    <x v="2"/>
    <x v="1"/>
    <x v="1"/>
    <x v="4"/>
    <s v="65E8G"/>
    <s v="Open Cell"/>
    <n v="65"/>
    <s v="3840 x 2160"/>
    <n v="400000"/>
    <s v="POB"/>
    <s v="PCB"/>
    <n v="9504"/>
    <n v="792"/>
    <n v="5.04"/>
    <n v="327.60000000000002"/>
    <n v="5.8702591506231458"/>
    <n v="0.92095390718493553"/>
  </r>
  <r>
    <x v="2"/>
    <x v="1"/>
    <x v="1"/>
    <x v="4"/>
    <s v="75U9G"/>
    <s v="Open Cell"/>
    <n v="75"/>
    <s v="3840 x 2160"/>
    <n v="400000"/>
    <s v="POB"/>
    <s v="PCB"/>
    <n v="15360"/>
    <n v="1280"/>
    <n v="4.83"/>
    <n v="362.25"/>
    <n v="7.4897907062314548"/>
    <n v="1.1899252288721327"/>
  </r>
  <r>
    <x v="2"/>
    <x v="1"/>
    <x v="1"/>
    <x v="4"/>
    <s v="75U9G"/>
    <s v="Open Cell"/>
    <n v="85"/>
    <s v="3840 x 2160"/>
    <n v="400000"/>
    <s v="POB"/>
    <s v="PCB"/>
    <n v="15360"/>
    <n v="1280"/>
    <n v="0.21"/>
    <n v="17.849999999999998"/>
    <n v="0.41827043750741832"/>
    <n v="6.7323886864524174E-2"/>
  </r>
  <r>
    <x v="2"/>
    <x v="1"/>
    <x v="1"/>
    <x v="8"/>
    <s v="V75"/>
    <s v="BOE"/>
    <n v="75"/>
    <s v="3840 x 2160"/>
    <n v="1000000"/>
    <s v="COB"/>
    <s v="PCB"/>
    <n v="46080"/>
    <n v="2880"/>
    <n v="1.365"/>
    <n v="102.375"/>
    <n v="2.116679982195846"/>
    <n v="0.48040459550738274"/>
  </r>
  <r>
    <x v="2"/>
    <x v="1"/>
    <x v="1"/>
    <x v="8"/>
    <s v="V75"/>
    <s v="BOE"/>
    <n v="85"/>
    <s v="7680 x 4320"/>
    <n v="1000000"/>
    <s v="COB"/>
    <s v="PCB"/>
    <n v="46080"/>
    <n v="2880"/>
    <n v="0.84"/>
    <n v="71.399999999999991"/>
    <n v="1.6730817500296733"/>
    <n v="0.5914329810194241"/>
  </r>
  <r>
    <x v="2"/>
    <x v="1"/>
    <x v="1"/>
    <x v="8"/>
    <s v="75R635"/>
    <m/>
    <n v="65"/>
    <s v="3840 x 2160"/>
    <n v="1000000"/>
    <s v="COB"/>
    <s v="PCB"/>
    <n v="37440"/>
    <n v="2340"/>
    <n v="0.52500000000000002"/>
    <n v="34.125"/>
    <n v="0.61148532818991097"/>
    <n v="0.13704671237871066"/>
  </r>
  <r>
    <x v="2"/>
    <x v="1"/>
    <x v="1"/>
    <x v="9"/>
    <m/>
    <s v="Open Cell"/>
    <n v="65"/>
    <s v="3840 x 2160"/>
    <n v="1000000"/>
    <s v="COB"/>
    <s v="PCB"/>
    <n v="16384"/>
    <n v="1000"/>
    <n v="51.121000000000002"/>
    <n v="3322.8650000000002"/>
    <n v="59.54236469027893"/>
    <n v="13.34469520668965"/>
  </r>
  <r>
    <x v="2"/>
    <x v="1"/>
    <x v="1"/>
    <x v="9"/>
    <m/>
    <s v="Open Cell"/>
    <n v="65"/>
    <s v="7680 x 4320"/>
    <n v="1000000"/>
    <s v="COB"/>
    <s v="PCB"/>
    <n v="12000"/>
    <n v="1000"/>
    <n v="0.27800000000000002"/>
    <n v="18.07"/>
    <n v="0.3237960404510386"/>
    <n v="0.11085996228916783"/>
  </r>
  <r>
    <x v="2"/>
    <x v="1"/>
    <x v="1"/>
    <x v="9"/>
    <m/>
    <s v="Open Cell"/>
    <n v="75"/>
    <s v="3840 x 2160"/>
    <n v="1000000"/>
    <s v="COB"/>
    <s v="PCB"/>
    <n v="12000"/>
    <n v="1000"/>
    <n v="15.46"/>
    <n v="1159.5"/>
    <n v="23.973532985163207"/>
    <n v="5.441065968164204"/>
  </r>
  <r>
    <x v="2"/>
    <x v="1"/>
    <x v="1"/>
    <x v="9"/>
    <m/>
    <s v="Open Cell"/>
    <n v="75"/>
    <s v="7680 x 4320"/>
    <n v="1000000"/>
    <s v="COB"/>
    <s v="PCB"/>
    <n v="16000"/>
    <n v="2000"/>
    <n v="0.128"/>
    <n v="9.6"/>
    <n v="0.19848720712166171"/>
    <n v="6.925623493455238E-2"/>
  </r>
  <r>
    <x v="2"/>
    <x v="1"/>
    <x v="1"/>
    <x v="9"/>
    <m/>
    <s v="Open Cell"/>
    <n v="86"/>
    <s v="3840 x 2160"/>
    <n v="1000000"/>
    <s v="COB"/>
    <s v="PCB"/>
    <n v="18000"/>
    <n v="1200"/>
    <n v="6.4429999999999996"/>
    <n v="554.09799999999996"/>
    <n v="13.136662980952879"/>
    <n v="2.9508013814158449"/>
  </r>
  <r>
    <x v="2"/>
    <x v="1"/>
    <x v="1"/>
    <x v="9"/>
    <m/>
    <s v="Open Cell"/>
    <n v="86"/>
    <s v="7680 x 4320"/>
    <n v="1000000"/>
    <s v="COB"/>
    <s v="PCB"/>
    <n v="28800"/>
    <n v="2400"/>
    <n v="1.4999999999999999E-2"/>
    <n v="1.29"/>
    <n v="3.058357049732938E-2"/>
    <n v="1.0561303232489718E-2"/>
  </r>
  <r>
    <x v="2"/>
    <x v="1"/>
    <x v="1"/>
    <x v="5"/>
    <s v="2022 Model"/>
    <s v="Open Cell"/>
    <n v="43"/>
    <s v="3840 x 2160"/>
    <n v="1000000"/>
    <s v="COB"/>
    <s v="PCB"/>
    <n v="3614.6269090909086"/>
    <n v="301.21890909090905"/>
    <n v="30.815000000000001"/>
    <n v="1325.0450000000001"/>
    <n v="15.707212081253415"/>
    <n v="4.6782410818018834"/>
  </r>
  <r>
    <x v="2"/>
    <x v="1"/>
    <x v="1"/>
    <x v="5"/>
    <s v="2022 Model"/>
    <s v="Open Cell"/>
    <n v="50"/>
    <s v="3840 x 2160"/>
    <n v="1000000"/>
    <s v="COB"/>
    <s v="PCB"/>
    <n v="4887.272727272727"/>
    <n v="407.27272727272725"/>
    <n v="40.930999999999997"/>
    <n v="2046.55"/>
    <n v="28.209305120474774"/>
    <n v="7.225606893321844"/>
  </r>
  <r>
    <x v="2"/>
    <x v="1"/>
    <x v="1"/>
    <x v="5"/>
    <s v="2022 Model"/>
    <s v="Open Cell"/>
    <n v="55"/>
    <s v="3840 x 2160"/>
    <n v="1000000"/>
    <s v="COB"/>
    <s v="PCB"/>
    <n v="6283.636363636364"/>
    <n v="523.63636363636363"/>
    <n v="120.744"/>
    <n v="6640.92"/>
    <n v="100.69107151876557"/>
    <n v="23.446618616695854"/>
  </r>
  <r>
    <x v="2"/>
    <x v="1"/>
    <x v="1"/>
    <x v="5"/>
    <s v="2022 Model"/>
    <s v="Open Cell"/>
    <n v="55"/>
    <s v="7680 x 4320"/>
    <n v="1000000"/>
    <s v="COB"/>
    <s v="PCB"/>
    <n v="7873.1360946745563"/>
    <n v="962.27218934911241"/>
    <n v="11.925000000000001"/>
    <n v="655.875"/>
    <n v="9.9445192130563793"/>
    <n v="3.5374772883996242"/>
  </r>
  <r>
    <x v="2"/>
    <x v="1"/>
    <x v="1"/>
    <x v="5"/>
    <s v="2022 Model"/>
    <s v="Open Cell"/>
    <n v="65"/>
    <s v="3840 x 2160"/>
    <n v="1000000"/>
    <s v="COB"/>
    <s v="PCB"/>
    <n v="8640"/>
    <n v="720"/>
    <n v="124.003"/>
    <n v="8060.1949999999997"/>
    <n v="144.43050505054006"/>
    <n v="32.369911381137626"/>
  </r>
  <r>
    <x v="2"/>
    <x v="1"/>
    <x v="1"/>
    <x v="5"/>
    <s v="2022 Model"/>
    <s v="Open Cell"/>
    <n v="65"/>
    <s v="7680 x 4320"/>
    <n v="1000000"/>
    <s v="COB"/>
    <s v="PCB"/>
    <n v="10996.363636363636"/>
    <n v="1221.8181818181818"/>
    <n v="25.891999999999999"/>
    <n v="1682.98"/>
    <n v="30.157291652367952"/>
    <n v="10.325130012917747"/>
  </r>
  <r>
    <x v="2"/>
    <x v="1"/>
    <x v="1"/>
    <x v="5"/>
    <s v="2022 Model"/>
    <s v="Open Cell"/>
    <n v="75"/>
    <s v="3840 x 2160"/>
    <n v="1000000"/>
    <s v="COB"/>
    <s v="PCB"/>
    <n v="10909.09090909091"/>
    <n v="909.09090909090912"/>
    <n v="74.846000000000004"/>
    <n v="5613.4500000000007"/>
    <n v="116.06229300178042"/>
    <n v="26.341657403183572"/>
  </r>
  <r>
    <x v="2"/>
    <x v="1"/>
    <x v="1"/>
    <x v="5"/>
    <s v="2022 Model"/>
    <s v="Open Cell"/>
    <n v="75"/>
    <s v="7680 x 4320"/>
    <n v="1000000"/>
    <s v="COB"/>
    <s v="PCB"/>
    <n v="15708.764159999995"/>
    <n v="1745.4182399999995"/>
    <n v="16.792000000000002"/>
    <n v="1259.4000000000001"/>
    <n v="26.039040484273002"/>
    <n v="9.0855523204765927"/>
  </r>
  <r>
    <x v="2"/>
    <x v="1"/>
    <x v="1"/>
    <x v="5"/>
    <s v="2022 Model"/>
    <s v="Open Cell"/>
    <n v="85"/>
    <s v="3840 x 2160"/>
    <n v="1000000"/>
    <s v="COB"/>
    <s v="PCB"/>
    <n v="14400"/>
    <n v="1200"/>
    <n v="41.795999999999999"/>
    <n v="3552.66"/>
    <n v="83.247767647905036"/>
    <n v="19.141967179521441"/>
  </r>
  <r>
    <x v="2"/>
    <x v="1"/>
    <x v="1"/>
    <x v="5"/>
    <s v="2022 Model"/>
    <s v="Open Cell"/>
    <n v="85"/>
    <s v="7680 x 4320"/>
    <n v="1000000"/>
    <s v="COB"/>
    <s v="PCB"/>
    <n v="19145.454545454544"/>
    <n v="2127.272727272727"/>
    <n v="10.395"/>
    <n v="883.57499999999993"/>
    <n v="20.70438665661721"/>
    <n v="7.3189831401153729"/>
  </r>
  <r>
    <x v="2"/>
    <x v="1"/>
    <x v="1"/>
    <x v="5"/>
    <s v="2022 Model"/>
    <s v="Open Cell"/>
    <n v="98"/>
    <s v="3840 x 2160"/>
    <n v="1000000"/>
    <s v="COB"/>
    <s v="PCB"/>
    <n v="19141.53633217993"/>
    <n v="1595.1280276816608"/>
    <n v="2.0640000000000001"/>
    <n v="202.27199999999999"/>
    <n v="5.4646439266297913"/>
    <n v="1.4179234947793662"/>
  </r>
  <r>
    <x v="2"/>
    <x v="1"/>
    <x v="1"/>
    <x v="14"/>
    <s v="XLED EP1 55"/>
    <s v="Open Cell"/>
    <n v="55"/>
    <s v="3840 x 2160"/>
    <m/>
    <s v="COB"/>
    <s v="PCB"/>
    <n v="8000"/>
    <n v="2000"/>
    <n v="5.2039999999999997"/>
    <n v="286.21999999999997"/>
    <n v="4.3397298100415433"/>
    <n v="1.0105363685258499"/>
  </r>
  <r>
    <x v="2"/>
    <x v="1"/>
    <x v="1"/>
    <x v="14"/>
    <s v="XLED EP1 65"/>
    <s v="Open Cell"/>
    <n v="65"/>
    <s v="3840 x 2160"/>
    <m/>
    <s v="COB"/>
    <s v="PCB"/>
    <n v="8000"/>
    <n v="2000"/>
    <n v="1.5"/>
    <n v="97.5"/>
    <n v="1.7471009376854598"/>
    <n v="0.39156203536774464"/>
  </r>
  <r>
    <x v="2"/>
    <x v="1"/>
    <x v="1"/>
    <x v="14"/>
    <s v="XLED DX1"/>
    <s v="Open Cell"/>
    <n v="65"/>
    <s v="7680 x 4320"/>
    <n v="1000000"/>
    <s v="COB"/>
    <s v="PCB"/>
    <n v="12096"/>
    <n v="1344"/>
    <n v="0.111"/>
    <n v="7.2149999999999999"/>
    <n v="0.12928546938872404"/>
    <n v="4.426422954711378E-2"/>
  </r>
  <r>
    <x v="2"/>
    <x v="1"/>
    <x v="1"/>
    <x v="14"/>
    <s v="XLED DX1"/>
    <s v="Open Cell"/>
    <n v="75"/>
    <s v="7680 x 4320"/>
    <n v="1000000"/>
    <s v="COB"/>
    <s v="PCB"/>
    <n v="17279.640575999994"/>
    <n v="1919.9600639999994"/>
    <n v="0.33500000000000002"/>
    <n v="25.125"/>
    <n v="0.51947823738872401"/>
    <n v="0.18125655236777383"/>
  </r>
  <r>
    <x v="2"/>
    <x v="1"/>
    <x v="1"/>
    <x v="6"/>
    <m/>
    <s v="Open Cell"/>
    <n v="86"/>
    <s v="3840 x 2160"/>
    <n v="1000000"/>
    <s v="POB"/>
    <s v="PCB"/>
    <n v="8000"/>
    <n v="576"/>
    <n v="2.1000000000000001E-2"/>
    <n v="1.806"/>
    <n v="4.2816998696261134E-2"/>
    <n v="1.4785824525485606E-2"/>
  </r>
  <r>
    <x v="2"/>
    <x v="1"/>
    <x v="1"/>
    <x v="16"/>
    <s v="X95k"/>
    <s v="AUO"/>
    <n v="65"/>
    <s v="3840 x 2160"/>
    <n v="1000000"/>
    <s v="COB"/>
    <s v="PCB"/>
    <n v="6480"/>
    <n v="432"/>
    <n v="20.847999999999999"/>
    <n v="1355.12"/>
    <n v="24.28237356591098"/>
    <n v="5.4421902088978271"/>
  </r>
  <r>
    <x v="2"/>
    <x v="1"/>
    <x v="1"/>
    <x v="16"/>
    <s v="X95k"/>
    <s v="AUO"/>
    <n v="75"/>
    <s v="3840 x 2160"/>
    <n v="1000000"/>
    <s v="COB"/>
    <s v="PCB"/>
    <n v="12000"/>
    <n v="600"/>
    <n v="12.657999999999999"/>
    <n v="949.34999999999991"/>
    <n v="19.628523966765577"/>
    <n v="4.4549167545292674"/>
  </r>
  <r>
    <x v="2"/>
    <x v="1"/>
    <x v="1"/>
    <x v="16"/>
    <s v="X95k"/>
    <s v="AUO"/>
    <n v="85"/>
    <s v="3840 x 2160"/>
    <n v="1000000"/>
    <s v="COB"/>
    <s v="PCB"/>
    <n v="15360"/>
    <n v="768"/>
    <n v="7.4450000000000003"/>
    <n v="632.82500000000005"/>
    <n v="14.828682891632047"/>
    <n v="3.4097029775944385"/>
  </r>
  <r>
    <x v="2"/>
    <x v="1"/>
    <x v="1"/>
    <x v="1"/>
    <s v="65R635"/>
    <s v="ChinaStar"/>
    <n v="65"/>
    <s v="3840 x 2160"/>
    <n v="1000000"/>
    <s v="POB"/>
    <s v="PCB"/>
    <n v="2560"/>
    <n v="160"/>
    <n v="65.415000000000006"/>
    <n v="4251.9750000000004"/>
    <n v="76.191071892462915"/>
    <n v="11.953214253671142"/>
  </r>
  <r>
    <x v="2"/>
    <x v="1"/>
    <x v="1"/>
    <x v="1"/>
    <s v="75R635"/>
    <s v="ChinaStar"/>
    <n v="75"/>
    <s v="3840 x 2160"/>
    <n v="1000000"/>
    <s v="POB"/>
    <s v="PCB"/>
    <n v="3840"/>
    <n v="240"/>
    <n v="19.739999999999998"/>
    <n v="1480.4999999999998"/>
    <n v="30.610448973293767"/>
    <n v="4.8631726745208894"/>
  </r>
  <r>
    <x v="2"/>
    <x v="1"/>
    <x v="1"/>
    <x v="1"/>
    <s v="75R648"/>
    <s v="ChinaStar"/>
    <n v="75"/>
    <s v="7680 x 4320"/>
    <n v="1000000"/>
    <s v="COB"/>
    <s v="PCB"/>
    <n v="40000"/>
    <n v="1000"/>
    <n v="0.84"/>
    <n v="63"/>
    <n v="1.302572296735905"/>
    <n v="0.45449404175799996"/>
  </r>
  <r>
    <x v="2"/>
    <x v="1"/>
    <x v="1"/>
    <x v="1"/>
    <s v="85R635"/>
    <s v="ChinaStar"/>
    <n v="85"/>
    <s v="3840 x 2160"/>
    <n v="1000000"/>
    <s v="POB"/>
    <s v="PCB"/>
    <n v="7168"/>
    <n v="448"/>
    <n v="4.62"/>
    <n v="392.7"/>
    <n v="9.2019496251632056"/>
    <n v="1.4811255110195318"/>
  </r>
  <r>
    <x v="2"/>
    <x v="1"/>
    <x v="1"/>
    <x v="1"/>
    <s v="85X12"/>
    <s v="ChinaStar"/>
    <n v="85"/>
    <s v="7680 x 4320"/>
    <n v="1000000"/>
    <s v="COB"/>
    <s v="PCB"/>
    <n v="96000"/>
    <n v="1920"/>
    <n v="0.105"/>
    <n v="8.9249999999999989"/>
    <n v="0.20913521875370916"/>
    <n v="7.3929122627428012E-2"/>
  </r>
  <r>
    <x v="2"/>
    <x v="1"/>
    <x v="1"/>
    <x v="1"/>
    <s v="55R635"/>
    <s v="Open Cell"/>
    <n v="55"/>
    <s v="3840 x 2160"/>
    <n v="1000000"/>
    <s v="POB"/>
    <s v="PCB"/>
    <n v="2048"/>
    <n v="128"/>
    <n v="24.15"/>
    <n v="1328.25"/>
    <n v="20.139215010089018"/>
    <n v="3.2826897213546293"/>
  </r>
  <r>
    <x v="2"/>
    <x v="1"/>
    <x v="1"/>
    <x v="1"/>
    <m/>
    <s v="Open Cell"/>
    <n v="98"/>
    <s v="3840 x 2160"/>
    <n v="1000000"/>
    <s v="POB"/>
    <s v="PCB"/>
    <n v="5120"/>
    <n v="320"/>
    <n v="0.84"/>
    <n v="82.32"/>
    <n v="2.223982993395845"/>
    <n v="0.40394332118714499"/>
  </r>
  <r>
    <x v="2"/>
    <x v="2"/>
    <x v="0"/>
    <x v="7"/>
    <s v="X27S"/>
    <s v="AUO"/>
    <n v="27"/>
    <s v="3840 x 2160"/>
    <n v="1000000"/>
    <s v="POB"/>
    <s v="PCB"/>
    <n v="2304"/>
    <n v="512"/>
    <n v="20"/>
    <n v="540"/>
    <n v="4.0193659442136491"/>
    <n v="2.3844415877711986"/>
  </r>
  <r>
    <x v="2"/>
    <x v="2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788331190828399"/>
  </r>
  <r>
    <x v="2"/>
    <x v="2"/>
    <x v="0"/>
    <x v="7"/>
    <s v="Predator X32"/>
    <s v="AUO"/>
    <n v="31.5"/>
    <s v="3840 x 2160"/>
    <n v="1000000"/>
    <s v="POB"/>
    <s v="PCB"/>
    <n v="2304"/>
    <n v="576"/>
    <n v="5"/>
    <n v="157.5"/>
    <n v="1.3677009115727001"/>
    <n v="0.59611039694279966"/>
  </r>
  <r>
    <x v="2"/>
    <x v="2"/>
    <x v="0"/>
    <x v="7"/>
    <s v="X32 S/FP"/>
    <s v="AUO"/>
    <n v="31.5"/>
    <s v="3840 x 2160"/>
    <n v="1000000"/>
    <s v="POB"/>
    <s v="PCB"/>
    <n v="2304"/>
    <n v="576"/>
    <n v="8"/>
    <n v="252"/>
    <n v="2.1883214585163202"/>
    <n v="0.95377663510847943"/>
  </r>
  <r>
    <x v="2"/>
    <x v="2"/>
    <x v="0"/>
    <x v="17"/>
    <m/>
    <m/>
    <n v="31.5"/>
    <s v="3840 x 2160"/>
    <s v="TBD"/>
    <s v="POB"/>
    <s v="PCB"/>
    <n v="5000"/>
    <n v="1152"/>
    <n v="15"/>
    <n v="472.5"/>
    <n v="4.1031027347181004"/>
    <n v="1.788331190828399"/>
  </r>
  <r>
    <x v="2"/>
    <x v="2"/>
    <x v="0"/>
    <x v="10"/>
    <s v="PD32M"/>
    <s v="AUO"/>
    <n v="31.5"/>
    <s v="3840 x 2160"/>
    <n v="1000000"/>
    <s v="POB"/>
    <s v="PCB"/>
    <n v="2304"/>
    <n v="576"/>
    <n v="15"/>
    <n v="472.5"/>
    <n v="4.1031027347181004"/>
    <n v="1.788331190828399"/>
  </r>
  <r>
    <x v="2"/>
    <x v="2"/>
    <x v="0"/>
    <x v="10"/>
    <s v="AG3444UXM"/>
    <s v="BOE"/>
    <n v="34"/>
    <s v="3440 x 1440"/>
    <n v="1000000"/>
    <s v="POB"/>
    <s v="PCB"/>
    <n v="4608"/>
    <n v="1152"/>
    <n v="30"/>
    <n v="1020"/>
    <n v="7.9694391031753327"/>
    <n v="3.576662381656798"/>
  </r>
  <r>
    <x v="2"/>
    <x v="2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5.961103969427997"/>
  </r>
  <r>
    <x v="2"/>
    <x v="2"/>
    <x v="0"/>
    <x v="10"/>
    <s v="AG274QGM"/>
    <s v="LGD"/>
    <n v="27"/>
    <s v="2560 x 1440"/>
    <n v="1000000"/>
    <s v="POB"/>
    <s v="PCB"/>
    <n v="2304"/>
    <n v="576"/>
    <n v="16"/>
    <n v="432"/>
    <n v="3.2154927553709194"/>
    <n v="1.6094980717455591"/>
  </r>
  <r>
    <x v="2"/>
    <x v="2"/>
    <x v="0"/>
    <x v="10"/>
    <s v="AG274QZM"/>
    <s v="LGD"/>
    <n v="27"/>
    <s v="2560 x 1440"/>
    <n v="1000000"/>
    <s v="POB"/>
    <s v="PCB"/>
    <n v="2304"/>
    <n v="576"/>
    <n v="20"/>
    <n v="540"/>
    <n v="4.0193659442136491"/>
    <n v="2.0118725896819489"/>
  </r>
  <r>
    <x v="2"/>
    <x v="2"/>
    <x v="0"/>
    <x v="0"/>
    <s v="XDR"/>
    <s v="LGD"/>
    <n v="31.5"/>
    <s v="6016 x 3384"/>
    <n v="1000000"/>
    <s v="POB"/>
    <s v="PCB"/>
    <n v="576"/>
    <n v="576"/>
    <n v="13.333"/>
    <n v="419.98950000000002"/>
    <n v="3.6471112507997621"/>
    <n v="2.2708399778395281"/>
  </r>
  <r>
    <x v="2"/>
    <x v="2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788331190828399"/>
  </r>
  <r>
    <x v="2"/>
    <x v="2"/>
    <x v="0"/>
    <x v="2"/>
    <s v="PA32UCX"/>
    <s v="AUO"/>
    <n v="31.5"/>
    <s v="3840 x 2160"/>
    <n v="1000000"/>
    <s v="POB"/>
    <s v="PCB"/>
    <n v="5000"/>
    <n v="1152"/>
    <n v="30"/>
    <n v="945"/>
    <n v="8.2062054694362008"/>
    <n v="3.576662381656798"/>
  </r>
  <r>
    <x v="2"/>
    <x v="2"/>
    <x v="0"/>
    <x v="2"/>
    <s v="PG32UQX"/>
    <s v="AUO"/>
    <n v="31.5"/>
    <s v="3840 x 2160"/>
    <n v="1000000"/>
    <s v="POB"/>
    <s v="PCB"/>
    <n v="4608"/>
    <n v="576"/>
    <n v="30"/>
    <n v="945"/>
    <n v="8.2062054694362008"/>
    <n v="3.576662381656798"/>
  </r>
  <r>
    <x v="2"/>
    <x v="2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2.3844415877711986"/>
  </r>
  <r>
    <x v="2"/>
    <x v="2"/>
    <x v="0"/>
    <x v="18"/>
    <s v="EX321UX"/>
    <s v="AUO"/>
    <n v="32"/>
    <s v="3840 x 2160"/>
    <n v="1000000"/>
    <s v="POB"/>
    <s v="PCB"/>
    <n v="4608"/>
    <n v="1152"/>
    <n v="8"/>
    <n v="256"/>
    <n v="2.2583433343620176"/>
    <n v="0"/>
  </r>
  <r>
    <x v="2"/>
    <x v="2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788331190828399"/>
  </r>
  <r>
    <x v="2"/>
    <x v="2"/>
    <x v="0"/>
    <x v="19"/>
    <m/>
    <s v="HKC"/>
    <n v="27"/>
    <s v="3840 x 2160"/>
    <s v="TBD"/>
    <s v="POB"/>
    <s v="PCB"/>
    <n v="5000"/>
    <n v="1152"/>
    <n v="10"/>
    <n v="270"/>
    <n v="2.0096829721068246"/>
    <n v="1.1922207938855993"/>
  </r>
  <r>
    <x v="2"/>
    <x v="2"/>
    <x v="0"/>
    <x v="19"/>
    <m/>
    <s v="HKC"/>
    <n v="31.5"/>
    <s v="3840 x 2160"/>
    <s v="TBD"/>
    <s v="POB"/>
    <s v="PCB"/>
    <n v="5000"/>
    <n v="1152"/>
    <n v="10"/>
    <n v="315"/>
    <n v="2.7354018231454003"/>
    <n v="1.1922207938855993"/>
  </r>
  <r>
    <x v="2"/>
    <x v="2"/>
    <x v="0"/>
    <x v="3"/>
    <s v="MEG271G"/>
    <s v="AUO"/>
    <n v="27"/>
    <s v="3840 x 2160"/>
    <n v="1000000"/>
    <s v="POB"/>
    <s v="PCB"/>
    <n v="2304"/>
    <n v="576"/>
    <n v="30"/>
    <n v="810"/>
    <n v="6.0290489163204741"/>
    <n v="3.576662381656798"/>
  </r>
  <r>
    <x v="2"/>
    <x v="2"/>
    <x v="0"/>
    <x v="20"/>
    <m/>
    <m/>
    <n v="27"/>
    <s v="3840 x 2160"/>
    <s v="TBD"/>
    <s v="POB"/>
    <s v="PCB"/>
    <n v="5000"/>
    <n v="1152"/>
    <n v="10"/>
    <n v="270"/>
    <n v="2.0096829721068246"/>
    <n v="1.1922207938855993"/>
  </r>
  <r>
    <x v="2"/>
    <x v="2"/>
    <x v="0"/>
    <x v="20"/>
    <m/>
    <m/>
    <n v="31.5"/>
    <s v="3840 x 2160"/>
    <s v="TBD"/>
    <s v="POB"/>
    <s v="PCB"/>
    <n v="5000"/>
    <n v="1152"/>
    <n v="5"/>
    <n v="157.5"/>
    <n v="1.3677009115727001"/>
    <n v="0.59611039694279966"/>
  </r>
  <r>
    <x v="2"/>
    <x v="2"/>
    <x v="0"/>
    <x v="12"/>
    <s v="279P2MRX"/>
    <s v="LGD"/>
    <n v="27"/>
    <s v="3840 x 2160"/>
    <n v="80000000"/>
    <s v="POB"/>
    <s v="PCB"/>
    <n v="2304"/>
    <n v="576"/>
    <n v="20"/>
    <n v="540"/>
    <n v="4.0193659442136491"/>
    <n v="2.3844415877711986"/>
  </r>
  <r>
    <x v="2"/>
    <x v="2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2.3844415877711986"/>
  </r>
  <r>
    <x v="2"/>
    <x v="2"/>
    <x v="0"/>
    <x v="5"/>
    <s v="Odyssey Neo G8"/>
    <s v="CSOT"/>
    <n v="31.5"/>
    <s v="3840 x 2160"/>
    <n v="1000000"/>
    <s v="POB"/>
    <s v="PCB"/>
    <n v="5000"/>
    <n v="1152"/>
    <n v="3"/>
    <n v="94.5"/>
    <n v="0.82062054694362008"/>
    <n v="0.35766623816567983"/>
  </r>
  <r>
    <x v="2"/>
    <x v="2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5547588440405704"/>
  </r>
  <r>
    <x v="2"/>
    <x v="2"/>
    <x v="0"/>
    <x v="5"/>
    <s v="Odyssey Neo G7"/>
    <m/>
    <n v="31.5"/>
    <s v="3840 x 2160"/>
    <n v="1000000"/>
    <s v="POB"/>
    <s v="PCB"/>
    <n v="5000"/>
    <n v="1196"/>
    <n v="8"/>
    <n v="252"/>
    <n v="2.1883214585163202"/>
    <n v="0.95377663510847943"/>
  </r>
  <r>
    <x v="2"/>
    <x v="2"/>
    <x v="0"/>
    <x v="21"/>
    <m/>
    <m/>
    <n v="27"/>
    <s v="3840 x 2160"/>
    <s v="TBD"/>
    <s v="POB"/>
    <s v="PCB"/>
    <n v="5000"/>
    <n v="1152"/>
    <n v="20"/>
    <n v="540"/>
    <n v="4.0193659442136491"/>
    <n v="2.3844415877711986"/>
  </r>
  <r>
    <x v="2"/>
    <x v="2"/>
    <x v="0"/>
    <x v="21"/>
    <m/>
    <m/>
    <n v="31.5"/>
    <s v="3840 x 2160"/>
    <s v="TBD"/>
    <s v="POB"/>
    <s v="PCB"/>
    <n v="5000"/>
    <n v="1152"/>
    <n v="20"/>
    <n v="630"/>
    <n v="5.4708036462908005"/>
    <n v="2.3844415877711986"/>
  </r>
  <r>
    <x v="2"/>
    <x v="2"/>
    <x v="2"/>
    <x v="7"/>
    <s v="PREDATOR HELIOS 500"/>
    <s v="AUO"/>
    <n v="17.3"/>
    <s v="3840 x 2160"/>
    <n v="1000000"/>
    <s v="COB"/>
    <s v="FPC"/>
    <n v="4000"/>
    <n v="1152"/>
    <n v="10"/>
    <n v="173"/>
    <n v="0.82507272527002962"/>
    <n v="0.94279626308404785"/>
  </r>
  <r>
    <x v="2"/>
    <x v="2"/>
    <x v="2"/>
    <x v="0"/>
    <s v="Macbook"/>
    <s v="LGD/Sharp"/>
    <n v="14.2"/>
    <s v="3024 x 1964"/>
    <n v="1000000"/>
    <s v="COB"/>
    <s v="FPC"/>
    <n v="10384"/>
    <n v="2596"/>
    <n v="1623.9649999999999"/>
    <n v="23060.302999999996"/>
    <n v="96.502412614544923"/>
    <n v="167.5619845393901"/>
  </r>
  <r>
    <x v="2"/>
    <x v="2"/>
    <x v="2"/>
    <x v="0"/>
    <s v="Macbook Pro"/>
    <s v="LGD/Sharp"/>
    <n v="16.2"/>
    <s v="3456 x 2234"/>
    <n v="1000000"/>
    <s v="COB"/>
    <s v="FPC"/>
    <n v="10384"/>
    <n v="2596"/>
    <n v="1073.4549999999999"/>
    <n v="17389.970999999998"/>
    <n v="82.863048315254773"/>
    <n v="126.35992041572226"/>
  </r>
  <r>
    <x v="2"/>
    <x v="2"/>
    <x v="2"/>
    <x v="2"/>
    <s v="ROG Flow X16"/>
    <s v="AUO"/>
    <n v="16.2"/>
    <s v="2560 x 1600"/>
    <n v="1000000"/>
    <s v="COB"/>
    <s v="FPC"/>
    <n v="4000"/>
    <n v="512"/>
    <n v="10"/>
    <n v="162"/>
    <n v="0.76096984449438176"/>
    <n v="0.882849679882172"/>
  </r>
  <r>
    <x v="2"/>
    <x v="2"/>
    <x v="2"/>
    <x v="2"/>
    <s v="ROG Zephyrus Duo 16"/>
    <s v="AUO"/>
    <n v="16.2"/>
    <s v="3456 x 2234"/>
    <n v="1000000"/>
    <s v="COB"/>
    <s v="FPC"/>
    <n v="4000"/>
    <n v="512"/>
    <n v="10"/>
    <n v="162"/>
    <n v="0.77192847688309973"/>
    <n v="1.0810730483363749"/>
  </r>
  <r>
    <x v="2"/>
    <x v="2"/>
    <x v="2"/>
    <x v="13"/>
    <s v="AERO 16"/>
    <s v="AUO"/>
    <n v="16"/>
    <s v="2560 x 1600"/>
    <n v="1000000"/>
    <s v="COB"/>
    <s v="FPC"/>
    <n v="4000"/>
    <n v="1152"/>
    <n v="10"/>
    <n v="160"/>
    <n v="0.74229644943820217"/>
    <n v="0.882849679882172"/>
  </r>
  <r>
    <x v="2"/>
    <x v="2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1.4141943946260718"/>
  </r>
  <r>
    <x v="2"/>
    <x v="2"/>
    <x v="2"/>
    <x v="22"/>
    <s v="Legion 7i &amp; 7"/>
    <m/>
    <n v="16.2"/>
    <s v="2560 x 1600"/>
    <n v="1000000"/>
    <s v="COB"/>
    <s v="FPC"/>
    <n v="4000"/>
    <n v="512"/>
    <n v="40"/>
    <n v="648"/>
    <n v="3.0438793779775271"/>
    <n v="3.531398719528688"/>
  </r>
  <r>
    <x v="2"/>
    <x v="2"/>
    <x v="2"/>
    <x v="3"/>
    <s v="Creator Z16"/>
    <s v="AUO"/>
    <n v="16"/>
    <s v="2560 x 1600"/>
    <n v="1000000"/>
    <s v="COB"/>
    <s v="FPC"/>
    <n v="4000"/>
    <n v="1152"/>
    <n v="5"/>
    <n v="80"/>
    <n v="0.37114822471910108"/>
    <n v="0.441424839941086"/>
  </r>
  <r>
    <x v="2"/>
    <x v="2"/>
    <x v="2"/>
    <x v="3"/>
    <s v="Creator 17&quot;"/>
    <s v="AUO"/>
    <n v="17.3"/>
    <s v="3840 x 2160"/>
    <n v="1000000"/>
    <s v="COB"/>
    <s v="FPC"/>
    <n v="10000"/>
    <n v="240"/>
    <n v="3"/>
    <n v="51.900000000000006"/>
    <n v="0.24752181758100888"/>
    <n v="0.28283887892521437"/>
  </r>
  <r>
    <x v="2"/>
    <x v="2"/>
    <x v="3"/>
    <x v="0"/>
    <s v="iPad Pro"/>
    <s v="LGD/Sharp"/>
    <n v="12.9"/>
    <s v="2732 x 2048"/>
    <n v="1000000"/>
    <s v="COB"/>
    <s v="FPC"/>
    <n v="10384"/>
    <n v="2596"/>
    <n v="1819"/>
    <n v="23465.100000000002"/>
    <n v="93.726280147343033"/>
    <n v="196.07884301986533"/>
  </r>
  <r>
    <x v="2"/>
    <x v="2"/>
    <x v="1"/>
    <x v="17"/>
    <m/>
    <m/>
    <n v="55"/>
    <s v="3840 x 2160"/>
    <n v="1000000"/>
    <s v="COB"/>
    <s v="PCB"/>
    <n v="6804.6390532544374"/>
    <n v="567.05325443786978"/>
    <n v="4"/>
    <n v="220"/>
    <n v="3.3356877863501482"/>
    <n v="0.77673817719127591"/>
  </r>
  <r>
    <x v="2"/>
    <x v="2"/>
    <x v="1"/>
    <x v="17"/>
    <m/>
    <m/>
    <n v="65"/>
    <s v="3840 x 2160"/>
    <n v="1000000"/>
    <s v="COB"/>
    <s v="PCB"/>
    <n v="9504"/>
    <n v="792"/>
    <n v="6"/>
    <n v="390"/>
    <n v="6.9884037507418393"/>
    <n v="1.5662481414709786"/>
  </r>
  <r>
    <x v="2"/>
    <x v="2"/>
    <x v="1"/>
    <x v="17"/>
    <m/>
    <m/>
    <n v="75"/>
    <s v="3840 x 2160"/>
    <n v="1000000"/>
    <s v="COB"/>
    <s v="PCB"/>
    <n v="13685.759999999997"/>
    <n v="1140.4799999999998"/>
    <n v="3"/>
    <n v="225"/>
    <n v="4.6520439169139474"/>
    <n v="1.0558342758404018"/>
  </r>
  <r>
    <x v="2"/>
    <x v="2"/>
    <x v="1"/>
    <x v="15"/>
    <m/>
    <s v="Open Cell"/>
    <n v="65"/>
    <s v="3840 x 2160"/>
    <n v="1000000"/>
    <s v="POB"/>
    <s v="PCB"/>
    <n v="9216"/>
    <n v="576"/>
    <n v="0.52500000000000002"/>
    <n v="34.125"/>
    <n v="0.61148532818991097"/>
    <n v="9.5932698665097446E-2"/>
  </r>
  <r>
    <x v="2"/>
    <x v="2"/>
    <x v="1"/>
    <x v="4"/>
    <s v="55E8G"/>
    <s v="Open Cell"/>
    <n v="55"/>
    <s v="3840 x 2160"/>
    <n v="400000"/>
    <s v="POB"/>
    <s v="PCB"/>
    <n v="2000"/>
    <n v="200"/>
    <n v="5.3029999999999999"/>
    <n v="291.66500000000002"/>
    <n v="4.4222880827537088"/>
    <n v="0.7208324468879338"/>
  </r>
  <r>
    <x v="2"/>
    <x v="2"/>
    <x v="1"/>
    <x v="4"/>
    <s v="65E8G"/>
    <s v="Open Cell"/>
    <n v="65"/>
    <s v="3840 x 2160"/>
    <n v="400000"/>
    <s v="POB"/>
    <s v="PCB"/>
    <n v="9504"/>
    <n v="792"/>
    <n v="10.605"/>
    <n v="689.32500000000005"/>
    <n v="12.352003629436203"/>
    <n v="1.9378405130349683"/>
  </r>
  <r>
    <x v="2"/>
    <x v="2"/>
    <x v="1"/>
    <x v="4"/>
    <s v="75U9G"/>
    <s v="Open Cell"/>
    <n v="75"/>
    <s v="3840 x 2160"/>
    <n v="400000"/>
    <s v="POB"/>
    <s v="PCB"/>
    <n v="15360"/>
    <n v="1280"/>
    <n v="11.234999999999999"/>
    <n v="842.625"/>
    <n v="17.42190446884273"/>
    <n v="2.7678695541156126"/>
  </r>
  <r>
    <x v="2"/>
    <x v="2"/>
    <x v="1"/>
    <x v="4"/>
    <s v="75U9G"/>
    <s v="Open Cell"/>
    <n v="85"/>
    <s v="3840 x 2160"/>
    <n v="400000"/>
    <s v="POB"/>
    <s v="PCB"/>
    <n v="15360"/>
    <n v="1280"/>
    <n v="1.7849999999999999"/>
    <n v="151.72499999999999"/>
    <n v="3.5552987188130563"/>
    <n v="0.57225303834845542"/>
  </r>
  <r>
    <x v="2"/>
    <x v="2"/>
    <x v="1"/>
    <x v="8"/>
    <s v="V75"/>
    <s v="BOE"/>
    <n v="75"/>
    <s v="3840 x 2160"/>
    <n v="1000000"/>
    <s v="COB"/>
    <s v="PCB"/>
    <n v="46080"/>
    <n v="2880"/>
    <n v="1.6279999999999999"/>
    <n v="122.1"/>
    <n v="2.5245091655786349"/>
    <n v="0.57296606702272457"/>
  </r>
  <r>
    <x v="2"/>
    <x v="2"/>
    <x v="1"/>
    <x v="8"/>
    <s v="V75"/>
    <s v="BOE"/>
    <n v="85"/>
    <s v="7680 x 4320"/>
    <n v="1000000"/>
    <s v="COB"/>
    <s v="PCB"/>
    <n v="46080"/>
    <n v="2880"/>
    <n v="0.42"/>
    <n v="35.699999999999996"/>
    <n v="0.83654087501483665"/>
    <n v="0.29571649050971205"/>
  </r>
  <r>
    <x v="2"/>
    <x v="2"/>
    <x v="1"/>
    <x v="8"/>
    <s v="75R635"/>
    <m/>
    <n v="65"/>
    <s v="3840 x 2160"/>
    <n v="1000000"/>
    <s v="COB"/>
    <s v="PCB"/>
    <n v="37440"/>
    <n v="2340"/>
    <n v="0.78800000000000003"/>
    <n v="51.22"/>
    <n v="0.91781035926409493"/>
    <n v="0.20570058924652188"/>
  </r>
  <r>
    <x v="2"/>
    <x v="2"/>
    <x v="1"/>
    <x v="9"/>
    <m/>
    <s v="Open Cell"/>
    <n v="65"/>
    <s v="3840 x 2160"/>
    <n v="1000000"/>
    <s v="COB"/>
    <s v="PCB"/>
    <n v="16384"/>
    <n v="1000"/>
    <n v="38.44"/>
    <n v="2498.6"/>
    <n v="44.772373363086054"/>
    <n v="10.034429759690736"/>
  </r>
  <r>
    <x v="2"/>
    <x v="2"/>
    <x v="1"/>
    <x v="9"/>
    <m/>
    <s v="Open Cell"/>
    <n v="65"/>
    <s v="7680 x 4320"/>
    <n v="1000000"/>
    <s v="COB"/>
    <s v="PCB"/>
    <n v="12000"/>
    <n v="1000"/>
    <n v="0.33100000000000002"/>
    <n v="21.515000000000001"/>
    <n v="0.38552694024925821"/>
    <n v="0.13199513495580775"/>
  </r>
  <r>
    <x v="2"/>
    <x v="2"/>
    <x v="1"/>
    <x v="9"/>
    <m/>
    <s v="Open Cell"/>
    <n v="75"/>
    <s v="3840 x 2160"/>
    <n v="1000000"/>
    <s v="COB"/>
    <s v="PCB"/>
    <n v="12000"/>
    <n v="1000"/>
    <n v="13.499000000000001"/>
    <n v="1012.4250000000001"/>
    <n v="20.932646944807125"/>
    <n v="4.7509022965231944"/>
  </r>
  <r>
    <x v="2"/>
    <x v="2"/>
    <x v="1"/>
    <x v="9"/>
    <m/>
    <s v="Open Cell"/>
    <n v="75"/>
    <s v="7680 x 4320"/>
    <n v="1000000"/>
    <s v="COB"/>
    <s v="PCB"/>
    <n v="16000"/>
    <n v="2000"/>
    <n v="0.16400000000000001"/>
    <n v="12.3"/>
    <n v="0.2543117341246291"/>
    <n v="8.8734551009895246E-2"/>
  </r>
  <r>
    <x v="2"/>
    <x v="2"/>
    <x v="1"/>
    <x v="9"/>
    <m/>
    <s v="Open Cell"/>
    <n v="86"/>
    <s v="3840 x 2160"/>
    <n v="1000000"/>
    <s v="COB"/>
    <s v="PCB"/>
    <n v="18000"/>
    <n v="1200"/>
    <n v="5.28"/>
    <n v="454.08000000000004"/>
    <n v="10.765416815059943"/>
    <n v="2.4181640996237252"/>
  </r>
  <r>
    <x v="2"/>
    <x v="2"/>
    <x v="1"/>
    <x v="9"/>
    <m/>
    <s v="Open Cell"/>
    <n v="86"/>
    <s v="7680 x 4320"/>
    <n v="1000000"/>
    <s v="COB"/>
    <s v="PCB"/>
    <n v="28800"/>
    <n v="2400"/>
    <n v="7.0000000000000001E-3"/>
    <n v="0.60199999999999998"/>
    <n v="1.4272332898753711E-2"/>
    <n v="4.9286081751618678E-3"/>
  </r>
  <r>
    <x v="2"/>
    <x v="2"/>
    <x v="1"/>
    <x v="5"/>
    <s v="2022 Model"/>
    <s v="Open Cell"/>
    <n v="43"/>
    <s v="3840 x 2160"/>
    <n v="1000000"/>
    <s v="COB"/>
    <s v="PCB"/>
    <n v="3614.6269090909086"/>
    <n v="301.21890909090905"/>
    <n v="37.289000000000001"/>
    <n v="1603.4270000000001"/>
    <n v="19.007179337915257"/>
    <n v="5.661104387451255"/>
  </r>
  <r>
    <x v="2"/>
    <x v="2"/>
    <x v="1"/>
    <x v="5"/>
    <s v="2022 Model"/>
    <s v="Open Cell"/>
    <n v="50"/>
    <s v="3840 x 2160"/>
    <n v="1000000"/>
    <s v="COB"/>
    <s v="PCB"/>
    <n v="4887.272727272727"/>
    <n v="407.27272727272725"/>
    <n v="51.790999999999997"/>
    <n v="2589.5499999999997"/>
    <n v="35.693926889020773"/>
    <n v="9.1427379397530384"/>
  </r>
  <r>
    <x v="2"/>
    <x v="2"/>
    <x v="1"/>
    <x v="5"/>
    <s v="2022 Model"/>
    <s v="Open Cell"/>
    <n v="55"/>
    <s v="3840 x 2160"/>
    <n v="1000000"/>
    <s v="COB"/>
    <s v="PCB"/>
    <n v="6283.636363636364"/>
    <n v="523.63636363636363"/>
    <n v="155.60300000000001"/>
    <n v="8558.1650000000009"/>
    <n v="129.76075665486053"/>
    <n v="30.215697646373528"/>
  </r>
  <r>
    <x v="2"/>
    <x v="2"/>
    <x v="1"/>
    <x v="5"/>
    <s v="2022 Model"/>
    <s v="Open Cell"/>
    <n v="55"/>
    <s v="7680 x 4320"/>
    <n v="1000000"/>
    <s v="COB"/>
    <s v="PCB"/>
    <n v="7873.1360946745563"/>
    <n v="962.27218934911241"/>
    <n v="17.361999999999998"/>
    <n v="954.90999999999985"/>
    <n v="14.478552836652817"/>
    <n v="5.1503296168716366"/>
  </r>
  <r>
    <x v="2"/>
    <x v="2"/>
    <x v="1"/>
    <x v="5"/>
    <s v="2022 Model"/>
    <s v="Open Cell"/>
    <n v="65"/>
    <s v="3840 x 2160"/>
    <n v="1000000"/>
    <s v="COB"/>
    <s v="PCB"/>
    <n v="8640"/>
    <n v="720"/>
    <n v="151.59"/>
    <n v="9853.35"/>
    <n v="176.56202076249261"/>
    <n v="39.57125929426428"/>
  </r>
  <r>
    <x v="2"/>
    <x v="2"/>
    <x v="1"/>
    <x v="5"/>
    <s v="2022 Model"/>
    <s v="Open Cell"/>
    <n v="65"/>
    <s v="7680 x 4320"/>
    <n v="1000000"/>
    <s v="COB"/>
    <s v="PCB"/>
    <n v="10996.363636363636"/>
    <n v="1221.8181818181818"/>
    <n v="27.558"/>
    <n v="1791.27"/>
    <n v="32.097738427157275"/>
    <n v="10.989492232967219"/>
  </r>
  <r>
    <x v="2"/>
    <x v="2"/>
    <x v="1"/>
    <x v="5"/>
    <s v="2022 Model"/>
    <s v="Open Cell"/>
    <n v="75"/>
    <s v="3840 x 2160"/>
    <n v="1000000"/>
    <s v="COB"/>
    <s v="PCB"/>
    <n v="10909.09090909091"/>
    <n v="909.09090909090912"/>
    <n v="84.143000000000001"/>
    <n v="6310.7250000000004"/>
    <n v="130.47897710029673"/>
    <n v="29.613687824012974"/>
  </r>
  <r>
    <x v="2"/>
    <x v="2"/>
    <x v="1"/>
    <x v="5"/>
    <s v="2022 Model"/>
    <s v="Open Cell"/>
    <n v="75"/>
    <s v="7680 x 4320"/>
    <n v="1000000"/>
    <s v="COB"/>
    <s v="PCB"/>
    <n v="15708.764159999995"/>
    <n v="1745.4182399999995"/>
    <n v="17.102"/>
    <n v="1282.6500000000001"/>
    <n v="26.519751689020772"/>
    <n v="9.2532822644587096"/>
  </r>
  <r>
    <x v="2"/>
    <x v="2"/>
    <x v="1"/>
    <x v="5"/>
    <s v="2022 Model"/>
    <s v="Open Cell"/>
    <n v="85"/>
    <s v="3840 x 2160"/>
    <n v="1000000"/>
    <s v="COB"/>
    <s v="PCB"/>
    <n v="14400"/>
    <n v="1200"/>
    <n v="55.447000000000003"/>
    <n v="4712.9949999999999"/>
    <n v="110.43733784987536"/>
    <n v="25.393928945423617"/>
  </r>
  <r>
    <x v="2"/>
    <x v="2"/>
    <x v="1"/>
    <x v="5"/>
    <s v="2022 Model"/>
    <s v="Open Cell"/>
    <n v="85"/>
    <s v="7680 x 4320"/>
    <n v="1000000"/>
    <s v="COB"/>
    <s v="PCB"/>
    <n v="19145.454545454544"/>
    <n v="2127.272727272727"/>
    <n v="11.138999999999999"/>
    <n v="946.81499999999994"/>
    <n v="22.186259063786345"/>
    <n v="7.8428237804468637"/>
  </r>
  <r>
    <x v="2"/>
    <x v="2"/>
    <x v="1"/>
    <x v="5"/>
    <s v="2022 Model"/>
    <s v="Open Cell"/>
    <n v="98"/>
    <s v="3840 x 2160"/>
    <n v="1000000"/>
    <s v="COB"/>
    <s v="PCB"/>
    <n v="19141.53633217993"/>
    <n v="1595.1280276816608"/>
    <n v="2.7040000000000002"/>
    <n v="264.99200000000002"/>
    <n v="7.159107159693292"/>
    <n v="1.8575896947109525"/>
  </r>
  <r>
    <x v="2"/>
    <x v="2"/>
    <x v="1"/>
    <x v="14"/>
    <s v="XLED EP1 55"/>
    <s v="Open Cell"/>
    <n v="55"/>
    <s v="3840 x 2160"/>
    <m/>
    <s v="COB"/>
    <s v="PCB"/>
    <n v="8000"/>
    <n v="2000"/>
    <n v="4.4770000000000003"/>
    <n v="246.23500000000001"/>
    <n v="3.7334685548724038"/>
    <n v="0.8693642048213357"/>
  </r>
  <r>
    <x v="2"/>
    <x v="2"/>
    <x v="1"/>
    <x v="14"/>
    <s v="XLED EP1 65"/>
    <s v="Open Cell"/>
    <n v="65"/>
    <s v="3840 x 2160"/>
    <m/>
    <s v="COB"/>
    <s v="PCB"/>
    <n v="8000"/>
    <n v="2000"/>
    <n v="1.5"/>
    <n v="97.5"/>
    <n v="1.7471009376854598"/>
    <n v="0.39156203536774464"/>
  </r>
  <r>
    <x v="2"/>
    <x v="2"/>
    <x v="1"/>
    <x v="14"/>
    <s v="XLED DX1"/>
    <s v="Open Cell"/>
    <n v="65"/>
    <s v="7680 x 4320"/>
    <n v="1000000"/>
    <s v="COB"/>
    <s v="PCB"/>
    <n v="12096"/>
    <n v="1344"/>
    <n v="8.6999999999999994E-2"/>
    <n v="5.6549999999999994"/>
    <n v="0.10133185438575668"/>
    <n v="3.4693585320710797E-2"/>
  </r>
  <r>
    <x v="2"/>
    <x v="2"/>
    <x v="1"/>
    <x v="14"/>
    <s v="XLED DX1"/>
    <s v="Open Cell"/>
    <n v="75"/>
    <s v="7680 x 4320"/>
    <n v="1000000"/>
    <s v="COB"/>
    <s v="PCB"/>
    <n v="17279.640575999994"/>
    <n v="1919.9600639999994"/>
    <n v="0.215"/>
    <n v="16.125"/>
    <n v="0.33339648071216615"/>
    <n v="0.11632883211663095"/>
  </r>
  <r>
    <x v="2"/>
    <x v="2"/>
    <x v="1"/>
    <x v="14"/>
    <s v="XLED DX1"/>
    <s v="Open Cell"/>
    <n v="85"/>
    <s v="7680 x 4320"/>
    <n v="1000000"/>
    <s v="COB"/>
    <s v="PCB"/>
    <n v="21060"/>
    <n v="2340"/>
    <n v="1.6E-2"/>
    <n v="1.36"/>
    <n v="3.1868223810089018E-2"/>
    <n v="1.1265390114655698E-2"/>
  </r>
  <r>
    <x v="2"/>
    <x v="2"/>
    <x v="1"/>
    <x v="6"/>
    <m/>
    <s v="Open Cell"/>
    <n v="65"/>
    <s v="3840 x 2160"/>
    <n v="1000000"/>
    <s v="POB"/>
    <s v="PCB"/>
    <n v="2560"/>
    <n v="160"/>
    <n v="1.575"/>
    <n v="102.375"/>
    <n v="1.834455984569733"/>
    <n v="0.28779809599529232"/>
  </r>
  <r>
    <x v="2"/>
    <x v="2"/>
    <x v="1"/>
    <x v="6"/>
    <s v="Q70"/>
    <s v="Open Cell"/>
    <n v="75"/>
    <s v="3840 x 2160"/>
    <n v="1000000"/>
    <s v="POB"/>
    <s v="PCB"/>
    <n v="4000"/>
    <n v="252"/>
    <n v="1.103"/>
    <n v="82.724999999999994"/>
    <n v="1.7104014801186942"/>
    <n v="0.27173654812545806"/>
  </r>
  <r>
    <x v="2"/>
    <x v="2"/>
    <x v="1"/>
    <x v="6"/>
    <m/>
    <s v="Open Cell"/>
    <n v="86"/>
    <s v="3840 x 2160"/>
    <n v="1000000"/>
    <s v="POB"/>
    <s v="PCB"/>
    <n v="8000"/>
    <n v="576"/>
    <n v="1.0999999999999999E-2"/>
    <n v="0.94599999999999995"/>
    <n v="2.2427951698041546E-2"/>
    <n v="7.7449557038257923E-3"/>
  </r>
  <r>
    <x v="2"/>
    <x v="2"/>
    <x v="1"/>
    <x v="16"/>
    <s v="X95k"/>
    <s v="AUO"/>
    <n v="65"/>
    <s v="3840 x 2160"/>
    <n v="1000000"/>
    <s v="COB"/>
    <s v="PCB"/>
    <n v="6480"/>
    <n v="432"/>
    <n v="16.658000000000001"/>
    <n v="1082.77"/>
    <n v="19.402138279976263"/>
    <n v="4.3484269234372608"/>
  </r>
  <r>
    <x v="2"/>
    <x v="2"/>
    <x v="1"/>
    <x v="16"/>
    <s v="X95k"/>
    <s v="AUO"/>
    <n v="75"/>
    <s v="3840 x 2160"/>
    <n v="1000000"/>
    <s v="COB"/>
    <s v="PCB"/>
    <n v="12000"/>
    <n v="600"/>
    <n v="10.879"/>
    <n v="815.92499999999995"/>
    <n v="16.869861924035607"/>
    <n v="3.82880702895591"/>
  </r>
  <r>
    <x v="2"/>
    <x v="2"/>
    <x v="1"/>
    <x v="16"/>
    <s v="X95k"/>
    <s v="AUO"/>
    <n v="85"/>
    <s v="3840 x 2160"/>
    <n v="1000000"/>
    <s v="COB"/>
    <s v="PCB"/>
    <n v="15360"/>
    <n v="768"/>
    <n v="6.5869999999999997"/>
    <n v="559.89499999999998"/>
    <n v="13.119749389816022"/>
    <n v="3.0167513114055828"/>
  </r>
  <r>
    <x v="2"/>
    <x v="2"/>
    <x v="1"/>
    <x v="1"/>
    <s v="65R635"/>
    <s v="ChinaStar"/>
    <n v="65"/>
    <s v="3840 x 2160"/>
    <n v="1000000"/>
    <s v="POB"/>
    <s v="PCB"/>
    <n v="2560"/>
    <n v="160"/>
    <n v="73.08"/>
    <n v="4750.2"/>
    <n v="85.118757684035614"/>
    <n v="13.353831654181564"/>
  </r>
  <r>
    <x v="2"/>
    <x v="2"/>
    <x v="1"/>
    <x v="1"/>
    <s v="75R635"/>
    <s v="ChinaStar"/>
    <n v="75"/>
    <s v="3840 x 2160"/>
    <n v="1000000"/>
    <s v="POB"/>
    <s v="PCB"/>
    <n v="3840"/>
    <n v="240"/>
    <n v="28.98"/>
    <n v="2173.5"/>
    <n v="44.938744237388725"/>
    <n v="7.1395513732327966"/>
  </r>
  <r>
    <x v="2"/>
    <x v="2"/>
    <x v="1"/>
    <x v="1"/>
    <s v="75R648"/>
    <s v="ChinaStar"/>
    <n v="75"/>
    <s v="7680 x 4320"/>
    <n v="1000000"/>
    <s v="COB"/>
    <s v="PCB"/>
    <n v="40000"/>
    <n v="1000"/>
    <n v="0.52500000000000002"/>
    <n v="39.375"/>
    <n v="0.81410768545994072"/>
    <n v="0.28405877609875002"/>
  </r>
  <r>
    <x v="2"/>
    <x v="2"/>
    <x v="1"/>
    <x v="1"/>
    <s v="85R635"/>
    <s v="ChinaStar"/>
    <n v="85"/>
    <s v="3840 x 2160"/>
    <n v="1000000"/>
    <s v="POB"/>
    <s v="PCB"/>
    <n v="7168"/>
    <n v="448"/>
    <n v="9.24"/>
    <n v="785.4"/>
    <n v="18.403899250326411"/>
    <n v="2.9622510220390637"/>
  </r>
  <r>
    <x v="2"/>
    <x v="2"/>
    <x v="1"/>
    <x v="1"/>
    <s v="85X12"/>
    <s v="ChinaStar"/>
    <n v="85"/>
    <s v="7680 x 4320"/>
    <n v="1000000"/>
    <s v="COB"/>
    <s v="PCB"/>
    <n v="96000"/>
    <n v="1920"/>
    <n v="0.105"/>
    <n v="8.9249999999999989"/>
    <n v="0.20913521875370916"/>
    <n v="7.3929122627428012E-2"/>
  </r>
  <r>
    <x v="2"/>
    <x v="2"/>
    <x v="1"/>
    <x v="1"/>
    <s v="55R635"/>
    <s v="Open Cell"/>
    <n v="55"/>
    <s v="3840 x 2160"/>
    <n v="1000000"/>
    <s v="POB"/>
    <s v="PCB"/>
    <n v="2048"/>
    <n v="128"/>
    <n v="32.287999999999997"/>
    <n v="1775.84"/>
    <n v="26.925671811418397"/>
    <n v="4.388881396401584"/>
  </r>
  <r>
    <x v="2"/>
    <x v="2"/>
    <x v="1"/>
    <x v="1"/>
    <m/>
    <s v="Open Cell"/>
    <n v="98"/>
    <s v="3840 x 2160"/>
    <n v="1000000"/>
    <s v="POB"/>
    <s v="PCB"/>
    <n v="5120"/>
    <n v="320"/>
    <n v="3.8849999999999998"/>
    <n v="380.72999999999996"/>
    <n v="10.285921344455785"/>
    <n v="1.8682378604905454"/>
  </r>
  <r>
    <x v="2"/>
    <x v="3"/>
    <x v="0"/>
    <x v="7"/>
    <s v="X27S"/>
    <s v="AUO"/>
    <n v="27"/>
    <s v="3840 x 2160"/>
    <n v="1000000"/>
    <s v="POB"/>
    <s v="PCB"/>
    <n v="2304"/>
    <n v="512"/>
    <n v="20"/>
    <n v="540"/>
    <n v="4.0193659442136491"/>
    <n v="2.3009861321992067"/>
  </r>
  <r>
    <x v="2"/>
    <x v="3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7257395991494051"/>
  </r>
  <r>
    <x v="2"/>
    <x v="3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1.1504930660996033"/>
  </r>
  <r>
    <x v="2"/>
    <x v="3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7257395991494051"/>
  </r>
  <r>
    <x v="2"/>
    <x v="3"/>
    <x v="0"/>
    <x v="17"/>
    <m/>
    <m/>
    <n v="31.5"/>
    <s v="3840 x 2160"/>
    <s v="TBD"/>
    <s v="POB"/>
    <s v="PCB"/>
    <n v="5000"/>
    <n v="1152"/>
    <n v="15"/>
    <n v="472.5"/>
    <n v="4.1031027347181004"/>
    <n v="1.7257395991494051"/>
  </r>
  <r>
    <x v="2"/>
    <x v="3"/>
    <x v="0"/>
    <x v="10"/>
    <s v="PD32M"/>
    <s v="AUO"/>
    <n v="31.5"/>
    <s v="3840 x 2160"/>
    <n v="1000000"/>
    <s v="POB"/>
    <s v="PCB"/>
    <n v="2304"/>
    <n v="576"/>
    <n v="15"/>
    <n v="472.5"/>
    <n v="4.1031027347181004"/>
    <n v="1.7257395991494051"/>
  </r>
  <r>
    <x v="2"/>
    <x v="3"/>
    <x v="0"/>
    <x v="10"/>
    <s v="AG3444UXM"/>
    <s v="BOE"/>
    <n v="34"/>
    <s v="3440 x 1440"/>
    <n v="1000000"/>
    <s v="POB"/>
    <s v="PCB"/>
    <n v="4608"/>
    <n v="1152"/>
    <n v="30"/>
    <n v="1020"/>
    <n v="7.9694391031753327"/>
    <n v="3.4514791982988102"/>
  </r>
  <r>
    <x v="2"/>
    <x v="3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5.7524653304980164"/>
  </r>
  <r>
    <x v="2"/>
    <x v="3"/>
    <x v="0"/>
    <x v="10"/>
    <s v="AG274QGM"/>
    <s v="LGD"/>
    <n v="27"/>
    <s v="2560 x 1440"/>
    <n v="1000000"/>
    <s v="POB"/>
    <s v="PCB"/>
    <n v="2304"/>
    <n v="576"/>
    <n v="25"/>
    <n v="675"/>
    <n v="5.0242074302670616"/>
    <n v="2.426821311303851"/>
  </r>
  <r>
    <x v="2"/>
    <x v="3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2.426821311303851"/>
  </r>
  <r>
    <x v="2"/>
    <x v="3"/>
    <x v="0"/>
    <x v="0"/>
    <s v="XDR"/>
    <s v="LGD"/>
    <n v="31.5"/>
    <s v="6016 x 3384"/>
    <n v="1000000"/>
    <s v="POB"/>
    <s v="PCB"/>
    <n v="576"/>
    <n v="576"/>
    <n v="3.3"/>
    <n v="103.94999999999999"/>
    <n v="0.90268260163798208"/>
    <n v="0.54237530258981304"/>
  </r>
  <r>
    <x v="2"/>
    <x v="3"/>
    <x v="0"/>
    <x v="2"/>
    <s v="PA27UCX-K"/>
    <s v="AUO"/>
    <n v="27"/>
    <s v="3440 x 1440"/>
    <n v="1000000"/>
    <s v="POB"/>
    <s v="PCB"/>
    <n v="2304"/>
    <n v="576"/>
    <n v="10"/>
    <n v="270"/>
    <n v="1.6752367664979291"/>
    <n v="1.1504930660996033"/>
  </r>
  <r>
    <x v="2"/>
    <x v="3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2.3009861321992067"/>
  </r>
  <r>
    <x v="2"/>
    <x v="3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2.3009861321992067"/>
  </r>
  <r>
    <x v="2"/>
    <x v="3"/>
    <x v="0"/>
    <x v="2"/>
    <s v="PG32UQXE"/>
    <s v="AUO"/>
    <n v="31.5"/>
    <s v="3840 x 2160"/>
    <n v="1000000"/>
    <s v="POB"/>
    <s v="PCB"/>
    <n v="4608"/>
    <n v="576"/>
    <n v="10"/>
    <n v="315"/>
    <n v="2.7354018231454003"/>
    <n v="1.1504930660996033"/>
  </r>
  <r>
    <x v="2"/>
    <x v="3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0"/>
  </r>
  <r>
    <x v="2"/>
    <x v="3"/>
    <x v="0"/>
    <x v="11"/>
    <s v="UltraSharp UP3221Q"/>
    <s v="LGD"/>
    <n v="31.5"/>
    <s v="3840 x 2160"/>
    <n v="1000000"/>
    <s v="POB"/>
    <s v="PCB"/>
    <n v="5000"/>
    <n v="1152"/>
    <n v="10"/>
    <n v="315"/>
    <n v="2.7354018231454003"/>
    <n v="1.1504930660996033"/>
  </r>
  <r>
    <x v="2"/>
    <x v="3"/>
    <x v="0"/>
    <x v="19"/>
    <m/>
    <s v="HKC"/>
    <n v="27"/>
    <s v="3840 x 2160"/>
    <s v="TBD"/>
    <s v="POB"/>
    <s v="PCB"/>
    <n v="5000"/>
    <n v="1152"/>
    <n v="20"/>
    <n v="540"/>
    <n v="4.0193659442136491"/>
    <n v="2.3009861321992067"/>
  </r>
  <r>
    <x v="2"/>
    <x v="3"/>
    <x v="0"/>
    <x v="19"/>
    <m/>
    <s v="HKC"/>
    <n v="31.5"/>
    <s v="3840 x 2160"/>
    <s v="TBD"/>
    <s v="POB"/>
    <s v="PCB"/>
    <n v="5000"/>
    <n v="1152"/>
    <n v="20"/>
    <n v="630"/>
    <n v="5.4708036462908005"/>
    <n v="2.3009861321992067"/>
  </r>
  <r>
    <x v="2"/>
    <x v="3"/>
    <x v="0"/>
    <x v="23"/>
    <m/>
    <m/>
    <n v="27"/>
    <s v="3840 x 2160"/>
    <s v="TBD"/>
    <s v="POB"/>
    <s v="PCB"/>
    <n v="2304"/>
    <n v="576"/>
    <n v="20"/>
    <n v="540"/>
    <n v="4.0193659442136491"/>
    <n v="2.3009861321992067"/>
  </r>
  <r>
    <x v="2"/>
    <x v="3"/>
    <x v="0"/>
    <x v="23"/>
    <m/>
    <m/>
    <n v="31.5"/>
    <s v="3840 x 2160"/>
    <s v="TBD"/>
    <s v="POB"/>
    <s v="PCB"/>
    <n v="4608"/>
    <n v="1152"/>
    <n v="15"/>
    <n v="472.5"/>
    <n v="4.1031027347181004"/>
    <n v="1.7257395991494051"/>
  </r>
  <r>
    <x v="2"/>
    <x v="3"/>
    <x v="0"/>
    <x v="22"/>
    <m/>
    <s v="BOE"/>
    <n v="27"/>
    <s v="3840 x 2160"/>
    <s v="TBD"/>
    <s v="COB"/>
    <s v="PCB"/>
    <n v="10368"/>
    <n v="1152"/>
    <n v="25"/>
    <n v="675"/>
    <n v="5.0242074302670616"/>
    <n v="2.8762326652490082"/>
  </r>
  <r>
    <x v="2"/>
    <x v="3"/>
    <x v="0"/>
    <x v="3"/>
    <s v="MEG271G"/>
    <s v="AUO"/>
    <n v="27"/>
    <s v="3840 x 2160"/>
    <n v="1000000"/>
    <s v="POB"/>
    <s v="PCB"/>
    <n v="2304"/>
    <n v="576"/>
    <n v="35"/>
    <n v="945"/>
    <n v="7.0338904023738866"/>
    <n v="4.0267257313486118"/>
  </r>
  <r>
    <x v="2"/>
    <x v="3"/>
    <x v="0"/>
    <x v="20"/>
    <m/>
    <m/>
    <n v="27"/>
    <s v="3840 x 2160"/>
    <s v="TBD"/>
    <s v="POB"/>
    <s v="PCB"/>
    <n v="5000"/>
    <n v="1152"/>
    <n v="20"/>
    <n v="540"/>
    <n v="4.0193659442136491"/>
    <n v="2.3009861321992067"/>
  </r>
  <r>
    <x v="2"/>
    <x v="3"/>
    <x v="0"/>
    <x v="20"/>
    <m/>
    <m/>
    <n v="31.5"/>
    <s v="3840 x 2160"/>
    <s v="TBD"/>
    <s v="POB"/>
    <s v="PCB"/>
    <n v="5000"/>
    <n v="1152"/>
    <n v="5"/>
    <n v="157.5"/>
    <n v="1.3677009115727001"/>
    <n v="0.57524653304980167"/>
  </r>
  <r>
    <x v="2"/>
    <x v="3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7257395991494051"/>
  </r>
  <r>
    <x v="2"/>
    <x v="3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1.7257395991494051"/>
  </r>
  <r>
    <x v="2"/>
    <x v="3"/>
    <x v="0"/>
    <x v="5"/>
    <s v="Odyssey Neo G8"/>
    <s v="CSOT"/>
    <n v="31.5"/>
    <s v="3840 x 2160"/>
    <n v="1000000"/>
    <s v="POB"/>
    <s v="PCB"/>
    <n v="5000"/>
    <n v="1152"/>
    <n v="5"/>
    <n v="157.5"/>
    <n v="1.3677009115727001"/>
    <n v="0.57524653304980167"/>
  </r>
  <r>
    <x v="2"/>
    <x v="3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4653422844991502"/>
  </r>
  <r>
    <x v="2"/>
    <x v="3"/>
    <x v="0"/>
    <x v="5"/>
    <s v="Odyssey Neo G7"/>
    <m/>
    <n v="31.5"/>
    <s v="3840 x 2160"/>
    <n v="1000000"/>
    <s v="POB"/>
    <s v="PCB"/>
    <n v="5000"/>
    <n v="1196"/>
    <n v="9"/>
    <n v="283.5"/>
    <n v="2.4618616408308607"/>
    <n v="1.0354437594896431"/>
  </r>
  <r>
    <x v="2"/>
    <x v="3"/>
    <x v="0"/>
    <x v="21"/>
    <m/>
    <m/>
    <n v="27"/>
    <s v="3840 x 2160"/>
    <s v="TBD"/>
    <s v="POB"/>
    <s v="PCB"/>
    <n v="5000"/>
    <n v="1152"/>
    <n v="25"/>
    <n v="675"/>
    <n v="5.0242074302670616"/>
    <n v="2.8762326652490082"/>
  </r>
  <r>
    <x v="2"/>
    <x v="3"/>
    <x v="0"/>
    <x v="21"/>
    <m/>
    <m/>
    <n v="31.5"/>
    <s v="3840 x 2160"/>
    <s v="TBD"/>
    <s v="POB"/>
    <s v="PCB"/>
    <n v="5000"/>
    <n v="1152"/>
    <n v="30"/>
    <n v="945"/>
    <n v="8.2062054694362008"/>
    <n v="3.4514791982988102"/>
  </r>
  <r>
    <x v="2"/>
    <x v="3"/>
    <x v="2"/>
    <x v="7"/>
    <s v="PREDATOR HELIOS 500"/>
    <s v="AUO"/>
    <n v="17.3"/>
    <s v="3840 x 2160"/>
    <n v="1000000"/>
    <s v="COB"/>
    <s v="FPC"/>
    <n v="4000"/>
    <n v="1152"/>
    <n v="10"/>
    <n v="173"/>
    <n v="0.82507272527002962"/>
    <n v="0.90979839387610628"/>
  </r>
  <r>
    <x v="2"/>
    <x v="3"/>
    <x v="2"/>
    <x v="0"/>
    <s v="Macbook"/>
    <s v="LGD/Sharp"/>
    <n v="14.2"/>
    <s v="3024 x 1964"/>
    <n v="1000000"/>
    <s v="COB"/>
    <s v="FPC"/>
    <n v="10384"/>
    <n v="2596"/>
    <n v="1500"/>
    <n v="21300"/>
    <n v="89.135922831968287"/>
    <n v="149.35418720278278"/>
  </r>
  <r>
    <x v="2"/>
    <x v="3"/>
    <x v="2"/>
    <x v="0"/>
    <s v="Macbook Pro"/>
    <s v="LGD/Sharp"/>
    <n v="16.2"/>
    <s v="3456 x 2234"/>
    <n v="1000000"/>
    <s v="COB"/>
    <s v="FPC"/>
    <n v="10384"/>
    <n v="2596"/>
    <n v="1000"/>
    <n v="16200"/>
    <n v="77.192847688309982"/>
    <n v="113.5933254781728"/>
  </r>
  <r>
    <x v="2"/>
    <x v="3"/>
    <x v="2"/>
    <x v="2"/>
    <s v="ROG Flow X16"/>
    <s v="AUO"/>
    <n v="16.2"/>
    <s v="2560 x 1600"/>
    <n v="1000000"/>
    <s v="COB"/>
    <s v="FPC"/>
    <n v="4000"/>
    <n v="512"/>
    <n v="15"/>
    <n v="243"/>
    <n v="1.1414547667415726"/>
    <n v="1.277924911629444"/>
  </r>
  <r>
    <x v="2"/>
    <x v="3"/>
    <x v="2"/>
    <x v="2"/>
    <s v="ROG Zephyrus Duo 16"/>
    <s v="AUO"/>
    <n v="16.2"/>
    <s v="3456 x 2234"/>
    <n v="1000000"/>
    <s v="COB"/>
    <s v="FPC"/>
    <n v="4000"/>
    <n v="512"/>
    <n v="10"/>
    <n v="162"/>
    <n v="0.77192847688309973"/>
    <n v="1.0432354916446018"/>
  </r>
  <r>
    <x v="2"/>
    <x v="3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1.277924911629444"/>
  </r>
  <r>
    <x v="2"/>
    <x v="3"/>
    <x v="2"/>
    <x v="13"/>
    <s v="AERO 17"/>
    <s v="AUO"/>
    <n v="17.3"/>
    <s v="3840 x 2160"/>
    <n v="1000000"/>
    <s v="COB"/>
    <s v="FPC"/>
    <n v="4000"/>
    <n v="1152"/>
    <n v="20"/>
    <n v="346"/>
    <n v="1.6501454505400592"/>
    <n v="1.8195967877522126"/>
  </r>
  <r>
    <x v="2"/>
    <x v="3"/>
    <x v="2"/>
    <x v="22"/>
    <s v="Legion 7i &amp; 7"/>
    <m/>
    <n v="16.2"/>
    <s v="2560 x 1600"/>
    <n v="1000000"/>
    <s v="COB"/>
    <s v="FPC"/>
    <n v="4000"/>
    <n v="512"/>
    <n v="55"/>
    <n v="891"/>
    <n v="4.1853341447190999"/>
    <n v="4.6857246759746278"/>
  </r>
  <r>
    <x v="2"/>
    <x v="3"/>
    <x v="2"/>
    <x v="3"/>
    <s v="Creator Z16"/>
    <s v="AUO"/>
    <n v="16"/>
    <s v="2560 x 1600"/>
    <n v="1000000"/>
    <s v="COB"/>
    <s v="FPC"/>
    <n v="4000"/>
    <n v="1152"/>
    <n v="10"/>
    <n v="160"/>
    <n v="0.74229644943820217"/>
    <n v="0.85194994108629596"/>
  </r>
  <r>
    <x v="2"/>
    <x v="3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36391935755044252"/>
  </r>
  <r>
    <x v="2"/>
    <x v="3"/>
    <x v="3"/>
    <x v="0"/>
    <s v="iPad Pro"/>
    <s v="LGD/Sharp"/>
    <n v="12.9"/>
    <s v="2732 x 2048"/>
    <n v="1000000"/>
    <s v="COB"/>
    <s v="FPC"/>
    <n v="10384"/>
    <n v="2596"/>
    <n v="1502"/>
    <n v="19375.8"/>
    <n v="77.392453425678539"/>
    <n v="156.24109809691225"/>
  </r>
  <r>
    <x v="2"/>
    <x v="3"/>
    <x v="1"/>
    <x v="17"/>
    <m/>
    <m/>
    <n v="55"/>
    <s v="3840 x 2160"/>
    <n v="1000000"/>
    <s v="COB"/>
    <s v="PCB"/>
    <n v="6804.6390532544374"/>
    <n v="567.05325443786978"/>
    <n v="6"/>
    <n v="330"/>
    <n v="5.0035316795252225"/>
    <n v="1.1651072657869137"/>
  </r>
  <r>
    <x v="2"/>
    <x v="3"/>
    <x v="1"/>
    <x v="17"/>
    <m/>
    <m/>
    <n v="65"/>
    <s v="3840 x 2160"/>
    <n v="1000000"/>
    <s v="COB"/>
    <s v="PCB"/>
    <n v="9504"/>
    <n v="792"/>
    <n v="8"/>
    <n v="520"/>
    <n v="9.3178716676557869"/>
    <n v="2.0883308552946382"/>
  </r>
  <r>
    <x v="2"/>
    <x v="3"/>
    <x v="1"/>
    <x v="17"/>
    <m/>
    <m/>
    <n v="75"/>
    <s v="3840 x 2160"/>
    <n v="1000000"/>
    <s v="COB"/>
    <s v="PCB"/>
    <n v="13685.759999999997"/>
    <n v="1140.4799999999998"/>
    <n v="4"/>
    <n v="300"/>
    <n v="6.2027252225519289"/>
    <n v="1.407779034453869"/>
  </r>
  <r>
    <x v="2"/>
    <x v="3"/>
    <x v="1"/>
    <x v="15"/>
    <m/>
    <s v="Open Cell"/>
    <n v="65"/>
    <s v="3840 x 2160"/>
    <n v="1000000"/>
    <s v="POB"/>
    <s v="PCB"/>
    <n v="9216"/>
    <n v="576"/>
    <n v="0.47299999999999998"/>
    <n v="30.744999999999997"/>
    <n v="0.55091916235014826"/>
    <n v="8.6430793273506834E-2"/>
  </r>
  <r>
    <x v="2"/>
    <x v="3"/>
    <x v="1"/>
    <x v="4"/>
    <s v="55E8G"/>
    <s v="Open Cell"/>
    <n v="55"/>
    <s v="3840 x 2160"/>
    <n v="400000"/>
    <s v="POB"/>
    <s v="PCB"/>
    <n v="2000"/>
    <n v="200"/>
    <n v="5.6180000000000003"/>
    <n v="308.99"/>
    <n v="4.6849734959287836"/>
    <n v="0.76365013890560296"/>
  </r>
  <r>
    <x v="2"/>
    <x v="3"/>
    <x v="1"/>
    <x v="4"/>
    <s v="65E8G"/>
    <s v="Open Cell"/>
    <n v="65"/>
    <s v="3840 x 2160"/>
    <n v="400000"/>
    <s v="POB"/>
    <s v="PCB"/>
    <n v="9504"/>
    <n v="792"/>
    <n v="17.062999999999999"/>
    <n v="1109.095"/>
    <n v="19.873855533151335"/>
    <n v="3.1179040710905856"/>
  </r>
  <r>
    <x v="2"/>
    <x v="3"/>
    <x v="1"/>
    <x v="4"/>
    <s v="75U9G"/>
    <s v="Open Cell"/>
    <n v="75"/>
    <s v="3840 x 2160"/>
    <n v="400000"/>
    <s v="POB"/>
    <s v="PCB"/>
    <n v="15360"/>
    <n v="1280"/>
    <n v="13.965"/>
    <n v="1047.375"/>
    <n v="21.655264433234418"/>
    <n v="3.4404359878259489"/>
  </r>
  <r>
    <x v="2"/>
    <x v="3"/>
    <x v="1"/>
    <x v="4"/>
    <s v="75U9G"/>
    <s v="Open Cell"/>
    <n v="85"/>
    <s v="3840 x 2160"/>
    <n v="400000"/>
    <s v="POB"/>
    <s v="PCB"/>
    <n v="15360"/>
    <n v="1280"/>
    <n v="4.2"/>
    <n v="357"/>
    <n v="8.3654087501483687"/>
    <n v="1.3464777372904835"/>
  </r>
  <r>
    <x v="2"/>
    <x v="3"/>
    <x v="1"/>
    <x v="8"/>
    <s v="V75"/>
    <s v="BOE"/>
    <n v="75"/>
    <s v="3840 x 2160"/>
    <n v="1000000"/>
    <s v="COB"/>
    <s v="PCB"/>
    <n v="46080"/>
    <n v="2880"/>
    <n v="1.5229999999999999"/>
    <n v="114.22499999999999"/>
    <n v="2.3616876284866466"/>
    <n v="0.53601186736831052"/>
  </r>
  <r>
    <x v="2"/>
    <x v="3"/>
    <x v="1"/>
    <x v="8"/>
    <s v="75R635"/>
    <m/>
    <n v="65"/>
    <s v="3840 x 2160"/>
    <n v="1000000"/>
    <s v="COB"/>
    <s v="PCB"/>
    <n v="37440"/>
    <n v="2340"/>
    <n v="1.05"/>
    <n v="68.25"/>
    <n v="1.2229706563798219"/>
    <n v="0.27409342475742132"/>
  </r>
  <r>
    <x v="2"/>
    <x v="3"/>
    <x v="1"/>
    <x v="9"/>
    <m/>
    <s v="Open Cell"/>
    <n v="55"/>
    <s v="3840 x 2160"/>
    <n v="1000000"/>
    <s v="POB"/>
    <s v="PCB"/>
    <n v="4000"/>
    <n v="500"/>
    <n v="4.6859999999999999"/>
    <n v="257.73"/>
    <n v="3.9077582417091987"/>
    <n v="0.63696414220570585"/>
  </r>
  <r>
    <x v="2"/>
    <x v="3"/>
    <x v="1"/>
    <x v="9"/>
    <m/>
    <s v="Open Cell"/>
    <n v="65"/>
    <s v="3840 x 2160"/>
    <n v="1000000"/>
    <s v="COB"/>
    <s v="PCB"/>
    <n v="16384"/>
    <n v="1000"/>
    <n v="21.614000000000001"/>
    <n v="1404.91"/>
    <n v="25.174559778089019"/>
    <n v="5.6421478882922891"/>
  </r>
  <r>
    <x v="2"/>
    <x v="3"/>
    <x v="1"/>
    <x v="9"/>
    <m/>
    <s v="Open Cell"/>
    <n v="65"/>
    <s v="7680 x 4320"/>
    <n v="1000000"/>
    <s v="COB"/>
    <s v="PCB"/>
    <n v="12000"/>
    <n v="1000"/>
    <n v="0.51"/>
    <n v="33.15"/>
    <n v="0.59401431881305644"/>
    <n v="0.20337618981106328"/>
  </r>
  <r>
    <x v="2"/>
    <x v="3"/>
    <x v="1"/>
    <x v="9"/>
    <m/>
    <s v="Open Cell"/>
    <n v="75"/>
    <s v="3840 x 2160"/>
    <n v="1000000"/>
    <s v="COB"/>
    <s v="PCB"/>
    <n v="12000"/>
    <n v="1000"/>
    <n v="13.05"/>
    <n v="978.75"/>
    <n v="20.236391038575668"/>
    <n v="4.5928790999057476"/>
  </r>
  <r>
    <x v="2"/>
    <x v="3"/>
    <x v="1"/>
    <x v="9"/>
    <m/>
    <s v="Open Cell"/>
    <n v="75"/>
    <s v="7680 x 4320"/>
    <n v="1000000"/>
    <s v="COB"/>
    <s v="PCB"/>
    <n v="16000"/>
    <n v="2000"/>
    <n v="1.1060000000000001"/>
    <n v="82.95"/>
    <n v="1.7150535240356084"/>
    <n v="0.59841715498136672"/>
  </r>
  <r>
    <x v="2"/>
    <x v="3"/>
    <x v="1"/>
    <x v="9"/>
    <m/>
    <s v="Open Cell"/>
    <n v="86"/>
    <s v="3840 x 2160"/>
    <n v="1000000"/>
    <s v="COB"/>
    <s v="PCB"/>
    <n v="18000"/>
    <n v="1200"/>
    <n v="3.9249999999999998"/>
    <n v="337.55"/>
    <n v="8.0027009468011876"/>
    <n v="1.7975935778452881"/>
  </r>
  <r>
    <x v="2"/>
    <x v="3"/>
    <x v="1"/>
    <x v="9"/>
    <m/>
    <s v="Open Cell"/>
    <n v="86"/>
    <s v="7680 x 4320"/>
    <n v="1000000"/>
    <s v="COB"/>
    <s v="PCB"/>
    <n v="28800"/>
    <n v="2400"/>
    <n v="0.71399999999999997"/>
    <n v="61.403999999999996"/>
    <n v="1.4557779556728785"/>
    <n v="0.50271803386651048"/>
  </r>
  <r>
    <x v="2"/>
    <x v="3"/>
    <x v="1"/>
    <x v="5"/>
    <s v="2022 Model"/>
    <s v="Open Cell"/>
    <n v="43"/>
    <s v="3840 x 2160"/>
    <n v="1000000"/>
    <s v="COB"/>
    <s v="PCB"/>
    <n v="3614.6269090909086"/>
    <n v="301.21890909090905"/>
    <n v="37.713000000000001"/>
    <n v="1621.6590000000001"/>
    <n v="19.223303236096381"/>
    <n v="5.7254747985719421"/>
  </r>
  <r>
    <x v="2"/>
    <x v="3"/>
    <x v="1"/>
    <x v="5"/>
    <s v="2022 Model"/>
    <s v="Open Cell"/>
    <n v="50"/>
    <s v="3840 x 2160"/>
    <n v="1000000"/>
    <s v="COB"/>
    <s v="PCB"/>
    <n v="4887.272727272727"/>
    <n v="407.27272727272725"/>
    <n v="54.731999999999999"/>
    <n v="2736.6"/>
    <n v="37.720839653412462"/>
    <n v="9.6619167986438441"/>
  </r>
  <r>
    <x v="2"/>
    <x v="3"/>
    <x v="1"/>
    <x v="5"/>
    <s v="2022 Model"/>
    <s v="Open Cell"/>
    <n v="55"/>
    <s v="3840 x 2160"/>
    <n v="1000000"/>
    <s v="COB"/>
    <s v="PCB"/>
    <n v="6283.636363636364"/>
    <n v="523.63636363636363"/>
    <n v="159.458"/>
    <n v="8770.19"/>
    <n v="132.97552575895548"/>
    <n v="30.964279064641619"/>
  </r>
  <r>
    <x v="2"/>
    <x v="3"/>
    <x v="1"/>
    <x v="5"/>
    <s v="2022 Model"/>
    <s v="Open Cell"/>
    <n v="55"/>
    <s v="7680 x 4320"/>
    <n v="1000000"/>
    <s v="COB"/>
    <s v="PCB"/>
    <n v="7873.1360946745563"/>
    <n v="962.27218934911241"/>
    <n v="15.055999999999999"/>
    <n v="828.07999999999993"/>
    <n v="12.555528827821957"/>
    <n v="4.466269019215491"/>
  </r>
  <r>
    <x v="2"/>
    <x v="3"/>
    <x v="1"/>
    <x v="5"/>
    <s v="2022 Model"/>
    <s v="Open Cell"/>
    <n v="65"/>
    <s v="3840 x 2160"/>
    <n v="1000000"/>
    <s v="COB"/>
    <s v="PCB"/>
    <n v="8640"/>
    <n v="720"/>
    <n v="147.46600000000001"/>
    <n v="9585.2900000000009"/>
    <n v="171.75865791781604"/>
    <n v="38.494724738359892"/>
  </r>
  <r>
    <x v="2"/>
    <x v="3"/>
    <x v="1"/>
    <x v="5"/>
    <s v="2022 Model"/>
    <s v="Open Cell"/>
    <n v="65"/>
    <s v="7680 x 4320"/>
    <n v="1000000"/>
    <s v="COB"/>
    <s v="PCB"/>
    <n v="10996.363636363636"/>
    <n v="1221.8181818181818"/>
    <n v="24.372"/>
    <n v="1584.18"/>
    <n v="28.386896035513352"/>
    <n v="9.7189892119122252"/>
  </r>
  <r>
    <x v="2"/>
    <x v="3"/>
    <x v="1"/>
    <x v="5"/>
    <s v="2022 Model"/>
    <s v="Open Cell"/>
    <n v="75"/>
    <s v="3840 x 2160"/>
    <n v="1000000"/>
    <s v="COB"/>
    <s v="PCB"/>
    <n v="10909.09090909091"/>
    <n v="909.09090909090912"/>
    <n v="82.137"/>
    <n v="6160.2749999999996"/>
    <n v="127.36831040118695"/>
    <n v="28.90768663823436"/>
  </r>
  <r>
    <x v="2"/>
    <x v="3"/>
    <x v="1"/>
    <x v="5"/>
    <s v="2022 Model"/>
    <s v="Open Cell"/>
    <n v="75"/>
    <s v="7680 x 4320"/>
    <n v="1000000"/>
    <s v="COB"/>
    <s v="PCB"/>
    <n v="15708.764159999995"/>
    <n v="1745.4182399999995"/>
    <n v="16.228000000000002"/>
    <n v="1217.1000000000001"/>
    <n v="25.164456227893176"/>
    <n v="8.7803920352962201"/>
  </r>
  <r>
    <x v="2"/>
    <x v="3"/>
    <x v="1"/>
    <x v="5"/>
    <s v="2022 Model"/>
    <s v="Open Cell"/>
    <n v="85"/>
    <s v="3840 x 2160"/>
    <n v="1000000"/>
    <s v="COB"/>
    <s v="PCB"/>
    <n v="14400"/>
    <n v="1200"/>
    <n v="61.42"/>
    <n v="5220.7"/>
    <n v="122.33414415097923"/>
    <n v="28.129477083122953"/>
  </r>
  <r>
    <x v="2"/>
    <x v="3"/>
    <x v="1"/>
    <x v="5"/>
    <s v="2022 Model"/>
    <s v="Open Cell"/>
    <n v="85"/>
    <s v="7680 x 4320"/>
    <n v="1000000"/>
    <s v="COB"/>
    <s v="PCB"/>
    <n v="19145.454545454544"/>
    <n v="2127.272727272727"/>
    <n v="11.04"/>
    <n v="938.4"/>
    <n v="21.989074428961423"/>
    <n v="7.773119179112431"/>
  </r>
  <r>
    <x v="2"/>
    <x v="3"/>
    <x v="1"/>
    <x v="5"/>
    <s v="2022 Model"/>
    <s v="Open Cell"/>
    <n v="98"/>
    <s v="3840 x 2160"/>
    <n v="1000000"/>
    <s v="COB"/>
    <s v="PCB"/>
    <n v="19141.53633217993"/>
    <n v="1595.1280276816608"/>
    <n v="3.0680000000000001"/>
    <n v="300.66399999999999"/>
    <n v="8.1228331234981592"/>
    <n v="2.1076498459220425"/>
  </r>
  <r>
    <x v="2"/>
    <x v="3"/>
    <x v="1"/>
    <x v="14"/>
    <s v="XLED EP1 55"/>
    <s v="Open Cell"/>
    <n v="55"/>
    <s v="3840 x 2160"/>
    <m/>
    <s v="COB"/>
    <s v="PCB"/>
    <n v="8000"/>
    <n v="2000"/>
    <n v="3.75"/>
    <n v="206.25"/>
    <n v="3.1272072997032643"/>
    <n v="0.72819204111682123"/>
  </r>
  <r>
    <x v="2"/>
    <x v="3"/>
    <x v="1"/>
    <x v="14"/>
    <s v="XLED EP1 65"/>
    <s v="Open Cell"/>
    <n v="65"/>
    <s v="3840 x 2160"/>
    <m/>
    <s v="COB"/>
    <s v="PCB"/>
    <n v="8000"/>
    <n v="2000"/>
    <n v="1.5"/>
    <n v="97.5"/>
    <n v="1.7471009376854598"/>
    <n v="0.39156203536774464"/>
  </r>
  <r>
    <x v="2"/>
    <x v="3"/>
    <x v="1"/>
    <x v="14"/>
    <s v="XLED DX1"/>
    <s v="Open Cell"/>
    <n v="65"/>
    <s v="7680 x 4320"/>
    <n v="1000000"/>
    <s v="COB"/>
    <s v="PCB"/>
    <n v="12096"/>
    <n v="1344"/>
    <n v="6.3E-2"/>
    <n v="4.0949999999999998"/>
    <n v="7.3378239382789326E-2"/>
    <n v="2.5122941094307818E-2"/>
  </r>
  <r>
    <x v="2"/>
    <x v="3"/>
    <x v="1"/>
    <x v="14"/>
    <s v="XLED DX1"/>
    <s v="Open Cell"/>
    <n v="75"/>
    <s v="7680 x 4320"/>
    <n v="1000000"/>
    <s v="COB"/>
    <s v="PCB"/>
    <n v="17279.640575999994"/>
    <n v="1919.9600639999994"/>
    <n v="9.5000000000000001E-2"/>
    <n v="7.125"/>
    <n v="0.14731472403560833"/>
    <n v="5.1401111865488097E-2"/>
  </r>
  <r>
    <x v="2"/>
    <x v="3"/>
    <x v="1"/>
    <x v="14"/>
    <s v="XLED DX1"/>
    <s v="Open Cell"/>
    <n v="85"/>
    <s v="7680 x 4320"/>
    <n v="1000000"/>
    <s v="COB"/>
    <s v="PCB"/>
    <n v="21060"/>
    <n v="2340"/>
    <n v="3.2000000000000001E-2"/>
    <n v="2.72"/>
    <n v="6.3736447620178036E-2"/>
    <n v="2.2530780229311397E-2"/>
  </r>
  <r>
    <x v="2"/>
    <x v="3"/>
    <x v="1"/>
    <x v="6"/>
    <m/>
    <s v="Open Cell"/>
    <n v="65"/>
    <s v="3840 x 2160"/>
    <n v="1000000"/>
    <s v="POB"/>
    <s v="PCB"/>
    <n v="2560"/>
    <n v="160"/>
    <n v="2.415"/>
    <n v="156.97499999999999"/>
    <n v="2.8128325096735907"/>
    <n v="0.44129041385944823"/>
  </r>
  <r>
    <x v="2"/>
    <x v="3"/>
    <x v="1"/>
    <x v="6"/>
    <s v="Q70"/>
    <s v="Open Cell"/>
    <n v="75"/>
    <s v="3840 x 2160"/>
    <n v="1000000"/>
    <s v="POB"/>
    <s v="PCB"/>
    <n v="4000"/>
    <n v="252"/>
    <n v="1.7330000000000001"/>
    <n v="129.97499999999999"/>
    <n v="2.6873307026706237"/>
    <n v="0.42694418667399708"/>
  </r>
  <r>
    <x v="2"/>
    <x v="3"/>
    <x v="1"/>
    <x v="16"/>
    <s v="X95k"/>
    <s v="AUO"/>
    <n v="65"/>
    <s v="3840 x 2160"/>
    <n v="1000000"/>
    <s v="COB"/>
    <s v="PCB"/>
    <n v="6480"/>
    <n v="432"/>
    <n v="11.747"/>
    <n v="763.55499999999995"/>
    <n v="13.682129809994066"/>
    <n v="3.0664528196432643"/>
  </r>
  <r>
    <x v="2"/>
    <x v="3"/>
    <x v="1"/>
    <x v="16"/>
    <s v="X95k"/>
    <s v="AUO"/>
    <n v="75"/>
    <s v="3840 x 2160"/>
    <n v="1000000"/>
    <s v="COB"/>
    <s v="PCB"/>
    <n v="12000"/>
    <n v="600"/>
    <n v="7.9630000000000001"/>
    <n v="597.22500000000002"/>
    <n v="12.348075236795252"/>
    <n v="2.8025361128390394"/>
  </r>
  <r>
    <x v="2"/>
    <x v="3"/>
    <x v="1"/>
    <x v="16"/>
    <s v="X95k"/>
    <s v="AUO"/>
    <n v="85"/>
    <s v="3840 x 2160"/>
    <n v="1000000"/>
    <s v="COB"/>
    <s v="PCB"/>
    <n v="15360"/>
    <n v="768"/>
    <n v="5.7519999999999998"/>
    <n v="488.91999999999996"/>
    <n v="11.456626459727003"/>
    <n v="2.6343333145900885"/>
  </r>
  <r>
    <x v="2"/>
    <x v="3"/>
    <x v="1"/>
    <x v="1"/>
    <s v="65R635"/>
    <s v="ChinaStar"/>
    <n v="65"/>
    <s v="3840 x 2160"/>
    <n v="1000000"/>
    <s v="POB"/>
    <s v="PCB"/>
    <n v="2560"/>
    <n v="160"/>
    <n v="78.173000000000002"/>
    <n v="5081.2449999999999"/>
    <n v="91.050747734456976"/>
    <n v="14.284470195707929"/>
  </r>
  <r>
    <x v="2"/>
    <x v="3"/>
    <x v="1"/>
    <x v="1"/>
    <s v="75R635"/>
    <s v="ChinaStar"/>
    <n v="75"/>
    <s v="3840 x 2160"/>
    <n v="1000000"/>
    <s v="POB"/>
    <s v="PCB"/>
    <n v="3840"/>
    <n v="240"/>
    <n v="30.24"/>
    <n v="2268"/>
    <n v="46.89260268249258"/>
    <n v="7.4499666503298743"/>
  </r>
  <r>
    <x v="2"/>
    <x v="3"/>
    <x v="1"/>
    <x v="1"/>
    <s v="75R648"/>
    <s v="ChinaStar"/>
    <n v="75"/>
    <s v="7680 x 4320"/>
    <n v="1000000"/>
    <s v="COB"/>
    <s v="PCB"/>
    <n v="40000"/>
    <n v="1000"/>
    <n v="0.105"/>
    <n v="7.875"/>
    <n v="0.16282153709198813"/>
    <n v="5.6811755219749994E-2"/>
  </r>
  <r>
    <x v="2"/>
    <x v="3"/>
    <x v="1"/>
    <x v="1"/>
    <s v="85R635"/>
    <s v="ChinaStar"/>
    <n v="85"/>
    <s v="3840 x 2160"/>
    <n v="1000000"/>
    <s v="POB"/>
    <s v="PCB"/>
    <n v="7168"/>
    <n v="448"/>
    <n v="15.225"/>
    <n v="1294.125"/>
    <n v="30.324606719287832"/>
    <n v="4.8809817976780021"/>
  </r>
  <r>
    <x v="2"/>
    <x v="3"/>
    <x v="1"/>
    <x v="1"/>
    <s v="85X12"/>
    <s v="ChinaStar"/>
    <n v="85"/>
    <s v="7680 x 4320"/>
    <n v="1000000"/>
    <s v="COB"/>
    <s v="PCB"/>
    <n v="96000"/>
    <n v="1920"/>
    <n v="5.2999999999999999E-2"/>
    <n v="4.5049999999999999"/>
    <n v="0.10556349137091987"/>
    <n v="3.7316604754796999E-2"/>
  </r>
  <r>
    <x v="2"/>
    <x v="3"/>
    <x v="1"/>
    <x v="1"/>
    <s v="55R635"/>
    <s v="Open Cell"/>
    <n v="55"/>
    <s v="3840 x 2160"/>
    <n v="1000000"/>
    <s v="POB"/>
    <s v="PCB"/>
    <n v="2048"/>
    <n v="128"/>
    <n v="34.755000000000003"/>
    <n v="1911.5250000000001"/>
    <n v="28.982957253649854"/>
    <n v="4.7242186859494897"/>
  </r>
  <r>
    <x v="2"/>
    <x v="3"/>
    <x v="1"/>
    <x v="1"/>
    <m/>
    <s v="Open Cell"/>
    <n v="98"/>
    <s v="3840 x 2160"/>
    <n v="1000000"/>
    <s v="POB"/>
    <s v="PCB"/>
    <n v="5120"/>
    <n v="320"/>
    <n v="8.6630000000000003"/>
    <n v="848.97400000000005"/>
    <n v="22.936148418795486"/>
    <n v="4.1659059421955211"/>
  </r>
  <r>
    <x v="3"/>
    <x v="0"/>
    <x v="3"/>
    <x v="0"/>
    <s v="iPad Pro"/>
    <s v="LGD/Sharp"/>
    <n v="12.9"/>
    <s v="2732 x 2048"/>
    <n v="1000000"/>
    <s v="COB"/>
    <s v="FPC"/>
    <n v="10384"/>
    <n v="2596"/>
    <n v="400"/>
    <n v="5160"/>
    <n v="20.610506904308533"/>
    <n v="40.152505902402211"/>
  </r>
  <r>
    <x v="3"/>
    <x v="0"/>
    <x v="2"/>
    <x v="3"/>
    <s v="Creator Z16"/>
    <s v="AUO"/>
    <n v="16"/>
    <s v="2560 x 1600"/>
    <n v="1000000"/>
    <s v="COB"/>
    <s v="FPC"/>
    <n v="4000"/>
    <n v="1152"/>
    <n v="10"/>
    <n v="160"/>
    <n v="0.74229644943820217"/>
    <n v="0.82213169314827561"/>
  </r>
  <r>
    <x v="3"/>
    <x v="0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43897772504522131"/>
  </r>
  <r>
    <x v="3"/>
    <x v="0"/>
    <x v="2"/>
    <x v="0"/>
    <s v="Macbook"/>
    <s v="LGD/Sharp"/>
    <n v="14.2"/>
    <s v="3024 x 1964"/>
    <n v="1000000"/>
    <s v="COB"/>
    <s v="FPC"/>
    <n v="10384"/>
    <n v="2596"/>
    <n v="700"/>
    <n v="9940"/>
    <n v="41.596763988251872"/>
    <n v="67.259168970319848"/>
  </r>
  <r>
    <x v="3"/>
    <x v="0"/>
    <x v="2"/>
    <x v="0"/>
    <s v="Macbook Pro"/>
    <s v="LGD/Sharp"/>
    <n v="16.2"/>
    <s v="3456 x 2234"/>
    <n v="1000000"/>
    <s v="COB"/>
    <s v="FPC"/>
    <n v="10384"/>
    <n v="2596"/>
    <n v="1000"/>
    <n v="16200"/>
    <n v="77.192847688309982"/>
    <n v="109.61755908643676"/>
  </r>
  <r>
    <x v="3"/>
    <x v="0"/>
    <x v="2"/>
    <x v="13"/>
    <s v="AERO 16"/>
    <s v="AUO"/>
    <n v="16"/>
    <s v="2560 x 1600"/>
    <n v="1000000"/>
    <s v="COB"/>
    <s v="FPC"/>
    <n v="4000"/>
    <n v="1152"/>
    <n v="10"/>
    <n v="160"/>
    <n v="0.74229644943820217"/>
    <n v="0.82213169314827561"/>
  </r>
  <r>
    <x v="3"/>
    <x v="0"/>
    <x v="2"/>
    <x v="13"/>
    <s v="AERO 17"/>
    <s v="AUO"/>
    <n v="17.3"/>
    <s v="3840 x 2160"/>
    <n v="1000000"/>
    <s v="COB"/>
    <s v="FPC"/>
    <n v="4000"/>
    <n v="1152"/>
    <n v="10"/>
    <n v="173"/>
    <n v="0.82507272527002962"/>
    <n v="0.87795545009044262"/>
  </r>
  <r>
    <x v="3"/>
    <x v="0"/>
    <x v="2"/>
    <x v="7"/>
    <s v="PREDATOR HELIOS 500"/>
    <s v="AUO"/>
    <n v="17.3"/>
    <s v="3840 x 2160"/>
    <n v="1000000"/>
    <s v="COB"/>
    <s v="FPC"/>
    <n v="4000"/>
    <n v="1152"/>
    <n v="12"/>
    <n v="207.60000000000002"/>
    <n v="0.99008727032403554"/>
    <n v="1.0535465401085311"/>
  </r>
  <r>
    <x v="3"/>
    <x v="0"/>
    <x v="2"/>
    <x v="7"/>
    <s v="PREDATOR HELIOS 500"/>
    <s v="AUO"/>
    <n v="16"/>
    <s v="2560 x 1600"/>
    <n v="1000000"/>
    <s v="COB"/>
    <s v="FPC"/>
    <n v="4000"/>
    <n v="1152"/>
    <n v="15"/>
    <n v="240"/>
    <n v="1.1134446741573032"/>
    <n v="1.2331975397224135"/>
  </r>
  <r>
    <x v="3"/>
    <x v="0"/>
    <x v="2"/>
    <x v="7"/>
    <s v="PREDATOR HELIOS 500"/>
    <s v="AUO"/>
    <n v="18"/>
    <s v="2560 x 1600"/>
    <n v="1000000"/>
    <s v="COB"/>
    <s v="FPC"/>
    <n v="4000"/>
    <n v="1152"/>
    <n v="15"/>
    <n v="270"/>
    <n v="1.4092034157303368"/>
    <n v="1.3169331751356639"/>
  </r>
  <r>
    <x v="3"/>
    <x v="0"/>
    <x v="2"/>
    <x v="2"/>
    <s v="ROG Flow X16"/>
    <s v="AUO"/>
    <n v="16.2"/>
    <s v="2560 x 1600"/>
    <n v="1000000"/>
    <s v="COB"/>
    <s v="FPC"/>
    <n v="4000"/>
    <n v="512"/>
    <n v="35"/>
    <n v="567"/>
    <n v="2.6633944557303364"/>
    <n v="2.8774609260189652"/>
  </r>
  <r>
    <x v="3"/>
    <x v="0"/>
    <x v="2"/>
    <x v="2"/>
    <s v="ROG Zephyrus Duo 16"/>
    <s v="AUO"/>
    <n v="16.2"/>
    <s v="3456 x 2234"/>
    <n v="1000000"/>
    <s v="COB"/>
    <s v="FPC"/>
    <n v="4000"/>
    <n v="512"/>
    <n v="12"/>
    <n v="194.39999999999998"/>
    <n v="0.92631417225971979"/>
    <n v="1.2080666993244491"/>
  </r>
  <r>
    <x v="3"/>
    <x v="0"/>
    <x v="2"/>
    <x v="22"/>
    <s v="Legion 7i &amp; 7"/>
    <m/>
    <n v="16.2"/>
    <s v="2560 x 1600"/>
    <n v="1000000"/>
    <s v="COB"/>
    <s v="FPC"/>
    <n v="4000"/>
    <n v="512"/>
    <n v="45"/>
    <n v="729"/>
    <n v="3.4243643002247182"/>
    <n v="3.6995926191672406"/>
  </r>
  <r>
    <x v="3"/>
    <x v="0"/>
    <x v="2"/>
    <x v="24"/>
    <s v="911Zero"/>
    <s v="BOE"/>
    <n v="15.6"/>
    <s v="3840 x 2160"/>
    <n v="1000000"/>
    <s v="COB"/>
    <s v="FPC"/>
    <n v="10000"/>
    <n v="1152"/>
    <n v="15"/>
    <n v="234"/>
    <n v="1.0063301401068245"/>
    <n v="1.5100833741555613"/>
  </r>
  <r>
    <x v="3"/>
    <x v="0"/>
    <x v="0"/>
    <x v="0"/>
    <s v="XDR"/>
    <s v="LGD"/>
    <n v="31.5"/>
    <s v="6016 x 3384"/>
    <n v="1000000"/>
    <s v="POB"/>
    <s v="PCB"/>
    <n v="576"/>
    <n v="576"/>
    <n v="2.1669999999999998"/>
    <n v="68.260499999999993"/>
    <n v="0.59276157507560823"/>
    <n v="0.34369418966278803"/>
  </r>
  <r>
    <x v="3"/>
    <x v="0"/>
    <x v="0"/>
    <x v="2"/>
    <s v="PA32UCX"/>
    <s v="AUO"/>
    <n v="31.5"/>
    <s v="3840 x 2160"/>
    <n v="1000000"/>
    <s v="POB"/>
    <s v="PCB"/>
    <n v="5000"/>
    <n v="1152"/>
    <n v="18"/>
    <n v="567"/>
    <n v="4.9237232816617214"/>
    <n v="1.9984064558150112"/>
  </r>
  <r>
    <x v="3"/>
    <x v="0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2.2204516175722349"/>
  </r>
  <r>
    <x v="3"/>
    <x v="0"/>
    <x v="0"/>
    <x v="2"/>
    <s v="PG32UQXE"/>
    <s v="AUO"/>
    <n v="31.5"/>
    <s v="3840 x 2160"/>
    <n v="1000000"/>
    <s v="POB"/>
    <s v="PCB"/>
    <n v="4608"/>
    <n v="576"/>
    <n v="15"/>
    <n v="472.5"/>
    <n v="4.1031027347181004"/>
    <n v="1.6653387131791759"/>
  </r>
  <r>
    <x v="3"/>
    <x v="0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6653387131791759"/>
  </r>
  <r>
    <x v="3"/>
    <x v="0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6653387131791759"/>
  </r>
  <r>
    <x v="3"/>
    <x v="0"/>
    <x v="0"/>
    <x v="7"/>
    <s v="X27S"/>
    <s v="AUO"/>
    <n v="27"/>
    <s v="3840 x 2160"/>
    <n v="1000000"/>
    <s v="POB"/>
    <s v="PCB"/>
    <n v="2304"/>
    <n v="512"/>
    <n v="15"/>
    <n v="405"/>
    <n v="3.0145244581602371"/>
    <n v="1.6653387131791759"/>
  </r>
  <r>
    <x v="3"/>
    <x v="0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1.1102258087861174"/>
  </r>
  <r>
    <x v="3"/>
    <x v="0"/>
    <x v="0"/>
    <x v="7"/>
    <s v="X32 S/FP"/>
    <s v="AUO"/>
    <n v="31.5"/>
    <s v="3840 x 2160"/>
    <n v="1000000"/>
    <s v="POB"/>
    <s v="PCB"/>
    <n v="2304"/>
    <n v="576"/>
    <n v="10"/>
    <n v="315"/>
    <n v="2.7354018231454003"/>
    <n v="1.1102258087861174"/>
  </r>
  <r>
    <x v="3"/>
    <x v="0"/>
    <x v="0"/>
    <x v="18"/>
    <s v="EX321UX"/>
    <s v="AUO"/>
    <n v="32"/>
    <s v="3840 x 2160"/>
    <n v="1000000"/>
    <s v="POB"/>
    <s v="PCB"/>
    <n v="4608"/>
    <n v="1152"/>
    <n v="10"/>
    <n v="320"/>
    <n v="2.8229291679525219"/>
    <n v="0"/>
  </r>
  <r>
    <x v="3"/>
    <x v="0"/>
    <x v="0"/>
    <x v="11"/>
    <s v="UltraSharp UP3221Q"/>
    <s v="LGD"/>
    <n v="31.5"/>
    <s v="3840 x 2160"/>
    <n v="1000000"/>
    <s v="POB"/>
    <s v="PCB"/>
    <n v="5000"/>
    <n v="1152"/>
    <n v="10"/>
    <n v="315"/>
    <n v="2.7354018231454003"/>
    <n v="1.1102258087861174"/>
  </r>
  <r>
    <x v="3"/>
    <x v="0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4.4409032351444697"/>
  </r>
  <r>
    <x v="3"/>
    <x v="0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1.873506052326573"/>
  </r>
  <r>
    <x v="3"/>
    <x v="0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2.3418825654082163"/>
  </r>
  <r>
    <x v="3"/>
    <x v="0"/>
    <x v="0"/>
    <x v="10"/>
    <s v="AG3444UXM"/>
    <s v="BOE"/>
    <n v="34"/>
    <s v="3440 x 1440"/>
    <n v="1000000"/>
    <s v="POB"/>
    <s v="PCB"/>
    <n v="4608"/>
    <n v="1152"/>
    <n v="30"/>
    <n v="1020"/>
    <n v="7.9694391031753327"/>
    <n v="3.3306774263583518"/>
  </r>
  <r>
    <x v="3"/>
    <x v="0"/>
    <x v="0"/>
    <x v="10"/>
    <s v="PD32M"/>
    <s v="AUO"/>
    <n v="31.5"/>
    <s v="3840 x 2160"/>
    <n v="1000000"/>
    <s v="POB"/>
    <s v="PCB"/>
    <n v="2304"/>
    <n v="576"/>
    <n v="15"/>
    <n v="472.5"/>
    <n v="4.1031027347181004"/>
    <n v="1.6653387131791759"/>
  </r>
  <r>
    <x v="3"/>
    <x v="0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4051295392449297"/>
  </r>
  <r>
    <x v="3"/>
    <x v="0"/>
    <x v="0"/>
    <x v="12"/>
    <s v="27B1U7903"/>
    <s v="LGD"/>
    <n v="27"/>
    <s v="3840 x 2160"/>
    <n v="80000000"/>
    <s v="POB"/>
    <s v="PCB"/>
    <n v="2304"/>
    <n v="576"/>
    <n v="10"/>
    <n v="270"/>
    <n v="2.0096829721068246"/>
    <n v="0.93675302616328648"/>
  </r>
  <r>
    <x v="3"/>
    <x v="0"/>
    <x v="0"/>
    <x v="5"/>
    <s v="Odyssey Neo G7"/>
    <m/>
    <n v="31.5"/>
    <s v="3840 x 2160"/>
    <n v="1000000"/>
    <s v="POB"/>
    <s v="PCB"/>
    <n v="4608"/>
    <n v="1196"/>
    <n v="10"/>
    <n v="315"/>
    <n v="2.7354018231454003"/>
    <n v="1.1102258087861174"/>
  </r>
  <r>
    <x v="3"/>
    <x v="0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37905530454168"/>
  </r>
  <r>
    <x v="3"/>
    <x v="0"/>
    <x v="0"/>
    <x v="5"/>
    <s v="Odyssey Neo G8"/>
    <s v="CSOT"/>
    <n v="31.5"/>
    <s v="3840 x 2160"/>
    <n v="1000000"/>
    <s v="POB"/>
    <s v="PCB"/>
    <n v="5000"/>
    <n v="1152"/>
    <n v="5"/>
    <n v="157.5"/>
    <n v="1.3677009115727001"/>
    <n v="0.55511290439305871"/>
  </r>
  <r>
    <x v="3"/>
    <x v="0"/>
    <x v="0"/>
    <x v="19"/>
    <m/>
    <s v="HKC"/>
    <n v="27"/>
    <s v="3840 x 2160"/>
    <s v="TBD"/>
    <s v="POB"/>
    <s v="PCB"/>
    <n v="5000"/>
    <n v="1152"/>
    <n v="25"/>
    <n v="675"/>
    <n v="5.0242074302670616"/>
    <n v="2.7755645219652934"/>
  </r>
  <r>
    <x v="3"/>
    <x v="0"/>
    <x v="0"/>
    <x v="19"/>
    <m/>
    <s v="HKC"/>
    <n v="31.5"/>
    <s v="3840 x 2160"/>
    <s v="TBD"/>
    <s v="POB"/>
    <s v="PCB"/>
    <n v="5000"/>
    <n v="1152"/>
    <n v="20"/>
    <n v="630"/>
    <n v="5.4708036462908005"/>
    <n v="2.2204516175722349"/>
  </r>
  <r>
    <x v="3"/>
    <x v="0"/>
    <x v="0"/>
    <x v="3"/>
    <s v="MEG271G"/>
    <s v="AUO"/>
    <n v="27"/>
    <s v="3840 x 2160"/>
    <n v="1000000"/>
    <s v="POB"/>
    <s v="PCB"/>
    <n v="2304"/>
    <n v="576"/>
    <n v="33"/>
    <n v="891"/>
    <n v="6.6319538079525211"/>
    <n v="3.6637451689941871"/>
  </r>
  <r>
    <x v="3"/>
    <x v="0"/>
    <x v="0"/>
    <x v="20"/>
    <s v="M27P20"/>
    <m/>
    <n v="27"/>
    <s v="3840 x 2160"/>
    <s v="TBD"/>
    <s v="POB"/>
    <s v="PCB"/>
    <n v="5000"/>
    <n v="1152"/>
    <n v="23"/>
    <n v="621"/>
    <n v="4.622270835845697"/>
    <n v="2.5535193602080697"/>
  </r>
  <r>
    <x v="3"/>
    <x v="0"/>
    <x v="0"/>
    <x v="20"/>
    <s v="M32P10"/>
    <m/>
    <n v="31.5"/>
    <s v="3840 x 2160"/>
    <s v="TBD"/>
    <s v="POB"/>
    <s v="PCB"/>
    <n v="5000"/>
    <n v="1152"/>
    <n v="5"/>
    <n v="157.5"/>
    <n v="1.3677009115727001"/>
    <n v="0.55511290439305871"/>
  </r>
  <r>
    <x v="3"/>
    <x v="0"/>
    <x v="0"/>
    <x v="21"/>
    <m/>
    <m/>
    <n v="27"/>
    <s v="3840 x 2160"/>
    <s v="TBD"/>
    <s v="COB"/>
    <s v="PCB"/>
    <n v="5000"/>
    <n v="1152"/>
    <n v="20"/>
    <n v="540"/>
    <n v="4.0193659442136491"/>
    <n v="2.2204516175722349"/>
  </r>
  <r>
    <x v="3"/>
    <x v="0"/>
    <x v="0"/>
    <x v="21"/>
    <m/>
    <m/>
    <n v="31.5"/>
    <s v="3840 x 2160"/>
    <s v="TBD"/>
    <s v="COB"/>
    <s v="PCB"/>
    <n v="5000"/>
    <n v="1152"/>
    <n v="20"/>
    <n v="630"/>
    <n v="5.4708036462908005"/>
    <n v="2.2204516175722349"/>
  </r>
  <r>
    <x v="3"/>
    <x v="0"/>
    <x v="0"/>
    <x v="23"/>
    <m/>
    <m/>
    <n v="27"/>
    <s v="3840 x 2160"/>
    <s v="TBD"/>
    <s v="POB"/>
    <s v="PCB"/>
    <n v="2304"/>
    <n v="576"/>
    <n v="20"/>
    <n v="540"/>
    <n v="4.0193659442136491"/>
    <n v="2.2204516175722349"/>
  </r>
  <r>
    <x v="3"/>
    <x v="0"/>
    <x v="0"/>
    <x v="23"/>
    <m/>
    <m/>
    <n v="31.5"/>
    <s v="3840 x 2160"/>
    <s v="TBD"/>
    <s v="POB"/>
    <s v="PCB"/>
    <n v="4608"/>
    <n v="1152"/>
    <n v="15"/>
    <n v="472.5"/>
    <n v="4.1031027347181004"/>
    <n v="1.6653387131791759"/>
  </r>
  <r>
    <x v="3"/>
    <x v="0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2.7755645219652934"/>
  </r>
  <r>
    <x v="3"/>
    <x v="0"/>
    <x v="0"/>
    <x v="25"/>
    <s v="27M2U"/>
    <s v="AUO"/>
    <n v="27"/>
    <s v="3840 x 2160"/>
    <s v="TBD"/>
    <s v="POB"/>
    <s v="PCB"/>
    <n v="1536"/>
    <n v="384"/>
    <n v="25"/>
    <n v="675"/>
    <n v="5.0242074302670616"/>
    <n v="2.7755645219652934"/>
  </r>
  <r>
    <x v="3"/>
    <x v="0"/>
    <x v="0"/>
    <x v="25"/>
    <s v="27M2V"/>
    <s v="AUO"/>
    <n v="27"/>
    <s v="3840 x 2160"/>
    <s v="TBD"/>
    <s v="POB"/>
    <s v="PCB"/>
    <n v="2304"/>
    <n v="1152"/>
    <n v="20"/>
    <n v="540"/>
    <n v="4.0193659442136491"/>
    <n v="2.2204516175722349"/>
  </r>
  <r>
    <x v="3"/>
    <x v="0"/>
    <x v="0"/>
    <x v="25"/>
    <s v="32M2V"/>
    <s v="AUO"/>
    <n v="31.5"/>
    <s v="3840 x 2160"/>
    <s v="TBD"/>
    <s v="POB"/>
    <s v="PCB"/>
    <n v="2304"/>
    <n v="1152"/>
    <n v="15"/>
    <n v="472.5"/>
    <n v="4.1031027347181004"/>
    <n v="1.6653387131791759"/>
  </r>
  <r>
    <x v="3"/>
    <x v="0"/>
    <x v="0"/>
    <x v="26"/>
    <m/>
    <s v="AUO"/>
    <n v="27"/>
    <s v="3840 x 2160"/>
    <s v="TBD"/>
    <s v="POB"/>
    <s v="PCB"/>
    <n v="2304"/>
    <n v="1152"/>
    <n v="25"/>
    <n v="675"/>
    <n v="5.0242074302670616"/>
    <n v="2.7755645219652934"/>
  </r>
  <r>
    <x v="3"/>
    <x v="0"/>
    <x v="0"/>
    <x v="26"/>
    <m/>
    <s v="AUO"/>
    <n v="31.5"/>
    <s v="3840 x 2160"/>
    <s v="TBD"/>
    <s v="POB"/>
    <s v="PCB"/>
    <n v="2304"/>
    <n v="1152"/>
    <n v="15"/>
    <n v="472.5"/>
    <n v="4.1031027347181004"/>
    <n v="1.6653387131791759"/>
  </r>
  <r>
    <x v="3"/>
    <x v="0"/>
    <x v="0"/>
    <x v="27"/>
    <s v="XG272G-2K"/>
    <s v="Innolux"/>
    <n v="27"/>
    <s v="2560 x 1440"/>
    <n v="1000000"/>
    <s v="POB"/>
    <s v="PCB"/>
    <n v="2304"/>
    <n v="1152"/>
    <n v="10"/>
    <n v="270"/>
    <n v="2.0096829721068246"/>
    <n v="0.93675302616328648"/>
  </r>
  <r>
    <x v="3"/>
    <x v="0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1.1102258087861174"/>
  </r>
  <r>
    <x v="3"/>
    <x v="0"/>
    <x v="0"/>
    <x v="1"/>
    <s v="34R83Q"/>
    <s v="CSOT"/>
    <n v="34"/>
    <s v="3440 x 1440"/>
    <n v="1000000"/>
    <s v="POB"/>
    <s v="PCB"/>
    <n v="4608"/>
    <n v="1152"/>
    <n v="10"/>
    <n v="340"/>
    <n v="2.6564797010584447"/>
    <n v="1.1102258087861174"/>
  </r>
  <r>
    <x v="3"/>
    <x v="0"/>
    <x v="0"/>
    <x v="17"/>
    <m/>
    <m/>
    <n v="31.5"/>
    <s v="3840 x 2160"/>
    <s v="TBD"/>
    <s v="POB"/>
    <s v="PCB"/>
    <n v="5000"/>
    <n v="1152"/>
    <n v="50"/>
    <n v="1575"/>
    <n v="13.677009115727001"/>
    <n v="5.5511290439305867"/>
  </r>
  <r>
    <x v="3"/>
    <x v="0"/>
    <x v="1"/>
    <x v="9"/>
    <m/>
    <s v="Open Cell"/>
    <n v="55"/>
    <s v="3840 x 2160"/>
    <n v="1000000"/>
    <s v="POB"/>
    <s v="PCB"/>
    <n v="4000"/>
    <n v="500"/>
    <n v="3.2"/>
    <n v="176"/>
    <n v="2.6685502290801186"/>
    <n v="0.39147454443693502"/>
  </r>
  <r>
    <x v="3"/>
    <x v="0"/>
    <x v="1"/>
    <x v="9"/>
    <m/>
    <s v="Open Cell"/>
    <n v="65"/>
    <s v="3840 x 2160"/>
    <n v="1000000"/>
    <s v="COB"/>
    <s v="PCB"/>
    <n v="16384"/>
    <n v="1000"/>
    <n v="5.7370000000000001"/>
    <n v="372.90500000000003"/>
    <n v="6.6820787196676568"/>
    <n v="1.3454945079214296"/>
  </r>
  <r>
    <x v="3"/>
    <x v="0"/>
    <x v="1"/>
    <x v="9"/>
    <m/>
    <s v="Open Cell"/>
    <n v="75"/>
    <s v="3840 x 2160"/>
    <n v="1000000"/>
    <s v="COB"/>
    <s v="PCB"/>
    <n v="12000"/>
    <n v="1000"/>
    <n v="2.621"/>
    <n v="196.57499999999999"/>
    <n v="4.0643357020771509"/>
    <n v="0.82789882802493997"/>
  </r>
  <r>
    <x v="3"/>
    <x v="0"/>
    <x v="1"/>
    <x v="9"/>
    <m/>
    <s v="Open Cell"/>
    <n v="86"/>
    <s v="3840 x 2160"/>
    <n v="1000000"/>
    <s v="COB"/>
    <s v="PCB"/>
    <n v="18000"/>
    <n v="1200"/>
    <n v="0.92800000000000005"/>
    <n v="79.808000000000007"/>
    <n v="1.8921035614347779"/>
    <n v="0.38416647312227697"/>
  </r>
  <r>
    <x v="3"/>
    <x v="0"/>
    <x v="1"/>
    <x v="9"/>
    <m/>
    <s v="Open Cell"/>
    <n v="65"/>
    <s v="7680 x 4320"/>
    <n v="1000000"/>
    <s v="COB"/>
    <s v="PCB"/>
    <n v="12000"/>
    <n v="1000"/>
    <n v="0.371"/>
    <n v="24.114999999999998"/>
    <n v="0.43211629858753708"/>
    <n v="0.13431041938064139"/>
  </r>
  <r>
    <x v="3"/>
    <x v="0"/>
    <x v="1"/>
    <x v="9"/>
    <m/>
    <s v="Open Cell"/>
    <n v="75"/>
    <s v="7680 x 4320"/>
    <n v="1000000"/>
    <s v="COB"/>
    <s v="PCB"/>
    <n v="16000"/>
    <n v="2000"/>
    <n v="0.93"/>
    <n v="69.75"/>
    <n v="1.4421336142433234"/>
    <n v="0.45632942544367799"/>
  </r>
  <r>
    <x v="3"/>
    <x v="0"/>
    <x v="1"/>
    <x v="9"/>
    <m/>
    <s v="Open Cell"/>
    <n v="86"/>
    <s v="7680 x 4320"/>
    <n v="1000000"/>
    <s v="COB"/>
    <s v="PCB"/>
    <n v="28800"/>
    <n v="2400"/>
    <n v="0.51200000000000001"/>
    <n v="44.032000000000004"/>
    <n v="1.0439192063088429"/>
    <n v="0.32925071301523468"/>
  </r>
  <r>
    <x v="3"/>
    <x v="0"/>
    <x v="1"/>
    <x v="5"/>
    <s v="2022 Model"/>
    <s v="Open Cell"/>
    <n v="43"/>
    <s v="3840 x 2160"/>
    <n v="1000000"/>
    <s v="POB"/>
    <s v="PCB"/>
    <n v="3614.6269090909086"/>
    <n v="301.21890909090905"/>
    <n v="32.51"/>
    <n v="1397.9299999999998"/>
    <n v="16.571197947802968"/>
    <n v="4.4419968336422455"/>
  </r>
  <r>
    <x v="3"/>
    <x v="0"/>
    <x v="1"/>
    <x v="5"/>
    <s v="2022 Model"/>
    <s v="Open Cell"/>
    <n v="50"/>
    <s v="3840 x 2160"/>
    <n v="1000000"/>
    <s v="COB"/>
    <s v="PCB"/>
    <n v="4887.272727272727"/>
    <n v="407.27272727272725"/>
    <n v="37.722000000000001"/>
    <n v="1886.1000000000001"/>
    <n v="25.99768898278932"/>
    <n v="5.993182940442396"/>
  </r>
  <r>
    <x v="3"/>
    <x v="0"/>
    <x v="1"/>
    <x v="5"/>
    <s v="2022 Model"/>
    <s v="Open Cell"/>
    <n v="55"/>
    <s v="3840 x 2160"/>
    <n v="1000000"/>
    <s v="COB"/>
    <s v="PCB"/>
    <n v="6283.636363636364"/>
    <n v="523.63636363636363"/>
    <n v="132.68899999999999"/>
    <n v="7297.8949999999995"/>
    <n v="110.6522691707537"/>
    <n v="23.189449029818068"/>
  </r>
  <r>
    <x v="3"/>
    <x v="0"/>
    <x v="1"/>
    <x v="5"/>
    <s v="2022 Model"/>
    <s v="Open Cell"/>
    <n v="65"/>
    <s v="3840 x 2160"/>
    <n v="1000000"/>
    <s v="COB"/>
    <s v="PCB"/>
    <n v="8640"/>
    <n v="720"/>
    <n v="111.136"/>
    <n v="7223.84"/>
    <n v="129.44387320707418"/>
    <n v="26.064646615366218"/>
  </r>
  <r>
    <x v="3"/>
    <x v="0"/>
    <x v="1"/>
    <x v="5"/>
    <s v="2022 Model"/>
    <s v="Open Cell"/>
    <n v="75"/>
    <s v="3840 x 2160"/>
    <n v="1000000"/>
    <s v="COB"/>
    <s v="PCB"/>
    <n v="10909.09090909091"/>
    <n v="909.09090909090912"/>
    <n v="71.251999999999995"/>
    <n v="5343.9"/>
    <n v="110.4891443893175"/>
    <n v="22.506465965064105"/>
  </r>
  <r>
    <x v="3"/>
    <x v="0"/>
    <x v="1"/>
    <x v="5"/>
    <s v="2022 Model"/>
    <s v="Open Cell"/>
    <n v="85"/>
    <s v="3840 x 2160"/>
    <n v="1000000"/>
    <s v="COB"/>
    <s v="PCB"/>
    <n v="14400"/>
    <n v="1200"/>
    <n v="55.893999999999998"/>
    <n v="4750.99"/>
    <n v="111.32765635256972"/>
    <n v="23.138578500750587"/>
  </r>
  <r>
    <x v="3"/>
    <x v="0"/>
    <x v="1"/>
    <x v="5"/>
    <s v="2022 Model"/>
    <s v="Open Cell"/>
    <n v="98"/>
    <s v="3840 x 2160"/>
    <n v="1000000"/>
    <s v="COB"/>
    <s v="PCB"/>
    <n v="19141.53633217993"/>
    <n v="1595.1280276816608"/>
    <n v="2.8839999999999999"/>
    <n v="282.63200000000001"/>
    <n v="7.6356749439924014"/>
    <n v="1.7908450029385452"/>
  </r>
  <r>
    <x v="3"/>
    <x v="0"/>
    <x v="1"/>
    <x v="5"/>
    <s v="2022 Model"/>
    <s v="Open Cell"/>
    <n v="55"/>
    <s v="7680 x 4320"/>
    <n v="1000000"/>
    <s v="COB"/>
    <s v="PCB"/>
    <n v="7873.1360946745563"/>
    <n v="962.27218934911241"/>
    <n v="11.739000000000001"/>
    <n v="645.6450000000001"/>
    <n v="9.7894097309910997"/>
    <n v="3.1668342095439987"/>
  </r>
  <r>
    <x v="3"/>
    <x v="0"/>
    <x v="1"/>
    <x v="5"/>
    <s v="2022 Model"/>
    <s v="Open Cell"/>
    <n v="65"/>
    <s v="7680 x 4320"/>
    <n v="1000000"/>
    <s v="COB"/>
    <s v="PCB"/>
    <n v="10996.363636363636"/>
    <n v="1221.8181818181818"/>
    <n v="23.012"/>
    <n v="1495.78"/>
    <n v="26.802857852011872"/>
    <n v="8.3308662285372499"/>
  </r>
  <r>
    <x v="3"/>
    <x v="0"/>
    <x v="1"/>
    <x v="5"/>
    <s v="2022 Model"/>
    <s v="Open Cell"/>
    <n v="75"/>
    <s v="7680 x 4320"/>
    <n v="1000000"/>
    <s v="COB"/>
    <s v="PCB"/>
    <n v="15708.764159999995"/>
    <n v="1745.4182399999995"/>
    <n v="18.684000000000001"/>
    <n v="1401.3000000000002"/>
    <n v="28.972929514540063"/>
    <n v="9.1678053602039586"/>
  </r>
  <r>
    <x v="3"/>
    <x v="0"/>
    <x v="1"/>
    <x v="5"/>
    <s v="2022 Model"/>
    <s v="Open Cell"/>
    <n v="85"/>
    <s v="7680 x 4320"/>
    <n v="1000000"/>
    <s v="COB"/>
    <s v="PCB"/>
    <n v="19145.454545454544"/>
    <n v="2127.272727272727"/>
    <n v="9.9779999999999998"/>
    <n v="848.13"/>
    <n v="19.873821073566763"/>
    <n v="6.4165304970039285"/>
  </r>
  <r>
    <x v="3"/>
    <x v="0"/>
    <x v="1"/>
    <x v="16"/>
    <s v="X95k"/>
    <s v="AUO"/>
    <n v="65"/>
    <s v="3840 x 2160"/>
    <n v="1000000"/>
    <s v="COB"/>
    <s v="PCB"/>
    <n v="6480"/>
    <n v="432"/>
    <n v="12.599"/>
    <n v="818.93500000000006"/>
    <n v="14.674483142599408"/>
    <n v="2.9548344614436277"/>
  </r>
  <r>
    <x v="3"/>
    <x v="0"/>
    <x v="1"/>
    <x v="16"/>
    <s v="X95k"/>
    <s v="AUO"/>
    <n v="75"/>
    <s v="3840 x 2160"/>
    <n v="1000000"/>
    <s v="COB"/>
    <s v="PCB"/>
    <n v="12000"/>
    <n v="600"/>
    <n v="8.9250000000000007"/>
    <n v="669.375"/>
    <n v="13.839830652818993"/>
    <n v="2.8191518657468864"/>
  </r>
  <r>
    <x v="3"/>
    <x v="0"/>
    <x v="1"/>
    <x v="16"/>
    <s v="X95k"/>
    <s v="AUO"/>
    <n v="85"/>
    <s v="3840 x 2160"/>
    <n v="1000000"/>
    <s v="COB"/>
    <s v="PCB"/>
    <n v="15360"/>
    <n v="768"/>
    <n v="7.8739999999999997"/>
    <n v="669.29"/>
    <n v="15.683149642540059"/>
    <n v="3.2596194066431128"/>
  </r>
  <r>
    <x v="3"/>
    <x v="0"/>
    <x v="1"/>
    <x v="1"/>
    <s v="55R635"/>
    <s v="Open Cell"/>
    <n v="55"/>
    <s v="3840 x 2160"/>
    <n v="1000000"/>
    <s v="POB"/>
    <s v="PCB"/>
    <n v="2048"/>
    <n v="128"/>
    <n v="38.880000000000003"/>
    <n v="2138.4"/>
    <n v="32.422885283323446"/>
    <n v="4.7564157149087603"/>
  </r>
  <r>
    <x v="3"/>
    <x v="0"/>
    <x v="1"/>
    <x v="1"/>
    <s v="65R635"/>
    <s v="ChinaStar"/>
    <n v="65"/>
    <s v="3840 x 2160"/>
    <n v="1000000"/>
    <s v="POB"/>
    <s v="PCB"/>
    <n v="2560"/>
    <n v="160"/>
    <n v="79.760000000000005"/>
    <n v="5184.4000000000005"/>
    <n v="92.899180526528198"/>
    <n v="13.094239038917424"/>
  </r>
  <r>
    <x v="3"/>
    <x v="0"/>
    <x v="1"/>
    <x v="1"/>
    <s v="75R635"/>
    <s v="ChinaStar"/>
    <n v="75"/>
    <s v="3840 x 2160"/>
    <n v="1000000"/>
    <s v="POB"/>
    <s v="PCB"/>
    <n v="3840"/>
    <n v="240"/>
    <n v="43.92"/>
    <n v="3294"/>
    <n v="68.105922943620172"/>
    <n v="9.711149015184569"/>
  </r>
  <r>
    <x v="3"/>
    <x v="0"/>
    <x v="1"/>
    <x v="1"/>
    <s v="85R635"/>
    <s v="ChinaStar"/>
    <n v="85"/>
    <s v="3840 x 2160"/>
    <n v="1000000"/>
    <s v="POB"/>
    <s v="PCB"/>
    <n v="7168"/>
    <n v="448"/>
    <n v="36.56"/>
    <n v="3107.6000000000004"/>
    <n v="72.81889140605341"/>
    <n v="10.594384030329"/>
  </r>
  <r>
    <x v="3"/>
    <x v="0"/>
    <x v="1"/>
    <x v="1"/>
    <m/>
    <s v="Open Cell"/>
    <n v="98"/>
    <s v="3840 x 2160"/>
    <n v="1000000"/>
    <s v="POB"/>
    <s v="PCB"/>
    <n v="5120"/>
    <n v="320"/>
    <n v="17.2"/>
    <n v="1685.6"/>
    <n v="45.538699388581591"/>
    <n v="7.4763432161512071"/>
  </r>
  <r>
    <x v="3"/>
    <x v="0"/>
    <x v="1"/>
    <x v="6"/>
    <m/>
    <s v="Open Cell"/>
    <n v="65"/>
    <s v="3840 x 2160"/>
    <n v="1000000"/>
    <s v="POB"/>
    <s v="PCB"/>
    <n v="2560"/>
    <n v="160"/>
    <n v="6.3"/>
    <n v="409.5"/>
    <n v="7.3378239382789321"/>
    <n v="1.0342741467550121"/>
  </r>
  <r>
    <x v="3"/>
    <x v="0"/>
    <x v="1"/>
    <x v="6"/>
    <s v="Q70"/>
    <s v="Open Cell"/>
    <n v="75"/>
    <s v="3840 x 2160"/>
    <n v="1000000"/>
    <s v="POB"/>
    <s v="PCB"/>
    <n v="4000"/>
    <n v="252"/>
    <n v="5.04"/>
    <n v="378"/>
    <n v="7.8154337804154306"/>
    <n v="1.114394149283475"/>
  </r>
  <r>
    <x v="3"/>
    <x v="0"/>
    <x v="1"/>
    <x v="15"/>
    <m/>
    <s v="Open Cell"/>
    <n v="65"/>
    <s v="3840 x 2160"/>
    <n v="1000000"/>
    <s v="POB"/>
    <s v="PCB"/>
    <n v="9216"/>
    <n v="576"/>
    <n v="0.21"/>
    <n v="13.65"/>
    <n v="0.24459413127596438"/>
    <n v="3.4475804891833731E-2"/>
  </r>
  <r>
    <x v="3"/>
    <x v="0"/>
    <x v="1"/>
    <x v="15"/>
    <m/>
    <s v="Open Cell"/>
    <n v="86"/>
    <s v="3840 x 2160"/>
    <n v="1000000"/>
    <s v="POB"/>
    <s v="PCB"/>
    <n v="16000"/>
    <n v="1000"/>
    <n v="0.315"/>
    <n v="27.09"/>
    <n v="0.64225498044391693"/>
    <n v="9.1280934615799642E-2"/>
  </r>
  <r>
    <x v="3"/>
    <x v="0"/>
    <x v="1"/>
    <x v="4"/>
    <s v="55E8G"/>
    <s v="Open Cell"/>
    <n v="55"/>
    <s v="3840 x 2160"/>
    <n v="400000"/>
    <s v="POB"/>
    <s v="PCB"/>
    <n v="2000"/>
    <n v="200"/>
    <n v="43.744999999999997"/>
    <n v="2405.9749999999999"/>
    <n v="36.479915553471805"/>
    <n v="5.3515793582480375"/>
  </r>
  <r>
    <x v="3"/>
    <x v="0"/>
    <x v="1"/>
    <x v="4"/>
    <m/>
    <s v="Open Cell"/>
    <n v="85"/>
    <s v="7680 x 4320"/>
    <n v="400000"/>
    <s v="COB"/>
    <s v="PCB"/>
    <n v="21060"/>
    <n v="2340"/>
    <n v="6.5000000000000002E-2"/>
    <n v="5.5250000000000004"/>
    <n v="0.12946465922848663"/>
    <n v="4.1799406925762221E-2"/>
  </r>
  <r>
    <x v="3"/>
    <x v="0"/>
    <x v="1"/>
    <x v="4"/>
    <s v="U8KL 65U8KL"/>
    <s v="Open Cell"/>
    <n v="65"/>
    <s v="3840 x 2160"/>
    <m/>
    <s v="POB"/>
    <s v="PCB"/>
    <n v="6400"/>
    <n v="1600"/>
    <n v="39.195"/>
    <n v="2547.6750000000002"/>
    <n v="45.651747501721069"/>
    <n v="6.4346627273115393"/>
  </r>
  <r>
    <x v="3"/>
    <x v="0"/>
    <x v="1"/>
    <x v="4"/>
    <s v="U8KL 75U8KL"/>
    <s v="Open Cell"/>
    <n v="75"/>
    <s v="3840 x 2160"/>
    <m/>
    <s v="POB"/>
    <s v="PCB"/>
    <n v="8000"/>
    <n v="2000"/>
    <n v="23.594999999999999"/>
    <n v="1769.625"/>
    <n v="36.588325406528192"/>
    <n v="5.2170892762586485"/>
  </r>
  <r>
    <x v="3"/>
    <x v="0"/>
    <x v="1"/>
    <x v="4"/>
    <s v="U8KL 85 U8KL"/>
    <s v="Open Cell"/>
    <n v="85"/>
    <s v="3840 x 2160"/>
    <m/>
    <s v="POB"/>
    <s v="PCB"/>
    <n v="9600"/>
    <n v="2400"/>
    <n v="7.41"/>
    <n v="629.85"/>
    <n v="14.758971152047478"/>
    <n v="2.1472753190573819"/>
  </r>
  <r>
    <x v="3"/>
    <x v="0"/>
    <x v="1"/>
    <x v="14"/>
    <s v="XLED EP1 55"/>
    <s v="Open Cell"/>
    <n v="55"/>
    <s v="3840 x 2160"/>
    <m/>
    <s v="COB"/>
    <s v="PCB"/>
    <n v="8000"/>
    <n v="2000"/>
    <n v="2.1"/>
    <n v="115.5"/>
    <n v="1.7512360878338278"/>
    <n v="0.36700738540962657"/>
  </r>
  <r>
    <x v="3"/>
    <x v="0"/>
    <x v="1"/>
    <x v="14"/>
    <s v="XLED EP1 60"/>
    <s v="Open Cell"/>
    <n v="60"/>
    <s v="3840 x 2160"/>
    <m/>
    <s v="COB"/>
    <s v="PCB"/>
    <n v="8000"/>
    <n v="2000"/>
    <n v="0.84"/>
    <n v="50.4"/>
    <n v="0.83364626991097923"/>
    <n v="0.16148324958023572"/>
  </r>
  <r>
    <x v="3"/>
    <x v="0"/>
    <x v="1"/>
    <x v="14"/>
    <s v="XLED EP1 65"/>
    <s v="Open Cell"/>
    <n v="65"/>
    <s v="3840 x 2160"/>
    <m/>
    <s v="COB"/>
    <s v="PCB"/>
    <n v="8000"/>
    <n v="2000"/>
    <n v="2.94"/>
    <n v="191.1"/>
    <n v="3.4243178378635015"/>
    <n v="0.68951609783667467"/>
  </r>
  <r>
    <x v="3"/>
    <x v="0"/>
    <x v="1"/>
    <x v="14"/>
    <s v="XLED EP1 70"/>
    <s v="Open Cell"/>
    <n v="70"/>
    <s v="3840 x 2160"/>
    <m/>
    <s v="COB"/>
    <s v="PCB"/>
    <n v="8000"/>
    <n v="2000"/>
    <n v="0.63"/>
    <n v="44.1"/>
    <n v="0.85101390053412462"/>
    <n v="0.15911909950077108"/>
  </r>
  <r>
    <x v="3"/>
    <x v="0"/>
    <x v="1"/>
    <x v="14"/>
    <s v="XLED EP1 75"/>
    <s v="Open Cell"/>
    <n v="75"/>
    <s v="3840 x 2160"/>
    <m/>
    <s v="COB"/>
    <s v="PCB"/>
    <n v="8000"/>
    <n v="2000"/>
    <n v="0.42"/>
    <n v="31.5"/>
    <n v="0.65128614836795251"/>
    <n v="0.13266597015279463"/>
  </r>
  <r>
    <x v="3"/>
    <x v="0"/>
    <x v="1"/>
    <x v="14"/>
    <s v="XLED DX1"/>
    <s v="Open Cell"/>
    <n v="65"/>
    <s v="7680 x 4320"/>
    <n v="1000000"/>
    <s v="COB"/>
    <s v="PCB"/>
    <n v="12096"/>
    <n v="1344"/>
    <n v="4.2000000000000003E-2"/>
    <n v="2.73"/>
    <n v="4.8918826255192886E-2"/>
    <n v="1.5204953137431105E-2"/>
  </r>
  <r>
    <x v="3"/>
    <x v="0"/>
    <x v="1"/>
    <x v="14"/>
    <s v="XLED DX1"/>
    <s v="Open Cell"/>
    <n v="75"/>
    <s v="7680 x 4320"/>
    <n v="1000000"/>
    <s v="COB"/>
    <s v="PCB"/>
    <n v="17279.640575999994"/>
    <n v="1919.9600639999994"/>
    <n v="0.105"/>
    <n v="7.875"/>
    <n v="0.16282153709198813"/>
    <n v="5.15210641629959E-2"/>
  </r>
  <r>
    <x v="3"/>
    <x v="0"/>
    <x v="1"/>
    <x v="14"/>
    <s v="XLED DX1"/>
    <s v="Open Cell"/>
    <n v="85"/>
    <s v="7680 x 4320"/>
    <n v="1000000"/>
    <s v="COB"/>
    <s v="PCB"/>
    <n v="21060"/>
    <n v="2340"/>
    <n v="4.2000000000000003E-2"/>
    <n v="3.5700000000000003"/>
    <n v="8.3654087501483676E-2"/>
    <n v="2.7008847552030972E-2"/>
  </r>
  <r>
    <x v="3"/>
    <x v="0"/>
    <x v="1"/>
    <x v="8"/>
    <s v="5 SE"/>
    <m/>
    <n v="65"/>
    <s v="3840 x 2160"/>
    <n v="1000000"/>
    <s v="COB"/>
    <s v="PCB"/>
    <n v="37440"/>
    <n v="2340"/>
    <n v="0.63"/>
    <n v="40.950000000000003"/>
    <n v="0.73378239382789323"/>
    <n v="0.1477534495364303"/>
  </r>
  <r>
    <x v="3"/>
    <x v="0"/>
    <x v="1"/>
    <x v="8"/>
    <s v="S6 Pro"/>
    <s v="BOE"/>
    <n v="65"/>
    <s v="3840 x 2160"/>
    <n v="1000000"/>
    <s v="POB"/>
    <s v="PCB"/>
    <n v="3696"/>
    <n v="231"/>
    <n v="0.52500000000000002"/>
    <n v="34.125"/>
    <n v="0.61148532818991097"/>
    <n v="8.6189512229584334E-2"/>
  </r>
  <r>
    <x v="3"/>
    <x v="0"/>
    <x v="1"/>
    <x v="17"/>
    <m/>
    <s v="Open Cell"/>
    <n v="55"/>
    <s v="3840 x 2160"/>
    <n v="1000000"/>
    <s v="POB"/>
    <s v="PCB"/>
    <n v="6804.6390532544374"/>
    <n v="567.05325443786978"/>
    <n v="15"/>
    <n v="825"/>
    <n v="12.508829198813057"/>
    <n v="1.8350369270481328"/>
  </r>
  <r>
    <x v="3"/>
    <x v="0"/>
    <x v="1"/>
    <x v="17"/>
    <m/>
    <s v="Open Cell"/>
    <n v="65"/>
    <s v="3840 x 2160"/>
    <n v="1000000"/>
    <s v="POB"/>
    <s v="PCB"/>
    <n v="9504"/>
    <n v="792"/>
    <n v="21"/>
    <n v="1365"/>
    <n v="24.459413127596438"/>
    <n v="3.4475804891833737"/>
  </r>
  <r>
    <x v="3"/>
    <x v="0"/>
    <x v="1"/>
    <x v="17"/>
    <m/>
    <s v="Open Cell"/>
    <n v="75"/>
    <s v="3840 x 2160"/>
    <n v="1000000"/>
    <s v="COB"/>
    <s v="PCB"/>
    <n v="13685.759999999997"/>
    <n v="1140.4799999999998"/>
    <n v="12"/>
    <n v="900"/>
    <n v="18.608175667655789"/>
    <n v="3.7904562900798471"/>
  </r>
  <r>
    <x v="3"/>
    <x v="1"/>
    <x v="3"/>
    <x v="0"/>
    <s v="iPad Pro"/>
    <s v="LGD/Sharp"/>
    <n v="12.9"/>
    <s v="2732 x 2048"/>
    <n v="1000000"/>
    <s v="COB"/>
    <s v="FPC"/>
    <n v="10384"/>
    <n v="2596"/>
    <n v="300"/>
    <n v="3870"/>
    <n v="15.457880178231397"/>
    <n v="29.060376146863604"/>
  </r>
  <r>
    <x v="3"/>
    <x v="1"/>
    <x v="2"/>
    <x v="3"/>
    <s v="Creator Z16"/>
    <s v="AUO"/>
    <n v="16"/>
    <s v="2560 x 1600"/>
    <n v="1000000"/>
    <s v="COB"/>
    <s v="FPC"/>
    <n v="4000"/>
    <n v="1152"/>
    <n v="10"/>
    <n v="160"/>
    <n v="0.74229644943820217"/>
    <n v="0.79335708388808601"/>
  </r>
  <r>
    <x v="3"/>
    <x v="1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33889080373491076"/>
  </r>
  <r>
    <x v="3"/>
    <x v="1"/>
    <x v="2"/>
    <x v="3"/>
    <s v="Titan GT77 HX 13V"/>
    <s v="AUO"/>
    <n v="17.3"/>
    <s v="3840 x 2160"/>
    <n v="1000000"/>
    <s v="COB"/>
    <s v="FPC"/>
    <n v="4032"/>
    <n v="1008"/>
    <n v="10"/>
    <n v="173"/>
    <n v="0.82507272527002962"/>
    <n v="0.84722700933727701"/>
  </r>
  <r>
    <x v="3"/>
    <x v="1"/>
    <x v="2"/>
    <x v="0"/>
    <s v="Macbook"/>
    <s v="LGD/Sharp"/>
    <n v="14.2"/>
    <s v="3024 x 1964"/>
    <n v="1000000"/>
    <s v="COB"/>
    <s v="FPC"/>
    <n v="10384"/>
    <n v="2596"/>
    <n v="800"/>
    <n v="11360"/>
    <n v="47.539158843716429"/>
    <n v="74.177254921552745"/>
  </r>
  <r>
    <x v="3"/>
    <x v="1"/>
    <x v="2"/>
    <x v="0"/>
    <s v="Macbook Pro"/>
    <s v="LGD/Sharp"/>
    <n v="16.2"/>
    <s v="3456 x 2234"/>
    <n v="1000000"/>
    <s v="COB"/>
    <s v="FPC"/>
    <n v="10384"/>
    <n v="2596"/>
    <n v="700"/>
    <n v="11340"/>
    <n v="54.034993381816982"/>
    <n v="74.046661162888029"/>
  </r>
  <r>
    <x v="3"/>
    <x v="1"/>
    <x v="2"/>
    <x v="13"/>
    <s v="AERO 16"/>
    <s v="AUO"/>
    <n v="16"/>
    <s v="2560 x 1600"/>
    <n v="1000000"/>
    <s v="COB"/>
    <s v="FPC"/>
    <n v="4000"/>
    <n v="1152"/>
    <n v="10"/>
    <n v="160"/>
    <n v="0.74229644943820217"/>
    <n v="0.79335708388808601"/>
  </r>
  <r>
    <x v="3"/>
    <x v="1"/>
    <x v="2"/>
    <x v="13"/>
    <s v="AERO 17"/>
    <s v="AUO"/>
    <n v="17.3"/>
    <s v="3840 x 2160"/>
    <n v="1000000"/>
    <s v="COB"/>
    <s v="FPC"/>
    <n v="4000"/>
    <n v="1152"/>
    <n v="10"/>
    <n v="173"/>
    <n v="0.82507272527002962"/>
    <n v="0.84722700933727701"/>
  </r>
  <r>
    <x v="3"/>
    <x v="1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1.2708405140059154"/>
  </r>
  <r>
    <x v="3"/>
    <x v="1"/>
    <x v="2"/>
    <x v="7"/>
    <s v="PREDATOR HELIOS 500"/>
    <s v="AUO"/>
    <n v="16"/>
    <s v="2560 x 1600"/>
    <n v="1000000"/>
    <s v="COB"/>
    <s v="FPC"/>
    <n v="4000"/>
    <n v="1152"/>
    <n v="30"/>
    <n v="480"/>
    <n v="2.2268893483146064"/>
    <n v="2.3800712516642579"/>
  </r>
  <r>
    <x v="3"/>
    <x v="1"/>
    <x v="2"/>
    <x v="7"/>
    <s v="PREDATOR HELIOS 500"/>
    <s v="AUO"/>
    <n v="18"/>
    <s v="2560 x 1600"/>
    <n v="1000000"/>
    <s v="COB"/>
    <s v="FPC"/>
    <n v="4000"/>
    <n v="1152"/>
    <n v="15"/>
    <n v="270"/>
    <n v="1.4092034157303368"/>
    <n v="1.2708405140059154"/>
  </r>
  <r>
    <x v="3"/>
    <x v="1"/>
    <x v="2"/>
    <x v="7"/>
    <s v="Predator Triton 17 X (PTX17-71) "/>
    <s v="AUO"/>
    <n v="17"/>
    <s v="2560 x 1600"/>
    <n v="1000000"/>
    <s v="COB"/>
    <s v="FPC"/>
    <n v="4000"/>
    <n v="1152"/>
    <n v="5"/>
    <n v="85"/>
    <n v="0.41899155056179765"/>
    <n v="0.42361350466863851"/>
  </r>
  <r>
    <x v="3"/>
    <x v="1"/>
    <x v="2"/>
    <x v="7"/>
    <s v="Predator Triton 14 (PT14-51)"/>
    <s v="AUO"/>
    <n v="14"/>
    <s v="2560 x 1600"/>
    <n v="1000000"/>
    <s v="COB"/>
    <s v="FPC"/>
    <n v="4000"/>
    <n v="1152"/>
    <n v="10"/>
    <n v="140"/>
    <n v="0.56832071910112347"/>
    <n v="0.6856172329897039"/>
  </r>
  <r>
    <x v="3"/>
    <x v="1"/>
    <x v="2"/>
    <x v="2"/>
    <s v="ROG Flow X16"/>
    <s v="AUO"/>
    <n v="16.2"/>
    <s v="2560 x 1600"/>
    <n v="1000000"/>
    <s v="COB"/>
    <s v="FPC"/>
    <n v="4000"/>
    <n v="512"/>
    <n v="30"/>
    <n v="486"/>
    <n v="2.2829095334831453"/>
    <n v="2.3800712516642579"/>
  </r>
  <r>
    <x v="3"/>
    <x v="1"/>
    <x v="2"/>
    <x v="2"/>
    <s v="ROG Zephyrus Duo 16"/>
    <s v="AUO"/>
    <n v="16.2"/>
    <s v="3456 x 2234"/>
    <n v="1000000"/>
    <s v="COB"/>
    <s v="FPC"/>
    <n v="4000"/>
    <n v="512"/>
    <n v="10"/>
    <n v="162"/>
    <n v="0.77192847688309973"/>
    <n v="0.97148697070674428"/>
  </r>
  <r>
    <x v="3"/>
    <x v="1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6.3468566711046881"/>
  </r>
  <r>
    <x v="3"/>
    <x v="1"/>
    <x v="2"/>
    <x v="22"/>
    <s v="Slim Pro 9i"/>
    <s v="CSOT"/>
    <n v="16"/>
    <s v="3200 x 2000"/>
    <n v="1000000"/>
    <s v="COB"/>
    <s v="FPC"/>
    <n v="4000"/>
    <n v="1000"/>
    <n v="15"/>
    <n v="240"/>
    <n v="1.1134446741573032"/>
    <n v="1.190035625832129"/>
  </r>
  <r>
    <x v="3"/>
    <x v="1"/>
    <x v="2"/>
    <x v="22"/>
    <s v="Slim Pro 9i"/>
    <s v="CSOT"/>
    <n v="14.5"/>
    <s v="3072 x 1920"/>
    <n v="1000000"/>
    <s v="COB"/>
    <s v="FPC"/>
    <n v="4000"/>
    <n v="1000"/>
    <n v="30"/>
    <n v="435"/>
    <n v="1.8289198651685385"/>
    <n v="2.1596942839175677"/>
  </r>
  <r>
    <x v="3"/>
    <x v="1"/>
    <x v="2"/>
    <x v="24"/>
    <s v="911Zero"/>
    <s v="BOE"/>
    <n v="15.6"/>
    <s v="3840 x 2160"/>
    <n v="1000000"/>
    <s v="COB"/>
    <s v="FPC"/>
    <n v="10000"/>
    <n v="1152"/>
    <n v="15"/>
    <n v="234"/>
    <n v="1.0063301401068245"/>
    <n v="1.4572304560601164"/>
  </r>
  <r>
    <x v="3"/>
    <x v="1"/>
    <x v="2"/>
    <x v="28"/>
    <s v="Blade 16"/>
    <s v="BOE"/>
    <n v="16"/>
    <s v="3840 x 2400"/>
    <n v="1000000"/>
    <s v="COB"/>
    <s v="FPC"/>
    <n v="10000"/>
    <n v="2596"/>
    <n v="10"/>
    <n v="160"/>
    <n v="0.74229644943820217"/>
    <n v="0.97148697070674428"/>
  </r>
  <r>
    <x v="3"/>
    <x v="1"/>
    <x v="0"/>
    <x v="0"/>
    <s v="XDR"/>
    <s v="LGD"/>
    <n v="31.5"/>
    <s v="6016 x 3384"/>
    <n v="1000000"/>
    <s v="POB"/>
    <s v="PCB"/>
    <n v="576"/>
    <n v="576"/>
    <n v="2.5"/>
    <n v="78.75"/>
    <n v="0.68385045578635006"/>
    <n v="0.38263139481378688"/>
  </r>
  <r>
    <x v="3"/>
    <x v="1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2.1427358109572063"/>
  </r>
  <r>
    <x v="3"/>
    <x v="1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2.1427358109572063"/>
  </r>
  <r>
    <x v="3"/>
    <x v="1"/>
    <x v="0"/>
    <x v="2"/>
    <s v="PG32UQXE"/>
    <s v="AUO"/>
    <n v="31.5"/>
    <s v="3840 x 2160"/>
    <n v="1000000"/>
    <s v="POB"/>
    <s v="PCB"/>
    <n v="4608"/>
    <n v="576"/>
    <n v="15"/>
    <n v="472.5"/>
    <n v="4.1031027347181004"/>
    <n v="1.6070518582179047"/>
  </r>
  <r>
    <x v="3"/>
    <x v="1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6070518582179047"/>
  </r>
  <r>
    <x v="3"/>
    <x v="1"/>
    <x v="0"/>
    <x v="7"/>
    <s v="X32 (Predator)"/>
    <s v="AUO"/>
    <n v="31.5"/>
    <s v="3840 x 2160"/>
    <n v="1000000"/>
    <s v="POB"/>
    <s v="PCB"/>
    <n v="2304"/>
    <n v="1152"/>
    <n v="10"/>
    <n v="315"/>
    <n v="2.7354018231454003"/>
    <n v="1.0713679054786032"/>
  </r>
  <r>
    <x v="3"/>
    <x v="1"/>
    <x v="0"/>
    <x v="7"/>
    <s v="X27S"/>
    <s v="AUO"/>
    <n v="27"/>
    <s v="3840 x 2160"/>
    <n v="1000000"/>
    <s v="POB"/>
    <s v="PCB"/>
    <n v="2304"/>
    <n v="512"/>
    <n v="15"/>
    <n v="405"/>
    <n v="3.0145244581602371"/>
    <n v="1.6070518582179047"/>
  </r>
  <r>
    <x v="3"/>
    <x v="1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1.0713679054786032"/>
  </r>
  <r>
    <x v="3"/>
    <x v="1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6070518582179047"/>
  </r>
  <r>
    <x v="3"/>
    <x v="1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0"/>
  </r>
  <r>
    <x v="3"/>
    <x v="1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6070518582179047"/>
  </r>
  <r>
    <x v="3"/>
    <x v="1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4.2854716219144127"/>
  </r>
  <r>
    <x v="3"/>
    <x v="1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1.807933340495143"/>
  </r>
  <r>
    <x v="3"/>
    <x v="1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2.2599166756189288"/>
  </r>
  <r>
    <x v="3"/>
    <x v="1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3.7497876691751113"/>
  </r>
  <r>
    <x v="3"/>
    <x v="1"/>
    <x v="0"/>
    <x v="10"/>
    <s v="PD32M"/>
    <s v="AUO"/>
    <n v="31.5"/>
    <s v="3840 x 2160"/>
    <n v="1000000"/>
    <s v="POB"/>
    <s v="PCB"/>
    <n v="2304"/>
    <n v="576"/>
    <n v="15"/>
    <n v="472.5"/>
    <n v="4.1031027347181004"/>
    <n v="1.6070518582179047"/>
  </r>
  <r>
    <x v="3"/>
    <x v="1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3559500053713573"/>
  </r>
  <r>
    <x v="3"/>
    <x v="1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1.3559500053713573"/>
  </r>
  <r>
    <x v="3"/>
    <x v="1"/>
    <x v="0"/>
    <x v="5"/>
    <s v="Odyssey Neo G7"/>
    <m/>
    <n v="31.5"/>
    <s v="3840 x 2160"/>
    <n v="1000000"/>
    <s v="POB"/>
    <s v="PCB"/>
    <n v="4608"/>
    <n v="1196"/>
    <n v="10"/>
    <n v="315"/>
    <n v="2.7354018231454003"/>
    <n v="1.0713679054786032"/>
  </r>
  <r>
    <x v="3"/>
    <x v="1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2957883688827216"/>
  </r>
  <r>
    <x v="3"/>
    <x v="1"/>
    <x v="0"/>
    <x v="5"/>
    <s v="Odyssey Neo G8"/>
    <s v="CSOT"/>
    <n v="31.5"/>
    <s v="3840 x 2160"/>
    <n v="1000000"/>
    <s v="POB"/>
    <s v="PCB"/>
    <n v="5000"/>
    <n v="1152"/>
    <n v="5"/>
    <n v="157.5"/>
    <n v="1.3677009115727001"/>
    <n v="0.53568395273930158"/>
  </r>
  <r>
    <x v="3"/>
    <x v="1"/>
    <x v="0"/>
    <x v="19"/>
    <m/>
    <s v="HKC"/>
    <n v="27"/>
    <s v="3840 x 2160"/>
    <s v="TBD"/>
    <s v="POB"/>
    <s v="PCB"/>
    <n v="5000"/>
    <n v="1152"/>
    <n v="25"/>
    <n v="675"/>
    <n v="5.0242074302670616"/>
    <n v="2.6784197636965077"/>
  </r>
  <r>
    <x v="3"/>
    <x v="1"/>
    <x v="0"/>
    <x v="19"/>
    <m/>
    <s v="HKC"/>
    <n v="31.5"/>
    <s v="3840 x 2160"/>
    <s v="TBD"/>
    <s v="POB"/>
    <s v="PCB"/>
    <n v="5000"/>
    <n v="1152"/>
    <n v="20"/>
    <n v="630"/>
    <n v="5.4708036462908005"/>
    <n v="2.1427358109572063"/>
  </r>
  <r>
    <x v="3"/>
    <x v="1"/>
    <x v="0"/>
    <x v="3"/>
    <s v="MEG271G"/>
    <s v="AUO"/>
    <n v="27"/>
    <s v="3840 x 2160"/>
    <n v="1000000"/>
    <s v="POB"/>
    <s v="PCB"/>
    <n v="2304"/>
    <n v="576"/>
    <n v="32"/>
    <n v="864"/>
    <n v="6.4309855107418388"/>
    <n v="3.4283772975315299"/>
  </r>
  <r>
    <x v="3"/>
    <x v="1"/>
    <x v="0"/>
    <x v="20"/>
    <s v="M27P20"/>
    <m/>
    <n v="27"/>
    <s v="3840 x 2160"/>
    <s v="TBD"/>
    <s v="POB"/>
    <s v="PCB"/>
    <n v="5000"/>
    <n v="1152"/>
    <n v="24"/>
    <n v="648"/>
    <n v="4.8232391330563802"/>
    <n v="2.5712829731486475"/>
  </r>
  <r>
    <x v="3"/>
    <x v="1"/>
    <x v="0"/>
    <x v="20"/>
    <s v="M32P10"/>
    <m/>
    <n v="31.5"/>
    <s v="3840 x 2160"/>
    <s v="TBD"/>
    <s v="POB"/>
    <s v="PCB"/>
    <n v="5000"/>
    <n v="1152"/>
    <n v="10"/>
    <n v="315"/>
    <n v="2.7354018231454003"/>
    <n v="1.0713679054786032"/>
  </r>
  <r>
    <x v="3"/>
    <x v="1"/>
    <x v="0"/>
    <x v="21"/>
    <m/>
    <m/>
    <n v="27"/>
    <s v="3840 x 2160"/>
    <s v="TBD"/>
    <s v="COB"/>
    <s v="PCB"/>
    <n v="5000"/>
    <n v="1152"/>
    <n v="20"/>
    <n v="540"/>
    <n v="4.0193659442136491"/>
    <n v="2.1427358109572063"/>
  </r>
  <r>
    <x v="3"/>
    <x v="1"/>
    <x v="0"/>
    <x v="21"/>
    <m/>
    <m/>
    <n v="31.5"/>
    <s v="3840 x 2160"/>
    <s v="TBD"/>
    <s v="COB"/>
    <s v="PCB"/>
    <n v="5000"/>
    <n v="1152"/>
    <n v="25"/>
    <n v="787.5"/>
    <n v="6.8385045578635006"/>
    <n v="2.6784197636965077"/>
  </r>
  <r>
    <x v="3"/>
    <x v="1"/>
    <x v="0"/>
    <x v="23"/>
    <m/>
    <m/>
    <n v="27"/>
    <s v="3840 x 2160"/>
    <s v="TBD"/>
    <s v="POB"/>
    <s v="PCB"/>
    <n v="2304"/>
    <n v="576"/>
    <n v="20"/>
    <n v="540"/>
    <n v="4.0193659442136491"/>
    <n v="2.1427358109572063"/>
  </r>
  <r>
    <x v="3"/>
    <x v="1"/>
    <x v="0"/>
    <x v="23"/>
    <m/>
    <m/>
    <n v="31.5"/>
    <s v="3840 x 2160"/>
    <s v="TBD"/>
    <s v="POB"/>
    <s v="PCB"/>
    <n v="4608"/>
    <n v="1152"/>
    <n v="15"/>
    <n v="472.5"/>
    <n v="4.1031027347181004"/>
    <n v="1.6070518582179047"/>
  </r>
  <r>
    <x v="3"/>
    <x v="1"/>
    <x v="0"/>
    <x v="22"/>
    <s v="Creator Extreme"/>
    <s v="BOE"/>
    <n v="27"/>
    <s v="3840 x 2160"/>
    <s v="TBD"/>
    <s v="COB"/>
    <s v="PCB"/>
    <n v="10368"/>
    <n v="1152"/>
    <n v="30"/>
    <n v="810"/>
    <n v="6.0290489163204741"/>
    <n v="3.2141037164358095"/>
  </r>
  <r>
    <x v="3"/>
    <x v="1"/>
    <x v="0"/>
    <x v="25"/>
    <s v="27M2U"/>
    <s v="AUO"/>
    <n v="27"/>
    <s v="3840 x 2160"/>
    <s v="TBD"/>
    <s v="POB"/>
    <s v="PCB"/>
    <n v="1536"/>
    <n v="384"/>
    <n v="30"/>
    <n v="810"/>
    <n v="6.0290489163204741"/>
    <n v="3.2141037164358095"/>
  </r>
  <r>
    <x v="3"/>
    <x v="1"/>
    <x v="0"/>
    <x v="25"/>
    <s v="27M2V"/>
    <s v="AUO"/>
    <n v="27"/>
    <s v="3840 x 2160"/>
    <s v="TBD"/>
    <s v="POB"/>
    <s v="PCB"/>
    <n v="2304"/>
    <n v="1152"/>
    <n v="20"/>
    <n v="540"/>
    <n v="4.0193659442136491"/>
    <n v="2.1427358109572063"/>
  </r>
  <r>
    <x v="3"/>
    <x v="1"/>
    <x v="0"/>
    <x v="25"/>
    <s v="32M2V"/>
    <s v="AUO"/>
    <n v="31.5"/>
    <s v="3840 x 2160"/>
    <s v="TBD"/>
    <s v="POB"/>
    <s v="PCB"/>
    <n v="2304"/>
    <n v="1152"/>
    <n v="15"/>
    <n v="472.5"/>
    <n v="4.1031027347181004"/>
    <n v="1.6070518582179047"/>
  </r>
  <r>
    <x v="3"/>
    <x v="1"/>
    <x v="0"/>
    <x v="26"/>
    <m/>
    <s v="AUO"/>
    <n v="27"/>
    <s v="3840 x 2160"/>
    <s v="TBD"/>
    <s v="POB"/>
    <s v="PCB"/>
    <n v="2304"/>
    <n v="1152"/>
    <n v="30"/>
    <n v="810"/>
    <n v="6.0290489163204741"/>
    <n v="3.2141037164358095"/>
  </r>
  <r>
    <x v="3"/>
    <x v="1"/>
    <x v="0"/>
    <x v="26"/>
    <m/>
    <s v="AUO"/>
    <n v="31.5"/>
    <s v="3840 x 2160"/>
    <s v="TBD"/>
    <s v="POB"/>
    <s v="PCB"/>
    <n v="2304"/>
    <n v="1152"/>
    <n v="20"/>
    <n v="630"/>
    <n v="5.4708036462908005"/>
    <n v="2.1427358109572063"/>
  </r>
  <r>
    <x v="3"/>
    <x v="1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1.807933340495143"/>
  </r>
  <r>
    <x v="3"/>
    <x v="1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1.0713679054786032"/>
  </r>
  <r>
    <x v="3"/>
    <x v="1"/>
    <x v="0"/>
    <x v="29"/>
    <s v="GP27-FQS"/>
    <s v="CSOT"/>
    <n v="27"/>
    <s v="2560 x 1440"/>
    <s v="TBD"/>
    <s v="POB"/>
    <s v="PCB"/>
    <n v="5000"/>
    <n v="1152"/>
    <n v="5"/>
    <n v="135"/>
    <n v="1.0048414860534123"/>
    <n v="0"/>
  </r>
  <r>
    <x v="3"/>
    <x v="1"/>
    <x v="0"/>
    <x v="1"/>
    <s v="34R83Q"/>
    <s v="CSOT"/>
    <n v="34"/>
    <s v="3440 x 1440"/>
    <n v="1000000"/>
    <s v="POB"/>
    <s v="PCB"/>
    <n v="4608"/>
    <n v="1152"/>
    <n v="10"/>
    <n v="340"/>
    <n v="2.6564797010584447"/>
    <n v="1.0713679054786032"/>
  </r>
  <r>
    <x v="3"/>
    <x v="1"/>
    <x v="0"/>
    <x v="17"/>
    <m/>
    <m/>
    <n v="31.5"/>
    <s v="3840 x 2160"/>
    <s v="TBD"/>
    <s v="POB"/>
    <s v="PCB"/>
    <n v="5000"/>
    <n v="1152"/>
    <n v="50"/>
    <n v="1575"/>
    <n v="13.677009115727001"/>
    <n v="5.3568395273930154"/>
  </r>
  <r>
    <x v="3"/>
    <x v="1"/>
    <x v="1"/>
    <x v="9"/>
    <m/>
    <s v="Open Cell"/>
    <n v="55"/>
    <s v="3840 x 2160"/>
    <n v="1000000"/>
    <s v="POB"/>
    <s v="PCB"/>
    <n v="4000"/>
    <n v="500"/>
    <n v="2.419"/>
    <n v="133.04500000000002"/>
    <n v="2.0172571887952522"/>
    <n v="0.29593028843529556"/>
  </r>
  <r>
    <x v="3"/>
    <x v="1"/>
    <x v="1"/>
    <x v="9"/>
    <m/>
    <s v="Open Cell"/>
    <n v="65"/>
    <s v="3840 x 2160"/>
    <n v="1000000"/>
    <s v="COB"/>
    <s v="PCB"/>
    <n v="16384"/>
    <n v="1000"/>
    <n v="4.2720000000000002"/>
    <n v="277.68"/>
    <n v="4.9757434705281902"/>
    <n v="1.0019091054279845"/>
  </r>
  <r>
    <x v="3"/>
    <x v="1"/>
    <x v="1"/>
    <x v="9"/>
    <m/>
    <s v="Open Cell"/>
    <n v="75"/>
    <s v="3840 x 2160"/>
    <n v="1000000"/>
    <s v="COB"/>
    <s v="PCB"/>
    <n v="12000"/>
    <n v="1000"/>
    <n v="2.2850000000000001"/>
    <n v="171.375"/>
    <n v="3.5433067833827896"/>
    <n v="0.72176605190270426"/>
  </r>
  <r>
    <x v="3"/>
    <x v="1"/>
    <x v="1"/>
    <x v="9"/>
    <m/>
    <s v="Open Cell"/>
    <n v="86"/>
    <s v="3840 x 2160"/>
    <n v="1000000"/>
    <s v="COB"/>
    <s v="PCB"/>
    <n v="18000"/>
    <n v="1200"/>
    <n v="0.69399999999999995"/>
    <n v="59.683999999999997"/>
    <n v="1.4149998616764394"/>
    <n v="0.28729690985653034"/>
  </r>
  <r>
    <x v="3"/>
    <x v="1"/>
    <x v="1"/>
    <x v="9"/>
    <m/>
    <s v="Open Cell"/>
    <n v="65"/>
    <s v="7680 x 4320"/>
    <n v="1000000"/>
    <s v="COB"/>
    <s v="PCB"/>
    <n v="12000"/>
    <n v="1000"/>
    <n v="0.34799999999999998"/>
    <n v="22.619999999999997"/>
    <n v="0.4053274175430267"/>
    <n v="0.12598389742442914"/>
  </r>
  <r>
    <x v="3"/>
    <x v="1"/>
    <x v="1"/>
    <x v="9"/>
    <m/>
    <s v="Open Cell"/>
    <n v="75"/>
    <s v="7680 x 4320"/>
    <n v="1000000"/>
    <s v="COB"/>
    <s v="PCB"/>
    <n v="16000"/>
    <n v="2000"/>
    <n v="0.85"/>
    <n v="63.75"/>
    <n v="1.3180791097922848"/>
    <n v="0.41707528131949062"/>
  </r>
  <r>
    <x v="3"/>
    <x v="1"/>
    <x v="1"/>
    <x v="9"/>
    <m/>
    <s v="Open Cell"/>
    <n v="86"/>
    <s v="7680 x 4320"/>
    <n v="1000000"/>
    <s v="COB"/>
    <s v="PCB"/>
    <n v="28800"/>
    <n v="2400"/>
    <n v="0.41299999999999998"/>
    <n v="35.518000000000001"/>
    <n v="0.84206764102646892"/>
    <n v="0.26558700092830451"/>
  </r>
  <r>
    <x v="3"/>
    <x v="1"/>
    <x v="1"/>
    <x v="5"/>
    <s v="2022 Model"/>
    <s v="Open Cell"/>
    <n v="43"/>
    <s v="3840 x 2160"/>
    <n v="1000000"/>
    <s v="POB"/>
    <s v="PCB"/>
    <n v="3614.6269090909086"/>
    <n v="301.21890909090905"/>
    <n v="27.622"/>
    <n v="1187.7460000000001"/>
    <n v="14.079656404620536"/>
    <n v="3.7741260085778561"/>
  </r>
  <r>
    <x v="3"/>
    <x v="1"/>
    <x v="1"/>
    <x v="5"/>
    <s v="2022 Model"/>
    <s v="Open Cell"/>
    <n v="50"/>
    <s v="3840 x 2160"/>
    <n v="1000000"/>
    <s v="COB"/>
    <s v="PCB"/>
    <n v="4887.272727272727"/>
    <n v="407.27272727272725"/>
    <n v="32.450000000000003"/>
    <n v="1622.5000000000002"/>
    <n v="22.364270385756679"/>
    <n v="5.1555799378971363"/>
  </r>
  <r>
    <x v="3"/>
    <x v="1"/>
    <x v="1"/>
    <x v="5"/>
    <s v="2022 Model"/>
    <s v="Open Cell"/>
    <n v="55"/>
    <s v="3840 x 2160"/>
    <n v="1000000"/>
    <s v="COB"/>
    <s v="PCB"/>
    <n v="6283.636363636364"/>
    <n v="523.63636363636363"/>
    <n v="85.947000000000003"/>
    <n v="4727.085"/>
    <n v="71.673089543359055"/>
    <n v="15.020563692286276"/>
  </r>
  <r>
    <x v="3"/>
    <x v="1"/>
    <x v="1"/>
    <x v="5"/>
    <s v="2022 Model"/>
    <s v="Open Cell"/>
    <n v="65"/>
    <s v="3840 x 2160"/>
    <n v="1000000"/>
    <s v="COB"/>
    <s v="PCB"/>
    <n v="8640"/>
    <n v="720"/>
    <n v="85.727000000000004"/>
    <n v="5572.2550000000001"/>
    <n v="99.849148056640956"/>
    <n v="20.10549201334851"/>
  </r>
  <r>
    <x v="3"/>
    <x v="1"/>
    <x v="1"/>
    <x v="5"/>
    <s v="2022 Model"/>
    <s v="Open Cell"/>
    <n v="75"/>
    <s v="3840 x 2160"/>
    <n v="1000000"/>
    <s v="COB"/>
    <s v="PCB"/>
    <n v="10909.09090909091"/>
    <n v="909.09090909090912"/>
    <n v="56.189"/>
    <n v="4214.1750000000002"/>
    <n v="87.131231882492585"/>
    <n v="17.748495706941377"/>
  </r>
  <r>
    <x v="3"/>
    <x v="1"/>
    <x v="1"/>
    <x v="5"/>
    <s v="2022 Model"/>
    <s v="Open Cell"/>
    <n v="85"/>
    <s v="3840 x 2160"/>
    <n v="1000000"/>
    <s v="COB"/>
    <s v="PCB"/>
    <n v="14400"/>
    <n v="1200"/>
    <n v="44.747"/>
    <n v="3803.4949999999999"/>
    <n v="89.125463176878327"/>
    <n v="18.524027125864791"/>
  </r>
  <r>
    <x v="3"/>
    <x v="1"/>
    <x v="1"/>
    <x v="5"/>
    <s v="2022 Model"/>
    <s v="Open Cell"/>
    <n v="98"/>
    <s v="3840 x 2160"/>
    <n v="1000000"/>
    <s v="COB"/>
    <s v="PCB"/>
    <n v="19141.53633217993"/>
    <n v="1595.1280276816608"/>
    <n v="2.7349999999999999"/>
    <n v="268.02999999999997"/>
    <n v="7.2411827225448056"/>
    <n v="1.6983221508449795"/>
  </r>
  <r>
    <x v="3"/>
    <x v="1"/>
    <x v="1"/>
    <x v="5"/>
    <s v="2022 Model"/>
    <s v="Open Cell"/>
    <n v="55"/>
    <s v="7680 x 4320"/>
    <n v="1000000"/>
    <s v="COB"/>
    <s v="PCB"/>
    <n v="7873.1360946745563"/>
    <n v="962.27218934911241"/>
    <n v="3.4980000000000002"/>
    <n v="192.39000000000001"/>
    <n v="2.9170589691632052"/>
    <n v="0.94365670542507096"/>
  </r>
  <r>
    <x v="3"/>
    <x v="1"/>
    <x v="1"/>
    <x v="5"/>
    <s v="2022 Model"/>
    <s v="Open Cell"/>
    <n v="65"/>
    <s v="7680 x 4320"/>
    <n v="1000000"/>
    <s v="COB"/>
    <s v="PCB"/>
    <n v="10996.363636363636"/>
    <n v="1221.8181818181818"/>
    <n v="12.597"/>
    <n v="818.80499999999995"/>
    <n v="14.672153674682493"/>
    <n v="4.5603998731480848"/>
  </r>
  <r>
    <x v="3"/>
    <x v="1"/>
    <x v="1"/>
    <x v="5"/>
    <s v="2022 Model"/>
    <s v="Open Cell"/>
    <n v="75"/>
    <s v="7680 x 4320"/>
    <n v="1000000"/>
    <s v="COB"/>
    <s v="PCB"/>
    <n v="15708.764159999995"/>
    <n v="1745.4182399999995"/>
    <n v="8.8680000000000003"/>
    <n v="665.1"/>
    <n v="13.751441818397627"/>
    <n v="4.3513218761661685"/>
  </r>
  <r>
    <x v="3"/>
    <x v="1"/>
    <x v="1"/>
    <x v="5"/>
    <s v="2022 Model"/>
    <s v="Open Cell"/>
    <n v="85"/>
    <s v="7680 x 4320"/>
    <n v="1000000"/>
    <s v="COB"/>
    <s v="PCB"/>
    <n v="19145.454545454544"/>
    <n v="2127.272727272727"/>
    <n v="7.3840000000000003"/>
    <n v="627.64"/>
    <n v="14.707185288356083"/>
    <n v="4.748412626766588"/>
  </r>
  <r>
    <x v="3"/>
    <x v="1"/>
    <x v="1"/>
    <x v="16"/>
    <s v="X95k"/>
    <s v="AUO"/>
    <n v="65"/>
    <s v="3840 x 2160"/>
    <n v="1000000"/>
    <s v="COB"/>
    <s v="PCB"/>
    <n v="6480"/>
    <n v="432"/>
    <n v="22.576000000000001"/>
    <n v="1467.44"/>
    <n v="26.295033846124632"/>
    <n v="5.294733137673731"/>
  </r>
  <r>
    <x v="3"/>
    <x v="1"/>
    <x v="1"/>
    <x v="16"/>
    <s v="X95k"/>
    <s v="AUO"/>
    <n v="75"/>
    <s v="3840 x 2160"/>
    <n v="1000000"/>
    <s v="COB"/>
    <s v="PCB"/>
    <n v="12000"/>
    <n v="600"/>
    <n v="14.699"/>
    <n v="1102.425"/>
    <n v="22.793464511572701"/>
    <n v="4.6429930839903051"/>
  </r>
  <r>
    <x v="3"/>
    <x v="1"/>
    <x v="1"/>
    <x v="16"/>
    <s v="X95k"/>
    <s v="AUO"/>
    <n v="85"/>
    <s v="3840 x 2160"/>
    <n v="1000000"/>
    <s v="COB"/>
    <s v="PCB"/>
    <n v="15360"/>
    <n v="768"/>
    <n v="11.548999999999999"/>
    <n v="981.66499999999996"/>
    <n v="23.002882298919879"/>
    <n v="4.7809683169064403"/>
  </r>
  <r>
    <x v="3"/>
    <x v="1"/>
    <x v="1"/>
    <x v="1"/>
    <s v="55R635"/>
    <s v="Open Cell"/>
    <n v="55"/>
    <s v="3840 x 2160"/>
    <n v="1000000"/>
    <s v="POB"/>
    <s v="PCB"/>
    <n v="2048"/>
    <n v="128"/>
    <n v="48.51"/>
    <n v="2668.0499999999997"/>
    <n v="40.453553628961423"/>
    <n v="5.9345094220736607"/>
  </r>
  <r>
    <x v="3"/>
    <x v="1"/>
    <x v="1"/>
    <x v="1"/>
    <s v="65R635"/>
    <s v="ChinaStar"/>
    <n v="65"/>
    <s v="3840 x 2160"/>
    <n v="1000000"/>
    <s v="POB"/>
    <s v="PCB"/>
    <n v="2560"/>
    <n v="160"/>
    <n v="98.45"/>
    <n v="6399.25"/>
    <n v="114.66805821008903"/>
    <n v="16.162585674290625"/>
  </r>
  <r>
    <x v="3"/>
    <x v="1"/>
    <x v="1"/>
    <x v="1"/>
    <s v="75R635"/>
    <s v="ChinaStar"/>
    <n v="75"/>
    <s v="3840 x 2160"/>
    <n v="1000000"/>
    <s v="POB"/>
    <s v="PCB"/>
    <n v="3840"/>
    <n v="240"/>
    <n v="45.1"/>
    <n v="3382.5"/>
    <n v="69.935726884272995"/>
    <n v="9.9720587564850636"/>
  </r>
  <r>
    <x v="3"/>
    <x v="1"/>
    <x v="1"/>
    <x v="1"/>
    <s v="85R635"/>
    <s v="ChinaStar"/>
    <n v="85"/>
    <s v="3840 x 2160"/>
    <n v="1000000"/>
    <s v="POB"/>
    <s v="PCB"/>
    <n v="7168"/>
    <n v="448"/>
    <n v="43.89"/>
    <n v="3730.65"/>
    <n v="87.418521439050437"/>
    <n v="12.718476889801416"/>
  </r>
  <r>
    <x v="3"/>
    <x v="1"/>
    <x v="1"/>
    <x v="1"/>
    <m/>
    <s v="Open Cell"/>
    <n v="98"/>
    <s v="3840 x 2160"/>
    <n v="1000000"/>
    <s v="POB"/>
    <s v="PCB"/>
    <n v="5120"/>
    <n v="320"/>
    <n v="21.01"/>
    <n v="2058.98"/>
    <n v="55.626050822912752"/>
    <n v="9.132440172752144"/>
  </r>
  <r>
    <x v="3"/>
    <x v="1"/>
    <x v="1"/>
    <x v="6"/>
    <m/>
    <s v="Open Cell"/>
    <n v="65"/>
    <s v="3840 x 2160"/>
    <n v="1000000"/>
    <s v="POB"/>
    <s v="PCB"/>
    <n v="2560"/>
    <n v="160"/>
    <n v="3.6749999999999998"/>
    <n v="238.875"/>
    <n v="4.280397297329376"/>
    <n v="0.6033265856070904"/>
  </r>
  <r>
    <x v="3"/>
    <x v="1"/>
    <x v="1"/>
    <x v="6"/>
    <s v="Q70"/>
    <s v="Open Cell"/>
    <n v="75"/>
    <s v="3840 x 2160"/>
    <n v="1000000"/>
    <s v="POB"/>
    <s v="PCB"/>
    <n v="4000"/>
    <n v="252"/>
    <n v="5.25"/>
    <n v="393.75"/>
    <n v="8.1410768545994063"/>
    <n v="1.1608272388369529"/>
  </r>
  <r>
    <x v="3"/>
    <x v="1"/>
    <x v="1"/>
    <x v="6"/>
    <m/>
    <s v="Open Cell"/>
    <n v="86"/>
    <s v="3840 x 2160"/>
    <n v="1000000"/>
    <s v="POB"/>
    <s v="PCB"/>
    <n v="8000"/>
    <n v="576"/>
    <n v="7.98"/>
    <n v="686.28000000000009"/>
    <n v="16.270459504579232"/>
    <n v="5.1316810348858848"/>
  </r>
  <r>
    <x v="3"/>
    <x v="1"/>
    <x v="1"/>
    <x v="15"/>
    <m/>
    <s v="Open Cell"/>
    <n v="65"/>
    <s v="3840 x 2160"/>
    <n v="1000000"/>
    <s v="POB"/>
    <s v="PCB"/>
    <n v="9216"/>
    <n v="576"/>
    <n v="0.71"/>
    <n v="46.15"/>
    <n v="0.82696111050445098"/>
    <n v="0.116561054634295"/>
  </r>
  <r>
    <x v="3"/>
    <x v="1"/>
    <x v="1"/>
    <x v="15"/>
    <m/>
    <s v="Open Cell"/>
    <n v="86"/>
    <s v="3840 x 2160"/>
    <n v="1000000"/>
    <s v="POB"/>
    <s v="PCB"/>
    <n v="16000"/>
    <n v="1000"/>
    <n v="1.26"/>
    <n v="108.36"/>
    <n v="2.5690199217756677"/>
    <n v="0.36512373846319857"/>
  </r>
  <r>
    <x v="3"/>
    <x v="1"/>
    <x v="1"/>
    <x v="15"/>
    <m/>
    <s v="Open Cell"/>
    <n v="98"/>
    <s v="3840 x 2160"/>
    <n v="1000000"/>
    <s v="POB"/>
    <s v="PCB"/>
    <n v="19200"/>
    <n v="1200"/>
    <n v="1.05"/>
    <n v="102.9"/>
    <n v="2.7799787417448063"/>
    <n v="0.45640467307899812"/>
  </r>
  <r>
    <x v="3"/>
    <x v="1"/>
    <x v="1"/>
    <x v="4"/>
    <s v="55E8G"/>
    <s v="Open Cell"/>
    <n v="55"/>
    <s v="3840 x 2160"/>
    <n v="400000"/>
    <s v="POB"/>
    <s v="PCB"/>
    <n v="2000"/>
    <n v="200"/>
    <n v="84.33"/>
    <n v="4638.1499999999996"/>
    <n v="70.324637755726997"/>
    <n v="10.316577603864602"/>
  </r>
  <r>
    <x v="3"/>
    <x v="1"/>
    <x v="1"/>
    <x v="4"/>
    <m/>
    <s v="Open Cell"/>
    <n v="85"/>
    <s v="7680 x 4320"/>
    <n v="400000"/>
    <s v="COB"/>
    <s v="PCB"/>
    <n v="21060"/>
    <n v="2340"/>
    <n v="0.36"/>
    <n v="30.599999999999998"/>
    <n v="0.71703503572700289"/>
    <n v="0.23150440758883686"/>
  </r>
  <r>
    <x v="3"/>
    <x v="1"/>
    <x v="1"/>
    <x v="4"/>
    <s v="U8KL 65U8KL"/>
    <s v="Open Cell"/>
    <n v="65"/>
    <s v="3840 x 2160"/>
    <m/>
    <s v="POB"/>
    <s v="PCB"/>
    <n v="6400"/>
    <n v="1600"/>
    <n v="81.36"/>
    <n v="5288.4"/>
    <n v="94.762754860059346"/>
    <n v="13.356911838093298"/>
  </r>
  <r>
    <x v="3"/>
    <x v="1"/>
    <x v="1"/>
    <x v="4"/>
    <s v="U8KL 75U8KL"/>
    <s v="Open Cell"/>
    <n v="75"/>
    <s v="3840 x 2160"/>
    <m/>
    <s v="POB"/>
    <s v="PCB"/>
    <n v="8000"/>
    <n v="2000"/>
    <n v="42.03"/>
    <n v="3152.25"/>
    <n v="65.175135275964394"/>
    <n v="9.2932512092032642"/>
  </r>
  <r>
    <x v="3"/>
    <x v="1"/>
    <x v="1"/>
    <x v="4"/>
    <s v="U8KL 85 U8KL"/>
    <s v="Open Cell"/>
    <n v="85"/>
    <s v="3840 x 2160"/>
    <m/>
    <s v="POB"/>
    <s v="PCB"/>
    <n v="9600"/>
    <n v="2400"/>
    <n v="14.76"/>
    <n v="1254.5999999999999"/>
    <n v="29.398436464807119"/>
    <n v="4.2771637934260394"/>
  </r>
  <r>
    <x v="3"/>
    <x v="1"/>
    <x v="1"/>
    <x v="14"/>
    <s v="XLED EP1 55"/>
    <s v="Open Cell"/>
    <n v="55"/>
    <s v="3840 x 2160"/>
    <m/>
    <s v="COB"/>
    <s v="PCB"/>
    <n v="8000"/>
    <n v="2000"/>
    <n v="2.415"/>
    <n v="132.82499999999999"/>
    <n v="2.0139215010089018"/>
    <n v="0.42205849322107059"/>
  </r>
  <r>
    <x v="3"/>
    <x v="1"/>
    <x v="1"/>
    <x v="14"/>
    <s v="XLED EP1 60"/>
    <s v="Open Cell"/>
    <n v="60"/>
    <s v="3840 x 2160"/>
    <m/>
    <s v="COB"/>
    <s v="PCB"/>
    <n v="8000"/>
    <n v="2000"/>
    <n v="0.96599999999999997"/>
    <n v="57.96"/>
    <n v="0.95869321039762612"/>
    <n v="0.18570573701727108"/>
  </r>
  <r>
    <x v="3"/>
    <x v="1"/>
    <x v="1"/>
    <x v="14"/>
    <s v="XLED EP1 65"/>
    <s v="Open Cell"/>
    <n v="65"/>
    <s v="3840 x 2160"/>
    <m/>
    <s v="COB"/>
    <s v="PCB"/>
    <n v="8000"/>
    <n v="2000"/>
    <n v="3.3809999999999998"/>
    <n v="219.76499999999999"/>
    <n v="3.9379655135430265"/>
    <n v="0.79294351251217587"/>
  </r>
  <r>
    <x v="3"/>
    <x v="1"/>
    <x v="1"/>
    <x v="14"/>
    <s v="XLED EP1 70"/>
    <s v="Open Cell"/>
    <n v="70"/>
    <s v="3840 x 2160"/>
    <m/>
    <s v="COB"/>
    <s v="PCB"/>
    <n v="8000"/>
    <n v="2000"/>
    <n v="0.72499999999999998"/>
    <n v="50.75"/>
    <n v="0.97934139347180993"/>
    <n v="0.18311324942549051"/>
  </r>
  <r>
    <x v="3"/>
    <x v="1"/>
    <x v="1"/>
    <x v="14"/>
    <s v="XLED EP1 75"/>
    <s v="Open Cell"/>
    <n v="75"/>
    <s v="3840 x 2160"/>
    <m/>
    <s v="COB"/>
    <s v="PCB"/>
    <n v="8000"/>
    <n v="2000"/>
    <n v="0.48299999999999998"/>
    <n v="36.225000000000001"/>
    <n v="0.74897907062314539"/>
    <n v="0.15256586567571384"/>
  </r>
  <r>
    <x v="3"/>
    <x v="1"/>
    <x v="1"/>
    <x v="14"/>
    <s v="XLED DX1"/>
    <s v="Open Cell"/>
    <n v="65"/>
    <s v="7680 x 4320"/>
    <n v="1000000"/>
    <s v="COB"/>
    <s v="PCB"/>
    <n v="12096"/>
    <n v="1344"/>
    <n v="4.8000000000000001E-2"/>
    <n v="3.12"/>
    <n v="5.590723000593472E-2"/>
    <n v="1.737708929992126E-2"/>
  </r>
  <r>
    <x v="3"/>
    <x v="1"/>
    <x v="1"/>
    <x v="14"/>
    <s v="XLED DX1"/>
    <s v="Open Cell"/>
    <n v="75"/>
    <s v="7680 x 4320"/>
    <n v="1000000"/>
    <s v="COB"/>
    <s v="PCB"/>
    <n v="17279.640575999994"/>
    <n v="1919.9600639999994"/>
    <n v="0.121"/>
    <n v="9.0749999999999993"/>
    <n v="0.18763243798219584"/>
    <n v="5.937189298783338E-2"/>
  </r>
  <r>
    <x v="3"/>
    <x v="1"/>
    <x v="1"/>
    <x v="14"/>
    <s v="XLED DX1"/>
    <s v="Open Cell"/>
    <n v="85"/>
    <s v="7680 x 4320"/>
    <n v="1000000"/>
    <s v="COB"/>
    <s v="PCB"/>
    <n v="21060"/>
    <n v="2340"/>
    <n v="4.8000000000000001E-2"/>
    <n v="4.08"/>
    <n v="9.560467143026706E-2"/>
    <n v="3.0867254345178254E-2"/>
  </r>
  <r>
    <x v="3"/>
    <x v="1"/>
    <x v="1"/>
    <x v="8"/>
    <s v="5 SE"/>
    <m/>
    <n v="65"/>
    <s v="3840 x 2160"/>
    <n v="1000000"/>
    <s v="COB"/>
    <s v="PCB"/>
    <n v="37440"/>
    <n v="2340"/>
    <n v="0.52500000000000002"/>
    <n v="34.125"/>
    <n v="0.61148532818991097"/>
    <n v="0.12312787461369191"/>
  </r>
  <r>
    <x v="3"/>
    <x v="1"/>
    <x v="1"/>
    <x v="8"/>
    <s v="S6 Pro"/>
    <s v="BOE"/>
    <n v="65"/>
    <s v="3840 x 2160"/>
    <n v="1000000"/>
    <s v="POB"/>
    <s v="PCB"/>
    <n v="3696"/>
    <n v="231"/>
    <n v="0.52500000000000002"/>
    <n v="34.125"/>
    <n v="0.61148532818991097"/>
    <n v="8.6189512229584334E-2"/>
  </r>
  <r>
    <x v="3"/>
    <x v="1"/>
    <x v="1"/>
    <x v="8"/>
    <s v="S6 Pro"/>
    <s v="BOE"/>
    <n v="98"/>
    <s v="3840 x 2160"/>
    <n v="1000000"/>
    <s v="POB"/>
    <s v="PCB"/>
    <n v="16080"/>
    <n v="1005"/>
    <n v="0.105"/>
    <n v="10.29"/>
    <n v="0.27799787417448063"/>
    <n v="4.5640467307899814E-2"/>
  </r>
  <r>
    <x v="3"/>
    <x v="1"/>
    <x v="1"/>
    <x v="17"/>
    <m/>
    <s v="Open Cell"/>
    <n v="55"/>
    <s v="3840 x 2160"/>
    <n v="1000000"/>
    <s v="POB"/>
    <s v="PCB"/>
    <n v="6804.6390532544374"/>
    <n v="567.05325443786978"/>
    <n v="15"/>
    <n v="825"/>
    <n v="12.508829198813057"/>
    <n v="1.8350369270481328"/>
  </r>
  <r>
    <x v="3"/>
    <x v="1"/>
    <x v="1"/>
    <x v="17"/>
    <m/>
    <s v="Open Cell"/>
    <n v="65"/>
    <s v="3840 x 2160"/>
    <n v="1000000"/>
    <s v="POB"/>
    <s v="PCB"/>
    <n v="9504"/>
    <n v="792"/>
    <n v="21"/>
    <n v="1365"/>
    <n v="24.459413127596438"/>
    <n v="3.4475804891833737"/>
  </r>
  <r>
    <x v="3"/>
    <x v="1"/>
    <x v="1"/>
    <x v="17"/>
    <m/>
    <s v="Open Cell"/>
    <n v="75"/>
    <s v="3840 x 2160"/>
    <n v="1000000"/>
    <s v="COB"/>
    <s v="PCB"/>
    <n v="13685.759999999997"/>
    <n v="1140.4799999999998"/>
    <n v="12"/>
    <n v="900"/>
    <n v="18.608175667655789"/>
    <n v="3.7904562900798471"/>
  </r>
  <r>
    <x v="3"/>
    <x v="2"/>
    <x v="3"/>
    <x v="0"/>
    <s v="iPad Pro"/>
    <s v="LGD/Sharp"/>
    <n v="12.9"/>
    <s v="2732 x 2048"/>
    <n v="1000000"/>
    <s v="COB"/>
    <s v="FPC"/>
    <n v="10384"/>
    <n v="2596"/>
    <n v="1000"/>
    <n v="12900"/>
    <n v="51.526267260771327"/>
    <n v="93.477543272411253"/>
  </r>
  <r>
    <x v="3"/>
    <x v="2"/>
    <x v="2"/>
    <x v="3"/>
    <s v="Creator Z16"/>
    <s v="AUO"/>
    <n v="16"/>
    <s v="2560 x 1600"/>
    <n v="1000000"/>
    <s v="COB"/>
    <s v="FPC"/>
    <n v="4000"/>
    <n v="1152"/>
    <n v="15"/>
    <n v="240"/>
    <n v="1.1134446741573032"/>
    <n v="1.1483843789280044"/>
  </r>
  <r>
    <x v="3"/>
    <x v="2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32702962560418886"/>
  </r>
  <r>
    <x v="3"/>
    <x v="2"/>
    <x v="2"/>
    <x v="3"/>
    <s v="Titan GT77 HX 13V"/>
    <s v="AUO"/>
    <n v="17.3"/>
    <s v="3840 x 2160"/>
    <n v="1000000"/>
    <s v="COB"/>
    <s v="FPC"/>
    <n v="4032"/>
    <n v="1008"/>
    <n v="20"/>
    <n v="346"/>
    <n v="1.6501454505400592"/>
    <n v="1.6351481280209443"/>
  </r>
  <r>
    <x v="3"/>
    <x v="2"/>
    <x v="2"/>
    <x v="0"/>
    <s v="Macbook"/>
    <s v="LGD/Sharp"/>
    <n v="14.2"/>
    <s v="3024 x 1964"/>
    <n v="1000000"/>
    <s v="COB"/>
    <s v="FPC"/>
    <n v="10384"/>
    <n v="2596"/>
    <n v="1100"/>
    <n v="15620"/>
    <n v="65.36634341011009"/>
    <n v="98.423945124035299"/>
  </r>
  <r>
    <x v="3"/>
    <x v="2"/>
    <x v="2"/>
    <x v="0"/>
    <s v="Macbook Pro"/>
    <s v="LGD/Sharp"/>
    <n v="16.2"/>
    <s v="3456 x 2234"/>
    <n v="1000000"/>
    <s v="COB"/>
    <s v="FPC"/>
    <n v="10384"/>
    <n v="2596"/>
    <n v="200"/>
    <n v="3240"/>
    <n v="15.438569537661996"/>
    <n v="20.415722292053417"/>
  </r>
  <r>
    <x v="3"/>
    <x v="2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1.1483843789280044"/>
  </r>
  <r>
    <x v="3"/>
    <x v="2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1.2263610960157083"/>
  </r>
  <r>
    <x v="3"/>
    <x v="2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1.2263610960157083"/>
  </r>
  <r>
    <x v="3"/>
    <x v="2"/>
    <x v="2"/>
    <x v="7"/>
    <s v="PREDATOR HELIOS 500"/>
    <s v="AUO"/>
    <n v="16"/>
    <s v="2560 x 1600"/>
    <n v="1000000"/>
    <s v="COB"/>
    <s v="FPC"/>
    <n v="4000"/>
    <n v="1152"/>
    <n v="50"/>
    <n v="800"/>
    <n v="3.7114822471910114"/>
    <n v="3.8279479297600147"/>
  </r>
  <r>
    <x v="3"/>
    <x v="2"/>
    <x v="2"/>
    <x v="7"/>
    <s v="PREDATOR HELIOS 500"/>
    <s v="AUO"/>
    <n v="18"/>
    <s v="2560 x 1600"/>
    <n v="1000000"/>
    <s v="COB"/>
    <s v="FPC"/>
    <n v="4000"/>
    <n v="1152"/>
    <n v="30"/>
    <n v="540"/>
    <n v="2.8184068314606736"/>
    <n v="2.4527221920314166"/>
  </r>
  <r>
    <x v="3"/>
    <x v="2"/>
    <x v="2"/>
    <x v="7"/>
    <s v="Predator Triton 17 X (PTX17-71) "/>
    <s v="AUO"/>
    <n v="17"/>
    <s v="2560 x 1600"/>
    <n v="1000000"/>
    <s v="COB"/>
    <s v="FPC"/>
    <n v="4000"/>
    <n v="1152"/>
    <n v="15"/>
    <n v="255"/>
    <n v="1.256974651685393"/>
    <n v="1.2263610960157083"/>
  </r>
  <r>
    <x v="3"/>
    <x v="2"/>
    <x v="2"/>
    <x v="7"/>
    <s v="Predator Triton 14 (PT14-51)"/>
    <s v="AUO"/>
    <n v="14"/>
    <s v="2560 x 1600"/>
    <n v="1000000"/>
    <s v="COB"/>
    <s v="FPC"/>
    <n v="4000"/>
    <n v="1152"/>
    <n v="20"/>
    <n v="280"/>
    <n v="1.1366414382022469"/>
    <n v="1.3232412596701286"/>
  </r>
  <r>
    <x v="3"/>
    <x v="2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3.062358343808012"/>
  </r>
  <r>
    <x v="3"/>
    <x v="2"/>
    <x v="2"/>
    <x v="2"/>
    <s v="ROG Zephyrus Duo 16"/>
    <s v="AUO"/>
    <n v="16.2"/>
    <s v="3456 x 2234"/>
    <n v="1000000"/>
    <s v="COB"/>
    <s v="FPC"/>
    <n v="4000"/>
    <n v="512"/>
    <n v="15"/>
    <n v="243"/>
    <n v="1.1578927153246497"/>
    <n v="1.4062273900980125"/>
  </r>
  <r>
    <x v="3"/>
    <x v="2"/>
    <x v="2"/>
    <x v="22"/>
    <s v="Legion 7i &amp; 7"/>
    <m/>
    <n v="16.2"/>
    <s v="2560 x 1600"/>
    <n v="1000000"/>
    <s v="COB"/>
    <s v="FPC"/>
    <n v="4000"/>
    <n v="512"/>
    <n v="90"/>
    <n v="1458"/>
    <n v="6.8487286004494363"/>
    <n v="6.8903062735680267"/>
  </r>
  <r>
    <x v="3"/>
    <x v="2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2.2967687578560088"/>
  </r>
  <r>
    <x v="3"/>
    <x v="2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3.4735083066340877"/>
  </r>
  <r>
    <x v="3"/>
    <x v="2"/>
    <x v="2"/>
    <x v="24"/>
    <s v="911Zero"/>
    <s v="BOE"/>
    <n v="15.6"/>
    <s v="3840 x 2160"/>
    <n v="1000000"/>
    <s v="COB"/>
    <s v="FPC"/>
    <n v="10000"/>
    <n v="1152"/>
    <n v="15"/>
    <n v="234"/>
    <n v="1.0063301401068245"/>
    <n v="1.4062273900980125"/>
  </r>
  <r>
    <x v="3"/>
    <x v="2"/>
    <x v="2"/>
    <x v="28"/>
    <s v="Blade 16"/>
    <s v="BOE"/>
    <n v="16"/>
    <s v="3840 x 2400"/>
    <n v="1000000"/>
    <s v="COB"/>
    <s v="FPC"/>
    <n v="10000"/>
    <n v="2596"/>
    <n v="20"/>
    <n v="320"/>
    <n v="1.4845928988764043"/>
    <n v="1.8749698534640165"/>
  </r>
  <r>
    <x v="3"/>
    <x v="2"/>
    <x v="2"/>
    <x v="30"/>
    <s v="OMEN Transcend 16"/>
    <s v="AUO"/>
    <n v="16.100000000000001"/>
    <s v="2560 x 1440"/>
    <n v="1000000"/>
    <s v="COB"/>
    <s v="FPC"/>
    <n v="4000"/>
    <n v="1000"/>
    <n v="20"/>
    <n v="322"/>
    <n v="1.429163026611276"/>
    <n v="1.531179171904006"/>
  </r>
  <r>
    <x v="3"/>
    <x v="2"/>
    <x v="0"/>
    <x v="0"/>
    <s v="XDR"/>
    <s v="LGD"/>
    <n v="31.5"/>
    <s v="6016 x 3384"/>
    <n v="1000000"/>
    <s v="POB"/>
    <s v="PCB"/>
    <n v="576"/>
    <n v="576"/>
    <n v="2.5"/>
    <n v="78.75"/>
    <n v="0.68385045578635006"/>
    <n v="0.36923929599530431"/>
  </r>
  <r>
    <x v="3"/>
    <x v="2"/>
    <x v="0"/>
    <x v="2"/>
    <s v="PA32UCX"/>
    <s v="AUO"/>
    <n v="31.5"/>
    <s v="3840 x 2160"/>
    <n v="1000000"/>
    <s v="POB"/>
    <s v="PCB"/>
    <n v="5000"/>
    <n v="1152"/>
    <n v="23"/>
    <n v="724.5"/>
    <n v="6.2914241932344206"/>
    <n v="2.3779010662097599"/>
  </r>
  <r>
    <x v="3"/>
    <x v="2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2.0677400575737042"/>
  </r>
  <r>
    <x v="3"/>
    <x v="2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2.0677400575737042"/>
  </r>
  <r>
    <x v="3"/>
    <x v="2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550805043180278"/>
  </r>
  <r>
    <x v="3"/>
    <x v="2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550805043180278"/>
  </r>
  <r>
    <x v="3"/>
    <x v="2"/>
    <x v="0"/>
    <x v="7"/>
    <s v="X27S"/>
    <s v="AUO"/>
    <n v="27"/>
    <s v="3840 x 2160"/>
    <n v="1000000"/>
    <s v="POB"/>
    <s v="PCB"/>
    <n v="2304"/>
    <n v="512"/>
    <n v="20"/>
    <n v="540"/>
    <n v="4.0193659442136491"/>
    <n v="2.0677400575737042"/>
  </r>
  <r>
    <x v="3"/>
    <x v="2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1.0338700287868521"/>
  </r>
  <r>
    <x v="3"/>
    <x v="2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550805043180278"/>
  </r>
  <r>
    <x v="3"/>
    <x v="2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0"/>
  </r>
  <r>
    <x v="3"/>
    <x v="2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550805043180278"/>
  </r>
  <r>
    <x v="3"/>
    <x v="2"/>
    <x v="0"/>
    <x v="10"/>
    <s v="AG274QXM"/>
    <s v="LGD"/>
    <n v="27"/>
    <s v="3840 x 2160"/>
    <n v="80000000"/>
    <s v="POB"/>
    <s v="PCB"/>
    <n v="2304"/>
    <n v="576"/>
    <n v="42"/>
    <n v="1134"/>
    <n v="8.4406684828486647"/>
    <n v="4.3422541209047782"/>
  </r>
  <r>
    <x v="3"/>
    <x v="2"/>
    <x v="0"/>
    <x v="10"/>
    <s v="AG274QGM"/>
    <s v="LGD"/>
    <n v="27"/>
    <s v="2560 x 1440"/>
    <n v="1000000"/>
    <s v="POB"/>
    <s v="PCB"/>
    <n v="2304"/>
    <n v="576"/>
    <n v="25"/>
    <n v="675"/>
    <n v="5.0242074302670616"/>
    <n v="2.1808195919722659"/>
  </r>
  <r>
    <x v="3"/>
    <x v="2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2.6169835103667194"/>
  </r>
  <r>
    <x v="3"/>
    <x v="2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3.6185451007539822"/>
  </r>
  <r>
    <x v="3"/>
    <x v="2"/>
    <x v="0"/>
    <x v="10"/>
    <s v="PD32M"/>
    <s v="AUO"/>
    <n v="31.5"/>
    <s v="3840 x 2160"/>
    <n v="1000000"/>
    <s v="POB"/>
    <s v="PCB"/>
    <n v="2304"/>
    <n v="576"/>
    <n v="20"/>
    <n v="630"/>
    <n v="5.4708036462908005"/>
    <n v="2.0677400575737042"/>
  </r>
  <r>
    <x v="3"/>
    <x v="2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3084917551833597"/>
  </r>
  <r>
    <x v="3"/>
    <x v="2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1.7446556735778129"/>
  </r>
  <r>
    <x v="3"/>
    <x v="2"/>
    <x v="0"/>
    <x v="5"/>
    <s v="Odyssey Neo G7"/>
    <m/>
    <n v="31.5"/>
    <s v="3840 x 2160"/>
    <n v="1000000"/>
    <s v="POB"/>
    <s v="PCB"/>
    <n v="4608"/>
    <n v="1196"/>
    <n v="12"/>
    <n v="378"/>
    <n v="3.2824821877744803"/>
    <n v="1.2406440345442225"/>
  </r>
  <r>
    <x v="3"/>
    <x v="2"/>
    <x v="0"/>
    <x v="5"/>
    <s v="Odyssey Neo G9"/>
    <s v="CSOT"/>
    <n v="49"/>
    <s v="5120 x 1440"/>
    <n v="1000000"/>
    <s v="POB"/>
    <s v="PCB"/>
    <n v="5000"/>
    <n v="1152"/>
    <n v="20"/>
    <n v="980"/>
    <n v="8.0745773408144768"/>
    <n v="2.9539143679624345"/>
  </r>
  <r>
    <x v="3"/>
    <x v="2"/>
    <x v="0"/>
    <x v="5"/>
    <s v="Odyssey Neo G8"/>
    <s v="CSOT"/>
    <n v="31.5"/>
    <s v="3840 x 2160"/>
    <n v="1000000"/>
    <s v="POB"/>
    <s v="PCB"/>
    <n v="5000"/>
    <n v="1152"/>
    <n v="3"/>
    <n v="94.5"/>
    <n v="0.82062054694362008"/>
    <n v="0.31016100863605561"/>
  </r>
  <r>
    <x v="3"/>
    <x v="2"/>
    <x v="0"/>
    <x v="5"/>
    <s v="Odyssey Neo G9"/>
    <s v="CSOT"/>
    <n v="49"/>
    <s v="5120 x 1440"/>
    <n v="1000000"/>
    <s v="POB"/>
    <s v="PCB"/>
    <n v="5000"/>
    <n v="1152"/>
    <n v="2"/>
    <n v="98"/>
    <n v="0.80745773408144772"/>
    <n v="0.29539143679624347"/>
  </r>
  <r>
    <x v="3"/>
    <x v="2"/>
    <x v="0"/>
    <x v="19"/>
    <m/>
    <s v="HKC"/>
    <n v="27"/>
    <s v="3840 x 2160"/>
    <s v="TBD"/>
    <s v="POB"/>
    <s v="PCB"/>
    <n v="5000"/>
    <n v="1152"/>
    <n v="25"/>
    <n v="675"/>
    <n v="5.0242074302670616"/>
    <n v="2.5846750719671303"/>
  </r>
  <r>
    <x v="3"/>
    <x v="2"/>
    <x v="0"/>
    <x v="19"/>
    <m/>
    <s v="HKC"/>
    <n v="31.5"/>
    <s v="3840 x 2160"/>
    <s v="TBD"/>
    <s v="POB"/>
    <s v="PCB"/>
    <n v="5000"/>
    <n v="1152"/>
    <n v="25"/>
    <n v="787.5"/>
    <n v="6.8385045578635006"/>
    <n v="2.5846750719671303"/>
  </r>
  <r>
    <x v="3"/>
    <x v="2"/>
    <x v="0"/>
    <x v="3"/>
    <s v="MEG271G"/>
    <s v="AUO"/>
    <n v="27"/>
    <s v="3840 x 2160"/>
    <n v="1000000"/>
    <s v="POB"/>
    <s v="PCB"/>
    <n v="2304"/>
    <n v="576"/>
    <n v="18.5"/>
    <n v="499.5"/>
    <n v="3.7179134983976261"/>
    <n v="1.9126595532556765"/>
  </r>
  <r>
    <x v="3"/>
    <x v="2"/>
    <x v="0"/>
    <x v="3"/>
    <s v="MEG ARTYMIS 341"/>
    <s v="AUO"/>
    <n v="34"/>
    <s v="3440 x 1440"/>
    <n v="1000000"/>
    <s v="POB"/>
    <s v="PCB"/>
    <n v="2304"/>
    <n v="576"/>
    <n v="5.4"/>
    <n v="183.60000000000002"/>
    <n v="1.4344990385715601"/>
    <n v="0.5582898155449002"/>
  </r>
  <r>
    <x v="3"/>
    <x v="2"/>
    <x v="0"/>
    <x v="20"/>
    <s v="M27P20"/>
    <m/>
    <n v="27"/>
    <s v="3840 x 2160"/>
    <s v="TBD"/>
    <s v="POB"/>
    <s v="PCB"/>
    <n v="5000"/>
    <n v="1152"/>
    <n v="25"/>
    <n v="675"/>
    <n v="5.0242074302670616"/>
    <n v="2.5846750719671303"/>
  </r>
  <r>
    <x v="3"/>
    <x v="2"/>
    <x v="0"/>
    <x v="20"/>
    <s v="M32P10"/>
    <m/>
    <n v="31.5"/>
    <s v="3840 x 2160"/>
    <s v="TBD"/>
    <s v="POB"/>
    <s v="PCB"/>
    <n v="5000"/>
    <n v="1152"/>
    <n v="10"/>
    <n v="315"/>
    <n v="2.7354018231454003"/>
    <n v="1.0338700287868521"/>
  </r>
  <r>
    <x v="3"/>
    <x v="2"/>
    <x v="0"/>
    <x v="21"/>
    <m/>
    <m/>
    <n v="27"/>
    <s v="3840 x 2160"/>
    <s v="TBD"/>
    <s v="COB"/>
    <s v="PCB"/>
    <n v="5000"/>
    <n v="1152"/>
    <n v="10"/>
    <n v="270"/>
    <n v="2.0096829721068246"/>
    <n v="1.0338700287868521"/>
  </r>
  <r>
    <x v="3"/>
    <x v="2"/>
    <x v="0"/>
    <x v="21"/>
    <m/>
    <m/>
    <n v="31.5"/>
    <s v="3840 x 2160"/>
    <s v="TBD"/>
    <s v="COB"/>
    <s v="PCB"/>
    <n v="5000"/>
    <n v="1152"/>
    <n v="10"/>
    <n v="315"/>
    <n v="2.7354018231454003"/>
    <n v="1.0338700287868521"/>
  </r>
  <r>
    <x v="3"/>
    <x v="2"/>
    <x v="0"/>
    <x v="23"/>
    <m/>
    <m/>
    <n v="27"/>
    <s v="3840 x 2160"/>
    <s v="TBD"/>
    <s v="POB"/>
    <s v="PCB"/>
    <n v="2304"/>
    <n v="576"/>
    <n v="25"/>
    <n v="675"/>
    <n v="5.0242074302670616"/>
    <n v="2.5846750719671303"/>
  </r>
  <r>
    <x v="3"/>
    <x v="2"/>
    <x v="0"/>
    <x v="23"/>
    <m/>
    <m/>
    <n v="31.5"/>
    <s v="3840 x 2160"/>
    <s v="TBD"/>
    <s v="POB"/>
    <s v="PCB"/>
    <n v="4608"/>
    <n v="1152"/>
    <n v="15"/>
    <n v="472.5"/>
    <n v="4.1031027347181004"/>
    <n v="1.550805043180278"/>
  </r>
  <r>
    <x v="3"/>
    <x v="2"/>
    <x v="0"/>
    <x v="22"/>
    <s v="Creator Extreme"/>
    <s v="BOE"/>
    <n v="27"/>
    <s v="3840 x 2160"/>
    <s v="TBD"/>
    <s v="COB"/>
    <s v="PCB"/>
    <n v="10368"/>
    <n v="1152"/>
    <n v="30"/>
    <n v="810"/>
    <n v="6.0290489163204741"/>
    <n v="3.101610086360556"/>
  </r>
  <r>
    <x v="3"/>
    <x v="2"/>
    <x v="0"/>
    <x v="25"/>
    <s v="27M2U"/>
    <s v="AUO"/>
    <n v="27"/>
    <s v="3840 x 2160"/>
    <s v="TBD"/>
    <s v="POB"/>
    <s v="PCB"/>
    <n v="1536"/>
    <n v="384"/>
    <n v="30"/>
    <n v="810"/>
    <n v="6.0290489163204741"/>
    <n v="3.101610086360556"/>
  </r>
  <r>
    <x v="3"/>
    <x v="2"/>
    <x v="0"/>
    <x v="25"/>
    <s v="27M2V"/>
    <s v="AUO"/>
    <n v="27"/>
    <s v="3840 x 2160"/>
    <s v="TBD"/>
    <s v="POB"/>
    <s v="PCB"/>
    <n v="2304"/>
    <n v="1152"/>
    <n v="25"/>
    <n v="675"/>
    <n v="5.0242074302670616"/>
    <n v="2.5846750719671303"/>
  </r>
  <r>
    <x v="3"/>
    <x v="2"/>
    <x v="0"/>
    <x v="25"/>
    <s v="32M2V"/>
    <s v="AUO"/>
    <n v="31.5"/>
    <s v="3840 x 2160"/>
    <s v="TBD"/>
    <s v="POB"/>
    <s v="PCB"/>
    <n v="2304"/>
    <n v="1152"/>
    <n v="15"/>
    <n v="472.5"/>
    <n v="4.1031027347181004"/>
    <n v="1.550805043180278"/>
  </r>
  <r>
    <x v="3"/>
    <x v="2"/>
    <x v="0"/>
    <x v="26"/>
    <m/>
    <s v="AUO"/>
    <n v="27"/>
    <s v="3840 x 2160"/>
    <s v="TBD"/>
    <s v="POB"/>
    <s v="PCB"/>
    <n v="2304"/>
    <n v="1152"/>
    <n v="35"/>
    <n v="945"/>
    <n v="7.0338904023738866"/>
    <n v="3.6185451007539822"/>
  </r>
  <r>
    <x v="3"/>
    <x v="2"/>
    <x v="0"/>
    <x v="26"/>
    <m/>
    <s v="AUO"/>
    <n v="31.5"/>
    <s v="3840 x 2160"/>
    <s v="TBD"/>
    <s v="POB"/>
    <s v="PCB"/>
    <n v="2304"/>
    <n v="1152"/>
    <n v="20"/>
    <n v="630"/>
    <n v="5.4708036462908005"/>
    <n v="2.0677400575737042"/>
  </r>
  <r>
    <x v="3"/>
    <x v="2"/>
    <x v="0"/>
    <x v="31"/>
    <s v="GM001J"/>
    <s v="AUP"/>
    <n v="27"/>
    <s v="3840 x 2160"/>
    <s v="TBD"/>
    <s v="POB"/>
    <s v="PCB"/>
    <n v="2304"/>
    <n v="1152"/>
    <n v="5"/>
    <n v="135"/>
    <n v="1.0048414860534123"/>
    <n v="0.51693501439342604"/>
  </r>
  <r>
    <x v="3"/>
    <x v="2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1.7446556735778129"/>
  </r>
  <r>
    <x v="3"/>
    <x v="2"/>
    <x v="0"/>
    <x v="27"/>
    <s v="XG321UG"/>
    <s v="BOE"/>
    <n v="31.5"/>
    <s v="3840 x 2160"/>
    <n v="1000000"/>
    <s v="POB"/>
    <s v="PCB"/>
    <n v="2304"/>
    <n v="1152"/>
    <n v="5"/>
    <n v="157.5"/>
    <n v="1.3677009115727001"/>
    <n v="0.51693501439342604"/>
  </r>
  <r>
    <x v="3"/>
    <x v="2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1.0338700287868521"/>
  </r>
  <r>
    <x v="3"/>
    <x v="2"/>
    <x v="0"/>
    <x v="29"/>
    <s v="GP27-FQS"/>
    <s v="CSOT"/>
    <n v="27"/>
    <s v="2560 x 1440"/>
    <s v="TBD"/>
    <s v="POB"/>
    <s v="PCB"/>
    <n v="5000"/>
    <n v="1152"/>
    <n v="5"/>
    <n v="135"/>
    <n v="1.0048414860534123"/>
    <n v="0"/>
  </r>
  <r>
    <x v="3"/>
    <x v="2"/>
    <x v="0"/>
    <x v="6"/>
    <s v="F32D80U"/>
    <s v="BOE"/>
    <n v="27"/>
    <s v="2560 x 1440"/>
    <s v="TBD"/>
    <s v="POB"/>
    <s v="PCB"/>
    <n v="5000"/>
    <n v="1152"/>
    <n v="10"/>
    <n v="270"/>
    <n v="2.0096829721068246"/>
    <n v="1.0338700287868521"/>
  </r>
  <r>
    <x v="3"/>
    <x v="2"/>
    <x v="0"/>
    <x v="1"/>
    <s v="34R83Q"/>
    <s v="CSOT"/>
    <n v="34"/>
    <s v="3440 x 1440"/>
    <n v="1000000"/>
    <s v="POB"/>
    <s v="PCB"/>
    <n v="4608"/>
    <n v="1152"/>
    <n v="10"/>
    <n v="340"/>
    <n v="2.6564797010584447"/>
    <n v="1.0338700287868521"/>
  </r>
  <r>
    <x v="3"/>
    <x v="2"/>
    <x v="0"/>
    <x v="17"/>
    <m/>
    <m/>
    <n v="31.5"/>
    <s v="3840 x 2160"/>
    <s v="TBD"/>
    <s v="POB"/>
    <s v="PCB"/>
    <n v="5000"/>
    <n v="1152"/>
    <n v="75"/>
    <n v="2362.5"/>
    <n v="20.515513673590505"/>
    <n v="7.7540252159013905"/>
  </r>
  <r>
    <x v="3"/>
    <x v="2"/>
    <x v="1"/>
    <x v="9"/>
    <m/>
    <s v="Open Cell"/>
    <n v="55"/>
    <s v="3840 x 2160"/>
    <n v="1000000"/>
    <s v="POB"/>
    <s v="PCB"/>
    <n v="4000"/>
    <n v="500"/>
    <n v="6.3109999999999999"/>
    <n v="347.10500000000002"/>
    <n v="5.2628814049139461"/>
    <n v="0.77206120310671766"/>
  </r>
  <r>
    <x v="3"/>
    <x v="2"/>
    <x v="1"/>
    <x v="9"/>
    <m/>
    <s v="Open Cell"/>
    <n v="65"/>
    <s v="3840 x 2160"/>
    <n v="1000000"/>
    <s v="COB"/>
    <s v="PCB"/>
    <n v="16384"/>
    <n v="1000"/>
    <n v="7.484"/>
    <n v="486.46"/>
    <n v="8.7168689450919885"/>
    <n v="1.7552171687788007"/>
  </r>
  <r>
    <x v="3"/>
    <x v="2"/>
    <x v="1"/>
    <x v="9"/>
    <m/>
    <s v="Open Cell"/>
    <n v="75"/>
    <s v="3840 x 2160"/>
    <n v="1000000"/>
    <s v="COB"/>
    <s v="PCB"/>
    <n v="12000"/>
    <n v="1000"/>
    <n v="6.1360000000000001"/>
    <n v="460.2"/>
    <n v="9.5149804913946596"/>
    <n v="1.9381866496608284"/>
  </r>
  <r>
    <x v="3"/>
    <x v="2"/>
    <x v="1"/>
    <x v="9"/>
    <m/>
    <s v="Open Cell"/>
    <n v="86"/>
    <s v="3840 x 2160"/>
    <n v="1000000"/>
    <s v="COB"/>
    <s v="PCB"/>
    <n v="18000"/>
    <n v="1200"/>
    <n v="1.3180000000000001"/>
    <n v="113.348"/>
    <n v="2.6872763943653419"/>
    <n v="0.54561574523185463"/>
  </r>
  <r>
    <x v="3"/>
    <x v="2"/>
    <x v="1"/>
    <x v="9"/>
    <m/>
    <s v="Open Cell"/>
    <n v="65"/>
    <s v="7680 x 4320"/>
    <n v="1000000"/>
    <s v="COB"/>
    <s v="PCB"/>
    <n v="12000"/>
    <n v="1000"/>
    <n v="1.84"/>
    <n v="119.60000000000001"/>
    <n v="2.143110483560831"/>
    <n v="0.66612175649698169"/>
  </r>
  <r>
    <x v="3"/>
    <x v="2"/>
    <x v="1"/>
    <x v="9"/>
    <m/>
    <s v="Open Cell"/>
    <n v="75"/>
    <s v="7680 x 4320"/>
    <n v="1000000"/>
    <s v="COB"/>
    <s v="PCB"/>
    <n v="16000"/>
    <n v="2000"/>
    <n v="4.7439999999999998"/>
    <n v="355.79999999999995"/>
    <n v="7.3564321139465871"/>
    <n v="2.32777074656431"/>
  </r>
  <r>
    <x v="3"/>
    <x v="2"/>
    <x v="1"/>
    <x v="9"/>
    <m/>
    <s v="Open Cell"/>
    <n v="86"/>
    <s v="7680 x 4320"/>
    <n v="1000000"/>
    <s v="COB"/>
    <s v="PCB"/>
    <n v="28800"/>
    <n v="2400"/>
    <n v="2.1760000000000002"/>
    <n v="187.13600000000002"/>
    <n v="4.4366566268125824"/>
    <n v="1.3993155303147475"/>
  </r>
  <r>
    <x v="3"/>
    <x v="2"/>
    <x v="1"/>
    <x v="5"/>
    <s v="2022 Model"/>
    <s v="Open Cell"/>
    <n v="43"/>
    <s v="3840 x 2160"/>
    <n v="1000000"/>
    <s v="POB"/>
    <s v="PCB"/>
    <n v="3614.6269090909086"/>
    <n v="301.21890909090905"/>
    <n v="38.286000000000001"/>
    <n v="1646.298"/>
    <n v="19.515376334345881"/>
    <n v="5.2311993470571219"/>
  </r>
  <r>
    <x v="3"/>
    <x v="2"/>
    <x v="1"/>
    <x v="5"/>
    <s v="2022 Model"/>
    <s v="Open Cell"/>
    <n v="50"/>
    <s v="3840 x 2160"/>
    <n v="1000000"/>
    <s v="COB"/>
    <s v="PCB"/>
    <n v="4887.272727272727"/>
    <n v="407.27272727272725"/>
    <n v="46.831000000000003"/>
    <n v="2341.5500000000002"/>
    <n v="32.275536099703267"/>
    <n v="7.4403995091420887"/>
  </r>
  <r>
    <x v="3"/>
    <x v="2"/>
    <x v="1"/>
    <x v="5"/>
    <s v="2022 Model"/>
    <s v="Open Cell"/>
    <n v="55"/>
    <s v="3840 x 2160"/>
    <n v="1000000"/>
    <s v="COB"/>
    <s v="PCB"/>
    <n v="6283.636363636364"/>
    <n v="523.63636363636363"/>
    <n v="121.88"/>
    <n v="6703.4"/>
    <n v="101.63840685008901"/>
    <n v="21.300409587488232"/>
  </r>
  <r>
    <x v="3"/>
    <x v="2"/>
    <x v="1"/>
    <x v="5"/>
    <s v="2022 Model"/>
    <s v="Open Cell"/>
    <n v="65"/>
    <s v="3840 x 2160"/>
    <n v="1000000"/>
    <s v="COB"/>
    <s v="PCB"/>
    <n v="8640"/>
    <n v="720"/>
    <n v="104.833"/>
    <n v="6814.1449999999995"/>
    <n v="122.10255506691988"/>
    <n v="24.586408532146979"/>
  </r>
  <r>
    <x v="3"/>
    <x v="2"/>
    <x v="1"/>
    <x v="5"/>
    <s v="2022 Model"/>
    <s v="Open Cell"/>
    <n v="75"/>
    <s v="3840 x 2160"/>
    <n v="1000000"/>
    <s v="COB"/>
    <s v="PCB"/>
    <n v="10909.09090909091"/>
    <n v="909.09090909090912"/>
    <n v="56.253999999999998"/>
    <n v="4219.05"/>
    <n v="87.232026167359052"/>
    <n v="17.769027345179307"/>
  </r>
  <r>
    <x v="3"/>
    <x v="2"/>
    <x v="1"/>
    <x v="5"/>
    <s v="2022 Model"/>
    <s v="Open Cell"/>
    <n v="85"/>
    <s v="3840 x 2160"/>
    <n v="1000000"/>
    <s v="COB"/>
    <s v="PCB"/>
    <n v="14400"/>
    <n v="1200"/>
    <n v="50.656999999999996"/>
    <n v="4305.8449999999993"/>
    <n v="100.89678834672995"/>
    <n v="20.970604557063773"/>
  </r>
  <r>
    <x v="3"/>
    <x v="2"/>
    <x v="1"/>
    <x v="5"/>
    <s v="2022 Model"/>
    <s v="Open Cell"/>
    <n v="98"/>
    <s v="3840 x 2160"/>
    <n v="1000000"/>
    <s v="COB"/>
    <s v="PCB"/>
    <n v="19141.53633217993"/>
    <n v="1595.1280276816608"/>
    <n v="2.8780000000000001"/>
    <n v="282.04399999999998"/>
    <n v="7.6197893511824315"/>
    <n v="1.7871192505052473"/>
  </r>
  <r>
    <x v="3"/>
    <x v="2"/>
    <x v="1"/>
    <x v="5"/>
    <s v="2022 Model"/>
    <s v="Open Cell"/>
    <n v="55"/>
    <s v="7680 x 4320"/>
    <n v="1000000"/>
    <s v="COB"/>
    <s v="PCB"/>
    <n v="7873.1360946745563"/>
    <n v="962.27218934911241"/>
    <n v="4.8079999999999998"/>
    <n v="264.44"/>
    <n v="4.0094967191928781"/>
    <n v="1.2970558718364038"/>
  </r>
  <r>
    <x v="3"/>
    <x v="2"/>
    <x v="1"/>
    <x v="5"/>
    <s v="2022 Model"/>
    <s v="Open Cell"/>
    <n v="65"/>
    <s v="7680 x 4320"/>
    <n v="1000000"/>
    <s v="COB"/>
    <s v="PCB"/>
    <n v="10996.363636363636"/>
    <n v="1221.8181818181818"/>
    <n v="11.103999999999999"/>
    <n v="721.76"/>
    <n v="12.93320587470623"/>
    <n v="4.0198999913817843"/>
  </r>
  <r>
    <x v="3"/>
    <x v="2"/>
    <x v="1"/>
    <x v="5"/>
    <s v="2022 Model"/>
    <s v="Open Cell"/>
    <n v="75"/>
    <s v="7680 x 4320"/>
    <n v="1000000"/>
    <s v="COB"/>
    <s v="PCB"/>
    <n v="15708.764159999995"/>
    <n v="1745.4182399999995"/>
    <n v="8.6300000000000008"/>
    <n v="647.25000000000011"/>
    <n v="13.382379667655789"/>
    <n v="4.2345407973967113"/>
  </r>
  <r>
    <x v="3"/>
    <x v="2"/>
    <x v="1"/>
    <x v="5"/>
    <s v="2022 Model"/>
    <s v="Open Cell"/>
    <n v="85"/>
    <s v="7680 x 4320"/>
    <n v="1000000"/>
    <s v="COB"/>
    <s v="PCB"/>
    <n v="19145.454545454544"/>
    <n v="2127.272727272727"/>
    <n v="9.33"/>
    <n v="793.05"/>
    <n v="18.58315800925816"/>
    <n v="5.9998225633440221"/>
  </r>
  <r>
    <x v="3"/>
    <x v="2"/>
    <x v="1"/>
    <x v="16"/>
    <s v="X95k"/>
    <s v="AUO"/>
    <n v="65"/>
    <s v="3840 x 2160"/>
    <n v="1000000"/>
    <s v="COB"/>
    <s v="PCB"/>
    <n v="6480"/>
    <n v="432"/>
    <n v="17"/>
    <n v="1105"/>
    <n v="19.800477293768548"/>
    <n v="3.9869978446338337"/>
  </r>
  <r>
    <x v="3"/>
    <x v="2"/>
    <x v="1"/>
    <x v="16"/>
    <s v="X95k"/>
    <s v="AUO"/>
    <n v="75"/>
    <s v="3840 x 2160"/>
    <n v="1000000"/>
    <s v="COB"/>
    <s v="PCB"/>
    <n v="12000"/>
    <n v="600"/>
    <n v="9.0009999999999994"/>
    <n v="675.07499999999993"/>
    <n v="13.957682432047477"/>
    <n v="2.8431580889173915"/>
  </r>
  <r>
    <x v="3"/>
    <x v="2"/>
    <x v="1"/>
    <x v="16"/>
    <s v="X95k"/>
    <s v="AUO"/>
    <n v="85"/>
    <s v="3840 x 2160"/>
    <n v="1000000"/>
    <s v="COB"/>
    <s v="PCB"/>
    <n v="15360"/>
    <n v="768"/>
    <n v="7.9989999999999997"/>
    <n v="679.91499999999996"/>
    <n v="15.932120141056377"/>
    <n v="3.3113659682166947"/>
  </r>
  <r>
    <x v="3"/>
    <x v="2"/>
    <x v="1"/>
    <x v="1"/>
    <s v="55R635"/>
    <s v="Open Cell"/>
    <n v="55"/>
    <s v="3840 x 2160"/>
    <n v="1000000"/>
    <s v="POB"/>
    <s v="PCB"/>
    <n v="2048"/>
    <n v="128"/>
    <n v="50.1"/>
    <n v="2755.5"/>
    <n v="41.779489524035611"/>
    <n v="6.1290233363407642"/>
  </r>
  <r>
    <x v="3"/>
    <x v="2"/>
    <x v="1"/>
    <x v="1"/>
    <s v="65R635"/>
    <s v="ChinaStar"/>
    <n v="65"/>
    <s v="3840 x 2160"/>
    <n v="1000000"/>
    <s v="POB"/>
    <s v="PCB"/>
    <n v="2560"/>
    <n v="160"/>
    <n v="112"/>
    <n v="7280"/>
    <n v="130.450203347181"/>
    <n v="18.387095942311323"/>
  </r>
  <r>
    <x v="3"/>
    <x v="2"/>
    <x v="1"/>
    <x v="1"/>
    <s v="75R635"/>
    <s v="ChinaStar"/>
    <n v="75"/>
    <s v="3840 x 2160"/>
    <n v="1000000"/>
    <s v="POB"/>
    <s v="PCB"/>
    <n v="3840"/>
    <n v="240"/>
    <n v="61.9"/>
    <n v="4642.5"/>
    <n v="95.987172818991098"/>
    <n v="13.686705920763313"/>
  </r>
  <r>
    <x v="3"/>
    <x v="2"/>
    <x v="1"/>
    <x v="1"/>
    <s v="85R635"/>
    <s v="ChinaStar"/>
    <n v="85"/>
    <s v="3840 x 2160"/>
    <n v="1000000"/>
    <s v="POB"/>
    <s v="PCB"/>
    <n v="7168"/>
    <n v="448"/>
    <n v="63.8"/>
    <n v="5423"/>
    <n v="127.07454244272995"/>
    <n v="18.488011519009575"/>
  </r>
  <r>
    <x v="3"/>
    <x v="2"/>
    <x v="1"/>
    <x v="1"/>
    <m/>
    <s v="Open Cell"/>
    <n v="98"/>
    <s v="3840 x 2160"/>
    <n v="1000000"/>
    <s v="POB"/>
    <s v="PCB"/>
    <n v="5120"/>
    <n v="320"/>
    <n v="20.5"/>
    <n v="2009"/>
    <n v="54.275775434065267"/>
    <n v="8.9107579029709161"/>
  </r>
  <r>
    <x v="3"/>
    <x v="2"/>
    <x v="1"/>
    <x v="1"/>
    <m/>
    <s v="Open Cell"/>
    <n v="115"/>
    <s v="3840 x 2160"/>
    <n v="1000000"/>
    <s v="COB"/>
    <s v="PCB"/>
    <n v="21040"/>
    <n v="5260"/>
    <n v="0.04"/>
    <n v="4.6000000000000005"/>
    <n v="0.1458329618991098"/>
    <n v="2.9806019466383556E-2"/>
  </r>
  <r>
    <x v="3"/>
    <x v="2"/>
    <x v="1"/>
    <x v="6"/>
    <m/>
    <s v="Open Cell"/>
    <n v="65"/>
    <s v="3840 x 2160"/>
    <n v="1000000"/>
    <s v="POB"/>
    <s v="PCB"/>
    <n v="2560"/>
    <n v="160"/>
    <n v="5.5"/>
    <n v="357.5"/>
    <n v="6.406036771513353"/>
    <n v="0.90293774716707398"/>
  </r>
  <r>
    <x v="3"/>
    <x v="2"/>
    <x v="1"/>
    <x v="6"/>
    <s v="Q70"/>
    <s v="Open Cell"/>
    <n v="75"/>
    <s v="3840 x 2160"/>
    <n v="1000000"/>
    <s v="POB"/>
    <s v="PCB"/>
    <n v="4000"/>
    <n v="252"/>
    <n v="8"/>
    <n v="600"/>
    <n v="12.405450445103858"/>
    <n v="1.7688796020372617"/>
  </r>
  <r>
    <x v="3"/>
    <x v="2"/>
    <x v="1"/>
    <x v="6"/>
    <m/>
    <s v="Open Cell"/>
    <n v="85"/>
    <s v="3840 x 2160"/>
    <n v="1000000"/>
    <s v="POB"/>
    <s v="PCB"/>
    <n v="4800"/>
    <n v="300"/>
    <n v="0.9"/>
    <n v="76.5"/>
    <n v="1.7925875893175074"/>
    <n v="0.26080267033085608"/>
  </r>
  <r>
    <x v="3"/>
    <x v="2"/>
    <x v="1"/>
    <x v="6"/>
    <m/>
    <s v="Open Cell"/>
    <n v="86"/>
    <s v="3840 x 2160"/>
    <n v="1000000"/>
    <s v="POB"/>
    <s v="PCB"/>
    <n v="8000"/>
    <n v="576"/>
    <n v="8.1"/>
    <n v="696.6"/>
    <n v="16.515128068557868"/>
    <n v="5.2088491707488291"/>
  </r>
  <r>
    <x v="3"/>
    <x v="2"/>
    <x v="1"/>
    <x v="6"/>
    <m/>
    <s v="Open Cell"/>
    <n v="100"/>
    <s v="3840 x 2160"/>
    <n v="1000000"/>
    <s v="POB"/>
    <s v="PCB"/>
    <n v="9600"/>
    <n v="600"/>
    <n v="4.5"/>
    <n v="450"/>
    <n v="12.405450445103858"/>
    <n v="1.9560200274814206"/>
  </r>
  <r>
    <x v="3"/>
    <x v="2"/>
    <x v="1"/>
    <x v="15"/>
    <m/>
    <s v="Open Cell"/>
    <n v="65"/>
    <s v="3840 x 2160"/>
    <n v="1000000"/>
    <s v="POB"/>
    <s v="PCB"/>
    <n v="9216"/>
    <n v="576"/>
    <n v="1.2"/>
    <n v="78"/>
    <n v="1.3976807501483679"/>
    <n v="0.19700459938190704"/>
  </r>
  <r>
    <x v="3"/>
    <x v="2"/>
    <x v="1"/>
    <x v="15"/>
    <m/>
    <s v="Open Cell"/>
    <n v="75"/>
    <s v="3840 x 2160"/>
    <n v="1000000"/>
    <s v="POB"/>
    <s v="PCB"/>
    <n v="9600"/>
    <n v="600"/>
    <n v="2.5"/>
    <n v="187.5"/>
    <n v="3.8767032640949552"/>
    <n v="0.55277487563664429"/>
  </r>
  <r>
    <x v="3"/>
    <x v="2"/>
    <x v="1"/>
    <x v="15"/>
    <m/>
    <s v="Open Cell"/>
    <n v="85"/>
    <s v="3840 x 2160"/>
    <n v="1000000"/>
    <s v="POB"/>
    <s v="PCB"/>
    <n v="16000"/>
    <n v="1000"/>
    <n v="0.7"/>
    <n v="59.499999999999993"/>
    <n v="1.3942347916913944"/>
    <n v="0.20284652136844361"/>
  </r>
  <r>
    <x v="3"/>
    <x v="2"/>
    <x v="1"/>
    <x v="15"/>
    <m/>
    <s v="Open Cell"/>
    <n v="86"/>
    <s v="3840 x 2160"/>
    <n v="1000000"/>
    <s v="POB"/>
    <s v="PCB"/>
    <n v="16000"/>
    <n v="1000"/>
    <n v="1.6"/>
    <n v="137.6"/>
    <n v="3.2622475197151339"/>
    <n v="0.46364919169929975"/>
  </r>
  <r>
    <x v="3"/>
    <x v="2"/>
    <x v="1"/>
    <x v="15"/>
    <m/>
    <s v="Open Cell"/>
    <n v="98"/>
    <s v="3840 x 2160"/>
    <n v="1000000"/>
    <s v="POB"/>
    <s v="PCB"/>
    <n v="19200"/>
    <n v="1200"/>
    <n v="0.5"/>
    <n v="49"/>
    <n v="1.3237994008308602"/>
    <n v="0.21733555860904674"/>
  </r>
  <r>
    <x v="3"/>
    <x v="2"/>
    <x v="1"/>
    <x v="15"/>
    <m/>
    <s v="Open Cell"/>
    <n v="100"/>
    <s v="3840 x 2160"/>
    <n v="1000000"/>
    <s v="POB"/>
    <s v="PCB"/>
    <n v="19200"/>
    <n v="1200"/>
    <n v="0.2"/>
    <n v="20"/>
    <n v="0.55135335311572709"/>
    <n v="8.6934223443618688E-2"/>
  </r>
  <r>
    <x v="3"/>
    <x v="2"/>
    <x v="1"/>
    <x v="4"/>
    <s v="55E8G"/>
    <s v="Open Cell"/>
    <n v="55"/>
    <s v="3840 x 2160"/>
    <n v="400000"/>
    <s v="POB"/>
    <s v="PCB"/>
    <n v="2000"/>
    <n v="200"/>
    <n v="58.1"/>
    <n v="3195.5"/>
    <n v="48.450865096735903"/>
    <n v="7.1077096974331013"/>
  </r>
  <r>
    <x v="3"/>
    <x v="2"/>
    <x v="1"/>
    <x v="4"/>
    <m/>
    <s v="Open Cell"/>
    <n v="85"/>
    <s v="7680 x 4320"/>
    <n v="400000"/>
    <s v="COB"/>
    <s v="PCB"/>
    <n v="21060"/>
    <n v="2340"/>
    <n v="0.3"/>
    <n v="25.5"/>
    <n v="0.59752919643916913"/>
    <n v="0.19292033965736405"/>
  </r>
  <r>
    <x v="3"/>
    <x v="2"/>
    <x v="1"/>
    <x v="4"/>
    <m/>
    <s v="Open Cell"/>
    <n v="98"/>
    <s v="3840 x 2160"/>
    <m/>
    <s v="POB"/>
    <s v="PCB"/>
    <n v="6480"/>
    <n v="1620"/>
    <n v="2.2999999999999998"/>
    <n v="225.39999999999998"/>
    <n v="6.089477243821956"/>
    <n v="0.99974356960161492"/>
  </r>
  <r>
    <x v="3"/>
    <x v="2"/>
    <x v="1"/>
    <x v="4"/>
    <m/>
    <s v="Open Cell"/>
    <n v="100"/>
    <s v="3840 x 2160"/>
    <m/>
    <s v="POB"/>
    <s v="PCB"/>
    <n v="6480"/>
    <n v="1620"/>
    <n v="10.8"/>
    <n v="1080"/>
    <n v="29.773081068249258"/>
    <n v="4.6944480659554095"/>
  </r>
  <r>
    <x v="3"/>
    <x v="2"/>
    <x v="1"/>
    <x v="4"/>
    <s v="U8KL 65U8KL"/>
    <s v="Open Cell"/>
    <n v="65"/>
    <s v="3840 x 2160"/>
    <m/>
    <s v="POB"/>
    <s v="PCB"/>
    <n v="6400"/>
    <n v="1600"/>
    <n v="95.2"/>
    <n v="6188"/>
    <n v="110.88267284510385"/>
    <n v="15.629031550964626"/>
  </r>
  <r>
    <x v="3"/>
    <x v="2"/>
    <x v="1"/>
    <x v="4"/>
    <s v="U8KL 75U8KL"/>
    <s v="Open Cell"/>
    <n v="75"/>
    <s v="3840 x 2160"/>
    <m/>
    <s v="POB"/>
    <s v="PCB"/>
    <n v="8000"/>
    <n v="2000"/>
    <n v="54.6"/>
    <n v="4095"/>
    <n v="84.667199287833824"/>
    <n v="12.072603283904311"/>
  </r>
  <r>
    <x v="3"/>
    <x v="2"/>
    <x v="1"/>
    <x v="4"/>
    <s v="U8KL 85 U8KL"/>
    <s v="Open Cell"/>
    <n v="85"/>
    <s v="3840 x 2160"/>
    <m/>
    <s v="POB"/>
    <s v="PCB"/>
    <n v="9600"/>
    <n v="2400"/>
    <n v="27.5"/>
    <n v="2337.5"/>
    <n v="54.773509673590503"/>
    <n v="7.9689704823317147"/>
  </r>
  <r>
    <x v="3"/>
    <x v="2"/>
    <x v="1"/>
    <x v="14"/>
    <s v="XLED EP1 55"/>
    <s v="Open Cell"/>
    <n v="55"/>
    <s v="3840 x 2160"/>
    <m/>
    <s v="COB"/>
    <s v="PCB"/>
    <n v="8000"/>
    <n v="2000"/>
    <n v="2.839"/>
    <n v="156.14500000000001"/>
    <n v="2.3675044063620176"/>
    <n v="0.49615903198949041"/>
  </r>
  <r>
    <x v="3"/>
    <x v="2"/>
    <x v="1"/>
    <x v="14"/>
    <s v="XLED EP1 60"/>
    <s v="Open Cell"/>
    <n v="60"/>
    <s v="3840 x 2160"/>
    <m/>
    <s v="COB"/>
    <s v="PCB"/>
    <n v="8000"/>
    <n v="2000"/>
    <n v="0.89500000000000002"/>
    <n v="53.7"/>
    <n v="0.88823025186943627"/>
    <n v="0.17205655758846544"/>
  </r>
  <r>
    <x v="3"/>
    <x v="2"/>
    <x v="1"/>
    <x v="14"/>
    <s v="XLED EP1 65"/>
    <s v="Open Cell"/>
    <n v="65"/>
    <s v="3840 x 2160"/>
    <m/>
    <s v="COB"/>
    <s v="PCB"/>
    <n v="8000"/>
    <n v="2000"/>
    <n v="3.4870000000000001"/>
    <n v="226.655"/>
    <n v="4.0614273131394665"/>
    <n v="0.81780361671989288"/>
  </r>
  <r>
    <x v="3"/>
    <x v="2"/>
    <x v="1"/>
    <x v="14"/>
    <s v="XLED EP1 70"/>
    <s v="Open Cell"/>
    <n v="70"/>
    <s v="3840 x 2160"/>
    <m/>
    <s v="COB"/>
    <s v="PCB"/>
    <n v="8000"/>
    <n v="2000"/>
    <n v="1.095"/>
    <n v="76.649999999999991"/>
    <n v="1.4791432080712166"/>
    <n v="0.2765641491322926"/>
  </r>
  <r>
    <x v="3"/>
    <x v="2"/>
    <x v="1"/>
    <x v="14"/>
    <s v="XLED EP1 75"/>
    <s v="Open Cell"/>
    <n v="75"/>
    <s v="3840 x 2160"/>
    <m/>
    <s v="COB"/>
    <s v="PCB"/>
    <n v="8000"/>
    <n v="2000"/>
    <n v="0.53700000000000003"/>
    <n v="40.275000000000006"/>
    <n v="0.83271586112759644"/>
    <n v="0.16962291898107315"/>
  </r>
  <r>
    <x v="3"/>
    <x v="2"/>
    <x v="1"/>
    <x v="14"/>
    <s v="XLED DX1"/>
    <s v="Open Cell"/>
    <n v="65"/>
    <s v="7680 x 4320"/>
    <n v="1000000"/>
    <s v="COB"/>
    <s v="PCB"/>
    <n v="12096"/>
    <n v="1344"/>
    <n v="7.5999999999999998E-2"/>
    <n v="4.9399999999999995"/>
    <n v="8.8519780842729975E-2"/>
    <n v="2.7513724724875326E-2"/>
  </r>
  <r>
    <x v="3"/>
    <x v="2"/>
    <x v="1"/>
    <x v="14"/>
    <s v="XLED DX1"/>
    <s v="Open Cell"/>
    <n v="75"/>
    <s v="7680 x 4320"/>
    <n v="1000000"/>
    <s v="COB"/>
    <s v="PCB"/>
    <n v="17279.640575999994"/>
    <n v="1919.9600639999994"/>
    <n v="0.13900000000000001"/>
    <n v="10.425000000000001"/>
    <n v="0.21554470148367955"/>
    <n v="6.8204075415775528E-2"/>
  </r>
  <r>
    <x v="3"/>
    <x v="2"/>
    <x v="1"/>
    <x v="14"/>
    <s v="XLED DX1"/>
    <s v="Open Cell"/>
    <n v="85"/>
    <s v="7680 x 4320"/>
    <n v="1000000"/>
    <s v="COB"/>
    <s v="PCB"/>
    <n v="21060"/>
    <n v="2340"/>
    <n v="3.7999999999999999E-2"/>
    <n v="3.23"/>
    <n v="7.568703154896142E-2"/>
    <n v="2.4436576356599449E-2"/>
  </r>
  <r>
    <x v="3"/>
    <x v="2"/>
    <x v="1"/>
    <x v="8"/>
    <s v="5 SE"/>
    <m/>
    <n v="65"/>
    <s v="3840 x 2160"/>
    <n v="1000000"/>
    <s v="COB"/>
    <s v="PCB"/>
    <n v="37440"/>
    <n v="2340"/>
    <n v="0.4"/>
    <n v="26"/>
    <n v="0.46589358338278936"/>
    <n v="9.3811713991384327E-2"/>
  </r>
  <r>
    <x v="3"/>
    <x v="2"/>
    <x v="1"/>
    <x v="8"/>
    <s v="S6 Pro"/>
    <s v="BOE"/>
    <n v="65"/>
    <s v="3840 x 2160"/>
    <n v="1000000"/>
    <s v="POB"/>
    <s v="PCB"/>
    <n v="3696"/>
    <n v="231"/>
    <n v="0.5"/>
    <n v="32.5"/>
    <n v="0.58236697922848668"/>
    <n v="8.2085249742461272E-2"/>
  </r>
  <r>
    <x v="3"/>
    <x v="2"/>
    <x v="1"/>
    <x v="8"/>
    <s v="S6 Pro"/>
    <s v="BOE"/>
    <n v="75"/>
    <s v="3840 x 2160"/>
    <n v="1000000"/>
    <s v="POB"/>
    <s v="PCB"/>
    <n v="4992"/>
    <n v="312"/>
    <n v="2.5"/>
    <n v="187.5"/>
    <n v="3.8767032640949552"/>
    <n v="0.55277487563664429"/>
  </r>
  <r>
    <x v="3"/>
    <x v="2"/>
    <x v="1"/>
    <x v="8"/>
    <s v="S6 Pro"/>
    <s v="BOE"/>
    <n v="98"/>
    <s v="3840 x 2160"/>
    <n v="1000000"/>
    <s v="POB"/>
    <s v="PCB"/>
    <n v="16080"/>
    <n v="1005"/>
    <n v="0.8"/>
    <n v="78.400000000000006"/>
    <n v="2.1180790413293762"/>
    <n v="0.34773689377447475"/>
  </r>
  <r>
    <x v="3"/>
    <x v="2"/>
    <x v="1"/>
    <x v="32"/>
    <m/>
    <m/>
    <n v="65"/>
    <s v="3840 x 2160"/>
    <m/>
    <s v="POB"/>
    <s v="PCB"/>
    <n v="8640"/>
    <n v="540"/>
    <n v="0.3"/>
    <n v="19.5"/>
    <n v="0.34942018753709198"/>
    <n v="4.9251149845476759E-2"/>
  </r>
  <r>
    <x v="3"/>
    <x v="2"/>
    <x v="1"/>
    <x v="32"/>
    <m/>
    <m/>
    <n v="75"/>
    <s v="3840 x 2160"/>
    <m/>
    <s v="POB"/>
    <s v="PCB"/>
    <n v="4096"/>
    <n v="1024"/>
    <n v="0.31"/>
    <n v="23.25"/>
    <n v="0.48071120474777446"/>
    <n v="6.8544084578943898E-2"/>
  </r>
  <r>
    <x v="3"/>
    <x v="2"/>
    <x v="1"/>
    <x v="32"/>
    <m/>
    <m/>
    <n v="85"/>
    <s v="3840 x 2160"/>
    <m/>
    <s v="POB"/>
    <s v="PCB"/>
    <n v="9600"/>
    <n v="2400"/>
    <n v="0.11"/>
    <n v="9.35"/>
    <n v="0.219094038694362"/>
    <n v="3.1875881929326853E-2"/>
  </r>
  <r>
    <x v="3"/>
    <x v="2"/>
    <x v="1"/>
    <x v="33"/>
    <m/>
    <m/>
    <n v="75"/>
    <s v="3840 x 2160"/>
    <m/>
    <s v="POB"/>
    <s v="PCB"/>
    <n v="4096"/>
    <n v="1024"/>
    <n v="0.4"/>
    <n v="30"/>
    <n v="0.62027252225519292"/>
    <n v="8.8443980101863093E-2"/>
  </r>
  <r>
    <x v="3"/>
    <x v="2"/>
    <x v="1"/>
    <x v="33"/>
    <m/>
    <m/>
    <n v="85"/>
    <s v="3840 x 2160"/>
    <m/>
    <s v="POB"/>
    <s v="PCB"/>
    <n v="9600"/>
    <n v="2400"/>
    <n v="1"/>
    <n v="85"/>
    <n v="1.9917639881305635"/>
    <n v="0.28978074481206234"/>
  </r>
  <r>
    <x v="3"/>
    <x v="2"/>
    <x v="1"/>
    <x v="21"/>
    <m/>
    <m/>
    <n v="65"/>
    <s v="3840 x 2160"/>
    <m/>
    <s v="COB"/>
    <s v="PCB"/>
    <n v="8512"/>
    <n v="532"/>
    <n v="19.3"/>
    <n v="1254.5"/>
    <n v="22.479365398219585"/>
    <n v="4.5264152000842932"/>
  </r>
  <r>
    <x v="3"/>
    <x v="2"/>
    <x v="1"/>
    <x v="21"/>
    <m/>
    <m/>
    <n v="75"/>
    <s v="3840 x 2160"/>
    <m/>
    <s v="COB"/>
    <s v="PCB"/>
    <n v="16384"/>
    <n v="1024"/>
    <n v="25.6"/>
    <n v="1920"/>
    <n v="39.697441424332347"/>
    <n v="8.0863067521703407"/>
  </r>
  <r>
    <x v="3"/>
    <x v="2"/>
    <x v="1"/>
    <x v="21"/>
    <m/>
    <m/>
    <n v="85"/>
    <s v="3840 x 2160"/>
    <m/>
    <s v="COB"/>
    <s v="PCB"/>
    <n v="14400"/>
    <n v="900"/>
    <n v="7.4"/>
    <n v="629"/>
    <n v="14.739053512166173"/>
    <n v="3.063396445156088"/>
  </r>
  <r>
    <x v="3"/>
    <x v="2"/>
    <x v="1"/>
    <x v="21"/>
    <m/>
    <m/>
    <n v="86"/>
    <s v="3840 x 2160"/>
    <m/>
    <s v="COB"/>
    <s v="PCB"/>
    <n v="16000"/>
    <n v="1000"/>
    <n v="0.3"/>
    <n v="25.8"/>
    <n v="0.61167140994658764"/>
    <n v="0.12419174777659814"/>
  </r>
  <r>
    <x v="3"/>
    <x v="2"/>
    <x v="1"/>
    <x v="17"/>
    <m/>
    <s v="Open Cell"/>
    <n v="55"/>
    <s v="3840 x 2160"/>
    <n v="1000000"/>
    <s v="POB"/>
    <s v="PCB"/>
    <n v="6804.6390532544374"/>
    <n v="567.05325443786978"/>
    <n v="10.5"/>
    <n v="577.5"/>
    <n v="8.7561804391691389"/>
    <n v="1.284525848933693"/>
  </r>
  <r>
    <x v="3"/>
    <x v="2"/>
    <x v="1"/>
    <x v="17"/>
    <m/>
    <s v="Open Cell"/>
    <n v="65"/>
    <s v="3840 x 2160"/>
    <n v="1000000"/>
    <s v="POB"/>
    <s v="PCB"/>
    <n v="9504"/>
    <n v="792"/>
    <n v="14.7"/>
    <n v="955.5"/>
    <n v="17.121589189317504"/>
    <n v="2.4133063424283616"/>
  </r>
  <r>
    <x v="3"/>
    <x v="2"/>
    <x v="1"/>
    <x v="17"/>
    <m/>
    <s v="Open Cell"/>
    <n v="75"/>
    <s v="3840 x 2160"/>
    <n v="1000000"/>
    <s v="COB"/>
    <s v="PCB"/>
    <n v="13685.759999999997"/>
    <n v="1140.4799999999998"/>
    <n v="8.4"/>
    <n v="630"/>
    <n v="13.025722967359052"/>
    <n v="2.6533194030558929"/>
  </r>
  <r>
    <x v="3"/>
    <x v="3"/>
    <x v="3"/>
    <x v="0"/>
    <s v="iPad Pro"/>
    <s v="LGD/Sharp"/>
    <n v="12.9"/>
    <s v="2732 x 2048"/>
    <n v="1000000"/>
    <s v="COB"/>
    <s v="FPC"/>
    <n v="10384"/>
    <n v="2596"/>
    <n v="850"/>
    <n v="10965"/>
    <n v="43.797327171655624"/>
    <n v="76.674954869195318"/>
  </r>
  <r>
    <x v="3"/>
    <x v="3"/>
    <x v="2"/>
    <x v="3"/>
    <s v="Creator Z16"/>
    <s v="AUO"/>
    <n v="16"/>
    <s v="2560 x 1600"/>
    <n v="1000000"/>
    <s v="COB"/>
    <s v="FPC"/>
    <n v="4000"/>
    <n v="1152"/>
    <n v="15"/>
    <n v="240"/>
    <n v="1.1134446741573032"/>
    <n v="1.1081909256655242"/>
  </r>
  <r>
    <x v="3"/>
    <x v="3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31558358870804226"/>
  </r>
  <r>
    <x v="3"/>
    <x v="3"/>
    <x v="2"/>
    <x v="3"/>
    <s v="Titan GT77 HX 13V"/>
    <s v="AUO"/>
    <n v="17.3"/>
    <s v="3840 x 2160"/>
    <n v="1000000"/>
    <s v="COB"/>
    <s v="FPC"/>
    <n v="4032"/>
    <n v="1008"/>
    <n v="20"/>
    <n v="346"/>
    <n v="1.6501454505400592"/>
    <n v="1.5779179435402113"/>
  </r>
  <r>
    <x v="3"/>
    <x v="3"/>
    <x v="2"/>
    <x v="0"/>
    <s v="Macbook"/>
    <s v="LGD/Sharp"/>
    <n v="14.2"/>
    <s v="3024 x 1964"/>
    <n v="1000000"/>
    <s v="COB"/>
    <s v="FPC"/>
    <n v="10384"/>
    <n v="2596"/>
    <n v="1000"/>
    <n v="14200"/>
    <n v="59.423948554645534"/>
    <n v="86.344642767903693"/>
  </r>
  <r>
    <x v="3"/>
    <x v="3"/>
    <x v="2"/>
    <x v="0"/>
    <s v="Macbook Pro"/>
    <s v="LGD/Sharp"/>
    <n v="16.2"/>
    <s v="3456 x 2234"/>
    <n v="1000000"/>
    <s v="COB"/>
    <s v="FPC"/>
    <n v="10384"/>
    <n v="2596"/>
    <n v="200"/>
    <n v="3240"/>
    <n v="15.438569537661996"/>
    <n v="19.701172011831542"/>
  </r>
  <r>
    <x v="3"/>
    <x v="3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1.1081909256655242"/>
  </r>
  <r>
    <x v="3"/>
    <x v="3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1.1834384576551586"/>
  </r>
  <r>
    <x v="3"/>
    <x v="3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1.1834384576551586"/>
  </r>
  <r>
    <x v="3"/>
    <x v="3"/>
    <x v="2"/>
    <x v="7"/>
    <s v="PREDATOR HELIOS 500"/>
    <s v="AUO"/>
    <n v="16"/>
    <s v="2560 x 1600"/>
    <n v="1000000"/>
    <s v="COB"/>
    <s v="FPC"/>
    <n v="4000"/>
    <n v="1152"/>
    <n v="45"/>
    <n v="720"/>
    <n v="3.3403340224719105"/>
    <n v="3.3245727769965723"/>
  </r>
  <r>
    <x v="3"/>
    <x v="3"/>
    <x v="2"/>
    <x v="7"/>
    <s v="PREDATOR HELIOS 500"/>
    <s v="AUO"/>
    <n v="18"/>
    <s v="2560 x 1600"/>
    <n v="1000000"/>
    <s v="COB"/>
    <s v="FPC"/>
    <n v="4000"/>
    <n v="1152"/>
    <n v="30"/>
    <n v="540"/>
    <n v="2.8184068314606736"/>
    <n v="2.3668769153103173"/>
  </r>
  <r>
    <x v="3"/>
    <x v="3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1.5779179435402113"/>
  </r>
  <r>
    <x v="3"/>
    <x v="3"/>
    <x v="2"/>
    <x v="7"/>
    <s v="Predator Triton 14 (PT14-51)"/>
    <s v="AUO"/>
    <n v="14"/>
    <s v="2560 x 1600"/>
    <n v="1000000"/>
    <s v="COB"/>
    <s v="FPC"/>
    <n v="4000"/>
    <n v="1152"/>
    <n v="25"/>
    <n v="350"/>
    <n v="1.4208017977528087"/>
    <n v="1.5961597694770926"/>
  </r>
  <r>
    <x v="3"/>
    <x v="3"/>
    <x v="2"/>
    <x v="2"/>
    <s v="ROG Flow X16"/>
    <s v="AUO"/>
    <n v="16.2"/>
    <s v="2560 x 1600"/>
    <n v="1000000"/>
    <s v="COB"/>
    <s v="FPC"/>
    <n v="4000"/>
    <n v="512"/>
    <n v="50"/>
    <n v="810"/>
    <n v="3.8048492224719093"/>
    <n v="3.6939697522184143"/>
  </r>
  <r>
    <x v="3"/>
    <x v="3"/>
    <x v="2"/>
    <x v="2"/>
    <s v="ROG Zephyrus Duo 16"/>
    <s v="AUO"/>
    <n v="16.2"/>
    <s v="3456 x 2234"/>
    <n v="1000000"/>
    <s v="COB"/>
    <s v="FPC"/>
    <n v="4000"/>
    <n v="512"/>
    <n v="15"/>
    <n v="243"/>
    <n v="1.1578927153246497"/>
    <n v="1.3570094314445817"/>
  </r>
  <r>
    <x v="3"/>
    <x v="3"/>
    <x v="2"/>
    <x v="22"/>
    <s v="Legion 7i &amp; 7"/>
    <m/>
    <n v="16.2"/>
    <s v="2560 x 1600"/>
    <n v="1000000"/>
    <s v="COB"/>
    <s v="FPC"/>
    <n v="4000"/>
    <n v="512"/>
    <n v="135"/>
    <n v="2187"/>
    <n v="10.273092900674156"/>
    <n v="9.9737183309897173"/>
  </r>
  <r>
    <x v="3"/>
    <x v="3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2.2163818513310485"/>
  </r>
  <r>
    <x v="3"/>
    <x v="3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3.3519355159018951"/>
  </r>
  <r>
    <x v="3"/>
    <x v="3"/>
    <x v="2"/>
    <x v="24"/>
    <s v="911Zero"/>
    <s v="BOE"/>
    <n v="15.6"/>
    <s v="3840 x 2160"/>
    <n v="1000000"/>
    <s v="COB"/>
    <s v="FPC"/>
    <n v="10000"/>
    <n v="1152"/>
    <n v="15"/>
    <n v="234"/>
    <n v="1.0063301401068245"/>
    <n v="1.3570094314445817"/>
  </r>
  <r>
    <x v="3"/>
    <x v="3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3.6186918171855513"/>
  </r>
  <r>
    <x v="3"/>
    <x v="3"/>
    <x v="2"/>
    <x v="30"/>
    <s v="OMEN Transcend 16"/>
    <s v="AUO"/>
    <n v="16.100000000000001"/>
    <s v="2560 x 1440"/>
    <n v="1000000"/>
    <s v="COB"/>
    <s v="FPC"/>
    <n v="4000"/>
    <n v="1000"/>
    <n v="50"/>
    <n v="805.00000000000011"/>
    <n v="3.5729075665281895"/>
    <n v="3.6939697522184143"/>
  </r>
  <r>
    <x v="3"/>
    <x v="3"/>
    <x v="0"/>
    <x v="0"/>
    <s v="XDR"/>
    <s v="LGD"/>
    <n v="31.5"/>
    <s v="6016 x 3384"/>
    <n v="1000000"/>
    <s v="POB"/>
    <s v="PCB"/>
    <n v="576"/>
    <n v="576"/>
    <n v="3"/>
    <n v="94.5"/>
    <n v="0.82062054694362008"/>
    <n v="0.42757910476256245"/>
  </r>
  <r>
    <x v="3"/>
    <x v="3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1.9953691555586246"/>
  </r>
  <r>
    <x v="3"/>
    <x v="3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1.9953691555586246"/>
  </r>
  <r>
    <x v="3"/>
    <x v="3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1.9953691555586246"/>
  </r>
  <r>
    <x v="3"/>
    <x v="3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4965268666689686"/>
  </r>
  <r>
    <x v="3"/>
    <x v="3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4965268666689686"/>
  </r>
  <r>
    <x v="3"/>
    <x v="3"/>
    <x v="0"/>
    <x v="7"/>
    <s v="X27S"/>
    <s v="AUO"/>
    <n v="27"/>
    <s v="3840 x 2160"/>
    <n v="1000000"/>
    <s v="POB"/>
    <s v="PCB"/>
    <n v="2304"/>
    <n v="512"/>
    <n v="20"/>
    <n v="540"/>
    <n v="4.0193659442136491"/>
    <n v="1.9953691555586246"/>
  </r>
  <r>
    <x v="3"/>
    <x v="3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0.9976845777793123"/>
  </r>
  <r>
    <x v="3"/>
    <x v="3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4965268666689686"/>
  </r>
  <r>
    <x v="3"/>
    <x v="3"/>
    <x v="0"/>
    <x v="7"/>
    <s v="Predator X32Q FS"/>
    <s v="AUO"/>
    <n v="31.5"/>
    <s v="3440 x 1440"/>
    <n v="1000000"/>
    <s v="POB"/>
    <s v="PCB"/>
    <n v="2304"/>
    <n v="1152"/>
    <n v="3"/>
    <n v="94.5"/>
    <n v="0.68405501298665428"/>
    <n v="0.2993053733337937"/>
  </r>
  <r>
    <x v="3"/>
    <x v="3"/>
    <x v="0"/>
    <x v="7"/>
    <s v="Predator X34 V3"/>
    <s v="AUO"/>
    <n v="34"/>
    <s v="3440 x 1440"/>
    <n v="1000000"/>
    <s v="POB"/>
    <s v="PCB"/>
    <n v="9216"/>
    <n v="2304"/>
    <n v="1"/>
    <n v="34"/>
    <n v="0.26564797010584446"/>
    <n v="9.9768457777931238E-2"/>
  </r>
  <r>
    <x v="3"/>
    <x v="3"/>
    <x v="0"/>
    <x v="7"/>
    <s v="Predator Z57"/>
    <s v="AUO"/>
    <n v="57"/>
    <s v="7680 x 2160"/>
    <n v="1000000"/>
    <s v="POB"/>
    <s v="PCB"/>
    <n v="9216"/>
    <n v="2304"/>
    <n v="1"/>
    <n v="57"/>
    <n v="0.54632032028959276"/>
    <n v="0.16725888509829648"/>
  </r>
  <r>
    <x v="3"/>
    <x v="3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0"/>
  </r>
  <r>
    <x v="3"/>
    <x v="3"/>
    <x v="0"/>
    <x v="11"/>
    <s v="UltraSharp UP3221Q"/>
    <s v="LGD"/>
    <n v="31.5"/>
    <s v="3840 x 2160"/>
    <n v="1000000"/>
    <s v="POB"/>
    <s v="PCB"/>
    <n v="5000"/>
    <n v="1152"/>
    <n v="20"/>
    <n v="630"/>
    <n v="5.4708036462908005"/>
    <n v="1.9953691555586246"/>
  </r>
  <r>
    <x v="3"/>
    <x v="3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3.9907383111172492"/>
  </r>
  <r>
    <x v="3"/>
    <x v="3"/>
    <x v="0"/>
    <x v="10"/>
    <s v="AG274QGM"/>
    <s v="LGD"/>
    <n v="27"/>
    <s v="2560 x 1440"/>
    <n v="1000000"/>
    <s v="POB"/>
    <s v="PCB"/>
    <n v="2304"/>
    <n v="576"/>
    <n v="25"/>
    <n v="675"/>
    <n v="5.0242074302670616"/>
    <n v="2.1044909062532371"/>
  </r>
  <r>
    <x v="3"/>
    <x v="3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2.5253890875038842"/>
  </r>
  <r>
    <x v="3"/>
    <x v="3"/>
    <x v="0"/>
    <x v="10"/>
    <s v="AG3444UXM"/>
    <s v="BOE"/>
    <n v="34"/>
    <s v="3440 x 1440"/>
    <n v="1000000"/>
    <s v="POB"/>
    <s v="PCB"/>
    <n v="4608"/>
    <n v="1152"/>
    <n v="40"/>
    <n v="1360"/>
    <n v="10.625918804233779"/>
    <n v="3.9907383111172492"/>
  </r>
  <r>
    <x v="3"/>
    <x v="3"/>
    <x v="0"/>
    <x v="10"/>
    <s v="PD32M"/>
    <s v="AUO"/>
    <n v="31.5"/>
    <s v="3840 x 2160"/>
    <n v="1000000"/>
    <s v="POB"/>
    <s v="PCB"/>
    <n v="2304"/>
    <n v="576"/>
    <n v="20"/>
    <n v="630"/>
    <n v="5.4708036462908005"/>
    <n v="1.9953691555586246"/>
  </r>
  <r>
    <x v="3"/>
    <x v="3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2626945437519421"/>
  </r>
  <r>
    <x v="3"/>
    <x v="3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1.6835927250025895"/>
  </r>
  <r>
    <x v="3"/>
    <x v="3"/>
    <x v="0"/>
    <x v="5"/>
    <s v="Odyssey Neo G7"/>
    <m/>
    <n v="31.5"/>
    <s v="3840 x 2160"/>
    <n v="1000000"/>
    <s v="POB"/>
    <s v="PCB"/>
    <n v="4608"/>
    <n v="1196"/>
    <n v="15"/>
    <n v="472.5"/>
    <n v="4.1031027347181004"/>
    <n v="1.4965268666689686"/>
  </r>
  <r>
    <x v="3"/>
    <x v="3"/>
    <x v="0"/>
    <x v="5"/>
    <s v="Odyssey Neo G9"/>
    <s v="CSOT"/>
    <n v="49"/>
    <s v="5120 x 1440"/>
    <n v="1000000"/>
    <s v="POB"/>
    <s v="PCB"/>
    <n v="5000"/>
    <n v="1152"/>
    <n v="20"/>
    <n v="980"/>
    <n v="8.0745773408144768"/>
    <n v="2.8505273650837495"/>
  </r>
  <r>
    <x v="3"/>
    <x v="3"/>
    <x v="0"/>
    <x v="5"/>
    <s v="Odyssey Neo G8"/>
    <s v="CSOT"/>
    <n v="31.5"/>
    <s v="3840 x 2160"/>
    <n v="1000000"/>
    <s v="POB"/>
    <s v="PCB"/>
    <n v="5000"/>
    <n v="1152"/>
    <n v="5"/>
    <n v="157.5"/>
    <n v="1.3677009115727001"/>
    <n v="0.49884228888965615"/>
  </r>
  <r>
    <x v="3"/>
    <x v="3"/>
    <x v="0"/>
    <x v="19"/>
    <m/>
    <s v="HKC"/>
    <n v="27"/>
    <s v="3840 x 2160"/>
    <s v="TBD"/>
    <s v="POB"/>
    <s v="PCB"/>
    <n v="5000"/>
    <n v="1152"/>
    <n v="25"/>
    <n v="675"/>
    <n v="5.0242074302670616"/>
    <n v="2.4942114444482808"/>
  </r>
  <r>
    <x v="3"/>
    <x v="3"/>
    <x v="0"/>
    <x v="19"/>
    <m/>
    <s v="HKC"/>
    <n v="31.5"/>
    <s v="3840 x 2160"/>
    <s v="TBD"/>
    <s v="POB"/>
    <s v="PCB"/>
    <n v="5000"/>
    <n v="1152"/>
    <n v="25"/>
    <n v="787.5"/>
    <n v="6.8385045578635006"/>
    <n v="2.4942114444482808"/>
  </r>
  <r>
    <x v="3"/>
    <x v="3"/>
    <x v="0"/>
    <x v="3"/>
    <s v="MEG271G"/>
    <s v="AUO"/>
    <n v="27"/>
    <s v="3840 x 2160"/>
    <n v="1000000"/>
    <s v="POB"/>
    <s v="PCB"/>
    <n v="2304"/>
    <n v="576"/>
    <n v="25"/>
    <n v="675"/>
    <n v="5.0242074302670616"/>
    <n v="2.4942114444482808"/>
  </r>
  <r>
    <x v="3"/>
    <x v="3"/>
    <x v="0"/>
    <x v="20"/>
    <s v="M27P20"/>
    <m/>
    <n v="27"/>
    <s v="3840 x 2160"/>
    <s v="TBD"/>
    <s v="POB"/>
    <s v="PCB"/>
    <n v="5000"/>
    <n v="1152"/>
    <n v="20"/>
    <n v="540"/>
    <n v="4.0193659442136491"/>
    <n v="1.9953691555586246"/>
  </r>
  <r>
    <x v="3"/>
    <x v="3"/>
    <x v="0"/>
    <x v="20"/>
    <s v="M32P10"/>
    <m/>
    <n v="31.5"/>
    <s v="3840 x 2160"/>
    <s v="TBD"/>
    <s v="POB"/>
    <s v="PCB"/>
    <n v="5000"/>
    <n v="1152"/>
    <n v="10"/>
    <n v="315"/>
    <n v="2.7354018231454003"/>
    <n v="0.9976845777793123"/>
  </r>
  <r>
    <x v="3"/>
    <x v="3"/>
    <x v="0"/>
    <x v="21"/>
    <m/>
    <m/>
    <n v="27"/>
    <s v="3840 x 2160"/>
    <s v="TBD"/>
    <s v="COB"/>
    <s v="PCB"/>
    <n v="5000"/>
    <n v="1152"/>
    <n v="5"/>
    <n v="135"/>
    <n v="1.0048414860534123"/>
    <n v="0.49884228888965615"/>
  </r>
  <r>
    <x v="3"/>
    <x v="3"/>
    <x v="0"/>
    <x v="21"/>
    <m/>
    <m/>
    <n v="31.5"/>
    <s v="3840 x 2160"/>
    <s v="TBD"/>
    <s v="COB"/>
    <s v="PCB"/>
    <n v="5000"/>
    <n v="1152"/>
    <n v="5"/>
    <n v="157.5"/>
    <n v="1.3677009115727001"/>
    <n v="0.49884228888965615"/>
  </r>
  <r>
    <x v="3"/>
    <x v="3"/>
    <x v="0"/>
    <x v="23"/>
    <m/>
    <m/>
    <n v="27"/>
    <s v="3840 x 2160"/>
    <s v="TBD"/>
    <s v="POB"/>
    <s v="PCB"/>
    <n v="2304"/>
    <n v="576"/>
    <n v="25"/>
    <n v="675"/>
    <n v="5.0242074302670616"/>
    <n v="2.4942114444482808"/>
  </r>
  <r>
    <x v="3"/>
    <x v="3"/>
    <x v="0"/>
    <x v="23"/>
    <m/>
    <m/>
    <n v="31.5"/>
    <s v="3840 x 2160"/>
    <s v="TBD"/>
    <s v="POB"/>
    <s v="PCB"/>
    <n v="4608"/>
    <n v="1152"/>
    <n v="20"/>
    <n v="630"/>
    <n v="5.4708036462908005"/>
    <n v="1.9953691555586246"/>
  </r>
  <r>
    <x v="3"/>
    <x v="3"/>
    <x v="0"/>
    <x v="22"/>
    <s v="Creator Extreme"/>
    <s v="BOE"/>
    <n v="27"/>
    <s v="3840 x 2160"/>
    <s v="TBD"/>
    <s v="COB"/>
    <s v="PCB"/>
    <n v="10368"/>
    <n v="1152"/>
    <n v="30"/>
    <n v="810"/>
    <n v="6.0290489163204741"/>
    <n v="2.9930537333379372"/>
  </r>
  <r>
    <x v="3"/>
    <x v="3"/>
    <x v="0"/>
    <x v="22"/>
    <s v="ThinkVision P27pz-30"/>
    <s v="BOE"/>
    <n v="27"/>
    <s v="3840 x 2160"/>
    <s v="TBD"/>
    <s v="COB"/>
    <s v="PCB"/>
    <n v="4608"/>
    <n v="1152"/>
    <n v="2"/>
    <n v="54"/>
    <n v="0.40193659442136492"/>
    <n v="0.19953691555586248"/>
  </r>
  <r>
    <x v="3"/>
    <x v="3"/>
    <x v="0"/>
    <x v="22"/>
    <s v="ThinkVision P32pz-30"/>
    <s v="BOE"/>
    <n v="31.5"/>
    <s v="3840 x 2160"/>
    <s v="TBD"/>
    <s v="COB"/>
    <s v="PCB"/>
    <n v="9216"/>
    <n v="1152"/>
    <n v="2"/>
    <n v="63"/>
    <n v="0.54708036462908005"/>
    <n v="0.19953691555586248"/>
  </r>
  <r>
    <x v="3"/>
    <x v="3"/>
    <x v="0"/>
    <x v="25"/>
    <s v="27M2U"/>
    <s v="AUO"/>
    <n v="27"/>
    <s v="3840 x 2160"/>
    <s v="TBD"/>
    <s v="POB"/>
    <s v="PCB"/>
    <n v="1536"/>
    <n v="384"/>
    <n v="30"/>
    <n v="810"/>
    <n v="6.0290489163204741"/>
    <n v="2.9930537333379372"/>
  </r>
  <r>
    <x v="3"/>
    <x v="3"/>
    <x v="0"/>
    <x v="25"/>
    <s v="27M2V"/>
    <s v="AUO"/>
    <n v="27"/>
    <s v="3840 x 2160"/>
    <s v="TBD"/>
    <s v="POB"/>
    <s v="PCB"/>
    <n v="2304"/>
    <n v="1152"/>
    <n v="25"/>
    <n v="675"/>
    <n v="5.0242074302670616"/>
    <n v="2.4942114444482808"/>
  </r>
  <r>
    <x v="3"/>
    <x v="3"/>
    <x v="0"/>
    <x v="25"/>
    <s v="32M2V"/>
    <s v="AUO"/>
    <n v="31.5"/>
    <s v="3840 x 2160"/>
    <s v="TBD"/>
    <s v="POB"/>
    <s v="PCB"/>
    <n v="2304"/>
    <n v="1152"/>
    <n v="20"/>
    <n v="630"/>
    <n v="5.4708036462908005"/>
    <n v="1.9953691555586246"/>
  </r>
  <r>
    <x v="3"/>
    <x v="3"/>
    <x v="0"/>
    <x v="26"/>
    <m/>
    <s v="AUO"/>
    <n v="27"/>
    <s v="3840 x 2160"/>
    <s v="TBD"/>
    <s v="POB"/>
    <s v="PCB"/>
    <n v="2304"/>
    <n v="1152"/>
    <n v="32"/>
    <n v="864"/>
    <n v="6.4309855107418388"/>
    <n v="3.1925906488937996"/>
  </r>
  <r>
    <x v="3"/>
    <x v="3"/>
    <x v="0"/>
    <x v="26"/>
    <m/>
    <s v="AUO"/>
    <n v="31.5"/>
    <s v="3840 x 2160"/>
    <s v="TBD"/>
    <s v="POB"/>
    <s v="PCB"/>
    <n v="2304"/>
    <n v="1152"/>
    <n v="20"/>
    <n v="630"/>
    <n v="5.4708036462908005"/>
    <n v="1.9953691555586246"/>
  </r>
  <r>
    <x v="3"/>
    <x v="3"/>
    <x v="0"/>
    <x v="31"/>
    <s v="GM001J"/>
    <s v="AUP"/>
    <n v="27"/>
    <s v="3840 x 2160"/>
    <s v="TBD"/>
    <s v="POB"/>
    <s v="PCB"/>
    <n v="2304"/>
    <n v="1152"/>
    <n v="5"/>
    <n v="135"/>
    <n v="1.0048414860534123"/>
    <n v="0.49884228888965615"/>
  </r>
  <r>
    <x v="3"/>
    <x v="3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1.6835927250025895"/>
  </r>
  <r>
    <x v="3"/>
    <x v="3"/>
    <x v="0"/>
    <x v="27"/>
    <s v="XG321UG"/>
    <s v="BOE"/>
    <n v="31.5"/>
    <s v="3840 x 2160"/>
    <n v="1000000"/>
    <s v="POB"/>
    <s v="PCB"/>
    <n v="2304"/>
    <n v="1152"/>
    <n v="5"/>
    <n v="157.5"/>
    <n v="1.3677009115727001"/>
    <n v="0.49884228888965615"/>
  </r>
  <r>
    <x v="3"/>
    <x v="3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0.9976845777793123"/>
  </r>
  <r>
    <x v="3"/>
    <x v="3"/>
    <x v="0"/>
    <x v="29"/>
    <s v="GP27-FQS"/>
    <s v="CSOT"/>
    <n v="27"/>
    <s v="2560 x 1440"/>
    <s v="TBD"/>
    <s v="POB"/>
    <s v="PCB"/>
    <n v="5000"/>
    <n v="1152"/>
    <n v="10"/>
    <n v="270"/>
    <n v="2.0096829721068246"/>
    <n v="0.84179636250129475"/>
  </r>
  <r>
    <x v="3"/>
    <x v="3"/>
    <x v="0"/>
    <x v="6"/>
    <s v="F32D80U"/>
    <s v="BOE"/>
    <n v="27"/>
    <s v="2560 x 1440"/>
    <s v="TBD"/>
    <s v="POB"/>
    <s v="PCB"/>
    <n v="5000"/>
    <n v="1152"/>
    <n v="15"/>
    <n v="405"/>
    <n v="3.0145244581602371"/>
    <n v="1.4965268666689686"/>
  </r>
  <r>
    <x v="3"/>
    <x v="3"/>
    <x v="0"/>
    <x v="1"/>
    <s v="34R83Q"/>
    <s v="CSOT"/>
    <n v="34"/>
    <s v="3440 x 1440"/>
    <n v="1000000"/>
    <s v="POB"/>
    <s v="PCB"/>
    <n v="4608"/>
    <n v="1152"/>
    <n v="10"/>
    <n v="340"/>
    <n v="2.6564797010584447"/>
    <n v="0.9976845777793123"/>
  </r>
  <r>
    <x v="3"/>
    <x v="3"/>
    <x v="0"/>
    <x v="17"/>
    <m/>
    <m/>
    <n v="31.5"/>
    <s v="3840 x 2160"/>
    <s v="TBD"/>
    <s v="POB"/>
    <s v="PCB"/>
    <n v="5000"/>
    <n v="1152"/>
    <n v="75"/>
    <n v="2362.5"/>
    <n v="20.515513673590505"/>
    <n v="7.4826343333448424"/>
  </r>
  <r>
    <x v="3"/>
    <x v="3"/>
    <x v="1"/>
    <x v="9"/>
    <m/>
    <s v="Open Cell"/>
    <n v="55"/>
    <s v="3840 x 2160"/>
    <n v="1000000"/>
    <s v="POB"/>
    <s v="PCB"/>
    <n v="4000"/>
    <n v="500"/>
    <n v="14.15"/>
    <n v="778.25"/>
    <n v="11.799995544213649"/>
    <n v="1.7310515011820722"/>
  </r>
  <r>
    <x v="3"/>
    <x v="3"/>
    <x v="1"/>
    <x v="9"/>
    <m/>
    <s v="Open Cell"/>
    <n v="65"/>
    <s v="3840 x 2160"/>
    <n v="1000000"/>
    <s v="COB"/>
    <s v="PCB"/>
    <n v="16384"/>
    <n v="1000"/>
    <n v="7.9770000000000003"/>
    <n v="518.505"/>
    <n v="9.2910827866112751"/>
    <n v="1.8708401062731819"/>
  </r>
  <r>
    <x v="3"/>
    <x v="3"/>
    <x v="1"/>
    <x v="9"/>
    <m/>
    <s v="Open Cell"/>
    <n v="75"/>
    <s v="3840 x 2160"/>
    <n v="1000000"/>
    <s v="COB"/>
    <s v="PCB"/>
    <n v="12000"/>
    <n v="1000"/>
    <n v="0.153"/>
    <n v="11.475"/>
    <n v="0.23725423976261129"/>
    <n v="4.8328317698518052E-2"/>
  </r>
  <r>
    <x v="3"/>
    <x v="3"/>
    <x v="1"/>
    <x v="9"/>
    <m/>
    <s v="Open Cell"/>
    <n v="86"/>
    <s v="3840 x 2160"/>
    <n v="1000000"/>
    <s v="COB"/>
    <s v="PCB"/>
    <n v="18000"/>
    <n v="1200"/>
    <n v="5.6740000000000004"/>
    <n v="487.96400000000006"/>
    <n v="11.568745266789795"/>
    <n v="2.3488799229480595"/>
  </r>
  <r>
    <x v="3"/>
    <x v="3"/>
    <x v="1"/>
    <x v="9"/>
    <m/>
    <s v="Open Cell"/>
    <n v="65"/>
    <s v="7680 x 4320"/>
    <n v="1000000"/>
    <s v="COB"/>
    <s v="PCB"/>
    <n v="12000"/>
    <n v="1000"/>
    <n v="1.7999999999999999E-2"/>
    <n v="1.17"/>
    <n v="2.0965211252225519E-2"/>
    <n v="6.5164084874704724E-3"/>
  </r>
  <r>
    <x v="3"/>
    <x v="3"/>
    <x v="1"/>
    <x v="9"/>
    <m/>
    <s v="Open Cell"/>
    <n v="75"/>
    <s v="7680 x 4320"/>
    <n v="1000000"/>
    <s v="COB"/>
    <s v="PCB"/>
    <n v="16000"/>
    <n v="2000"/>
    <n v="3.3620000000000001"/>
    <n v="252.15"/>
    <n v="5.2133905495548962"/>
    <n v="1.6496554068189737"/>
  </r>
  <r>
    <x v="3"/>
    <x v="3"/>
    <x v="1"/>
    <x v="9"/>
    <m/>
    <s v="Open Cell"/>
    <n v="86"/>
    <s v="7680 x 4320"/>
    <n v="1000000"/>
    <s v="COB"/>
    <s v="PCB"/>
    <n v="28800"/>
    <n v="2400"/>
    <n v="2E-3"/>
    <n v="0.17200000000000001"/>
    <n v="4.0778093996439177E-3"/>
    <n v="1.2861355977157604E-3"/>
  </r>
  <r>
    <x v="3"/>
    <x v="3"/>
    <x v="1"/>
    <x v="5"/>
    <s v="2022 Model"/>
    <s v="Open Cell"/>
    <n v="43"/>
    <s v="3840 x 2160"/>
    <n v="1000000"/>
    <s v="POB"/>
    <s v="PCB"/>
    <n v="3614.6269090909086"/>
    <n v="301.21890909090905"/>
    <n v="23.548999999999999"/>
    <n v="1012.607"/>
    <n v="12.003541694026826"/>
    <n v="3.2176125326189244"/>
  </r>
  <r>
    <x v="3"/>
    <x v="3"/>
    <x v="1"/>
    <x v="5"/>
    <s v="2022 Model"/>
    <s v="Open Cell"/>
    <n v="50"/>
    <s v="3840 x 2160"/>
    <n v="1000000"/>
    <s v="COB"/>
    <s v="PCB"/>
    <n v="4887.272727272727"/>
    <n v="407.27272727272725"/>
    <n v="31.026"/>
    <n v="1551.3"/>
    <n v="21.382861417210684"/>
    <n v="4.9293381557225429"/>
  </r>
  <r>
    <x v="3"/>
    <x v="3"/>
    <x v="1"/>
    <x v="5"/>
    <s v="2022 Model"/>
    <s v="Open Cell"/>
    <n v="55"/>
    <s v="3840 x 2160"/>
    <n v="1000000"/>
    <s v="COB"/>
    <s v="PCB"/>
    <n v="6283.636363636364"/>
    <n v="523.63636363636363"/>
    <n v="87.075000000000003"/>
    <n v="4789.125"/>
    <n v="72.613753499109791"/>
    <n v="15.217699087877733"/>
  </r>
  <r>
    <x v="3"/>
    <x v="3"/>
    <x v="1"/>
    <x v="5"/>
    <s v="2022 Model"/>
    <s v="Open Cell"/>
    <n v="65"/>
    <s v="3840 x 2160"/>
    <n v="1000000"/>
    <s v="COB"/>
    <s v="PCB"/>
    <n v="8640"/>
    <n v="720"/>
    <n v="81.087999999999994"/>
    <n v="5270.7199999999993"/>
    <n v="94.445947223359042"/>
    <n v="19.017510660333429"/>
  </r>
  <r>
    <x v="3"/>
    <x v="3"/>
    <x v="1"/>
    <x v="5"/>
    <s v="2022 Model"/>
    <s v="Open Cell"/>
    <n v="75"/>
    <s v="3840 x 2160"/>
    <n v="1000000"/>
    <s v="COB"/>
    <s v="PCB"/>
    <n v="10909.09090909091"/>
    <n v="909.09090909090912"/>
    <n v="54.573999999999998"/>
    <n v="4093.0499999999997"/>
    <n v="84.626881573887246"/>
    <n v="17.238363464568131"/>
  </r>
  <r>
    <x v="3"/>
    <x v="3"/>
    <x v="1"/>
    <x v="5"/>
    <s v="2022 Model"/>
    <s v="Open Cell"/>
    <n v="85"/>
    <s v="3840 x 2160"/>
    <n v="1000000"/>
    <s v="COB"/>
    <s v="PCB"/>
    <n v="14400"/>
    <n v="1200"/>
    <n v="45.432000000000002"/>
    <n v="3861.7200000000003"/>
    <n v="90.489821508747767"/>
    <n v="18.807598283288026"/>
  </r>
  <r>
    <x v="3"/>
    <x v="3"/>
    <x v="1"/>
    <x v="5"/>
    <s v="2022 Model"/>
    <s v="Open Cell"/>
    <n v="98"/>
    <s v="3840 x 2160"/>
    <n v="1000000"/>
    <s v="COB"/>
    <s v="PCB"/>
    <n v="19141.53633217993"/>
    <n v="1595.1280276816608"/>
    <n v="1.7649999999999999"/>
    <n v="172.97"/>
    <n v="4.6730118849329365"/>
    <n v="1.0959921741284786"/>
  </r>
  <r>
    <x v="3"/>
    <x v="3"/>
    <x v="1"/>
    <x v="5"/>
    <s v="2022 Model"/>
    <s v="Open Cell"/>
    <n v="55"/>
    <s v="7680 x 4320"/>
    <n v="1000000"/>
    <s v="COB"/>
    <s v="PCB"/>
    <n v="7873.1360946745563"/>
    <n v="962.27218934911241"/>
    <n v="3.5569999999999999"/>
    <n v="195.63499999999999"/>
    <n v="2.9662603640118692"/>
    <n v="0.95957315643138286"/>
  </r>
  <r>
    <x v="3"/>
    <x v="3"/>
    <x v="1"/>
    <x v="5"/>
    <s v="2022 Model"/>
    <s v="Open Cell"/>
    <n v="65"/>
    <s v="7680 x 4320"/>
    <n v="1000000"/>
    <s v="COB"/>
    <s v="PCB"/>
    <n v="10996.363636363636"/>
    <n v="1221.8181818181818"/>
    <n v="10.584"/>
    <n v="687.95999999999992"/>
    <n v="12.327544216308604"/>
    <n v="3.8316481906326376"/>
  </r>
  <r>
    <x v="3"/>
    <x v="3"/>
    <x v="1"/>
    <x v="5"/>
    <s v="2022 Model"/>
    <s v="Open Cell"/>
    <n v="75"/>
    <s v="7680 x 4320"/>
    <n v="1000000"/>
    <s v="COB"/>
    <s v="PCB"/>
    <n v="15708.764159999995"/>
    <n v="1745.4182399999995"/>
    <n v="7.99"/>
    <n v="599.25"/>
    <n v="12.389943632047478"/>
    <n v="3.9205076444032119"/>
  </r>
  <r>
    <x v="3"/>
    <x v="3"/>
    <x v="1"/>
    <x v="5"/>
    <s v="2022 Model"/>
    <s v="Open Cell"/>
    <n v="85"/>
    <s v="7680 x 4320"/>
    <n v="1000000"/>
    <s v="COB"/>
    <s v="PCB"/>
    <n v="19145.454545454544"/>
    <n v="2127.272727272727"/>
    <n v="4.7119999999999997"/>
    <n v="400.52"/>
    <n v="9.3851919120712157"/>
    <n v="3.0301354682183312"/>
  </r>
  <r>
    <x v="3"/>
    <x v="3"/>
    <x v="1"/>
    <x v="16"/>
    <s v="Bravia 7"/>
    <m/>
    <n v="65"/>
    <s v="3840 x 2160"/>
    <n v="1000000"/>
    <s v="POB"/>
    <s v="PCB"/>
    <n v="6240"/>
    <n v="1560"/>
    <n v="19.498999999999999"/>
    <n v="1267.4349999999999"/>
    <n v="22.711147455952521"/>
    <n v="3.2011605694565044"/>
  </r>
  <r>
    <x v="3"/>
    <x v="3"/>
    <x v="1"/>
    <x v="16"/>
    <s v="Bravia 7"/>
    <m/>
    <n v="75"/>
    <s v="3840 x 2160"/>
    <n v="1000000"/>
    <s v="POB"/>
    <s v="PCB"/>
    <n v="7680"/>
    <n v="1920"/>
    <n v="7.5"/>
    <n v="562.5"/>
    <n v="11.630109792284866"/>
    <n v="1.658324626909933"/>
  </r>
  <r>
    <x v="3"/>
    <x v="3"/>
    <x v="1"/>
    <x v="16"/>
    <s v="Bravia 7"/>
    <m/>
    <n v="85"/>
    <s v="3840 x 2160"/>
    <n v="1000000"/>
    <s v="POB"/>
    <s v="PCB"/>
    <n v="11232"/>
    <n v="2808"/>
    <n v="4.5"/>
    <n v="382.5"/>
    <n v="8.9629379465875356"/>
    <n v="1.3040133516542805"/>
  </r>
  <r>
    <x v="3"/>
    <x v="3"/>
    <x v="1"/>
    <x v="1"/>
    <s v="55R635"/>
    <s v="Open Cell"/>
    <n v="55"/>
    <s v="3840 x 2160"/>
    <n v="1000000"/>
    <s v="POB"/>
    <s v="PCB"/>
    <n v="2048"/>
    <n v="128"/>
    <n v="51.9"/>
    <n v="2854.5"/>
    <n v="43.280549027893173"/>
    <n v="6.3492277675865401"/>
  </r>
  <r>
    <x v="3"/>
    <x v="3"/>
    <x v="1"/>
    <x v="1"/>
    <s v="65R635"/>
    <s v="ChinaStar"/>
    <n v="65"/>
    <s v="3840 x 2160"/>
    <n v="1000000"/>
    <s v="POB"/>
    <s v="PCB"/>
    <n v="2560"/>
    <n v="160"/>
    <n v="101.2"/>
    <n v="6578"/>
    <n v="117.87107659584569"/>
    <n v="16.614054547874161"/>
  </r>
  <r>
    <x v="3"/>
    <x v="3"/>
    <x v="1"/>
    <x v="1"/>
    <s v="75R635"/>
    <s v="ChinaStar"/>
    <n v="75"/>
    <s v="3840 x 2160"/>
    <n v="1000000"/>
    <s v="POB"/>
    <s v="PCB"/>
    <n v="3840"/>
    <n v="240"/>
    <n v="58.1"/>
    <n v="4357.5"/>
    <n v="90.094583857566775"/>
    <n v="12.846488109795613"/>
  </r>
  <r>
    <x v="3"/>
    <x v="3"/>
    <x v="1"/>
    <x v="1"/>
    <s v="85R635"/>
    <s v="ChinaStar"/>
    <n v="85"/>
    <s v="3840 x 2160"/>
    <n v="1000000"/>
    <s v="POB"/>
    <s v="PCB"/>
    <n v="7168"/>
    <n v="448"/>
    <n v="60.7"/>
    <n v="5159.5"/>
    <n v="120.90007407952521"/>
    <n v="17.589691210092184"/>
  </r>
  <r>
    <x v="3"/>
    <x v="3"/>
    <x v="1"/>
    <x v="1"/>
    <m/>
    <s v="Open Cell"/>
    <n v="98"/>
    <s v="3840 x 2160"/>
    <n v="1000000"/>
    <s v="POB"/>
    <s v="PCB"/>
    <n v="5120"/>
    <n v="320"/>
    <n v="20.100000000000001"/>
    <n v="1969.8000000000002"/>
    <n v="53.216735913400584"/>
    <n v="8.736889456083679"/>
  </r>
  <r>
    <x v="3"/>
    <x v="3"/>
    <x v="1"/>
    <x v="1"/>
    <m/>
    <s v="Open Cell"/>
    <n v="115"/>
    <s v="3840 x 2160"/>
    <n v="1000000"/>
    <s v="COB"/>
    <s v="PCB"/>
    <n v="21040"/>
    <n v="5260"/>
    <n v="0.3"/>
    <n v="34.5"/>
    <n v="1.0937472142433236"/>
    <n v="0.22354514599787667"/>
  </r>
  <r>
    <x v="3"/>
    <x v="3"/>
    <x v="1"/>
    <x v="6"/>
    <m/>
    <s v="Open Cell"/>
    <n v="55"/>
    <s v="3840 x 2160"/>
    <n v="1000000"/>
    <s v="POB"/>
    <s v="PCB"/>
    <n v="2000"/>
    <n v="160"/>
    <n v="0.5"/>
    <n v="27.5"/>
    <n v="0.41696097329376852"/>
    <n v="6.1167897568271096E-2"/>
  </r>
  <r>
    <x v="3"/>
    <x v="3"/>
    <x v="1"/>
    <x v="6"/>
    <m/>
    <s v="Open Cell"/>
    <n v="65"/>
    <s v="3840 x 2160"/>
    <n v="1000000"/>
    <s v="POB"/>
    <s v="PCB"/>
    <n v="2560"/>
    <n v="160"/>
    <n v="5"/>
    <n v="325"/>
    <n v="5.8236697922848668"/>
    <n v="0.82085249742461275"/>
  </r>
  <r>
    <x v="3"/>
    <x v="3"/>
    <x v="1"/>
    <x v="6"/>
    <s v="Q70"/>
    <s v="Open Cell"/>
    <n v="75"/>
    <s v="3840 x 2160"/>
    <n v="1000000"/>
    <s v="POB"/>
    <s v="PCB"/>
    <n v="4000"/>
    <n v="252"/>
    <n v="4.8"/>
    <n v="360"/>
    <n v="7.4432702670623145"/>
    <n v="1.0613277612223568"/>
  </r>
  <r>
    <x v="3"/>
    <x v="3"/>
    <x v="1"/>
    <x v="6"/>
    <m/>
    <s v="Open Cell"/>
    <n v="85"/>
    <s v="3840 x 2160"/>
    <n v="1000000"/>
    <s v="POB"/>
    <s v="PCB"/>
    <n v="4800"/>
    <n v="300"/>
    <n v="1"/>
    <n v="85"/>
    <n v="1.9917639881305635"/>
    <n v="0.28978074481206234"/>
  </r>
  <r>
    <x v="3"/>
    <x v="3"/>
    <x v="1"/>
    <x v="6"/>
    <m/>
    <s v="Open Cell"/>
    <n v="86"/>
    <s v="3840 x 2160"/>
    <n v="1000000"/>
    <s v="POB"/>
    <s v="PCB"/>
    <n v="8000"/>
    <n v="576"/>
    <n v="7.2"/>
    <n v="619.20000000000005"/>
    <n v="14.680113838718103"/>
    <n v="4.6300881517767376"/>
  </r>
  <r>
    <x v="3"/>
    <x v="3"/>
    <x v="1"/>
    <x v="6"/>
    <m/>
    <s v="Open Cell"/>
    <n v="100"/>
    <s v="3840 x 2160"/>
    <n v="1000000"/>
    <s v="POB"/>
    <s v="PCB"/>
    <n v="9600"/>
    <n v="600"/>
    <n v="10.1"/>
    <n v="1010"/>
    <n v="27.843344332344213"/>
    <n v="4.3901782839027437"/>
  </r>
  <r>
    <x v="3"/>
    <x v="3"/>
    <x v="1"/>
    <x v="15"/>
    <m/>
    <s v="Open Cell"/>
    <n v="65"/>
    <s v="3840 x 2160"/>
    <n v="1000000"/>
    <s v="POB"/>
    <s v="PCB"/>
    <n v="9216"/>
    <n v="576"/>
    <n v="2.1"/>
    <n v="136.5"/>
    <n v="2.4459413127596439"/>
    <n v="0.34475804891833733"/>
  </r>
  <r>
    <x v="3"/>
    <x v="3"/>
    <x v="1"/>
    <x v="15"/>
    <m/>
    <s v="Open Cell"/>
    <n v="75"/>
    <s v="3840 x 2160"/>
    <n v="1000000"/>
    <s v="POB"/>
    <s v="PCB"/>
    <n v="9600"/>
    <n v="600"/>
    <n v="4.8"/>
    <n v="360"/>
    <n v="7.4432702670623145"/>
    <n v="1.0613277612223568"/>
  </r>
  <r>
    <x v="3"/>
    <x v="3"/>
    <x v="1"/>
    <x v="15"/>
    <m/>
    <s v="Open Cell"/>
    <n v="85"/>
    <s v="3840 x 2160"/>
    <n v="1000000"/>
    <s v="POB"/>
    <s v="PCB"/>
    <n v="16000"/>
    <n v="1000"/>
    <n v="2.6"/>
    <n v="221"/>
    <n v="5.1785863691394658"/>
    <n v="0.75342993651136203"/>
  </r>
  <r>
    <x v="3"/>
    <x v="3"/>
    <x v="1"/>
    <x v="15"/>
    <m/>
    <s v="Open Cell"/>
    <n v="86"/>
    <s v="3840 x 2160"/>
    <n v="1000000"/>
    <s v="POB"/>
    <s v="PCB"/>
    <n v="16000"/>
    <n v="1000"/>
    <n v="1.4"/>
    <n v="120.39999999999999"/>
    <n v="2.8544665797507425"/>
    <n v="0.40569304273688722"/>
  </r>
  <r>
    <x v="3"/>
    <x v="3"/>
    <x v="1"/>
    <x v="15"/>
    <m/>
    <s v="Open Cell"/>
    <n v="98"/>
    <s v="3840 x 2160"/>
    <n v="1000000"/>
    <s v="POB"/>
    <s v="PCB"/>
    <n v="19200"/>
    <n v="1200"/>
    <n v="0.7"/>
    <n v="68.599999999999994"/>
    <n v="1.8533191611632041"/>
    <n v="0.30426978205266542"/>
  </r>
  <r>
    <x v="3"/>
    <x v="3"/>
    <x v="1"/>
    <x v="15"/>
    <m/>
    <s v="Open Cell"/>
    <n v="100"/>
    <s v="3840 x 2160"/>
    <n v="1000000"/>
    <s v="POB"/>
    <s v="PCB"/>
    <n v="19200"/>
    <n v="1200"/>
    <n v="1.3"/>
    <n v="130"/>
    <n v="3.5837967952522258"/>
    <n v="0.56507245238352155"/>
  </r>
  <r>
    <x v="3"/>
    <x v="3"/>
    <x v="1"/>
    <x v="4"/>
    <s v="55E8G"/>
    <s v="Open Cell"/>
    <n v="50"/>
    <s v="3840 x 2160"/>
    <n v="400000"/>
    <s v="POB"/>
    <s v="PCB"/>
    <n v="1800"/>
    <n v="180"/>
    <n v="4.5"/>
    <n v="225"/>
    <n v="3.1013626112759645"/>
    <n v="0.71494945209667515"/>
  </r>
  <r>
    <x v="3"/>
    <x v="3"/>
    <x v="1"/>
    <x v="4"/>
    <s v="55E8G"/>
    <s v="Open Cell"/>
    <n v="55"/>
    <s v="3840 x 2160"/>
    <n v="400000"/>
    <s v="POB"/>
    <s v="PCB"/>
    <n v="2000"/>
    <n v="200"/>
    <n v="48.7"/>
    <n v="2678.5"/>
    <n v="40.611998798813062"/>
    <n v="5.9577532231496049"/>
  </r>
  <r>
    <x v="3"/>
    <x v="3"/>
    <x v="1"/>
    <x v="4"/>
    <m/>
    <s v="Open Cell"/>
    <n v="85"/>
    <s v="7680 x 4320"/>
    <n v="400000"/>
    <s v="COB"/>
    <s v="PCB"/>
    <n v="21060"/>
    <n v="2340"/>
    <n v="0.2"/>
    <n v="17"/>
    <n v="0.39835279762611275"/>
    <n v="0.12861355977157607"/>
  </r>
  <r>
    <x v="3"/>
    <x v="3"/>
    <x v="1"/>
    <x v="4"/>
    <m/>
    <s v="Open Cell"/>
    <n v="98"/>
    <s v="3840 x 2160"/>
    <m/>
    <s v="POB"/>
    <s v="PCB"/>
    <n v="6480"/>
    <n v="1620"/>
    <n v="4.8"/>
    <n v="470.4"/>
    <n v="12.708474247976259"/>
    <n v="2.0864213626468486"/>
  </r>
  <r>
    <x v="3"/>
    <x v="3"/>
    <x v="1"/>
    <x v="4"/>
    <m/>
    <s v="Open Cell"/>
    <n v="100"/>
    <s v="3840 x 2160"/>
    <m/>
    <s v="POB"/>
    <s v="PCB"/>
    <n v="6480"/>
    <n v="1620"/>
    <n v="12.6"/>
    <n v="1260"/>
    <n v="34.735261246290804"/>
    <n v="5.4768560769479775"/>
  </r>
  <r>
    <x v="3"/>
    <x v="3"/>
    <x v="1"/>
    <x v="4"/>
    <s v="U8KL 65U8KL"/>
    <s v="Open Cell"/>
    <n v="65"/>
    <s v="3840 x 2160"/>
    <m/>
    <s v="POB"/>
    <s v="PCB"/>
    <n v="6400"/>
    <n v="1600"/>
    <n v="78.900000000000006"/>
    <n v="5128.5"/>
    <n v="91.897509322255189"/>
    <n v="12.953052409360389"/>
  </r>
  <r>
    <x v="3"/>
    <x v="3"/>
    <x v="1"/>
    <x v="4"/>
    <s v="U8KL 75U8KL"/>
    <s v="Open Cell"/>
    <n v="75"/>
    <s v="3840 x 2160"/>
    <m/>
    <s v="POB"/>
    <s v="PCB"/>
    <n v="8000"/>
    <n v="2000"/>
    <n v="44.5"/>
    <n v="3337.5"/>
    <n v="69.005318100890207"/>
    <n v="9.839392786332267"/>
  </r>
  <r>
    <x v="3"/>
    <x v="3"/>
    <x v="1"/>
    <x v="4"/>
    <s v="U8KL 85 U8KL"/>
    <s v="Open Cell"/>
    <n v="85"/>
    <s v="3840 x 2160"/>
    <m/>
    <s v="POB"/>
    <s v="PCB"/>
    <n v="9600"/>
    <n v="2400"/>
    <n v="25.9"/>
    <n v="2201.5"/>
    <n v="51.586687292581594"/>
    <n v="7.5053212906324136"/>
  </r>
  <r>
    <x v="3"/>
    <x v="3"/>
    <x v="1"/>
    <x v="14"/>
    <s v="XLED EP1 55"/>
    <s v="Open Cell"/>
    <n v="55"/>
    <s v="3840 x 2160"/>
    <m/>
    <s v="COB"/>
    <s v="PCB"/>
    <n v="8000"/>
    <n v="2000"/>
    <n v="3.49"/>
    <n v="191.95000000000002"/>
    <n v="2.9103875935905044"/>
    <n v="0.60993132146647477"/>
  </r>
  <r>
    <x v="3"/>
    <x v="3"/>
    <x v="1"/>
    <x v="14"/>
    <s v="XLED EP1 60"/>
    <s v="Open Cell"/>
    <n v="60"/>
    <s v="3840 x 2160"/>
    <m/>
    <s v="COB"/>
    <s v="PCB"/>
    <n v="8000"/>
    <n v="2000"/>
    <n v="0.33500000000000002"/>
    <n v="20.100000000000001"/>
    <n v="0.33246607192878341"/>
    <n v="6.4401057868308298E-2"/>
  </r>
  <r>
    <x v="3"/>
    <x v="3"/>
    <x v="1"/>
    <x v="14"/>
    <s v="XLED EP1 65"/>
    <s v="Open Cell"/>
    <n v="65"/>
    <s v="3840 x 2160"/>
    <m/>
    <s v="COB"/>
    <s v="PCB"/>
    <n v="8000"/>
    <n v="2000"/>
    <n v="1.0449999999999999"/>
    <n v="67.924999999999997"/>
    <n v="1.2171469865875371"/>
    <n v="0.24508310280249151"/>
  </r>
  <r>
    <x v="3"/>
    <x v="3"/>
    <x v="1"/>
    <x v="14"/>
    <s v="XLED EP1 70"/>
    <s v="Open Cell"/>
    <n v="70"/>
    <s v="3840 x 2160"/>
    <m/>
    <s v="COB"/>
    <s v="PCB"/>
    <n v="8000"/>
    <n v="2000"/>
    <n v="0.33500000000000002"/>
    <n v="23.450000000000003"/>
    <n v="0.45252326456973296"/>
    <n v="8.4610949734537019E-2"/>
  </r>
  <r>
    <x v="3"/>
    <x v="3"/>
    <x v="1"/>
    <x v="14"/>
    <s v="XLED EP1 75"/>
    <s v="Open Cell"/>
    <n v="75"/>
    <s v="3840 x 2160"/>
    <m/>
    <s v="COB"/>
    <s v="PCB"/>
    <n v="8000"/>
    <n v="2000"/>
    <n v="0.115"/>
    <n v="8.625"/>
    <n v="0.17832835014836795"/>
    <n v="3.6325206113265202E-2"/>
  </r>
  <r>
    <x v="3"/>
    <x v="3"/>
    <x v="1"/>
    <x v="14"/>
    <s v="XLED DX1"/>
    <s v="Open Cell"/>
    <n v="65"/>
    <s v="7680 x 4320"/>
    <n v="1000000"/>
    <s v="COB"/>
    <s v="PCB"/>
    <n v="12096"/>
    <n v="1344"/>
    <n v="0.57499999999999996"/>
    <n v="37.375"/>
    <n v="0.66972202611275955"/>
    <n v="0.20816304890530674"/>
  </r>
  <r>
    <x v="3"/>
    <x v="3"/>
    <x v="1"/>
    <x v="14"/>
    <s v="XLED DX1"/>
    <s v="Open Cell"/>
    <n v="75"/>
    <s v="7680 x 4320"/>
    <n v="1000000"/>
    <s v="COB"/>
    <s v="PCB"/>
    <n v="17279.640575999994"/>
    <n v="1919.9600639999994"/>
    <n v="0.32500000000000001"/>
    <n v="24.375"/>
    <n v="0.50397142433234421"/>
    <n v="0.15946996050451115"/>
  </r>
  <r>
    <x v="3"/>
    <x v="3"/>
    <x v="1"/>
    <x v="14"/>
    <s v="XLED DX1"/>
    <s v="Open Cell"/>
    <n v="85"/>
    <s v="7680 x 4320"/>
    <n v="1000000"/>
    <s v="COB"/>
    <s v="PCB"/>
    <n v="21060"/>
    <n v="2340"/>
    <n v="0.125"/>
    <n v="10.625"/>
    <n v="0.24897049851632044"/>
    <n v="8.0383474857235029E-2"/>
  </r>
  <r>
    <x v="3"/>
    <x v="3"/>
    <x v="1"/>
    <x v="8"/>
    <s v="5 SE"/>
    <m/>
    <n v="65"/>
    <s v="3840 x 2160"/>
    <n v="1000000"/>
    <s v="COB"/>
    <s v="PCB"/>
    <n v="37440"/>
    <n v="2340"/>
    <n v="0.2"/>
    <n v="13"/>
    <n v="0.23294679169139468"/>
    <n v="4.6905856995692163E-2"/>
  </r>
  <r>
    <x v="3"/>
    <x v="3"/>
    <x v="1"/>
    <x v="8"/>
    <s v="S6 Pro"/>
    <s v="BOE"/>
    <n v="65"/>
    <s v="3840 x 2160"/>
    <n v="1000000"/>
    <s v="POB"/>
    <s v="PCB"/>
    <n v="3696"/>
    <n v="231"/>
    <n v="1.2"/>
    <n v="78"/>
    <n v="1.3976807501483679"/>
    <n v="0.19700459938190704"/>
  </r>
  <r>
    <x v="3"/>
    <x v="3"/>
    <x v="1"/>
    <x v="8"/>
    <s v="S6 Pro"/>
    <s v="BOE"/>
    <n v="75"/>
    <s v="3840 x 2160"/>
    <n v="1000000"/>
    <s v="POB"/>
    <s v="PCB"/>
    <n v="4992"/>
    <n v="312"/>
    <n v="3.6"/>
    <n v="270"/>
    <n v="5.5824527002967361"/>
    <n v="0.79599582091676779"/>
  </r>
  <r>
    <x v="3"/>
    <x v="3"/>
    <x v="1"/>
    <x v="8"/>
    <s v="S6 Pro"/>
    <s v="BOE"/>
    <n v="98"/>
    <s v="3840 x 2160"/>
    <n v="1000000"/>
    <s v="POB"/>
    <s v="PCB"/>
    <n v="16080"/>
    <n v="1005"/>
    <n v="0.7"/>
    <n v="68.599999999999994"/>
    <n v="1.8533191611632041"/>
    <n v="0.30426978205266542"/>
  </r>
  <r>
    <x v="3"/>
    <x v="3"/>
    <x v="1"/>
    <x v="32"/>
    <m/>
    <m/>
    <n v="65"/>
    <s v="3840 x 2160"/>
    <m/>
    <s v="POB"/>
    <s v="PCB"/>
    <n v="8640"/>
    <n v="540"/>
    <n v="0.4"/>
    <n v="26"/>
    <n v="0.46589358338278936"/>
    <n v="6.5668199793969026E-2"/>
  </r>
  <r>
    <x v="3"/>
    <x v="3"/>
    <x v="1"/>
    <x v="32"/>
    <m/>
    <m/>
    <n v="75"/>
    <s v="3840 x 2160"/>
    <m/>
    <s v="POB"/>
    <s v="PCB"/>
    <n v="4096"/>
    <n v="1024"/>
    <n v="0.4"/>
    <n v="30"/>
    <n v="0.62027252225519292"/>
    <n v="8.8443980101863093E-2"/>
  </r>
  <r>
    <x v="3"/>
    <x v="3"/>
    <x v="1"/>
    <x v="32"/>
    <m/>
    <m/>
    <n v="85"/>
    <s v="3840 x 2160"/>
    <m/>
    <s v="POB"/>
    <s v="PCB"/>
    <n v="9600"/>
    <n v="2400"/>
    <n v="0.01"/>
    <n v="0.85"/>
    <n v="1.9917639881305637E-2"/>
    <n v="2.8978074481206231E-3"/>
  </r>
  <r>
    <x v="3"/>
    <x v="3"/>
    <x v="1"/>
    <x v="33"/>
    <m/>
    <m/>
    <n v="75"/>
    <s v="3840 x 2160"/>
    <m/>
    <s v="POB"/>
    <s v="PCB"/>
    <n v="4096"/>
    <n v="1024"/>
    <n v="0.3"/>
    <n v="22.5"/>
    <n v="0.46520439169139466"/>
    <n v="6.6332985076397302E-2"/>
  </r>
  <r>
    <x v="3"/>
    <x v="3"/>
    <x v="1"/>
    <x v="33"/>
    <m/>
    <m/>
    <n v="85"/>
    <s v="3840 x 2160"/>
    <m/>
    <s v="POB"/>
    <s v="PCB"/>
    <n v="9600"/>
    <n v="2400"/>
    <n v="1"/>
    <n v="85"/>
    <n v="1.9917639881305635"/>
    <n v="0.28978074481206234"/>
  </r>
  <r>
    <x v="3"/>
    <x v="3"/>
    <x v="1"/>
    <x v="21"/>
    <m/>
    <m/>
    <n v="55"/>
    <s v="3840 x 2160"/>
    <m/>
    <s v="POB"/>
    <s v="PCB"/>
    <n v="6528"/>
    <n v="408"/>
    <n v="0.1"/>
    <n v="5.5"/>
    <n v="8.3392194658753707E-2"/>
    <n v="1.2233579513654219E-2"/>
  </r>
  <r>
    <x v="3"/>
    <x v="3"/>
    <x v="1"/>
    <x v="21"/>
    <m/>
    <m/>
    <n v="65"/>
    <s v="3840 x 2160"/>
    <m/>
    <s v="COB"/>
    <s v="PCB"/>
    <n v="8512"/>
    <n v="532"/>
    <n v="15.2"/>
    <n v="988"/>
    <n v="17.703956168545997"/>
    <n v="3.564845131672604"/>
  </r>
  <r>
    <x v="3"/>
    <x v="3"/>
    <x v="1"/>
    <x v="21"/>
    <m/>
    <m/>
    <n v="75"/>
    <s v="3840 x 2160"/>
    <m/>
    <s v="COB"/>
    <s v="PCB"/>
    <n v="16384"/>
    <n v="1024"/>
    <n v="17.2"/>
    <n v="1290"/>
    <n v="26.671718456973291"/>
    <n v="5.4329873491144474"/>
  </r>
  <r>
    <x v="3"/>
    <x v="3"/>
    <x v="1"/>
    <x v="21"/>
    <m/>
    <m/>
    <n v="85"/>
    <s v="3840 x 2160"/>
    <m/>
    <s v="COB"/>
    <s v="PCB"/>
    <n v="14400"/>
    <n v="900"/>
    <n v="21.3"/>
    <n v="1810.5"/>
    <n v="42.424572947181012"/>
    <n v="8.8176140921384683"/>
  </r>
  <r>
    <x v="3"/>
    <x v="3"/>
    <x v="1"/>
    <x v="21"/>
    <m/>
    <m/>
    <n v="86"/>
    <s v="3840 x 2160"/>
    <m/>
    <s v="COB"/>
    <s v="PCB"/>
    <n v="16000"/>
    <n v="1000"/>
    <n v="0.3"/>
    <n v="25.8"/>
    <n v="0.61167140994658764"/>
    <n v="0.12419174777659814"/>
  </r>
  <r>
    <x v="3"/>
    <x v="3"/>
    <x v="1"/>
    <x v="21"/>
    <m/>
    <m/>
    <n v="98"/>
    <s v="3840 x 2160"/>
    <m/>
    <s v="COB"/>
    <s v="PCB"/>
    <n v="17472"/>
    <n v="1092"/>
    <n v="0.1"/>
    <n v="9.8000000000000007"/>
    <n v="0.26475988016617202"/>
    <n v="6.2095873888299076E-2"/>
  </r>
  <r>
    <x v="3"/>
    <x v="3"/>
    <x v="1"/>
    <x v="17"/>
    <m/>
    <s v="Open Cell"/>
    <n v="55"/>
    <s v="3840 x 2160"/>
    <n v="1000000"/>
    <s v="POB"/>
    <s v="PCB"/>
    <n v="6804.6390532544374"/>
    <n v="567.05325443786978"/>
    <n v="8.9250000000000007"/>
    <n v="490.87500000000006"/>
    <n v="7.442753373293769"/>
    <n v="1.0918469715936392"/>
  </r>
  <r>
    <x v="3"/>
    <x v="3"/>
    <x v="1"/>
    <x v="17"/>
    <m/>
    <s v="Open Cell"/>
    <n v="65"/>
    <s v="3840 x 2160"/>
    <n v="1000000"/>
    <s v="POB"/>
    <s v="PCB"/>
    <n v="9504"/>
    <n v="792"/>
    <n v="12.494999999999999"/>
    <n v="812.17499999999995"/>
    <n v="14.553350810919881"/>
    <n v="2.0513103910641073"/>
  </r>
  <r>
    <x v="3"/>
    <x v="3"/>
    <x v="1"/>
    <x v="17"/>
    <m/>
    <s v="Open Cell"/>
    <n v="75"/>
    <s v="3840 x 2160"/>
    <n v="1000000"/>
    <s v="COB"/>
    <s v="PCB"/>
    <n v="13685.759999999997"/>
    <n v="1140.4799999999998"/>
    <n v="7.14"/>
    <n v="535.5"/>
    <n v="11.071864522255192"/>
    <n v="2.2553214925975089"/>
  </r>
  <r>
    <x v="4"/>
    <x v="0"/>
    <x v="3"/>
    <x v="0"/>
    <s v="iPad Pro"/>
    <s v="LGD/Sharp"/>
    <n v="12.9"/>
    <s v="2732 x 2048"/>
    <n v="1000000"/>
    <s v="COB"/>
    <s v="FPC"/>
    <n v="10384"/>
    <n v="2596"/>
    <n v="187"/>
    <n v="2412.3000000000002"/>
    <n v="9.6354119777642371"/>
    <n v="15.840238642124602"/>
  </r>
  <r>
    <x v="4"/>
    <x v="0"/>
    <x v="2"/>
    <x v="3"/>
    <s v="Creator Z16"/>
    <s v="AUO"/>
    <n v="16"/>
    <s v="2560 x 1600"/>
    <n v="1000000"/>
    <s v="COB"/>
    <s v="FPC"/>
    <n v="4000"/>
    <n v="1152"/>
    <n v="20"/>
    <n v="320"/>
    <n v="1.4845928988764043"/>
    <n v="1.3875186733340461"/>
  </r>
  <r>
    <x v="4"/>
    <x v="0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37043322605986106"/>
  </r>
  <r>
    <x v="4"/>
    <x v="0"/>
    <x v="2"/>
    <x v="3"/>
    <s v="Titan GT77 HX 13V"/>
    <s v="AUO"/>
    <n v="17.3"/>
    <s v="3840 x 2160"/>
    <n v="1000000"/>
    <s v="COB"/>
    <s v="FPC"/>
    <n v="4032"/>
    <n v="1008"/>
    <n v="20"/>
    <n v="346"/>
    <n v="1.6501454505400592"/>
    <n v="1.4817329042394443"/>
  </r>
  <r>
    <x v="4"/>
    <x v="0"/>
    <x v="2"/>
    <x v="3"/>
    <s v="Titan 18X / Raider 18HX / Stealth 18 AI Studio"/>
    <m/>
    <n v="18"/>
    <s v="3840 x 2400"/>
    <n v="1000000"/>
    <s v="COB"/>
    <s v="FPC"/>
    <n v="4000"/>
    <n v="1000"/>
    <n v="10"/>
    <n v="180"/>
    <n v="0.93946894382022461"/>
    <n v="0.74086645211972213"/>
  </r>
  <r>
    <x v="4"/>
    <x v="0"/>
    <x v="2"/>
    <x v="0"/>
    <s v="Macbook"/>
    <s v="LGD/Sharp"/>
    <n v="14.2"/>
    <s v="3024 x 1964"/>
    <n v="1000000"/>
    <s v="COB"/>
    <s v="FPC"/>
    <n v="10384"/>
    <n v="2596"/>
    <n v="1000"/>
    <n v="14200"/>
    <n v="59.423948554645534"/>
    <n v="81.08133811252452"/>
  </r>
  <r>
    <x v="4"/>
    <x v="0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55.500746933361853"/>
  </r>
  <r>
    <x v="4"/>
    <x v="0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1.0406390050005345"/>
  </r>
  <r>
    <x v="4"/>
    <x v="0"/>
    <x v="2"/>
    <x v="13"/>
    <s v="AERO 17"/>
    <s v="AUO"/>
    <n v="17.3"/>
    <s v="3840 x 2160"/>
    <n v="1000000"/>
    <s v="COB"/>
    <s v="FPC"/>
    <n v="4000"/>
    <n v="1152"/>
    <n v="20"/>
    <n v="346"/>
    <n v="1.6501454505400592"/>
    <n v="1.4817329042394443"/>
  </r>
  <r>
    <x v="4"/>
    <x v="0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1.1112996781795832"/>
  </r>
  <r>
    <x v="4"/>
    <x v="0"/>
    <x v="2"/>
    <x v="7"/>
    <s v="PREDATOR HELIOS 500"/>
    <s v="AUO"/>
    <n v="16"/>
    <s v="2560 x 1600"/>
    <n v="1000000"/>
    <s v="COB"/>
    <s v="FPC"/>
    <n v="4000"/>
    <n v="1152"/>
    <n v="40"/>
    <n v="640"/>
    <n v="2.9691857977528087"/>
    <n v="2.7750373466680922"/>
  </r>
  <r>
    <x v="4"/>
    <x v="0"/>
    <x v="2"/>
    <x v="7"/>
    <s v="PREDATOR HELIOS 500"/>
    <s v="AUO"/>
    <n v="18"/>
    <s v="2560 x 1600"/>
    <n v="1000000"/>
    <s v="COB"/>
    <s v="FPC"/>
    <n v="4000"/>
    <n v="1152"/>
    <n v="25"/>
    <n v="450"/>
    <n v="2.3486723595505619"/>
    <n v="1.8521661302993053"/>
  </r>
  <r>
    <x v="4"/>
    <x v="0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1.4817329042394443"/>
  </r>
  <r>
    <x v="4"/>
    <x v="0"/>
    <x v="2"/>
    <x v="7"/>
    <s v="Predator Triton 14 (PT14-51)"/>
    <s v="AUO"/>
    <n v="14"/>
    <s v="2560 x 1600"/>
    <n v="1000000"/>
    <s v="COB"/>
    <s v="FPC"/>
    <n v="4000"/>
    <n v="1152"/>
    <n v="30"/>
    <n v="420"/>
    <n v="1.7049621573033702"/>
    <n v="1.7986353172848748"/>
  </r>
  <r>
    <x v="4"/>
    <x v="0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2.7750373466680922"/>
  </r>
  <r>
    <x v="4"/>
    <x v="0"/>
    <x v="2"/>
    <x v="2"/>
    <s v="ROG Zephyrus Duo 16"/>
    <s v="AUO"/>
    <n v="16.2"/>
    <s v="3456 x 2234"/>
    <n v="1000000"/>
    <s v="COB"/>
    <s v="FPC"/>
    <n v="4000"/>
    <n v="512"/>
    <n v="15"/>
    <n v="243"/>
    <n v="1.1578927153246497"/>
    <n v="1.2742902976459221"/>
  </r>
  <r>
    <x v="4"/>
    <x v="0"/>
    <x v="2"/>
    <x v="2"/>
    <s v="Strix Scar 18"/>
    <s v="AUO"/>
    <n v="18"/>
    <s v="2560 x 1600"/>
    <n v="1000000"/>
    <s v="COB"/>
    <s v="FPC"/>
    <n v="9216"/>
    <n v="2304"/>
    <n v="10"/>
    <n v="180"/>
    <n v="0.93946894382022461"/>
    <n v="0.74086645211972213"/>
  </r>
  <r>
    <x v="4"/>
    <x v="0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5.5500746933361844"/>
  </r>
  <r>
    <x v="4"/>
    <x v="0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2.081278010001069"/>
  </r>
  <r>
    <x v="4"/>
    <x v="0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3.1476118052485313"/>
  </r>
  <r>
    <x v="4"/>
    <x v="0"/>
    <x v="2"/>
    <x v="22"/>
    <s v="Yoga Pro 9i"/>
    <s v="CSOT"/>
    <n v="16"/>
    <s v="3200 x 2000"/>
    <n v="1000000"/>
    <s v="COB"/>
    <s v="FPC"/>
    <n v="6144"/>
    <n v="1536"/>
    <n v="20"/>
    <n v="320"/>
    <n v="1.4845928988764043"/>
    <n v="1.3875186733340461"/>
  </r>
  <r>
    <x v="4"/>
    <x v="0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1.6990537301945627"/>
  </r>
  <r>
    <x v="4"/>
    <x v="0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3.3981074603891255"/>
  </r>
  <r>
    <x v="4"/>
    <x v="0"/>
    <x v="2"/>
    <x v="28"/>
    <s v="Blade 18"/>
    <s v="BOE"/>
    <n v="18"/>
    <s v="2560 x 1600"/>
    <n v="1000000"/>
    <s v="COB"/>
    <s v="FPC"/>
    <n v="8000"/>
    <n v="2000"/>
    <n v="5"/>
    <n v="90"/>
    <n v="0.46973447191011231"/>
    <n v="0.37043322605986106"/>
  </r>
  <r>
    <x v="4"/>
    <x v="0"/>
    <x v="2"/>
    <x v="30"/>
    <s v="OMEN Transcend 16"/>
    <s v="AUO"/>
    <n v="16.100000000000001"/>
    <s v="2560 x 1440"/>
    <n v="1000000"/>
    <s v="COB"/>
    <s v="FPC"/>
    <n v="4000"/>
    <n v="1000"/>
    <n v="50"/>
    <n v="805.00000000000011"/>
    <n v="3.5729075665281895"/>
    <n v="3.4687966833351158"/>
  </r>
  <r>
    <x v="4"/>
    <x v="0"/>
    <x v="0"/>
    <x v="0"/>
    <s v="XDR"/>
    <s v="LGD"/>
    <n v="31.5"/>
    <s v="6016 x 3384"/>
    <n v="1000000"/>
    <s v="POB"/>
    <s v="PCB"/>
    <n v="576"/>
    <n v="576"/>
    <n v="0.5"/>
    <n v="15.75"/>
    <n v="0.13677009115727001"/>
    <n v="6.6919198944579303E-2"/>
  </r>
  <r>
    <x v="4"/>
    <x v="0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1.8737375704482204"/>
  </r>
  <r>
    <x v="4"/>
    <x v="0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1.8737375704482204"/>
  </r>
  <r>
    <x v="4"/>
    <x v="0"/>
    <x v="0"/>
    <x v="2"/>
    <s v="PG32UQXE"/>
    <s v="AUO"/>
    <n v="31.5"/>
    <s v="3840 x 2160"/>
    <n v="1000000"/>
    <s v="POB"/>
    <s v="PCB"/>
    <n v="4608"/>
    <n v="576"/>
    <n v="15"/>
    <n v="472.5"/>
    <n v="4.1031027347181004"/>
    <n v="1.4053031778361653"/>
  </r>
  <r>
    <x v="4"/>
    <x v="0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4053031778361653"/>
  </r>
  <r>
    <x v="4"/>
    <x v="0"/>
    <x v="0"/>
    <x v="7"/>
    <s v="X32 (Predator)"/>
    <s v="AUO"/>
    <n v="31.5"/>
    <s v="3840 x 2160"/>
    <n v="1000000"/>
    <s v="POB"/>
    <s v="PCB"/>
    <n v="2304"/>
    <n v="1152"/>
    <n v="20"/>
    <n v="630"/>
    <n v="5.4708036462908005"/>
    <n v="1.8737375704482204"/>
  </r>
  <r>
    <x v="4"/>
    <x v="0"/>
    <x v="0"/>
    <x v="7"/>
    <s v="X27S"/>
    <s v="AUO"/>
    <n v="27"/>
    <s v="3840 x 2160"/>
    <n v="1000000"/>
    <s v="POB"/>
    <s v="PCB"/>
    <n v="2304"/>
    <n v="512"/>
    <n v="15"/>
    <n v="405"/>
    <n v="3.0145244581602371"/>
    <n v="1.4053031778361653"/>
  </r>
  <r>
    <x v="4"/>
    <x v="0"/>
    <x v="0"/>
    <x v="7"/>
    <s v="Predator X32"/>
    <s v="AUO"/>
    <n v="31.5"/>
    <s v="3840 x 2160"/>
    <n v="1000000"/>
    <s v="POB"/>
    <s v="PCB"/>
    <n v="2304"/>
    <n v="576"/>
    <n v="12"/>
    <n v="378"/>
    <n v="3.2824821877744803"/>
    <n v="1.1242425422689324"/>
  </r>
  <r>
    <x v="4"/>
    <x v="0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4053031778361653"/>
  </r>
  <r>
    <x v="4"/>
    <x v="0"/>
    <x v="0"/>
    <x v="7"/>
    <s v="Predator X32Q FS"/>
    <s v="AUO"/>
    <n v="31.5"/>
    <s v="3440 x 1440"/>
    <n v="1000000"/>
    <s v="POB"/>
    <s v="PCB"/>
    <n v="2304"/>
    <n v="1152"/>
    <n v="5"/>
    <n v="157.5"/>
    <n v="1.1400916883110905"/>
    <n v="0.46843439261205511"/>
  </r>
  <r>
    <x v="4"/>
    <x v="0"/>
    <x v="0"/>
    <x v="7"/>
    <s v="Predator X34 V3"/>
    <s v="AUO"/>
    <n v="34"/>
    <s v="3440 x 1440"/>
    <n v="1000000"/>
    <s v="POB"/>
    <s v="PCB"/>
    <n v="9216"/>
    <n v="2304"/>
    <n v="2"/>
    <n v="68"/>
    <n v="0.53129594021168891"/>
    <n v="0.18737375704482204"/>
  </r>
  <r>
    <x v="4"/>
    <x v="0"/>
    <x v="0"/>
    <x v="7"/>
    <s v="Predator Z57"/>
    <s v="AUO"/>
    <n v="57"/>
    <s v="7680 x 2160"/>
    <n v="1000000"/>
    <s v="POB"/>
    <s v="PCB"/>
    <n v="9216"/>
    <n v="2304"/>
    <n v="2"/>
    <n v="114"/>
    <n v="1.0926406405791855"/>
    <n v="0.31412659269278992"/>
  </r>
  <r>
    <x v="4"/>
    <x v="0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4053031778361653"/>
  </r>
  <r>
    <x v="4"/>
    <x v="0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3.7474751408964408"/>
  </r>
  <r>
    <x v="4"/>
    <x v="0"/>
    <x v="0"/>
    <x v="10"/>
    <s v="AG274QGM"/>
    <s v="LGD"/>
    <n v="27"/>
    <s v="2560 x 1440"/>
    <n v="1000000"/>
    <s v="POB"/>
    <s v="PCB"/>
    <n v="2304"/>
    <n v="576"/>
    <n v="22"/>
    <n v="594"/>
    <n v="4.4213025386350147"/>
    <n v="1.7390626825722548"/>
  </r>
  <r>
    <x v="4"/>
    <x v="0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2.3714491125985293"/>
  </r>
  <r>
    <x v="4"/>
    <x v="0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3.2790407482843857"/>
  </r>
  <r>
    <x v="4"/>
    <x v="0"/>
    <x v="0"/>
    <x v="10"/>
    <s v="PD32M"/>
    <s v="AUO"/>
    <n v="31.5"/>
    <s v="3840 x 2160"/>
    <n v="1000000"/>
    <s v="POB"/>
    <s v="PCB"/>
    <n v="2304"/>
    <n v="576"/>
    <n v="20"/>
    <n v="630"/>
    <n v="5.4708036462908005"/>
    <n v="1.8737375704482204"/>
  </r>
  <r>
    <x v="4"/>
    <x v="0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1857245562992647"/>
  </r>
  <r>
    <x v="4"/>
    <x v="0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1.1857245562992647"/>
  </r>
  <r>
    <x v="4"/>
    <x v="0"/>
    <x v="0"/>
    <x v="5"/>
    <s v="Odyssey Neo G7"/>
    <m/>
    <n v="31.5"/>
    <s v="3840 x 2160"/>
    <n v="1000000"/>
    <s v="POB"/>
    <s v="PCB"/>
    <n v="4608"/>
    <n v="1196"/>
    <n v="15"/>
    <n v="472.5"/>
    <n v="4.1031027347181004"/>
    <n v="1.4053031778361653"/>
  </r>
  <r>
    <x v="4"/>
    <x v="0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0075759683373793"/>
  </r>
  <r>
    <x v="4"/>
    <x v="0"/>
    <x v="0"/>
    <x v="5"/>
    <s v="Odyssey Neo G8"/>
    <s v="CSOT"/>
    <n v="31.5"/>
    <s v="3840 x 2160"/>
    <n v="1000000"/>
    <s v="POB"/>
    <s v="PCB"/>
    <n v="5000"/>
    <n v="1152"/>
    <n v="8"/>
    <n v="252"/>
    <n v="2.1883214585163202"/>
    <n v="0.74949502817928815"/>
  </r>
  <r>
    <x v="4"/>
    <x v="0"/>
    <x v="0"/>
    <x v="19"/>
    <m/>
    <s v="HKC"/>
    <n v="27"/>
    <s v="3840 x 2160"/>
    <s v="TBD"/>
    <s v="POB"/>
    <s v="PCB"/>
    <n v="5000"/>
    <n v="1152"/>
    <n v="20"/>
    <n v="540"/>
    <n v="4.0193659442136491"/>
    <n v="1.8737375704482204"/>
  </r>
  <r>
    <x v="4"/>
    <x v="0"/>
    <x v="0"/>
    <x v="19"/>
    <m/>
    <s v="HKC"/>
    <n v="31.5"/>
    <s v="3840 x 2160"/>
    <s v="TBD"/>
    <s v="POB"/>
    <s v="PCB"/>
    <n v="5000"/>
    <n v="1152"/>
    <n v="20"/>
    <n v="630"/>
    <n v="5.4708036462908005"/>
    <n v="1.8737375704482204"/>
  </r>
  <r>
    <x v="4"/>
    <x v="0"/>
    <x v="0"/>
    <x v="3"/>
    <s v="MEG271G"/>
    <s v="AUO"/>
    <n v="27"/>
    <s v="3840 x 2160"/>
    <n v="1000000"/>
    <s v="POB"/>
    <s v="PCB"/>
    <n v="2304"/>
    <n v="576"/>
    <n v="20"/>
    <n v="540"/>
    <n v="4.0193659442136491"/>
    <n v="1.8737375704482204"/>
  </r>
  <r>
    <x v="4"/>
    <x v="0"/>
    <x v="0"/>
    <x v="20"/>
    <s v="M27P20"/>
    <m/>
    <n v="27"/>
    <s v="3840 x 2160"/>
    <s v="TBD"/>
    <s v="POB"/>
    <s v="PCB"/>
    <n v="5000"/>
    <n v="1152"/>
    <n v="20"/>
    <n v="540"/>
    <n v="4.0193659442136491"/>
    <n v="1.8737375704482204"/>
  </r>
  <r>
    <x v="4"/>
    <x v="0"/>
    <x v="0"/>
    <x v="20"/>
    <s v="M32P10"/>
    <m/>
    <n v="31.5"/>
    <s v="3840 x 2160"/>
    <s v="TBD"/>
    <s v="POB"/>
    <s v="PCB"/>
    <n v="5000"/>
    <n v="1152"/>
    <n v="10"/>
    <n v="315"/>
    <n v="2.7354018231454003"/>
    <n v="0.93686878522411021"/>
  </r>
  <r>
    <x v="4"/>
    <x v="0"/>
    <x v="0"/>
    <x v="21"/>
    <m/>
    <m/>
    <n v="27"/>
    <s v="3840 x 2160"/>
    <s v="TBD"/>
    <s v="COB"/>
    <s v="PCB"/>
    <n v="5000"/>
    <n v="1152"/>
    <n v="5"/>
    <n v="135"/>
    <n v="1.0048414860534123"/>
    <n v="0.46843439261205511"/>
  </r>
  <r>
    <x v="4"/>
    <x v="0"/>
    <x v="0"/>
    <x v="21"/>
    <m/>
    <m/>
    <n v="31.5"/>
    <s v="3840 x 2160"/>
    <s v="TBD"/>
    <s v="COB"/>
    <s v="PCB"/>
    <n v="5000"/>
    <n v="1152"/>
    <n v="5"/>
    <n v="157.5"/>
    <n v="1.3677009115727001"/>
    <n v="0.46843439261205511"/>
  </r>
  <r>
    <x v="4"/>
    <x v="0"/>
    <x v="0"/>
    <x v="23"/>
    <m/>
    <m/>
    <n v="27"/>
    <s v="3840 x 2160"/>
    <s v="TBD"/>
    <s v="POB"/>
    <s v="PCB"/>
    <n v="2304"/>
    <n v="576"/>
    <n v="20"/>
    <n v="540"/>
    <n v="4.0193659442136491"/>
    <n v="1.8737375704482204"/>
  </r>
  <r>
    <x v="4"/>
    <x v="0"/>
    <x v="0"/>
    <x v="23"/>
    <m/>
    <m/>
    <n v="31.5"/>
    <s v="3840 x 2160"/>
    <s v="TBD"/>
    <s v="POB"/>
    <s v="PCB"/>
    <n v="4608"/>
    <n v="1152"/>
    <n v="15"/>
    <n v="472.5"/>
    <n v="4.1031027347181004"/>
    <n v="1.4053031778361653"/>
  </r>
  <r>
    <x v="4"/>
    <x v="0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2.3421719630602755"/>
  </r>
  <r>
    <x v="4"/>
    <x v="0"/>
    <x v="0"/>
    <x v="22"/>
    <s v="ThinkVision P27pz-30"/>
    <s v="BOE"/>
    <n v="27"/>
    <s v="3840 x 2160"/>
    <s v="TBD"/>
    <s v="COB"/>
    <s v="PCB"/>
    <n v="4608"/>
    <n v="1152"/>
    <n v="15"/>
    <n v="405"/>
    <n v="3.0145244581602371"/>
    <n v="1.4053031778361653"/>
  </r>
  <r>
    <x v="4"/>
    <x v="0"/>
    <x v="0"/>
    <x v="22"/>
    <s v="ThinkVision P32pz-30"/>
    <s v="BOE"/>
    <n v="31.5"/>
    <s v="3840 x 2160"/>
    <s v="TBD"/>
    <s v="COB"/>
    <s v="PCB"/>
    <n v="9216"/>
    <n v="1152"/>
    <n v="10"/>
    <n v="315"/>
    <n v="2.7354018231454003"/>
    <n v="0.93686878522411021"/>
  </r>
  <r>
    <x v="4"/>
    <x v="0"/>
    <x v="0"/>
    <x v="22"/>
    <s v="Legion Y34wz-30"/>
    <s v="BOE"/>
    <n v="34"/>
    <s v="3440 x 1440"/>
    <s v="TBD"/>
    <s v="COB"/>
    <s v="PCB"/>
    <n v="9216"/>
    <n v="1151"/>
    <n v="2"/>
    <n v="68"/>
    <n v="0.53129594021168891"/>
    <n v="0.18737375704482204"/>
  </r>
  <r>
    <x v="4"/>
    <x v="0"/>
    <x v="0"/>
    <x v="25"/>
    <s v="27M2U"/>
    <s v="AUO"/>
    <n v="27"/>
    <s v="3840 x 2160"/>
    <s v="TBD"/>
    <s v="POB"/>
    <s v="PCB"/>
    <n v="1536"/>
    <n v="384"/>
    <n v="30"/>
    <n v="810"/>
    <n v="6.0290489163204741"/>
    <n v="2.8106063556723306"/>
  </r>
  <r>
    <x v="4"/>
    <x v="0"/>
    <x v="0"/>
    <x v="25"/>
    <s v="27M2V"/>
    <s v="AUO"/>
    <n v="27"/>
    <s v="3840 x 2160"/>
    <s v="TBD"/>
    <s v="POB"/>
    <s v="PCB"/>
    <n v="2304"/>
    <n v="1152"/>
    <n v="15"/>
    <n v="405"/>
    <n v="3.0145244581602371"/>
    <n v="1.4053031778361653"/>
  </r>
  <r>
    <x v="4"/>
    <x v="0"/>
    <x v="0"/>
    <x v="25"/>
    <s v="32M2V"/>
    <s v="AUO"/>
    <n v="31.5"/>
    <s v="3840 x 2160"/>
    <s v="TBD"/>
    <s v="POB"/>
    <s v="PCB"/>
    <n v="2304"/>
    <n v="1152"/>
    <n v="15"/>
    <n v="472.5"/>
    <n v="4.1031027347181004"/>
    <n v="1.4053031778361653"/>
  </r>
  <r>
    <x v="4"/>
    <x v="0"/>
    <x v="0"/>
    <x v="26"/>
    <m/>
    <s v="AUO"/>
    <n v="27"/>
    <s v="3840 x 2160"/>
    <s v="TBD"/>
    <s v="POB"/>
    <s v="PCB"/>
    <n v="2304"/>
    <n v="1152"/>
    <n v="40"/>
    <n v="1080"/>
    <n v="8.0387318884272982"/>
    <n v="3.7474751408964408"/>
  </r>
  <r>
    <x v="4"/>
    <x v="0"/>
    <x v="0"/>
    <x v="26"/>
    <m/>
    <s v="AUO"/>
    <n v="31.5"/>
    <s v="3840 x 2160"/>
    <s v="TBD"/>
    <s v="POB"/>
    <s v="PCB"/>
    <n v="2304"/>
    <n v="1152"/>
    <n v="25"/>
    <n v="787.5"/>
    <n v="6.8385045578635006"/>
    <n v="2.3421719630602755"/>
  </r>
  <r>
    <x v="4"/>
    <x v="0"/>
    <x v="0"/>
    <x v="26"/>
    <s v="Army M34E7R"/>
    <m/>
    <n v="34"/>
    <s v="3440 x 1440"/>
    <s v="TBD"/>
    <s v="POB"/>
    <s v="PCB"/>
    <n v="2304"/>
    <n v="1152"/>
    <n v="2"/>
    <n v="68"/>
    <n v="0.53129594021168891"/>
    <n v="0.18737375704482204"/>
  </r>
  <r>
    <x v="4"/>
    <x v="0"/>
    <x v="0"/>
    <x v="31"/>
    <s v="GM001J"/>
    <s v="AUP"/>
    <n v="27"/>
    <s v="3840 x 2160"/>
    <s v="TBD"/>
    <s v="POB"/>
    <s v="PCB"/>
    <n v="2304"/>
    <n v="1152"/>
    <n v="5"/>
    <n v="135"/>
    <n v="1.0048414860534123"/>
    <n v="0.46843439261205511"/>
  </r>
  <r>
    <x v="4"/>
    <x v="0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1.580966075065686"/>
  </r>
  <r>
    <x v="4"/>
    <x v="0"/>
    <x v="0"/>
    <x v="27"/>
    <s v="XG321UG"/>
    <s v="BOE"/>
    <n v="31.5"/>
    <s v="3840 x 2160"/>
    <n v="1000000"/>
    <s v="POB"/>
    <s v="PCB"/>
    <n v="2304"/>
    <n v="1152"/>
    <n v="5"/>
    <n v="157.5"/>
    <n v="1.3677009115727001"/>
    <n v="0.46843439261205511"/>
  </r>
  <r>
    <x v="4"/>
    <x v="0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0.93686878522411021"/>
  </r>
  <r>
    <x v="4"/>
    <x v="0"/>
    <x v="0"/>
    <x v="29"/>
    <s v="GP27-FQS"/>
    <s v="CSOT"/>
    <n v="27"/>
    <s v="2560 x 1440"/>
    <s v="TBD"/>
    <s v="POB"/>
    <s v="PCB"/>
    <n v="5000"/>
    <n v="1152"/>
    <n v="10"/>
    <n v="270"/>
    <n v="2.0096829721068246"/>
    <n v="0.79048303753284299"/>
  </r>
  <r>
    <x v="4"/>
    <x v="0"/>
    <x v="0"/>
    <x v="29"/>
    <s v="GP27QP"/>
    <m/>
    <n v="27"/>
    <s v="2560 x 1440"/>
    <n v="1000000"/>
    <s v="POB"/>
    <s v="PCB"/>
    <n v="5000"/>
    <n v="1152"/>
    <n v="3"/>
    <n v="81"/>
    <n v="0.60290489163204752"/>
    <n v="0.2371449112598529"/>
  </r>
  <r>
    <x v="4"/>
    <x v="0"/>
    <x v="0"/>
    <x v="6"/>
    <s v="F32D80U"/>
    <s v="BOE"/>
    <n v="27"/>
    <s v="2560 x 1440"/>
    <s v="TBD"/>
    <s v="POB"/>
    <s v="PCB"/>
    <n v="5000"/>
    <n v="1152"/>
    <n v="15"/>
    <n v="405"/>
    <n v="3.0145244581602371"/>
    <n v="1.4053031778361653"/>
  </r>
  <r>
    <x v="4"/>
    <x v="0"/>
    <x v="0"/>
    <x v="17"/>
    <m/>
    <m/>
    <n v="27"/>
    <s v="3840 x 2160"/>
    <n v="1000000"/>
    <s v="POB"/>
    <s v="PCB"/>
    <n v="5000"/>
    <n v="1152"/>
    <n v="30"/>
    <n v="810"/>
    <n v="6.0290489163204741"/>
    <n v="0"/>
  </r>
  <r>
    <x v="4"/>
    <x v="0"/>
    <x v="0"/>
    <x v="17"/>
    <m/>
    <m/>
    <n v="31.5"/>
    <s v="3840 x 2160"/>
    <s v="TBD"/>
    <s v="POB"/>
    <s v="PCB"/>
    <n v="5000"/>
    <n v="1152"/>
    <n v="81"/>
    <n v="2551.5"/>
    <n v="22.156754767477743"/>
    <n v="7.5886371603152929"/>
  </r>
  <r>
    <x v="4"/>
    <x v="0"/>
    <x v="0"/>
    <x v="17"/>
    <m/>
    <m/>
    <n v="49"/>
    <s v="5120 x 1440"/>
    <n v="1000000"/>
    <s v="POB"/>
    <s v="PCB"/>
    <n v="5000"/>
    <n v="1152"/>
    <n v="18"/>
    <n v="882"/>
    <n v="7.2671196067330301"/>
    <n v="2.409091162004855"/>
  </r>
  <r>
    <x v="4"/>
    <x v="0"/>
    <x v="1"/>
    <x v="9"/>
    <m/>
    <s v="Open Cell"/>
    <n v="55"/>
    <s v="3840 x 2160"/>
    <n v="1000000"/>
    <s v="POB"/>
    <s v="PCB"/>
    <n v="4000"/>
    <n v="500"/>
    <n v="9.4239999999999995"/>
    <n v="518.31999999999994"/>
    <n v="7.8588804246409492"/>
    <n v="1.0465595420819618"/>
  </r>
  <r>
    <x v="4"/>
    <x v="0"/>
    <x v="1"/>
    <x v="9"/>
    <m/>
    <s v="Open Cell"/>
    <n v="65"/>
    <s v="3840 x 2160"/>
    <n v="1000000"/>
    <s v="COB"/>
    <s v="PCB"/>
    <n v="16384"/>
    <n v="1000"/>
    <n v="6.6449999999999996"/>
    <n v="431.92499999999995"/>
    <n v="7.7396571539465873"/>
    <n v="1.4126606850222179"/>
  </r>
  <r>
    <x v="4"/>
    <x v="0"/>
    <x v="1"/>
    <x v="9"/>
    <m/>
    <s v="Open Cell"/>
    <n v="75"/>
    <s v="3840 x 2160"/>
    <n v="1000000"/>
    <s v="COB"/>
    <s v="PCB"/>
    <n v="12000"/>
    <n v="1000"/>
    <n v="3.4180000000000001"/>
    <n v="256.35000000000002"/>
    <n v="5.3002287026706236"/>
    <n v="0.97757743516234208"/>
  </r>
  <r>
    <x v="4"/>
    <x v="0"/>
    <x v="1"/>
    <x v="9"/>
    <m/>
    <s v="Open Cell"/>
    <n v="86"/>
    <s v="3840 x 2160"/>
    <n v="1000000"/>
    <s v="COB"/>
    <s v="PCB"/>
    <n v="18000"/>
    <n v="1200"/>
    <n v="4.3390000000000004"/>
    <n v="373.15400000000005"/>
    <n v="8.8468074925274784"/>
    <n v="1.6388365040148674"/>
  </r>
  <r>
    <x v="4"/>
    <x v="0"/>
    <x v="1"/>
    <x v="9"/>
    <m/>
    <s v="Open Cell"/>
    <n v="65"/>
    <s v="7680 x 4320"/>
    <n v="1000000"/>
    <s v="COB"/>
    <s v="PCB"/>
    <n v="12000"/>
    <n v="1000"/>
    <n v="0.46200000000000002"/>
    <n v="30.03"/>
    <n v="0.53810708880712177"/>
    <n v="0.15107251405390851"/>
  </r>
  <r>
    <x v="4"/>
    <x v="0"/>
    <x v="1"/>
    <x v="9"/>
    <m/>
    <s v="Open Cell"/>
    <n v="75"/>
    <s v="7680 x 4320"/>
    <n v="1000000"/>
    <s v="COB"/>
    <s v="PCB"/>
    <n v="16000"/>
    <n v="2000"/>
    <n v="1.6839999999999999"/>
    <n v="126.3"/>
    <n v="2.6113473186943619"/>
    <n v="0.74569415523537241"/>
  </r>
  <r>
    <x v="4"/>
    <x v="0"/>
    <x v="1"/>
    <x v="9"/>
    <m/>
    <s v="Open Cell"/>
    <n v="86"/>
    <s v="7680 x 4320"/>
    <n v="1000000"/>
    <s v="COB"/>
    <s v="PCB"/>
    <n v="28800"/>
    <n v="2400"/>
    <n v="1E-3"/>
    <n v="8.6000000000000007E-2"/>
    <n v="2.0389046998219589E-3"/>
    <n v="5.8477058774002361E-4"/>
  </r>
  <r>
    <x v="4"/>
    <x v="0"/>
    <x v="1"/>
    <x v="5"/>
    <s v="2022 Model"/>
    <s v="Open Cell"/>
    <n v="43"/>
    <s v="3840 x 2160"/>
    <n v="1000000"/>
    <s v="POB"/>
    <s v="PCB"/>
    <n v="3614.6269090909086"/>
    <n v="301.21890909090905"/>
    <n v="27.16"/>
    <n v="1167.8800000000001"/>
    <n v="13.8441629117911"/>
    <n v="3.3687296265039839"/>
  </r>
  <r>
    <x v="4"/>
    <x v="0"/>
    <x v="1"/>
    <x v="5"/>
    <s v="2022 Model"/>
    <s v="Open Cell"/>
    <n v="50"/>
    <s v="3840 x 2160"/>
    <n v="1000000"/>
    <s v="COB"/>
    <s v="PCB"/>
    <n v="4887.272727272727"/>
    <n v="407.27272727272725"/>
    <n v="32.335999999999999"/>
    <n v="1616.8"/>
    <n v="22.285702532937684"/>
    <n v="4.6636315889745878"/>
  </r>
  <r>
    <x v="4"/>
    <x v="0"/>
    <x v="1"/>
    <x v="5"/>
    <s v="2022 Model"/>
    <s v="Open Cell"/>
    <n v="55"/>
    <s v="3840 x 2160"/>
    <n v="1000000"/>
    <s v="COB"/>
    <s v="PCB"/>
    <n v="6283.636363636364"/>
    <n v="523.63636363636363"/>
    <n v="96.275999999999996"/>
    <n v="5295.1799999999994"/>
    <n v="80.286669329661706"/>
    <n v="15.273854971119778"/>
  </r>
  <r>
    <x v="4"/>
    <x v="0"/>
    <x v="1"/>
    <x v="5"/>
    <s v="2022 Model"/>
    <s v="Open Cell"/>
    <n v="65"/>
    <s v="3840 x 2160"/>
    <n v="1000000"/>
    <s v="COB"/>
    <s v="PCB"/>
    <n v="8640"/>
    <n v="720"/>
    <n v="84.653000000000006"/>
    <n v="5502.4450000000006"/>
    <n v="98.59822378525817"/>
    <n v="17.99638299009569"/>
  </r>
  <r>
    <x v="4"/>
    <x v="0"/>
    <x v="1"/>
    <x v="5"/>
    <s v="2022 Model"/>
    <s v="Open Cell"/>
    <n v="75"/>
    <s v="3840 x 2160"/>
    <n v="1000000"/>
    <s v="COB"/>
    <s v="PCB"/>
    <n v="10909.09090909091"/>
    <n v="909.09090909090912"/>
    <n v="53.820999999999998"/>
    <n v="4036.5749999999998"/>
    <n v="83.459218550741838"/>
    <n v="15.393269496159279"/>
  </r>
  <r>
    <x v="4"/>
    <x v="0"/>
    <x v="1"/>
    <x v="5"/>
    <s v="2022 Model"/>
    <s v="Open Cell"/>
    <n v="85"/>
    <s v="3840 x 2160"/>
    <n v="1000000"/>
    <s v="COB"/>
    <s v="PCB"/>
    <n v="14400"/>
    <n v="1200"/>
    <n v="47.176000000000002"/>
    <n v="4009.96"/>
    <n v="93.963457904047473"/>
    <n v="17.818333927956989"/>
  </r>
  <r>
    <x v="4"/>
    <x v="0"/>
    <x v="1"/>
    <x v="5"/>
    <s v="2022 Model"/>
    <s v="Open Cell"/>
    <n v="98"/>
    <s v="3840 x 2160"/>
    <n v="1000000"/>
    <s v="COB"/>
    <s v="PCB"/>
    <n v="19141.53633217993"/>
    <n v="1595.1280276816608"/>
    <n v="2.3260000000000001"/>
    <n v="227.94800000000001"/>
    <n v="6.1583148126651617"/>
    <n v="1.3177922476395187"/>
  </r>
  <r>
    <x v="4"/>
    <x v="0"/>
    <x v="1"/>
    <x v="5"/>
    <s v="2022 Model"/>
    <s v="Open Cell"/>
    <n v="55"/>
    <s v="7680 x 4320"/>
    <n v="1000000"/>
    <s v="COB"/>
    <s v="PCB"/>
    <n v="7873.1360946745563"/>
    <n v="962.27218934911241"/>
    <n v="3.32"/>
    <n v="182.6"/>
    <n v="2.7686208626706228"/>
    <n v="0.81015723644707094"/>
  </r>
  <r>
    <x v="4"/>
    <x v="0"/>
    <x v="1"/>
    <x v="5"/>
    <s v="2022 Model"/>
    <s v="Open Cell"/>
    <n v="65"/>
    <s v="7680 x 4320"/>
    <n v="1000000"/>
    <s v="COB"/>
    <s v="PCB"/>
    <n v="10996.363636363636"/>
    <n v="1221.8181818181818"/>
    <n v="10.872"/>
    <n v="706.68"/>
    <n v="12.662987596344214"/>
    <n v="3.5551090320218472"/>
  </r>
  <r>
    <x v="4"/>
    <x v="0"/>
    <x v="1"/>
    <x v="5"/>
    <s v="2022 Model"/>
    <s v="Open Cell"/>
    <n v="75"/>
    <s v="7680 x 4320"/>
    <n v="1000000"/>
    <s v="COB"/>
    <s v="PCB"/>
    <n v="15708.764159999995"/>
    <n v="1745.4182399999995"/>
    <n v="9.2110000000000003"/>
    <n v="690.82500000000005"/>
    <n v="14.283325506231455"/>
    <n v="4.0787344797345693"/>
  </r>
  <r>
    <x v="4"/>
    <x v="0"/>
    <x v="1"/>
    <x v="5"/>
    <s v="2022 Model"/>
    <s v="Open Cell"/>
    <n v="85"/>
    <s v="7680 x 4320"/>
    <n v="1000000"/>
    <s v="COB"/>
    <s v="PCB"/>
    <n v="19145.454545454544"/>
    <n v="2127.272727272727"/>
    <n v="5.3719999999999999"/>
    <n v="456.62"/>
    <n v="10.699756144237387"/>
    <n v="3.1413875973394068"/>
  </r>
  <r>
    <x v="4"/>
    <x v="0"/>
    <x v="1"/>
    <x v="5"/>
    <s v="2021 Model"/>
    <s v="Open Cell"/>
    <n v="98"/>
    <s v="7680 x 4320"/>
    <n v="1000000"/>
    <s v="COB"/>
    <s v="PCB"/>
    <n v="25000"/>
    <n v="2500"/>
    <n v="4.2999999999999997E-2"/>
    <n v="4.2139999999999995"/>
    <n v="0.11384674847145397"/>
    <n v="3.6542390358017603E-2"/>
  </r>
  <r>
    <x v="4"/>
    <x v="0"/>
    <x v="1"/>
    <x v="16"/>
    <s v="Bravia 7"/>
    <m/>
    <n v="55"/>
    <s v="3840 x 2160"/>
    <n v="1000000"/>
    <s v="COB"/>
    <s v="PCB"/>
    <n v="4096"/>
    <n v="1024"/>
    <n v="2.7"/>
    <n v="148.5"/>
    <n v="2.2515892557863499"/>
    <n v="0.4283456772406769"/>
  </r>
  <r>
    <x v="4"/>
    <x v="0"/>
    <x v="1"/>
    <x v="16"/>
    <s v="Bravia 7"/>
    <m/>
    <n v="65"/>
    <s v="3840 x 2160"/>
    <n v="1000000"/>
    <s v="POB"/>
    <s v="PCB"/>
    <n v="6240"/>
    <n v="1560"/>
    <n v="23.181999999999999"/>
    <n v="1506.83"/>
    <n v="27.000862624949551"/>
    <n v="3.4497832957305556"/>
  </r>
  <r>
    <x v="4"/>
    <x v="0"/>
    <x v="1"/>
    <x v="16"/>
    <s v="Bravia 7"/>
    <m/>
    <n v="75"/>
    <s v="3840 x 2160"/>
    <n v="1000000"/>
    <s v="POB"/>
    <s v="PCB"/>
    <n v="7680"/>
    <n v="1920"/>
    <n v="10.737"/>
    <n v="805.27499999999998"/>
    <n v="16.649665178635015"/>
    <n v="2.1496121254934599"/>
  </r>
  <r>
    <x v="4"/>
    <x v="0"/>
    <x v="1"/>
    <x v="16"/>
    <s v="Bravia 7"/>
    <m/>
    <n v="85"/>
    <s v="3840 x 2160"/>
    <n v="1000000"/>
    <s v="POB"/>
    <s v="PCB"/>
    <n v="11232"/>
    <n v="2808"/>
    <n v="6.923"/>
    <n v="588.45500000000004"/>
    <n v="13.788982089827892"/>
    <n v="1.8303677303771486"/>
  </r>
  <r>
    <x v="4"/>
    <x v="0"/>
    <x v="1"/>
    <x v="1"/>
    <s v="55R635"/>
    <s v="Open Cell"/>
    <n v="55"/>
    <s v="3840 x 2160"/>
    <n v="1000000"/>
    <s v="POB"/>
    <s v="PCB"/>
    <n v="2048"/>
    <n v="128"/>
    <n v="64.400000000000006"/>
    <n v="3542.0000000000005"/>
    <n v="53.70457336023739"/>
    <n v="7.1517863444480421"/>
  </r>
  <r>
    <x v="4"/>
    <x v="0"/>
    <x v="1"/>
    <x v="1"/>
    <s v="65R635"/>
    <s v="ChinaStar"/>
    <n v="65"/>
    <s v="3840 x 2160"/>
    <n v="1000000"/>
    <s v="POB"/>
    <s v="PCB"/>
    <n v="2560"/>
    <n v="160"/>
    <n v="114.1"/>
    <n v="7416.5"/>
    <n v="132.89614465994063"/>
    <n v="16.979564922908136"/>
  </r>
  <r>
    <x v="4"/>
    <x v="0"/>
    <x v="1"/>
    <x v="1"/>
    <s v="75R635"/>
    <s v="ChinaStar"/>
    <n v="75"/>
    <s v="3840 x 2160"/>
    <n v="1000000"/>
    <s v="POB"/>
    <s v="PCB"/>
    <n v="3840"/>
    <n v="240"/>
    <n v="73.8"/>
    <n v="5535"/>
    <n v="114.44028035608308"/>
    <n v="14.775204886040546"/>
  </r>
  <r>
    <x v="4"/>
    <x v="0"/>
    <x v="1"/>
    <x v="1"/>
    <s v="85R635"/>
    <s v="ChinaStar"/>
    <n v="85"/>
    <s v="3840 x 2160"/>
    <n v="1000000"/>
    <s v="POB"/>
    <s v="PCB"/>
    <n v="7168"/>
    <n v="448"/>
    <n v="74.650000000000006"/>
    <n v="6345.2500000000009"/>
    <n v="148.68518171394658"/>
    <n v="19.736667784580984"/>
  </r>
  <r>
    <x v="4"/>
    <x v="0"/>
    <x v="1"/>
    <x v="1"/>
    <m/>
    <s v="Open Cell"/>
    <n v="98"/>
    <s v="3840 x 2160"/>
    <n v="1000000"/>
    <s v="POB"/>
    <s v="PCB"/>
    <n v="5120"/>
    <n v="320"/>
    <n v="22.8"/>
    <n v="2234.4"/>
    <n v="60.365252677887234"/>
    <n v="9.0421170560304027"/>
  </r>
  <r>
    <x v="4"/>
    <x v="0"/>
    <x v="1"/>
    <x v="1"/>
    <m/>
    <s v="Open Cell"/>
    <n v="115"/>
    <s v="3840 x 2160"/>
    <n v="1000000"/>
    <s v="COB"/>
    <s v="PCB"/>
    <n v="21040"/>
    <n v="5260"/>
    <n v="1.3"/>
    <n v="149.5"/>
    <n v="4.7395712617210686"/>
    <n v="0.88381595284507708"/>
  </r>
  <r>
    <x v="4"/>
    <x v="0"/>
    <x v="1"/>
    <x v="6"/>
    <m/>
    <s v="Open Cell"/>
    <n v="55"/>
    <s v="3840 x 2160"/>
    <n v="1000000"/>
    <s v="POB"/>
    <s v="PCB"/>
    <n v="2000"/>
    <n v="160"/>
    <n v="8.4499999999999993"/>
    <n v="464.74999999999994"/>
    <n v="7.0466404486646876"/>
    <n v="0.93839432625133457"/>
  </r>
  <r>
    <x v="4"/>
    <x v="0"/>
    <x v="1"/>
    <x v="6"/>
    <m/>
    <s v="Open Cell"/>
    <n v="65"/>
    <s v="3840 x 2160"/>
    <n v="1000000"/>
    <s v="POB"/>
    <s v="PCB"/>
    <n v="2560"/>
    <n v="160"/>
    <n v="18.100000000000001"/>
    <n v="1176.5"/>
    <n v="21.081684648071217"/>
    <n v="2.6935155574464265"/>
  </r>
  <r>
    <x v="4"/>
    <x v="0"/>
    <x v="1"/>
    <x v="6"/>
    <s v="Q70"/>
    <s v="Open Cell"/>
    <n v="75"/>
    <s v="3840 x 2160"/>
    <n v="1000000"/>
    <s v="POB"/>
    <s v="PCB"/>
    <n v="4000"/>
    <n v="252"/>
    <n v="15.75"/>
    <n v="1181.25"/>
    <n v="24.423230563798217"/>
    <n v="3.1532449451915805"/>
  </r>
  <r>
    <x v="4"/>
    <x v="0"/>
    <x v="1"/>
    <x v="6"/>
    <m/>
    <s v="Open Cell"/>
    <n v="85"/>
    <s v="3840 x 2160"/>
    <n v="1000000"/>
    <s v="POB"/>
    <s v="PCB"/>
    <n v="4800"/>
    <n v="300"/>
    <n v="1.1499999999999999"/>
    <n v="97.749999999999986"/>
    <n v="2.2905285863501481"/>
    <n v="0.30404779574371238"/>
  </r>
  <r>
    <x v="4"/>
    <x v="0"/>
    <x v="1"/>
    <x v="6"/>
    <m/>
    <s v="Open Cell"/>
    <n v="86"/>
    <s v="3840 x 2160"/>
    <n v="1000000"/>
    <s v="POB"/>
    <s v="PCB"/>
    <n v="8000"/>
    <n v="576"/>
    <n v="6.6"/>
    <n v="567.6"/>
    <n v="13.456771018824927"/>
    <n v="3.859485879084156"/>
  </r>
  <r>
    <x v="4"/>
    <x v="0"/>
    <x v="1"/>
    <x v="6"/>
    <m/>
    <s v="Open Cell"/>
    <n v="100"/>
    <s v="3840 x 2160"/>
    <n v="1000000"/>
    <s v="POB"/>
    <s v="PCB"/>
    <n v="9600"/>
    <n v="600"/>
    <n v="12.7"/>
    <n v="1270"/>
    <n v="35.010937922848662"/>
    <n v="5.0366178338414969"/>
  </r>
  <r>
    <x v="4"/>
    <x v="0"/>
    <x v="1"/>
    <x v="15"/>
    <m/>
    <s v="Open Cell"/>
    <n v="65"/>
    <s v="3840 x 2160"/>
    <n v="1000000"/>
    <s v="POB"/>
    <s v="PCB"/>
    <n v="9216"/>
    <n v="576"/>
    <n v="3.6"/>
    <n v="234"/>
    <n v="4.1930422504451039"/>
    <n v="0.53572685120481411"/>
  </r>
  <r>
    <x v="4"/>
    <x v="0"/>
    <x v="1"/>
    <x v="15"/>
    <m/>
    <s v="Open Cell"/>
    <n v="75"/>
    <s v="3840 x 2160"/>
    <n v="1000000"/>
    <s v="POB"/>
    <s v="PCB"/>
    <n v="9600"/>
    <n v="600"/>
    <n v="6.8"/>
    <n v="510"/>
    <n v="10.544632878338279"/>
    <n v="1.3614009922096981"/>
  </r>
  <r>
    <x v="4"/>
    <x v="0"/>
    <x v="1"/>
    <x v="15"/>
    <m/>
    <s v="Open Cell"/>
    <n v="85"/>
    <s v="3840 x 2160"/>
    <n v="1000000"/>
    <s v="POB"/>
    <s v="PCB"/>
    <n v="16000"/>
    <n v="1000"/>
    <n v="4.0999999999999996"/>
    <n v="348.49999999999994"/>
    <n v="8.1662323513353101"/>
    <n v="1.0839964891732354"/>
  </r>
  <r>
    <x v="4"/>
    <x v="0"/>
    <x v="1"/>
    <x v="15"/>
    <m/>
    <s v="Open Cell"/>
    <n v="86"/>
    <s v="3840 x 2160"/>
    <n v="1000000"/>
    <s v="POB"/>
    <s v="PCB"/>
    <n v="16000"/>
    <n v="1000"/>
    <n v="1.3"/>
    <n v="111.8"/>
    <n v="2.6505761097685467"/>
    <n v="0.34370620388419659"/>
  </r>
  <r>
    <x v="4"/>
    <x v="0"/>
    <x v="1"/>
    <x v="15"/>
    <m/>
    <s v="Open Cell"/>
    <n v="98"/>
    <s v="3840 x 2160"/>
    <n v="1000000"/>
    <s v="POB"/>
    <s v="PCB"/>
    <n v="19200"/>
    <n v="1200"/>
    <n v="1.2"/>
    <n v="117.6"/>
    <n v="3.1771185619940647"/>
    <n v="0.47590089768581073"/>
  </r>
  <r>
    <x v="4"/>
    <x v="0"/>
    <x v="1"/>
    <x v="15"/>
    <m/>
    <s v="Open Cell"/>
    <n v="100"/>
    <s v="3840 x 2160"/>
    <n v="1000000"/>
    <s v="POB"/>
    <s v="PCB"/>
    <n v="19200"/>
    <n v="1200"/>
    <n v="1"/>
    <n v="100"/>
    <n v="2.756766765578635"/>
    <n v="0.39658408140484225"/>
  </r>
  <r>
    <x v="4"/>
    <x v="0"/>
    <x v="1"/>
    <x v="4"/>
    <s v="55E8G"/>
    <s v="Open Cell"/>
    <n v="50"/>
    <s v="3840 x 2160"/>
    <n v="400000"/>
    <s v="POB"/>
    <s v="PCB"/>
    <n v="1800"/>
    <n v="180"/>
    <n v="4"/>
    <n v="200"/>
    <n v="2.756766765578635"/>
    <n v="0.57689653500427862"/>
  </r>
  <r>
    <x v="4"/>
    <x v="0"/>
    <x v="1"/>
    <x v="4"/>
    <s v="55E8G"/>
    <s v="Open Cell"/>
    <n v="55"/>
    <s v="3840 x 2160"/>
    <n v="400000"/>
    <s v="POB"/>
    <s v="PCB"/>
    <n v="2000"/>
    <n v="200"/>
    <n v="61.95"/>
    <n v="3407.25"/>
    <n v="51.661464591097918"/>
    <n v="6.8797075161266488"/>
  </r>
  <r>
    <x v="4"/>
    <x v="0"/>
    <x v="1"/>
    <x v="4"/>
    <m/>
    <s v="Open Cell"/>
    <n v="85"/>
    <s v="7680 x 4320"/>
    <n v="400000"/>
    <s v="COB"/>
    <s v="PCB"/>
    <n v="21060"/>
    <n v="2340"/>
    <n v="0.15"/>
    <n v="12.75"/>
    <n v="0.29876459821958457"/>
    <n v="8.7715588161003541E-2"/>
  </r>
  <r>
    <x v="4"/>
    <x v="0"/>
    <x v="1"/>
    <x v="4"/>
    <m/>
    <s v="Open Cell"/>
    <n v="98"/>
    <s v="3840 x 2160"/>
    <m/>
    <s v="POB"/>
    <s v="PCB"/>
    <n v="6480"/>
    <n v="1620"/>
    <n v="3.8"/>
    <n v="372.4"/>
    <n v="10.060875446314538"/>
    <n v="1.5070195093384005"/>
  </r>
  <r>
    <x v="4"/>
    <x v="0"/>
    <x v="1"/>
    <x v="4"/>
    <m/>
    <s v="Open Cell"/>
    <n v="100"/>
    <s v="3840 x 2160"/>
    <m/>
    <s v="POB"/>
    <s v="PCB"/>
    <n v="6480"/>
    <n v="1620"/>
    <n v="13.3"/>
    <n v="1330"/>
    <n v="36.66499798219585"/>
    <n v="5.2745682826844025"/>
  </r>
  <r>
    <x v="4"/>
    <x v="0"/>
    <x v="1"/>
    <x v="4"/>
    <s v="U8KL 65U8KL"/>
    <s v="Open Cell"/>
    <n v="65"/>
    <s v="3840 x 2160"/>
    <m/>
    <s v="POB"/>
    <s v="PCB"/>
    <n v="6400"/>
    <n v="1600"/>
    <n v="92.3"/>
    <n v="5999.5"/>
    <n v="107.50494436557864"/>
    <n v="13.735441212834537"/>
  </r>
  <r>
    <x v="4"/>
    <x v="0"/>
    <x v="1"/>
    <x v="4"/>
    <s v="U8KL 75U8KL"/>
    <s v="Open Cell"/>
    <n v="75"/>
    <s v="3840 x 2160"/>
    <m/>
    <s v="POB"/>
    <s v="PCB"/>
    <n v="8000"/>
    <n v="2000"/>
    <n v="63.45"/>
    <n v="4758.75"/>
    <n v="98.39072884272997"/>
    <n v="12.703072493486081"/>
  </r>
  <r>
    <x v="4"/>
    <x v="0"/>
    <x v="1"/>
    <x v="4"/>
    <s v="U8KL 85 U8KL"/>
    <s v="Open Cell"/>
    <n v="85"/>
    <s v="3840 x 2160"/>
    <m/>
    <s v="POB"/>
    <s v="PCB"/>
    <n v="9600"/>
    <n v="2400"/>
    <n v="37.4"/>
    <n v="3179"/>
    <n v="74.491973156083077"/>
    <n v="9.8881630963607332"/>
  </r>
  <r>
    <x v="4"/>
    <x v="0"/>
    <x v="1"/>
    <x v="14"/>
    <s v="XLED EP1 55"/>
    <s v="Open Cell"/>
    <n v="55"/>
    <s v="3840 x 2160"/>
    <m/>
    <s v="COB"/>
    <s v="PCB"/>
    <n v="8000"/>
    <n v="2000"/>
    <n v="3.7450000000000001"/>
    <n v="205.97499999999999"/>
    <n v="3.1230376899703267"/>
    <n v="0.59413131898753146"/>
  </r>
  <r>
    <x v="4"/>
    <x v="0"/>
    <x v="1"/>
    <x v="14"/>
    <s v="XLED EP1 60"/>
    <s v="Open Cell"/>
    <n v="60"/>
    <s v="3840 x 2160"/>
    <m/>
    <s v="COB"/>
    <s v="PCB"/>
    <n v="8000"/>
    <n v="2000"/>
    <n v="0.26100000000000001"/>
    <n v="15.66"/>
    <n v="0.25902580529376856"/>
    <n v="4.5547423679925307E-2"/>
  </r>
  <r>
    <x v="4"/>
    <x v="0"/>
    <x v="1"/>
    <x v="14"/>
    <s v="XLED EP1 65"/>
    <s v="Open Cell"/>
    <n v="65"/>
    <s v="3840 x 2160"/>
    <m/>
    <s v="COB"/>
    <s v="PCB"/>
    <n v="8000"/>
    <n v="2000"/>
    <n v="1.6319999999999999"/>
    <n v="106.08"/>
    <n v="1.9008458202017804"/>
    <n v="0.3469469131612129"/>
  </r>
  <r>
    <x v="4"/>
    <x v="0"/>
    <x v="1"/>
    <x v="14"/>
    <s v="XLED EP1 70"/>
    <s v="Open Cell"/>
    <n v="70"/>
    <s v="3840 x 2160"/>
    <m/>
    <s v="COB"/>
    <s v="PCB"/>
    <n v="8000"/>
    <n v="2000"/>
    <n v="0.623"/>
    <n v="43.61"/>
    <n v="0.84155819052818992"/>
    <n v="0.14263155055581159"/>
  </r>
  <r>
    <x v="4"/>
    <x v="0"/>
    <x v="1"/>
    <x v="14"/>
    <s v="XLED EP1 75"/>
    <s v="Open Cell"/>
    <n v="75"/>
    <s v="3840 x 2160"/>
    <m/>
    <s v="COB"/>
    <s v="PCB"/>
    <n v="8000"/>
    <n v="2000"/>
    <n v="0.45700000000000002"/>
    <n v="34.274999999999999"/>
    <n v="0.70866135667655794"/>
    <n v="0.13070593559660337"/>
  </r>
  <r>
    <x v="4"/>
    <x v="0"/>
    <x v="1"/>
    <x v="14"/>
    <s v="XLED DX1"/>
    <s v="Open Cell"/>
    <n v="65"/>
    <s v="7680 x 4320"/>
    <n v="1000000"/>
    <s v="COB"/>
    <s v="PCB"/>
    <n v="12096"/>
    <n v="1344"/>
    <n v="0.28999999999999998"/>
    <n v="18.849999999999998"/>
    <n v="0.33777284795252221"/>
    <n v="9.4829067263275904E-2"/>
  </r>
  <r>
    <x v="4"/>
    <x v="0"/>
    <x v="1"/>
    <x v="14"/>
    <s v="XLED DX1"/>
    <s v="Open Cell"/>
    <n v="75"/>
    <s v="7680 x 4320"/>
    <n v="1000000"/>
    <s v="COB"/>
    <s v="PCB"/>
    <n v="17279.640575999994"/>
    <n v="1919.9600639999994"/>
    <n v="0.16400000000000001"/>
    <n v="12.3"/>
    <n v="0.2543117341246291"/>
    <n v="7.2621045996793976E-2"/>
  </r>
  <r>
    <x v="4"/>
    <x v="0"/>
    <x v="1"/>
    <x v="14"/>
    <s v="XLED DX1"/>
    <s v="Open Cell"/>
    <n v="85"/>
    <s v="7680 x 4320"/>
    <n v="1000000"/>
    <s v="COB"/>
    <s v="PCB"/>
    <n v="21060"/>
    <n v="2340"/>
    <n v="6.4000000000000001E-2"/>
    <n v="5.44"/>
    <n v="0.12747289524035607"/>
    <n v="3.7425317615361511E-2"/>
  </r>
  <r>
    <x v="4"/>
    <x v="0"/>
    <x v="1"/>
    <x v="8"/>
    <s v="5 SE"/>
    <m/>
    <n v="65"/>
    <s v="3840 x 2160"/>
    <n v="1000000"/>
    <s v="COB"/>
    <s v="PCB"/>
    <n v="37440"/>
    <n v="2340"/>
    <n v="0.15"/>
    <n v="9.75"/>
    <n v="0.17471009376854599"/>
    <n v="3.1888503047905595E-2"/>
  </r>
  <r>
    <x v="4"/>
    <x v="0"/>
    <x v="1"/>
    <x v="8"/>
    <s v="S6 Pro"/>
    <s v="BOE"/>
    <n v="65"/>
    <s v="3840 x 2160"/>
    <n v="1000000"/>
    <s v="POB"/>
    <s v="PCB"/>
    <n v="3696"/>
    <n v="231"/>
    <n v="2.75"/>
    <n v="178.75"/>
    <n v="3.2030183857566765"/>
    <n v="0.40923578911478853"/>
  </r>
  <r>
    <x v="4"/>
    <x v="0"/>
    <x v="1"/>
    <x v="8"/>
    <s v="S6 Pro"/>
    <s v="BOE"/>
    <n v="75"/>
    <s v="3840 x 2160"/>
    <n v="1000000"/>
    <s v="POB"/>
    <s v="PCB"/>
    <n v="4992"/>
    <n v="312"/>
    <n v="3.65"/>
    <n v="273.75"/>
    <n v="5.6599867655786351"/>
    <n v="0.730752003171382"/>
  </r>
  <r>
    <x v="4"/>
    <x v="0"/>
    <x v="1"/>
    <x v="8"/>
    <s v="S6 Pro"/>
    <s v="BOE"/>
    <n v="98"/>
    <s v="3840 x 2160"/>
    <n v="1000000"/>
    <s v="POB"/>
    <s v="PCB"/>
    <n v="16080"/>
    <n v="1005"/>
    <n v="0.6"/>
    <n v="58.8"/>
    <n v="1.5885592809970324"/>
    <n v="0.23795044884290537"/>
  </r>
  <r>
    <x v="4"/>
    <x v="0"/>
    <x v="1"/>
    <x v="32"/>
    <m/>
    <m/>
    <n v="65"/>
    <s v="3840 x 2160"/>
    <m/>
    <s v="POB"/>
    <s v="PCB"/>
    <n v="8640"/>
    <n v="540"/>
    <n v="0.2"/>
    <n v="13"/>
    <n v="0.23294679169139468"/>
    <n v="2.9762602844711893E-2"/>
  </r>
  <r>
    <x v="4"/>
    <x v="0"/>
    <x v="1"/>
    <x v="32"/>
    <m/>
    <m/>
    <n v="75"/>
    <s v="3840 x 2160"/>
    <m/>
    <s v="POB"/>
    <s v="PCB"/>
    <n v="4096"/>
    <n v="1024"/>
    <n v="0.2"/>
    <n v="15"/>
    <n v="0.31013626112759646"/>
    <n v="4.0041205653226421E-2"/>
  </r>
  <r>
    <x v="4"/>
    <x v="0"/>
    <x v="1"/>
    <x v="32"/>
    <m/>
    <m/>
    <n v="85"/>
    <s v="3840 x 2160"/>
    <m/>
    <s v="POB"/>
    <s v="PCB"/>
    <n v="9600"/>
    <n v="2400"/>
    <n v="5.0000000000000001E-3"/>
    <n v="0.42499999999999999"/>
    <n v="9.9588199406528185E-3"/>
    <n v="1.3219469380161407E-3"/>
  </r>
  <r>
    <x v="4"/>
    <x v="0"/>
    <x v="1"/>
    <x v="33"/>
    <m/>
    <m/>
    <n v="75"/>
    <s v="3840 x 2160"/>
    <m/>
    <s v="POB"/>
    <s v="PCB"/>
    <n v="4096"/>
    <n v="1024"/>
    <n v="0.4"/>
    <n v="30"/>
    <n v="0.62027252225519292"/>
    <n v="8.0082411306452841E-2"/>
  </r>
  <r>
    <x v="4"/>
    <x v="0"/>
    <x v="1"/>
    <x v="33"/>
    <m/>
    <m/>
    <n v="85"/>
    <s v="3840 x 2160"/>
    <m/>
    <s v="POB"/>
    <s v="PCB"/>
    <n v="9600"/>
    <n v="2400"/>
    <n v="1"/>
    <n v="85"/>
    <n v="1.9917639881305635"/>
    <n v="0.26438938760322817"/>
  </r>
  <r>
    <x v="4"/>
    <x v="0"/>
    <x v="1"/>
    <x v="21"/>
    <m/>
    <m/>
    <n v="55"/>
    <s v="3840 x 2160"/>
    <m/>
    <s v="POB"/>
    <s v="PCB"/>
    <n v="6528"/>
    <n v="408"/>
    <n v="28.4"/>
    <n v="1562"/>
    <n v="23.683383283086052"/>
    <n v="3.1538933568683905"/>
  </r>
  <r>
    <x v="4"/>
    <x v="0"/>
    <x v="1"/>
    <x v="21"/>
    <m/>
    <m/>
    <n v="65"/>
    <s v="3840 x 2160"/>
    <m/>
    <s v="COB"/>
    <s v="PCB"/>
    <n v="8512"/>
    <n v="532"/>
    <n v="59.9"/>
    <n v="3893.5"/>
    <n v="69.767564111572696"/>
    <n v="12.734142217130302"/>
  </r>
  <r>
    <x v="4"/>
    <x v="0"/>
    <x v="1"/>
    <x v="21"/>
    <m/>
    <m/>
    <n v="75"/>
    <s v="3840 x 2160"/>
    <m/>
    <s v="COB"/>
    <s v="PCB"/>
    <n v="16384"/>
    <n v="1024"/>
    <n v="63.85"/>
    <n v="4788.75"/>
    <n v="99.011001364985162"/>
    <n v="18.261649863989334"/>
  </r>
  <r>
    <x v="4"/>
    <x v="0"/>
    <x v="1"/>
    <x v="21"/>
    <m/>
    <m/>
    <n v="85"/>
    <s v="3840 x 2160"/>
    <m/>
    <s v="COB"/>
    <s v="PCB"/>
    <n v="14400"/>
    <n v="900"/>
    <n v="50.05"/>
    <n v="4254.25"/>
    <n v="99.687787605934716"/>
    <n v="18.903841213630816"/>
  </r>
  <r>
    <x v="4"/>
    <x v="0"/>
    <x v="1"/>
    <x v="21"/>
    <m/>
    <m/>
    <n v="86"/>
    <s v="3840 x 2160"/>
    <m/>
    <s v="COB"/>
    <s v="PCB"/>
    <n v="16000"/>
    <n v="1000"/>
    <n v="0.15"/>
    <n v="12.9"/>
    <n v="0.30583570497329382"/>
    <n v="5.6654868772120316E-2"/>
  </r>
  <r>
    <x v="4"/>
    <x v="0"/>
    <x v="1"/>
    <x v="21"/>
    <m/>
    <m/>
    <n v="98"/>
    <s v="3840 x 2160"/>
    <m/>
    <s v="COB"/>
    <s v="PCB"/>
    <n v="17472"/>
    <n v="1092"/>
    <n v="0.05"/>
    <n v="4.9000000000000004"/>
    <n v="0.13237994008308601"/>
    <n v="2.8327434386060162E-2"/>
  </r>
  <r>
    <x v="4"/>
    <x v="0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0.99947324689491257"/>
  </r>
  <r>
    <x v="4"/>
    <x v="0"/>
    <x v="1"/>
    <x v="17"/>
    <m/>
    <s v="Open Cell"/>
    <n v="65"/>
    <s v="3840 x 2160"/>
    <n v="1000000"/>
    <s v="POB"/>
    <s v="PCB"/>
    <n v="9504"/>
    <n v="792"/>
    <n v="7.2"/>
    <n v="468"/>
    <n v="8.3860845008902078"/>
    <n v="1.0714537024096282"/>
  </r>
  <r>
    <x v="4"/>
    <x v="0"/>
    <x v="1"/>
    <x v="17"/>
    <m/>
    <s v="Open Cell"/>
    <n v="75"/>
    <s v="3840 x 2160"/>
    <n v="1000000"/>
    <s v="COB"/>
    <s v="PCB"/>
    <n v="13685.759999999997"/>
    <n v="1140.4799999999998"/>
    <n v="14"/>
    <n v="1050"/>
    <n v="21.709538278931753"/>
    <n v="4.0041205653226415"/>
  </r>
  <r>
    <x v="4"/>
    <x v="0"/>
    <x v="1"/>
    <x v="17"/>
    <m/>
    <s v="Open Cell"/>
    <n v="85"/>
    <s v="3840 x 2160"/>
    <n v="1000000"/>
    <s v="COB"/>
    <s v="PCB"/>
    <n v="17578.598399999999"/>
    <n v="1464.8832"/>
    <n v="25.6"/>
    <n v="2176"/>
    <n v="50.989158096142432"/>
    <n v="9.669097603775203"/>
  </r>
  <r>
    <x v="4"/>
    <x v="0"/>
    <x v="1"/>
    <x v="17"/>
    <m/>
    <s v="Open Cell"/>
    <n v="100"/>
    <s v="3840 x 2160"/>
    <n v="1000000"/>
    <s v="COB"/>
    <s v="PCB"/>
    <n v="20000"/>
    <n v="2000"/>
    <n v="1.2"/>
    <n v="120"/>
    <n v="3.3081201186943616"/>
    <n v="0.67985842526544393"/>
  </r>
  <r>
    <x v="4"/>
    <x v="1"/>
    <x v="2"/>
    <x v="3"/>
    <s v="Creator Z16"/>
    <s v="AUO"/>
    <n v="16"/>
    <s v="2560 x 1600"/>
    <n v="1000000"/>
    <s v="COB"/>
    <s v="FPC"/>
    <n v="4000"/>
    <n v="1152"/>
    <n v="20"/>
    <n v="320"/>
    <n v="1.4845928988764043"/>
    <n v="1.3875186733340461"/>
  </r>
  <r>
    <x v="4"/>
    <x v="1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37043322605986106"/>
  </r>
  <r>
    <x v="4"/>
    <x v="1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1.1112996781795832"/>
  </r>
  <r>
    <x v="4"/>
    <x v="1"/>
    <x v="2"/>
    <x v="3"/>
    <s v="Titan 18X / Raider 18HX / Stealth 18 AI Studio"/>
    <m/>
    <n v="18"/>
    <s v="3840 x 2400"/>
    <n v="1000000"/>
    <s v="COB"/>
    <s v="FPC"/>
    <n v="4000"/>
    <n v="1000"/>
    <n v="20"/>
    <n v="360"/>
    <n v="1.8789378876404492"/>
    <n v="1.4817329042394443"/>
  </r>
  <r>
    <x v="4"/>
    <x v="1"/>
    <x v="2"/>
    <x v="0"/>
    <s v="Macbook"/>
    <s v="LGD/Sharp"/>
    <n v="14.2"/>
    <s v="3024 x 1964"/>
    <n v="1000000"/>
    <s v="COB"/>
    <s v="FPC"/>
    <n v="10384"/>
    <n v="2596"/>
    <n v="1000"/>
    <n v="14200"/>
    <n v="59.423948554645534"/>
    <n v="81.08133811252452"/>
  </r>
  <r>
    <x v="4"/>
    <x v="1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55.500746933361853"/>
  </r>
  <r>
    <x v="4"/>
    <x v="1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1.0406390050005345"/>
  </r>
  <r>
    <x v="4"/>
    <x v="1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1.1112996781795832"/>
  </r>
  <r>
    <x v="4"/>
    <x v="1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1.1112996781795832"/>
  </r>
  <r>
    <x v="4"/>
    <x v="1"/>
    <x v="2"/>
    <x v="7"/>
    <s v="PREDATOR HELIOS 500"/>
    <s v="AUO"/>
    <n v="16"/>
    <s v="2560 x 1600"/>
    <n v="1000000"/>
    <s v="COB"/>
    <s v="FPC"/>
    <n v="4000"/>
    <n v="1152"/>
    <n v="40"/>
    <n v="640"/>
    <n v="2.9691857977528087"/>
    <n v="2.7750373466680922"/>
  </r>
  <r>
    <x v="4"/>
    <x v="1"/>
    <x v="2"/>
    <x v="7"/>
    <s v="PREDATOR HELIOS 500"/>
    <s v="AUO"/>
    <n v="18"/>
    <s v="2560 x 1600"/>
    <n v="1000000"/>
    <s v="COB"/>
    <s v="FPC"/>
    <n v="4000"/>
    <n v="1152"/>
    <n v="20"/>
    <n v="360"/>
    <n v="1.8789378876404492"/>
    <n v="1.4817329042394443"/>
  </r>
  <r>
    <x v="4"/>
    <x v="1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1.4817329042394443"/>
  </r>
  <r>
    <x v="4"/>
    <x v="1"/>
    <x v="2"/>
    <x v="7"/>
    <s v="Predator Triton 14 (PT14-51)"/>
    <s v="AUO"/>
    <n v="14"/>
    <s v="2560 x 1600"/>
    <n v="1000000"/>
    <s v="COB"/>
    <s v="FPC"/>
    <n v="4000"/>
    <n v="1152"/>
    <n v="20"/>
    <n v="280"/>
    <n v="1.1366414382022469"/>
    <n v="1.19909021152325"/>
  </r>
  <r>
    <x v="4"/>
    <x v="1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2.7750373466680922"/>
  </r>
  <r>
    <x v="4"/>
    <x v="1"/>
    <x v="2"/>
    <x v="2"/>
    <s v="ROG Zephyrus Duo 16"/>
    <s v="AUO"/>
    <n v="16.2"/>
    <s v="3456 x 2234"/>
    <n v="1000000"/>
    <s v="COB"/>
    <s v="FPC"/>
    <n v="4000"/>
    <n v="512"/>
    <n v="15"/>
    <n v="243"/>
    <n v="1.1578927153246497"/>
    <n v="1.2742902976459221"/>
  </r>
  <r>
    <x v="4"/>
    <x v="1"/>
    <x v="2"/>
    <x v="2"/>
    <s v="Strix Scar 18"/>
    <s v="AUO"/>
    <n v="18"/>
    <s v="2560 x 1600"/>
    <n v="1000000"/>
    <s v="COB"/>
    <s v="FPC"/>
    <n v="9216"/>
    <n v="2304"/>
    <n v="15"/>
    <n v="270"/>
    <n v="1.4092034157303368"/>
    <n v="1.1112996781795832"/>
  </r>
  <r>
    <x v="4"/>
    <x v="1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5.5500746933361844"/>
  </r>
  <r>
    <x v="4"/>
    <x v="1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2.081278010001069"/>
  </r>
  <r>
    <x v="4"/>
    <x v="1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3.1476118052485313"/>
  </r>
  <r>
    <x v="4"/>
    <x v="1"/>
    <x v="2"/>
    <x v="22"/>
    <s v="Yoga Pro 9i"/>
    <s v="CSOT"/>
    <n v="16"/>
    <s v="3200 x 2000"/>
    <n v="1000000"/>
    <s v="COB"/>
    <s v="FPC"/>
    <n v="6144"/>
    <n v="1536"/>
    <n v="20"/>
    <n v="320"/>
    <n v="1.4845928988764043"/>
    <n v="1.3875186733340461"/>
  </r>
  <r>
    <x v="4"/>
    <x v="1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1.6990537301945627"/>
  </r>
  <r>
    <x v="4"/>
    <x v="1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3.3981074603891255"/>
  </r>
  <r>
    <x v="4"/>
    <x v="1"/>
    <x v="2"/>
    <x v="28"/>
    <s v="Blade 18"/>
    <s v="BOE"/>
    <n v="18"/>
    <s v="2560 x 1600"/>
    <n v="1000000"/>
    <s v="COB"/>
    <s v="FPC"/>
    <n v="8000"/>
    <n v="2000"/>
    <n v="10"/>
    <n v="180"/>
    <n v="0.93946894382022461"/>
    <n v="0.74086645211972213"/>
  </r>
  <r>
    <x v="4"/>
    <x v="1"/>
    <x v="2"/>
    <x v="30"/>
    <s v="OMEN Transcend 16"/>
    <s v="AUO"/>
    <n v="16.100000000000001"/>
    <s v="2560 x 1440"/>
    <n v="1000000"/>
    <s v="COB"/>
    <s v="FPC"/>
    <n v="4000"/>
    <n v="1000"/>
    <n v="50"/>
    <n v="805.00000000000011"/>
    <n v="3.5729075665281895"/>
    <n v="3.4687966833351158"/>
  </r>
  <r>
    <x v="4"/>
    <x v="1"/>
    <x v="0"/>
    <x v="0"/>
    <s v="XDR"/>
    <s v="LGD"/>
    <n v="31.5"/>
    <s v="6016 x 3384"/>
    <n v="1000000"/>
    <s v="POB"/>
    <s v="PCB"/>
    <n v="576"/>
    <n v="576"/>
    <n v="1"/>
    <n v="31.5"/>
    <n v="0.27354018231454003"/>
    <n v="0.13383839788915861"/>
  </r>
  <r>
    <x v="4"/>
    <x v="1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1.4053031778361653"/>
  </r>
  <r>
    <x v="4"/>
    <x v="1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1.8737375704482204"/>
  </r>
  <r>
    <x v="4"/>
    <x v="1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1.8737375704482204"/>
  </r>
  <r>
    <x v="4"/>
    <x v="1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4053031778361653"/>
  </r>
  <r>
    <x v="4"/>
    <x v="1"/>
    <x v="0"/>
    <x v="7"/>
    <s v="X32 (Predator)"/>
    <s v="AUO"/>
    <n v="31.5"/>
    <s v="3840 x 2160"/>
    <n v="1000000"/>
    <s v="POB"/>
    <s v="PCB"/>
    <n v="2304"/>
    <n v="1152"/>
    <n v="18"/>
    <n v="567"/>
    <n v="4.9237232816617214"/>
    <n v="1.6863638134033982"/>
  </r>
  <r>
    <x v="4"/>
    <x v="1"/>
    <x v="0"/>
    <x v="7"/>
    <s v="X27S"/>
    <s v="AUO"/>
    <n v="27"/>
    <s v="3840 x 2160"/>
    <n v="1000000"/>
    <s v="POB"/>
    <s v="PCB"/>
    <n v="2304"/>
    <n v="512"/>
    <n v="15"/>
    <n v="405"/>
    <n v="3.0145244581602371"/>
    <n v="1.4053031778361653"/>
  </r>
  <r>
    <x v="4"/>
    <x v="1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0.93686878522411021"/>
  </r>
  <r>
    <x v="4"/>
    <x v="1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4053031778361653"/>
  </r>
  <r>
    <x v="4"/>
    <x v="1"/>
    <x v="0"/>
    <x v="7"/>
    <s v="Predator X32Q FS"/>
    <s v="AUO"/>
    <n v="31.5"/>
    <s v="3440 x 1440"/>
    <n v="1000000"/>
    <s v="POB"/>
    <s v="PCB"/>
    <n v="2304"/>
    <n v="1152"/>
    <n v="10"/>
    <n v="315"/>
    <n v="2.2801833766221811"/>
    <n v="0.93686878522411021"/>
  </r>
  <r>
    <x v="4"/>
    <x v="1"/>
    <x v="0"/>
    <x v="7"/>
    <s v="Predator X34 V3"/>
    <s v="AUO"/>
    <n v="34"/>
    <s v="3440 x 1440"/>
    <n v="1000000"/>
    <s v="POB"/>
    <s v="PCB"/>
    <n v="9216"/>
    <n v="2304"/>
    <n v="2"/>
    <n v="68"/>
    <n v="0.53129594021168891"/>
    <n v="0.18737375704482204"/>
  </r>
  <r>
    <x v="4"/>
    <x v="1"/>
    <x v="0"/>
    <x v="7"/>
    <s v="Predator Z57"/>
    <s v="AUO"/>
    <n v="57"/>
    <s v="7680 x 2160"/>
    <n v="1000000"/>
    <s v="POB"/>
    <s v="PCB"/>
    <n v="9216"/>
    <n v="2304"/>
    <n v="2"/>
    <n v="114"/>
    <n v="1.0926406405791855"/>
    <n v="0.31412659269278992"/>
  </r>
  <r>
    <x v="4"/>
    <x v="1"/>
    <x v="0"/>
    <x v="18"/>
    <s v="EX321UX"/>
    <s v="AUO"/>
    <n v="32"/>
    <s v="3840 x 2160"/>
    <n v="1000000"/>
    <s v="POB"/>
    <s v="PCB"/>
    <n v="4608"/>
    <n v="1152"/>
    <n v="2"/>
    <n v="64"/>
    <n v="0.5645858335905044"/>
    <n v="0.502"/>
  </r>
  <r>
    <x v="4"/>
    <x v="1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4053031778361653"/>
  </r>
  <r>
    <x v="4"/>
    <x v="1"/>
    <x v="0"/>
    <x v="10"/>
    <s v="AG274QXM"/>
    <s v="LGD"/>
    <n v="27"/>
    <s v="3840 x 2160"/>
    <n v="80000000"/>
    <s v="POB"/>
    <s v="PCB"/>
    <n v="2304"/>
    <n v="576"/>
    <n v="45"/>
    <n v="1215"/>
    <n v="9.0435733744807116"/>
    <n v="4.215909533508496"/>
  </r>
  <r>
    <x v="4"/>
    <x v="1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1.580966075065686"/>
  </r>
  <r>
    <x v="4"/>
    <x v="1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2.3714491125985293"/>
  </r>
  <r>
    <x v="4"/>
    <x v="1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3.2790407482843857"/>
  </r>
  <r>
    <x v="4"/>
    <x v="1"/>
    <x v="0"/>
    <x v="10"/>
    <s v="PD32M"/>
    <s v="AUO"/>
    <n v="31.5"/>
    <s v="3840 x 2160"/>
    <n v="1000000"/>
    <s v="POB"/>
    <s v="PCB"/>
    <n v="2304"/>
    <n v="576"/>
    <n v="25"/>
    <n v="787.5"/>
    <n v="6.8385045578635006"/>
    <n v="2.3421719630602755"/>
  </r>
  <r>
    <x v="4"/>
    <x v="1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1857245562992647"/>
  </r>
  <r>
    <x v="4"/>
    <x v="1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1.1857245562992647"/>
  </r>
  <r>
    <x v="4"/>
    <x v="1"/>
    <x v="0"/>
    <x v="5"/>
    <s v="Odyssey Neo G7"/>
    <m/>
    <n v="31.5"/>
    <s v="3840 x 2160"/>
    <n v="1000000"/>
    <s v="POB"/>
    <s v="PCB"/>
    <n v="4608"/>
    <n v="1196"/>
    <n v="15"/>
    <n v="472.5"/>
    <n v="4.1031027347181004"/>
    <n v="1.4053031778361653"/>
  </r>
  <r>
    <x v="4"/>
    <x v="1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0075759683373793"/>
  </r>
  <r>
    <x v="4"/>
    <x v="1"/>
    <x v="0"/>
    <x v="5"/>
    <s v="Odyssey Neo G8"/>
    <s v="CSOT"/>
    <n v="31.5"/>
    <s v="3840 x 2160"/>
    <n v="1000000"/>
    <s v="POB"/>
    <s v="PCB"/>
    <n v="5000"/>
    <n v="1152"/>
    <n v="8"/>
    <n v="252"/>
    <n v="2.1883214585163202"/>
    <n v="0.74949502817928815"/>
  </r>
  <r>
    <x v="4"/>
    <x v="1"/>
    <x v="0"/>
    <x v="19"/>
    <m/>
    <s v="HKC"/>
    <n v="27"/>
    <s v="3840 x 2160"/>
    <s v="TBD"/>
    <s v="POB"/>
    <s v="PCB"/>
    <n v="5000"/>
    <n v="1152"/>
    <n v="15"/>
    <n v="405"/>
    <n v="3.0145244581602371"/>
    <n v="1.4053031778361653"/>
  </r>
  <r>
    <x v="4"/>
    <x v="1"/>
    <x v="0"/>
    <x v="19"/>
    <m/>
    <s v="HKC"/>
    <n v="31.5"/>
    <s v="3840 x 2160"/>
    <s v="TBD"/>
    <s v="POB"/>
    <s v="PCB"/>
    <n v="5000"/>
    <n v="1152"/>
    <n v="15"/>
    <n v="472.5"/>
    <n v="4.1031027347181004"/>
    <n v="1.4053031778361653"/>
  </r>
  <r>
    <x v="4"/>
    <x v="1"/>
    <x v="0"/>
    <x v="3"/>
    <s v="MEG271G"/>
    <s v="AUO"/>
    <n v="27"/>
    <s v="3840 x 2160"/>
    <n v="1000000"/>
    <s v="POB"/>
    <s v="PCB"/>
    <n v="2304"/>
    <n v="576"/>
    <n v="20"/>
    <n v="540"/>
    <n v="4.0193659442136491"/>
    <n v="1.8737375704482204"/>
  </r>
  <r>
    <x v="4"/>
    <x v="1"/>
    <x v="0"/>
    <x v="20"/>
    <s v="M27P20"/>
    <m/>
    <n v="27"/>
    <s v="3840 x 2160"/>
    <s v="TBD"/>
    <s v="POB"/>
    <s v="PCB"/>
    <n v="5000"/>
    <n v="1152"/>
    <n v="20"/>
    <n v="540"/>
    <n v="4.0193659442136491"/>
    <n v="1.8737375704482204"/>
  </r>
  <r>
    <x v="4"/>
    <x v="1"/>
    <x v="0"/>
    <x v="20"/>
    <s v="M32P10"/>
    <m/>
    <n v="31.5"/>
    <s v="3840 x 2160"/>
    <s v="TBD"/>
    <s v="POB"/>
    <s v="PCB"/>
    <n v="5000"/>
    <n v="1152"/>
    <n v="10"/>
    <n v="315"/>
    <n v="2.7354018231454003"/>
    <n v="0.93686878522411021"/>
  </r>
  <r>
    <x v="4"/>
    <x v="1"/>
    <x v="0"/>
    <x v="21"/>
    <m/>
    <m/>
    <n v="27"/>
    <s v="3840 x 2160"/>
    <s v="TBD"/>
    <s v="COB"/>
    <s v="PCB"/>
    <n v="5000"/>
    <n v="1152"/>
    <n v="5"/>
    <n v="135"/>
    <n v="1.0048414860534123"/>
    <n v="0.46843439261205511"/>
  </r>
  <r>
    <x v="4"/>
    <x v="1"/>
    <x v="0"/>
    <x v="21"/>
    <m/>
    <m/>
    <n v="31.5"/>
    <s v="3840 x 2160"/>
    <s v="TBD"/>
    <s v="COB"/>
    <s v="PCB"/>
    <n v="5000"/>
    <n v="1152"/>
    <n v="5"/>
    <n v="157.5"/>
    <n v="1.3677009115727001"/>
    <n v="0.46843439261205511"/>
  </r>
  <r>
    <x v="4"/>
    <x v="1"/>
    <x v="0"/>
    <x v="23"/>
    <m/>
    <m/>
    <n v="27"/>
    <s v="3840 x 2160"/>
    <s v="TBD"/>
    <s v="POB"/>
    <s v="PCB"/>
    <n v="2304"/>
    <n v="576"/>
    <n v="20"/>
    <n v="540"/>
    <n v="4.0193659442136491"/>
    <n v="1.8737375704482204"/>
  </r>
  <r>
    <x v="4"/>
    <x v="1"/>
    <x v="0"/>
    <x v="23"/>
    <m/>
    <m/>
    <n v="31.5"/>
    <s v="3840 x 2160"/>
    <s v="TBD"/>
    <s v="POB"/>
    <s v="PCB"/>
    <n v="4608"/>
    <n v="1152"/>
    <n v="15"/>
    <n v="472.5"/>
    <n v="4.1031027347181004"/>
    <n v="1.4053031778361653"/>
  </r>
  <r>
    <x v="4"/>
    <x v="1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2.3421719630602755"/>
  </r>
  <r>
    <x v="4"/>
    <x v="1"/>
    <x v="0"/>
    <x v="22"/>
    <s v="ThinkVision P27pz-30"/>
    <s v="BOE"/>
    <n v="27"/>
    <s v="3840 x 2160"/>
    <s v="TBD"/>
    <s v="COB"/>
    <s v="PCB"/>
    <n v="4608"/>
    <n v="1152"/>
    <n v="20"/>
    <n v="540"/>
    <n v="4.0193659442136491"/>
    <n v="1.8737375704482204"/>
  </r>
  <r>
    <x v="4"/>
    <x v="1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1.4053031778361653"/>
  </r>
  <r>
    <x v="4"/>
    <x v="1"/>
    <x v="0"/>
    <x v="22"/>
    <s v="Legion Y34wz-30"/>
    <s v="BOE"/>
    <n v="34"/>
    <s v="3440 x 1440"/>
    <s v="TBD"/>
    <s v="COB"/>
    <s v="PCB"/>
    <n v="9216"/>
    <n v="1151"/>
    <n v="2"/>
    <n v="68"/>
    <n v="0.53129594021168891"/>
    <n v="0.18737375704482204"/>
  </r>
  <r>
    <x v="4"/>
    <x v="1"/>
    <x v="0"/>
    <x v="25"/>
    <s v="27M2U"/>
    <s v="AUO"/>
    <n v="27"/>
    <s v="3840 x 2160"/>
    <s v="TBD"/>
    <s v="POB"/>
    <s v="PCB"/>
    <n v="1536"/>
    <n v="384"/>
    <n v="30"/>
    <n v="810"/>
    <n v="6.0290489163204741"/>
    <n v="2.8106063556723306"/>
  </r>
  <r>
    <x v="4"/>
    <x v="1"/>
    <x v="0"/>
    <x v="25"/>
    <s v="27M2V"/>
    <s v="AUO"/>
    <n v="27"/>
    <s v="3840 x 2160"/>
    <s v="TBD"/>
    <s v="POB"/>
    <s v="PCB"/>
    <n v="2304"/>
    <n v="1152"/>
    <n v="15"/>
    <n v="405"/>
    <n v="3.0145244581602371"/>
    <n v="1.4053031778361653"/>
  </r>
  <r>
    <x v="4"/>
    <x v="1"/>
    <x v="0"/>
    <x v="25"/>
    <s v="32M2V"/>
    <s v="AUO"/>
    <n v="31.5"/>
    <s v="3840 x 2160"/>
    <s v="TBD"/>
    <s v="POB"/>
    <s v="PCB"/>
    <n v="2304"/>
    <n v="1152"/>
    <n v="15"/>
    <n v="472.5"/>
    <n v="4.1031027347181004"/>
    <n v="1.4053031778361653"/>
  </r>
  <r>
    <x v="4"/>
    <x v="1"/>
    <x v="0"/>
    <x v="26"/>
    <m/>
    <s v="AUO"/>
    <n v="27"/>
    <s v="3840 x 2160"/>
    <s v="TBD"/>
    <s v="POB"/>
    <s v="PCB"/>
    <n v="2304"/>
    <n v="1152"/>
    <n v="35"/>
    <n v="945"/>
    <n v="7.0338904023738866"/>
    <n v="3.2790407482843857"/>
  </r>
  <r>
    <x v="4"/>
    <x v="1"/>
    <x v="0"/>
    <x v="26"/>
    <m/>
    <s v="AUO"/>
    <n v="31.5"/>
    <s v="3840 x 2160"/>
    <s v="TBD"/>
    <s v="POB"/>
    <s v="PCB"/>
    <n v="2304"/>
    <n v="1152"/>
    <n v="27"/>
    <n v="850.5"/>
    <n v="7.3855849224925807"/>
    <n v="2.5295457201050975"/>
  </r>
  <r>
    <x v="4"/>
    <x v="1"/>
    <x v="0"/>
    <x v="26"/>
    <s v="Army M34E7R"/>
    <m/>
    <n v="34"/>
    <s v="3440 x 1440"/>
    <s v="TBD"/>
    <s v="POB"/>
    <s v="PCB"/>
    <n v="2304"/>
    <n v="1152"/>
    <n v="2"/>
    <n v="68"/>
    <n v="0.53129594021168891"/>
    <n v="0.18737375704482204"/>
  </r>
  <r>
    <x v="4"/>
    <x v="1"/>
    <x v="0"/>
    <x v="31"/>
    <s v="GM001J"/>
    <s v="AUP"/>
    <n v="27"/>
    <s v="3840 x 2160"/>
    <s v="TBD"/>
    <s v="POB"/>
    <s v="PCB"/>
    <n v="2304"/>
    <n v="1152"/>
    <n v="5"/>
    <n v="135"/>
    <n v="1.0048414860534123"/>
    <n v="0.46843439261205511"/>
  </r>
  <r>
    <x v="4"/>
    <x v="1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1.580966075065686"/>
  </r>
  <r>
    <x v="4"/>
    <x v="1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0.93686878522411021"/>
  </r>
  <r>
    <x v="4"/>
    <x v="1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0.93686878522411021"/>
  </r>
  <r>
    <x v="4"/>
    <x v="1"/>
    <x v="0"/>
    <x v="29"/>
    <s v="GP27-FQS"/>
    <s v="CSOT"/>
    <n v="27"/>
    <s v="2560 x 1440"/>
    <s v="TBD"/>
    <s v="POB"/>
    <s v="PCB"/>
    <n v="5000"/>
    <n v="1152"/>
    <n v="10"/>
    <n v="270"/>
    <n v="2.0096829721068246"/>
    <n v="0.79048303753284299"/>
  </r>
  <r>
    <x v="4"/>
    <x v="1"/>
    <x v="0"/>
    <x v="29"/>
    <s v="GP27QP"/>
    <m/>
    <n v="27"/>
    <s v="2560 x 1440"/>
    <n v="1000000"/>
    <s v="POB"/>
    <s v="PCB"/>
    <n v="5000"/>
    <n v="1152"/>
    <n v="3"/>
    <n v="81"/>
    <n v="0.60290489163204752"/>
    <n v="0.2371449112598529"/>
  </r>
  <r>
    <x v="4"/>
    <x v="1"/>
    <x v="0"/>
    <x v="6"/>
    <s v="F32D80U"/>
    <s v="BOE"/>
    <n v="27"/>
    <s v="2560 x 1440"/>
    <s v="TBD"/>
    <s v="POB"/>
    <s v="PCB"/>
    <n v="5000"/>
    <n v="1152"/>
    <n v="15"/>
    <n v="405"/>
    <n v="3.0145244581602371"/>
    <n v="1.4053031778361653"/>
  </r>
  <r>
    <x v="4"/>
    <x v="1"/>
    <x v="0"/>
    <x v="1"/>
    <s v="27R83U"/>
    <s v="CSOT"/>
    <n v="27"/>
    <s v="3840 x 2160"/>
    <n v="1000000"/>
    <s v="POB"/>
    <s v="PCB"/>
    <n v="4608"/>
    <n v="1152"/>
    <n v="8"/>
    <n v="216"/>
    <n v="1.6077463776854597"/>
    <n v="2.4079999999999999"/>
  </r>
  <r>
    <x v="4"/>
    <x v="1"/>
    <x v="0"/>
    <x v="1"/>
    <s v="34R83Q"/>
    <s v="CSOT"/>
    <n v="34"/>
    <s v="3440 x 1440"/>
    <n v="1000000"/>
    <s v="POB"/>
    <s v="PCB"/>
    <n v="4608"/>
    <n v="1152"/>
    <n v="3"/>
    <n v="102"/>
    <n v="0.79694391031753331"/>
    <n v="0.2810606355672331"/>
  </r>
  <r>
    <x v="4"/>
    <x v="1"/>
    <x v="0"/>
    <x v="17"/>
    <m/>
    <m/>
    <n v="27"/>
    <s v="3840 x 2160"/>
    <n v="1000000"/>
    <s v="POB"/>
    <s v="PCB"/>
    <n v="5000"/>
    <n v="1152"/>
    <n v="40"/>
    <n v="1080"/>
    <n v="8.0387318884272982"/>
    <n v="0"/>
  </r>
  <r>
    <x v="4"/>
    <x v="1"/>
    <x v="0"/>
    <x v="17"/>
    <m/>
    <m/>
    <n v="31.5"/>
    <s v="3840 x 2160"/>
    <s v="TBD"/>
    <s v="POB"/>
    <s v="PCB"/>
    <n v="5000"/>
    <n v="1152"/>
    <n v="76"/>
    <n v="2394"/>
    <n v="20.789053855905042"/>
    <n v="7.1202027677032378"/>
  </r>
  <r>
    <x v="4"/>
    <x v="1"/>
    <x v="0"/>
    <x v="17"/>
    <m/>
    <m/>
    <n v="49"/>
    <s v="5120 x 1440"/>
    <n v="1000000"/>
    <s v="POB"/>
    <s v="PCB"/>
    <n v="5000"/>
    <n v="1152"/>
    <n v="18"/>
    <n v="882"/>
    <n v="7.2671196067330301"/>
    <n v="2.409091162004855"/>
  </r>
  <r>
    <x v="4"/>
    <x v="1"/>
    <x v="1"/>
    <x v="9"/>
    <m/>
    <s v="Open Cell"/>
    <n v="55"/>
    <s v="3840 x 2160"/>
    <n v="1000000"/>
    <s v="POB"/>
    <s v="PCB"/>
    <n v="4000"/>
    <n v="500"/>
    <n v="4.6970000000000001"/>
    <n v="258.33499999999998"/>
    <n v="3.9169313831216619"/>
    <n v="0.52161398229615608"/>
  </r>
  <r>
    <x v="4"/>
    <x v="1"/>
    <x v="1"/>
    <x v="9"/>
    <m/>
    <s v="Open Cell"/>
    <n v="65"/>
    <s v="3840 x 2160"/>
    <n v="1000000"/>
    <s v="COB"/>
    <s v="PCB"/>
    <n v="16384"/>
    <n v="1000"/>
    <n v="5.3129999999999997"/>
    <n v="345.34499999999997"/>
    <n v="6.1882315212818986"/>
    <n v="1.1294907779568164"/>
  </r>
  <r>
    <x v="4"/>
    <x v="1"/>
    <x v="1"/>
    <x v="9"/>
    <m/>
    <s v="Open Cell"/>
    <n v="75"/>
    <s v="3840 x 2160"/>
    <n v="1000000"/>
    <s v="COB"/>
    <s v="PCB"/>
    <n v="12000"/>
    <n v="1000"/>
    <n v="6.6829999999999998"/>
    <n v="501.22499999999997"/>
    <n v="10.363203165578636"/>
    <n v="1.911395552717944"/>
  </r>
  <r>
    <x v="4"/>
    <x v="1"/>
    <x v="1"/>
    <x v="9"/>
    <m/>
    <s v="Open Cell"/>
    <n v="86"/>
    <s v="3840 x 2160"/>
    <n v="1000000"/>
    <s v="COB"/>
    <s v="PCB"/>
    <n v="18000"/>
    <n v="1200"/>
    <n v="3.0030000000000001"/>
    <n v="258.25800000000004"/>
    <n v="6.1228308135653426"/>
    <n v="1.1342304728178489"/>
  </r>
  <r>
    <x v="4"/>
    <x v="1"/>
    <x v="1"/>
    <x v="9"/>
    <m/>
    <s v="Open Cell"/>
    <n v="65"/>
    <s v="7680 x 4320"/>
    <n v="1000000"/>
    <s v="COB"/>
    <s v="PCB"/>
    <n v="12000"/>
    <n v="1000"/>
    <n v="0.90500000000000003"/>
    <n v="58.825000000000003"/>
    <n v="1.0540842324035609"/>
    <n v="0.29593208921815417"/>
  </r>
  <r>
    <x v="4"/>
    <x v="1"/>
    <x v="1"/>
    <x v="9"/>
    <m/>
    <s v="Open Cell"/>
    <n v="75"/>
    <s v="7680 x 4320"/>
    <n v="1000000"/>
    <s v="COB"/>
    <s v="PCB"/>
    <n v="16000"/>
    <n v="2000"/>
    <n v="6.0000000000000001E-3"/>
    <n v="0.45"/>
    <n v="9.304087833827893E-3"/>
    <n v="2.6568675364680729E-3"/>
  </r>
  <r>
    <x v="4"/>
    <x v="1"/>
    <x v="1"/>
    <x v="5"/>
    <s v="2022 Model"/>
    <s v="Open Cell"/>
    <n v="43"/>
    <s v="3840 x 2160"/>
    <n v="1000000"/>
    <s v="POB"/>
    <s v="PCB"/>
    <n v="3614.6269090909086"/>
    <n v="301.21890909090905"/>
    <n v="30.77"/>
    <n v="1323.11"/>
    <n v="15.684274403380417"/>
    <n v="3.8164878721475546"/>
  </r>
  <r>
    <x v="4"/>
    <x v="1"/>
    <x v="1"/>
    <x v="5"/>
    <s v="2022 Model"/>
    <s v="Open Cell"/>
    <n v="50"/>
    <s v="3840 x 2160"/>
    <n v="1000000"/>
    <s v="COB"/>
    <s v="PCB"/>
    <n v="4887.272727272727"/>
    <n v="407.27272727272725"/>
    <n v="33.645000000000003"/>
    <n v="1682.2500000000002"/>
    <n v="23.187854456973295"/>
    <n v="4.8524209800547391"/>
  </r>
  <r>
    <x v="4"/>
    <x v="1"/>
    <x v="1"/>
    <x v="5"/>
    <s v="2022 Model"/>
    <s v="Open Cell"/>
    <n v="55"/>
    <s v="3840 x 2160"/>
    <n v="1000000"/>
    <s v="COB"/>
    <s v="PCB"/>
    <n v="6283.636363636364"/>
    <n v="523.63636363636363"/>
    <n v="105.477"/>
    <n v="5801.2350000000006"/>
    <n v="87.959585160213649"/>
    <n v="16.733561851227734"/>
  </r>
  <r>
    <x v="4"/>
    <x v="1"/>
    <x v="1"/>
    <x v="5"/>
    <s v="2022 Model"/>
    <s v="Open Cell"/>
    <n v="65"/>
    <s v="3840 x 2160"/>
    <n v="1000000"/>
    <s v="COB"/>
    <s v="PCB"/>
    <n v="8640"/>
    <n v="720"/>
    <n v="88.218000000000004"/>
    <n v="5734.17"/>
    <n v="102.75050034715727"/>
    <n v="18.754266412534243"/>
  </r>
  <r>
    <x v="4"/>
    <x v="1"/>
    <x v="1"/>
    <x v="5"/>
    <s v="2022 Model"/>
    <s v="Open Cell"/>
    <n v="75"/>
    <s v="3840 x 2160"/>
    <n v="1000000"/>
    <s v="COB"/>
    <s v="PCB"/>
    <n v="10909.09090909091"/>
    <n v="909.09090909090912"/>
    <n v="53.067"/>
    <n v="3980.0250000000001"/>
    <n v="82.290004846290799"/>
    <n v="15.177619002855474"/>
  </r>
  <r>
    <x v="4"/>
    <x v="1"/>
    <x v="1"/>
    <x v="5"/>
    <s v="2022 Model"/>
    <s v="Open Cell"/>
    <n v="85"/>
    <s v="3840 x 2160"/>
    <n v="1000000"/>
    <s v="COB"/>
    <s v="PCB"/>
    <n v="14400"/>
    <n v="1200"/>
    <n v="48.918999999999997"/>
    <n v="4158.1149999999998"/>
    <n v="97.435102535359036"/>
    <n v="18.476663503089025"/>
  </r>
  <r>
    <x v="4"/>
    <x v="1"/>
    <x v="1"/>
    <x v="5"/>
    <s v="2022 Model"/>
    <s v="Open Cell"/>
    <n v="98"/>
    <s v="3840 x 2160"/>
    <n v="1000000"/>
    <s v="COB"/>
    <s v="PCB"/>
    <n v="19141.53633217993"/>
    <n v="1595.1280276816608"/>
    <n v="2.8860000000000001"/>
    <n v="282.82800000000003"/>
    <n v="7.6409701415957256"/>
    <n v="1.6350595127633927"/>
  </r>
  <r>
    <x v="4"/>
    <x v="1"/>
    <x v="1"/>
    <x v="5"/>
    <s v="2022 Model"/>
    <s v="Open Cell"/>
    <n v="55"/>
    <s v="7680 x 4320"/>
    <n v="1000000"/>
    <s v="COB"/>
    <s v="PCB"/>
    <n v="7873.1360946745563"/>
    <n v="962.27218934911241"/>
    <n v="3.0819999999999999"/>
    <n v="169.51"/>
    <n v="2.5701474393827892"/>
    <n v="0.75207969961743149"/>
  </r>
  <r>
    <x v="4"/>
    <x v="1"/>
    <x v="1"/>
    <x v="5"/>
    <s v="2022 Model"/>
    <s v="Open Cell"/>
    <n v="65"/>
    <s v="7680 x 4320"/>
    <n v="1000000"/>
    <s v="COB"/>
    <s v="PCB"/>
    <n v="10996.363636363636"/>
    <n v="1221.8181818181818"/>
    <n v="11.159000000000001"/>
    <n v="725.33500000000004"/>
    <n v="12.997266242421366"/>
    <n v="3.6489571089341242"/>
  </r>
  <r>
    <x v="4"/>
    <x v="1"/>
    <x v="1"/>
    <x v="5"/>
    <s v="2022 Model"/>
    <s v="Open Cell"/>
    <n v="75"/>
    <s v="7680 x 4320"/>
    <n v="1000000"/>
    <s v="COB"/>
    <s v="PCB"/>
    <n v="15708.764159999995"/>
    <n v="1745.4182399999995"/>
    <n v="10.432"/>
    <n v="782.4"/>
    <n v="16.176707380415429"/>
    <n v="4.6194070234058229"/>
  </r>
  <r>
    <x v="4"/>
    <x v="1"/>
    <x v="1"/>
    <x v="5"/>
    <s v="2022 Model"/>
    <s v="Open Cell"/>
    <n v="85"/>
    <s v="7680 x 4320"/>
    <n v="1000000"/>
    <s v="COB"/>
    <s v="PCB"/>
    <n v="19145.454545454544"/>
    <n v="2127.272727272727"/>
    <n v="6.0309999999999997"/>
    <n v="512.63499999999999"/>
    <n v="12.012328612415429"/>
    <n v="3.5267514146600822"/>
  </r>
  <r>
    <x v="4"/>
    <x v="1"/>
    <x v="1"/>
    <x v="5"/>
    <s v="2021 Model"/>
    <s v="Open Cell"/>
    <n v="98"/>
    <s v="7680 x 4320"/>
    <n v="1000000"/>
    <s v="COB"/>
    <s v="PCB"/>
    <n v="25000"/>
    <n v="2500"/>
    <n v="8.5000000000000006E-2"/>
    <n v="8.33"/>
    <n v="0.22504589814124626"/>
    <n v="7.2234957684453413E-2"/>
  </r>
  <r>
    <x v="4"/>
    <x v="1"/>
    <x v="1"/>
    <x v="16"/>
    <s v="Bravia 7"/>
    <m/>
    <n v="55"/>
    <s v="3840 x 2160"/>
    <n v="1000000"/>
    <s v="COB"/>
    <s v="PCB"/>
    <n v="4096"/>
    <n v="1024"/>
    <n v="5.399"/>
    <n v="296.94499999999999"/>
    <n v="4.5023445896261132"/>
    <n v="0.85653270793422753"/>
  </r>
  <r>
    <x v="4"/>
    <x v="1"/>
    <x v="1"/>
    <x v="16"/>
    <s v="Bravia 7"/>
    <m/>
    <n v="65"/>
    <s v="3840 x 2160"/>
    <n v="1000000"/>
    <s v="POB"/>
    <s v="PCB"/>
    <n v="6240"/>
    <n v="1560"/>
    <n v="26.864999999999998"/>
    <n v="1746.2249999999999"/>
    <n v="31.290577793946586"/>
    <n v="3.9978616271159249"/>
  </r>
  <r>
    <x v="4"/>
    <x v="1"/>
    <x v="1"/>
    <x v="16"/>
    <s v="Bravia 7"/>
    <m/>
    <n v="75"/>
    <s v="3840 x 2160"/>
    <n v="1000000"/>
    <s v="POB"/>
    <s v="PCB"/>
    <n v="7680"/>
    <n v="1920"/>
    <n v="13.973000000000001"/>
    <n v="1047.9750000000001"/>
    <n v="21.667669883679526"/>
    <n v="2.7974788329626636"/>
  </r>
  <r>
    <x v="4"/>
    <x v="1"/>
    <x v="1"/>
    <x v="16"/>
    <s v="Bravia 7"/>
    <m/>
    <n v="85"/>
    <s v="3840 x 2160"/>
    <n v="1000000"/>
    <s v="POB"/>
    <s v="PCB"/>
    <n v="11232"/>
    <n v="2808"/>
    <n v="9.3460000000000001"/>
    <n v="794.41"/>
    <n v="18.615026233068246"/>
    <n v="2.47098321653977"/>
  </r>
  <r>
    <x v="4"/>
    <x v="1"/>
    <x v="1"/>
    <x v="1"/>
    <s v="55R635"/>
    <s v="Open Cell"/>
    <n v="55"/>
    <s v="3840 x 2160"/>
    <n v="1000000"/>
    <s v="POB"/>
    <s v="PCB"/>
    <n v="2048"/>
    <n v="128"/>
    <n v="76.900000000000006"/>
    <n v="4229.5"/>
    <n v="64.128597692581607"/>
    <n v="8.5399436318020872"/>
  </r>
  <r>
    <x v="4"/>
    <x v="1"/>
    <x v="1"/>
    <x v="1"/>
    <s v="65R635"/>
    <s v="ChinaStar"/>
    <n v="65"/>
    <s v="3840 x 2160"/>
    <n v="1000000"/>
    <s v="POB"/>
    <s v="PCB"/>
    <n v="2560"/>
    <n v="160"/>
    <n v="127"/>
    <n v="8255"/>
    <n v="147.92121272403563"/>
    <n v="18.899252806392052"/>
  </r>
  <r>
    <x v="4"/>
    <x v="1"/>
    <x v="1"/>
    <x v="1"/>
    <s v="75R635"/>
    <s v="ChinaStar"/>
    <n v="75"/>
    <s v="3840 x 2160"/>
    <n v="1000000"/>
    <s v="POB"/>
    <s v="PCB"/>
    <n v="3840"/>
    <n v="240"/>
    <n v="89.5"/>
    <n v="6712.5"/>
    <n v="138.78597685459943"/>
    <n v="17.918439529818819"/>
  </r>
  <r>
    <x v="4"/>
    <x v="1"/>
    <x v="1"/>
    <x v="1"/>
    <s v="85R635"/>
    <s v="ChinaStar"/>
    <n v="85"/>
    <s v="3840 x 2160"/>
    <n v="1000000"/>
    <s v="POB"/>
    <s v="PCB"/>
    <n v="7168"/>
    <n v="448"/>
    <n v="88.6"/>
    <n v="7530.9999999999991"/>
    <n v="176.47028934836794"/>
    <n v="23.424899741646012"/>
  </r>
  <r>
    <x v="4"/>
    <x v="1"/>
    <x v="1"/>
    <x v="1"/>
    <m/>
    <s v="Open Cell"/>
    <n v="98"/>
    <s v="3840 x 2160"/>
    <n v="1000000"/>
    <s v="POB"/>
    <s v="PCB"/>
    <n v="5120"/>
    <n v="320"/>
    <n v="25.5"/>
    <n v="2499"/>
    <n v="67.513769442373871"/>
    <n v="10.112894075823478"/>
  </r>
  <r>
    <x v="4"/>
    <x v="1"/>
    <x v="1"/>
    <x v="1"/>
    <m/>
    <s v="Open Cell"/>
    <n v="115"/>
    <s v="3840 x 2160"/>
    <n v="1000000"/>
    <s v="COB"/>
    <s v="PCB"/>
    <n v="21040"/>
    <n v="5260"/>
    <n v="2.2999999999999998"/>
    <n v="264.5"/>
    <n v="8.3853953091988132"/>
    <n v="1.5636743781105209"/>
  </r>
  <r>
    <x v="4"/>
    <x v="1"/>
    <x v="1"/>
    <x v="6"/>
    <m/>
    <s v="Open Cell"/>
    <n v="55"/>
    <s v="3840 x 2160"/>
    <n v="1000000"/>
    <s v="POB"/>
    <s v="PCB"/>
    <n v="2000"/>
    <n v="160"/>
    <n v="16.399999999999999"/>
    <n v="901.99999999999989"/>
    <n v="13.676319924035607"/>
    <n v="1.8212623610085072"/>
  </r>
  <r>
    <x v="4"/>
    <x v="1"/>
    <x v="1"/>
    <x v="6"/>
    <m/>
    <s v="Open Cell"/>
    <n v="65"/>
    <s v="3840 x 2160"/>
    <n v="1000000"/>
    <s v="POB"/>
    <s v="PCB"/>
    <n v="2560"/>
    <n v="160"/>
    <n v="31.2"/>
    <n v="2028"/>
    <n v="36.339699503857567"/>
    <n v="4.6429660437750551"/>
  </r>
  <r>
    <x v="4"/>
    <x v="1"/>
    <x v="1"/>
    <x v="6"/>
    <s v="Q70"/>
    <s v="Open Cell"/>
    <n v="75"/>
    <s v="3840 x 2160"/>
    <n v="1000000"/>
    <s v="POB"/>
    <s v="PCB"/>
    <n v="4000"/>
    <n v="252"/>
    <n v="26.7"/>
    <n v="2002.5"/>
    <n v="41.403190860534124"/>
    <n v="5.3455009547057264"/>
  </r>
  <r>
    <x v="4"/>
    <x v="1"/>
    <x v="1"/>
    <x v="6"/>
    <m/>
    <s v="Open Cell"/>
    <n v="85"/>
    <s v="3840 x 2160"/>
    <n v="1000000"/>
    <s v="POB"/>
    <s v="PCB"/>
    <n v="4800"/>
    <n v="300"/>
    <n v="1.3"/>
    <n v="110.5"/>
    <n v="2.5892931845697329"/>
    <n v="0.34370620388419659"/>
  </r>
  <r>
    <x v="4"/>
    <x v="1"/>
    <x v="1"/>
    <x v="6"/>
    <m/>
    <s v="Open Cell"/>
    <n v="86"/>
    <s v="3840 x 2160"/>
    <n v="1000000"/>
    <s v="POB"/>
    <s v="PCB"/>
    <n v="8000"/>
    <n v="576"/>
    <n v="6"/>
    <n v="516"/>
    <n v="12.233428198931753"/>
    <n v="3.5086235264401422"/>
  </r>
  <r>
    <x v="4"/>
    <x v="1"/>
    <x v="1"/>
    <x v="6"/>
    <m/>
    <s v="Open Cell"/>
    <n v="100"/>
    <s v="3840 x 2160"/>
    <n v="1000000"/>
    <s v="POB"/>
    <s v="PCB"/>
    <n v="9600"/>
    <n v="600"/>
    <n v="15.3"/>
    <n v="1530"/>
    <n v="42.178531513353114"/>
    <n v="6.067736445494087"/>
  </r>
  <r>
    <x v="4"/>
    <x v="1"/>
    <x v="1"/>
    <x v="15"/>
    <m/>
    <s v="Open Cell"/>
    <n v="65"/>
    <s v="3840 x 2160"/>
    <n v="1000000"/>
    <s v="POB"/>
    <s v="PCB"/>
    <n v="9216"/>
    <n v="576"/>
    <n v="5.0999999999999996"/>
    <n v="331.5"/>
    <n v="5.9401431881305635"/>
    <n v="0.75894637254015318"/>
  </r>
  <r>
    <x v="4"/>
    <x v="1"/>
    <x v="1"/>
    <x v="15"/>
    <m/>
    <s v="Open Cell"/>
    <n v="75"/>
    <s v="3840 x 2160"/>
    <n v="1000000"/>
    <s v="POB"/>
    <s v="PCB"/>
    <n v="9600"/>
    <n v="600"/>
    <n v="8.8000000000000007"/>
    <n v="660"/>
    <n v="13.645995489614245"/>
    <n v="1.7618130487419623"/>
  </r>
  <r>
    <x v="4"/>
    <x v="1"/>
    <x v="1"/>
    <x v="15"/>
    <m/>
    <s v="Open Cell"/>
    <n v="85"/>
    <s v="3840 x 2160"/>
    <n v="1000000"/>
    <s v="POB"/>
    <s v="PCB"/>
    <n v="16000"/>
    <n v="1000"/>
    <n v="5.6"/>
    <n v="475.99999999999994"/>
    <n v="11.153878333531155"/>
    <n v="1.4805805705780777"/>
  </r>
  <r>
    <x v="4"/>
    <x v="1"/>
    <x v="1"/>
    <x v="15"/>
    <m/>
    <s v="Open Cell"/>
    <n v="86"/>
    <s v="3840 x 2160"/>
    <n v="1000000"/>
    <s v="POB"/>
    <s v="PCB"/>
    <n v="16000"/>
    <n v="1000"/>
    <n v="1.2"/>
    <n v="103.2"/>
    <n v="2.4466856397863506"/>
    <n v="0.31726726512387377"/>
  </r>
  <r>
    <x v="4"/>
    <x v="1"/>
    <x v="1"/>
    <x v="15"/>
    <m/>
    <s v="Open Cell"/>
    <n v="98"/>
    <s v="3840 x 2160"/>
    <n v="1000000"/>
    <s v="POB"/>
    <s v="PCB"/>
    <n v="19200"/>
    <n v="1200"/>
    <n v="1.7"/>
    <n v="166.6"/>
    <n v="4.500917962824925"/>
    <n v="0.6741929383882318"/>
  </r>
  <r>
    <x v="4"/>
    <x v="1"/>
    <x v="1"/>
    <x v="15"/>
    <m/>
    <s v="Open Cell"/>
    <n v="100"/>
    <s v="3840 x 2160"/>
    <n v="1000000"/>
    <s v="POB"/>
    <s v="PCB"/>
    <n v="19200"/>
    <n v="1200"/>
    <n v="0.7"/>
    <n v="70"/>
    <n v="1.9297367359050446"/>
    <n v="0.27760885698338955"/>
  </r>
  <r>
    <x v="4"/>
    <x v="1"/>
    <x v="1"/>
    <x v="4"/>
    <s v="55E8G"/>
    <s v="Open Cell"/>
    <n v="50"/>
    <s v="3840 x 2160"/>
    <n v="400000"/>
    <s v="POB"/>
    <s v="PCB"/>
    <n v="1800"/>
    <n v="180"/>
    <n v="3.5"/>
    <n v="175"/>
    <n v="2.4121709198813055"/>
    <n v="0.50478446812874378"/>
  </r>
  <r>
    <x v="4"/>
    <x v="1"/>
    <x v="1"/>
    <x v="4"/>
    <s v="55E8G"/>
    <s v="Open Cell"/>
    <n v="55"/>
    <s v="3840 x 2160"/>
    <n v="400000"/>
    <s v="POB"/>
    <s v="PCB"/>
    <n v="2000"/>
    <n v="200"/>
    <n v="75.2"/>
    <n v="4136"/>
    <n v="62.710930383382788"/>
    <n v="8.3511542407219359"/>
  </r>
  <r>
    <x v="4"/>
    <x v="1"/>
    <x v="1"/>
    <x v="4"/>
    <m/>
    <s v="Open Cell"/>
    <n v="85"/>
    <s v="7680 x 4320"/>
    <n v="400000"/>
    <s v="COB"/>
    <s v="PCB"/>
    <n v="21060"/>
    <n v="2340"/>
    <n v="0.1"/>
    <n v="8.5"/>
    <n v="0.19917639881305638"/>
    <n v="5.8477058774002368E-2"/>
  </r>
  <r>
    <x v="4"/>
    <x v="1"/>
    <x v="1"/>
    <x v="4"/>
    <m/>
    <s v="Open Cell"/>
    <n v="98"/>
    <s v="3840 x 2160"/>
    <m/>
    <s v="POB"/>
    <s v="PCB"/>
    <n v="6480"/>
    <n v="1620"/>
    <n v="2.8"/>
    <n v="274.39999999999998"/>
    <n v="7.4132766446528162"/>
    <n v="1.1104354279335582"/>
  </r>
  <r>
    <x v="4"/>
    <x v="1"/>
    <x v="1"/>
    <x v="4"/>
    <m/>
    <s v="Open Cell"/>
    <n v="100"/>
    <s v="3840 x 2160"/>
    <m/>
    <s v="POB"/>
    <s v="PCB"/>
    <n v="6480"/>
    <n v="1620"/>
    <n v="14"/>
    <n v="1400"/>
    <n v="38.594734718100888"/>
    <n v="5.5521771396677915"/>
  </r>
  <r>
    <x v="4"/>
    <x v="1"/>
    <x v="1"/>
    <x v="4"/>
    <s v="U8KL 65U8KL"/>
    <s v="Open Cell"/>
    <n v="65"/>
    <s v="3840 x 2160"/>
    <m/>
    <s v="POB"/>
    <s v="PCB"/>
    <n v="6400"/>
    <n v="1600"/>
    <n v="105.7"/>
    <n v="6870.5"/>
    <n v="123.11237940890207"/>
    <n v="15.729535603430234"/>
  </r>
  <r>
    <x v="4"/>
    <x v="1"/>
    <x v="1"/>
    <x v="4"/>
    <s v="U8KL 75U8KL"/>
    <s v="Open Cell"/>
    <n v="75"/>
    <s v="3840 x 2160"/>
    <m/>
    <s v="POB"/>
    <s v="PCB"/>
    <n v="8000"/>
    <n v="2000"/>
    <n v="82.4"/>
    <n v="6180"/>
    <n v="127.77613958456973"/>
    <n v="16.496976729129283"/>
  </r>
  <r>
    <x v="4"/>
    <x v="1"/>
    <x v="1"/>
    <x v="4"/>
    <s v="U8KL 85 U8KL"/>
    <s v="Open Cell"/>
    <n v="85"/>
    <s v="3840 x 2160"/>
    <m/>
    <s v="POB"/>
    <s v="PCB"/>
    <n v="9600"/>
    <n v="2400"/>
    <n v="48.9"/>
    <n v="4156.5"/>
    <n v="97.397259019584567"/>
    <n v="12.928641053797858"/>
  </r>
  <r>
    <x v="4"/>
    <x v="1"/>
    <x v="1"/>
    <x v="14"/>
    <s v="XLED EP1 55"/>
    <s v="Open Cell"/>
    <n v="55"/>
    <s v="3840 x 2160"/>
    <m/>
    <s v="COB"/>
    <s v="PCB"/>
    <n v="8000"/>
    <n v="2000"/>
    <n v="4"/>
    <n v="220"/>
    <n v="3.3356877863501482"/>
    <n v="0.63458618850470649"/>
  </r>
  <r>
    <x v="4"/>
    <x v="1"/>
    <x v="1"/>
    <x v="14"/>
    <s v="XLED EP1 60"/>
    <s v="Open Cell"/>
    <n v="60"/>
    <s v="3840 x 2160"/>
    <m/>
    <s v="COB"/>
    <s v="PCB"/>
    <n v="8000"/>
    <n v="2000"/>
    <n v="0.186"/>
    <n v="11.16"/>
    <n v="0.18459310262314541"/>
    <n v="3.2459083542015731E-2"/>
  </r>
  <r>
    <x v="4"/>
    <x v="1"/>
    <x v="1"/>
    <x v="14"/>
    <s v="XLED EP1 65"/>
    <s v="Open Cell"/>
    <n v="65"/>
    <s v="3840 x 2160"/>
    <m/>
    <s v="COB"/>
    <s v="PCB"/>
    <n v="8000"/>
    <n v="2000"/>
    <n v="2.218"/>
    <n v="144.16999999999999"/>
    <n v="2.5833799198575669"/>
    <n v="0.4715246650683641"/>
  </r>
  <r>
    <x v="4"/>
    <x v="1"/>
    <x v="1"/>
    <x v="14"/>
    <s v="XLED EP1 70"/>
    <s v="Open Cell"/>
    <n v="70"/>
    <s v="3840 x 2160"/>
    <m/>
    <s v="COB"/>
    <s v="PCB"/>
    <n v="8000"/>
    <n v="2000"/>
    <n v="0.91"/>
    <n v="63.7"/>
    <n v="1.2292423007715132"/>
    <n v="0.20833821991298324"/>
  </r>
  <r>
    <x v="4"/>
    <x v="1"/>
    <x v="1"/>
    <x v="14"/>
    <s v="XLED EP1 75"/>
    <s v="Open Cell"/>
    <n v="75"/>
    <s v="3840 x 2160"/>
    <m/>
    <s v="COB"/>
    <s v="PCB"/>
    <n v="8000"/>
    <n v="2000"/>
    <n v="0.79900000000000004"/>
    <n v="59.925000000000004"/>
    <n v="1.238994363204748"/>
    <n v="0.22852088083519936"/>
  </r>
  <r>
    <x v="4"/>
    <x v="1"/>
    <x v="1"/>
    <x v="14"/>
    <s v="XLED DX1"/>
    <s v="Open Cell"/>
    <n v="65"/>
    <s v="7680 x 4320"/>
    <n v="1000000"/>
    <s v="COB"/>
    <s v="PCB"/>
    <n v="12096"/>
    <n v="1344"/>
    <n v="4.0000000000000001E-3"/>
    <n v="0.26"/>
    <n v="4.6589358338278933E-3"/>
    <n v="1.3079871346658746E-3"/>
  </r>
  <r>
    <x v="4"/>
    <x v="1"/>
    <x v="1"/>
    <x v="14"/>
    <s v="XLED DX1"/>
    <s v="Open Cell"/>
    <n v="75"/>
    <s v="7680 x 4320"/>
    <n v="1000000"/>
    <s v="COB"/>
    <s v="PCB"/>
    <n v="17279.640575999994"/>
    <n v="1919.9600639999994"/>
    <n v="2E-3"/>
    <n v="0.15"/>
    <n v="3.1013626112759642E-3"/>
    <n v="8.8562251215602416E-4"/>
  </r>
  <r>
    <x v="4"/>
    <x v="1"/>
    <x v="1"/>
    <x v="14"/>
    <s v="XLED DX1"/>
    <s v="Open Cell"/>
    <n v="85"/>
    <s v="7680 x 4320"/>
    <n v="1000000"/>
    <s v="COB"/>
    <s v="PCB"/>
    <n v="21060"/>
    <n v="2340"/>
    <n v="2E-3"/>
    <n v="0.17"/>
    <n v="3.9835279762611272E-3"/>
    <n v="1.1695411754800472E-3"/>
  </r>
  <r>
    <x v="4"/>
    <x v="1"/>
    <x v="1"/>
    <x v="8"/>
    <s v="5 SE"/>
    <m/>
    <n v="65"/>
    <s v="3840 x 2160"/>
    <n v="1000000"/>
    <s v="COB"/>
    <s v="PCB"/>
    <n v="37440"/>
    <n v="2340"/>
    <n v="0.1"/>
    <n v="6.5"/>
    <n v="0.11647339584569734"/>
    <n v="2.125900203193707E-2"/>
  </r>
  <r>
    <x v="4"/>
    <x v="1"/>
    <x v="1"/>
    <x v="8"/>
    <s v="S6 Pro"/>
    <s v="BOE"/>
    <n v="65"/>
    <s v="3840 x 2160"/>
    <n v="1000000"/>
    <s v="POB"/>
    <s v="PCB"/>
    <n v="3696"/>
    <n v="231"/>
    <n v="4.3"/>
    <n v="279.5"/>
    <n v="5.0083560213649854"/>
    <n v="0.63989596116130565"/>
  </r>
  <r>
    <x v="4"/>
    <x v="1"/>
    <x v="1"/>
    <x v="8"/>
    <s v="S6 Pro"/>
    <s v="BOE"/>
    <n v="75"/>
    <s v="3840 x 2160"/>
    <n v="1000000"/>
    <s v="POB"/>
    <s v="PCB"/>
    <n v="4992"/>
    <n v="312"/>
    <n v="3.7"/>
    <n v="277.5"/>
    <n v="5.737520830860535"/>
    <n v="0.74076230458468872"/>
  </r>
  <r>
    <x v="4"/>
    <x v="1"/>
    <x v="1"/>
    <x v="8"/>
    <s v="S6 Pro"/>
    <s v="BOE"/>
    <n v="98"/>
    <s v="3840 x 2160"/>
    <n v="1000000"/>
    <s v="POB"/>
    <s v="PCB"/>
    <n v="16080"/>
    <n v="1005"/>
    <n v="0.5"/>
    <n v="49"/>
    <n v="1.3237994008308602"/>
    <n v="0.19829204070242112"/>
  </r>
  <r>
    <x v="4"/>
    <x v="1"/>
    <x v="1"/>
    <x v="33"/>
    <m/>
    <m/>
    <n v="75"/>
    <s v="3840 x 2160"/>
    <m/>
    <s v="POB"/>
    <s v="PCB"/>
    <n v="4096"/>
    <n v="1024"/>
    <n v="0.5"/>
    <n v="37.5"/>
    <n v="0.77534065281899112"/>
    <n v="0.10010301413306603"/>
  </r>
  <r>
    <x v="4"/>
    <x v="1"/>
    <x v="1"/>
    <x v="33"/>
    <m/>
    <m/>
    <n v="85"/>
    <s v="3840 x 2160"/>
    <m/>
    <s v="POB"/>
    <s v="PCB"/>
    <n v="9600"/>
    <n v="2400"/>
    <n v="1"/>
    <n v="85"/>
    <n v="1.9917639881305635"/>
    <n v="0.26438938760322817"/>
  </r>
  <r>
    <x v="4"/>
    <x v="1"/>
    <x v="1"/>
    <x v="21"/>
    <m/>
    <m/>
    <n v="55"/>
    <s v="3840 x 2160"/>
    <m/>
    <s v="POB"/>
    <s v="PCB"/>
    <n v="6528"/>
    <n v="408"/>
    <n v="56.7"/>
    <n v="3118.5"/>
    <n v="47.283374371513354"/>
    <n v="6.29668145543795"/>
  </r>
  <r>
    <x v="4"/>
    <x v="1"/>
    <x v="1"/>
    <x v="21"/>
    <m/>
    <m/>
    <n v="65"/>
    <s v="3840 x 2160"/>
    <m/>
    <s v="COB"/>
    <s v="PCB"/>
    <n v="8512"/>
    <n v="532"/>
    <n v="104.6"/>
    <n v="6799"/>
    <n v="121.83117205459941"/>
    <n v="22.236916125406168"/>
  </r>
  <r>
    <x v="4"/>
    <x v="1"/>
    <x v="1"/>
    <x v="21"/>
    <m/>
    <m/>
    <n v="75"/>
    <s v="3840 x 2160"/>
    <m/>
    <s v="COB"/>
    <s v="PCB"/>
    <n v="16384"/>
    <n v="1024"/>
    <n v="110.5"/>
    <n v="8287.5"/>
    <n v="171.35028427299702"/>
    <n v="31.603951604867994"/>
  </r>
  <r>
    <x v="4"/>
    <x v="1"/>
    <x v="1"/>
    <x v="21"/>
    <m/>
    <m/>
    <n v="85"/>
    <s v="3840 x 2160"/>
    <m/>
    <s v="COB"/>
    <s v="PCB"/>
    <n v="14400"/>
    <n v="900"/>
    <n v="78.8"/>
    <n v="6698"/>
    <n v="156.95100226468841"/>
    <n v="29.762691061620544"/>
  </r>
  <r>
    <x v="4"/>
    <x v="1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0.99947324689491257"/>
  </r>
  <r>
    <x v="4"/>
    <x v="1"/>
    <x v="1"/>
    <x v="17"/>
    <m/>
    <s v="Open Cell"/>
    <n v="65"/>
    <s v="3840 x 2160"/>
    <n v="1000000"/>
    <s v="POB"/>
    <s v="PCB"/>
    <n v="9504"/>
    <n v="792"/>
    <n v="12.4"/>
    <n v="806"/>
    <n v="14.442701084866469"/>
    <n v="1.8452813763721374"/>
  </r>
  <r>
    <x v="4"/>
    <x v="1"/>
    <x v="1"/>
    <x v="17"/>
    <m/>
    <s v="Open Cell"/>
    <n v="75"/>
    <s v="3840 x 2160"/>
    <n v="1000000"/>
    <s v="COB"/>
    <s v="PCB"/>
    <n v="13685.759999999997"/>
    <n v="1140.4799999999998"/>
    <n v="18"/>
    <n v="1350"/>
    <n v="27.912263501483679"/>
    <n v="5.148155012557682"/>
  </r>
  <r>
    <x v="4"/>
    <x v="1"/>
    <x v="1"/>
    <x v="17"/>
    <m/>
    <s v="Open Cell"/>
    <n v="85"/>
    <s v="3840 x 2160"/>
    <n v="1000000"/>
    <s v="COB"/>
    <s v="PCB"/>
    <n v="17578.598399999999"/>
    <n v="1464.8832"/>
    <n v="20"/>
    <n v="1700"/>
    <n v="39.835279762611272"/>
    <n v="7.5539825029493759"/>
  </r>
  <r>
    <x v="4"/>
    <x v="1"/>
    <x v="1"/>
    <x v="17"/>
    <m/>
    <s v="Open Cell"/>
    <n v="100"/>
    <s v="3840 x 2160"/>
    <n v="1000000"/>
    <s v="COB"/>
    <s v="PCB"/>
    <n v="20000"/>
    <n v="2000"/>
    <n v="4.4000000000000004"/>
    <n v="440.00000000000006"/>
    <n v="12.129773768545995"/>
    <n v="2.4928142259732944"/>
  </r>
  <r>
    <x v="4"/>
    <x v="2"/>
    <x v="2"/>
    <x v="3"/>
    <s v="Creator Z16"/>
    <s v="AUO"/>
    <n v="16"/>
    <s v="2560 x 1600"/>
    <n v="1000000"/>
    <s v="COB"/>
    <s v="FPC"/>
    <n v="4000"/>
    <n v="1152"/>
    <n v="30"/>
    <n v="480"/>
    <n v="2.2268893483146064"/>
    <n v="2.081278010001069"/>
  </r>
  <r>
    <x v="4"/>
    <x v="2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37043322605986106"/>
  </r>
  <r>
    <x v="4"/>
    <x v="2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1.1112996781795832"/>
  </r>
  <r>
    <x v="4"/>
    <x v="2"/>
    <x v="2"/>
    <x v="3"/>
    <s v="Titan 18X / Raider 18HX / Stealth 18 AI Studio"/>
    <m/>
    <n v="18"/>
    <s v="3840 x 2400"/>
    <n v="1000000"/>
    <s v="COB"/>
    <s v="FPC"/>
    <n v="4000"/>
    <n v="1000"/>
    <n v="20"/>
    <n v="360"/>
    <n v="1.8789378876404492"/>
    <n v="1.4817329042394443"/>
  </r>
  <r>
    <x v="4"/>
    <x v="2"/>
    <x v="2"/>
    <x v="0"/>
    <s v="Macbook"/>
    <s v="LGD/Sharp"/>
    <n v="14.2"/>
    <s v="3024 x 1964"/>
    <n v="1000000"/>
    <s v="COB"/>
    <s v="FPC"/>
    <n v="10384"/>
    <n v="2596"/>
    <n v="750"/>
    <n v="10650"/>
    <n v="44.567961415984144"/>
    <n v="60.81100358439339"/>
  </r>
  <r>
    <x v="4"/>
    <x v="2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55.500746933361853"/>
  </r>
  <r>
    <x v="4"/>
    <x v="2"/>
    <x v="2"/>
    <x v="13"/>
    <s v="AERO 16"/>
    <s v="AUO"/>
    <n v="16"/>
    <s v="2560 x 1600"/>
    <n v="1000000"/>
    <s v="COB"/>
    <s v="FPC"/>
    <n v="4000"/>
    <n v="1152"/>
    <n v="20"/>
    <n v="320"/>
    <n v="1.4845928988764043"/>
    <n v="1.3875186733340461"/>
  </r>
  <r>
    <x v="4"/>
    <x v="2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1.1112996781795832"/>
  </r>
  <r>
    <x v="4"/>
    <x v="2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1.1112996781795832"/>
  </r>
  <r>
    <x v="4"/>
    <x v="2"/>
    <x v="2"/>
    <x v="7"/>
    <s v="PREDATOR HELIOS 500"/>
    <s v="AUO"/>
    <n v="16"/>
    <s v="2560 x 1600"/>
    <n v="1000000"/>
    <s v="COB"/>
    <s v="FPC"/>
    <n v="4000"/>
    <n v="1152"/>
    <n v="50"/>
    <n v="800"/>
    <n v="3.7114822471910114"/>
    <n v="3.4687966833351158"/>
  </r>
  <r>
    <x v="4"/>
    <x v="2"/>
    <x v="2"/>
    <x v="7"/>
    <s v="PREDATOR HELIOS 500"/>
    <s v="AUO"/>
    <n v="18"/>
    <s v="2560 x 1600"/>
    <n v="1000000"/>
    <s v="COB"/>
    <s v="FPC"/>
    <n v="4000"/>
    <n v="1152"/>
    <n v="30"/>
    <n v="540"/>
    <n v="2.8184068314606736"/>
    <n v="2.2225993563591664"/>
  </r>
  <r>
    <x v="4"/>
    <x v="2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1.4817329042394443"/>
  </r>
  <r>
    <x v="4"/>
    <x v="2"/>
    <x v="2"/>
    <x v="7"/>
    <s v="Predator Triton 14 (PT14-51)"/>
    <s v="AUO"/>
    <n v="14"/>
    <s v="2560 x 1600"/>
    <n v="1000000"/>
    <s v="COB"/>
    <s v="FPC"/>
    <n v="4000"/>
    <n v="1152"/>
    <n v="25"/>
    <n v="350"/>
    <n v="1.4208017977528087"/>
    <n v="1.4988627644040626"/>
  </r>
  <r>
    <x v="4"/>
    <x v="2"/>
    <x v="2"/>
    <x v="2"/>
    <s v="ROG Flow X16"/>
    <s v="AUO"/>
    <n v="16.2"/>
    <s v="2560 x 1600"/>
    <n v="1000000"/>
    <s v="COB"/>
    <s v="FPC"/>
    <n v="4000"/>
    <n v="512"/>
    <n v="45"/>
    <n v="729"/>
    <n v="3.4243643002247182"/>
    <n v="3.1219170150016038"/>
  </r>
  <r>
    <x v="4"/>
    <x v="2"/>
    <x v="2"/>
    <x v="2"/>
    <s v="ROG Zephyrus Duo 16"/>
    <s v="AUO"/>
    <n v="16.2"/>
    <s v="3456 x 2234"/>
    <n v="1000000"/>
    <s v="COB"/>
    <s v="FPC"/>
    <n v="4000"/>
    <n v="512"/>
    <n v="20"/>
    <n v="324"/>
    <n v="1.5438569537661995"/>
    <n v="1.6990537301945627"/>
  </r>
  <r>
    <x v="4"/>
    <x v="2"/>
    <x v="2"/>
    <x v="2"/>
    <s v="Strix Scar 18"/>
    <s v="AUO"/>
    <n v="18"/>
    <s v="2560 x 1600"/>
    <n v="1000000"/>
    <s v="COB"/>
    <s v="FPC"/>
    <n v="9216"/>
    <n v="2304"/>
    <n v="15"/>
    <n v="270"/>
    <n v="1.4092034157303368"/>
    <n v="1.1112996781795832"/>
  </r>
  <r>
    <x v="4"/>
    <x v="2"/>
    <x v="2"/>
    <x v="22"/>
    <s v="Legion 7i &amp; 7"/>
    <m/>
    <n v="16.2"/>
    <s v="2560 x 1600"/>
    <n v="1000000"/>
    <s v="COB"/>
    <s v="FPC"/>
    <n v="4000"/>
    <n v="512"/>
    <n v="90"/>
    <n v="1458"/>
    <n v="6.8487286004494363"/>
    <n v="6.2438340300032076"/>
  </r>
  <r>
    <x v="4"/>
    <x v="2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2.081278010001069"/>
  </r>
  <r>
    <x v="4"/>
    <x v="2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3.1476118052485313"/>
  </r>
  <r>
    <x v="4"/>
    <x v="2"/>
    <x v="2"/>
    <x v="22"/>
    <s v="Yoga Pro 9i"/>
    <s v="CSOT"/>
    <n v="16"/>
    <s v="3200 x 2000"/>
    <n v="1000000"/>
    <s v="COB"/>
    <s v="FPC"/>
    <n v="6144"/>
    <n v="1536"/>
    <n v="30"/>
    <n v="480"/>
    <n v="2.2268893483146064"/>
    <n v="2.081278010001069"/>
  </r>
  <r>
    <x v="4"/>
    <x v="2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1.6990537301945627"/>
  </r>
  <r>
    <x v="4"/>
    <x v="2"/>
    <x v="2"/>
    <x v="28"/>
    <s v="Blade 16"/>
    <s v="BOE"/>
    <n v="16"/>
    <s v="3840 x 2400"/>
    <n v="1000000"/>
    <s v="COB"/>
    <s v="FPC"/>
    <n v="10000"/>
    <n v="2596"/>
    <n v="30"/>
    <n v="480"/>
    <n v="2.2268893483146064"/>
    <n v="2.5485805952918441"/>
  </r>
  <r>
    <x v="4"/>
    <x v="2"/>
    <x v="2"/>
    <x v="28"/>
    <s v="Blade 18"/>
    <s v="BOE"/>
    <n v="18"/>
    <s v="2560 x 1600"/>
    <n v="1000000"/>
    <s v="COB"/>
    <s v="FPC"/>
    <n v="8000"/>
    <n v="2000"/>
    <n v="10"/>
    <n v="180"/>
    <n v="0.93946894382022461"/>
    <n v="0.74086645211972213"/>
  </r>
  <r>
    <x v="4"/>
    <x v="2"/>
    <x v="2"/>
    <x v="30"/>
    <s v="OMEN Transcend 16"/>
    <s v="AUO"/>
    <n v="16.100000000000001"/>
    <s v="2560 x 1440"/>
    <n v="1000000"/>
    <s v="COB"/>
    <s v="FPC"/>
    <n v="4000"/>
    <n v="1000"/>
    <n v="50"/>
    <n v="805.00000000000011"/>
    <n v="3.5729075665281895"/>
    <n v="3.4687966833351158"/>
  </r>
  <r>
    <x v="4"/>
    <x v="2"/>
    <x v="0"/>
    <x v="0"/>
    <s v="XDR"/>
    <s v="LGD"/>
    <n v="31.5"/>
    <s v="6016 x 3384"/>
    <n v="1000000"/>
    <s v="POB"/>
    <s v="PCB"/>
    <n v="576"/>
    <n v="576"/>
    <n v="1.5"/>
    <n v="47.25"/>
    <n v="0.41031027347181004"/>
    <n v="0.20075759683373792"/>
  </r>
  <r>
    <x v="4"/>
    <x v="2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1.4053031778361653"/>
  </r>
  <r>
    <x v="4"/>
    <x v="2"/>
    <x v="0"/>
    <x v="2"/>
    <s v="PG32UQX"/>
    <s v="AUO"/>
    <n v="31.5"/>
    <s v="3840 x 2160"/>
    <n v="1000000"/>
    <s v="POB"/>
    <s v="PCB"/>
    <n v="4608"/>
    <n v="576"/>
    <n v="15"/>
    <n v="472.5"/>
    <n v="4.1031027347181004"/>
    <n v="1.4053031778361653"/>
  </r>
  <r>
    <x v="4"/>
    <x v="2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1.8737375704482204"/>
  </r>
  <r>
    <x v="4"/>
    <x v="2"/>
    <x v="0"/>
    <x v="2"/>
    <s v="PA27UCX-K"/>
    <s v="AUO"/>
    <n v="27"/>
    <s v="3440 x 1440"/>
    <n v="1000000"/>
    <s v="POB"/>
    <s v="PCB"/>
    <n v="2304"/>
    <n v="576"/>
    <n v="18"/>
    <n v="486"/>
    <n v="3.0154261796962722"/>
    <n v="1.6863638134033982"/>
  </r>
  <r>
    <x v="4"/>
    <x v="2"/>
    <x v="0"/>
    <x v="7"/>
    <s v="X32 (Predator)"/>
    <s v="AUO"/>
    <n v="31.5"/>
    <s v="3840 x 2160"/>
    <n v="1000000"/>
    <s v="POB"/>
    <s v="PCB"/>
    <n v="2304"/>
    <n v="1152"/>
    <n v="16"/>
    <n v="504"/>
    <n v="4.3766429170326404"/>
    <n v="1.4989900563585763"/>
  </r>
  <r>
    <x v="4"/>
    <x v="2"/>
    <x v="0"/>
    <x v="7"/>
    <s v="X27S"/>
    <s v="AUO"/>
    <n v="27"/>
    <s v="3840 x 2160"/>
    <n v="1000000"/>
    <s v="POB"/>
    <s v="PCB"/>
    <n v="2304"/>
    <n v="512"/>
    <n v="15"/>
    <n v="405"/>
    <n v="3.0145244581602371"/>
    <n v="1.4053031778361653"/>
  </r>
  <r>
    <x v="4"/>
    <x v="2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0.93686878522411021"/>
  </r>
  <r>
    <x v="4"/>
    <x v="2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4053031778361653"/>
  </r>
  <r>
    <x v="4"/>
    <x v="2"/>
    <x v="0"/>
    <x v="7"/>
    <s v="Predator X32Q FS"/>
    <s v="AUO"/>
    <n v="31.5"/>
    <s v="3440 x 1440"/>
    <n v="1000000"/>
    <s v="POB"/>
    <s v="PCB"/>
    <n v="2304"/>
    <n v="1152"/>
    <n v="10"/>
    <n v="315"/>
    <n v="2.2801833766221811"/>
    <n v="0.93686878522411021"/>
  </r>
  <r>
    <x v="4"/>
    <x v="2"/>
    <x v="0"/>
    <x v="7"/>
    <s v="Predator X34 V3"/>
    <s v="AUO"/>
    <n v="34"/>
    <s v="3440 x 1440"/>
    <n v="1000000"/>
    <s v="POB"/>
    <s v="PCB"/>
    <n v="9216"/>
    <n v="2304"/>
    <n v="3"/>
    <n v="102"/>
    <n v="0.79694391031753331"/>
    <n v="0.2810606355672331"/>
  </r>
  <r>
    <x v="4"/>
    <x v="2"/>
    <x v="0"/>
    <x v="7"/>
    <s v="Predator Z57"/>
    <s v="AUO"/>
    <n v="57"/>
    <s v="7680 x 2160"/>
    <n v="1000000"/>
    <s v="POB"/>
    <s v="PCB"/>
    <n v="9216"/>
    <n v="2304"/>
    <n v="2"/>
    <n v="114"/>
    <n v="1.0926406405791855"/>
    <n v="0.31412659269278992"/>
  </r>
  <r>
    <x v="4"/>
    <x v="2"/>
    <x v="0"/>
    <x v="18"/>
    <s v="EX321UX"/>
    <s v="AUO"/>
    <n v="32"/>
    <s v="3840 x 2160"/>
    <n v="1000000"/>
    <s v="POB"/>
    <s v="PCB"/>
    <n v="4608"/>
    <n v="1152"/>
    <n v="4"/>
    <n v="128"/>
    <n v="1.1291716671810088"/>
    <n v="1.004"/>
  </r>
  <r>
    <x v="4"/>
    <x v="2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4053031778361653"/>
  </r>
  <r>
    <x v="4"/>
    <x v="2"/>
    <x v="0"/>
    <x v="10"/>
    <s v="AG274QXM"/>
    <s v="LGD"/>
    <n v="27"/>
    <s v="3840 x 2160"/>
    <n v="80000000"/>
    <s v="POB"/>
    <s v="PCB"/>
    <n v="2304"/>
    <n v="576"/>
    <n v="45"/>
    <n v="1215"/>
    <n v="9.0435733744807116"/>
    <n v="4.215909533508496"/>
  </r>
  <r>
    <x v="4"/>
    <x v="2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1.580966075065686"/>
  </r>
  <r>
    <x v="4"/>
    <x v="2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2.3714491125985293"/>
  </r>
  <r>
    <x v="4"/>
    <x v="2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3.2790407482843857"/>
  </r>
  <r>
    <x v="4"/>
    <x v="2"/>
    <x v="0"/>
    <x v="10"/>
    <s v="PD32M"/>
    <s v="AUO"/>
    <n v="31.5"/>
    <s v="3840 x 2160"/>
    <n v="1000000"/>
    <s v="POB"/>
    <s v="PCB"/>
    <n v="2304"/>
    <n v="576"/>
    <n v="20"/>
    <n v="630"/>
    <n v="5.4708036462908005"/>
    <n v="1.8737375704482204"/>
  </r>
  <r>
    <x v="4"/>
    <x v="2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1857245562992647"/>
  </r>
  <r>
    <x v="4"/>
    <x v="2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1.1857245562992647"/>
  </r>
  <r>
    <x v="4"/>
    <x v="2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1.8737375704482204"/>
  </r>
  <r>
    <x v="4"/>
    <x v="2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0075759683373793"/>
  </r>
  <r>
    <x v="4"/>
    <x v="2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0.93686878522411021"/>
  </r>
  <r>
    <x v="4"/>
    <x v="2"/>
    <x v="0"/>
    <x v="19"/>
    <m/>
    <s v="HKC"/>
    <n v="27"/>
    <s v="3840 x 2160"/>
    <s v="TBD"/>
    <s v="POB"/>
    <s v="PCB"/>
    <n v="5000"/>
    <n v="1152"/>
    <n v="15"/>
    <n v="405"/>
    <n v="3.0145244581602371"/>
    <n v="1.4053031778361653"/>
  </r>
  <r>
    <x v="4"/>
    <x v="2"/>
    <x v="0"/>
    <x v="19"/>
    <m/>
    <s v="HKC"/>
    <n v="31.5"/>
    <s v="3840 x 2160"/>
    <s v="TBD"/>
    <s v="POB"/>
    <s v="PCB"/>
    <n v="5000"/>
    <n v="1152"/>
    <n v="15"/>
    <n v="472.5"/>
    <n v="4.1031027347181004"/>
    <n v="1.4053031778361653"/>
  </r>
  <r>
    <x v="4"/>
    <x v="2"/>
    <x v="0"/>
    <x v="3"/>
    <s v="MEG271G"/>
    <s v="AUO"/>
    <n v="27"/>
    <s v="3840 x 2160"/>
    <n v="1000000"/>
    <s v="POB"/>
    <s v="PCB"/>
    <n v="2304"/>
    <n v="576"/>
    <n v="20"/>
    <n v="540"/>
    <n v="4.0193659442136491"/>
    <n v="1.8737375704482204"/>
  </r>
  <r>
    <x v="4"/>
    <x v="2"/>
    <x v="0"/>
    <x v="20"/>
    <s v="M27P20"/>
    <m/>
    <n v="27"/>
    <s v="3840 x 2160"/>
    <s v="TBD"/>
    <s v="POB"/>
    <s v="PCB"/>
    <n v="5000"/>
    <n v="1152"/>
    <n v="20"/>
    <n v="540"/>
    <n v="4.0193659442136491"/>
    <n v="1.8737375704482204"/>
  </r>
  <r>
    <x v="4"/>
    <x v="2"/>
    <x v="0"/>
    <x v="20"/>
    <s v="M32P10"/>
    <m/>
    <n v="31.5"/>
    <s v="3840 x 2160"/>
    <s v="TBD"/>
    <s v="POB"/>
    <s v="PCB"/>
    <n v="5000"/>
    <n v="1152"/>
    <n v="15"/>
    <n v="472.5"/>
    <n v="4.1031027347181004"/>
    <n v="1.4053031778361653"/>
  </r>
  <r>
    <x v="4"/>
    <x v="2"/>
    <x v="0"/>
    <x v="21"/>
    <m/>
    <m/>
    <n v="27"/>
    <s v="3840 x 2160"/>
    <s v="TBD"/>
    <s v="COB"/>
    <s v="PCB"/>
    <n v="5000"/>
    <n v="1152"/>
    <n v="5"/>
    <n v="135"/>
    <n v="1.0048414860534123"/>
    <n v="0.46843439261205511"/>
  </r>
  <r>
    <x v="4"/>
    <x v="2"/>
    <x v="0"/>
    <x v="21"/>
    <m/>
    <m/>
    <n v="31.5"/>
    <s v="3840 x 2160"/>
    <s v="TBD"/>
    <s v="COB"/>
    <s v="PCB"/>
    <n v="5000"/>
    <n v="1152"/>
    <n v="5"/>
    <n v="157.5"/>
    <n v="1.3677009115727001"/>
    <n v="0.46843439261205511"/>
  </r>
  <r>
    <x v="4"/>
    <x v="2"/>
    <x v="0"/>
    <x v="23"/>
    <m/>
    <m/>
    <n v="27"/>
    <s v="3840 x 2160"/>
    <s v="TBD"/>
    <s v="POB"/>
    <s v="PCB"/>
    <n v="2304"/>
    <n v="576"/>
    <n v="20"/>
    <n v="540"/>
    <n v="4.0193659442136491"/>
    <n v="1.8737375704482204"/>
  </r>
  <r>
    <x v="4"/>
    <x v="2"/>
    <x v="0"/>
    <x v="23"/>
    <m/>
    <m/>
    <n v="31.5"/>
    <s v="3840 x 2160"/>
    <s v="TBD"/>
    <s v="POB"/>
    <s v="PCB"/>
    <n v="4608"/>
    <n v="1152"/>
    <n v="15"/>
    <n v="472.5"/>
    <n v="4.1031027347181004"/>
    <n v="1.4053031778361653"/>
  </r>
  <r>
    <x v="4"/>
    <x v="2"/>
    <x v="0"/>
    <x v="22"/>
    <s v="Creator Extreme"/>
    <s v="BOE"/>
    <n v="27"/>
    <s v="3840 x 2160"/>
    <s v="TBD"/>
    <s v="COB"/>
    <s v="PCB"/>
    <n v="10368"/>
    <n v="1152"/>
    <n v="30"/>
    <n v="810"/>
    <n v="6.0290489163204741"/>
    <n v="2.8106063556723306"/>
  </r>
  <r>
    <x v="4"/>
    <x v="2"/>
    <x v="0"/>
    <x v="22"/>
    <s v="ThinkVision P27pz-30"/>
    <s v="BOE"/>
    <n v="27"/>
    <s v="3840 x 2160"/>
    <s v="TBD"/>
    <s v="COB"/>
    <s v="PCB"/>
    <n v="4608"/>
    <n v="1152"/>
    <n v="25"/>
    <n v="675"/>
    <n v="5.0242074302670616"/>
    <n v="2.3421719630602755"/>
  </r>
  <r>
    <x v="4"/>
    <x v="2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1.4053031778361653"/>
  </r>
  <r>
    <x v="4"/>
    <x v="2"/>
    <x v="0"/>
    <x v="22"/>
    <s v="Legion Y34wz-30"/>
    <s v="BOE"/>
    <n v="34"/>
    <s v="3440 x 1440"/>
    <s v="TBD"/>
    <s v="COB"/>
    <s v="PCB"/>
    <n v="9216"/>
    <n v="1151"/>
    <n v="3"/>
    <n v="102"/>
    <n v="0.79694391031753331"/>
    <n v="0.2810606355672331"/>
  </r>
  <r>
    <x v="4"/>
    <x v="2"/>
    <x v="0"/>
    <x v="25"/>
    <s v="27M2U"/>
    <s v="AUO"/>
    <n v="27"/>
    <s v="3840 x 2160"/>
    <s v="TBD"/>
    <s v="POB"/>
    <s v="PCB"/>
    <n v="1536"/>
    <n v="384"/>
    <n v="30"/>
    <n v="810"/>
    <n v="6.0290489163204741"/>
    <n v="2.8106063556723306"/>
  </r>
  <r>
    <x v="4"/>
    <x v="2"/>
    <x v="0"/>
    <x v="25"/>
    <s v="27M2V"/>
    <s v="AUO"/>
    <n v="27"/>
    <s v="3840 x 2160"/>
    <s v="TBD"/>
    <s v="POB"/>
    <s v="PCB"/>
    <n v="2304"/>
    <n v="1152"/>
    <n v="15"/>
    <n v="405"/>
    <n v="3.0145244581602371"/>
    <n v="1.4053031778361653"/>
  </r>
  <r>
    <x v="4"/>
    <x v="2"/>
    <x v="0"/>
    <x v="25"/>
    <s v="32M2V"/>
    <s v="AUO"/>
    <n v="31.5"/>
    <s v="3840 x 2160"/>
    <s v="TBD"/>
    <s v="POB"/>
    <s v="PCB"/>
    <n v="2304"/>
    <n v="1152"/>
    <n v="15"/>
    <n v="472.5"/>
    <n v="4.1031027347181004"/>
    <n v="1.4053031778361653"/>
  </r>
  <r>
    <x v="4"/>
    <x v="2"/>
    <x v="0"/>
    <x v="26"/>
    <m/>
    <s v="AUO"/>
    <n v="27"/>
    <s v="3840 x 2160"/>
    <s v="TBD"/>
    <s v="POB"/>
    <s v="PCB"/>
    <n v="2304"/>
    <n v="1152"/>
    <n v="35"/>
    <n v="945"/>
    <n v="7.0338904023738866"/>
    <n v="3.2790407482843857"/>
  </r>
  <r>
    <x v="4"/>
    <x v="2"/>
    <x v="0"/>
    <x v="26"/>
    <m/>
    <s v="AUO"/>
    <n v="31.5"/>
    <s v="3840 x 2160"/>
    <s v="TBD"/>
    <s v="POB"/>
    <s v="PCB"/>
    <n v="2304"/>
    <n v="1152"/>
    <n v="30"/>
    <n v="945"/>
    <n v="8.2062054694362008"/>
    <n v="2.8106063556723306"/>
  </r>
  <r>
    <x v="4"/>
    <x v="2"/>
    <x v="0"/>
    <x v="26"/>
    <s v="Army M34E7R"/>
    <m/>
    <n v="34"/>
    <s v="3440 x 1440"/>
    <s v="TBD"/>
    <s v="POB"/>
    <s v="PCB"/>
    <n v="2304"/>
    <n v="1152"/>
    <n v="2"/>
    <n v="68"/>
    <n v="0.53129594021168891"/>
    <n v="0.18737375704482204"/>
  </r>
  <r>
    <x v="4"/>
    <x v="2"/>
    <x v="0"/>
    <x v="31"/>
    <s v="GM001J"/>
    <s v="AUP"/>
    <n v="27"/>
    <s v="3840 x 2160"/>
    <s v="TBD"/>
    <s v="POB"/>
    <s v="PCB"/>
    <n v="2304"/>
    <n v="1152"/>
    <n v="5"/>
    <n v="135"/>
    <n v="1.0048414860534123"/>
    <n v="0.46843439261205511"/>
  </r>
  <r>
    <x v="4"/>
    <x v="2"/>
    <x v="0"/>
    <x v="27"/>
    <s v="XG272G-2K"/>
    <s v="Innolux"/>
    <n v="27"/>
    <s v="2560 x 1440"/>
    <n v="1000000"/>
    <s v="POB"/>
    <s v="PCB"/>
    <n v="2304"/>
    <n v="1152"/>
    <n v="25"/>
    <n v="675"/>
    <n v="5.0242074302670616"/>
    <n v="1.9762075938321075"/>
  </r>
  <r>
    <x v="4"/>
    <x v="2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0.93686878522411021"/>
  </r>
  <r>
    <x v="4"/>
    <x v="2"/>
    <x v="0"/>
    <x v="27"/>
    <s v="XG341C-2K"/>
    <s v="AUO"/>
    <n v="34"/>
    <s v="3440 x 1440"/>
    <n v="1000000"/>
    <s v="POB"/>
    <s v="PCB"/>
    <n v="2304"/>
    <n v="1152"/>
    <n v="15"/>
    <n v="510"/>
    <n v="3.9847195515876663"/>
    <n v="1.4053031778361653"/>
  </r>
  <r>
    <x v="4"/>
    <x v="2"/>
    <x v="0"/>
    <x v="29"/>
    <s v="GP27-FQS"/>
    <s v="CSOT"/>
    <n v="27"/>
    <s v="2560 x 1440"/>
    <s v="TBD"/>
    <s v="POB"/>
    <s v="PCB"/>
    <n v="5000"/>
    <n v="1152"/>
    <n v="10"/>
    <n v="270"/>
    <n v="2.0096829721068246"/>
    <n v="0.79048303753284299"/>
  </r>
  <r>
    <x v="4"/>
    <x v="2"/>
    <x v="0"/>
    <x v="29"/>
    <s v="GP27QP"/>
    <m/>
    <n v="27"/>
    <s v="2560 x 1440"/>
    <n v="1000000"/>
    <s v="POB"/>
    <s v="PCB"/>
    <n v="5000"/>
    <n v="1152"/>
    <n v="3"/>
    <n v="81"/>
    <n v="0.60290489163204752"/>
    <n v="0.2371449112598529"/>
  </r>
  <r>
    <x v="4"/>
    <x v="2"/>
    <x v="0"/>
    <x v="6"/>
    <s v="F32D80U"/>
    <s v="BOE"/>
    <n v="27"/>
    <s v="2560 x 1440"/>
    <s v="TBD"/>
    <s v="POB"/>
    <s v="PCB"/>
    <n v="5000"/>
    <n v="1152"/>
    <n v="15"/>
    <n v="405"/>
    <n v="3.0145244581602371"/>
    <n v="1.4053031778361653"/>
  </r>
  <r>
    <x v="4"/>
    <x v="2"/>
    <x v="0"/>
    <x v="1"/>
    <s v="27R83U"/>
    <s v="CSOT"/>
    <n v="27"/>
    <s v="3840 x 2160"/>
    <n v="1000000"/>
    <s v="POB"/>
    <s v="PCB"/>
    <n v="4608"/>
    <n v="1152"/>
    <n v="12"/>
    <n v="324"/>
    <n v="2.4116195665281901"/>
    <n v="3.6120000000000001"/>
  </r>
  <r>
    <x v="4"/>
    <x v="2"/>
    <x v="0"/>
    <x v="1"/>
    <s v="34R83Q"/>
    <s v="CSOT"/>
    <n v="34"/>
    <s v="3440 x 1440"/>
    <n v="1000000"/>
    <s v="POB"/>
    <s v="PCB"/>
    <n v="4608"/>
    <n v="1152"/>
    <n v="6"/>
    <n v="204"/>
    <n v="1.5938878206350666"/>
    <n v="0.56212127113446619"/>
  </r>
  <r>
    <x v="4"/>
    <x v="2"/>
    <x v="0"/>
    <x v="17"/>
    <m/>
    <m/>
    <n v="27"/>
    <s v="3840 x 2160"/>
    <n v="1000000"/>
    <s v="POB"/>
    <s v="PCB"/>
    <n v="5000"/>
    <n v="1152"/>
    <n v="40"/>
    <n v="1080"/>
    <n v="8.0387318884272982"/>
    <n v="0"/>
  </r>
  <r>
    <x v="4"/>
    <x v="2"/>
    <x v="0"/>
    <x v="17"/>
    <m/>
    <m/>
    <n v="31.5"/>
    <s v="3840 x 2160"/>
    <s v="TBD"/>
    <s v="POB"/>
    <s v="PCB"/>
    <n v="5000"/>
    <n v="1152"/>
    <n v="73"/>
    <n v="2299.5"/>
    <n v="19.968433308961423"/>
    <n v="6.8391421321360051"/>
  </r>
  <r>
    <x v="4"/>
    <x v="2"/>
    <x v="0"/>
    <x v="17"/>
    <m/>
    <m/>
    <n v="49"/>
    <s v="5120 x 1440"/>
    <n v="1000000"/>
    <s v="POB"/>
    <s v="PCB"/>
    <n v="5000"/>
    <n v="1152"/>
    <n v="20"/>
    <n v="980"/>
    <n v="8.0745773408144768"/>
    <n v="2.6767679577831722"/>
  </r>
  <r>
    <x v="4"/>
    <x v="2"/>
    <x v="1"/>
    <x v="9"/>
    <m/>
    <s v="Open Cell"/>
    <n v="55"/>
    <s v="3840 x 2160"/>
    <n v="1000000"/>
    <s v="POB"/>
    <s v="PCB"/>
    <n v="4000"/>
    <n v="500"/>
    <n v="4.4020000000000001"/>
    <n v="242.11"/>
    <n v="3.6709244088783382"/>
    <n v="0.48885347031460058"/>
  </r>
  <r>
    <x v="4"/>
    <x v="2"/>
    <x v="1"/>
    <x v="9"/>
    <m/>
    <s v="Open Cell"/>
    <n v="65"/>
    <s v="3840 x 2160"/>
    <n v="1000000"/>
    <s v="COB"/>
    <s v="PCB"/>
    <n v="16384"/>
    <n v="1000"/>
    <n v="6.4180000000000001"/>
    <n v="417.17"/>
    <n v="7.4752625453768546"/>
    <n v="1.3644027504097209"/>
  </r>
  <r>
    <x v="4"/>
    <x v="2"/>
    <x v="1"/>
    <x v="9"/>
    <m/>
    <s v="Open Cell"/>
    <n v="75"/>
    <s v="3840 x 2160"/>
    <n v="1000000"/>
    <s v="COB"/>
    <s v="PCB"/>
    <n v="12000"/>
    <n v="1000"/>
    <n v="5.5309999999999997"/>
    <n v="414.82499999999999"/>
    <n v="8.5768183014836801"/>
    <n v="1.5819136319142522"/>
  </r>
  <r>
    <x v="4"/>
    <x v="2"/>
    <x v="1"/>
    <x v="9"/>
    <m/>
    <s v="Open Cell"/>
    <n v="86"/>
    <s v="3840 x 2160"/>
    <n v="1000000"/>
    <s v="COB"/>
    <s v="PCB"/>
    <n v="18000"/>
    <n v="1200"/>
    <n v="2.976"/>
    <n v="255.93600000000001"/>
    <n v="6.0677803866701492"/>
    <n v="1.1240325964388671"/>
  </r>
  <r>
    <x v="4"/>
    <x v="2"/>
    <x v="1"/>
    <x v="9"/>
    <m/>
    <s v="Open Cell"/>
    <n v="65"/>
    <s v="7680 x 4320"/>
    <n v="1000000"/>
    <s v="COB"/>
    <s v="PCB"/>
    <n v="12000"/>
    <n v="1000"/>
    <n v="0.112"/>
    <n v="7.28"/>
    <n v="0.13045020334718102"/>
    <n v="3.6623639770644492E-2"/>
  </r>
  <r>
    <x v="4"/>
    <x v="2"/>
    <x v="1"/>
    <x v="9"/>
    <m/>
    <s v="Open Cell"/>
    <n v="75"/>
    <s v="7680 x 4320"/>
    <n v="1000000"/>
    <s v="COB"/>
    <s v="PCB"/>
    <n v="16000"/>
    <n v="2000"/>
    <n v="0.187"/>
    <n v="14.025"/>
    <n v="0.28997740415430268"/>
    <n v="8.2805704886588255E-2"/>
  </r>
  <r>
    <x v="4"/>
    <x v="2"/>
    <x v="1"/>
    <x v="9"/>
    <m/>
    <s v="Open Cell"/>
    <n v="86"/>
    <s v="7680 x 4320"/>
    <n v="1000000"/>
    <s v="COB"/>
    <s v="PCB"/>
    <n v="28800"/>
    <n v="2400"/>
    <n v="9.4E-2"/>
    <n v="8.0839999999999996"/>
    <n v="0.19165704178326415"/>
    <n v="5.4968435247562217E-2"/>
  </r>
  <r>
    <x v="4"/>
    <x v="2"/>
    <x v="1"/>
    <x v="5"/>
    <s v="2022 Model"/>
    <s v="Open Cell"/>
    <n v="43"/>
    <s v="3840 x 2160"/>
    <n v="1000000"/>
    <s v="POB"/>
    <s v="PCB"/>
    <n v="3614.6269090909086"/>
    <n v="301.21890909090905"/>
    <n v="19.984000000000002"/>
    <n v="859.31200000000013"/>
    <n v="10.186367880310508"/>
    <n v="2.4786705764379833"/>
  </r>
  <r>
    <x v="4"/>
    <x v="2"/>
    <x v="1"/>
    <x v="5"/>
    <s v="2022 Model"/>
    <s v="Open Cell"/>
    <n v="50"/>
    <s v="3840 x 2160"/>
    <n v="1000000"/>
    <s v="COB"/>
    <s v="PCB"/>
    <n v="4887.272727272727"/>
    <n v="407.27272727272725"/>
    <n v="25.713999999999999"/>
    <n v="1285.6999999999998"/>
    <n v="17.721875152522255"/>
    <n v="3.7085793752750047"/>
  </r>
  <r>
    <x v="4"/>
    <x v="2"/>
    <x v="1"/>
    <x v="5"/>
    <s v="2022 Model"/>
    <s v="Open Cell"/>
    <n v="55"/>
    <s v="3840 x 2160"/>
    <n v="1000000"/>
    <s v="COB"/>
    <s v="PCB"/>
    <n v="6283.636363636364"/>
    <n v="523.63636363636363"/>
    <n v="75.984999999999999"/>
    <n v="4179.1750000000002"/>
    <n v="63.365559111454004"/>
    <n v="12.05475788338253"/>
  </r>
  <r>
    <x v="4"/>
    <x v="2"/>
    <x v="1"/>
    <x v="5"/>
    <s v="2022 Model"/>
    <s v="Open Cell"/>
    <n v="65"/>
    <s v="3840 x 2160"/>
    <n v="1000000"/>
    <s v="COB"/>
    <s v="PCB"/>
    <n v="8640"/>
    <n v="720"/>
    <n v="70.751999999999995"/>
    <n v="4598.88"/>
    <n v="82.407257028747765"/>
    <n v="15.041169117636112"/>
  </r>
  <r>
    <x v="4"/>
    <x v="2"/>
    <x v="1"/>
    <x v="5"/>
    <s v="2022 Model"/>
    <s v="Open Cell"/>
    <n v="75"/>
    <s v="3840 x 2160"/>
    <n v="1000000"/>
    <s v="COB"/>
    <s v="PCB"/>
    <n v="10909.09090909091"/>
    <n v="909.09090909090912"/>
    <n v="47.606000000000002"/>
    <n v="3570.4500000000003"/>
    <n v="73.821734236201777"/>
    <n v="13.615725973767834"/>
  </r>
  <r>
    <x v="4"/>
    <x v="2"/>
    <x v="1"/>
    <x v="5"/>
    <s v="2022 Model"/>
    <s v="Open Cell"/>
    <n v="85"/>
    <s v="3840 x 2160"/>
    <n v="1000000"/>
    <s v="COB"/>
    <s v="PCB"/>
    <n v="14400"/>
    <n v="1200"/>
    <n v="44.569000000000003"/>
    <n v="3788.3650000000002"/>
    <n v="88.770929186991097"/>
    <n v="16.83367230869754"/>
  </r>
  <r>
    <x v="4"/>
    <x v="2"/>
    <x v="1"/>
    <x v="5"/>
    <s v="2022 Model"/>
    <s v="Open Cell"/>
    <n v="98"/>
    <s v="3840 x 2160"/>
    <n v="1000000"/>
    <s v="COB"/>
    <s v="PCB"/>
    <n v="19141.53633217993"/>
    <n v="1595.1280276816608"/>
    <n v="2.484"/>
    <n v="243.43199999999999"/>
    <n v="6.5766354233277129"/>
    <n v="1.4073069402994689"/>
  </r>
  <r>
    <x v="4"/>
    <x v="2"/>
    <x v="1"/>
    <x v="5"/>
    <s v="2022 Model"/>
    <s v="Open Cell"/>
    <n v="55"/>
    <s v="7680 x 4320"/>
    <n v="1000000"/>
    <s v="COB"/>
    <s v="PCB"/>
    <n v="7873.1360946745563"/>
    <n v="962.27218934911241"/>
    <n v="3.9540000000000002"/>
    <n v="217.47"/>
    <n v="3.2973273768071216"/>
    <n v="0.96486798581678268"/>
  </r>
  <r>
    <x v="4"/>
    <x v="2"/>
    <x v="1"/>
    <x v="5"/>
    <s v="2022 Model"/>
    <s v="Open Cell"/>
    <n v="65"/>
    <s v="7680 x 4320"/>
    <n v="1000000"/>
    <s v="COB"/>
    <s v="PCB"/>
    <n v="10996.363636363636"/>
    <n v="1221.8181818181818"/>
    <n v="9.0069999999999997"/>
    <n v="585.45499999999993"/>
    <n v="10.490758763821958"/>
    <n v="2.9452600304838832"/>
  </r>
  <r>
    <x v="4"/>
    <x v="2"/>
    <x v="1"/>
    <x v="5"/>
    <s v="2022 Model"/>
    <s v="Open Cell"/>
    <n v="75"/>
    <s v="7680 x 4320"/>
    <n v="1000000"/>
    <s v="COB"/>
    <s v="PCB"/>
    <n v="15708.764159999995"/>
    <n v="1745.4182399999995"/>
    <n v="5.8150000000000004"/>
    <n v="436.12500000000006"/>
    <n v="9.0172117922848667"/>
    <n v="2.5749474540936403"/>
  </r>
  <r>
    <x v="4"/>
    <x v="2"/>
    <x v="1"/>
    <x v="5"/>
    <s v="2022 Model"/>
    <s v="Open Cell"/>
    <n v="85"/>
    <s v="7680 x 4320"/>
    <n v="1000000"/>
    <s v="COB"/>
    <s v="PCB"/>
    <n v="19145.454545454544"/>
    <n v="2127.272727272727"/>
    <n v="5.0049999999999999"/>
    <n v="425.42500000000001"/>
    <n v="9.9687787605934695"/>
    <n v="2.9267767916388183"/>
  </r>
  <r>
    <x v="4"/>
    <x v="2"/>
    <x v="1"/>
    <x v="5"/>
    <s v="2021 Model"/>
    <s v="Open Cell"/>
    <n v="98"/>
    <s v="7680 x 4320"/>
    <n v="1000000"/>
    <s v="COB"/>
    <s v="PCB"/>
    <n v="25000"/>
    <n v="2500"/>
    <n v="9.2999999999999999E-2"/>
    <n v="9.1140000000000008"/>
    <n v="0.24622668855454002"/>
    <n v="7.9033541937107848E-2"/>
  </r>
  <r>
    <x v="4"/>
    <x v="2"/>
    <x v="1"/>
    <x v="16"/>
    <s v="Bravia 7"/>
    <m/>
    <n v="55"/>
    <s v="3840 x 2160"/>
    <n v="1000000"/>
    <s v="COB"/>
    <s v="PCB"/>
    <n v="4096"/>
    <n v="1024"/>
    <n v="18.923999999999999"/>
    <n v="1040.82"/>
    <n v="15.781138917222551"/>
    <n v="3.0022272578157665"/>
  </r>
  <r>
    <x v="4"/>
    <x v="2"/>
    <x v="1"/>
    <x v="16"/>
    <s v="Bravia 7"/>
    <m/>
    <n v="65"/>
    <s v="3840 x 2160"/>
    <n v="1000000"/>
    <s v="POB"/>
    <s v="PCB"/>
    <n v="6240"/>
    <n v="1560"/>
    <n v="46.182000000000002"/>
    <n v="3001.83"/>
    <n v="53.789743669459945"/>
    <n v="6.8724826228724236"/>
  </r>
  <r>
    <x v="4"/>
    <x v="2"/>
    <x v="1"/>
    <x v="16"/>
    <s v="Bravia 7"/>
    <m/>
    <n v="75"/>
    <s v="3840 x 2160"/>
    <n v="1000000"/>
    <s v="POB"/>
    <s v="PCB"/>
    <n v="7680"/>
    <n v="1920"/>
    <n v="26.199000000000002"/>
    <n v="1964.9250000000002"/>
    <n v="40.626299526409497"/>
    <n v="5.2451977345443943"/>
  </r>
  <r>
    <x v="4"/>
    <x v="2"/>
    <x v="1"/>
    <x v="16"/>
    <s v="Bravia 7"/>
    <m/>
    <n v="85"/>
    <s v="3840 x 2160"/>
    <n v="1000000"/>
    <s v="POB"/>
    <s v="PCB"/>
    <n v="11232"/>
    <n v="2808"/>
    <n v="14.616"/>
    <n v="1242.3599999999999"/>
    <n v="29.111622450516318"/>
    <n v="3.8643152892087826"/>
  </r>
  <r>
    <x v="4"/>
    <x v="2"/>
    <x v="1"/>
    <x v="1"/>
    <s v="55R635"/>
    <s v="Open Cell"/>
    <n v="55"/>
    <s v="3840 x 2160"/>
    <n v="1000000"/>
    <s v="POB"/>
    <s v="PCB"/>
    <n v="2048"/>
    <n v="128"/>
    <n v="94.1"/>
    <n v="5175.5"/>
    <n v="78.472055173887242"/>
    <n v="10.450048059201253"/>
  </r>
  <r>
    <x v="4"/>
    <x v="2"/>
    <x v="1"/>
    <x v="1"/>
    <s v="65R635"/>
    <s v="ChinaStar"/>
    <n v="65"/>
    <s v="3840 x 2160"/>
    <n v="1000000"/>
    <s v="POB"/>
    <s v="PCB"/>
    <n v="2560"/>
    <n v="160"/>
    <n v="155.5"/>
    <n v="10107.5"/>
    <n v="181.11613054005934"/>
    <n v="23.140423711763496"/>
  </r>
  <r>
    <x v="4"/>
    <x v="2"/>
    <x v="1"/>
    <x v="1"/>
    <s v="75R635"/>
    <s v="ChinaStar"/>
    <n v="75"/>
    <s v="3840 x 2160"/>
    <n v="1000000"/>
    <s v="POB"/>
    <s v="PCB"/>
    <n v="3840"/>
    <n v="240"/>
    <n v="121.6"/>
    <n v="9120"/>
    <n v="188.56284676557863"/>
    <n v="24.345053037161659"/>
  </r>
  <r>
    <x v="4"/>
    <x v="2"/>
    <x v="1"/>
    <x v="1"/>
    <s v="85R635"/>
    <s v="ChinaStar"/>
    <n v="85"/>
    <s v="3840 x 2160"/>
    <n v="1000000"/>
    <s v="POB"/>
    <s v="PCB"/>
    <n v="7168"/>
    <n v="448"/>
    <n v="106.4"/>
    <n v="9044"/>
    <n v="211.92368833709199"/>
    <n v="28.131030840983478"/>
  </r>
  <r>
    <x v="4"/>
    <x v="2"/>
    <x v="1"/>
    <x v="1"/>
    <m/>
    <s v="Open Cell"/>
    <n v="98"/>
    <s v="3840 x 2160"/>
    <n v="1000000"/>
    <s v="POB"/>
    <s v="PCB"/>
    <n v="5120"/>
    <n v="320"/>
    <n v="25.8"/>
    <n v="2528.4"/>
    <n v="68.308049082872387"/>
    <n v="10.231869300244931"/>
  </r>
  <r>
    <x v="4"/>
    <x v="2"/>
    <x v="1"/>
    <x v="1"/>
    <m/>
    <s v="Open Cell"/>
    <n v="115"/>
    <s v="3840 x 2160"/>
    <n v="1000000"/>
    <s v="COB"/>
    <s v="PCB"/>
    <n v="21040"/>
    <n v="5260"/>
    <n v="1"/>
    <n v="115"/>
    <n v="3.645824047477745"/>
    <n v="0.67985842526544393"/>
  </r>
  <r>
    <x v="4"/>
    <x v="2"/>
    <x v="1"/>
    <x v="1"/>
    <s v="Q10L Pro"/>
    <m/>
    <n v="98"/>
    <s v="3840 x 2160"/>
    <n v="1000000"/>
    <s v="COB"/>
    <s v="PCB"/>
    <n v="15360"/>
    <n v="3840"/>
    <n v="0.4"/>
    <n v="39.200000000000003"/>
    <n v="1.0590395206646881"/>
    <n v="0.22661947508848129"/>
  </r>
  <r>
    <x v="4"/>
    <x v="2"/>
    <x v="1"/>
    <x v="6"/>
    <m/>
    <s v="Open Cell"/>
    <n v="55"/>
    <s v="3840 x 2160"/>
    <n v="1000000"/>
    <s v="POB"/>
    <s v="PCB"/>
    <n v="2000"/>
    <n v="160"/>
    <n v="6.2"/>
    <n v="341"/>
    <n v="5.1703160688427294"/>
    <n v="0.68852601452760642"/>
  </r>
  <r>
    <x v="4"/>
    <x v="2"/>
    <x v="1"/>
    <x v="6"/>
    <m/>
    <s v="Open Cell"/>
    <n v="65"/>
    <s v="3840 x 2160"/>
    <n v="1000000"/>
    <s v="POB"/>
    <s v="PCB"/>
    <n v="2560"/>
    <n v="160"/>
    <n v="25.7"/>
    <n v="1670.5"/>
    <n v="29.933662732344214"/>
    <n v="3.8244944655454782"/>
  </r>
  <r>
    <x v="4"/>
    <x v="2"/>
    <x v="1"/>
    <x v="6"/>
    <s v="Q70"/>
    <s v="Open Cell"/>
    <n v="75"/>
    <s v="3840 x 2160"/>
    <n v="1000000"/>
    <s v="POB"/>
    <s v="PCB"/>
    <n v="4000"/>
    <n v="252"/>
    <n v="45.3"/>
    <n v="3397.5"/>
    <n v="70.245863145400577"/>
    <n v="9.0693330804557828"/>
  </r>
  <r>
    <x v="4"/>
    <x v="2"/>
    <x v="1"/>
    <x v="6"/>
    <m/>
    <s v="Open Cell"/>
    <n v="85"/>
    <s v="3840 x 2160"/>
    <n v="1000000"/>
    <s v="POB"/>
    <s v="PCB"/>
    <n v="4800"/>
    <n v="300"/>
    <n v="6.2"/>
    <n v="527"/>
    <n v="12.348936726409494"/>
    <n v="1.6392142031400148"/>
  </r>
  <r>
    <x v="4"/>
    <x v="2"/>
    <x v="1"/>
    <x v="6"/>
    <m/>
    <s v="Open Cell"/>
    <n v="86"/>
    <s v="3840 x 2160"/>
    <n v="1000000"/>
    <s v="POB"/>
    <s v="PCB"/>
    <n v="8000"/>
    <n v="576"/>
    <n v="9.9"/>
    <n v="851.4"/>
    <n v="20.185156528237393"/>
    <n v="5.789228818626234"/>
  </r>
  <r>
    <x v="4"/>
    <x v="2"/>
    <x v="1"/>
    <x v="6"/>
    <m/>
    <s v="Open Cell"/>
    <n v="100"/>
    <s v="3840 x 2160"/>
    <n v="1000000"/>
    <s v="POB"/>
    <s v="PCB"/>
    <n v="9600"/>
    <n v="600"/>
    <n v="16.2"/>
    <n v="1620"/>
    <n v="44.659621602373882"/>
    <n v="6.4246621187584445"/>
  </r>
  <r>
    <x v="4"/>
    <x v="2"/>
    <x v="1"/>
    <x v="15"/>
    <m/>
    <s v="Open Cell"/>
    <n v="65"/>
    <s v="3840 x 2160"/>
    <n v="1000000"/>
    <s v="POB"/>
    <s v="PCB"/>
    <n v="9216"/>
    <n v="576"/>
    <n v="5.0999999999999996"/>
    <n v="331.5"/>
    <n v="5.9401431881305635"/>
    <n v="0.75894637254015318"/>
  </r>
  <r>
    <x v="4"/>
    <x v="2"/>
    <x v="1"/>
    <x v="15"/>
    <m/>
    <s v="Open Cell"/>
    <n v="75"/>
    <s v="3840 x 2160"/>
    <n v="1000000"/>
    <s v="POB"/>
    <s v="PCB"/>
    <n v="9600"/>
    <n v="600"/>
    <n v="11.7"/>
    <n v="877.5"/>
    <n v="18.142971275964392"/>
    <n v="2.3424105307137451"/>
  </r>
  <r>
    <x v="4"/>
    <x v="2"/>
    <x v="1"/>
    <x v="15"/>
    <m/>
    <s v="Open Cell"/>
    <n v="85"/>
    <s v="3840 x 2160"/>
    <n v="1000000"/>
    <s v="POB"/>
    <s v="PCB"/>
    <n v="16000"/>
    <n v="1000"/>
    <n v="7.8"/>
    <n v="663"/>
    <n v="15.535759107418395"/>
    <n v="2.0622372233051798"/>
  </r>
  <r>
    <x v="4"/>
    <x v="2"/>
    <x v="1"/>
    <x v="15"/>
    <m/>
    <s v="Open Cell"/>
    <n v="86"/>
    <s v="3840 x 2160"/>
    <n v="1000000"/>
    <s v="POB"/>
    <s v="PCB"/>
    <n v="16000"/>
    <n v="1000"/>
    <n v="0.5"/>
    <n v="43"/>
    <n v="1.0194523499109793"/>
    <n v="0.13219469380161408"/>
  </r>
  <r>
    <x v="4"/>
    <x v="2"/>
    <x v="1"/>
    <x v="15"/>
    <m/>
    <s v="Open Cell"/>
    <n v="98"/>
    <s v="3840 x 2160"/>
    <n v="1000000"/>
    <s v="POB"/>
    <s v="PCB"/>
    <n v="19200"/>
    <n v="1200"/>
    <n v="2.9"/>
    <n v="284.2"/>
    <n v="7.6780365248189897"/>
    <n v="1.1500938360740425"/>
  </r>
  <r>
    <x v="4"/>
    <x v="2"/>
    <x v="1"/>
    <x v="15"/>
    <m/>
    <s v="Open Cell"/>
    <n v="100"/>
    <s v="3840 x 2160"/>
    <n v="1000000"/>
    <s v="POB"/>
    <s v="PCB"/>
    <n v="19200"/>
    <n v="1200"/>
    <n v="2.6"/>
    <n v="260"/>
    <n v="7.1675935905044517"/>
    <n v="1.0311186116525899"/>
  </r>
  <r>
    <x v="4"/>
    <x v="2"/>
    <x v="1"/>
    <x v="4"/>
    <s v="55E8G"/>
    <s v="Open Cell"/>
    <n v="50"/>
    <s v="3840 x 2160"/>
    <n v="400000"/>
    <s v="POB"/>
    <s v="PCB"/>
    <n v="1800"/>
    <n v="180"/>
    <n v="11.9"/>
    <n v="595"/>
    <n v="8.2013811275964397"/>
    <n v="1.7162671916377288"/>
  </r>
  <r>
    <x v="4"/>
    <x v="2"/>
    <x v="1"/>
    <x v="4"/>
    <s v="55E8G"/>
    <s v="Open Cell"/>
    <n v="55"/>
    <s v="3840 x 2160"/>
    <n v="400000"/>
    <s v="POB"/>
    <s v="PCB"/>
    <n v="2000"/>
    <n v="200"/>
    <n v="157.19999999999999"/>
    <n v="8646"/>
    <n v="131.09253000356082"/>
    <n v="17.45746604576447"/>
  </r>
  <r>
    <x v="4"/>
    <x v="2"/>
    <x v="1"/>
    <x v="4"/>
    <m/>
    <s v="Open Cell"/>
    <n v="85"/>
    <s v="7680 x 4320"/>
    <n v="400000"/>
    <s v="COB"/>
    <s v="PCB"/>
    <n v="21060"/>
    <n v="2340"/>
    <n v="0.3"/>
    <n v="25.5"/>
    <n v="0.59752919643916913"/>
    <n v="0.17543117632200708"/>
  </r>
  <r>
    <x v="4"/>
    <x v="2"/>
    <x v="1"/>
    <x v="4"/>
    <m/>
    <s v="Open Cell"/>
    <n v="98"/>
    <s v="3840 x 2160"/>
    <m/>
    <s v="POB"/>
    <s v="PCB"/>
    <n v="6480"/>
    <n v="1620"/>
    <n v="3.8"/>
    <n v="372.4"/>
    <n v="10.060875446314538"/>
    <n v="1.5070195093384005"/>
  </r>
  <r>
    <x v="4"/>
    <x v="2"/>
    <x v="1"/>
    <x v="4"/>
    <m/>
    <s v="Open Cell"/>
    <n v="100"/>
    <s v="3840 x 2160"/>
    <m/>
    <s v="POB"/>
    <s v="PCB"/>
    <n v="6480"/>
    <n v="1620"/>
    <n v="19.3"/>
    <n v="1930"/>
    <n v="53.205598575667658"/>
    <n v="7.654072771113456"/>
  </r>
  <r>
    <x v="4"/>
    <x v="2"/>
    <x v="1"/>
    <x v="4"/>
    <s v="U8KL 65U8KL"/>
    <s v="Open Cell"/>
    <n v="65"/>
    <s v="3840 x 2160"/>
    <m/>
    <s v="POB"/>
    <s v="PCB"/>
    <n v="6400"/>
    <n v="1600"/>
    <n v="158.69999999999999"/>
    <n v="10315.5"/>
    <n v="184.84327920712164"/>
    <n v="23.616625357278885"/>
  </r>
  <r>
    <x v="4"/>
    <x v="2"/>
    <x v="1"/>
    <x v="4"/>
    <s v="U8KL 75U8KL"/>
    <s v="Open Cell"/>
    <n v="75"/>
    <s v="3840 x 2160"/>
    <m/>
    <s v="POB"/>
    <s v="PCB"/>
    <n v="8000"/>
    <n v="2000"/>
    <n v="124.1"/>
    <n v="9307.5"/>
    <n v="192.43955002967357"/>
    <n v="24.845568107826992"/>
  </r>
  <r>
    <x v="4"/>
    <x v="2"/>
    <x v="1"/>
    <x v="4"/>
    <s v="U8KL 85 U8KL"/>
    <s v="Open Cell"/>
    <n v="85"/>
    <s v="3840 x 2160"/>
    <m/>
    <s v="POB"/>
    <s v="PCB"/>
    <n v="9600"/>
    <n v="2400"/>
    <n v="85.4"/>
    <n v="7259.0000000000009"/>
    <n v="170.09664458635015"/>
    <n v="22.578853701315687"/>
  </r>
  <r>
    <x v="4"/>
    <x v="2"/>
    <x v="1"/>
    <x v="14"/>
    <s v="XLED EP1 55"/>
    <s v="Open Cell"/>
    <n v="55"/>
    <s v="3840 x 2160"/>
    <m/>
    <s v="COB"/>
    <s v="PCB"/>
    <n v="8000"/>
    <n v="2000"/>
    <n v="2.6"/>
    <n v="143"/>
    <n v="2.1681970611275965"/>
    <n v="0.41248102252805924"/>
  </r>
  <r>
    <x v="4"/>
    <x v="2"/>
    <x v="1"/>
    <x v="14"/>
    <s v="XLED EP1 60"/>
    <s v="Open Cell"/>
    <n v="60"/>
    <s v="3840 x 2160"/>
    <m/>
    <s v="COB"/>
    <s v="PCB"/>
    <n v="8000"/>
    <n v="2000"/>
    <n v="0.104"/>
    <n v="6.2399999999999993"/>
    <n v="0.1032133477032641"/>
    <n v="1.8149164991234604E-2"/>
  </r>
  <r>
    <x v="4"/>
    <x v="2"/>
    <x v="1"/>
    <x v="14"/>
    <s v="XLED EP1 65"/>
    <s v="Open Cell"/>
    <n v="65"/>
    <s v="3840 x 2160"/>
    <m/>
    <s v="COB"/>
    <s v="PCB"/>
    <n v="8000"/>
    <n v="2000"/>
    <n v="1.2390000000000001"/>
    <n v="80.535000000000011"/>
    <n v="1.4431053745281901"/>
    <n v="0.26339903517570024"/>
  </r>
  <r>
    <x v="4"/>
    <x v="2"/>
    <x v="1"/>
    <x v="14"/>
    <s v="XLED EP1 70"/>
    <s v="Open Cell"/>
    <n v="70"/>
    <s v="3840 x 2160"/>
    <m/>
    <s v="COB"/>
    <s v="PCB"/>
    <n v="8000"/>
    <n v="2000"/>
    <n v="0.16900000000000001"/>
    <n v="11.83"/>
    <n v="0.22828785585756675"/>
    <n v="3.8691383698125463E-2"/>
  </r>
  <r>
    <x v="4"/>
    <x v="2"/>
    <x v="1"/>
    <x v="14"/>
    <s v="XLED EP1 75"/>
    <s v="Open Cell"/>
    <n v="75"/>
    <s v="3840 x 2160"/>
    <m/>
    <s v="COB"/>
    <s v="PCB"/>
    <n v="8000"/>
    <n v="2000"/>
    <n v="0.54600000000000004"/>
    <n v="40.950000000000003"/>
    <n v="0.84667199287833828"/>
    <n v="0.15616070204758303"/>
  </r>
  <r>
    <x v="4"/>
    <x v="2"/>
    <x v="1"/>
    <x v="14"/>
    <s v="XLED DX1"/>
    <s v="Open Cell"/>
    <n v="65"/>
    <s v="7680 x 4320"/>
    <n v="1000000"/>
    <s v="COB"/>
    <s v="PCB"/>
    <n v="12096"/>
    <n v="1344"/>
    <n v="1E-3"/>
    <n v="6.5000000000000002E-2"/>
    <n v="1.1647339584569733E-3"/>
    <n v="3.2699678366646866E-4"/>
  </r>
  <r>
    <x v="4"/>
    <x v="2"/>
    <x v="1"/>
    <x v="14"/>
    <s v="XLED DX1"/>
    <s v="Open Cell"/>
    <n v="85"/>
    <s v="7680 x 4320"/>
    <n v="1000000"/>
    <s v="COB"/>
    <s v="PCB"/>
    <n v="21060"/>
    <n v="2340"/>
    <n v="1E-3"/>
    <n v="8.5000000000000006E-2"/>
    <n v="1.9917639881305636E-3"/>
    <n v="5.8477058774002361E-4"/>
  </r>
  <r>
    <x v="4"/>
    <x v="2"/>
    <x v="1"/>
    <x v="8"/>
    <s v="5 SE"/>
    <m/>
    <n v="65"/>
    <s v="3840 x 2160"/>
    <n v="1000000"/>
    <s v="COB"/>
    <s v="PCB"/>
    <n v="37440"/>
    <n v="2340"/>
    <n v="0.2"/>
    <n v="13"/>
    <n v="0.23294679169139468"/>
    <n v="4.251800406387414E-2"/>
  </r>
  <r>
    <x v="4"/>
    <x v="2"/>
    <x v="1"/>
    <x v="8"/>
    <s v="S6 Pro"/>
    <s v="BOE"/>
    <n v="65"/>
    <s v="3840 x 2160"/>
    <n v="1000000"/>
    <s v="POB"/>
    <s v="PCB"/>
    <n v="3696"/>
    <n v="231"/>
    <n v="9.5"/>
    <n v="617.5"/>
    <n v="11.064972605341246"/>
    <n v="1.4137236351238147"/>
  </r>
  <r>
    <x v="4"/>
    <x v="2"/>
    <x v="1"/>
    <x v="8"/>
    <s v="S6 Pro"/>
    <s v="BOE"/>
    <n v="75"/>
    <s v="3840 x 2160"/>
    <n v="1000000"/>
    <s v="POB"/>
    <s v="PCB"/>
    <n v="4992"/>
    <n v="312"/>
    <n v="4"/>
    <n v="300"/>
    <n v="6.2027252225519289"/>
    <n v="0.80082411306452828"/>
  </r>
  <r>
    <x v="4"/>
    <x v="2"/>
    <x v="1"/>
    <x v="8"/>
    <s v="S6 Pro"/>
    <s v="BOE"/>
    <n v="98"/>
    <s v="3840 x 2160"/>
    <n v="1000000"/>
    <s v="POB"/>
    <s v="PCB"/>
    <n v="16080"/>
    <n v="1005"/>
    <n v="0.6"/>
    <n v="58.8"/>
    <n v="1.5885592809970324"/>
    <n v="0.23795044884290537"/>
  </r>
  <r>
    <x v="4"/>
    <x v="2"/>
    <x v="1"/>
    <x v="33"/>
    <s v="M80F"/>
    <m/>
    <n v="65"/>
    <s v="3840 x 2160"/>
    <m/>
    <s v="POB"/>
    <s v="PCB"/>
    <n v="4000"/>
    <n v="1000"/>
    <n v="1.2"/>
    <n v="78"/>
    <n v="1.3976807501483679"/>
    <n v="0.17857561706827135"/>
  </r>
  <r>
    <x v="4"/>
    <x v="2"/>
    <x v="1"/>
    <x v="33"/>
    <s v="M80F"/>
    <m/>
    <n v="100"/>
    <s v="3840 x 2160"/>
    <m/>
    <s v="COB"/>
    <s v="PCB"/>
    <n v="17472"/>
    <n v="1092"/>
    <n v="0.1"/>
    <n v="10"/>
    <n v="0.27567667655786354"/>
    <n v="5.6654868772120323E-2"/>
  </r>
  <r>
    <x v="4"/>
    <x v="2"/>
    <x v="1"/>
    <x v="33"/>
    <m/>
    <m/>
    <n v="75"/>
    <s v="3840 x 2160"/>
    <m/>
    <s v="POB"/>
    <s v="PCB"/>
    <n v="4096"/>
    <n v="1024"/>
    <n v="1.9"/>
    <n v="142.5"/>
    <n v="2.946294480712166"/>
    <n v="0.38039145370565092"/>
  </r>
  <r>
    <x v="4"/>
    <x v="2"/>
    <x v="1"/>
    <x v="33"/>
    <m/>
    <m/>
    <n v="85"/>
    <s v="3840 x 2160"/>
    <m/>
    <s v="POB"/>
    <s v="PCB"/>
    <n v="9600"/>
    <n v="2400"/>
    <n v="1.2"/>
    <n v="102"/>
    <n v="2.3901167857566765"/>
    <n v="0.31726726512387377"/>
  </r>
  <r>
    <x v="4"/>
    <x v="2"/>
    <x v="1"/>
    <x v="21"/>
    <m/>
    <m/>
    <n v="55"/>
    <s v="3840 x 2160"/>
    <m/>
    <s v="POB"/>
    <s v="PCB"/>
    <n v="6528"/>
    <n v="408"/>
    <n v="48.4"/>
    <n v="2662"/>
    <n v="40.361822214836792"/>
    <n v="5.3749450166348636"/>
  </r>
  <r>
    <x v="4"/>
    <x v="2"/>
    <x v="1"/>
    <x v="21"/>
    <m/>
    <m/>
    <n v="65"/>
    <s v="3840 x 2160"/>
    <m/>
    <s v="COB"/>
    <s v="PCB"/>
    <n v="8512"/>
    <n v="532"/>
    <n v="69.8"/>
    <n v="4537"/>
    <n v="81.298430300296744"/>
    <n v="14.838783418292072"/>
  </r>
  <r>
    <x v="4"/>
    <x v="2"/>
    <x v="1"/>
    <x v="21"/>
    <m/>
    <m/>
    <n v="75"/>
    <s v="3840 x 2160"/>
    <m/>
    <s v="COB"/>
    <s v="PCB"/>
    <n v="16384"/>
    <n v="1024"/>
    <n v="60.2"/>
    <n v="4515"/>
    <n v="93.35101459940654"/>
    <n v="17.217718430887359"/>
  </r>
  <r>
    <x v="4"/>
    <x v="2"/>
    <x v="1"/>
    <x v="21"/>
    <m/>
    <m/>
    <n v="85"/>
    <s v="3840 x 2160"/>
    <m/>
    <s v="COB"/>
    <s v="PCB"/>
    <n v="14400"/>
    <n v="900"/>
    <n v="50.3"/>
    <n v="4275.5"/>
    <n v="100.18572860296734"/>
    <n v="18.998265994917681"/>
  </r>
  <r>
    <x v="4"/>
    <x v="2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0.99947324689491257"/>
  </r>
  <r>
    <x v="4"/>
    <x v="2"/>
    <x v="1"/>
    <x v="17"/>
    <m/>
    <s v="Open Cell"/>
    <n v="65"/>
    <s v="3840 x 2160"/>
    <n v="1000000"/>
    <s v="POB"/>
    <s v="PCB"/>
    <n v="9504"/>
    <n v="792"/>
    <n v="12.4"/>
    <n v="806"/>
    <n v="14.442701084866469"/>
    <n v="1.8452813763721374"/>
  </r>
  <r>
    <x v="4"/>
    <x v="2"/>
    <x v="1"/>
    <x v="17"/>
    <m/>
    <s v="Open Cell"/>
    <n v="75"/>
    <s v="3840 x 2160"/>
    <n v="1000000"/>
    <s v="COB"/>
    <s v="PCB"/>
    <n v="13685.759999999997"/>
    <n v="1140.4799999999998"/>
    <n v="18"/>
    <n v="1350"/>
    <n v="27.912263501483679"/>
    <n v="5.148155012557682"/>
  </r>
  <r>
    <x v="4"/>
    <x v="2"/>
    <x v="1"/>
    <x v="17"/>
    <m/>
    <s v="Open Cell"/>
    <n v="85"/>
    <s v="3840 x 2160"/>
    <n v="1000000"/>
    <s v="COB"/>
    <s v="PCB"/>
    <n v="17578.598399999999"/>
    <n v="1464.8832"/>
    <n v="20"/>
    <n v="1700"/>
    <n v="39.835279762611272"/>
    <n v="7.5539825029493759"/>
  </r>
  <r>
    <x v="4"/>
    <x v="2"/>
    <x v="1"/>
    <x v="17"/>
    <m/>
    <s v="Open Cell"/>
    <n v="100"/>
    <s v="3840 x 2160"/>
    <n v="1000000"/>
    <s v="COB"/>
    <s v="PCB"/>
    <n v="20000"/>
    <n v="2000"/>
    <n v="4.4000000000000004"/>
    <n v="440.00000000000006"/>
    <n v="12.129773768545995"/>
    <n v="2.4928142259732944"/>
  </r>
  <r>
    <x v="4"/>
    <x v="3"/>
    <x v="2"/>
    <x v="3"/>
    <s v="Creator Z16"/>
    <s v="AUO"/>
    <n v="16"/>
    <s v="2560 x 1600"/>
    <n v="1000000"/>
    <s v="COB"/>
    <s v="FPC"/>
    <n v="4000"/>
    <n v="1152"/>
    <n v="25"/>
    <n v="400"/>
    <n v="1.8557411235955057"/>
    <n v="1.7343983416675579"/>
  </r>
  <r>
    <x v="4"/>
    <x v="3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37043322605986106"/>
  </r>
  <r>
    <x v="4"/>
    <x v="3"/>
    <x v="2"/>
    <x v="3"/>
    <s v="Titan GT77 HX 13V"/>
    <s v="AUO"/>
    <n v="17.3"/>
    <s v="3840 x 2160"/>
    <n v="1000000"/>
    <s v="COB"/>
    <s v="FPC"/>
    <n v="4032"/>
    <n v="1008"/>
    <n v="10"/>
    <n v="173"/>
    <n v="0.82507272527002962"/>
    <n v="0.74086645211972213"/>
  </r>
  <r>
    <x v="4"/>
    <x v="3"/>
    <x v="2"/>
    <x v="3"/>
    <s v="Titan 18X / Raider 18HX / Stealth 18 AI Studio"/>
    <m/>
    <n v="18"/>
    <s v="3840 x 2400"/>
    <n v="1000000"/>
    <s v="COB"/>
    <s v="FPC"/>
    <n v="4000"/>
    <n v="1000"/>
    <n v="25"/>
    <n v="450"/>
    <n v="2.3486723595505619"/>
    <n v="1.8521661302993053"/>
  </r>
  <r>
    <x v="4"/>
    <x v="3"/>
    <x v="2"/>
    <x v="3"/>
    <s v="Stealth A16 AI+ / Creeatir A16 AI+"/>
    <s v="AUO"/>
    <n v="16"/>
    <s v="3840 x 2400"/>
    <m/>
    <s v="COB"/>
    <s v="FPC"/>
    <n v="4000"/>
    <n v="1000"/>
    <n v="5"/>
    <n v="80"/>
    <n v="0.37114822471910108"/>
    <n v="0.34687966833351153"/>
  </r>
  <r>
    <x v="4"/>
    <x v="3"/>
    <x v="2"/>
    <x v="0"/>
    <s v="Macbook"/>
    <s v="LGD/Sharp"/>
    <n v="14.2"/>
    <s v="3024 x 1964"/>
    <n v="1000000"/>
    <s v="COB"/>
    <s v="FPC"/>
    <n v="10384"/>
    <n v="2596"/>
    <n v="1100"/>
    <n v="15620"/>
    <n v="65.36634341011009"/>
    <n v="89.189471923776978"/>
  </r>
  <r>
    <x v="4"/>
    <x v="3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55.500746933361853"/>
  </r>
  <r>
    <x v="4"/>
    <x v="3"/>
    <x v="2"/>
    <x v="13"/>
    <s v="AERO 16"/>
    <s v="AUO"/>
    <n v="16"/>
    <s v="2560 x 1600"/>
    <n v="1000000"/>
    <s v="COB"/>
    <s v="FPC"/>
    <n v="4000"/>
    <n v="1152"/>
    <n v="20"/>
    <n v="320"/>
    <n v="1.4845928988764043"/>
    <n v="1.3875186733340461"/>
  </r>
  <r>
    <x v="4"/>
    <x v="3"/>
    <x v="2"/>
    <x v="13"/>
    <s v="AERO 17"/>
    <s v="AUO"/>
    <n v="17.3"/>
    <s v="3840 x 2160"/>
    <n v="1000000"/>
    <s v="COB"/>
    <s v="FPC"/>
    <n v="4000"/>
    <n v="1152"/>
    <n v="20"/>
    <n v="346"/>
    <n v="1.6501454505400592"/>
    <n v="1.4817329042394443"/>
  </r>
  <r>
    <x v="4"/>
    <x v="3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1.1112996781795832"/>
  </r>
  <r>
    <x v="4"/>
    <x v="3"/>
    <x v="2"/>
    <x v="7"/>
    <s v="PREDATOR HELIOS 500"/>
    <s v="AUO"/>
    <n v="16"/>
    <s v="2560 x 1600"/>
    <n v="1000000"/>
    <s v="COB"/>
    <s v="FPC"/>
    <n v="4000"/>
    <n v="1152"/>
    <n v="45"/>
    <n v="720"/>
    <n v="3.3403340224719105"/>
    <n v="3.1219170150016038"/>
  </r>
  <r>
    <x v="4"/>
    <x v="3"/>
    <x v="2"/>
    <x v="7"/>
    <s v="PREDATOR HELIOS 500"/>
    <s v="AUO"/>
    <n v="18"/>
    <s v="2560 x 1600"/>
    <n v="1000000"/>
    <s v="COB"/>
    <s v="FPC"/>
    <n v="4000"/>
    <n v="1152"/>
    <n v="20"/>
    <n v="360"/>
    <n v="1.8789378876404492"/>
    <n v="1.4817329042394443"/>
  </r>
  <r>
    <x v="4"/>
    <x v="3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1.4817329042394443"/>
  </r>
  <r>
    <x v="4"/>
    <x v="3"/>
    <x v="2"/>
    <x v="7"/>
    <s v="Predator Triton 14 (PT14-51)"/>
    <s v="AUO"/>
    <n v="14"/>
    <s v="2560 x 1600"/>
    <n v="1000000"/>
    <s v="COB"/>
    <s v="FPC"/>
    <n v="4000"/>
    <n v="1152"/>
    <n v="25"/>
    <n v="350"/>
    <n v="1.4208017977528087"/>
    <n v="1.4988627644040626"/>
  </r>
  <r>
    <x v="4"/>
    <x v="3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2.7750373466680922"/>
  </r>
  <r>
    <x v="4"/>
    <x v="3"/>
    <x v="2"/>
    <x v="2"/>
    <s v="ROG Zephyrus Duo 16"/>
    <s v="AUO"/>
    <n v="16.2"/>
    <s v="3456 x 2234"/>
    <n v="1000000"/>
    <s v="COB"/>
    <s v="FPC"/>
    <n v="4000"/>
    <n v="512"/>
    <n v="25"/>
    <n v="405"/>
    <n v="1.9298211922077495"/>
    <n v="2.1238171627432036"/>
  </r>
  <r>
    <x v="4"/>
    <x v="3"/>
    <x v="2"/>
    <x v="2"/>
    <s v="Strix Scar 18"/>
    <s v="AUO"/>
    <n v="18"/>
    <s v="2560 x 1600"/>
    <n v="1000000"/>
    <s v="COB"/>
    <s v="FPC"/>
    <n v="9216"/>
    <n v="2304"/>
    <n v="15"/>
    <n v="270"/>
    <n v="1.4092034157303368"/>
    <n v="1.1112996781795832"/>
  </r>
  <r>
    <x v="4"/>
    <x v="3"/>
    <x v="2"/>
    <x v="22"/>
    <s v="Legion 7i &amp; 7"/>
    <m/>
    <n v="16.2"/>
    <s v="2560 x 1600"/>
    <n v="1000000"/>
    <s v="COB"/>
    <s v="FPC"/>
    <n v="4000"/>
    <n v="512"/>
    <n v="90"/>
    <n v="1458"/>
    <n v="6.8487286004494363"/>
    <n v="6.2438340300032076"/>
  </r>
  <r>
    <x v="4"/>
    <x v="3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2.081278010001069"/>
  </r>
  <r>
    <x v="4"/>
    <x v="3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3.1476118052485313"/>
  </r>
  <r>
    <x v="4"/>
    <x v="3"/>
    <x v="2"/>
    <x v="22"/>
    <s v="Yoga Pro 9i"/>
    <s v="CSOT"/>
    <n v="16"/>
    <s v="3200 x 2000"/>
    <n v="1000000"/>
    <s v="COB"/>
    <s v="FPC"/>
    <n v="6144"/>
    <n v="1536"/>
    <n v="30"/>
    <n v="480"/>
    <n v="2.2268893483146064"/>
    <n v="2.081278010001069"/>
  </r>
  <r>
    <x v="4"/>
    <x v="3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1.6990537301945627"/>
  </r>
  <r>
    <x v="4"/>
    <x v="3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3.3981074603891255"/>
  </r>
  <r>
    <x v="4"/>
    <x v="3"/>
    <x v="2"/>
    <x v="28"/>
    <s v="Blade 18"/>
    <s v="BOE"/>
    <n v="18"/>
    <s v="2560 x 1600"/>
    <n v="1000000"/>
    <s v="COB"/>
    <s v="FPC"/>
    <n v="8000"/>
    <n v="2000"/>
    <n v="10"/>
    <n v="180"/>
    <n v="0.93946894382022461"/>
    <n v="0.74086645211972213"/>
  </r>
  <r>
    <x v="4"/>
    <x v="3"/>
    <x v="2"/>
    <x v="30"/>
    <s v="OMEN Transcend 16"/>
    <s v="AUO"/>
    <n v="16.100000000000001"/>
    <s v="2560 x 1440"/>
    <n v="1000000"/>
    <s v="COB"/>
    <s v="FPC"/>
    <n v="4000"/>
    <n v="1000"/>
    <n v="40"/>
    <n v="644"/>
    <n v="2.8583260532225521"/>
    <n v="2.7750373466680922"/>
  </r>
  <r>
    <x v="4"/>
    <x v="3"/>
    <x v="0"/>
    <x v="0"/>
    <s v="XDR"/>
    <s v="LGD"/>
    <n v="31.5"/>
    <s v="6016 x 3384"/>
    <n v="1000000"/>
    <s v="POB"/>
    <s v="PCB"/>
    <n v="576"/>
    <n v="576"/>
    <n v="0.5"/>
    <n v="15.75"/>
    <n v="0.13677009115727001"/>
    <n v="6.6919198944579303E-2"/>
  </r>
  <r>
    <x v="4"/>
    <x v="3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1.8737375704482204"/>
  </r>
  <r>
    <x v="4"/>
    <x v="3"/>
    <x v="0"/>
    <x v="2"/>
    <s v="PG32UQX"/>
    <s v="AUO"/>
    <n v="31.5"/>
    <s v="3840 x 2160"/>
    <n v="1000000"/>
    <s v="POB"/>
    <s v="PCB"/>
    <n v="4608"/>
    <n v="576"/>
    <n v="15"/>
    <n v="472.5"/>
    <n v="4.1031027347181004"/>
    <n v="1.4053031778361653"/>
  </r>
  <r>
    <x v="4"/>
    <x v="3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1.8737375704482204"/>
  </r>
  <r>
    <x v="4"/>
    <x v="3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4053031778361653"/>
  </r>
  <r>
    <x v="4"/>
    <x v="3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4053031778361653"/>
  </r>
  <r>
    <x v="4"/>
    <x v="3"/>
    <x v="0"/>
    <x v="7"/>
    <s v="X27S"/>
    <s v="AUO"/>
    <n v="27"/>
    <s v="3840 x 2160"/>
    <n v="1000000"/>
    <s v="POB"/>
    <s v="PCB"/>
    <n v="2304"/>
    <n v="512"/>
    <n v="15"/>
    <n v="405"/>
    <n v="3.0145244581602371"/>
    <n v="1.4053031778361653"/>
  </r>
  <r>
    <x v="4"/>
    <x v="3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0.93686878522411021"/>
  </r>
  <r>
    <x v="4"/>
    <x v="3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4053031778361653"/>
  </r>
  <r>
    <x v="4"/>
    <x v="3"/>
    <x v="0"/>
    <x v="7"/>
    <s v="Predator X32Q FS"/>
    <s v="AUO"/>
    <n v="31.5"/>
    <s v="3440 x 1440"/>
    <n v="1000000"/>
    <s v="POB"/>
    <s v="PCB"/>
    <n v="2304"/>
    <n v="1152"/>
    <n v="10"/>
    <n v="315"/>
    <n v="2.2801833766221811"/>
    <n v="0.93686878522411021"/>
  </r>
  <r>
    <x v="4"/>
    <x v="3"/>
    <x v="0"/>
    <x v="7"/>
    <s v="Predator X34 V3"/>
    <s v="AUO"/>
    <n v="34"/>
    <s v="3440 x 1440"/>
    <n v="1000000"/>
    <s v="POB"/>
    <s v="PCB"/>
    <n v="9216"/>
    <n v="2304"/>
    <n v="4"/>
    <n v="136"/>
    <n v="1.0625918804233778"/>
    <n v="0.37474751408964407"/>
  </r>
  <r>
    <x v="4"/>
    <x v="3"/>
    <x v="0"/>
    <x v="7"/>
    <s v="Predator Z57"/>
    <s v="AUO"/>
    <n v="57"/>
    <s v="7680 x 2160"/>
    <n v="1000000"/>
    <s v="POB"/>
    <s v="PCB"/>
    <n v="9216"/>
    <n v="2304"/>
    <n v="2"/>
    <n v="114"/>
    <n v="1.0926406405791855"/>
    <n v="0.31412659269278992"/>
  </r>
  <r>
    <x v="4"/>
    <x v="3"/>
    <x v="0"/>
    <x v="18"/>
    <s v="EX321UX"/>
    <s v="AUO"/>
    <n v="32"/>
    <s v="3840 x 2160"/>
    <n v="1000000"/>
    <s v="POB"/>
    <s v="PCB"/>
    <n v="4608"/>
    <n v="1152"/>
    <n v="5"/>
    <n v="160"/>
    <n v="1.411464583976261"/>
    <n v="1.2549999999999999"/>
  </r>
  <r>
    <x v="4"/>
    <x v="3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4053031778361653"/>
  </r>
  <r>
    <x v="4"/>
    <x v="3"/>
    <x v="0"/>
    <x v="10"/>
    <s v="AG274QXM"/>
    <s v="LGD"/>
    <n v="27"/>
    <s v="3840 x 2160"/>
    <n v="80000000"/>
    <s v="POB"/>
    <s v="PCB"/>
    <n v="2304"/>
    <n v="576"/>
    <n v="35"/>
    <n v="945"/>
    <n v="7.0338904023738866"/>
    <n v="3.2790407482843857"/>
  </r>
  <r>
    <x v="4"/>
    <x v="3"/>
    <x v="0"/>
    <x v="10"/>
    <s v="AG274QGM"/>
    <s v="LGD"/>
    <n v="27"/>
    <s v="2560 x 1440"/>
    <n v="1000000"/>
    <s v="POB"/>
    <s v="PCB"/>
    <n v="2304"/>
    <n v="576"/>
    <n v="15"/>
    <n v="405"/>
    <n v="3.0145244581602371"/>
    <n v="1.1857245562992647"/>
  </r>
  <r>
    <x v="4"/>
    <x v="3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2.3714491125985293"/>
  </r>
  <r>
    <x v="4"/>
    <x v="3"/>
    <x v="0"/>
    <x v="10"/>
    <s v="AG3444UXM"/>
    <s v="BOE"/>
    <n v="34"/>
    <s v="3440 x 1440"/>
    <n v="1000000"/>
    <s v="POB"/>
    <s v="PCB"/>
    <n v="4608"/>
    <n v="1152"/>
    <n v="40"/>
    <n v="1360"/>
    <n v="10.625918804233779"/>
    <n v="3.7474751408964408"/>
  </r>
  <r>
    <x v="4"/>
    <x v="3"/>
    <x v="0"/>
    <x v="10"/>
    <s v="PD32M"/>
    <s v="AUO"/>
    <n v="31.5"/>
    <s v="3840 x 2160"/>
    <n v="1000000"/>
    <s v="POB"/>
    <s v="PCB"/>
    <n v="2304"/>
    <n v="576"/>
    <n v="20"/>
    <n v="630"/>
    <n v="5.4708036462908005"/>
    <n v="1.8737375704482204"/>
  </r>
  <r>
    <x v="4"/>
    <x v="3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1857245562992647"/>
  </r>
  <r>
    <x v="4"/>
    <x v="3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1.1857245562992647"/>
  </r>
  <r>
    <x v="4"/>
    <x v="3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1.8737375704482204"/>
  </r>
  <r>
    <x v="4"/>
    <x v="3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2.0075759683373793"/>
  </r>
  <r>
    <x v="4"/>
    <x v="3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0.93686878522411021"/>
  </r>
  <r>
    <x v="4"/>
    <x v="3"/>
    <x v="0"/>
    <x v="19"/>
    <m/>
    <s v="HKC"/>
    <n v="27"/>
    <s v="3840 x 2160"/>
    <s v="TBD"/>
    <s v="POB"/>
    <s v="PCB"/>
    <n v="5000"/>
    <n v="1152"/>
    <n v="20"/>
    <n v="540"/>
    <n v="4.0193659442136491"/>
    <n v="1.8737375704482204"/>
  </r>
  <r>
    <x v="4"/>
    <x v="3"/>
    <x v="0"/>
    <x v="19"/>
    <m/>
    <s v="HKC"/>
    <n v="31.5"/>
    <s v="3840 x 2160"/>
    <s v="TBD"/>
    <s v="POB"/>
    <s v="PCB"/>
    <n v="5000"/>
    <n v="1152"/>
    <n v="15"/>
    <n v="472.5"/>
    <n v="4.1031027347181004"/>
    <n v="1.4053031778361653"/>
  </r>
  <r>
    <x v="4"/>
    <x v="3"/>
    <x v="0"/>
    <x v="3"/>
    <s v="MEG271G"/>
    <s v="AUO"/>
    <n v="27"/>
    <s v="3840 x 2160"/>
    <n v="1000000"/>
    <s v="POB"/>
    <s v="PCB"/>
    <n v="2304"/>
    <n v="576"/>
    <n v="25"/>
    <n v="675"/>
    <n v="5.0242074302670616"/>
    <n v="2.3421719630602755"/>
  </r>
  <r>
    <x v="4"/>
    <x v="3"/>
    <x v="0"/>
    <x v="20"/>
    <s v="M27P20"/>
    <m/>
    <n v="27"/>
    <s v="3840 x 2160"/>
    <s v="TBD"/>
    <s v="POB"/>
    <s v="PCB"/>
    <n v="5000"/>
    <n v="1152"/>
    <n v="20"/>
    <n v="540"/>
    <n v="4.0193659442136491"/>
    <n v="1.8737375704482204"/>
  </r>
  <r>
    <x v="4"/>
    <x v="3"/>
    <x v="0"/>
    <x v="20"/>
    <s v="M32P10"/>
    <m/>
    <n v="31.5"/>
    <s v="3840 x 2160"/>
    <s v="TBD"/>
    <s v="POB"/>
    <s v="PCB"/>
    <n v="5000"/>
    <n v="1152"/>
    <n v="15"/>
    <n v="472.5"/>
    <n v="4.1031027347181004"/>
    <n v="1.4053031778361653"/>
  </r>
  <r>
    <x v="4"/>
    <x v="3"/>
    <x v="0"/>
    <x v="21"/>
    <m/>
    <m/>
    <n v="27"/>
    <s v="3840 x 2160"/>
    <s v="TBD"/>
    <s v="COB"/>
    <s v="PCB"/>
    <n v="5000"/>
    <n v="1152"/>
    <n v="10"/>
    <n v="270"/>
    <n v="2.0096829721068246"/>
    <n v="0.93686878522411021"/>
  </r>
  <r>
    <x v="4"/>
    <x v="3"/>
    <x v="0"/>
    <x v="21"/>
    <m/>
    <m/>
    <n v="31.5"/>
    <s v="3840 x 2160"/>
    <s v="TBD"/>
    <s v="COB"/>
    <s v="PCB"/>
    <n v="5000"/>
    <n v="1152"/>
    <n v="10"/>
    <n v="315"/>
    <n v="2.7354018231454003"/>
    <n v="0.93686878522411021"/>
  </r>
  <r>
    <x v="4"/>
    <x v="3"/>
    <x v="0"/>
    <x v="23"/>
    <m/>
    <m/>
    <n v="27"/>
    <s v="3840 x 2160"/>
    <s v="TBD"/>
    <s v="POB"/>
    <s v="PCB"/>
    <n v="2304"/>
    <n v="576"/>
    <n v="20"/>
    <n v="540"/>
    <n v="4.0193659442136491"/>
    <n v="1.8737375704482204"/>
  </r>
  <r>
    <x v="4"/>
    <x v="3"/>
    <x v="0"/>
    <x v="23"/>
    <m/>
    <m/>
    <n v="31.5"/>
    <s v="3840 x 2160"/>
    <s v="TBD"/>
    <s v="POB"/>
    <s v="PCB"/>
    <n v="4608"/>
    <n v="1152"/>
    <n v="15"/>
    <n v="472.5"/>
    <n v="4.1031027347181004"/>
    <n v="1.4053031778361653"/>
  </r>
  <r>
    <x v="4"/>
    <x v="3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2.3421719630602755"/>
  </r>
  <r>
    <x v="4"/>
    <x v="3"/>
    <x v="0"/>
    <x v="22"/>
    <s v="ThinkVision P27pz-30"/>
    <s v="BOE"/>
    <n v="27"/>
    <s v="3840 x 2160"/>
    <s v="TBD"/>
    <s v="COB"/>
    <s v="PCB"/>
    <n v="4608"/>
    <n v="1152"/>
    <n v="25"/>
    <n v="675"/>
    <n v="5.0242074302670616"/>
    <n v="2.3421719630602755"/>
  </r>
  <r>
    <x v="4"/>
    <x v="3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1.4053031778361653"/>
  </r>
  <r>
    <x v="4"/>
    <x v="3"/>
    <x v="0"/>
    <x v="22"/>
    <s v="Legion Y34wz-30"/>
    <s v="BOE"/>
    <n v="34"/>
    <s v="3440 x 1440"/>
    <s v="TBD"/>
    <s v="COB"/>
    <s v="PCB"/>
    <n v="9216"/>
    <n v="1151"/>
    <n v="3"/>
    <n v="102"/>
    <n v="0.79694391031753331"/>
    <n v="0.2810606355672331"/>
  </r>
  <r>
    <x v="4"/>
    <x v="3"/>
    <x v="0"/>
    <x v="25"/>
    <s v="27M2U"/>
    <s v="AUO"/>
    <n v="27"/>
    <s v="3840 x 2160"/>
    <s v="TBD"/>
    <s v="POB"/>
    <s v="PCB"/>
    <n v="1536"/>
    <n v="384"/>
    <n v="30"/>
    <n v="810"/>
    <n v="6.0290489163204741"/>
    <n v="2.8106063556723306"/>
  </r>
  <r>
    <x v="4"/>
    <x v="3"/>
    <x v="0"/>
    <x v="25"/>
    <s v="27M2V"/>
    <s v="AUO"/>
    <n v="27"/>
    <s v="3840 x 2160"/>
    <s v="TBD"/>
    <s v="POB"/>
    <s v="PCB"/>
    <n v="2304"/>
    <n v="1152"/>
    <n v="15"/>
    <n v="405"/>
    <n v="3.0145244581602371"/>
    <n v="1.4053031778361653"/>
  </r>
  <r>
    <x v="4"/>
    <x v="3"/>
    <x v="0"/>
    <x v="25"/>
    <s v="32M2V"/>
    <s v="AUO"/>
    <n v="31.5"/>
    <s v="3840 x 2160"/>
    <s v="TBD"/>
    <s v="POB"/>
    <s v="PCB"/>
    <n v="2304"/>
    <n v="1152"/>
    <n v="10"/>
    <n v="315"/>
    <n v="2.7354018231454003"/>
    <n v="0.93686878522411021"/>
  </r>
  <r>
    <x v="4"/>
    <x v="3"/>
    <x v="0"/>
    <x v="26"/>
    <m/>
    <s v="AUO"/>
    <n v="27"/>
    <s v="3840 x 2160"/>
    <s v="TBD"/>
    <s v="POB"/>
    <s v="PCB"/>
    <n v="2304"/>
    <n v="1152"/>
    <n v="35"/>
    <n v="945"/>
    <n v="7.0338904023738866"/>
    <n v="3.2790407482843857"/>
  </r>
  <r>
    <x v="4"/>
    <x v="3"/>
    <x v="0"/>
    <x v="26"/>
    <m/>
    <s v="AUO"/>
    <n v="31.5"/>
    <s v="3840 x 2160"/>
    <s v="TBD"/>
    <s v="POB"/>
    <s v="PCB"/>
    <n v="2304"/>
    <n v="1152"/>
    <n v="25"/>
    <n v="787.5"/>
    <n v="6.8385045578635006"/>
    <n v="2.3421719630602755"/>
  </r>
  <r>
    <x v="4"/>
    <x v="3"/>
    <x v="0"/>
    <x v="26"/>
    <s v="Army M34E7R"/>
    <m/>
    <n v="34"/>
    <s v="3440 x 1440"/>
    <s v="TBD"/>
    <s v="POB"/>
    <s v="PCB"/>
    <n v="2304"/>
    <n v="1152"/>
    <n v="2"/>
    <n v="68"/>
    <n v="0.53129594021168891"/>
    <n v="0.18737375704482204"/>
  </r>
  <r>
    <x v="4"/>
    <x v="3"/>
    <x v="0"/>
    <x v="31"/>
    <s v="GM001J"/>
    <s v="AUP"/>
    <n v="27"/>
    <s v="3840 x 2160"/>
    <s v="TBD"/>
    <s v="POB"/>
    <s v="PCB"/>
    <n v="2304"/>
    <n v="1152"/>
    <n v="5"/>
    <n v="135"/>
    <n v="1.0048414860534123"/>
    <n v="0.46843439261205511"/>
  </r>
  <r>
    <x v="4"/>
    <x v="3"/>
    <x v="0"/>
    <x v="27"/>
    <s v="XG272G-2K"/>
    <s v="Innolux"/>
    <n v="27"/>
    <s v="2560 x 1440"/>
    <n v="1000000"/>
    <s v="POB"/>
    <s v="PCB"/>
    <n v="2304"/>
    <n v="1152"/>
    <n v="25"/>
    <n v="675"/>
    <n v="5.0242074302670616"/>
    <n v="1.9762075938321075"/>
  </r>
  <r>
    <x v="4"/>
    <x v="3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0.93686878522411021"/>
  </r>
  <r>
    <x v="4"/>
    <x v="3"/>
    <x v="0"/>
    <x v="27"/>
    <s v="XG341C-2K"/>
    <s v="AUO"/>
    <n v="34"/>
    <s v="3440 x 1440"/>
    <n v="1000000"/>
    <s v="POB"/>
    <s v="PCB"/>
    <n v="2304"/>
    <n v="1152"/>
    <n v="15"/>
    <n v="510"/>
    <n v="3.9847195515876663"/>
    <n v="1.4053031778361653"/>
  </r>
  <r>
    <x v="4"/>
    <x v="3"/>
    <x v="0"/>
    <x v="29"/>
    <s v="GP27-FQS"/>
    <s v="CSOT"/>
    <n v="27"/>
    <s v="2560 x 1440"/>
    <s v="TBD"/>
    <s v="POB"/>
    <s v="PCB"/>
    <n v="5000"/>
    <n v="1152"/>
    <n v="10"/>
    <n v="270"/>
    <n v="2.0096829721068246"/>
    <n v="0.79048303753284299"/>
  </r>
  <r>
    <x v="4"/>
    <x v="3"/>
    <x v="0"/>
    <x v="29"/>
    <s v="GP27QP"/>
    <m/>
    <n v="27"/>
    <s v="2560 x 1440"/>
    <n v="1000000"/>
    <s v="POB"/>
    <s v="PCB"/>
    <n v="5000"/>
    <n v="1152"/>
    <n v="5"/>
    <n v="135"/>
    <n v="1.0048414860534123"/>
    <n v="0.3952415187664215"/>
  </r>
  <r>
    <x v="4"/>
    <x v="3"/>
    <x v="0"/>
    <x v="6"/>
    <s v="F32D80U"/>
    <s v="BOE"/>
    <n v="27"/>
    <s v="2560 x 1440"/>
    <s v="TBD"/>
    <s v="POB"/>
    <s v="PCB"/>
    <n v="5000"/>
    <n v="1152"/>
    <n v="15"/>
    <n v="405"/>
    <n v="3.0145244581602371"/>
    <n v="1.4053031778361653"/>
  </r>
  <r>
    <x v="4"/>
    <x v="3"/>
    <x v="0"/>
    <x v="1"/>
    <s v="27R83U"/>
    <s v="CSOT"/>
    <n v="27"/>
    <s v="3840 x 2160"/>
    <n v="1000000"/>
    <s v="POB"/>
    <s v="PCB"/>
    <n v="4608"/>
    <n v="1152"/>
    <n v="13"/>
    <n v="351"/>
    <n v="2.612587863738872"/>
    <n v="3.9129999999999998"/>
  </r>
  <r>
    <x v="4"/>
    <x v="3"/>
    <x v="0"/>
    <x v="1"/>
    <s v="34R83Q"/>
    <s v="CSOT"/>
    <n v="34"/>
    <s v="3440 x 1440"/>
    <n v="1000000"/>
    <s v="POB"/>
    <s v="PCB"/>
    <n v="4608"/>
    <n v="1152"/>
    <n v="8"/>
    <n v="272"/>
    <n v="2.1251837608467556"/>
    <n v="0.74949502817928815"/>
  </r>
  <r>
    <x v="4"/>
    <x v="3"/>
    <x v="0"/>
    <x v="17"/>
    <m/>
    <m/>
    <n v="27"/>
    <s v="3840 x 2160"/>
    <n v="1000000"/>
    <s v="POB"/>
    <s v="PCB"/>
    <n v="5000"/>
    <n v="1152"/>
    <n v="40"/>
    <n v="1080"/>
    <n v="8.0387318884272982"/>
    <n v="0"/>
  </r>
  <r>
    <x v="4"/>
    <x v="3"/>
    <x v="0"/>
    <x v="17"/>
    <m/>
    <m/>
    <n v="31.5"/>
    <s v="3840 x 2160"/>
    <s v="TBD"/>
    <s v="POB"/>
    <s v="PCB"/>
    <n v="5000"/>
    <n v="1152"/>
    <n v="68"/>
    <n v="2142"/>
    <n v="18.600732397388722"/>
    <n v="6.3707077395239491"/>
  </r>
  <r>
    <x v="4"/>
    <x v="3"/>
    <x v="0"/>
    <x v="17"/>
    <m/>
    <m/>
    <n v="49"/>
    <s v="5120 x 1440"/>
    <n v="1000000"/>
    <s v="POB"/>
    <s v="PCB"/>
    <n v="5000"/>
    <n v="1152"/>
    <n v="20"/>
    <n v="980"/>
    <n v="8.0745773408144768"/>
    <n v="2.6767679577831722"/>
  </r>
  <r>
    <x v="4"/>
    <x v="3"/>
    <x v="1"/>
    <x v="9"/>
    <m/>
    <s v="Open Cell"/>
    <n v="55"/>
    <s v="3840 x 2160"/>
    <n v="1000000"/>
    <s v="POB"/>
    <s v="PCB"/>
    <n v="4000"/>
    <n v="500"/>
    <n v="2.6720000000000002"/>
    <n v="146.96"/>
    <n v="2.2282394412818993"/>
    <n v="0.29673250174480076"/>
  </r>
  <r>
    <x v="4"/>
    <x v="3"/>
    <x v="1"/>
    <x v="9"/>
    <m/>
    <s v="Open Cell"/>
    <n v="65"/>
    <s v="3840 x 2160"/>
    <n v="1000000"/>
    <s v="COB"/>
    <s v="PCB"/>
    <n v="16384"/>
    <n v="1000"/>
    <n v="7.5339999999999998"/>
    <n v="489.71"/>
    <n v="8.7751056430148378"/>
    <n v="1.6016532130861385"/>
  </r>
  <r>
    <x v="4"/>
    <x v="3"/>
    <x v="1"/>
    <x v="9"/>
    <m/>
    <s v="Open Cell"/>
    <n v="75"/>
    <s v="3840 x 2160"/>
    <n v="1000000"/>
    <s v="COB"/>
    <s v="PCB"/>
    <n v="12000"/>
    <n v="1000"/>
    <n v="5.8239999999999998"/>
    <n v="436.8"/>
    <n v="9.0311679240356089"/>
    <n v="1.6657141551742187"/>
  </r>
  <r>
    <x v="4"/>
    <x v="3"/>
    <x v="1"/>
    <x v="9"/>
    <m/>
    <s v="Open Cell"/>
    <n v="86"/>
    <s v="3840 x 2160"/>
    <n v="1000000"/>
    <s v="COB"/>
    <s v="PCB"/>
    <n v="18000"/>
    <n v="1200"/>
    <n v="4.2919999999999998"/>
    <n v="369.11199999999997"/>
    <n v="8.7509789716358473"/>
    <n v="1.6210846451329359"/>
  </r>
  <r>
    <x v="4"/>
    <x v="3"/>
    <x v="1"/>
    <x v="9"/>
    <m/>
    <s v="Open Cell"/>
    <n v="65"/>
    <s v="7680 x 4320"/>
    <n v="1000000"/>
    <s v="COB"/>
    <s v="PCB"/>
    <n v="12000"/>
    <n v="1000"/>
    <n v="5.0000000000000001E-3"/>
    <n v="0.32500000000000001"/>
    <n v="5.8236697922848671E-3"/>
    <n v="1.6349839183323433E-3"/>
  </r>
  <r>
    <x v="4"/>
    <x v="3"/>
    <x v="1"/>
    <x v="9"/>
    <m/>
    <s v="Open Cell"/>
    <n v="75"/>
    <s v="7680 x 4320"/>
    <n v="1000000"/>
    <s v="COB"/>
    <s v="PCB"/>
    <n v="16000"/>
    <n v="2000"/>
    <n v="0.48599999999999999"/>
    <n v="36.449999999999996"/>
    <n v="0.75363111454005938"/>
    <n v="0.21520627045391388"/>
  </r>
  <r>
    <x v="4"/>
    <x v="3"/>
    <x v="1"/>
    <x v="9"/>
    <m/>
    <s v="Open Cell"/>
    <n v="86"/>
    <s v="7680 x 4320"/>
    <n v="1000000"/>
    <s v="COB"/>
    <s v="PCB"/>
    <n v="28800"/>
    <n v="2400"/>
    <n v="5.8000000000000003E-2"/>
    <n v="4.9880000000000004"/>
    <n v="0.11825647258967362"/>
    <n v="3.3916694088921374E-2"/>
  </r>
  <r>
    <x v="4"/>
    <x v="3"/>
    <x v="1"/>
    <x v="5"/>
    <s v="2022 Model"/>
    <s v="Open Cell"/>
    <n v="43"/>
    <s v="3840 x 2160"/>
    <n v="1000000"/>
    <s v="POB"/>
    <s v="PCB"/>
    <n v="3614.6269090909086"/>
    <n v="301.21890909090905"/>
    <n v="36.676000000000002"/>
    <n v="1577.068"/>
    <n v="18.69471719266754"/>
    <n v="4.5490253233306372"/>
  </r>
  <r>
    <x v="4"/>
    <x v="3"/>
    <x v="1"/>
    <x v="5"/>
    <s v="2022 Model"/>
    <s v="Open Cell"/>
    <n v="50"/>
    <s v="3840 x 2160"/>
    <n v="1000000"/>
    <s v="COB"/>
    <s v="PCB"/>
    <n v="4887.272727272727"/>
    <n v="407.27272727272725"/>
    <n v="31.265999999999998"/>
    <n v="1563.3"/>
    <n v="21.548267423145397"/>
    <n v="4.5093117658609438"/>
  </r>
  <r>
    <x v="4"/>
    <x v="3"/>
    <x v="1"/>
    <x v="5"/>
    <s v="2022 Model"/>
    <s v="Open Cell"/>
    <n v="55"/>
    <s v="3840 x 2160"/>
    <n v="1000000"/>
    <s v="COB"/>
    <s v="PCB"/>
    <n v="6283.636363636364"/>
    <n v="523.63636363636363"/>
    <n v="124.443"/>
    <n v="6844.3649999999998"/>
    <n v="103.77574879919288"/>
    <n v="19.742452264022795"/>
  </r>
  <r>
    <x v="4"/>
    <x v="3"/>
    <x v="1"/>
    <x v="5"/>
    <s v="2022 Model"/>
    <s v="Open Cell"/>
    <n v="65"/>
    <s v="3840 x 2160"/>
    <n v="1000000"/>
    <s v="COB"/>
    <s v="PCB"/>
    <n v="8640"/>
    <n v="720"/>
    <n v="127.03100000000001"/>
    <n v="8257.0150000000012"/>
    <n v="147.95731947674778"/>
    <n v="27.005522871189978"/>
  </r>
  <r>
    <x v="4"/>
    <x v="3"/>
    <x v="1"/>
    <x v="5"/>
    <s v="2022 Model"/>
    <s v="Open Cell"/>
    <n v="75"/>
    <s v="3840 x 2160"/>
    <n v="1000000"/>
    <s v="COB"/>
    <s v="PCB"/>
    <n v="10909.09090909091"/>
    <n v="909.09090909090912"/>
    <n v="65.301000000000002"/>
    <n v="4897.5749999999998"/>
    <n v="101.26103993946587"/>
    <n v="18.676648359723846"/>
  </r>
  <r>
    <x v="4"/>
    <x v="3"/>
    <x v="1"/>
    <x v="5"/>
    <s v="2022 Model"/>
    <s v="Open Cell"/>
    <n v="85"/>
    <s v="3840 x 2160"/>
    <n v="1000000"/>
    <s v="COB"/>
    <s v="PCB"/>
    <n v="14400"/>
    <n v="1200"/>
    <n v="55.453000000000003"/>
    <n v="4713.5050000000001"/>
    <n v="110.44928843380416"/>
    <n v="20.944549586802591"/>
  </r>
  <r>
    <x v="4"/>
    <x v="3"/>
    <x v="1"/>
    <x v="5"/>
    <s v="2022 Model"/>
    <s v="Open Cell"/>
    <n v="98"/>
    <s v="3840 x 2160"/>
    <n v="1000000"/>
    <s v="COB"/>
    <s v="PCB"/>
    <n v="19141.53633217993"/>
    <n v="1595.1280276816608"/>
    <n v="2.8860000000000001"/>
    <n v="282.82800000000003"/>
    <n v="7.6409701415957256"/>
    <n v="1.6350595127633927"/>
  </r>
  <r>
    <x v="4"/>
    <x v="3"/>
    <x v="1"/>
    <x v="5"/>
    <s v="2022 Model"/>
    <s v="Open Cell"/>
    <n v="55"/>
    <s v="7680 x 4320"/>
    <n v="1000000"/>
    <s v="COB"/>
    <s v="PCB"/>
    <n v="7873.1360946745563"/>
    <n v="962.27218934911241"/>
    <n v="0.83899999999999997"/>
    <n v="46.144999999999996"/>
    <n v="0.69966051318694356"/>
    <n v="0.20473551848767846"/>
  </r>
  <r>
    <x v="4"/>
    <x v="3"/>
    <x v="1"/>
    <x v="5"/>
    <s v="2022 Model"/>
    <s v="Open Cell"/>
    <n v="65"/>
    <s v="7680 x 4320"/>
    <n v="1000000"/>
    <s v="COB"/>
    <s v="PCB"/>
    <n v="10996.363636363636"/>
    <n v="1221.8181818181818"/>
    <n v="7.5490000000000004"/>
    <n v="490.685"/>
    <n v="8.7925766523916931"/>
    <n v="2.468498719898172"/>
  </r>
  <r>
    <x v="4"/>
    <x v="3"/>
    <x v="1"/>
    <x v="5"/>
    <s v="2022 Model"/>
    <s v="Open Cell"/>
    <n v="75"/>
    <s v="7680 x 4320"/>
    <n v="1000000"/>
    <s v="COB"/>
    <s v="PCB"/>
    <n v="15708.764159999995"/>
    <n v="1745.4182399999995"/>
    <n v="5.5229999999999997"/>
    <n v="414.22499999999997"/>
    <n v="8.5644128510385755"/>
    <n v="2.4456465673188603"/>
  </r>
  <r>
    <x v="4"/>
    <x v="3"/>
    <x v="1"/>
    <x v="5"/>
    <s v="2022 Model"/>
    <s v="Open Cell"/>
    <n v="85"/>
    <s v="7680 x 4320"/>
    <n v="1000000"/>
    <s v="COB"/>
    <s v="PCB"/>
    <n v="19145.454545454544"/>
    <n v="2127.272727272727"/>
    <n v="6.0819999999999999"/>
    <n v="516.97"/>
    <n v="12.113908575810088"/>
    <n v="3.5565747146348237"/>
  </r>
  <r>
    <x v="4"/>
    <x v="3"/>
    <x v="1"/>
    <x v="5"/>
    <s v="2021 Model"/>
    <s v="Open Cell"/>
    <n v="98"/>
    <s v="7680 x 4320"/>
    <n v="1000000"/>
    <s v="COB"/>
    <s v="PCB"/>
    <n v="25000"/>
    <n v="2500"/>
    <n v="0.115"/>
    <n v="11.270000000000001"/>
    <n v="0.30447386219109784"/>
    <n v="9.7729648631907556E-2"/>
  </r>
  <r>
    <x v="4"/>
    <x v="3"/>
    <x v="1"/>
    <x v="16"/>
    <s v="Bravia 7"/>
    <m/>
    <n v="55"/>
    <s v="3840 x 2160"/>
    <n v="1000000"/>
    <s v="COB"/>
    <s v="PCB"/>
    <n v="4096"/>
    <n v="1024"/>
    <n v="44.529000000000003"/>
    <n v="2449.0950000000003"/>
    <n v="37.133710359596442"/>
    <n v="7.0643720969815185"/>
  </r>
  <r>
    <x v="4"/>
    <x v="3"/>
    <x v="1"/>
    <x v="16"/>
    <s v="Bravia 7"/>
    <m/>
    <n v="65"/>
    <s v="3840 x 2160"/>
    <n v="1000000"/>
    <s v="POB"/>
    <s v="PCB"/>
    <n v="6240"/>
    <n v="1560"/>
    <n v="39.064999999999998"/>
    <n v="2539.2249999999999"/>
    <n v="45.500332087121656"/>
    <n v="5.81338040064335"/>
  </r>
  <r>
    <x v="4"/>
    <x v="3"/>
    <x v="1"/>
    <x v="16"/>
    <s v="Bravia 7"/>
    <m/>
    <n v="75"/>
    <s v="3840 x 2160"/>
    <n v="1000000"/>
    <s v="POB"/>
    <s v="PCB"/>
    <n v="7680"/>
    <n v="1920"/>
    <n v="23.175000000000001"/>
    <n v="1738.125"/>
    <n v="35.93703925816024"/>
    <n v="4.6397747050676106"/>
  </r>
  <r>
    <x v="4"/>
    <x v="3"/>
    <x v="1"/>
    <x v="16"/>
    <s v="Bravia 7"/>
    <m/>
    <n v="85"/>
    <s v="3840 x 2160"/>
    <n v="1000000"/>
    <s v="POB"/>
    <s v="PCB"/>
    <n v="11232"/>
    <n v="2808"/>
    <n v="15.228999999999999"/>
    <n v="1294.4649999999999"/>
    <n v="30.332573775240352"/>
    <n v="4.0263859838095613"/>
  </r>
  <r>
    <x v="4"/>
    <x v="3"/>
    <x v="1"/>
    <x v="1"/>
    <s v="55R635"/>
    <s v="Open Cell"/>
    <n v="55"/>
    <s v="3840 x 2160"/>
    <n v="1000000"/>
    <s v="POB"/>
    <s v="PCB"/>
    <n v="2048"/>
    <n v="128"/>
    <n v="118.7"/>
    <n v="6528.5"/>
    <n v="98.98653505994065"/>
    <n v="13.181941600714014"/>
  </r>
  <r>
    <x v="4"/>
    <x v="3"/>
    <x v="1"/>
    <x v="1"/>
    <s v="65R635"/>
    <s v="ChinaStar"/>
    <n v="65"/>
    <s v="3840 x 2160"/>
    <n v="1000000"/>
    <s v="POB"/>
    <s v="PCB"/>
    <n v="2560"/>
    <n v="160"/>
    <n v="214.3"/>
    <n v="13929.5"/>
    <n v="249.60248729732939"/>
    <n v="31.890628948108795"/>
  </r>
  <r>
    <x v="4"/>
    <x v="3"/>
    <x v="1"/>
    <x v="1"/>
    <s v="75R635"/>
    <s v="ChinaStar"/>
    <n v="75"/>
    <s v="3840 x 2160"/>
    <n v="1000000"/>
    <s v="POB"/>
    <s v="PCB"/>
    <n v="3840"/>
    <n v="240"/>
    <n v="203.9"/>
    <n v="15292.5"/>
    <n v="316.1839182195846"/>
    <n v="40.82200916346433"/>
  </r>
  <r>
    <x v="4"/>
    <x v="3"/>
    <x v="1"/>
    <x v="1"/>
    <s v="85R635"/>
    <s v="ChinaStar"/>
    <n v="85"/>
    <s v="3840 x 2160"/>
    <n v="1000000"/>
    <s v="POB"/>
    <s v="PCB"/>
    <n v="7168"/>
    <n v="448"/>
    <n v="187.6"/>
    <n v="15946"/>
    <n v="373.65492417329369"/>
    <n v="49.599449114365598"/>
  </r>
  <r>
    <x v="4"/>
    <x v="3"/>
    <x v="1"/>
    <x v="1"/>
    <m/>
    <s v="Open Cell"/>
    <n v="98"/>
    <s v="3840 x 2160"/>
    <n v="1000000"/>
    <s v="POB"/>
    <s v="PCB"/>
    <n v="5120"/>
    <n v="320"/>
    <n v="35.799999999999997"/>
    <n v="3508.3999999999996"/>
    <n v="94.784037099489581"/>
    <n v="14.197710114293352"/>
  </r>
  <r>
    <x v="4"/>
    <x v="3"/>
    <x v="1"/>
    <x v="1"/>
    <m/>
    <s v="Open Cell"/>
    <n v="115"/>
    <s v="3840 x 2160"/>
    <n v="1000000"/>
    <s v="COB"/>
    <s v="PCB"/>
    <n v="21040"/>
    <n v="5260"/>
    <n v="0.6"/>
    <n v="69"/>
    <n v="2.1874944284866471"/>
    <n v="0.40791505515926635"/>
  </r>
  <r>
    <x v="4"/>
    <x v="3"/>
    <x v="1"/>
    <x v="1"/>
    <s v="Q10L Pro"/>
    <m/>
    <n v="98"/>
    <s v="3840 x 2160"/>
    <n v="1000000"/>
    <s v="COB"/>
    <s v="PCB"/>
    <n v="15360"/>
    <n v="3840"/>
    <n v="0.7"/>
    <n v="68.599999999999994"/>
    <n v="1.8533191611632041"/>
    <n v="0.39658408140484225"/>
  </r>
  <r>
    <x v="4"/>
    <x v="3"/>
    <x v="1"/>
    <x v="6"/>
    <m/>
    <s v="Open Cell"/>
    <n v="55"/>
    <s v="3840 x 2160"/>
    <n v="1000000"/>
    <s v="POB"/>
    <s v="PCB"/>
    <n v="2000"/>
    <n v="160"/>
    <n v="15"/>
    <n v="825"/>
    <n v="12.508829198813057"/>
    <n v="1.6657887448248543"/>
  </r>
  <r>
    <x v="4"/>
    <x v="3"/>
    <x v="1"/>
    <x v="6"/>
    <m/>
    <s v="Open Cell"/>
    <n v="65"/>
    <s v="3840 x 2160"/>
    <n v="1000000"/>
    <s v="POB"/>
    <s v="PCB"/>
    <n v="2560"/>
    <n v="160"/>
    <n v="56.4"/>
    <n v="3666"/>
    <n v="65.690995256973295"/>
    <n v="8.3930540022087534"/>
  </r>
  <r>
    <x v="4"/>
    <x v="3"/>
    <x v="1"/>
    <x v="6"/>
    <s v="Q70"/>
    <s v="Open Cell"/>
    <n v="75"/>
    <s v="3840 x 2160"/>
    <n v="1000000"/>
    <s v="POB"/>
    <s v="PCB"/>
    <n v="4000"/>
    <n v="252"/>
    <n v="119.4"/>
    <n v="8955"/>
    <n v="185.15134789317509"/>
    <n v="23.90459977497617"/>
  </r>
  <r>
    <x v="4"/>
    <x v="3"/>
    <x v="1"/>
    <x v="6"/>
    <m/>
    <s v="Open Cell"/>
    <n v="85"/>
    <s v="3840 x 2160"/>
    <n v="1000000"/>
    <s v="POB"/>
    <s v="PCB"/>
    <n v="4800"/>
    <n v="300"/>
    <n v="31.8"/>
    <n v="2703"/>
    <n v="63.33809482255193"/>
    <n v="8.4075825257826562"/>
  </r>
  <r>
    <x v="4"/>
    <x v="3"/>
    <x v="1"/>
    <x v="6"/>
    <m/>
    <s v="Open Cell"/>
    <n v="86"/>
    <s v="3840 x 2160"/>
    <n v="1000000"/>
    <s v="POB"/>
    <s v="PCB"/>
    <n v="8000"/>
    <n v="576"/>
    <n v="19.7"/>
    <n v="1694.2"/>
    <n v="40.16642258649258"/>
    <n v="11.519980578478465"/>
  </r>
  <r>
    <x v="4"/>
    <x v="3"/>
    <x v="1"/>
    <x v="6"/>
    <m/>
    <s v="Open Cell"/>
    <n v="100"/>
    <s v="3840 x 2160"/>
    <n v="1000000"/>
    <s v="POB"/>
    <s v="PCB"/>
    <n v="9600"/>
    <n v="600"/>
    <n v="46.1"/>
    <n v="4610"/>
    <n v="127.08694789317508"/>
    <n v="18.282526152763229"/>
  </r>
  <r>
    <x v="4"/>
    <x v="3"/>
    <x v="1"/>
    <x v="15"/>
    <m/>
    <s v="Open Cell"/>
    <n v="65"/>
    <s v="3840 x 2160"/>
    <n v="1000000"/>
    <s v="POB"/>
    <s v="PCB"/>
    <n v="9216"/>
    <n v="576"/>
    <n v="8.9"/>
    <n v="578.5"/>
    <n v="10.366132230267063"/>
    <n v="1.3244358265896792"/>
  </r>
  <r>
    <x v="4"/>
    <x v="3"/>
    <x v="1"/>
    <x v="15"/>
    <m/>
    <s v="Open Cell"/>
    <n v="75"/>
    <s v="3840 x 2160"/>
    <n v="1000000"/>
    <s v="POB"/>
    <s v="PCB"/>
    <n v="9600"/>
    <n v="600"/>
    <n v="17.8"/>
    <n v="1335"/>
    <n v="27.602127240356083"/>
    <n v="3.5636673031371511"/>
  </r>
  <r>
    <x v="4"/>
    <x v="3"/>
    <x v="1"/>
    <x v="15"/>
    <m/>
    <s v="Open Cell"/>
    <n v="85"/>
    <s v="3840 x 2160"/>
    <n v="1000000"/>
    <s v="POB"/>
    <s v="PCB"/>
    <n v="16000"/>
    <n v="1000"/>
    <n v="21"/>
    <n v="1785"/>
    <n v="41.827043750741836"/>
    <n v="5.5521771396677915"/>
  </r>
  <r>
    <x v="4"/>
    <x v="3"/>
    <x v="1"/>
    <x v="15"/>
    <m/>
    <s v="Open Cell"/>
    <n v="86"/>
    <s v="3840 x 2160"/>
    <n v="1000000"/>
    <s v="POB"/>
    <s v="PCB"/>
    <n v="16000"/>
    <n v="1000"/>
    <n v="0.2"/>
    <n v="17.2"/>
    <n v="0.40778093996439174"/>
    <n v="5.2877877520645634E-2"/>
  </r>
  <r>
    <x v="4"/>
    <x v="3"/>
    <x v="1"/>
    <x v="15"/>
    <m/>
    <s v="Open Cell"/>
    <n v="98"/>
    <s v="3840 x 2160"/>
    <n v="1000000"/>
    <s v="POB"/>
    <s v="PCB"/>
    <n v="19200"/>
    <n v="1200"/>
    <n v="4.8"/>
    <n v="470.4"/>
    <n v="12.708474247976259"/>
    <n v="1.9036035907432429"/>
  </r>
  <r>
    <x v="4"/>
    <x v="3"/>
    <x v="1"/>
    <x v="15"/>
    <m/>
    <s v="Open Cell"/>
    <n v="100"/>
    <s v="3840 x 2160"/>
    <n v="1000000"/>
    <s v="POB"/>
    <s v="PCB"/>
    <n v="19200"/>
    <n v="1200"/>
    <n v="5.7"/>
    <n v="570"/>
    <n v="15.713570563798221"/>
    <n v="2.2605292640076007"/>
  </r>
  <r>
    <x v="4"/>
    <x v="3"/>
    <x v="1"/>
    <x v="4"/>
    <s v="55E8G"/>
    <s v="Open Cell"/>
    <n v="50"/>
    <s v="3840 x 2160"/>
    <n v="400000"/>
    <s v="POB"/>
    <s v="PCB"/>
    <n v="1800"/>
    <n v="180"/>
    <n v="6.2"/>
    <n v="310"/>
    <n v="4.2729884866468844"/>
    <n v="0.89418962925663181"/>
  </r>
  <r>
    <x v="4"/>
    <x v="3"/>
    <x v="1"/>
    <x v="4"/>
    <s v="55E8G"/>
    <s v="Open Cell"/>
    <n v="55"/>
    <s v="3840 x 2160"/>
    <n v="400000"/>
    <s v="POB"/>
    <s v="PCB"/>
    <n v="2000"/>
    <n v="200"/>
    <n v="96.1"/>
    <n v="5285.5"/>
    <n v="80.139899067062302"/>
    <n v="10.672153225177899"/>
  </r>
  <r>
    <x v="4"/>
    <x v="3"/>
    <x v="1"/>
    <x v="4"/>
    <m/>
    <s v="Open Cell"/>
    <n v="98"/>
    <s v="3840 x 2160"/>
    <m/>
    <s v="POB"/>
    <s v="PCB"/>
    <n v="6480"/>
    <n v="1620"/>
    <n v="4.8"/>
    <n v="470.4"/>
    <n v="12.708474247976259"/>
    <n v="1.9036035907432429"/>
  </r>
  <r>
    <x v="4"/>
    <x v="3"/>
    <x v="1"/>
    <x v="4"/>
    <m/>
    <s v="Open Cell"/>
    <n v="100"/>
    <s v="3840 x 2160"/>
    <m/>
    <s v="POB"/>
    <s v="PCB"/>
    <n v="6480"/>
    <n v="1620"/>
    <n v="28.9"/>
    <n v="2890"/>
    <n v="79.670559525222558"/>
    <n v="11.461279952599941"/>
  </r>
  <r>
    <x v="4"/>
    <x v="3"/>
    <x v="1"/>
    <x v="4"/>
    <s v="U8KL 65U8KL"/>
    <s v="Open Cell"/>
    <n v="65"/>
    <s v="3840 x 2160"/>
    <m/>
    <s v="POB"/>
    <s v="PCB"/>
    <n v="6400"/>
    <n v="1600"/>
    <n v="195.8"/>
    <n v="12727"/>
    <n v="228.05490906587539"/>
    <n v="29.137588184972945"/>
  </r>
  <r>
    <x v="4"/>
    <x v="3"/>
    <x v="1"/>
    <x v="4"/>
    <s v="U8KL 75U8KL"/>
    <s v="Open Cell"/>
    <n v="75"/>
    <s v="3840 x 2160"/>
    <m/>
    <s v="POB"/>
    <s v="PCB"/>
    <n v="8000"/>
    <n v="2000"/>
    <n v="238.5"/>
    <n v="17887.5"/>
    <n v="369.83749139465874"/>
    <n v="47.749137741472502"/>
  </r>
  <r>
    <x v="4"/>
    <x v="3"/>
    <x v="1"/>
    <x v="4"/>
    <s v="U8KL 85 U8KL"/>
    <s v="Open Cell"/>
    <n v="85"/>
    <s v="3840 x 2160"/>
    <m/>
    <s v="POB"/>
    <s v="PCB"/>
    <n v="9600"/>
    <n v="2400"/>
    <n v="213.8"/>
    <n v="18173"/>
    <n v="425.83914066231455"/>
    <n v="56.526451069570186"/>
  </r>
  <r>
    <x v="4"/>
    <x v="3"/>
    <x v="1"/>
    <x v="4"/>
    <s v="UX RGB"/>
    <m/>
    <n v="116"/>
    <s v="3840 x 2160"/>
    <m/>
    <s v="RGB COB"/>
    <s v="PCB"/>
    <n v="160000"/>
    <n v="40000"/>
    <n v="0.2"/>
    <n v="23.200000000000003"/>
    <n v="0.74190107195252208"/>
    <n v="0"/>
  </r>
  <r>
    <x v="4"/>
    <x v="3"/>
    <x v="1"/>
    <x v="14"/>
    <s v="XLED EP1 60"/>
    <s v="Open Cell"/>
    <n v="60"/>
    <s v="3840 x 2160"/>
    <m/>
    <s v="COB"/>
    <s v="PCB"/>
    <n v="8000"/>
    <n v="2000"/>
    <n v="8.4000000000000005E-2"/>
    <n v="5.04"/>
    <n v="8.3364626991097937E-2"/>
    <n v="1.4658940954458719E-2"/>
  </r>
  <r>
    <x v="4"/>
    <x v="3"/>
    <x v="1"/>
    <x v="14"/>
    <s v="XLED EP1 65"/>
    <s v="Open Cell"/>
    <n v="65"/>
    <s v="3840 x 2160"/>
    <m/>
    <s v="COB"/>
    <s v="PCB"/>
    <n v="8000"/>
    <n v="2000"/>
    <n v="2.3079999999999998"/>
    <n v="150.01999999999998"/>
    <n v="2.6882059761186943"/>
    <n v="0.49065776689710749"/>
  </r>
  <r>
    <x v="4"/>
    <x v="3"/>
    <x v="1"/>
    <x v="14"/>
    <s v="XLED EP1 70"/>
    <s v="Open Cell"/>
    <n v="70"/>
    <s v="3840 x 2160"/>
    <m/>
    <s v="COB"/>
    <s v="PCB"/>
    <n v="8000"/>
    <n v="2000"/>
    <n v="0.32900000000000001"/>
    <n v="23.03"/>
    <n v="0.44441837027893177"/>
    <n v="7.5322279507001641E-2"/>
  </r>
  <r>
    <x v="4"/>
    <x v="3"/>
    <x v="1"/>
    <x v="14"/>
    <s v="XLED EP1 75"/>
    <s v="Open Cell"/>
    <n v="75"/>
    <s v="3840 x 2160"/>
    <m/>
    <s v="COB"/>
    <s v="PCB"/>
    <n v="8000"/>
    <n v="2000"/>
    <n v="0.70799999999999996"/>
    <n v="53.099999999999994"/>
    <n v="1.0978823643916913"/>
    <n v="0.20249409716060215"/>
  </r>
  <r>
    <x v="4"/>
    <x v="3"/>
    <x v="1"/>
    <x v="8"/>
    <s v="5 SE"/>
    <m/>
    <n v="65"/>
    <s v="3840 x 2160"/>
    <n v="1000000"/>
    <s v="COB"/>
    <s v="PCB"/>
    <n v="37440"/>
    <n v="2340"/>
    <n v="0.1"/>
    <n v="6.5"/>
    <n v="0.11647339584569734"/>
    <n v="2.125900203193707E-2"/>
  </r>
  <r>
    <x v="4"/>
    <x v="3"/>
    <x v="1"/>
    <x v="8"/>
    <s v="S6 Pro"/>
    <s v="BOE"/>
    <n v="65"/>
    <s v="3840 x 2160"/>
    <n v="1000000"/>
    <s v="POB"/>
    <s v="PCB"/>
    <n v="3696"/>
    <n v="231"/>
    <n v="25.3"/>
    <n v="1644.5"/>
    <n v="29.467769148961423"/>
    <n v="3.7649692598560547"/>
  </r>
  <r>
    <x v="4"/>
    <x v="3"/>
    <x v="1"/>
    <x v="8"/>
    <s v="S6 Pro"/>
    <s v="BOE"/>
    <n v="75"/>
    <s v="3840 x 2160"/>
    <n v="1000000"/>
    <s v="POB"/>
    <s v="PCB"/>
    <n v="4992"/>
    <n v="312"/>
    <n v="6.6"/>
    <n v="495"/>
    <n v="10.234496617210683"/>
    <n v="1.3213597865564717"/>
  </r>
  <r>
    <x v="4"/>
    <x v="3"/>
    <x v="1"/>
    <x v="8"/>
    <s v="S6 Pro"/>
    <s v="BOE"/>
    <n v="98"/>
    <s v="3840 x 2160"/>
    <n v="1000000"/>
    <s v="POB"/>
    <s v="PCB"/>
    <n v="16080"/>
    <n v="1005"/>
    <n v="1.3"/>
    <n v="127.4"/>
    <n v="3.4418784421602369"/>
    <n v="0.51555930582629494"/>
  </r>
  <r>
    <x v="4"/>
    <x v="3"/>
    <x v="1"/>
    <x v="33"/>
    <s v="M80F"/>
    <m/>
    <n v="65"/>
    <s v="3840 x 2160"/>
    <m/>
    <s v="POB"/>
    <s v="PCB"/>
    <n v="4000"/>
    <n v="1000"/>
    <n v="5"/>
    <n v="325"/>
    <n v="5.8236697922848668"/>
    <n v="0.74406507111779729"/>
  </r>
  <r>
    <x v="4"/>
    <x v="3"/>
    <x v="1"/>
    <x v="33"/>
    <s v="M80F"/>
    <m/>
    <n v="100"/>
    <s v="3840 x 2160"/>
    <m/>
    <s v="COB"/>
    <s v="PCB"/>
    <n v="17472"/>
    <n v="1092"/>
    <n v="0.8"/>
    <n v="80"/>
    <n v="2.2054134124629083"/>
    <n v="0.45323895017696259"/>
  </r>
  <r>
    <x v="4"/>
    <x v="3"/>
    <x v="1"/>
    <x v="33"/>
    <m/>
    <m/>
    <n v="75"/>
    <s v="3840 x 2160"/>
    <m/>
    <s v="POB"/>
    <s v="PCB"/>
    <n v="4096"/>
    <n v="1024"/>
    <n v="8.4"/>
    <n v="630"/>
    <n v="13.025722967359052"/>
    <n v="1.6817306374355097"/>
  </r>
  <r>
    <x v="4"/>
    <x v="3"/>
    <x v="1"/>
    <x v="33"/>
    <m/>
    <m/>
    <n v="85"/>
    <s v="3840 x 2160"/>
    <m/>
    <s v="POB"/>
    <s v="PCB"/>
    <n v="9600"/>
    <n v="2400"/>
    <n v="5.3"/>
    <n v="450.5"/>
    <n v="10.556349137091987"/>
    <n v="1.4012637542971091"/>
  </r>
  <r>
    <x v="4"/>
    <x v="3"/>
    <x v="1"/>
    <x v="21"/>
    <m/>
    <m/>
    <n v="55"/>
    <s v="3840 x 2160"/>
    <m/>
    <s v="POB"/>
    <s v="PCB"/>
    <n v="6528"/>
    <n v="408"/>
    <n v="57.5"/>
    <n v="3162.5"/>
    <n v="47.950511928783378"/>
    <n v="6.3855235218286079"/>
  </r>
  <r>
    <x v="4"/>
    <x v="3"/>
    <x v="1"/>
    <x v="21"/>
    <m/>
    <m/>
    <n v="65"/>
    <s v="3840 x 2160"/>
    <m/>
    <s v="COB"/>
    <s v="PCB"/>
    <n v="8512"/>
    <n v="532"/>
    <n v="159.80000000000001"/>
    <n v="10387"/>
    <n v="186.12448656142433"/>
    <n v="33.971885247035431"/>
  </r>
  <r>
    <x v="4"/>
    <x v="3"/>
    <x v="1"/>
    <x v="21"/>
    <m/>
    <m/>
    <n v="75"/>
    <s v="3840 x 2160"/>
    <m/>
    <s v="COB"/>
    <s v="PCB"/>
    <n v="16384"/>
    <n v="1024"/>
    <n v="198.5"/>
    <n v="14887.5"/>
    <n v="307.81023916913944"/>
    <n v="56.772709444038881"/>
  </r>
  <r>
    <x v="4"/>
    <x v="3"/>
    <x v="1"/>
    <x v="21"/>
    <m/>
    <m/>
    <n v="100"/>
    <s v="3840 x 2160"/>
    <m/>
    <s v="COB"/>
    <s v="PCB"/>
    <n v="17472"/>
    <n v="1092"/>
    <n v="11.1"/>
    <n v="1110"/>
    <n v="30.600111097922845"/>
    <n v="6.288690433705356"/>
  </r>
  <r>
    <x v="4"/>
    <x v="3"/>
    <x v="1"/>
    <x v="21"/>
    <m/>
    <m/>
    <n v="85"/>
    <s v="3840 x 2160"/>
    <m/>
    <s v="COB"/>
    <s v="PCB"/>
    <n v="14400"/>
    <n v="900"/>
    <n v="124.4"/>
    <n v="10574"/>
    <n v="247.77544012344211"/>
    <n v="46.985771168345117"/>
  </r>
  <r>
    <x v="4"/>
    <x v="3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0.99947324689491257"/>
  </r>
  <r>
    <x v="4"/>
    <x v="3"/>
    <x v="1"/>
    <x v="17"/>
    <m/>
    <s v="Open Cell"/>
    <n v="65"/>
    <s v="3840 x 2160"/>
    <n v="1000000"/>
    <s v="POB"/>
    <s v="PCB"/>
    <n v="9504"/>
    <n v="792"/>
    <n v="12.4"/>
    <n v="806"/>
    <n v="14.442701084866469"/>
    <n v="1.8452813763721374"/>
  </r>
  <r>
    <x v="4"/>
    <x v="3"/>
    <x v="1"/>
    <x v="17"/>
    <m/>
    <s v="Open Cell"/>
    <n v="75"/>
    <s v="3840 x 2160"/>
    <n v="1000000"/>
    <s v="COB"/>
    <s v="PCB"/>
    <n v="13685.759999999997"/>
    <n v="1140.4799999999998"/>
    <n v="18"/>
    <n v="1350"/>
    <n v="27.912263501483679"/>
    <n v="5.148155012557682"/>
  </r>
  <r>
    <x v="4"/>
    <x v="3"/>
    <x v="1"/>
    <x v="17"/>
    <m/>
    <s v="Open Cell"/>
    <n v="85"/>
    <s v="3840 x 2160"/>
    <n v="1000000"/>
    <s v="COB"/>
    <s v="PCB"/>
    <n v="17578.598399999999"/>
    <n v="1464.8832"/>
    <n v="20"/>
    <n v="1700"/>
    <n v="39.835279762611272"/>
    <n v="7.5539825029493759"/>
  </r>
  <r>
    <x v="4"/>
    <x v="3"/>
    <x v="1"/>
    <x v="17"/>
    <m/>
    <s v="Open Cell"/>
    <n v="100"/>
    <s v="3840 x 2160"/>
    <n v="1000000"/>
    <s v="COB"/>
    <s v="PCB"/>
    <n v="20000"/>
    <n v="2000"/>
    <n v="4.4000000000000004"/>
    <n v="440.00000000000006"/>
    <n v="12.129773768545995"/>
    <n v="2.4928142259732944"/>
  </r>
  <r>
    <x v="5"/>
    <x v="0"/>
    <x v="2"/>
    <x v="3"/>
    <s v="Creator Z16"/>
    <s v="AUO"/>
    <n v="16"/>
    <s v="2560 x 1600"/>
    <n v="1000000"/>
    <s v="COB"/>
    <s v="FPC"/>
    <n v="4000"/>
    <n v="1152"/>
    <n v="25"/>
    <n v="400"/>
    <n v="1.8557411235955057"/>
    <n v="1.5872954470239906"/>
  </r>
  <r>
    <x v="5"/>
    <x v="0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33901495350018562"/>
  </r>
  <r>
    <x v="5"/>
    <x v="0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1.0170448605005569"/>
  </r>
  <r>
    <x v="5"/>
    <x v="0"/>
    <x v="2"/>
    <x v="3"/>
    <s v="Titan 18X / Raider 18HX / Stealth 18 AI Studio"/>
    <m/>
    <n v="18"/>
    <s v="3840 x 2400"/>
    <n v="1000000"/>
    <s v="COB"/>
    <s v="FPC"/>
    <n v="4000"/>
    <n v="1000"/>
    <n v="25"/>
    <n v="450"/>
    <n v="2.3486723595505619"/>
    <n v="1.6950747675009281"/>
  </r>
  <r>
    <x v="5"/>
    <x v="0"/>
    <x v="2"/>
    <x v="3"/>
    <s v="Stealth A16 AI+ / Creeatir A16 AI+"/>
    <s v="AUO"/>
    <n v="16"/>
    <s v="3840 x 2400"/>
    <m/>
    <s v="COB"/>
    <s v="FPC"/>
    <n v="4000"/>
    <n v="1000"/>
    <n v="10"/>
    <n v="160"/>
    <n v="0.74229644943820217"/>
    <n v="0.63491817880959622"/>
  </r>
  <r>
    <x v="5"/>
    <x v="0"/>
    <x v="2"/>
    <x v="0"/>
    <s v="Macbook"/>
    <s v="LGD/Sharp"/>
    <n v="14.2"/>
    <s v="3024 x 1964"/>
    <n v="1000000"/>
    <s v="COB"/>
    <s v="FPC"/>
    <n v="10384"/>
    <n v="2596"/>
    <n v="700"/>
    <n v="9940"/>
    <n v="41.596763988251872"/>
    <n v="51.943100389855047"/>
  </r>
  <r>
    <x v="5"/>
    <x v="0"/>
    <x v="2"/>
    <x v="0"/>
    <s v="Macbook Pro"/>
    <s v="LGD/Sharp"/>
    <n v="16.2"/>
    <s v="3456 x 2234"/>
    <n v="1000000"/>
    <s v="COB"/>
    <s v="FPC"/>
    <n v="10384"/>
    <n v="2596"/>
    <n v="450"/>
    <n v="7290"/>
    <n v="34.73678145973949"/>
    <n v="38.095090728575769"/>
  </r>
  <r>
    <x v="5"/>
    <x v="0"/>
    <x v="2"/>
    <x v="13"/>
    <s v="AERO 16"/>
    <s v="AUO"/>
    <n v="16"/>
    <s v="2560 x 1600"/>
    <n v="1000000"/>
    <s v="COB"/>
    <s v="FPC"/>
    <n v="4000"/>
    <n v="1152"/>
    <n v="20"/>
    <n v="320"/>
    <n v="1.4845928988764043"/>
    <n v="1.2698363576191924"/>
  </r>
  <r>
    <x v="5"/>
    <x v="0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1.0170448605005569"/>
  </r>
  <r>
    <x v="5"/>
    <x v="0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1.0170448605005569"/>
  </r>
  <r>
    <x v="5"/>
    <x v="0"/>
    <x v="2"/>
    <x v="7"/>
    <s v="PREDATOR HELIOS 500"/>
    <s v="AUO"/>
    <n v="16"/>
    <s v="2560 x 1600"/>
    <n v="1000000"/>
    <s v="COB"/>
    <s v="FPC"/>
    <n v="4000"/>
    <n v="1152"/>
    <n v="45"/>
    <n v="720"/>
    <n v="3.3403340224719105"/>
    <n v="2.8571318046431831"/>
  </r>
  <r>
    <x v="5"/>
    <x v="0"/>
    <x v="2"/>
    <x v="7"/>
    <s v="PREDATOR HELIOS 500"/>
    <s v="AUO"/>
    <n v="18"/>
    <s v="2560 x 1600"/>
    <n v="1000000"/>
    <s v="COB"/>
    <s v="FPC"/>
    <n v="4000"/>
    <n v="1152"/>
    <n v="20"/>
    <n v="360"/>
    <n v="1.8789378876404492"/>
    <n v="1.3560598140007425"/>
  </r>
  <r>
    <x v="5"/>
    <x v="0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1.3560598140007425"/>
  </r>
  <r>
    <x v="5"/>
    <x v="0"/>
    <x v="2"/>
    <x v="7"/>
    <s v="Predator Triton 14 (PT14-51)"/>
    <s v="AUO"/>
    <n v="14"/>
    <s v="2560 x 1600"/>
    <n v="1000000"/>
    <s v="COB"/>
    <s v="FPC"/>
    <n v="4000"/>
    <n v="1152"/>
    <n v="20"/>
    <n v="280"/>
    <n v="1.1366414382022469"/>
    <n v="1.0973894448560924"/>
  </r>
  <r>
    <x v="5"/>
    <x v="0"/>
    <x v="2"/>
    <x v="2"/>
    <s v="ROG Flow X16"/>
    <s v="AUO"/>
    <n v="16.2"/>
    <s v="2560 x 1600"/>
    <n v="1000000"/>
    <s v="COB"/>
    <s v="FPC"/>
    <n v="4000"/>
    <n v="512"/>
    <n v="35"/>
    <n v="567"/>
    <n v="2.6633944557303364"/>
    <n v="2.2222136258335867"/>
  </r>
  <r>
    <x v="5"/>
    <x v="0"/>
    <x v="2"/>
    <x v="2"/>
    <s v="ROG Zephyrus Duo 16"/>
    <s v="AUO"/>
    <n v="16.2"/>
    <s v="3456 x 2234"/>
    <n v="1000000"/>
    <s v="COB"/>
    <s v="FPC"/>
    <n v="4000"/>
    <n v="512"/>
    <n v="25"/>
    <n v="405"/>
    <n v="1.9298211922077495"/>
    <n v="1.9436857334010642"/>
  </r>
  <r>
    <x v="5"/>
    <x v="0"/>
    <x v="2"/>
    <x v="2"/>
    <s v="Strix Scar 18"/>
    <s v="AUO"/>
    <n v="18"/>
    <s v="2560 x 1600"/>
    <n v="1000000"/>
    <s v="COB"/>
    <s v="FPC"/>
    <n v="9216"/>
    <n v="2304"/>
    <n v="20"/>
    <n v="360"/>
    <n v="1.8789378876404492"/>
    <n v="1.3560598140007425"/>
  </r>
  <r>
    <x v="5"/>
    <x v="0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5.0793454304767689"/>
  </r>
  <r>
    <x v="5"/>
    <x v="0"/>
    <x v="2"/>
    <x v="22"/>
    <s v="Slim Pro 9i"/>
    <s v="CSOT"/>
    <n v="16"/>
    <s v="3200 x 2000"/>
    <n v="1000000"/>
    <s v="COB"/>
    <s v="FPC"/>
    <n v="4000"/>
    <n v="1000"/>
    <n v="25"/>
    <n v="400"/>
    <n v="1.8557411235955057"/>
    <n v="1.5872954470239906"/>
  </r>
  <r>
    <x v="5"/>
    <x v="0"/>
    <x v="2"/>
    <x v="22"/>
    <s v="Slim Pro 9i"/>
    <s v="CSOT"/>
    <n v="14.5"/>
    <s v="3072 x 1920"/>
    <n v="1000000"/>
    <s v="COB"/>
    <s v="FPC"/>
    <n v="4000"/>
    <n v="1000"/>
    <n v="45"/>
    <n v="652.5"/>
    <n v="2.7433797977528078"/>
    <n v="2.5925825634725177"/>
  </r>
  <r>
    <x v="5"/>
    <x v="0"/>
    <x v="2"/>
    <x v="22"/>
    <s v="Yoga Pro 9i"/>
    <s v="CSOT"/>
    <n v="16"/>
    <s v="3200 x 2000"/>
    <n v="1000000"/>
    <s v="COB"/>
    <s v="FPC"/>
    <n v="6144"/>
    <n v="1536"/>
    <n v="35"/>
    <n v="560"/>
    <n v="2.5980375730337077"/>
    <n v="2.2222136258335867"/>
  </r>
  <r>
    <x v="5"/>
    <x v="0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1.5549485867208515"/>
  </r>
  <r>
    <x v="5"/>
    <x v="0"/>
    <x v="2"/>
    <x v="28"/>
    <s v="Blade 16"/>
    <s v="BOE"/>
    <n v="16"/>
    <s v="3840 x 2400"/>
    <n v="1000000"/>
    <s v="COB"/>
    <s v="FPC"/>
    <n v="10000"/>
    <n v="2596"/>
    <n v="35"/>
    <n v="560"/>
    <n v="2.5980375730337077"/>
    <n v="2.7211600267614897"/>
  </r>
  <r>
    <x v="5"/>
    <x v="0"/>
    <x v="2"/>
    <x v="28"/>
    <s v="Blade 18"/>
    <s v="BOE"/>
    <n v="18"/>
    <s v="2560 x 1600"/>
    <n v="1000000"/>
    <s v="COB"/>
    <s v="FPC"/>
    <n v="8000"/>
    <n v="2000"/>
    <n v="10"/>
    <n v="180"/>
    <n v="0.93946894382022461"/>
    <n v="0.67802990700037125"/>
  </r>
  <r>
    <x v="5"/>
    <x v="0"/>
    <x v="2"/>
    <x v="30"/>
    <s v="OMEN Transcend 16"/>
    <s v="AUO"/>
    <n v="16.100000000000001"/>
    <s v="2560 x 1440"/>
    <n v="1000000"/>
    <s v="COB"/>
    <s v="FPC"/>
    <n v="4000"/>
    <n v="1000"/>
    <n v="45"/>
    <n v="724.50000000000011"/>
    <n v="3.2156168098753706"/>
    <n v="2.8571318046431831"/>
  </r>
  <r>
    <x v="5"/>
    <x v="0"/>
    <x v="2"/>
    <x v="34"/>
    <s v="Yosemite 16 Ultra"/>
    <m/>
    <n v="16"/>
    <s v="2560 x 1600"/>
    <n v="1000000"/>
    <s v="COB"/>
    <s v="FPC"/>
    <n v="4000"/>
    <n v="1000"/>
    <n v="5"/>
    <n v="80"/>
    <n v="0.37114822471910108"/>
    <n v="0.38873714668021286"/>
  </r>
  <r>
    <x v="5"/>
    <x v="0"/>
    <x v="0"/>
    <x v="0"/>
    <s v="XDR"/>
    <s v="LGD"/>
    <n v="31.5"/>
    <s v="6016 x 3384"/>
    <n v="1000000"/>
    <s v="POB"/>
    <s v="PCB"/>
    <n v="576"/>
    <n v="576"/>
    <n v="1"/>
    <n v="31.5"/>
    <n v="0.27354018231454003"/>
    <n v="0.12248690194329452"/>
  </r>
  <r>
    <x v="5"/>
    <x v="0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1.2861124704045923"/>
  </r>
  <r>
    <x v="5"/>
    <x v="0"/>
    <x v="0"/>
    <x v="2"/>
    <s v="PG32UQX"/>
    <s v="AUO"/>
    <n v="31.5"/>
    <s v="3840 x 2160"/>
    <n v="1000000"/>
    <s v="POB"/>
    <s v="PCB"/>
    <n v="4608"/>
    <n v="576"/>
    <n v="15"/>
    <n v="472.5"/>
    <n v="4.1031027347181004"/>
    <n v="1.2861124704045923"/>
  </r>
  <r>
    <x v="5"/>
    <x v="0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1.7148166272061232"/>
  </r>
  <r>
    <x v="5"/>
    <x v="0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2861124704045923"/>
  </r>
  <r>
    <x v="5"/>
    <x v="0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2861124704045923"/>
  </r>
  <r>
    <x v="5"/>
    <x v="0"/>
    <x v="0"/>
    <x v="7"/>
    <s v="X27S"/>
    <s v="AUO"/>
    <n v="27"/>
    <s v="3840 x 2160"/>
    <n v="1000000"/>
    <s v="POB"/>
    <s v="PCB"/>
    <n v="2304"/>
    <n v="512"/>
    <n v="15"/>
    <n v="405"/>
    <n v="3.0145244581602371"/>
    <n v="1.2861124704045923"/>
  </r>
  <r>
    <x v="5"/>
    <x v="0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0.85740831360306158"/>
  </r>
  <r>
    <x v="5"/>
    <x v="0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2861124704045923"/>
  </r>
  <r>
    <x v="5"/>
    <x v="0"/>
    <x v="0"/>
    <x v="7"/>
    <s v="Predator X32Q FS"/>
    <s v="AUO"/>
    <n v="31.5"/>
    <s v="3440 x 1440"/>
    <n v="1000000"/>
    <s v="POB"/>
    <s v="PCB"/>
    <n v="2304"/>
    <n v="1152"/>
    <n v="10"/>
    <n v="315"/>
    <n v="2.2801833766221811"/>
    <n v="0.85740831360306158"/>
  </r>
  <r>
    <x v="5"/>
    <x v="0"/>
    <x v="0"/>
    <x v="7"/>
    <s v="Predator X34 V3"/>
    <s v="AUO"/>
    <n v="34"/>
    <s v="3440 x 1440"/>
    <n v="1000000"/>
    <s v="POB"/>
    <s v="PCB"/>
    <n v="9216"/>
    <n v="2304"/>
    <n v="3"/>
    <n v="102"/>
    <n v="0.79694391031753331"/>
    <n v="0.25722249408091846"/>
  </r>
  <r>
    <x v="5"/>
    <x v="0"/>
    <x v="0"/>
    <x v="7"/>
    <s v="Predator Z57"/>
    <s v="AUO"/>
    <n v="57"/>
    <s v="7680 x 2160"/>
    <n v="1000000"/>
    <s v="POB"/>
    <s v="PCB"/>
    <n v="9216"/>
    <n v="2304"/>
    <n v="1"/>
    <n v="57"/>
    <n v="0.54632032028959276"/>
    <n v="0.14374198198639562"/>
  </r>
  <r>
    <x v="5"/>
    <x v="0"/>
    <x v="0"/>
    <x v="18"/>
    <s v="EX321UX"/>
    <s v="AUO"/>
    <n v="32"/>
    <s v="3840 x 2160"/>
    <n v="1000000"/>
    <s v="POB"/>
    <s v="PCB"/>
    <n v="4608"/>
    <n v="1152"/>
    <n v="5"/>
    <n v="160"/>
    <n v="1.411464583976261"/>
    <n v="0"/>
  </r>
  <r>
    <x v="5"/>
    <x v="0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2861124704045923"/>
  </r>
  <r>
    <x v="5"/>
    <x v="0"/>
    <x v="0"/>
    <x v="10"/>
    <s v="AG274QXM"/>
    <s v="LGD"/>
    <n v="27"/>
    <s v="3840 x 2160"/>
    <n v="80000000"/>
    <s v="POB"/>
    <s v="PCB"/>
    <n v="2304"/>
    <n v="576"/>
    <n v="35"/>
    <n v="945"/>
    <n v="7.0338904023738866"/>
    <n v="3.0009290976107152"/>
  </r>
  <r>
    <x v="5"/>
    <x v="0"/>
    <x v="0"/>
    <x v="10"/>
    <s v="AG274QGM"/>
    <s v="LGD"/>
    <n v="27"/>
    <s v="2560 x 1440"/>
    <n v="1000000"/>
    <s v="POB"/>
    <s v="PCB"/>
    <n v="2304"/>
    <n v="576"/>
    <n v="15"/>
    <n v="405"/>
    <n v="3.0145244581602371"/>
    <n v="1.085157396903875"/>
  </r>
  <r>
    <x v="5"/>
    <x v="0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2.1703147938077501"/>
  </r>
  <r>
    <x v="5"/>
    <x v="0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3.0009290976107152"/>
  </r>
  <r>
    <x v="5"/>
    <x v="0"/>
    <x v="0"/>
    <x v="10"/>
    <s v="PD32M"/>
    <s v="AUO"/>
    <n v="31.5"/>
    <s v="3840 x 2160"/>
    <n v="1000000"/>
    <s v="POB"/>
    <s v="PCB"/>
    <n v="2304"/>
    <n v="576"/>
    <n v="20"/>
    <n v="630"/>
    <n v="5.4708036462908005"/>
    <n v="1.7148166272061232"/>
  </r>
  <r>
    <x v="5"/>
    <x v="0"/>
    <x v="0"/>
    <x v="10"/>
    <s v="Q27G3XMN"/>
    <s v="BOE"/>
    <n v="27"/>
    <s v="2560 x 1440"/>
    <n v="1000000"/>
    <s v="POB"/>
    <s v="PCB"/>
    <n v="2304"/>
    <n v="576"/>
    <n v="15"/>
    <n v="405"/>
    <n v="3.0145244581602371"/>
    <n v="1.085157396903875"/>
  </r>
  <r>
    <x v="5"/>
    <x v="0"/>
    <x v="0"/>
    <x v="10"/>
    <s v="Q27G4"/>
    <s v="BOE"/>
    <n v="27"/>
    <s v="2560 x 1440"/>
    <n v="1000000"/>
    <s v="POB"/>
    <s v="PCB"/>
    <n v="4608"/>
    <n v="1152"/>
    <n v="10"/>
    <n v="270"/>
    <n v="2.0096829721068246"/>
    <n v="0.72343826460258331"/>
  </r>
  <r>
    <x v="5"/>
    <x v="0"/>
    <x v="0"/>
    <x v="10"/>
    <s v="U32G4ZMN"/>
    <s v="BOE"/>
    <n v="31.5"/>
    <s v="3840 x 2160"/>
    <n v="1000000"/>
    <s v="POB"/>
    <s v="PCB"/>
    <n v="4608"/>
    <n v="1152"/>
    <n v="5"/>
    <n v="157.5"/>
    <n v="1.3677009115727001"/>
    <n v="0.42870415680153079"/>
  </r>
  <r>
    <x v="5"/>
    <x v="0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1.085157396903875"/>
  </r>
  <r>
    <x v="5"/>
    <x v="0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1.085157396903875"/>
  </r>
  <r>
    <x v="5"/>
    <x v="0"/>
    <x v="0"/>
    <x v="12"/>
    <s v="32M2N6800M"/>
    <s v="LGD"/>
    <n v="31.5"/>
    <s v="3840 x 2160"/>
    <n v="80000000"/>
    <s v="POB"/>
    <s v="PCB"/>
    <n v="2304"/>
    <n v="1152"/>
    <n v="15"/>
    <n v="472.5"/>
    <n v="4.1031027347181004"/>
    <n v="1.2861124704045923"/>
  </r>
  <r>
    <x v="5"/>
    <x v="0"/>
    <x v="0"/>
    <x v="12"/>
    <s v="34M2C7600MV"/>
    <s v="BOE"/>
    <n v="34"/>
    <s v="3440x1440"/>
    <n v="80000000"/>
    <s v="POB"/>
    <s v="PCB"/>
    <n v="4608"/>
    <n v="1152"/>
    <n v="5"/>
    <n v="170"/>
    <n v="1.8094262724661465"/>
    <n v="0"/>
  </r>
  <r>
    <x v="5"/>
    <x v="0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1.7148166272061232"/>
  </r>
  <r>
    <x v="5"/>
    <x v="0"/>
    <x v="0"/>
    <x v="5"/>
    <s v="Odyssey Neo G9"/>
    <s v="CSOT"/>
    <n v="49"/>
    <s v="5120 x 1440"/>
    <n v="1000000"/>
    <s v="POB"/>
    <s v="PCB"/>
    <n v="5000"/>
    <n v="1152"/>
    <n v="10"/>
    <n v="490"/>
    <n v="4.0372886704072384"/>
    <n v="1.2248690194329452"/>
  </r>
  <r>
    <x v="5"/>
    <x v="0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0.85740831360306158"/>
  </r>
  <r>
    <x v="5"/>
    <x v="0"/>
    <x v="0"/>
    <x v="19"/>
    <m/>
    <s v="HKC"/>
    <n v="27"/>
    <s v="3840 x 2160"/>
    <s v="TBD"/>
    <s v="POB"/>
    <s v="PCB"/>
    <n v="5000"/>
    <n v="1152"/>
    <n v="20"/>
    <n v="540"/>
    <n v="4.0193659442136491"/>
    <n v="1.7148166272061232"/>
  </r>
  <r>
    <x v="5"/>
    <x v="0"/>
    <x v="0"/>
    <x v="19"/>
    <m/>
    <s v="HKC"/>
    <n v="31.5"/>
    <s v="3840 x 2160"/>
    <s v="TBD"/>
    <s v="POB"/>
    <s v="PCB"/>
    <n v="5000"/>
    <n v="1152"/>
    <n v="15"/>
    <n v="472.5"/>
    <n v="4.1031027347181004"/>
    <n v="1.2861124704045923"/>
  </r>
  <r>
    <x v="5"/>
    <x v="0"/>
    <x v="0"/>
    <x v="3"/>
    <s v="MEG271G"/>
    <s v="AUO"/>
    <n v="27"/>
    <s v="3840 x 2160"/>
    <n v="1000000"/>
    <s v="POB"/>
    <s v="PCB"/>
    <n v="2304"/>
    <n v="576"/>
    <n v="25"/>
    <n v="675"/>
    <n v="5.0242074302670616"/>
    <n v="2.143520784007654"/>
  </r>
  <r>
    <x v="5"/>
    <x v="0"/>
    <x v="0"/>
    <x v="20"/>
    <s v="M27P20"/>
    <m/>
    <n v="27"/>
    <s v="3840 x 2160"/>
    <s v="TBD"/>
    <s v="POB"/>
    <s v="PCB"/>
    <n v="5000"/>
    <n v="1152"/>
    <n v="15"/>
    <n v="405"/>
    <n v="3.0145244581602371"/>
    <n v="1.2861124704045923"/>
  </r>
  <r>
    <x v="5"/>
    <x v="0"/>
    <x v="0"/>
    <x v="20"/>
    <s v="M32P10"/>
    <m/>
    <n v="31.5"/>
    <s v="3840 x 2160"/>
    <s v="TBD"/>
    <s v="POB"/>
    <s v="PCB"/>
    <n v="5000"/>
    <n v="1152"/>
    <n v="15"/>
    <n v="472.5"/>
    <n v="4.1031027347181004"/>
    <n v="1.2861124704045923"/>
  </r>
  <r>
    <x v="5"/>
    <x v="0"/>
    <x v="0"/>
    <x v="21"/>
    <m/>
    <m/>
    <n v="27"/>
    <s v="3840 x 2160"/>
    <s v="TBD"/>
    <s v="COB"/>
    <s v="PCB"/>
    <n v="5000"/>
    <n v="1152"/>
    <n v="15"/>
    <n v="405"/>
    <n v="3.0145244581602371"/>
    <n v="1.2861124704045923"/>
  </r>
  <r>
    <x v="5"/>
    <x v="0"/>
    <x v="0"/>
    <x v="21"/>
    <m/>
    <m/>
    <n v="31.5"/>
    <s v="3840 x 2160"/>
    <s v="TBD"/>
    <s v="COB"/>
    <s v="PCB"/>
    <n v="5000"/>
    <n v="1152"/>
    <n v="15"/>
    <n v="472.5"/>
    <n v="4.1031027347181004"/>
    <n v="1.2861124704045923"/>
  </r>
  <r>
    <x v="5"/>
    <x v="0"/>
    <x v="0"/>
    <x v="23"/>
    <m/>
    <m/>
    <n v="27"/>
    <s v="3840 x 2160"/>
    <s v="TBD"/>
    <s v="POB"/>
    <s v="PCB"/>
    <n v="2304"/>
    <n v="576"/>
    <n v="15"/>
    <n v="405"/>
    <n v="3.0145244581602371"/>
    <n v="1.2861124704045923"/>
  </r>
  <r>
    <x v="5"/>
    <x v="0"/>
    <x v="0"/>
    <x v="23"/>
    <m/>
    <m/>
    <n v="31.5"/>
    <s v="3840 x 2160"/>
    <s v="TBD"/>
    <s v="POB"/>
    <s v="PCB"/>
    <n v="4608"/>
    <n v="1152"/>
    <n v="15"/>
    <n v="472.5"/>
    <n v="4.1031027347181004"/>
    <n v="1.2861124704045923"/>
  </r>
  <r>
    <x v="5"/>
    <x v="0"/>
    <x v="0"/>
    <x v="22"/>
    <s v="Creator Extreme"/>
    <s v="BOE"/>
    <n v="27"/>
    <s v="3840 x 2160"/>
    <s v="TBD"/>
    <s v="COB"/>
    <s v="PCB"/>
    <n v="10368"/>
    <n v="1152"/>
    <n v="15"/>
    <n v="405"/>
    <n v="3.0145244581602371"/>
    <n v="1.2861124704045923"/>
  </r>
  <r>
    <x v="5"/>
    <x v="0"/>
    <x v="0"/>
    <x v="22"/>
    <s v="ThinkVision P27pz-30"/>
    <s v="BOE"/>
    <n v="27"/>
    <s v="3840 x 2160"/>
    <s v="TBD"/>
    <s v="COB"/>
    <s v="PCB"/>
    <n v="4608"/>
    <n v="1152"/>
    <n v="20"/>
    <n v="540"/>
    <n v="4.0193659442136491"/>
    <n v="1.7148166272061232"/>
  </r>
  <r>
    <x v="5"/>
    <x v="0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1.2861124704045923"/>
  </r>
  <r>
    <x v="5"/>
    <x v="0"/>
    <x v="0"/>
    <x v="22"/>
    <s v="Legion Y34wz-30"/>
    <s v="BOE"/>
    <n v="34"/>
    <s v="3440 x 1440"/>
    <s v="TBD"/>
    <s v="COB"/>
    <s v="PCB"/>
    <n v="9216"/>
    <n v="1151"/>
    <n v="3"/>
    <n v="102"/>
    <n v="0.79694391031753331"/>
    <n v="0.25722249408091846"/>
  </r>
  <r>
    <x v="5"/>
    <x v="0"/>
    <x v="0"/>
    <x v="25"/>
    <s v="27M2U"/>
    <s v="AUO"/>
    <n v="27"/>
    <s v="3840 x 2160"/>
    <s v="TBD"/>
    <s v="POB"/>
    <s v="PCB"/>
    <n v="1536"/>
    <n v="384"/>
    <n v="25"/>
    <n v="675"/>
    <n v="5.0242074302670616"/>
    <n v="2.143520784007654"/>
  </r>
  <r>
    <x v="5"/>
    <x v="0"/>
    <x v="0"/>
    <x v="25"/>
    <s v="27M2V"/>
    <s v="AUO"/>
    <n v="27"/>
    <s v="3840 x 2160"/>
    <s v="TBD"/>
    <s v="POB"/>
    <s v="PCB"/>
    <n v="2304"/>
    <n v="1152"/>
    <n v="15"/>
    <n v="405"/>
    <n v="3.0145244581602371"/>
    <n v="1.2861124704045923"/>
  </r>
  <r>
    <x v="5"/>
    <x v="0"/>
    <x v="0"/>
    <x v="25"/>
    <s v="32M2V"/>
    <s v="AUO"/>
    <n v="31.5"/>
    <s v="3840 x 2160"/>
    <s v="TBD"/>
    <s v="POB"/>
    <s v="PCB"/>
    <n v="2304"/>
    <n v="1152"/>
    <n v="15"/>
    <n v="472.5"/>
    <n v="4.1031027347181004"/>
    <n v="1.2861124704045923"/>
  </r>
  <r>
    <x v="5"/>
    <x v="0"/>
    <x v="0"/>
    <x v="25"/>
    <m/>
    <m/>
    <n v="34"/>
    <s v="3440x1440"/>
    <s v="TBD"/>
    <s v="POB"/>
    <s v="PCB"/>
    <n v="2304"/>
    <n v="2304"/>
    <n v="10"/>
    <n v="340"/>
    <n v="3.618852544932293"/>
    <n v="0"/>
  </r>
  <r>
    <x v="5"/>
    <x v="0"/>
    <x v="0"/>
    <x v="26"/>
    <m/>
    <s v="AUO"/>
    <n v="27"/>
    <s v="3840 x 2160"/>
    <s v="TBD"/>
    <s v="POB"/>
    <s v="PCB"/>
    <n v="2304"/>
    <n v="1152"/>
    <n v="30"/>
    <n v="810"/>
    <n v="6.0290489163204741"/>
    <n v="2.5722249408091846"/>
  </r>
  <r>
    <x v="5"/>
    <x v="0"/>
    <x v="0"/>
    <x v="26"/>
    <m/>
    <s v="AUO"/>
    <n v="31.5"/>
    <s v="3840 x 2160"/>
    <s v="TBD"/>
    <s v="POB"/>
    <s v="PCB"/>
    <n v="2304"/>
    <n v="1152"/>
    <n v="25"/>
    <n v="787.5"/>
    <n v="6.8385045578635006"/>
    <n v="2.143520784007654"/>
  </r>
  <r>
    <x v="5"/>
    <x v="0"/>
    <x v="0"/>
    <x v="26"/>
    <s v="Army M34E7R"/>
    <m/>
    <n v="34"/>
    <s v="3440 x 1440"/>
    <s v="TBD"/>
    <s v="POB"/>
    <s v="PCB"/>
    <n v="2304"/>
    <n v="1152"/>
    <n v="5"/>
    <n v="170"/>
    <n v="1.3282398505292223"/>
    <n v="0.42870415680153079"/>
  </r>
  <r>
    <x v="5"/>
    <x v="0"/>
    <x v="0"/>
    <x v="31"/>
    <s v="GM001J"/>
    <s v="AUP"/>
    <n v="27"/>
    <s v="3840 x 2160"/>
    <s v="TBD"/>
    <s v="POB"/>
    <s v="PCB"/>
    <n v="2304"/>
    <n v="1152"/>
    <n v="5"/>
    <n v="135"/>
    <n v="1.0048414860534123"/>
    <n v="0.42870415680153079"/>
  </r>
  <r>
    <x v="5"/>
    <x v="0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1.4468765292051666"/>
  </r>
  <r>
    <x v="5"/>
    <x v="0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0.85740831360306158"/>
  </r>
  <r>
    <x v="5"/>
    <x v="0"/>
    <x v="0"/>
    <x v="27"/>
    <s v="XG341C-2K"/>
    <s v="AUO"/>
    <n v="34"/>
    <s v="3440 x 1440"/>
    <n v="1000000"/>
    <s v="POB"/>
    <s v="PCB"/>
    <n v="2304"/>
    <n v="1152"/>
    <n v="15"/>
    <n v="510"/>
    <n v="3.9847195515876663"/>
    <n v="1.2861124704045923"/>
  </r>
  <r>
    <x v="5"/>
    <x v="0"/>
    <x v="0"/>
    <x v="27"/>
    <s v="VX2700-4K-PRO"/>
    <s v="AUO"/>
    <n v="34"/>
    <s v="3840 x 2400"/>
    <n v="1000000"/>
    <s v="POB"/>
    <s v="PCB"/>
    <n v="2304"/>
    <n v="1152"/>
    <n v="3"/>
    <n v="102"/>
    <n v="1.0055797213483144"/>
    <n v="0.25722249408091846"/>
  </r>
  <r>
    <x v="5"/>
    <x v="0"/>
    <x v="0"/>
    <x v="29"/>
    <s v="GP27-FQS"/>
    <s v="CSOT"/>
    <n v="27"/>
    <s v="2560 x 1440"/>
    <s v="TBD"/>
    <s v="POB"/>
    <s v="PCB"/>
    <n v="5000"/>
    <n v="1152"/>
    <n v="15"/>
    <n v="405"/>
    <n v="3.0145244581602371"/>
    <n v="1.085157396903875"/>
  </r>
  <r>
    <x v="5"/>
    <x v="0"/>
    <x v="0"/>
    <x v="29"/>
    <s v="GP27QP"/>
    <m/>
    <n v="27"/>
    <s v="2560 x 1440"/>
    <n v="1000000"/>
    <s v="POB"/>
    <s v="PCB"/>
    <n v="5000"/>
    <n v="1152"/>
    <n v="5"/>
    <n v="135"/>
    <n v="1.0048414860534123"/>
    <n v="0.36171913230129166"/>
  </r>
  <r>
    <x v="5"/>
    <x v="0"/>
    <x v="0"/>
    <x v="6"/>
    <s v="F32D80U"/>
    <s v="BOE"/>
    <n v="27"/>
    <s v="2560 x 1440"/>
    <s v="TBD"/>
    <s v="POB"/>
    <s v="PCB"/>
    <n v="5000"/>
    <n v="1152"/>
    <n v="15"/>
    <n v="405"/>
    <n v="3.0145244581602371"/>
    <n v="1.2861124704045923"/>
  </r>
  <r>
    <x v="5"/>
    <x v="0"/>
    <x v="0"/>
    <x v="1"/>
    <s v="27R83U"/>
    <s v="CSOT"/>
    <n v="27"/>
    <s v="3840 x 2160"/>
    <n v="1000000"/>
    <s v="POB"/>
    <s v="PCB"/>
    <n v="4608"/>
    <n v="1152"/>
    <n v="15"/>
    <n v="405"/>
    <n v="3.0145244581602371"/>
    <n v="0"/>
  </r>
  <r>
    <x v="5"/>
    <x v="0"/>
    <x v="0"/>
    <x v="1"/>
    <s v="34R83Q"/>
    <s v="CSOT"/>
    <n v="34"/>
    <s v="3440 x 1440"/>
    <n v="1000000"/>
    <s v="POB"/>
    <s v="PCB"/>
    <n v="4608"/>
    <n v="1152"/>
    <n v="10"/>
    <n v="340"/>
    <n v="2.6564797010584447"/>
    <n v="0.85740831360306158"/>
  </r>
  <r>
    <x v="5"/>
    <x v="0"/>
    <x v="0"/>
    <x v="17"/>
    <m/>
    <m/>
    <n v="27"/>
    <s v="3840 x 2160"/>
    <n v="1000000"/>
    <s v="POB"/>
    <s v="PCB"/>
    <n v="5000"/>
    <n v="1152"/>
    <n v="80"/>
    <n v="2160"/>
    <n v="16.077463776854596"/>
    <n v="0"/>
  </r>
  <r>
    <x v="5"/>
    <x v="0"/>
    <x v="0"/>
    <x v="17"/>
    <m/>
    <m/>
    <n v="31.5"/>
    <s v="3840 x 2160"/>
    <s v="TBD"/>
    <s v="POB"/>
    <s v="PCB"/>
    <n v="5000"/>
    <n v="1152"/>
    <n v="10"/>
    <n v="315"/>
    <n v="2.7354018231454003"/>
    <n v="0.85740831360306158"/>
  </r>
  <r>
    <x v="5"/>
    <x v="0"/>
    <x v="0"/>
    <x v="17"/>
    <m/>
    <m/>
    <n v="31.5"/>
    <s v="3840 x 2160"/>
    <s v="TBD"/>
    <s v="POB"/>
    <s v="PCB"/>
    <n v="5000"/>
    <n v="1152"/>
    <n v="110"/>
    <n v="3465"/>
    <n v="30.089420054599405"/>
    <n v="9.4314914496336772"/>
  </r>
  <r>
    <x v="5"/>
    <x v="0"/>
    <x v="0"/>
    <x v="17"/>
    <m/>
    <m/>
    <n v="49"/>
    <s v="5120 x 1440"/>
    <n v="1000000"/>
    <s v="POB"/>
    <s v="PCB"/>
    <n v="5000"/>
    <n v="1152"/>
    <n v="25"/>
    <n v="1225"/>
    <n v="10.093221676018096"/>
    <n v="3.062172548582363"/>
  </r>
  <r>
    <x v="5"/>
    <x v="0"/>
    <x v="1"/>
    <x v="9"/>
    <m/>
    <s v="Open Cell"/>
    <n v="55"/>
    <s v="3840 x 2160"/>
    <n v="1000000"/>
    <s v="POB"/>
    <s v="PCB"/>
    <n v="4000"/>
    <n v="500"/>
    <n v="1.079"/>
    <n v="59.344999999999999"/>
    <n v="0.89980178036795244"/>
    <n v="0.11100046959570181"/>
  </r>
  <r>
    <x v="5"/>
    <x v="0"/>
    <x v="1"/>
    <x v="9"/>
    <m/>
    <s v="Open Cell"/>
    <n v="65"/>
    <s v="3840 x 2160"/>
    <n v="1000000"/>
    <s v="COB"/>
    <s v="PCB"/>
    <n v="16384"/>
    <n v="1000"/>
    <n v="3.81"/>
    <n v="247.65"/>
    <n v="4.4376363817210684"/>
    <n v="0.74984554330237985"/>
  </r>
  <r>
    <x v="5"/>
    <x v="0"/>
    <x v="1"/>
    <x v="9"/>
    <m/>
    <s v="Open Cell"/>
    <n v="75"/>
    <s v="3840 x 2160"/>
    <n v="1000000"/>
    <s v="COB"/>
    <s v="PCB"/>
    <n v="12000"/>
    <n v="1000"/>
    <n v="2.8149999999999999"/>
    <n v="211.125"/>
    <n v="4.3651678753709193"/>
    <n v="0.7451773722108409"/>
  </r>
  <r>
    <x v="5"/>
    <x v="0"/>
    <x v="1"/>
    <x v="9"/>
    <m/>
    <s v="Open Cell"/>
    <n v="86"/>
    <s v="3840 x 2160"/>
    <n v="1000000"/>
    <s v="COB"/>
    <s v="PCB"/>
    <n v="18000"/>
    <n v="1200"/>
    <n v="2.7909999999999999"/>
    <n v="240.02599999999998"/>
    <n v="5.6905830172030871"/>
    <n v="0.96824626626649057"/>
  </r>
  <r>
    <x v="5"/>
    <x v="0"/>
    <x v="1"/>
    <x v="9"/>
    <m/>
    <s v="Open Cell"/>
    <n v="75"/>
    <s v="7680 x 4320"/>
    <n v="1000000"/>
    <s v="COB"/>
    <s v="PCB"/>
    <n v="16000"/>
    <n v="2000"/>
    <n v="0.06"/>
    <n v="4.5"/>
    <n v="9.3040878338278926E-2"/>
    <n v="2.4833908597363379E-2"/>
  </r>
  <r>
    <x v="5"/>
    <x v="0"/>
    <x v="1"/>
    <x v="9"/>
    <m/>
    <s v="Open Cell"/>
    <n v="86"/>
    <s v="7680 x 4320"/>
    <n v="1000000"/>
    <s v="COB"/>
    <s v="PCB"/>
    <n v="28800"/>
    <n v="2400"/>
    <n v="5.0999999999999997E-2"/>
    <n v="4.3860000000000001"/>
    <n v="0.10398413969091989"/>
    <n v="2.7663602712300908E-2"/>
  </r>
  <r>
    <x v="5"/>
    <x v="0"/>
    <x v="1"/>
    <x v="5"/>
    <s v="2022 Model"/>
    <s v="Open Cell"/>
    <n v="43"/>
    <s v="3840 x 2160"/>
    <n v="1000000"/>
    <s v="POB"/>
    <s v="PCB"/>
    <n v="3614.6269090909086"/>
    <n v="301.21890909090905"/>
    <n v="26.53"/>
    <n v="1140.79"/>
    <n v="13.523035421569142"/>
    <n v="3.0482343129179426"/>
  </r>
  <r>
    <x v="5"/>
    <x v="0"/>
    <x v="1"/>
    <x v="5"/>
    <s v="2022 Model"/>
    <s v="Open Cell"/>
    <n v="50"/>
    <s v="3840 x 2160"/>
    <n v="1000000"/>
    <s v="COB"/>
    <s v="PCB"/>
    <n v="4887.272727272727"/>
    <n v="407.27272727272725"/>
    <n v="27.995999999999999"/>
    <n v="1399.8"/>
    <n v="19.294610592284865"/>
    <n v="3.7403188941194569"/>
  </r>
  <r>
    <x v="5"/>
    <x v="0"/>
    <x v="1"/>
    <x v="5"/>
    <s v="2022 Model"/>
    <s v="Open Cell"/>
    <n v="55"/>
    <s v="3840 x 2160"/>
    <n v="1000000"/>
    <s v="COB"/>
    <s v="PCB"/>
    <n v="6283.636363636364"/>
    <n v="523.63636363636363"/>
    <n v="103.285"/>
    <n v="5680.6750000000002"/>
    <n v="86.131628253293769"/>
    <n v="15.178979878448382"/>
  </r>
  <r>
    <x v="5"/>
    <x v="0"/>
    <x v="1"/>
    <x v="5"/>
    <s v="2022 Model"/>
    <s v="Open Cell"/>
    <n v="65"/>
    <s v="3840 x 2160"/>
    <n v="1000000"/>
    <s v="COB"/>
    <s v="PCB"/>
    <n v="8640"/>
    <n v="720"/>
    <n v="101.39400000000001"/>
    <n v="6590.6100000000006"/>
    <n v="118.09703498378636"/>
    <n v="19.955338324829789"/>
  </r>
  <r>
    <x v="5"/>
    <x v="0"/>
    <x v="1"/>
    <x v="5"/>
    <s v="2022 Model"/>
    <s v="Open Cell"/>
    <n v="75"/>
    <s v="3840 x 2160"/>
    <n v="1000000"/>
    <s v="COB"/>
    <s v="PCB"/>
    <n v="10909.09090909091"/>
    <n v="909.09090909090912"/>
    <n v="63.468000000000004"/>
    <n v="4760.1000000000004"/>
    <n v="98.418641106231462"/>
    <n v="16.801036397683003"/>
  </r>
  <r>
    <x v="5"/>
    <x v="0"/>
    <x v="1"/>
    <x v="5"/>
    <s v="2022 Model"/>
    <s v="Open Cell"/>
    <n v="85"/>
    <s v="3840 x 2160"/>
    <n v="1000000"/>
    <s v="COB"/>
    <s v="PCB"/>
    <n v="14400"/>
    <n v="1200"/>
    <n v="57.966999999999999"/>
    <n v="4927.1949999999997"/>
    <n v="115.45658309996438"/>
    <n v="20.109756831483217"/>
  </r>
  <r>
    <x v="5"/>
    <x v="0"/>
    <x v="1"/>
    <x v="5"/>
    <s v="2022 Model"/>
    <s v="Open Cell"/>
    <n v="98"/>
    <s v="3840 x 2160"/>
    <n v="1000000"/>
    <s v="COB"/>
    <s v="PCB"/>
    <n v="19141.53633217993"/>
    <n v="1595.1280276816608"/>
    <n v="3.306"/>
    <n v="323.988"/>
    <n v="8.7529616382936482"/>
    <n v="1.7203630363366273"/>
  </r>
  <r>
    <x v="5"/>
    <x v="0"/>
    <x v="1"/>
    <x v="5"/>
    <s v="2022 Model"/>
    <s v="Open Cell"/>
    <n v="55"/>
    <s v="7680 x 4320"/>
    <n v="1000000"/>
    <s v="COB"/>
    <s v="PCB"/>
    <n v="7873.1360946745563"/>
    <n v="962.27218934911241"/>
    <n v="0.30499999999999999"/>
    <n v="16.774999999999999"/>
    <n v="0.25434619370919881"/>
    <n v="6.963198100378945E-2"/>
  </r>
  <r>
    <x v="5"/>
    <x v="0"/>
    <x v="1"/>
    <x v="5"/>
    <s v="2022 Model"/>
    <s v="Open Cell"/>
    <n v="65"/>
    <s v="7680 x 4320"/>
    <n v="1000000"/>
    <s v="COB"/>
    <s v="PCB"/>
    <n v="10996.363636363636"/>
    <n v="1221.8181818181818"/>
    <n v="9.6560000000000006"/>
    <n v="627.64"/>
    <n v="11.246671102860535"/>
    <n v="2.9522129171225742"/>
  </r>
  <r>
    <x v="5"/>
    <x v="0"/>
    <x v="1"/>
    <x v="5"/>
    <s v="2022 Model"/>
    <s v="Open Cell"/>
    <n v="75"/>
    <s v="7680 x 4320"/>
    <n v="1000000"/>
    <s v="COB"/>
    <s v="PCB"/>
    <n v="15708.764159999995"/>
    <n v="1745.4182399999995"/>
    <n v="5.7080000000000002"/>
    <n v="428.1"/>
    <n v="8.8512888925816018"/>
    <n v="2.3625325045625032"/>
  </r>
  <r>
    <x v="5"/>
    <x v="0"/>
    <x v="1"/>
    <x v="5"/>
    <s v="2022 Model"/>
    <s v="Open Cell"/>
    <n v="85"/>
    <s v="7680 x 4320"/>
    <n v="1000000"/>
    <s v="COB"/>
    <s v="PCB"/>
    <n v="19145.454545454544"/>
    <n v="2127.272727272727"/>
    <n v="4.2990000000000004"/>
    <n v="365.41500000000002"/>
    <n v="8.5625933849732938"/>
    <n v="2.331878981572189"/>
  </r>
  <r>
    <x v="5"/>
    <x v="0"/>
    <x v="1"/>
    <x v="5"/>
    <s v="2021 Model"/>
    <s v="Open Cell"/>
    <n v="98"/>
    <s v="7680 x 4320"/>
    <n v="1000000"/>
    <s v="COB"/>
    <s v="PCB"/>
    <n v="25000"/>
    <n v="2500"/>
    <n v="2.1000000000000001E-2"/>
    <n v="2.0580000000000003"/>
    <n v="5.5599574834896137E-2"/>
    <n v="1.6391843812644816E-2"/>
  </r>
  <r>
    <x v="5"/>
    <x v="0"/>
    <x v="1"/>
    <x v="16"/>
    <s v="Bravia 7"/>
    <m/>
    <n v="55"/>
    <s v="3840 x 2160"/>
    <n v="1000000"/>
    <s v="COB"/>
    <s v="PCB"/>
    <n v="4096"/>
    <n v="1024"/>
    <n v="10.840999999999999"/>
    <n v="596.255"/>
    <n v="9.0405478229554888"/>
    <n v="1.5932160610181432"/>
  </r>
  <r>
    <x v="5"/>
    <x v="0"/>
    <x v="1"/>
    <x v="16"/>
    <s v="Bravia 7"/>
    <m/>
    <n v="65"/>
    <s v="3840 x 2160"/>
    <n v="1000000"/>
    <s v="POB"/>
    <s v="PCB"/>
    <n v="6240"/>
    <n v="1560"/>
    <n v="9.2059999999999995"/>
    <n v="598.39"/>
    <n v="10.722540821554896"/>
    <n v="1.2682820604066127"/>
  </r>
  <r>
    <x v="5"/>
    <x v="0"/>
    <x v="1"/>
    <x v="16"/>
    <s v="Bravia 7"/>
    <m/>
    <n v="75"/>
    <s v="3840 x 2160"/>
    <n v="1000000"/>
    <s v="POB"/>
    <s v="PCB"/>
    <n v="7680"/>
    <n v="1920"/>
    <n v="4.327"/>
    <n v="324.52499999999998"/>
    <n v="6.7097980094955485"/>
    <n v="0.80180026383282976"/>
  </r>
  <r>
    <x v="5"/>
    <x v="0"/>
    <x v="1"/>
    <x v="16"/>
    <s v="Bravia 7"/>
    <m/>
    <n v="85"/>
    <s v="3840 x 2160"/>
    <n v="1000000"/>
    <s v="POB"/>
    <s v="PCB"/>
    <n v="11232"/>
    <n v="2808"/>
    <n v="2.6269999999999998"/>
    <n v="223.29499999999999"/>
    <n v="5.2323639968189903"/>
    <n v="0.63794627697508033"/>
  </r>
  <r>
    <x v="5"/>
    <x v="0"/>
    <x v="1"/>
    <x v="1"/>
    <s v="55R635"/>
    <s v="Open Cell"/>
    <n v="55"/>
    <s v="3840 x 2160"/>
    <n v="1000000"/>
    <s v="POB"/>
    <s v="PCB"/>
    <n v="2048"/>
    <n v="128"/>
    <n v="119.875"/>
    <n v="6593.125"/>
    <n v="99.966393347181011"/>
    <n v="12.331956712497457"/>
  </r>
  <r>
    <x v="5"/>
    <x v="0"/>
    <x v="1"/>
    <x v="1"/>
    <s v="65R635"/>
    <s v="ChinaStar"/>
    <n v="65"/>
    <s v="3840 x 2160"/>
    <n v="1000000"/>
    <s v="POB"/>
    <s v="PCB"/>
    <n v="2560"/>
    <n v="160"/>
    <n v="194.05799999999999"/>
    <n v="12613.77"/>
    <n v="226.02594251024334"/>
    <n v="26.734768637669617"/>
  </r>
  <r>
    <x v="5"/>
    <x v="0"/>
    <x v="1"/>
    <x v="1"/>
    <s v="75R635"/>
    <s v="ChinaStar"/>
    <n v="75"/>
    <s v="3840 x 2160"/>
    <n v="1000000"/>
    <s v="POB"/>
    <s v="PCB"/>
    <n v="3840"/>
    <n v="240"/>
    <n v="158.04499999999999"/>
    <n v="11853.374999999998"/>
    <n v="245.07742694955488"/>
    <n v="29.286000161187793"/>
  </r>
  <r>
    <x v="5"/>
    <x v="0"/>
    <x v="1"/>
    <x v="1"/>
    <s v="85R635"/>
    <s v="ChinaStar"/>
    <n v="85"/>
    <s v="3840 x 2160"/>
    <n v="1000000"/>
    <s v="POB"/>
    <s v="PCB"/>
    <n v="7168"/>
    <n v="448"/>
    <n v="131.91"/>
    <n v="11212.35"/>
    <n v="262.73358767430261"/>
    <n v="32.033305441866332"/>
  </r>
  <r>
    <x v="5"/>
    <x v="0"/>
    <x v="1"/>
    <x v="1"/>
    <m/>
    <s v="Open Cell"/>
    <n v="98"/>
    <s v="3840 x 2160"/>
    <n v="1000000"/>
    <s v="POB"/>
    <s v="PCB"/>
    <n v="5120"/>
    <n v="320"/>
    <n v="25.577999999999999"/>
    <n v="2506.6439999999998"/>
    <n v="67.720282148903493"/>
    <n v="9.3171240231073131"/>
  </r>
  <r>
    <x v="5"/>
    <x v="0"/>
    <x v="1"/>
    <x v="1"/>
    <m/>
    <s v="Open Cell"/>
    <n v="115"/>
    <s v="3840 x 2160"/>
    <n v="1000000"/>
    <s v="COB"/>
    <s v="PCB"/>
    <n v="21040"/>
    <n v="5260"/>
    <n v="0.14699999999999999"/>
    <n v="16.904999999999998"/>
    <n v="0.53593613497922854"/>
    <n v="9.1794325350810946E-2"/>
  </r>
  <r>
    <x v="5"/>
    <x v="0"/>
    <x v="1"/>
    <x v="1"/>
    <s v="Q10L Pro"/>
    <m/>
    <n v="98"/>
    <s v="3840 x 2160"/>
    <n v="1000000"/>
    <s v="COB"/>
    <s v="PCB"/>
    <n v="15360"/>
    <n v="3840"/>
    <n v="0.40400000000000003"/>
    <n v="39.592000000000006"/>
    <n v="1.0696299158713352"/>
    <n v="0.21023190159709543"/>
  </r>
  <r>
    <x v="5"/>
    <x v="0"/>
    <x v="1"/>
    <x v="6"/>
    <m/>
    <s v="Open Cell"/>
    <n v="55"/>
    <s v="3840 x 2160"/>
    <n v="1000000"/>
    <s v="POB"/>
    <s v="PCB"/>
    <n v="2000"/>
    <n v="160"/>
    <n v="22.277999999999999"/>
    <n v="1225.29"/>
    <n v="18.578113126077149"/>
    <n v="2.2918150710408205"/>
  </r>
  <r>
    <x v="5"/>
    <x v="0"/>
    <x v="1"/>
    <x v="6"/>
    <m/>
    <s v="Open Cell"/>
    <n v="65"/>
    <s v="3840 x 2160"/>
    <n v="1000000"/>
    <s v="POB"/>
    <s v="PCB"/>
    <n v="2560"/>
    <n v="160"/>
    <n v="55.317999999999998"/>
    <n v="3595.67"/>
    <n v="64.430753113922847"/>
    <n v="7.620989248052684"/>
  </r>
  <r>
    <x v="5"/>
    <x v="0"/>
    <x v="1"/>
    <x v="6"/>
    <s v="Q70"/>
    <s v="Open Cell"/>
    <n v="75"/>
    <s v="3840 x 2160"/>
    <n v="1000000"/>
    <s v="POB"/>
    <s v="PCB"/>
    <n v="4000"/>
    <n v="252"/>
    <n v="100.94799999999999"/>
    <n v="7571.0999999999995"/>
    <n v="156.53817644154302"/>
    <n v="18.705831530713311"/>
  </r>
  <r>
    <x v="5"/>
    <x v="0"/>
    <x v="1"/>
    <x v="6"/>
    <m/>
    <s v="Open Cell"/>
    <n v="85"/>
    <s v="3840 x 2160"/>
    <n v="1000000"/>
    <s v="POB"/>
    <s v="PCB"/>
    <n v="4800"/>
    <n v="300"/>
    <n v="48.078000000000003"/>
    <n v="4086.63"/>
    <n v="95.760029021341253"/>
    <n v="11.675363952953147"/>
  </r>
  <r>
    <x v="5"/>
    <x v="0"/>
    <x v="1"/>
    <x v="6"/>
    <m/>
    <s v="Open Cell"/>
    <n v="86"/>
    <s v="3840 x 2160"/>
    <n v="1000000"/>
    <s v="POB"/>
    <s v="PCB"/>
    <n v="8000"/>
    <n v="576"/>
    <n v="16.780999999999999"/>
    <n v="1443.1659999999999"/>
    <n v="34.214859767712291"/>
    <n v="9.1024101395121875"/>
  </r>
  <r>
    <x v="5"/>
    <x v="0"/>
    <x v="1"/>
    <x v="6"/>
    <m/>
    <s v="Open Cell"/>
    <n v="100"/>
    <s v="3840 x 2160"/>
    <n v="1000000"/>
    <s v="POB"/>
    <s v="PCB"/>
    <n v="9600"/>
    <n v="600"/>
    <n v="36.503"/>
    <n v="3650.3"/>
    <n v="100.63025724391692"/>
    <n v="13.296699437621637"/>
  </r>
  <r>
    <x v="5"/>
    <x v="0"/>
    <x v="1"/>
    <x v="15"/>
    <m/>
    <s v="Open Cell"/>
    <n v="65"/>
    <s v="3840 x 2160"/>
    <n v="1000000"/>
    <s v="POB"/>
    <s v="PCB"/>
    <n v="9216"/>
    <n v="576"/>
    <n v="8.3620000000000001"/>
    <n v="543.53"/>
    <n v="9.7395053606172119"/>
    <n v="1.1520067987312728"/>
  </r>
  <r>
    <x v="5"/>
    <x v="0"/>
    <x v="1"/>
    <x v="15"/>
    <m/>
    <s v="Open Cell"/>
    <n v="75"/>
    <s v="3840 x 2160"/>
    <n v="1000000"/>
    <s v="POB"/>
    <s v="PCB"/>
    <n v="9600"/>
    <n v="600"/>
    <n v="13.055999999999999"/>
    <n v="979.19999999999993"/>
    <n v="20.245695126409494"/>
    <n v="2.4192984156693842"/>
  </r>
  <r>
    <x v="5"/>
    <x v="0"/>
    <x v="1"/>
    <x v="15"/>
    <m/>
    <s v="Open Cell"/>
    <n v="85"/>
    <s v="3840 x 2160"/>
    <n v="1000000"/>
    <s v="POB"/>
    <s v="PCB"/>
    <n v="16000"/>
    <n v="1000"/>
    <n v="9.2089999999999996"/>
    <n v="782.76499999999999"/>
    <n v="18.342154566694362"/>
    <n v="2.2363331803058681"/>
  </r>
  <r>
    <x v="5"/>
    <x v="0"/>
    <x v="1"/>
    <x v="15"/>
    <m/>
    <s v="Open Cell"/>
    <n v="86"/>
    <s v="3840 x 2160"/>
    <n v="1000000"/>
    <s v="POB"/>
    <s v="PCB"/>
    <n v="16000"/>
    <n v="1000"/>
    <n v="0.114"/>
    <n v="9.8040000000000003"/>
    <n v="0.23243513577970329"/>
    <n v="2.7684002883577911E-2"/>
  </r>
  <r>
    <x v="5"/>
    <x v="0"/>
    <x v="1"/>
    <x v="15"/>
    <m/>
    <s v="Open Cell"/>
    <n v="98"/>
    <s v="3840 x 2160"/>
    <n v="1000000"/>
    <s v="POB"/>
    <s v="PCB"/>
    <n v="19200"/>
    <n v="1200"/>
    <n v="2.58"/>
    <n v="252.84"/>
    <n v="6.8308049082872389"/>
    <n v="0.93979904525830282"/>
  </r>
  <r>
    <x v="5"/>
    <x v="0"/>
    <x v="1"/>
    <x v="15"/>
    <m/>
    <s v="Open Cell"/>
    <n v="100"/>
    <s v="3840 x 2160"/>
    <n v="1000000"/>
    <s v="POB"/>
    <s v="PCB"/>
    <n v="19200"/>
    <n v="1200"/>
    <n v="2.508"/>
    <n v="250.8"/>
    <n v="6.9139710480712164"/>
    <n v="0.91357209515807103"/>
  </r>
  <r>
    <x v="5"/>
    <x v="0"/>
    <x v="1"/>
    <x v="4"/>
    <s v="55E8G"/>
    <s v="Open Cell"/>
    <n v="50"/>
    <s v="3840 x 2160"/>
    <n v="400000"/>
    <s v="POB"/>
    <s v="PCB"/>
    <n v="1800"/>
    <n v="180"/>
    <n v="3.7"/>
    <n v="185"/>
    <n v="2.5500092581602378"/>
    <n v="0.49432704344342021"/>
  </r>
  <r>
    <x v="5"/>
    <x v="0"/>
    <x v="1"/>
    <x v="4"/>
    <s v="55E8G"/>
    <s v="Open Cell"/>
    <n v="55"/>
    <s v="3840 x 2160"/>
    <n v="400000"/>
    <s v="POB"/>
    <s v="PCB"/>
    <n v="2000"/>
    <n v="200"/>
    <n v="158.1"/>
    <n v="8695.5"/>
    <n v="131.84305975548961"/>
    <n v="16.264294942613954"/>
  </r>
  <r>
    <x v="5"/>
    <x v="0"/>
    <x v="1"/>
    <x v="4"/>
    <m/>
    <s v="Open Cell"/>
    <n v="98"/>
    <s v="3840 x 2160"/>
    <m/>
    <s v="POB"/>
    <s v="PCB"/>
    <n v="6480"/>
    <n v="1620"/>
    <n v="2.5"/>
    <n v="245"/>
    <n v="6.6189970041543011"/>
    <n v="0.91065798959137867"/>
  </r>
  <r>
    <x v="5"/>
    <x v="0"/>
    <x v="1"/>
    <x v="4"/>
    <m/>
    <s v="Open Cell"/>
    <n v="100"/>
    <s v="3840 x 2160"/>
    <m/>
    <s v="POB"/>
    <s v="PCB"/>
    <n v="6480"/>
    <n v="1620"/>
    <n v="30.93"/>
    <n v="3093"/>
    <n v="85.266796059347186"/>
    <n v="11.266660647224537"/>
  </r>
  <r>
    <x v="5"/>
    <x v="0"/>
    <x v="1"/>
    <x v="4"/>
    <s v="U8KL 65U8KL"/>
    <s v="Open Cell"/>
    <n v="65"/>
    <s v="3840 x 2160"/>
    <m/>
    <s v="POB"/>
    <s v="PCB"/>
    <n v="6400"/>
    <n v="1600"/>
    <n v="178.4"/>
    <n v="11596"/>
    <n v="207.78853818872403"/>
    <n v="24.577614553176165"/>
  </r>
  <r>
    <x v="5"/>
    <x v="0"/>
    <x v="1"/>
    <x v="4"/>
    <s v="U8KL 75U8KL"/>
    <s v="Open Cell"/>
    <n v="75"/>
    <s v="3840 x 2160"/>
    <m/>
    <s v="POB"/>
    <s v="PCB"/>
    <n v="8000"/>
    <n v="2000"/>
    <n v="197.6"/>
    <n v="14820"/>
    <n v="306.41462599406526"/>
    <n v="36.615607148917761"/>
  </r>
  <r>
    <x v="5"/>
    <x v="0"/>
    <x v="1"/>
    <x v="4"/>
    <s v="U8KL 85 U8KL"/>
    <s v="Open Cell"/>
    <n v="85"/>
    <s v="3840 x 2160"/>
    <m/>
    <s v="POB"/>
    <s v="PCB"/>
    <n v="9600"/>
    <n v="2400"/>
    <n v="159.6"/>
    <n v="13566"/>
    <n v="317.88553250563797"/>
    <n v="38.757604037009074"/>
  </r>
  <r>
    <x v="5"/>
    <x v="0"/>
    <x v="1"/>
    <x v="4"/>
    <s v="UX RGB"/>
    <m/>
    <n v="116"/>
    <s v="3840 x 2160"/>
    <m/>
    <s v="RGB COB"/>
    <s v="PCB"/>
    <n v="160000"/>
    <n v="40000"/>
    <n v="0.08"/>
    <n v="9.2799999999999994"/>
    <n v="0.29676042878100883"/>
    <n v="0.112"/>
  </r>
  <r>
    <x v="5"/>
    <x v="0"/>
    <x v="1"/>
    <x v="14"/>
    <s v="XLED FV1 65"/>
    <s v="Open Cell"/>
    <n v="43"/>
    <s v="3840 x 2160"/>
    <m/>
    <s v="POB"/>
    <s v="PCB"/>
    <n v="4000"/>
    <n v="500"/>
    <n v="2.7549999999999999"/>
    <n v="118.46499999999999"/>
    <n v="1.4042956120023742"/>
    <n v="0.31654299027851229"/>
  </r>
  <r>
    <x v="5"/>
    <x v="0"/>
    <x v="1"/>
    <x v="14"/>
    <s v="XLED FV1 75"/>
    <s v="Open Cell"/>
    <n v="50"/>
    <s v="3840 x 2160"/>
    <m/>
    <s v="POB"/>
    <s v="PCB"/>
    <n v="5929.950586864823"/>
    <n v="494.16254890540188"/>
    <n v="4.8550000000000004"/>
    <n v="242.75000000000003"/>
    <n v="3.3460256617210686"/>
    <n v="0.64863724213994733"/>
  </r>
  <r>
    <x v="5"/>
    <x v="0"/>
    <x v="1"/>
    <x v="14"/>
    <s v="XLED EP1 55"/>
    <s v="Open Cell"/>
    <n v="55"/>
    <s v="3840 x 2160"/>
    <m/>
    <s v="COB"/>
    <s v="PCB"/>
    <n v="8000"/>
    <n v="2000"/>
    <n v="4.0839999999999996"/>
    <n v="224.61999999999998"/>
    <n v="3.4057372298635014"/>
    <n v="0.60019319188249209"/>
  </r>
  <r>
    <x v="5"/>
    <x v="0"/>
    <x v="1"/>
    <x v="14"/>
    <s v="XLED EP1 65"/>
    <s v="Open Cell"/>
    <n v="65"/>
    <s v="3840 x 2160"/>
    <m/>
    <s v="COB"/>
    <s v="PCB"/>
    <n v="8000"/>
    <n v="2000"/>
    <n v="1.9079999999999999"/>
    <n v="124.02"/>
    <n v="2.2223123927359052"/>
    <n v="0.37551320121284532"/>
  </r>
  <r>
    <x v="5"/>
    <x v="0"/>
    <x v="1"/>
    <x v="14"/>
    <s v="XLED EP1 70"/>
    <s v="Open Cell"/>
    <n v="70"/>
    <s v="3840 x 2160"/>
    <m/>
    <s v="COB"/>
    <s v="PCB"/>
    <n v="8000"/>
    <n v="2000"/>
    <n v="0.17199999999999999"/>
    <n v="12.04"/>
    <n v="0.23234030300296732"/>
    <n v="3.6455240627339597E-2"/>
  </r>
  <r>
    <x v="5"/>
    <x v="0"/>
    <x v="1"/>
    <x v="14"/>
    <s v="XLED EP1 75"/>
    <s v="Open Cell"/>
    <n v="75"/>
    <s v="3840 x 2160"/>
    <m/>
    <s v="COB"/>
    <s v="PCB"/>
    <n v="8000"/>
    <n v="2000"/>
    <n v="0.30399999999999999"/>
    <n v="22.8"/>
    <n v="0.4714071169139466"/>
    <n v="8.0473861865753338E-2"/>
  </r>
  <r>
    <x v="5"/>
    <x v="0"/>
    <x v="1"/>
    <x v="8"/>
    <s v="5 SE"/>
    <m/>
    <n v="65"/>
    <s v="3840 x 2160"/>
    <n v="1000000"/>
    <s v="COB"/>
    <s v="PCB"/>
    <n v="37440"/>
    <n v="2340"/>
    <n v="0.02"/>
    <n v="1.3"/>
    <n v="2.3294679169139468E-2"/>
    <n v="3.9361970777027815E-3"/>
  </r>
  <r>
    <x v="5"/>
    <x v="0"/>
    <x v="1"/>
    <x v="8"/>
    <s v="S6 Pro"/>
    <s v="BOE"/>
    <n v="65"/>
    <s v="3840 x 2160"/>
    <n v="1000000"/>
    <s v="POB"/>
    <s v="PCB"/>
    <n v="3696"/>
    <n v="231"/>
    <n v="14.7"/>
    <n v="955.5"/>
    <n v="17.121589189317504"/>
    <n v="2.0251733964780807"/>
  </r>
  <r>
    <x v="5"/>
    <x v="0"/>
    <x v="1"/>
    <x v="8"/>
    <s v="S6 Pro"/>
    <s v="BOE"/>
    <n v="75"/>
    <s v="3840 x 2160"/>
    <n v="1000000"/>
    <s v="POB"/>
    <s v="PCB"/>
    <n v="4992"/>
    <n v="312"/>
    <n v="4.8"/>
    <n v="360"/>
    <n v="7.4432702670623145"/>
    <n v="0.88944794693727358"/>
  </r>
  <r>
    <x v="5"/>
    <x v="0"/>
    <x v="1"/>
    <x v="8"/>
    <s v="S6 Pro"/>
    <s v="BOE"/>
    <n v="98"/>
    <s v="3840 x 2160"/>
    <n v="1000000"/>
    <s v="POB"/>
    <s v="PCB"/>
    <n v="16080"/>
    <n v="1005"/>
    <n v="0.6"/>
    <n v="58.8"/>
    <n v="1.5885592809970324"/>
    <n v="0.21855791750193085"/>
  </r>
  <r>
    <x v="5"/>
    <x v="0"/>
    <x v="1"/>
    <x v="33"/>
    <s v="M80F"/>
    <m/>
    <n v="65"/>
    <s v="3840 x 2160"/>
    <m/>
    <s v="POB"/>
    <s v="PCB"/>
    <n v="4000"/>
    <n v="1000"/>
    <n v="4.1779999999999999"/>
    <n v="271.57"/>
    <n v="4.8662584784332346"/>
    <n v="0.57559009867247768"/>
  </r>
  <r>
    <x v="5"/>
    <x v="0"/>
    <x v="1"/>
    <x v="33"/>
    <s v="M80F"/>
    <m/>
    <n v="100"/>
    <s v="3840 x 2160"/>
    <m/>
    <s v="COB"/>
    <s v="PCB"/>
    <n v="17472"/>
    <n v="1092"/>
    <n v="0.80500000000000005"/>
    <n v="80.5"/>
    <n v="2.2191972462908014"/>
    <n v="0.41890267521203417"/>
  </r>
  <r>
    <x v="5"/>
    <x v="0"/>
    <x v="1"/>
    <x v="33"/>
    <m/>
    <m/>
    <n v="75"/>
    <s v="3840 x 2160"/>
    <m/>
    <s v="POB"/>
    <s v="PCB"/>
    <n v="4096"/>
    <n v="1024"/>
    <n v="6.1070000000000002"/>
    <n v="458.02500000000003"/>
    <n v="9.4700107335311579"/>
    <n v="1.1316372108220687"/>
  </r>
  <r>
    <x v="5"/>
    <x v="0"/>
    <x v="1"/>
    <x v="33"/>
    <m/>
    <m/>
    <n v="85"/>
    <s v="3840 x 2160"/>
    <m/>
    <s v="POB"/>
    <s v="PCB"/>
    <n v="9600"/>
    <n v="2400"/>
    <n v="4.6079999999999997"/>
    <n v="391.67999999999995"/>
    <n v="9.1780484573056356"/>
    <n v="1.119016537609886"/>
  </r>
  <r>
    <x v="5"/>
    <x v="0"/>
    <x v="1"/>
    <x v="21"/>
    <m/>
    <m/>
    <n v="55"/>
    <s v="3840 x 2160"/>
    <m/>
    <s v="POB"/>
    <s v="PCB"/>
    <n v="6528"/>
    <n v="408"/>
    <n v="50.603999999999999"/>
    <n v="2783.22"/>
    <n v="42.199786185115727"/>
    <n v="5.2058088632260375"/>
  </r>
  <r>
    <x v="5"/>
    <x v="0"/>
    <x v="1"/>
    <x v="21"/>
    <m/>
    <m/>
    <n v="65"/>
    <s v="3840 x 2160"/>
    <m/>
    <s v="COB"/>
    <s v="PCB"/>
    <n v="8512"/>
    <n v="532"/>
    <n v="138.77099999999999"/>
    <n v="9020.1149999999998"/>
    <n v="161.63129614903264"/>
    <n v="27.31150023349463"/>
  </r>
  <r>
    <x v="5"/>
    <x v="0"/>
    <x v="1"/>
    <x v="21"/>
    <m/>
    <m/>
    <n v="75"/>
    <s v="3840 x 2160"/>
    <m/>
    <s v="COB"/>
    <s v="PCB"/>
    <n v="16384"/>
    <n v="1024"/>
    <n v="174.55"/>
    <n v="13091.25"/>
    <n v="270.67142189910982"/>
    <n v="46.206291410089626"/>
  </r>
  <r>
    <x v="5"/>
    <x v="0"/>
    <x v="1"/>
    <x v="21"/>
    <m/>
    <m/>
    <n v="100"/>
    <s v="3840 x 2160"/>
    <m/>
    <s v="COB"/>
    <s v="PCB"/>
    <n v="17472"/>
    <n v="1092"/>
    <n v="9"/>
    <n v="900"/>
    <n v="24.810900890207716"/>
    <n v="4.6833839464699469"/>
  </r>
  <r>
    <x v="5"/>
    <x v="0"/>
    <x v="1"/>
    <x v="21"/>
    <m/>
    <m/>
    <n v="85"/>
    <s v="3840 x 2160"/>
    <m/>
    <s v="COB"/>
    <s v="PCB"/>
    <n v="14400"/>
    <n v="900"/>
    <n v="119.4"/>
    <n v="10149"/>
    <n v="237.81662018278931"/>
    <n v="41.421929126556421"/>
  </r>
  <r>
    <x v="5"/>
    <x v="0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0.92586119217916252"/>
  </r>
  <r>
    <x v="5"/>
    <x v="0"/>
    <x v="1"/>
    <x v="17"/>
    <m/>
    <s v="Open Cell"/>
    <n v="65"/>
    <s v="3840 x 2160"/>
    <n v="1000000"/>
    <s v="POB"/>
    <s v="PCB"/>
    <n v="9504"/>
    <n v="792"/>
    <n v="12.4"/>
    <n v="806"/>
    <n v="14.442701084866469"/>
    <n v="1.7083095317230068"/>
  </r>
  <r>
    <x v="5"/>
    <x v="0"/>
    <x v="1"/>
    <x v="17"/>
    <m/>
    <s v="Open Cell"/>
    <n v="75"/>
    <s v="3840 x 2160"/>
    <n v="1000000"/>
    <s v="COB"/>
    <s v="PCB"/>
    <n v="13685.759999999997"/>
    <n v="1140.4799999999998"/>
    <n v="18"/>
    <n v="1350"/>
    <n v="27.912263501483679"/>
    <n v="4.7648997157353943"/>
  </r>
  <r>
    <x v="5"/>
    <x v="0"/>
    <x v="1"/>
    <x v="17"/>
    <m/>
    <s v="Open Cell"/>
    <n v="85"/>
    <s v="3840 x 2160"/>
    <n v="1000000"/>
    <s v="COB"/>
    <s v="PCB"/>
    <n v="17578.598399999999"/>
    <n v="1464.8832"/>
    <n v="20"/>
    <n v="1700"/>
    <n v="39.835279762611272"/>
    <n v="6.9383465873628847"/>
  </r>
  <r>
    <x v="5"/>
    <x v="0"/>
    <x v="1"/>
    <x v="17"/>
    <m/>
    <s v="Open Cell"/>
    <n v="100"/>
    <s v="3840 x 2160"/>
    <n v="1000000"/>
    <s v="COB"/>
    <s v="PCB"/>
    <n v="20000"/>
    <n v="2000"/>
    <n v="4.4000000000000004"/>
    <n v="440.00000000000006"/>
    <n v="12.129773768545995"/>
    <n v="2.2896543738297521"/>
  </r>
  <r>
    <x v="5"/>
    <x v="1"/>
    <x v="2"/>
    <x v="3"/>
    <s v="Creator Z16"/>
    <s v="AUO"/>
    <n v="16"/>
    <s v="2560 x 1600"/>
    <n v="1000000"/>
    <s v="COB"/>
    <s v="FPC"/>
    <n v="4000"/>
    <n v="1152"/>
    <n v="35"/>
    <n v="560"/>
    <n v="2.5980375730337077"/>
    <n v="2.2222136258335867"/>
  </r>
  <r>
    <x v="5"/>
    <x v="1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33901495350018562"/>
  </r>
  <r>
    <x v="5"/>
    <x v="1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1.0170448605005569"/>
  </r>
  <r>
    <x v="5"/>
    <x v="1"/>
    <x v="2"/>
    <x v="3"/>
    <s v="Titan 18X / Raider 18HX / Stealth 18 AI Studio"/>
    <m/>
    <n v="18"/>
    <s v="3840 x 2400"/>
    <n v="1000000"/>
    <s v="COB"/>
    <s v="FPC"/>
    <n v="4000"/>
    <n v="1000"/>
    <n v="35"/>
    <n v="630"/>
    <n v="3.2881413033707863"/>
    <n v="2.3731046745012994"/>
  </r>
  <r>
    <x v="5"/>
    <x v="1"/>
    <x v="2"/>
    <x v="3"/>
    <s v="Stealth A16 AI+ / Creeatir A16 AI+"/>
    <s v="AUO"/>
    <n v="16"/>
    <s v="3840 x 2400"/>
    <m/>
    <s v="COB"/>
    <s v="FPC"/>
    <n v="4000"/>
    <n v="1000"/>
    <n v="15"/>
    <n v="240"/>
    <n v="1.1134446741573032"/>
    <n v="0.95237726821439439"/>
  </r>
  <r>
    <x v="5"/>
    <x v="1"/>
    <x v="2"/>
    <x v="0"/>
    <s v="Macbook"/>
    <s v="LGD/Sharp"/>
    <n v="14.2"/>
    <s v="3024 x 1964"/>
    <n v="1000000"/>
    <s v="COB"/>
    <s v="FPC"/>
    <n v="10384"/>
    <n v="2596"/>
    <n v="950"/>
    <n v="13490"/>
    <n v="56.452751126913256"/>
    <n v="70.494207671946128"/>
  </r>
  <r>
    <x v="5"/>
    <x v="1"/>
    <x v="2"/>
    <x v="0"/>
    <s v="Macbook Pro"/>
    <s v="LGD/Sharp"/>
    <n v="16.2"/>
    <s v="3456 x 2234"/>
    <n v="1000000"/>
    <s v="COB"/>
    <s v="FPC"/>
    <n v="10384"/>
    <n v="2596"/>
    <n v="550"/>
    <n v="8910"/>
    <n v="42.456066228570492"/>
    <n v="46.560666446037061"/>
  </r>
  <r>
    <x v="5"/>
    <x v="1"/>
    <x v="2"/>
    <x v="13"/>
    <s v="AERO 16"/>
    <s v="AUO"/>
    <n v="16"/>
    <s v="2560 x 1600"/>
    <n v="1000000"/>
    <s v="COB"/>
    <s v="FPC"/>
    <n v="4000"/>
    <n v="1152"/>
    <n v="20"/>
    <n v="320"/>
    <n v="1.4845928988764043"/>
    <n v="1.2698363576191924"/>
  </r>
  <r>
    <x v="5"/>
    <x v="1"/>
    <x v="2"/>
    <x v="13"/>
    <s v="AERO 17"/>
    <s v="AUO"/>
    <n v="17.3"/>
    <s v="3840 x 2160"/>
    <n v="1000000"/>
    <s v="COB"/>
    <s v="FPC"/>
    <n v="4000"/>
    <n v="1152"/>
    <n v="25"/>
    <n v="432.5"/>
    <n v="2.0626818131750739"/>
    <n v="1.6950747675009281"/>
  </r>
  <r>
    <x v="5"/>
    <x v="1"/>
    <x v="2"/>
    <x v="7"/>
    <s v="PREDATOR HELIOS 500"/>
    <s v="AUO"/>
    <n v="17.3"/>
    <s v="3840 x 2160"/>
    <n v="1000000"/>
    <s v="COB"/>
    <s v="FPC"/>
    <n v="4000"/>
    <n v="1152"/>
    <n v="25"/>
    <n v="432.5"/>
    <n v="2.0626818131750739"/>
    <n v="1.6950747675009281"/>
  </r>
  <r>
    <x v="5"/>
    <x v="1"/>
    <x v="2"/>
    <x v="7"/>
    <s v="PREDATOR HELIOS 500"/>
    <s v="AUO"/>
    <n v="16"/>
    <s v="2560 x 1600"/>
    <n v="1000000"/>
    <s v="COB"/>
    <s v="FPC"/>
    <n v="4000"/>
    <n v="1152"/>
    <n v="45"/>
    <n v="720"/>
    <n v="3.3403340224719105"/>
    <n v="2.8571318046431831"/>
  </r>
  <r>
    <x v="5"/>
    <x v="1"/>
    <x v="2"/>
    <x v="7"/>
    <s v="PREDATOR HELIOS 500"/>
    <s v="AUO"/>
    <n v="18"/>
    <s v="2560 x 1600"/>
    <n v="1000000"/>
    <s v="COB"/>
    <s v="FPC"/>
    <n v="4000"/>
    <n v="1152"/>
    <n v="30"/>
    <n v="540"/>
    <n v="2.8184068314606736"/>
    <n v="2.0340897210011137"/>
  </r>
  <r>
    <x v="5"/>
    <x v="1"/>
    <x v="2"/>
    <x v="7"/>
    <s v="Predator Triton 17 X (PTX17-71) "/>
    <s v="AUO"/>
    <n v="17"/>
    <s v="2560 x 1600"/>
    <n v="1000000"/>
    <s v="COB"/>
    <s v="FPC"/>
    <n v="4000"/>
    <n v="1152"/>
    <n v="30"/>
    <n v="510"/>
    <n v="2.513949303370786"/>
    <n v="2.0340897210011137"/>
  </r>
  <r>
    <x v="5"/>
    <x v="1"/>
    <x v="2"/>
    <x v="7"/>
    <s v="Predator Triton 14 (PT14-51)"/>
    <s v="AUO"/>
    <n v="14"/>
    <s v="2560 x 1600"/>
    <n v="1000000"/>
    <s v="COB"/>
    <s v="FPC"/>
    <n v="4000"/>
    <n v="1152"/>
    <n v="30"/>
    <n v="420"/>
    <n v="1.7049621573033702"/>
    <n v="1.6460841672841384"/>
  </r>
  <r>
    <x v="5"/>
    <x v="1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2.5396727152383849"/>
  </r>
  <r>
    <x v="5"/>
    <x v="1"/>
    <x v="2"/>
    <x v="2"/>
    <s v="ROG Zephyrus Duo 16"/>
    <s v="AUO"/>
    <n v="16.2"/>
    <s v="3456 x 2234"/>
    <n v="1000000"/>
    <s v="COB"/>
    <s v="FPC"/>
    <n v="4000"/>
    <n v="512"/>
    <n v="25"/>
    <n v="405"/>
    <n v="1.9298211922077495"/>
    <n v="1.9436857334010642"/>
  </r>
  <r>
    <x v="5"/>
    <x v="1"/>
    <x v="2"/>
    <x v="2"/>
    <s v="Strix Scar 18"/>
    <s v="AUO"/>
    <n v="18"/>
    <s v="2560 x 1600"/>
    <n v="1000000"/>
    <s v="COB"/>
    <s v="FPC"/>
    <n v="9216"/>
    <n v="2304"/>
    <n v="25"/>
    <n v="450"/>
    <n v="2.3486723595505619"/>
    <n v="1.6950747675009281"/>
  </r>
  <r>
    <x v="5"/>
    <x v="1"/>
    <x v="2"/>
    <x v="22"/>
    <s v="Legion 7i &amp; 7"/>
    <m/>
    <n v="16.2"/>
    <s v="2560 x 1600"/>
    <n v="1000000"/>
    <s v="COB"/>
    <s v="FPC"/>
    <n v="4000"/>
    <n v="512"/>
    <n v="95"/>
    <n v="1539"/>
    <n v="7.229213522696627"/>
    <n v="6.0317226986911638"/>
  </r>
  <r>
    <x v="5"/>
    <x v="1"/>
    <x v="2"/>
    <x v="22"/>
    <s v="Slim Pro 9i"/>
    <s v="CSOT"/>
    <n v="16"/>
    <s v="3200 x 2000"/>
    <n v="1000000"/>
    <s v="COB"/>
    <s v="FPC"/>
    <n v="4000"/>
    <n v="1000"/>
    <n v="35"/>
    <n v="560"/>
    <n v="2.5980375730337077"/>
    <n v="2.2222136258335867"/>
  </r>
  <r>
    <x v="5"/>
    <x v="1"/>
    <x v="2"/>
    <x v="22"/>
    <s v="Slim Pro 9i"/>
    <s v="CSOT"/>
    <n v="14.5"/>
    <s v="3072 x 1920"/>
    <n v="1000000"/>
    <s v="COB"/>
    <s v="FPC"/>
    <n v="4000"/>
    <n v="1000"/>
    <n v="60"/>
    <n v="870"/>
    <n v="3.6578397303370771"/>
    <n v="3.4567767512966907"/>
  </r>
  <r>
    <x v="5"/>
    <x v="1"/>
    <x v="2"/>
    <x v="22"/>
    <s v="Yoga Pro 9i"/>
    <s v="CSOT"/>
    <n v="16"/>
    <s v="3200 x 2000"/>
    <n v="1000000"/>
    <s v="COB"/>
    <s v="FPC"/>
    <n v="6144"/>
    <n v="1536"/>
    <n v="40"/>
    <n v="640"/>
    <n v="2.9691857977528087"/>
    <n v="2.5396727152383844"/>
  </r>
  <r>
    <x v="5"/>
    <x v="1"/>
    <x v="2"/>
    <x v="24"/>
    <s v="911Zero"/>
    <s v="BOE"/>
    <n v="15.6"/>
    <s v="3840 x 2160"/>
    <n v="1000000"/>
    <s v="COB"/>
    <s v="FPC"/>
    <n v="10000"/>
    <n v="1152"/>
    <n v="30"/>
    <n v="468"/>
    <n v="2.0126602802136491"/>
    <n v="2.332422880081277"/>
  </r>
  <r>
    <x v="5"/>
    <x v="1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3.1098971734417029"/>
  </r>
  <r>
    <x v="5"/>
    <x v="1"/>
    <x v="2"/>
    <x v="28"/>
    <s v="Blade 18"/>
    <s v="BOE"/>
    <n v="18"/>
    <s v="2560 x 1600"/>
    <n v="1000000"/>
    <s v="COB"/>
    <s v="FPC"/>
    <n v="8000"/>
    <n v="2000"/>
    <n v="15"/>
    <n v="270"/>
    <n v="1.4092034157303368"/>
    <n v="1.0170448605005569"/>
  </r>
  <r>
    <x v="5"/>
    <x v="1"/>
    <x v="2"/>
    <x v="30"/>
    <s v="OMEN Transcend 16"/>
    <s v="AUO"/>
    <n v="16.100000000000001"/>
    <s v="2560 x 1440"/>
    <n v="1000000"/>
    <s v="COB"/>
    <s v="FPC"/>
    <n v="4000"/>
    <n v="1000"/>
    <n v="40"/>
    <n v="644"/>
    <n v="2.8583260532225521"/>
    <n v="2.5396727152383849"/>
  </r>
  <r>
    <x v="5"/>
    <x v="1"/>
    <x v="2"/>
    <x v="34"/>
    <s v="Yosemite 16 Ultra"/>
    <m/>
    <n v="16"/>
    <s v="2560 x 1600"/>
    <n v="1000000"/>
    <s v="COB"/>
    <s v="FPC"/>
    <n v="4000"/>
    <n v="1000"/>
    <n v="5"/>
    <n v="80"/>
    <n v="0.37114822471910108"/>
    <n v="0.38873714668021286"/>
  </r>
  <r>
    <x v="5"/>
    <x v="1"/>
    <x v="0"/>
    <x v="0"/>
    <s v="XDR"/>
    <s v="LGD"/>
    <n v="31.5"/>
    <s v="6016 x 3384"/>
    <n v="1000000"/>
    <s v="POB"/>
    <s v="PCB"/>
    <n v="576"/>
    <n v="576"/>
    <n v="1.5"/>
    <n v="47.25"/>
    <n v="0.41031027347181004"/>
    <n v="0.1837303529149418"/>
  </r>
  <r>
    <x v="5"/>
    <x v="1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1.2861124704045923"/>
  </r>
  <r>
    <x v="5"/>
    <x v="1"/>
    <x v="0"/>
    <x v="2"/>
    <s v="PG32UQX"/>
    <s v="AUO"/>
    <n v="31.5"/>
    <s v="3840 x 2160"/>
    <n v="1000000"/>
    <s v="POB"/>
    <s v="PCB"/>
    <n v="4608"/>
    <n v="576"/>
    <n v="15"/>
    <n v="472.5"/>
    <n v="4.1031027347181004"/>
    <n v="1.2861124704045923"/>
  </r>
  <r>
    <x v="5"/>
    <x v="1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1.7148166272061232"/>
  </r>
  <r>
    <x v="5"/>
    <x v="1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2861124704045923"/>
  </r>
  <r>
    <x v="5"/>
    <x v="1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2861124704045923"/>
  </r>
  <r>
    <x v="5"/>
    <x v="1"/>
    <x v="0"/>
    <x v="7"/>
    <s v="X27S"/>
    <s v="AUO"/>
    <n v="27"/>
    <s v="3840 x 2160"/>
    <n v="1000000"/>
    <s v="POB"/>
    <s v="PCB"/>
    <n v="2304"/>
    <n v="512"/>
    <n v="15"/>
    <n v="405"/>
    <n v="3.0145244581602371"/>
    <n v="1.2861124704045923"/>
  </r>
  <r>
    <x v="5"/>
    <x v="1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0.85740831360306158"/>
  </r>
  <r>
    <x v="5"/>
    <x v="1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2861124704045923"/>
  </r>
  <r>
    <x v="5"/>
    <x v="1"/>
    <x v="0"/>
    <x v="7"/>
    <s v="Predator X32Q FS"/>
    <s v="AUO"/>
    <n v="31.5"/>
    <s v="3440 x 1440"/>
    <n v="1000000"/>
    <s v="POB"/>
    <s v="PCB"/>
    <n v="2304"/>
    <n v="1152"/>
    <n v="15"/>
    <n v="472.5"/>
    <n v="3.4202750649332718"/>
    <n v="1.2861124704045923"/>
  </r>
  <r>
    <x v="5"/>
    <x v="1"/>
    <x v="0"/>
    <x v="7"/>
    <s v="Predator X34 V3"/>
    <s v="AUO"/>
    <n v="34"/>
    <s v="3440 x 1440"/>
    <n v="1000000"/>
    <s v="POB"/>
    <s v="PCB"/>
    <n v="9216"/>
    <n v="2304"/>
    <n v="5"/>
    <n v="170"/>
    <n v="1.3282398505292223"/>
    <n v="0.42870415680153079"/>
  </r>
  <r>
    <x v="5"/>
    <x v="1"/>
    <x v="0"/>
    <x v="7"/>
    <s v="Predator Z57"/>
    <s v="AUO"/>
    <n v="57"/>
    <s v="7680 x 2160"/>
    <n v="1000000"/>
    <s v="POB"/>
    <s v="PCB"/>
    <n v="9216"/>
    <n v="2304"/>
    <n v="3"/>
    <n v="171"/>
    <n v="1.6389609608687781"/>
    <n v="0.43122594595918684"/>
  </r>
  <r>
    <x v="5"/>
    <x v="1"/>
    <x v="0"/>
    <x v="18"/>
    <s v="EX321UX"/>
    <s v="AUO"/>
    <n v="32"/>
    <s v="3840 x 2160"/>
    <n v="1000000"/>
    <s v="POB"/>
    <s v="PCB"/>
    <n v="4608"/>
    <n v="1152"/>
    <n v="10"/>
    <n v="320"/>
    <n v="2.8229291679525219"/>
    <n v="0"/>
  </r>
  <r>
    <x v="5"/>
    <x v="1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2861124704045923"/>
  </r>
  <r>
    <x v="5"/>
    <x v="1"/>
    <x v="0"/>
    <x v="10"/>
    <s v="AG274QXM"/>
    <s v="LGD"/>
    <n v="27"/>
    <s v="3840 x 2160"/>
    <n v="80000000"/>
    <s v="POB"/>
    <s v="PCB"/>
    <n v="2304"/>
    <n v="576"/>
    <n v="35"/>
    <n v="945"/>
    <n v="7.0338904023738866"/>
    <n v="3.0009290976107152"/>
  </r>
  <r>
    <x v="5"/>
    <x v="1"/>
    <x v="0"/>
    <x v="10"/>
    <s v="AG274QGM"/>
    <s v="LGD"/>
    <n v="27"/>
    <s v="2560 x 1440"/>
    <n v="1000000"/>
    <s v="POB"/>
    <s v="PCB"/>
    <n v="2304"/>
    <n v="576"/>
    <n v="15"/>
    <n v="405"/>
    <n v="3.0145244581602371"/>
    <n v="1.085157396903875"/>
  </r>
  <r>
    <x v="5"/>
    <x v="1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2.1703147938077501"/>
  </r>
  <r>
    <x v="5"/>
    <x v="1"/>
    <x v="0"/>
    <x v="10"/>
    <s v="AG3444UXM"/>
    <s v="BOE"/>
    <n v="34"/>
    <s v="3440 x 1440"/>
    <n v="1000000"/>
    <s v="POB"/>
    <s v="PCB"/>
    <n v="4608"/>
    <n v="1152"/>
    <n v="30"/>
    <n v="1020"/>
    <n v="7.9694391031753327"/>
    <n v="2.5722249408091846"/>
  </r>
  <r>
    <x v="5"/>
    <x v="1"/>
    <x v="0"/>
    <x v="10"/>
    <s v="PD32M"/>
    <s v="AUO"/>
    <n v="31.5"/>
    <s v="3840 x 2160"/>
    <n v="1000000"/>
    <s v="POB"/>
    <s v="PCB"/>
    <n v="2304"/>
    <n v="576"/>
    <n v="20"/>
    <n v="630"/>
    <n v="5.4708036462908005"/>
    <n v="1.7148166272061232"/>
  </r>
  <r>
    <x v="5"/>
    <x v="1"/>
    <x v="0"/>
    <x v="10"/>
    <s v="Q27G3XMN"/>
    <s v="BOE"/>
    <n v="27"/>
    <s v="2560 x 1440"/>
    <n v="1000000"/>
    <s v="POB"/>
    <s v="PCB"/>
    <n v="2304"/>
    <n v="576"/>
    <n v="20"/>
    <n v="540"/>
    <n v="4.0193659442136491"/>
    <n v="1.4468765292051666"/>
  </r>
  <r>
    <x v="5"/>
    <x v="1"/>
    <x v="0"/>
    <x v="10"/>
    <s v="Q27G4"/>
    <s v="BOE"/>
    <n v="27"/>
    <s v="2560 x 1440"/>
    <n v="1000000"/>
    <s v="POB"/>
    <s v="PCB"/>
    <n v="4608"/>
    <n v="1152"/>
    <n v="15"/>
    <n v="405"/>
    <n v="3.0145244581602371"/>
    <n v="1.085157396903875"/>
  </r>
  <r>
    <x v="5"/>
    <x v="1"/>
    <x v="0"/>
    <x v="10"/>
    <s v="U32G4ZMN"/>
    <s v="BOE"/>
    <n v="31.5"/>
    <s v="3840 x 2160"/>
    <n v="1000000"/>
    <s v="POB"/>
    <s v="PCB"/>
    <n v="4608"/>
    <n v="1152"/>
    <n v="5"/>
    <n v="157.5"/>
    <n v="1.3677009115727001"/>
    <n v="0.42870415680153079"/>
  </r>
  <r>
    <x v="5"/>
    <x v="1"/>
    <x v="0"/>
    <x v="12"/>
    <s v="279P2MRX"/>
    <s v="LGD"/>
    <n v="27"/>
    <s v="3840 x 2160"/>
    <n v="80000000"/>
    <s v="POB"/>
    <s v="PCB"/>
    <n v="2304"/>
    <n v="576"/>
    <n v="20"/>
    <n v="540"/>
    <n v="4.0193659442136491"/>
    <n v="1.4468765292051666"/>
  </r>
  <r>
    <x v="5"/>
    <x v="1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1.4468765292051666"/>
  </r>
  <r>
    <x v="5"/>
    <x v="1"/>
    <x v="0"/>
    <x v="12"/>
    <s v="32M2N6800M"/>
    <s v="LGD"/>
    <n v="31.5"/>
    <s v="3840 x 2160"/>
    <n v="80000000"/>
    <s v="POB"/>
    <s v="PCB"/>
    <n v="2304"/>
    <n v="1152"/>
    <n v="15"/>
    <n v="472.5"/>
    <n v="4.1031027347181004"/>
    <n v="1.2861124704045923"/>
  </r>
  <r>
    <x v="5"/>
    <x v="1"/>
    <x v="0"/>
    <x v="12"/>
    <s v="34M2C7600MV"/>
    <s v="BOE"/>
    <n v="34"/>
    <s v="3440x1440"/>
    <n v="80000000"/>
    <s v="POB"/>
    <s v="PCB"/>
    <n v="4608"/>
    <n v="1152"/>
    <n v="10"/>
    <n v="340"/>
    <n v="3.618852544932293"/>
    <n v="0"/>
  </r>
  <r>
    <x v="5"/>
    <x v="1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1.7148166272061232"/>
  </r>
  <r>
    <x v="5"/>
    <x v="1"/>
    <x v="0"/>
    <x v="5"/>
    <s v="Odyssey Neo G9"/>
    <s v="CSOT"/>
    <n v="49"/>
    <s v="5120 x 1440"/>
    <n v="1000000"/>
    <s v="POB"/>
    <s v="PCB"/>
    <n v="5000"/>
    <n v="1152"/>
    <n v="10"/>
    <n v="490"/>
    <n v="4.0372886704072384"/>
    <n v="1.2248690194329452"/>
  </r>
  <r>
    <x v="5"/>
    <x v="1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0.85740831360306158"/>
  </r>
  <r>
    <x v="5"/>
    <x v="1"/>
    <x v="0"/>
    <x v="19"/>
    <m/>
    <s v="HKC"/>
    <n v="27"/>
    <s v="3840 x 2160"/>
    <s v="TBD"/>
    <s v="POB"/>
    <s v="PCB"/>
    <n v="5000"/>
    <n v="1152"/>
    <n v="25"/>
    <n v="675"/>
    <n v="5.0242074302670616"/>
    <n v="2.143520784007654"/>
  </r>
  <r>
    <x v="5"/>
    <x v="1"/>
    <x v="0"/>
    <x v="19"/>
    <m/>
    <s v="HKC"/>
    <n v="31.5"/>
    <s v="3840 x 2160"/>
    <s v="TBD"/>
    <s v="POB"/>
    <s v="PCB"/>
    <n v="5000"/>
    <n v="1152"/>
    <n v="20"/>
    <n v="630"/>
    <n v="5.4708036462908005"/>
    <n v="1.7148166272061232"/>
  </r>
  <r>
    <x v="5"/>
    <x v="1"/>
    <x v="0"/>
    <x v="3"/>
    <s v="MEG271G"/>
    <s v="AUO"/>
    <n v="27"/>
    <s v="3840 x 2160"/>
    <n v="1000000"/>
    <s v="POB"/>
    <s v="PCB"/>
    <n v="2304"/>
    <n v="576"/>
    <n v="25"/>
    <n v="675"/>
    <n v="5.0242074302670616"/>
    <n v="2.143520784007654"/>
  </r>
  <r>
    <x v="5"/>
    <x v="1"/>
    <x v="0"/>
    <x v="20"/>
    <s v="M27P20"/>
    <m/>
    <n v="27"/>
    <s v="3840 x 2160"/>
    <s v="TBD"/>
    <s v="POB"/>
    <s v="PCB"/>
    <n v="5000"/>
    <n v="1152"/>
    <n v="20"/>
    <n v="540"/>
    <n v="4.0193659442136491"/>
    <n v="1.7148166272061232"/>
  </r>
  <r>
    <x v="5"/>
    <x v="1"/>
    <x v="0"/>
    <x v="20"/>
    <s v="M32P10"/>
    <m/>
    <n v="31.5"/>
    <s v="3840 x 2160"/>
    <s v="TBD"/>
    <s v="POB"/>
    <s v="PCB"/>
    <n v="5000"/>
    <n v="1152"/>
    <n v="20"/>
    <n v="630"/>
    <n v="5.4708036462908005"/>
    <n v="1.7148166272061232"/>
  </r>
  <r>
    <x v="5"/>
    <x v="1"/>
    <x v="0"/>
    <x v="21"/>
    <m/>
    <m/>
    <n v="27"/>
    <s v="3840 x 2160"/>
    <s v="TBD"/>
    <s v="COB"/>
    <s v="PCB"/>
    <n v="5000"/>
    <n v="1152"/>
    <n v="25"/>
    <n v="675"/>
    <n v="5.0242074302670616"/>
    <n v="2.143520784007654"/>
  </r>
  <r>
    <x v="5"/>
    <x v="1"/>
    <x v="0"/>
    <x v="21"/>
    <m/>
    <m/>
    <n v="31.5"/>
    <s v="3840 x 2160"/>
    <s v="TBD"/>
    <s v="COB"/>
    <s v="PCB"/>
    <n v="5000"/>
    <n v="1152"/>
    <n v="20"/>
    <n v="630"/>
    <n v="5.4708036462908005"/>
    <n v="1.7148166272061232"/>
  </r>
  <r>
    <x v="5"/>
    <x v="1"/>
    <x v="0"/>
    <x v="23"/>
    <m/>
    <m/>
    <n v="27"/>
    <s v="3840 x 2160"/>
    <s v="TBD"/>
    <s v="POB"/>
    <s v="PCB"/>
    <n v="2304"/>
    <n v="576"/>
    <n v="20"/>
    <n v="540"/>
    <n v="4.0193659442136491"/>
    <n v="1.7148166272061232"/>
  </r>
  <r>
    <x v="5"/>
    <x v="1"/>
    <x v="0"/>
    <x v="23"/>
    <m/>
    <m/>
    <n v="31.5"/>
    <s v="3840 x 2160"/>
    <s v="TBD"/>
    <s v="POB"/>
    <s v="PCB"/>
    <n v="4608"/>
    <n v="1152"/>
    <n v="20"/>
    <n v="630"/>
    <n v="5.4708036462908005"/>
    <n v="1.7148166272061232"/>
  </r>
  <r>
    <x v="5"/>
    <x v="1"/>
    <x v="0"/>
    <x v="22"/>
    <s v="Creator Extreme"/>
    <s v="BOE"/>
    <n v="27"/>
    <s v="3840 x 2160"/>
    <s v="TBD"/>
    <s v="COB"/>
    <s v="PCB"/>
    <n v="10368"/>
    <n v="1152"/>
    <n v="20"/>
    <n v="540"/>
    <n v="4.0193659442136491"/>
    <n v="1.7148166272061232"/>
  </r>
  <r>
    <x v="5"/>
    <x v="1"/>
    <x v="0"/>
    <x v="22"/>
    <s v="ThinkVision P27pz-30"/>
    <s v="BOE"/>
    <n v="27"/>
    <s v="3840 x 2160"/>
    <s v="TBD"/>
    <s v="COB"/>
    <s v="PCB"/>
    <n v="4608"/>
    <n v="1152"/>
    <n v="25"/>
    <n v="675"/>
    <n v="5.0242074302670616"/>
    <n v="2.143520784007654"/>
  </r>
  <r>
    <x v="5"/>
    <x v="1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1.2861124704045923"/>
  </r>
  <r>
    <x v="5"/>
    <x v="1"/>
    <x v="0"/>
    <x v="22"/>
    <s v="Legion Y34wz-30"/>
    <s v="BOE"/>
    <n v="34"/>
    <s v="3440 x 1440"/>
    <s v="TBD"/>
    <s v="COB"/>
    <s v="PCB"/>
    <n v="9216"/>
    <n v="1151"/>
    <n v="5"/>
    <n v="170"/>
    <n v="1.3282398505292223"/>
    <n v="0.42870415680153079"/>
  </r>
  <r>
    <x v="5"/>
    <x v="1"/>
    <x v="0"/>
    <x v="25"/>
    <s v="27M2U"/>
    <s v="AUO"/>
    <n v="27"/>
    <s v="3840 x 2160"/>
    <s v="TBD"/>
    <s v="POB"/>
    <s v="PCB"/>
    <n v="1536"/>
    <n v="384"/>
    <n v="30"/>
    <n v="810"/>
    <n v="6.0290489163204741"/>
    <n v="2.5722249408091846"/>
  </r>
  <r>
    <x v="5"/>
    <x v="1"/>
    <x v="0"/>
    <x v="25"/>
    <s v="27M2V"/>
    <s v="AUO"/>
    <n v="27"/>
    <s v="3840 x 2160"/>
    <s v="TBD"/>
    <s v="POB"/>
    <s v="PCB"/>
    <n v="2304"/>
    <n v="1152"/>
    <n v="20"/>
    <n v="540"/>
    <n v="4.0193659442136491"/>
    <n v="1.7148166272061232"/>
  </r>
  <r>
    <x v="5"/>
    <x v="1"/>
    <x v="0"/>
    <x v="25"/>
    <s v="32M2V"/>
    <s v="AUO"/>
    <n v="31.5"/>
    <s v="3840 x 2160"/>
    <s v="TBD"/>
    <s v="POB"/>
    <s v="PCB"/>
    <n v="2304"/>
    <n v="1152"/>
    <n v="20"/>
    <n v="630"/>
    <n v="5.4708036462908005"/>
    <n v="1.7148166272061232"/>
  </r>
  <r>
    <x v="5"/>
    <x v="1"/>
    <x v="0"/>
    <x v="25"/>
    <m/>
    <m/>
    <n v="34"/>
    <s v="3440x1440"/>
    <s v="TBD"/>
    <s v="POB"/>
    <s v="PCB"/>
    <n v="2304"/>
    <n v="2304"/>
    <n v="10"/>
    <n v="340"/>
    <n v="3.618852544932293"/>
    <n v="0"/>
  </r>
  <r>
    <x v="5"/>
    <x v="1"/>
    <x v="0"/>
    <x v="26"/>
    <m/>
    <s v="AUO"/>
    <n v="27"/>
    <s v="3840 x 2160"/>
    <s v="TBD"/>
    <s v="POB"/>
    <s v="PCB"/>
    <n v="2304"/>
    <n v="1152"/>
    <n v="35"/>
    <n v="945"/>
    <n v="7.0338904023738866"/>
    <n v="3.0009290976107152"/>
  </r>
  <r>
    <x v="5"/>
    <x v="1"/>
    <x v="0"/>
    <x v="26"/>
    <m/>
    <s v="AUO"/>
    <n v="31.5"/>
    <s v="3840 x 2160"/>
    <s v="TBD"/>
    <s v="POB"/>
    <s v="PCB"/>
    <n v="2304"/>
    <n v="1152"/>
    <n v="25"/>
    <n v="787.5"/>
    <n v="6.8385045578635006"/>
    <n v="2.143520784007654"/>
  </r>
  <r>
    <x v="5"/>
    <x v="1"/>
    <x v="0"/>
    <x v="26"/>
    <s v="Army M34E7R"/>
    <m/>
    <n v="34"/>
    <s v="3440 x 1440"/>
    <s v="TBD"/>
    <s v="POB"/>
    <s v="PCB"/>
    <n v="2304"/>
    <n v="1152"/>
    <n v="5"/>
    <n v="170"/>
    <n v="1.3282398505292223"/>
    <n v="0.42870415680153079"/>
  </r>
  <r>
    <x v="5"/>
    <x v="1"/>
    <x v="0"/>
    <x v="31"/>
    <s v="GM001J"/>
    <s v="AUP"/>
    <n v="27"/>
    <s v="3840 x 2160"/>
    <s v="TBD"/>
    <s v="POB"/>
    <s v="PCB"/>
    <n v="2304"/>
    <n v="1152"/>
    <n v="5"/>
    <n v="135"/>
    <n v="1.0048414860534123"/>
    <n v="0.42870415680153079"/>
  </r>
  <r>
    <x v="5"/>
    <x v="1"/>
    <x v="0"/>
    <x v="27"/>
    <s v="XG272G-2K"/>
    <s v="Innolux"/>
    <n v="27"/>
    <s v="2560 x 1440"/>
    <n v="1000000"/>
    <s v="POB"/>
    <s v="PCB"/>
    <n v="2304"/>
    <n v="1152"/>
    <n v="30"/>
    <n v="810"/>
    <n v="6.0290489163204741"/>
    <n v="2.1703147938077501"/>
  </r>
  <r>
    <x v="5"/>
    <x v="1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0.85740831360306158"/>
  </r>
  <r>
    <x v="5"/>
    <x v="1"/>
    <x v="0"/>
    <x v="27"/>
    <s v="XG341C-2K"/>
    <s v="AUO"/>
    <n v="34"/>
    <s v="3440 x 1440"/>
    <n v="1000000"/>
    <s v="POB"/>
    <s v="PCB"/>
    <n v="2304"/>
    <n v="1152"/>
    <n v="20"/>
    <n v="680"/>
    <n v="5.3129594021168893"/>
    <n v="1.7148166272061232"/>
  </r>
  <r>
    <x v="5"/>
    <x v="1"/>
    <x v="0"/>
    <x v="27"/>
    <s v="VX2700-4K-PRO"/>
    <s v="AUO"/>
    <n v="34"/>
    <s v="3840 x 2400"/>
    <n v="1000000"/>
    <s v="POB"/>
    <s v="PCB"/>
    <n v="2304"/>
    <n v="1152"/>
    <n v="3"/>
    <n v="102"/>
    <n v="1.0055797213483144"/>
    <n v="0.25722249408091846"/>
  </r>
  <r>
    <x v="5"/>
    <x v="1"/>
    <x v="0"/>
    <x v="29"/>
    <s v="GP27-FQS"/>
    <s v="CSOT"/>
    <n v="27"/>
    <s v="2560 x 1440"/>
    <s v="TBD"/>
    <s v="POB"/>
    <s v="PCB"/>
    <n v="5000"/>
    <n v="1152"/>
    <n v="15"/>
    <n v="405"/>
    <n v="3.0145244581602371"/>
    <n v="1.085157396903875"/>
  </r>
  <r>
    <x v="5"/>
    <x v="1"/>
    <x v="0"/>
    <x v="29"/>
    <s v="GP27QP"/>
    <m/>
    <n v="27"/>
    <s v="2560 x 1440"/>
    <n v="1000000"/>
    <s v="POB"/>
    <s v="PCB"/>
    <n v="5000"/>
    <n v="1152"/>
    <n v="5"/>
    <n v="135"/>
    <n v="1.0048414860534123"/>
    <n v="0.36171913230129166"/>
  </r>
  <r>
    <x v="5"/>
    <x v="1"/>
    <x v="0"/>
    <x v="6"/>
    <s v="F32D80U"/>
    <s v="BOE"/>
    <n v="27"/>
    <s v="2560 x 1440"/>
    <s v="TBD"/>
    <s v="POB"/>
    <s v="PCB"/>
    <n v="5000"/>
    <n v="1152"/>
    <n v="15"/>
    <n v="405"/>
    <n v="3.0145244581602371"/>
    <n v="1.2861124704045923"/>
  </r>
  <r>
    <x v="5"/>
    <x v="1"/>
    <x v="0"/>
    <x v="1"/>
    <s v="27R83U"/>
    <s v="CSOT"/>
    <n v="27"/>
    <s v="3840 x 2160"/>
    <n v="1000000"/>
    <s v="POB"/>
    <s v="PCB"/>
    <n v="4608"/>
    <n v="1152"/>
    <n v="20"/>
    <n v="540"/>
    <n v="4.0193659442136491"/>
    <n v="0"/>
  </r>
  <r>
    <x v="5"/>
    <x v="1"/>
    <x v="0"/>
    <x v="1"/>
    <s v="34R83Q"/>
    <s v="CSOT"/>
    <n v="34"/>
    <s v="3440 x 1440"/>
    <n v="1000000"/>
    <s v="POB"/>
    <s v="PCB"/>
    <n v="4608"/>
    <n v="1152"/>
    <n v="10"/>
    <n v="340"/>
    <n v="2.6564797010584447"/>
    <n v="0.85740831360306158"/>
  </r>
  <r>
    <x v="5"/>
    <x v="1"/>
    <x v="0"/>
    <x v="17"/>
    <m/>
    <m/>
    <n v="27"/>
    <s v="3840 x 2160"/>
    <n v="1000000"/>
    <s v="POB"/>
    <s v="PCB"/>
    <n v="5000"/>
    <n v="1152"/>
    <n v="120"/>
    <n v="3240"/>
    <n v="24.116195665281897"/>
    <n v="0"/>
  </r>
  <r>
    <x v="5"/>
    <x v="1"/>
    <x v="0"/>
    <x v="17"/>
    <m/>
    <m/>
    <n v="31.5"/>
    <s v="3840 x 2160"/>
    <s v="TBD"/>
    <s v="POB"/>
    <s v="PCB"/>
    <n v="5000"/>
    <n v="1152"/>
    <n v="10"/>
    <n v="315"/>
    <n v="2.7354018231454003"/>
    <n v="0.85740831360306158"/>
  </r>
  <r>
    <x v="5"/>
    <x v="1"/>
    <x v="0"/>
    <x v="17"/>
    <m/>
    <m/>
    <n v="31.5"/>
    <s v="3840 x 2160"/>
    <s v="TBD"/>
    <s v="POB"/>
    <s v="PCB"/>
    <n v="5000"/>
    <n v="1152"/>
    <n v="160"/>
    <n v="5040"/>
    <n v="43.766429170326404"/>
    <n v="13.718533017648985"/>
  </r>
  <r>
    <x v="5"/>
    <x v="1"/>
    <x v="0"/>
    <x v="17"/>
    <m/>
    <m/>
    <n v="49"/>
    <s v="5120 x 1440"/>
    <n v="1000000"/>
    <s v="POB"/>
    <s v="PCB"/>
    <n v="5000"/>
    <n v="1152"/>
    <n v="25"/>
    <n v="1225"/>
    <n v="10.093221676018096"/>
    <n v="3.062172548582363"/>
  </r>
  <r>
    <x v="5"/>
    <x v="1"/>
    <x v="1"/>
    <x v="17"/>
    <m/>
    <s v="Open Cell"/>
    <n v="43"/>
    <s v="3840 x 2160"/>
    <n v="1000000"/>
    <s v="POB"/>
    <s v="PCB"/>
    <n v="4000"/>
    <n v="500"/>
    <n v="25.794"/>
    <n v="1109.1420000000001"/>
    <n v="13.1478769568019"/>
    <n v="2.9636696519941728"/>
  </r>
  <r>
    <x v="5"/>
    <x v="1"/>
    <x v="1"/>
    <x v="17"/>
    <m/>
    <s v="Open Cell"/>
    <n v="50"/>
    <s v="3840 x 2160"/>
    <n v="1000000"/>
    <s v="POB"/>
    <s v="PCB"/>
    <n v="5929.950586864823"/>
    <n v="494.16254890540188"/>
    <n v="40.573999999999998"/>
    <n v="2028.6999999999998"/>
    <n v="27.963263686646883"/>
    <n v="5.4207636380198192"/>
  </r>
  <r>
    <x v="5"/>
    <x v="1"/>
    <x v="1"/>
    <x v="17"/>
    <m/>
    <s v="Open Cell"/>
    <n v="55"/>
    <s v="3840 x 2160"/>
    <n v="1000000"/>
    <s v="POB"/>
    <s v="PCB"/>
    <n v="6804.6390532544374"/>
    <n v="567.05325443786978"/>
    <n v="423.88099999999997"/>
    <n v="23313.454999999998"/>
    <n v="353.48366864147181"/>
    <n v="43.606107555788398"/>
  </r>
  <r>
    <x v="5"/>
    <x v="1"/>
    <x v="1"/>
    <x v="17"/>
    <m/>
    <s v="Open Cell"/>
    <n v="65"/>
    <s v="3840 x 2160"/>
    <n v="1000000"/>
    <s v="POB"/>
    <s v="PCB"/>
    <n v="9504"/>
    <n v="792"/>
    <n v="611.54399999999998"/>
    <n v="39750.36"/>
    <n v="712.28606389061133"/>
    <n v="84.250519699033418"/>
  </r>
  <r>
    <x v="5"/>
    <x v="1"/>
    <x v="1"/>
    <x v="17"/>
    <m/>
    <s v="Open Cell"/>
    <n v="75"/>
    <s v="3840 x 2160"/>
    <n v="1000000"/>
    <s v="COB"/>
    <s v="PCB"/>
    <n v="13685.759999999997"/>
    <n v="1140.4799999999998"/>
    <n v="622.04700000000003"/>
    <n v="46653.525000000001"/>
    <n v="964.59665412818993"/>
    <n v="164.66619852633642"/>
  </r>
  <r>
    <x v="5"/>
    <x v="1"/>
    <x v="1"/>
    <x v="17"/>
    <m/>
    <s v="Open Cell"/>
    <n v="85"/>
    <s v="3840 x 2160"/>
    <n v="1000000"/>
    <s v="COB"/>
    <s v="PCB"/>
    <n v="17578.598399999999"/>
    <n v="1464.8832"/>
    <n v="485.54300000000001"/>
    <n v="41271.154999999999"/>
    <n v="967.08706208887827"/>
    <n v="168.44328085339686"/>
  </r>
  <r>
    <x v="5"/>
    <x v="1"/>
    <x v="1"/>
    <x v="17"/>
    <m/>
    <s v="Open Cell"/>
    <n v="98"/>
    <s v="3840 x 2160"/>
    <n v="1000000"/>
    <s v="COB"/>
    <s v="PCB"/>
    <n v="20000"/>
    <n v="2000"/>
    <n v="56.167999999999999"/>
    <n v="5504.4639999999999"/>
    <n v="148.71032949173551"/>
    <n v="29.228478833924889"/>
  </r>
  <r>
    <x v="5"/>
    <x v="1"/>
    <x v="1"/>
    <x v="17"/>
    <m/>
    <s v="Open Cell"/>
    <n v="100"/>
    <s v="3840 x 2160"/>
    <n v="1000000"/>
    <s v="COB"/>
    <s v="PCB"/>
    <n v="20000"/>
    <n v="2000"/>
    <n v="68.930000000000007"/>
    <n v="6893.0000000000009"/>
    <n v="190.02393315133534"/>
    <n v="35.86951727001928"/>
  </r>
  <r>
    <x v="5"/>
    <x v="1"/>
    <x v="1"/>
    <x v="17"/>
    <m/>
    <s v="Open Cell"/>
    <n v="115"/>
    <s v="3840 x 2160"/>
    <n v="1000000"/>
    <s v="COB"/>
    <s v="PCB"/>
    <n v="32000"/>
    <n v="2000"/>
    <n v="1.0289999999999999"/>
    <n v="118.33499999999999"/>
    <n v="3.7515529448545992"/>
    <n v="0.64256027745567668"/>
  </r>
  <r>
    <x v="5"/>
    <x v="1"/>
    <x v="1"/>
    <x v="17"/>
    <m/>
    <s v="Open Cell"/>
    <n v="55"/>
    <s v="7680 x 4320"/>
    <n v="1000000"/>
    <s v="COB"/>
    <s v="PCB"/>
    <n v="5930"/>
    <n v="494"/>
    <n v="2.31"/>
    <n v="127.05"/>
    <n v="1.9263596966172107"/>
    <n v="0.52737664301230702"/>
  </r>
  <r>
    <x v="5"/>
    <x v="1"/>
    <x v="1"/>
    <x v="17"/>
    <m/>
    <s v="Open Cell"/>
    <n v="65"/>
    <s v="7680 x 4320"/>
    <n v="1000000"/>
    <s v="COB"/>
    <s v="PCB"/>
    <n v="11999.750399999999"/>
    <n v="1333.3333333333337"/>
    <n v="9.5389999999999997"/>
    <n v="620.03499999999997"/>
    <n v="11.110397229721068"/>
    <n v="1.8773691962103414"/>
  </r>
  <r>
    <x v="5"/>
    <x v="1"/>
    <x v="1"/>
    <x v="17"/>
    <m/>
    <s v="Open Cell"/>
    <n v="75"/>
    <s v="7680 x 4320"/>
    <n v="1000000"/>
    <s v="COB"/>
    <s v="PCB"/>
    <n v="17279.640575999994"/>
    <n v="1920"/>
    <n v="9.6059999999999999"/>
    <n v="720.45"/>
    <n v="14.895844621958457"/>
    <n v="3.9759087664378772"/>
  </r>
  <r>
    <x v="5"/>
    <x v="1"/>
    <x v="1"/>
    <x v="17"/>
    <m/>
    <s v="Open Cell"/>
    <n v="85"/>
    <s v="7680 x 4320"/>
    <n v="1000000"/>
    <s v="COB"/>
    <s v="PCB"/>
    <n v="22194.738339839998"/>
    <n v="2466.1333333333341"/>
    <n v="7.7610000000000001"/>
    <n v="659.68500000000006"/>
    <n v="15.458080311881304"/>
    <n v="4.2097494245130855"/>
  </r>
  <r>
    <x v="5"/>
    <x v="1"/>
    <x v="1"/>
    <x v="17"/>
    <m/>
    <s v="Open Cell"/>
    <n v="98"/>
    <s v="7680 x 4320"/>
    <n v="1000000"/>
    <s v="COB"/>
    <s v="PCB"/>
    <n v="32000"/>
    <n v="2000"/>
    <n v="0.193"/>
    <n v="18.914000000000001"/>
    <n v="0.51098656872071213"/>
    <n v="0.15064885027811664"/>
  </r>
  <r>
    <x v="5"/>
    <x v="2"/>
    <x v="2"/>
    <x v="3"/>
    <s v="Creator Z16"/>
    <s v="AUO"/>
    <n v="16"/>
    <s v="2560 x 1600"/>
    <n v="1000000"/>
    <s v="COB"/>
    <s v="FPC"/>
    <n v="4000"/>
    <n v="1152"/>
    <n v="45"/>
    <n v="720"/>
    <n v="3.3403340224719105"/>
    <n v="2.8571318046431831"/>
  </r>
  <r>
    <x v="5"/>
    <x v="2"/>
    <x v="2"/>
    <x v="3"/>
    <s v="Creator 17&quot;"/>
    <s v="AUO"/>
    <n v="17.3"/>
    <s v="3840 x 2160"/>
    <n v="1000000"/>
    <s v="COB"/>
    <s v="FPC"/>
    <n v="10000"/>
    <n v="240"/>
    <n v="10"/>
    <n v="173"/>
    <n v="0.82507272527002962"/>
    <n v="0.67802990700037125"/>
  </r>
  <r>
    <x v="5"/>
    <x v="2"/>
    <x v="2"/>
    <x v="3"/>
    <s v="Titan GT77 HX 13V"/>
    <s v="AUO"/>
    <n v="17.3"/>
    <s v="3840 x 2160"/>
    <n v="1000000"/>
    <s v="COB"/>
    <s v="FPC"/>
    <n v="4032"/>
    <n v="1008"/>
    <n v="10"/>
    <n v="173"/>
    <n v="0.82507272527002962"/>
    <n v="0.67802990700037125"/>
  </r>
  <r>
    <x v="5"/>
    <x v="2"/>
    <x v="2"/>
    <x v="3"/>
    <s v="Titan 18X / Raider 18HX / Stealth 18 AI Studio"/>
    <m/>
    <n v="18"/>
    <s v="3840 x 2400"/>
    <n v="1000000"/>
    <s v="COB"/>
    <s v="FPC"/>
    <n v="4000"/>
    <n v="1000"/>
    <n v="40"/>
    <n v="720"/>
    <n v="3.7578757752808984"/>
    <n v="2.712119628001485"/>
  </r>
  <r>
    <x v="5"/>
    <x v="2"/>
    <x v="2"/>
    <x v="3"/>
    <s v="Stealth A16 AI+ / Creeatir A16 AI+"/>
    <s v="AUO"/>
    <n v="16"/>
    <s v="3840 x 2400"/>
    <m/>
    <s v="COB"/>
    <s v="FPC"/>
    <n v="4000"/>
    <n v="1000"/>
    <n v="20"/>
    <n v="320"/>
    <n v="1.4845928988764043"/>
    <n v="1.2698363576191924"/>
  </r>
  <r>
    <x v="5"/>
    <x v="2"/>
    <x v="2"/>
    <x v="0"/>
    <s v="Macbook"/>
    <s v="LGD/Sharp"/>
    <n v="14.2"/>
    <s v="3024 x 1964"/>
    <n v="1000000"/>
    <s v="COB"/>
    <s v="FPC"/>
    <n v="10384"/>
    <n v="2596"/>
    <n v="850"/>
    <n v="12070"/>
    <n v="50.5103562714487"/>
    <n v="63.0737647591097"/>
  </r>
  <r>
    <x v="5"/>
    <x v="2"/>
    <x v="2"/>
    <x v="0"/>
    <s v="Macbook Pro"/>
    <s v="LGD/Sharp"/>
    <n v="16.2"/>
    <s v="3456 x 2234"/>
    <n v="1000000"/>
    <s v="COB"/>
    <s v="FPC"/>
    <n v="10384"/>
    <n v="2596"/>
    <n v="550"/>
    <n v="8910"/>
    <n v="42.456066228570492"/>
    <n v="46.560666446037061"/>
  </r>
  <r>
    <x v="5"/>
    <x v="2"/>
    <x v="2"/>
    <x v="13"/>
    <s v="AERO 16"/>
    <s v="AUO"/>
    <n v="16"/>
    <s v="2560 x 1600"/>
    <n v="1000000"/>
    <s v="COB"/>
    <s v="FPC"/>
    <n v="4000"/>
    <n v="1152"/>
    <n v="25"/>
    <n v="400"/>
    <n v="1.8557411235955057"/>
    <n v="1.5872954470239906"/>
  </r>
  <r>
    <x v="5"/>
    <x v="2"/>
    <x v="2"/>
    <x v="13"/>
    <s v="AERO 17"/>
    <s v="AUO"/>
    <n v="17.3"/>
    <s v="3840 x 2160"/>
    <n v="1000000"/>
    <s v="COB"/>
    <s v="FPC"/>
    <n v="4000"/>
    <n v="1152"/>
    <n v="25"/>
    <n v="432.5"/>
    <n v="2.0626818131750739"/>
    <n v="1.6950747675009281"/>
  </r>
  <r>
    <x v="5"/>
    <x v="2"/>
    <x v="2"/>
    <x v="7"/>
    <s v="PREDATOR HELIOS 500"/>
    <s v="AUO"/>
    <n v="17.3"/>
    <s v="3840 x 2160"/>
    <n v="1000000"/>
    <s v="COB"/>
    <s v="FPC"/>
    <n v="4000"/>
    <n v="1152"/>
    <n v="25"/>
    <n v="432.5"/>
    <n v="2.0626818131750739"/>
    <n v="1.6950747675009281"/>
  </r>
  <r>
    <x v="5"/>
    <x v="2"/>
    <x v="2"/>
    <x v="7"/>
    <s v="PREDATOR HELIOS 500"/>
    <s v="AUO"/>
    <n v="16"/>
    <s v="2560 x 1600"/>
    <n v="1000000"/>
    <s v="COB"/>
    <s v="FPC"/>
    <n v="4000"/>
    <n v="1152"/>
    <n v="40"/>
    <n v="640"/>
    <n v="2.9691857977528087"/>
    <n v="2.5396727152383849"/>
  </r>
  <r>
    <x v="5"/>
    <x v="2"/>
    <x v="2"/>
    <x v="7"/>
    <s v="PREDATOR HELIOS 500"/>
    <s v="AUO"/>
    <n v="18"/>
    <s v="2560 x 1600"/>
    <n v="1000000"/>
    <s v="COB"/>
    <s v="FPC"/>
    <n v="4000"/>
    <n v="1152"/>
    <n v="35"/>
    <n v="630"/>
    <n v="3.2881413033707863"/>
    <n v="2.3731046745012994"/>
  </r>
  <r>
    <x v="5"/>
    <x v="2"/>
    <x v="2"/>
    <x v="7"/>
    <s v="Predator Triton 17 X (PTX17-71) "/>
    <s v="AUO"/>
    <n v="17"/>
    <s v="2560 x 1600"/>
    <n v="1000000"/>
    <s v="COB"/>
    <s v="FPC"/>
    <n v="4000"/>
    <n v="1152"/>
    <n v="35"/>
    <n v="595"/>
    <n v="2.9329408539325832"/>
    <n v="2.3731046745012994"/>
  </r>
  <r>
    <x v="5"/>
    <x v="2"/>
    <x v="2"/>
    <x v="7"/>
    <s v="Predator Triton 14 (PT14-51)"/>
    <s v="AUO"/>
    <n v="14"/>
    <s v="2560 x 1600"/>
    <n v="1000000"/>
    <s v="COB"/>
    <s v="FPC"/>
    <n v="4000"/>
    <n v="1152"/>
    <n v="35"/>
    <n v="490"/>
    <n v="1.9891225168539322"/>
    <n v="1.9204315284981615"/>
  </r>
  <r>
    <x v="5"/>
    <x v="2"/>
    <x v="2"/>
    <x v="2"/>
    <s v="ROG Flow X16"/>
    <s v="AUO"/>
    <n v="16.2"/>
    <s v="2560 x 1600"/>
    <n v="1000000"/>
    <s v="COB"/>
    <s v="FPC"/>
    <n v="4000"/>
    <n v="512"/>
    <n v="45"/>
    <n v="729"/>
    <n v="3.4243643002247182"/>
    <n v="2.8571318046431831"/>
  </r>
  <r>
    <x v="5"/>
    <x v="2"/>
    <x v="2"/>
    <x v="2"/>
    <s v="ROG Zephyrus Duo 16"/>
    <s v="AUO"/>
    <n v="16.2"/>
    <s v="3456 x 2234"/>
    <n v="1000000"/>
    <s v="COB"/>
    <s v="FPC"/>
    <n v="4000"/>
    <n v="512"/>
    <n v="20"/>
    <n v="324"/>
    <n v="1.5438569537661995"/>
    <n v="1.5549485867208515"/>
  </r>
  <r>
    <x v="5"/>
    <x v="2"/>
    <x v="2"/>
    <x v="2"/>
    <s v="Strix Scar 18"/>
    <s v="AUO"/>
    <n v="18"/>
    <s v="2560 x 1600"/>
    <n v="1000000"/>
    <s v="COB"/>
    <s v="FPC"/>
    <n v="9216"/>
    <n v="2304"/>
    <n v="20"/>
    <n v="360"/>
    <n v="1.8789378876404492"/>
    <n v="1.3560598140007425"/>
  </r>
  <r>
    <x v="5"/>
    <x v="2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5.0793454304767689"/>
  </r>
  <r>
    <x v="5"/>
    <x v="2"/>
    <x v="2"/>
    <x v="22"/>
    <s v="Slim Pro 9i"/>
    <s v="CSOT"/>
    <n v="16"/>
    <s v="3200 x 2000"/>
    <n v="1000000"/>
    <s v="COB"/>
    <s v="FPC"/>
    <n v="4000"/>
    <n v="1000"/>
    <n v="40"/>
    <n v="640"/>
    <n v="2.9691857977528087"/>
    <n v="2.5396727152383849"/>
  </r>
  <r>
    <x v="5"/>
    <x v="2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2.8806472927472422"/>
  </r>
  <r>
    <x v="5"/>
    <x v="2"/>
    <x v="2"/>
    <x v="22"/>
    <s v="Yoga Pro 9i"/>
    <s v="CSOT"/>
    <n v="16"/>
    <s v="3200 x 2000"/>
    <n v="1000000"/>
    <s v="COB"/>
    <s v="FPC"/>
    <n v="6144"/>
    <n v="1536"/>
    <n v="40"/>
    <n v="640"/>
    <n v="2.9691857977528087"/>
    <n v="2.5396727152383844"/>
  </r>
  <r>
    <x v="5"/>
    <x v="2"/>
    <x v="2"/>
    <x v="24"/>
    <s v="911Zero"/>
    <s v="BOE"/>
    <n v="15.6"/>
    <s v="3840 x 2160"/>
    <n v="1000000"/>
    <s v="COB"/>
    <s v="FPC"/>
    <n v="10000"/>
    <n v="1152"/>
    <n v="40"/>
    <n v="624"/>
    <n v="2.6835470402848656"/>
    <n v="3.1098971734417029"/>
  </r>
  <r>
    <x v="5"/>
    <x v="2"/>
    <x v="2"/>
    <x v="28"/>
    <s v="Blade 16"/>
    <s v="BOE"/>
    <n v="16"/>
    <s v="3840 x 2400"/>
    <n v="1000000"/>
    <s v="COB"/>
    <s v="FPC"/>
    <n v="10000"/>
    <n v="2596"/>
    <n v="45"/>
    <n v="720"/>
    <n v="3.3403340224719105"/>
    <n v="3.4986343201219157"/>
  </r>
  <r>
    <x v="5"/>
    <x v="2"/>
    <x v="2"/>
    <x v="28"/>
    <s v="Blade 18"/>
    <s v="BOE"/>
    <n v="18"/>
    <s v="2560 x 1600"/>
    <n v="1000000"/>
    <s v="COB"/>
    <s v="FPC"/>
    <n v="8000"/>
    <n v="2000"/>
    <n v="15"/>
    <n v="270"/>
    <n v="1.4092034157303368"/>
    <n v="1.0170448605005569"/>
  </r>
  <r>
    <x v="5"/>
    <x v="2"/>
    <x v="2"/>
    <x v="30"/>
    <s v="OMEN Transcend 16"/>
    <s v="AUO"/>
    <n v="16.100000000000001"/>
    <s v="2560 x 1440"/>
    <n v="1000000"/>
    <s v="COB"/>
    <s v="FPC"/>
    <n v="4000"/>
    <n v="1000"/>
    <n v="40"/>
    <n v="644"/>
    <n v="2.8583260532225521"/>
    <n v="2.5396727152383849"/>
  </r>
  <r>
    <x v="5"/>
    <x v="2"/>
    <x v="2"/>
    <x v="34"/>
    <s v="Yosemite 16 Ultra"/>
    <m/>
    <n v="16"/>
    <s v="2560 x 1600"/>
    <n v="1000000"/>
    <s v="COB"/>
    <s v="FPC"/>
    <n v="4000"/>
    <n v="1000"/>
    <n v="10"/>
    <n v="160"/>
    <n v="0.74229644943820217"/>
    <n v="0.77747429336042573"/>
  </r>
  <r>
    <x v="5"/>
    <x v="2"/>
    <x v="0"/>
    <x v="0"/>
    <s v="XDR"/>
    <s v="LGD"/>
    <n v="31.5"/>
    <s v="6016 x 3384"/>
    <n v="1000000"/>
    <s v="POB"/>
    <s v="PCB"/>
    <n v="576"/>
    <n v="576"/>
    <n v="3"/>
    <n v="94.5"/>
    <n v="0.82062054694362008"/>
    <n v="0.3674607058298836"/>
  </r>
  <r>
    <x v="5"/>
    <x v="2"/>
    <x v="0"/>
    <x v="0"/>
    <s v="27&quot; Monitor"/>
    <s v="LGD/Sharp"/>
    <n v="27"/>
    <s v="5120 x 2880"/>
    <n v="1000000"/>
    <s v="COB"/>
    <s v="PCB"/>
    <n v="4000"/>
    <n v="1000"/>
    <n v="20"/>
    <n v="540"/>
    <n v="4.0193659442136491"/>
    <n v="1.880766623387361"/>
  </r>
  <r>
    <x v="5"/>
    <x v="2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1.2861124704045923"/>
  </r>
  <r>
    <x v="5"/>
    <x v="2"/>
    <x v="0"/>
    <x v="2"/>
    <s v="PG32UQX"/>
    <s v="AUO"/>
    <n v="31.5"/>
    <s v="3840 x 2160"/>
    <n v="1000000"/>
    <s v="POB"/>
    <s v="PCB"/>
    <n v="4608"/>
    <n v="576"/>
    <n v="10"/>
    <n v="315"/>
    <n v="2.7354018231454003"/>
    <n v="0.85740831360306158"/>
  </r>
  <r>
    <x v="5"/>
    <x v="2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1.7148166272061232"/>
  </r>
  <r>
    <x v="5"/>
    <x v="2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2861124704045923"/>
  </r>
  <r>
    <x v="5"/>
    <x v="2"/>
    <x v="0"/>
    <x v="7"/>
    <s v="X32 (Predator)"/>
    <s v="AUO"/>
    <n v="31.5"/>
    <s v="3840 x 2160"/>
    <n v="1000000"/>
    <s v="POB"/>
    <s v="PCB"/>
    <n v="2304"/>
    <n v="1152"/>
    <n v="10"/>
    <n v="315"/>
    <n v="2.7354018231454003"/>
    <n v="0.85740831360306158"/>
  </r>
  <r>
    <x v="5"/>
    <x v="2"/>
    <x v="0"/>
    <x v="7"/>
    <s v="X27S"/>
    <s v="AUO"/>
    <n v="27"/>
    <s v="3840 x 2160"/>
    <n v="1000000"/>
    <s v="POB"/>
    <s v="PCB"/>
    <n v="2304"/>
    <n v="512"/>
    <n v="15"/>
    <n v="405"/>
    <n v="3.0145244581602371"/>
    <n v="1.2861124704045923"/>
  </r>
  <r>
    <x v="5"/>
    <x v="2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0.85740831360306158"/>
  </r>
  <r>
    <x v="5"/>
    <x v="2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2861124704045923"/>
  </r>
  <r>
    <x v="5"/>
    <x v="2"/>
    <x v="0"/>
    <x v="7"/>
    <s v="Predator X32Q FS"/>
    <s v="AUO"/>
    <n v="31.5"/>
    <s v="3440 x 1440"/>
    <n v="1000000"/>
    <s v="POB"/>
    <s v="PCB"/>
    <n v="2304"/>
    <n v="1152"/>
    <n v="15"/>
    <n v="472.5"/>
    <n v="3.4202750649332718"/>
    <n v="1.2861124704045923"/>
  </r>
  <r>
    <x v="5"/>
    <x v="2"/>
    <x v="0"/>
    <x v="7"/>
    <s v="Predator X34 V3"/>
    <s v="AUO"/>
    <n v="34"/>
    <s v="3440 x 1440"/>
    <n v="1000000"/>
    <s v="POB"/>
    <s v="PCB"/>
    <n v="9216"/>
    <n v="2304"/>
    <n v="5"/>
    <n v="170"/>
    <n v="1.3282398505292223"/>
    <n v="0.42870415680153079"/>
  </r>
  <r>
    <x v="5"/>
    <x v="2"/>
    <x v="0"/>
    <x v="7"/>
    <s v="Predator Z57"/>
    <s v="AUO"/>
    <n v="57"/>
    <s v="7680 x 2160"/>
    <n v="1000000"/>
    <s v="POB"/>
    <s v="PCB"/>
    <n v="9216"/>
    <n v="2304"/>
    <n v="5"/>
    <n v="285"/>
    <n v="2.7316016014479638"/>
    <n v="0.71870990993197803"/>
  </r>
  <r>
    <x v="5"/>
    <x v="2"/>
    <x v="0"/>
    <x v="18"/>
    <s v="EX321UX"/>
    <s v="AUO"/>
    <n v="32"/>
    <s v="3840 x 2160"/>
    <n v="1000000"/>
    <s v="POB"/>
    <s v="PCB"/>
    <n v="4608"/>
    <n v="1152"/>
    <n v="10"/>
    <n v="320"/>
    <n v="2.8229291679525219"/>
    <n v="0"/>
  </r>
  <r>
    <x v="5"/>
    <x v="2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2861124704045923"/>
  </r>
  <r>
    <x v="5"/>
    <x v="2"/>
    <x v="0"/>
    <x v="10"/>
    <s v="AG274QXM"/>
    <s v="LGD"/>
    <n v="27"/>
    <s v="3840 x 2160"/>
    <n v="80000000"/>
    <s v="POB"/>
    <s v="PCB"/>
    <n v="2304"/>
    <n v="576"/>
    <n v="30"/>
    <n v="810"/>
    <n v="6.0290489163204741"/>
    <n v="2.5722249408091846"/>
  </r>
  <r>
    <x v="5"/>
    <x v="2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1.4468765292051666"/>
  </r>
  <r>
    <x v="5"/>
    <x v="2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1.808595661506458"/>
  </r>
  <r>
    <x v="5"/>
    <x v="2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3.0009290976107152"/>
  </r>
  <r>
    <x v="5"/>
    <x v="2"/>
    <x v="0"/>
    <x v="10"/>
    <s v="PD32M"/>
    <s v="AUO"/>
    <n v="31.5"/>
    <s v="3840 x 2160"/>
    <n v="1000000"/>
    <s v="POB"/>
    <s v="PCB"/>
    <n v="2304"/>
    <n v="576"/>
    <n v="20"/>
    <n v="630"/>
    <n v="5.4708036462908005"/>
    <n v="1.7148166272061232"/>
  </r>
  <r>
    <x v="5"/>
    <x v="2"/>
    <x v="0"/>
    <x v="10"/>
    <s v="Q27G3XMN"/>
    <s v="BOE"/>
    <n v="27"/>
    <s v="2560 x 1440"/>
    <n v="1000000"/>
    <s v="POB"/>
    <s v="PCB"/>
    <n v="2304"/>
    <n v="576"/>
    <n v="20"/>
    <n v="540"/>
    <n v="4.0193659442136491"/>
    <n v="1.4468765292051666"/>
  </r>
  <r>
    <x v="5"/>
    <x v="2"/>
    <x v="0"/>
    <x v="10"/>
    <s v="Q27G4"/>
    <s v="BOE"/>
    <n v="27"/>
    <s v="2560 x 1440"/>
    <n v="1000000"/>
    <s v="POB"/>
    <s v="PCB"/>
    <n v="4608"/>
    <n v="1152"/>
    <n v="15"/>
    <n v="405"/>
    <n v="3.0145244581602371"/>
    <n v="1.085157396903875"/>
  </r>
  <r>
    <x v="5"/>
    <x v="2"/>
    <x v="0"/>
    <x v="10"/>
    <s v="U32G4ZMN"/>
    <s v="BOE"/>
    <n v="31.5"/>
    <s v="3840 x 2160"/>
    <n v="1000000"/>
    <s v="POB"/>
    <s v="PCB"/>
    <n v="4608"/>
    <n v="1152"/>
    <n v="5"/>
    <n v="157.5"/>
    <n v="1.3677009115727001"/>
    <n v="0.42870415680153079"/>
  </r>
  <r>
    <x v="5"/>
    <x v="2"/>
    <x v="0"/>
    <x v="12"/>
    <s v="279P2MRX"/>
    <s v="LGD"/>
    <n v="27"/>
    <s v="3840 x 2160"/>
    <n v="80000000"/>
    <s v="POB"/>
    <s v="PCB"/>
    <n v="2304"/>
    <n v="576"/>
    <n v="20"/>
    <n v="540"/>
    <n v="4.0193659442136491"/>
    <n v="1.4468765292051666"/>
  </r>
  <r>
    <x v="5"/>
    <x v="2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1.4468765292051666"/>
  </r>
  <r>
    <x v="5"/>
    <x v="2"/>
    <x v="0"/>
    <x v="12"/>
    <s v="32M2N6800M"/>
    <s v="LGD"/>
    <n v="31.5"/>
    <s v="3840 x 2160"/>
    <n v="80000000"/>
    <s v="POB"/>
    <s v="PCB"/>
    <n v="2304"/>
    <n v="1152"/>
    <n v="15"/>
    <n v="472.5"/>
    <n v="4.1031027347181004"/>
    <n v="1.2861124704045923"/>
  </r>
  <r>
    <x v="5"/>
    <x v="2"/>
    <x v="0"/>
    <x v="12"/>
    <s v="34M2C7600MV"/>
    <s v="BOE"/>
    <n v="34"/>
    <s v="3440x1440"/>
    <n v="80000000"/>
    <s v="POB"/>
    <s v="PCB"/>
    <n v="4608"/>
    <n v="1152"/>
    <n v="10"/>
    <n v="340"/>
    <n v="3.618852544932293"/>
    <n v="0"/>
  </r>
  <r>
    <x v="5"/>
    <x v="2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1.7148166272061232"/>
  </r>
  <r>
    <x v="5"/>
    <x v="2"/>
    <x v="0"/>
    <x v="5"/>
    <s v="Odyssey Neo G9"/>
    <s v="CSOT"/>
    <n v="49"/>
    <s v="5120 x 1440"/>
    <n v="1000000"/>
    <s v="POB"/>
    <s v="PCB"/>
    <n v="5000"/>
    <n v="1152"/>
    <n v="10"/>
    <n v="490"/>
    <n v="4.0372886704072384"/>
    <n v="1.2248690194329452"/>
  </r>
  <r>
    <x v="5"/>
    <x v="2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0.85740831360306158"/>
  </r>
  <r>
    <x v="5"/>
    <x v="2"/>
    <x v="0"/>
    <x v="19"/>
    <m/>
    <s v="HKC"/>
    <n v="27"/>
    <s v="3840 x 2160"/>
    <s v="TBD"/>
    <s v="POB"/>
    <s v="PCB"/>
    <n v="5000"/>
    <n v="1152"/>
    <n v="25"/>
    <n v="675"/>
    <n v="5.0242074302670616"/>
    <n v="2.143520784007654"/>
  </r>
  <r>
    <x v="5"/>
    <x v="2"/>
    <x v="0"/>
    <x v="19"/>
    <m/>
    <s v="HKC"/>
    <n v="31.5"/>
    <s v="3840 x 2160"/>
    <s v="TBD"/>
    <s v="POB"/>
    <s v="PCB"/>
    <n v="5000"/>
    <n v="1152"/>
    <n v="20"/>
    <n v="630"/>
    <n v="5.4708036462908005"/>
    <n v="1.7148166272061232"/>
  </r>
  <r>
    <x v="5"/>
    <x v="2"/>
    <x v="0"/>
    <x v="3"/>
    <s v="MEG271G"/>
    <s v="AUO"/>
    <n v="27"/>
    <s v="3840 x 2160"/>
    <n v="1000000"/>
    <s v="POB"/>
    <s v="PCB"/>
    <n v="2304"/>
    <n v="576"/>
    <n v="20"/>
    <n v="540"/>
    <n v="4.0193659442136491"/>
    <n v="1.7148166272061232"/>
  </r>
  <r>
    <x v="5"/>
    <x v="2"/>
    <x v="0"/>
    <x v="20"/>
    <s v="M27P20"/>
    <m/>
    <n v="27"/>
    <s v="3840 x 2160"/>
    <s v="TBD"/>
    <s v="POB"/>
    <s v="PCB"/>
    <n v="5000"/>
    <n v="1152"/>
    <n v="25"/>
    <n v="675"/>
    <n v="5.0242074302670616"/>
    <n v="2.143520784007654"/>
  </r>
  <r>
    <x v="5"/>
    <x v="2"/>
    <x v="0"/>
    <x v="20"/>
    <s v="M32P10"/>
    <m/>
    <n v="31.5"/>
    <s v="3840 x 2160"/>
    <s v="TBD"/>
    <s v="POB"/>
    <s v="PCB"/>
    <n v="5000"/>
    <n v="1152"/>
    <n v="20"/>
    <n v="630"/>
    <n v="5.4708036462908005"/>
    <n v="1.7148166272061232"/>
  </r>
  <r>
    <x v="5"/>
    <x v="2"/>
    <x v="0"/>
    <x v="21"/>
    <m/>
    <m/>
    <n v="27"/>
    <s v="3840 x 2160"/>
    <s v="TBD"/>
    <s v="COB"/>
    <s v="PCB"/>
    <n v="5000"/>
    <n v="1152"/>
    <n v="30"/>
    <n v="810"/>
    <n v="6.0290489163204741"/>
    <n v="2.5722249408091846"/>
  </r>
  <r>
    <x v="5"/>
    <x v="2"/>
    <x v="0"/>
    <x v="21"/>
    <m/>
    <m/>
    <n v="31.5"/>
    <s v="3840 x 2160"/>
    <s v="TBD"/>
    <s v="COB"/>
    <s v="PCB"/>
    <n v="5000"/>
    <n v="1152"/>
    <n v="25"/>
    <n v="787.5"/>
    <n v="6.8385045578635006"/>
    <n v="2.143520784007654"/>
  </r>
  <r>
    <x v="5"/>
    <x v="2"/>
    <x v="0"/>
    <x v="23"/>
    <m/>
    <m/>
    <n v="27"/>
    <s v="3840 x 2160"/>
    <s v="TBD"/>
    <s v="POB"/>
    <s v="PCB"/>
    <n v="2304"/>
    <n v="576"/>
    <n v="25"/>
    <n v="675"/>
    <n v="5.0242074302670616"/>
    <n v="2.143520784007654"/>
  </r>
  <r>
    <x v="5"/>
    <x v="2"/>
    <x v="0"/>
    <x v="23"/>
    <m/>
    <m/>
    <n v="31.5"/>
    <s v="3840 x 2160"/>
    <s v="TBD"/>
    <s v="POB"/>
    <s v="PCB"/>
    <n v="4608"/>
    <n v="1152"/>
    <n v="20"/>
    <n v="630"/>
    <n v="5.4708036462908005"/>
    <n v="1.7148166272061232"/>
  </r>
  <r>
    <x v="5"/>
    <x v="2"/>
    <x v="0"/>
    <x v="22"/>
    <s v="Creator Extreme"/>
    <s v="BOE"/>
    <n v="27"/>
    <s v="3840 x 2160"/>
    <s v="TBD"/>
    <s v="COB"/>
    <s v="PCB"/>
    <n v="10368"/>
    <n v="1152"/>
    <n v="20"/>
    <n v="540"/>
    <n v="4.0193659442136491"/>
    <n v="1.7148166272061232"/>
  </r>
  <r>
    <x v="5"/>
    <x v="2"/>
    <x v="0"/>
    <x v="22"/>
    <s v="ThinkVision P27pz-30"/>
    <s v="BOE"/>
    <n v="27"/>
    <s v="3840 x 2160"/>
    <s v="TBD"/>
    <s v="COB"/>
    <s v="PCB"/>
    <n v="4608"/>
    <n v="1152"/>
    <n v="25"/>
    <n v="675"/>
    <n v="5.0242074302670616"/>
    <n v="2.143520784007654"/>
  </r>
  <r>
    <x v="5"/>
    <x v="2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1.2861124704045923"/>
  </r>
  <r>
    <x v="5"/>
    <x v="2"/>
    <x v="0"/>
    <x v="22"/>
    <s v="Legion Y34wz-30"/>
    <s v="BOE"/>
    <n v="34"/>
    <s v="3440 x 1440"/>
    <s v="TBD"/>
    <s v="COB"/>
    <s v="PCB"/>
    <n v="9216"/>
    <n v="1151"/>
    <n v="5"/>
    <n v="170"/>
    <n v="1.3282398505292223"/>
    <n v="0.42870415680153079"/>
  </r>
  <r>
    <x v="5"/>
    <x v="2"/>
    <x v="0"/>
    <x v="25"/>
    <s v="27M2U"/>
    <s v="AUO"/>
    <n v="27"/>
    <s v="3840 x 2160"/>
    <s v="TBD"/>
    <s v="POB"/>
    <s v="PCB"/>
    <n v="1536"/>
    <n v="384"/>
    <n v="35"/>
    <n v="945"/>
    <n v="7.0338904023738866"/>
    <n v="3.0009290976107152"/>
  </r>
  <r>
    <x v="5"/>
    <x v="2"/>
    <x v="0"/>
    <x v="25"/>
    <s v="27M2V"/>
    <s v="AUO"/>
    <n v="27"/>
    <s v="3840 x 2160"/>
    <s v="TBD"/>
    <s v="POB"/>
    <s v="PCB"/>
    <n v="2304"/>
    <n v="1152"/>
    <n v="20"/>
    <n v="540"/>
    <n v="4.0193659442136491"/>
    <n v="1.7148166272061232"/>
  </r>
  <r>
    <x v="5"/>
    <x v="2"/>
    <x v="0"/>
    <x v="25"/>
    <s v="32M2V"/>
    <s v="AUO"/>
    <n v="31.5"/>
    <s v="3840 x 2160"/>
    <s v="TBD"/>
    <s v="POB"/>
    <s v="PCB"/>
    <n v="2304"/>
    <n v="1152"/>
    <n v="25"/>
    <n v="787.5"/>
    <n v="6.8385045578635006"/>
    <n v="2.143520784007654"/>
  </r>
  <r>
    <x v="5"/>
    <x v="2"/>
    <x v="0"/>
    <x v="25"/>
    <m/>
    <m/>
    <n v="34"/>
    <s v="3440x1440"/>
    <s v="TBD"/>
    <s v="POB"/>
    <s v="PCB"/>
    <n v="2304"/>
    <n v="2304"/>
    <n v="10"/>
    <n v="340"/>
    <n v="3.618852544932293"/>
    <n v="0"/>
  </r>
  <r>
    <x v="5"/>
    <x v="2"/>
    <x v="0"/>
    <x v="26"/>
    <m/>
    <s v="AUO"/>
    <n v="27"/>
    <s v="3840 x 2160"/>
    <s v="TBD"/>
    <s v="POB"/>
    <s v="PCB"/>
    <n v="2304"/>
    <n v="1152"/>
    <n v="35"/>
    <n v="945"/>
    <n v="7.0338904023738866"/>
    <n v="3.0009290976107152"/>
  </r>
  <r>
    <x v="5"/>
    <x v="2"/>
    <x v="0"/>
    <x v="26"/>
    <m/>
    <s v="AUO"/>
    <n v="31.5"/>
    <s v="3840 x 2160"/>
    <s v="TBD"/>
    <s v="POB"/>
    <s v="PCB"/>
    <n v="2304"/>
    <n v="1152"/>
    <n v="30"/>
    <n v="945"/>
    <n v="8.2062054694362008"/>
    <n v="2.5722249408091846"/>
  </r>
  <r>
    <x v="5"/>
    <x v="2"/>
    <x v="0"/>
    <x v="26"/>
    <s v="Army M34E7R"/>
    <m/>
    <n v="34"/>
    <s v="3440 x 1440"/>
    <s v="TBD"/>
    <s v="POB"/>
    <s v="PCB"/>
    <n v="2304"/>
    <n v="1152"/>
    <n v="10"/>
    <n v="340"/>
    <n v="2.6564797010584447"/>
    <n v="0.85740831360306158"/>
  </r>
  <r>
    <x v="5"/>
    <x v="2"/>
    <x v="0"/>
    <x v="31"/>
    <s v="GM001J"/>
    <s v="AUP"/>
    <n v="27"/>
    <s v="3840 x 2160"/>
    <s v="TBD"/>
    <s v="POB"/>
    <s v="PCB"/>
    <n v="2304"/>
    <n v="1152"/>
    <n v="5"/>
    <n v="135"/>
    <n v="1.0048414860534123"/>
    <n v="0.42870415680153079"/>
  </r>
  <r>
    <x v="5"/>
    <x v="2"/>
    <x v="0"/>
    <x v="27"/>
    <s v="XG272G-2K"/>
    <s v="Innolux"/>
    <n v="27"/>
    <s v="2560 x 1440"/>
    <n v="1000000"/>
    <s v="POB"/>
    <s v="PCB"/>
    <n v="2304"/>
    <n v="1152"/>
    <n v="30"/>
    <n v="810"/>
    <n v="6.0290489163204741"/>
    <n v="2.1703147938077501"/>
  </r>
  <r>
    <x v="5"/>
    <x v="2"/>
    <x v="0"/>
    <x v="27"/>
    <s v="XG321UG"/>
    <s v="BOE"/>
    <n v="31.5"/>
    <s v="3840 x 2160"/>
    <n v="1000000"/>
    <s v="POB"/>
    <s v="PCB"/>
    <n v="2304"/>
    <n v="1152"/>
    <n v="15"/>
    <n v="472.5"/>
    <n v="4.1031027347181004"/>
    <n v="1.2861124704045923"/>
  </r>
  <r>
    <x v="5"/>
    <x v="2"/>
    <x v="0"/>
    <x v="27"/>
    <s v="XG341C-2K"/>
    <s v="AUO"/>
    <n v="34"/>
    <s v="3440 x 1440"/>
    <n v="1000000"/>
    <s v="POB"/>
    <s v="PCB"/>
    <n v="2304"/>
    <n v="1152"/>
    <n v="20"/>
    <n v="680"/>
    <n v="5.3129594021168893"/>
    <n v="1.7148166272061232"/>
  </r>
  <r>
    <x v="5"/>
    <x v="2"/>
    <x v="0"/>
    <x v="27"/>
    <s v="VX2700-4K-PRO"/>
    <s v="AUO"/>
    <n v="34"/>
    <s v="3840 x 2400"/>
    <n v="1000000"/>
    <s v="POB"/>
    <s v="PCB"/>
    <n v="2304"/>
    <n v="1152"/>
    <n v="4"/>
    <n v="136"/>
    <n v="1.3407729617977524"/>
    <n v="0.34296332544122465"/>
  </r>
  <r>
    <x v="5"/>
    <x v="2"/>
    <x v="0"/>
    <x v="29"/>
    <s v="GP27-FQS"/>
    <s v="CSOT"/>
    <n v="27"/>
    <s v="2560 x 1440"/>
    <s v="TBD"/>
    <s v="POB"/>
    <s v="PCB"/>
    <n v="5000"/>
    <n v="1152"/>
    <n v="15"/>
    <n v="405"/>
    <n v="3.0145244581602371"/>
    <n v="1.085157396903875"/>
  </r>
  <r>
    <x v="5"/>
    <x v="2"/>
    <x v="0"/>
    <x v="29"/>
    <s v="GP27QP"/>
    <m/>
    <n v="27"/>
    <s v="2560 x 1440"/>
    <n v="1000000"/>
    <s v="POB"/>
    <s v="PCB"/>
    <n v="5000"/>
    <n v="1152"/>
    <n v="5"/>
    <n v="135"/>
    <n v="1.0048414860534123"/>
    <n v="0.36171913230129166"/>
  </r>
  <r>
    <x v="5"/>
    <x v="2"/>
    <x v="0"/>
    <x v="6"/>
    <s v="F32D80U"/>
    <s v="BOE"/>
    <n v="27"/>
    <s v="2560 x 1440"/>
    <s v="TBD"/>
    <s v="POB"/>
    <s v="PCB"/>
    <n v="5000"/>
    <n v="1152"/>
    <n v="15"/>
    <n v="405"/>
    <n v="3.0145244581602371"/>
    <n v="1.2861124704045923"/>
  </r>
  <r>
    <x v="5"/>
    <x v="2"/>
    <x v="0"/>
    <x v="1"/>
    <s v="27R83U"/>
    <s v="CSOT"/>
    <n v="27"/>
    <s v="3840 x 2160"/>
    <n v="1000000"/>
    <s v="POB"/>
    <s v="PCB"/>
    <n v="4608"/>
    <n v="1152"/>
    <n v="25"/>
    <n v="675"/>
    <n v="5.0242074302670616"/>
    <n v="0"/>
  </r>
  <r>
    <x v="5"/>
    <x v="2"/>
    <x v="0"/>
    <x v="1"/>
    <s v="34R83Q"/>
    <s v="CSOT"/>
    <n v="34"/>
    <s v="3440 x 1440"/>
    <n v="1000000"/>
    <s v="POB"/>
    <s v="PCB"/>
    <n v="4608"/>
    <n v="1152"/>
    <n v="10"/>
    <n v="340"/>
    <n v="2.6564797010584447"/>
    <n v="0.85740831360306158"/>
  </r>
  <r>
    <x v="5"/>
    <x v="2"/>
    <x v="0"/>
    <x v="17"/>
    <m/>
    <m/>
    <n v="27"/>
    <s v="3840 x 2160"/>
    <n v="1000000"/>
    <s v="POB"/>
    <s v="PCB"/>
    <n v="5000"/>
    <n v="1152"/>
    <n v="150"/>
    <n v="4050"/>
    <n v="30.145244581602373"/>
    <n v="0"/>
  </r>
  <r>
    <x v="5"/>
    <x v="2"/>
    <x v="0"/>
    <x v="17"/>
    <m/>
    <m/>
    <n v="31.5"/>
    <s v="3840 x 2160"/>
    <s v="TBD"/>
    <s v="POB"/>
    <s v="PCB"/>
    <n v="5000"/>
    <n v="1152"/>
    <n v="10"/>
    <n v="315"/>
    <n v="2.7354018231454003"/>
    <n v="0.85740831360306158"/>
  </r>
  <r>
    <x v="5"/>
    <x v="2"/>
    <x v="0"/>
    <x v="17"/>
    <m/>
    <m/>
    <n v="31.5"/>
    <s v="3840 x 2160"/>
    <s v="TBD"/>
    <s v="POB"/>
    <s v="PCB"/>
    <n v="5000"/>
    <n v="1152"/>
    <n v="185"/>
    <n v="5827.5"/>
    <n v="50.604933728189906"/>
    <n v="15.862053801656639"/>
  </r>
  <r>
    <x v="5"/>
    <x v="2"/>
    <x v="0"/>
    <x v="17"/>
    <m/>
    <m/>
    <n v="49"/>
    <s v="5120 x 1440"/>
    <n v="1000000"/>
    <s v="POB"/>
    <s v="PCB"/>
    <n v="5000"/>
    <n v="1152"/>
    <n v="25"/>
    <n v="1225"/>
    <n v="10.093221676018096"/>
    <n v="3.062172548582363"/>
  </r>
  <r>
    <x v="5"/>
    <x v="2"/>
    <x v="1"/>
    <x v="17"/>
    <m/>
    <s v="Open Cell"/>
    <n v="43"/>
    <s v="3840 x 2160"/>
    <n v="1000000"/>
    <s v="POB"/>
    <s v="PCB"/>
    <n v="4000"/>
    <n v="500"/>
    <n v="37.957000000000001"/>
    <n v="1632.1510000000001"/>
    <n v="19.347676422785526"/>
    <n v="4.3611696123417394"/>
  </r>
  <r>
    <x v="5"/>
    <x v="2"/>
    <x v="1"/>
    <x v="17"/>
    <m/>
    <s v="Open Cell"/>
    <n v="50"/>
    <s v="3840 x 2160"/>
    <n v="1000000"/>
    <s v="POB"/>
    <s v="PCB"/>
    <n v="5929.950586864823"/>
    <n v="494.16254890540188"/>
    <n v="59.725999999999999"/>
    <n v="2986.3"/>
    <n v="41.162662960237391"/>
    <n v="7.9795072964058686"/>
  </r>
  <r>
    <x v="5"/>
    <x v="2"/>
    <x v="1"/>
    <x v="17"/>
    <m/>
    <s v="Open Cell"/>
    <n v="55"/>
    <s v="3840 x 2160"/>
    <n v="1000000"/>
    <s v="POB"/>
    <s v="PCB"/>
    <n v="6804.6390532544374"/>
    <n v="567.05325443786978"/>
    <n v="511.733"/>
    <n v="28145.314999999999"/>
    <n v="426.74537949308007"/>
    <n v="52.6437472730466"/>
  </r>
  <r>
    <x v="5"/>
    <x v="2"/>
    <x v="1"/>
    <x v="17"/>
    <m/>
    <s v="Open Cell"/>
    <n v="65"/>
    <s v="3840 x 2160"/>
    <n v="1000000"/>
    <s v="POB"/>
    <s v="PCB"/>
    <n v="9504"/>
    <n v="792"/>
    <n v="690.87900000000002"/>
    <n v="44907.135000000002"/>
    <n v="804.69023248479539"/>
    <n v="95.180256529617679"/>
  </r>
  <r>
    <x v="5"/>
    <x v="2"/>
    <x v="1"/>
    <x v="17"/>
    <m/>
    <s v="Open Cell"/>
    <n v="75"/>
    <s v="3840 x 2160"/>
    <n v="1000000"/>
    <s v="COB"/>
    <s v="PCB"/>
    <n v="13685.759999999997"/>
    <n v="1140.4799999999998"/>
    <n v="654.94899999999996"/>
    <n v="49121.174999999996"/>
    <n v="1015.6171704462907"/>
    <n v="173.37590577339893"/>
  </r>
  <r>
    <x v="5"/>
    <x v="2"/>
    <x v="1"/>
    <x v="17"/>
    <m/>
    <s v="Open Cell"/>
    <n v="85"/>
    <s v="3840 x 2160"/>
    <n v="1000000"/>
    <s v="COB"/>
    <s v="PCB"/>
    <n v="17578.598399999999"/>
    <n v="1464.8832"/>
    <n v="509.30099999999999"/>
    <n v="43290.584999999999"/>
    <n v="1014.4073909188842"/>
    <n v="176.68534276452525"/>
  </r>
  <r>
    <x v="5"/>
    <x v="2"/>
    <x v="1"/>
    <x v="17"/>
    <m/>
    <s v="Open Cell"/>
    <n v="98"/>
    <s v="3840 x 2160"/>
    <n v="1000000"/>
    <s v="COB"/>
    <s v="PCB"/>
    <n v="20000"/>
    <n v="2000"/>
    <n v="59.021000000000001"/>
    <n v="5784.058"/>
    <n v="156.26392887287639"/>
    <n v="30.713111544955861"/>
  </r>
  <r>
    <x v="5"/>
    <x v="2"/>
    <x v="1"/>
    <x v="17"/>
    <m/>
    <s v="Open Cell"/>
    <n v="100"/>
    <s v="3840 x 2160"/>
    <n v="1000000"/>
    <s v="COB"/>
    <s v="PCB"/>
    <n v="20000"/>
    <n v="2000"/>
    <n v="71.727000000000004"/>
    <n v="7172.7000000000007"/>
    <n v="197.73460979465878"/>
    <n v="37.325008925383322"/>
  </r>
  <r>
    <x v="5"/>
    <x v="2"/>
    <x v="1"/>
    <x v="17"/>
    <m/>
    <s v="Open Cell"/>
    <n v="115"/>
    <s v="3840 x 2160"/>
    <n v="1000000"/>
    <s v="COB"/>
    <s v="PCB"/>
    <n v="32000"/>
    <n v="2000"/>
    <n v="1.0549999999999999"/>
    <n v="121.32499999999999"/>
    <n v="3.8463443700890205"/>
    <n v="0.65879600847010578"/>
  </r>
  <r>
    <x v="5"/>
    <x v="2"/>
    <x v="1"/>
    <x v="17"/>
    <m/>
    <s v="Open Cell"/>
    <n v="55"/>
    <s v="7680 x 4320"/>
    <n v="1000000"/>
    <s v="COB"/>
    <s v="PCB"/>
    <n v="5930"/>
    <n v="494"/>
    <n v="3.8"/>
    <n v="209"/>
    <n v="3.1689033970326408"/>
    <n v="0.86754599283409817"/>
  </r>
  <r>
    <x v="5"/>
    <x v="2"/>
    <x v="1"/>
    <x v="17"/>
    <m/>
    <s v="Open Cell"/>
    <n v="65"/>
    <s v="7680 x 4320"/>
    <n v="1000000"/>
    <s v="COB"/>
    <s v="PCB"/>
    <n v="11999.750399999999"/>
    <n v="1333.3333333333337"/>
    <n v="13.06"/>
    <n v="848.9"/>
    <n v="15.211425497448072"/>
    <n v="2.5703366917399162"/>
  </r>
  <r>
    <x v="5"/>
    <x v="2"/>
    <x v="1"/>
    <x v="17"/>
    <m/>
    <s v="Open Cell"/>
    <n v="75"/>
    <s v="7680 x 4320"/>
    <n v="1000000"/>
    <s v="COB"/>
    <s v="PCB"/>
    <n v="17279.640575999994"/>
    <n v="1920"/>
    <n v="12.348000000000001"/>
    <n v="926.1"/>
    <n v="19.147812762017804"/>
    <n v="5.1108183893373846"/>
  </r>
  <r>
    <x v="5"/>
    <x v="2"/>
    <x v="1"/>
    <x v="17"/>
    <m/>
    <s v="Open Cell"/>
    <n v="85"/>
    <s v="7680 x 4320"/>
    <n v="1000000"/>
    <s v="COB"/>
    <s v="PCB"/>
    <n v="22194.738339839998"/>
    <n v="2466.1333333333341"/>
    <n v="9.3070000000000004"/>
    <n v="791.09500000000003"/>
    <n v="18.537347437531157"/>
    <n v="5.0483362832036187"/>
  </r>
  <r>
    <x v="5"/>
    <x v="2"/>
    <x v="1"/>
    <x v="17"/>
    <m/>
    <s v="Open Cell"/>
    <n v="98"/>
    <s v="7680 x 4320"/>
    <n v="1000000"/>
    <s v="COB"/>
    <s v="PCB"/>
    <n v="32000"/>
    <n v="2000"/>
    <n v="0.23200000000000001"/>
    <n v="22.736000000000001"/>
    <n v="0.61424292198551922"/>
    <n v="0.1810908459301713"/>
  </r>
  <r>
    <x v="5"/>
    <x v="3"/>
    <x v="2"/>
    <x v="3"/>
    <s v="Creator Z16"/>
    <s v="AUO"/>
    <n v="16"/>
    <s v="2560 x 1600"/>
    <n v="1000000"/>
    <s v="COB"/>
    <s v="FPC"/>
    <n v="4000"/>
    <n v="1152"/>
    <n v="45"/>
    <n v="720"/>
    <n v="3.3403340224719105"/>
    <n v="2.8571318046431831"/>
  </r>
  <r>
    <x v="5"/>
    <x v="3"/>
    <x v="2"/>
    <x v="3"/>
    <s v="Creator 17&quot;"/>
    <s v="AUO"/>
    <n v="17.3"/>
    <s v="3840 x 2160"/>
    <n v="1000000"/>
    <s v="COB"/>
    <s v="FPC"/>
    <n v="10000"/>
    <n v="240"/>
    <n v="10"/>
    <n v="173"/>
    <n v="0.82507272527002962"/>
    <n v="0.67802990700037125"/>
  </r>
  <r>
    <x v="5"/>
    <x v="3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1.0170448605005569"/>
  </r>
  <r>
    <x v="5"/>
    <x v="3"/>
    <x v="2"/>
    <x v="3"/>
    <s v="Titan 18X / Raider 18HX / Stealth 18 AI Studio"/>
    <m/>
    <n v="18"/>
    <s v="3840 x 2400"/>
    <n v="1000000"/>
    <s v="COB"/>
    <s v="FPC"/>
    <n v="4000"/>
    <n v="1000"/>
    <n v="45"/>
    <n v="810"/>
    <n v="4.2276102471910111"/>
    <n v="3.0511345815016706"/>
  </r>
  <r>
    <x v="5"/>
    <x v="3"/>
    <x v="2"/>
    <x v="3"/>
    <s v="Stealth A16 AI+ / Creeatir A16 AI+"/>
    <s v="AUO"/>
    <n v="16"/>
    <s v="3840 x 2400"/>
    <m/>
    <s v="COB"/>
    <s v="FPC"/>
    <n v="4000"/>
    <n v="1000"/>
    <n v="25"/>
    <n v="400"/>
    <n v="1.8557411235955057"/>
    <n v="1.5872954470239906"/>
  </r>
  <r>
    <x v="5"/>
    <x v="3"/>
    <x v="2"/>
    <x v="0"/>
    <s v="Macbook"/>
    <s v="LGD/Sharp"/>
    <n v="14.2"/>
    <s v="3024 x 1964"/>
    <n v="1000000"/>
    <s v="COB"/>
    <s v="FPC"/>
    <n v="10384"/>
    <n v="2596"/>
    <n v="950"/>
    <n v="13490"/>
    <n v="56.452751126913256"/>
    <n v="70.494207671946128"/>
  </r>
  <r>
    <x v="5"/>
    <x v="3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50.7934543047677"/>
  </r>
  <r>
    <x v="5"/>
    <x v="3"/>
    <x v="2"/>
    <x v="13"/>
    <s v="AERO 16"/>
    <s v="AUO"/>
    <n v="16"/>
    <s v="2560 x 1600"/>
    <n v="1000000"/>
    <s v="COB"/>
    <s v="FPC"/>
    <n v="4000"/>
    <n v="1152"/>
    <n v="25"/>
    <n v="400"/>
    <n v="1.8557411235955057"/>
    <n v="1.5872954470239906"/>
  </r>
  <r>
    <x v="5"/>
    <x v="3"/>
    <x v="2"/>
    <x v="13"/>
    <s v="AERO 17"/>
    <s v="AUO"/>
    <n v="17.3"/>
    <s v="3840 x 2160"/>
    <n v="1000000"/>
    <s v="COB"/>
    <s v="FPC"/>
    <n v="4000"/>
    <n v="1152"/>
    <n v="35"/>
    <n v="605.5"/>
    <n v="2.8877545384451038"/>
    <n v="2.3731046745012994"/>
  </r>
  <r>
    <x v="5"/>
    <x v="3"/>
    <x v="2"/>
    <x v="7"/>
    <s v="PREDATOR HELIOS 500"/>
    <s v="AUO"/>
    <n v="17.3"/>
    <s v="3840 x 2160"/>
    <n v="1000000"/>
    <s v="COB"/>
    <s v="FPC"/>
    <n v="4000"/>
    <n v="1152"/>
    <n v="35"/>
    <n v="605.5"/>
    <n v="2.8877545384451038"/>
    <n v="2.3731046745012994"/>
  </r>
  <r>
    <x v="5"/>
    <x v="3"/>
    <x v="2"/>
    <x v="7"/>
    <s v="PREDATOR HELIOS 500"/>
    <s v="AUO"/>
    <n v="16"/>
    <s v="2560 x 1600"/>
    <n v="1000000"/>
    <s v="COB"/>
    <s v="FPC"/>
    <n v="4000"/>
    <n v="1152"/>
    <n v="55"/>
    <n v="880"/>
    <n v="4.0826304719101127"/>
    <n v="3.4920499834527789"/>
  </r>
  <r>
    <x v="5"/>
    <x v="3"/>
    <x v="2"/>
    <x v="7"/>
    <s v="PREDATOR HELIOS 500"/>
    <s v="AUO"/>
    <n v="18"/>
    <s v="2560 x 1600"/>
    <n v="1000000"/>
    <s v="COB"/>
    <s v="FPC"/>
    <n v="4000"/>
    <n v="1152"/>
    <n v="50"/>
    <n v="900"/>
    <n v="4.6973447191011237"/>
    <n v="3.3901495350018562"/>
  </r>
  <r>
    <x v="5"/>
    <x v="3"/>
    <x v="2"/>
    <x v="7"/>
    <s v="Predator Triton 17 X (PTX17-71) "/>
    <s v="AUO"/>
    <n v="17"/>
    <s v="2560 x 1600"/>
    <n v="1000000"/>
    <s v="COB"/>
    <s v="FPC"/>
    <n v="4000"/>
    <n v="1152"/>
    <n v="45"/>
    <n v="765"/>
    <n v="3.7709239550561788"/>
    <n v="3.0511345815016706"/>
  </r>
  <r>
    <x v="5"/>
    <x v="3"/>
    <x v="2"/>
    <x v="7"/>
    <s v="Predator Triton 14 (PT14-51)"/>
    <s v="AUO"/>
    <n v="14"/>
    <s v="2560 x 1600"/>
    <n v="1000000"/>
    <s v="COB"/>
    <s v="FPC"/>
    <n v="4000"/>
    <n v="1152"/>
    <n v="50"/>
    <n v="700"/>
    <n v="2.8416035955056174"/>
    <n v="2.7434736121402308"/>
  </r>
  <r>
    <x v="5"/>
    <x v="3"/>
    <x v="2"/>
    <x v="2"/>
    <s v="ROG Flow X16"/>
    <s v="AUO"/>
    <n v="16.2"/>
    <s v="2560 x 1600"/>
    <n v="1000000"/>
    <s v="COB"/>
    <s v="FPC"/>
    <n v="4000"/>
    <n v="512"/>
    <n v="55"/>
    <n v="891"/>
    <n v="4.1853341447190999"/>
    <n v="3.4920499834527789"/>
  </r>
  <r>
    <x v="5"/>
    <x v="3"/>
    <x v="2"/>
    <x v="2"/>
    <s v="ROG Zephyrus Duo 16"/>
    <s v="AUO"/>
    <n v="16.2"/>
    <s v="3456 x 2234"/>
    <n v="1000000"/>
    <s v="COB"/>
    <s v="FPC"/>
    <n v="4000"/>
    <n v="512"/>
    <n v="30"/>
    <n v="486"/>
    <n v="2.3157854306492993"/>
    <n v="2.332422880081277"/>
  </r>
  <r>
    <x v="5"/>
    <x v="3"/>
    <x v="2"/>
    <x v="2"/>
    <s v="Strix Scar 18"/>
    <s v="AUO"/>
    <n v="18"/>
    <s v="2560 x 1600"/>
    <n v="1000000"/>
    <s v="COB"/>
    <s v="FPC"/>
    <n v="9216"/>
    <n v="2304"/>
    <n v="25"/>
    <n v="450"/>
    <n v="2.3486723595505619"/>
    <n v="1.6950747675009281"/>
  </r>
  <r>
    <x v="5"/>
    <x v="3"/>
    <x v="2"/>
    <x v="22"/>
    <s v="Legion 7i &amp; 7"/>
    <m/>
    <n v="16.2"/>
    <s v="2560 x 1600"/>
    <n v="1000000"/>
    <s v="COB"/>
    <s v="FPC"/>
    <n v="4000"/>
    <n v="512"/>
    <n v="110"/>
    <n v="1782"/>
    <n v="8.3706682894381998"/>
    <n v="6.9840999669055579"/>
  </r>
  <r>
    <x v="5"/>
    <x v="3"/>
    <x v="2"/>
    <x v="22"/>
    <s v="Slim Pro 9i"/>
    <s v="CSOT"/>
    <n v="16"/>
    <s v="3200 x 2000"/>
    <n v="1000000"/>
    <s v="COB"/>
    <s v="FPC"/>
    <n v="4000"/>
    <n v="1000"/>
    <n v="40"/>
    <n v="640"/>
    <n v="2.9691857977528087"/>
    <n v="2.5396727152383849"/>
  </r>
  <r>
    <x v="5"/>
    <x v="3"/>
    <x v="2"/>
    <x v="22"/>
    <s v="Slim Pro 9i"/>
    <s v="CSOT"/>
    <n v="14.5"/>
    <s v="3072 x 1920"/>
    <n v="1000000"/>
    <s v="COB"/>
    <s v="FPC"/>
    <n v="4000"/>
    <n v="1000"/>
    <n v="60"/>
    <n v="870"/>
    <n v="3.6578397303370771"/>
    <n v="3.4567767512966907"/>
  </r>
  <r>
    <x v="5"/>
    <x v="3"/>
    <x v="2"/>
    <x v="22"/>
    <s v="Yoga Pro 9i"/>
    <s v="CSOT"/>
    <n v="16"/>
    <s v="3200 x 2000"/>
    <n v="1000000"/>
    <s v="COB"/>
    <s v="FPC"/>
    <n v="6144"/>
    <n v="1536"/>
    <n v="45"/>
    <n v="720"/>
    <n v="3.3403340224719105"/>
    <n v="2.8571318046431826"/>
  </r>
  <r>
    <x v="5"/>
    <x v="3"/>
    <x v="2"/>
    <x v="24"/>
    <s v="911Zero"/>
    <s v="BOE"/>
    <n v="15.6"/>
    <s v="3840 x 2160"/>
    <n v="1000000"/>
    <s v="COB"/>
    <s v="FPC"/>
    <n v="10000"/>
    <n v="1152"/>
    <n v="45"/>
    <n v="702"/>
    <n v="3.018990420320474"/>
    <n v="3.4986343201219157"/>
  </r>
  <r>
    <x v="5"/>
    <x v="3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3.1098971734417029"/>
  </r>
  <r>
    <x v="5"/>
    <x v="3"/>
    <x v="2"/>
    <x v="28"/>
    <s v="Blade 18"/>
    <s v="BOE"/>
    <n v="18"/>
    <s v="2560 x 1600"/>
    <n v="1000000"/>
    <s v="COB"/>
    <s v="FPC"/>
    <n v="8000"/>
    <n v="2000"/>
    <n v="20"/>
    <n v="360"/>
    <n v="1.8789378876404492"/>
    <n v="1.3560598140007425"/>
  </r>
  <r>
    <x v="5"/>
    <x v="3"/>
    <x v="2"/>
    <x v="30"/>
    <s v="OMEN Transcend 16"/>
    <s v="AUO"/>
    <n v="16.100000000000001"/>
    <s v="2560 x 1440"/>
    <n v="1000000"/>
    <s v="COB"/>
    <s v="FPC"/>
    <n v="4000"/>
    <n v="1000"/>
    <n v="45"/>
    <n v="724.50000000000011"/>
    <n v="3.2156168098753706"/>
    <n v="2.8571318046431831"/>
  </r>
  <r>
    <x v="5"/>
    <x v="3"/>
    <x v="2"/>
    <x v="34"/>
    <s v="Yosemite 16 Ultra"/>
    <m/>
    <n v="16"/>
    <s v="2560 x 1600"/>
    <n v="1000000"/>
    <s v="COB"/>
    <s v="FPC"/>
    <n v="4000"/>
    <n v="1000"/>
    <n v="10"/>
    <n v="160"/>
    <n v="0.74229644943820217"/>
    <n v="0.77747429336042573"/>
  </r>
  <r>
    <x v="5"/>
    <x v="3"/>
    <x v="0"/>
    <x v="0"/>
    <s v="XDR"/>
    <s v="LGD"/>
    <n v="31.5"/>
    <s v="6016 x 3384"/>
    <n v="1000000"/>
    <s v="POB"/>
    <s v="PCB"/>
    <n v="576"/>
    <n v="576"/>
    <n v="3"/>
    <n v="94.5"/>
    <n v="0.82062054694362008"/>
    <n v="0.3674607058298836"/>
  </r>
  <r>
    <x v="5"/>
    <x v="3"/>
    <x v="0"/>
    <x v="0"/>
    <s v="27&quot; Monitor"/>
    <s v="LGD/Sharp"/>
    <n v="27"/>
    <s v="5120 x 2880"/>
    <n v="1000000"/>
    <s v="COB"/>
    <s v="PCB"/>
    <n v="4000"/>
    <n v="1000"/>
    <n v="30"/>
    <n v="810"/>
    <n v="6.0290489163204741"/>
    <n v="2.8211499350810412"/>
  </r>
  <r>
    <x v="5"/>
    <x v="3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1.7148166272061232"/>
  </r>
  <r>
    <x v="5"/>
    <x v="3"/>
    <x v="0"/>
    <x v="2"/>
    <s v="PG32UQX"/>
    <s v="AUO"/>
    <n v="31.5"/>
    <s v="3840 x 2160"/>
    <n v="1000000"/>
    <s v="POB"/>
    <s v="PCB"/>
    <n v="4608"/>
    <n v="576"/>
    <n v="10"/>
    <n v="315"/>
    <n v="2.7354018231454003"/>
    <n v="0.85740831360306158"/>
  </r>
  <r>
    <x v="5"/>
    <x v="3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1.7148166272061232"/>
  </r>
  <r>
    <x v="5"/>
    <x v="3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1.2861124704045923"/>
  </r>
  <r>
    <x v="5"/>
    <x v="3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1.2861124704045923"/>
  </r>
  <r>
    <x v="5"/>
    <x v="3"/>
    <x v="0"/>
    <x v="7"/>
    <s v="X27S"/>
    <s v="AUO"/>
    <n v="27"/>
    <s v="3840 x 2160"/>
    <n v="1000000"/>
    <s v="POB"/>
    <s v="PCB"/>
    <n v="2304"/>
    <n v="512"/>
    <n v="15"/>
    <n v="405"/>
    <n v="3.0145244581602371"/>
    <n v="1.2861124704045923"/>
  </r>
  <r>
    <x v="5"/>
    <x v="3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0.85740831360306158"/>
  </r>
  <r>
    <x v="5"/>
    <x v="3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1.2861124704045923"/>
  </r>
  <r>
    <x v="5"/>
    <x v="3"/>
    <x v="0"/>
    <x v="7"/>
    <s v="Predator X32Q FS"/>
    <s v="AUO"/>
    <n v="31.5"/>
    <s v="3440 x 1440"/>
    <n v="1000000"/>
    <s v="POB"/>
    <s v="PCB"/>
    <n v="2304"/>
    <n v="1152"/>
    <n v="15"/>
    <n v="472.5"/>
    <n v="3.4202750649332718"/>
    <n v="1.2861124704045923"/>
  </r>
  <r>
    <x v="5"/>
    <x v="3"/>
    <x v="0"/>
    <x v="7"/>
    <s v="Predator X34 V3"/>
    <s v="AUO"/>
    <n v="34"/>
    <s v="3440 x 1440"/>
    <n v="1000000"/>
    <s v="POB"/>
    <s v="PCB"/>
    <n v="9216"/>
    <n v="2304"/>
    <n v="10"/>
    <n v="340"/>
    <n v="2.6564797010584447"/>
    <n v="0.85740831360306158"/>
  </r>
  <r>
    <x v="5"/>
    <x v="3"/>
    <x v="0"/>
    <x v="7"/>
    <s v="Predator Z57"/>
    <s v="AUO"/>
    <n v="57"/>
    <s v="7680 x 2160"/>
    <n v="1000000"/>
    <s v="POB"/>
    <s v="PCB"/>
    <n v="9216"/>
    <n v="2304"/>
    <n v="5"/>
    <n v="285"/>
    <n v="2.7316016014479638"/>
    <n v="0.71870990993197803"/>
  </r>
  <r>
    <x v="5"/>
    <x v="3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0"/>
  </r>
  <r>
    <x v="5"/>
    <x v="3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1.2861124704045923"/>
  </r>
  <r>
    <x v="5"/>
    <x v="3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3.4296332544122463"/>
  </r>
  <r>
    <x v="5"/>
    <x v="3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1.4468765292051666"/>
  </r>
  <r>
    <x v="5"/>
    <x v="3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1.808595661506458"/>
  </r>
  <r>
    <x v="5"/>
    <x v="3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3.0009290976107152"/>
  </r>
  <r>
    <x v="5"/>
    <x v="3"/>
    <x v="0"/>
    <x v="10"/>
    <s v="PD32M"/>
    <s v="AUO"/>
    <n v="31.5"/>
    <s v="3840 x 2160"/>
    <n v="1000000"/>
    <s v="POB"/>
    <s v="PCB"/>
    <n v="2304"/>
    <n v="576"/>
    <n v="20"/>
    <n v="630"/>
    <n v="5.4708036462908005"/>
    <n v="1.7148166272061232"/>
  </r>
  <r>
    <x v="5"/>
    <x v="3"/>
    <x v="0"/>
    <x v="10"/>
    <s v="Q27G3XMN"/>
    <s v="BOE"/>
    <n v="27"/>
    <s v="2560 x 1440"/>
    <n v="1000000"/>
    <s v="POB"/>
    <s v="PCB"/>
    <n v="2304"/>
    <n v="576"/>
    <n v="20"/>
    <n v="540"/>
    <n v="4.0193659442136491"/>
    <n v="1.4468765292051666"/>
  </r>
  <r>
    <x v="5"/>
    <x v="3"/>
    <x v="0"/>
    <x v="10"/>
    <s v="Q27G4"/>
    <s v="BOE"/>
    <n v="27"/>
    <s v="2560 x 1440"/>
    <n v="1000000"/>
    <s v="POB"/>
    <s v="PCB"/>
    <n v="4608"/>
    <n v="1152"/>
    <n v="15"/>
    <n v="405"/>
    <n v="3.0145244581602371"/>
    <n v="1.085157396903875"/>
  </r>
  <r>
    <x v="5"/>
    <x v="3"/>
    <x v="0"/>
    <x v="10"/>
    <s v="U32G4ZMN"/>
    <s v="BOE"/>
    <n v="31.5"/>
    <s v="3840 x 2160"/>
    <n v="1000000"/>
    <s v="POB"/>
    <s v="PCB"/>
    <n v="4608"/>
    <n v="1152"/>
    <n v="5"/>
    <n v="157.5"/>
    <n v="1.3677009115727001"/>
    <n v="0.42870415680153079"/>
  </r>
  <r>
    <x v="5"/>
    <x v="3"/>
    <x v="0"/>
    <x v="12"/>
    <s v="279P2MRX"/>
    <s v="LGD"/>
    <n v="27"/>
    <s v="3840 x 2160"/>
    <n v="80000000"/>
    <s v="POB"/>
    <s v="PCB"/>
    <n v="2304"/>
    <n v="576"/>
    <n v="20"/>
    <n v="540"/>
    <n v="4.0193659442136491"/>
    <n v="1.4468765292051666"/>
  </r>
  <r>
    <x v="5"/>
    <x v="3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1.4468765292051666"/>
  </r>
  <r>
    <x v="5"/>
    <x v="3"/>
    <x v="0"/>
    <x v="12"/>
    <s v="32M2N6800M"/>
    <s v="LGD"/>
    <n v="31.5"/>
    <s v="3840 x 2160"/>
    <n v="80000000"/>
    <s v="POB"/>
    <s v="PCB"/>
    <n v="2304"/>
    <n v="1152"/>
    <n v="15"/>
    <n v="472.5"/>
    <n v="4.1031027347181004"/>
    <n v="1.2861124704045923"/>
  </r>
  <r>
    <x v="5"/>
    <x v="3"/>
    <x v="0"/>
    <x v="12"/>
    <s v="34M2C7600MV"/>
    <s v="BOE"/>
    <n v="34"/>
    <s v="3440x1440"/>
    <n v="80000000"/>
    <s v="POB"/>
    <s v="PCB"/>
    <n v="4608"/>
    <n v="1152"/>
    <n v="10"/>
    <n v="340"/>
    <n v="3.618852544932293"/>
    <n v="0"/>
  </r>
  <r>
    <x v="5"/>
    <x v="3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1.7148166272061232"/>
  </r>
  <r>
    <x v="5"/>
    <x v="3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1.837303529149418"/>
  </r>
  <r>
    <x v="5"/>
    <x v="3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0.85740831360306158"/>
  </r>
  <r>
    <x v="5"/>
    <x v="3"/>
    <x v="0"/>
    <x v="19"/>
    <m/>
    <s v="HKC"/>
    <n v="27"/>
    <s v="3840 x 2160"/>
    <s v="TBD"/>
    <s v="POB"/>
    <s v="PCB"/>
    <n v="5000"/>
    <n v="1152"/>
    <n v="30"/>
    <n v="810"/>
    <n v="6.0290489163204741"/>
    <n v="2.5722249408091846"/>
  </r>
  <r>
    <x v="5"/>
    <x v="3"/>
    <x v="0"/>
    <x v="19"/>
    <m/>
    <s v="HKC"/>
    <n v="31.5"/>
    <s v="3840 x 2160"/>
    <s v="TBD"/>
    <s v="POB"/>
    <s v="PCB"/>
    <n v="5000"/>
    <n v="1152"/>
    <n v="25"/>
    <n v="787.5"/>
    <n v="6.8385045578635006"/>
    <n v="2.143520784007654"/>
  </r>
  <r>
    <x v="5"/>
    <x v="3"/>
    <x v="0"/>
    <x v="3"/>
    <s v="MEG271G"/>
    <s v="AUO"/>
    <n v="27"/>
    <s v="3840 x 2160"/>
    <n v="1000000"/>
    <s v="POB"/>
    <s v="PCB"/>
    <n v="2304"/>
    <n v="576"/>
    <n v="20"/>
    <n v="540"/>
    <n v="4.0193659442136491"/>
    <n v="1.7148166272061232"/>
  </r>
  <r>
    <x v="5"/>
    <x v="3"/>
    <x v="0"/>
    <x v="20"/>
    <s v="M27P20"/>
    <m/>
    <n v="27"/>
    <s v="3840 x 2160"/>
    <s v="TBD"/>
    <s v="POB"/>
    <s v="PCB"/>
    <n v="5000"/>
    <n v="1152"/>
    <n v="30"/>
    <n v="810"/>
    <n v="6.0290489163204741"/>
    <n v="2.5722249408091846"/>
  </r>
  <r>
    <x v="5"/>
    <x v="3"/>
    <x v="0"/>
    <x v="20"/>
    <s v="M32P10"/>
    <m/>
    <n v="31.5"/>
    <s v="3840 x 2160"/>
    <s v="TBD"/>
    <s v="POB"/>
    <s v="PCB"/>
    <n v="5000"/>
    <n v="1152"/>
    <n v="20"/>
    <n v="630"/>
    <n v="5.4708036462908005"/>
    <n v="1.7148166272061232"/>
  </r>
  <r>
    <x v="5"/>
    <x v="3"/>
    <x v="0"/>
    <x v="21"/>
    <m/>
    <m/>
    <n v="27"/>
    <s v="3840 x 2160"/>
    <s v="TBD"/>
    <s v="COB"/>
    <s v="PCB"/>
    <n v="5000"/>
    <n v="1152"/>
    <n v="30"/>
    <n v="810"/>
    <n v="6.0290489163204741"/>
    <n v="2.5722249408091846"/>
  </r>
  <r>
    <x v="5"/>
    <x v="3"/>
    <x v="0"/>
    <x v="21"/>
    <m/>
    <m/>
    <n v="31.5"/>
    <s v="3840 x 2160"/>
    <s v="TBD"/>
    <s v="COB"/>
    <s v="PCB"/>
    <n v="5000"/>
    <n v="1152"/>
    <n v="25"/>
    <n v="787.5"/>
    <n v="6.8385045578635006"/>
    <n v="2.143520784007654"/>
  </r>
  <r>
    <x v="5"/>
    <x v="3"/>
    <x v="0"/>
    <x v="23"/>
    <m/>
    <m/>
    <n v="27"/>
    <s v="3840 x 2160"/>
    <s v="TBD"/>
    <s v="POB"/>
    <s v="PCB"/>
    <n v="2304"/>
    <n v="576"/>
    <n v="30"/>
    <n v="810"/>
    <n v="6.0290489163204741"/>
    <n v="2.5722249408091846"/>
  </r>
  <r>
    <x v="5"/>
    <x v="3"/>
    <x v="0"/>
    <x v="23"/>
    <m/>
    <m/>
    <n v="31.5"/>
    <s v="3840 x 2160"/>
    <s v="TBD"/>
    <s v="POB"/>
    <s v="PCB"/>
    <n v="4608"/>
    <n v="1152"/>
    <n v="20"/>
    <n v="630"/>
    <n v="5.4708036462908005"/>
    <n v="1.7148166272061232"/>
  </r>
  <r>
    <x v="5"/>
    <x v="3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2.143520784007654"/>
  </r>
  <r>
    <x v="5"/>
    <x v="3"/>
    <x v="0"/>
    <x v="22"/>
    <s v="ThinkVision P27pz-30"/>
    <s v="BOE"/>
    <n v="27"/>
    <s v="3840 x 2160"/>
    <s v="TBD"/>
    <s v="COB"/>
    <s v="PCB"/>
    <n v="4608"/>
    <n v="1152"/>
    <n v="30"/>
    <n v="810"/>
    <n v="6.0290489163204741"/>
    <n v="2.5722249408091846"/>
  </r>
  <r>
    <x v="5"/>
    <x v="3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1.2861124704045923"/>
  </r>
  <r>
    <x v="5"/>
    <x v="3"/>
    <x v="0"/>
    <x v="22"/>
    <s v="Legion Y34wz-30"/>
    <s v="BOE"/>
    <n v="34"/>
    <s v="3440 x 1440"/>
    <s v="TBD"/>
    <s v="COB"/>
    <s v="PCB"/>
    <n v="9216"/>
    <n v="1151"/>
    <n v="5"/>
    <n v="170"/>
    <n v="1.3282398505292223"/>
    <n v="0.42870415680153079"/>
  </r>
  <r>
    <x v="5"/>
    <x v="3"/>
    <x v="0"/>
    <x v="25"/>
    <s v="27M2U"/>
    <s v="AUO"/>
    <n v="27"/>
    <s v="3840 x 2160"/>
    <s v="TBD"/>
    <s v="POB"/>
    <s v="PCB"/>
    <n v="1536"/>
    <n v="384"/>
    <n v="35"/>
    <n v="945"/>
    <n v="7.0338904023738866"/>
    <n v="3.0009290976107152"/>
  </r>
  <r>
    <x v="5"/>
    <x v="3"/>
    <x v="0"/>
    <x v="25"/>
    <s v="27M2V"/>
    <s v="AUO"/>
    <n v="27"/>
    <s v="3840 x 2160"/>
    <s v="TBD"/>
    <s v="POB"/>
    <s v="PCB"/>
    <n v="2304"/>
    <n v="1152"/>
    <n v="20"/>
    <n v="540"/>
    <n v="4.0193659442136491"/>
    <n v="1.7148166272061232"/>
  </r>
  <r>
    <x v="5"/>
    <x v="3"/>
    <x v="0"/>
    <x v="25"/>
    <s v="32M2V"/>
    <s v="AUO"/>
    <n v="31.5"/>
    <s v="3840 x 2160"/>
    <s v="TBD"/>
    <s v="POB"/>
    <s v="PCB"/>
    <n v="2304"/>
    <n v="1152"/>
    <n v="25"/>
    <n v="787.5"/>
    <n v="6.8385045578635006"/>
    <n v="2.143520784007654"/>
  </r>
  <r>
    <x v="5"/>
    <x v="3"/>
    <x v="0"/>
    <x v="25"/>
    <m/>
    <m/>
    <n v="34"/>
    <s v="3440x1440"/>
    <s v="TBD"/>
    <s v="POB"/>
    <s v="PCB"/>
    <n v="2304"/>
    <n v="2304"/>
    <n v="15"/>
    <n v="510"/>
    <n v="5.4282788173984402"/>
    <n v="0"/>
  </r>
  <r>
    <x v="5"/>
    <x v="3"/>
    <x v="0"/>
    <x v="26"/>
    <m/>
    <s v="AUO"/>
    <n v="27"/>
    <s v="3840 x 2160"/>
    <s v="TBD"/>
    <s v="POB"/>
    <s v="PCB"/>
    <n v="2304"/>
    <n v="1152"/>
    <n v="40"/>
    <n v="1080"/>
    <n v="8.0387318884272982"/>
    <n v="3.4296332544122463"/>
  </r>
  <r>
    <x v="5"/>
    <x v="3"/>
    <x v="0"/>
    <x v="26"/>
    <m/>
    <s v="AUO"/>
    <n v="31.5"/>
    <s v="3840 x 2160"/>
    <s v="TBD"/>
    <s v="POB"/>
    <s v="PCB"/>
    <n v="2304"/>
    <n v="1152"/>
    <n v="30"/>
    <n v="945"/>
    <n v="8.2062054694362008"/>
    <n v="2.5722249408091846"/>
  </r>
  <r>
    <x v="5"/>
    <x v="3"/>
    <x v="0"/>
    <x v="26"/>
    <s v="Army M34E7R"/>
    <m/>
    <n v="34"/>
    <s v="3440 x 1440"/>
    <s v="TBD"/>
    <s v="POB"/>
    <s v="PCB"/>
    <n v="2304"/>
    <n v="1152"/>
    <n v="10"/>
    <n v="340"/>
    <n v="2.6564797010584447"/>
    <n v="0.85740831360306158"/>
  </r>
  <r>
    <x v="5"/>
    <x v="3"/>
    <x v="0"/>
    <x v="31"/>
    <s v="GM001J"/>
    <s v="AUP"/>
    <n v="27"/>
    <s v="3840 x 2160"/>
    <s v="TBD"/>
    <s v="POB"/>
    <s v="PCB"/>
    <n v="2304"/>
    <n v="1152"/>
    <n v="10"/>
    <n v="270"/>
    <n v="2.0096829721068246"/>
    <n v="0.85740831360306158"/>
  </r>
  <r>
    <x v="5"/>
    <x v="3"/>
    <x v="0"/>
    <x v="27"/>
    <s v="XG272G-2K"/>
    <s v="Innolux"/>
    <n v="27"/>
    <s v="2560 x 1440"/>
    <n v="1000000"/>
    <s v="POB"/>
    <s v="PCB"/>
    <n v="2304"/>
    <n v="1152"/>
    <n v="35"/>
    <n v="945"/>
    <n v="7.0338904023738866"/>
    <n v="2.5320339261090417"/>
  </r>
  <r>
    <x v="5"/>
    <x v="3"/>
    <x v="0"/>
    <x v="27"/>
    <s v="XG321UG"/>
    <s v="BOE"/>
    <n v="31.5"/>
    <s v="3840 x 2160"/>
    <n v="1000000"/>
    <s v="POB"/>
    <s v="PCB"/>
    <n v="2304"/>
    <n v="1152"/>
    <n v="15"/>
    <n v="472.5"/>
    <n v="4.1031027347181004"/>
    <n v="1.2861124704045923"/>
  </r>
  <r>
    <x v="5"/>
    <x v="3"/>
    <x v="0"/>
    <x v="27"/>
    <s v="XG341C-2K"/>
    <s v="AUO"/>
    <n v="34"/>
    <s v="3440 x 1440"/>
    <n v="1000000"/>
    <s v="POB"/>
    <s v="PCB"/>
    <n v="2304"/>
    <n v="1152"/>
    <n v="20"/>
    <n v="680"/>
    <n v="5.3129594021168893"/>
    <n v="1.7148166272061232"/>
  </r>
  <r>
    <x v="5"/>
    <x v="3"/>
    <x v="0"/>
    <x v="27"/>
    <s v="VX2700-4K-PRO"/>
    <s v="AUO"/>
    <n v="34"/>
    <s v="3840 x 2400"/>
    <n v="1000000"/>
    <s v="POB"/>
    <s v="PCB"/>
    <n v="2304"/>
    <n v="1152"/>
    <n v="4"/>
    <n v="136"/>
    <n v="1.3407729617977524"/>
    <n v="0.34296332544122465"/>
  </r>
  <r>
    <x v="5"/>
    <x v="3"/>
    <x v="0"/>
    <x v="29"/>
    <s v="GP27-FQS"/>
    <s v="CSOT"/>
    <n v="27"/>
    <s v="2560 x 1440"/>
    <s v="TBD"/>
    <s v="POB"/>
    <s v="PCB"/>
    <n v="5000"/>
    <n v="1152"/>
    <n v="15"/>
    <n v="405"/>
    <n v="3.0145244581602371"/>
    <n v="1.085157396903875"/>
  </r>
  <r>
    <x v="5"/>
    <x v="3"/>
    <x v="0"/>
    <x v="29"/>
    <s v="GP27QP"/>
    <m/>
    <n v="27"/>
    <s v="2560 x 1440"/>
    <n v="1000000"/>
    <s v="POB"/>
    <s v="PCB"/>
    <n v="5000"/>
    <n v="1152"/>
    <n v="10"/>
    <n v="270"/>
    <n v="2.0096829721068246"/>
    <n v="0.72343826460258331"/>
  </r>
  <r>
    <x v="5"/>
    <x v="3"/>
    <x v="0"/>
    <x v="6"/>
    <s v="F32D80U"/>
    <s v="BOE"/>
    <n v="27"/>
    <s v="2560 x 1440"/>
    <s v="TBD"/>
    <s v="POB"/>
    <s v="PCB"/>
    <n v="5000"/>
    <n v="1152"/>
    <n v="15"/>
    <n v="405"/>
    <n v="3.0145244581602371"/>
    <n v="1.2861124704045923"/>
  </r>
  <r>
    <x v="5"/>
    <x v="3"/>
    <x v="0"/>
    <x v="1"/>
    <s v="27R83U"/>
    <s v="CSOT"/>
    <n v="27"/>
    <s v="3840 x 2160"/>
    <n v="1000000"/>
    <s v="POB"/>
    <s v="PCB"/>
    <n v="4608"/>
    <n v="1152"/>
    <n v="30"/>
    <n v="810"/>
    <n v="6.0290489163204741"/>
    <n v="0"/>
  </r>
  <r>
    <x v="5"/>
    <x v="3"/>
    <x v="0"/>
    <x v="1"/>
    <s v="34R83Q"/>
    <s v="CSOT"/>
    <n v="34"/>
    <s v="3440 x 1440"/>
    <n v="1000000"/>
    <s v="POB"/>
    <s v="PCB"/>
    <n v="4608"/>
    <n v="1152"/>
    <n v="15"/>
    <n v="510"/>
    <n v="3.9847195515876663"/>
    <n v="1.2861124704045923"/>
  </r>
  <r>
    <x v="5"/>
    <x v="3"/>
    <x v="0"/>
    <x v="17"/>
    <m/>
    <m/>
    <n v="27"/>
    <s v="3840 x 2160"/>
    <n v="1000000"/>
    <s v="POB"/>
    <s v="PCB"/>
    <n v="5000"/>
    <n v="1152"/>
    <n v="160"/>
    <n v="4320"/>
    <n v="32.154927553709193"/>
    <n v="0"/>
  </r>
  <r>
    <x v="5"/>
    <x v="3"/>
    <x v="0"/>
    <x v="17"/>
    <m/>
    <m/>
    <n v="31.5"/>
    <s v="3840 x 2160"/>
    <s v="TBD"/>
    <s v="POB"/>
    <s v="PCB"/>
    <n v="5000"/>
    <n v="1152"/>
    <n v="10"/>
    <n v="315"/>
    <n v="2.7354018231454003"/>
    <n v="0.85740831360306158"/>
  </r>
  <r>
    <x v="5"/>
    <x v="3"/>
    <x v="0"/>
    <x v="17"/>
    <m/>
    <m/>
    <n v="31.5"/>
    <s v="3840 x 2160"/>
    <s v="TBD"/>
    <s v="POB"/>
    <s v="PCB"/>
    <n v="5000"/>
    <n v="1152"/>
    <n v="210"/>
    <n v="6615"/>
    <n v="57.443438286053407"/>
    <n v="18.005574585664295"/>
  </r>
  <r>
    <x v="5"/>
    <x v="3"/>
    <x v="0"/>
    <x v="17"/>
    <m/>
    <m/>
    <n v="49"/>
    <s v="5120 x 1440"/>
    <n v="1000000"/>
    <s v="POB"/>
    <s v="PCB"/>
    <n v="5000"/>
    <n v="1152"/>
    <n v="25"/>
    <n v="1225"/>
    <n v="10.093221676018096"/>
    <n v="3.062172548582363"/>
  </r>
  <r>
    <x v="5"/>
    <x v="3"/>
    <x v="1"/>
    <x v="17"/>
    <m/>
    <s v="Open Cell"/>
    <n v="43"/>
    <s v="3840 x 2160"/>
    <n v="1000000"/>
    <s v="POB"/>
    <s v="PCB"/>
    <n v="4000"/>
    <n v="500"/>
    <n v="29.565000000000001"/>
    <n v="1271.2950000000001"/>
    <n v="15.070054362559054"/>
    <n v="3.3969486415913677"/>
  </r>
  <r>
    <x v="5"/>
    <x v="3"/>
    <x v="1"/>
    <x v="17"/>
    <m/>
    <s v="Open Cell"/>
    <n v="50"/>
    <s v="3840 x 2160"/>
    <n v="1000000"/>
    <s v="POB"/>
    <s v="PCB"/>
    <n v="5929.950586864823"/>
    <n v="494.16254890540188"/>
    <n v="47.93"/>
    <n v="2396.5"/>
    <n v="33.032957768545991"/>
    <n v="6.4035392411467917"/>
  </r>
  <r>
    <x v="5"/>
    <x v="3"/>
    <x v="1"/>
    <x v="17"/>
    <m/>
    <s v="Open Cell"/>
    <n v="55"/>
    <s v="3840 x 2160"/>
    <n v="1000000"/>
    <s v="POB"/>
    <s v="PCB"/>
    <n v="6804.6390532544374"/>
    <n v="567.05325443786978"/>
    <n v="489.18900000000002"/>
    <n v="26905.395"/>
    <n v="407.94544312921073"/>
    <n v="50.324567860103599"/>
  </r>
  <r>
    <x v="5"/>
    <x v="3"/>
    <x v="1"/>
    <x v="17"/>
    <m/>
    <s v="Open Cell"/>
    <n v="65"/>
    <s v="3840 x 2160"/>
    <n v="1000000"/>
    <s v="POB"/>
    <s v="PCB"/>
    <n v="9504"/>
    <n v="792"/>
    <n v="714.82500000000005"/>
    <n v="46463.625"/>
    <n v="832.580951854006"/>
    <n v="98.479222662411161"/>
  </r>
  <r>
    <x v="5"/>
    <x v="3"/>
    <x v="1"/>
    <x v="17"/>
    <m/>
    <s v="Open Cell"/>
    <n v="75"/>
    <s v="3840 x 2160"/>
    <n v="1000000"/>
    <s v="COB"/>
    <s v="PCB"/>
    <n v="13685.759999999997"/>
    <n v="1140.4799999999998"/>
    <n v="720.99699999999996"/>
    <n v="54074.774999999994"/>
    <n v="1118.0365693210683"/>
    <n v="190.85991113033734"/>
  </r>
  <r>
    <x v="5"/>
    <x v="3"/>
    <x v="1"/>
    <x v="17"/>
    <m/>
    <s v="Open Cell"/>
    <n v="85"/>
    <s v="3840 x 2160"/>
    <n v="1000000"/>
    <s v="COB"/>
    <s v="PCB"/>
    <n v="17578.598399999999"/>
    <n v="1464.8832"/>
    <n v="545.88800000000003"/>
    <n v="46400.480000000003"/>
    <n v="1087.2800599526172"/>
    <n v="189.37800709411752"/>
  </r>
  <r>
    <x v="5"/>
    <x v="3"/>
    <x v="1"/>
    <x v="17"/>
    <m/>
    <s v="Open Cell"/>
    <n v="98"/>
    <s v="3840 x 2160"/>
    <n v="1000000"/>
    <s v="COB"/>
    <s v="PCB"/>
    <n v="20000"/>
    <n v="2000"/>
    <n v="65.317999999999998"/>
    <n v="6401.1639999999998"/>
    <n v="172.93585852694025"/>
    <n v="33.989919179502664"/>
  </r>
  <r>
    <x v="5"/>
    <x v="3"/>
    <x v="1"/>
    <x v="17"/>
    <m/>
    <s v="Open Cell"/>
    <n v="100"/>
    <s v="3840 x 2160"/>
    <n v="1000000"/>
    <s v="COB"/>
    <s v="PCB"/>
    <n v="20000"/>
    <n v="2000"/>
    <n v="78.587999999999994"/>
    <n v="7858.7999999999993"/>
    <n v="216.64878657329373"/>
    <n v="40.895308620575577"/>
  </r>
  <r>
    <x v="5"/>
    <x v="3"/>
    <x v="1"/>
    <x v="17"/>
    <m/>
    <s v="Open Cell"/>
    <n v="115"/>
    <s v="3840 x 2160"/>
    <n v="1000000"/>
    <s v="COB"/>
    <s v="PCB"/>
    <n v="32000"/>
    <n v="2000"/>
    <n v="1.103"/>
    <n v="126.845"/>
    <n v="4.0213439243679527"/>
    <n v="0.68876966572751352"/>
  </r>
  <r>
    <x v="5"/>
    <x v="3"/>
    <x v="1"/>
    <x v="17"/>
    <m/>
    <s v="Open Cell"/>
    <n v="55"/>
    <s v="7680 x 4320"/>
    <n v="1000000"/>
    <s v="COB"/>
    <s v="PCB"/>
    <n v="5930"/>
    <n v="494"/>
    <n v="2.8650000000000002"/>
    <n v="157.57500000000002"/>
    <n v="2.3891863769732935"/>
    <n v="0.65408401828149776"/>
  </r>
  <r>
    <x v="5"/>
    <x v="3"/>
    <x v="1"/>
    <x v="17"/>
    <m/>
    <s v="Open Cell"/>
    <n v="65"/>
    <s v="7680 x 4320"/>
    <n v="1000000"/>
    <s v="COB"/>
    <s v="PCB"/>
    <n v="11999.750399999999"/>
    <n v="1333.3333333333337"/>
    <n v="10.871"/>
    <n v="706.61500000000001"/>
    <n v="12.661822862385756"/>
    <n v="2.1395199215853467"/>
  </r>
  <r>
    <x v="5"/>
    <x v="3"/>
    <x v="1"/>
    <x v="17"/>
    <m/>
    <s v="Open Cell"/>
    <n v="75"/>
    <s v="7680 x 4320"/>
    <n v="1000000"/>
    <s v="COB"/>
    <s v="PCB"/>
    <n v="17279.640575999994"/>
    <n v="1920"/>
    <n v="10.455"/>
    <n v="784.125"/>
    <n v="16.212373050445105"/>
    <n v="4.3273085730905692"/>
  </r>
  <r>
    <x v="5"/>
    <x v="3"/>
    <x v="1"/>
    <x v="17"/>
    <m/>
    <s v="Open Cell"/>
    <n v="85"/>
    <s v="7680 x 4320"/>
    <n v="1000000"/>
    <s v="COB"/>
    <s v="PCB"/>
    <n v="22194.738339839998"/>
    <n v="2466.1333333333341"/>
    <n v="7.8310000000000004"/>
    <n v="665.63499999999999"/>
    <n v="15.597503791050446"/>
    <n v="4.2477190752946754"/>
  </r>
  <r>
    <x v="5"/>
    <x v="3"/>
    <x v="1"/>
    <x v="17"/>
    <m/>
    <s v="Open Cell"/>
    <n v="98"/>
    <s v="7680 x 4320"/>
    <n v="1000000"/>
    <s v="COB"/>
    <s v="PCB"/>
    <n v="32000"/>
    <n v="2000"/>
    <n v="0.20300000000000001"/>
    <n v="19.894000000000002"/>
    <n v="0.53746255673732934"/>
    <n v="0.15845449018889987"/>
  </r>
  <r>
    <x v="6"/>
    <x v="4"/>
    <x v="2"/>
    <x v="3"/>
    <s v="Creator Z16"/>
    <s v="AUO"/>
    <n v="16"/>
    <s v="2560 x 1600"/>
    <n v="1000000"/>
    <s v="COB"/>
    <s v="FPC"/>
    <n v="4000"/>
    <n v="1152"/>
    <n v="200"/>
    <n v="3200"/>
    <n v="14.845928988764046"/>
    <n v="11.621352606786653"/>
  </r>
  <r>
    <x v="6"/>
    <x v="4"/>
    <x v="2"/>
    <x v="3"/>
    <s v="Creator 17&quot;"/>
    <s v="AUO"/>
    <n v="17.3"/>
    <s v="3840 x 2160"/>
    <n v="1000000"/>
    <s v="COB"/>
    <s v="FPC"/>
    <n v="10000"/>
    <n v="240"/>
    <n v="35"/>
    <n v="605.5"/>
    <n v="2.8877545384451038"/>
    <n v="2.1718299393238634"/>
  </r>
  <r>
    <x v="6"/>
    <x v="4"/>
    <x v="2"/>
    <x v="3"/>
    <s v="Titan GT77 HX 13V"/>
    <s v="AUO"/>
    <n v="17.3"/>
    <s v="3840 x 2160"/>
    <n v="1000000"/>
    <s v="COB"/>
    <s v="FPC"/>
    <n v="4032"/>
    <n v="1008"/>
    <n v="90"/>
    <n v="1557"/>
    <n v="7.4256545274302663"/>
    <n v="5.5847055582613629"/>
  </r>
  <r>
    <x v="6"/>
    <x v="4"/>
    <x v="2"/>
    <x v="3"/>
    <s v="Titan 18X / Raider 18HX / Stealth 18 AI Studio"/>
    <m/>
    <n v="18"/>
    <s v="3840 x 2400"/>
    <n v="1000000"/>
    <s v="COB"/>
    <s v="FPC"/>
    <n v="4000"/>
    <n v="1000"/>
    <n v="100"/>
    <n v="1800"/>
    <n v="9.3946894382022474"/>
    <n v="6.2052283980681811"/>
  </r>
  <r>
    <x v="6"/>
    <x v="4"/>
    <x v="2"/>
    <x v="3"/>
    <s v="Stealth A16 AI+ / Creeatir A16 AI+"/>
    <s v="AUO"/>
    <n v="16"/>
    <s v="3840 x 2400"/>
    <m/>
    <s v="COB"/>
    <s v="FPC"/>
    <n v="4000"/>
    <n v="1000"/>
    <n v="50"/>
    <n v="800"/>
    <n v="3.7114822471910114"/>
    <n v="0"/>
  </r>
  <r>
    <x v="6"/>
    <x v="4"/>
    <x v="2"/>
    <x v="0"/>
    <s v="Macbook"/>
    <s v="LGD/Sharp"/>
    <n v="14.2"/>
    <s v="3024 x 1964"/>
    <n v="1000000"/>
    <s v="COB"/>
    <s v="FPC"/>
    <n v="10384"/>
    <n v="2596"/>
    <n v="1500"/>
    <n v="21300"/>
    <n v="89.135922831968287"/>
    <n v="101.8661771705991"/>
  </r>
  <r>
    <x v="6"/>
    <x v="4"/>
    <x v="2"/>
    <x v="0"/>
    <s v="Macbook Pro"/>
    <s v="LGD/Sharp"/>
    <n v="16.2"/>
    <s v="3456 x 2234"/>
    <n v="1000000"/>
    <s v="COB"/>
    <s v="FPC"/>
    <n v="10384"/>
    <n v="2596"/>
    <n v="1800"/>
    <n v="29160"/>
    <n v="138.94712583895796"/>
    <n v="139.45623128143984"/>
  </r>
  <r>
    <x v="6"/>
    <x v="4"/>
    <x v="2"/>
    <x v="13"/>
    <s v="AERO 16"/>
    <s v="AUO"/>
    <n v="16"/>
    <s v="2560 x 1600"/>
    <n v="1000000"/>
    <s v="COB"/>
    <s v="FPC"/>
    <n v="4000"/>
    <n v="1152"/>
    <n v="130"/>
    <n v="2080"/>
    <n v="9.6498538426966292"/>
    <n v="7.5538791944113246"/>
  </r>
  <r>
    <x v="6"/>
    <x v="4"/>
    <x v="2"/>
    <x v="13"/>
    <s v="AERO 17"/>
    <s v="AUO"/>
    <n v="17.3"/>
    <s v="3840 x 2160"/>
    <n v="1000000"/>
    <s v="COB"/>
    <s v="FPC"/>
    <n v="4000"/>
    <n v="1152"/>
    <n v="160"/>
    <n v="2768"/>
    <n v="13.201163604320474"/>
    <n v="9.9283654369090915"/>
  </r>
  <r>
    <x v="6"/>
    <x v="4"/>
    <x v="2"/>
    <x v="7"/>
    <s v="PREDATOR HELIOS 500"/>
    <s v="AUO"/>
    <n v="17.3"/>
    <s v="3840 x 2160"/>
    <n v="1000000"/>
    <s v="COB"/>
    <s v="FPC"/>
    <n v="4000"/>
    <n v="1152"/>
    <n v="160"/>
    <n v="2768"/>
    <n v="13.201163604320474"/>
    <n v="9.9283654369090915"/>
  </r>
  <r>
    <x v="6"/>
    <x v="4"/>
    <x v="2"/>
    <x v="7"/>
    <s v="PREDATOR HELIOS 500"/>
    <s v="AUO"/>
    <n v="16"/>
    <s v="2560 x 1600"/>
    <n v="1000000"/>
    <s v="COB"/>
    <s v="FPC"/>
    <n v="4000"/>
    <n v="1152"/>
    <n v="300"/>
    <n v="4800"/>
    <n v="22.268893483146069"/>
    <n v="17.43202891017998"/>
  </r>
  <r>
    <x v="6"/>
    <x v="4"/>
    <x v="2"/>
    <x v="7"/>
    <s v="PREDATOR HELIOS 500"/>
    <s v="AUO"/>
    <n v="18"/>
    <s v="2560 x 1600"/>
    <n v="1000000"/>
    <s v="COB"/>
    <s v="FPC"/>
    <n v="4000"/>
    <n v="1152"/>
    <n v="140"/>
    <n v="2520"/>
    <n v="13.152565213483145"/>
    <n v="8.6873197572954535"/>
  </r>
  <r>
    <x v="6"/>
    <x v="4"/>
    <x v="2"/>
    <x v="7"/>
    <s v="Predator Triton 17 X (PTX17-71) "/>
    <s v="AUO"/>
    <n v="17"/>
    <s v="2560 x 1600"/>
    <n v="1000000"/>
    <s v="COB"/>
    <s v="FPC"/>
    <n v="4000"/>
    <n v="1152"/>
    <n v="100"/>
    <n v="1700"/>
    <n v="8.379831011235952"/>
    <n v="6.2052283980681811"/>
  </r>
  <r>
    <x v="6"/>
    <x v="4"/>
    <x v="2"/>
    <x v="7"/>
    <s v="Predator Triton 14 (PT14-51)"/>
    <s v="AUO"/>
    <n v="14"/>
    <s v="2560 x 1600"/>
    <n v="1000000"/>
    <s v="COB"/>
    <s v="FPC"/>
    <n v="4000"/>
    <n v="1152"/>
    <n v="120"/>
    <n v="1680"/>
    <n v="6.8198486292134808"/>
    <n v="6.0258865368523393"/>
  </r>
  <r>
    <x v="6"/>
    <x v="4"/>
    <x v="2"/>
    <x v="2"/>
    <s v="ROG Flow X16"/>
    <s v="AUO"/>
    <n v="16.2"/>
    <s v="2560 x 1600"/>
    <n v="1000000"/>
    <s v="COB"/>
    <s v="FPC"/>
    <n v="4000"/>
    <n v="512"/>
    <n v="300"/>
    <n v="4860"/>
    <n v="22.829095334831454"/>
    <n v="17.43202891017998"/>
  </r>
  <r>
    <x v="6"/>
    <x v="4"/>
    <x v="2"/>
    <x v="2"/>
    <s v="ROG Zephyrus Duo 16"/>
    <s v="AUO"/>
    <n v="16.2"/>
    <s v="3456 x 2234"/>
    <n v="1000000"/>
    <s v="COB"/>
    <s v="FPC"/>
    <n v="4000"/>
    <n v="512"/>
    <n v="130"/>
    <n v="2106"/>
    <n v="10.035070199480296"/>
    <n v="9.2499271320536334"/>
  </r>
  <r>
    <x v="6"/>
    <x v="4"/>
    <x v="2"/>
    <x v="2"/>
    <s v="Strix Scar 18"/>
    <s v="AUO"/>
    <n v="18"/>
    <s v="2560 x 1600"/>
    <n v="1000000"/>
    <s v="COB"/>
    <s v="FPC"/>
    <n v="9216"/>
    <n v="2304"/>
    <n v="75"/>
    <n v="1350"/>
    <n v="7.0460170786516851"/>
    <n v="4.6539212985511362"/>
  </r>
  <r>
    <x v="6"/>
    <x v="4"/>
    <x v="2"/>
    <x v="22"/>
    <s v="Legion 7i &amp; 7"/>
    <m/>
    <n v="16.2"/>
    <s v="2560 x 1600"/>
    <n v="1000000"/>
    <s v="COB"/>
    <s v="FPC"/>
    <n v="4000"/>
    <n v="512"/>
    <n v="550"/>
    <n v="8910"/>
    <n v="41.853341447190999"/>
    <n v="31.958719668663296"/>
  </r>
  <r>
    <x v="6"/>
    <x v="4"/>
    <x v="2"/>
    <x v="22"/>
    <s v="Slim Pro 9i"/>
    <s v="CSOT"/>
    <n v="16"/>
    <s v="3200 x 2000"/>
    <n v="1000000"/>
    <s v="COB"/>
    <s v="FPC"/>
    <n v="4000"/>
    <n v="1000"/>
    <n v="150"/>
    <n v="2400"/>
    <n v="11.134446741573035"/>
    <n v="8.7160144550899901"/>
  </r>
  <r>
    <x v="6"/>
    <x v="4"/>
    <x v="2"/>
    <x v="22"/>
    <s v="Slim Pro 9i"/>
    <s v="CSOT"/>
    <n v="14.5"/>
    <s v="3072 x 1920"/>
    <n v="1000000"/>
    <s v="COB"/>
    <s v="FPC"/>
    <n v="4000"/>
    <n v="1000"/>
    <n v="200"/>
    <n v="2900"/>
    <n v="12.19279910112359"/>
    <n v="10.545301439491594"/>
  </r>
  <r>
    <x v="6"/>
    <x v="4"/>
    <x v="2"/>
    <x v="22"/>
    <s v="Yoga Pro 9i"/>
    <s v="CSOT"/>
    <n v="16"/>
    <s v="3200 x 2000"/>
    <n v="1000000"/>
    <s v="COB"/>
    <s v="FPC"/>
    <n v="6144"/>
    <n v="1536"/>
    <n v="200"/>
    <n v="3200"/>
    <n v="14.845928988764046"/>
    <n v="11.621352606786653"/>
  </r>
  <r>
    <x v="6"/>
    <x v="4"/>
    <x v="2"/>
    <x v="24"/>
    <s v="911Zero"/>
    <s v="BOE"/>
    <n v="15.6"/>
    <s v="3840 x 2160"/>
    <n v="1000000"/>
    <s v="COB"/>
    <s v="FPC"/>
    <n v="10000"/>
    <n v="1152"/>
    <n v="200"/>
    <n v="3120"/>
    <n v="13.417735201424328"/>
    <n v="14.230657126236361"/>
  </r>
  <r>
    <x v="6"/>
    <x v="4"/>
    <x v="2"/>
    <x v="28"/>
    <s v="Blade 16"/>
    <s v="BOE"/>
    <n v="16"/>
    <s v="3840 x 2400"/>
    <n v="1000000"/>
    <s v="COB"/>
    <s v="FPC"/>
    <n v="10000"/>
    <n v="2596"/>
    <n v="150"/>
    <n v="2400"/>
    <n v="11.134446741573035"/>
    <n v="10.672992844677269"/>
  </r>
  <r>
    <x v="6"/>
    <x v="4"/>
    <x v="2"/>
    <x v="28"/>
    <s v="Blade 18"/>
    <s v="BOE"/>
    <n v="18"/>
    <s v="2560 x 1600"/>
    <n v="1000000"/>
    <s v="COB"/>
    <s v="FPC"/>
    <n v="8000"/>
    <n v="2000"/>
    <n v="50"/>
    <n v="900"/>
    <n v="4.6973447191011237"/>
    <n v="3.1026141990340905"/>
  </r>
  <r>
    <x v="6"/>
    <x v="4"/>
    <x v="2"/>
    <x v="30"/>
    <s v="OMEN Transcend 16"/>
    <s v="AUO"/>
    <n v="16.100000000000001"/>
    <s v="2560 x 1440"/>
    <n v="1000000"/>
    <s v="COB"/>
    <s v="FPC"/>
    <n v="4000"/>
    <n v="1000"/>
    <n v="200"/>
    <n v="3220.0000000000005"/>
    <n v="14.291630266112758"/>
    <n v="11.621352606786653"/>
  </r>
  <r>
    <x v="6"/>
    <x v="4"/>
    <x v="2"/>
    <x v="34"/>
    <s v="Yosemite 16 Ultra"/>
    <m/>
    <n v="16"/>
    <s v="2560 x 1600"/>
    <n v="1000000"/>
    <s v="COB"/>
    <s v="FPC"/>
    <n v="4000"/>
    <n v="1000"/>
    <n v="30"/>
    <n v="480"/>
    <n v="2.2268893483146064"/>
    <n v="2.1345985689354539"/>
  </r>
  <r>
    <x v="6"/>
    <x v="4"/>
    <x v="0"/>
    <x v="0"/>
    <s v="XDR"/>
    <s v="LGD"/>
    <n v="31.5"/>
    <s v="6016 x 3384"/>
    <n v="1000000"/>
    <s v="POB"/>
    <s v="PCB"/>
    <n v="576"/>
    <n v="576"/>
    <n v="15"/>
    <n v="472.5"/>
    <n v="4.1031027347181004"/>
    <n v="1.6814727370045961"/>
  </r>
  <r>
    <x v="6"/>
    <x v="4"/>
    <x v="0"/>
    <x v="0"/>
    <s v="27&quot; Monitor"/>
    <s v="LGD/Sharp"/>
    <n v="27"/>
    <s v="5120 x 2880"/>
    <n v="1000000"/>
    <s v="COB"/>
    <s v="PCB"/>
    <n v="4000"/>
    <n v="1000"/>
    <n v="120"/>
    <n v="3240"/>
    <n v="24.116195665281897"/>
    <n v="10.327497068570164"/>
  </r>
  <r>
    <x v="6"/>
    <x v="4"/>
    <x v="0"/>
    <x v="17"/>
    <m/>
    <m/>
    <n v="27"/>
    <s v="3840 x 2160"/>
    <n v="1000000"/>
    <s v="POB"/>
    <s v="PCB"/>
    <n v="5000"/>
    <n v="1152"/>
    <n v="3600"/>
    <n v="97200"/>
    <n v="723.48586995845687"/>
    <n v="0"/>
  </r>
  <r>
    <x v="6"/>
    <x v="4"/>
    <x v="0"/>
    <x v="17"/>
    <m/>
    <m/>
    <n v="31.5"/>
    <s v="3840 x 2160"/>
    <s v="TBD"/>
    <s v="POB"/>
    <s v="PCB"/>
    <n v="5000"/>
    <n v="1152"/>
    <n v="24"/>
    <n v="756"/>
    <n v="6.5649643755489606"/>
    <n v="1.8832494654451477"/>
  </r>
  <r>
    <x v="6"/>
    <x v="4"/>
    <x v="0"/>
    <x v="17"/>
    <m/>
    <m/>
    <n v="31.5"/>
    <s v="3840 x 2160"/>
    <s v="TBD"/>
    <s v="POB"/>
    <s v="PCB"/>
    <n v="5000"/>
    <n v="1152"/>
    <n v="2700"/>
    <n v="85050"/>
    <n v="738.55849224925805"/>
    <n v="211.86556486257911"/>
  </r>
  <r>
    <x v="6"/>
    <x v="4"/>
    <x v="0"/>
    <x v="17"/>
    <m/>
    <m/>
    <n v="49"/>
    <s v="5120 x 1440"/>
    <n v="1000000"/>
    <s v="POB"/>
    <s v="PCB"/>
    <n v="5000"/>
    <n v="1152"/>
    <n v="84"/>
    <n v="4116"/>
    <n v="33.913224831420798"/>
    <n v="9.4162473272257401"/>
  </r>
  <r>
    <x v="6"/>
    <x v="4"/>
    <x v="1"/>
    <x v="17"/>
    <m/>
    <s v="Open Cell"/>
    <n v="43"/>
    <s v="3840 x 2160"/>
    <n v="1000000"/>
    <s v="POB"/>
    <s v="PCB"/>
    <n v="4000"/>
    <n v="500"/>
    <n v="131.63399999999999"/>
    <n v="5660.2619999999997"/>
    <n v="67.097295314090928"/>
    <n v="14.010508022103251"/>
  </r>
  <r>
    <x v="6"/>
    <x v="4"/>
    <x v="1"/>
    <x v="17"/>
    <m/>
    <s v="Open Cell"/>
    <n v="50"/>
    <s v="3840 x 2160"/>
    <n v="1000000"/>
    <s v="POB"/>
    <s v="PCB"/>
    <n v="5929.950586864823"/>
    <n v="494.16254890540188"/>
    <n v="220.185"/>
    <n v="11009.25"/>
    <n v="151.74967256973292"/>
    <n v="27.25053812744715"/>
  </r>
  <r>
    <x v="6"/>
    <x v="4"/>
    <x v="1"/>
    <x v="17"/>
    <m/>
    <s v="Open Cell"/>
    <n v="55"/>
    <s v="3840 x 2160"/>
    <n v="1000000"/>
    <s v="POB"/>
    <s v="PCB"/>
    <n v="6804.6390532544374"/>
    <n v="567.05325443786978"/>
    <n v="2200.7080000000001"/>
    <n v="121038.94"/>
    <n v="1835.2186992307657"/>
    <n v="209.72031469564698"/>
  </r>
  <r>
    <x v="6"/>
    <x v="4"/>
    <x v="1"/>
    <x v="17"/>
    <m/>
    <s v="Open Cell"/>
    <n v="65"/>
    <s v="3840 x 2160"/>
    <n v="1000000"/>
    <s v="POB"/>
    <s v="PCB"/>
    <n v="9504"/>
    <n v="792"/>
    <n v="3164.64"/>
    <n v="205701.6"/>
    <n v="3685.9636742912758"/>
    <n v="403.6204455935266"/>
  </r>
  <r>
    <x v="6"/>
    <x v="4"/>
    <x v="1"/>
    <x v="17"/>
    <m/>
    <s v="Open Cell"/>
    <n v="75"/>
    <s v="3840 x 2160"/>
    <n v="1000000"/>
    <s v="COB"/>
    <s v="PCB"/>
    <n v="13685.759999999997"/>
    <n v="1140.4799999999998"/>
    <n v="3123.3049999999998"/>
    <n v="234247.875"/>
    <n v="4843.2506753056377"/>
    <n v="765.24025118636177"/>
  </r>
  <r>
    <x v="6"/>
    <x v="4"/>
    <x v="1"/>
    <x v="17"/>
    <m/>
    <s v="Open Cell"/>
    <n v="85"/>
    <s v="3840 x 2160"/>
    <n v="1000000"/>
    <s v="COB"/>
    <s v="PCB"/>
    <n v="17578.598399999999"/>
    <n v="1464.8832"/>
    <n v="2413.86"/>
    <n v="205178.1"/>
    <n v="4807.8394203888429"/>
    <n v="775.26809649140012"/>
  </r>
  <r>
    <x v="6"/>
    <x v="4"/>
    <x v="1"/>
    <x v="17"/>
    <m/>
    <s v="Open Cell"/>
    <n v="98"/>
    <s v="3840 x 2160"/>
    <n v="1000000"/>
    <s v="COB"/>
    <s v="PCB"/>
    <n v="20000"/>
    <n v="2000"/>
    <n v="284.56599999999997"/>
    <n v="27887.467999999997"/>
    <n v="753.41660059366905"/>
    <n v="137.09262828799419"/>
  </r>
  <r>
    <x v="6"/>
    <x v="4"/>
    <x v="1"/>
    <x v="17"/>
    <m/>
    <s v="Open Cell"/>
    <n v="100"/>
    <s v="3840 x 2160"/>
    <n v="1000000"/>
    <s v="COB"/>
    <s v="PCB"/>
    <n v="20000"/>
    <n v="2000"/>
    <n v="345.37599999999998"/>
    <n v="34537.599999999999"/>
    <n v="952.12107842848661"/>
    <n v="166.38847784905533"/>
  </r>
  <r>
    <x v="6"/>
    <x v="4"/>
    <x v="1"/>
    <x v="17"/>
    <m/>
    <s v="Open Cell"/>
    <n v="115"/>
    <s v="3840 x 2160"/>
    <n v="1000000"/>
    <s v="COB"/>
    <s v="PCB"/>
    <n v="32000"/>
    <n v="2000"/>
    <n v="3.8130000000000002"/>
    <n v="438.495"/>
    <n v="13.901527093032641"/>
    <n v="2.2043428589309557"/>
  </r>
  <r>
    <x v="6"/>
    <x v="4"/>
    <x v="1"/>
    <x v="17"/>
    <m/>
    <s v="Open Cell"/>
    <n v="55"/>
    <s v="7680 x 4320"/>
    <n v="1000000"/>
    <s v="COB"/>
    <s v="PCB"/>
    <n v="5930"/>
    <n v="494"/>
    <n v="13.193"/>
    <n v="725.61500000000001"/>
    <n v="11.001932241329376"/>
    <n v="2.8179296951363493"/>
  </r>
  <r>
    <x v="6"/>
    <x v="4"/>
    <x v="1"/>
    <x v="17"/>
    <m/>
    <s v="Open Cell"/>
    <n v="65"/>
    <s v="7680 x 4320"/>
    <n v="1000000"/>
    <s v="COB"/>
    <s v="PCB"/>
    <n v="11999.750399999999"/>
    <n v="1333.3333333333337"/>
    <n v="49.095999999999997"/>
    <n v="3191.24"/>
    <n v="57.183778424403556"/>
    <n v="8.9453412876841707"/>
  </r>
  <r>
    <x v="6"/>
    <x v="4"/>
    <x v="1"/>
    <x v="17"/>
    <m/>
    <s v="Open Cell"/>
    <n v="75"/>
    <s v="7680 x 4320"/>
    <n v="1000000"/>
    <s v="COB"/>
    <s v="PCB"/>
    <n v="17279.640575999994"/>
    <n v="1920"/>
    <n v="46.649000000000001"/>
    <n v="3498.6750000000002"/>
    <n v="72.337732226706237"/>
    <n v="17.933664075789785"/>
  </r>
  <r>
    <x v="6"/>
    <x v="4"/>
    <x v="1"/>
    <x v="17"/>
    <m/>
    <s v="Open Cell"/>
    <n v="85"/>
    <s v="7680 x 4320"/>
    <n v="1000000"/>
    <s v="COB"/>
    <s v="PCB"/>
    <n v="22194.738339839998"/>
    <n v="2466.1333333333341"/>
    <n v="35.095999999999997"/>
    <n v="2983.16"/>
    <n v="69.902948927430259"/>
    <n v="17.686452772568948"/>
  </r>
  <r>
    <x v="6"/>
    <x v="4"/>
    <x v="1"/>
    <x v="17"/>
    <m/>
    <s v="Open Cell"/>
    <n v="98"/>
    <s v="7680 x 4320"/>
    <n v="1000000"/>
    <s v="COB"/>
    <s v="PCB"/>
    <n v="32000"/>
    <n v="2000"/>
    <n v="0.9"/>
    <n v="88.2"/>
    <n v="2.3828389214955483"/>
    <n v="0.65037653194265022"/>
  </r>
  <r>
    <x v="7"/>
    <x v="4"/>
    <x v="2"/>
    <x v="3"/>
    <s v="Creator Z16"/>
    <s v="AUO"/>
    <n v="16"/>
    <s v="2560 x 1600"/>
    <n v="1000000"/>
    <s v="COB"/>
    <s v="FPC"/>
    <n v="4000"/>
    <n v="1152"/>
    <n v="250"/>
    <n v="4000"/>
    <n v="18.557411235955055"/>
    <n v="13.294610325270789"/>
  </r>
  <r>
    <x v="7"/>
    <x v="4"/>
    <x v="2"/>
    <x v="3"/>
    <s v="Creator 17&quot;"/>
    <s v="AUO"/>
    <n v="17.3"/>
    <s v="3840 x 2160"/>
    <n v="1000000"/>
    <s v="COB"/>
    <s v="FPC"/>
    <n v="10000"/>
    <n v="240"/>
    <n v="50"/>
    <n v="865"/>
    <n v="4.1253636263501479"/>
    <n v="2.8394661558911682"/>
  </r>
  <r>
    <x v="7"/>
    <x v="4"/>
    <x v="2"/>
    <x v="3"/>
    <s v="Titan GT77 HX 13V"/>
    <s v="AUO"/>
    <n v="17.3"/>
    <s v="3840 x 2160"/>
    <n v="1000000"/>
    <s v="COB"/>
    <s v="FPC"/>
    <n v="4032"/>
    <n v="1008"/>
    <n v="110"/>
    <n v="1903"/>
    <n v="9.0757999779703269"/>
    <n v="6.2468255429605701"/>
  </r>
  <r>
    <x v="7"/>
    <x v="4"/>
    <x v="2"/>
    <x v="3"/>
    <s v="Titan 18X / Raider 18HX / Stealth 18 AI Studio"/>
    <m/>
    <n v="18"/>
    <s v="3840 x 2400"/>
    <n v="1000000"/>
    <s v="COB"/>
    <s v="FPC"/>
    <n v="4000"/>
    <n v="1000"/>
    <n v="100"/>
    <n v="1800"/>
    <n v="9.3946894382022474"/>
    <n v="5.6789323117823365"/>
  </r>
  <r>
    <x v="7"/>
    <x v="4"/>
    <x v="2"/>
    <x v="3"/>
    <s v="Stealth A16 AI+ / Creeatir A16 AI+"/>
    <s v="AUO"/>
    <n v="16"/>
    <s v="3840 x 2400"/>
    <m/>
    <s v="COB"/>
    <s v="FPC"/>
    <n v="4000"/>
    <n v="1000"/>
    <n v="50"/>
    <n v="800"/>
    <n v="3.7114822471910114"/>
    <n v="0"/>
  </r>
  <r>
    <x v="7"/>
    <x v="4"/>
    <x v="2"/>
    <x v="0"/>
    <s v="Macbook"/>
    <s v="LGD/Sharp"/>
    <n v="14.2"/>
    <s v="3024 x 1964"/>
    <n v="1000000"/>
    <s v="COB"/>
    <s v="FPC"/>
    <n v="10384"/>
    <n v="2596"/>
    <n v="1000"/>
    <n v="14200"/>
    <n v="59.423948554645534"/>
    <n v="62.150935512377046"/>
  </r>
  <r>
    <x v="7"/>
    <x v="4"/>
    <x v="2"/>
    <x v="0"/>
    <s v="Macbook Pro"/>
    <s v="LGD/Sharp"/>
    <n v="16.2"/>
    <s v="3456 x 2234"/>
    <n v="1000000"/>
    <s v="COB"/>
    <s v="FPC"/>
    <n v="10384"/>
    <n v="2596"/>
    <n v="1200"/>
    <n v="19440"/>
    <n v="92.631417225971987"/>
    <n v="85.085506081733044"/>
  </r>
  <r>
    <x v="7"/>
    <x v="4"/>
    <x v="2"/>
    <x v="13"/>
    <s v="AERO 16"/>
    <s v="AUO"/>
    <n v="16"/>
    <s v="2560 x 1600"/>
    <n v="1000000"/>
    <s v="COB"/>
    <s v="FPC"/>
    <n v="4000"/>
    <n v="1152"/>
    <n v="170"/>
    <n v="2720"/>
    <n v="12.619039640449438"/>
    <n v="9.0403350211841378"/>
  </r>
  <r>
    <x v="7"/>
    <x v="4"/>
    <x v="2"/>
    <x v="13"/>
    <s v="AERO 17"/>
    <s v="AUO"/>
    <n v="17.3"/>
    <s v="3840 x 2160"/>
    <n v="1000000"/>
    <s v="COB"/>
    <s v="FPC"/>
    <n v="4000"/>
    <n v="1152"/>
    <n v="205"/>
    <n v="3546.5"/>
    <n v="16.913990868035608"/>
    <n v="11.641811239153791"/>
  </r>
  <r>
    <x v="7"/>
    <x v="4"/>
    <x v="2"/>
    <x v="7"/>
    <s v="PREDATOR HELIOS 500"/>
    <s v="AUO"/>
    <n v="17.3"/>
    <s v="3840 x 2160"/>
    <n v="1000000"/>
    <s v="COB"/>
    <s v="FPC"/>
    <n v="4000"/>
    <n v="1152"/>
    <n v="205"/>
    <n v="3546.5"/>
    <n v="16.913990868035608"/>
    <n v="11.641811239153791"/>
  </r>
  <r>
    <x v="7"/>
    <x v="4"/>
    <x v="2"/>
    <x v="7"/>
    <s v="PREDATOR HELIOS 500"/>
    <s v="AUO"/>
    <n v="16"/>
    <s v="2560 x 1600"/>
    <n v="1000000"/>
    <s v="COB"/>
    <s v="FPC"/>
    <n v="4000"/>
    <n v="1152"/>
    <n v="350"/>
    <n v="5600"/>
    <n v="25.98037573033708"/>
    <n v="18.612454455379105"/>
  </r>
  <r>
    <x v="7"/>
    <x v="4"/>
    <x v="2"/>
    <x v="7"/>
    <s v="PREDATOR HELIOS 500"/>
    <s v="AUO"/>
    <n v="18"/>
    <s v="2560 x 1600"/>
    <n v="1000000"/>
    <s v="COB"/>
    <s v="FPC"/>
    <n v="4000"/>
    <n v="1152"/>
    <n v="160"/>
    <n v="2880"/>
    <n v="15.031503101123594"/>
    <n v="9.0862916988517384"/>
  </r>
  <r>
    <x v="7"/>
    <x v="4"/>
    <x v="2"/>
    <x v="7"/>
    <s v="Predator Triton 17 X (PTX17-71) "/>
    <s v="AUO"/>
    <n v="17"/>
    <s v="2560 x 1600"/>
    <n v="1000000"/>
    <s v="COB"/>
    <s v="FPC"/>
    <n v="4000"/>
    <n v="1152"/>
    <n v="100"/>
    <n v="1700"/>
    <n v="8.379831011235952"/>
    <n v="5.6789323117823365"/>
  </r>
  <r>
    <x v="7"/>
    <x v="4"/>
    <x v="2"/>
    <x v="7"/>
    <s v="Predator Triton 14 (PT14-51)"/>
    <s v="AUO"/>
    <n v="14"/>
    <s v="2560 x 1600"/>
    <n v="1000000"/>
    <s v="COB"/>
    <s v="FPC"/>
    <n v="4000"/>
    <n v="1152"/>
    <n v="120"/>
    <n v="1680"/>
    <n v="6.8198486292134808"/>
    <n v="5.514801320112328"/>
  </r>
  <r>
    <x v="7"/>
    <x v="4"/>
    <x v="2"/>
    <x v="2"/>
    <s v="ROG Flow X16"/>
    <s v="AUO"/>
    <n v="16.2"/>
    <s v="2560 x 1600"/>
    <n v="1000000"/>
    <s v="COB"/>
    <s v="FPC"/>
    <n v="4000"/>
    <n v="512"/>
    <n v="350"/>
    <n v="5670"/>
    <n v="26.633944557303366"/>
    <n v="18.612454455379105"/>
  </r>
  <r>
    <x v="7"/>
    <x v="4"/>
    <x v="2"/>
    <x v="2"/>
    <s v="ROG Zephyrus Duo 16"/>
    <s v="AUO"/>
    <n v="16.2"/>
    <s v="3456 x 2234"/>
    <n v="1000000"/>
    <s v="COB"/>
    <s v="FPC"/>
    <n v="4000"/>
    <n v="512"/>
    <n v="170"/>
    <n v="2754"/>
    <n v="13.122784107012697"/>
    <n v="11.070132053101036"/>
  </r>
  <r>
    <x v="7"/>
    <x v="4"/>
    <x v="2"/>
    <x v="2"/>
    <s v="Strix Scar 18"/>
    <s v="AUO"/>
    <n v="18"/>
    <s v="2560 x 1600"/>
    <n v="1000000"/>
    <s v="COB"/>
    <s v="FPC"/>
    <n v="9216"/>
    <n v="2304"/>
    <n v="100"/>
    <n v="1800"/>
    <n v="9.3946894382022474"/>
    <n v="5.6789323117823365"/>
  </r>
  <r>
    <x v="7"/>
    <x v="4"/>
    <x v="2"/>
    <x v="22"/>
    <s v="Legion 7i &amp; 7"/>
    <m/>
    <n v="16.2"/>
    <s v="2560 x 1600"/>
    <n v="1000000"/>
    <s v="COB"/>
    <s v="FPC"/>
    <n v="4000"/>
    <n v="512"/>
    <n v="600"/>
    <n v="9720"/>
    <n v="45.658190669662908"/>
    <n v="31.907064780649893"/>
  </r>
  <r>
    <x v="7"/>
    <x v="4"/>
    <x v="2"/>
    <x v="22"/>
    <s v="Slim Pro 9i"/>
    <s v="CSOT"/>
    <n v="16"/>
    <s v="3200 x 2000"/>
    <n v="1000000"/>
    <s v="COB"/>
    <s v="FPC"/>
    <n v="4000"/>
    <n v="1000"/>
    <n v="150"/>
    <n v="2400"/>
    <n v="11.134446741573035"/>
    <n v="7.9767661951624733"/>
  </r>
  <r>
    <x v="7"/>
    <x v="4"/>
    <x v="2"/>
    <x v="22"/>
    <s v="Slim Pro 9i"/>
    <s v="CSOT"/>
    <n v="14.5"/>
    <s v="3072 x 1920"/>
    <n v="1000000"/>
    <s v="COB"/>
    <s v="FPC"/>
    <n v="4000"/>
    <n v="1000"/>
    <n v="200"/>
    <n v="2900"/>
    <n v="12.19279910112359"/>
    <n v="9.6509023101965745"/>
  </r>
  <r>
    <x v="7"/>
    <x v="4"/>
    <x v="2"/>
    <x v="22"/>
    <s v="Yoga Pro 9i"/>
    <s v="CSOT"/>
    <n v="16"/>
    <s v="3200 x 2000"/>
    <n v="1000000"/>
    <s v="COB"/>
    <s v="FPC"/>
    <n v="6144"/>
    <n v="1536"/>
    <n v="200"/>
    <n v="3200"/>
    <n v="14.845928988764046"/>
    <n v="10.635688260216632"/>
  </r>
  <r>
    <x v="7"/>
    <x v="4"/>
    <x v="2"/>
    <x v="24"/>
    <s v="911Zero"/>
    <s v="BOE"/>
    <n v="15.6"/>
    <s v="3840 x 2160"/>
    <n v="1000000"/>
    <s v="COB"/>
    <s v="FPC"/>
    <n v="10000"/>
    <n v="1152"/>
    <n v="250"/>
    <n v="3900"/>
    <n v="16.772169001780412"/>
    <n v="16.279605960442698"/>
  </r>
  <r>
    <x v="7"/>
    <x v="4"/>
    <x v="2"/>
    <x v="28"/>
    <s v="Blade 16"/>
    <s v="BOE"/>
    <n v="16"/>
    <s v="3840 x 2400"/>
    <n v="1000000"/>
    <s v="COB"/>
    <s v="FPC"/>
    <n v="10000"/>
    <n v="2596"/>
    <n v="150"/>
    <n v="2400"/>
    <n v="11.134446741573035"/>
    <n v="9.7677635762656188"/>
  </r>
  <r>
    <x v="7"/>
    <x v="4"/>
    <x v="2"/>
    <x v="28"/>
    <s v="Blade 18"/>
    <s v="BOE"/>
    <n v="18"/>
    <s v="2560 x 1600"/>
    <n v="1000000"/>
    <s v="COB"/>
    <s v="FPC"/>
    <n v="8000"/>
    <n v="2000"/>
    <n v="75"/>
    <n v="1350"/>
    <n v="7.0460170786516851"/>
    <n v="4.2591992338367524"/>
  </r>
  <r>
    <x v="7"/>
    <x v="4"/>
    <x v="2"/>
    <x v="30"/>
    <s v="OMEN Transcend 16"/>
    <s v="AUO"/>
    <n v="16.100000000000001"/>
    <s v="2560 x 1440"/>
    <n v="1000000"/>
    <s v="COB"/>
    <s v="FPC"/>
    <n v="4000"/>
    <n v="1000"/>
    <n v="200"/>
    <n v="3220.0000000000005"/>
    <n v="14.291630266112758"/>
    <n v="10.635688260216632"/>
  </r>
  <r>
    <x v="7"/>
    <x v="4"/>
    <x v="2"/>
    <x v="34"/>
    <s v="Yosemite 16 Ultra"/>
    <m/>
    <n v="16"/>
    <s v="2560 x 1600"/>
    <n v="1000000"/>
    <s v="COB"/>
    <s v="FPC"/>
    <n v="4000"/>
    <n v="1000"/>
    <n v="30"/>
    <n v="480"/>
    <n v="2.2268893483146064"/>
    <n v="1.9535527152531238"/>
  </r>
  <r>
    <x v="7"/>
    <x v="4"/>
    <x v="0"/>
    <x v="0"/>
    <s v="XDR"/>
    <s v="LGD"/>
    <n v="31.5"/>
    <s v="6016 x 3384"/>
    <n v="1000000"/>
    <s v="POB"/>
    <s v="PCB"/>
    <n v="576"/>
    <n v="576"/>
    <n v="15"/>
    <n v="472.5"/>
    <n v="4.1031027347181004"/>
    <n v="1.538858724447481"/>
  </r>
  <r>
    <x v="7"/>
    <x v="4"/>
    <x v="0"/>
    <x v="0"/>
    <s v="27&quot; Monitor"/>
    <s v="LGD/Sharp"/>
    <n v="27"/>
    <s v="5120 x 2880"/>
    <n v="1000000"/>
    <s v="COB"/>
    <s v="PCB"/>
    <n v="4000"/>
    <n v="1000"/>
    <n v="150"/>
    <n v="4050"/>
    <n v="30.145244581602373"/>
    <n v="11.814463755435495"/>
  </r>
  <r>
    <x v="7"/>
    <x v="4"/>
    <x v="0"/>
    <x v="17"/>
    <m/>
    <m/>
    <n v="27"/>
    <s v="3840 x 2160"/>
    <n v="1000000"/>
    <s v="POB"/>
    <s v="PCB"/>
    <n v="5000"/>
    <n v="1152"/>
    <n v="3960"/>
    <n v="106920"/>
    <n v="795.8344569543026"/>
    <n v="0"/>
  </r>
  <r>
    <x v="7"/>
    <x v="4"/>
    <x v="0"/>
    <x v="17"/>
    <m/>
    <m/>
    <n v="31.5"/>
    <s v="3840 x 2160"/>
    <s v="TBD"/>
    <s v="POB"/>
    <s v="PCB"/>
    <n v="5000"/>
    <n v="1152"/>
    <n v="24"/>
    <n v="756"/>
    <n v="6.5649643755489606"/>
    <n v="1.7235217713811786"/>
  </r>
  <r>
    <x v="7"/>
    <x v="4"/>
    <x v="0"/>
    <x v="17"/>
    <m/>
    <m/>
    <n v="31.5"/>
    <s v="3840 x 2160"/>
    <s v="TBD"/>
    <s v="POB"/>
    <s v="PCB"/>
    <n v="5000"/>
    <n v="1152"/>
    <n v="2970"/>
    <n v="93555"/>
    <n v="812.41434147418397"/>
    <n v="213.2858192084208"/>
  </r>
  <r>
    <x v="7"/>
    <x v="4"/>
    <x v="0"/>
    <x v="17"/>
    <m/>
    <m/>
    <n v="49"/>
    <s v="5120 x 1440"/>
    <n v="1000000"/>
    <s v="POB"/>
    <s v="PCB"/>
    <n v="5000"/>
    <n v="1152"/>
    <n v="90"/>
    <n v="4410"/>
    <n v="36.33559803366515"/>
    <n v="9.2331523466848857"/>
  </r>
  <r>
    <x v="7"/>
    <x v="4"/>
    <x v="1"/>
    <x v="17"/>
    <m/>
    <s v="Open Cell"/>
    <n v="43"/>
    <s v="3840 x 2160"/>
    <n v="1000000"/>
    <s v="POB"/>
    <s v="PCB"/>
    <n v="4000"/>
    <n v="500"/>
    <n v="143.96700000000001"/>
    <n v="6190.5810000000001"/>
    <n v="73.383748229816987"/>
    <n v="14.194610061351939"/>
  </r>
  <r>
    <x v="7"/>
    <x v="4"/>
    <x v="1"/>
    <x v="17"/>
    <m/>
    <s v="Open Cell"/>
    <n v="50"/>
    <s v="3840 x 2160"/>
    <n v="1000000"/>
    <s v="POB"/>
    <s v="PCB"/>
    <n v="5929.950586864823"/>
    <n v="494.16254890540188"/>
    <n v="254.447"/>
    <n v="12722.35"/>
    <n v="175.36275830029675"/>
    <n v="29.171542592535481"/>
  </r>
  <r>
    <x v="7"/>
    <x v="4"/>
    <x v="1"/>
    <x v="17"/>
    <m/>
    <s v="Open Cell"/>
    <n v="55"/>
    <s v="3840 x 2160"/>
    <n v="1000000"/>
    <s v="POB"/>
    <s v="PCB"/>
    <n v="6804.6390532544374"/>
    <n v="567.05325443786978"/>
    <n v="2508.2910000000002"/>
    <n v="137956.005"/>
    <n v="2091.7189133279999"/>
    <n v="221.42706599232665"/>
  </r>
  <r>
    <x v="7"/>
    <x v="4"/>
    <x v="1"/>
    <x v="17"/>
    <m/>
    <s v="Open Cell"/>
    <n v="65"/>
    <s v="3840 x 2160"/>
    <n v="1000000"/>
    <s v="POB"/>
    <s v="PCB"/>
    <n v="9504"/>
    <n v="792"/>
    <n v="3565.663"/>
    <n v="231768.095"/>
    <n v="4153.0487805135672"/>
    <n v="421.01067167698989"/>
  </r>
  <r>
    <x v="7"/>
    <x v="4"/>
    <x v="1"/>
    <x v="17"/>
    <m/>
    <s v="Open Cell"/>
    <n v="75"/>
    <s v="3840 x 2160"/>
    <n v="1000000"/>
    <s v="COB"/>
    <s v="PCB"/>
    <n v="13685.759999999997"/>
    <n v="1140.4799999999998"/>
    <n v="3430.34"/>
    <n v="257275.5"/>
    <n v="5319.3641099821962"/>
    <n v="777.89812768257593"/>
  </r>
  <r>
    <x v="7"/>
    <x v="4"/>
    <x v="1"/>
    <x v="17"/>
    <m/>
    <s v="Open Cell"/>
    <n v="85"/>
    <s v="3840 x 2160"/>
    <n v="1000000"/>
    <s v="COB"/>
    <s v="PCB"/>
    <n v="17578.598399999999"/>
    <n v="1464.8832"/>
    <n v="2675.8180000000002"/>
    <n v="227444.53000000003"/>
    <n v="5329.5979311915489"/>
    <n v="795.6283416853471"/>
  </r>
  <r>
    <x v="7"/>
    <x v="4"/>
    <x v="1"/>
    <x v="17"/>
    <m/>
    <s v="Open Cell"/>
    <n v="98"/>
    <s v="3840 x 2160"/>
    <n v="1000000"/>
    <s v="COB"/>
    <s v="PCB"/>
    <n v="20000"/>
    <n v="2000"/>
    <n v="313.85599999999999"/>
    <n v="30757.887999999999"/>
    <n v="830.96476949434089"/>
    <n v="139.98302321458127"/>
  </r>
  <r>
    <x v="7"/>
    <x v="4"/>
    <x v="1"/>
    <x v="17"/>
    <m/>
    <s v="Open Cell"/>
    <n v="100"/>
    <s v="3840 x 2160"/>
    <n v="1000000"/>
    <s v="COB"/>
    <s v="PCB"/>
    <n v="20000"/>
    <n v="2000"/>
    <n v="380.44900000000001"/>
    <n v="38044.9"/>
    <n v="1048.8091591976261"/>
    <n v="169.68419019857589"/>
  </r>
  <r>
    <x v="7"/>
    <x v="4"/>
    <x v="1"/>
    <x v="17"/>
    <m/>
    <s v="Open Cell"/>
    <n v="115"/>
    <s v="3840 x 2160"/>
    <n v="1000000"/>
    <s v="COB"/>
    <s v="PCB"/>
    <n v="32000"/>
    <n v="2000"/>
    <n v="3.4590000000000001"/>
    <n v="397.78500000000003"/>
    <n v="12.610905380225521"/>
    <n v="1.8512997449756703"/>
  </r>
  <r>
    <x v="7"/>
    <x v="4"/>
    <x v="1"/>
    <x v="17"/>
    <m/>
    <s v="Open Cell"/>
    <n v="55"/>
    <s v="7680 x 4320"/>
    <n v="1000000"/>
    <s v="COB"/>
    <s v="PCB"/>
    <n v="5930"/>
    <n v="494"/>
    <n v="15.302"/>
    <n v="841.61"/>
    <n v="12.760673626682491"/>
    <n v="3.0578238840242862"/>
  </r>
  <r>
    <x v="7"/>
    <x v="4"/>
    <x v="1"/>
    <x v="17"/>
    <m/>
    <s v="Open Cell"/>
    <n v="65"/>
    <s v="7680 x 4320"/>
    <n v="1000000"/>
    <s v="COB"/>
    <s v="PCB"/>
    <n v="11999.750399999999"/>
    <n v="1333.3333333333337"/>
    <n v="56.055999999999997"/>
    <n v="3643.64"/>
    <n v="65.290326775264091"/>
    <n v="9.455333997602505"/>
  </r>
  <r>
    <x v="7"/>
    <x v="4"/>
    <x v="1"/>
    <x v="17"/>
    <m/>
    <s v="Open Cell"/>
    <n v="75"/>
    <s v="7680 x 4320"/>
    <n v="1000000"/>
    <s v="COB"/>
    <s v="PCB"/>
    <n v="17279.640575999994"/>
    <n v="1920"/>
    <n v="52.737000000000002"/>
    <n v="3955.2750000000001"/>
    <n v="81.778280015430269"/>
    <n v="18.831069110330997"/>
  </r>
  <r>
    <x v="7"/>
    <x v="4"/>
    <x v="1"/>
    <x v="17"/>
    <m/>
    <s v="Open Cell"/>
    <n v="85"/>
    <s v="7680 x 4320"/>
    <n v="1000000"/>
    <s v="COB"/>
    <s v="PCB"/>
    <n v="22194.738339839998"/>
    <n v="2466.1333333333341"/>
    <n v="39.006999999999998"/>
    <n v="3315.5949999999998"/>
    <n v="77.692737885008881"/>
    <n v="18.262920231493897"/>
  </r>
  <r>
    <x v="7"/>
    <x v="4"/>
    <x v="1"/>
    <x v="17"/>
    <m/>
    <s v="Open Cell"/>
    <n v="98"/>
    <s v="7680 x 4320"/>
    <n v="1000000"/>
    <s v="COB"/>
    <s v="PCB"/>
    <n v="32000"/>
    <n v="2000"/>
    <n v="1.0249999999999999"/>
    <n v="100.44999999999999"/>
    <n v="2.7137887717032632"/>
    <n v="0.68574090727091008"/>
  </r>
  <r>
    <x v="8"/>
    <x v="4"/>
    <x v="2"/>
    <x v="3"/>
    <s v="Creator Z16"/>
    <s v="AUO"/>
    <n v="16"/>
    <s v="2560 x 1600"/>
    <n v="1000000"/>
    <s v="COB"/>
    <s v="FPC"/>
    <n v="4000"/>
    <n v="1152"/>
    <n v="300"/>
    <n v="4800"/>
    <n v="22.268893483146069"/>
    <n v="15.155855770808698"/>
  </r>
  <r>
    <x v="8"/>
    <x v="4"/>
    <x v="2"/>
    <x v="3"/>
    <s v="Creator 17&quot;"/>
    <s v="AUO"/>
    <n v="17.3"/>
    <s v="3840 x 2160"/>
    <n v="1000000"/>
    <s v="COB"/>
    <s v="FPC"/>
    <n v="10000"/>
    <n v="240"/>
    <n v="65"/>
    <n v="1124.5"/>
    <n v="5.362972714255192"/>
    <n v="3.5067407025255926"/>
  </r>
  <r>
    <x v="8"/>
    <x v="4"/>
    <x v="2"/>
    <x v="3"/>
    <s v="Titan GT77 HX 13V"/>
    <s v="AUO"/>
    <n v="17.3"/>
    <s v="3840 x 2160"/>
    <n v="1000000"/>
    <s v="COB"/>
    <s v="FPC"/>
    <n v="4032"/>
    <n v="1008"/>
    <n v="130"/>
    <n v="2249"/>
    <n v="10.725945428510384"/>
    <n v="7.0134814050511851"/>
  </r>
  <r>
    <x v="8"/>
    <x v="4"/>
    <x v="2"/>
    <x v="3"/>
    <s v="Titan 18X / Raider 18HX / Stealth 18 AI Studio"/>
    <m/>
    <n v="18"/>
    <s v="3840 x 2400"/>
    <n v="1000000"/>
    <s v="COB"/>
    <s v="FPC"/>
    <n v="4000"/>
    <n v="1000"/>
    <n v="100"/>
    <n v="1800"/>
    <n v="9.3946894382022474"/>
    <n v="5.3949856961932188"/>
  </r>
  <r>
    <x v="8"/>
    <x v="4"/>
    <x v="2"/>
    <x v="3"/>
    <s v="Stealth A16 AI+ / Creeatir A16 AI+"/>
    <s v="AUO"/>
    <n v="16"/>
    <s v="3840 x 2400"/>
    <m/>
    <s v="COB"/>
    <s v="FPC"/>
    <n v="4000"/>
    <n v="1000"/>
    <n v="50"/>
    <n v="800"/>
    <n v="3.7114822471910114"/>
    <n v="0"/>
  </r>
  <r>
    <x v="8"/>
    <x v="4"/>
    <x v="2"/>
    <x v="13"/>
    <s v="AERO 16"/>
    <s v="AUO"/>
    <n v="16"/>
    <s v="2560 x 1600"/>
    <n v="1000000"/>
    <s v="COB"/>
    <s v="FPC"/>
    <n v="4000"/>
    <n v="1152"/>
    <n v="210"/>
    <n v="3360"/>
    <n v="15.588225438202247"/>
    <n v="10.609099039566088"/>
  </r>
  <r>
    <x v="8"/>
    <x v="4"/>
    <x v="2"/>
    <x v="13"/>
    <s v="AERO 17"/>
    <s v="AUO"/>
    <n v="17.3"/>
    <s v="3840 x 2160"/>
    <n v="1000000"/>
    <s v="COB"/>
    <s v="FPC"/>
    <n v="4000"/>
    <n v="1152"/>
    <n v="250"/>
    <n v="4325"/>
    <n v="20.626818131750738"/>
    <n v="13.487464240483048"/>
  </r>
  <r>
    <x v="8"/>
    <x v="4"/>
    <x v="2"/>
    <x v="7"/>
    <s v="PREDATOR HELIOS 500"/>
    <s v="AUO"/>
    <n v="17.3"/>
    <s v="3840 x 2160"/>
    <n v="1000000"/>
    <s v="COB"/>
    <s v="FPC"/>
    <n v="4000"/>
    <n v="1152"/>
    <n v="250"/>
    <n v="4325"/>
    <n v="20.626818131750738"/>
    <n v="13.487464240483048"/>
  </r>
  <r>
    <x v="8"/>
    <x v="4"/>
    <x v="2"/>
    <x v="7"/>
    <s v="PREDATOR HELIOS 500"/>
    <s v="AUO"/>
    <n v="16"/>
    <s v="2560 x 1600"/>
    <n v="1000000"/>
    <s v="COB"/>
    <s v="FPC"/>
    <n v="4000"/>
    <n v="1152"/>
    <n v="400"/>
    <n v="6400"/>
    <n v="29.691857977528091"/>
    <n v="20.207807694411596"/>
  </r>
  <r>
    <x v="8"/>
    <x v="4"/>
    <x v="2"/>
    <x v="7"/>
    <s v="PREDATOR HELIOS 500"/>
    <s v="AUO"/>
    <n v="18"/>
    <s v="2560 x 1600"/>
    <n v="1000000"/>
    <s v="COB"/>
    <s v="FPC"/>
    <n v="4000"/>
    <n v="1152"/>
    <n v="180"/>
    <n v="3240"/>
    <n v="16.910440988764044"/>
    <n v="9.7109742531477945"/>
  </r>
  <r>
    <x v="8"/>
    <x v="4"/>
    <x v="2"/>
    <x v="7"/>
    <s v="Predator Triton 17 X (PTX17-71) "/>
    <s v="AUO"/>
    <n v="17"/>
    <s v="2560 x 1600"/>
    <n v="1000000"/>
    <s v="COB"/>
    <s v="FPC"/>
    <n v="4000"/>
    <n v="1152"/>
    <n v="100"/>
    <n v="1700"/>
    <n v="8.379831011235952"/>
    <n v="5.3949856961932188"/>
  </r>
  <r>
    <x v="8"/>
    <x v="4"/>
    <x v="2"/>
    <x v="7"/>
    <s v="Predator Triton 14 (PT14-51)"/>
    <s v="AUO"/>
    <n v="14"/>
    <s v="2560 x 1600"/>
    <n v="1000000"/>
    <s v="COB"/>
    <s v="FPC"/>
    <n v="4000"/>
    <n v="1152"/>
    <n v="120"/>
    <n v="1680"/>
    <n v="6.8198486292134808"/>
    <n v="5.2390612541067112"/>
  </r>
  <r>
    <x v="8"/>
    <x v="4"/>
    <x v="2"/>
    <x v="2"/>
    <s v="ROG Flow X16"/>
    <s v="AUO"/>
    <n v="16.2"/>
    <s v="2560 x 1600"/>
    <n v="1000000"/>
    <s v="COB"/>
    <s v="FPC"/>
    <n v="4000"/>
    <n v="512"/>
    <n v="400"/>
    <n v="6480"/>
    <n v="30.438793779775274"/>
    <n v="20.207807694411596"/>
  </r>
  <r>
    <x v="8"/>
    <x v="4"/>
    <x v="2"/>
    <x v="2"/>
    <s v="ROG Zephyrus Duo 16"/>
    <s v="AUO"/>
    <n v="16.2"/>
    <s v="3456 x 2234"/>
    <n v="1000000"/>
    <s v="COB"/>
    <s v="FPC"/>
    <n v="4000"/>
    <n v="512"/>
    <n v="210"/>
    <n v="3402"/>
    <n v="16.210498014545095"/>
    <n v="12.991125556433271"/>
  </r>
  <r>
    <x v="8"/>
    <x v="4"/>
    <x v="2"/>
    <x v="2"/>
    <s v="Strix Scar 18"/>
    <s v="AUO"/>
    <n v="18"/>
    <s v="2560 x 1600"/>
    <n v="1000000"/>
    <s v="COB"/>
    <s v="FPC"/>
    <n v="9216"/>
    <n v="2304"/>
    <n v="100"/>
    <n v="1800"/>
    <n v="9.3946894382022474"/>
    <n v="5.4"/>
  </r>
  <r>
    <x v="8"/>
    <x v="4"/>
    <x v="2"/>
    <x v="22"/>
    <s v="Legion 7i &amp; 7"/>
    <m/>
    <n v="16.2"/>
    <s v="2560 x 1600"/>
    <n v="1000000"/>
    <s v="COB"/>
    <s v="FPC"/>
    <n v="4000"/>
    <n v="512"/>
    <n v="650"/>
    <n v="10530"/>
    <n v="49.463039892134816"/>
    <n v="32.837687503418842"/>
  </r>
  <r>
    <x v="8"/>
    <x v="4"/>
    <x v="2"/>
    <x v="22"/>
    <s v="Slim Pro 9i"/>
    <s v="CSOT"/>
    <n v="16"/>
    <s v="3200 x 2000"/>
    <n v="1000000"/>
    <s v="COB"/>
    <s v="FPC"/>
    <n v="4000"/>
    <n v="1000"/>
    <n v="150"/>
    <n v="2400"/>
    <n v="11.134446741573035"/>
    <n v="7.5779278854043488"/>
  </r>
  <r>
    <x v="8"/>
    <x v="4"/>
    <x v="2"/>
    <x v="22"/>
    <s v="Slim Pro 9i"/>
    <s v="CSOT"/>
    <n v="14.5"/>
    <s v="3072 x 1920"/>
    <n v="1000000"/>
    <s v="COB"/>
    <s v="FPC"/>
    <n v="4000"/>
    <n v="1000"/>
    <n v="200"/>
    <n v="2900"/>
    <n v="12.19279910112359"/>
    <n v="9.1683571946867453"/>
  </r>
  <r>
    <x v="8"/>
    <x v="4"/>
    <x v="2"/>
    <x v="22"/>
    <s v="Yoga Pro 9i"/>
    <s v="CSOT"/>
    <n v="16"/>
    <s v="3200 x 2000"/>
    <n v="1000000"/>
    <s v="COB"/>
    <s v="FPC"/>
    <n v="6144"/>
    <n v="1536"/>
    <n v="200"/>
    <n v="3200"/>
    <n v="14.845928988764046"/>
    <n v="10.103903847205798"/>
  </r>
  <r>
    <x v="8"/>
    <x v="4"/>
    <x v="2"/>
    <x v="24"/>
    <s v="911Zero"/>
    <s v="BOE"/>
    <n v="15.6"/>
    <s v="3840 x 2160"/>
    <n v="1000000"/>
    <s v="COB"/>
    <s v="FPC"/>
    <n v="10000"/>
    <n v="1152"/>
    <n v="300"/>
    <n v="4680"/>
    <n v="20.126602802136492"/>
    <n v="18.558750794904675"/>
  </r>
  <r>
    <x v="8"/>
    <x v="4"/>
    <x v="2"/>
    <x v="28"/>
    <s v="Blade 16"/>
    <s v="BOE"/>
    <n v="16"/>
    <s v="3840 x 2400"/>
    <n v="1000000"/>
    <s v="COB"/>
    <s v="FPC"/>
    <n v="10000"/>
    <n v="2596"/>
    <n v="150"/>
    <n v="2400"/>
    <n v="11.134446741573035"/>
    <n v="9.2793753974523376"/>
  </r>
  <r>
    <x v="8"/>
    <x v="4"/>
    <x v="2"/>
    <x v="28"/>
    <s v="Blade 18"/>
    <s v="BOE"/>
    <n v="18"/>
    <s v="2560 x 1600"/>
    <n v="1000000"/>
    <s v="COB"/>
    <s v="FPC"/>
    <n v="8000"/>
    <n v="2000"/>
    <n v="75"/>
    <n v="1350"/>
    <n v="7.0460170786516851"/>
    <n v="4.05"/>
  </r>
  <r>
    <x v="8"/>
    <x v="4"/>
    <x v="2"/>
    <x v="30"/>
    <s v="OMEN Transcend 16"/>
    <s v="AUO"/>
    <n v="16.100000000000001"/>
    <s v="2560 x 1440"/>
    <n v="1000000"/>
    <s v="COB"/>
    <s v="FPC"/>
    <n v="4000"/>
    <n v="1000"/>
    <n v="200"/>
    <n v="3220.0000000000005"/>
    <n v="14.291630266112758"/>
    <n v="10.103903847205798"/>
  </r>
  <r>
    <x v="8"/>
    <x v="4"/>
    <x v="2"/>
    <x v="34"/>
    <s v="Yosemite 16 Ultra"/>
    <m/>
    <n v="16"/>
    <s v="2560 x 1600"/>
    <n v="1000000"/>
    <s v="COB"/>
    <s v="FPC"/>
    <n v="4000"/>
    <n v="1000"/>
    <n v="30"/>
    <n v="480"/>
    <n v="2.2268893483146064"/>
    <n v="1.8558750794904675"/>
  </r>
  <r>
    <x v="8"/>
    <x v="4"/>
    <x v="0"/>
    <x v="0"/>
    <s v="XDR"/>
    <s v="LGD"/>
    <n v="31.5"/>
    <s v="6016 x 3384"/>
    <n v="1000000"/>
    <s v="POB"/>
    <s v="PCB"/>
    <n v="576"/>
    <n v="576"/>
    <n v="15"/>
    <n v="472.5"/>
    <n v="4.1031027347181004"/>
    <n v="1.4619157882251068"/>
  </r>
  <r>
    <x v="8"/>
    <x v="4"/>
    <x v="0"/>
    <x v="0"/>
    <s v="27&quot; Monitor"/>
    <s v="LGD/Sharp"/>
    <n v="27"/>
    <s v="5120 x 2880"/>
    <n v="1000000"/>
    <s v="COB"/>
    <s v="PCB"/>
    <n v="4000"/>
    <n v="1000"/>
    <n v="150"/>
    <n v="4050"/>
    <n v="30.145244581602373"/>
    <n v="11.223740567663722"/>
  </r>
  <r>
    <x v="8"/>
    <x v="4"/>
    <x v="0"/>
    <x v="17"/>
    <m/>
    <m/>
    <n v="27"/>
    <s v="3840 x 2160"/>
    <n v="1000000"/>
    <s v="POB"/>
    <s v="PCB"/>
    <n v="5000"/>
    <n v="1152"/>
    <n v="4140"/>
    <n v="111780"/>
    <n v="832.0087504522254"/>
    <n v="0"/>
  </r>
  <r>
    <x v="8"/>
    <x v="4"/>
    <x v="0"/>
    <x v="17"/>
    <m/>
    <m/>
    <n v="31.5"/>
    <s v="3840 x 2160"/>
    <s v="TBD"/>
    <s v="POB"/>
    <s v="PCB"/>
    <n v="5000"/>
    <n v="1152"/>
    <n v="24"/>
    <n v="756"/>
    <n v="6.5649643755489606"/>
    <n v="1.6373456828121196"/>
  </r>
  <r>
    <x v="8"/>
    <x v="4"/>
    <x v="0"/>
    <x v="17"/>
    <m/>
    <m/>
    <n v="31.5"/>
    <s v="3840 x 2160"/>
    <s v="TBD"/>
    <s v="POB"/>
    <s v="PCB"/>
    <n v="5000"/>
    <n v="1152"/>
    <n v="3105"/>
    <n v="97807.5"/>
    <n v="849.34226608664676"/>
    <n v="211.83159771381796"/>
  </r>
  <r>
    <x v="8"/>
    <x v="4"/>
    <x v="0"/>
    <x v="17"/>
    <m/>
    <m/>
    <n v="49"/>
    <s v="5120 x 1440"/>
    <n v="1000000"/>
    <s v="POB"/>
    <s v="PCB"/>
    <n v="5000"/>
    <n v="1152"/>
    <n v="90"/>
    <n v="4410"/>
    <n v="36.33559803366515"/>
    <n v="8.7714947293506409"/>
  </r>
  <r>
    <x v="8"/>
    <x v="4"/>
    <x v="1"/>
    <x v="17"/>
    <m/>
    <s v="Open Cell"/>
    <n v="43"/>
    <s v="3840 x 2160"/>
    <n v="1000000"/>
    <s v="POB"/>
    <s v="PCB"/>
    <n v="4000"/>
    <n v="500"/>
    <n v="156.316"/>
    <n v="6721.5879999999997"/>
    <n v="79.678356764342325"/>
    <n v="14.641566699540693"/>
  </r>
  <r>
    <x v="8"/>
    <x v="4"/>
    <x v="1"/>
    <x v="17"/>
    <m/>
    <s v="Open Cell"/>
    <n v="50"/>
    <s v="3840 x 2160"/>
    <n v="1000000"/>
    <s v="POB"/>
    <s v="PCB"/>
    <n v="5929.950586864823"/>
    <n v="494.16254890540188"/>
    <n v="286.637"/>
    <n v="14331.85"/>
    <n v="197.5478388462908"/>
    <n v="31.218922924584543"/>
  </r>
  <r>
    <x v="8"/>
    <x v="4"/>
    <x v="1"/>
    <x v="17"/>
    <m/>
    <s v="Open Cell"/>
    <n v="55"/>
    <s v="3840 x 2160"/>
    <n v="1000000"/>
    <s v="POB"/>
    <s v="PCB"/>
    <n v="6804.6390532544374"/>
    <n v="567.05325443786978"/>
    <n v="2800.3150000000001"/>
    <n v="154017.32500000001"/>
    <n v="2335.2441358582787"/>
    <n v="234.84605956369779"/>
  </r>
  <r>
    <x v="8"/>
    <x v="4"/>
    <x v="1"/>
    <x v="17"/>
    <m/>
    <s v="Open Cell"/>
    <n v="65"/>
    <s v="3840 x 2160"/>
    <n v="1000000"/>
    <s v="POB"/>
    <s v="PCB"/>
    <n v="9504"/>
    <n v="792"/>
    <n v="3950.431"/>
    <n v="256778.01500000001"/>
    <n v="4601.2011362411395"/>
    <n v="443.11953437198713"/>
  </r>
  <r>
    <x v="8"/>
    <x v="4"/>
    <x v="1"/>
    <x v="17"/>
    <m/>
    <s v="Open Cell"/>
    <n v="75"/>
    <s v="3840 x 2160"/>
    <n v="1000000"/>
    <s v="COB"/>
    <s v="PCB"/>
    <n v="13685.759999999997"/>
    <n v="1140.4799999999998"/>
    <n v="3733.7190000000001"/>
    <n v="280028.92499999999"/>
    <n v="5789.8082538053413"/>
    <n v="804.36060810975482"/>
  </r>
  <r>
    <x v="8"/>
    <x v="4"/>
    <x v="1"/>
    <x v="17"/>
    <m/>
    <s v="Open Cell"/>
    <n v="85"/>
    <s v="3840 x 2160"/>
    <n v="1000000"/>
    <s v="COB"/>
    <s v="PCB"/>
    <n v="17578.598399999999"/>
    <n v="1464.8832"/>
    <n v="2956.2750000000001"/>
    <n v="251283.375"/>
    <n v="5888.2020840106825"/>
    <n v="835.06851625374259"/>
  </r>
  <r>
    <x v="8"/>
    <x v="4"/>
    <x v="1"/>
    <x v="17"/>
    <m/>
    <s v="Open Cell"/>
    <n v="98"/>
    <s v="3840 x 2160"/>
    <n v="1000000"/>
    <s v="COB"/>
    <s v="PCB"/>
    <n v="20000"/>
    <n v="2000"/>
    <n v="340.96600000000001"/>
    <n v="33414.667999999998"/>
    <n v="902.74117300739022"/>
    <n v="144.47064551486599"/>
  </r>
  <r>
    <x v="8"/>
    <x v="4"/>
    <x v="1"/>
    <x v="17"/>
    <m/>
    <s v="Open Cell"/>
    <n v="100"/>
    <s v="3840 x 2160"/>
    <n v="1000000"/>
    <s v="COB"/>
    <s v="PCB"/>
    <n v="20000"/>
    <n v="2000"/>
    <n v="412.98500000000001"/>
    <n v="41298.5"/>
    <n v="1138.5033226824928"/>
    <n v="174.98580368117914"/>
  </r>
  <r>
    <x v="8"/>
    <x v="4"/>
    <x v="1"/>
    <x v="17"/>
    <m/>
    <s v="Open Cell"/>
    <n v="115"/>
    <s v="3840 x 2160"/>
    <n v="1000000"/>
    <s v="COB"/>
    <s v="PCB"/>
    <n v="32000"/>
    <n v="2000"/>
    <n v="3.0939999999999999"/>
    <n v="355.81"/>
    <n v="11.280179602896142"/>
    <n v="1.5731498526762033"/>
  </r>
  <r>
    <x v="8"/>
    <x v="4"/>
    <x v="1"/>
    <x v="17"/>
    <m/>
    <s v="Open Cell"/>
    <n v="55"/>
    <s v="7680 x 4320"/>
    <n v="1000000"/>
    <s v="COB"/>
    <s v="PCB"/>
    <n v="5930"/>
    <n v="494"/>
    <n v="17.628"/>
    <n v="969.54"/>
    <n v="14.700376074445105"/>
    <n v="3.3465006833225139"/>
  </r>
  <r>
    <x v="8"/>
    <x v="4"/>
    <x v="1"/>
    <x v="17"/>
    <m/>
    <s v="Open Cell"/>
    <n v="65"/>
    <s v="7680 x 4320"/>
    <n v="1000000"/>
    <s v="COB"/>
    <s v="PCB"/>
    <n v="11999.750399999999"/>
    <n v="1333.3333333333337"/>
    <n v="63.835999999999999"/>
    <n v="4149.34"/>
    <n v="74.351956972059341"/>
    <n v="10.229255851602073"/>
  </r>
  <r>
    <x v="8"/>
    <x v="4"/>
    <x v="1"/>
    <x v="17"/>
    <m/>
    <s v="Open Cell"/>
    <n v="75"/>
    <s v="7680 x 4320"/>
    <n v="1000000"/>
    <s v="COB"/>
    <s v="PCB"/>
    <n v="17279.640575999994"/>
    <n v="1920"/>
    <n v="59.61"/>
    <n v="4470.75"/>
    <n v="92.436112629080114"/>
    <n v="20.220983904725134"/>
  </r>
  <r>
    <x v="8"/>
    <x v="4"/>
    <x v="1"/>
    <x v="17"/>
    <m/>
    <s v="Open Cell"/>
    <n v="85"/>
    <s v="7680 x 4320"/>
    <n v="1000000"/>
    <s v="COB"/>
    <s v="PCB"/>
    <n v="22194.738339839998"/>
    <n v="2466.1333333333341"/>
    <n v="44.006999999999998"/>
    <n v="3740.5949999999998"/>
    <n v="87.651557825661698"/>
    <n v="19.573705081036334"/>
  </r>
  <r>
    <x v="8"/>
    <x v="4"/>
    <x v="1"/>
    <x v="17"/>
    <m/>
    <s v="Open Cell"/>
    <n v="98"/>
    <s v="7680 x 4320"/>
    <n v="1000000"/>
    <s v="COB"/>
    <s v="PCB"/>
    <n v="32000"/>
    <n v="2000"/>
    <n v="1.179"/>
    <n v="115.542"/>
    <n v="3.1215189871591686"/>
    <n v="0.74933083237930032"/>
  </r>
  <r>
    <x v="9"/>
    <x v="4"/>
    <x v="2"/>
    <x v="3"/>
    <s v="Creator Z16"/>
    <s v="AUO"/>
    <n v="16"/>
    <s v="2560 x 1600"/>
    <n v="1000000"/>
    <s v="COB"/>
    <s v="FPC"/>
    <n v="4000"/>
    <n v="1152"/>
    <n v="300"/>
    <n v="4800"/>
    <n v="22.268893483146069"/>
    <n v="14.398062982268263"/>
  </r>
  <r>
    <x v="9"/>
    <x v="4"/>
    <x v="2"/>
    <x v="3"/>
    <s v="Creator 17&quot;"/>
    <s v="AUO"/>
    <n v="17.3"/>
    <s v="3840 x 2160"/>
    <n v="1000000"/>
    <s v="COB"/>
    <s v="FPC"/>
    <n v="10000"/>
    <n v="240"/>
    <n v="80"/>
    <n v="1384"/>
    <n v="6.6005818021602369"/>
    <n v="4.1001891291068464"/>
  </r>
  <r>
    <x v="9"/>
    <x v="4"/>
    <x v="2"/>
    <x v="3"/>
    <s v="Titan GT77 HX 13V"/>
    <s v="AUO"/>
    <n v="17.3"/>
    <s v="3840 x 2160"/>
    <n v="1000000"/>
    <s v="COB"/>
    <s v="FPC"/>
    <n v="4032"/>
    <n v="1008"/>
    <n v="150"/>
    <n v="2595"/>
    <n v="12.376090879050444"/>
    <n v="7.6878546170753372"/>
  </r>
  <r>
    <x v="9"/>
    <x v="4"/>
    <x v="2"/>
    <x v="3"/>
    <s v="Titan 18X / Raider 18HX / Stealth 18 AI Studio"/>
    <m/>
    <n v="18"/>
    <s v="3840 x 2400"/>
    <n v="1000000"/>
    <s v="COB"/>
    <s v="FPC"/>
    <n v="4000"/>
    <n v="1000"/>
    <n v="100"/>
    <n v="1800"/>
    <n v="9.3946894382022474"/>
    <n v="5.1252364113835585"/>
  </r>
  <r>
    <x v="9"/>
    <x v="4"/>
    <x v="2"/>
    <x v="3"/>
    <s v="Stealth A16 AI+ / Creeatir A16 AI+"/>
    <s v="AUO"/>
    <n v="16"/>
    <s v="3840 x 2400"/>
    <m/>
    <s v="COB"/>
    <s v="FPC"/>
    <n v="4000"/>
    <n v="1000"/>
    <n v="50"/>
    <n v="800"/>
    <n v="3.7114822471910114"/>
    <n v="0"/>
  </r>
  <r>
    <x v="9"/>
    <x v="4"/>
    <x v="2"/>
    <x v="13"/>
    <s v="AERO 16"/>
    <s v="AUO"/>
    <n v="16"/>
    <s v="2560 x 1600"/>
    <n v="1000000"/>
    <s v="COB"/>
    <s v="FPC"/>
    <n v="4000"/>
    <n v="1152"/>
    <n v="200"/>
    <n v="3200"/>
    <n v="14.845928988764046"/>
    <n v="9.5987086548455078"/>
  </r>
  <r>
    <x v="9"/>
    <x v="4"/>
    <x v="2"/>
    <x v="13"/>
    <s v="AERO 17"/>
    <s v="AUO"/>
    <n v="17.3"/>
    <s v="3840 x 2160"/>
    <n v="1000000"/>
    <s v="COB"/>
    <s v="FPC"/>
    <n v="4000"/>
    <n v="1152"/>
    <n v="250"/>
    <n v="4325"/>
    <n v="20.626818131750738"/>
    <n v="12.813091028458896"/>
  </r>
  <r>
    <x v="9"/>
    <x v="4"/>
    <x v="2"/>
    <x v="7"/>
    <s v="PREDATOR HELIOS 500"/>
    <s v="AUO"/>
    <n v="17.3"/>
    <s v="3840 x 2160"/>
    <n v="1000000"/>
    <s v="COB"/>
    <s v="FPC"/>
    <n v="4000"/>
    <n v="1152"/>
    <n v="250"/>
    <n v="4325"/>
    <n v="20.626818131750738"/>
    <n v="12.813091028458896"/>
  </r>
  <r>
    <x v="9"/>
    <x v="4"/>
    <x v="2"/>
    <x v="7"/>
    <s v="PREDATOR HELIOS 500"/>
    <s v="AUO"/>
    <n v="16"/>
    <s v="2560 x 1600"/>
    <n v="1000000"/>
    <s v="COB"/>
    <s v="FPC"/>
    <n v="4000"/>
    <n v="1152"/>
    <n v="400"/>
    <n v="6400"/>
    <n v="29.691857977528091"/>
    <n v="19.197417309691016"/>
  </r>
  <r>
    <x v="9"/>
    <x v="4"/>
    <x v="2"/>
    <x v="7"/>
    <s v="PREDATOR HELIOS 500"/>
    <s v="AUO"/>
    <n v="18"/>
    <s v="2560 x 1600"/>
    <n v="1000000"/>
    <s v="COB"/>
    <s v="FPC"/>
    <n v="4000"/>
    <n v="1152"/>
    <n v="200"/>
    <n v="3600"/>
    <n v="18.789378876404495"/>
    <n v="10.250472822767117"/>
  </r>
  <r>
    <x v="9"/>
    <x v="4"/>
    <x v="2"/>
    <x v="7"/>
    <s v="Predator Triton 17 X (PTX17-71) "/>
    <s v="AUO"/>
    <n v="17"/>
    <s v="2560 x 1600"/>
    <n v="1000000"/>
    <s v="COB"/>
    <s v="FPC"/>
    <n v="4000"/>
    <n v="1152"/>
    <n v="100"/>
    <n v="1700"/>
    <n v="8.379831011235952"/>
    <n v="5.1252364113835585"/>
  </r>
  <r>
    <x v="9"/>
    <x v="4"/>
    <x v="2"/>
    <x v="7"/>
    <s v="Predator Triton 14 (PT14-51)"/>
    <s v="AUO"/>
    <n v="14"/>
    <s v="2560 x 1600"/>
    <n v="1000000"/>
    <s v="COB"/>
    <s v="FPC"/>
    <n v="4000"/>
    <n v="1152"/>
    <n v="120"/>
    <n v="1680"/>
    <n v="6.8198486292134808"/>
    <n v="4.9771081914013759"/>
  </r>
  <r>
    <x v="9"/>
    <x v="4"/>
    <x v="2"/>
    <x v="2"/>
    <s v="ROG Flow X16"/>
    <s v="AUO"/>
    <n v="16.2"/>
    <s v="2560 x 1600"/>
    <n v="1000000"/>
    <s v="COB"/>
    <s v="FPC"/>
    <n v="4000"/>
    <n v="512"/>
    <n v="400"/>
    <n v="6480"/>
    <n v="30.438793779775274"/>
    <n v="19.197417309691016"/>
  </r>
  <r>
    <x v="9"/>
    <x v="4"/>
    <x v="2"/>
    <x v="2"/>
    <s v="ROG Zephyrus Duo 16"/>
    <s v="AUO"/>
    <n v="16.2"/>
    <s v="3456 x 2234"/>
    <n v="1000000"/>
    <s v="COB"/>
    <s v="FPC"/>
    <n v="4000"/>
    <n v="512"/>
    <n v="200"/>
    <n v="3240"/>
    <n v="15.438569537661996"/>
    <n v="11.753875503439625"/>
  </r>
  <r>
    <x v="9"/>
    <x v="4"/>
    <x v="2"/>
    <x v="2"/>
    <s v="Strix Scar 18"/>
    <s v="AUO"/>
    <n v="18"/>
    <s v="2560 x 1600"/>
    <n v="1000000"/>
    <s v="COB"/>
    <s v="FPC"/>
    <n v="9216"/>
    <n v="2304"/>
    <n v="100"/>
    <n v="1800"/>
    <n v="9.3946894382022474"/>
    <n v="5.13"/>
  </r>
  <r>
    <x v="9"/>
    <x v="4"/>
    <x v="2"/>
    <x v="22"/>
    <s v="Legion 7i &amp; 7"/>
    <m/>
    <n v="16.2"/>
    <s v="2560 x 1600"/>
    <n v="1000000"/>
    <s v="COB"/>
    <s v="FPC"/>
    <n v="4000"/>
    <n v="512"/>
    <n v="700"/>
    <n v="11340"/>
    <n v="53.267889114606731"/>
    <n v="33.595480291959277"/>
  </r>
  <r>
    <x v="9"/>
    <x v="4"/>
    <x v="2"/>
    <x v="22"/>
    <s v="Slim Pro 9i"/>
    <s v="CSOT"/>
    <n v="16"/>
    <s v="3200 x 2000"/>
    <n v="1000000"/>
    <s v="COB"/>
    <s v="FPC"/>
    <n v="4000"/>
    <n v="1000"/>
    <n v="150"/>
    <n v="2400"/>
    <n v="11.134446741573035"/>
    <n v="7.1990314911341313"/>
  </r>
  <r>
    <x v="9"/>
    <x v="4"/>
    <x v="2"/>
    <x v="22"/>
    <s v="Slim Pro 9i"/>
    <s v="CSOT"/>
    <n v="14.5"/>
    <s v="3072 x 1920"/>
    <n v="1000000"/>
    <s v="COB"/>
    <s v="FPC"/>
    <n v="4000"/>
    <n v="1000"/>
    <n v="200"/>
    <n v="2900"/>
    <n v="12.19279910112359"/>
    <n v="8.7099393349524075"/>
  </r>
  <r>
    <x v="9"/>
    <x v="4"/>
    <x v="2"/>
    <x v="22"/>
    <s v="Yoga Pro 9i"/>
    <s v="CSOT"/>
    <n v="16"/>
    <s v="3200 x 2000"/>
    <n v="1000000"/>
    <s v="COB"/>
    <s v="FPC"/>
    <n v="6144"/>
    <n v="1536"/>
    <n v="200"/>
    <n v="3200"/>
    <n v="14.845928988764046"/>
    <n v="9.5987086548455078"/>
  </r>
  <r>
    <x v="9"/>
    <x v="4"/>
    <x v="2"/>
    <x v="24"/>
    <s v="911Zero"/>
    <s v="BOE"/>
    <n v="15.6"/>
    <s v="3840 x 2160"/>
    <n v="1000000"/>
    <s v="COB"/>
    <s v="FPC"/>
    <n v="10000"/>
    <n v="1152"/>
    <n v="300"/>
    <n v="4680"/>
    <n v="20.126602802136492"/>
    <n v="17.630813255159438"/>
  </r>
  <r>
    <x v="9"/>
    <x v="4"/>
    <x v="2"/>
    <x v="28"/>
    <s v="Blade 16"/>
    <s v="BOE"/>
    <n v="16"/>
    <s v="3840 x 2400"/>
    <n v="1000000"/>
    <s v="COB"/>
    <s v="FPC"/>
    <n v="10000"/>
    <n v="2596"/>
    <n v="100"/>
    <n v="1600"/>
    <n v="7.4229644943820228"/>
    <n v="5.8769377517198125"/>
  </r>
  <r>
    <x v="9"/>
    <x v="4"/>
    <x v="2"/>
    <x v="28"/>
    <s v="Blade 18"/>
    <s v="BOE"/>
    <n v="18"/>
    <s v="2560 x 1600"/>
    <n v="1000000"/>
    <s v="COB"/>
    <s v="FPC"/>
    <n v="8000"/>
    <n v="2000"/>
    <n v="100"/>
    <n v="1800"/>
    <n v="9.3946894382022474"/>
    <n v="5.13"/>
  </r>
  <r>
    <x v="9"/>
    <x v="4"/>
    <x v="2"/>
    <x v="30"/>
    <s v="OMEN Transcend 16"/>
    <s v="AUO"/>
    <n v="16.100000000000001"/>
    <s v="2560 x 1440"/>
    <n v="1000000"/>
    <s v="COB"/>
    <s v="FPC"/>
    <n v="4000"/>
    <n v="1000"/>
    <n v="200"/>
    <n v="3220.0000000000005"/>
    <n v="14.291630266112758"/>
    <n v="9.5987086548455078"/>
  </r>
  <r>
    <x v="9"/>
    <x v="4"/>
    <x v="2"/>
    <x v="34"/>
    <s v="Yosemite 16 Ultra"/>
    <m/>
    <n v="16"/>
    <s v="2560 x 1600"/>
    <n v="1000000"/>
    <s v="COB"/>
    <s v="FPC"/>
    <n v="4000"/>
    <n v="1000"/>
    <n v="30"/>
    <n v="480"/>
    <n v="2.2268893483146064"/>
    <n v="1.7630813255159439"/>
  </r>
  <r>
    <x v="9"/>
    <x v="4"/>
    <x v="0"/>
    <x v="0"/>
    <s v="XDR"/>
    <s v="LGD"/>
    <n v="31.5"/>
    <s v="6016 x 3384"/>
    <n v="1000000"/>
    <s v="POB"/>
    <s v="PCB"/>
    <n v="576"/>
    <n v="576"/>
    <n v="15"/>
    <n v="472.5"/>
    <n v="4.1031027347181004"/>
    <n v="1.3888199988138512"/>
  </r>
  <r>
    <x v="9"/>
    <x v="4"/>
    <x v="0"/>
    <x v="0"/>
    <s v="27&quot; Monitor"/>
    <s v="LGD/Sharp"/>
    <n v="27"/>
    <s v="5120 x 2880"/>
    <n v="1000000"/>
    <s v="COB"/>
    <s v="PCB"/>
    <n v="4000"/>
    <n v="1000"/>
    <n v="150"/>
    <n v="4050"/>
    <n v="30.145244581602373"/>
    <n v="10.662553539280534"/>
  </r>
  <r>
    <x v="9"/>
    <x v="4"/>
    <x v="0"/>
    <x v="17"/>
    <m/>
    <m/>
    <n v="27"/>
    <s v="3840 x 2160"/>
    <n v="1000000"/>
    <s v="POB"/>
    <s v="PCB"/>
    <n v="5000"/>
    <n v="1152"/>
    <n v="4320"/>
    <n v="116640"/>
    <n v="868.18304395014832"/>
    <n v="0"/>
  </r>
  <r>
    <x v="9"/>
    <x v="4"/>
    <x v="0"/>
    <x v="17"/>
    <m/>
    <m/>
    <n v="31.5"/>
    <s v="3840 x 2160"/>
    <s v="TBD"/>
    <s v="POB"/>
    <s v="PCB"/>
    <n v="5000"/>
    <n v="1152"/>
    <n v="24"/>
    <n v="756"/>
    <n v="6.5649643755489606"/>
    <n v="1.5554783986715133"/>
  </r>
  <r>
    <x v="9"/>
    <x v="4"/>
    <x v="0"/>
    <x v="17"/>
    <m/>
    <m/>
    <n v="31.5"/>
    <s v="3840 x 2160"/>
    <s v="TBD"/>
    <s v="POB"/>
    <s v="PCB"/>
    <n v="5000"/>
    <n v="1152"/>
    <n v="3172.5"/>
    <n v="99933.75"/>
    <n v="867.80622839287832"/>
    <n v="205.61480082439067"/>
  </r>
  <r>
    <x v="9"/>
    <x v="4"/>
    <x v="0"/>
    <x v="17"/>
    <m/>
    <m/>
    <n v="49"/>
    <s v="5120 x 1440"/>
    <n v="1000000"/>
    <s v="POB"/>
    <s v="PCB"/>
    <n v="5000"/>
    <n v="1152"/>
    <n v="90"/>
    <n v="4410"/>
    <n v="36.33559803366515"/>
    <n v="8.3329199928831077"/>
  </r>
  <r>
    <x v="9"/>
    <x v="4"/>
    <x v="1"/>
    <x v="17"/>
    <m/>
    <s v="Open Cell"/>
    <n v="43"/>
    <s v="3840 x 2160"/>
    <n v="1000000"/>
    <s v="POB"/>
    <s v="PCB"/>
    <n v="4000"/>
    <n v="500"/>
    <n v="168.029"/>
    <n v="7225.2469999999994"/>
    <n v="85.648779451595971"/>
    <n v="14.951747872318041"/>
  </r>
  <r>
    <x v="9"/>
    <x v="4"/>
    <x v="1"/>
    <x v="17"/>
    <m/>
    <s v="Open Cell"/>
    <n v="50"/>
    <s v="3840 x 2160"/>
    <n v="1000000"/>
    <s v="POB"/>
    <s v="PCB"/>
    <n v="5929.950586864823"/>
    <n v="494.16254890540188"/>
    <n v="317.31099999999998"/>
    <n v="15865.55"/>
    <n v="218.68810478813054"/>
    <n v="32.831777717170851"/>
  </r>
  <r>
    <x v="9"/>
    <x v="4"/>
    <x v="1"/>
    <x v="17"/>
    <m/>
    <s v="Open Cell"/>
    <n v="55"/>
    <s v="3840 x 2160"/>
    <n v="1000000"/>
    <s v="POB"/>
    <s v="PCB"/>
    <n v="6804.6390532544374"/>
    <n v="567.05325443786978"/>
    <n v="3080.826"/>
    <n v="169445.43"/>
    <n v="2569.1684150174956"/>
    <n v="245.45233446462962"/>
  </r>
  <r>
    <x v="9"/>
    <x v="4"/>
    <x v="1"/>
    <x v="17"/>
    <m/>
    <s v="Open Cell"/>
    <n v="65"/>
    <s v="3840 x 2160"/>
    <n v="1000000"/>
    <s v="POB"/>
    <s v="PCB"/>
    <n v="9504"/>
    <n v="792"/>
    <n v="4320.9089999999997"/>
    <n v="280859.08499999996"/>
    <n v="5032.7094437023625"/>
    <n v="460.44222135168081"/>
  </r>
  <r>
    <x v="9"/>
    <x v="4"/>
    <x v="1"/>
    <x v="17"/>
    <m/>
    <s v="Open Cell"/>
    <n v="75"/>
    <s v="3840 x 2160"/>
    <n v="1000000"/>
    <s v="COB"/>
    <s v="PCB"/>
    <n v="13685.759999999997"/>
    <n v="1140.4799999999998"/>
    <n v="4025.23"/>
    <n v="301892.25"/>
    <n v="6241.8489118931748"/>
    <n v="823.8031914165332"/>
  </r>
  <r>
    <x v="9"/>
    <x v="4"/>
    <x v="1"/>
    <x v="17"/>
    <m/>
    <s v="Open Cell"/>
    <n v="85"/>
    <s v="3840 x 2160"/>
    <n v="1000000"/>
    <s v="COB"/>
    <s v="PCB"/>
    <n v="17578.598399999999"/>
    <n v="1464.8832"/>
    <n v="3225.5729999999999"/>
    <n v="274173.70500000002"/>
    <n v="6424.5801424862657"/>
    <n v="865.58108979009955"/>
  </r>
  <r>
    <x v="9"/>
    <x v="4"/>
    <x v="1"/>
    <x v="17"/>
    <m/>
    <s v="Open Cell"/>
    <n v="98"/>
    <s v="3840 x 2160"/>
    <n v="1000000"/>
    <s v="COB"/>
    <s v="PCB"/>
    <n v="20000"/>
    <n v="2000"/>
    <n v="366.553"/>
    <n v="35922.194000000003"/>
    <n v="970.48528354550865"/>
    <n v="147.54650346116659"/>
  </r>
  <r>
    <x v="9"/>
    <x v="4"/>
    <x v="1"/>
    <x v="17"/>
    <m/>
    <s v="Open Cell"/>
    <n v="100"/>
    <s v="3840 x 2160"/>
    <n v="1000000"/>
    <s v="COB"/>
    <s v="PCB"/>
    <n v="20000"/>
    <n v="2000"/>
    <n v="443.58199999999999"/>
    <n v="44358.2"/>
    <n v="1222.8521154089021"/>
    <n v="178.55255064973198"/>
  </r>
  <r>
    <x v="9"/>
    <x v="4"/>
    <x v="1"/>
    <x v="17"/>
    <m/>
    <s v="Open Cell"/>
    <n v="115"/>
    <s v="3840 x 2160"/>
    <n v="1000000"/>
    <s v="COB"/>
    <s v="PCB"/>
    <n v="32000"/>
    <n v="2000"/>
    <n v="2.7210000000000001"/>
    <n v="312.91500000000002"/>
    <n v="9.9202872331869454"/>
    <n v="1.3143224666048328"/>
  </r>
  <r>
    <x v="9"/>
    <x v="4"/>
    <x v="1"/>
    <x v="17"/>
    <m/>
    <s v="Open Cell"/>
    <n v="55"/>
    <s v="7680 x 4320"/>
    <n v="1000000"/>
    <s v="COB"/>
    <s v="PCB"/>
    <n v="5930"/>
    <n v="494"/>
    <n v="19.850000000000001"/>
    <n v="1091.75"/>
    <n v="16.553350639762613"/>
    <n v="3.579909044460762"/>
  </r>
  <r>
    <x v="9"/>
    <x v="4"/>
    <x v="1"/>
    <x v="17"/>
    <m/>
    <s v="Open Cell"/>
    <n v="65"/>
    <s v="7680 x 4320"/>
    <n v="1000000"/>
    <s v="COB"/>
    <s v="PCB"/>
    <n v="11999.750399999999"/>
    <n v="1333.3333333333337"/>
    <n v="71.319000000000003"/>
    <n v="4635.7350000000006"/>
    <n v="83.067661183192882"/>
    <n v="10.856934694786451"/>
  </r>
  <r>
    <x v="9"/>
    <x v="4"/>
    <x v="1"/>
    <x v="17"/>
    <m/>
    <s v="Open Cell"/>
    <n v="75"/>
    <s v="7680 x 4320"/>
    <n v="1000000"/>
    <s v="COB"/>
    <s v="PCB"/>
    <n v="17279.640575999994"/>
    <n v="1920"/>
    <n v="66.241"/>
    <n v="4968.0749999999998"/>
    <n v="102.71868036676557"/>
    <n v="21.346842561503983"/>
  </r>
  <r>
    <x v="9"/>
    <x v="4"/>
    <x v="1"/>
    <x v="17"/>
    <m/>
    <s v="Open Cell"/>
    <n v="85"/>
    <s v="7680 x 4320"/>
    <n v="1000000"/>
    <s v="COB"/>
    <s v="PCB"/>
    <n v="22194.738339839998"/>
    <n v="2466.1333333333341"/>
    <n v="48.811999999999998"/>
    <n v="4149.0199999999995"/>
    <n v="97.221983788629075"/>
    <n v="20.6253575066414"/>
  </r>
  <r>
    <x v="9"/>
    <x v="4"/>
    <x v="1"/>
    <x v="17"/>
    <m/>
    <s v="Open Cell"/>
    <n v="98"/>
    <s v="7680 x 4320"/>
    <n v="1000000"/>
    <s v="COB"/>
    <s v="PCB"/>
    <n v="32000"/>
    <n v="2000"/>
    <n v="1.3240000000000001"/>
    <n v="129.75200000000001"/>
    <n v="3.5054208134001184"/>
    <n v="0.7994133341532518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7">
  <r>
    <x v="0"/>
    <x v="0"/>
    <x v="0"/>
    <x v="0"/>
    <s v="XDR"/>
    <s v="LGD"/>
    <n v="31.5"/>
    <s v="6016 x 3384"/>
    <n v="1000000"/>
    <s v="POB"/>
    <s v="PCB"/>
    <n v="576"/>
    <n v="576"/>
    <n v="10"/>
    <n v="315"/>
    <n v="2.7354018231454003"/>
    <n v="6.6596616891861888"/>
  </r>
  <r>
    <x v="0"/>
    <x v="0"/>
    <x v="1"/>
    <x v="1"/>
    <s v="65R635"/>
    <s v="ChinaStar"/>
    <n v="65"/>
    <s v="3840 x 2160"/>
    <n v="1000000"/>
    <s v="POB"/>
    <s v="PCB"/>
    <n v="2560"/>
    <n v="160"/>
    <n v="0.11600000000000001"/>
    <n v="7.54"/>
    <n v="0.13510913918100892"/>
    <n v="6.4677333065355294E-2"/>
  </r>
  <r>
    <x v="0"/>
    <x v="0"/>
    <x v="1"/>
    <x v="1"/>
    <s v="75R648"/>
    <s v="ChinaStar"/>
    <n v="75"/>
    <s v="7680 x 4320"/>
    <n v="1000000"/>
    <s v="COB"/>
    <s v="PCB"/>
    <n v="40000"/>
    <n v="1000"/>
    <n v="0.315"/>
    <n v="23.625"/>
    <n v="0.48846461127596441"/>
    <n v="0.36779404542718913"/>
  </r>
  <r>
    <x v="0"/>
    <x v="1"/>
    <x v="0"/>
    <x v="0"/>
    <s v="XDR"/>
    <s v="LGD"/>
    <n v="31.5"/>
    <s v="6016 x 3384"/>
    <n v="1000000"/>
    <s v="POB"/>
    <s v="PCB"/>
    <n v="576"/>
    <n v="576"/>
    <n v="15"/>
    <n v="472.5"/>
    <n v="4.1031027347181004"/>
    <n v="9.8396501457725929"/>
  </r>
  <r>
    <x v="0"/>
    <x v="1"/>
    <x v="1"/>
    <x v="1"/>
    <s v="65R635"/>
    <s v="ChinaStar"/>
    <n v="65"/>
    <s v="3840 x 2160"/>
    <n v="1000000"/>
    <s v="POB"/>
    <s v="PCB"/>
    <n v="2560"/>
    <n v="160"/>
    <n v="1.89"/>
    <n v="122.85"/>
    <n v="2.2013471814836794"/>
    <n v="1.0537944783924267"/>
  </r>
  <r>
    <x v="0"/>
    <x v="1"/>
    <x v="1"/>
    <x v="1"/>
    <s v="75R635"/>
    <s v="ChinaStar"/>
    <n v="75"/>
    <s v="3840 x 2160"/>
    <n v="1000000"/>
    <s v="POB"/>
    <s v="PCB"/>
    <n v="3840"/>
    <n v="240"/>
    <n v="0.73499999999999999"/>
    <n v="55.125"/>
    <n v="1.1397507596439169"/>
    <n v="0.55489768802010209"/>
  </r>
  <r>
    <x v="0"/>
    <x v="2"/>
    <x v="0"/>
    <x v="0"/>
    <s v="XDR"/>
    <s v="LGD"/>
    <n v="31.5"/>
    <s v="6016 x 3384"/>
    <n v="1000000"/>
    <s v="POB"/>
    <s v="PCB"/>
    <n v="576"/>
    <n v="576"/>
    <n v="15"/>
    <n v="472.5"/>
    <n v="4.1031027347181004"/>
    <n v="9.8396501457725929"/>
  </r>
  <r>
    <x v="0"/>
    <x v="2"/>
    <x v="0"/>
    <x v="2"/>
    <s v="PA32UCX"/>
    <s v="AUO"/>
    <n v="31.5"/>
    <s v="3840 x 2160"/>
    <n v="1000000"/>
    <s v="POB"/>
    <s v="PCB"/>
    <n v="5000"/>
    <n v="1152"/>
    <n v="10"/>
    <n v="315"/>
    <n v="2.7354018231454003"/>
    <n v="3.6"/>
  </r>
  <r>
    <x v="0"/>
    <x v="2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7.2"/>
  </r>
  <r>
    <x v="0"/>
    <x v="2"/>
    <x v="2"/>
    <x v="3"/>
    <s v="Creator 17&quot;"/>
    <s v="AUO"/>
    <n v="17.3"/>
    <s v="3840 x 2160"/>
    <n v="1000000"/>
    <s v="COB"/>
    <s v="FPC"/>
    <n v="10000"/>
    <n v="240"/>
    <n v="3"/>
    <n v="51.900000000000006"/>
    <n v="0.24752181758100888"/>
    <n v="0.82499999999999996"/>
  </r>
  <r>
    <x v="0"/>
    <x v="2"/>
    <x v="1"/>
    <x v="4"/>
    <s v="65E8G"/>
    <s v="Open Cell"/>
    <n v="65"/>
    <s v="3840 x 2160"/>
    <n v="400000"/>
    <s v="POB"/>
    <s v="PCB"/>
    <n v="9504"/>
    <n v="792"/>
    <n v="0.21"/>
    <n v="13.65"/>
    <n v="0.24459413127596438"/>
    <n v="0.11708827537693631"/>
  </r>
  <r>
    <x v="0"/>
    <x v="2"/>
    <x v="1"/>
    <x v="4"/>
    <s v="75U9G"/>
    <s v="Open Cell"/>
    <n v="75"/>
    <s v="3840 x 2160"/>
    <n v="400000"/>
    <s v="POB"/>
    <s v="PCB"/>
    <n v="15360"/>
    <n v="1280"/>
    <n v="0.105"/>
    <n v="7.875"/>
    <n v="0.16282153709198813"/>
    <n v="7.9271098288586E-2"/>
  </r>
  <r>
    <x v="0"/>
    <x v="2"/>
    <x v="1"/>
    <x v="1"/>
    <s v="65R635"/>
    <s v="ChinaStar"/>
    <n v="65"/>
    <s v="3840 x 2160"/>
    <n v="1000000"/>
    <s v="POB"/>
    <s v="PCB"/>
    <n v="2560"/>
    <n v="160"/>
    <n v="60.164999999999999"/>
    <n v="3910.7249999999999"/>
    <n v="70.076218610563799"/>
    <n v="33.545790895492253"/>
  </r>
  <r>
    <x v="0"/>
    <x v="2"/>
    <x v="1"/>
    <x v="1"/>
    <s v="75R635"/>
    <s v="ChinaStar"/>
    <n v="75"/>
    <s v="3840 x 2160"/>
    <n v="1000000"/>
    <s v="POB"/>
    <s v="PCB"/>
    <n v="3840"/>
    <n v="240"/>
    <n v="5.25"/>
    <n v="393.75"/>
    <n v="8.1410768545994063"/>
    <n v="3.9635549144293005"/>
  </r>
  <r>
    <x v="0"/>
    <x v="2"/>
    <x v="1"/>
    <x v="1"/>
    <s v="55R635"/>
    <s v="Open Cell"/>
    <n v="55"/>
    <s v="3840 x 2160"/>
    <n v="1000000"/>
    <s v="POB"/>
    <s v="PCB"/>
    <n v="2048"/>
    <n v="128"/>
    <n v="14.49"/>
    <n v="796.95"/>
    <n v="12.083529006053412"/>
    <n v="6.1912880195993489"/>
  </r>
  <r>
    <x v="0"/>
    <x v="3"/>
    <x v="0"/>
    <x v="0"/>
    <s v="XDR"/>
    <s v="LGD"/>
    <n v="31.5"/>
    <s v="6016 x 3384"/>
    <n v="1000000"/>
    <s v="POB"/>
    <s v="PCB"/>
    <n v="576"/>
    <n v="576"/>
    <n v="20"/>
    <n v="630"/>
    <n v="5.4708036462908005"/>
    <n v="13.119533527696792"/>
  </r>
  <r>
    <x v="0"/>
    <x v="3"/>
    <x v="0"/>
    <x v="2"/>
    <s v="PA32UCX"/>
    <s v="AUO"/>
    <n v="31.5"/>
    <s v="3840 x 2160"/>
    <n v="1000000"/>
    <s v="POB"/>
    <s v="PCB"/>
    <n v="5000"/>
    <n v="1152"/>
    <n v="30"/>
    <n v="945"/>
    <n v="8.2062054694362008"/>
    <n v="10.8"/>
  </r>
  <r>
    <x v="0"/>
    <x v="3"/>
    <x v="0"/>
    <x v="2"/>
    <s v="PG32UQX"/>
    <s v="AUO"/>
    <n v="31.5"/>
    <s v="3840 x 2160"/>
    <n v="1000000"/>
    <s v="POB"/>
    <s v="PCB"/>
    <n v="4608"/>
    <n v="576"/>
    <n v="30"/>
    <n v="945"/>
    <n v="8.2062054694362008"/>
    <n v="10.8"/>
  </r>
  <r>
    <x v="0"/>
    <x v="3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1.36"/>
  </r>
  <r>
    <x v="0"/>
    <x v="3"/>
    <x v="1"/>
    <x v="4"/>
    <s v="75U9G"/>
    <s v="Open Cell"/>
    <n v="75"/>
    <s v="3840 x 2160"/>
    <n v="400000"/>
    <s v="POB"/>
    <s v="PCB"/>
    <n v="15360"/>
    <n v="1280"/>
    <n v="0.315"/>
    <n v="23.625"/>
    <n v="0.48846461127596441"/>
    <n v="0.23781329486575803"/>
  </r>
  <r>
    <x v="0"/>
    <x v="3"/>
    <x v="1"/>
    <x v="4"/>
    <m/>
    <s v="Open Cell"/>
    <n v="85"/>
    <s v="7680 x 4320"/>
    <n v="400000"/>
    <s v="POB"/>
    <s v="PCB"/>
    <n v="21060"/>
    <n v="2340"/>
    <n v="0.21"/>
    <n v="17.849999999999998"/>
    <n v="0.41827043750741832"/>
    <n v="0.33410018208404813"/>
  </r>
  <r>
    <x v="0"/>
    <x v="3"/>
    <x v="1"/>
    <x v="5"/>
    <s v="2021 Model"/>
    <s v="Open Cell"/>
    <n v="50"/>
    <s v="3840 x 2160"/>
    <n v="1000000"/>
    <s v="COB"/>
    <s v="PCB"/>
    <n v="5376"/>
    <n v="448"/>
    <n v="0.51100000000000001"/>
    <n v="25.55"/>
    <n v="0.3521769543026706"/>
    <n v="0.1984910080943138"/>
  </r>
  <r>
    <x v="0"/>
    <x v="3"/>
    <x v="1"/>
    <x v="5"/>
    <s v="2021 Model"/>
    <s v="Open Cell"/>
    <n v="55"/>
    <s v="3840 x 2160"/>
    <n v="1000000"/>
    <s v="COB"/>
    <s v="PCB"/>
    <n v="6912"/>
    <n v="576"/>
    <n v="8.3130000000000006"/>
    <n v="457.21500000000003"/>
    <n v="6.932393141982196"/>
    <n v="3.5519791102090679"/>
  </r>
  <r>
    <x v="0"/>
    <x v="3"/>
    <x v="1"/>
    <x v="5"/>
    <s v="2021 Model"/>
    <s v="Open Cell"/>
    <n v="65"/>
    <s v="3840 x 2160"/>
    <n v="1000000"/>
    <s v="COB"/>
    <s v="PCB"/>
    <n v="9504"/>
    <n v="792"/>
    <n v="14.98"/>
    <n v="973.7"/>
    <n v="17.447714697685463"/>
    <n v="8.352296976888125"/>
  </r>
  <r>
    <x v="0"/>
    <x v="3"/>
    <x v="1"/>
    <x v="5"/>
    <s v="2021 Model"/>
    <s v="Open Cell"/>
    <n v="65"/>
    <s v="7680 x 4320"/>
    <n v="1000000"/>
    <s v="COB"/>
    <s v="PCB"/>
    <n v="12096"/>
    <n v="1344"/>
    <n v="0.68899999999999995"/>
    <n v="44.784999999999997"/>
    <n v="0.80250169737685462"/>
    <n v="0.62794382443706021"/>
  </r>
  <r>
    <x v="0"/>
    <x v="3"/>
    <x v="1"/>
    <x v="5"/>
    <s v="2021 Model"/>
    <s v="Open Cell"/>
    <n v="75"/>
    <s v="3840 x 2160"/>
    <n v="1000000"/>
    <s v="COB"/>
    <s v="PCB"/>
    <n v="12000"/>
    <n v="1000"/>
    <n v="4.1100000000000003"/>
    <n v="308.25"/>
    <n v="6.3733001661721076"/>
    <n v="3.1028972758675097"/>
  </r>
  <r>
    <x v="0"/>
    <x v="3"/>
    <x v="1"/>
    <x v="5"/>
    <s v="2021 Model"/>
    <s v="Open Cell"/>
    <n v="75"/>
    <s v="7680 x 4320"/>
    <n v="1000000"/>
    <s v="COB"/>
    <s v="PCB"/>
    <n v="17279.640575999994"/>
    <n v="1919.9600639999994"/>
    <n v="0.63200000000000001"/>
    <n v="47.4"/>
    <n v="0.98003058516320485"/>
    <n v="0.73792329114280486"/>
  </r>
  <r>
    <x v="0"/>
    <x v="3"/>
    <x v="1"/>
    <x v="5"/>
    <s v="2021 Model"/>
    <s v="Open Cell"/>
    <n v="85"/>
    <s v="3840 x 2160"/>
    <n v="1000000"/>
    <s v="COB"/>
    <s v="PCB"/>
    <n v="15840"/>
    <n v="1320"/>
    <n v="1.9259999999999999"/>
    <n v="163.71"/>
    <n v="3.8361374411394658"/>
    <n v="2.0013290859148909"/>
  </r>
  <r>
    <x v="0"/>
    <x v="3"/>
    <x v="1"/>
    <x v="5"/>
    <s v="2021 Model"/>
    <s v="Open Cell"/>
    <n v="85"/>
    <s v="7680 x 4320"/>
    <n v="1000000"/>
    <s v="COB"/>
    <s v="PCB"/>
    <n v="21060"/>
    <n v="2340"/>
    <n v="0.48699999999999999"/>
    <n v="41.394999999999996"/>
    <n v="0.96998906221958447"/>
    <n v="0.77479423178538775"/>
  </r>
  <r>
    <x v="0"/>
    <x v="3"/>
    <x v="1"/>
    <x v="1"/>
    <s v="65R635"/>
    <s v="ChinaStar"/>
    <n v="65"/>
    <s v="3840 x 2160"/>
    <n v="1000000"/>
    <s v="POB"/>
    <s v="PCB"/>
    <n v="2560"/>
    <n v="160"/>
    <n v="71.400000000000006"/>
    <n v="4641"/>
    <n v="83.162004633827891"/>
    <n v="39.810013628158345"/>
  </r>
  <r>
    <x v="0"/>
    <x v="3"/>
    <x v="1"/>
    <x v="1"/>
    <s v="75R635"/>
    <s v="ChinaStar"/>
    <n v="75"/>
    <s v="3840 x 2160"/>
    <n v="1000000"/>
    <s v="POB"/>
    <s v="PCB"/>
    <n v="3840"/>
    <n v="240"/>
    <n v="7.0350000000000001"/>
    <n v="527.625"/>
    <n v="10.909042985163204"/>
    <n v="5.3111635853352626"/>
  </r>
  <r>
    <x v="0"/>
    <x v="3"/>
    <x v="1"/>
    <x v="1"/>
    <s v="55R635"/>
    <s v="Open Cell"/>
    <n v="55"/>
    <s v="3840 x 2160"/>
    <n v="1000000"/>
    <s v="POB"/>
    <s v="PCB"/>
    <n v="2048"/>
    <n v="128"/>
    <n v="15.54"/>
    <n v="854.69999999999993"/>
    <n v="12.959147049970325"/>
    <n v="6.639932078990606"/>
  </r>
  <r>
    <x v="1"/>
    <x v="0"/>
    <x v="0"/>
    <x v="0"/>
    <s v="XDR"/>
    <s v="LGD"/>
    <n v="31.5"/>
    <s v="6016 x 3384"/>
    <n v="1000000"/>
    <s v="POB"/>
    <s v="PCB"/>
    <n v="576"/>
    <n v="576"/>
    <n v="20"/>
    <n v="630"/>
    <n v="5.4708036462908005"/>
    <n v="13.119533527696792"/>
  </r>
  <r>
    <x v="1"/>
    <x v="0"/>
    <x v="0"/>
    <x v="2"/>
    <s v="PA32UCX"/>
    <s v="AUO"/>
    <n v="31.5"/>
    <s v="3840 x 2160"/>
    <n v="1000000"/>
    <s v="POB"/>
    <s v="PCB"/>
    <n v="5000"/>
    <n v="1152"/>
    <n v="50"/>
    <n v="1575"/>
    <n v="13.677009115727001"/>
    <n v="17"/>
  </r>
  <r>
    <x v="1"/>
    <x v="0"/>
    <x v="0"/>
    <x v="2"/>
    <s v="PG32UQX"/>
    <s v="AUO"/>
    <n v="31.5"/>
    <s v="3840 x 2160"/>
    <n v="1000000"/>
    <s v="POB"/>
    <s v="PCB"/>
    <n v="4608"/>
    <n v="576"/>
    <n v="50"/>
    <n v="1575"/>
    <n v="13.677009115727001"/>
    <n v="17"/>
  </r>
  <r>
    <x v="1"/>
    <x v="0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1.335"/>
  </r>
  <r>
    <x v="1"/>
    <x v="0"/>
    <x v="1"/>
    <x v="4"/>
    <s v="55E8G"/>
    <s v="Open Cell"/>
    <n v="55"/>
    <s v="3840 x 2160"/>
    <n v="400000"/>
    <s v="POB"/>
    <s v="PCB"/>
    <n v="2000"/>
    <n v="200"/>
    <n v="0.315"/>
    <n v="17.324999999999999"/>
    <n v="0.26268541317507416"/>
    <n v="0.13459321781737715"/>
  </r>
  <r>
    <x v="1"/>
    <x v="0"/>
    <x v="1"/>
    <x v="4"/>
    <s v="65E8G"/>
    <s v="Open Cell"/>
    <n v="65"/>
    <s v="3840 x 2160"/>
    <n v="400000"/>
    <s v="POB"/>
    <s v="PCB"/>
    <n v="9504"/>
    <n v="792"/>
    <n v="0.94499999999999995"/>
    <n v="61.424999999999997"/>
    <n v="1.1006735907418397"/>
    <n v="0.52689723919621334"/>
  </r>
  <r>
    <x v="1"/>
    <x v="0"/>
    <x v="1"/>
    <x v="4"/>
    <s v="75U9G"/>
    <s v="Open Cell"/>
    <n v="75"/>
    <s v="3840 x 2160"/>
    <n v="400000"/>
    <s v="POB"/>
    <s v="PCB"/>
    <n v="15360"/>
    <n v="1280"/>
    <n v="0.42"/>
    <n v="31.5"/>
    <n v="0.65128614836795251"/>
    <n v="0.317084393154344"/>
  </r>
  <r>
    <x v="1"/>
    <x v="0"/>
    <x v="1"/>
    <x v="4"/>
    <m/>
    <s v="Open Cell"/>
    <n v="85"/>
    <s v="7680 x 4320"/>
    <n v="400000"/>
    <s v="POB"/>
    <s v="PCB"/>
    <n v="21060"/>
    <n v="2340"/>
    <n v="0.105"/>
    <n v="8.9249999999999989"/>
    <n v="0.20913521875370916"/>
    <n v="0.16543506725239632"/>
  </r>
  <r>
    <x v="1"/>
    <x v="0"/>
    <x v="1"/>
    <x v="5"/>
    <s v="2021 Model"/>
    <s v="Open Cell"/>
    <n v="50"/>
    <s v="3840 x 2160"/>
    <n v="1000000"/>
    <s v="COB"/>
    <s v="PCB"/>
    <n v="5376"/>
    <n v="448"/>
    <n v="32.802999999999997"/>
    <n v="1640.1499999999999"/>
    <n v="22.607555052818991"/>
    <n v="12.741879723126759"/>
  </r>
  <r>
    <x v="1"/>
    <x v="0"/>
    <x v="1"/>
    <x v="5"/>
    <s v="2021 Model"/>
    <s v="Open Cell"/>
    <n v="55"/>
    <s v="3840 x 2160"/>
    <n v="1000000"/>
    <s v="COB"/>
    <s v="PCB"/>
    <n v="6912"/>
    <n v="576"/>
    <n v="99.787999999999997"/>
    <n v="5488.34"/>
    <n v="83.215403206077141"/>
    <n v="42.637422284318831"/>
  </r>
  <r>
    <x v="1"/>
    <x v="0"/>
    <x v="1"/>
    <x v="5"/>
    <s v="2021 Model"/>
    <s v="Open Cell"/>
    <n v="65"/>
    <s v="3840 x 2160"/>
    <n v="1000000"/>
    <s v="COB"/>
    <s v="PCB"/>
    <n v="9504"/>
    <n v="792"/>
    <n v="97.241"/>
    <n v="6320.665"/>
    <n v="113.25989485431454"/>
    <n v="54.218004694898404"/>
  </r>
  <r>
    <x v="1"/>
    <x v="0"/>
    <x v="1"/>
    <x v="5"/>
    <s v="2021 Model"/>
    <s v="Open Cell"/>
    <n v="65"/>
    <s v="7680 x 4320"/>
    <n v="1000000"/>
    <s v="COB"/>
    <s v="PCB"/>
    <n v="12096"/>
    <n v="1344"/>
    <n v="19.187999999999999"/>
    <n v="1247.22"/>
    <n v="22.348915194872401"/>
    <n v="17.487643110737753"/>
  </r>
  <r>
    <x v="1"/>
    <x v="0"/>
    <x v="1"/>
    <x v="5"/>
    <s v="2021 Model"/>
    <s v="Open Cell"/>
    <n v="75"/>
    <s v="3840 x 2160"/>
    <n v="1000000"/>
    <s v="COB"/>
    <s v="PCB"/>
    <n v="12000"/>
    <n v="1000"/>
    <n v="38.259"/>
    <n v="2869.4250000000002"/>
    <n v="59.327516072403562"/>
    <n v="28.884123327838214"/>
  </r>
  <r>
    <x v="1"/>
    <x v="0"/>
    <x v="1"/>
    <x v="5"/>
    <s v="2021 Model"/>
    <s v="Open Cell"/>
    <n v="75"/>
    <s v="7680 x 4320"/>
    <n v="1000000"/>
    <s v="COB"/>
    <s v="PCB"/>
    <n v="17279.640575999994"/>
    <n v="1919.9600639999994"/>
    <n v="11.756"/>
    <n v="881.7"/>
    <n v="18.229809429080117"/>
    <n v="13.457401277358322"/>
  </r>
  <r>
    <x v="1"/>
    <x v="0"/>
    <x v="1"/>
    <x v="5"/>
    <s v="2021 Model"/>
    <s v="Open Cell"/>
    <n v="85"/>
    <s v="3840 x 2160"/>
    <n v="1000000"/>
    <s v="COB"/>
    <s v="PCB"/>
    <n v="15840"/>
    <n v="1320"/>
    <n v="19.408999999999999"/>
    <n v="1649.7649999999999"/>
    <n v="38.658147245626104"/>
    <n v="20.168118498713454"/>
  </r>
  <r>
    <x v="1"/>
    <x v="0"/>
    <x v="1"/>
    <x v="5"/>
    <s v="2021 Model"/>
    <s v="Open Cell"/>
    <n v="85"/>
    <s v="7680 x 4320"/>
    <n v="1000000"/>
    <s v="COB"/>
    <s v="PCB"/>
    <n v="21060"/>
    <n v="2340"/>
    <n v="5.78"/>
    <n v="491.3"/>
    <n v="11.512395851394659"/>
    <n v="9.1068065592271505"/>
  </r>
  <r>
    <x v="1"/>
    <x v="0"/>
    <x v="1"/>
    <x v="6"/>
    <s v="Q70"/>
    <s v="Open Cell"/>
    <n v="75"/>
    <s v="3840 x 2160"/>
    <n v="1000000"/>
    <s v="POB"/>
    <s v="PCB"/>
    <n v="4000"/>
    <n v="252"/>
    <n v="5.2999999999999999E-2"/>
    <n v="3.9750000000000001"/>
    <n v="8.2186109198813057E-2"/>
    <n v="4.0013030564714849E-2"/>
  </r>
  <r>
    <x v="1"/>
    <x v="0"/>
    <x v="1"/>
    <x v="1"/>
    <s v="65R635"/>
    <s v="ChinaStar"/>
    <n v="65"/>
    <s v="3840 x 2160"/>
    <n v="1000000"/>
    <s v="POB"/>
    <s v="PCB"/>
    <n v="2560"/>
    <n v="160"/>
    <n v="68.271000000000001"/>
    <n v="4437.6149999999998"/>
    <n v="79.517552077816021"/>
    <n v="38.065398325041997"/>
  </r>
  <r>
    <x v="1"/>
    <x v="0"/>
    <x v="1"/>
    <x v="1"/>
    <s v="75R635"/>
    <s v="ChinaStar"/>
    <n v="75"/>
    <s v="3840 x 2160"/>
    <n v="1000000"/>
    <s v="POB"/>
    <s v="PCB"/>
    <n v="3840"/>
    <n v="240"/>
    <n v="11.234999999999999"/>
    <n v="842.625"/>
    <n v="17.42190446884273"/>
    <n v="8.4820075168787028"/>
  </r>
  <r>
    <x v="1"/>
    <x v="0"/>
    <x v="1"/>
    <x v="1"/>
    <s v="55R635"/>
    <s v="Open Cell"/>
    <n v="55"/>
    <s v="3840 x 2160"/>
    <n v="1000000"/>
    <s v="POB"/>
    <s v="PCB"/>
    <n v="2048"/>
    <n v="128"/>
    <n v="14.595000000000001"/>
    <n v="802.72500000000002"/>
    <n v="12.171090810445104"/>
    <n v="6.2361524255384753"/>
  </r>
  <r>
    <x v="1"/>
    <x v="1"/>
    <x v="0"/>
    <x v="7"/>
    <s v="X32 (Predator)"/>
    <s v="AUO"/>
    <n v="31.5"/>
    <s v="3840 x 2160"/>
    <n v="1000000"/>
    <s v="POB"/>
    <s v="PCB"/>
    <n v="2304"/>
    <n v="1152"/>
    <n v="30"/>
    <n v="945"/>
    <n v="8.2062054694362008"/>
    <n v="10.199999999999999"/>
  </r>
  <r>
    <x v="1"/>
    <x v="1"/>
    <x v="0"/>
    <x v="0"/>
    <s v="XDR"/>
    <s v="LGD"/>
    <n v="31.5"/>
    <s v="6016 x 3384"/>
    <n v="1000000"/>
    <s v="POB"/>
    <s v="PCB"/>
    <n v="576"/>
    <n v="576"/>
    <n v="20"/>
    <n v="630"/>
    <n v="5.4708036462908005"/>
    <n v="13.119533527696792"/>
  </r>
  <r>
    <x v="1"/>
    <x v="1"/>
    <x v="0"/>
    <x v="2"/>
    <s v="PA32UCX"/>
    <s v="AUO"/>
    <n v="31.5"/>
    <s v="3840 x 2160"/>
    <n v="1000000"/>
    <s v="POB"/>
    <s v="PCB"/>
    <n v="5000"/>
    <n v="1152"/>
    <n v="50"/>
    <n v="1575"/>
    <n v="13.677009115727001"/>
    <n v="17"/>
  </r>
  <r>
    <x v="1"/>
    <x v="1"/>
    <x v="0"/>
    <x v="2"/>
    <s v="PG32UQX"/>
    <s v="AUO"/>
    <n v="31.5"/>
    <s v="3840 x 2160"/>
    <n v="1000000"/>
    <s v="POB"/>
    <s v="PCB"/>
    <n v="4608"/>
    <n v="576"/>
    <n v="60"/>
    <n v="1890"/>
    <n v="16.412410938872402"/>
    <n v="20.399999999999999"/>
  </r>
  <r>
    <x v="1"/>
    <x v="1"/>
    <x v="2"/>
    <x v="7"/>
    <s v="PREDATOR HELIOS 500"/>
    <s v="AUO"/>
    <n v="17.3"/>
    <s v="3840 x 2160"/>
    <n v="1000000"/>
    <s v="COB"/>
    <s v="FPC"/>
    <n v="4000"/>
    <n v="1152"/>
    <n v="1"/>
    <n v="17.3"/>
    <n v="8.2507272527002962E-2"/>
    <n v="0.26500000000000001"/>
  </r>
  <r>
    <x v="1"/>
    <x v="1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1.325"/>
  </r>
  <r>
    <x v="1"/>
    <x v="1"/>
    <x v="3"/>
    <x v="0"/>
    <s v="iPad Pro"/>
    <s v="LGD/Sharp"/>
    <n v="12.9"/>
    <s v="2732 x 2048"/>
    <n v="1000000"/>
    <s v="COB"/>
    <s v="FPC"/>
    <n v="10384"/>
    <n v="2596"/>
    <n v="1000"/>
    <n v="12900"/>
    <n v="51.526267260771327"/>
    <n v="318.54355530842565"/>
  </r>
  <r>
    <x v="1"/>
    <x v="1"/>
    <x v="1"/>
    <x v="4"/>
    <s v="55E8G"/>
    <s v="Open Cell"/>
    <n v="55"/>
    <s v="3840 x 2160"/>
    <n v="400000"/>
    <s v="POB"/>
    <s v="PCB"/>
    <n v="2000"/>
    <n v="200"/>
    <n v="0.42"/>
    <n v="23.099999999999998"/>
    <n v="0.35024721756676558"/>
    <n v="0.17945762375650287"/>
  </r>
  <r>
    <x v="1"/>
    <x v="1"/>
    <x v="1"/>
    <x v="4"/>
    <s v="65E8G"/>
    <s v="Open Cell"/>
    <n v="65"/>
    <s v="3840 x 2160"/>
    <n v="400000"/>
    <s v="POB"/>
    <s v="PCB"/>
    <n v="9504"/>
    <n v="792"/>
    <n v="0.52500000000000002"/>
    <n v="34.125"/>
    <n v="0.61148532818991097"/>
    <n v="0.29272068844234084"/>
  </r>
  <r>
    <x v="1"/>
    <x v="1"/>
    <x v="1"/>
    <x v="4"/>
    <s v="75U9G"/>
    <s v="Open Cell"/>
    <n v="75"/>
    <s v="3840 x 2160"/>
    <n v="400000"/>
    <s v="POB"/>
    <s v="PCB"/>
    <n v="15360"/>
    <n v="1280"/>
    <n v="0.21"/>
    <n v="15.75"/>
    <n v="0.32564307418397626"/>
    <n v="0.158542196577172"/>
  </r>
  <r>
    <x v="1"/>
    <x v="1"/>
    <x v="1"/>
    <x v="4"/>
    <m/>
    <s v="Open Cell"/>
    <n v="85"/>
    <s v="7680 x 4320"/>
    <n v="400000"/>
    <s v="POB"/>
    <s v="PCB"/>
    <n v="21060"/>
    <n v="2340"/>
    <n v="0.105"/>
    <n v="8.9249999999999989"/>
    <n v="0.20913521875370916"/>
    <n v="0.16543506725239632"/>
  </r>
  <r>
    <x v="1"/>
    <x v="1"/>
    <x v="1"/>
    <x v="8"/>
    <s v="V75"/>
    <s v="BOE"/>
    <n v="75"/>
    <s v="3840 x 2160"/>
    <n v="1000000"/>
    <s v="COB"/>
    <s v="PCB"/>
    <n v="46080"/>
    <n v="2880"/>
    <n v="0.02"/>
    <n v="1.5"/>
    <n v="3.1013626112759644E-2"/>
    <n v="1.5099256816873526E-2"/>
  </r>
  <r>
    <x v="1"/>
    <x v="1"/>
    <x v="1"/>
    <x v="9"/>
    <m/>
    <s v="Open Cell"/>
    <n v="65"/>
    <s v="3840 x 2160"/>
    <n v="1000000"/>
    <s v="COB"/>
    <s v="PCB"/>
    <n v="16384"/>
    <n v="1000"/>
    <n v="2.14"/>
    <n v="139.1"/>
    <n v="2.4925306710979229"/>
    <n v="1.1931852824125893"/>
  </r>
  <r>
    <x v="1"/>
    <x v="1"/>
    <x v="1"/>
    <x v="9"/>
    <m/>
    <s v="Open Cell"/>
    <n v="65"/>
    <s v="7680 x 4320"/>
    <n v="1000000"/>
    <s v="COB"/>
    <s v="PCB"/>
    <n v="12000"/>
    <n v="1000"/>
    <n v="7.4999999999999997E-2"/>
    <n v="4.875"/>
    <n v="8.7355046884272994E-2"/>
    <n v="6.8353827043221363E-2"/>
  </r>
  <r>
    <x v="1"/>
    <x v="1"/>
    <x v="1"/>
    <x v="9"/>
    <m/>
    <s v="Open Cell"/>
    <n v="75"/>
    <s v="3840 x 2160"/>
    <n v="1000000"/>
    <s v="COB"/>
    <s v="PCB"/>
    <n v="12000"/>
    <n v="1000"/>
    <n v="2.4129999999999998"/>
    <n v="180.97499999999999"/>
    <n v="3.7417939905044508"/>
    <n v="1.8217253349557907"/>
  </r>
  <r>
    <x v="1"/>
    <x v="1"/>
    <x v="1"/>
    <x v="9"/>
    <m/>
    <s v="Open Cell"/>
    <n v="75"/>
    <s v="7680 x 4320"/>
    <n v="1000000"/>
    <s v="COB"/>
    <s v="PCB"/>
    <n v="16000"/>
    <n v="2000"/>
    <n v="0.108"/>
    <n v="8.1"/>
    <n v="0.16747358100890208"/>
    <n v="0.12363043024453034"/>
  </r>
  <r>
    <x v="1"/>
    <x v="1"/>
    <x v="1"/>
    <x v="9"/>
    <m/>
    <s v="Open Cell"/>
    <n v="86"/>
    <s v="3840 x 2160"/>
    <n v="1000000"/>
    <s v="COB"/>
    <s v="PCB"/>
    <n v="18000"/>
    <n v="1200"/>
    <n v="0.71699999999999997"/>
    <n v="61.661999999999999"/>
    <n v="1.4618946697723445"/>
    <n v="0.74504307092470234"/>
  </r>
  <r>
    <x v="1"/>
    <x v="1"/>
    <x v="1"/>
    <x v="9"/>
    <m/>
    <s v="Open Cell"/>
    <n v="86"/>
    <s v="7680 x 4320"/>
    <n v="1000000"/>
    <s v="COB"/>
    <s v="PCB"/>
    <n v="28800"/>
    <n v="2400"/>
    <n v="8.0000000000000002E-3"/>
    <n v="0.68800000000000006"/>
    <n v="1.6311237598575671E-2"/>
    <n v="1.2604576552563531E-2"/>
  </r>
  <r>
    <x v="1"/>
    <x v="1"/>
    <x v="1"/>
    <x v="5"/>
    <s v="2021 Model"/>
    <s v="Open Cell"/>
    <n v="43"/>
    <s v="3840 x 2160"/>
    <n v="1000000"/>
    <s v="COB"/>
    <s v="PCB"/>
    <n v="3976.0896000000002"/>
    <n v="331.3408"/>
    <n v="0.59499999999999997"/>
    <n v="25.584999999999997"/>
    <n v="0.30328707409851635"/>
    <n v="0.19876291358485396"/>
  </r>
  <r>
    <x v="1"/>
    <x v="1"/>
    <x v="1"/>
    <x v="5"/>
    <s v="2021 Model"/>
    <s v="Open Cell"/>
    <n v="50"/>
    <s v="3840 x 2160"/>
    <n v="1000000"/>
    <s v="COB"/>
    <s v="PCB"/>
    <n v="5376"/>
    <n v="448"/>
    <n v="25.471"/>
    <n v="1273.55"/>
    <n v="17.554401571513356"/>
    <n v="9.8938639279261569"/>
  </r>
  <r>
    <x v="1"/>
    <x v="1"/>
    <x v="1"/>
    <x v="5"/>
    <s v="2021 Model"/>
    <s v="Open Cell"/>
    <n v="55"/>
    <s v="3840 x 2160"/>
    <n v="1000000"/>
    <s v="COB"/>
    <s v="PCB"/>
    <n v="6912"/>
    <n v="576"/>
    <n v="131.91200000000001"/>
    <n v="7255.1600000000008"/>
    <n v="110.0043118182552"/>
    <n v="56.363366821351924"/>
  </r>
  <r>
    <x v="1"/>
    <x v="1"/>
    <x v="1"/>
    <x v="5"/>
    <s v="2021 Model"/>
    <s v="Open Cell"/>
    <n v="55"/>
    <s v="7680 x 4320"/>
    <n v="1000000"/>
    <s v="COB"/>
    <s v="PCB"/>
    <n v="8660.4497041420109"/>
    <n v="962.27218934911241"/>
    <n v="0.33900000000000002"/>
    <n v="18.645"/>
    <n v="0.28269953989317509"/>
    <n v="0.24576750456403776"/>
  </r>
  <r>
    <x v="1"/>
    <x v="1"/>
    <x v="1"/>
    <x v="5"/>
    <s v="2021 Model"/>
    <s v="Open Cell"/>
    <n v="65"/>
    <s v="3840 x 2160"/>
    <n v="1000000"/>
    <s v="COB"/>
    <s v="PCB"/>
    <n v="9504"/>
    <n v="792"/>
    <n v="154.393"/>
    <n v="10035.545"/>
    <n v="179.82677004804748"/>
    <n v="86.083857620339671"/>
  </r>
  <r>
    <x v="1"/>
    <x v="1"/>
    <x v="1"/>
    <x v="5"/>
    <s v="2021 Model"/>
    <s v="Open Cell"/>
    <n v="65"/>
    <s v="7680 x 4320"/>
    <n v="1000000"/>
    <s v="COB"/>
    <s v="PCB"/>
    <n v="12096"/>
    <n v="1344"/>
    <n v="21.741"/>
    <n v="1413.165"/>
    <n v="25.322480990813059"/>
    <n v="19.814407383289009"/>
  </r>
  <r>
    <x v="1"/>
    <x v="1"/>
    <x v="1"/>
    <x v="5"/>
    <s v="2021 Model"/>
    <s v="Open Cell"/>
    <n v="75"/>
    <s v="3840 x 2160"/>
    <n v="1000000"/>
    <s v="COB"/>
    <s v="PCB"/>
    <n v="12000"/>
    <n v="1000"/>
    <n v="75.430000000000007"/>
    <n v="5657.2500000000009"/>
    <n v="116.967890884273"/>
    <n v="56.94684708483851"/>
  </r>
  <r>
    <x v="1"/>
    <x v="1"/>
    <x v="1"/>
    <x v="5"/>
    <s v="2021 Model"/>
    <s v="Open Cell"/>
    <n v="75"/>
    <s v="7680 x 4320"/>
    <n v="1000000"/>
    <s v="COB"/>
    <s v="PCB"/>
    <n v="17279.640575999994"/>
    <n v="1919.9600639999994"/>
    <n v="13.842000000000001"/>
    <n v="1038.1500000000001"/>
    <n v="21.464530632640951"/>
    <n v="15.845300143007305"/>
  </r>
  <r>
    <x v="1"/>
    <x v="1"/>
    <x v="1"/>
    <x v="5"/>
    <s v="2021 Model"/>
    <s v="Open Cell"/>
    <n v="85"/>
    <s v="3840 x 2160"/>
    <n v="1000000"/>
    <s v="COB"/>
    <s v="PCB"/>
    <n v="15840"/>
    <n v="1320"/>
    <n v="23.707999999999998"/>
    <n v="2015.1799999999998"/>
    <n v="47.220740630599401"/>
    <n v="24.635259589236881"/>
  </r>
  <r>
    <x v="1"/>
    <x v="1"/>
    <x v="1"/>
    <x v="5"/>
    <s v="2021 Model"/>
    <s v="Open Cell"/>
    <n v="85"/>
    <s v="7680 x 4320"/>
    <n v="1000000"/>
    <s v="COB"/>
    <s v="PCB"/>
    <n v="21060"/>
    <n v="2340"/>
    <n v="6.6550000000000002"/>
    <n v="565.67500000000007"/>
    <n v="13.255189341008901"/>
    <n v="10.485432119663786"/>
  </r>
  <r>
    <x v="1"/>
    <x v="1"/>
    <x v="1"/>
    <x v="5"/>
    <s v="2021 Model"/>
    <s v="Open Cell"/>
    <n v="98"/>
    <s v="3840 x 2160"/>
    <n v="1000000"/>
    <s v="COB"/>
    <s v="PCB"/>
    <n v="21055.689965397924"/>
    <n v="1754.640830449827"/>
    <n v="7.9000000000000001E-2"/>
    <n v="7.742"/>
    <n v="0.20916030533127591"/>
    <n v="0.1231347334791872"/>
  </r>
  <r>
    <x v="1"/>
    <x v="1"/>
    <x v="1"/>
    <x v="6"/>
    <s v="Q70"/>
    <s v="Open Cell"/>
    <n v="75"/>
    <s v="3840 x 2160"/>
    <n v="1000000"/>
    <s v="POB"/>
    <s v="PCB"/>
    <n v="4000"/>
    <n v="252"/>
    <n v="0.105"/>
    <n v="7.875"/>
    <n v="0.16282153709198813"/>
    <n v="7.9271098288586E-2"/>
  </r>
  <r>
    <x v="1"/>
    <x v="1"/>
    <x v="1"/>
    <x v="1"/>
    <s v="65R635"/>
    <s v="ChinaStar"/>
    <n v="65"/>
    <s v="3840 x 2160"/>
    <n v="1000000"/>
    <s v="POB"/>
    <s v="PCB"/>
    <n v="2560"/>
    <n v="160"/>
    <n v="53.76"/>
    <n v="3494.4"/>
    <n v="62.616097606646882"/>
    <n v="29.974598496495695"/>
  </r>
  <r>
    <x v="1"/>
    <x v="1"/>
    <x v="1"/>
    <x v="1"/>
    <s v="75R635"/>
    <s v="ChinaStar"/>
    <n v="75"/>
    <s v="3840 x 2160"/>
    <n v="1000000"/>
    <s v="POB"/>
    <s v="PCB"/>
    <n v="3840"/>
    <n v="240"/>
    <n v="6.93"/>
    <n v="519.75"/>
    <n v="10.746221448071218"/>
    <n v="5.2318924870466761"/>
  </r>
  <r>
    <x v="1"/>
    <x v="1"/>
    <x v="1"/>
    <x v="1"/>
    <s v="55R635"/>
    <s v="Open Cell"/>
    <n v="55"/>
    <s v="3840 x 2160"/>
    <n v="1000000"/>
    <s v="POB"/>
    <s v="PCB"/>
    <n v="2048"/>
    <n v="128"/>
    <n v="12.705"/>
    <n v="698.77499999999998"/>
    <n v="10.594978331394659"/>
    <n v="5.428593118634212"/>
  </r>
  <r>
    <x v="1"/>
    <x v="2"/>
    <x v="0"/>
    <x v="7"/>
    <s v="X32 (Predator)"/>
    <s v="AUO"/>
    <n v="31.5"/>
    <s v="3840 x 2160"/>
    <n v="1000000"/>
    <s v="POB"/>
    <s v="PCB"/>
    <n v="2304"/>
    <n v="1152"/>
    <n v="50"/>
    <n v="1575"/>
    <n v="13.677009115727001"/>
    <n v="17"/>
  </r>
  <r>
    <x v="1"/>
    <x v="2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13.6"/>
  </r>
  <r>
    <x v="1"/>
    <x v="2"/>
    <x v="0"/>
    <x v="0"/>
    <s v="XDR"/>
    <s v="LGD"/>
    <n v="31.5"/>
    <s v="6016 x 3384"/>
    <n v="1000000"/>
    <s v="POB"/>
    <s v="PCB"/>
    <n v="576"/>
    <n v="576"/>
    <n v="20"/>
    <n v="630"/>
    <n v="5.4708036462908005"/>
    <n v="13.119533527696792"/>
  </r>
  <r>
    <x v="1"/>
    <x v="2"/>
    <x v="0"/>
    <x v="2"/>
    <s v="PA32UCX"/>
    <s v="AUO"/>
    <n v="31.5"/>
    <s v="3840 x 2160"/>
    <n v="1000000"/>
    <s v="POB"/>
    <s v="PCB"/>
    <n v="5000"/>
    <n v="1152"/>
    <n v="50"/>
    <n v="1575"/>
    <n v="13.677009115727001"/>
    <n v="17"/>
  </r>
  <r>
    <x v="1"/>
    <x v="2"/>
    <x v="0"/>
    <x v="2"/>
    <s v="PG32UQX"/>
    <s v="AUO"/>
    <n v="31.5"/>
    <s v="3840 x 2160"/>
    <n v="1000000"/>
    <s v="POB"/>
    <s v="PCB"/>
    <n v="4608"/>
    <n v="576"/>
    <n v="60"/>
    <n v="1890"/>
    <n v="16.412410938872402"/>
    <n v="20.399999999999999"/>
  </r>
  <r>
    <x v="1"/>
    <x v="2"/>
    <x v="0"/>
    <x v="5"/>
    <s v="Odyssey Neo G9"/>
    <s v="CSOT"/>
    <n v="49"/>
    <s v="5120 x 1440"/>
    <n v="1000000"/>
    <s v="POB"/>
    <s v="PCB"/>
    <n v="5000"/>
    <n v="1152"/>
    <n v="6"/>
    <n v="294"/>
    <n v="2.4223732022443434"/>
    <n v="2.6190000000000002"/>
  </r>
  <r>
    <x v="1"/>
    <x v="2"/>
    <x v="2"/>
    <x v="7"/>
    <s v="PREDATOR HELIOS 500"/>
    <s v="AUO"/>
    <n v="17.3"/>
    <s v="3840 x 2160"/>
    <n v="1000000"/>
    <s v="COB"/>
    <s v="FPC"/>
    <n v="4000"/>
    <n v="1152"/>
    <n v="2"/>
    <n v="34.6"/>
    <n v="0.16501454505400592"/>
    <n v="0.52"/>
  </r>
  <r>
    <x v="1"/>
    <x v="2"/>
    <x v="2"/>
    <x v="3"/>
    <s v="Creator 17&quot;"/>
    <s v="AUO"/>
    <n v="17.3"/>
    <s v="3840 x 2160"/>
    <n v="1000000"/>
    <s v="COB"/>
    <s v="FPC"/>
    <n v="10000"/>
    <n v="240"/>
    <n v="3"/>
    <n v="51.900000000000006"/>
    <n v="0.24752181758100888"/>
    <n v="0.78"/>
  </r>
  <r>
    <x v="1"/>
    <x v="2"/>
    <x v="3"/>
    <x v="0"/>
    <s v="iPad Pro"/>
    <s v="LGD/Sharp"/>
    <n v="12.9"/>
    <s v="2732 x 2048"/>
    <n v="1000000"/>
    <s v="COB"/>
    <s v="FPC"/>
    <n v="10384"/>
    <n v="2596"/>
    <n v="1000"/>
    <n v="12900"/>
    <n v="51.526267260771327"/>
    <n v="312.17268420225707"/>
  </r>
  <r>
    <x v="1"/>
    <x v="2"/>
    <x v="1"/>
    <x v="4"/>
    <s v="55E8G"/>
    <s v="Open Cell"/>
    <n v="55"/>
    <s v="3840 x 2160"/>
    <n v="400000"/>
    <s v="POB"/>
    <s v="PCB"/>
    <n v="2000"/>
    <n v="200"/>
    <n v="0.63"/>
    <n v="34.65"/>
    <n v="0.52537082635014831"/>
    <n v="0.26918643563475431"/>
  </r>
  <r>
    <x v="1"/>
    <x v="2"/>
    <x v="1"/>
    <x v="4"/>
    <s v="65E8G"/>
    <s v="Open Cell"/>
    <n v="65"/>
    <s v="3840 x 2160"/>
    <n v="400000"/>
    <s v="POB"/>
    <s v="PCB"/>
    <n v="9504"/>
    <n v="792"/>
    <n v="0.84"/>
    <n v="54.6"/>
    <n v="0.97837652510385753"/>
    <n v="0.46835310150774523"/>
  </r>
  <r>
    <x v="1"/>
    <x v="2"/>
    <x v="1"/>
    <x v="4"/>
    <s v="75U9G"/>
    <s v="Open Cell"/>
    <n v="75"/>
    <s v="3840 x 2160"/>
    <n v="400000"/>
    <s v="POB"/>
    <s v="PCB"/>
    <n v="15360"/>
    <n v="1280"/>
    <n v="0.21"/>
    <n v="15.75"/>
    <n v="0.32564307418397626"/>
    <n v="0.158542196577172"/>
  </r>
  <r>
    <x v="1"/>
    <x v="2"/>
    <x v="1"/>
    <x v="4"/>
    <m/>
    <s v="Open Cell"/>
    <n v="85"/>
    <s v="7680 x 4320"/>
    <n v="400000"/>
    <s v="POB"/>
    <s v="PCB"/>
    <n v="21060"/>
    <n v="2340"/>
    <n v="0.105"/>
    <n v="8.9249999999999989"/>
    <n v="0.20913521875370916"/>
    <n v="0.16543506725239632"/>
  </r>
  <r>
    <x v="1"/>
    <x v="2"/>
    <x v="1"/>
    <x v="8"/>
    <s v="V75"/>
    <s v="BOE"/>
    <n v="75"/>
    <s v="3840 x 2160"/>
    <n v="1000000"/>
    <s v="COB"/>
    <s v="PCB"/>
    <n v="46080"/>
    <n v="2880"/>
    <n v="5.2999999999999999E-2"/>
    <n v="3.9750000000000001"/>
    <n v="8.2186109198813057E-2"/>
    <n v="4.0013030564714849E-2"/>
  </r>
  <r>
    <x v="1"/>
    <x v="2"/>
    <x v="1"/>
    <x v="9"/>
    <m/>
    <s v="Open Cell"/>
    <n v="65"/>
    <s v="3840 x 2160"/>
    <n v="1000000"/>
    <s v="COB"/>
    <s v="PCB"/>
    <n v="16384"/>
    <n v="1000"/>
    <n v="12.43"/>
    <n v="807.94999999999993"/>
    <n v="14.477643103620178"/>
    <n v="6.9305107758824676"/>
  </r>
  <r>
    <x v="1"/>
    <x v="2"/>
    <x v="1"/>
    <x v="9"/>
    <m/>
    <s v="Open Cell"/>
    <n v="65"/>
    <s v="7680 x 4320"/>
    <n v="1000000"/>
    <s v="COB"/>
    <s v="PCB"/>
    <n v="12000"/>
    <n v="1000"/>
    <n v="0.43099999999999999"/>
    <n v="28.015000000000001"/>
    <n v="0.50200033609495553"/>
    <n v="0.39280665940837878"/>
  </r>
  <r>
    <x v="1"/>
    <x v="2"/>
    <x v="1"/>
    <x v="9"/>
    <m/>
    <s v="Open Cell"/>
    <n v="75"/>
    <s v="3840 x 2160"/>
    <n v="1000000"/>
    <s v="COB"/>
    <s v="PCB"/>
    <n v="12000"/>
    <n v="1000"/>
    <n v="14.007"/>
    <n v="1050.5249999999999"/>
    <n v="21.720393048071216"/>
    <n v="10.574764511697374"/>
  </r>
  <r>
    <x v="1"/>
    <x v="2"/>
    <x v="1"/>
    <x v="9"/>
    <m/>
    <s v="Open Cell"/>
    <n v="75"/>
    <s v="7680 x 4320"/>
    <n v="1000000"/>
    <s v="COB"/>
    <s v="PCB"/>
    <n v="16000"/>
    <n v="2000"/>
    <n v="0.627"/>
    <n v="47.024999999999999"/>
    <n v="0.97227717863501484"/>
    <n v="0.71774333114185673"/>
  </r>
  <r>
    <x v="1"/>
    <x v="2"/>
    <x v="1"/>
    <x v="9"/>
    <m/>
    <s v="Open Cell"/>
    <n v="86"/>
    <s v="3840 x 2160"/>
    <n v="1000000"/>
    <s v="COB"/>
    <s v="PCB"/>
    <n v="18000"/>
    <n v="1200"/>
    <n v="4.1660000000000004"/>
    <n v="358.27600000000001"/>
    <n v="8.4940769794582813"/>
    <n v="4.3289392377577549"/>
  </r>
  <r>
    <x v="1"/>
    <x v="2"/>
    <x v="1"/>
    <x v="9"/>
    <m/>
    <s v="Open Cell"/>
    <n v="86"/>
    <s v="7680 x 4320"/>
    <n v="1000000"/>
    <s v="COB"/>
    <s v="PCB"/>
    <n v="28800"/>
    <n v="2400"/>
    <n v="4.7E-2"/>
    <n v="4.0419999999999998"/>
    <n v="9.5828520891632074E-2"/>
    <n v="7.4051887246310746E-2"/>
  </r>
  <r>
    <x v="1"/>
    <x v="2"/>
    <x v="1"/>
    <x v="5"/>
    <s v="2021 Model"/>
    <s v="Open Cell"/>
    <n v="43"/>
    <s v="3840 x 2160"/>
    <n v="1000000"/>
    <s v="COB"/>
    <s v="PCB"/>
    <n v="3976.0896000000002"/>
    <n v="331.3408"/>
    <n v="12.884"/>
    <n v="554.01200000000006"/>
    <n v="6.5673120381265289"/>
    <n v="4.3039687035752241"/>
  </r>
  <r>
    <x v="1"/>
    <x v="2"/>
    <x v="1"/>
    <x v="5"/>
    <s v="2021 Model"/>
    <s v="Open Cell"/>
    <n v="50"/>
    <s v="3840 x 2160"/>
    <n v="1000000"/>
    <s v="COB"/>
    <s v="PCB"/>
    <n v="5376"/>
    <n v="448"/>
    <n v="50.021000000000001"/>
    <n v="2501.0500000000002"/>
    <n v="34.474057595252226"/>
    <n v="19.42997791758448"/>
  </r>
  <r>
    <x v="1"/>
    <x v="2"/>
    <x v="1"/>
    <x v="5"/>
    <s v="2021 Model"/>
    <s v="Open Cell"/>
    <n v="55"/>
    <s v="3840 x 2160"/>
    <n v="1000000"/>
    <s v="COB"/>
    <s v="PCB"/>
    <n v="6912"/>
    <n v="576"/>
    <n v="188.67"/>
    <n v="10376.849999999999"/>
    <n v="157.33605366267062"/>
    <n v="80.614928271760462"/>
  </r>
  <r>
    <x v="1"/>
    <x v="2"/>
    <x v="1"/>
    <x v="5"/>
    <s v="2021 Model"/>
    <s v="Open Cell"/>
    <n v="55"/>
    <s v="7680 x 4320"/>
    <n v="1000000"/>
    <s v="COB"/>
    <s v="PCB"/>
    <n v="8660.4497041420109"/>
    <n v="962.27218934911241"/>
    <n v="4.0970000000000004"/>
    <n v="225.33500000000004"/>
    <n v="3.4165782151691397"/>
    <n v="2.9702344135659664"/>
  </r>
  <r>
    <x v="1"/>
    <x v="2"/>
    <x v="1"/>
    <x v="5"/>
    <s v="2021 Model"/>
    <s v="Open Cell"/>
    <n v="65"/>
    <s v="3840 x 2160"/>
    <n v="1000000"/>
    <s v="COB"/>
    <s v="PCB"/>
    <n v="9504"/>
    <n v="792"/>
    <n v="196.45500000000001"/>
    <n v="12769.575000000001"/>
    <n v="228.81780980866472"/>
    <n v="109.53608161512393"/>
  </r>
  <r>
    <x v="1"/>
    <x v="2"/>
    <x v="1"/>
    <x v="5"/>
    <s v="2021 Model"/>
    <s v="Open Cell"/>
    <n v="65"/>
    <s v="7680 x 4320"/>
    <n v="1000000"/>
    <s v="COB"/>
    <s v="PCB"/>
    <n v="12096"/>
    <n v="1344"/>
    <n v="26.972000000000001"/>
    <n v="1753.18"/>
    <n v="31.415204327501488"/>
    <n v="24.581858973463557"/>
  </r>
  <r>
    <x v="1"/>
    <x v="2"/>
    <x v="1"/>
    <x v="5"/>
    <s v="2021 Model"/>
    <s v="Open Cell"/>
    <n v="75"/>
    <s v="3840 x 2160"/>
    <n v="1000000"/>
    <s v="COB"/>
    <s v="PCB"/>
    <n v="12000"/>
    <n v="1000"/>
    <n v="95.647999999999996"/>
    <n v="7173.5999999999995"/>
    <n v="148.31956552166173"/>
    <n v="72.210685801015956"/>
  </r>
  <r>
    <x v="1"/>
    <x v="2"/>
    <x v="1"/>
    <x v="5"/>
    <s v="2021 Model"/>
    <s v="Open Cell"/>
    <n v="75"/>
    <s v="7680 x 4320"/>
    <n v="1000000"/>
    <s v="COB"/>
    <s v="PCB"/>
    <n v="17279.640575999994"/>
    <n v="1919.9600639999994"/>
    <n v="19.417000000000002"/>
    <n v="1456.2750000000001"/>
    <n v="30.109578911572701"/>
    <n v="22.227148741278199"/>
  </r>
  <r>
    <x v="1"/>
    <x v="2"/>
    <x v="1"/>
    <x v="5"/>
    <s v="2021 Model"/>
    <s v="Open Cell"/>
    <n v="85"/>
    <s v="3840 x 2160"/>
    <n v="1000000"/>
    <s v="COB"/>
    <s v="PCB"/>
    <n v="15840"/>
    <n v="1320"/>
    <n v="34.953000000000003"/>
    <n v="2971.0050000000001"/>
    <n v="69.618126677127606"/>
    <n v="36.320070373823043"/>
  </r>
  <r>
    <x v="1"/>
    <x v="2"/>
    <x v="1"/>
    <x v="5"/>
    <s v="2021 Model"/>
    <s v="Open Cell"/>
    <n v="85"/>
    <s v="7680 x 4320"/>
    <n v="1000000"/>
    <s v="COB"/>
    <s v="PCB"/>
    <n v="21060"/>
    <n v="2340"/>
    <n v="8.8979999999999997"/>
    <n v="756.32999999999993"/>
    <n v="17.722715966385756"/>
    <n v="14.019440270588786"/>
  </r>
  <r>
    <x v="1"/>
    <x v="2"/>
    <x v="1"/>
    <x v="5"/>
    <s v="2021 Model"/>
    <s v="Open Cell"/>
    <n v="98"/>
    <s v="3840 x 2160"/>
    <n v="1000000"/>
    <s v="COB"/>
    <s v="PCB"/>
    <n v="21055.689965397924"/>
    <n v="1754.640830449827"/>
    <n v="1.232"/>
    <n v="120.736"/>
    <n v="3.2618417236472395"/>
    <n v="1.9202783752703627"/>
  </r>
  <r>
    <x v="1"/>
    <x v="2"/>
    <x v="1"/>
    <x v="6"/>
    <s v="Q70"/>
    <s v="Open Cell"/>
    <n v="75"/>
    <s v="3840 x 2160"/>
    <n v="1000000"/>
    <s v="POB"/>
    <s v="PCB"/>
    <n v="4000"/>
    <n v="252"/>
    <n v="0.105"/>
    <n v="7.875"/>
    <n v="0.16282153709198813"/>
    <n v="7.9271098288586E-2"/>
  </r>
  <r>
    <x v="1"/>
    <x v="2"/>
    <x v="1"/>
    <x v="6"/>
    <m/>
    <s v="Open Cell"/>
    <n v="86"/>
    <s v="3840 x 2160"/>
    <n v="1000000"/>
    <s v="POB"/>
    <s v="PCB"/>
    <n v="8000"/>
    <n v="576"/>
    <n v="2.1000000000000001E-2"/>
    <n v="1.806"/>
    <n v="4.2816998696261134E-2"/>
    <n v="2.1821345173526848E-2"/>
  </r>
  <r>
    <x v="1"/>
    <x v="2"/>
    <x v="1"/>
    <x v="1"/>
    <s v="65R635"/>
    <s v="ChinaStar"/>
    <n v="65"/>
    <s v="3840 x 2160"/>
    <n v="1000000"/>
    <s v="POB"/>
    <s v="PCB"/>
    <n v="2560"/>
    <n v="160"/>
    <n v="49.77"/>
    <n v="3235.05"/>
    <n v="57.968809112403562"/>
    <n v="27.74992126433391"/>
  </r>
  <r>
    <x v="1"/>
    <x v="2"/>
    <x v="1"/>
    <x v="1"/>
    <s v="75R635"/>
    <s v="ChinaStar"/>
    <n v="75"/>
    <s v="3840 x 2160"/>
    <n v="1000000"/>
    <s v="POB"/>
    <s v="PCB"/>
    <n v="3840"/>
    <n v="240"/>
    <n v="5.67"/>
    <n v="425.25"/>
    <n v="8.7923630029673596"/>
    <n v="4.2806393075836446"/>
  </r>
  <r>
    <x v="1"/>
    <x v="2"/>
    <x v="1"/>
    <x v="1"/>
    <s v="85X12"/>
    <s v="ChinaStar"/>
    <n v="85"/>
    <s v="7680 x 4320"/>
    <n v="1000000"/>
    <s v="COB"/>
    <s v="PCB"/>
    <n v="96000"/>
    <n v="1920"/>
    <n v="0.42"/>
    <n v="35.699999999999996"/>
    <n v="0.83654087501483665"/>
    <n v="0.66174026900958527"/>
  </r>
  <r>
    <x v="1"/>
    <x v="2"/>
    <x v="1"/>
    <x v="1"/>
    <s v="55R635"/>
    <s v="Open Cell"/>
    <n v="55"/>
    <s v="3840 x 2160"/>
    <n v="1000000"/>
    <s v="POB"/>
    <s v="PCB"/>
    <n v="2048"/>
    <n v="128"/>
    <n v="11.34"/>
    <n v="623.70000000000005"/>
    <n v="9.4566748743026707"/>
    <n v="4.8453558414255777"/>
  </r>
  <r>
    <x v="1"/>
    <x v="2"/>
    <x v="1"/>
    <x v="1"/>
    <m/>
    <s v="Open Cell"/>
    <n v="98"/>
    <s v="7680 x 4320"/>
    <n v="1000000"/>
    <s v="COB"/>
    <s v="PCB"/>
    <n v="96000"/>
    <n v="1920"/>
    <n v="0.21"/>
    <n v="20.58"/>
    <n v="0.55599574834896126"/>
    <n v="0.4963052017571889"/>
  </r>
  <r>
    <x v="1"/>
    <x v="3"/>
    <x v="0"/>
    <x v="7"/>
    <s v="X32 (Predator)"/>
    <s v="AUO"/>
    <n v="31.5"/>
    <s v="3840 x 2160"/>
    <n v="1000000"/>
    <s v="POB"/>
    <s v="PCB"/>
    <n v="2304"/>
    <n v="1152"/>
    <n v="50"/>
    <n v="1575"/>
    <n v="13.677009115727001"/>
    <n v="17"/>
  </r>
  <r>
    <x v="1"/>
    <x v="3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13.6"/>
  </r>
  <r>
    <x v="1"/>
    <x v="3"/>
    <x v="0"/>
    <x v="0"/>
    <s v="XDR"/>
    <s v="LGD"/>
    <n v="31.5"/>
    <s v="6016 x 3384"/>
    <n v="1000000"/>
    <s v="POB"/>
    <s v="PCB"/>
    <n v="576"/>
    <n v="576"/>
    <n v="15"/>
    <n v="472.5"/>
    <n v="4.1031027347181004"/>
    <n v="9.8396501457725929"/>
  </r>
  <r>
    <x v="1"/>
    <x v="3"/>
    <x v="0"/>
    <x v="2"/>
    <s v="PA32UCX"/>
    <s v="AUO"/>
    <n v="31.5"/>
    <s v="3840 x 2160"/>
    <n v="1000000"/>
    <s v="POB"/>
    <s v="PCB"/>
    <n v="5000"/>
    <n v="1152"/>
    <n v="50"/>
    <n v="1575"/>
    <n v="13.677009115727001"/>
    <n v="17"/>
  </r>
  <r>
    <x v="1"/>
    <x v="3"/>
    <x v="0"/>
    <x v="2"/>
    <s v="PG32UQX"/>
    <s v="AUO"/>
    <n v="31.5"/>
    <s v="3840 x 2160"/>
    <n v="1000000"/>
    <s v="POB"/>
    <s v="PCB"/>
    <n v="4608"/>
    <n v="576"/>
    <n v="60"/>
    <n v="1890"/>
    <n v="16.412410938872402"/>
    <n v="20.399999999999999"/>
  </r>
  <r>
    <x v="1"/>
    <x v="3"/>
    <x v="0"/>
    <x v="11"/>
    <s v="UltraSharp UP3221Q"/>
    <s v="LGD"/>
    <n v="31.5"/>
    <s v="3840 x 2160"/>
    <n v="1000000"/>
    <s v="POB"/>
    <s v="PCB"/>
    <n v="5000"/>
    <n v="1152"/>
    <n v="5"/>
    <n v="157.5"/>
    <n v="1.3677009115727001"/>
    <n v="1.7"/>
  </r>
  <r>
    <x v="1"/>
    <x v="3"/>
    <x v="0"/>
    <x v="12"/>
    <s v="279P2MRX"/>
    <s v="LGD"/>
    <n v="27"/>
    <s v="3840 x 2160"/>
    <n v="80000000"/>
    <s v="POB"/>
    <s v="PCB"/>
    <n v="2304"/>
    <n v="576"/>
    <n v="10"/>
    <n v="270"/>
    <n v="2.0096829721068246"/>
    <n v="2.72"/>
  </r>
  <r>
    <x v="1"/>
    <x v="3"/>
    <x v="0"/>
    <x v="5"/>
    <s v="Odyssey Neo G9"/>
    <s v="CSOT"/>
    <n v="49"/>
    <s v="5120 x 1440"/>
    <n v="1000000"/>
    <s v="POB"/>
    <s v="PCB"/>
    <n v="5000"/>
    <n v="1152"/>
    <n v="17"/>
    <n v="833"/>
    <n v="6.8633907396923055"/>
    <n v="7.1978849999999994"/>
  </r>
  <r>
    <x v="1"/>
    <x v="3"/>
    <x v="2"/>
    <x v="7"/>
    <s v="PREDATOR HELIOS 500"/>
    <s v="AUO"/>
    <n v="17.3"/>
    <s v="3840 x 2160"/>
    <n v="1000000"/>
    <s v="COB"/>
    <s v="FPC"/>
    <n v="4000"/>
    <n v="1152"/>
    <n v="3"/>
    <n v="51.900000000000006"/>
    <n v="0.24752181758100888"/>
    <n v="0.76800000000000002"/>
  </r>
  <r>
    <x v="1"/>
    <x v="3"/>
    <x v="2"/>
    <x v="0"/>
    <s v="Macbook"/>
    <s v="LGD/Sharp"/>
    <n v="14.2"/>
    <s v="3024 x 1964"/>
    <n v="1000000"/>
    <s v="COB"/>
    <s v="FPC"/>
    <n v="10384"/>
    <n v="2596"/>
    <n v="1350"/>
    <n v="19170"/>
    <n v="80.222330548771467"/>
    <n v="311.5647689751263"/>
  </r>
  <r>
    <x v="1"/>
    <x v="3"/>
    <x v="2"/>
    <x v="0"/>
    <s v="Macbook Pro"/>
    <s v="LGD/Sharp"/>
    <n v="16.2"/>
    <s v="3456 x 2234"/>
    <n v="1000000"/>
    <s v="COB"/>
    <s v="FPC"/>
    <n v="10384"/>
    <n v="2596"/>
    <n v="1250"/>
    <n v="20250"/>
    <n v="96.491059610387481"/>
    <n v="335.44871767347803"/>
  </r>
  <r>
    <x v="1"/>
    <x v="3"/>
    <x v="2"/>
    <x v="13"/>
    <s v="AERO 16"/>
    <s v="AUO"/>
    <n v="16"/>
    <s v="2560 x 1600"/>
    <n v="1000000"/>
    <s v="COB"/>
    <s v="FPC"/>
    <n v="4000"/>
    <n v="1152"/>
    <n v="2"/>
    <n v="32"/>
    <n v="0.14845928988764046"/>
    <n v="0.38262381502890175"/>
  </r>
  <r>
    <x v="1"/>
    <x v="3"/>
    <x v="2"/>
    <x v="13"/>
    <s v="AERO 17"/>
    <s v="AUO"/>
    <n v="17.3"/>
    <s v="3840 x 2160"/>
    <n v="1000000"/>
    <s v="COB"/>
    <s v="FPC"/>
    <n v="4000"/>
    <n v="1152"/>
    <n v="2"/>
    <n v="34.6"/>
    <n v="0.16501454505400592"/>
    <n v="0.51200000000000001"/>
  </r>
  <r>
    <x v="1"/>
    <x v="3"/>
    <x v="2"/>
    <x v="3"/>
    <s v="Creator Z16"/>
    <s v="AUO"/>
    <n v="16"/>
    <s v="2560 x 1600"/>
    <n v="1000000"/>
    <s v="COB"/>
    <s v="FPC"/>
    <n v="4000"/>
    <n v="1152"/>
    <n v="2"/>
    <n v="32"/>
    <n v="0.14845928988764046"/>
    <n v="0.38262381502890175"/>
  </r>
  <r>
    <x v="1"/>
    <x v="3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1.024"/>
  </r>
  <r>
    <x v="1"/>
    <x v="3"/>
    <x v="3"/>
    <x v="0"/>
    <s v="iPad Pro"/>
    <s v="LGD/Sharp"/>
    <n v="12.9"/>
    <s v="2732 x 2048"/>
    <n v="1000000"/>
    <s v="COB"/>
    <s v="FPC"/>
    <n v="10384"/>
    <n v="2596"/>
    <n v="1900"/>
    <n v="24510"/>
    <n v="97.899907795465509"/>
    <n v="581.26553798460259"/>
  </r>
  <r>
    <x v="1"/>
    <x v="3"/>
    <x v="1"/>
    <x v="4"/>
    <s v="55E8G"/>
    <s v="Open Cell"/>
    <n v="55"/>
    <s v="3840 x 2160"/>
    <n v="400000"/>
    <s v="POB"/>
    <s v="PCB"/>
    <n v="2000"/>
    <n v="200"/>
    <n v="0.84"/>
    <n v="46.199999999999996"/>
    <n v="0.70049443513353116"/>
    <n v="0.35891524751300574"/>
  </r>
  <r>
    <x v="1"/>
    <x v="3"/>
    <x v="1"/>
    <x v="4"/>
    <s v="65E8G"/>
    <s v="Open Cell"/>
    <n v="65"/>
    <s v="3840 x 2160"/>
    <n v="400000"/>
    <s v="POB"/>
    <s v="PCB"/>
    <n v="9504"/>
    <n v="792"/>
    <n v="1.3129999999999999"/>
    <n v="85.344999999999999"/>
    <n v="1.529295687454006"/>
    <n v="0.73208050271389224"/>
  </r>
  <r>
    <x v="1"/>
    <x v="3"/>
    <x v="1"/>
    <x v="4"/>
    <s v="75U9G"/>
    <s v="Open Cell"/>
    <n v="75"/>
    <s v="3840 x 2160"/>
    <n v="400000"/>
    <s v="POB"/>
    <s v="PCB"/>
    <n v="15360"/>
    <n v="1280"/>
    <n v="0.47299999999999998"/>
    <n v="35.475000000000001"/>
    <n v="0.73347225756676548"/>
    <n v="0.35709742371905889"/>
  </r>
  <r>
    <x v="1"/>
    <x v="3"/>
    <x v="1"/>
    <x v="4"/>
    <s v="75U9G"/>
    <s v="Open Cell"/>
    <n v="85"/>
    <s v="3840 x 2160"/>
    <n v="400000"/>
    <s v="POB"/>
    <s v="PCB"/>
    <n v="15360"/>
    <n v="1280"/>
    <n v="0.105"/>
    <n v="8.9249999999999989"/>
    <n v="0.20913521875370916"/>
    <n v="0.10910672586763424"/>
  </r>
  <r>
    <x v="1"/>
    <x v="3"/>
    <x v="1"/>
    <x v="4"/>
    <m/>
    <s v="Open Cell"/>
    <n v="85"/>
    <s v="7680 x 4320"/>
    <n v="400000"/>
    <s v="POB"/>
    <s v="PCB"/>
    <n v="21060"/>
    <n v="2340"/>
    <n v="0.21"/>
    <n v="17.849999999999998"/>
    <n v="0.41827043750741832"/>
    <n v="0.33087013450479263"/>
  </r>
  <r>
    <x v="1"/>
    <x v="3"/>
    <x v="1"/>
    <x v="8"/>
    <s v="V75"/>
    <s v="BOE"/>
    <n v="75"/>
    <s v="3840 x 2160"/>
    <n v="1000000"/>
    <s v="COB"/>
    <s v="PCB"/>
    <n v="46080"/>
    <n v="2880"/>
    <n v="0.52500000000000002"/>
    <n v="39.375"/>
    <n v="0.81410768545994072"/>
    <n v="0.39635549144293009"/>
  </r>
  <r>
    <x v="1"/>
    <x v="3"/>
    <x v="1"/>
    <x v="8"/>
    <s v="V75"/>
    <s v="BOE"/>
    <n v="85"/>
    <s v="7680 x 4320"/>
    <n v="1000000"/>
    <s v="COB"/>
    <s v="PCB"/>
    <n v="46080"/>
    <n v="2880"/>
    <n v="1.365"/>
    <n v="116.02500000000001"/>
    <n v="2.7187578437982194"/>
    <n v="2.1506558742811528"/>
  </r>
  <r>
    <x v="1"/>
    <x v="3"/>
    <x v="1"/>
    <x v="9"/>
    <m/>
    <s v="Open Cell"/>
    <n v="65"/>
    <s v="3840 x 2160"/>
    <n v="1000000"/>
    <s v="COB"/>
    <s v="PCB"/>
    <n v="16384"/>
    <n v="1000"/>
    <n v="7.0309999999999997"/>
    <n v="457.01499999999999"/>
    <n v="8.1892444619109792"/>
    <n v="3.9202269722630434"/>
  </r>
  <r>
    <x v="1"/>
    <x v="3"/>
    <x v="1"/>
    <x v="9"/>
    <m/>
    <s v="Open Cell"/>
    <n v="65"/>
    <s v="7680 x 4320"/>
    <n v="1000000"/>
    <s v="COB"/>
    <s v="PCB"/>
    <n v="12000"/>
    <n v="1000"/>
    <n v="0.24399999999999999"/>
    <n v="15.86"/>
    <n v="0.28419508586350145"/>
    <n v="0.22237778398061347"/>
  </r>
  <r>
    <x v="1"/>
    <x v="3"/>
    <x v="1"/>
    <x v="9"/>
    <m/>
    <s v="Open Cell"/>
    <n v="75"/>
    <s v="3840 x 2160"/>
    <n v="1000000"/>
    <s v="COB"/>
    <s v="PCB"/>
    <n v="12000"/>
    <n v="1000"/>
    <n v="7.9210000000000003"/>
    <n v="594.07500000000005"/>
    <n v="12.282946621958457"/>
    <n v="5.9800606623227601"/>
  </r>
  <r>
    <x v="1"/>
    <x v="3"/>
    <x v="1"/>
    <x v="9"/>
    <m/>
    <s v="Open Cell"/>
    <n v="75"/>
    <s v="7680 x 4320"/>
    <n v="1000000"/>
    <s v="COB"/>
    <s v="PCB"/>
    <n v="16000"/>
    <n v="2000"/>
    <n v="0.35499999999999998"/>
    <n v="26.625"/>
    <n v="0.55049186350148371"/>
    <n v="0.40637780311859506"/>
  </r>
  <r>
    <x v="1"/>
    <x v="3"/>
    <x v="1"/>
    <x v="9"/>
    <m/>
    <s v="Open Cell"/>
    <n v="86"/>
    <s v="3840 x 2160"/>
    <n v="1000000"/>
    <s v="COB"/>
    <s v="PCB"/>
    <n v="18000"/>
    <n v="1200"/>
    <n v="2.3559999999999999"/>
    <n v="202.61599999999999"/>
    <n v="4.8036594727805353"/>
    <n v="2.448147106134726"/>
  </r>
  <r>
    <x v="1"/>
    <x v="3"/>
    <x v="1"/>
    <x v="9"/>
    <m/>
    <s v="Open Cell"/>
    <n v="86"/>
    <s v="7680 x 4320"/>
    <n v="1000000"/>
    <s v="COB"/>
    <s v="PCB"/>
    <n v="28800"/>
    <n v="2400"/>
    <n v="2.7E-2"/>
    <n v="2.3220000000000001"/>
    <n v="5.5050426895192892E-2"/>
    <n v="4.254044586490191E-2"/>
  </r>
  <r>
    <x v="1"/>
    <x v="3"/>
    <x v="1"/>
    <x v="5"/>
    <s v="2021 Model"/>
    <s v="Open Cell"/>
    <n v="43"/>
    <s v="3840 x 2160"/>
    <n v="1000000"/>
    <s v="COB"/>
    <s v="PCB"/>
    <n v="3976.0896000000002"/>
    <n v="331.3408"/>
    <n v="13.241"/>
    <n v="569.36299999999994"/>
    <n v="6.7492842825856387"/>
    <n v="4.4232264517261362"/>
  </r>
  <r>
    <x v="1"/>
    <x v="3"/>
    <x v="1"/>
    <x v="5"/>
    <s v="2021 Model"/>
    <s v="Open Cell"/>
    <n v="50"/>
    <s v="3840 x 2160"/>
    <n v="1000000"/>
    <s v="COB"/>
    <s v="PCB"/>
    <n v="5376"/>
    <n v="448"/>
    <n v="59.978000000000002"/>
    <n v="2998.9"/>
    <n v="41.336339266468848"/>
    <n v="23.297639302310671"/>
  </r>
  <r>
    <x v="1"/>
    <x v="3"/>
    <x v="1"/>
    <x v="5"/>
    <s v="2021 Model"/>
    <s v="Open Cell"/>
    <n v="55"/>
    <s v="3840 x 2160"/>
    <n v="1000000"/>
    <s v="COB"/>
    <s v="PCB"/>
    <n v="6912"/>
    <n v="576"/>
    <n v="202.596"/>
    <n v="11142.78"/>
    <n v="168.94925069084866"/>
    <n v="86.565230339458239"/>
  </r>
  <r>
    <x v="1"/>
    <x v="3"/>
    <x v="1"/>
    <x v="5"/>
    <s v="2021 Model"/>
    <s v="Open Cell"/>
    <n v="55"/>
    <s v="7680 x 4320"/>
    <n v="1000000"/>
    <s v="COB"/>
    <s v="PCB"/>
    <n v="8660.4497041420109"/>
    <n v="962.27218934911241"/>
    <n v="7.8940000000000001"/>
    <n v="434.17"/>
    <n v="6.5829798463620177"/>
    <n v="5.7229754602611029"/>
  </r>
  <r>
    <x v="1"/>
    <x v="3"/>
    <x v="1"/>
    <x v="5"/>
    <s v="2021 Model"/>
    <s v="Open Cell"/>
    <n v="65"/>
    <s v="3840 x 2160"/>
    <n v="1000000"/>
    <s v="COB"/>
    <s v="PCB"/>
    <n v="9504"/>
    <n v="792"/>
    <n v="197.92400000000001"/>
    <n v="12865.060000000001"/>
    <n v="230.52880399363798"/>
    <n v="110.3551419795464"/>
  </r>
  <r>
    <x v="1"/>
    <x v="3"/>
    <x v="1"/>
    <x v="5"/>
    <s v="2021 Model"/>
    <s v="Open Cell"/>
    <n v="65"/>
    <s v="7680 x 4320"/>
    <n v="1000000"/>
    <s v="COB"/>
    <s v="PCB"/>
    <n v="12096"/>
    <n v="1344"/>
    <n v="23.952000000000002"/>
    <n v="1556.88"/>
    <n v="27.897707772961425"/>
    <n v="21.829478204523177"/>
  </r>
  <r>
    <x v="1"/>
    <x v="3"/>
    <x v="1"/>
    <x v="5"/>
    <s v="2021 Model"/>
    <s v="Open Cell"/>
    <n v="75"/>
    <s v="3840 x 2160"/>
    <n v="1000000"/>
    <s v="COB"/>
    <s v="PCB"/>
    <n v="12000"/>
    <n v="1000"/>
    <n v="90.635999999999996"/>
    <n v="6797.7"/>
    <n v="140.54755081780417"/>
    <n v="68.426812042707439"/>
  </r>
  <r>
    <x v="1"/>
    <x v="3"/>
    <x v="1"/>
    <x v="5"/>
    <s v="2021 Model"/>
    <s v="Open Cell"/>
    <n v="75"/>
    <s v="7680 x 4320"/>
    <n v="1000000"/>
    <s v="COB"/>
    <s v="PCB"/>
    <n v="17279.640575999994"/>
    <n v="1919.9600639999994"/>
    <n v="14.144"/>
    <n v="1060.8"/>
    <n v="21.93283638694362"/>
    <n v="16.191007457209604"/>
  </r>
  <r>
    <x v="1"/>
    <x v="3"/>
    <x v="1"/>
    <x v="5"/>
    <s v="2021 Model"/>
    <s v="Open Cell"/>
    <n v="85"/>
    <s v="3840 x 2160"/>
    <n v="1000000"/>
    <s v="COB"/>
    <s v="PCB"/>
    <n v="15840"/>
    <n v="1320"/>
    <n v="46.658999999999999"/>
    <n v="3966.0149999999999"/>
    <n v="92.933715922183964"/>
    <n v="48.483911640551867"/>
  </r>
  <r>
    <x v="1"/>
    <x v="3"/>
    <x v="1"/>
    <x v="5"/>
    <s v="2021 Model"/>
    <s v="Open Cell"/>
    <n v="85"/>
    <s v="7680 x 4320"/>
    <n v="1000000"/>
    <s v="COB"/>
    <s v="PCB"/>
    <n v="21060"/>
    <n v="2340"/>
    <n v="13.651"/>
    <n v="1160.335"/>
    <n v="27.189570201970323"/>
    <n v="21.508134314880593"/>
  </r>
  <r>
    <x v="1"/>
    <x v="3"/>
    <x v="1"/>
    <x v="5"/>
    <s v="2021 Model"/>
    <s v="Open Cell"/>
    <n v="98"/>
    <s v="3840 x 2160"/>
    <n v="1000000"/>
    <s v="COB"/>
    <s v="PCB"/>
    <n v="21055.689965397924"/>
    <n v="1754.640830449827"/>
    <n v="3.42"/>
    <n v="335.15999999999997"/>
    <n v="9.0547879016830848"/>
    <n v="5.330642892390129"/>
  </r>
  <r>
    <x v="1"/>
    <x v="3"/>
    <x v="1"/>
    <x v="14"/>
    <s v="XLED EP1 55"/>
    <s v="Open Cell"/>
    <n v="55"/>
    <s v="3840 x 2160"/>
    <m/>
    <s v="COB"/>
    <s v="PCB"/>
    <n v="8000"/>
    <n v="2000"/>
    <n v="2"/>
    <n v="110"/>
    <n v="1.6678438931750741"/>
    <n v="0.85456011312620417"/>
  </r>
  <r>
    <x v="1"/>
    <x v="3"/>
    <x v="1"/>
    <x v="14"/>
    <s v="XLED EP1 65"/>
    <s v="Open Cell"/>
    <n v="65"/>
    <s v="3840 x 2160"/>
    <m/>
    <s v="COB"/>
    <s v="PCB"/>
    <n v="8000"/>
    <n v="2000"/>
    <n v="9"/>
    <n v="585"/>
    <n v="10.482605626112759"/>
    <n v="5.018068944725842"/>
  </r>
  <r>
    <x v="1"/>
    <x v="3"/>
    <x v="1"/>
    <x v="14"/>
    <s v="XLED DX1"/>
    <s v="Open Cell"/>
    <n v="65"/>
    <s v="7680 x 4320"/>
    <n v="1000000"/>
    <s v="COB"/>
    <s v="PCB"/>
    <n v="12096"/>
    <n v="1344"/>
    <n v="0.5"/>
    <n v="32.5"/>
    <n v="0.58236697922848668"/>
    <n v="0.4556921802881424"/>
  </r>
  <r>
    <x v="1"/>
    <x v="3"/>
    <x v="1"/>
    <x v="14"/>
    <s v="XLED DX1"/>
    <s v="Open Cell"/>
    <n v="75"/>
    <s v="7680 x 4320"/>
    <n v="1000000"/>
    <s v="COB"/>
    <s v="PCB"/>
    <n v="17279.640575999994"/>
    <n v="1919.9600639999994"/>
    <n v="0.4"/>
    <n v="30"/>
    <n v="0.62027252225519292"/>
    <n v="0.45789048238714941"/>
  </r>
  <r>
    <x v="1"/>
    <x v="3"/>
    <x v="1"/>
    <x v="14"/>
    <s v="XLED DX1"/>
    <s v="Open Cell"/>
    <n v="85"/>
    <s v="7680 x 4320"/>
    <n v="1000000"/>
    <s v="COB"/>
    <s v="PCB"/>
    <n v="21060"/>
    <n v="2340"/>
    <n v="0.1"/>
    <n v="8.5"/>
    <n v="0.19917639881305638"/>
    <n v="0.15755720690704414"/>
  </r>
  <r>
    <x v="1"/>
    <x v="3"/>
    <x v="1"/>
    <x v="6"/>
    <s v="Q70"/>
    <s v="Open Cell"/>
    <n v="75"/>
    <s v="3840 x 2160"/>
    <n v="1000000"/>
    <s v="POB"/>
    <s v="PCB"/>
    <n v="4000"/>
    <n v="252"/>
    <n v="0.21"/>
    <n v="15.75"/>
    <n v="0.32564307418397626"/>
    <n v="0.158542196577172"/>
  </r>
  <r>
    <x v="1"/>
    <x v="3"/>
    <x v="1"/>
    <x v="6"/>
    <m/>
    <s v="Open Cell"/>
    <n v="86"/>
    <s v="3840 x 2160"/>
    <n v="1000000"/>
    <s v="POB"/>
    <s v="PCB"/>
    <n v="8000"/>
    <n v="576"/>
    <n v="5.2999999999999999E-2"/>
    <n v="4.5579999999999998"/>
    <n v="0.10806194909056381"/>
    <n v="5.5072918771282044E-2"/>
  </r>
  <r>
    <x v="1"/>
    <x v="3"/>
    <x v="1"/>
    <x v="1"/>
    <s v="65R635"/>
    <s v="ChinaStar"/>
    <n v="65"/>
    <s v="3840 x 2160"/>
    <n v="1000000"/>
    <s v="POB"/>
    <s v="PCB"/>
    <n v="2560"/>
    <n v="160"/>
    <n v="62.685000000000002"/>
    <n v="4074.5250000000001"/>
    <n v="73.011348185875377"/>
    <n v="34.950850200015495"/>
  </r>
  <r>
    <x v="1"/>
    <x v="3"/>
    <x v="1"/>
    <x v="1"/>
    <s v="75R635"/>
    <s v="ChinaStar"/>
    <n v="75"/>
    <s v="3840 x 2160"/>
    <n v="1000000"/>
    <s v="POB"/>
    <s v="PCB"/>
    <n v="3840"/>
    <n v="240"/>
    <n v="11.025"/>
    <n v="826.875"/>
    <n v="17.096261394658754"/>
    <n v="8.3234653203015316"/>
  </r>
  <r>
    <x v="1"/>
    <x v="3"/>
    <x v="1"/>
    <x v="1"/>
    <s v="75R648"/>
    <s v="ChinaStar"/>
    <n v="75"/>
    <s v="7680 x 4320"/>
    <n v="1000000"/>
    <s v="COB"/>
    <s v="PCB"/>
    <n v="40000"/>
    <n v="1000"/>
    <n v="0.105"/>
    <n v="7.875"/>
    <n v="0.16282153709198813"/>
    <n v="0.12019625162662671"/>
  </r>
  <r>
    <x v="1"/>
    <x v="3"/>
    <x v="1"/>
    <x v="1"/>
    <s v="85X12"/>
    <s v="ChinaStar"/>
    <n v="85"/>
    <s v="7680 x 4320"/>
    <n v="1000000"/>
    <s v="COB"/>
    <s v="PCB"/>
    <n v="96000"/>
    <n v="1920"/>
    <n v="3.36"/>
    <n v="285.59999999999997"/>
    <n v="6.6923270001186932"/>
    <n v="5.2939221520766822"/>
  </r>
  <r>
    <x v="1"/>
    <x v="3"/>
    <x v="1"/>
    <x v="1"/>
    <s v="55R635"/>
    <s v="Open Cell"/>
    <n v="55"/>
    <s v="3840 x 2160"/>
    <n v="1000000"/>
    <s v="POB"/>
    <s v="PCB"/>
    <n v="2048"/>
    <n v="128"/>
    <n v="17.114999999999998"/>
    <n v="941.32499999999993"/>
    <n v="14.272574115845694"/>
    <n v="7.312898168077492"/>
  </r>
  <r>
    <x v="1"/>
    <x v="3"/>
    <x v="1"/>
    <x v="1"/>
    <m/>
    <s v="Open Cell"/>
    <n v="98"/>
    <s v="3840 x 2160"/>
    <n v="1000000"/>
    <s v="POB"/>
    <s v="PCB"/>
    <n v="5120"/>
    <n v="320"/>
    <n v="1.155"/>
    <n v="113.19"/>
    <n v="3.0579766159192872"/>
    <n v="1.800260976815965"/>
  </r>
  <r>
    <x v="1"/>
    <x v="3"/>
    <x v="1"/>
    <x v="1"/>
    <m/>
    <s v="Open Cell"/>
    <n v="98"/>
    <s v="7680 x 4320"/>
    <n v="1000000"/>
    <s v="COB"/>
    <s v="PCB"/>
    <n v="96000"/>
    <n v="1920"/>
    <n v="0.63"/>
    <n v="61.74"/>
    <n v="1.6679872450468838"/>
    <n v="1.4889156052715669"/>
  </r>
  <r>
    <x v="2"/>
    <x v="0"/>
    <x v="0"/>
    <x v="7"/>
    <s v="X32 (Predator)"/>
    <s v="AUO"/>
    <n v="31.5"/>
    <s v="3840 x 2160"/>
    <n v="1000000"/>
    <s v="POB"/>
    <s v="PCB"/>
    <n v="2304"/>
    <n v="1152"/>
    <n v="30"/>
    <n v="945"/>
    <n v="8.2062054694362008"/>
    <n v="9.6947323993196353"/>
  </r>
  <r>
    <x v="2"/>
    <x v="0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12.926309865759514"/>
  </r>
  <r>
    <x v="2"/>
    <x v="0"/>
    <x v="0"/>
    <x v="0"/>
    <s v="XDR"/>
    <s v="LGD"/>
    <n v="31.5"/>
    <s v="6016 x 3384"/>
    <n v="1000000"/>
    <s v="POB"/>
    <s v="PCB"/>
    <n v="576"/>
    <n v="576"/>
    <n v="20"/>
    <n v="630"/>
    <n v="5.4708036462908005"/>
    <n v="13.119533527696792"/>
  </r>
  <r>
    <x v="2"/>
    <x v="0"/>
    <x v="0"/>
    <x v="2"/>
    <s v="PA32UCX"/>
    <s v="AUO"/>
    <n v="31.5"/>
    <s v="3840 x 2160"/>
    <n v="1000000"/>
    <s v="POB"/>
    <s v="PCB"/>
    <n v="5000"/>
    <n v="1152"/>
    <n v="40"/>
    <n v="1260"/>
    <n v="10.941607292581601"/>
    <n v="12.926309865759514"/>
  </r>
  <r>
    <x v="2"/>
    <x v="0"/>
    <x v="0"/>
    <x v="2"/>
    <s v="PG32UQX"/>
    <s v="AUO"/>
    <n v="31.5"/>
    <s v="3840 x 2160"/>
    <n v="1000000"/>
    <s v="POB"/>
    <s v="PCB"/>
    <n v="4608"/>
    <n v="576"/>
    <n v="50"/>
    <n v="1575"/>
    <n v="13.677009115727001"/>
    <n v="16.15788733219939"/>
  </r>
  <r>
    <x v="2"/>
    <x v="0"/>
    <x v="0"/>
    <x v="11"/>
    <s v="UltraSharp UP3221Q"/>
    <s v="LGD"/>
    <n v="31.5"/>
    <s v="3840 x 2160"/>
    <n v="1000000"/>
    <s v="POB"/>
    <s v="PCB"/>
    <n v="5000"/>
    <n v="1152"/>
    <n v="10"/>
    <n v="315"/>
    <n v="2.7354018231454003"/>
    <n v="3.2315774664398784"/>
  </r>
  <r>
    <x v="2"/>
    <x v="0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8778929597278537"/>
  </r>
  <r>
    <x v="2"/>
    <x v="0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6.1605427499999994"/>
  </r>
  <r>
    <x v="2"/>
    <x v="0"/>
    <x v="2"/>
    <x v="7"/>
    <s v="PREDATOR HELIOS 500"/>
    <s v="AUO"/>
    <n v="17.3"/>
    <s v="3840 x 2160"/>
    <n v="1000000"/>
    <s v="COB"/>
    <s v="FPC"/>
    <n v="4000"/>
    <n v="1152"/>
    <n v="3"/>
    <n v="51.900000000000006"/>
    <n v="0.24752181758100888"/>
    <n v="0.75230002994854228"/>
  </r>
  <r>
    <x v="2"/>
    <x v="0"/>
    <x v="2"/>
    <x v="0"/>
    <s v="Macbook"/>
    <s v="LGD/Sharp"/>
    <n v="14.2"/>
    <s v="3024 x 1964"/>
    <n v="1000000"/>
    <s v="COB"/>
    <s v="FPC"/>
    <n v="10384"/>
    <n v="2596"/>
    <n v="1560"/>
    <n v="22152"/>
    <n v="92.701359745247032"/>
    <n v="352.82979171049863"/>
  </r>
  <r>
    <x v="2"/>
    <x v="0"/>
    <x v="2"/>
    <x v="0"/>
    <s v="Macbook Pro"/>
    <s v="LGD/Sharp"/>
    <n v="16.2"/>
    <s v="3456 x 2234"/>
    <n v="1000000"/>
    <s v="COB"/>
    <s v="FPC"/>
    <n v="10384"/>
    <n v="2596"/>
    <n v="1400"/>
    <n v="22680"/>
    <n v="108.06998676363396"/>
    <n v="368.18851251840942"/>
  </r>
  <r>
    <x v="2"/>
    <x v="0"/>
    <x v="2"/>
    <x v="2"/>
    <s v="ROG Zephyrus Duo 16"/>
    <s v="AUO"/>
    <n v="16.2"/>
    <s v="3456 x 2234"/>
    <n v="1000000"/>
    <s v="COB"/>
    <s v="FPC"/>
    <n v="4000"/>
    <n v="512"/>
    <n v="1"/>
    <n v="16.2"/>
    <n v="7.7192847688309973E-2"/>
    <n v="0.20822331272082481"/>
  </r>
  <r>
    <x v="2"/>
    <x v="0"/>
    <x v="2"/>
    <x v="13"/>
    <s v="AERO 16"/>
    <s v="AUO"/>
    <n v="16"/>
    <s v="2560 x 1600"/>
    <n v="1000000"/>
    <s v="COB"/>
    <s v="FPC"/>
    <n v="4000"/>
    <n v="1152"/>
    <n v="5"/>
    <n v="80"/>
    <n v="0.37114822471910108"/>
    <n v="0.93700490724371188"/>
  </r>
  <r>
    <x v="2"/>
    <x v="0"/>
    <x v="2"/>
    <x v="13"/>
    <s v="AERO 17"/>
    <s v="AUO"/>
    <n v="17.3"/>
    <s v="3840 x 2160"/>
    <n v="1000000"/>
    <s v="COB"/>
    <s v="FPC"/>
    <n v="4000"/>
    <n v="1152"/>
    <n v="5"/>
    <n v="86.5"/>
    <n v="0.41253636263501481"/>
    <n v="1.2538333832475703"/>
  </r>
  <r>
    <x v="2"/>
    <x v="0"/>
    <x v="2"/>
    <x v="3"/>
    <s v="Creator Z16"/>
    <s v="AUO"/>
    <n v="16"/>
    <s v="2560 x 1600"/>
    <n v="1000000"/>
    <s v="COB"/>
    <s v="FPC"/>
    <n v="4000"/>
    <n v="1152"/>
    <n v="4.5"/>
    <n v="72"/>
    <n v="0.33403340224719102"/>
    <n v="0.84330441651934063"/>
  </r>
  <r>
    <x v="2"/>
    <x v="0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1.0030667065980563"/>
  </r>
  <r>
    <x v="2"/>
    <x v="0"/>
    <x v="3"/>
    <x v="0"/>
    <s v="iPad Pro"/>
    <s v="LGD/Sharp"/>
    <n v="12.9"/>
    <s v="2732 x 2048"/>
    <n v="1000000"/>
    <s v="COB"/>
    <s v="FPC"/>
    <n v="10384"/>
    <n v="2596"/>
    <n v="1140"/>
    <n v="14706"/>
    <n v="58.739944677279311"/>
    <n v="341.78413633494637"/>
  </r>
  <r>
    <x v="2"/>
    <x v="0"/>
    <x v="1"/>
    <x v="15"/>
    <m/>
    <s v="Open Cell"/>
    <n v="65"/>
    <s v="3840 x 2160"/>
    <n v="1000000"/>
    <s v="POB"/>
    <s v="PCB"/>
    <n v="9216"/>
    <n v="576"/>
    <n v="0.21"/>
    <n v="13.65"/>
    <n v="0.24459413127596438"/>
    <n v="9.5167902686227934E-2"/>
  </r>
  <r>
    <x v="2"/>
    <x v="0"/>
    <x v="1"/>
    <x v="4"/>
    <s v="55E8G"/>
    <s v="Open Cell"/>
    <n v="55"/>
    <s v="3840 x 2160"/>
    <n v="400000"/>
    <s v="POB"/>
    <s v="PCB"/>
    <n v="2000"/>
    <n v="200"/>
    <n v="3.78"/>
    <n v="207.89999999999998"/>
    <n v="3.1522249581008897"/>
    <n v="1.3046123936497116"/>
  </r>
  <r>
    <x v="2"/>
    <x v="0"/>
    <x v="1"/>
    <x v="4"/>
    <s v="65E8G"/>
    <s v="Open Cell"/>
    <n v="65"/>
    <s v="3840 x 2160"/>
    <n v="400000"/>
    <s v="POB"/>
    <s v="PCB"/>
    <n v="9504"/>
    <n v="792"/>
    <n v="3.476"/>
    <n v="225.94"/>
    <n v="4.0486152395964394"/>
    <n v="1.5752553797015632"/>
  </r>
  <r>
    <x v="2"/>
    <x v="0"/>
    <x v="1"/>
    <x v="4"/>
    <s v="75U9G"/>
    <s v="Open Cell"/>
    <n v="75"/>
    <s v="3840 x 2160"/>
    <n v="400000"/>
    <s v="POB"/>
    <s v="PCB"/>
    <n v="15360"/>
    <n v="1280"/>
    <n v="1.1970000000000001"/>
    <n v="89.775000000000006"/>
    <n v="1.8561655228486649"/>
    <n v="0.79736963898354207"/>
  </r>
  <r>
    <x v="2"/>
    <x v="0"/>
    <x v="1"/>
    <x v="4"/>
    <m/>
    <s v="Open Cell"/>
    <n v="85"/>
    <s v="7680 x 4320"/>
    <n v="400000"/>
    <s v="POB"/>
    <s v="PCB"/>
    <n v="21060"/>
    <n v="2340"/>
    <n v="0.105"/>
    <n v="8.9249999999999989"/>
    <n v="0.20913521875370916"/>
    <n v="0.13512462183777679"/>
  </r>
  <r>
    <x v="2"/>
    <x v="0"/>
    <x v="1"/>
    <x v="8"/>
    <s v="V75"/>
    <s v="BOE"/>
    <n v="75"/>
    <s v="3840 x 2160"/>
    <n v="1000000"/>
    <s v="COB"/>
    <s v="PCB"/>
    <n v="46080"/>
    <n v="2880"/>
    <n v="0.84"/>
    <n v="63"/>
    <n v="1.302572296735905"/>
    <n v="0.55955764139195918"/>
  </r>
  <r>
    <x v="2"/>
    <x v="0"/>
    <x v="1"/>
    <x v="8"/>
    <s v="V75"/>
    <s v="BOE"/>
    <n v="85"/>
    <s v="7680 x 4320"/>
    <n v="1000000"/>
    <s v="COB"/>
    <s v="PCB"/>
    <n v="46080"/>
    <n v="2880"/>
    <n v="1.155"/>
    <n v="98.174999999999997"/>
    <n v="2.3004874062908014"/>
    <n v="1.4863708402155451"/>
  </r>
  <r>
    <x v="2"/>
    <x v="0"/>
    <x v="1"/>
    <x v="8"/>
    <s v="75R635"/>
    <m/>
    <n v="65"/>
    <s v="3840 x 2160"/>
    <n v="1000000"/>
    <s v="COB"/>
    <s v="PCB"/>
    <n v="37440"/>
    <n v="2340"/>
    <n v="0.42"/>
    <n v="27.3"/>
    <n v="0.48918826255192877"/>
    <n v="0.19033580537245587"/>
  </r>
  <r>
    <x v="2"/>
    <x v="0"/>
    <x v="1"/>
    <x v="9"/>
    <m/>
    <s v="Open Cell"/>
    <n v="65"/>
    <s v="3840 x 2160"/>
    <n v="1000000"/>
    <s v="COB"/>
    <s v="PCB"/>
    <n v="16384"/>
    <n v="1000"/>
    <n v="10.715999999999999"/>
    <n v="696.54"/>
    <n v="12.481289098824925"/>
    <n v="4.8562821199315165"/>
  </r>
  <r>
    <x v="2"/>
    <x v="0"/>
    <x v="1"/>
    <x v="9"/>
    <m/>
    <s v="Open Cell"/>
    <n v="65"/>
    <s v="7680 x 4320"/>
    <n v="1000000"/>
    <s v="COB"/>
    <s v="PCB"/>
    <n v="12000"/>
    <n v="1000"/>
    <n v="4.2999999999999997E-2"/>
    <n v="2.7949999999999999"/>
    <n v="5.0083560213649847E-2"/>
    <n v="3.0339480666854084E-2"/>
  </r>
  <r>
    <x v="2"/>
    <x v="0"/>
    <x v="1"/>
    <x v="9"/>
    <m/>
    <s v="Open Cell"/>
    <n v="75"/>
    <s v="3840 x 2160"/>
    <n v="1000000"/>
    <s v="COB"/>
    <s v="PCB"/>
    <n v="12000"/>
    <n v="1000"/>
    <n v="4.7679999999999998"/>
    <n v="357.59999999999997"/>
    <n v="7.393648465281899"/>
    <n v="3.176155754948645"/>
  </r>
  <r>
    <x v="2"/>
    <x v="0"/>
    <x v="1"/>
    <x v="9"/>
    <m/>
    <s v="Open Cell"/>
    <n v="75"/>
    <s v="7680 x 4320"/>
    <n v="1000000"/>
    <s v="COB"/>
    <s v="PCB"/>
    <n v="16000"/>
    <n v="2000"/>
    <n v="2.3E-2"/>
    <n v="1.7249999999999999"/>
    <n v="3.5665670029673587E-2"/>
    <n v="2.2746144968218515E-2"/>
  </r>
  <r>
    <x v="2"/>
    <x v="0"/>
    <x v="1"/>
    <x v="9"/>
    <m/>
    <s v="Open Cell"/>
    <n v="86"/>
    <s v="3840 x 2160"/>
    <n v="1000000"/>
    <s v="COB"/>
    <s v="PCB"/>
    <n v="18000"/>
    <n v="1200"/>
    <n v="1.6080000000000001"/>
    <n v="138.28800000000001"/>
    <n v="3.2785587573137098"/>
    <n v="1.3938524892792794"/>
  </r>
  <r>
    <x v="2"/>
    <x v="0"/>
    <x v="1"/>
    <x v="9"/>
    <m/>
    <s v="Open Cell"/>
    <n v="86"/>
    <s v="7680 x 4320"/>
    <n v="1000000"/>
    <s v="COB"/>
    <s v="PCB"/>
    <n v="28800"/>
    <n v="2400"/>
    <n v="6.0000000000000001E-3"/>
    <n v="0.51600000000000001"/>
    <n v="1.2233428198931754E-2"/>
    <n v="7.7214069621586758E-3"/>
  </r>
  <r>
    <x v="2"/>
    <x v="0"/>
    <x v="1"/>
    <x v="5"/>
    <s v="2022 Model"/>
    <s v="Open Cell"/>
    <n v="43"/>
    <s v="3840 x 2160"/>
    <n v="1000000"/>
    <s v="COB"/>
    <s v="PCB"/>
    <n v="3614.6269090909086"/>
    <n v="301.21890909090905"/>
    <n v="26.754000000000001"/>
    <n v="1150.422"/>
    <n v="13.637214084759172"/>
    <n v="7.2191188029210611"/>
  </r>
  <r>
    <x v="2"/>
    <x v="0"/>
    <x v="1"/>
    <x v="5"/>
    <s v="2022 Model"/>
    <s v="Open Cell"/>
    <n v="50"/>
    <s v="3840 x 2160"/>
    <n v="1000000"/>
    <s v="COB"/>
    <s v="PCB"/>
    <n v="4887.272727272727"/>
    <n v="407.27272727272725"/>
    <n v="57.762999999999998"/>
    <n v="2888.15"/>
    <n v="39.80977967002967"/>
    <n v="18.123695453195833"/>
  </r>
  <r>
    <x v="2"/>
    <x v="0"/>
    <x v="1"/>
    <x v="5"/>
    <s v="2022 Model"/>
    <s v="Open Cell"/>
    <n v="55"/>
    <s v="3840 x 2160"/>
    <n v="1000000"/>
    <s v="COB"/>
    <s v="PCB"/>
    <n v="6283.636363636364"/>
    <n v="523.63636363636363"/>
    <n v="140.827"/>
    <n v="7745.4849999999997"/>
    <n v="117.43872597208308"/>
    <n v="48.604404645637018"/>
  </r>
  <r>
    <x v="2"/>
    <x v="0"/>
    <x v="1"/>
    <x v="5"/>
    <s v="2022 Model"/>
    <s v="Open Cell"/>
    <n v="55"/>
    <s v="7680 x 4320"/>
    <n v="1000000"/>
    <s v="COB"/>
    <s v="PCB"/>
    <n v="7873.1360946745563"/>
    <n v="962.27218934911241"/>
    <n v="9.2750000000000004"/>
    <n v="510.125"/>
    <n v="7.7346260545994063"/>
    <n v="5.2317356125341732"/>
  </r>
  <r>
    <x v="2"/>
    <x v="0"/>
    <x v="1"/>
    <x v="5"/>
    <s v="2022 Model"/>
    <s v="Open Cell"/>
    <n v="65"/>
    <s v="3840 x 2160"/>
    <n v="1000000"/>
    <s v="COB"/>
    <s v="PCB"/>
    <n v="8640"/>
    <n v="720"/>
    <n v="152.18899999999999"/>
    <n v="9892.2849999999999"/>
    <n v="177.2596964036083"/>
    <n v="68.96908543768734"/>
  </r>
  <r>
    <x v="2"/>
    <x v="0"/>
    <x v="1"/>
    <x v="5"/>
    <s v="2022 Model"/>
    <s v="Open Cell"/>
    <n v="65"/>
    <s v="7680 x 4320"/>
    <n v="1000000"/>
    <s v="COB"/>
    <s v="PCB"/>
    <n v="10996.363636363636"/>
    <n v="1221.8181818181818"/>
    <n v="27.122"/>
    <n v="1762.93"/>
    <n v="31.589914421270031"/>
    <n v="19.136451038288758"/>
  </r>
  <r>
    <x v="2"/>
    <x v="0"/>
    <x v="1"/>
    <x v="5"/>
    <s v="2022 Model"/>
    <s v="Open Cell"/>
    <n v="75"/>
    <s v="3840 x 2160"/>
    <n v="1000000"/>
    <s v="COB"/>
    <s v="PCB"/>
    <n v="10909.09090909091"/>
    <n v="909.09090909090912"/>
    <n v="75.972999999999999"/>
    <n v="5697.9750000000004"/>
    <n v="117.80991083323441"/>
    <n v="50.608657963656334"/>
  </r>
  <r>
    <x v="2"/>
    <x v="0"/>
    <x v="1"/>
    <x v="5"/>
    <s v="2022 Model"/>
    <s v="Open Cell"/>
    <n v="75"/>
    <s v="7680 x 4320"/>
    <n v="1000000"/>
    <s v="COB"/>
    <s v="PCB"/>
    <n v="15708.764159999995"/>
    <n v="1745.4182399999995"/>
    <n v="19.882000000000001"/>
    <n v="1491.15"/>
    <n v="30.830645718694363"/>
    <n v="19.662558880787852"/>
  </r>
  <r>
    <x v="2"/>
    <x v="0"/>
    <x v="1"/>
    <x v="5"/>
    <s v="2022 Model"/>
    <s v="Open Cell"/>
    <n v="85"/>
    <s v="3840 x 2160"/>
    <n v="1000000"/>
    <s v="COB"/>
    <s v="PCB"/>
    <n v="14400"/>
    <n v="1200"/>
    <n v="61.378999999999998"/>
    <n v="5217.2150000000001"/>
    <n v="122.25248182746586"/>
    <n v="53.204771106637367"/>
  </r>
  <r>
    <x v="2"/>
    <x v="0"/>
    <x v="1"/>
    <x v="5"/>
    <s v="2022 Model"/>
    <s v="Open Cell"/>
    <n v="85"/>
    <s v="7680 x 4320"/>
    <n v="1000000"/>
    <s v="COB"/>
    <s v="PCB"/>
    <n v="19145.454545454544"/>
    <n v="2127.272727272727"/>
    <n v="11.044"/>
    <n v="938.74"/>
    <n v="21.997041484913947"/>
    <n v="14.212536415013401"/>
  </r>
  <r>
    <x v="2"/>
    <x v="0"/>
    <x v="1"/>
    <x v="5"/>
    <s v="2022 Model"/>
    <s v="Open Cell"/>
    <n v="98"/>
    <s v="3840 x 2160"/>
    <n v="1000000"/>
    <s v="COB"/>
    <s v="PCB"/>
    <n v="19141.53633217993"/>
    <n v="1595.1280276816608"/>
    <n v="1.96"/>
    <n v="192.07999999999998"/>
    <n v="5.1892936512569721"/>
    <n v="2.5484616408464436"/>
  </r>
  <r>
    <x v="2"/>
    <x v="0"/>
    <x v="1"/>
    <x v="14"/>
    <s v="XLED EP1 55"/>
    <s v="Open Cell"/>
    <n v="55"/>
    <s v="3840 x 2160"/>
    <m/>
    <s v="COB"/>
    <s v="PCB"/>
    <n v="8000"/>
    <n v="2000"/>
    <n v="10"/>
    <n v="550"/>
    <n v="8.3392194658753702"/>
    <n v="3.451355538755851"/>
  </r>
  <r>
    <x v="2"/>
    <x v="0"/>
    <x v="1"/>
    <x v="14"/>
    <s v="XLED EP1 65"/>
    <s v="Open Cell"/>
    <n v="65"/>
    <s v="3840 x 2160"/>
    <m/>
    <s v="COB"/>
    <s v="PCB"/>
    <n v="8000"/>
    <n v="2000"/>
    <n v="2.2909999999999999"/>
    <n v="148.91499999999999"/>
    <n v="2.6684054988249257"/>
    <n v="1.0382365002578486"/>
  </r>
  <r>
    <x v="2"/>
    <x v="0"/>
    <x v="1"/>
    <x v="14"/>
    <s v="XLED DX1"/>
    <s v="Open Cell"/>
    <n v="65"/>
    <s v="7680 x 4320"/>
    <n v="1000000"/>
    <s v="COB"/>
    <s v="PCB"/>
    <n v="12096"/>
    <n v="1344"/>
    <n v="0.16800000000000001"/>
    <n v="10.92"/>
    <n v="0.19567530502077154"/>
    <n v="0.11853564539608108"/>
  </r>
  <r>
    <x v="2"/>
    <x v="0"/>
    <x v="1"/>
    <x v="14"/>
    <s v="XLED DX1"/>
    <s v="Open Cell"/>
    <n v="75"/>
    <s v="7680 x 4320"/>
    <n v="1000000"/>
    <s v="COB"/>
    <s v="PCB"/>
    <n v="17279.640575999994"/>
    <n v="1919.9600639999994"/>
    <n v="0.49099999999999999"/>
    <n v="36.825000000000003"/>
    <n v="0.76138452106824928"/>
    <n v="0.48558074693023007"/>
  </r>
  <r>
    <x v="2"/>
    <x v="0"/>
    <x v="1"/>
    <x v="6"/>
    <s v="Q70"/>
    <s v="Open Cell"/>
    <n v="75"/>
    <s v="3840 x 2160"/>
    <n v="1000000"/>
    <s v="POB"/>
    <s v="PCB"/>
    <n v="4000"/>
    <n v="252"/>
    <n v="0.105"/>
    <n v="7.875"/>
    <n v="0.16282153709198813"/>
    <n v="6.9944705173994898E-2"/>
  </r>
  <r>
    <x v="2"/>
    <x v="0"/>
    <x v="1"/>
    <x v="6"/>
    <m/>
    <s v="Open Cell"/>
    <n v="86"/>
    <s v="3840 x 2160"/>
    <n v="1000000"/>
    <s v="POB"/>
    <s v="PCB"/>
    <n v="8000"/>
    <n v="576"/>
    <n v="0.105"/>
    <n v="9.0299999999999994"/>
    <n v="0.21408499348130566"/>
    <n v="9.1016487173087274E-2"/>
  </r>
  <r>
    <x v="2"/>
    <x v="0"/>
    <x v="1"/>
    <x v="16"/>
    <s v="X95k"/>
    <s v="AUO"/>
    <n v="65"/>
    <s v="3840 x 2160"/>
    <n v="1000000"/>
    <s v="COB"/>
    <s v="PCB"/>
    <n v="6480"/>
    <n v="432"/>
    <n v="8.3989999999999991"/>
    <n v="545.93499999999995"/>
    <n v="9.7826005170801178"/>
    <n v="3.8062629269601347"/>
  </r>
  <r>
    <x v="2"/>
    <x v="0"/>
    <x v="1"/>
    <x v="16"/>
    <s v="X95k"/>
    <s v="AUO"/>
    <n v="75"/>
    <s v="3840 x 2160"/>
    <n v="1000000"/>
    <s v="COB"/>
    <s v="PCB"/>
    <n v="12000"/>
    <n v="600"/>
    <n v="2.8"/>
    <n v="210"/>
    <n v="4.3419076557863505"/>
    <n v="1.8651921379731975"/>
  </r>
  <r>
    <x v="2"/>
    <x v="0"/>
    <x v="1"/>
    <x v="16"/>
    <s v="X95k"/>
    <s v="AUO"/>
    <n v="85"/>
    <s v="3840 x 2160"/>
    <n v="1000000"/>
    <s v="COB"/>
    <s v="PCB"/>
    <n v="15360"/>
    <n v="768"/>
    <n v="5.601"/>
    <n v="476.08499999999998"/>
    <n v="11.155870097519285"/>
    <n v="4.8550794729186837"/>
  </r>
  <r>
    <x v="2"/>
    <x v="0"/>
    <x v="1"/>
    <x v="1"/>
    <s v="65R635"/>
    <s v="ChinaStar"/>
    <n v="65"/>
    <s v="3840 x 2160"/>
    <n v="1000000"/>
    <s v="POB"/>
    <s v="PCB"/>
    <n v="2560"/>
    <n v="160"/>
    <n v="57.015000000000001"/>
    <n v="3705.9749999999999"/>
    <n v="66.407306641424341"/>
    <n v="25.838085579310885"/>
  </r>
  <r>
    <x v="2"/>
    <x v="0"/>
    <x v="1"/>
    <x v="1"/>
    <s v="75R635"/>
    <s v="ChinaStar"/>
    <n v="75"/>
    <s v="3840 x 2160"/>
    <n v="1000000"/>
    <s v="POB"/>
    <s v="PCB"/>
    <n v="3840"/>
    <n v="240"/>
    <n v="14.07"/>
    <n v="1055.25"/>
    <n v="21.818085970326408"/>
    <n v="9.3725904933153181"/>
  </r>
  <r>
    <x v="2"/>
    <x v="0"/>
    <x v="1"/>
    <x v="1"/>
    <s v="75R648"/>
    <s v="ChinaStar"/>
    <n v="75"/>
    <s v="7680 x 4320"/>
    <n v="1000000"/>
    <s v="COB"/>
    <s v="PCB"/>
    <n v="40000"/>
    <n v="1000"/>
    <n v="1.155"/>
    <n v="86.625"/>
    <n v="1.7910369080118695"/>
    <n v="1.1422520625344517"/>
  </r>
  <r>
    <x v="2"/>
    <x v="0"/>
    <x v="1"/>
    <x v="1"/>
    <s v="85R635"/>
    <s v="ChinaStar"/>
    <n v="85"/>
    <s v="3840 x 2160"/>
    <n v="1000000"/>
    <s v="POB"/>
    <s v="PCB"/>
    <n v="7168"/>
    <n v="448"/>
    <n v="2.625"/>
    <n v="223.125"/>
    <n v="5.2283804688427296"/>
    <n v="2.2754121793271818"/>
  </r>
  <r>
    <x v="2"/>
    <x v="0"/>
    <x v="1"/>
    <x v="1"/>
    <s v="85X12"/>
    <s v="ChinaStar"/>
    <n v="85"/>
    <s v="7680 x 4320"/>
    <n v="1000000"/>
    <s v="COB"/>
    <s v="PCB"/>
    <n v="96000"/>
    <n v="1920"/>
    <n v="0.315"/>
    <n v="26.774999999999999"/>
    <n v="0.62740565626112754"/>
    <n v="0.40537386551333043"/>
  </r>
  <r>
    <x v="2"/>
    <x v="0"/>
    <x v="1"/>
    <x v="1"/>
    <s v="55R635"/>
    <s v="Open Cell"/>
    <n v="55"/>
    <s v="3840 x 2160"/>
    <n v="1000000"/>
    <s v="POB"/>
    <s v="PCB"/>
    <n v="2048"/>
    <n v="128"/>
    <n v="15.12"/>
    <n v="831.59999999999991"/>
    <n v="12.608899832403559"/>
    <n v="5.2184495745988464"/>
  </r>
  <r>
    <x v="2"/>
    <x v="0"/>
    <x v="1"/>
    <x v="1"/>
    <m/>
    <s v="Open Cell"/>
    <n v="98"/>
    <s v="3840 x 2160"/>
    <n v="1000000"/>
    <s v="POB"/>
    <s v="PCB"/>
    <n v="5120"/>
    <n v="320"/>
    <n v="0.315"/>
    <n v="30.87"/>
    <n v="0.83399362252344189"/>
    <n v="0.40957419227889275"/>
  </r>
  <r>
    <x v="2"/>
    <x v="0"/>
    <x v="1"/>
    <x v="1"/>
    <m/>
    <s v="Open Cell"/>
    <n v="98"/>
    <s v="7680 x 4320"/>
    <n v="1000000"/>
    <s v="COB"/>
    <s v="PCB"/>
    <n v="96000"/>
    <n v="1920"/>
    <n v="5.2999999999999999E-2"/>
    <n v="5.194"/>
    <n v="0.14032273648807117"/>
    <n v="0.10230864224860244"/>
  </r>
  <r>
    <x v="2"/>
    <x v="1"/>
    <x v="0"/>
    <x v="7"/>
    <s v="X27S"/>
    <s v="AUO"/>
    <n v="27"/>
    <s v="3840 x 2160"/>
    <n v="1000000"/>
    <s v="POB"/>
    <s v="PCB"/>
    <n v="2304"/>
    <n v="512"/>
    <n v="15"/>
    <n v="405"/>
    <n v="3.0145244581602371"/>
    <n v="3.8778929597278537"/>
  </r>
  <r>
    <x v="2"/>
    <x v="1"/>
    <x v="0"/>
    <x v="7"/>
    <s v="X32 (Predator)"/>
    <s v="AUO"/>
    <n v="31.5"/>
    <s v="3840 x 2160"/>
    <n v="1000000"/>
    <s v="POB"/>
    <s v="PCB"/>
    <n v="2304"/>
    <n v="1152"/>
    <n v="20"/>
    <n v="630"/>
    <n v="5.4708036462908005"/>
    <n v="6.4631549328797568"/>
  </r>
  <r>
    <x v="2"/>
    <x v="1"/>
    <x v="0"/>
    <x v="7"/>
    <s v="Predator X32"/>
    <s v="AUO"/>
    <n v="31.5"/>
    <s v="3840 x 2160"/>
    <n v="1000000"/>
    <s v="POB"/>
    <s v="PCB"/>
    <n v="2304"/>
    <n v="576"/>
    <n v="5"/>
    <n v="157.5"/>
    <n v="1.3677009115727001"/>
    <n v="1.6157887332199392"/>
  </r>
  <r>
    <x v="2"/>
    <x v="1"/>
    <x v="0"/>
    <x v="7"/>
    <s v="X32 S/FP"/>
    <s v="AUO"/>
    <n v="31.5"/>
    <s v="3840 x 2160"/>
    <n v="1000000"/>
    <s v="POB"/>
    <s v="PCB"/>
    <n v="2304"/>
    <n v="576"/>
    <n v="10"/>
    <n v="315"/>
    <n v="2.7354018231454003"/>
    <n v="3.2315774664398784"/>
  </r>
  <r>
    <x v="2"/>
    <x v="1"/>
    <x v="0"/>
    <x v="17"/>
    <m/>
    <m/>
    <n v="31.5"/>
    <s v="3840 x 2160"/>
    <s v="TBD"/>
    <s v="POB"/>
    <s v="PCB"/>
    <n v="5000"/>
    <n v="1152"/>
    <n v="5"/>
    <n v="157.5"/>
    <n v="1.3677009115727001"/>
    <n v="1.2926309865759513"/>
  </r>
  <r>
    <x v="2"/>
    <x v="1"/>
    <x v="0"/>
    <x v="10"/>
    <s v="PD32M"/>
    <s v="AUO"/>
    <n v="31.5"/>
    <s v="3840 x 2160"/>
    <n v="1000000"/>
    <s v="POB"/>
    <s v="PCB"/>
    <n v="2304"/>
    <n v="576"/>
    <n v="4"/>
    <n v="126"/>
    <n v="1.0941607292581601"/>
    <n v="1.2926309865759513"/>
  </r>
  <r>
    <x v="2"/>
    <x v="1"/>
    <x v="0"/>
    <x v="10"/>
    <s v="AG3444UXM"/>
    <s v="BOE"/>
    <n v="34"/>
    <s v="3440 x 1440"/>
    <n v="1000000"/>
    <s v="POB"/>
    <s v="PCB"/>
    <n v="4608"/>
    <n v="1152"/>
    <n v="5"/>
    <n v="170"/>
    <n v="1.3282398505292223"/>
    <n v="1.9390000000000001"/>
  </r>
  <r>
    <x v="2"/>
    <x v="1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12.926309865759514"/>
  </r>
  <r>
    <x v="2"/>
    <x v="1"/>
    <x v="0"/>
    <x v="10"/>
    <s v="AG274QGM"/>
    <s v="LGD"/>
    <n v="27"/>
    <s v="2560 x 1440"/>
    <n v="1000000"/>
    <s v="POB"/>
    <s v="PCB"/>
    <n v="2304"/>
    <n v="576"/>
    <n v="12"/>
    <n v="324"/>
    <n v="2.4116195665281901"/>
    <n v="2.88"/>
  </r>
  <r>
    <x v="2"/>
    <x v="1"/>
    <x v="0"/>
    <x v="10"/>
    <s v="AG274QZM"/>
    <s v="LGD"/>
    <n v="27"/>
    <s v="2560 x 1440"/>
    <n v="1000000"/>
    <s v="POB"/>
    <s v="PCB"/>
    <n v="2304"/>
    <n v="576"/>
    <n v="18"/>
    <n v="486"/>
    <n v="3.6174293497922845"/>
    <n v="4.32"/>
  </r>
  <r>
    <x v="2"/>
    <x v="1"/>
    <x v="0"/>
    <x v="0"/>
    <s v="XDR"/>
    <s v="LGD"/>
    <n v="31.5"/>
    <s v="6016 x 3384"/>
    <n v="1000000"/>
    <s v="POB"/>
    <s v="PCB"/>
    <n v="576"/>
    <n v="576"/>
    <n v="16"/>
    <n v="504"/>
    <n v="4.3766429170326404"/>
    <n v="10.285714285714286"/>
  </r>
  <r>
    <x v="2"/>
    <x v="1"/>
    <x v="0"/>
    <x v="2"/>
    <s v="PA27UCX-K"/>
    <s v="AUO"/>
    <n v="27"/>
    <s v="3440 x 1440"/>
    <n v="1000000"/>
    <s v="POB"/>
    <s v="PCB"/>
    <n v="2304"/>
    <n v="576"/>
    <n v="10"/>
    <n v="270"/>
    <n v="1.6752367664979291"/>
    <n v="2.4042936350312694"/>
  </r>
  <r>
    <x v="2"/>
    <x v="1"/>
    <x v="0"/>
    <x v="2"/>
    <s v="PA32UCX"/>
    <s v="AUO"/>
    <n v="31.5"/>
    <s v="3840 x 2160"/>
    <n v="1000000"/>
    <s v="POB"/>
    <s v="PCB"/>
    <n v="5000"/>
    <n v="1152"/>
    <n v="30"/>
    <n v="945"/>
    <n v="8.2062054694362008"/>
    <n v="9.6947323993196353"/>
  </r>
  <r>
    <x v="2"/>
    <x v="1"/>
    <x v="0"/>
    <x v="2"/>
    <s v="PG32UQX"/>
    <s v="AUO"/>
    <n v="31.5"/>
    <s v="3840 x 2160"/>
    <n v="1000000"/>
    <s v="POB"/>
    <s v="PCB"/>
    <n v="4608"/>
    <n v="576"/>
    <n v="30"/>
    <n v="945"/>
    <n v="8.2062054694362008"/>
    <n v="9.6947323993196353"/>
  </r>
  <r>
    <x v="2"/>
    <x v="1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6.4631549328797568"/>
  </r>
  <r>
    <x v="2"/>
    <x v="1"/>
    <x v="0"/>
    <x v="18"/>
    <s v="EX321UX"/>
    <s v="AUO"/>
    <n v="32"/>
    <s v="3840 x 2160"/>
    <n v="1000000"/>
    <s v="POB"/>
    <s v="PCB"/>
    <n v="4608"/>
    <n v="1152"/>
    <n v="10"/>
    <n v="320"/>
    <n v="2.8229291679525219"/>
    <n v="3.2315774664398784"/>
  </r>
  <r>
    <x v="2"/>
    <x v="1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4.8473661996598176"/>
  </r>
  <r>
    <x v="2"/>
    <x v="1"/>
    <x v="0"/>
    <x v="19"/>
    <m/>
    <s v="HKC"/>
    <n v="27"/>
    <s v="3840 x 2160"/>
    <s v="TBD"/>
    <s v="POB"/>
    <s v="PCB"/>
    <n v="5000"/>
    <n v="1152"/>
    <n v="9"/>
    <n v="243"/>
    <n v="1.8087146748961422"/>
    <n v="2.326735775836712"/>
  </r>
  <r>
    <x v="2"/>
    <x v="1"/>
    <x v="0"/>
    <x v="19"/>
    <m/>
    <s v="HKC"/>
    <n v="31.5"/>
    <s v="3840 x 2160"/>
    <s v="TBD"/>
    <s v="POB"/>
    <s v="PCB"/>
    <n v="5000"/>
    <n v="1152"/>
    <n v="9"/>
    <n v="283.5"/>
    <n v="2.4618616408308607"/>
    <n v="2.9084197197958903"/>
  </r>
  <r>
    <x v="2"/>
    <x v="1"/>
    <x v="0"/>
    <x v="3"/>
    <s v="MEG271G"/>
    <s v="AUO"/>
    <n v="27"/>
    <s v="3840 x 2160"/>
    <n v="1000000"/>
    <s v="POB"/>
    <s v="PCB"/>
    <n v="2304"/>
    <n v="576"/>
    <n v="10"/>
    <n v="270"/>
    <n v="2.0096829721068246"/>
    <n v="2.5852619731519026"/>
  </r>
  <r>
    <x v="2"/>
    <x v="1"/>
    <x v="0"/>
    <x v="20"/>
    <m/>
    <m/>
    <n v="27"/>
    <s v="3840 x 2160"/>
    <s v="TBD"/>
    <s v="POB"/>
    <s v="PCB"/>
    <n v="5000"/>
    <n v="1152"/>
    <n v="6"/>
    <n v="162"/>
    <n v="1.205809783264095"/>
    <n v="1.5511571838911413"/>
  </r>
  <r>
    <x v="2"/>
    <x v="1"/>
    <x v="0"/>
    <x v="20"/>
    <m/>
    <m/>
    <n v="31.5"/>
    <s v="3840 x 2160"/>
    <s v="TBD"/>
    <s v="POB"/>
    <s v="PCB"/>
    <n v="5000"/>
    <n v="1152"/>
    <n v="6"/>
    <n v="189"/>
    <n v="1.6412410938872402"/>
    <n v="1.9389464798639269"/>
  </r>
  <r>
    <x v="2"/>
    <x v="1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8778929597278537"/>
  </r>
  <r>
    <x v="2"/>
    <x v="1"/>
    <x v="0"/>
    <x v="12"/>
    <s v="27B1U7903"/>
    <s v="LGD"/>
    <n v="27"/>
    <s v="3840 x 2160"/>
    <n v="80000000"/>
    <s v="POB"/>
    <s v="PCB"/>
    <n v="2304"/>
    <n v="576"/>
    <n v="10"/>
    <n v="270"/>
    <n v="2.0096829721068246"/>
    <n v="2.5852619731519026"/>
  </r>
  <r>
    <x v="2"/>
    <x v="1"/>
    <x v="0"/>
    <x v="5"/>
    <s v="Odyssey Neo G8"/>
    <s v="CSOT"/>
    <n v="31.5"/>
    <s v="3840 x 2160"/>
    <n v="1000000"/>
    <s v="POB"/>
    <s v="PCB"/>
    <n v="5000"/>
    <n v="1152"/>
    <n v="2"/>
    <n v="63"/>
    <n v="0.54708036462908005"/>
    <n v="0.64631549328797566"/>
  </r>
  <r>
    <x v="2"/>
    <x v="1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6.0373318949999994"/>
  </r>
  <r>
    <x v="2"/>
    <x v="1"/>
    <x v="0"/>
    <x v="5"/>
    <s v="Odyssey Neo G7"/>
    <m/>
    <n v="31.5"/>
    <s v="3840 x 2160"/>
    <n v="1000000"/>
    <s v="POB"/>
    <s v="PCB"/>
    <n v="5000"/>
    <n v="1196"/>
    <n v="1"/>
    <n v="31.5"/>
    <n v="0.27354018231454003"/>
    <n v="0.32315774664398783"/>
  </r>
  <r>
    <x v="2"/>
    <x v="1"/>
    <x v="0"/>
    <x v="21"/>
    <m/>
    <m/>
    <n v="27"/>
    <s v="3840 x 2160"/>
    <s v="TBD"/>
    <s v="POB"/>
    <s v="PCB"/>
    <n v="5000"/>
    <n v="1152"/>
    <n v="15"/>
    <n v="405"/>
    <n v="3.0145244581602371"/>
    <n v="3.8778929597278537"/>
  </r>
  <r>
    <x v="2"/>
    <x v="1"/>
    <x v="0"/>
    <x v="21"/>
    <m/>
    <m/>
    <n v="31.5"/>
    <s v="3840 x 2160"/>
    <s v="TBD"/>
    <s v="POB"/>
    <s v="PCB"/>
    <n v="5000"/>
    <n v="1152"/>
    <n v="15"/>
    <n v="472.5"/>
    <n v="4.1031027347181004"/>
    <n v="4.8473661996598176"/>
  </r>
  <r>
    <x v="2"/>
    <x v="1"/>
    <x v="2"/>
    <x v="7"/>
    <s v="PREDATOR HELIOS 500"/>
    <s v="AUO"/>
    <n v="17.3"/>
    <s v="3840 x 2160"/>
    <n v="1000000"/>
    <s v="COB"/>
    <s v="FPC"/>
    <n v="4000"/>
    <n v="1152"/>
    <n v="8"/>
    <n v="138.4"/>
    <n v="0.66005818021602369"/>
    <n v="1.9649295482857168"/>
  </r>
  <r>
    <x v="2"/>
    <x v="1"/>
    <x v="2"/>
    <x v="0"/>
    <s v="Macbook"/>
    <s v="LGD/Sharp"/>
    <n v="14.2"/>
    <s v="3024 x 1964"/>
    <n v="1000000"/>
    <s v="COB"/>
    <s v="FPC"/>
    <n v="10384"/>
    <n v="2596"/>
    <n v="1190"/>
    <n v="16898"/>
    <n v="70.71449878002818"/>
    <n v="263.76288659793812"/>
  </r>
  <r>
    <x v="2"/>
    <x v="1"/>
    <x v="2"/>
    <x v="0"/>
    <s v="Macbook Pro"/>
    <s v="LGD/Sharp"/>
    <n v="16.2"/>
    <s v="3456 x 2234"/>
    <n v="1000000"/>
    <s v="COB"/>
    <s v="FPC"/>
    <n v="10384"/>
    <n v="2596"/>
    <n v="1370"/>
    <n v="22194"/>
    <n v="105.75420133298466"/>
    <n v="353.09278350515467"/>
  </r>
  <r>
    <x v="2"/>
    <x v="1"/>
    <x v="2"/>
    <x v="2"/>
    <s v="ROG Flow X16"/>
    <s v="AUO"/>
    <n v="16.2"/>
    <s v="2560 x 1600"/>
    <n v="1000000"/>
    <s v="COB"/>
    <s v="FPC"/>
    <n v="4000"/>
    <n v="512"/>
    <n v="3"/>
    <n v="48.599999999999994"/>
    <n v="0.22829095334831456"/>
    <n v="0.61183987632494907"/>
  </r>
  <r>
    <x v="2"/>
    <x v="1"/>
    <x v="2"/>
    <x v="2"/>
    <s v="ROG Zephyrus Duo 16"/>
    <s v="AUO"/>
    <n v="16.2"/>
    <s v="3456 x 2234"/>
    <n v="1000000"/>
    <s v="COB"/>
    <s v="FPC"/>
    <n v="4000"/>
    <n v="512"/>
    <n v="5"/>
    <n v="81"/>
    <n v="0.38596423844154987"/>
    <n v="1.0197331272082486"/>
  </r>
  <r>
    <x v="2"/>
    <x v="1"/>
    <x v="2"/>
    <x v="13"/>
    <s v="AERO 16"/>
    <s v="AUO"/>
    <n v="16"/>
    <s v="2560 x 1600"/>
    <n v="1000000"/>
    <s v="COB"/>
    <s v="FPC"/>
    <n v="4000"/>
    <n v="1152"/>
    <n v="10"/>
    <n v="160"/>
    <n v="0.74229644943820217"/>
    <n v="1.8355196289748474"/>
  </r>
  <r>
    <x v="2"/>
    <x v="1"/>
    <x v="2"/>
    <x v="13"/>
    <s v="AERO 17"/>
    <s v="AUO"/>
    <n v="17.3"/>
    <s v="3840 x 2160"/>
    <n v="1000000"/>
    <s v="COB"/>
    <s v="FPC"/>
    <n v="4000"/>
    <n v="1152"/>
    <n v="10"/>
    <n v="173"/>
    <n v="0.82507272527002962"/>
    <n v="2.4561619353571458"/>
  </r>
  <r>
    <x v="2"/>
    <x v="1"/>
    <x v="2"/>
    <x v="3"/>
    <s v="Creator Z16"/>
    <s v="AUO"/>
    <n v="16"/>
    <s v="2560 x 1600"/>
    <n v="1000000"/>
    <s v="COB"/>
    <s v="FPC"/>
    <n v="4000"/>
    <n v="1152"/>
    <n v="5"/>
    <n v="80"/>
    <n v="0.37114822471910108"/>
    <n v="0.91775981448742372"/>
  </r>
  <r>
    <x v="2"/>
    <x v="1"/>
    <x v="2"/>
    <x v="3"/>
    <s v="Creator 17&quot;"/>
    <s v="AUO"/>
    <n v="17.3"/>
    <s v="3840 x 2160"/>
    <n v="1000000"/>
    <s v="COB"/>
    <s v="FPC"/>
    <n v="10000"/>
    <n v="240"/>
    <n v="3"/>
    <n v="51.900000000000006"/>
    <n v="0.24752181758100888"/>
    <n v="0.73684858060714375"/>
  </r>
  <r>
    <x v="2"/>
    <x v="1"/>
    <x v="3"/>
    <x v="0"/>
    <s v="iPad Pro"/>
    <s v="LGD/Sharp"/>
    <n v="12.9"/>
    <s v="2732 x 2048"/>
    <n v="1000000"/>
    <s v="COB"/>
    <s v="FPC"/>
    <n v="10384"/>
    <n v="2596"/>
    <n v="900"/>
    <n v="11610"/>
    <n v="46.373640534694196"/>
    <n v="264.43298969072168"/>
  </r>
  <r>
    <x v="2"/>
    <x v="1"/>
    <x v="1"/>
    <x v="17"/>
    <m/>
    <m/>
    <n v="55"/>
    <s v="3840 x 2160"/>
    <n v="1000000"/>
    <s v="COB"/>
    <s v="PCB"/>
    <n v="6804.6390532544374"/>
    <n v="567.05325443786978"/>
    <n v="2"/>
    <n v="110"/>
    <n v="1.6678438931750741"/>
    <n v="0.69027110775117007"/>
  </r>
  <r>
    <x v="2"/>
    <x v="1"/>
    <x v="1"/>
    <x v="17"/>
    <m/>
    <m/>
    <n v="65"/>
    <s v="3840 x 2160"/>
    <n v="1000000"/>
    <s v="COB"/>
    <s v="PCB"/>
    <n v="9504"/>
    <n v="792"/>
    <n v="2"/>
    <n v="130"/>
    <n v="2.3294679169139467"/>
    <n v="0.90636097796407555"/>
  </r>
  <r>
    <x v="2"/>
    <x v="1"/>
    <x v="1"/>
    <x v="17"/>
    <m/>
    <m/>
    <n v="75"/>
    <s v="3840 x 2160"/>
    <n v="1000000"/>
    <s v="COB"/>
    <s v="PCB"/>
    <n v="13685.759999999997"/>
    <n v="1140.4799999999998"/>
    <n v="1"/>
    <n v="75"/>
    <n v="1.5506813056379822"/>
    <n v="0.66614004927614201"/>
  </r>
  <r>
    <x v="2"/>
    <x v="1"/>
    <x v="1"/>
    <x v="15"/>
    <m/>
    <s v="Open Cell"/>
    <n v="65"/>
    <s v="3840 x 2160"/>
    <n v="1000000"/>
    <s v="POB"/>
    <s v="PCB"/>
    <n v="9216"/>
    <n v="576"/>
    <n v="0.52500000000000002"/>
    <n v="34.125"/>
    <n v="0.61148532818991097"/>
    <n v="0.23791975671556986"/>
  </r>
  <r>
    <x v="2"/>
    <x v="1"/>
    <x v="1"/>
    <x v="4"/>
    <s v="55E8G"/>
    <s v="Open Cell"/>
    <n v="55"/>
    <s v="3840 x 2160"/>
    <n v="400000"/>
    <s v="POB"/>
    <s v="PCB"/>
    <n v="2000"/>
    <n v="200"/>
    <n v="4.62"/>
    <n v="254.1"/>
    <n v="3.8527193932344215"/>
    <n v="1.5945262589052032"/>
  </r>
  <r>
    <x v="2"/>
    <x v="1"/>
    <x v="1"/>
    <x v="4"/>
    <s v="65E8G"/>
    <s v="Open Cell"/>
    <n v="65"/>
    <s v="3840 x 2160"/>
    <n v="400000"/>
    <s v="POB"/>
    <s v="PCB"/>
    <n v="9504"/>
    <n v="792"/>
    <n v="5.04"/>
    <n v="327.60000000000002"/>
    <n v="5.8702591506231458"/>
    <n v="2.2840296644694704"/>
  </r>
  <r>
    <x v="2"/>
    <x v="1"/>
    <x v="1"/>
    <x v="4"/>
    <s v="75U9G"/>
    <s v="Open Cell"/>
    <n v="75"/>
    <s v="3840 x 2160"/>
    <n v="400000"/>
    <s v="POB"/>
    <s v="PCB"/>
    <n v="15360"/>
    <n v="1280"/>
    <n v="4.83"/>
    <n v="362.25"/>
    <n v="7.4897907062314548"/>
    <n v="3.217456438003766"/>
  </r>
  <r>
    <x v="2"/>
    <x v="1"/>
    <x v="1"/>
    <x v="4"/>
    <s v="75U9G"/>
    <s v="Open Cell"/>
    <n v="85"/>
    <s v="3840 x 2160"/>
    <n v="400000"/>
    <s v="POB"/>
    <s v="PCB"/>
    <n v="15360"/>
    <n v="1280"/>
    <n v="0.21"/>
    <n v="17.849999999999998"/>
    <n v="0.41827043750741832"/>
    <n v="0.18203297434617455"/>
  </r>
  <r>
    <x v="2"/>
    <x v="1"/>
    <x v="1"/>
    <x v="8"/>
    <s v="V75"/>
    <s v="BOE"/>
    <n v="75"/>
    <s v="3840 x 2160"/>
    <n v="1000000"/>
    <s v="COB"/>
    <s v="PCB"/>
    <n v="46080"/>
    <n v="2880"/>
    <n v="1.365"/>
    <n v="102.375"/>
    <n v="2.116679982195846"/>
    <n v="0.90928116726193386"/>
  </r>
  <r>
    <x v="2"/>
    <x v="1"/>
    <x v="1"/>
    <x v="8"/>
    <s v="V75"/>
    <s v="BOE"/>
    <n v="85"/>
    <s v="7680 x 4320"/>
    <n v="1000000"/>
    <s v="COB"/>
    <s v="PCB"/>
    <n v="46080"/>
    <n v="2880"/>
    <n v="0.84"/>
    <n v="71.399999999999991"/>
    <n v="1.6730817500296733"/>
    <n v="1.0809969747022143"/>
  </r>
  <r>
    <x v="2"/>
    <x v="1"/>
    <x v="1"/>
    <x v="8"/>
    <s v="75R635"/>
    <m/>
    <n v="65"/>
    <s v="3840 x 2160"/>
    <n v="1000000"/>
    <s v="COB"/>
    <s v="PCB"/>
    <n v="37440"/>
    <n v="2340"/>
    <n v="0.52500000000000002"/>
    <n v="34.125"/>
    <n v="0.61148532818991097"/>
    <n v="0.23791975671556986"/>
  </r>
  <r>
    <x v="2"/>
    <x v="1"/>
    <x v="1"/>
    <x v="9"/>
    <m/>
    <s v="Open Cell"/>
    <n v="65"/>
    <s v="3840 x 2160"/>
    <n v="1000000"/>
    <s v="COB"/>
    <s v="PCB"/>
    <n v="16384"/>
    <n v="1000"/>
    <n v="51.121000000000002"/>
    <n v="3322.8650000000002"/>
    <n v="59.54236469027893"/>
    <n v="23.167039777250753"/>
  </r>
  <r>
    <x v="2"/>
    <x v="1"/>
    <x v="1"/>
    <x v="9"/>
    <m/>
    <s v="Open Cell"/>
    <n v="65"/>
    <s v="7680 x 4320"/>
    <n v="1000000"/>
    <s v="COB"/>
    <s v="PCB"/>
    <n v="12000"/>
    <n v="1000"/>
    <n v="0.27800000000000002"/>
    <n v="18.07"/>
    <n v="0.3237960404510386"/>
    <n v="0.19614827035780083"/>
  </r>
  <r>
    <x v="2"/>
    <x v="1"/>
    <x v="1"/>
    <x v="9"/>
    <m/>
    <s v="Open Cell"/>
    <n v="75"/>
    <s v="3840 x 2160"/>
    <n v="1000000"/>
    <s v="COB"/>
    <s v="PCB"/>
    <n v="12000"/>
    <n v="1000"/>
    <n v="15.46"/>
    <n v="1159.5"/>
    <n v="23.973532985163207"/>
    <n v="10.298525161809156"/>
  </r>
  <r>
    <x v="2"/>
    <x v="1"/>
    <x v="1"/>
    <x v="9"/>
    <m/>
    <s v="Open Cell"/>
    <n v="75"/>
    <s v="7680 x 4320"/>
    <n v="1000000"/>
    <s v="COB"/>
    <s v="PCB"/>
    <n v="16000"/>
    <n v="2000"/>
    <n v="0.128"/>
    <n v="9.6"/>
    <n v="0.19848720712166171"/>
    <n v="0.12658724156225959"/>
  </r>
  <r>
    <x v="2"/>
    <x v="1"/>
    <x v="1"/>
    <x v="9"/>
    <m/>
    <s v="Open Cell"/>
    <n v="86"/>
    <s v="3840 x 2160"/>
    <n v="1000000"/>
    <s v="COB"/>
    <s v="PCB"/>
    <n v="18000"/>
    <n v="1200"/>
    <n v="6.4429999999999996"/>
    <n v="554.09799999999996"/>
    <n v="13.136662980952879"/>
    <n v="5.5849450176781064"/>
  </r>
  <r>
    <x v="2"/>
    <x v="1"/>
    <x v="1"/>
    <x v="9"/>
    <m/>
    <s v="Open Cell"/>
    <n v="86"/>
    <s v="7680 x 4320"/>
    <n v="1000000"/>
    <s v="COB"/>
    <s v="PCB"/>
    <n v="28800"/>
    <n v="2400"/>
    <n v="1.4999999999999999E-2"/>
    <n v="1.29"/>
    <n v="3.058357049732938E-2"/>
    <n v="1.9303517405396688E-2"/>
  </r>
  <r>
    <x v="2"/>
    <x v="1"/>
    <x v="1"/>
    <x v="5"/>
    <s v="2022 Model"/>
    <s v="Open Cell"/>
    <n v="43"/>
    <s v="3840 x 2160"/>
    <n v="1000000"/>
    <s v="COB"/>
    <s v="PCB"/>
    <n v="3614.6269090909086"/>
    <n v="301.21890909090905"/>
    <n v="30.815000000000001"/>
    <n v="1325.0450000000001"/>
    <n v="15.707212081253415"/>
    <n v="8.3149116360922655"/>
  </r>
  <r>
    <x v="2"/>
    <x v="1"/>
    <x v="1"/>
    <x v="5"/>
    <s v="2022 Model"/>
    <s v="Open Cell"/>
    <n v="50"/>
    <s v="3840 x 2160"/>
    <n v="1000000"/>
    <s v="COB"/>
    <s v="PCB"/>
    <n v="4887.272727272727"/>
    <n v="407.27272727272725"/>
    <n v="40.930999999999997"/>
    <n v="2046.55"/>
    <n v="28.209305120474774"/>
    <n v="12.842493959710517"/>
  </r>
  <r>
    <x v="2"/>
    <x v="1"/>
    <x v="1"/>
    <x v="5"/>
    <s v="2022 Model"/>
    <s v="Open Cell"/>
    <n v="55"/>
    <s v="3840 x 2160"/>
    <n v="1000000"/>
    <s v="COB"/>
    <s v="PCB"/>
    <n v="6283.636363636364"/>
    <n v="523.63636363636363"/>
    <n v="120.744"/>
    <n v="6640.92"/>
    <n v="100.69107151876557"/>
    <n v="41.673047317153646"/>
  </r>
  <r>
    <x v="2"/>
    <x v="1"/>
    <x v="1"/>
    <x v="5"/>
    <s v="2022 Model"/>
    <s v="Open Cell"/>
    <n v="55"/>
    <s v="7680 x 4320"/>
    <n v="1000000"/>
    <s v="COB"/>
    <s v="PCB"/>
    <n v="7873.1360946745563"/>
    <n v="962.27218934911241"/>
    <n v="11.925000000000001"/>
    <n v="655.875"/>
    <n v="9.9445192130563793"/>
    <n v="6.726517216115365"/>
  </r>
  <r>
    <x v="2"/>
    <x v="1"/>
    <x v="1"/>
    <x v="5"/>
    <s v="2022 Model"/>
    <s v="Open Cell"/>
    <n v="65"/>
    <s v="3840 x 2160"/>
    <n v="1000000"/>
    <s v="COB"/>
    <s v="PCB"/>
    <n v="8640"/>
    <n v="720"/>
    <n v="124.003"/>
    <n v="8060.1949999999997"/>
    <n v="144.43050505054006"/>
    <n v="56.195740175239635"/>
  </r>
  <r>
    <x v="2"/>
    <x v="1"/>
    <x v="1"/>
    <x v="5"/>
    <s v="2022 Model"/>
    <s v="Open Cell"/>
    <n v="65"/>
    <s v="7680 x 4320"/>
    <n v="1000000"/>
    <s v="COB"/>
    <s v="PCB"/>
    <n v="10996.363636363636"/>
    <n v="1221.8181818181818"/>
    <n v="25.891999999999999"/>
    <n v="1682.98"/>
    <n v="30.157291652367952"/>
    <n v="18.268600777353164"/>
  </r>
  <r>
    <x v="2"/>
    <x v="1"/>
    <x v="1"/>
    <x v="5"/>
    <s v="2022 Model"/>
    <s v="Open Cell"/>
    <n v="75"/>
    <s v="3840 x 2160"/>
    <n v="1000000"/>
    <s v="COB"/>
    <s v="PCB"/>
    <n v="10909.09090909091"/>
    <n v="909.09090909090912"/>
    <n v="74.846000000000004"/>
    <n v="5613.4500000000007"/>
    <n v="116.06229300178042"/>
    <n v="49.857918128122122"/>
  </r>
  <r>
    <x v="2"/>
    <x v="1"/>
    <x v="1"/>
    <x v="5"/>
    <s v="2022 Model"/>
    <s v="Open Cell"/>
    <n v="75"/>
    <s v="7680 x 4320"/>
    <n v="1000000"/>
    <s v="COB"/>
    <s v="PCB"/>
    <n v="15708.764159999995"/>
    <n v="1745.4182399999995"/>
    <n v="16.792000000000002"/>
    <n v="1259.4000000000001"/>
    <n v="26.039040484273002"/>
    <n v="16.606663752448931"/>
  </r>
  <r>
    <x v="2"/>
    <x v="1"/>
    <x v="1"/>
    <x v="5"/>
    <s v="2022 Model"/>
    <s v="Open Cell"/>
    <n v="85"/>
    <s v="3840 x 2160"/>
    <n v="1000000"/>
    <s v="COB"/>
    <s v="PCB"/>
    <n v="14400"/>
    <n v="1200"/>
    <n v="41.795999999999999"/>
    <n v="3552.66"/>
    <n v="83.247767647905036"/>
    <n v="36.229762837012906"/>
  </r>
  <r>
    <x v="2"/>
    <x v="1"/>
    <x v="1"/>
    <x v="5"/>
    <s v="2022 Model"/>
    <s v="Open Cell"/>
    <n v="85"/>
    <s v="7680 x 4320"/>
    <n v="1000000"/>
    <s v="COB"/>
    <s v="PCB"/>
    <n v="19145.454545454544"/>
    <n v="2127.272727272727"/>
    <n v="10.395"/>
    <n v="883.57499999999993"/>
    <n v="20.70438665661721"/>
    <n v="13.377337561939903"/>
  </r>
  <r>
    <x v="2"/>
    <x v="1"/>
    <x v="1"/>
    <x v="5"/>
    <s v="2022 Model"/>
    <s v="Open Cell"/>
    <n v="98"/>
    <s v="3840 x 2160"/>
    <n v="1000000"/>
    <s v="COB"/>
    <s v="PCB"/>
    <n v="19141.53633217993"/>
    <n v="1595.1280276816608"/>
    <n v="2.0640000000000001"/>
    <n v="202.27199999999999"/>
    <n v="5.4646439266297913"/>
    <n v="2.6836861360750306"/>
  </r>
  <r>
    <x v="2"/>
    <x v="1"/>
    <x v="1"/>
    <x v="14"/>
    <s v="XLED EP1 55"/>
    <s v="Open Cell"/>
    <n v="55"/>
    <s v="3840 x 2160"/>
    <m/>
    <s v="COB"/>
    <s v="PCB"/>
    <n v="8000"/>
    <n v="2000"/>
    <n v="5.2039999999999997"/>
    <n v="286.21999999999997"/>
    <n v="4.3397298100415433"/>
    <n v="1.7960854223685447"/>
  </r>
  <r>
    <x v="2"/>
    <x v="1"/>
    <x v="1"/>
    <x v="14"/>
    <s v="XLED EP1 65"/>
    <s v="Open Cell"/>
    <n v="65"/>
    <s v="3840 x 2160"/>
    <m/>
    <s v="COB"/>
    <s v="PCB"/>
    <n v="8000"/>
    <n v="2000"/>
    <n v="1.5"/>
    <n v="97.5"/>
    <n v="1.7471009376854598"/>
    <n v="0.67977073347305672"/>
  </r>
  <r>
    <x v="2"/>
    <x v="1"/>
    <x v="1"/>
    <x v="14"/>
    <s v="XLED DX1"/>
    <s v="Open Cell"/>
    <n v="65"/>
    <s v="7680 x 4320"/>
    <n v="1000000"/>
    <s v="COB"/>
    <s v="PCB"/>
    <n v="12096"/>
    <n v="1344"/>
    <n v="0.111"/>
    <n v="7.2149999999999999"/>
    <n v="0.12928546938872404"/>
    <n v="7.8318194279553568E-2"/>
  </r>
  <r>
    <x v="2"/>
    <x v="1"/>
    <x v="1"/>
    <x v="14"/>
    <s v="XLED DX1"/>
    <s v="Open Cell"/>
    <n v="75"/>
    <s v="7680 x 4320"/>
    <n v="1000000"/>
    <s v="COB"/>
    <s v="PCB"/>
    <n v="17279.640575999994"/>
    <n v="1919.9600639999994"/>
    <n v="0.33500000000000002"/>
    <n v="25.125"/>
    <n v="0.51947823738872401"/>
    <n v="0.33130254627622624"/>
  </r>
  <r>
    <x v="2"/>
    <x v="1"/>
    <x v="1"/>
    <x v="6"/>
    <m/>
    <s v="Open Cell"/>
    <n v="86"/>
    <s v="3840 x 2160"/>
    <n v="1000000"/>
    <s v="POB"/>
    <s v="PCB"/>
    <n v="8000"/>
    <n v="576"/>
    <n v="2.1000000000000001E-2"/>
    <n v="1.806"/>
    <n v="4.2816998696261134E-2"/>
    <n v="1.8203297434617453E-2"/>
  </r>
  <r>
    <x v="2"/>
    <x v="1"/>
    <x v="1"/>
    <x v="16"/>
    <s v="X95k"/>
    <s v="AUO"/>
    <n v="65"/>
    <s v="3840 x 2160"/>
    <n v="1000000"/>
    <s v="COB"/>
    <s v="PCB"/>
    <n v="6480"/>
    <n v="432"/>
    <n v="20.847999999999999"/>
    <n v="1355.12"/>
    <n v="24.28237356591098"/>
    <n v="9.4479068342975232"/>
  </r>
  <r>
    <x v="2"/>
    <x v="1"/>
    <x v="1"/>
    <x v="16"/>
    <s v="X95k"/>
    <s v="AUO"/>
    <n v="75"/>
    <s v="3840 x 2160"/>
    <n v="1000000"/>
    <s v="COB"/>
    <s v="PCB"/>
    <n v="12000"/>
    <n v="600"/>
    <n v="12.657999999999999"/>
    <n v="949.34999999999991"/>
    <n v="19.628523966765577"/>
    <n v="8.4320007437374063"/>
  </r>
  <r>
    <x v="2"/>
    <x v="1"/>
    <x v="1"/>
    <x v="16"/>
    <s v="X95k"/>
    <s v="AUO"/>
    <n v="85"/>
    <s v="3840 x 2160"/>
    <n v="1000000"/>
    <s v="COB"/>
    <s v="PCB"/>
    <n v="15360"/>
    <n v="768"/>
    <n v="7.4450000000000003"/>
    <n v="632.82500000000005"/>
    <n v="14.828682891632047"/>
    <n v="6.4535023524155681"/>
  </r>
  <r>
    <x v="2"/>
    <x v="1"/>
    <x v="1"/>
    <x v="1"/>
    <s v="65R635"/>
    <s v="ChinaStar"/>
    <n v="65"/>
    <s v="3840 x 2160"/>
    <n v="1000000"/>
    <s v="POB"/>
    <s v="PCB"/>
    <n v="2560"/>
    <n v="160"/>
    <n v="65.415000000000006"/>
    <n v="4251.9750000000004"/>
    <n v="76.191071892462915"/>
    <n v="29.644801686760005"/>
  </r>
  <r>
    <x v="2"/>
    <x v="1"/>
    <x v="1"/>
    <x v="1"/>
    <s v="75R635"/>
    <s v="ChinaStar"/>
    <n v="75"/>
    <s v="3840 x 2160"/>
    <n v="1000000"/>
    <s v="POB"/>
    <s v="PCB"/>
    <n v="3840"/>
    <n v="240"/>
    <n v="19.739999999999998"/>
    <n v="1480.4999999999998"/>
    <n v="30.610448973293767"/>
    <n v="13.149604572711041"/>
  </r>
  <r>
    <x v="2"/>
    <x v="1"/>
    <x v="1"/>
    <x v="1"/>
    <s v="75R648"/>
    <s v="ChinaStar"/>
    <n v="75"/>
    <s v="7680 x 4320"/>
    <n v="1000000"/>
    <s v="COB"/>
    <s v="PCB"/>
    <n v="40000"/>
    <n v="1000"/>
    <n v="0.84"/>
    <n v="63"/>
    <n v="1.302572296735905"/>
    <n v="0.83072877275232837"/>
  </r>
  <r>
    <x v="2"/>
    <x v="1"/>
    <x v="1"/>
    <x v="1"/>
    <s v="85R635"/>
    <s v="ChinaStar"/>
    <n v="85"/>
    <s v="3840 x 2160"/>
    <n v="1000000"/>
    <s v="POB"/>
    <s v="PCB"/>
    <n v="7168"/>
    <n v="448"/>
    <n v="4.62"/>
    <n v="392.7"/>
    <n v="9.2019496251632056"/>
    <n v="4.0047254356158399"/>
  </r>
  <r>
    <x v="2"/>
    <x v="1"/>
    <x v="1"/>
    <x v="1"/>
    <s v="85X12"/>
    <s v="ChinaStar"/>
    <n v="85"/>
    <s v="7680 x 4320"/>
    <n v="1000000"/>
    <s v="COB"/>
    <s v="PCB"/>
    <n v="96000"/>
    <n v="1920"/>
    <n v="0.105"/>
    <n v="8.9249999999999989"/>
    <n v="0.20913521875370916"/>
    <n v="0.13512462183777679"/>
  </r>
  <r>
    <x v="2"/>
    <x v="1"/>
    <x v="1"/>
    <x v="1"/>
    <s v="55R635"/>
    <s v="Open Cell"/>
    <n v="55"/>
    <s v="3840 x 2160"/>
    <n v="1000000"/>
    <s v="POB"/>
    <s v="PCB"/>
    <n v="2048"/>
    <n v="128"/>
    <n v="24.15"/>
    <n v="1328.25"/>
    <n v="20.139215010089018"/>
    <n v="8.3350236260953796"/>
  </r>
  <r>
    <x v="2"/>
    <x v="1"/>
    <x v="1"/>
    <x v="1"/>
    <m/>
    <s v="Open Cell"/>
    <n v="98"/>
    <s v="3840 x 2160"/>
    <n v="1000000"/>
    <s v="POB"/>
    <s v="PCB"/>
    <n v="5120"/>
    <n v="320"/>
    <n v="0.84"/>
    <n v="82.32"/>
    <n v="2.223982993395845"/>
    <n v="1.0921978460770472"/>
  </r>
  <r>
    <x v="2"/>
    <x v="2"/>
    <x v="0"/>
    <x v="7"/>
    <s v="X27S"/>
    <s v="AUO"/>
    <n v="27"/>
    <s v="3840 x 2160"/>
    <n v="1000000"/>
    <s v="POB"/>
    <s v="PCB"/>
    <n v="2304"/>
    <n v="512"/>
    <n v="20"/>
    <n v="540"/>
    <n v="4.0193659442136491"/>
    <n v="5.1705239463038053"/>
  </r>
  <r>
    <x v="2"/>
    <x v="2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4.8473661996598176"/>
  </r>
  <r>
    <x v="2"/>
    <x v="2"/>
    <x v="0"/>
    <x v="7"/>
    <s v="Predator X32"/>
    <s v="AUO"/>
    <n v="31.5"/>
    <s v="3840 x 2160"/>
    <n v="1000000"/>
    <s v="POB"/>
    <s v="PCB"/>
    <n v="2304"/>
    <n v="576"/>
    <n v="5"/>
    <n v="157.5"/>
    <n v="1.3677009115727001"/>
    <n v="1.6157887332199392"/>
  </r>
  <r>
    <x v="2"/>
    <x v="2"/>
    <x v="0"/>
    <x v="7"/>
    <s v="X32 S/FP"/>
    <s v="AUO"/>
    <n v="31.5"/>
    <s v="3840 x 2160"/>
    <n v="1000000"/>
    <s v="POB"/>
    <s v="PCB"/>
    <n v="2304"/>
    <n v="576"/>
    <n v="8"/>
    <n v="252"/>
    <n v="2.1883214585163202"/>
    <n v="2.5852619731519026"/>
  </r>
  <r>
    <x v="2"/>
    <x v="2"/>
    <x v="0"/>
    <x v="17"/>
    <m/>
    <m/>
    <n v="31.5"/>
    <s v="3840 x 2160"/>
    <s v="TBD"/>
    <s v="POB"/>
    <s v="PCB"/>
    <n v="5000"/>
    <n v="1152"/>
    <n v="15"/>
    <n v="472.5"/>
    <n v="4.1031027347181004"/>
    <n v="3.8778929597278537"/>
  </r>
  <r>
    <x v="2"/>
    <x v="2"/>
    <x v="0"/>
    <x v="10"/>
    <s v="PD32M"/>
    <s v="AUO"/>
    <n v="31.5"/>
    <s v="3840 x 2160"/>
    <n v="1000000"/>
    <s v="POB"/>
    <s v="PCB"/>
    <n v="2304"/>
    <n v="576"/>
    <n v="15"/>
    <n v="472.5"/>
    <n v="4.1031027347181004"/>
    <n v="4.8473661996598176"/>
  </r>
  <r>
    <x v="2"/>
    <x v="2"/>
    <x v="0"/>
    <x v="10"/>
    <s v="AG3444UXM"/>
    <s v="BOE"/>
    <n v="34"/>
    <s v="3440 x 1440"/>
    <n v="1000000"/>
    <s v="POB"/>
    <s v="PCB"/>
    <n v="4608"/>
    <n v="1152"/>
    <n v="30"/>
    <n v="1020"/>
    <n v="7.9694391031753327"/>
    <n v="11.634"/>
  </r>
  <r>
    <x v="2"/>
    <x v="2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12.926309865759514"/>
  </r>
  <r>
    <x v="2"/>
    <x v="2"/>
    <x v="0"/>
    <x v="10"/>
    <s v="AG274QGM"/>
    <s v="LGD"/>
    <n v="27"/>
    <s v="2560 x 1440"/>
    <n v="1000000"/>
    <s v="POB"/>
    <s v="PCB"/>
    <n v="2304"/>
    <n v="576"/>
    <n v="16"/>
    <n v="432"/>
    <n v="3.2154927553709194"/>
    <n v="3.84"/>
  </r>
  <r>
    <x v="2"/>
    <x v="2"/>
    <x v="0"/>
    <x v="10"/>
    <s v="AG274QZM"/>
    <s v="LGD"/>
    <n v="27"/>
    <s v="2560 x 1440"/>
    <n v="1000000"/>
    <s v="POB"/>
    <s v="PCB"/>
    <n v="2304"/>
    <n v="576"/>
    <n v="20"/>
    <n v="540"/>
    <n v="4.0193659442136491"/>
    <n v="4.8"/>
  </r>
  <r>
    <x v="2"/>
    <x v="2"/>
    <x v="0"/>
    <x v="0"/>
    <s v="XDR"/>
    <s v="LGD"/>
    <n v="31.5"/>
    <s v="6016 x 3384"/>
    <n v="1000000"/>
    <s v="POB"/>
    <s v="PCB"/>
    <n v="576"/>
    <n v="576"/>
    <n v="13.333"/>
    <n v="419.98950000000002"/>
    <n v="3.6471112507997621"/>
    <n v="8.3997900000000012"/>
  </r>
  <r>
    <x v="2"/>
    <x v="2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3.6064404525469045"/>
  </r>
  <r>
    <x v="2"/>
    <x v="2"/>
    <x v="0"/>
    <x v="2"/>
    <s v="PA32UCX"/>
    <s v="AUO"/>
    <n v="31.5"/>
    <s v="3840 x 2160"/>
    <n v="1000000"/>
    <s v="POB"/>
    <s v="PCB"/>
    <n v="5000"/>
    <n v="1152"/>
    <n v="30"/>
    <n v="945"/>
    <n v="8.2062054694362008"/>
    <n v="9.6947323993196353"/>
  </r>
  <r>
    <x v="2"/>
    <x v="2"/>
    <x v="0"/>
    <x v="2"/>
    <s v="PG32UQX"/>
    <s v="AUO"/>
    <n v="31.5"/>
    <s v="3840 x 2160"/>
    <n v="1000000"/>
    <s v="POB"/>
    <s v="PCB"/>
    <n v="4608"/>
    <n v="576"/>
    <n v="30"/>
    <n v="945"/>
    <n v="8.2062054694362008"/>
    <n v="9.6947323993196353"/>
  </r>
  <r>
    <x v="2"/>
    <x v="2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6.4631549328797568"/>
  </r>
  <r>
    <x v="2"/>
    <x v="2"/>
    <x v="0"/>
    <x v="18"/>
    <s v="EX321UX"/>
    <s v="AUO"/>
    <n v="32"/>
    <s v="3840 x 2160"/>
    <n v="1000000"/>
    <s v="POB"/>
    <s v="PCB"/>
    <n v="4608"/>
    <n v="1152"/>
    <n v="8"/>
    <n v="256"/>
    <n v="2.2583433343620176"/>
    <n v="2.5852619731519026"/>
  </r>
  <r>
    <x v="2"/>
    <x v="2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4.8473661996598176"/>
  </r>
  <r>
    <x v="2"/>
    <x v="2"/>
    <x v="0"/>
    <x v="19"/>
    <m/>
    <s v="HKC"/>
    <n v="27"/>
    <s v="3840 x 2160"/>
    <s v="TBD"/>
    <s v="POB"/>
    <s v="PCB"/>
    <n v="5000"/>
    <n v="1152"/>
    <n v="10"/>
    <n v="270"/>
    <n v="2.0096829721068246"/>
    <n v="2.5852619731519026"/>
  </r>
  <r>
    <x v="2"/>
    <x v="2"/>
    <x v="0"/>
    <x v="19"/>
    <m/>
    <s v="HKC"/>
    <n v="31.5"/>
    <s v="3840 x 2160"/>
    <s v="TBD"/>
    <s v="POB"/>
    <s v="PCB"/>
    <n v="5000"/>
    <n v="1152"/>
    <n v="10"/>
    <n v="315"/>
    <n v="2.7354018231454003"/>
    <n v="3.2315774664398784"/>
  </r>
  <r>
    <x v="2"/>
    <x v="2"/>
    <x v="0"/>
    <x v="3"/>
    <s v="MEG271G"/>
    <s v="AUO"/>
    <n v="27"/>
    <s v="3840 x 2160"/>
    <n v="1000000"/>
    <s v="POB"/>
    <s v="PCB"/>
    <n v="2304"/>
    <n v="576"/>
    <n v="30"/>
    <n v="810"/>
    <n v="6.0290489163204741"/>
    <n v="7.7557859194557075"/>
  </r>
  <r>
    <x v="2"/>
    <x v="2"/>
    <x v="0"/>
    <x v="20"/>
    <m/>
    <m/>
    <n v="27"/>
    <s v="3840 x 2160"/>
    <s v="TBD"/>
    <s v="POB"/>
    <s v="PCB"/>
    <n v="5000"/>
    <n v="1152"/>
    <n v="10"/>
    <n v="270"/>
    <n v="2.0096829721068246"/>
    <n v="2.5852619731519026"/>
  </r>
  <r>
    <x v="2"/>
    <x v="2"/>
    <x v="0"/>
    <x v="20"/>
    <m/>
    <m/>
    <n v="31.5"/>
    <s v="3840 x 2160"/>
    <s v="TBD"/>
    <s v="POB"/>
    <s v="PCB"/>
    <n v="5000"/>
    <n v="1152"/>
    <n v="5"/>
    <n v="157.5"/>
    <n v="1.3677009115727001"/>
    <n v="1.6157887332199392"/>
  </r>
  <r>
    <x v="2"/>
    <x v="2"/>
    <x v="0"/>
    <x v="12"/>
    <s v="279P2MRX"/>
    <s v="LGD"/>
    <n v="27"/>
    <s v="3840 x 2160"/>
    <n v="80000000"/>
    <s v="POB"/>
    <s v="PCB"/>
    <n v="2304"/>
    <n v="576"/>
    <n v="20"/>
    <n v="540"/>
    <n v="4.0193659442136491"/>
    <n v="5.1705239463038053"/>
  </r>
  <r>
    <x v="2"/>
    <x v="2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5.1705239463038053"/>
  </r>
  <r>
    <x v="2"/>
    <x v="2"/>
    <x v="0"/>
    <x v="5"/>
    <s v="Odyssey Neo G8"/>
    <s v="CSOT"/>
    <n v="31.5"/>
    <s v="3840 x 2160"/>
    <n v="1000000"/>
    <s v="POB"/>
    <s v="PCB"/>
    <n v="5000"/>
    <n v="1152"/>
    <n v="3"/>
    <n v="94.5"/>
    <n v="0.82062054694362008"/>
    <n v="0.96947323993196344"/>
  </r>
  <r>
    <x v="2"/>
    <x v="2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5.9165852570999977"/>
  </r>
  <r>
    <x v="2"/>
    <x v="2"/>
    <x v="0"/>
    <x v="5"/>
    <s v="Odyssey Neo G7"/>
    <m/>
    <n v="31.5"/>
    <s v="3840 x 2160"/>
    <n v="1000000"/>
    <s v="POB"/>
    <s v="PCB"/>
    <n v="5000"/>
    <n v="1196"/>
    <n v="8"/>
    <n v="252"/>
    <n v="2.1883214585163202"/>
    <n v="2.5852619731519026"/>
  </r>
  <r>
    <x v="2"/>
    <x v="2"/>
    <x v="0"/>
    <x v="21"/>
    <m/>
    <m/>
    <n v="27"/>
    <s v="3840 x 2160"/>
    <s v="TBD"/>
    <s v="POB"/>
    <s v="PCB"/>
    <n v="5000"/>
    <n v="1152"/>
    <n v="20"/>
    <n v="540"/>
    <n v="4.0193659442136491"/>
    <n v="5.1705239463038053"/>
  </r>
  <r>
    <x v="2"/>
    <x v="2"/>
    <x v="0"/>
    <x v="21"/>
    <m/>
    <m/>
    <n v="31.5"/>
    <s v="3840 x 2160"/>
    <s v="TBD"/>
    <s v="POB"/>
    <s v="PCB"/>
    <n v="5000"/>
    <n v="1152"/>
    <n v="20"/>
    <n v="630"/>
    <n v="5.4708036462908005"/>
    <n v="6.4631549328797568"/>
  </r>
  <r>
    <x v="2"/>
    <x v="2"/>
    <x v="2"/>
    <x v="7"/>
    <s v="PREDATOR HELIOS 500"/>
    <s v="AUO"/>
    <n v="17.3"/>
    <s v="3840 x 2160"/>
    <n v="1000000"/>
    <s v="COB"/>
    <s v="FPC"/>
    <n v="4000"/>
    <n v="1152"/>
    <n v="10"/>
    <n v="173"/>
    <n v="0.82507272527002962"/>
    <n v="2.4046571042191514"/>
  </r>
  <r>
    <x v="2"/>
    <x v="2"/>
    <x v="2"/>
    <x v="0"/>
    <s v="Macbook"/>
    <s v="LGD/Sharp"/>
    <n v="14.2"/>
    <s v="3024 x 1964"/>
    <n v="1000000"/>
    <s v="COB"/>
    <s v="FPC"/>
    <n v="10384"/>
    <n v="2596"/>
    <n v="1623.9649999999999"/>
    <n v="23060.302999999996"/>
    <n v="96.502412614544923"/>
    <n v="349.15247499999998"/>
  </r>
  <r>
    <x v="2"/>
    <x v="2"/>
    <x v="2"/>
    <x v="0"/>
    <s v="Macbook Pro"/>
    <s v="LGD/Sharp"/>
    <n v="16.2"/>
    <s v="3456 x 2234"/>
    <n v="1000000"/>
    <s v="COB"/>
    <s v="FPC"/>
    <n v="10384"/>
    <n v="2596"/>
    <n v="1073.4549999999999"/>
    <n v="17389.970999999998"/>
    <n v="82.863048315254773"/>
    <n v="268.36374999999998"/>
  </r>
  <r>
    <x v="2"/>
    <x v="2"/>
    <x v="2"/>
    <x v="2"/>
    <s v="ROG Flow X16"/>
    <s v="AUO"/>
    <n v="16.2"/>
    <s v="2560 x 1600"/>
    <n v="1000000"/>
    <s v="COB"/>
    <s v="FPC"/>
    <n v="4000"/>
    <n v="512"/>
    <n v="10"/>
    <n v="162"/>
    <n v="0.76096984449438176"/>
    <n v="1.9966993816247458"/>
  </r>
  <r>
    <x v="2"/>
    <x v="2"/>
    <x v="2"/>
    <x v="2"/>
    <s v="ROG Zephyrus Duo 16"/>
    <s v="AUO"/>
    <n v="16.2"/>
    <s v="3456 x 2234"/>
    <n v="1000000"/>
    <s v="COB"/>
    <s v="FPC"/>
    <n v="4000"/>
    <n v="512"/>
    <n v="10"/>
    <n v="162"/>
    <n v="0.77192847688309973"/>
    <n v="1.9966993816247458"/>
  </r>
  <r>
    <x v="2"/>
    <x v="2"/>
    <x v="2"/>
    <x v="13"/>
    <s v="AERO 16"/>
    <s v="AUO"/>
    <n v="16"/>
    <s v="2560 x 1600"/>
    <n v="1000000"/>
    <s v="COB"/>
    <s v="FPC"/>
    <n v="4000"/>
    <n v="1152"/>
    <n v="10"/>
    <n v="160"/>
    <n v="0.74229644943820217"/>
    <n v="1.7970294434622713"/>
  </r>
  <r>
    <x v="2"/>
    <x v="2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3.6069856563287273"/>
  </r>
  <r>
    <x v="2"/>
    <x v="2"/>
    <x v="2"/>
    <x v="22"/>
    <s v="Legion 7i &amp; 7"/>
    <m/>
    <n v="16.2"/>
    <s v="2560 x 1600"/>
    <n v="1000000"/>
    <s v="COB"/>
    <s v="FPC"/>
    <n v="4000"/>
    <n v="512"/>
    <n v="40"/>
    <n v="648"/>
    <n v="3.0438793779775271"/>
    <n v="7.1881177738490853"/>
  </r>
  <r>
    <x v="2"/>
    <x v="2"/>
    <x v="2"/>
    <x v="3"/>
    <s v="Creator Z16"/>
    <s v="AUO"/>
    <n v="16"/>
    <s v="2560 x 1600"/>
    <n v="1000000"/>
    <s v="COB"/>
    <s v="FPC"/>
    <n v="4000"/>
    <n v="1152"/>
    <n v="5"/>
    <n v="80"/>
    <n v="0.37114822471910108"/>
    <n v="0.89851472173113567"/>
  </r>
  <r>
    <x v="2"/>
    <x v="2"/>
    <x v="2"/>
    <x v="3"/>
    <s v="Creator 17&quot;"/>
    <s v="AUO"/>
    <n v="17.3"/>
    <s v="3840 x 2160"/>
    <n v="1000000"/>
    <s v="COB"/>
    <s v="FPC"/>
    <n v="10000"/>
    <n v="240"/>
    <n v="3"/>
    <n v="51.900000000000006"/>
    <n v="0.24752181758100888"/>
    <n v="0.72139713126574545"/>
  </r>
  <r>
    <x v="2"/>
    <x v="2"/>
    <x v="3"/>
    <x v="0"/>
    <s v="iPad Pro"/>
    <s v="LGD/Sharp"/>
    <n v="12.9"/>
    <s v="2732 x 2048"/>
    <n v="1000000"/>
    <s v="COB"/>
    <s v="FPC"/>
    <n v="10384"/>
    <n v="2596"/>
    <n v="1819"/>
    <n v="23465.100000000002"/>
    <n v="93.726280147343033"/>
    <n v="518.41499999999996"/>
  </r>
  <r>
    <x v="2"/>
    <x v="2"/>
    <x v="1"/>
    <x v="17"/>
    <m/>
    <m/>
    <n v="55"/>
    <s v="3840 x 2160"/>
    <n v="1000000"/>
    <s v="COB"/>
    <s v="PCB"/>
    <n v="6804.6390532544374"/>
    <n v="567.05325443786978"/>
    <n v="4"/>
    <n v="220"/>
    <n v="3.3356877863501482"/>
    <n v="1.3805422155023401"/>
  </r>
  <r>
    <x v="2"/>
    <x v="2"/>
    <x v="1"/>
    <x v="17"/>
    <m/>
    <m/>
    <n v="65"/>
    <s v="3840 x 2160"/>
    <n v="1000000"/>
    <s v="COB"/>
    <s v="PCB"/>
    <n v="9504"/>
    <n v="792"/>
    <n v="6"/>
    <n v="390"/>
    <n v="6.9884037507418393"/>
    <n v="2.7190829338922269"/>
  </r>
  <r>
    <x v="2"/>
    <x v="2"/>
    <x v="1"/>
    <x v="17"/>
    <m/>
    <m/>
    <n v="75"/>
    <s v="3840 x 2160"/>
    <n v="1000000"/>
    <s v="COB"/>
    <s v="PCB"/>
    <n v="13685.759999999997"/>
    <n v="1140.4799999999998"/>
    <n v="3"/>
    <n v="225"/>
    <n v="4.6520439169139474"/>
    <n v="1.998420147828426"/>
  </r>
  <r>
    <x v="2"/>
    <x v="2"/>
    <x v="1"/>
    <x v="15"/>
    <m/>
    <s v="Open Cell"/>
    <n v="65"/>
    <s v="3840 x 2160"/>
    <n v="1000000"/>
    <s v="POB"/>
    <s v="PCB"/>
    <n v="9216"/>
    <n v="576"/>
    <n v="0.52500000000000002"/>
    <n v="34.125"/>
    <n v="0.61148532818991097"/>
    <n v="0.23791975671556986"/>
  </r>
  <r>
    <x v="2"/>
    <x v="2"/>
    <x v="1"/>
    <x v="4"/>
    <s v="55E8G"/>
    <s v="Open Cell"/>
    <n v="55"/>
    <s v="3840 x 2160"/>
    <n v="400000"/>
    <s v="POB"/>
    <s v="PCB"/>
    <n v="2000"/>
    <n v="200"/>
    <n v="5.3029999999999999"/>
    <n v="291.66500000000002"/>
    <n v="4.4222880827537088"/>
    <n v="1.8302538422022276"/>
  </r>
  <r>
    <x v="2"/>
    <x v="2"/>
    <x v="1"/>
    <x v="4"/>
    <s v="65E8G"/>
    <s v="Open Cell"/>
    <n v="65"/>
    <s v="3840 x 2160"/>
    <n v="400000"/>
    <s v="POB"/>
    <s v="PCB"/>
    <n v="9504"/>
    <n v="792"/>
    <n v="10.605"/>
    <n v="689.32500000000005"/>
    <n v="12.352003629436203"/>
    <n v="4.8059790856545108"/>
  </r>
  <r>
    <x v="2"/>
    <x v="2"/>
    <x v="1"/>
    <x v="4"/>
    <s v="75U9G"/>
    <s v="Open Cell"/>
    <n v="75"/>
    <s v="3840 x 2160"/>
    <n v="400000"/>
    <s v="POB"/>
    <s v="PCB"/>
    <n v="15360"/>
    <n v="1280"/>
    <n v="11.234999999999999"/>
    <n v="842.625"/>
    <n v="17.42190446884273"/>
    <n v="7.4840834536174556"/>
  </r>
  <r>
    <x v="2"/>
    <x v="2"/>
    <x v="1"/>
    <x v="4"/>
    <s v="75U9G"/>
    <s v="Open Cell"/>
    <n v="85"/>
    <s v="3840 x 2160"/>
    <n v="400000"/>
    <s v="POB"/>
    <s v="PCB"/>
    <n v="15360"/>
    <n v="1280"/>
    <n v="1.7849999999999999"/>
    <n v="151.72499999999999"/>
    <n v="3.5552987188130563"/>
    <n v="1.5472802819424836"/>
  </r>
  <r>
    <x v="2"/>
    <x v="2"/>
    <x v="1"/>
    <x v="8"/>
    <s v="V75"/>
    <s v="BOE"/>
    <n v="75"/>
    <s v="3840 x 2160"/>
    <n v="1000000"/>
    <s v="COB"/>
    <s v="PCB"/>
    <n v="46080"/>
    <n v="2880"/>
    <n v="1.6279999999999999"/>
    <n v="122.1"/>
    <n v="2.5245091655786349"/>
    <n v="1.0844760002215592"/>
  </r>
  <r>
    <x v="2"/>
    <x v="2"/>
    <x v="1"/>
    <x v="8"/>
    <s v="V75"/>
    <s v="BOE"/>
    <n v="85"/>
    <s v="7680 x 4320"/>
    <n v="1000000"/>
    <s v="COB"/>
    <s v="PCB"/>
    <n v="46080"/>
    <n v="2880"/>
    <n v="0.42"/>
    <n v="35.699999999999996"/>
    <n v="0.83654087501483665"/>
    <n v="0.54049848735110717"/>
  </r>
  <r>
    <x v="2"/>
    <x v="2"/>
    <x v="1"/>
    <x v="8"/>
    <s v="75R635"/>
    <m/>
    <n v="65"/>
    <s v="3840 x 2160"/>
    <n v="1000000"/>
    <s v="COB"/>
    <s v="PCB"/>
    <n v="37440"/>
    <n v="2340"/>
    <n v="0.78800000000000003"/>
    <n v="51.22"/>
    <n v="0.91781035926409493"/>
    <n v="0.35710622531784575"/>
  </r>
  <r>
    <x v="2"/>
    <x v="2"/>
    <x v="1"/>
    <x v="9"/>
    <m/>
    <s v="Open Cell"/>
    <n v="65"/>
    <s v="3840 x 2160"/>
    <n v="1000000"/>
    <s v="COB"/>
    <s v="PCB"/>
    <n v="16384"/>
    <n v="1000"/>
    <n v="38.44"/>
    <n v="2498.6"/>
    <n v="44.772373363086054"/>
    <n v="17.420257996469534"/>
  </r>
  <r>
    <x v="2"/>
    <x v="2"/>
    <x v="1"/>
    <x v="9"/>
    <m/>
    <s v="Open Cell"/>
    <n v="65"/>
    <s v="7680 x 4320"/>
    <n v="1000000"/>
    <s v="COB"/>
    <s v="PCB"/>
    <n v="12000"/>
    <n v="1000"/>
    <n v="0.33100000000000002"/>
    <n v="21.515000000000001"/>
    <n v="0.38552694024925821"/>
    <n v="0.23354344420299311"/>
  </r>
  <r>
    <x v="2"/>
    <x v="2"/>
    <x v="1"/>
    <x v="9"/>
    <m/>
    <s v="Open Cell"/>
    <n v="75"/>
    <s v="3840 x 2160"/>
    <n v="1000000"/>
    <s v="COB"/>
    <s v="PCB"/>
    <n v="12000"/>
    <n v="1000"/>
    <n v="13.499000000000001"/>
    <n v="1012.4250000000001"/>
    <n v="20.932646944807125"/>
    <n v="8.9922245251786403"/>
  </r>
  <r>
    <x v="2"/>
    <x v="2"/>
    <x v="1"/>
    <x v="9"/>
    <m/>
    <s v="Open Cell"/>
    <n v="75"/>
    <s v="7680 x 4320"/>
    <n v="1000000"/>
    <s v="COB"/>
    <s v="PCB"/>
    <n v="16000"/>
    <n v="2000"/>
    <n v="0.16400000000000001"/>
    <n v="12.3"/>
    <n v="0.2543117341246291"/>
    <n v="0.16218990325164509"/>
  </r>
  <r>
    <x v="2"/>
    <x v="2"/>
    <x v="1"/>
    <x v="9"/>
    <m/>
    <s v="Open Cell"/>
    <n v="86"/>
    <s v="3840 x 2160"/>
    <n v="1000000"/>
    <s v="COB"/>
    <s v="PCB"/>
    <n v="18000"/>
    <n v="1200"/>
    <n v="5.28"/>
    <n v="454.08000000000004"/>
    <n v="10.765416815059943"/>
    <n v="4.5768290692752451"/>
  </r>
  <r>
    <x v="2"/>
    <x v="2"/>
    <x v="1"/>
    <x v="9"/>
    <m/>
    <s v="Open Cell"/>
    <n v="86"/>
    <s v="7680 x 4320"/>
    <n v="1000000"/>
    <s v="COB"/>
    <s v="PCB"/>
    <n v="28800"/>
    <n v="2400"/>
    <n v="7.0000000000000001E-3"/>
    <n v="0.60199999999999998"/>
    <n v="1.4272332898753711E-2"/>
    <n v="9.0083081225184533E-3"/>
  </r>
  <r>
    <x v="2"/>
    <x v="2"/>
    <x v="1"/>
    <x v="5"/>
    <s v="2022 Model"/>
    <s v="Open Cell"/>
    <n v="43"/>
    <s v="3840 x 2160"/>
    <n v="1000000"/>
    <s v="COB"/>
    <s v="PCB"/>
    <n v="3614.6269090909086"/>
    <n v="301.21890909090905"/>
    <n v="37.289000000000001"/>
    <n v="1603.4270000000001"/>
    <n v="19.007179337915257"/>
    <n v="10.061812104437594"/>
  </r>
  <r>
    <x v="2"/>
    <x v="2"/>
    <x v="1"/>
    <x v="5"/>
    <s v="2022 Model"/>
    <s v="Open Cell"/>
    <n v="50"/>
    <s v="3840 x 2160"/>
    <n v="1000000"/>
    <s v="COB"/>
    <s v="PCB"/>
    <n v="4887.272727272727"/>
    <n v="407.27272727272725"/>
    <n v="51.790999999999997"/>
    <n v="2589.5499999999997"/>
    <n v="35.693926889020773"/>
    <n v="16.249923155245838"/>
  </r>
  <r>
    <x v="2"/>
    <x v="2"/>
    <x v="1"/>
    <x v="5"/>
    <s v="2022 Model"/>
    <s v="Open Cell"/>
    <n v="55"/>
    <s v="3840 x 2160"/>
    <n v="1000000"/>
    <s v="COB"/>
    <s v="PCB"/>
    <n v="6283.636363636364"/>
    <n v="523.63636363636363"/>
    <n v="155.60300000000001"/>
    <n v="8558.1650000000009"/>
    <n v="129.76075665486053"/>
    <n v="53.704127589702665"/>
  </r>
  <r>
    <x v="2"/>
    <x v="2"/>
    <x v="1"/>
    <x v="5"/>
    <s v="2022 Model"/>
    <s v="Open Cell"/>
    <n v="55"/>
    <s v="7680 x 4320"/>
    <n v="1000000"/>
    <s v="COB"/>
    <s v="PCB"/>
    <n v="7873.1360946745563"/>
    <n v="962.27218934911241"/>
    <n v="17.361999999999998"/>
    <n v="954.90999999999985"/>
    <n v="14.478552836652817"/>
    <n v="9.7933578118402469"/>
  </r>
  <r>
    <x v="2"/>
    <x v="2"/>
    <x v="1"/>
    <x v="5"/>
    <s v="2022 Model"/>
    <s v="Open Cell"/>
    <n v="65"/>
    <s v="3840 x 2160"/>
    <n v="1000000"/>
    <s v="COB"/>
    <s v="PCB"/>
    <n v="8640"/>
    <n v="720"/>
    <n v="151.59"/>
    <n v="9853.35"/>
    <n v="176.56202076249261"/>
    <n v="68.697630324787113"/>
  </r>
  <r>
    <x v="2"/>
    <x v="2"/>
    <x v="1"/>
    <x v="5"/>
    <s v="2022 Model"/>
    <s v="Open Cell"/>
    <n v="65"/>
    <s v="7680 x 4320"/>
    <n v="1000000"/>
    <s v="COB"/>
    <s v="PCB"/>
    <n v="10996.363636363636"/>
    <n v="1221.8181818181818"/>
    <n v="27.558"/>
    <n v="1791.27"/>
    <n v="32.097738427157275"/>
    <n v="19.444079260864299"/>
  </r>
  <r>
    <x v="2"/>
    <x v="2"/>
    <x v="1"/>
    <x v="5"/>
    <s v="2022 Model"/>
    <s v="Open Cell"/>
    <n v="75"/>
    <s v="3840 x 2160"/>
    <n v="1000000"/>
    <s v="COB"/>
    <s v="PCB"/>
    <n v="10909.09090909091"/>
    <n v="909.09090909090912"/>
    <n v="84.143000000000001"/>
    <n v="6310.7250000000004"/>
    <n v="130.47897710029673"/>
    <n v="56.051022166242419"/>
  </r>
  <r>
    <x v="2"/>
    <x v="2"/>
    <x v="1"/>
    <x v="5"/>
    <s v="2022 Model"/>
    <s v="Open Cell"/>
    <n v="75"/>
    <s v="7680 x 4320"/>
    <n v="1000000"/>
    <s v="COB"/>
    <s v="PCB"/>
    <n v="15708.764159999995"/>
    <n v="1745.4182399999995"/>
    <n v="17.102"/>
    <n v="1282.6500000000001"/>
    <n v="26.519751689020772"/>
    <n v="16.913242228107528"/>
  </r>
  <r>
    <x v="2"/>
    <x v="2"/>
    <x v="1"/>
    <x v="5"/>
    <s v="2022 Model"/>
    <s v="Open Cell"/>
    <n v="85"/>
    <s v="3840 x 2160"/>
    <n v="1000000"/>
    <s v="COB"/>
    <s v="PCB"/>
    <n v="14400"/>
    <n v="1200"/>
    <n v="55.447000000000003"/>
    <n v="4712.9949999999999"/>
    <n v="110.43733784987536"/>
    <n v="48.062772993201612"/>
  </r>
  <r>
    <x v="2"/>
    <x v="2"/>
    <x v="1"/>
    <x v="5"/>
    <s v="2022 Model"/>
    <s v="Open Cell"/>
    <n v="85"/>
    <s v="7680 x 4320"/>
    <n v="1000000"/>
    <s v="COB"/>
    <s v="PCB"/>
    <n v="19145.454545454544"/>
    <n v="2127.272727272727"/>
    <n v="11.138999999999999"/>
    <n v="946.81499999999994"/>
    <n v="22.186259063786345"/>
    <n v="14.33479202524758"/>
  </r>
  <r>
    <x v="2"/>
    <x v="2"/>
    <x v="1"/>
    <x v="5"/>
    <s v="2022 Model"/>
    <s v="Open Cell"/>
    <n v="98"/>
    <s v="3840 x 2160"/>
    <n v="1000000"/>
    <s v="COB"/>
    <s v="PCB"/>
    <n v="19141.53633217993"/>
    <n v="1595.1280276816608"/>
    <n v="2.7040000000000002"/>
    <n v="264.99200000000002"/>
    <n v="7.159107159693292"/>
    <n v="3.5158368759432572"/>
  </r>
  <r>
    <x v="2"/>
    <x v="2"/>
    <x v="1"/>
    <x v="14"/>
    <s v="XLED EP1 55"/>
    <s v="Open Cell"/>
    <n v="55"/>
    <s v="3840 x 2160"/>
    <m/>
    <s v="COB"/>
    <s v="PCB"/>
    <n v="8000"/>
    <n v="2000"/>
    <n v="4.4770000000000003"/>
    <n v="246.23500000000001"/>
    <n v="3.7334685548724038"/>
    <n v="1.5451718747009946"/>
  </r>
  <r>
    <x v="2"/>
    <x v="2"/>
    <x v="1"/>
    <x v="14"/>
    <s v="XLED EP1 65"/>
    <s v="Open Cell"/>
    <n v="65"/>
    <s v="3840 x 2160"/>
    <m/>
    <s v="COB"/>
    <s v="PCB"/>
    <n v="8000"/>
    <n v="2000"/>
    <n v="1.5"/>
    <n v="97.5"/>
    <n v="1.7471009376854598"/>
    <n v="0.67977073347305672"/>
  </r>
  <r>
    <x v="2"/>
    <x v="2"/>
    <x v="1"/>
    <x v="14"/>
    <s v="XLED DX1"/>
    <s v="Open Cell"/>
    <n v="65"/>
    <s v="7680 x 4320"/>
    <n v="1000000"/>
    <s v="COB"/>
    <s v="PCB"/>
    <n v="12096"/>
    <n v="1344"/>
    <n v="8.6999999999999994E-2"/>
    <n v="5.6549999999999994"/>
    <n v="0.10133185438575668"/>
    <n v="6.1384530651541987E-2"/>
  </r>
  <r>
    <x v="2"/>
    <x v="2"/>
    <x v="1"/>
    <x v="14"/>
    <s v="XLED DX1"/>
    <s v="Open Cell"/>
    <n v="75"/>
    <s v="7680 x 4320"/>
    <n v="1000000"/>
    <s v="COB"/>
    <s v="PCB"/>
    <n v="17279.640575999994"/>
    <n v="1919.9600639999994"/>
    <n v="0.215"/>
    <n v="16.125"/>
    <n v="0.33339648071216615"/>
    <n v="0.21262700731160789"/>
  </r>
  <r>
    <x v="2"/>
    <x v="2"/>
    <x v="1"/>
    <x v="14"/>
    <s v="XLED DX1"/>
    <s v="Open Cell"/>
    <n v="85"/>
    <s v="7680 x 4320"/>
    <n v="1000000"/>
    <s v="COB"/>
    <s v="PCB"/>
    <n v="21060"/>
    <n v="2340"/>
    <n v="1.6E-2"/>
    <n v="1.36"/>
    <n v="3.1868223810089018E-2"/>
    <n v="2.0590418565756469E-2"/>
  </r>
  <r>
    <x v="2"/>
    <x v="2"/>
    <x v="1"/>
    <x v="6"/>
    <m/>
    <s v="Open Cell"/>
    <n v="65"/>
    <s v="3840 x 2160"/>
    <n v="1000000"/>
    <s v="POB"/>
    <s v="PCB"/>
    <n v="2560"/>
    <n v="160"/>
    <n v="1.575"/>
    <n v="102.375"/>
    <n v="1.834455984569733"/>
    <n v="0.71375927014670948"/>
  </r>
  <r>
    <x v="2"/>
    <x v="2"/>
    <x v="1"/>
    <x v="6"/>
    <s v="Q70"/>
    <s v="Open Cell"/>
    <n v="75"/>
    <s v="3840 x 2160"/>
    <n v="1000000"/>
    <s v="POB"/>
    <s v="PCB"/>
    <n v="4000"/>
    <n v="252"/>
    <n v="1.103"/>
    <n v="82.724999999999994"/>
    <n v="1.7104014801186942"/>
    <n v="0.73475247435158464"/>
  </r>
  <r>
    <x v="2"/>
    <x v="2"/>
    <x v="1"/>
    <x v="6"/>
    <m/>
    <s v="Open Cell"/>
    <n v="86"/>
    <s v="3840 x 2160"/>
    <n v="1000000"/>
    <s v="POB"/>
    <s v="PCB"/>
    <n v="8000"/>
    <n v="576"/>
    <n v="1.0999999999999999E-2"/>
    <n v="0.94599999999999995"/>
    <n v="2.2427951698041546E-2"/>
    <n v="9.5350605609900944E-3"/>
  </r>
  <r>
    <x v="2"/>
    <x v="2"/>
    <x v="1"/>
    <x v="16"/>
    <s v="X95k"/>
    <s v="AUO"/>
    <n v="65"/>
    <s v="3840 x 2160"/>
    <n v="1000000"/>
    <s v="COB"/>
    <s v="PCB"/>
    <n v="6480"/>
    <n v="432"/>
    <n v="16.658000000000001"/>
    <n v="1082.77"/>
    <n v="19.402138279976263"/>
    <n v="7.5490805854627858"/>
  </r>
  <r>
    <x v="2"/>
    <x v="2"/>
    <x v="1"/>
    <x v="16"/>
    <s v="X95k"/>
    <s v="AUO"/>
    <n v="75"/>
    <s v="3840 x 2160"/>
    <n v="1000000"/>
    <s v="COB"/>
    <s v="PCB"/>
    <n v="12000"/>
    <n v="600"/>
    <n v="10.879"/>
    <n v="815.92499999999995"/>
    <n v="16.869861924035607"/>
    <n v="7.2469375960751483"/>
  </r>
  <r>
    <x v="2"/>
    <x v="2"/>
    <x v="1"/>
    <x v="16"/>
    <s v="X95k"/>
    <s v="AUO"/>
    <n v="85"/>
    <s v="3840 x 2160"/>
    <n v="1000000"/>
    <s v="COB"/>
    <s v="PCB"/>
    <n v="15360"/>
    <n v="768"/>
    <n v="6.5869999999999997"/>
    <n v="559.89499999999998"/>
    <n v="13.119749389816022"/>
    <n v="5.7097676286583408"/>
  </r>
  <r>
    <x v="2"/>
    <x v="2"/>
    <x v="1"/>
    <x v="1"/>
    <s v="65R635"/>
    <s v="ChinaStar"/>
    <n v="65"/>
    <s v="3840 x 2160"/>
    <n v="1000000"/>
    <s v="POB"/>
    <s v="PCB"/>
    <n v="2560"/>
    <n v="160"/>
    <n v="73.08"/>
    <n v="4750.2"/>
    <n v="85.118757684035614"/>
    <n v="33.118430134807319"/>
  </r>
  <r>
    <x v="2"/>
    <x v="2"/>
    <x v="1"/>
    <x v="1"/>
    <s v="75R635"/>
    <s v="ChinaStar"/>
    <n v="75"/>
    <s v="3840 x 2160"/>
    <n v="1000000"/>
    <s v="POB"/>
    <s v="PCB"/>
    <n v="3840"/>
    <n v="240"/>
    <n v="28.98"/>
    <n v="2173.5"/>
    <n v="44.938744237388725"/>
    <n v="19.304738628022594"/>
  </r>
  <r>
    <x v="2"/>
    <x v="2"/>
    <x v="1"/>
    <x v="1"/>
    <s v="75R648"/>
    <s v="ChinaStar"/>
    <n v="75"/>
    <s v="7680 x 4320"/>
    <n v="1000000"/>
    <s v="COB"/>
    <s v="PCB"/>
    <n v="40000"/>
    <n v="1000"/>
    <n v="0.52500000000000002"/>
    <n v="39.375"/>
    <n v="0.81410768545994072"/>
    <n v="0.5192054829702053"/>
  </r>
  <r>
    <x v="2"/>
    <x v="2"/>
    <x v="1"/>
    <x v="1"/>
    <s v="85R635"/>
    <s v="ChinaStar"/>
    <n v="85"/>
    <s v="3840 x 2160"/>
    <n v="1000000"/>
    <s v="POB"/>
    <s v="PCB"/>
    <n v="7168"/>
    <n v="448"/>
    <n v="9.24"/>
    <n v="785.4"/>
    <n v="18.403899250326411"/>
    <n v="8.0094508712316799"/>
  </r>
  <r>
    <x v="2"/>
    <x v="2"/>
    <x v="1"/>
    <x v="1"/>
    <s v="85X12"/>
    <s v="ChinaStar"/>
    <n v="85"/>
    <s v="7680 x 4320"/>
    <n v="1000000"/>
    <s v="COB"/>
    <s v="PCB"/>
    <n v="96000"/>
    <n v="1920"/>
    <n v="0.105"/>
    <n v="8.9249999999999989"/>
    <n v="0.20913521875370916"/>
    <n v="0.13512462183777679"/>
  </r>
  <r>
    <x v="2"/>
    <x v="2"/>
    <x v="1"/>
    <x v="1"/>
    <s v="55R635"/>
    <s v="Open Cell"/>
    <n v="55"/>
    <s v="3840 x 2160"/>
    <n v="1000000"/>
    <s v="POB"/>
    <s v="PCB"/>
    <n v="2048"/>
    <n v="128"/>
    <n v="32.287999999999997"/>
    <n v="1775.84"/>
    <n v="26.925671811418397"/>
    <n v="11.143736763534889"/>
  </r>
  <r>
    <x v="2"/>
    <x v="2"/>
    <x v="1"/>
    <x v="1"/>
    <m/>
    <s v="Open Cell"/>
    <n v="98"/>
    <s v="3840 x 2160"/>
    <n v="1000000"/>
    <s v="POB"/>
    <s v="PCB"/>
    <n v="5120"/>
    <n v="320"/>
    <n v="3.8849999999999998"/>
    <n v="380.72999999999996"/>
    <n v="10.285921344455785"/>
    <n v="5.0514150381063434"/>
  </r>
  <r>
    <x v="2"/>
    <x v="3"/>
    <x v="0"/>
    <x v="7"/>
    <s v="X27S"/>
    <s v="AUO"/>
    <n v="27"/>
    <s v="3840 x 2160"/>
    <n v="1000000"/>
    <s v="POB"/>
    <s v="PCB"/>
    <n v="2304"/>
    <n v="512"/>
    <n v="20"/>
    <n v="540"/>
    <n v="4.0193659442136491"/>
    <n v="5.1705239463038053"/>
  </r>
  <r>
    <x v="2"/>
    <x v="3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4.8473661996598176"/>
  </r>
  <r>
    <x v="2"/>
    <x v="3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3.2315774664398784"/>
  </r>
  <r>
    <x v="2"/>
    <x v="3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4.8473661996598176"/>
  </r>
  <r>
    <x v="2"/>
    <x v="3"/>
    <x v="0"/>
    <x v="17"/>
    <m/>
    <m/>
    <n v="31.5"/>
    <s v="3840 x 2160"/>
    <s v="TBD"/>
    <s v="POB"/>
    <s v="PCB"/>
    <n v="5000"/>
    <n v="1152"/>
    <n v="15"/>
    <n v="472.5"/>
    <n v="4.1031027347181004"/>
    <n v="3.8778929597278537"/>
  </r>
  <r>
    <x v="2"/>
    <x v="3"/>
    <x v="0"/>
    <x v="10"/>
    <s v="PD32M"/>
    <s v="AUO"/>
    <n v="31.5"/>
    <s v="3840 x 2160"/>
    <n v="1000000"/>
    <s v="POB"/>
    <s v="PCB"/>
    <n v="2304"/>
    <n v="576"/>
    <n v="15"/>
    <n v="472.5"/>
    <n v="4.1031027347181004"/>
    <n v="4.8473661996598176"/>
  </r>
  <r>
    <x v="2"/>
    <x v="3"/>
    <x v="0"/>
    <x v="10"/>
    <s v="AG3444UXM"/>
    <s v="BOE"/>
    <n v="34"/>
    <s v="3440 x 1440"/>
    <n v="1000000"/>
    <s v="POB"/>
    <s v="PCB"/>
    <n v="4608"/>
    <n v="1152"/>
    <n v="30"/>
    <n v="1020"/>
    <n v="7.9694391031753327"/>
    <n v="11.634"/>
  </r>
  <r>
    <x v="2"/>
    <x v="3"/>
    <x v="0"/>
    <x v="10"/>
    <s v="AG274QXM"/>
    <s v="LGD"/>
    <n v="27"/>
    <s v="3840 x 2160"/>
    <n v="80000000"/>
    <s v="POB"/>
    <s v="PCB"/>
    <n v="2304"/>
    <n v="576"/>
    <n v="50"/>
    <n v="1350"/>
    <n v="10.048414860534123"/>
    <n v="12.926309865759514"/>
  </r>
  <r>
    <x v="2"/>
    <x v="3"/>
    <x v="0"/>
    <x v="10"/>
    <s v="AG274QGM"/>
    <s v="LGD"/>
    <n v="27"/>
    <s v="2560 x 1440"/>
    <n v="1000000"/>
    <s v="POB"/>
    <s v="PCB"/>
    <n v="2304"/>
    <n v="576"/>
    <n v="25"/>
    <n v="675"/>
    <n v="5.0242074302670616"/>
    <n v="6"/>
  </r>
  <r>
    <x v="2"/>
    <x v="3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6"/>
  </r>
  <r>
    <x v="2"/>
    <x v="3"/>
    <x v="0"/>
    <x v="0"/>
    <s v="XDR"/>
    <s v="LGD"/>
    <n v="31.5"/>
    <s v="6016 x 3384"/>
    <n v="1000000"/>
    <s v="POB"/>
    <s v="PCB"/>
    <n v="576"/>
    <n v="576"/>
    <n v="3.3"/>
    <n v="103.94999999999999"/>
    <n v="0.90268260163798208"/>
    <n v="1.9958399999999996"/>
  </r>
  <r>
    <x v="2"/>
    <x v="3"/>
    <x v="0"/>
    <x v="2"/>
    <s v="PA27UCX-K"/>
    <s v="AUO"/>
    <n v="27"/>
    <s v="3440 x 1440"/>
    <n v="1000000"/>
    <s v="POB"/>
    <s v="PCB"/>
    <n v="2304"/>
    <n v="576"/>
    <n v="10"/>
    <n v="270"/>
    <n v="1.6752367664979291"/>
    <n v="2.4042936350312694"/>
  </r>
  <r>
    <x v="2"/>
    <x v="3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6.4631549328797568"/>
  </r>
  <r>
    <x v="2"/>
    <x v="3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6.4631549328797568"/>
  </r>
  <r>
    <x v="2"/>
    <x v="3"/>
    <x v="0"/>
    <x v="2"/>
    <s v="PG32UQXE"/>
    <s v="AUO"/>
    <n v="31.5"/>
    <s v="3840 x 2160"/>
    <n v="1000000"/>
    <s v="POB"/>
    <s v="PCB"/>
    <n v="4608"/>
    <n v="576"/>
    <n v="10"/>
    <n v="315"/>
    <n v="2.7354018231454003"/>
    <n v="3.2315774664398784"/>
  </r>
  <r>
    <x v="2"/>
    <x v="3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4.8473661996598176"/>
  </r>
  <r>
    <x v="2"/>
    <x v="3"/>
    <x v="0"/>
    <x v="11"/>
    <s v="UltraSharp UP3221Q"/>
    <s v="LGD"/>
    <n v="31.5"/>
    <s v="3840 x 2160"/>
    <n v="1000000"/>
    <s v="POB"/>
    <s v="PCB"/>
    <n v="5000"/>
    <n v="1152"/>
    <n v="10"/>
    <n v="315"/>
    <n v="2.7354018231454003"/>
    <n v="3.2315774664398784"/>
  </r>
  <r>
    <x v="2"/>
    <x v="3"/>
    <x v="0"/>
    <x v="19"/>
    <m/>
    <s v="HKC"/>
    <n v="27"/>
    <s v="3840 x 2160"/>
    <s v="TBD"/>
    <s v="POB"/>
    <s v="PCB"/>
    <n v="5000"/>
    <n v="1152"/>
    <n v="20"/>
    <n v="540"/>
    <n v="4.0193659442136491"/>
    <n v="5.1705239463038053"/>
  </r>
  <r>
    <x v="2"/>
    <x v="3"/>
    <x v="0"/>
    <x v="19"/>
    <m/>
    <s v="HKC"/>
    <n v="31.5"/>
    <s v="3840 x 2160"/>
    <s v="TBD"/>
    <s v="POB"/>
    <s v="PCB"/>
    <n v="5000"/>
    <n v="1152"/>
    <n v="20"/>
    <n v="630"/>
    <n v="5.4708036462908005"/>
    <n v="6.4631549328797568"/>
  </r>
  <r>
    <x v="2"/>
    <x v="3"/>
    <x v="0"/>
    <x v="23"/>
    <m/>
    <m/>
    <n v="27"/>
    <s v="3840 x 2160"/>
    <s v="TBD"/>
    <s v="POB"/>
    <s v="PCB"/>
    <n v="2304"/>
    <n v="576"/>
    <n v="20"/>
    <n v="540"/>
    <n v="4.0193659442136491"/>
    <n v="5.1705239463038053"/>
  </r>
  <r>
    <x v="2"/>
    <x v="3"/>
    <x v="0"/>
    <x v="23"/>
    <m/>
    <m/>
    <n v="31.5"/>
    <s v="3840 x 2160"/>
    <s v="TBD"/>
    <s v="POB"/>
    <s v="PCB"/>
    <n v="4608"/>
    <n v="1152"/>
    <n v="15"/>
    <n v="472.5"/>
    <n v="4.1031027347181004"/>
    <n v="4.8473661996598176"/>
  </r>
  <r>
    <x v="2"/>
    <x v="3"/>
    <x v="0"/>
    <x v="22"/>
    <m/>
    <s v="BOE"/>
    <n v="27"/>
    <s v="3840 x 2160"/>
    <s v="TBD"/>
    <s v="COB"/>
    <s v="PCB"/>
    <n v="10368"/>
    <n v="1152"/>
    <n v="25"/>
    <n v="675"/>
    <n v="5.0242074302670616"/>
    <n v="6.4631549328797568"/>
  </r>
  <r>
    <x v="2"/>
    <x v="3"/>
    <x v="0"/>
    <x v="3"/>
    <s v="MEG271G"/>
    <s v="AUO"/>
    <n v="27"/>
    <s v="3840 x 2160"/>
    <n v="1000000"/>
    <s v="POB"/>
    <s v="PCB"/>
    <n v="2304"/>
    <n v="576"/>
    <n v="35"/>
    <n v="945"/>
    <n v="7.0338904023738866"/>
    <n v="9.0484169060316582"/>
  </r>
  <r>
    <x v="2"/>
    <x v="3"/>
    <x v="0"/>
    <x v="20"/>
    <m/>
    <m/>
    <n v="27"/>
    <s v="3840 x 2160"/>
    <s v="TBD"/>
    <s v="POB"/>
    <s v="PCB"/>
    <n v="5000"/>
    <n v="1152"/>
    <n v="20"/>
    <n v="540"/>
    <n v="4.0193659442136491"/>
    <n v="5.1705239463038053"/>
  </r>
  <r>
    <x v="2"/>
    <x v="3"/>
    <x v="0"/>
    <x v="20"/>
    <m/>
    <m/>
    <n v="31.5"/>
    <s v="3840 x 2160"/>
    <s v="TBD"/>
    <s v="POB"/>
    <s v="PCB"/>
    <n v="5000"/>
    <n v="1152"/>
    <n v="5"/>
    <n v="157.5"/>
    <n v="1.3677009115727001"/>
    <n v="1.6157887332199392"/>
  </r>
  <r>
    <x v="2"/>
    <x v="3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8778929597278537"/>
  </r>
  <r>
    <x v="2"/>
    <x v="3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3.8778929597278537"/>
  </r>
  <r>
    <x v="2"/>
    <x v="3"/>
    <x v="0"/>
    <x v="5"/>
    <s v="Odyssey Neo G8"/>
    <s v="CSOT"/>
    <n v="31.5"/>
    <s v="3840 x 2160"/>
    <n v="1000000"/>
    <s v="POB"/>
    <s v="PCB"/>
    <n v="5000"/>
    <n v="1152"/>
    <n v="5"/>
    <n v="157.5"/>
    <n v="1.3677009115727001"/>
    <n v="1.6157887332199392"/>
  </r>
  <r>
    <x v="2"/>
    <x v="3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5.7982535519579974"/>
  </r>
  <r>
    <x v="2"/>
    <x v="3"/>
    <x v="0"/>
    <x v="5"/>
    <s v="Odyssey Neo G7"/>
    <m/>
    <n v="31.5"/>
    <s v="3840 x 2160"/>
    <n v="1000000"/>
    <s v="POB"/>
    <s v="PCB"/>
    <n v="5000"/>
    <n v="1196"/>
    <n v="9"/>
    <n v="283.5"/>
    <n v="2.4618616408308607"/>
    <n v="2.9084197197958903"/>
  </r>
  <r>
    <x v="2"/>
    <x v="3"/>
    <x v="0"/>
    <x v="21"/>
    <m/>
    <m/>
    <n v="27"/>
    <s v="3840 x 2160"/>
    <s v="TBD"/>
    <s v="POB"/>
    <s v="PCB"/>
    <n v="5000"/>
    <n v="1152"/>
    <n v="25"/>
    <n v="675"/>
    <n v="5.0242074302670616"/>
    <n v="6.4631549328797568"/>
  </r>
  <r>
    <x v="2"/>
    <x v="3"/>
    <x v="0"/>
    <x v="21"/>
    <m/>
    <m/>
    <n v="31.5"/>
    <s v="3840 x 2160"/>
    <s v="TBD"/>
    <s v="POB"/>
    <s v="PCB"/>
    <n v="5000"/>
    <n v="1152"/>
    <n v="30"/>
    <n v="945"/>
    <n v="8.2062054694362008"/>
    <n v="9.6947323993196353"/>
  </r>
  <r>
    <x v="2"/>
    <x v="3"/>
    <x v="2"/>
    <x v="7"/>
    <s v="PREDATOR HELIOS 500"/>
    <s v="AUO"/>
    <n v="17.3"/>
    <s v="3840 x 2160"/>
    <n v="1000000"/>
    <s v="COB"/>
    <s v="FPC"/>
    <n v="4000"/>
    <n v="1152"/>
    <n v="10"/>
    <n v="173"/>
    <n v="0.82507272527002962"/>
    <n v="2.3263318643512152"/>
  </r>
  <r>
    <x v="2"/>
    <x v="3"/>
    <x v="2"/>
    <x v="0"/>
    <s v="Macbook"/>
    <s v="LGD/Sharp"/>
    <n v="14.2"/>
    <s v="3024 x 1964"/>
    <n v="1000000"/>
    <s v="COB"/>
    <s v="FPC"/>
    <n v="10384"/>
    <n v="2596"/>
    <n v="1500"/>
    <n v="21300"/>
    <n v="89.135922831968287"/>
    <n v="309.60000000000002"/>
  </r>
  <r>
    <x v="2"/>
    <x v="3"/>
    <x v="2"/>
    <x v="0"/>
    <s v="Macbook Pro"/>
    <s v="LGD/Sharp"/>
    <n v="16.2"/>
    <s v="3456 x 2234"/>
    <n v="1000000"/>
    <s v="COB"/>
    <s v="FPC"/>
    <n v="10384"/>
    <n v="2596"/>
    <n v="1000"/>
    <n v="16200"/>
    <n v="77.192847688309982"/>
    <n v="240"/>
  </r>
  <r>
    <x v="2"/>
    <x v="3"/>
    <x v="2"/>
    <x v="2"/>
    <s v="ROG Flow X16"/>
    <s v="AUO"/>
    <n v="16.2"/>
    <s v="2560 x 1600"/>
    <n v="1000000"/>
    <s v="COB"/>
    <s v="FPC"/>
    <n v="4000"/>
    <n v="512"/>
    <n v="15"/>
    <n v="243"/>
    <n v="1.1414547667415726"/>
    <n v="2.8974934015669254"/>
  </r>
  <r>
    <x v="2"/>
    <x v="3"/>
    <x v="2"/>
    <x v="2"/>
    <s v="ROG Zephyrus Duo 16"/>
    <s v="AUO"/>
    <n v="16.2"/>
    <s v="3456 x 2234"/>
    <n v="1000000"/>
    <s v="COB"/>
    <s v="FPC"/>
    <n v="4000"/>
    <n v="512"/>
    <n v="10"/>
    <n v="162"/>
    <n v="0.77192847688309973"/>
    <n v="1.9316622677112836"/>
  </r>
  <r>
    <x v="2"/>
    <x v="3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2.6077440614102332"/>
  </r>
  <r>
    <x v="2"/>
    <x v="3"/>
    <x v="2"/>
    <x v="13"/>
    <s v="AERO 17"/>
    <s v="AUO"/>
    <n v="17.3"/>
    <s v="3840 x 2160"/>
    <n v="1000000"/>
    <s v="COB"/>
    <s v="FPC"/>
    <n v="4000"/>
    <n v="1152"/>
    <n v="20"/>
    <n v="346"/>
    <n v="1.6501454505400592"/>
    <n v="4.6526637287024304"/>
  </r>
  <r>
    <x v="2"/>
    <x v="3"/>
    <x v="2"/>
    <x v="22"/>
    <s v="Legion 7i &amp; 7"/>
    <m/>
    <n v="16.2"/>
    <s v="2560 x 1600"/>
    <n v="1000000"/>
    <s v="COB"/>
    <s v="FPC"/>
    <n v="4000"/>
    <n v="512"/>
    <n v="55"/>
    <n v="891"/>
    <n v="4.1853341447190999"/>
    <n v="9.5617282251708549"/>
  </r>
  <r>
    <x v="2"/>
    <x v="3"/>
    <x v="2"/>
    <x v="3"/>
    <s v="Creator Z16"/>
    <s v="AUO"/>
    <n v="16"/>
    <s v="2560 x 1600"/>
    <n v="1000000"/>
    <s v="COB"/>
    <s v="FPC"/>
    <n v="4000"/>
    <n v="1152"/>
    <n v="10"/>
    <n v="160"/>
    <n v="0.74229644943820217"/>
    <n v="1.7384960409401555"/>
  </r>
  <r>
    <x v="2"/>
    <x v="3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93053274574048617"/>
  </r>
  <r>
    <x v="2"/>
    <x v="3"/>
    <x v="3"/>
    <x v="0"/>
    <s v="iPad Pro"/>
    <s v="LGD/Sharp"/>
    <n v="12.9"/>
    <s v="2732 x 2048"/>
    <n v="1000000"/>
    <s v="COB"/>
    <s v="FPC"/>
    <n v="10384"/>
    <n v="2596"/>
    <n v="1502"/>
    <n v="19375.8"/>
    <n v="77.392453425678539"/>
    <n v="410.94719999999995"/>
  </r>
  <r>
    <x v="2"/>
    <x v="3"/>
    <x v="1"/>
    <x v="17"/>
    <m/>
    <m/>
    <n v="55"/>
    <s v="3840 x 2160"/>
    <n v="1000000"/>
    <s v="COB"/>
    <s v="PCB"/>
    <n v="6804.6390532544374"/>
    <n v="567.05325443786978"/>
    <n v="6"/>
    <n v="330"/>
    <n v="5.0035316795252225"/>
    <n v="2.07081332325351"/>
  </r>
  <r>
    <x v="2"/>
    <x v="3"/>
    <x v="1"/>
    <x v="17"/>
    <m/>
    <m/>
    <n v="65"/>
    <s v="3840 x 2160"/>
    <n v="1000000"/>
    <s v="COB"/>
    <s v="PCB"/>
    <n v="9504"/>
    <n v="792"/>
    <n v="8"/>
    <n v="520"/>
    <n v="9.3178716676557869"/>
    <n v="3.6254439118563022"/>
  </r>
  <r>
    <x v="2"/>
    <x v="3"/>
    <x v="1"/>
    <x v="17"/>
    <m/>
    <m/>
    <n v="75"/>
    <s v="3840 x 2160"/>
    <n v="1000000"/>
    <s v="COB"/>
    <s v="PCB"/>
    <n v="13685.759999999997"/>
    <n v="1140.4799999999998"/>
    <n v="4"/>
    <n v="300"/>
    <n v="6.2027252225519289"/>
    <n v="2.664560197104568"/>
  </r>
  <r>
    <x v="2"/>
    <x v="3"/>
    <x v="1"/>
    <x v="15"/>
    <m/>
    <s v="Open Cell"/>
    <n v="65"/>
    <s v="3840 x 2160"/>
    <n v="1000000"/>
    <s v="POB"/>
    <s v="PCB"/>
    <n v="9216"/>
    <n v="576"/>
    <n v="0.47299999999999998"/>
    <n v="30.744999999999997"/>
    <n v="0.55091916235014826"/>
    <n v="0.21435437128850388"/>
  </r>
  <r>
    <x v="2"/>
    <x v="3"/>
    <x v="1"/>
    <x v="4"/>
    <s v="55E8G"/>
    <s v="Open Cell"/>
    <n v="55"/>
    <s v="3840 x 2160"/>
    <n v="400000"/>
    <s v="POB"/>
    <s v="PCB"/>
    <n v="2000"/>
    <n v="200"/>
    <n v="5.6180000000000003"/>
    <n v="308.99"/>
    <n v="4.6849734959287836"/>
    <n v="1.9389715416730369"/>
  </r>
  <r>
    <x v="2"/>
    <x v="3"/>
    <x v="1"/>
    <x v="4"/>
    <s v="65E8G"/>
    <s v="Open Cell"/>
    <n v="65"/>
    <s v="3840 x 2160"/>
    <n v="400000"/>
    <s v="POB"/>
    <s v="PCB"/>
    <n v="9504"/>
    <n v="792"/>
    <n v="17.062999999999999"/>
    <n v="1109.095"/>
    <n v="19.873855533151335"/>
    <n v="7.73261868350051"/>
  </r>
  <r>
    <x v="2"/>
    <x v="3"/>
    <x v="1"/>
    <x v="4"/>
    <s v="75U9G"/>
    <s v="Open Cell"/>
    <n v="75"/>
    <s v="3840 x 2160"/>
    <n v="400000"/>
    <s v="POB"/>
    <s v="PCB"/>
    <n v="15360"/>
    <n v="1280"/>
    <n v="13.965"/>
    <n v="1047.375"/>
    <n v="21.655264433234418"/>
    <n v="9.3026457881413229"/>
  </r>
  <r>
    <x v="2"/>
    <x v="3"/>
    <x v="1"/>
    <x v="4"/>
    <s v="75U9G"/>
    <s v="Open Cell"/>
    <n v="85"/>
    <s v="3840 x 2160"/>
    <n v="400000"/>
    <s v="POB"/>
    <s v="PCB"/>
    <n v="15360"/>
    <n v="1280"/>
    <n v="4.2"/>
    <n v="357"/>
    <n v="8.3654087501483687"/>
    <n v="3.6406594869234907"/>
  </r>
  <r>
    <x v="2"/>
    <x v="3"/>
    <x v="1"/>
    <x v="8"/>
    <s v="V75"/>
    <s v="BOE"/>
    <n v="75"/>
    <s v="3840 x 2160"/>
    <n v="1000000"/>
    <s v="COB"/>
    <s v="PCB"/>
    <n v="46080"/>
    <n v="2880"/>
    <n v="1.5229999999999999"/>
    <n v="114.22499999999999"/>
    <n v="2.3616876284866466"/>
    <n v="1.0145312950475642"/>
  </r>
  <r>
    <x v="2"/>
    <x v="3"/>
    <x v="1"/>
    <x v="8"/>
    <s v="75R635"/>
    <m/>
    <n v="65"/>
    <s v="3840 x 2160"/>
    <n v="1000000"/>
    <s v="COB"/>
    <s v="PCB"/>
    <n v="37440"/>
    <n v="2340"/>
    <n v="1.05"/>
    <n v="68.25"/>
    <n v="1.2229706563798219"/>
    <n v="0.47583951343113973"/>
  </r>
  <r>
    <x v="2"/>
    <x v="3"/>
    <x v="1"/>
    <x v="9"/>
    <m/>
    <s v="Open Cell"/>
    <n v="55"/>
    <s v="3840 x 2160"/>
    <n v="1000000"/>
    <s v="POB"/>
    <s v="PCB"/>
    <n v="4000"/>
    <n v="500"/>
    <n v="4.6859999999999999"/>
    <n v="257.73"/>
    <n v="3.9077582417091987"/>
    <n v="1.6173052054609915"/>
  </r>
  <r>
    <x v="2"/>
    <x v="3"/>
    <x v="1"/>
    <x v="9"/>
    <m/>
    <s v="Open Cell"/>
    <n v="65"/>
    <s v="3840 x 2160"/>
    <n v="1000000"/>
    <s v="COB"/>
    <s v="PCB"/>
    <n v="16384"/>
    <n v="1000"/>
    <n v="21.614000000000001"/>
    <n v="1404.91"/>
    <n v="25.174559778089019"/>
    <n v="9.7950430888577653"/>
  </r>
  <r>
    <x v="2"/>
    <x v="3"/>
    <x v="1"/>
    <x v="9"/>
    <m/>
    <s v="Open Cell"/>
    <n v="65"/>
    <s v="7680 x 4320"/>
    <n v="1000000"/>
    <s v="COB"/>
    <s v="PCB"/>
    <n v="12000"/>
    <n v="1000"/>
    <n v="0.51"/>
    <n v="33.15"/>
    <n v="0.59401431881305644"/>
    <n v="0.35984035209524612"/>
  </r>
  <r>
    <x v="2"/>
    <x v="3"/>
    <x v="1"/>
    <x v="9"/>
    <m/>
    <s v="Open Cell"/>
    <n v="75"/>
    <s v="3840 x 2160"/>
    <n v="1000000"/>
    <s v="COB"/>
    <s v="PCB"/>
    <n v="12000"/>
    <n v="1000"/>
    <n v="13.05"/>
    <n v="978.75"/>
    <n v="20.236391038575668"/>
    <n v="8.6931276430536553"/>
  </r>
  <r>
    <x v="2"/>
    <x v="3"/>
    <x v="1"/>
    <x v="9"/>
    <m/>
    <s v="Open Cell"/>
    <n v="75"/>
    <s v="7680 x 4320"/>
    <n v="1000000"/>
    <s v="COB"/>
    <s v="PCB"/>
    <n v="16000"/>
    <n v="2000"/>
    <n v="1.1060000000000001"/>
    <n v="82.95"/>
    <n v="1.7150535240356084"/>
    <n v="1.0937928841238993"/>
  </r>
  <r>
    <x v="2"/>
    <x v="3"/>
    <x v="1"/>
    <x v="9"/>
    <m/>
    <s v="Open Cell"/>
    <n v="86"/>
    <s v="3840 x 2160"/>
    <n v="1000000"/>
    <s v="COB"/>
    <s v="PCB"/>
    <n v="18000"/>
    <n v="1200"/>
    <n v="3.9249999999999998"/>
    <n v="337.55"/>
    <n v="8.0027009468011876"/>
    <n v="3.402282972898738"/>
  </r>
  <r>
    <x v="2"/>
    <x v="3"/>
    <x v="1"/>
    <x v="9"/>
    <m/>
    <s v="Open Cell"/>
    <n v="86"/>
    <s v="7680 x 4320"/>
    <n v="1000000"/>
    <s v="COB"/>
    <s v="PCB"/>
    <n v="28800"/>
    <n v="2400"/>
    <n v="0.71399999999999997"/>
    <n v="61.403999999999996"/>
    <n v="1.4557779556728785"/>
    <n v="0.91884742849688228"/>
  </r>
  <r>
    <x v="2"/>
    <x v="3"/>
    <x v="1"/>
    <x v="5"/>
    <s v="2022 Model"/>
    <s v="Open Cell"/>
    <n v="43"/>
    <s v="3840 x 2160"/>
    <n v="1000000"/>
    <s v="COB"/>
    <s v="PCB"/>
    <n v="3614.6269090909086"/>
    <n v="301.21890909090905"/>
    <n v="37.713000000000001"/>
    <n v="1621.6590000000001"/>
    <n v="19.223303236096381"/>
    <n v="10.176221402951407"/>
  </r>
  <r>
    <x v="2"/>
    <x v="3"/>
    <x v="1"/>
    <x v="5"/>
    <s v="2022 Model"/>
    <s v="Open Cell"/>
    <n v="50"/>
    <s v="3840 x 2160"/>
    <n v="1000000"/>
    <s v="COB"/>
    <s v="PCB"/>
    <n v="4887.272727272727"/>
    <n v="407.27272727272725"/>
    <n v="54.731999999999999"/>
    <n v="2736.6"/>
    <n v="37.720839653412462"/>
    <n v="17.17269012247138"/>
  </r>
  <r>
    <x v="2"/>
    <x v="3"/>
    <x v="1"/>
    <x v="5"/>
    <s v="2022 Model"/>
    <s v="Open Cell"/>
    <n v="55"/>
    <s v="3840 x 2160"/>
    <n v="1000000"/>
    <s v="COB"/>
    <s v="PCB"/>
    <n v="6283.636363636364"/>
    <n v="523.63636363636363"/>
    <n v="159.458"/>
    <n v="8770.19"/>
    <n v="132.97552575895548"/>
    <n v="55.034625149893046"/>
  </r>
  <r>
    <x v="2"/>
    <x v="3"/>
    <x v="1"/>
    <x v="5"/>
    <s v="2022 Model"/>
    <s v="Open Cell"/>
    <n v="55"/>
    <s v="7680 x 4320"/>
    <n v="1000000"/>
    <s v="COB"/>
    <s v="PCB"/>
    <n v="7873.1360946745563"/>
    <n v="962.27218934911241"/>
    <n v="15.055999999999999"/>
    <n v="828.07999999999993"/>
    <n v="12.555528827821957"/>
    <n v="8.4926157824597848"/>
  </r>
  <r>
    <x v="2"/>
    <x v="3"/>
    <x v="1"/>
    <x v="5"/>
    <s v="2022 Model"/>
    <s v="Open Cell"/>
    <n v="65"/>
    <s v="3840 x 2160"/>
    <n v="1000000"/>
    <s v="COB"/>
    <s v="PCB"/>
    <n v="8640"/>
    <n v="720"/>
    <n v="147.46600000000001"/>
    <n v="9585.2900000000009"/>
    <n v="171.75865791781604"/>
    <n v="66.828713988225189"/>
  </r>
  <r>
    <x v="2"/>
    <x v="3"/>
    <x v="1"/>
    <x v="5"/>
    <s v="2022 Model"/>
    <s v="Open Cell"/>
    <n v="65"/>
    <s v="7680 x 4320"/>
    <n v="1000000"/>
    <s v="COB"/>
    <s v="PCB"/>
    <n v="10996.363636363636"/>
    <n v="1221.8181818181818"/>
    <n v="24.372"/>
    <n v="1584.18"/>
    <n v="28.386896035513352"/>
    <n v="17.196135414245759"/>
  </r>
  <r>
    <x v="2"/>
    <x v="3"/>
    <x v="1"/>
    <x v="5"/>
    <s v="2022 Model"/>
    <s v="Open Cell"/>
    <n v="75"/>
    <s v="3840 x 2160"/>
    <n v="1000000"/>
    <s v="COB"/>
    <s v="PCB"/>
    <n v="10909.09090909091"/>
    <n v="909.09090909090912"/>
    <n v="82.137"/>
    <n v="6160.2749999999996"/>
    <n v="127.36831040118695"/>
    <n v="54.714745227394481"/>
  </r>
  <r>
    <x v="2"/>
    <x v="3"/>
    <x v="1"/>
    <x v="5"/>
    <s v="2022 Model"/>
    <s v="Open Cell"/>
    <n v="75"/>
    <s v="7680 x 4320"/>
    <n v="1000000"/>
    <s v="COB"/>
    <s v="PCB"/>
    <n v="15708.764159999995"/>
    <n v="1745.4182399999995"/>
    <n v="16.228000000000002"/>
    <n v="1217.1000000000001"/>
    <n v="25.164456227893176"/>
    <n v="16.048888719315222"/>
  </r>
  <r>
    <x v="2"/>
    <x v="3"/>
    <x v="1"/>
    <x v="5"/>
    <s v="2022 Model"/>
    <s v="Open Cell"/>
    <n v="85"/>
    <s v="3840 x 2160"/>
    <n v="1000000"/>
    <s v="COB"/>
    <s v="PCB"/>
    <n v="14400"/>
    <n v="1200"/>
    <n v="61.42"/>
    <n v="5220.7"/>
    <n v="122.33414415097923"/>
    <n v="53.24031087781924"/>
  </r>
  <r>
    <x v="2"/>
    <x v="3"/>
    <x v="1"/>
    <x v="5"/>
    <s v="2022 Model"/>
    <s v="Open Cell"/>
    <n v="85"/>
    <s v="7680 x 4320"/>
    <n v="1000000"/>
    <s v="COB"/>
    <s v="PCB"/>
    <n v="19145.454545454544"/>
    <n v="2127.272727272727"/>
    <n v="11.04"/>
    <n v="938.4"/>
    <n v="21.989074428961423"/>
    <n v="14.20738881037196"/>
  </r>
  <r>
    <x v="2"/>
    <x v="3"/>
    <x v="1"/>
    <x v="5"/>
    <s v="2022 Model"/>
    <s v="Open Cell"/>
    <n v="98"/>
    <s v="3840 x 2160"/>
    <n v="1000000"/>
    <s v="COB"/>
    <s v="PCB"/>
    <n v="19141.53633217993"/>
    <n v="1595.1280276816608"/>
    <n v="3.0680000000000001"/>
    <n v="300.66399999999999"/>
    <n v="8.1228331234981592"/>
    <n v="3.989122609243311"/>
  </r>
  <r>
    <x v="2"/>
    <x v="3"/>
    <x v="1"/>
    <x v="14"/>
    <s v="XLED EP1 55"/>
    <s v="Open Cell"/>
    <n v="55"/>
    <s v="3840 x 2160"/>
    <m/>
    <s v="COB"/>
    <s v="PCB"/>
    <n v="8000"/>
    <n v="2000"/>
    <n v="3.75"/>
    <n v="206.25"/>
    <n v="3.1272072997032643"/>
    <n v="1.294258327033444"/>
  </r>
  <r>
    <x v="2"/>
    <x v="3"/>
    <x v="1"/>
    <x v="14"/>
    <s v="XLED EP1 65"/>
    <s v="Open Cell"/>
    <n v="65"/>
    <s v="3840 x 2160"/>
    <m/>
    <s v="COB"/>
    <s v="PCB"/>
    <n v="8000"/>
    <n v="2000"/>
    <n v="1.5"/>
    <n v="97.5"/>
    <n v="1.7471009376854598"/>
    <n v="0.67977073347305672"/>
  </r>
  <r>
    <x v="2"/>
    <x v="3"/>
    <x v="1"/>
    <x v="14"/>
    <s v="XLED DX1"/>
    <s v="Open Cell"/>
    <n v="65"/>
    <s v="7680 x 4320"/>
    <n v="1000000"/>
    <s v="COB"/>
    <s v="PCB"/>
    <n v="12096"/>
    <n v="1344"/>
    <n v="6.3E-2"/>
    <n v="4.0949999999999998"/>
    <n v="7.3378239382789326E-2"/>
    <n v="4.4450867023530405E-2"/>
  </r>
  <r>
    <x v="2"/>
    <x v="3"/>
    <x v="1"/>
    <x v="14"/>
    <s v="XLED DX1"/>
    <s v="Open Cell"/>
    <n v="75"/>
    <s v="7680 x 4320"/>
    <n v="1000000"/>
    <s v="COB"/>
    <s v="PCB"/>
    <n v="17279.640575999994"/>
    <n v="1919.9600639999994"/>
    <n v="9.5000000000000001E-2"/>
    <n v="7.125"/>
    <n v="0.14731472403560833"/>
    <n v="9.3951468346989531E-2"/>
  </r>
  <r>
    <x v="2"/>
    <x v="3"/>
    <x v="1"/>
    <x v="14"/>
    <s v="XLED DX1"/>
    <s v="Open Cell"/>
    <n v="85"/>
    <s v="7680 x 4320"/>
    <n v="1000000"/>
    <s v="COB"/>
    <s v="PCB"/>
    <n v="21060"/>
    <n v="2340"/>
    <n v="3.2000000000000001E-2"/>
    <n v="2.72"/>
    <n v="6.3736447620178036E-2"/>
    <n v="4.1180837131512937E-2"/>
  </r>
  <r>
    <x v="2"/>
    <x v="3"/>
    <x v="1"/>
    <x v="6"/>
    <m/>
    <s v="Open Cell"/>
    <n v="65"/>
    <s v="3840 x 2160"/>
    <n v="1000000"/>
    <s v="POB"/>
    <s v="PCB"/>
    <n v="2560"/>
    <n v="160"/>
    <n v="2.415"/>
    <n v="156.97499999999999"/>
    <n v="2.8128325096735907"/>
    <n v="1.0944308808916212"/>
  </r>
  <r>
    <x v="2"/>
    <x v="3"/>
    <x v="1"/>
    <x v="6"/>
    <s v="Q70"/>
    <s v="Open Cell"/>
    <n v="75"/>
    <s v="3840 x 2160"/>
    <n v="1000000"/>
    <s v="POB"/>
    <s v="PCB"/>
    <n v="4000"/>
    <n v="252"/>
    <n v="1.7330000000000001"/>
    <n v="129.97499999999999"/>
    <n v="2.6873307026706237"/>
    <n v="1.1544207053955542"/>
  </r>
  <r>
    <x v="2"/>
    <x v="3"/>
    <x v="1"/>
    <x v="16"/>
    <s v="X95k"/>
    <s v="AUO"/>
    <n v="65"/>
    <s v="3840 x 2160"/>
    <n v="1000000"/>
    <s v="COB"/>
    <s v="PCB"/>
    <n v="6480"/>
    <n v="432"/>
    <n v="11.747"/>
    <n v="763.55499999999995"/>
    <n v="13.682129809994066"/>
    <n v="5.3235112040719974"/>
  </r>
  <r>
    <x v="2"/>
    <x v="3"/>
    <x v="1"/>
    <x v="16"/>
    <s v="X95k"/>
    <s v="AUO"/>
    <n v="75"/>
    <s v="3840 x 2160"/>
    <n v="1000000"/>
    <s v="COB"/>
    <s v="PCB"/>
    <n v="12000"/>
    <n v="600"/>
    <n v="7.9630000000000001"/>
    <n v="597.22500000000002"/>
    <n v="12.348075236795252"/>
    <n v="5.3044732123859184"/>
  </r>
  <r>
    <x v="2"/>
    <x v="3"/>
    <x v="1"/>
    <x v="16"/>
    <s v="X95k"/>
    <s v="AUO"/>
    <n v="85"/>
    <s v="3840 x 2160"/>
    <n v="1000000"/>
    <s v="COB"/>
    <s v="PCB"/>
    <n v="15360"/>
    <n v="768"/>
    <n v="5.7519999999999998"/>
    <n v="488.91999999999996"/>
    <n v="11.456626459727003"/>
    <n v="4.9859698497104565"/>
  </r>
  <r>
    <x v="2"/>
    <x v="3"/>
    <x v="1"/>
    <x v="1"/>
    <s v="65R635"/>
    <s v="ChinaStar"/>
    <n v="65"/>
    <s v="3840 x 2160"/>
    <n v="1000000"/>
    <s v="POB"/>
    <s v="PCB"/>
    <n v="2560"/>
    <n v="160"/>
    <n v="78.173000000000002"/>
    <n v="5081.2449999999999"/>
    <n v="91.050747734456976"/>
    <n v="35.426478365192835"/>
  </r>
  <r>
    <x v="2"/>
    <x v="3"/>
    <x v="1"/>
    <x v="1"/>
    <s v="75R635"/>
    <s v="ChinaStar"/>
    <n v="75"/>
    <s v="3840 x 2160"/>
    <n v="1000000"/>
    <s v="POB"/>
    <s v="PCB"/>
    <n v="3840"/>
    <n v="240"/>
    <n v="30.24"/>
    <n v="2268"/>
    <n v="46.89260268249258"/>
    <n v="20.144075090110533"/>
  </r>
  <r>
    <x v="2"/>
    <x v="3"/>
    <x v="1"/>
    <x v="1"/>
    <s v="75R648"/>
    <s v="ChinaStar"/>
    <n v="75"/>
    <s v="7680 x 4320"/>
    <n v="1000000"/>
    <s v="COB"/>
    <s v="PCB"/>
    <n v="40000"/>
    <n v="1000"/>
    <n v="0.105"/>
    <n v="7.875"/>
    <n v="0.16282153709198813"/>
    <n v="0.10384109659404105"/>
  </r>
  <r>
    <x v="2"/>
    <x v="3"/>
    <x v="1"/>
    <x v="1"/>
    <s v="85R635"/>
    <s v="ChinaStar"/>
    <n v="85"/>
    <s v="3840 x 2160"/>
    <n v="1000000"/>
    <s v="POB"/>
    <s v="PCB"/>
    <n v="7168"/>
    <n v="448"/>
    <n v="15.225"/>
    <n v="1294.125"/>
    <n v="30.324606719287832"/>
    <n v="13.197390640097654"/>
  </r>
  <r>
    <x v="2"/>
    <x v="3"/>
    <x v="1"/>
    <x v="1"/>
    <s v="85X12"/>
    <s v="ChinaStar"/>
    <n v="85"/>
    <s v="7680 x 4320"/>
    <n v="1000000"/>
    <s v="COB"/>
    <s v="PCB"/>
    <n v="96000"/>
    <n v="1920"/>
    <n v="5.2999999999999999E-2"/>
    <n v="4.5049999999999999"/>
    <n v="0.10556349137091987"/>
    <n v="6.820576149906829E-2"/>
  </r>
  <r>
    <x v="2"/>
    <x v="3"/>
    <x v="1"/>
    <x v="1"/>
    <s v="55R635"/>
    <s v="Open Cell"/>
    <n v="55"/>
    <s v="3840 x 2160"/>
    <n v="1000000"/>
    <s v="POB"/>
    <s v="PCB"/>
    <n v="2048"/>
    <n v="128"/>
    <n v="34.755000000000003"/>
    <n v="1911.5250000000001"/>
    <n v="28.982957253649854"/>
    <n v="11.99518617494596"/>
  </r>
  <r>
    <x v="2"/>
    <x v="3"/>
    <x v="1"/>
    <x v="1"/>
    <m/>
    <s v="Open Cell"/>
    <n v="98"/>
    <s v="3840 x 2160"/>
    <n v="1000000"/>
    <s v="POB"/>
    <s v="PCB"/>
    <n v="5120"/>
    <n v="320"/>
    <n v="8.6630000000000003"/>
    <n v="848.97400000000005"/>
    <n v="22.936148418795486"/>
    <n v="11.263940405435072"/>
  </r>
  <r>
    <x v="3"/>
    <x v="0"/>
    <x v="3"/>
    <x v="0"/>
    <s v="iPad Pro"/>
    <s v="LGD/Sharp"/>
    <n v="12.9"/>
    <s v="2732 x 2048"/>
    <n v="1000000"/>
    <s v="COB"/>
    <s v="FPC"/>
    <n v="10384"/>
    <n v="2596"/>
    <n v="400"/>
    <n v="5160"/>
    <n v="20.610506904308533"/>
    <n v="106.70399999999997"/>
  </r>
  <r>
    <x v="3"/>
    <x v="0"/>
    <x v="2"/>
    <x v="3"/>
    <s v="Creator Z16"/>
    <s v="AUO"/>
    <n v="16"/>
    <s v="2560 x 1600"/>
    <n v="1000000"/>
    <s v="COB"/>
    <s v="FPC"/>
    <n v="4000"/>
    <n v="1152"/>
    <n v="10"/>
    <n v="160"/>
    <n v="0.74229644943820217"/>
    <n v="1.5628958333738074"/>
  </r>
  <r>
    <x v="3"/>
    <x v="0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8888263615176486"/>
  </r>
  <r>
    <x v="3"/>
    <x v="0"/>
    <x v="2"/>
    <x v="0"/>
    <s v="Macbook"/>
    <s v="LGD/Sharp"/>
    <n v="14.2"/>
    <s v="3024 x 1964"/>
    <n v="1000000"/>
    <s v="COB"/>
    <s v="FPC"/>
    <n v="10384"/>
    <n v="2596"/>
    <n v="700"/>
    <n v="9940"/>
    <n v="41.596763988251872"/>
    <n v="135.67294223437503"/>
  </r>
  <r>
    <x v="3"/>
    <x v="0"/>
    <x v="2"/>
    <x v="0"/>
    <s v="Macbook Pro"/>
    <s v="LGD/Sharp"/>
    <n v="16.2"/>
    <s v="3456 x 2234"/>
    <n v="1000000"/>
    <s v="COB"/>
    <s v="FPC"/>
    <n v="10384"/>
    <n v="2596"/>
    <n v="1000"/>
    <n v="16200"/>
    <n v="77.192847688309982"/>
    <n v="225.37033593749999"/>
  </r>
  <r>
    <x v="3"/>
    <x v="0"/>
    <x v="2"/>
    <x v="13"/>
    <s v="AERO 16"/>
    <s v="AUO"/>
    <n v="16"/>
    <s v="2560 x 1600"/>
    <n v="1000000"/>
    <s v="COB"/>
    <s v="FPC"/>
    <n v="4000"/>
    <n v="1152"/>
    <n v="10"/>
    <n v="160"/>
    <n v="0.74229644943820217"/>
    <n v="1.5628958333738074"/>
  </r>
  <r>
    <x v="3"/>
    <x v="0"/>
    <x v="2"/>
    <x v="13"/>
    <s v="AERO 17"/>
    <s v="AUO"/>
    <n v="17.3"/>
    <s v="3840 x 2160"/>
    <n v="1000000"/>
    <s v="COB"/>
    <s v="FPC"/>
    <n v="4000"/>
    <n v="1152"/>
    <n v="10"/>
    <n v="173"/>
    <n v="0.82507272527002962"/>
    <n v="1.7776527230352972"/>
  </r>
  <r>
    <x v="3"/>
    <x v="0"/>
    <x v="2"/>
    <x v="7"/>
    <s v="PREDATOR HELIOS 500"/>
    <s v="AUO"/>
    <n v="17.3"/>
    <s v="3840 x 2160"/>
    <n v="1000000"/>
    <s v="COB"/>
    <s v="FPC"/>
    <n v="4000"/>
    <n v="1152"/>
    <n v="12"/>
    <n v="207.60000000000002"/>
    <n v="0.99008727032403554"/>
    <n v="2.1331832676423566"/>
  </r>
  <r>
    <x v="3"/>
    <x v="0"/>
    <x v="2"/>
    <x v="7"/>
    <s v="PREDATOR HELIOS 500"/>
    <s v="AUO"/>
    <n v="16"/>
    <s v="2560 x 1600"/>
    <n v="1000000"/>
    <s v="COB"/>
    <s v="FPC"/>
    <n v="4000"/>
    <n v="1152"/>
    <n v="15"/>
    <n v="240"/>
    <n v="1.1134446741573032"/>
    <n v="2.3443437500607112"/>
  </r>
  <r>
    <x v="3"/>
    <x v="0"/>
    <x v="2"/>
    <x v="7"/>
    <s v="PREDATOR HELIOS 500"/>
    <s v="AUO"/>
    <n v="18"/>
    <s v="2560 x 1600"/>
    <n v="1000000"/>
    <s v="COB"/>
    <s v="FPC"/>
    <n v="4000"/>
    <n v="1152"/>
    <n v="15"/>
    <n v="270"/>
    <n v="1.4092034157303368"/>
    <n v="2.6664790845529454"/>
  </r>
  <r>
    <x v="3"/>
    <x v="0"/>
    <x v="2"/>
    <x v="2"/>
    <s v="ROG Flow X16"/>
    <s v="AUO"/>
    <n v="16.2"/>
    <s v="2560 x 1600"/>
    <n v="1000000"/>
    <s v="COB"/>
    <s v="FPC"/>
    <n v="4000"/>
    <n v="512"/>
    <n v="35"/>
    <n v="567"/>
    <n v="2.6633944557303364"/>
    <n v="5.4701354168083265"/>
  </r>
  <r>
    <x v="3"/>
    <x v="0"/>
    <x v="2"/>
    <x v="2"/>
    <s v="ROG Zephyrus Duo 16"/>
    <s v="AUO"/>
    <n v="16.2"/>
    <s v="3456 x 2234"/>
    <n v="1000000"/>
    <s v="COB"/>
    <s v="FPC"/>
    <n v="4000"/>
    <n v="512"/>
    <n v="12"/>
    <n v="194.39999999999998"/>
    <n v="0.92631417225971979"/>
    <n v="2.0838611111650764"/>
  </r>
  <r>
    <x v="3"/>
    <x v="0"/>
    <x v="2"/>
    <x v="22"/>
    <s v="Legion 7i &amp; 7"/>
    <m/>
    <n v="16.2"/>
    <s v="2560 x 1600"/>
    <n v="1000000"/>
    <s v="COB"/>
    <s v="FPC"/>
    <n v="4000"/>
    <n v="512"/>
    <n v="45"/>
    <n v="729"/>
    <n v="3.4243643002247182"/>
    <n v="7.0330312501821339"/>
  </r>
  <r>
    <x v="3"/>
    <x v="0"/>
    <x v="2"/>
    <x v="24"/>
    <s v="911Zero"/>
    <s v="BOE"/>
    <n v="15.6"/>
    <s v="3840 x 2160"/>
    <n v="1000000"/>
    <s v="COB"/>
    <s v="FPC"/>
    <n v="10000"/>
    <n v="1152"/>
    <n v="15"/>
    <n v="234"/>
    <n v="1.0063301401068245"/>
    <n v="2.6048263889563459"/>
  </r>
  <r>
    <x v="3"/>
    <x v="0"/>
    <x v="0"/>
    <x v="0"/>
    <s v="XDR"/>
    <s v="LGD"/>
    <n v="31.5"/>
    <s v="6016 x 3384"/>
    <n v="1000000"/>
    <s v="POB"/>
    <s v="PCB"/>
    <n v="576"/>
    <n v="576"/>
    <n v="2.1669999999999998"/>
    <n v="68.260499999999993"/>
    <n v="0.59276157507560823"/>
    <n v="1.2909425759999997"/>
  </r>
  <r>
    <x v="3"/>
    <x v="0"/>
    <x v="0"/>
    <x v="2"/>
    <s v="PA32UCX"/>
    <s v="AUO"/>
    <n v="31.5"/>
    <s v="3840 x 2160"/>
    <n v="1000000"/>
    <s v="POB"/>
    <s v="PCB"/>
    <n v="5000"/>
    <n v="1152"/>
    <n v="18"/>
    <n v="567"/>
    <n v="4.9237232816617214"/>
    <n v="4.9202991043851485"/>
  </r>
  <r>
    <x v="3"/>
    <x v="0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5.4669990048723873"/>
  </r>
  <r>
    <x v="3"/>
    <x v="0"/>
    <x v="0"/>
    <x v="2"/>
    <s v="PG32UQXE"/>
    <s v="AUO"/>
    <n v="31.5"/>
    <s v="3840 x 2160"/>
    <n v="1000000"/>
    <s v="POB"/>
    <s v="PCB"/>
    <n v="4608"/>
    <n v="576"/>
    <n v="15"/>
    <n v="472.5"/>
    <n v="4.1031027347181004"/>
    <n v="4.1002492536542903"/>
  </r>
  <r>
    <x v="3"/>
    <x v="0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3.2801994029234325"/>
  </r>
  <r>
    <x v="3"/>
    <x v="0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4.1002492536542903"/>
  </r>
  <r>
    <x v="3"/>
    <x v="0"/>
    <x v="0"/>
    <x v="7"/>
    <s v="X27S"/>
    <s v="AUO"/>
    <n v="27"/>
    <s v="3840 x 2160"/>
    <n v="1000000"/>
    <s v="POB"/>
    <s v="PCB"/>
    <n v="2304"/>
    <n v="512"/>
    <n v="15"/>
    <n v="405"/>
    <n v="3.0145244581602371"/>
    <n v="3.2801994029234329"/>
  </r>
  <r>
    <x v="3"/>
    <x v="0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7334995024361937"/>
  </r>
  <r>
    <x v="3"/>
    <x v="0"/>
    <x v="0"/>
    <x v="7"/>
    <s v="X32 S/FP"/>
    <s v="AUO"/>
    <n v="31.5"/>
    <s v="3840 x 2160"/>
    <n v="1000000"/>
    <s v="POB"/>
    <s v="PCB"/>
    <n v="2304"/>
    <n v="576"/>
    <n v="10"/>
    <n v="315"/>
    <n v="2.7354018231454003"/>
    <n v="2.7334995024361937"/>
  </r>
  <r>
    <x v="3"/>
    <x v="0"/>
    <x v="0"/>
    <x v="18"/>
    <s v="EX321UX"/>
    <s v="AUO"/>
    <n v="32"/>
    <s v="3840 x 2160"/>
    <n v="1000000"/>
    <s v="POB"/>
    <s v="PCB"/>
    <n v="4608"/>
    <n v="1152"/>
    <n v="10"/>
    <n v="320"/>
    <n v="2.8229291679525219"/>
    <n v="2.7334995024361937"/>
  </r>
  <r>
    <x v="3"/>
    <x v="0"/>
    <x v="0"/>
    <x v="11"/>
    <s v="UltraSharp UP3221Q"/>
    <s v="LGD"/>
    <n v="31.5"/>
    <s v="3840 x 2160"/>
    <n v="1000000"/>
    <s v="POB"/>
    <s v="PCB"/>
    <n v="5000"/>
    <n v="1152"/>
    <n v="10"/>
    <n v="315"/>
    <n v="2.7354018231454003"/>
    <n v="2.7334995024361937"/>
  </r>
  <r>
    <x v="3"/>
    <x v="0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8.7471984077958211"/>
  </r>
  <r>
    <x v="3"/>
    <x v="0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4.067447259625057"/>
  </r>
  <r>
    <x v="3"/>
    <x v="0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5.0843090745313209"/>
  </r>
  <r>
    <x v="3"/>
    <x v="0"/>
    <x v="0"/>
    <x v="10"/>
    <s v="AG3444UXM"/>
    <s v="BOE"/>
    <n v="34"/>
    <s v="3440 x 1440"/>
    <n v="1000000"/>
    <s v="POB"/>
    <s v="PCB"/>
    <n v="4608"/>
    <n v="1152"/>
    <n v="30"/>
    <n v="1020"/>
    <n v="7.9694391031753327"/>
    <n v="9.840598208770297"/>
  </r>
  <r>
    <x v="3"/>
    <x v="0"/>
    <x v="0"/>
    <x v="10"/>
    <s v="PD32M"/>
    <s v="AUO"/>
    <n v="31.5"/>
    <s v="3840 x 2160"/>
    <n v="1000000"/>
    <s v="POB"/>
    <s v="PCB"/>
    <n v="2304"/>
    <n v="576"/>
    <n v="15"/>
    <n v="472.5"/>
    <n v="4.1031027347181004"/>
    <n v="4.1002492536542903"/>
  </r>
  <r>
    <x v="3"/>
    <x v="0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2801994029234329"/>
  </r>
  <r>
    <x v="3"/>
    <x v="0"/>
    <x v="0"/>
    <x v="12"/>
    <s v="27B1U7903"/>
    <s v="LGD"/>
    <n v="27"/>
    <s v="3840 x 2160"/>
    <n v="80000000"/>
    <s v="POB"/>
    <s v="PCB"/>
    <n v="2304"/>
    <n v="576"/>
    <n v="10"/>
    <n v="270"/>
    <n v="2.0096829721068246"/>
    <n v="2.1867996019489553"/>
  </r>
  <r>
    <x v="3"/>
    <x v="0"/>
    <x v="0"/>
    <x v="5"/>
    <s v="Odyssey Neo G7"/>
    <m/>
    <n v="31.5"/>
    <s v="3840 x 2160"/>
    <n v="1000000"/>
    <s v="POB"/>
    <s v="PCB"/>
    <n v="4608"/>
    <n v="1196"/>
    <n v="10"/>
    <n v="315"/>
    <n v="2.7354018231454003"/>
    <n v="2.7334995024361937"/>
  </r>
  <r>
    <x v="3"/>
    <x v="0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5.7112797486786286"/>
  </r>
  <r>
    <x v="3"/>
    <x v="0"/>
    <x v="0"/>
    <x v="5"/>
    <s v="Odyssey Neo G8"/>
    <s v="CSOT"/>
    <n v="31.5"/>
    <s v="3840 x 2160"/>
    <n v="1000000"/>
    <s v="POB"/>
    <s v="PCB"/>
    <n v="5000"/>
    <n v="1152"/>
    <n v="5"/>
    <n v="157.5"/>
    <n v="1.3677009115727001"/>
    <n v="1.3667497512180968"/>
  </r>
  <r>
    <x v="3"/>
    <x v="0"/>
    <x v="0"/>
    <x v="19"/>
    <m/>
    <s v="HKC"/>
    <n v="27"/>
    <s v="3840 x 2160"/>
    <s v="TBD"/>
    <s v="POB"/>
    <s v="PCB"/>
    <n v="5000"/>
    <n v="1152"/>
    <n v="25"/>
    <n v="675"/>
    <n v="5.0242074302670616"/>
    <n v="5.4669990048723873"/>
  </r>
  <r>
    <x v="3"/>
    <x v="0"/>
    <x v="0"/>
    <x v="19"/>
    <m/>
    <s v="HKC"/>
    <n v="31.5"/>
    <s v="3840 x 2160"/>
    <s v="TBD"/>
    <s v="POB"/>
    <s v="PCB"/>
    <n v="5000"/>
    <n v="1152"/>
    <n v="20"/>
    <n v="630"/>
    <n v="5.4708036462908005"/>
    <n v="5.4669990048723873"/>
  </r>
  <r>
    <x v="3"/>
    <x v="0"/>
    <x v="0"/>
    <x v="3"/>
    <s v="MEG271G"/>
    <s v="AUO"/>
    <n v="27"/>
    <s v="3840 x 2160"/>
    <n v="1000000"/>
    <s v="POB"/>
    <s v="PCB"/>
    <n v="2304"/>
    <n v="576"/>
    <n v="33"/>
    <n v="891"/>
    <n v="6.6319538079525211"/>
    <n v="7.2164386864315508"/>
  </r>
  <r>
    <x v="3"/>
    <x v="0"/>
    <x v="0"/>
    <x v="20"/>
    <s v="M27P20"/>
    <m/>
    <n v="27"/>
    <s v="3840 x 2160"/>
    <s v="TBD"/>
    <s v="POB"/>
    <s v="PCB"/>
    <n v="5000"/>
    <n v="1152"/>
    <n v="23"/>
    <n v="621"/>
    <n v="4.622270835845697"/>
    <n v="5.0296390844825964"/>
  </r>
  <r>
    <x v="3"/>
    <x v="0"/>
    <x v="0"/>
    <x v="20"/>
    <s v="M32P10"/>
    <m/>
    <n v="31.5"/>
    <s v="3840 x 2160"/>
    <s v="TBD"/>
    <s v="POB"/>
    <s v="PCB"/>
    <n v="5000"/>
    <n v="1152"/>
    <n v="5"/>
    <n v="157.5"/>
    <n v="1.3677009115727001"/>
    <n v="1.3667497512180968"/>
  </r>
  <r>
    <x v="3"/>
    <x v="0"/>
    <x v="0"/>
    <x v="21"/>
    <m/>
    <m/>
    <n v="27"/>
    <s v="3840 x 2160"/>
    <s v="TBD"/>
    <s v="COB"/>
    <s v="PCB"/>
    <n v="5000"/>
    <n v="1152"/>
    <n v="20"/>
    <n v="540"/>
    <n v="4.0193659442136491"/>
    <n v="4.3735992038979106"/>
  </r>
  <r>
    <x v="3"/>
    <x v="0"/>
    <x v="0"/>
    <x v="21"/>
    <m/>
    <m/>
    <n v="31.5"/>
    <s v="3840 x 2160"/>
    <s v="TBD"/>
    <s v="COB"/>
    <s v="PCB"/>
    <n v="5000"/>
    <n v="1152"/>
    <n v="20"/>
    <n v="630"/>
    <n v="5.4708036462908005"/>
    <n v="5.4669990048723873"/>
  </r>
  <r>
    <x v="3"/>
    <x v="0"/>
    <x v="0"/>
    <x v="23"/>
    <m/>
    <m/>
    <n v="27"/>
    <s v="3840 x 2160"/>
    <s v="TBD"/>
    <s v="POB"/>
    <s v="PCB"/>
    <n v="2304"/>
    <n v="576"/>
    <n v="20"/>
    <n v="540"/>
    <n v="4.0193659442136491"/>
    <n v="4.3735992038979106"/>
  </r>
  <r>
    <x v="3"/>
    <x v="0"/>
    <x v="0"/>
    <x v="23"/>
    <m/>
    <m/>
    <n v="31.5"/>
    <s v="3840 x 2160"/>
    <s v="TBD"/>
    <s v="POB"/>
    <s v="PCB"/>
    <n v="4608"/>
    <n v="1152"/>
    <n v="15"/>
    <n v="472.5"/>
    <n v="4.1031027347181004"/>
    <n v="4.1002492536542903"/>
  </r>
  <r>
    <x v="3"/>
    <x v="0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5.4669990048723873"/>
  </r>
  <r>
    <x v="3"/>
    <x v="0"/>
    <x v="0"/>
    <x v="25"/>
    <s v="27M2U"/>
    <s v="AUO"/>
    <n v="27"/>
    <s v="3840 x 2160"/>
    <s v="TBD"/>
    <s v="POB"/>
    <s v="PCB"/>
    <n v="1536"/>
    <n v="384"/>
    <n v="25"/>
    <n v="675"/>
    <n v="5.0242074302670616"/>
    <n v="5.4669990048723873"/>
  </r>
  <r>
    <x v="3"/>
    <x v="0"/>
    <x v="0"/>
    <x v="25"/>
    <s v="27M2V"/>
    <s v="AUO"/>
    <n v="27"/>
    <s v="3840 x 2160"/>
    <s v="TBD"/>
    <s v="POB"/>
    <s v="PCB"/>
    <n v="2304"/>
    <n v="1152"/>
    <n v="20"/>
    <n v="540"/>
    <n v="4.0193659442136491"/>
    <n v="4.3735992038979106"/>
  </r>
  <r>
    <x v="3"/>
    <x v="0"/>
    <x v="0"/>
    <x v="25"/>
    <s v="32M2V"/>
    <s v="AUO"/>
    <n v="31.5"/>
    <s v="3840 x 2160"/>
    <s v="TBD"/>
    <s v="POB"/>
    <s v="PCB"/>
    <n v="2304"/>
    <n v="1152"/>
    <n v="15"/>
    <n v="472.5"/>
    <n v="4.1031027347181004"/>
    <n v="4.1002492536542903"/>
  </r>
  <r>
    <x v="3"/>
    <x v="0"/>
    <x v="0"/>
    <x v="26"/>
    <m/>
    <s v="AUO"/>
    <n v="27"/>
    <s v="3840 x 2160"/>
    <s v="TBD"/>
    <s v="POB"/>
    <s v="PCB"/>
    <n v="2304"/>
    <n v="1152"/>
    <n v="25"/>
    <n v="675"/>
    <n v="5.0242074302670616"/>
    <n v="5.4669990048723873"/>
  </r>
  <r>
    <x v="3"/>
    <x v="0"/>
    <x v="0"/>
    <x v="26"/>
    <m/>
    <s v="AUO"/>
    <n v="31.5"/>
    <s v="3840 x 2160"/>
    <s v="TBD"/>
    <s v="POB"/>
    <s v="PCB"/>
    <n v="2304"/>
    <n v="1152"/>
    <n v="15"/>
    <n v="472.5"/>
    <n v="4.1031027347181004"/>
    <n v="4.1002492536542903"/>
  </r>
  <r>
    <x v="3"/>
    <x v="0"/>
    <x v="0"/>
    <x v="27"/>
    <s v="XG272G-2K"/>
    <s v="Innolux"/>
    <n v="27"/>
    <s v="2560 x 1440"/>
    <n v="1000000"/>
    <s v="POB"/>
    <s v="PCB"/>
    <n v="2304"/>
    <n v="1152"/>
    <n v="10"/>
    <n v="270"/>
    <n v="2.0096829721068246"/>
    <n v="2.0337236298125285"/>
  </r>
  <r>
    <x v="3"/>
    <x v="0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3.2801994029234329"/>
  </r>
  <r>
    <x v="3"/>
    <x v="0"/>
    <x v="0"/>
    <x v="1"/>
    <s v="34R83Q"/>
    <s v="CSOT"/>
    <n v="34"/>
    <s v="3440 x 1440"/>
    <n v="1000000"/>
    <s v="POB"/>
    <s v="PCB"/>
    <n v="4608"/>
    <n v="1152"/>
    <n v="10"/>
    <n v="340"/>
    <n v="2.6564797010584447"/>
    <n v="3.2801994029234329"/>
  </r>
  <r>
    <x v="3"/>
    <x v="0"/>
    <x v="0"/>
    <x v="17"/>
    <m/>
    <m/>
    <n v="31.5"/>
    <s v="3840 x 2160"/>
    <s v="TBD"/>
    <s v="POB"/>
    <s v="PCB"/>
    <n v="5000"/>
    <n v="1152"/>
    <n v="50"/>
    <n v="1575"/>
    <n v="13.677009115727001"/>
    <n v="13.667497512180969"/>
  </r>
  <r>
    <x v="3"/>
    <x v="0"/>
    <x v="1"/>
    <x v="9"/>
    <m/>
    <s v="Open Cell"/>
    <n v="55"/>
    <s v="3840 x 2160"/>
    <n v="1000000"/>
    <s v="POB"/>
    <s v="PCB"/>
    <n v="4000"/>
    <n v="500"/>
    <n v="3.2"/>
    <n v="176"/>
    <n v="2.6685502290801186"/>
    <n v="0.98874412205032391"/>
  </r>
  <r>
    <x v="3"/>
    <x v="0"/>
    <x v="1"/>
    <x v="9"/>
    <m/>
    <s v="Open Cell"/>
    <n v="65"/>
    <s v="3840 x 2160"/>
    <n v="1000000"/>
    <s v="COB"/>
    <s v="PCB"/>
    <n v="16384"/>
    <n v="1000"/>
    <n v="5.7370000000000001"/>
    <n v="372.90500000000003"/>
    <n v="6.6820787196676568"/>
    <n v="2.3275568098613637"/>
  </r>
  <r>
    <x v="3"/>
    <x v="0"/>
    <x v="1"/>
    <x v="9"/>
    <m/>
    <s v="Open Cell"/>
    <n v="75"/>
    <s v="3840 x 2160"/>
    <n v="1000000"/>
    <s v="COB"/>
    <s v="PCB"/>
    <n v="12000"/>
    <n v="1000"/>
    <n v="2.621"/>
    <n v="196.57499999999999"/>
    <n v="4.0643357020771509"/>
    <n v="1.5327636575088461"/>
  </r>
  <r>
    <x v="3"/>
    <x v="0"/>
    <x v="1"/>
    <x v="9"/>
    <m/>
    <s v="Open Cell"/>
    <n v="86"/>
    <s v="3840 x 2160"/>
    <n v="1000000"/>
    <s v="COB"/>
    <s v="PCB"/>
    <n v="18000"/>
    <n v="1200"/>
    <n v="0.92800000000000005"/>
    <n v="79.808000000000007"/>
    <n v="1.8921035614347779"/>
    <n v="0.6886566541128557"/>
  </r>
  <r>
    <x v="3"/>
    <x v="0"/>
    <x v="1"/>
    <x v="9"/>
    <m/>
    <s v="Open Cell"/>
    <n v="65"/>
    <s v="7680 x 4320"/>
    <n v="1000000"/>
    <s v="COB"/>
    <s v="PCB"/>
    <n v="12000"/>
    <n v="1000"/>
    <n v="0.371"/>
    <n v="24.114999999999998"/>
    <n v="0.43211629858753708"/>
    <n v="0.23446503759958176"/>
  </r>
  <r>
    <x v="3"/>
    <x v="0"/>
    <x v="1"/>
    <x v="9"/>
    <m/>
    <s v="Open Cell"/>
    <n v="75"/>
    <s v="7680 x 4320"/>
    <n v="1000000"/>
    <s v="COB"/>
    <s v="PCB"/>
    <n v="16000"/>
    <n v="2000"/>
    <n v="0.93"/>
    <n v="69.75"/>
    <n v="1.4421336142433234"/>
    <n v="0.7940371370403716"/>
  </r>
  <r>
    <x v="3"/>
    <x v="0"/>
    <x v="1"/>
    <x v="9"/>
    <m/>
    <s v="Open Cell"/>
    <n v="86"/>
    <s v="7680 x 4320"/>
    <n v="1000000"/>
    <s v="COB"/>
    <s v="PCB"/>
    <n v="28800"/>
    <n v="2400"/>
    <n v="0.51200000000000001"/>
    <n v="44.032000000000004"/>
    <n v="1.0439192063088429"/>
    <n v="0.55472076803074555"/>
  </r>
  <r>
    <x v="3"/>
    <x v="0"/>
    <x v="1"/>
    <x v="5"/>
    <s v="2022 Model"/>
    <s v="Open Cell"/>
    <n v="43"/>
    <s v="3840 x 2160"/>
    <n v="1000000"/>
    <s v="POB"/>
    <s v="PCB"/>
    <n v="3614.6269090909086"/>
    <n v="301.21890909090905"/>
    <n v="32.51"/>
    <n v="1397.9299999999998"/>
    <n v="16.571197947802968"/>
    <n v="7.8533810826011878"/>
  </r>
  <r>
    <x v="3"/>
    <x v="0"/>
    <x v="1"/>
    <x v="5"/>
    <s v="2022 Model"/>
    <s v="Open Cell"/>
    <n v="50"/>
    <s v="3840 x 2160"/>
    <n v="1000000"/>
    <s v="COB"/>
    <s v="PCB"/>
    <n v="4887.272727272727"/>
    <n v="407.27272727272725"/>
    <n v="37.722000000000001"/>
    <n v="1886.1000000000001"/>
    <n v="25.99768898278932"/>
    <n v="10.595853912494977"/>
  </r>
  <r>
    <x v="3"/>
    <x v="0"/>
    <x v="1"/>
    <x v="5"/>
    <s v="2022 Model"/>
    <s v="Open Cell"/>
    <n v="55"/>
    <s v="3840 x 2160"/>
    <n v="1000000"/>
    <s v="COB"/>
    <s v="PCB"/>
    <n v="6283.636363636364"/>
    <n v="523.63636363636363"/>
    <n v="132.68899999999999"/>
    <n v="7297.8949999999995"/>
    <n v="110.6522691707537"/>
    <n v="40.998584003354814"/>
  </r>
  <r>
    <x v="3"/>
    <x v="0"/>
    <x v="1"/>
    <x v="5"/>
    <s v="2022 Model"/>
    <s v="Open Cell"/>
    <n v="65"/>
    <s v="3840 x 2160"/>
    <n v="1000000"/>
    <s v="COB"/>
    <s v="PCB"/>
    <n v="8640"/>
    <n v="720"/>
    <n v="111.136"/>
    <n v="7223.84"/>
    <n v="129.44387320707418"/>
    <n v="45.088958274490579"/>
  </r>
  <r>
    <x v="3"/>
    <x v="0"/>
    <x v="1"/>
    <x v="5"/>
    <s v="2022 Model"/>
    <s v="Open Cell"/>
    <n v="75"/>
    <s v="3840 x 2160"/>
    <n v="1000000"/>
    <s v="COB"/>
    <s v="PCB"/>
    <n v="10909.09090909091"/>
    <n v="909.09090909090912"/>
    <n v="71.251999999999995"/>
    <n v="5343.9"/>
    <n v="110.4891443893175"/>
    <n v="41.668247281503355"/>
  </r>
  <r>
    <x v="3"/>
    <x v="0"/>
    <x v="1"/>
    <x v="5"/>
    <s v="2022 Model"/>
    <s v="Open Cell"/>
    <n v="85"/>
    <s v="3840 x 2160"/>
    <n v="1000000"/>
    <s v="COB"/>
    <s v="PCB"/>
    <n v="14400"/>
    <n v="1200"/>
    <n v="55.893999999999998"/>
    <n v="4750.99"/>
    <n v="111.32765635256972"/>
    <n v="41.478205845887878"/>
  </r>
  <r>
    <x v="3"/>
    <x v="0"/>
    <x v="1"/>
    <x v="5"/>
    <s v="2022 Model"/>
    <s v="Open Cell"/>
    <n v="98"/>
    <s v="3840 x 2160"/>
    <n v="1000000"/>
    <s v="COB"/>
    <s v="PCB"/>
    <n v="19141.53633217993"/>
    <n v="1595.1280276816608"/>
    <n v="2.8839999999999999"/>
    <n v="282.63200000000001"/>
    <n v="7.6356749439924014"/>
    <n v="3.2102679802717815"/>
  </r>
  <r>
    <x v="3"/>
    <x v="0"/>
    <x v="1"/>
    <x v="5"/>
    <s v="2022 Model"/>
    <s v="Open Cell"/>
    <n v="55"/>
    <s v="7680 x 4320"/>
    <n v="1000000"/>
    <s v="COB"/>
    <s v="PCB"/>
    <n v="7873.1360946745563"/>
    <n v="962.27218934911241"/>
    <n v="11.739000000000001"/>
    <n v="645.6450000000001"/>
    <n v="9.7894097309910997"/>
    <n v="5.9309937751451383"/>
  </r>
  <r>
    <x v="3"/>
    <x v="0"/>
    <x v="1"/>
    <x v="5"/>
    <s v="2022 Model"/>
    <s v="Open Cell"/>
    <n v="65"/>
    <s v="7680 x 4320"/>
    <n v="1000000"/>
    <s v="COB"/>
    <s v="PCB"/>
    <n v="10996.363636363636"/>
    <n v="1221.8181818181818"/>
    <n v="23.012"/>
    <n v="1495.78"/>
    <n v="26.802857852011872"/>
    <n v="14.543152143508291"/>
  </r>
  <r>
    <x v="3"/>
    <x v="0"/>
    <x v="1"/>
    <x v="5"/>
    <s v="2022 Model"/>
    <s v="Open Cell"/>
    <n v="75"/>
    <s v="7680 x 4320"/>
    <n v="1000000"/>
    <s v="COB"/>
    <s v="PCB"/>
    <n v="15708.764159999995"/>
    <n v="1745.4182399999995"/>
    <n v="18.684000000000001"/>
    <n v="1401.3000000000002"/>
    <n v="28.972929514540063"/>
    <n v="15.952462224153015"/>
  </r>
  <r>
    <x v="3"/>
    <x v="0"/>
    <x v="1"/>
    <x v="5"/>
    <s v="2022 Model"/>
    <s v="Open Cell"/>
    <n v="85"/>
    <s v="7680 x 4320"/>
    <n v="1000000"/>
    <s v="COB"/>
    <s v="PCB"/>
    <n v="19145.454545454544"/>
    <n v="2127.272727272727"/>
    <n v="9.9779999999999998"/>
    <n v="848.13"/>
    <n v="19.873821073566763"/>
    <n v="10.810554342599179"/>
  </r>
  <r>
    <x v="3"/>
    <x v="0"/>
    <x v="1"/>
    <x v="16"/>
    <s v="X95k"/>
    <s v="AUO"/>
    <n v="65"/>
    <s v="3840 x 2160"/>
    <n v="1000000"/>
    <s v="COB"/>
    <s v="PCB"/>
    <n v="6480"/>
    <n v="432"/>
    <n v="12.599"/>
    <n v="818.93500000000006"/>
    <n v="14.674483142599408"/>
    <n v="5.1115370833960814"/>
  </r>
  <r>
    <x v="3"/>
    <x v="0"/>
    <x v="1"/>
    <x v="16"/>
    <s v="X95k"/>
    <s v="AUO"/>
    <n v="75"/>
    <s v="3840 x 2160"/>
    <n v="1000000"/>
    <s v="COB"/>
    <s v="PCB"/>
    <n v="12000"/>
    <n v="600"/>
    <n v="8.9250000000000007"/>
    <n v="669.375"/>
    <n v="13.839830652818993"/>
    <n v="5.2193497303572887"/>
  </r>
  <r>
    <x v="3"/>
    <x v="0"/>
    <x v="1"/>
    <x v="16"/>
    <s v="X95k"/>
    <s v="AUO"/>
    <n v="85"/>
    <s v="3840 x 2160"/>
    <n v="1000000"/>
    <s v="COB"/>
    <s v="PCB"/>
    <n v="15360"/>
    <n v="768"/>
    <n v="7.8739999999999997"/>
    <n v="669.29"/>
    <n v="15.683149642540059"/>
    <n v="5.8431923431946391"/>
  </r>
  <r>
    <x v="3"/>
    <x v="0"/>
    <x v="1"/>
    <x v="1"/>
    <s v="55R635"/>
    <s v="Open Cell"/>
    <n v="55"/>
    <s v="3840 x 2160"/>
    <n v="1000000"/>
    <s v="POB"/>
    <s v="PCB"/>
    <n v="2048"/>
    <n v="128"/>
    <n v="38.880000000000003"/>
    <n v="2138.4"/>
    <n v="32.422885283323446"/>
    <n v="12.013241082911437"/>
  </r>
  <r>
    <x v="3"/>
    <x v="0"/>
    <x v="1"/>
    <x v="1"/>
    <s v="65R635"/>
    <s v="ChinaStar"/>
    <n v="65"/>
    <s v="3840 x 2160"/>
    <n v="1000000"/>
    <s v="POB"/>
    <s v="PCB"/>
    <n v="2560"/>
    <n v="160"/>
    <n v="79.760000000000005"/>
    <n v="5184.4000000000005"/>
    <n v="92.899180526528198"/>
    <n v="32.359409300077104"/>
  </r>
  <r>
    <x v="3"/>
    <x v="0"/>
    <x v="1"/>
    <x v="1"/>
    <s v="75R635"/>
    <s v="ChinaStar"/>
    <n v="75"/>
    <s v="3840 x 2160"/>
    <n v="1000000"/>
    <s v="POB"/>
    <s v="PCB"/>
    <n v="3840"/>
    <n v="240"/>
    <n v="43.92"/>
    <n v="3294"/>
    <n v="68.105922943620172"/>
    <n v="25.684463883169983"/>
  </r>
  <r>
    <x v="3"/>
    <x v="0"/>
    <x v="1"/>
    <x v="1"/>
    <s v="85R635"/>
    <s v="ChinaStar"/>
    <n v="85"/>
    <s v="3840 x 2160"/>
    <n v="1000000"/>
    <s v="POB"/>
    <s v="PCB"/>
    <n v="7168"/>
    <n v="448"/>
    <n v="36.56"/>
    <n v="3107.6000000000004"/>
    <n v="72.81889140605341"/>
    <n v="27.130697493928881"/>
  </r>
  <r>
    <x v="3"/>
    <x v="0"/>
    <x v="1"/>
    <x v="1"/>
    <m/>
    <s v="Open Cell"/>
    <n v="98"/>
    <s v="3840 x 2160"/>
    <n v="1000000"/>
    <s v="POB"/>
    <s v="PCB"/>
    <n v="5120"/>
    <n v="320"/>
    <n v="17.2"/>
    <n v="1685.6"/>
    <n v="45.538699388581591"/>
    <n v="19.145842323396202"/>
  </r>
  <r>
    <x v="3"/>
    <x v="0"/>
    <x v="1"/>
    <x v="6"/>
    <m/>
    <s v="Open Cell"/>
    <n v="65"/>
    <s v="3840 x 2160"/>
    <n v="1000000"/>
    <s v="POB"/>
    <s v="PCB"/>
    <n v="2560"/>
    <n v="160"/>
    <n v="6.3"/>
    <n v="409.5"/>
    <n v="7.3378239382789321"/>
    <n v="2.5559713965707842"/>
  </r>
  <r>
    <x v="3"/>
    <x v="0"/>
    <x v="1"/>
    <x v="6"/>
    <s v="Q70"/>
    <s v="Open Cell"/>
    <n v="75"/>
    <s v="3840 x 2160"/>
    <n v="1000000"/>
    <s v="POB"/>
    <s v="PCB"/>
    <n v="4000"/>
    <n v="252"/>
    <n v="5.04"/>
    <n v="378"/>
    <n v="7.8154337804154306"/>
    <n v="2.9473974947899979"/>
  </r>
  <r>
    <x v="3"/>
    <x v="0"/>
    <x v="1"/>
    <x v="15"/>
    <m/>
    <s v="Open Cell"/>
    <n v="65"/>
    <s v="3840 x 2160"/>
    <n v="1000000"/>
    <s v="POB"/>
    <s v="PCB"/>
    <n v="9216"/>
    <n v="576"/>
    <n v="0.21"/>
    <n v="13.65"/>
    <n v="0.24459413127596438"/>
    <n v="8.5199046552359478E-2"/>
  </r>
  <r>
    <x v="3"/>
    <x v="0"/>
    <x v="1"/>
    <x v="15"/>
    <m/>
    <s v="Open Cell"/>
    <n v="86"/>
    <s v="3840 x 2160"/>
    <n v="1000000"/>
    <s v="POB"/>
    <s v="PCB"/>
    <n v="16000"/>
    <n v="1000"/>
    <n v="0.315"/>
    <n v="27.09"/>
    <n v="0.64225498044391693"/>
    <n v="0.23375737720425593"/>
  </r>
  <r>
    <x v="3"/>
    <x v="0"/>
    <x v="1"/>
    <x v="4"/>
    <s v="55E8G"/>
    <s v="Open Cell"/>
    <n v="55"/>
    <s v="3840 x 2160"/>
    <n v="400000"/>
    <s v="POB"/>
    <s v="PCB"/>
    <n v="2000"/>
    <n v="200"/>
    <n v="43.744999999999997"/>
    <n v="2405.9749999999999"/>
    <n v="36.479915553471805"/>
    <n v="13.516441130966067"/>
  </r>
  <r>
    <x v="3"/>
    <x v="0"/>
    <x v="1"/>
    <x v="4"/>
    <m/>
    <s v="Open Cell"/>
    <n v="85"/>
    <s v="7680 x 4320"/>
    <n v="400000"/>
    <s v="COB"/>
    <s v="PCB"/>
    <n v="21060"/>
    <n v="2340"/>
    <n v="6.5000000000000002E-2"/>
    <n v="5.5250000000000004"/>
    <n v="0.12946465922848663"/>
    <n v="7.0423535003903248E-2"/>
  </r>
  <r>
    <x v="3"/>
    <x v="0"/>
    <x v="1"/>
    <x v="4"/>
    <s v="U8KL 65U8KL"/>
    <s v="Open Cell"/>
    <n v="65"/>
    <s v="3840 x 2160"/>
    <m/>
    <s v="POB"/>
    <s v="PCB"/>
    <n v="6400"/>
    <n v="1600"/>
    <n v="39.195"/>
    <n v="2547.6750000000002"/>
    <n v="45.651747501721069"/>
    <n v="15.901793474379666"/>
  </r>
  <r>
    <x v="3"/>
    <x v="0"/>
    <x v="1"/>
    <x v="4"/>
    <s v="U8KL 75U8KL"/>
    <s v="Open Cell"/>
    <n v="75"/>
    <s v="3840 x 2160"/>
    <m/>
    <s v="POB"/>
    <s v="PCB"/>
    <n v="8000"/>
    <n v="2000"/>
    <n v="23.594999999999999"/>
    <n v="1769.625"/>
    <n v="36.588325406528192"/>
    <n v="13.798381724121031"/>
  </r>
  <r>
    <x v="3"/>
    <x v="0"/>
    <x v="1"/>
    <x v="4"/>
    <s v="U8KL 85 U8KL"/>
    <s v="Open Cell"/>
    <n v="85"/>
    <s v="3840 x 2160"/>
    <m/>
    <s v="POB"/>
    <s v="PCB"/>
    <n v="9600"/>
    <n v="2400"/>
    <n v="7.41"/>
    <n v="629.85"/>
    <n v="14.758971152047478"/>
    <n v="5.498864016138211"/>
  </r>
  <r>
    <x v="3"/>
    <x v="0"/>
    <x v="1"/>
    <x v="14"/>
    <s v="XLED EP1 55"/>
    <s v="Open Cell"/>
    <n v="55"/>
    <s v="3840 x 2160"/>
    <m/>
    <s v="COB"/>
    <s v="PCB"/>
    <n v="8000"/>
    <n v="2000"/>
    <n v="2.1"/>
    <n v="115.5"/>
    <n v="1.7512360878338278"/>
    <n v="0.64886333009552499"/>
  </r>
  <r>
    <x v="3"/>
    <x v="0"/>
    <x v="1"/>
    <x v="14"/>
    <s v="XLED EP1 60"/>
    <s v="Open Cell"/>
    <n v="60"/>
    <s v="3840 x 2160"/>
    <m/>
    <s v="COB"/>
    <s v="PCB"/>
    <n v="8000"/>
    <n v="2000"/>
    <n v="0.84"/>
    <n v="50.4"/>
    <n v="0.83364626991097923"/>
    <n v="0.28549986524203103"/>
  </r>
  <r>
    <x v="3"/>
    <x v="0"/>
    <x v="1"/>
    <x v="14"/>
    <s v="XLED EP1 65"/>
    <s v="Open Cell"/>
    <n v="65"/>
    <s v="3840 x 2160"/>
    <m/>
    <s v="COB"/>
    <s v="PCB"/>
    <n v="8000"/>
    <n v="2000"/>
    <n v="2.94"/>
    <n v="191.1"/>
    <n v="3.4243178378635015"/>
    <n v="1.1927866517330326"/>
  </r>
  <r>
    <x v="3"/>
    <x v="0"/>
    <x v="1"/>
    <x v="14"/>
    <s v="XLED EP1 70"/>
    <s v="Open Cell"/>
    <n v="70"/>
    <s v="3840 x 2160"/>
    <m/>
    <s v="COB"/>
    <s v="PCB"/>
    <n v="8000"/>
    <n v="2000"/>
    <n v="0.63"/>
    <n v="44.1"/>
    <n v="0.85101390053412462"/>
    <n v="0.28115685362278631"/>
  </r>
  <r>
    <x v="3"/>
    <x v="0"/>
    <x v="1"/>
    <x v="14"/>
    <s v="XLED EP1 75"/>
    <s v="Open Cell"/>
    <n v="75"/>
    <s v="3840 x 2160"/>
    <m/>
    <s v="COB"/>
    <s v="PCB"/>
    <n v="8000"/>
    <n v="2000"/>
    <n v="0.42"/>
    <n v="31.5"/>
    <n v="0.65128614836795251"/>
    <n v="0.24561645789916647"/>
  </r>
  <r>
    <x v="3"/>
    <x v="0"/>
    <x v="1"/>
    <x v="14"/>
    <s v="XLED DX1"/>
    <s v="Open Cell"/>
    <n v="65"/>
    <s v="7680 x 4320"/>
    <n v="1000000"/>
    <s v="COB"/>
    <s v="PCB"/>
    <n v="12096"/>
    <n v="1344"/>
    <n v="4.2000000000000003E-2"/>
    <n v="2.73"/>
    <n v="4.8918826255192886E-2"/>
    <n v="1.7039809310471894E-2"/>
  </r>
  <r>
    <x v="3"/>
    <x v="0"/>
    <x v="1"/>
    <x v="14"/>
    <s v="XLED DX1"/>
    <s v="Open Cell"/>
    <n v="75"/>
    <s v="7680 x 4320"/>
    <n v="1000000"/>
    <s v="COB"/>
    <s v="PCB"/>
    <n v="17279.640575999994"/>
    <n v="1919.9600639999994"/>
    <n v="0.105"/>
    <n v="7.875"/>
    <n v="0.16282153709198813"/>
    <n v="6.1404114474791618E-2"/>
  </r>
  <r>
    <x v="3"/>
    <x v="0"/>
    <x v="1"/>
    <x v="14"/>
    <s v="XLED DX1"/>
    <s v="Open Cell"/>
    <n v="85"/>
    <s v="7680 x 4320"/>
    <n v="1000000"/>
    <s v="COB"/>
    <s v="PCB"/>
    <n v="21060"/>
    <n v="2340"/>
    <n v="4.2000000000000003E-2"/>
    <n v="3.5700000000000003"/>
    <n v="8.3654087501483676E-2"/>
    <n v="4.5504438002522102E-2"/>
  </r>
  <r>
    <x v="3"/>
    <x v="0"/>
    <x v="1"/>
    <x v="8"/>
    <s v="5 SE"/>
    <m/>
    <n v="65"/>
    <s v="3840 x 2160"/>
    <n v="1000000"/>
    <s v="COB"/>
    <s v="PCB"/>
    <n v="37440"/>
    <n v="2340"/>
    <n v="0.63"/>
    <n v="40.950000000000003"/>
    <n v="0.73378239382789323"/>
    <n v="0.25559713965707842"/>
  </r>
  <r>
    <x v="3"/>
    <x v="0"/>
    <x v="1"/>
    <x v="8"/>
    <s v="S6 Pro"/>
    <s v="BOE"/>
    <n v="65"/>
    <s v="3840 x 2160"/>
    <n v="1000000"/>
    <s v="POB"/>
    <s v="PCB"/>
    <n v="3696"/>
    <n v="231"/>
    <n v="0.52500000000000002"/>
    <n v="34.125"/>
    <n v="0.61148532818991097"/>
    <n v="0.2129976163808987"/>
  </r>
  <r>
    <x v="3"/>
    <x v="0"/>
    <x v="1"/>
    <x v="17"/>
    <m/>
    <s v="Open Cell"/>
    <n v="55"/>
    <s v="3840 x 2160"/>
    <n v="1000000"/>
    <s v="POB"/>
    <s v="PCB"/>
    <n v="6804.6390532544374"/>
    <n v="567.05325443786978"/>
    <n v="15"/>
    <n v="825"/>
    <n v="12.508829198813057"/>
    <n v="4.6347380721108928"/>
  </r>
  <r>
    <x v="3"/>
    <x v="0"/>
    <x v="1"/>
    <x v="17"/>
    <m/>
    <s v="Open Cell"/>
    <n v="65"/>
    <s v="3840 x 2160"/>
    <n v="1000000"/>
    <s v="POB"/>
    <s v="PCB"/>
    <n v="9504"/>
    <n v="792"/>
    <n v="21"/>
    <n v="1365"/>
    <n v="24.459413127596438"/>
    <n v="8.5199046552359476"/>
  </r>
  <r>
    <x v="3"/>
    <x v="0"/>
    <x v="1"/>
    <x v="17"/>
    <m/>
    <s v="Open Cell"/>
    <n v="75"/>
    <s v="3840 x 2160"/>
    <n v="1000000"/>
    <s v="COB"/>
    <s v="PCB"/>
    <n v="13685.759999999997"/>
    <n v="1140.4799999999998"/>
    <n v="12"/>
    <n v="900"/>
    <n v="18.608175667655789"/>
    <n v="7.0176130828333276"/>
  </r>
  <r>
    <x v="3"/>
    <x v="1"/>
    <x v="3"/>
    <x v="0"/>
    <s v="iPad Pro"/>
    <s v="LGD/Sharp"/>
    <n v="12.9"/>
    <s v="2732 x 2048"/>
    <n v="1000000"/>
    <s v="COB"/>
    <s v="FPC"/>
    <n v="10384"/>
    <n v="2596"/>
    <n v="300"/>
    <n v="3870"/>
    <n v="15.457880178231397"/>
    <n v="78.027299999999983"/>
  </r>
  <r>
    <x v="3"/>
    <x v="1"/>
    <x v="2"/>
    <x v="3"/>
    <s v="Creator Z16"/>
    <s v="AUO"/>
    <n v="16"/>
    <s v="2560 x 1600"/>
    <n v="1000000"/>
    <s v="COB"/>
    <s v="FPC"/>
    <n v="4000"/>
    <n v="1152"/>
    <n v="10"/>
    <n v="160"/>
    <n v="0.74229644943820217"/>
    <n v="1.5628958333738074"/>
  </r>
  <r>
    <x v="3"/>
    <x v="1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71106108921411881"/>
  </r>
  <r>
    <x v="3"/>
    <x v="1"/>
    <x v="2"/>
    <x v="3"/>
    <s v="Titan GT77 HX 13V"/>
    <s v="AUO"/>
    <n v="17.3"/>
    <s v="3840 x 2160"/>
    <n v="1000000"/>
    <s v="COB"/>
    <s v="FPC"/>
    <n v="4032"/>
    <n v="1008"/>
    <n v="10"/>
    <n v="173"/>
    <n v="0.82507272527002962"/>
    <n v="1.7776527230352972"/>
  </r>
  <r>
    <x v="3"/>
    <x v="1"/>
    <x v="2"/>
    <x v="0"/>
    <s v="Macbook"/>
    <s v="LGD/Sharp"/>
    <n v="14.2"/>
    <s v="3024 x 1964"/>
    <n v="1000000"/>
    <s v="COB"/>
    <s v="FPC"/>
    <n v="10384"/>
    <n v="2596"/>
    <n v="800"/>
    <n v="11360"/>
    <n v="47.539158843716429"/>
    <n v="155.05479112500001"/>
  </r>
  <r>
    <x v="3"/>
    <x v="1"/>
    <x v="2"/>
    <x v="0"/>
    <s v="Macbook Pro"/>
    <s v="LGD/Sharp"/>
    <n v="16.2"/>
    <s v="3456 x 2234"/>
    <n v="1000000"/>
    <s v="COB"/>
    <s v="FPC"/>
    <n v="10384"/>
    <n v="2596"/>
    <n v="700"/>
    <n v="11340"/>
    <n v="54.034993381816982"/>
    <n v="157.75923515624999"/>
  </r>
  <r>
    <x v="3"/>
    <x v="1"/>
    <x v="2"/>
    <x v="13"/>
    <s v="AERO 16"/>
    <s v="AUO"/>
    <n v="16"/>
    <s v="2560 x 1600"/>
    <n v="1000000"/>
    <s v="COB"/>
    <s v="FPC"/>
    <n v="4000"/>
    <n v="1152"/>
    <n v="10"/>
    <n v="160"/>
    <n v="0.74229644943820217"/>
    <n v="1.5628958333738074"/>
  </r>
  <r>
    <x v="3"/>
    <x v="1"/>
    <x v="2"/>
    <x v="13"/>
    <s v="AERO 17"/>
    <s v="AUO"/>
    <n v="17.3"/>
    <s v="3840 x 2160"/>
    <n v="1000000"/>
    <s v="COB"/>
    <s v="FPC"/>
    <n v="4000"/>
    <n v="1152"/>
    <n v="10"/>
    <n v="173"/>
    <n v="0.82507272527002962"/>
    <n v="1.7776527230352972"/>
  </r>
  <r>
    <x v="3"/>
    <x v="1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2.6664790845529454"/>
  </r>
  <r>
    <x v="3"/>
    <x v="1"/>
    <x v="2"/>
    <x v="7"/>
    <s v="PREDATOR HELIOS 500"/>
    <s v="AUO"/>
    <n v="16"/>
    <s v="2560 x 1600"/>
    <n v="1000000"/>
    <s v="COB"/>
    <s v="FPC"/>
    <n v="4000"/>
    <n v="1152"/>
    <n v="30"/>
    <n v="480"/>
    <n v="2.2268893483146064"/>
    <n v="4.6886875001214223"/>
  </r>
  <r>
    <x v="3"/>
    <x v="1"/>
    <x v="2"/>
    <x v="7"/>
    <s v="PREDATOR HELIOS 500"/>
    <s v="AUO"/>
    <n v="18"/>
    <s v="2560 x 1600"/>
    <n v="1000000"/>
    <s v="COB"/>
    <s v="FPC"/>
    <n v="4000"/>
    <n v="1152"/>
    <n v="15"/>
    <n v="270"/>
    <n v="1.4092034157303368"/>
    <n v="2.6664790845529454"/>
  </r>
  <r>
    <x v="3"/>
    <x v="1"/>
    <x v="2"/>
    <x v="7"/>
    <s v="Predator Triton 17 X (PTX17-71) "/>
    <s v="AUO"/>
    <n v="17"/>
    <s v="2560 x 1600"/>
    <n v="1000000"/>
    <s v="COB"/>
    <s v="FPC"/>
    <n v="4000"/>
    <n v="1152"/>
    <n v="5"/>
    <n v="85"/>
    <n v="0.41899155056179765"/>
    <n v="0.8888263615176486"/>
  </r>
  <r>
    <x v="3"/>
    <x v="1"/>
    <x v="2"/>
    <x v="7"/>
    <s v="Predator Triton 14 (PT14-51)"/>
    <s v="AUO"/>
    <n v="14"/>
    <s v="2560 x 1600"/>
    <n v="1000000"/>
    <s v="COB"/>
    <s v="FPC"/>
    <n v="4000"/>
    <n v="1152"/>
    <n v="10"/>
    <n v="140"/>
    <n v="0.56832071910112347"/>
    <n v="1.4025988248226477"/>
  </r>
  <r>
    <x v="3"/>
    <x v="1"/>
    <x v="2"/>
    <x v="2"/>
    <s v="ROG Flow X16"/>
    <s v="AUO"/>
    <n v="16.2"/>
    <s v="2560 x 1600"/>
    <n v="1000000"/>
    <s v="COB"/>
    <s v="FPC"/>
    <n v="4000"/>
    <n v="512"/>
    <n v="30"/>
    <n v="486"/>
    <n v="2.2829095334831453"/>
    <n v="4.6886875001214223"/>
  </r>
  <r>
    <x v="3"/>
    <x v="1"/>
    <x v="2"/>
    <x v="2"/>
    <s v="ROG Zephyrus Duo 16"/>
    <s v="AUO"/>
    <n v="16.2"/>
    <s v="3456 x 2234"/>
    <n v="1000000"/>
    <s v="COB"/>
    <s v="FPC"/>
    <n v="4000"/>
    <n v="512"/>
    <n v="10"/>
    <n v="162"/>
    <n v="0.77192847688309973"/>
    <n v="1.7365509259708971"/>
  </r>
  <r>
    <x v="3"/>
    <x v="1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12.50316666699046"/>
  </r>
  <r>
    <x v="3"/>
    <x v="1"/>
    <x v="2"/>
    <x v="22"/>
    <s v="Slim Pro 9i"/>
    <s v="CSOT"/>
    <n v="16"/>
    <s v="3200 x 2000"/>
    <n v="1000000"/>
    <s v="COB"/>
    <s v="FPC"/>
    <n v="4000"/>
    <n v="1000"/>
    <n v="15"/>
    <n v="240"/>
    <n v="1.1134446741573032"/>
    <n v="2.6048263889563459"/>
  </r>
  <r>
    <x v="3"/>
    <x v="1"/>
    <x v="2"/>
    <x v="22"/>
    <s v="Slim Pro 9i"/>
    <s v="CSOT"/>
    <n v="14.5"/>
    <s v="3072 x 1920"/>
    <n v="1000000"/>
    <s v="COB"/>
    <s v="FPC"/>
    <n v="4000"/>
    <n v="1000"/>
    <n v="30"/>
    <n v="435"/>
    <n v="1.8289198651685385"/>
    <n v="4.4181862981913413"/>
  </r>
  <r>
    <x v="3"/>
    <x v="1"/>
    <x v="2"/>
    <x v="24"/>
    <s v="911Zero"/>
    <s v="BOE"/>
    <n v="15.6"/>
    <s v="3840 x 2160"/>
    <n v="1000000"/>
    <s v="COB"/>
    <s v="FPC"/>
    <n v="10000"/>
    <n v="1152"/>
    <n v="15"/>
    <n v="234"/>
    <n v="1.0063301401068245"/>
    <n v="2.6048263889563459"/>
  </r>
  <r>
    <x v="3"/>
    <x v="1"/>
    <x v="2"/>
    <x v="28"/>
    <s v="Blade 16"/>
    <s v="BOE"/>
    <n v="16"/>
    <s v="3840 x 2400"/>
    <n v="1000000"/>
    <s v="COB"/>
    <s v="FPC"/>
    <n v="10000"/>
    <n v="2596"/>
    <n v="10"/>
    <n v="160"/>
    <n v="0.74229644943820217"/>
    <n v="1.7365509259708971"/>
  </r>
  <r>
    <x v="3"/>
    <x v="1"/>
    <x v="0"/>
    <x v="0"/>
    <s v="XDR"/>
    <s v="LGD"/>
    <n v="31.5"/>
    <s v="6016 x 3384"/>
    <n v="1000000"/>
    <s v="POB"/>
    <s v="PCB"/>
    <n v="576"/>
    <n v="576"/>
    <n v="2.5"/>
    <n v="78.75"/>
    <n v="0.68385045578635006"/>
    <n v="1.4669802000000001"/>
  </r>
  <r>
    <x v="3"/>
    <x v="1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5.4669990048723873"/>
  </r>
  <r>
    <x v="3"/>
    <x v="1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5.4669990048723873"/>
  </r>
  <r>
    <x v="3"/>
    <x v="1"/>
    <x v="0"/>
    <x v="2"/>
    <s v="PG32UQXE"/>
    <s v="AUO"/>
    <n v="31.5"/>
    <s v="3840 x 2160"/>
    <n v="1000000"/>
    <s v="POB"/>
    <s v="PCB"/>
    <n v="4608"/>
    <n v="576"/>
    <n v="15"/>
    <n v="472.5"/>
    <n v="4.1031027347181004"/>
    <n v="4.1002492536542903"/>
  </r>
  <r>
    <x v="3"/>
    <x v="1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3.2801994029234325"/>
  </r>
  <r>
    <x v="3"/>
    <x v="1"/>
    <x v="0"/>
    <x v="7"/>
    <s v="X32 (Predator)"/>
    <s v="AUO"/>
    <n v="31.5"/>
    <s v="3840 x 2160"/>
    <n v="1000000"/>
    <s v="POB"/>
    <s v="PCB"/>
    <n v="2304"/>
    <n v="1152"/>
    <n v="10"/>
    <n v="315"/>
    <n v="2.7354018231454003"/>
    <n v="2.7334995024361937"/>
  </r>
  <r>
    <x v="3"/>
    <x v="1"/>
    <x v="0"/>
    <x v="7"/>
    <s v="X27S"/>
    <s v="AUO"/>
    <n v="27"/>
    <s v="3840 x 2160"/>
    <n v="1000000"/>
    <s v="POB"/>
    <s v="PCB"/>
    <n v="2304"/>
    <n v="512"/>
    <n v="15"/>
    <n v="405"/>
    <n v="3.0145244581602371"/>
    <n v="3.2801994029234329"/>
  </r>
  <r>
    <x v="3"/>
    <x v="1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7334995024361937"/>
  </r>
  <r>
    <x v="3"/>
    <x v="1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4.1002492536542903"/>
  </r>
  <r>
    <x v="3"/>
    <x v="1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4.1002492536542903"/>
  </r>
  <r>
    <x v="3"/>
    <x v="1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4.1002492536542903"/>
  </r>
  <r>
    <x v="3"/>
    <x v="1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8.7471984077958211"/>
  </r>
  <r>
    <x v="3"/>
    <x v="1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4.067447259625057"/>
  </r>
  <r>
    <x v="3"/>
    <x v="1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5.0843090745313209"/>
  </r>
  <r>
    <x v="3"/>
    <x v="1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11.480697910232015"/>
  </r>
  <r>
    <x v="3"/>
    <x v="1"/>
    <x v="0"/>
    <x v="10"/>
    <s v="PD32M"/>
    <s v="AUO"/>
    <n v="31.5"/>
    <s v="3840 x 2160"/>
    <n v="1000000"/>
    <s v="POB"/>
    <s v="PCB"/>
    <n v="2304"/>
    <n v="576"/>
    <n v="15"/>
    <n v="472.5"/>
    <n v="4.1031027347181004"/>
    <n v="4.1002492536542903"/>
  </r>
  <r>
    <x v="3"/>
    <x v="1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2801994029234329"/>
  </r>
  <r>
    <x v="3"/>
    <x v="1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3.2801994029234329"/>
  </r>
  <r>
    <x v="3"/>
    <x v="1"/>
    <x v="0"/>
    <x v="5"/>
    <s v="Odyssey Neo G7"/>
    <m/>
    <n v="31.5"/>
    <s v="3840 x 2160"/>
    <n v="1000000"/>
    <s v="POB"/>
    <s v="PCB"/>
    <n v="4608"/>
    <n v="1196"/>
    <n v="10"/>
    <n v="315"/>
    <n v="2.7354018231454003"/>
    <n v="2.7334995024361937"/>
  </r>
  <r>
    <x v="3"/>
    <x v="1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5.6256105524484479"/>
  </r>
  <r>
    <x v="3"/>
    <x v="1"/>
    <x v="0"/>
    <x v="5"/>
    <s v="Odyssey Neo G8"/>
    <s v="CSOT"/>
    <n v="31.5"/>
    <s v="3840 x 2160"/>
    <n v="1000000"/>
    <s v="POB"/>
    <s v="PCB"/>
    <n v="5000"/>
    <n v="1152"/>
    <n v="5"/>
    <n v="157.5"/>
    <n v="1.3677009115727001"/>
    <n v="1.3667497512180968"/>
  </r>
  <r>
    <x v="3"/>
    <x v="1"/>
    <x v="0"/>
    <x v="19"/>
    <m/>
    <s v="HKC"/>
    <n v="27"/>
    <s v="3840 x 2160"/>
    <s v="TBD"/>
    <s v="POB"/>
    <s v="PCB"/>
    <n v="5000"/>
    <n v="1152"/>
    <n v="25"/>
    <n v="675"/>
    <n v="5.0242074302670616"/>
    <n v="5.4669990048723873"/>
  </r>
  <r>
    <x v="3"/>
    <x v="1"/>
    <x v="0"/>
    <x v="19"/>
    <m/>
    <s v="HKC"/>
    <n v="31.5"/>
    <s v="3840 x 2160"/>
    <s v="TBD"/>
    <s v="POB"/>
    <s v="PCB"/>
    <n v="5000"/>
    <n v="1152"/>
    <n v="20"/>
    <n v="630"/>
    <n v="5.4708036462908005"/>
    <n v="5.4669990048723873"/>
  </r>
  <r>
    <x v="3"/>
    <x v="1"/>
    <x v="0"/>
    <x v="3"/>
    <s v="MEG271G"/>
    <s v="AUO"/>
    <n v="27"/>
    <s v="3840 x 2160"/>
    <n v="1000000"/>
    <s v="POB"/>
    <s v="PCB"/>
    <n v="2304"/>
    <n v="576"/>
    <n v="32"/>
    <n v="864"/>
    <n v="6.4309855107418388"/>
    <n v="6.9977587262366558"/>
  </r>
  <r>
    <x v="3"/>
    <x v="1"/>
    <x v="0"/>
    <x v="20"/>
    <s v="M27P20"/>
    <m/>
    <n v="27"/>
    <s v="3840 x 2160"/>
    <s v="TBD"/>
    <s v="POB"/>
    <s v="PCB"/>
    <n v="5000"/>
    <n v="1152"/>
    <n v="24"/>
    <n v="648"/>
    <n v="4.8232391330563802"/>
    <n v="5.2483190446774914"/>
  </r>
  <r>
    <x v="3"/>
    <x v="1"/>
    <x v="0"/>
    <x v="20"/>
    <s v="M32P10"/>
    <m/>
    <n v="31.5"/>
    <s v="3840 x 2160"/>
    <s v="TBD"/>
    <s v="POB"/>
    <s v="PCB"/>
    <n v="5000"/>
    <n v="1152"/>
    <n v="10"/>
    <n v="315"/>
    <n v="2.7354018231454003"/>
    <n v="2.7334995024361937"/>
  </r>
  <r>
    <x v="3"/>
    <x v="1"/>
    <x v="0"/>
    <x v="21"/>
    <m/>
    <m/>
    <n v="27"/>
    <s v="3840 x 2160"/>
    <s v="TBD"/>
    <s v="COB"/>
    <s v="PCB"/>
    <n v="5000"/>
    <n v="1152"/>
    <n v="20"/>
    <n v="540"/>
    <n v="4.0193659442136491"/>
    <n v="4.3735992038979106"/>
  </r>
  <r>
    <x v="3"/>
    <x v="1"/>
    <x v="0"/>
    <x v="21"/>
    <m/>
    <m/>
    <n v="31.5"/>
    <s v="3840 x 2160"/>
    <s v="TBD"/>
    <s v="COB"/>
    <s v="PCB"/>
    <n v="5000"/>
    <n v="1152"/>
    <n v="25"/>
    <n v="787.5"/>
    <n v="6.8385045578635006"/>
    <n v="6.8337487560904844"/>
  </r>
  <r>
    <x v="3"/>
    <x v="1"/>
    <x v="0"/>
    <x v="23"/>
    <m/>
    <m/>
    <n v="27"/>
    <s v="3840 x 2160"/>
    <s v="TBD"/>
    <s v="POB"/>
    <s v="PCB"/>
    <n v="2304"/>
    <n v="576"/>
    <n v="20"/>
    <n v="540"/>
    <n v="4.0193659442136491"/>
    <n v="4.3735992038979106"/>
  </r>
  <r>
    <x v="3"/>
    <x v="1"/>
    <x v="0"/>
    <x v="23"/>
    <m/>
    <m/>
    <n v="31.5"/>
    <s v="3840 x 2160"/>
    <s v="TBD"/>
    <s v="POB"/>
    <s v="PCB"/>
    <n v="4608"/>
    <n v="1152"/>
    <n v="15"/>
    <n v="472.5"/>
    <n v="4.1031027347181004"/>
    <n v="4.1002492536542903"/>
  </r>
  <r>
    <x v="3"/>
    <x v="1"/>
    <x v="0"/>
    <x v="22"/>
    <s v="Creator Extreme"/>
    <s v="BOE"/>
    <n v="27"/>
    <s v="3840 x 2160"/>
    <s v="TBD"/>
    <s v="COB"/>
    <s v="PCB"/>
    <n v="10368"/>
    <n v="1152"/>
    <n v="30"/>
    <n v="810"/>
    <n v="6.0290489163204741"/>
    <n v="6.560398805846865"/>
  </r>
  <r>
    <x v="3"/>
    <x v="1"/>
    <x v="0"/>
    <x v="25"/>
    <s v="27M2U"/>
    <s v="AUO"/>
    <n v="27"/>
    <s v="3840 x 2160"/>
    <s v="TBD"/>
    <s v="POB"/>
    <s v="PCB"/>
    <n v="1536"/>
    <n v="384"/>
    <n v="30"/>
    <n v="810"/>
    <n v="6.0290489163204741"/>
    <n v="6.560398805846865"/>
  </r>
  <r>
    <x v="3"/>
    <x v="1"/>
    <x v="0"/>
    <x v="25"/>
    <s v="27M2V"/>
    <s v="AUO"/>
    <n v="27"/>
    <s v="3840 x 2160"/>
    <s v="TBD"/>
    <s v="POB"/>
    <s v="PCB"/>
    <n v="2304"/>
    <n v="1152"/>
    <n v="20"/>
    <n v="540"/>
    <n v="4.0193659442136491"/>
    <n v="4.3735992038979106"/>
  </r>
  <r>
    <x v="3"/>
    <x v="1"/>
    <x v="0"/>
    <x v="25"/>
    <s v="32M2V"/>
    <s v="AUO"/>
    <n v="31.5"/>
    <s v="3840 x 2160"/>
    <s v="TBD"/>
    <s v="POB"/>
    <s v="PCB"/>
    <n v="2304"/>
    <n v="1152"/>
    <n v="15"/>
    <n v="472.5"/>
    <n v="4.1031027347181004"/>
    <n v="4.1002492536542903"/>
  </r>
  <r>
    <x v="3"/>
    <x v="1"/>
    <x v="0"/>
    <x v="26"/>
    <m/>
    <s v="AUO"/>
    <n v="27"/>
    <s v="3840 x 2160"/>
    <s v="TBD"/>
    <s v="POB"/>
    <s v="PCB"/>
    <n v="2304"/>
    <n v="1152"/>
    <n v="30"/>
    <n v="810"/>
    <n v="6.0290489163204741"/>
    <n v="6.560398805846865"/>
  </r>
  <r>
    <x v="3"/>
    <x v="1"/>
    <x v="0"/>
    <x v="26"/>
    <m/>
    <s v="AUO"/>
    <n v="31.5"/>
    <s v="3840 x 2160"/>
    <s v="TBD"/>
    <s v="POB"/>
    <s v="PCB"/>
    <n v="2304"/>
    <n v="1152"/>
    <n v="20"/>
    <n v="630"/>
    <n v="5.4708036462908005"/>
    <n v="5.4669990048723873"/>
  </r>
  <r>
    <x v="3"/>
    <x v="1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4.067447259625057"/>
  </r>
  <r>
    <x v="3"/>
    <x v="1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3.2801994029234329"/>
  </r>
  <r>
    <x v="3"/>
    <x v="1"/>
    <x v="0"/>
    <x v="29"/>
    <s v="GP27-FQS"/>
    <s v="CSOT"/>
    <n v="27"/>
    <s v="2560 x 1440"/>
    <s v="TBD"/>
    <s v="POB"/>
    <s v="PCB"/>
    <n v="5000"/>
    <n v="1152"/>
    <n v="5"/>
    <n v="135"/>
    <n v="1.0048414860534123"/>
    <n v="1.0168618149062643"/>
  </r>
  <r>
    <x v="3"/>
    <x v="1"/>
    <x v="0"/>
    <x v="1"/>
    <s v="34R83Q"/>
    <s v="CSOT"/>
    <n v="34"/>
    <s v="3440 x 1440"/>
    <n v="1000000"/>
    <s v="POB"/>
    <s v="PCB"/>
    <n v="4608"/>
    <n v="1152"/>
    <n v="10"/>
    <n v="340"/>
    <n v="2.6564797010584447"/>
    <n v="3.2801994029234329"/>
  </r>
  <r>
    <x v="3"/>
    <x v="1"/>
    <x v="0"/>
    <x v="17"/>
    <m/>
    <m/>
    <n v="31.5"/>
    <s v="3840 x 2160"/>
    <s v="TBD"/>
    <s v="POB"/>
    <s v="PCB"/>
    <n v="5000"/>
    <n v="1152"/>
    <n v="50"/>
    <n v="1575"/>
    <n v="13.677009115727001"/>
    <n v="13.667497512180969"/>
  </r>
  <r>
    <x v="3"/>
    <x v="1"/>
    <x v="1"/>
    <x v="9"/>
    <m/>
    <s v="Open Cell"/>
    <n v="55"/>
    <s v="3840 x 2160"/>
    <n v="1000000"/>
    <s v="POB"/>
    <s v="PCB"/>
    <n v="4000"/>
    <n v="500"/>
    <n v="2.419"/>
    <n v="133.04500000000002"/>
    <n v="2.0172571887952522"/>
    <n v="0.74742875976241674"/>
  </r>
  <r>
    <x v="3"/>
    <x v="1"/>
    <x v="1"/>
    <x v="9"/>
    <m/>
    <s v="Open Cell"/>
    <n v="65"/>
    <s v="3840 x 2160"/>
    <n v="1000000"/>
    <s v="COB"/>
    <s v="PCB"/>
    <n v="16384"/>
    <n v="1000"/>
    <n v="4.2720000000000002"/>
    <n v="277.68"/>
    <n v="4.9757434705281902"/>
    <n v="1.7331920327222843"/>
  </r>
  <r>
    <x v="3"/>
    <x v="1"/>
    <x v="1"/>
    <x v="9"/>
    <m/>
    <s v="Open Cell"/>
    <n v="75"/>
    <s v="3840 x 2160"/>
    <n v="1000000"/>
    <s v="COB"/>
    <s v="PCB"/>
    <n v="12000"/>
    <n v="1000"/>
    <n v="2.2850000000000001"/>
    <n v="171.375"/>
    <n v="3.5433067833827896"/>
    <n v="1.3362704911895129"/>
  </r>
  <r>
    <x v="3"/>
    <x v="1"/>
    <x v="1"/>
    <x v="9"/>
    <m/>
    <s v="Open Cell"/>
    <n v="86"/>
    <s v="3840 x 2160"/>
    <n v="1000000"/>
    <s v="COB"/>
    <s v="PCB"/>
    <n v="18000"/>
    <n v="1200"/>
    <n v="0.69399999999999995"/>
    <n v="59.683999999999997"/>
    <n v="1.4149998616764394"/>
    <n v="0.51500831676112258"/>
  </r>
  <r>
    <x v="3"/>
    <x v="1"/>
    <x v="1"/>
    <x v="9"/>
    <m/>
    <s v="Open Cell"/>
    <n v="65"/>
    <s v="7680 x 4320"/>
    <n v="1000000"/>
    <s v="COB"/>
    <s v="PCB"/>
    <n v="12000"/>
    <n v="1000"/>
    <n v="0.34799999999999998"/>
    <n v="22.619999999999997"/>
    <n v="0.4053274175430267"/>
    <n v="0.21992946923087453"/>
  </r>
  <r>
    <x v="3"/>
    <x v="1"/>
    <x v="1"/>
    <x v="9"/>
    <m/>
    <s v="Open Cell"/>
    <n v="75"/>
    <s v="7680 x 4320"/>
    <n v="1000000"/>
    <s v="COB"/>
    <s v="PCB"/>
    <n v="16000"/>
    <n v="2000"/>
    <n v="0.85"/>
    <n v="63.75"/>
    <n v="1.3180791097922848"/>
    <n v="0.72573286718743635"/>
  </r>
  <r>
    <x v="3"/>
    <x v="1"/>
    <x v="1"/>
    <x v="9"/>
    <m/>
    <s v="Open Cell"/>
    <n v="86"/>
    <s v="7680 x 4320"/>
    <n v="1000000"/>
    <s v="COB"/>
    <s v="PCB"/>
    <n v="28800"/>
    <n v="2400"/>
    <n v="0.41299999999999998"/>
    <n v="35.518000000000001"/>
    <n v="0.84206764102646892"/>
    <n v="0.44746030702480061"/>
  </r>
  <r>
    <x v="3"/>
    <x v="1"/>
    <x v="1"/>
    <x v="5"/>
    <s v="2022 Model"/>
    <s v="Open Cell"/>
    <n v="43"/>
    <s v="3840 x 2160"/>
    <n v="1000000"/>
    <s v="POB"/>
    <s v="PCB"/>
    <n v="3614.6269090909086"/>
    <n v="301.21890909090905"/>
    <n v="27.622"/>
    <n v="1187.7460000000001"/>
    <n v="14.079656404620536"/>
    <n v="6.6725958862999084"/>
  </r>
  <r>
    <x v="3"/>
    <x v="1"/>
    <x v="1"/>
    <x v="5"/>
    <s v="2022 Model"/>
    <s v="Open Cell"/>
    <n v="50"/>
    <s v="3840 x 2160"/>
    <n v="1000000"/>
    <s v="COB"/>
    <s v="PCB"/>
    <n v="4887.272727272727"/>
    <n v="407.27272727272725"/>
    <n v="32.450000000000003"/>
    <n v="1622.5000000000002"/>
    <n v="22.364270385756679"/>
    <n v="9.1149848751514231"/>
  </r>
  <r>
    <x v="3"/>
    <x v="1"/>
    <x v="1"/>
    <x v="5"/>
    <s v="2022 Model"/>
    <s v="Open Cell"/>
    <n v="55"/>
    <s v="3840 x 2160"/>
    <n v="1000000"/>
    <s v="COB"/>
    <s v="PCB"/>
    <n v="6283.636363636364"/>
    <n v="523.63636363636363"/>
    <n v="85.947000000000003"/>
    <n v="4727.085"/>
    <n v="71.673089543359055"/>
    <n v="26.556122205580994"/>
  </r>
  <r>
    <x v="3"/>
    <x v="1"/>
    <x v="1"/>
    <x v="5"/>
    <s v="2022 Model"/>
    <s v="Open Cell"/>
    <n v="65"/>
    <s v="3840 x 2160"/>
    <n v="1000000"/>
    <s v="COB"/>
    <s v="PCB"/>
    <n v="8640"/>
    <n v="720"/>
    <n v="85.727000000000004"/>
    <n v="5572.2550000000001"/>
    <n v="99.849148056640956"/>
    <n v="34.780279351400573"/>
  </r>
  <r>
    <x v="3"/>
    <x v="1"/>
    <x v="1"/>
    <x v="5"/>
    <s v="2022 Model"/>
    <s v="Open Cell"/>
    <n v="75"/>
    <s v="3840 x 2160"/>
    <n v="1000000"/>
    <s v="COB"/>
    <s v="PCB"/>
    <n v="10909.09090909091"/>
    <n v="909.09090909090912"/>
    <n v="56.189"/>
    <n v="4214.1750000000002"/>
    <n v="87.131231882492585"/>
    <n v="32.859388459276822"/>
  </r>
  <r>
    <x v="3"/>
    <x v="1"/>
    <x v="1"/>
    <x v="5"/>
    <s v="2022 Model"/>
    <s v="Open Cell"/>
    <n v="85"/>
    <s v="3840 x 2160"/>
    <n v="1000000"/>
    <s v="COB"/>
    <s v="PCB"/>
    <n v="14400"/>
    <n v="1200"/>
    <n v="44.747"/>
    <n v="3803.4949999999999"/>
    <n v="89.125463176878327"/>
    <n v="33.206163040504251"/>
  </r>
  <r>
    <x v="3"/>
    <x v="1"/>
    <x v="1"/>
    <x v="5"/>
    <s v="2022 Model"/>
    <s v="Open Cell"/>
    <n v="98"/>
    <s v="3840 x 2160"/>
    <n v="1000000"/>
    <s v="COB"/>
    <s v="PCB"/>
    <n v="19141.53633217993"/>
    <n v="1595.1280276816608"/>
    <n v="2.7349999999999999"/>
    <n v="268.02999999999997"/>
    <n v="7.2411827225448056"/>
    <n v="3.0444115554935238"/>
  </r>
  <r>
    <x v="3"/>
    <x v="1"/>
    <x v="1"/>
    <x v="5"/>
    <s v="2022 Model"/>
    <s v="Open Cell"/>
    <n v="55"/>
    <s v="7680 x 4320"/>
    <n v="1000000"/>
    <s v="COB"/>
    <s v="PCB"/>
    <n v="7873.1360946745563"/>
    <n v="962.27218934911241"/>
    <n v="3.4980000000000002"/>
    <n v="192.39000000000001"/>
    <n v="2.9170589691632052"/>
    <n v="1.7673239820647153"/>
  </r>
  <r>
    <x v="3"/>
    <x v="1"/>
    <x v="1"/>
    <x v="5"/>
    <s v="2022 Model"/>
    <s v="Open Cell"/>
    <n v="65"/>
    <s v="7680 x 4320"/>
    <n v="1000000"/>
    <s v="COB"/>
    <s v="PCB"/>
    <n v="10996.363636363636"/>
    <n v="1221.8181818181818"/>
    <n v="12.597"/>
    <n v="818.80499999999995"/>
    <n v="14.672153674682493"/>
    <n v="7.9610675974176051"/>
  </r>
  <r>
    <x v="3"/>
    <x v="1"/>
    <x v="1"/>
    <x v="5"/>
    <s v="2022 Model"/>
    <s v="Open Cell"/>
    <n v="75"/>
    <s v="7680 x 4320"/>
    <n v="1000000"/>
    <s v="COB"/>
    <s v="PCB"/>
    <n v="15708.764159999995"/>
    <n v="1745.4182399999995"/>
    <n v="8.8680000000000003"/>
    <n v="665.1"/>
    <n v="13.751441818397627"/>
    <n v="7.5715283131978657"/>
  </r>
  <r>
    <x v="3"/>
    <x v="1"/>
    <x v="1"/>
    <x v="5"/>
    <s v="2022 Model"/>
    <s v="Open Cell"/>
    <n v="85"/>
    <s v="7680 x 4320"/>
    <n v="1000000"/>
    <s v="COB"/>
    <s v="PCB"/>
    <n v="19145.454545454544"/>
    <n v="2127.272727272727"/>
    <n v="7.3840000000000003"/>
    <n v="627.64"/>
    <n v="14.707185288356083"/>
    <n v="8.0001135764434093"/>
  </r>
  <r>
    <x v="3"/>
    <x v="1"/>
    <x v="1"/>
    <x v="16"/>
    <s v="X95k"/>
    <s v="AUO"/>
    <n v="65"/>
    <s v="3840 x 2160"/>
    <n v="1000000"/>
    <s v="COB"/>
    <s v="PCB"/>
    <n v="6480"/>
    <n v="432"/>
    <n v="22.576000000000001"/>
    <n v="1467.44"/>
    <n v="26.295033846124632"/>
    <n v="9.1593032141241313"/>
  </r>
  <r>
    <x v="3"/>
    <x v="1"/>
    <x v="1"/>
    <x v="16"/>
    <s v="X95k"/>
    <s v="AUO"/>
    <n v="75"/>
    <s v="3840 x 2160"/>
    <n v="1000000"/>
    <s v="COB"/>
    <s v="PCB"/>
    <n v="12000"/>
    <n v="600"/>
    <n v="14.699"/>
    <n v="1102.425"/>
    <n v="22.793464511572701"/>
    <n v="8.5959912253805904"/>
  </r>
  <r>
    <x v="3"/>
    <x v="1"/>
    <x v="1"/>
    <x v="16"/>
    <s v="X95k"/>
    <s v="AUO"/>
    <n v="85"/>
    <s v="3840 x 2160"/>
    <n v="1000000"/>
    <s v="COB"/>
    <s v="PCB"/>
    <n v="15360"/>
    <n v="768"/>
    <n v="11.548999999999999"/>
    <n v="981.66499999999996"/>
    <n v="23.002882298919879"/>
    <n v="8.5703617439109578"/>
  </r>
  <r>
    <x v="3"/>
    <x v="1"/>
    <x v="1"/>
    <x v="1"/>
    <s v="55R635"/>
    <s v="Open Cell"/>
    <n v="55"/>
    <s v="3840 x 2160"/>
    <n v="1000000"/>
    <s v="POB"/>
    <s v="PCB"/>
    <n v="2048"/>
    <n v="128"/>
    <n v="48.51"/>
    <n v="2668.0499999999997"/>
    <n v="40.453553628961423"/>
    <n v="14.988742925206626"/>
  </r>
  <r>
    <x v="3"/>
    <x v="1"/>
    <x v="1"/>
    <x v="1"/>
    <s v="65R635"/>
    <s v="ChinaStar"/>
    <n v="65"/>
    <s v="3840 x 2160"/>
    <n v="1000000"/>
    <s v="POB"/>
    <s v="PCB"/>
    <n v="2560"/>
    <n v="160"/>
    <n v="98.45"/>
    <n v="6399.25"/>
    <n v="114.66805821008903"/>
    <n v="39.942124443237098"/>
  </r>
  <r>
    <x v="3"/>
    <x v="1"/>
    <x v="1"/>
    <x v="1"/>
    <s v="75R635"/>
    <s v="ChinaStar"/>
    <n v="75"/>
    <s v="3840 x 2160"/>
    <n v="1000000"/>
    <s v="POB"/>
    <s v="PCB"/>
    <n v="3840"/>
    <n v="240"/>
    <n v="45.1"/>
    <n v="3382.5"/>
    <n v="69.935726884272995"/>
    <n v="26.374529169648589"/>
  </r>
  <r>
    <x v="3"/>
    <x v="1"/>
    <x v="1"/>
    <x v="1"/>
    <s v="85R635"/>
    <s v="ChinaStar"/>
    <n v="85"/>
    <s v="3840 x 2160"/>
    <n v="1000000"/>
    <s v="POB"/>
    <s v="PCB"/>
    <n v="7168"/>
    <n v="448"/>
    <n v="43.89"/>
    <n v="3730.65"/>
    <n v="87.418521439050437"/>
    <n v="32.570194557126328"/>
  </r>
  <r>
    <x v="3"/>
    <x v="1"/>
    <x v="1"/>
    <x v="1"/>
    <m/>
    <s v="Open Cell"/>
    <n v="98"/>
    <s v="3840 x 2160"/>
    <n v="1000000"/>
    <s v="POB"/>
    <s v="PCB"/>
    <n v="5120"/>
    <n v="320"/>
    <n v="21.01"/>
    <n v="2058.98"/>
    <n v="55.626050822912752"/>
    <n v="23.386869024101991"/>
  </r>
  <r>
    <x v="3"/>
    <x v="1"/>
    <x v="1"/>
    <x v="6"/>
    <m/>
    <s v="Open Cell"/>
    <n v="65"/>
    <s v="3840 x 2160"/>
    <n v="1000000"/>
    <s v="POB"/>
    <s v="PCB"/>
    <n v="2560"/>
    <n v="160"/>
    <n v="3.6749999999999998"/>
    <n v="238.875"/>
    <n v="4.280397297329376"/>
    <n v="1.4909833146662907"/>
  </r>
  <r>
    <x v="3"/>
    <x v="1"/>
    <x v="1"/>
    <x v="6"/>
    <s v="Q70"/>
    <s v="Open Cell"/>
    <n v="75"/>
    <s v="3840 x 2160"/>
    <n v="1000000"/>
    <s v="POB"/>
    <s v="PCB"/>
    <n v="4000"/>
    <n v="252"/>
    <n v="5.25"/>
    <n v="393.75"/>
    <n v="8.1410768545994063"/>
    <n v="3.0702057237395812"/>
  </r>
  <r>
    <x v="3"/>
    <x v="1"/>
    <x v="1"/>
    <x v="6"/>
    <m/>
    <s v="Open Cell"/>
    <n v="86"/>
    <s v="3840 x 2160"/>
    <n v="1000000"/>
    <s v="POB"/>
    <s v="PCB"/>
    <n v="8000"/>
    <n v="576"/>
    <n v="7.98"/>
    <n v="686.28000000000009"/>
    <n v="16.270459504579232"/>
    <n v="5.9218535558411505"/>
  </r>
  <r>
    <x v="3"/>
    <x v="1"/>
    <x v="1"/>
    <x v="15"/>
    <m/>
    <s v="Open Cell"/>
    <n v="65"/>
    <s v="3840 x 2160"/>
    <n v="1000000"/>
    <s v="POB"/>
    <s v="PCB"/>
    <n v="9216"/>
    <n v="576"/>
    <n v="0.71"/>
    <n v="46.15"/>
    <n v="0.82696111050445098"/>
    <n v="0.28805391929607249"/>
  </r>
  <r>
    <x v="3"/>
    <x v="1"/>
    <x v="1"/>
    <x v="15"/>
    <m/>
    <s v="Open Cell"/>
    <n v="86"/>
    <s v="3840 x 2160"/>
    <n v="1000000"/>
    <s v="POB"/>
    <s v="PCB"/>
    <n v="16000"/>
    <n v="1000"/>
    <n v="1.26"/>
    <n v="108.36"/>
    <n v="2.5690199217756677"/>
    <n v="0.93502950881702374"/>
  </r>
  <r>
    <x v="3"/>
    <x v="1"/>
    <x v="1"/>
    <x v="15"/>
    <m/>
    <s v="Open Cell"/>
    <n v="98"/>
    <s v="3840 x 2160"/>
    <n v="1000000"/>
    <s v="POB"/>
    <s v="PCB"/>
    <n v="19200"/>
    <n v="1200"/>
    <n v="1.05"/>
    <n v="102.9"/>
    <n v="2.7799787417448063"/>
    <n v="1.1687868860212798"/>
  </r>
  <r>
    <x v="3"/>
    <x v="1"/>
    <x v="1"/>
    <x v="4"/>
    <s v="55E8G"/>
    <s v="Open Cell"/>
    <n v="55"/>
    <s v="3840 x 2160"/>
    <n v="400000"/>
    <s v="POB"/>
    <s v="PCB"/>
    <n v="2000"/>
    <n v="200"/>
    <n v="84.33"/>
    <n v="4638.1499999999996"/>
    <n v="70.324637755726997"/>
    <n v="26.056497441407437"/>
  </r>
  <r>
    <x v="3"/>
    <x v="1"/>
    <x v="1"/>
    <x v="4"/>
    <m/>
    <s v="Open Cell"/>
    <n v="85"/>
    <s v="7680 x 4320"/>
    <n v="400000"/>
    <s v="COB"/>
    <s v="PCB"/>
    <n v="21060"/>
    <n v="2340"/>
    <n v="0.36"/>
    <n v="30.599999999999998"/>
    <n v="0.71703503572700289"/>
    <n v="0.39003804002161796"/>
  </r>
  <r>
    <x v="3"/>
    <x v="1"/>
    <x v="1"/>
    <x v="4"/>
    <s v="U8KL 65U8KL"/>
    <s v="Open Cell"/>
    <n v="65"/>
    <s v="3840 x 2160"/>
    <m/>
    <s v="POB"/>
    <s v="PCB"/>
    <n v="6400"/>
    <n v="1600"/>
    <n v="81.36"/>
    <n v="5288.4"/>
    <n v="94.762754860059346"/>
    <n v="33.008544892856982"/>
  </r>
  <r>
    <x v="3"/>
    <x v="1"/>
    <x v="1"/>
    <x v="4"/>
    <s v="U8KL 75U8KL"/>
    <s v="Open Cell"/>
    <n v="75"/>
    <s v="3840 x 2160"/>
    <m/>
    <s v="POB"/>
    <s v="PCB"/>
    <n v="8000"/>
    <n v="2000"/>
    <n v="42.03"/>
    <n v="3152.25"/>
    <n v="65.175135275964394"/>
    <n v="24.579189822623732"/>
  </r>
  <r>
    <x v="3"/>
    <x v="1"/>
    <x v="1"/>
    <x v="4"/>
    <s v="U8KL 85 U8KL"/>
    <s v="Open Cell"/>
    <n v="85"/>
    <s v="3840 x 2160"/>
    <m/>
    <s v="POB"/>
    <s v="PCB"/>
    <n v="9600"/>
    <n v="2400"/>
    <n v="14.76"/>
    <n v="1254.5999999999999"/>
    <n v="29.398436464807119"/>
    <n v="10.953202817570849"/>
  </r>
  <r>
    <x v="3"/>
    <x v="1"/>
    <x v="1"/>
    <x v="14"/>
    <s v="XLED EP1 55"/>
    <s v="Open Cell"/>
    <n v="55"/>
    <s v="3840 x 2160"/>
    <m/>
    <s v="COB"/>
    <s v="PCB"/>
    <n v="8000"/>
    <n v="2000"/>
    <n v="2.415"/>
    <n v="132.82499999999999"/>
    <n v="2.0139215010089018"/>
    <n v="0.74619282960985378"/>
  </r>
  <r>
    <x v="3"/>
    <x v="1"/>
    <x v="1"/>
    <x v="14"/>
    <s v="XLED EP1 60"/>
    <s v="Open Cell"/>
    <n v="60"/>
    <s v="3840 x 2160"/>
    <m/>
    <s v="COB"/>
    <s v="PCB"/>
    <n v="8000"/>
    <n v="2000"/>
    <n v="0.96599999999999997"/>
    <n v="57.96"/>
    <n v="0.95869321039762612"/>
    <n v="0.3283248450283357"/>
  </r>
  <r>
    <x v="3"/>
    <x v="1"/>
    <x v="1"/>
    <x v="14"/>
    <s v="XLED EP1 65"/>
    <s v="Open Cell"/>
    <n v="65"/>
    <s v="3840 x 2160"/>
    <m/>
    <s v="COB"/>
    <s v="PCB"/>
    <n v="8000"/>
    <n v="2000"/>
    <n v="3.3809999999999998"/>
    <n v="219.76499999999999"/>
    <n v="3.9379655135430265"/>
    <n v="1.3717046494929874"/>
  </r>
  <r>
    <x v="3"/>
    <x v="1"/>
    <x v="1"/>
    <x v="14"/>
    <s v="XLED EP1 70"/>
    <s v="Open Cell"/>
    <n v="70"/>
    <s v="3840 x 2160"/>
    <m/>
    <s v="COB"/>
    <s v="PCB"/>
    <n v="8000"/>
    <n v="2000"/>
    <n v="0.72499999999999998"/>
    <n v="50.75"/>
    <n v="0.97934139347180993"/>
    <n v="0.32355352202622228"/>
  </r>
  <r>
    <x v="3"/>
    <x v="1"/>
    <x v="1"/>
    <x v="14"/>
    <s v="XLED EP1 75"/>
    <s v="Open Cell"/>
    <n v="75"/>
    <s v="3840 x 2160"/>
    <m/>
    <s v="COB"/>
    <s v="PCB"/>
    <n v="8000"/>
    <n v="2000"/>
    <n v="0.48299999999999998"/>
    <n v="36.225000000000001"/>
    <n v="0.74897907062314539"/>
    <n v="0.28245892658404143"/>
  </r>
  <r>
    <x v="3"/>
    <x v="1"/>
    <x v="1"/>
    <x v="14"/>
    <s v="XLED DX1"/>
    <s v="Open Cell"/>
    <n v="65"/>
    <s v="7680 x 4320"/>
    <n v="1000000"/>
    <s v="COB"/>
    <s v="PCB"/>
    <n v="12096"/>
    <n v="1344"/>
    <n v="4.8000000000000001E-2"/>
    <n v="3.12"/>
    <n v="5.590723000593472E-2"/>
    <n v="1.947406778339645E-2"/>
  </r>
  <r>
    <x v="3"/>
    <x v="1"/>
    <x v="1"/>
    <x v="14"/>
    <s v="XLED DX1"/>
    <s v="Open Cell"/>
    <n v="75"/>
    <s v="7680 x 4320"/>
    <n v="1000000"/>
    <s v="COB"/>
    <s v="PCB"/>
    <n v="17279.640575999994"/>
    <n v="1919.9600639999994"/>
    <n v="0.121"/>
    <n v="9.0749999999999993"/>
    <n v="0.18763243798219584"/>
    <n v="7.0760931918569386E-2"/>
  </r>
  <r>
    <x v="3"/>
    <x v="1"/>
    <x v="1"/>
    <x v="14"/>
    <s v="XLED DX1"/>
    <s v="Open Cell"/>
    <n v="85"/>
    <s v="7680 x 4320"/>
    <n v="1000000"/>
    <s v="COB"/>
    <s v="PCB"/>
    <n v="21060"/>
    <n v="2340"/>
    <n v="4.8000000000000001E-2"/>
    <n v="4.08"/>
    <n v="9.560467143026706E-2"/>
    <n v="5.2005072002882402E-2"/>
  </r>
  <r>
    <x v="3"/>
    <x v="1"/>
    <x v="1"/>
    <x v="8"/>
    <s v="5 SE"/>
    <m/>
    <n v="65"/>
    <s v="3840 x 2160"/>
    <n v="1000000"/>
    <s v="COB"/>
    <s v="PCB"/>
    <n v="37440"/>
    <n v="2340"/>
    <n v="0.52500000000000002"/>
    <n v="34.125"/>
    <n v="0.61148532818991097"/>
    <n v="0.2129976163808987"/>
  </r>
  <r>
    <x v="3"/>
    <x v="1"/>
    <x v="1"/>
    <x v="8"/>
    <s v="S6 Pro"/>
    <s v="BOE"/>
    <n v="65"/>
    <s v="3840 x 2160"/>
    <n v="1000000"/>
    <s v="POB"/>
    <s v="PCB"/>
    <n v="3696"/>
    <n v="231"/>
    <n v="0.52500000000000002"/>
    <n v="34.125"/>
    <n v="0.61148532818991097"/>
    <n v="0.2129976163808987"/>
  </r>
  <r>
    <x v="3"/>
    <x v="1"/>
    <x v="1"/>
    <x v="8"/>
    <s v="S6 Pro"/>
    <s v="BOE"/>
    <n v="98"/>
    <s v="3840 x 2160"/>
    <n v="1000000"/>
    <s v="POB"/>
    <s v="PCB"/>
    <n v="16080"/>
    <n v="1005"/>
    <n v="0.105"/>
    <n v="10.29"/>
    <n v="0.27799787417448063"/>
    <n v="0.11687868860212797"/>
  </r>
  <r>
    <x v="3"/>
    <x v="1"/>
    <x v="1"/>
    <x v="17"/>
    <m/>
    <s v="Open Cell"/>
    <n v="55"/>
    <s v="3840 x 2160"/>
    <n v="1000000"/>
    <s v="POB"/>
    <s v="PCB"/>
    <n v="6804.6390532544374"/>
    <n v="567.05325443786978"/>
    <n v="15"/>
    <n v="825"/>
    <n v="12.508829198813057"/>
    <n v="4.6347380721108928"/>
  </r>
  <r>
    <x v="3"/>
    <x v="1"/>
    <x v="1"/>
    <x v="17"/>
    <m/>
    <s v="Open Cell"/>
    <n v="65"/>
    <s v="3840 x 2160"/>
    <n v="1000000"/>
    <s v="POB"/>
    <s v="PCB"/>
    <n v="9504"/>
    <n v="792"/>
    <n v="21"/>
    <n v="1365"/>
    <n v="24.459413127596438"/>
    <n v="8.5199046552359476"/>
  </r>
  <r>
    <x v="3"/>
    <x v="1"/>
    <x v="1"/>
    <x v="17"/>
    <m/>
    <s v="Open Cell"/>
    <n v="75"/>
    <s v="3840 x 2160"/>
    <n v="1000000"/>
    <s v="COB"/>
    <s v="PCB"/>
    <n v="13685.759999999997"/>
    <n v="1140.4799999999998"/>
    <n v="12"/>
    <n v="900"/>
    <n v="18.608175667655789"/>
    <n v="7.0176130828333276"/>
  </r>
  <r>
    <x v="3"/>
    <x v="2"/>
    <x v="3"/>
    <x v="0"/>
    <s v="iPad Pro"/>
    <s v="LGD/Sharp"/>
    <n v="12.9"/>
    <s v="2732 x 2048"/>
    <n v="1000000"/>
    <s v="COB"/>
    <s v="FPC"/>
    <n v="10384"/>
    <n v="2596"/>
    <n v="1000"/>
    <n v="12900"/>
    <n v="51.526267260771327"/>
    <n v="253.58872499999993"/>
  </r>
  <r>
    <x v="3"/>
    <x v="2"/>
    <x v="2"/>
    <x v="3"/>
    <s v="Creator Z16"/>
    <s v="AUO"/>
    <n v="16"/>
    <s v="2560 x 1600"/>
    <n v="1000000"/>
    <s v="COB"/>
    <s v="FPC"/>
    <n v="4000"/>
    <n v="1152"/>
    <n v="15"/>
    <n v="240"/>
    <n v="1.1134446741573032"/>
    <n v="2.3443437500607112"/>
  </r>
  <r>
    <x v="3"/>
    <x v="2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71106108921411881"/>
  </r>
  <r>
    <x v="3"/>
    <x v="2"/>
    <x v="2"/>
    <x v="3"/>
    <s v="Titan GT77 HX 13V"/>
    <s v="AUO"/>
    <n v="17.3"/>
    <s v="3840 x 2160"/>
    <n v="1000000"/>
    <s v="COB"/>
    <s v="FPC"/>
    <n v="4032"/>
    <n v="1008"/>
    <n v="20"/>
    <n v="346"/>
    <n v="1.6501454505400592"/>
    <n v="3.5553054460705944"/>
  </r>
  <r>
    <x v="3"/>
    <x v="2"/>
    <x v="2"/>
    <x v="0"/>
    <s v="Macbook"/>
    <s v="LGD/Sharp"/>
    <n v="14.2"/>
    <s v="3024 x 1964"/>
    <n v="1000000"/>
    <s v="COB"/>
    <s v="FPC"/>
    <n v="10384"/>
    <n v="2596"/>
    <n v="1100"/>
    <n v="15620"/>
    <n v="65.36634341011009"/>
    <n v="213.200337796875"/>
  </r>
  <r>
    <x v="3"/>
    <x v="2"/>
    <x v="2"/>
    <x v="0"/>
    <s v="Macbook Pro"/>
    <s v="LGD/Sharp"/>
    <n v="16.2"/>
    <s v="3456 x 2234"/>
    <n v="1000000"/>
    <s v="COB"/>
    <s v="FPC"/>
    <n v="10384"/>
    <n v="2596"/>
    <n v="200"/>
    <n v="3240"/>
    <n v="15.438569537661996"/>
    <n v="45.074067187499999"/>
  </r>
  <r>
    <x v="3"/>
    <x v="2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2.3443437500607112"/>
  </r>
  <r>
    <x v="3"/>
    <x v="2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2.6664790845529454"/>
  </r>
  <r>
    <x v="3"/>
    <x v="2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2.6664790845529454"/>
  </r>
  <r>
    <x v="3"/>
    <x v="2"/>
    <x v="2"/>
    <x v="7"/>
    <s v="PREDATOR HELIOS 500"/>
    <s v="AUO"/>
    <n v="16"/>
    <s v="2560 x 1600"/>
    <n v="1000000"/>
    <s v="COB"/>
    <s v="FPC"/>
    <n v="4000"/>
    <n v="1152"/>
    <n v="50"/>
    <n v="800"/>
    <n v="3.7114822471910114"/>
    <n v="7.8144791668690381"/>
  </r>
  <r>
    <x v="3"/>
    <x v="2"/>
    <x v="2"/>
    <x v="7"/>
    <s v="PREDATOR HELIOS 500"/>
    <s v="AUO"/>
    <n v="18"/>
    <s v="2560 x 1600"/>
    <n v="1000000"/>
    <s v="COB"/>
    <s v="FPC"/>
    <n v="4000"/>
    <n v="1152"/>
    <n v="30"/>
    <n v="540"/>
    <n v="2.8184068314606736"/>
    <n v="5.3329581691058907"/>
  </r>
  <r>
    <x v="3"/>
    <x v="2"/>
    <x v="2"/>
    <x v="7"/>
    <s v="Predator Triton 17 X (PTX17-71) "/>
    <s v="AUO"/>
    <n v="17"/>
    <s v="2560 x 1600"/>
    <n v="1000000"/>
    <s v="COB"/>
    <s v="FPC"/>
    <n v="4000"/>
    <n v="1152"/>
    <n v="15"/>
    <n v="255"/>
    <n v="1.256974651685393"/>
    <n v="2.6664790845529454"/>
  </r>
  <r>
    <x v="3"/>
    <x v="2"/>
    <x v="2"/>
    <x v="7"/>
    <s v="Predator Triton 14 (PT14-51)"/>
    <s v="AUO"/>
    <n v="14"/>
    <s v="2560 x 1600"/>
    <n v="1000000"/>
    <s v="COB"/>
    <s v="FPC"/>
    <n v="4000"/>
    <n v="1152"/>
    <n v="20"/>
    <n v="280"/>
    <n v="1.1366414382022469"/>
    <n v="2.8051976496452955"/>
  </r>
  <r>
    <x v="3"/>
    <x v="2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6.2515833334952298"/>
  </r>
  <r>
    <x v="3"/>
    <x v="2"/>
    <x v="2"/>
    <x v="2"/>
    <s v="ROG Zephyrus Duo 16"/>
    <s v="AUO"/>
    <n v="16.2"/>
    <s v="3456 x 2234"/>
    <n v="1000000"/>
    <s v="COB"/>
    <s v="FPC"/>
    <n v="4000"/>
    <n v="512"/>
    <n v="15"/>
    <n v="243"/>
    <n v="1.1578927153246497"/>
    <n v="2.6048263889563459"/>
  </r>
  <r>
    <x v="3"/>
    <x v="2"/>
    <x v="2"/>
    <x v="22"/>
    <s v="Legion 7i &amp; 7"/>
    <m/>
    <n v="16.2"/>
    <s v="2560 x 1600"/>
    <n v="1000000"/>
    <s v="COB"/>
    <s v="FPC"/>
    <n v="4000"/>
    <n v="512"/>
    <n v="90"/>
    <n v="1458"/>
    <n v="6.8487286004494363"/>
    <n v="14.066062500364268"/>
  </r>
  <r>
    <x v="3"/>
    <x v="2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5.2096527779126918"/>
  </r>
  <r>
    <x v="3"/>
    <x v="2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7.3636438303189005"/>
  </r>
  <r>
    <x v="3"/>
    <x v="2"/>
    <x v="2"/>
    <x v="24"/>
    <s v="911Zero"/>
    <s v="BOE"/>
    <n v="15.6"/>
    <s v="3840 x 2160"/>
    <n v="1000000"/>
    <s v="COB"/>
    <s v="FPC"/>
    <n v="10000"/>
    <n v="1152"/>
    <n v="15"/>
    <n v="234"/>
    <n v="1.0063301401068245"/>
    <n v="2.6048263889563459"/>
  </r>
  <r>
    <x v="3"/>
    <x v="2"/>
    <x v="2"/>
    <x v="28"/>
    <s v="Blade 16"/>
    <s v="BOE"/>
    <n v="16"/>
    <s v="3840 x 2400"/>
    <n v="1000000"/>
    <s v="COB"/>
    <s v="FPC"/>
    <n v="10000"/>
    <n v="2596"/>
    <n v="20"/>
    <n v="320"/>
    <n v="1.4845928988764043"/>
    <n v="3.4731018519417942"/>
  </r>
  <r>
    <x v="3"/>
    <x v="2"/>
    <x v="2"/>
    <x v="30"/>
    <s v="OMEN Transcend 16"/>
    <s v="AUO"/>
    <n v="16.100000000000001"/>
    <s v="2560 x 1440"/>
    <n v="1000000"/>
    <s v="COB"/>
    <s v="FPC"/>
    <n v="4000"/>
    <n v="1000"/>
    <n v="20"/>
    <n v="322"/>
    <n v="1.429163026611276"/>
    <n v="3.1257916667476149"/>
  </r>
  <r>
    <x v="3"/>
    <x v="2"/>
    <x v="0"/>
    <x v="0"/>
    <s v="XDR"/>
    <s v="LGD"/>
    <n v="31.5"/>
    <s v="6016 x 3384"/>
    <n v="1000000"/>
    <s v="POB"/>
    <s v="PCB"/>
    <n v="576"/>
    <n v="576"/>
    <n v="2.5"/>
    <n v="78.75"/>
    <n v="0.68385045578635006"/>
    <n v="1.4449754969999999"/>
  </r>
  <r>
    <x v="3"/>
    <x v="2"/>
    <x v="0"/>
    <x v="2"/>
    <s v="PA32UCX"/>
    <s v="AUO"/>
    <n v="31.5"/>
    <s v="3840 x 2160"/>
    <n v="1000000"/>
    <s v="POB"/>
    <s v="PCB"/>
    <n v="5000"/>
    <n v="1152"/>
    <n v="23"/>
    <n v="724.5"/>
    <n v="6.2914241932344206"/>
    <n v="6.2870488556032464"/>
  </r>
  <r>
    <x v="3"/>
    <x v="2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5.4669990048723873"/>
  </r>
  <r>
    <x v="3"/>
    <x v="2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5.4669990048723873"/>
  </r>
  <r>
    <x v="3"/>
    <x v="2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3.2801994029234325"/>
  </r>
  <r>
    <x v="3"/>
    <x v="2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4.1002492536542903"/>
  </r>
  <r>
    <x v="3"/>
    <x v="2"/>
    <x v="0"/>
    <x v="7"/>
    <s v="X27S"/>
    <s v="AUO"/>
    <n v="27"/>
    <s v="3840 x 2160"/>
    <n v="1000000"/>
    <s v="POB"/>
    <s v="PCB"/>
    <n v="2304"/>
    <n v="512"/>
    <n v="20"/>
    <n v="540"/>
    <n v="4.0193659442136491"/>
    <n v="4.3735992038979106"/>
  </r>
  <r>
    <x v="3"/>
    <x v="2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7334995024361937"/>
  </r>
  <r>
    <x v="3"/>
    <x v="2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4.1002492536542903"/>
  </r>
  <r>
    <x v="3"/>
    <x v="2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4.1002492536542903"/>
  </r>
  <r>
    <x v="3"/>
    <x v="2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4.1002492536542903"/>
  </r>
  <r>
    <x v="3"/>
    <x v="2"/>
    <x v="0"/>
    <x v="10"/>
    <s v="AG274QXM"/>
    <s v="LGD"/>
    <n v="27"/>
    <s v="3840 x 2160"/>
    <n v="80000000"/>
    <s v="POB"/>
    <s v="PCB"/>
    <n v="2304"/>
    <n v="576"/>
    <n v="42"/>
    <n v="1134"/>
    <n v="8.4406684828486647"/>
    <n v="9.1845583281856111"/>
  </r>
  <r>
    <x v="3"/>
    <x v="2"/>
    <x v="0"/>
    <x v="10"/>
    <s v="AG274QGM"/>
    <s v="LGD"/>
    <n v="27"/>
    <s v="2560 x 1440"/>
    <n v="1000000"/>
    <s v="POB"/>
    <s v="PCB"/>
    <n v="2304"/>
    <n v="576"/>
    <n v="25"/>
    <n v="675"/>
    <n v="5.0242074302670616"/>
    <n v="5.0843090745313209"/>
  </r>
  <r>
    <x v="3"/>
    <x v="2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6.1011708894375856"/>
  </r>
  <r>
    <x v="3"/>
    <x v="2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11.480697910232015"/>
  </r>
  <r>
    <x v="3"/>
    <x v="2"/>
    <x v="0"/>
    <x v="10"/>
    <s v="PD32M"/>
    <s v="AUO"/>
    <n v="31.5"/>
    <s v="3840 x 2160"/>
    <n v="1000000"/>
    <s v="POB"/>
    <s v="PCB"/>
    <n v="2304"/>
    <n v="576"/>
    <n v="20"/>
    <n v="630"/>
    <n v="5.4708036462908005"/>
    <n v="5.4669990048723873"/>
  </r>
  <r>
    <x v="3"/>
    <x v="2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2801994029234329"/>
  </r>
  <r>
    <x v="3"/>
    <x v="2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4.3735992038979106"/>
  </r>
  <r>
    <x v="3"/>
    <x v="2"/>
    <x v="0"/>
    <x v="5"/>
    <s v="Odyssey Neo G7"/>
    <m/>
    <n v="31.5"/>
    <s v="3840 x 2160"/>
    <n v="1000000"/>
    <s v="POB"/>
    <s v="PCB"/>
    <n v="4608"/>
    <n v="1196"/>
    <n v="12"/>
    <n v="378"/>
    <n v="3.2824821877744803"/>
    <n v="3.2801994029234329"/>
  </r>
  <r>
    <x v="3"/>
    <x v="2"/>
    <x v="0"/>
    <x v="5"/>
    <s v="Odyssey Neo G9"/>
    <s v="CSOT"/>
    <n v="49"/>
    <s v="5120 x 1440"/>
    <n v="1000000"/>
    <s v="POB"/>
    <s v="PCB"/>
    <n v="5000"/>
    <n v="1152"/>
    <n v="20"/>
    <n v="980"/>
    <n v="8.0745773408144768"/>
    <n v="7.3883018588822962"/>
  </r>
  <r>
    <x v="3"/>
    <x v="2"/>
    <x v="0"/>
    <x v="5"/>
    <s v="Odyssey Neo G8"/>
    <s v="CSOT"/>
    <n v="31.5"/>
    <s v="3840 x 2160"/>
    <n v="1000000"/>
    <s v="POB"/>
    <s v="PCB"/>
    <n v="5000"/>
    <n v="1152"/>
    <n v="3"/>
    <n v="94.5"/>
    <n v="0.82062054694362008"/>
    <n v="0.82004985073085823"/>
  </r>
  <r>
    <x v="3"/>
    <x v="2"/>
    <x v="0"/>
    <x v="5"/>
    <s v="Odyssey Neo G9"/>
    <s v="CSOT"/>
    <n v="49"/>
    <s v="5120 x 1440"/>
    <n v="1000000"/>
    <s v="POB"/>
    <s v="PCB"/>
    <n v="5000"/>
    <n v="1152"/>
    <n v="2"/>
    <n v="98"/>
    <n v="0.80745773408144772"/>
    <n v="0.73883018588822957"/>
  </r>
  <r>
    <x v="3"/>
    <x v="2"/>
    <x v="0"/>
    <x v="19"/>
    <m/>
    <s v="HKC"/>
    <n v="27"/>
    <s v="3840 x 2160"/>
    <s v="TBD"/>
    <s v="POB"/>
    <s v="PCB"/>
    <n v="5000"/>
    <n v="1152"/>
    <n v="25"/>
    <n v="675"/>
    <n v="5.0242074302670616"/>
    <n v="5.4669990048723873"/>
  </r>
  <r>
    <x v="3"/>
    <x v="2"/>
    <x v="0"/>
    <x v="19"/>
    <m/>
    <s v="HKC"/>
    <n v="31.5"/>
    <s v="3840 x 2160"/>
    <s v="TBD"/>
    <s v="POB"/>
    <s v="PCB"/>
    <n v="5000"/>
    <n v="1152"/>
    <n v="25"/>
    <n v="787.5"/>
    <n v="6.8385045578635006"/>
    <n v="6.8337487560904844"/>
  </r>
  <r>
    <x v="3"/>
    <x v="2"/>
    <x v="0"/>
    <x v="3"/>
    <s v="MEG271G"/>
    <s v="AUO"/>
    <n v="27"/>
    <s v="3840 x 2160"/>
    <n v="1000000"/>
    <s v="POB"/>
    <s v="PCB"/>
    <n v="2304"/>
    <n v="576"/>
    <n v="18.5"/>
    <n v="499.5"/>
    <n v="3.7179134983976261"/>
    <n v="4.0455792636055667"/>
  </r>
  <r>
    <x v="3"/>
    <x v="2"/>
    <x v="0"/>
    <x v="3"/>
    <s v="MEG ARTYMIS 341"/>
    <s v="AUO"/>
    <n v="34"/>
    <s v="3440 x 1440"/>
    <n v="1000000"/>
    <s v="POB"/>
    <s v="PCB"/>
    <n v="2304"/>
    <n v="576"/>
    <n v="5.4"/>
    <n v="183.60000000000002"/>
    <n v="1.4344990385715601"/>
    <n v="1.7713076775786538"/>
  </r>
  <r>
    <x v="3"/>
    <x v="2"/>
    <x v="0"/>
    <x v="20"/>
    <s v="M27P20"/>
    <m/>
    <n v="27"/>
    <s v="3840 x 2160"/>
    <s v="TBD"/>
    <s v="POB"/>
    <s v="PCB"/>
    <n v="5000"/>
    <n v="1152"/>
    <n v="25"/>
    <n v="675"/>
    <n v="5.0242074302670616"/>
    <n v="5.4669990048723873"/>
  </r>
  <r>
    <x v="3"/>
    <x v="2"/>
    <x v="0"/>
    <x v="20"/>
    <s v="M32P10"/>
    <m/>
    <n v="31.5"/>
    <s v="3840 x 2160"/>
    <s v="TBD"/>
    <s v="POB"/>
    <s v="PCB"/>
    <n v="5000"/>
    <n v="1152"/>
    <n v="10"/>
    <n v="315"/>
    <n v="2.7354018231454003"/>
    <n v="2.7334995024361937"/>
  </r>
  <r>
    <x v="3"/>
    <x v="2"/>
    <x v="0"/>
    <x v="21"/>
    <m/>
    <m/>
    <n v="27"/>
    <s v="3840 x 2160"/>
    <s v="TBD"/>
    <s v="COB"/>
    <s v="PCB"/>
    <n v="5000"/>
    <n v="1152"/>
    <n v="10"/>
    <n v="270"/>
    <n v="2.0096829721068246"/>
    <n v="2.1867996019489553"/>
  </r>
  <r>
    <x v="3"/>
    <x v="2"/>
    <x v="0"/>
    <x v="21"/>
    <m/>
    <m/>
    <n v="31.5"/>
    <s v="3840 x 2160"/>
    <s v="TBD"/>
    <s v="COB"/>
    <s v="PCB"/>
    <n v="5000"/>
    <n v="1152"/>
    <n v="10"/>
    <n v="315"/>
    <n v="2.7354018231454003"/>
    <n v="2.7334995024361937"/>
  </r>
  <r>
    <x v="3"/>
    <x v="2"/>
    <x v="0"/>
    <x v="23"/>
    <m/>
    <m/>
    <n v="27"/>
    <s v="3840 x 2160"/>
    <s v="TBD"/>
    <s v="POB"/>
    <s v="PCB"/>
    <n v="2304"/>
    <n v="576"/>
    <n v="25"/>
    <n v="675"/>
    <n v="5.0242074302670616"/>
    <n v="5.4669990048723873"/>
  </r>
  <r>
    <x v="3"/>
    <x v="2"/>
    <x v="0"/>
    <x v="23"/>
    <m/>
    <m/>
    <n v="31.5"/>
    <s v="3840 x 2160"/>
    <s v="TBD"/>
    <s v="POB"/>
    <s v="PCB"/>
    <n v="4608"/>
    <n v="1152"/>
    <n v="15"/>
    <n v="472.5"/>
    <n v="4.1031027347181004"/>
    <n v="4.1002492536542903"/>
  </r>
  <r>
    <x v="3"/>
    <x v="2"/>
    <x v="0"/>
    <x v="22"/>
    <s v="Creator Extreme"/>
    <s v="BOE"/>
    <n v="27"/>
    <s v="3840 x 2160"/>
    <s v="TBD"/>
    <s v="COB"/>
    <s v="PCB"/>
    <n v="10368"/>
    <n v="1152"/>
    <n v="30"/>
    <n v="810"/>
    <n v="6.0290489163204741"/>
    <n v="6.560398805846865"/>
  </r>
  <r>
    <x v="3"/>
    <x v="2"/>
    <x v="0"/>
    <x v="25"/>
    <s v="27M2U"/>
    <s v="AUO"/>
    <n v="27"/>
    <s v="3840 x 2160"/>
    <s v="TBD"/>
    <s v="POB"/>
    <s v="PCB"/>
    <n v="1536"/>
    <n v="384"/>
    <n v="30"/>
    <n v="810"/>
    <n v="6.0290489163204741"/>
    <n v="6.560398805846865"/>
  </r>
  <r>
    <x v="3"/>
    <x v="2"/>
    <x v="0"/>
    <x v="25"/>
    <s v="27M2V"/>
    <s v="AUO"/>
    <n v="27"/>
    <s v="3840 x 2160"/>
    <s v="TBD"/>
    <s v="POB"/>
    <s v="PCB"/>
    <n v="2304"/>
    <n v="1152"/>
    <n v="25"/>
    <n v="675"/>
    <n v="5.0242074302670616"/>
    <n v="5.4669990048723873"/>
  </r>
  <r>
    <x v="3"/>
    <x v="2"/>
    <x v="0"/>
    <x v="25"/>
    <s v="32M2V"/>
    <s v="AUO"/>
    <n v="31.5"/>
    <s v="3840 x 2160"/>
    <s v="TBD"/>
    <s v="POB"/>
    <s v="PCB"/>
    <n v="2304"/>
    <n v="1152"/>
    <n v="15"/>
    <n v="472.5"/>
    <n v="4.1031027347181004"/>
    <n v="4.1002492536542903"/>
  </r>
  <r>
    <x v="3"/>
    <x v="2"/>
    <x v="0"/>
    <x v="26"/>
    <m/>
    <s v="AUO"/>
    <n v="27"/>
    <s v="3840 x 2160"/>
    <s v="TBD"/>
    <s v="POB"/>
    <s v="PCB"/>
    <n v="2304"/>
    <n v="1152"/>
    <n v="35"/>
    <n v="945"/>
    <n v="7.0338904023738866"/>
    <n v="7.6537986068213426"/>
  </r>
  <r>
    <x v="3"/>
    <x v="2"/>
    <x v="0"/>
    <x v="26"/>
    <m/>
    <s v="AUO"/>
    <n v="31.5"/>
    <s v="3840 x 2160"/>
    <s v="TBD"/>
    <s v="POB"/>
    <s v="PCB"/>
    <n v="2304"/>
    <n v="1152"/>
    <n v="20"/>
    <n v="630"/>
    <n v="5.4708036462908005"/>
    <n v="5.4669990048723873"/>
  </r>
  <r>
    <x v="3"/>
    <x v="2"/>
    <x v="0"/>
    <x v="31"/>
    <s v="GM001J"/>
    <s v="AUP"/>
    <n v="27"/>
    <s v="3840 x 2160"/>
    <s v="TBD"/>
    <s v="POB"/>
    <s v="PCB"/>
    <n v="2304"/>
    <n v="1152"/>
    <n v="5"/>
    <n v="135"/>
    <n v="1.0048414860534123"/>
    <n v="1.0933998009744776"/>
  </r>
  <r>
    <x v="3"/>
    <x v="2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4.067447259625057"/>
  </r>
  <r>
    <x v="3"/>
    <x v="2"/>
    <x v="0"/>
    <x v="27"/>
    <s v="XG321UG"/>
    <s v="BOE"/>
    <n v="31.5"/>
    <s v="3840 x 2160"/>
    <n v="1000000"/>
    <s v="POB"/>
    <s v="PCB"/>
    <n v="2304"/>
    <n v="1152"/>
    <n v="5"/>
    <n v="157.5"/>
    <n v="1.3677009115727001"/>
    <n v="1.3667497512180968"/>
  </r>
  <r>
    <x v="3"/>
    <x v="2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3.2801994029234329"/>
  </r>
  <r>
    <x v="3"/>
    <x v="2"/>
    <x v="0"/>
    <x v="29"/>
    <s v="GP27-FQS"/>
    <s v="CSOT"/>
    <n v="27"/>
    <s v="2560 x 1440"/>
    <s v="TBD"/>
    <s v="POB"/>
    <s v="PCB"/>
    <n v="5000"/>
    <n v="1152"/>
    <n v="5"/>
    <n v="135"/>
    <n v="1.0048414860534123"/>
    <n v="1.0168618149062643"/>
  </r>
  <r>
    <x v="3"/>
    <x v="2"/>
    <x v="0"/>
    <x v="6"/>
    <s v="F32D80U"/>
    <s v="BOE"/>
    <n v="27"/>
    <s v="2560 x 1440"/>
    <s v="TBD"/>
    <s v="POB"/>
    <s v="PCB"/>
    <n v="5000"/>
    <n v="1152"/>
    <n v="10"/>
    <n v="270"/>
    <n v="2.0096829721068246"/>
    <n v="2.7334995024361937"/>
  </r>
  <r>
    <x v="3"/>
    <x v="2"/>
    <x v="0"/>
    <x v="1"/>
    <s v="34R83Q"/>
    <s v="CSOT"/>
    <n v="34"/>
    <s v="3440 x 1440"/>
    <n v="1000000"/>
    <s v="POB"/>
    <s v="PCB"/>
    <n v="4608"/>
    <n v="1152"/>
    <n v="10"/>
    <n v="340"/>
    <n v="2.6564797010584447"/>
    <n v="3.2801994029234329"/>
  </r>
  <r>
    <x v="3"/>
    <x v="2"/>
    <x v="0"/>
    <x v="17"/>
    <m/>
    <m/>
    <n v="31.5"/>
    <s v="3840 x 2160"/>
    <s v="TBD"/>
    <s v="POB"/>
    <s v="PCB"/>
    <n v="5000"/>
    <n v="1152"/>
    <n v="75"/>
    <n v="2362.5"/>
    <n v="20.515513673590505"/>
    <n v="20.501246268271455"/>
  </r>
  <r>
    <x v="3"/>
    <x v="2"/>
    <x v="1"/>
    <x v="9"/>
    <m/>
    <s v="Open Cell"/>
    <n v="55"/>
    <s v="3840 x 2160"/>
    <n v="1000000"/>
    <s v="POB"/>
    <s v="PCB"/>
    <n v="4000"/>
    <n v="500"/>
    <n v="6.3109999999999999"/>
    <n v="347.10500000000002"/>
    <n v="5.2628814049139461"/>
    <n v="1.949988798206123"/>
  </r>
  <r>
    <x v="3"/>
    <x v="2"/>
    <x v="1"/>
    <x v="9"/>
    <m/>
    <s v="Open Cell"/>
    <n v="65"/>
    <s v="3840 x 2160"/>
    <n v="1000000"/>
    <s v="COB"/>
    <s v="PCB"/>
    <n v="16384"/>
    <n v="1000"/>
    <n v="7.484"/>
    <n v="486.46"/>
    <n v="8.7168689450919885"/>
    <n v="3.0363317352278969"/>
  </r>
  <r>
    <x v="3"/>
    <x v="2"/>
    <x v="1"/>
    <x v="9"/>
    <m/>
    <s v="Open Cell"/>
    <n v="75"/>
    <s v="3840 x 2160"/>
    <n v="1000000"/>
    <s v="COB"/>
    <s v="PCB"/>
    <n v="12000"/>
    <n v="1000"/>
    <n v="6.1360000000000001"/>
    <n v="460.2"/>
    <n v="9.5149804913946596"/>
    <n v="3.5883394896887753"/>
  </r>
  <r>
    <x v="3"/>
    <x v="2"/>
    <x v="1"/>
    <x v="9"/>
    <m/>
    <s v="Open Cell"/>
    <n v="86"/>
    <s v="3840 x 2160"/>
    <n v="1000000"/>
    <s v="COB"/>
    <s v="PCB"/>
    <n v="18000"/>
    <n v="1200"/>
    <n v="1.3180000000000001"/>
    <n v="113.348"/>
    <n v="2.6872763943653419"/>
    <n v="0.97807054969907725"/>
  </r>
  <r>
    <x v="3"/>
    <x v="2"/>
    <x v="1"/>
    <x v="9"/>
    <m/>
    <s v="Open Cell"/>
    <n v="65"/>
    <s v="7680 x 4320"/>
    <n v="1000000"/>
    <s v="COB"/>
    <s v="PCB"/>
    <n v="12000"/>
    <n v="1000"/>
    <n v="1.84"/>
    <n v="119.60000000000001"/>
    <n v="2.143110483560831"/>
    <n v="1.162845469496578"/>
  </r>
  <r>
    <x v="3"/>
    <x v="2"/>
    <x v="1"/>
    <x v="9"/>
    <m/>
    <s v="Open Cell"/>
    <n v="75"/>
    <s v="7680 x 4320"/>
    <n v="1000000"/>
    <s v="COB"/>
    <s v="PCB"/>
    <n v="16000"/>
    <n v="2000"/>
    <n v="4.7439999999999998"/>
    <n v="355.79999999999995"/>
    <n v="7.3564321139465871"/>
    <n v="4.0504432022790562"/>
  </r>
  <r>
    <x v="3"/>
    <x v="2"/>
    <x v="1"/>
    <x v="9"/>
    <m/>
    <s v="Open Cell"/>
    <n v="86"/>
    <s v="7680 x 4320"/>
    <n v="1000000"/>
    <s v="COB"/>
    <s v="PCB"/>
    <n v="28800"/>
    <n v="2400"/>
    <n v="2.1760000000000002"/>
    <n v="187.13600000000002"/>
    <n v="4.4366566268125824"/>
    <n v="2.3575632641306687"/>
  </r>
  <r>
    <x v="3"/>
    <x v="2"/>
    <x v="1"/>
    <x v="5"/>
    <s v="2022 Model"/>
    <s v="Open Cell"/>
    <n v="43"/>
    <s v="3840 x 2160"/>
    <n v="1000000"/>
    <s v="POB"/>
    <s v="PCB"/>
    <n v="3614.6269090909086"/>
    <n v="301.21890909090905"/>
    <n v="38.286000000000001"/>
    <n v="1646.298"/>
    <n v="19.515376334345881"/>
    <n v="9.2486788104727502"/>
  </r>
  <r>
    <x v="3"/>
    <x v="2"/>
    <x v="1"/>
    <x v="5"/>
    <s v="2022 Model"/>
    <s v="Open Cell"/>
    <n v="50"/>
    <s v="3840 x 2160"/>
    <n v="1000000"/>
    <s v="COB"/>
    <s v="PCB"/>
    <n v="4887.272727272727"/>
    <n v="407.27272727272725"/>
    <n v="46.831000000000003"/>
    <n v="2341.5500000000002"/>
    <n v="32.275536099703267"/>
    <n v="13.154510221516681"/>
  </r>
  <r>
    <x v="3"/>
    <x v="2"/>
    <x v="1"/>
    <x v="5"/>
    <s v="2022 Model"/>
    <s v="Open Cell"/>
    <n v="55"/>
    <s v="3840 x 2160"/>
    <n v="1000000"/>
    <s v="COB"/>
    <s v="PCB"/>
    <n v="6283.636363636364"/>
    <n v="523.63636363636363"/>
    <n v="121.88"/>
    <n v="6703.4"/>
    <n v="101.63840685008901"/>
    <n v="37.658791748591703"/>
  </r>
  <r>
    <x v="3"/>
    <x v="2"/>
    <x v="1"/>
    <x v="5"/>
    <s v="2022 Model"/>
    <s v="Open Cell"/>
    <n v="65"/>
    <s v="3840 x 2160"/>
    <n v="1000000"/>
    <s v="COB"/>
    <s v="PCB"/>
    <n v="8640"/>
    <n v="720"/>
    <n v="104.833"/>
    <n v="6814.1449999999995"/>
    <n v="122.10255506691988"/>
    <n v="42.531769748683338"/>
  </r>
  <r>
    <x v="3"/>
    <x v="2"/>
    <x v="1"/>
    <x v="5"/>
    <s v="2022 Model"/>
    <s v="Open Cell"/>
    <n v="75"/>
    <s v="3840 x 2160"/>
    <n v="1000000"/>
    <s v="COB"/>
    <s v="PCB"/>
    <n v="10909.09090909091"/>
    <n v="909.09090909090912"/>
    <n v="56.253999999999998"/>
    <n v="4219.05"/>
    <n v="87.232026167359052"/>
    <n v="32.897400530142171"/>
  </r>
  <r>
    <x v="3"/>
    <x v="2"/>
    <x v="1"/>
    <x v="5"/>
    <s v="2022 Model"/>
    <s v="Open Cell"/>
    <n v="85"/>
    <s v="3840 x 2160"/>
    <n v="1000000"/>
    <s v="COB"/>
    <s v="PCB"/>
    <n v="14400"/>
    <n v="1200"/>
    <n v="50.656999999999996"/>
    <n v="4305.8449999999993"/>
    <n v="100.89678834672995"/>
    <n v="37.59189668900315"/>
  </r>
  <r>
    <x v="3"/>
    <x v="2"/>
    <x v="1"/>
    <x v="5"/>
    <s v="2022 Model"/>
    <s v="Open Cell"/>
    <n v="98"/>
    <s v="3840 x 2160"/>
    <n v="1000000"/>
    <s v="COB"/>
    <s v="PCB"/>
    <n v="19141.53633217993"/>
    <n v="1595.1280276816608"/>
    <n v="2.8780000000000001"/>
    <n v="282.04399999999998"/>
    <n v="7.6197893511824315"/>
    <n v="3.2035891980659459"/>
  </r>
  <r>
    <x v="3"/>
    <x v="2"/>
    <x v="1"/>
    <x v="5"/>
    <s v="2022 Model"/>
    <s v="Open Cell"/>
    <n v="55"/>
    <s v="7680 x 4320"/>
    <n v="1000000"/>
    <s v="COB"/>
    <s v="PCB"/>
    <n v="7873.1360946745563"/>
    <n v="962.27218934911241"/>
    <n v="4.8079999999999998"/>
    <n v="264.44"/>
    <n v="4.0094967191928781"/>
    <n v="2.429186308109534"/>
  </r>
  <r>
    <x v="3"/>
    <x v="2"/>
    <x v="1"/>
    <x v="5"/>
    <s v="2022 Model"/>
    <s v="Open Cell"/>
    <n v="65"/>
    <s v="7680 x 4320"/>
    <n v="1000000"/>
    <s v="COB"/>
    <s v="PCB"/>
    <n v="10996.363636363636"/>
    <n v="1221.8181818181818"/>
    <n v="11.103999999999999"/>
    <n v="721.76"/>
    <n v="12.93320587470623"/>
    <n v="7.0175196159184789"/>
  </r>
  <r>
    <x v="3"/>
    <x v="2"/>
    <x v="1"/>
    <x v="5"/>
    <s v="2022 Model"/>
    <s v="Open Cell"/>
    <n v="75"/>
    <s v="7680 x 4320"/>
    <n v="1000000"/>
    <s v="COB"/>
    <s v="PCB"/>
    <n v="15708.764159999995"/>
    <n v="1745.4182399999995"/>
    <n v="8.6300000000000008"/>
    <n v="647.25000000000011"/>
    <n v="13.382379667655789"/>
    <n v="7.3683231103853837"/>
  </r>
  <r>
    <x v="3"/>
    <x v="2"/>
    <x v="1"/>
    <x v="5"/>
    <s v="2022 Model"/>
    <s v="Open Cell"/>
    <n v="85"/>
    <s v="7680 x 4320"/>
    <n v="1000000"/>
    <s v="COB"/>
    <s v="PCB"/>
    <n v="19145.454545454544"/>
    <n v="2127.272727272727"/>
    <n v="9.33"/>
    <n v="793.05"/>
    <n v="18.58315800925816"/>
    <n v="10.108485870560266"/>
  </r>
  <r>
    <x v="3"/>
    <x v="2"/>
    <x v="1"/>
    <x v="16"/>
    <s v="X95k"/>
    <s v="AUO"/>
    <n v="65"/>
    <s v="3840 x 2160"/>
    <n v="1000000"/>
    <s v="COB"/>
    <s v="PCB"/>
    <n v="6480"/>
    <n v="432"/>
    <n v="17"/>
    <n v="1105"/>
    <n v="19.800477293768548"/>
    <n v="6.8970656732862423"/>
  </r>
  <r>
    <x v="3"/>
    <x v="2"/>
    <x v="1"/>
    <x v="16"/>
    <s v="X95k"/>
    <s v="AUO"/>
    <n v="75"/>
    <s v="3840 x 2160"/>
    <n v="1000000"/>
    <s v="COB"/>
    <s v="PCB"/>
    <n v="12000"/>
    <n v="600"/>
    <n v="9.0009999999999994"/>
    <n v="675.07499999999993"/>
    <n v="13.957682432047477"/>
    <n v="5.2637946132152322"/>
  </r>
  <r>
    <x v="3"/>
    <x v="2"/>
    <x v="1"/>
    <x v="16"/>
    <s v="X95k"/>
    <s v="AUO"/>
    <n v="85"/>
    <s v="3840 x 2160"/>
    <n v="1000000"/>
    <s v="COB"/>
    <s v="PCB"/>
    <n v="15360"/>
    <n v="768"/>
    <n v="7.9989999999999997"/>
    <n v="679.91499999999996"/>
    <n v="15.932120141056377"/>
    <n v="5.935953207164582"/>
  </r>
  <r>
    <x v="3"/>
    <x v="2"/>
    <x v="1"/>
    <x v="1"/>
    <s v="55R635"/>
    <s v="Open Cell"/>
    <n v="55"/>
    <s v="3840 x 2160"/>
    <n v="1000000"/>
    <s v="POB"/>
    <s v="PCB"/>
    <n v="2048"/>
    <n v="128"/>
    <n v="50.1"/>
    <n v="2755.5"/>
    <n v="41.779489524035611"/>
    <n v="15.480025160850385"/>
  </r>
  <r>
    <x v="3"/>
    <x v="2"/>
    <x v="1"/>
    <x v="1"/>
    <s v="65R635"/>
    <s v="ChinaStar"/>
    <n v="65"/>
    <s v="3840 x 2160"/>
    <n v="1000000"/>
    <s v="POB"/>
    <s v="PCB"/>
    <n v="2560"/>
    <n v="160"/>
    <n v="112"/>
    <n v="7280"/>
    <n v="130.450203347181"/>
    <n v="45.439491494591721"/>
  </r>
  <r>
    <x v="3"/>
    <x v="2"/>
    <x v="1"/>
    <x v="1"/>
    <s v="75R635"/>
    <s v="ChinaStar"/>
    <n v="75"/>
    <s v="3840 x 2160"/>
    <n v="1000000"/>
    <s v="POB"/>
    <s v="PCB"/>
    <n v="3840"/>
    <n v="240"/>
    <n v="61.9"/>
    <n v="4642.5"/>
    <n v="95.987172818991098"/>
    <n v="36.199187485615248"/>
  </r>
  <r>
    <x v="3"/>
    <x v="2"/>
    <x v="1"/>
    <x v="1"/>
    <s v="85R635"/>
    <s v="ChinaStar"/>
    <n v="85"/>
    <s v="3840 x 2160"/>
    <n v="1000000"/>
    <s v="POB"/>
    <s v="PCB"/>
    <n v="7168"/>
    <n v="448"/>
    <n v="63.8"/>
    <n v="5423"/>
    <n v="127.07454244272995"/>
    <n v="47.345144970258822"/>
  </r>
  <r>
    <x v="3"/>
    <x v="2"/>
    <x v="1"/>
    <x v="1"/>
    <m/>
    <s v="Open Cell"/>
    <n v="98"/>
    <s v="3840 x 2160"/>
    <n v="1000000"/>
    <s v="POB"/>
    <s v="PCB"/>
    <n v="5120"/>
    <n v="320"/>
    <n v="20.5"/>
    <n v="2009"/>
    <n v="54.275775434065267"/>
    <n v="22.819172536605937"/>
  </r>
  <r>
    <x v="3"/>
    <x v="2"/>
    <x v="1"/>
    <x v="1"/>
    <m/>
    <s v="Open Cell"/>
    <n v="115"/>
    <s v="3840 x 2160"/>
    <n v="1000000"/>
    <s v="COB"/>
    <s v="PCB"/>
    <n v="21040"/>
    <n v="5260"/>
    <n v="0.04"/>
    <n v="4.6000000000000005"/>
    <n v="0.1458329618991098"/>
    <n v="5.3430257646687067E-2"/>
  </r>
  <r>
    <x v="3"/>
    <x v="2"/>
    <x v="1"/>
    <x v="6"/>
    <m/>
    <s v="Open Cell"/>
    <n v="65"/>
    <s v="3840 x 2160"/>
    <n v="1000000"/>
    <s v="POB"/>
    <s v="PCB"/>
    <n v="2560"/>
    <n v="160"/>
    <n v="5.5"/>
    <n v="357.5"/>
    <n v="6.406036771513353"/>
    <n v="2.2314036001808435"/>
  </r>
  <r>
    <x v="3"/>
    <x v="2"/>
    <x v="1"/>
    <x v="6"/>
    <s v="Q70"/>
    <s v="Open Cell"/>
    <n v="75"/>
    <s v="3840 x 2160"/>
    <n v="1000000"/>
    <s v="POB"/>
    <s v="PCB"/>
    <n v="4000"/>
    <n v="252"/>
    <n v="8"/>
    <n v="600"/>
    <n v="12.405450445103858"/>
    <n v="4.6784087218888857"/>
  </r>
  <r>
    <x v="3"/>
    <x v="2"/>
    <x v="1"/>
    <x v="6"/>
    <m/>
    <s v="Open Cell"/>
    <n v="85"/>
    <s v="3840 x 2160"/>
    <n v="1000000"/>
    <s v="POB"/>
    <s v="PCB"/>
    <n v="4800"/>
    <n v="300"/>
    <n v="0.9"/>
    <n v="76.5"/>
    <n v="1.7925875893175074"/>
    <n v="0.66787822058358837"/>
  </r>
  <r>
    <x v="3"/>
    <x v="2"/>
    <x v="1"/>
    <x v="6"/>
    <m/>
    <s v="Open Cell"/>
    <n v="86"/>
    <s v="3840 x 2160"/>
    <n v="1000000"/>
    <s v="POB"/>
    <s v="PCB"/>
    <n v="8000"/>
    <n v="576"/>
    <n v="8.1"/>
    <n v="696.6"/>
    <n v="16.515128068557868"/>
    <n v="6.0109039852522956"/>
  </r>
  <r>
    <x v="3"/>
    <x v="2"/>
    <x v="1"/>
    <x v="6"/>
    <m/>
    <s v="Open Cell"/>
    <n v="100"/>
    <s v="3840 x 2160"/>
    <n v="1000000"/>
    <s v="POB"/>
    <s v="PCB"/>
    <n v="9600"/>
    <n v="600"/>
    <n v="4.5"/>
    <n v="450"/>
    <n v="12.405450445103858"/>
    <n v="5.0090866543769135"/>
  </r>
  <r>
    <x v="3"/>
    <x v="2"/>
    <x v="1"/>
    <x v="15"/>
    <m/>
    <s v="Open Cell"/>
    <n v="65"/>
    <s v="3840 x 2160"/>
    <n v="1000000"/>
    <s v="POB"/>
    <s v="PCB"/>
    <n v="9216"/>
    <n v="576"/>
    <n v="1.2"/>
    <n v="78"/>
    <n v="1.3976807501483679"/>
    <n v="0.48685169458491123"/>
  </r>
  <r>
    <x v="3"/>
    <x v="2"/>
    <x v="1"/>
    <x v="15"/>
    <m/>
    <s v="Open Cell"/>
    <n v="75"/>
    <s v="3840 x 2160"/>
    <n v="1000000"/>
    <s v="POB"/>
    <s v="PCB"/>
    <n v="9600"/>
    <n v="600"/>
    <n v="2.5"/>
    <n v="187.5"/>
    <n v="3.8767032640949552"/>
    <n v="1.4620027255902768"/>
  </r>
  <r>
    <x v="3"/>
    <x v="2"/>
    <x v="1"/>
    <x v="15"/>
    <m/>
    <s v="Open Cell"/>
    <n v="85"/>
    <s v="3840 x 2160"/>
    <n v="1000000"/>
    <s v="POB"/>
    <s v="PCB"/>
    <n v="16000"/>
    <n v="1000"/>
    <n v="0.7"/>
    <n v="59.499999999999993"/>
    <n v="1.3942347916913944"/>
    <n v="0.51946083823167988"/>
  </r>
  <r>
    <x v="3"/>
    <x v="2"/>
    <x v="1"/>
    <x v="15"/>
    <m/>
    <s v="Open Cell"/>
    <n v="86"/>
    <s v="3840 x 2160"/>
    <n v="1000000"/>
    <s v="POB"/>
    <s v="PCB"/>
    <n v="16000"/>
    <n v="1000"/>
    <n v="1.6"/>
    <n v="137.6"/>
    <n v="3.2622475197151339"/>
    <n v="1.1873390588152684"/>
  </r>
  <r>
    <x v="3"/>
    <x v="2"/>
    <x v="1"/>
    <x v="15"/>
    <m/>
    <s v="Open Cell"/>
    <n v="98"/>
    <s v="3840 x 2160"/>
    <n v="1000000"/>
    <s v="POB"/>
    <s v="PCB"/>
    <n v="19200"/>
    <n v="1200"/>
    <n v="0.5"/>
    <n v="49"/>
    <n v="1.3237994008308602"/>
    <n v="0.55656518381965703"/>
  </r>
  <r>
    <x v="3"/>
    <x v="2"/>
    <x v="1"/>
    <x v="15"/>
    <m/>
    <s v="Open Cell"/>
    <n v="100"/>
    <s v="3840 x 2160"/>
    <n v="1000000"/>
    <s v="POB"/>
    <s v="PCB"/>
    <n v="19200"/>
    <n v="1200"/>
    <n v="0.2"/>
    <n v="20"/>
    <n v="0.55135335311572709"/>
    <n v="0.22262607352786282"/>
  </r>
  <r>
    <x v="3"/>
    <x v="2"/>
    <x v="1"/>
    <x v="4"/>
    <s v="55E8G"/>
    <s v="Open Cell"/>
    <n v="55"/>
    <s v="3840 x 2160"/>
    <n v="400000"/>
    <s v="POB"/>
    <s v="PCB"/>
    <n v="2000"/>
    <n v="200"/>
    <n v="58.1"/>
    <n v="3195.5"/>
    <n v="48.450865096735903"/>
    <n v="17.951885465976194"/>
  </r>
  <r>
    <x v="3"/>
    <x v="2"/>
    <x v="1"/>
    <x v="4"/>
    <m/>
    <s v="Open Cell"/>
    <n v="85"/>
    <s v="7680 x 4320"/>
    <n v="400000"/>
    <s v="COB"/>
    <s v="PCB"/>
    <n v="21060"/>
    <n v="2340"/>
    <n v="0.3"/>
    <n v="25.5"/>
    <n v="0.59752919643916913"/>
    <n v="0.32503170001801501"/>
  </r>
  <r>
    <x v="3"/>
    <x v="2"/>
    <x v="1"/>
    <x v="4"/>
    <m/>
    <s v="Open Cell"/>
    <n v="98"/>
    <s v="3840 x 2160"/>
    <m/>
    <s v="POB"/>
    <s v="PCB"/>
    <n v="6480"/>
    <n v="1620"/>
    <n v="2.2999999999999998"/>
    <n v="225.39999999999998"/>
    <n v="6.089477243821956"/>
    <n v="2.560199845570422"/>
  </r>
  <r>
    <x v="3"/>
    <x v="2"/>
    <x v="1"/>
    <x v="4"/>
    <m/>
    <s v="Open Cell"/>
    <n v="100"/>
    <s v="3840 x 2160"/>
    <m/>
    <s v="POB"/>
    <s v="PCB"/>
    <n v="6480"/>
    <n v="1620"/>
    <n v="10.8"/>
    <n v="1080"/>
    <n v="29.773081068249258"/>
    <n v="12.021807970504593"/>
  </r>
  <r>
    <x v="3"/>
    <x v="2"/>
    <x v="1"/>
    <x v="4"/>
    <s v="U8KL 65U8KL"/>
    <s v="Open Cell"/>
    <n v="65"/>
    <s v="3840 x 2160"/>
    <m/>
    <s v="POB"/>
    <s v="PCB"/>
    <n v="6400"/>
    <n v="1600"/>
    <n v="95.2"/>
    <n v="6188"/>
    <n v="110.88267284510385"/>
    <n v="38.623567770402964"/>
  </r>
  <r>
    <x v="3"/>
    <x v="2"/>
    <x v="1"/>
    <x v="4"/>
    <s v="U8KL 75U8KL"/>
    <s v="Open Cell"/>
    <n v="75"/>
    <s v="3840 x 2160"/>
    <m/>
    <s v="POB"/>
    <s v="PCB"/>
    <n v="8000"/>
    <n v="2000"/>
    <n v="54.6"/>
    <n v="4095"/>
    <n v="84.667199287833824"/>
    <n v="31.930139526891644"/>
  </r>
  <r>
    <x v="3"/>
    <x v="2"/>
    <x v="1"/>
    <x v="4"/>
    <s v="U8KL 85 U8KL"/>
    <s v="Open Cell"/>
    <n v="85"/>
    <s v="3840 x 2160"/>
    <m/>
    <s v="POB"/>
    <s v="PCB"/>
    <n v="9600"/>
    <n v="2400"/>
    <n v="27.5"/>
    <n v="2337.5"/>
    <n v="54.773509673590503"/>
    <n v="20.407390073387422"/>
  </r>
  <r>
    <x v="3"/>
    <x v="2"/>
    <x v="1"/>
    <x v="14"/>
    <s v="XLED EP1 55"/>
    <s v="Open Cell"/>
    <n v="55"/>
    <s v="3840 x 2160"/>
    <m/>
    <s v="COB"/>
    <s v="PCB"/>
    <n v="8000"/>
    <n v="2000"/>
    <n v="2.839"/>
    <n v="156.14500000000001"/>
    <n v="2.3675044063620176"/>
    <n v="0.87720142578152172"/>
  </r>
  <r>
    <x v="3"/>
    <x v="2"/>
    <x v="1"/>
    <x v="14"/>
    <s v="XLED EP1 60"/>
    <s v="Open Cell"/>
    <n v="60"/>
    <s v="3840 x 2160"/>
    <m/>
    <s v="COB"/>
    <s v="PCB"/>
    <n v="8000"/>
    <n v="2000"/>
    <n v="0.89500000000000002"/>
    <n v="53.7"/>
    <n v="0.88823025186943627"/>
    <n v="0.30419330879954498"/>
  </r>
  <r>
    <x v="3"/>
    <x v="2"/>
    <x v="1"/>
    <x v="14"/>
    <s v="XLED EP1 65"/>
    <s v="Open Cell"/>
    <n v="65"/>
    <s v="3840 x 2160"/>
    <m/>
    <s v="COB"/>
    <s v="PCB"/>
    <n v="8000"/>
    <n v="2000"/>
    <n v="3.4870000000000001"/>
    <n v="226.655"/>
    <n v="4.0614273131394665"/>
    <n v="1.4147098825146547"/>
  </r>
  <r>
    <x v="3"/>
    <x v="2"/>
    <x v="1"/>
    <x v="14"/>
    <s v="XLED EP1 70"/>
    <s v="Open Cell"/>
    <n v="70"/>
    <s v="3840 x 2160"/>
    <m/>
    <s v="COB"/>
    <s v="PCB"/>
    <n v="8000"/>
    <n v="2000"/>
    <n v="1.095"/>
    <n v="76.649999999999991"/>
    <n v="1.4791432080712166"/>
    <n v="0.48867738843960473"/>
  </r>
  <r>
    <x v="3"/>
    <x v="2"/>
    <x v="1"/>
    <x v="14"/>
    <s v="XLED EP1 75"/>
    <s v="Open Cell"/>
    <n v="75"/>
    <s v="3840 x 2160"/>
    <m/>
    <s v="COB"/>
    <s v="PCB"/>
    <n v="8000"/>
    <n v="2000"/>
    <n v="0.53700000000000003"/>
    <n v="40.275000000000006"/>
    <n v="0.83271586112759644"/>
    <n v="0.31403818545679146"/>
  </r>
  <r>
    <x v="3"/>
    <x v="2"/>
    <x v="1"/>
    <x v="14"/>
    <s v="XLED DX1"/>
    <s v="Open Cell"/>
    <n v="65"/>
    <s v="7680 x 4320"/>
    <n v="1000000"/>
    <s v="COB"/>
    <s v="PCB"/>
    <n v="12096"/>
    <n v="1344"/>
    <n v="7.5999999999999998E-2"/>
    <n v="4.9399999999999995"/>
    <n v="8.8519780842729975E-2"/>
    <n v="3.0833940657044381E-2"/>
  </r>
  <r>
    <x v="3"/>
    <x v="2"/>
    <x v="1"/>
    <x v="14"/>
    <s v="XLED DX1"/>
    <s v="Open Cell"/>
    <n v="75"/>
    <s v="7680 x 4320"/>
    <n v="1000000"/>
    <s v="COB"/>
    <s v="PCB"/>
    <n v="17279.640575999994"/>
    <n v="1919.9600639999994"/>
    <n v="0.13900000000000001"/>
    <n v="10.425000000000001"/>
    <n v="0.21554470148367955"/>
    <n v="8.1287351542819394E-2"/>
  </r>
  <r>
    <x v="3"/>
    <x v="2"/>
    <x v="1"/>
    <x v="14"/>
    <s v="XLED DX1"/>
    <s v="Open Cell"/>
    <n v="85"/>
    <s v="7680 x 4320"/>
    <n v="1000000"/>
    <s v="COB"/>
    <s v="PCB"/>
    <n v="21060"/>
    <n v="2340"/>
    <n v="3.7999999999999999E-2"/>
    <n v="3.23"/>
    <n v="7.568703154896142E-2"/>
    <n v="4.117068200228189E-2"/>
  </r>
  <r>
    <x v="3"/>
    <x v="2"/>
    <x v="1"/>
    <x v="8"/>
    <s v="5 SE"/>
    <m/>
    <n v="65"/>
    <s v="3840 x 2160"/>
    <n v="1000000"/>
    <s v="COB"/>
    <s v="PCB"/>
    <n v="37440"/>
    <n v="2340"/>
    <n v="0.4"/>
    <n v="26"/>
    <n v="0.46589358338278936"/>
    <n v="0.16228389819497044"/>
  </r>
  <r>
    <x v="3"/>
    <x v="2"/>
    <x v="1"/>
    <x v="8"/>
    <s v="S6 Pro"/>
    <s v="BOE"/>
    <n v="65"/>
    <s v="3840 x 2160"/>
    <n v="1000000"/>
    <s v="POB"/>
    <s v="PCB"/>
    <n v="3696"/>
    <n v="231"/>
    <n v="0.5"/>
    <n v="32.5"/>
    <n v="0.58236697922848668"/>
    <n v="0.20285487274371303"/>
  </r>
  <r>
    <x v="3"/>
    <x v="2"/>
    <x v="1"/>
    <x v="8"/>
    <s v="S6 Pro"/>
    <s v="BOE"/>
    <n v="75"/>
    <s v="3840 x 2160"/>
    <n v="1000000"/>
    <s v="POB"/>
    <s v="PCB"/>
    <n v="4992"/>
    <n v="312"/>
    <n v="2.5"/>
    <n v="187.5"/>
    <n v="3.8767032640949552"/>
    <n v="1.4620027255902768"/>
  </r>
  <r>
    <x v="3"/>
    <x v="2"/>
    <x v="1"/>
    <x v="8"/>
    <s v="S6 Pro"/>
    <s v="BOE"/>
    <n v="98"/>
    <s v="3840 x 2160"/>
    <n v="1000000"/>
    <s v="POB"/>
    <s v="PCB"/>
    <n v="16080"/>
    <n v="1005"/>
    <n v="0.8"/>
    <n v="78.400000000000006"/>
    <n v="2.1180790413293762"/>
    <n v="0.89050429411145127"/>
  </r>
  <r>
    <x v="3"/>
    <x v="2"/>
    <x v="1"/>
    <x v="32"/>
    <m/>
    <m/>
    <n v="65"/>
    <s v="3840 x 2160"/>
    <m/>
    <s v="POB"/>
    <s v="PCB"/>
    <n v="8640"/>
    <n v="540"/>
    <n v="0.3"/>
    <n v="19.5"/>
    <n v="0.34942018753709198"/>
    <n v="0.12171292364622781"/>
  </r>
  <r>
    <x v="3"/>
    <x v="2"/>
    <x v="1"/>
    <x v="32"/>
    <m/>
    <m/>
    <n v="75"/>
    <s v="3840 x 2160"/>
    <m/>
    <s v="POB"/>
    <s v="PCB"/>
    <n v="4096"/>
    <n v="1024"/>
    <n v="0.31"/>
    <n v="23.25"/>
    <n v="0.48071120474777446"/>
    <n v="0.18134999999999998"/>
  </r>
  <r>
    <x v="3"/>
    <x v="2"/>
    <x v="1"/>
    <x v="32"/>
    <m/>
    <m/>
    <n v="85"/>
    <s v="3840 x 2160"/>
    <m/>
    <s v="POB"/>
    <s v="PCB"/>
    <n v="9600"/>
    <n v="2400"/>
    <n v="0.11"/>
    <n v="9.35"/>
    <n v="0.219094038694362"/>
    <n v="8.1629560293549688E-2"/>
  </r>
  <r>
    <x v="3"/>
    <x v="2"/>
    <x v="1"/>
    <x v="33"/>
    <m/>
    <m/>
    <n v="75"/>
    <s v="3840 x 2160"/>
    <m/>
    <s v="POB"/>
    <s v="PCB"/>
    <n v="4096"/>
    <n v="1024"/>
    <n v="0.4"/>
    <n v="30"/>
    <n v="0.62027252225519292"/>
    <n v="0.23400000000000001"/>
  </r>
  <r>
    <x v="3"/>
    <x v="2"/>
    <x v="1"/>
    <x v="33"/>
    <m/>
    <m/>
    <n v="85"/>
    <s v="3840 x 2160"/>
    <m/>
    <s v="POB"/>
    <s v="PCB"/>
    <n v="9600"/>
    <n v="2400"/>
    <n v="1"/>
    <n v="85"/>
    <n v="1.9917639881305635"/>
    <n v="0.74208691175954267"/>
  </r>
  <r>
    <x v="3"/>
    <x v="2"/>
    <x v="1"/>
    <x v="21"/>
    <m/>
    <m/>
    <n v="65"/>
    <s v="3840 x 2160"/>
    <m/>
    <s v="COB"/>
    <s v="PCB"/>
    <n v="8512"/>
    <n v="532"/>
    <n v="19.3"/>
    <n v="1254.5"/>
    <n v="22.479365398219585"/>
    <n v="7.8301980879073234"/>
  </r>
  <r>
    <x v="3"/>
    <x v="2"/>
    <x v="1"/>
    <x v="21"/>
    <m/>
    <m/>
    <n v="75"/>
    <s v="3840 x 2160"/>
    <m/>
    <s v="COB"/>
    <s v="PCB"/>
    <n v="16384"/>
    <n v="1024"/>
    <n v="25.6"/>
    <n v="1920"/>
    <n v="39.697441424332347"/>
    <n v="14.976000000000001"/>
  </r>
  <r>
    <x v="3"/>
    <x v="2"/>
    <x v="1"/>
    <x v="21"/>
    <m/>
    <m/>
    <n v="85"/>
    <s v="3840 x 2160"/>
    <m/>
    <s v="COB"/>
    <s v="PCB"/>
    <n v="14400"/>
    <n v="900"/>
    <n v="7.4"/>
    <n v="629"/>
    <n v="14.739053512166173"/>
    <n v="5.4914431470206164"/>
  </r>
  <r>
    <x v="3"/>
    <x v="2"/>
    <x v="1"/>
    <x v="21"/>
    <m/>
    <m/>
    <n v="86"/>
    <s v="3840 x 2160"/>
    <m/>
    <s v="COB"/>
    <s v="PCB"/>
    <n v="16000"/>
    <n v="1000"/>
    <n v="0.3"/>
    <n v="25.8"/>
    <n v="0.61167140994658764"/>
    <n v="0.22262607352786279"/>
  </r>
  <r>
    <x v="3"/>
    <x v="2"/>
    <x v="1"/>
    <x v="17"/>
    <m/>
    <s v="Open Cell"/>
    <n v="55"/>
    <s v="3840 x 2160"/>
    <n v="1000000"/>
    <s v="POB"/>
    <s v="PCB"/>
    <n v="6804.6390532544374"/>
    <n v="567.05325443786978"/>
    <n v="10.5"/>
    <n v="577.5"/>
    <n v="8.7561804391691389"/>
    <n v="3.2443166504776251"/>
  </r>
  <r>
    <x v="3"/>
    <x v="2"/>
    <x v="1"/>
    <x v="17"/>
    <m/>
    <s v="Open Cell"/>
    <n v="65"/>
    <s v="3840 x 2160"/>
    <n v="1000000"/>
    <s v="POB"/>
    <s v="PCB"/>
    <n v="9504"/>
    <n v="792"/>
    <n v="14.7"/>
    <n v="955.5"/>
    <n v="17.121589189317504"/>
    <n v="5.963933258665163"/>
  </r>
  <r>
    <x v="3"/>
    <x v="2"/>
    <x v="1"/>
    <x v="17"/>
    <m/>
    <s v="Open Cell"/>
    <n v="75"/>
    <s v="3840 x 2160"/>
    <n v="1000000"/>
    <s v="COB"/>
    <s v="PCB"/>
    <n v="13685.759999999997"/>
    <n v="1140.4799999999998"/>
    <n v="8.4"/>
    <n v="630"/>
    <n v="13.025722967359052"/>
    <n v="4.9123291579833293"/>
  </r>
  <r>
    <x v="3"/>
    <x v="3"/>
    <x v="3"/>
    <x v="0"/>
    <s v="iPad Pro"/>
    <s v="LGD/Sharp"/>
    <n v="12.9"/>
    <s v="2732 x 2048"/>
    <n v="1000000"/>
    <s v="COB"/>
    <s v="FPC"/>
    <n v="10384"/>
    <n v="2596"/>
    <n v="850"/>
    <n v="10965"/>
    <n v="43.797327171655624"/>
    <n v="210.16165584375"/>
  </r>
  <r>
    <x v="3"/>
    <x v="3"/>
    <x v="2"/>
    <x v="3"/>
    <s v="Creator Z16"/>
    <s v="AUO"/>
    <n v="16"/>
    <s v="2560 x 1600"/>
    <n v="1000000"/>
    <s v="COB"/>
    <s v="FPC"/>
    <n v="4000"/>
    <n v="1152"/>
    <n v="15"/>
    <n v="240"/>
    <n v="1.1134446741573032"/>
    <n v="2.3443437500607112"/>
  </r>
  <r>
    <x v="3"/>
    <x v="3"/>
    <x v="2"/>
    <x v="3"/>
    <s v="Creator 17&quot;"/>
    <s v="AUO"/>
    <n v="17.3"/>
    <s v="3840 x 2160"/>
    <n v="1000000"/>
    <s v="COB"/>
    <s v="FPC"/>
    <n v="10000"/>
    <n v="240"/>
    <n v="4"/>
    <n v="69.2"/>
    <n v="0.33002909010801185"/>
    <n v="0.71106108921411881"/>
  </r>
  <r>
    <x v="3"/>
    <x v="3"/>
    <x v="2"/>
    <x v="3"/>
    <s v="Titan GT77 HX 13V"/>
    <s v="AUO"/>
    <n v="17.3"/>
    <s v="3840 x 2160"/>
    <n v="1000000"/>
    <s v="COB"/>
    <s v="FPC"/>
    <n v="4032"/>
    <n v="1008"/>
    <n v="20"/>
    <n v="346"/>
    <n v="1.6501454505400592"/>
    <n v="3.5553054460705944"/>
  </r>
  <r>
    <x v="3"/>
    <x v="3"/>
    <x v="2"/>
    <x v="0"/>
    <s v="Macbook"/>
    <s v="LGD/Sharp"/>
    <n v="14.2"/>
    <s v="3024 x 1964"/>
    <n v="1000000"/>
    <s v="COB"/>
    <s v="FPC"/>
    <n v="10384"/>
    <n v="2596"/>
    <n v="1000"/>
    <n v="14200"/>
    <n v="59.423948554645534"/>
    <n v="193.81848890625002"/>
  </r>
  <r>
    <x v="3"/>
    <x v="3"/>
    <x v="2"/>
    <x v="0"/>
    <s v="Macbook Pro"/>
    <s v="LGD/Sharp"/>
    <n v="16.2"/>
    <s v="3456 x 2234"/>
    <n v="1000000"/>
    <s v="COB"/>
    <s v="FPC"/>
    <n v="10384"/>
    <n v="2596"/>
    <n v="200"/>
    <n v="3240"/>
    <n v="15.438569537661996"/>
    <n v="45.074067187499992"/>
  </r>
  <r>
    <x v="3"/>
    <x v="3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2.3443437500607112"/>
  </r>
  <r>
    <x v="3"/>
    <x v="3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2.6664790845529454"/>
  </r>
  <r>
    <x v="3"/>
    <x v="3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2.6664790845529454"/>
  </r>
  <r>
    <x v="3"/>
    <x v="3"/>
    <x v="2"/>
    <x v="7"/>
    <s v="PREDATOR HELIOS 500"/>
    <s v="AUO"/>
    <n v="16"/>
    <s v="2560 x 1600"/>
    <n v="1000000"/>
    <s v="COB"/>
    <s v="FPC"/>
    <n v="4000"/>
    <n v="1152"/>
    <n v="45"/>
    <n v="720"/>
    <n v="3.3403340224719105"/>
    <n v="7.0330312501821339"/>
  </r>
  <r>
    <x v="3"/>
    <x v="3"/>
    <x v="2"/>
    <x v="7"/>
    <s v="PREDATOR HELIOS 500"/>
    <s v="AUO"/>
    <n v="18"/>
    <s v="2560 x 1600"/>
    <n v="1000000"/>
    <s v="COB"/>
    <s v="FPC"/>
    <n v="4000"/>
    <n v="1152"/>
    <n v="30"/>
    <n v="540"/>
    <n v="2.8184068314606736"/>
    <n v="5.3329581691058907"/>
  </r>
  <r>
    <x v="3"/>
    <x v="3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3.5553054460705944"/>
  </r>
  <r>
    <x v="3"/>
    <x v="3"/>
    <x v="2"/>
    <x v="7"/>
    <s v="Predator Triton 14 (PT14-51)"/>
    <s v="AUO"/>
    <n v="14"/>
    <s v="2560 x 1600"/>
    <n v="1000000"/>
    <s v="COB"/>
    <s v="FPC"/>
    <n v="4000"/>
    <n v="1152"/>
    <n v="25"/>
    <n v="350"/>
    <n v="1.4208017977528087"/>
    <n v="3.5064970620566189"/>
  </r>
  <r>
    <x v="3"/>
    <x v="3"/>
    <x v="2"/>
    <x v="2"/>
    <s v="ROG Flow X16"/>
    <s v="AUO"/>
    <n v="16.2"/>
    <s v="2560 x 1600"/>
    <n v="1000000"/>
    <s v="COB"/>
    <s v="FPC"/>
    <n v="4000"/>
    <n v="512"/>
    <n v="50"/>
    <n v="810"/>
    <n v="3.8048492224719093"/>
    <n v="7.8144791668690381"/>
  </r>
  <r>
    <x v="3"/>
    <x v="3"/>
    <x v="2"/>
    <x v="2"/>
    <s v="ROG Zephyrus Duo 16"/>
    <s v="AUO"/>
    <n v="16.2"/>
    <s v="3456 x 2234"/>
    <n v="1000000"/>
    <s v="COB"/>
    <s v="FPC"/>
    <n v="4000"/>
    <n v="512"/>
    <n v="15"/>
    <n v="243"/>
    <n v="1.1578927153246497"/>
    <n v="2.6048263889563459"/>
  </r>
  <r>
    <x v="3"/>
    <x v="3"/>
    <x v="2"/>
    <x v="22"/>
    <s v="Legion 7i &amp; 7"/>
    <m/>
    <n v="16.2"/>
    <s v="2560 x 1600"/>
    <n v="1000000"/>
    <s v="COB"/>
    <s v="FPC"/>
    <n v="4000"/>
    <n v="512"/>
    <n v="135"/>
    <n v="2187"/>
    <n v="10.273092900674156"/>
    <n v="21.099093750546402"/>
  </r>
  <r>
    <x v="3"/>
    <x v="3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5.2096527779126918"/>
  </r>
  <r>
    <x v="3"/>
    <x v="3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7.3636438303189005"/>
  </r>
  <r>
    <x v="3"/>
    <x v="3"/>
    <x v="2"/>
    <x v="24"/>
    <s v="911Zero"/>
    <s v="BOE"/>
    <n v="15.6"/>
    <s v="3840 x 2160"/>
    <n v="1000000"/>
    <s v="COB"/>
    <s v="FPC"/>
    <n v="10000"/>
    <n v="1152"/>
    <n v="15"/>
    <n v="234"/>
    <n v="1.0063301401068245"/>
    <n v="2.6048263889563459"/>
  </r>
  <r>
    <x v="3"/>
    <x v="3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6.9462037038835884"/>
  </r>
  <r>
    <x v="3"/>
    <x v="3"/>
    <x v="2"/>
    <x v="30"/>
    <s v="OMEN Transcend 16"/>
    <s v="AUO"/>
    <n v="16.100000000000001"/>
    <s v="2560 x 1440"/>
    <n v="1000000"/>
    <s v="COB"/>
    <s v="FPC"/>
    <n v="4000"/>
    <n v="1000"/>
    <n v="50"/>
    <n v="805.00000000000011"/>
    <n v="3.5729075665281895"/>
    <n v="7.8144791668690381"/>
  </r>
  <r>
    <x v="3"/>
    <x v="3"/>
    <x v="0"/>
    <x v="0"/>
    <s v="XDR"/>
    <s v="LGD"/>
    <n v="31.5"/>
    <s v="6016 x 3384"/>
    <n v="1000000"/>
    <s v="POB"/>
    <s v="PCB"/>
    <n v="576"/>
    <n v="576"/>
    <n v="3"/>
    <n v="94.5"/>
    <n v="0.82062054694362008"/>
    <n v="1.7079610374539997"/>
  </r>
  <r>
    <x v="3"/>
    <x v="3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5.4669990048723873"/>
  </r>
  <r>
    <x v="3"/>
    <x v="3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5.4669990048723873"/>
  </r>
  <r>
    <x v="3"/>
    <x v="3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5.4669990048723873"/>
  </r>
  <r>
    <x v="3"/>
    <x v="3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3.2801994029234329"/>
  </r>
  <r>
    <x v="3"/>
    <x v="3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4.1002492536542903"/>
  </r>
  <r>
    <x v="3"/>
    <x v="3"/>
    <x v="0"/>
    <x v="7"/>
    <s v="X27S"/>
    <s v="AUO"/>
    <n v="27"/>
    <s v="3840 x 2160"/>
    <n v="1000000"/>
    <s v="POB"/>
    <s v="PCB"/>
    <n v="2304"/>
    <n v="512"/>
    <n v="20"/>
    <n v="540"/>
    <n v="4.0193659442136491"/>
    <n v="4.3735992038979106"/>
  </r>
  <r>
    <x v="3"/>
    <x v="3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7334995024361937"/>
  </r>
  <r>
    <x v="3"/>
    <x v="3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4.1002492536542903"/>
  </r>
  <r>
    <x v="3"/>
    <x v="3"/>
    <x v="0"/>
    <x v="7"/>
    <s v="Predator X32Q FS"/>
    <s v="AUO"/>
    <n v="31.5"/>
    <s v="3440 x 1440"/>
    <n v="1000000"/>
    <s v="POB"/>
    <s v="PCB"/>
    <n v="2304"/>
    <n v="1152"/>
    <n v="3"/>
    <n v="94.5"/>
    <n v="0.68405501298665428"/>
    <n v="0.82004985073085823"/>
  </r>
  <r>
    <x v="3"/>
    <x v="3"/>
    <x v="0"/>
    <x v="7"/>
    <s v="Predator X34 V3"/>
    <s v="AUO"/>
    <n v="34"/>
    <s v="3440 x 1440"/>
    <n v="1000000"/>
    <s v="POB"/>
    <s v="PCB"/>
    <n v="9216"/>
    <n v="2304"/>
    <n v="1"/>
    <n v="34"/>
    <n v="0.26564797010584446"/>
    <n v="0.32801994029234327"/>
  </r>
  <r>
    <x v="3"/>
    <x v="3"/>
    <x v="0"/>
    <x v="7"/>
    <s v="Predator Z57"/>
    <s v="AUO"/>
    <n v="57"/>
    <s v="7680 x 2160"/>
    <n v="1000000"/>
    <s v="POB"/>
    <s v="PCB"/>
    <n v="9216"/>
    <n v="2304"/>
    <n v="1"/>
    <n v="57"/>
    <n v="0.54632032028959276"/>
    <n v="0.43664863985994368"/>
  </r>
  <r>
    <x v="3"/>
    <x v="3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4.1002492536542903"/>
  </r>
  <r>
    <x v="3"/>
    <x v="3"/>
    <x v="0"/>
    <x v="11"/>
    <s v="UltraSharp UP3221Q"/>
    <s v="LGD"/>
    <n v="31.5"/>
    <s v="3840 x 2160"/>
    <n v="1000000"/>
    <s v="POB"/>
    <s v="PCB"/>
    <n v="5000"/>
    <n v="1152"/>
    <n v="20"/>
    <n v="630"/>
    <n v="5.4708036462908005"/>
    <n v="5.4669990048723873"/>
  </r>
  <r>
    <x v="3"/>
    <x v="3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8.7471984077958211"/>
  </r>
  <r>
    <x v="3"/>
    <x v="3"/>
    <x v="0"/>
    <x v="10"/>
    <s v="AG274QGM"/>
    <s v="LGD"/>
    <n v="27"/>
    <s v="2560 x 1440"/>
    <n v="1000000"/>
    <s v="POB"/>
    <s v="PCB"/>
    <n v="2304"/>
    <n v="576"/>
    <n v="25"/>
    <n v="675"/>
    <n v="5.0242074302670616"/>
    <n v="5.0843090745313209"/>
  </r>
  <r>
    <x v="3"/>
    <x v="3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6.1011708894375856"/>
  </r>
  <r>
    <x v="3"/>
    <x v="3"/>
    <x v="0"/>
    <x v="10"/>
    <s v="AG3444UXM"/>
    <s v="BOE"/>
    <n v="34"/>
    <s v="3440 x 1440"/>
    <n v="1000000"/>
    <s v="POB"/>
    <s v="PCB"/>
    <n v="4608"/>
    <n v="1152"/>
    <n v="40"/>
    <n v="1360"/>
    <n v="10.625918804233779"/>
    <n v="13.120797611693732"/>
  </r>
  <r>
    <x v="3"/>
    <x v="3"/>
    <x v="0"/>
    <x v="10"/>
    <s v="PD32M"/>
    <s v="AUO"/>
    <n v="31.5"/>
    <s v="3840 x 2160"/>
    <n v="1000000"/>
    <s v="POB"/>
    <s v="PCB"/>
    <n v="2304"/>
    <n v="576"/>
    <n v="20"/>
    <n v="630"/>
    <n v="5.4708036462908005"/>
    <n v="5.4669990048723873"/>
  </r>
  <r>
    <x v="3"/>
    <x v="3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2801994029234329"/>
  </r>
  <r>
    <x v="3"/>
    <x v="3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4.3735992038979106"/>
  </r>
  <r>
    <x v="3"/>
    <x v="3"/>
    <x v="0"/>
    <x v="5"/>
    <s v="Odyssey Neo G7"/>
    <m/>
    <n v="31.5"/>
    <s v="3840 x 2160"/>
    <n v="1000000"/>
    <s v="POB"/>
    <s v="PCB"/>
    <n v="4608"/>
    <n v="1196"/>
    <n v="15"/>
    <n v="472.5"/>
    <n v="4.1031027347181004"/>
    <n v="4.1002492536542903"/>
  </r>
  <r>
    <x v="3"/>
    <x v="3"/>
    <x v="0"/>
    <x v="5"/>
    <s v="Odyssey Neo G9"/>
    <s v="CSOT"/>
    <n v="49"/>
    <s v="5120 x 1440"/>
    <n v="1000000"/>
    <s v="POB"/>
    <s v="PCB"/>
    <n v="5000"/>
    <n v="1152"/>
    <n v="20"/>
    <n v="980"/>
    <n v="8.0745773408144768"/>
    <n v="7.2774773309990612"/>
  </r>
  <r>
    <x v="3"/>
    <x v="3"/>
    <x v="0"/>
    <x v="5"/>
    <s v="Odyssey Neo G8"/>
    <s v="CSOT"/>
    <n v="31.5"/>
    <s v="3840 x 2160"/>
    <n v="1000000"/>
    <s v="POB"/>
    <s v="PCB"/>
    <n v="5000"/>
    <n v="1152"/>
    <n v="5"/>
    <n v="157.5"/>
    <n v="1.3677009115727001"/>
    <n v="1.3667497512180968"/>
  </r>
  <r>
    <x v="3"/>
    <x v="3"/>
    <x v="0"/>
    <x v="19"/>
    <m/>
    <s v="HKC"/>
    <n v="27"/>
    <s v="3840 x 2160"/>
    <s v="TBD"/>
    <s v="POB"/>
    <s v="PCB"/>
    <n v="5000"/>
    <n v="1152"/>
    <n v="25"/>
    <n v="675"/>
    <n v="5.0242074302670616"/>
    <n v="5.4669990048723882"/>
  </r>
  <r>
    <x v="3"/>
    <x v="3"/>
    <x v="0"/>
    <x v="19"/>
    <m/>
    <s v="HKC"/>
    <n v="31.5"/>
    <s v="3840 x 2160"/>
    <s v="TBD"/>
    <s v="POB"/>
    <s v="PCB"/>
    <n v="5000"/>
    <n v="1152"/>
    <n v="25"/>
    <n v="787.5"/>
    <n v="6.8385045578635006"/>
    <n v="6.8337487560904844"/>
  </r>
  <r>
    <x v="3"/>
    <x v="3"/>
    <x v="0"/>
    <x v="3"/>
    <s v="MEG271G"/>
    <s v="AUO"/>
    <n v="27"/>
    <s v="3840 x 2160"/>
    <n v="1000000"/>
    <s v="POB"/>
    <s v="PCB"/>
    <n v="2304"/>
    <n v="576"/>
    <n v="25"/>
    <n v="675"/>
    <n v="5.0242074302670616"/>
    <n v="5.4669990048723882"/>
  </r>
  <r>
    <x v="3"/>
    <x v="3"/>
    <x v="0"/>
    <x v="20"/>
    <s v="M27P20"/>
    <m/>
    <n v="27"/>
    <s v="3840 x 2160"/>
    <s v="TBD"/>
    <s v="POB"/>
    <s v="PCB"/>
    <n v="5000"/>
    <n v="1152"/>
    <n v="20"/>
    <n v="540"/>
    <n v="4.0193659442136491"/>
    <n v="4.3735992038979106"/>
  </r>
  <r>
    <x v="3"/>
    <x v="3"/>
    <x v="0"/>
    <x v="20"/>
    <s v="M32P10"/>
    <m/>
    <n v="31.5"/>
    <s v="3840 x 2160"/>
    <s v="TBD"/>
    <s v="POB"/>
    <s v="PCB"/>
    <n v="5000"/>
    <n v="1152"/>
    <n v="10"/>
    <n v="315"/>
    <n v="2.7354018231454003"/>
    <n v="2.7334995024361937"/>
  </r>
  <r>
    <x v="3"/>
    <x v="3"/>
    <x v="0"/>
    <x v="21"/>
    <m/>
    <m/>
    <n v="27"/>
    <s v="3840 x 2160"/>
    <s v="TBD"/>
    <s v="COB"/>
    <s v="PCB"/>
    <n v="5000"/>
    <n v="1152"/>
    <n v="5"/>
    <n v="135"/>
    <n v="1.0048414860534123"/>
    <n v="1.0933998009744776"/>
  </r>
  <r>
    <x v="3"/>
    <x v="3"/>
    <x v="0"/>
    <x v="21"/>
    <m/>
    <m/>
    <n v="31.5"/>
    <s v="3840 x 2160"/>
    <s v="TBD"/>
    <s v="COB"/>
    <s v="PCB"/>
    <n v="5000"/>
    <n v="1152"/>
    <n v="5"/>
    <n v="157.5"/>
    <n v="1.3677009115727001"/>
    <n v="1.3667497512180968"/>
  </r>
  <r>
    <x v="3"/>
    <x v="3"/>
    <x v="0"/>
    <x v="23"/>
    <m/>
    <m/>
    <n v="27"/>
    <s v="3840 x 2160"/>
    <s v="TBD"/>
    <s v="POB"/>
    <s v="PCB"/>
    <n v="2304"/>
    <n v="576"/>
    <n v="25"/>
    <n v="675"/>
    <n v="5.0242074302670616"/>
    <n v="5.4669990048723882"/>
  </r>
  <r>
    <x v="3"/>
    <x v="3"/>
    <x v="0"/>
    <x v="23"/>
    <m/>
    <m/>
    <n v="31.5"/>
    <s v="3840 x 2160"/>
    <s v="TBD"/>
    <s v="POB"/>
    <s v="PCB"/>
    <n v="4608"/>
    <n v="1152"/>
    <n v="20"/>
    <n v="630"/>
    <n v="5.4708036462908005"/>
    <n v="5.4669990048723873"/>
  </r>
  <r>
    <x v="3"/>
    <x v="3"/>
    <x v="0"/>
    <x v="22"/>
    <s v="Creator Extreme"/>
    <s v="BOE"/>
    <n v="27"/>
    <s v="3840 x 2160"/>
    <s v="TBD"/>
    <s v="COB"/>
    <s v="PCB"/>
    <n v="10368"/>
    <n v="1152"/>
    <n v="30"/>
    <n v="810"/>
    <n v="6.0290489163204741"/>
    <n v="6.5603988058468659"/>
  </r>
  <r>
    <x v="3"/>
    <x v="3"/>
    <x v="0"/>
    <x v="22"/>
    <s v="ThinkVision P27pz-30"/>
    <s v="BOE"/>
    <n v="27"/>
    <s v="3840 x 2160"/>
    <s v="TBD"/>
    <s v="COB"/>
    <s v="PCB"/>
    <n v="4608"/>
    <n v="1152"/>
    <n v="2"/>
    <n v="54"/>
    <n v="0.40193659442136492"/>
    <n v="0.43735992038979105"/>
  </r>
  <r>
    <x v="3"/>
    <x v="3"/>
    <x v="0"/>
    <x v="22"/>
    <s v="ThinkVision P32pz-30"/>
    <s v="BOE"/>
    <n v="31.5"/>
    <s v="3840 x 2160"/>
    <s v="TBD"/>
    <s v="COB"/>
    <s v="PCB"/>
    <n v="9216"/>
    <n v="1152"/>
    <n v="2"/>
    <n v="63"/>
    <n v="0.54708036462908005"/>
    <n v="0.54669990048723882"/>
  </r>
  <r>
    <x v="3"/>
    <x v="3"/>
    <x v="0"/>
    <x v="25"/>
    <s v="27M2U"/>
    <s v="AUO"/>
    <n v="27"/>
    <s v="3840 x 2160"/>
    <s v="TBD"/>
    <s v="POB"/>
    <s v="PCB"/>
    <n v="1536"/>
    <n v="384"/>
    <n v="30"/>
    <n v="810"/>
    <n v="6.0290489163204741"/>
    <n v="6.5603988058468659"/>
  </r>
  <r>
    <x v="3"/>
    <x v="3"/>
    <x v="0"/>
    <x v="25"/>
    <s v="27M2V"/>
    <s v="AUO"/>
    <n v="27"/>
    <s v="3840 x 2160"/>
    <s v="TBD"/>
    <s v="POB"/>
    <s v="PCB"/>
    <n v="2304"/>
    <n v="1152"/>
    <n v="25"/>
    <n v="675"/>
    <n v="5.0242074302670616"/>
    <n v="5.4669990048723882"/>
  </r>
  <r>
    <x v="3"/>
    <x v="3"/>
    <x v="0"/>
    <x v="25"/>
    <s v="32M2V"/>
    <s v="AUO"/>
    <n v="31.5"/>
    <s v="3840 x 2160"/>
    <s v="TBD"/>
    <s v="POB"/>
    <s v="PCB"/>
    <n v="2304"/>
    <n v="1152"/>
    <n v="20"/>
    <n v="630"/>
    <n v="5.4708036462908005"/>
    <n v="5.4669990048723873"/>
  </r>
  <r>
    <x v="3"/>
    <x v="3"/>
    <x v="0"/>
    <x v="26"/>
    <m/>
    <s v="AUO"/>
    <n v="27"/>
    <s v="3840 x 2160"/>
    <s v="TBD"/>
    <s v="POB"/>
    <s v="PCB"/>
    <n v="2304"/>
    <n v="1152"/>
    <n v="32"/>
    <n v="864"/>
    <n v="6.4309855107418388"/>
    <n v="6.9977587262366567"/>
  </r>
  <r>
    <x v="3"/>
    <x v="3"/>
    <x v="0"/>
    <x v="26"/>
    <m/>
    <s v="AUO"/>
    <n v="31.5"/>
    <s v="3840 x 2160"/>
    <s v="TBD"/>
    <s v="POB"/>
    <s v="PCB"/>
    <n v="2304"/>
    <n v="1152"/>
    <n v="20"/>
    <n v="630"/>
    <n v="5.4708036462908005"/>
    <n v="5.4669990048723873"/>
  </r>
  <r>
    <x v="3"/>
    <x v="3"/>
    <x v="0"/>
    <x v="31"/>
    <s v="GM001J"/>
    <s v="AUP"/>
    <n v="27"/>
    <s v="3840 x 2160"/>
    <s v="TBD"/>
    <s v="POB"/>
    <s v="PCB"/>
    <n v="2304"/>
    <n v="1152"/>
    <n v="5"/>
    <n v="135"/>
    <n v="1.0048414860534123"/>
    <n v="1.0933998009744776"/>
  </r>
  <r>
    <x v="3"/>
    <x v="3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4.067447259625057"/>
  </r>
  <r>
    <x v="3"/>
    <x v="3"/>
    <x v="0"/>
    <x v="27"/>
    <s v="XG321UG"/>
    <s v="BOE"/>
    <n v="31.5"/>
    <s v="3840 x 2160"/>
    <n v="1000000"/>
    <s v="POB"/>
    <s v="PCB"/>
    <n v="2304"/>
    <n v="1152"/>
    <n v="5"/>
    <n v="157.5"/>
    <n v="1.3677009115727001"/>
    <n v="1.3667497512180968"/>
  </r>
  <r>
    <x v="3"/>
    <x v="3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3.2801994029234329"/>
  </r>
  <r>
    <x v="3"/>
    <x v="3"/>
    <x v="0"/>
    <x v="29"/>
    <s v="GP27-FQS"/>
    <s v="CSOT"/>
    <n v="27"/>
    <s v="2560 x 1440"/>
    <s v="TBD"/>
    <s v="POB"/>
    <s v="PCB"/>
    <n v="5000"/>
    <n v="1152"/>
    <n v="10"/>
    <n v="270"/>
    <n v="2.0096829721068246"/>
    <n v="2.0337236298125285"/>
  </r>
  <r>
    <x v="3"/>
    <x v="3"/>
    <x v="0"/>
    <x v="6"/>
    <s v="F32D80U"/>
    <s v="BOE"/>
    <n v="27"/>
    <s v="2560 x 1440"/>
    <s v="TBD"/>
    <s v="POB"/>
    <s v="PCB"/>
    <n v="5000"/>
    <n v="1152"/>
    <n v="15"/>
    <n v="405"/>
    <n v="3.0145244581602371"/>
    <n v="4.1002492536542903"/>
  </r>
  <r>
    <x v="3"/>
    <x v="3"/>
    <x v="0"/>
    <x v="1"/>
    <s v="34R83Q"/>
    <s v="CSOT"/>
    <n v="34"/>
    <s v="3440 x 1440"/>
    <n v="1000000"/>
    <s v="POB"/>
    <s v="PCB"/>
    <n v="4608"/>
    <n v="1152"/>
    <n v="10"/>
    <n v="340"/>
    <n v="2.6564797010584447"/>
    <n v="3.2801994029234329"/>
  </r>
  <r>
    <x v="3"/>
    <x v="3"/>
    <x v="0"/>
    <x v="17"/>
    <m/>
    <m/>
    <n v="31.5"/>
    <s v="3840 x 2160"/>
    <s v="TBD"/>
    <s v="POB"/>
    <s v="PCB"/>
    <n v="5000"/>
    <n v="1152"/>
    <n v="75"/>
    <n v="2362.5"/>
    <n v="20.515513673590505"/>
    <n v="20.501246268271455"/>
  </r>
  <r>
    <x v="3"/>
    <x v="3"/>
    <x v="1"/>
    <x v="9"/>
    <m/>
    <s v="Open Cell"/>
    <n v="55"/>
    <s v="3840 x 2160"/>
    <n v="1000000"/>
    <s v="POB"/>
    <s v="PCB"/>
    <n v="4000"/>
    <n v="500"/>
    <n v="14.15"/>
    <n v="778.25"/>
    <n v="11.799995544213649"/>
    <n v="4.3721029146912764"/>
  </r>
  <r>
    <x v="3"/>
    <x v="3"/>
    <x v="1"/>
    <x v="9"/>
    <m/>
    <s v="Open Cell"/>
    <n v="65"/>
    <s v="3840 x 2160"/>
    <n v="1000000"/>
    <s v="COB"/>
    <s v="PCB"/>
    <n v="16384"/>
    <n v="1000"/>
    <n v="7.9770000000000003"/>
    <n v="518.505"/>
    <n v="9.2910827866112751"/>
    <n v="3.2363466397531977"/>
  </r>
  <r>
    <x v="3"/>
    <x v="3"/>
    <x v="1"/>
    <x v="9"/>
    <m/>
    <s v="Open Cell"/>
    <n v="75"/>
    <s v="3840 x 2160"/>
    <n v="1000000"/>
    <s v="COB"/>
    <s v="PCB"/>
    <n v="12000"/>
    <n v="1000"/>
    <n v="0.153"/>
    <n v="11.475"/>
    <n v="0.23725423976261129"/>
    <n v="8.9474566806124922E-2"/>
  </r>
  <r>
    <x v="3"/>
    <x v="3"/>
    <x v="1"/>
    <x v="9"/>
    <m/>
    <s v="Open Cell"/>
    <n v="86"/>
    <s v="3840 x 2160"/>
    <n v="1000000"/>
    <s v="COB"/>
    <s v="PCB"/>
    <n v="18000"/>
    <n v="1200"/>
    <n v="5.6740000000000004"/>
    <n v="487.96400000000006"/>
    <n v="11.568745266789795"/>
    <n v="4.2106011373236454"/>
  </r>
  <r>
    <x v="3"/>
    <x v="3"/>
    <x v="1"/>
    <x v="9"/>
    <m/>
    <s v="Open Cell"/>
    <n v="65"/>
    <s v="7680 x 4320"/>
    <n v="1000000"/>
    <s v="COB"/>
    <s v="PCB"/>
    <n v="12000"/>
    <n v="1000"/>
    <n v="1.7999999999999999E-2"/>
    <n v="1.17"/>
    <n v="2.0965211252225519E-2"/>
    <n v="1.1375662201596958E-2"/>
  </r>
  <r>
    <x v="3"/>
    <x v="3"/>
    <x v="1"/>
    <x v="9"/>
    <m/>
    <s v="Open Cell"/>
    <n v="75"/>
    <s v="7680 x 4320"/>
    <n v="1000000"/>
    <s v="COB"/>
    <s v="PCB"/>
    <n v="16000"/>
    <n v="2000"/>
    <n v="3.3620000000000001"/>
    <n v="252.15"/>
    <n v="5.2133905495548962"/>
    <n v="2.8704869405696014"/>
  </r>
  <r>
    <x v="3"/>
    <x v="3"/>
    <x v="1"/>
    <x v="9"/>
    <m/>
    <s v="Open Cell"/>
    <n v="86"/>
    <s v="7680 x 4320"/>
    <n v="1000000"/>
    <s v="COB"/>
    <s v="PCB"/>
    <n v="28800"/>
    <n v="2400"/>
    <n v="2E-3"/>
    <n v="0.17200000000000001"/>
    <n v="4.0778093996439177E-3"/>
    <n v="2.1668780001200998E-3"/>
  </r>
  <r>
    <x v="3"/>
    <x v="3"/>
    <x v="1"/>
    <x v="5"/>
    <s v="2022 Model"/>
    <s v="Open Cell"/>
    <n v="43"/>
    <s v="3840 x 2160"/>
    <n v="1000000"/>
    <s v="POB"/>
    <s v="PCB"/>
    <n v="3614.6269090909086"/>
    <n v="301.21890909090905"/>
    <n v="23.548999999999999"/>
    <n v="1012.607"/>
    <n v="12.003541694026826"/>
    <n v="5.6886887454375694"/>
  </r>
  <r>
    <x v="3"/>
    <x v="3"/>
    <x v="1"/>
    <x v="5"/>
    <s v="2022 Model"/>
    <s v="Open Cell"/>
    <n v="50"/>
    <s v="3840 x 2160"/>
    <n v="1000000"/>
    <s v="COB"/>
    <s v="PCB"/>
    <n v="4887.272727272727"/>
    <n v="407.27272727272725"/>
    <n v="31.026"/>
    <n v="1551.3"/>
    <n v="21.382861417210684"/>
    <n v="8.7149929348674284"/>
  </r>
  <r>
    <x v="3"/>
    <x v="3"/>
    <x v="1"/>
    <x v="5"/>
    <s v="2022 Model"/>
    <s v="Open Cell"/>
    <n v="55"/>
    <s v="3840 x 2160"/>
    <n v="1000000"/>
    <s v="COB"/>
    <s v="PCB"/>
    <n v="6283.636363636364"/>
    <n v="523.63636363636363"/>
    <n v="87.075000000000003"/>
    <n v="4789.125"/>
    <n v="72.613753499109791"/>
    <n v="26.904654508603738"/>
  </r>
  <r>
    <x v="3"/>
    <x v="3"/>
    <x v="1"/>
    <x v="5"/>
    <s v="2022 Model"/>
    <s v="Open Cell"/>
    <n v="65"/>
    <s v="3840 x 2160"/>
    <n v="1000000"/>
    <s v="COB"/>
    <s v="PCB"/>
    <n v="8640"/>
    <n v="720"/>
    <n v="81.087999999999994"/>
    <n v="5270.7199999999993"/>
    <n v="94.445947223359042"/>
    <n v="32.898191842084401"/>
  </r>
  <r>
    <x v="3"/>
    <x v="3"/>
    <x v="1"/>
    <x v="5"/>
    <s v="2022 Model"/>
    <s v="Open Cell"/>
    <n v="75"/>
    <s v="3840 x 2160"/>
    <n v="1000000"/>
    <s v="COB"/>
    <s v="PCB"/>
    <n v="10909.09090909091"/>
    <n v="909.09090909090912"/>
    <n v="54.573999999999998"/>
    <n v="4093.0499999999997"/>
    <n v="84.626881573887246"/>
    <n v="31.914934698545501"/>
  </r>
  <r>
    <x v="3"/>
    <x v="3"/>
    <x v="1"/>
    <x v="5"/>
    <s v="2022 Model"/>
    <s v="Open Cell"/>
    <n v="85"/>
    <s v="3840 x 2160"/>
    <n v="1000000"/>
    <s v="COB"/>
    <s v="PCB"/>
    <n v="14400"/>
    <n v="1200"/>
    <n v="45.432000000000002"/>
    <n v="3861.7200000000003"/>
    <n v="90.489821508747767"/>
    <n v="33.714492575059545"/>
  </r>
  <r>
    <x v="3"/>
    <x v="3"/>
    <x v="1"/>
    <x v="5"/>
    <s v="2022 Model"/>
    <s v="Open Cell"/>
    <n v="98"/>
    <s v="3840 x 2160"/>
    <n v="1000000"/>
    <s v="COB"/>
    <s v="PCB"/>
    <n v="19141.53633217993"/>
    <n v="1595.1280276816608"/>
    <n v="1.7649999999999999"/>
    <n v="172.97"/>
    <n v="4.6730118849329365"/>
    <n v="1.9646750988833892"/>
  </r>
  <r>
    <x v="3"/>
    <x v="3"/>
    <x v="1"/>
    <x v="5"/>
    <s v="2022 Model"/>
    <s v="Open Cell"/>
    <n v="55"/>
    <s v="7680 x 4320"/>
    <n v="1000000"/>
    <s v="COB"/>
    <s v="PCB"/>
    <n v="7873.1360946745563"/>
    <n v="962.27218934911241"/>
    <n v="3.5569999999999999"/>
    <n v="195.63499999999999"/>
    <n v="2.9662603640118692"/>
    <n v="1.7971330486575734"/>
  </r>
  <r>
    <x v="3"/>
    <x v="3"/>
    <x v="1"/>
    <x v="5"/>
    <s v="2022 Model"/>
    <s v="Open Cell"/>
    <n v="65"/>
    <s v="7680 x 4320"/>
    <n v="1000000"/>
    <s v="COB"/>
    <s v="PCB"/>
    <n v="10996.363636363636"/>
    <n v="1221.8181818181818"/>
    <n v="10.584"/>
    <n v="687.95999999999992"/>
    <n v="12.327544216308604"/>
    <n v="6.688889374539011"/>
  </r>
  <r>
    <x v="3"/>
    <x v="3"/>
    <x v="1"/>
    <x v="5"/>
    <s v="2022 Model"/>
    <s v="Open Cell"/>
    <n v="75"/>
    <s v="7680 x 4320"/>
    <n v="1000000"/>
    <s v="COB"/>
    <s v="PCB"/>
    <n v="15708.764159999995"/>
    <n v="1745.4182399999995"/>
    <n v="7.99"/>
    <n v="599.25"/>
    <n v="12.389943632047478"/>
    <n v="6.8218889515619017"/>
  </r>
  <r>
    <x v="3"/>
    <x v="3"/>
    <x v="1"/>
    <x v="5"/>
    <s v="2022 Model"/>
    <s v="Open Cell"/>
    <n v="85"/>
    <s v="7680 x 4320"/>
    <n v="1000000"/>
    <s v="COB"/>
    <s v="PCB"/>
    <n v="19145.454545454544"/>
    <n v="2127.272727272727"/>
    <n v="4.7119999999999997"/>
    <n v="400.52"/>
    <n v="9.3851919120712157"/>
    <n v="5.1051645682829552"/>
  </r>
  <r>
    <x v="3"/>
    <x v="3"/>
    <x v="1"/>
    <x v="16"/>
    <s v="Bravia 7"/>
    <m/>
    <n v="65"/>
    <s v="3840 x 2160"/>
    <n v="1000000"/>
    <s v="POB"/>
    <s v="PCB"/>
    <n v="6240"/>
    <n v="1560"/>
    <n v="19.498999999999999"/>
    <n v="1267.4349999999999"/>
    <n v="22.711147455952521"/>
    <n v="7.9109343272593202"/>
  </r>
  <r>
    <x v="3"/>
    <x v="3"/>
    <x v="1"/>
    <x v="16"/>
    <s v="Bravia 7"/>
    <m/>
    <n v="75"/>
    <s v="3840 x 2160"/>
    <n v="1000000"/>
    <s v="POB"/>
    <s v="PCB"/>
    <n v="7680"/>
    <n v="1920"/>
    <n v="7.5"/>
    <n v="562.5"/>
    <n v="11.630109792284866"/>
    <n v="6.4035252987126734"/>
  </r>
  <r>
    <x v="3"/>
    <x v="3"/>
    <x v="1"/>
    <x v="16"/>
    <s v="Bravia 7"/>
    <m/>
    <n v="85"/>
    <s v="3840 x 2160"/>
    <n v="1000000"/>
    <s v="POB"/>
    <s v="PCB"/>
    <n v="11232"/>
    <n v="2808"/>
    <n v="4.5"/>
    <n v="382.5"/>
    <n v="8.9629379465875356"/>
    <n v="3.3393911029179422"/>
  </r>
  <r>
    <x v="3"/>
    <x v="3"/>
    <x v="1"/>
    <x v="1"/>
    <s v="55R635"/>
    <s v="Open Cell"/>
    <n v="55"/>
    <s v="3840 x 2160"/>
    <n v="1000000"/>
    <s v="POB"/>
    <s v="PCB"/>
    <n v="2048"/>
    <n v="128"/>
    <n v="51.9"/>
    <n v="2854.5"/>
    <n v="43.280549027893173"/>
    <n v="16.03619372950369"/>
  </r>
  <r>
    <x v="3"/>
    <x v="3"/>
    <x v="1"/>
    <x v="1"/>
    <s v="65R635"/>
    <s v="ChinaStar"/>
    <n v="65"/>
    <s v="3840 x 2160"/>
    <n v="1000000"/>
    <s v="POB"/>
    <s v="PCB"/>
    <n v="2560"/>
    <n v="160"/>
    <n v="101.2"/>
    <n v="6578"/>
    <n v="117.87107659584569"/>
    <n v="41.057826243327519"/>
  </r>
  <r>
    <x v="3"/>
    <x v="3"/>
    <x v="1"/>
    <x v="1"/>
    <s v="75R635"/>
    <s v="ChinaStar"/>
    <n v="75"/>
    <s v="3840 x 2160"/>
    <n v="1000000"/>
    <s v="POB"/>
    <s v="PCB"/>
    <n v="3840"/>
    <n v="240"/>
    <n v="58.1"/>
    <n v="4357.5"/>
    <n v="90.094583857566775"/>
    <n v="33.97694334271803"/>
  </r>
  <r>
    <x v="3"/>
    <x v="3"/>
    <x v="1"/>
    <x v="1"/>
    <s v="85R635"/>
    <s v="ChinaStar"/>
    <n v="85"/>
    <s v="3840 x 2160"/>
    <n v="1000000"/>
    <s v="POB"/>
    <s v="PCB"/>
    <n v="7168"/>
    <n v="448"/>
    <n v="60.7"/>
    <n v="5159.5"/>
    <n v="120.90007407952521"/>
    <n v="45.044675543804239"/>
  </r>
  <r>
    <x v="3"/>
    <x v="3"/>
    <x v="1"/>
    <x v="1"/>
    <m/>
    <s v="Open Cell"/>
    <n v="98"/>
    <s v="3840 x 2160"/>
    <n v="1000000"/>
    <s v="POB"/>
    <s v="PCB"/>
    <n v="5120"/>
    <n v="320"/>
    <n v="20.100000000000001"/>
    <n v="1969.8000000000002"/>
    <n v="53.216735913400584"/>
    <n v="22.373920389550214"/>
  </r>
  <r>
    <x v="3"/>
    <x v="3"/>
    <x v="1"/>
    <x v="1"/>
    <m/>
    <s v="Open Cell"/>
    <n v="115"/>
    <s v="3840 x 2160"/>
    <n v="1000000"/>
    <s v="COB"/>
    <s v="PCB"/>
    <n v="21040"/>
    <n v="5260"/>
    <n v="0.3"/>
    <n v="34.5"/>
    <n v="1.0937472142433236"/>
    <n v="0.400726932350153"/>
  </r>
  <r>
    <x v="3"/>
    <x v="3"/>
    <x v="1"/>
    <x v="6"/>
    <m/>
    <s v="Open Cell"/>
    <n v="55"/>
    <s v="3840 x 2160"/>
    <n v="1000000"/>
    <s v="POB"/>
    <s v="PCB"/>
    <n v="2000"/>
    <n v="160"/>
    <n v="0.5"/>
    <n v="27.5"/>
    <n v="0.41696097329376852"/>
    <n v="0.15449126907036309"/>
  </r>
  <r>
    <x v="3"/>
    <x v="3"/>
    <x v="1"/>
    <x v="6"/>
    <m/>
    <s v="Open Cell"/>
    <n v="65"/>
    <s v="3840 x 2160"/>
    <n v="1000000"/>
    <s v="POB"/>
    <s v="PCB"/>
    <n v="2560"/>
    <n v="160"/>
    <n v="5"/>
    <n v="325"/>
    <n v="5.8236697922848668"/>
    <n v="2.0285487274371303"/>
  </r>
  <r>
    <x v="3"/>
    <x v="3"/>
    <x v="1"/>
    <x v="6"/>
    <s v="Q70"/>
    <s v="Open Cell"/>
    <n v="75"/>
    <s v="3840 x 2160"/>
    <n v="1000000"/>
    <s v="POB"/>
    <s v="PCB"/>
    <n v="4000"/>
    <n v="252"/>
    <n v="4.8"/>
    <n v="360"/>
    <n v="7.4432702670623145"/>
    <n v="2.8070452331333313"/>
  </r>
  <r>
    <x v="3"/>
    <x v="3"/>
    <x v="1"/>
    <x v="6"/>
    <m/>
    <s v="Open Cell"/>
    <n v="85"/>
    <s v="3840 x 2160"/>
    <n v="1000000"/>
    <s v="POB"/>
    <s v="PCB"/>
    <n v="4800"/>
    <n v="300"/>
    <n v="1"/>
    <n v="85"/>
    <n v="1.9917639881305635"/>
    <n v="0.74208691175954267"/>
  </r>
  <r>
    <x v="3"/>
    <x v="3"/>
    <x v="1"/>
    <x v="6"/>
    <m/>
    <s v="Open Cell"/>
    <n v="86"/>
    <s v="3840 x 2160"/>
    <n v="1000000"/>
    <s v="POB"/>
    <s v="PCB"/>
    <n v="8000"/>
    <n v="576"/>
    <n v="7.2"/>
    <n v="619.20000000000005"/>
    <n v="14.680113838718103"/>
    <n v="5.3430257646687069"/>
  </r>
  <r>
    <x v="3"/>
    <x v="3"/>
    <x v="1"/>
    <x v="6"/>
    <m/>
    <s v="Open Cell"/>
    <n v="100"/>
    <s v="3840 x 2160"/>
    <n v="1000000"/>
    <s v="POB"/>
    <s v="PCB"/>
    <n v="9600"/>
    <n v="600"/>
    <n v="10.1"/>
    <n v="1010"/>
    <n v="27.843344332344213"/>
    <n v="11.242616713157071"/>
  </r>
  <r>
    <x v="3"/>
    <x v="3"/>
    <x v="1"/>
    <x v="15"/>
    <m/>
    <s v="Open Cell"/>
    <n v="65"/>
    <s v="3840 x 2160"/>
    <n v="1000000"/>
    <s v="POB"/>
    <s v="PCB"/>
    <n v="9216"/>
    <n v="576"/>
    <n v="2.1"/>
    <n v="136.5"/>
    <n v="2.4459413127596439"/>
    <n v="0.85199046552359481"/>
  </r>
  <r>
    <x v="3"/>
    <x v="3"/>
    <x v="1"/>
    <x v="15"/>
    <m/>
    <s v="Open Cell"/>
    <n v="75"/>
    <s v="3840 x 2160"/>
    <n v="1000000"/>
    <s v="POB"/>
    <s v="PCB"/>
    <n v="9600"/>
    <n v="600"/>
    <n v="4.8"/>
    <n v="360"/>
    <n v="7.4432702670623145"/>
    <n v="2.8070452331333313"/>
  </r>
  <r>
    <x v="3"/>
    <x v="3"/>
    <x v="1"/>
    <x v="15"/>
    <m/>
    <s v="Open Cell"/>
    <n v="85"/>
    <s v="3840 x 2160"/>
    <n v="1000000"/>
    <s v="POB"/>
    <s v="PCB"/>
    <n v="16000"/>
    <n v="1000"/>
    <n v="2.6"/>
    <n v="221"/>
    <n v="5.1785863691394658"/>
    <n v="1.9294259705748109"/>
  </r>
  <r>
    <x v="3"/>
    <x v="3"/>
    <x v="1"/>
    <x v="15"/>
    <m/>
    <s v="Open Cell"/>
    <n v="86"/>
    <s v="3840 x 2160"/>
    <n v="1000000"/>
    <s v="POB"/>
    <s v="PCB"/>
    <n v="16000"/>
    <n v="1000"/>
    <n v="1.4"/>
    <n v="120.39999999999999"/>
    <n v="2.8544665797507425"/>
    <n v="1.0389216764633598"/>
  </r>
  <r>
    <x v="3"/>
    <x v="3"/>
    <x v="1"/>
    <x v="15"/>
    <m/>
    <s v="Open Cell"/>
    <n v="98"/>
    <s v="3840 x 2160"/>
    <n v="1000000"/>
    <s v="POB"/>
    <s v="PCB"/>
    <n v="19200"/>
    <n v="1200"/>
    <n v="0.7"/>
    <n v="68.599999999999994"/>
    <n v="1.8533191611632041"/>
    <n v="0.77919125734751982"/>
  </r>
  <r>
    <x v="3"/>
    <x v="3"/>
    <x v="1"/>
    <x v="15"/>
    <m/>
    <s v="Open Cell"/>
    <n v="100"/>
    <s v="3840 x 2160"/>
    <n v="1000000"/>
    <s v="POB"/>
    <s v="PCB"/>
    <n v="19200"/>
    <n v="1200"/>
    <n v="1.3"/>
    <n v="130"/>
    <n v="3.5837967952522258"/>
    <n v="1.4470694779311084"/>
  </r>
  <r>
    <x v="3"/>
    <x v="3"/>
    <x v="1"/>
    <x v="4"/>
    <s v="55E8G"/>
    <s v="Open Cell"/>
    <n v="50"/>
    <s v="3840 x 2160"/>
    <n v="400000"/>
    <s v="POB"/>
    <s v="PCB"/>
    <n v="1800"/>
    <n v="180"/>
    <n v="4.5"/>
    <n v="225"/>
    <n v="3.1013626112759645"/>
    <n v="1.2640194742120616"/>
  </r>
  <r>
    <x v="3"/>
    <x v="3"/>
    <x v="1"/>
    <x v="4"/>
    <s v="55E8G"/>
    <s v="Open Cell"/>
    <n v="55"/>
    <s v="3840 x 2160"/>
    <n v="400000"/>
    <s v="POB"/>
    <s v="PCB"/>
    <n v="2000"/>
    <n v="200"/>
    <n v="48.7"/>
    <n v="2678.5"/>
    <n v="40.611998798813062"/>
    <n v="15.047449607453368"/>
  </r>
  <r>
    <x v="3"/>
    <x v="3"/>
    <x v="1"/>
    <x v="4"/>
    <m/>
    <s v="Open Cell"/>
    <n v="85"/>
    <s v="7680 x 4320"/>
    <n v="400000"/>
    <s v="COB"/>
    <s v="PCB"/>
    <n v="21060"/>
    <n v="2340"/>
    <n v="0.2"/>
    <n v="17"/>
    <n v="0.39835279762611275"/>
    <n v="0.21668780001200999"/>
  </r>
  <r>
    <x v="3"/>
    <x v="3"/>
    <x v="1"/>
    <x v="4"/>
    <m/>
    <s v="Open Cell"/>
    <n v="98"/>
    <s v="3840 x 2160"/>
    <m/>
    <s v="POB"/>
    <s v="PCB"/>
    <n v="6480"/>
    <n v="1620"/>
    <n v="4.8"/>
    <n v="470.4"/>
    <n v="12.708474247976259"/>
    <n v="5.3430257646687069"/>
  </r>
  <r>
    <x v="3"/>
    <x v="3"/>
    <x v="1"/>
    <x v="4"/>
    <m/>
    <s v="Open Cell"/>
    <n v="100"/>
    <s v="3840 x 2160"/>
    <m/>
    <s v="POB"/>
    <s v="PCB"/>
    <n v="6480"/>
    <n v="1620"/>
    <n v="12.6"/>
    <n v="1260"/>
    <n v="34.735261246290804"/>
    <n v="14.025442632255357"/>
  </r>
  <r>
    <x v="3"/>
    <x v="3"/>
    <x v="1"/>
    <x v="4"/>
    <s v="U8KL 65U8KL"/>
    <s v="Open Cell"/>
    <n v="65"/>
    <s v="3840 x 2160"/>
    <m/>
    <s v="POB"/>
    <s v="PCB"/>
    <n v="6400"/>
    <n v="1600"/>
    <n v="78.900000000000006"/>
    <n v="5128.5"/>
    <n v="91.897509322255189"/>
    <n v="32.010498918957914"/>
  </r>
  <r>
    <x v="3"/>
    <x v="3"/>
    <x v="1"/>
    <x v="4"/>
    <s v="U8KL 75U8KL"/>
    <s v="Open Cell"/>
    <n v="75"/>
    <s v="3840 x 2160"/>
    <m/>
    <s v="POB"/>
    <s v="PCB"/>
    <n v="8000"/>
    <n v="2000"/>
    <n v="44.5"/>
    <n v="3337.5"/>
    <n v="69.005318100890207"/>
    <n v="26.023648515506924"/>
  </r>
  <r>
    <x v="3"/>
    <x v="3"/>
    <x v="1"/>
    <x v="4"/>
    <s v="U8KL 85 U8KL"/>
    <s v="Open Cell"/>
    <n v="85"/>
    <s v="3840 x 2160"/>
    <m/>
    <s v="POB"/>
    <s v="PCB"/>
    <n v="9600"/>
    <n v="2400"/>
    <n v="25.9"/>
    <n v="2201.5"/>
    <n v="51.586687292581594"/>
    <n v="19.220051014572153"/>
  </r>
  <r>
    <x v="3"/>
    <x v="3"/>
    <x v="1"/>
    <x v="14"/>
    <s v="XLED EP1 55"/>
    <s v="Open Cell"/>
    <n v="55"/>
    <s v="3840 x 2160"/>
    <m/>
    <s v="COB"/>
    <s v="PCB"/>
    <n v="8000"/>
    <n v="2000"/>
    <n v="3.49"/>
    <n v="191.95000000000002"/>
    <n v="2.9103875935905044"/>
    <n v="1.0783490581111346"/>
  </r>
  <r>
    <x v="3"/>
    <x v="3"/>
    <x v="1"/>
    <x v="14"/>
    <s v="XLED EP1 60"/>
    <s v="Open Cell"/>
    <n v="60"/>
    <s v="3840 x 2160"/>
    <m/>
    <s v="COB"/>
    <s v="PCB"/>
    <n v="8000"/>
    <n v="2000"/>
    <n v="0.33500000000000002"/>
    <n v="20.100000000000001"/>
    <n v="0.33246607192878341"/>
    <n v="0.11386006530485761"/>
  </r>
  <r>
    <x v="3"/>
    <x v="3"/>
    <x v="1"/>
    <x v="14"/>
    <s v="XLED EP1 65"/>
    <s v="Open Cell"/>
    <n v="65"/>
    <s v="3840 x 2160"/>
    <m/>
    <s v="COB"/>
    <s v="PCB"/>
    <n v="8000"/>
    <n v="2000"/>
    <n v="1.0449999999999999"/>
    <n v="67.924999999999997"/>
    <n v="1.2171469865875371"/>
    <n v="0.42396668403436016"/>
  </r>
  <r>
    <x v="3"/>
    <x v="3"/>
    <x v="1"/>
    <x v="14"/>
    <s v="XLED EP1 70"/>
    <s v="Open Cell"/>
    <n v="70"/>
    <s v="3840 x 2160"/>
    <m/>
    <s v="COB"/>
    <s v="PCB"/>
    <n v="8000"/>
    <n v="2000"/>
    <n v="0.33500000000000002"/>
    <n v="23.450000000000003"/>
    <n v="0.45252326456973296"/>
    <n v="0.14950404121211652"/>
  </r>
  <r>
    <x v="3"/>
    <x v="3"/>
    <x v="1"/>
    <x v="14"/>
    <s v="XLED EP1 75"/>
    <s v="Open Cell"/>
    <n v="75"/>
    <s v="3840 x 2160"/>
    <m/>
    <s v="COB"/>
    <s v="PCB"/>
    <n v="8000"/>
    <n v="2000"/>
    <n v="0.115"/>
    <n v="8.625"/>
    <n v="0.17832835014836795"/>
    <n v="6.7252125377152722E-2"/>
  </r>
  <r>
    <x v="3"/>
    <x v="3"/>
    <x v="1"/>
    <x v="14"/>
    <s v="XLED DX1"/>
    <s v="Open Cell"/>
    <n v="65"/>
    <s v="7680 x 4320"/>
    <n v="1000000"/>
    <s v="COB"/>
    <s v="PCB"/>
    <n v="12096"/>
    <n v="1344"/>
    <n v="0.57499999999999996"/>
    <n v="37.375"/>
    <n v="0.66972202611275955"/>
    <n v="0.23328310365526997"/>
  </r>
  <r>
    <x v="3"/>
    <x v="3"/>
    <x v="1"/>
    <x v="14"/>
    <s v="XLED DX1"/>
    <s v="Open Cell"/>
    <n v="75"/>
    <s v="7680 x 4320"/>
    <n v="1000000"/>
    <s v="COB"/>
    <s v="PCB"/>
    <n v="17279.640575999994"/>
    <n v="1919.9600639999994"/>
    <n v="0.32500000000000001"/>
    <n v="24.375"/>
    <n v="0.50397142433234421"/>
    <n v="0.19006035432673596"/>
  </r>
  <r>
    <x v="3"/>
    <x v="3"/>
    <x v="1"/>
    <x v="14"/>
    <s v="XLED DX1"/>
    <s v="Open Cell"/>
    <n v="85"/>
    <s v="7680 x 4320"/>
    <n v="1000000"/>
    <s v="COB"/>
    <s v="PCB"/>
    <n v="21060"/>
    <n v="2340"/>
    <n v="0.125"/>
    <n v="10.625"/>
    <n v="0.24897049851632044"/>
    <n v="0.13542987500750625"/>
  </r>
  <r>
    <x v="3"/>
    <x v="3"/>
    <x v="1"/>
    <x v="8"/>
    <s v="5 SE"/>
    <m/>
    <n v="65"/>
    <s v="3840 x 2160"/>
    <n v="1000000"/>
    <s v="COB"/>
    <s v="PCB"/>
    <n v="37440"/>
    <n v="2340"/>
    <n v="0.2"/>
    <n v="13"/>
    <n v="0.23294679169139468"/>
    <n v="8.1141949097485219E-2"/>
  </r>
  <r>
    <x v="3"/>
    <x v="3"/>
    <x v="1"/>
    <x v="8"/>
    <s v="S6 Pro"/>
    <s v="BOE"/>
    <n v="65"/>
    <s v="3840 x 2160"/>
    <n v="1000000"/>
    <s v="POB"/>
    <s v="PCB"/>
    <n v="3696"/>
    <n v="231"/>
    <n v="1.2"/>
    <n v="78"/>
    <n v="1.3976807501483679"/>
    <n v="0.48685169458491123"/>
  </r>
  <r>
    <x v="3"/>
    <x v="3"/>
    <x v="1"/>
    <x v="8"/>
    <s v="S6 Pro"/>
    <s v="BOE"/>
    <n v="75"/>
    <s v="3840 x 2160"/>
    <n v="1000000"/>
    <s v="POB"/>
    <s v="PCB"/>
    <n v="4992"/>
    <n v="312"/>
    <n v="3.6"/>
    <n v="270"/>
    <n v="5.5824527002967361"/>
    <n v="2.1052839248499984"/>
  </r>
  <r>
    <x v="3"/>
    <x v="3"/>
    <x v="1"/>
    <x v="8"/>
    <s v="S6 Pro"/>
    <s v="BOE"/>
    <n v="98"/>
    <s v="3840 x 2160"/>
    <n v="1000000"/>
    <s v="POB"/>
    <s v="PCB"/>
    <n v="16080"/>
    <n v="1005"/>
    <n v="0.7"/>
    <n v="68.599999999999994"/>
    <n v="1.8533191611632041"/>
    <n v="0.77919125734751982"/>
  </r>
  <r>
    <x v="3"/>
    <x v="3"/>
    <x v="1"/>
    <x v="32"/>
    <m/>
    <m/>
    <n v="65"/>
    <s v="3840 x 2160"/>
    <m/>
    <s v="POB"/>
    <s v="PCB"/>
    <n v="8640"/>
    <n v="540"/>
    <n v="0.4"/>
    <n v="26"/>
    <n v="0.46589358338278936"/>
    <n v="0.16228389819497044"/>
  </r>
  <r>
    <x v="3"/>
    <x v="3"/>
    <x v="1"/>
    <x v="32"/>
    <m/>
    <m/>
    <n v="75"/>
    <s v="3840 x 2160"/>
    <m/>
    <s v="POB"/>
    <s v="PCB"/>
    <n v="4096"/>
    <n v="1024"/>
    <n v="0.4"/>
    <n v="30"/>
    <n v="0.62027252225519292"/>
    <n v="0.2339204360944443"/>
  </r>
  <r>
    <x v="3"/>
    <x v="3"/>
    <x v="1"/>
    <x v="32"/>
    <m/>
    <m/>
    <n v="85"/>
    <s v="3840 x 2160"/>
    <m/>
    <s v="POB"/>
    <s v="PCB"/>
    <n v="9600"/>
    <n v="2400"/>
    <n v="0.01"/>
    <n v="0.85"/>
    <n v="1.9917639881305637E-2"/>
    <n v="7.4208691175954265E-3"/>
  </r>
  <r>
    <x v="3"/>
    <x v="3"/>
    <x v="1"/>
    <x v="33"/>
    <m/>
    <m/>
    <n v="75"/>
    <s v="3840 x 2160"/>
    <m/>
    <s v="POB"/>
    <s v="PCB"/>
    <n v="4096"/>
    <n v="1024"/>
    <n v="0.3"/>
    <n v="22.5"/>
    <n v="0.46520439169139466"/>
    <n v="0.17544032707083321"/>
  </r>
  <r>
    <x v="3"/>
    <x v="3"/>
    <x v="1"/>
    <x v="33"/>
    <m/>
    <m/>
    <n v="85"/>
    <s v="3840 x 2160"/>
    <m/>
    <s v="POB"/>
    <s v="PCB"/>
    <n v="9600"/>
    <n v="2400"/>
    <n v="1"/>
    <n v="85"/>
    <n v="1.9917639881305635"/>
    <n v="0.74208691175954267"/>
  </r>
  <r>
    <x v="3"/>
    <x v="3"/>
    <x v="1"/>
    <x v="21"/>
    <m/>
    <m/>
    <n v="55"/>
    <s v="3840 x 2160"/>
    <m/>
    <s v="POB"/>
    <s v="PCB"/>
    <n v="6528"/>
    <n v="408"/>
    <n v="0.1"/>
    <n v="5.5"/>
    <n v="8.3392194658753707E-2"/>
    <n v="3.0898253814072622E-2"/>
  </r>
  <r>
    <x v="3"/>
    <x v="3"/>
    <x v="1"/>
    <x v="21"/>
    <m/>
    <m/>
    <n v="65"/>
    <s v="3840 x 2160"/>
    <m/>
    <s v="COB"/>
    <s v="PCB"/>
    <n v="8512"/>
    <n v="532"/>
    <n v="15.2"/>
    <n v="988"/>
    <n v="17.703956168545997"/>
    <n v="6.1667881314088753"/>
  </r>
  <r>
    <x v="3"/>
    <x v="3"/>
    <x v="1"/>
    <x v="21"/>
    <m/>
    <m/>
    <n v="75"/>
    <s v="3840 x 2160"/>
    <m/>
    <s v="COB"/>
    <s v="PCB"/>
    <n v="16384"/>
    <n v="1024"/>
    <n v="17.2"/>
    <n v="1290"/>
    <n v="26.671718456973291"/>
    <n v="10.058578752061102"/>
  </r>
  <r>
    <x v="3"/>
    <x v="3"/>
    <x v="1"/>
    <x v="21"/>
    <m/>
    <m/>
    <n v="85"/>
    <s v="3840 x 2160"/>
    <m/>
    <s v="COB"/>
    <s v="PCB"/>
    <n v="14400"/>
    <n v="900"/>
    <n v="21.3"/>
    <n v="1810.5"/>
    <n v="42.424572947181012"/>
    <n v="15.806451220478259"/>
  </r>
  <r>
    <x v="3"/>
    <x v="3"/>
    <x v="1"/>
    <x v="21"/>
    <m/>
    <m/>
    <n v="86"/>
    <s v="3840 x 2160"/>
    <m/>
    <s v="COB"/>
    <s v="PCB"/>
    <n v="16000"/>
    <n v="1000"/>
    <n v="0.3"/>
    <n v="25.8"/>
    <n v="0.61167140994658764"/>
    <n v="0.22262607352786279"/>
  </r>
  <r>
    <x v="3"/>
    <x v="3"/>
    <x v="1"/>
    <x v="21"/>
    <m/>
    <m/>
    <n v="98"/>
    <s v="3840 x 2160"/>
    <m/>
    <s v="COB"/>
    <s v="PCB"/>
    <n v="17472"/>
    <n v="1092"/>
    <n v="0.1"/>
    <n v="9.8000000000000007"/>
    <n v="0.26475988016617202"/>
    <n v="0.11131303676393141"/>
  </r>
  <r>
    <x v="3"/>
    <x v="3"/>
    <x v="1"/>
    <x v="17"/>
    <m/>
    <s v="Open Cell"/>
    <n v="55"/>
    <s v="3840 x 2160"/>
    <n v="1000000"/>
    <s v="POB"/>
    <s v="PCB"/>
    <n v="6804.6390532544374"/>
    <n v="567.05325443786978"/>
    <n v="8.9250000000000007"/>
    <n v="490.87500000000006"/>
    <n v="7.442753373293769"/>
    <n v="2.7576691529059816"/>
  </r>
  <r>
    <x v="3"/>
    <x v="3"/>
    <x v="1"/>
    <x v="17"/>
    <m/>
    <s v="Open Cell"/>
    <n v="65"/>
    <s v="3840 x 2160"/>
    <n v="1000000"/>
    <s v="POB"/>
    <s v="PCB"/>
    <n v="9504"/>
    <n v="792"/>
    <n v="12.494999999999999"/>
    <n v="812.17499999999995"/>
    <n v="14.553350810919881"/>
    <n v="5.0693432698653886"/>
  </r>
  <r>
    <x v="3"/>
    <x v="3"/>
    <x v="1"/>
    <x v="17"/>
    <m/>
    <s v="Open Cell"/>
    <n v="75"/>
    <s v="3840 x 2160"/>
    <n v="1000000"/>
    <s v="COB"/>
    <s v="PCB"/>
    <n v="13685.759999999997"/>
    <n v="1140.4799999999998"/>
    <n v="7.14"/>
    <n v="535.5"/>
    <n v="11.071864522255192"/>
    <n v="4.1754797842858293"/>
  </r>
  <r>
    <x v="4"/>
    <x v="0"/>
    <x v="3"/>
    <x v="0"/>
    <s v="iPad Pro"/>
    <s v="LGD/Sharp"/>
    <n v="12.9"/>
    <s v="2732 x 2048"/>
    <n v="1000000"/>
    <s v="COB"/>
    <s v="FPC"/>
    <n v="10384"/>
    <n v="2596"/>
    <n v="187"/>
    <n v="2412.3000000000002"/>
    <n v="9.6354119777642371"/>
    <n v="45.079675178484365"/>
  </r>
  <r>
    <x v="4"/>
    <x v="0"/>
    <x v="2"/>
    <x v="3"/>
    <s v="Creator Z16"/>
    <s v="AUO"/>
    <n v="16"/>
    <s v="2560 x 1600"/>
    <n v="1000000"/>
    <s v="COB"/>
    <s v="FPC"/>
    <n v="4000"/>
    <n v="1152"/>
    <n v="20"/>
    <n v="320"/>
    <n v="1.4845928988764043"/>
    <n v="2.86"/>
  </r>
  <r>
    <x v="4"/>
    <x v="0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8"/>
  </r>
  <r>
    <x v="4"/>
    <x v="0"/>
    <x v="2"/>
    <x v="3"/>
    <s v="Titan GT77 HX 13V"/>
    <s v="AUO"/>
    <n v="17.3"/>
    <s v="3840 x 2160"/>
    <n v="1000000"/>
    <s v="COB"/>
    <s v="FPC"/>
    <n v="4032"/>
    <n v="1008"/>
    <n v="20"/>
    <n v="346"/>
    <n v="1.6501454505400592"/>
    <n v="3.2"/>
  </r>
  <r>
    <x v="4"/>
    <x v="0"/>
    <x v="2"/>
    <x v="3"/>
    <s v="Titan 18X / Raider 18HX / Stealth 18 AI Studio"/>
    <m/>
    <n v="18"/>
    <s v="3840 x 2400"/>
    <n v="1000000"/>
    <s v="COB"/>
    <s v="FPC"/>
    <n v="4000"/>
    <n v="1000"/>
    <n v="10"/>
    <n v="180"/>
    <n v="0.93946894382022461"/>
    <n v="1.6"/>
  </r>
  <r>
    <x v="4"/>
    <x v="0"/>
    <x v="2"/>
    <x v="0"/>
    <s v="Macbook"/>
    <s v="LGD/Sharp"/>
    <n v="14.2"/>
    <s v="3024 x 1964"/>
    <n v="1000000"/>
    <s v="COB"/>
    <s v="FPC"/>
    <n v="10384"/>
    <n v="2596"/>
    <n v="1000"/>
    <n v="14200"/>
    <n v="59.423948554645534"/>
    <n v="178"/>
  </r>
  <r>
    <x v="4"/>
    <x v="0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124.2"/>
  </r>
  <r>
    <x v="4"/>
    <x v="0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2.145"/>
  </r>
  <r>
    <x v="4"/>
    <x v="0"/>
    <x v="2"/>
    <x v="13"/>
    <s v="AERO 17"/>
    <s v="AUO"/>
    <n v="17.3"/>
    <s v="3840 x 2160"/>
    <n v="1000000"/>
    <s v="COB"/>
    <s v="FPC"/>
    <n v="4000"/>
    <n v="1152"/>
    <n v="20"/>
    <n v="346"/>
    <n v="1.6501454505400592"/>
    <n v="3.2"/>
  </r>
  <r>
    <x v="4"/>
    <x v="0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2.4"/>
  </r>
  <r>
    <x v="4"/>
    <x v="0"/>
    <x v="2"/>
    <x v="7"/>
    <s v="PREDATOR HELIOS 500"/>
    <s v="AUO"/>
    <n v="16"/>
    <s v="2560 x 1600"/>
    <n v="1000000"/>
    <s v="COB"/>
    <s v="FPC"/>
    <n v="4000"/>
    <n v="1152"/>
    <n v="40"/>
    <n v="640"/>
    <n v="2.9691857977528087"/>
    <n v="5.72"/>
  </r>
  <r>
    <x v="4"/>
    <x v="0"/>
    <x v="2"/>
    <x v="7"/>
    <s v="PREDATOR HELIOS 500"/>
    <s v="AUO"/>
    <n v="18"/>
    <s v="2560 x 1600"/>
    <n v="1000000"/>
    <s v="COB"/>
    <s v="FPC"/>
    <n v="4000"/>
    <n v="1152"/>
    <n v="25"/>
    <n v="450"/>
    <n v="2.3486723595505619"/>
    <n v="4"/>
  </r>
  <r>
    <x v="4"/>
    <x v="0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3.2"/>
  </r>
  <r>
    <x v="4"/>
    <x v="0"/>
    <x v="2"/>
    <x v="7"/>
    <s v="Predator Triton 14 (PT14-51)"/>
    <s v="AUO"/>
    <n v="14"/>
    <s v="2560 x 1600"/>
    <n v="1000000"/>
    <s v="COB"/>
    <s v="FPC"/>
    <n v="4000"/>
    <n v="1152"/>
    <n v="30"/>
    <n v="420"/>
    <n v="1.7049621573033702"/>
    <n v="3.84"/>
  </r>
  <r>
    <x v="4"/>
    <x v="0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5.72"/>
  </r>
  <r>
    <x v="4"/>
    <x v="0"/>
    <x v="2"/>
    <x v="2"/>
    <s v="ROG Zephyrus Duo 16"/>
    <s v="AUO"/>
    <n v="16.2"/>
    <s v="3456 x 2234"/>
    <n v="1000000"/>
    <s v="COB"/>
    <s v="FPC"/>
    <n v="4000"/>
    <n v="512"/>
    <n v="15"/>
    <n v="243"/>
    <n v="1.1578927153246497"/>
    <n v="2.3849999999999998"/>
  </r>
  <r>
    <x v="4"/>
    <x v="0"/>
    <x v="2"/>
    <x v="2"/>
    <s v="Strix Scar 18"/>
    <s v="AUO"/>
    <n v="18"/>
    <s v="2560 x 1600"/>
    <n v="1000000"/>
    <s v="COB"/>
    <s v="FPC"/>
    <n v="9216"/>
    <n v="2304"/>
    <n v="10"/>
    <n v="180"/>
    <n v="0.93946894382022461"/>
    <n v="1.6"/>
  </r>
  <r>
    <x v="4"/>
    <x v="0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11.44"/>
  </r>
  <r>
    <x v="4"/>
    <x v="0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4.7699999999999996"/>
  </r>
  <r>
    <x v="4"/>
    <x v="0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6.72"/>
  </r>
  <r>
    <x v="4"/>
    <x v="0"/>
    <x v="2"/>
    <x v="22"/>
    <s v="Yoga Pro 9i"/>
    <s v="CSOT"/>
    <n v="16"/>
    <s v="3200 x 2000"/>
    <n v="1000000"/>
    <s v="COB"/>
    <s v="FPC"/>
    <n v="6144"/>
    <n v="1536"/>
    <n v="20"/>
    <n v="320"/>
    <n v="1.4845928988764043"/>
    <n v="3.18"/>
  </r>
  <r>
    <x v="4"/>
    <x v="0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3.18"/>
  </r>
  <r>
    <x v="4"/>
    <x v="0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6.36"/>
  </r>
  <r>
    <x v="4"/>
    <x v="0"/>
    <x v="2"/>
    <x v="28"/>
    <s v="Blade 18"/>
    <s v="BOE"/>
    <n v="18"/>
    <s v="2560 x 1600"/>
    <n v="1000000"/>
    <s v="COB"/>
    <s v="FPC"/>
    <n v="8000"/>
    <n v="2000"/>
    <n v="5"/>
    <n v="90"/>
    <n v="0.46973447191011231"/>
    <n v="0.8"/>
  </r>
  <r>
    <x v="4"/>
    <x v="0"/>
    <x v="2"/>
    <x v="30"/>
    <s v="OMEN Transcend 16"/>
    <s v="AUO"/>
    <n v="16.100000000000001"/>
    <s v="2560 x 1440"/>
    <n v="1000000"/>
    <s v="COB"/>
    <s v="FPC"/>
    <n v="4000"/>
    <n v="1000"/>
    <n v="50"/>
    <n v="805.00000000000011"/>
    <n v="3.5729075665281895"/>
    <n v="7.15"/>
  </r>
  <r>
    <x v="4"/>
    <x v="0"/>
    <x v="0"/>
    <x v="0"/>
    <s v="XDR"/>
    <s v="LGD"/>
    <n v="31.5"/>
    <s v="6016 x 3384"/>
    <n v="1000000"/>
    <s v="POB"/>
    <s v="PCB"/>
    <n v="576"/>
    <n v="576"/>
    <n v="0.5"/>
    <n v="15.75"/>
    <n v="0.13677009115727001"/>
    <n v="0.27"/>
  </r>
  <r>
    <x v="4"/>
    <x v="0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5.0199999999999996"/>
  </r>
  <r>
    <x v="4"/>
    <x v="0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5.0199999999999996"/>
  </r>
  <r>
    <x v="4"/>
    <x v="0"/>
    <x v="0"/>
    <x v="2"/>
    <s v="PG32UQXE"/>
    <s v="AUO"/>
    <n v="31.5"/>
    <s v="3840 x 2160"/>
    <n v="1000000"/>
    <s v="POB"/>
    <s v="PCB"/>
    <n v="4608"/>
    <n v="576"/>
    <n v="15"/>
    <n v="472.5"/>
    <n v="4.1031027347181004"/>
    <n v="3.7650000000000001"/>
  </r>
  <r>
    <x v="4"/>
    <x v="0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2.79"/>
  </r>
  <r>
    <x v="4"/>
    <x v="0"/>
    <x v="0"/>
    <x v="7"/>
    <s v="X32 (Predator)"/>
    <s v="AUO"/>
    <n v="31.5"/>
    <s v="3840 x 2160"/>
    <n v="1000000"/>
    <s v="POB"/>
    <s v="PCB"/>
    <n v="2304"/>
    <n v="1152"/>
    <n v="20"/>
    <n v="630"/>
    <n v="5.4708036462908005"/>
    <n v="5.0199999999999996"/>
  </r>
  <r>
    <x v="4"/>
    <x v="0"/>
    <x v="0"/>
    <x v="7"/>
    <s v="X27S"/>
    <s v="AUO"/>
    <n v="27"/>
    <s v="3840 x 2160"/>
    <n v="1000000"/>
    <s v="POB"/>
    <s v="PCB"/>
    <n v="2304"/>
    <n v="512"/>
    <n v="15"/>
    <n v="405"/>
    <n v="3.0145244581602371"/>
    <n v="3.0150000000000001"/>
  </r>
  <r>
    <x v="4"/>
    <x v="0"/>
    <x v="0"/>
    <x v="7"/>
    <s v="Predator X32"/>
    <s v="AUO"/>
    <n v="31.5"/>
    <s v="3840 x 2160"/>
    <n v="1000000"/>
    <s v="POB"/>
    <s v="PCB"/>
    <n v="2304"/>
    <n v="576"/>
    <n v="12"/>
    <n v="378"/>
    <n v="3.2824821877744803"/>
    <n v="3.012"/>
  </r>
  <r>
    <x v="4"/>
    <x v="0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3.7650000000000001"/>
  </r>
  <r>
    <x v="4"/>
    <x v="0"/>
    <x v="0"/>
    <x v="7"/>
    <s v="Predator X32Q FS"/>
    <s v="AUO"/>
    <n v="31.5"/>
    <s v="3440 x 1440"/>
    <n v="1000000"/>
    <s v="POB"/>
    <s v="PCB"/>
    <n v="2304"/>
    <n v="1152"/>
    <n v="5"/>
    <n v="157.5"/>
    <n v="1.1400916883110905"/>
    <n v="1.2549999999999999"/>
  </r>
  <r>
    <x v="4"/>
    <x v="0"/>
    <x v="0"/>
    <x v="7"/>
    <s v="Predator X34 V3"/>
    <s v="AUO"/>
    <n v="34"/>
    <s v="3440 x 1440"/>
    <n v="1000000"/>
    <s v="POB"/>
    <s v="PCB"/>
    <n v="9216"/>
    <n v="2304"/>
    <n v="2"/>
    <n v="68"/>
    <n v="0.53129594021168891"/>
    <n v="0.60199999999999998"/>
  </r>
  <r>
    <x v="4"/>
    <x v="0"/>
    <x v="0"/>
    <x v="7"/>
    <s v="Predator Z57"/>
    <s v="AUO"/>
    <n v="57"/>
    <s v="7680 x 2160"/>
    <n v="1000000"/>
    <s v="POB"/>
    <s v="PCB"/>
    <n v="9216"/>
    <n v="2304"/>
    <n v="2"/>
    <n v="114"/>
    <n v="1.0926406405791855"/>
    <n v="0.83"/>
  </r>
  <r>
    <x v="4"/>
    <x v="0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3.7650000000000001"/>
  </r>
  <r>
    <x v="4"/>
    <x v="0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8.0399999999999991"/>
  </r>
  <r>
    <x v="4"/>
    <x v="0"/>
    <x v="0"/>
    <x v="10"/>
    <s v="AG274QGM"/>
    <s v="LGD"/>
    <n v="27"/>
    <s v="2560 x 1440"/>
    <n v="1000000"/>
    <s v="POB"/>
    <s v="PCB"/>
    <n v="2304"/>
    <n v="576"/>
    <n v="22"/>
    <n v="594"/>
    <n v="4.4213025386350147"/>
    <n v="4.0919999999999996"/>
  </r>
  <r>
    <x v="4"/>
    <x v="0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5.58"/>
  </r>
  <r>
    <x v="4"/>
    <x v="0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10.535"/>
  </r>
  <r>
    <x v="4"/>
    <x v="0"/>
    <x v="0"/>
    <x v="10"/>
    <s v="PD32M"/>
    <s v="AUO"/>
    <n v="31.5"/>
    <s v="3840 x 2160"/>
    <n v="1000000"/>
    <s v="POB"/>
    <s v="PCB"/>
    <n v="2304"/>
    <n v="576"/>
    <n v="20"/>
    <n v="630"/>
    <n v="5.4708036462908005"/>
    <n v="5.0199999999999996"/>
  </r>
  <r>
    <x v="4"/>
    <x v="0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0150000000000001"/>
  </r>
  <r>
    <x v="4"/>
    <x v="0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3.0150000000000001"/>
  </r>
  <r>
    <x v="4"/>
    <x v="0"/>
    <x v="0"/>
    <x v="5"/>
    <s v="Odyssey Neo G7"/>
    <m/>
    <n v="31.5"/>
    <s v="3840 x 2160"/>
    <n v="1000000"/>
    <s v="POB"/>
    <s v="PCB"/>
    <n v="4608"/>
    <n v="1196"/>
    <n v="15"/>
    <n v="472.5"/>
    <n v="4.1031027347181004"/>
    <n v="3.7650000000000001"/>
  </r>
  <r>
    <x v="4"/>
    <x v="0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5.1749999999999998"/>
  </r>
  <r>
    <x v="4"/>
    <x v="0"/>
    <x v="0"/>
    <x v="5"/>
    <s v="Odyssey Neo G8"/>
    <s v="CSOT"/>
    <n v="31.5"/>
    <s v="3840 x 2160"/>
    <n v="1000000"/>
    <s v="POB"/>
    <s v="PCB"/>
    <n v="5000"/>
    <n v="1152"/>
    <n v="8"/>
    <n v="252"/>
    <n v="2.1883214585163202"/>
    <n v="2.008"/>
  </r>
  <r>
    <x v="4"/>
    <x v="0"/>
    <x v="0"/>
    <x v="19"/>
    <m/>
    <s v="HKC"/>
    <n v="27"/>
    <s v="3840 x 2160"/>
    <s v="TBD"/>
    <s v="POB"/>
    <s v="PCB"/>
    <n v="5000"/>
    <n v="1152"/>
    <n v="20"/>
    <n v="540"/>
    <n v="4.0193659442136491"/>
    <n v="4.0199999999999996"/>
  </r>
  <r>
    <x v="4"/>
    <x v="0"/>
    <x v="0"/>
    <x v="19"/>
    <m/>
    <s v="HKC"/>
    <n v="31.5"/>
    <s v="3840 x 2160"/>
    <s v="TBD"/>
    <s v="POB"/>
    <s v="PCB"/>
    <n v="5000"/>
    <n v="1152"/>
    <n v="20"/>
    <n v="630"/>
    <n v="5.4708036462908005"/>
    <n v="5.0199999999999996"/>
  </r>
  <r>
    <x v="4"/>
    <x v="0"/>
    <x v="0"/>
    <x v="3"/>
    <s v="MEG271G"/>
    <s v="AUO"/>
    <n v="27"/>
    <s v="3840 x 2160"/>
    <n v="1000000"/>
    <s v="POB"/>
    <s v="PCB"/>
    <n v="2304"/>
    <n v="576"/>
    <n v="20"/>
    <n v="540"/>
    <n v="4.0193659442136491"/>
    <n v="4.0199999999999996"/>
  </r>
  <r>
    <x v="4"/>
    <x v="0"/>
    <x v="0"/>
    <x v="20"/>
    <s v="M27P20"/>
    <m/>
    <n v="27"/>
    <s v="3840 x 2160"/>
    <s v="TBD"/>
    <s v="POB"/>
    <s v="PCB"/>
    <n v="5000"/>
    <n v="1152"/>
    <n v="20"/>
    <n v="540"/>
    <n v="4.0193659442136491"/>
    <n v="4.0199999999999996"/>
  </r>
  <r>
    <x v="4"/>
    <x v="0"/>
    <x v="0"/>
    <x v="20"/>
    <s v="M32P10"/>
    <m/>
    <n v="31.5"/>
    <s v="3840 x 2160"/>
    <s v="TBD"/>
    <s v="POB"/>
    <s v="PCB"/>
    <n v="5000"/>
    <n v="1152"/>
    <n v="10"/>
    <n v="315"/>
    <n v="2.7354018231454003"/>
    <n v="2.5099999999999998"/>
  </r>
  <r>
    <x v="4"/>
    <x v="0"/>
    <x v="0"/>
    <x v="21"/>
    <m/>
    <m/>
    <n v="27"/>
    <s v="3840 x 2160"/>
    <s v="TBD"/>
    <s v="COB"/>
    <s v="PCB"/>
    <n v="5000"/>
    <n v="1152"/>
    <n v="5"/>
    <n v="135"/>
    <n v="1.0048414860534123"/>
    <n v="1.0049999999999999"/>
  </r>
  <r>
    <x v="4"/>
    <x v="0"/>
    <x v="0"/>
    <x v="21"/>
    <m/>
    <m/>
    <n v="31.5"/>
    <s v="3840 x 2160"/>
    <s v="TBD"/>
    <s v="COB"/>
    <s v="PCB"/>
    <n v="5000"/>
    <n v="1152"/>
    <n v="5"/>
    <n v="157.5"/>
    <n v="1.3677009115727001"/>
    <n v="1.2549999999999999"/>
  </r>
  <r>
    <x v="4"/>
    <x v="0"/>
    <x v="0"/>
    <x v="23"/>
    <m/>
    <m/>
    <n v="27"/>
    <s v="3840 x 2160"/>
    <s v="TBD"/>
    <s v="POB"/>
    <s v="PCB"/>
    <n v="2304"/>
    <n v="576"/>
    <n v="20"/>
    <n v="540"/>
    <n v="4.0193659442136491"/>
    <n v="4.0199999999999996"/>
  </r>
  <r>
    <x v="4"/>
    <x v="0"/>
    <x v="0"/>
    <x v="23"/>
    <m/>
    <m/>
    <n v="31.5"/>
    <s v="3840 x 2160"/>
    <s v="TBD"/>
    <s v="POB"/>
    <s v="PCB"/>
    <n v="4608"/>
    <n v="1152"/>
    <n v="15"/>
    <n v="472.5"/>
    <n v="4.1031027347181004"/>
    <n v="3.7650000000000001"/>
  </r>
  <r>
    <x v="4"/>
    <x v="0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5.0250000000000004"/>
  </r>
  <r>
    <x v="4"/>
    <x v="0"/>
    <x v="0"/>
    <x v="22"/>
    <s v="ThinkVision P27pz-30"/>
    <s v="BOE"/>
    <n v="27"/>
    <s v="3840 x 2160"/>
    <s v="TBD"/>
    <s v="COB"/>
    <s v="PCB"/>
    <n v="4608"/>
    <n v="1152"/>
    <n v="15"/>
    <n v="405"/>
    <n v="3.0145244581602371"/>
    <n v="3.0150000000000001"/>
  </r>
  <r>
    <x v="4"/>
    <x v="0"/>
    <x v="0"/>
    <x v="22"/>
    <s v="ThinkVision P32pz-30"/>
    <s v="BOE"/>
    <n v="31.5"/>
    <s v="3840 x 2160"/>
    <s v="TBD"/>
    <s v="COB"/>
    <s v="PCB"/>
    <n v="9216"/>
    <n v="1152"/>
    <n v="10"/>
    <n v="315"/>
    <n v="2.7354018231454003"/>
    <n v="2.5099999999999998"/>
  </r>
  <r>
    <x v="4"/>
    <x v="0"/>
    <x v="0"/>
    <x v="22"/>
    <s v="Legion Y34wz-30"/>
    <s v="BOE"/>
    <n v="34"/>
    <s v="3440 x 1440"/>
    <s v="TBD"/>
    <s v="COB"/>
    <s v="PCB"/>
    <n v="9216"/>
    <n v="1151"/>
    <n v="2"/>
    <n v="68"/>
    <n v="0.53129594021168891"/>
    <n v="0.60199999999999998"/>
  </r>
  <r>
    <x v="4"/>
    <x v="0"/>
    <x v="0"/>
    <x v="25"/>
    <s v="27M2U"/>
    <s v="AUO"/>
    <n v="27"/>
    <s v="3840 x 2160"/>
    <s v="TBD"/>
    <s v="POB"/>
    <s v="PCB"/>
    <n v="1536"/>
    <n v="384"/>
    <n v="30"/>
    <n v="810"/>
    <n v="6.0290489163204741"/>
    <n v="6.03"/>
  </r>
  <r>
    <x v="4"/>
    <x v="0"/>
    <x v="0"/>
    <x v="25"/>
    <s v="27M2V"/>
    <s v="AUO"/>
    <n v="27"/>
    <s v="3840 x 2160"/>
    <s v="TBD"/>
    <s v="POB"/>
    <s v="PCB"/>
    <n v="2304"/>
    <n v="1152"/>
    <n v="15"/>
    <n v="405"/>
    <n v="3.0145244581602371"/>
    <n v="3.0150000000000001"/>
  </r>
  <r>
    <x v="4"/>
    <x v="0"/>
    <x v="0"/>
    <x v="25"/>
    <s v="32M2V"/>
    <s v="AUO"/>
    <n v="31.5"/>
    <s v="3840 x 2160"/>
    <s v="TBD"/>
    <s v="POB"/>
    <s v="PCB"/>
    <n v="2304"/>
    <n v="1152"/>
    <n v="15"/>
    <n v="472.5"/>
    <n v="4.1031027347181004"/>
    <n v="3.7650000000000001"/>
  </r>
  <r>
    <x v="4"/>
    <x v="0"/>
    <x v="0"/>
    <x v="26"/>
    <m/>
    <s v="AUO"/>
    <n v="27"/>
    <s v="3840 x 2160"/>
    <s v="TBD"/>
    <s v="POB"/>
    <s v="PCB"/>
    <n v="2304"/>
    <n v="1152"/>
    <n v="40"/>
    <n v="1080"/>
    <n v="8.0387318884272982"/>
    <n v="8.0399999999999991"/>
  </r>
  <r>
    <x v="4"/>
    <x v="0"/>
    <x v="0"/>
    <x v="26"/>
    <m/>
    <s v="AUO"/>
    <n v="31.5"/>
    <s v="3840 x 2160"/>
    <s v="TBD"/>
    <s v="POB"/>
    <s v="PCB"/>
    <n v="2304"/>
    <n v="1152"/>
    <n v="25"/>
    <n v="787.5"/>
    <n v="6.8385045578635006"/>
    <n v="6.2750000000000004"/>
  </r>
  <r>
    <x v="4"/>
    <x v="0"/>
    <x v="0"/>
    <x v="26"/>
    <s v="Army M34E7R"/>
    <m/>
    <n v="34"/>
    <s v="3440 x 1440"/>
    <s v="TBD"/>
    <s v="POB"/>
    <s v="PCB"/>
    <n v="2304"/>
    <n v="1152"/>
    <n v="2"/>
    <n v="68"/>
    <n v="0.53129594021168891"/>
    <n v="0.60199999999999998"/>
  </r>
  <r>
    <x v="4"/>
    <x v="0"/>
    <x v="0"/>
    <x v="31"/>
    <s v="GM001J"/>
    <s v="AUP"/>
    <n v="27"/>
    <s v="3840 x 2160"/>
    <s v="TBD"/>
    <s v="POB"/>
    <s v="PCB"/>
    <n v="2304"/>
    <n v="1152"/>
    <n v="5"/>
    <n v="135"/>
    <n v="1.0048414860534123"/>
    <n v="1.0049999999999999"/>
  </r>
  <r>
    <x v="4"/>
    <x v="0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3.72"/>
  </r>
  <r>
    <x v="4"/>
    <x v="0"/>
    <x v="0"/>
    <x v="27"/>
    <s v="XG321UG"/>
    <s v="BOE"/>
    <n v="31.5"/>
    <s v="3840 x 2160"/>
    <n v="1000000"/>
    <s v="POB"/>
    <s v="PCB"/>
    <n v="2304"/>
    <n v="1152"/>
    <n v="5"/>
    <n v="157.5"/>
    <n v="1.3677009115727001"/>
    <n v="1.2549999999999999"/>
  </r>
  <r>
    <x v="4"/>
    <x v="0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3.01"/>
  </r>
  <r>
    <x v="4"/>
    <x v="0"/>
    <x v="0"/>
    <x v="29"/>
    <s v="GP27-FQS"/>
    <s v="CSOT"/>
    <n v="27"/>
    <s v="2560 x 1440"/>
    <s v="TBD"/>
    <s v="POB"/>
    <s v="PCB"/>
    <n v="5000"/>
    <n v="1152"/>
    <n v="10"/>
    <n v="270"/>
    <n v="2.0096829721068246"/>
    <n v="1.86"/>
  </r>
  <r>
    <x v="4"/>
    <x v="0"/>
    <x v="0"/>
    <x v="29"/>
    <s v="GP27QP"/>
    <m/>
    <n v="27"/>
    <s v="2560 x 1440"/>
    <n v="1000000"/>
    <s v="POB"/>
    <s v="PCB"/>
    <n v="5000"/>
    <n v="1152"/>
    <n v="3"/>
    <n v="81"/>
    <n v="0.60290489163204752"/>
    <n v="0.55800000000000005"/>
  </r>
  <r>
    <x v="4"/>
    <x v="0"/>
    <x v="0"/>
    <x v="6"/>
    <s v="F32D80U"/>
    <s v="BOE"/>
    <n v="27"/>
    <s v="2560 x 1440"/>
    <s v="TBD"/>
    <s v="POB"/>
    <s v="PCB"/>
    <n v="5000"/>
    <n v="1152"/>
    <n v="15"/>
    <n v="405"/>
    <n v="3.0145244581602371"/>
    <n v="3.7650000000000001"/>
  </r>
  <r>
    <x v="4"/>
    <x v="0"/>
    <x v="0"/>
    <x v="17"/>
    <m/>
    <m/>
    <n v="27"/>
    <s v="3840 x 2160"/>
    <n v="1000000"/>
    <s v="POB"/>
    <s v="PCB"/>
    <n v="5000"/>
    <n v="1152"/>
    <n v="30"/>
    <n v="810"/>
    <n v="6.0290489163204741"/>
    <n v="6.03"/>
  </r>
  <r>
    <x v="4"/>
    <x v="0"/>
    <x v="0"/>
    <x v="17"/>
    <m/>
    <m/>
    <n v="31.5"/>
    <s v="3840 x 2160"/>
    <s v="TBD"/>
    <s v="POB"/>
    <s v="PCB"/>
    <n v="5000"/>
    <n v="1152"/>
    <n v="81"/>
    <n v="2551.5"/>
    <n v="22.156754767477743"/>
    <n v="20.331"/>
  </r>
  <r>
    <x v="4"/>
    <x v="0"/>
    <x v="0"/>
    <x v="17"/>
    <m/>
    <m/>
    <n v="49"/>
    <s v="5120 x 1440"/>
    <n v="1000000"/>
    <s v="POB"/>
    <s v="PCB"/>
    <n v="5000"/>
    <n v="1152"/>
    <n v="18"/>
    <n v="882"/>
    <n v="7.2671196067330301"/>
    <n v="6.21"/>
  </r>
  <r>
    <x v="4"/>
    <x v="0"/>
    <x v="1"/>
    <x v="9"/>
    <m/>
    <s v="Open Cell"/>
    <n v="55"/>
    <s v="3840 x 2160"/>
    <n v="1000000"/>
    <s v="POB"/>
    <s v="PCB"/>
    <n v="4000"/>
    <n v="500"/>
    <n v="9.4239999999999995"/>
    <n v="518.31999999999994"/>
    <n v="7.8588804246409492"/>
    <n v="2.7046879999999995"/>
  </r>
  <r>
    <x v="4"/>
    <x v="0"/>
    <x v="1"/>
    <x v="9"/>
    <m/>
    <s v="Open Cell"/>
    <n v="65"/>
    <s v="3840 x 2160"/>
    <n v="1000000"/>
    <s v="COB"/>
    <s v="PCB"/>
    <n v="16384"/>
    <n v="1000"/>
    <n v="6.6449999999999996"/>
    <n v="431.92499999999995"/>
    <n v="7.7396571539465873"/>
    <n v="2.5072253706504699"/>
  </r>
  <r>
    <x v="4"/>
    <x v="0"/>
    <x v="1"/>
    <x v="9"/>
    <m/>
    <s v="Open Cell"/>
    <n v="75"/>
    <s v="3840 x 2160"/>
    <n v="1000000"/>
    <s v="COB"/>
    <s v="PCB"/>
    <n v="12000"/>
    <n v="1000"/>
    <n v="3.4180000000000001"/>
    <n v="256.35000000000002"/>
    <n v="5.3002287026706236"/>
    <n v="1.8589306175771343"/>
  </r>
  <r>
    <x v="4"/>
    <x v="0"/>
    <x v="1"/>
    <x v="9"/>
    <m/>
    <s v="Open Cell"/>
    <n v="86"/>
    <s v="3840 x 2160"/>
    <n v="1000000"/>
    <s v="COB"/>
    <s v="PCB"/>
    <n v="18000"/>
    <n v="1200"/>
    <n v="4.3390000000000004"/>
    <n v="373.15400000000005"/>
    <n v="8.8468074925274784"/>
    <n v="2.99452105241593"/>
  </r>
  <r>
    <x v="4"/>
    <x v="0"/>
    <x v="1"/>
    <x v="9"/>
    <m/>
    <s v="Open Cell"/>
    <n v="65"/>
    <s v="7680 x 4320"/>
    <n v="1000000"/>
    <s v="COB"/>
    <s v="PCB"/>
    <n v="12000"/>
    <n v="1000"/>
    <n v="0.46200000000000002"/>
    <n v="30.03"/>
    <n v="0.53810708880712177"/>
    <n v="0.27153705675211942"/>
  </r>
  <r>
    <x v="4"/>
    <x v="0"/>
    <x v="1"/>
    <x v="9"/>
    <m/>
    <s v="Open Cell"/>
    <n v="75"/>
    <s v="7680 x 4320"/>
    <n v="1000000"/>
    <s v="COB"/>
    <s v="PCB"/>
    <n v="16000"/>
    <n v="2000"/>
    <n v="1.6839999999999999"/>
    <n v="126.3"/>
    <n v="2.6113473186943619"/>
    <n v="1.3371585387759859"/>
  </r>
  <r>
    <x v="4"/>
    <x v="0"/>
    <x v="1"/>
    <x v="9"/>
    <m/>
    <s v="Open Cell"/>
    <n v="86"/>
    <s v="7680 x 4320"/>
    <n v="1000000"/>
    <s v="COB"/>
    <s v="PCB"/>
    <n v="28800"/>
    <n v="2400"/>
    <n v="1E-3"/>
    <n v="8.6000000000000007E-2"/>
    <n v="2.0389046998219589E-3"/>
    <n v="1.0075982700558466E-3"/>
  </r>
  <r>
    <x v="4"/>
    <x v="0"/>
    <x v="1"/>
    <x v="5"/>
    <s v="2022 Model"/>
    <s v="Open Cell"/>
    <n v="43"/>
    <s v="3840 x 2160"/>
    <n v="1000000"/>
    <s v="POB"/>
    <s v="PCB"/>
    <n v="3614.6269090909086"/>
    <n v="301.21890909090905"/>
    <n v="27.16"/>
    <n v="1167.8800000000001"/>
    <n v="13.8441629117911"/>
    <n v="6.1017219959768356"/>
  </r>
  <r>
    <x v="4"/>
    <x v="0"/>
    <x v="1"/>
    <x v="5"/>
    <s v="2022 Model"/>
    <s v="Open Cell"/>
    <n v="50"/>
    <s v="3840 x 2160"/>
    <n v="1000000"/>
    <s v="COB"/>
    <s v="PCB"/>
    <n v="4887.272727272727"/>
    <n v="407.27272727272725"/>
    <n v="32.335999999999999"/>
    <n v="1616.8"/>
    <n v="22.285702532937684"/>
    <n v="8.4471556350783867"/>
  </r>
  <r>
    <x v="4"/>
    <x v="0"/>
    <x v="1"/>
    <x v="5"/>
    <s v="2022 Model"/>
    <s v="Open Cell"/>
    <n v="55"/>
    <s v="3840 x 2160"/>
    <n v="1000000"/>
    <s v="COB"/>
    <s v="PCB"/>
    <n v="6283.636363636364"/>
    <n v="523.63636363636363"/>
    <n v="96.275999999999996"/>
    <n v="5295.1799999999994"/>
    <n v="80.286669329661706"/>
    <n v="27.665270643093997"/>
  </r>
  <r>
    <x v="4"/>
    <x v="0"/>
    <x v="1"/>
    <x v="5"/>
    <s v="2022 Model"/>
    <s v="Open Cell"/>
    <n v="65"/>
    <s v="3840 x 2160"/>
    <n v="1000000"/>
    <s v="COB"/>
    <s v="PCB"/>
    <n v="8640"/>
    <n v="720"/>
    <n v="84.653000000000006"/>
    <n v="5502.4450000000006"/>
    <n v="98.59822378525817"/>
    <n v="31.940428788814788"/>
  </r>
  <r>
    <x v="4"/>
    <x v="0"/>
    <x v="1"/>
    <x v="5"/>
    <s v="2022 Model"/>
    <s v="Open Cell"/>
    <n v="75"/>
    <s v="3840 x 2160"/>
    <n v="1000000"/>
    <s v="COB"/>
    <s v="PCB"/>
    <n v="10909.09090909091"/>
    <n v="909.09090909090912"/>
    <n v="53.820999999999998"/>
    <n v="4036.5749999999998"/>
    <n v="83.459218550741838"/>
    <n v="29.271358914165869"/>
  </r>
  <r>
    <x v="4"/>
    <x v="0"/>
    <x v="1"/>
    <x v="5"/>
    <s v="2022 Model"/>
    <s v="Open Cell"/>
    <n v="85"/>
    <s v="3840 x 2160"/>
    <n v="1000000"/>
    <s v="COB"/>
    <s v="PCB"/>
    <n v="14400"/>
    <n v="1200"/>
    <n v="47.176000000000002"/>
    <n v="4009.96"/>
    <n v="93.963457904047473"/>
    <n v="32.558083698726414"/>
  </r>
  <r>
    <x v="4"/>
    <x v="0"/>
    <x v="1"/>
    <x v="5"/>
    <s v="2022 Model"/>
    <s v="Open Cell"/>
    <n v="98"/>
    <s v="3840 x 2160"/>
    <n v="1000000"/>
    <s v="COB"/>
    <s v="PCB"/>
    <n v="19141.53633217993"/>
    <n v="1595.1280276816608"/>
    <n v="2.3260000000000001"/>
    <n v="227.94800000000001"/>
    <n v="6.1583148126651617"/>
    <n v="2.4079013486700114"/>
  </r>
  <r>
    <x v="4"/>
    <x v="0"/>
    <x v="1"/>
    <x v="5"/>
    <s v="2022 Model"/>
    <s v="Open Cell"/>
    <n v="55"/>
    <s v="7680 x 4320"/>
    <n v="1000000"/>
    <s v="COB"/>
    <s v="PCB"/>
    <n v="7873.1360946745563"/>
    <n v="962.27218934911241"/>
    <n v="3.32"/>
    <n v="182.6"/>
    <n v="2.7686208626706228"/>
    <n v="1.5599741357984604"/>
  </r>
  <r>
    <x v="4"/>
    <x v="0"/>
    <x v="1"/>
    <x v="5"/>
    <s v="2022 Model"/>
    <s v="Open Cell"/>
    <n v="65"/>
    <s v="7680 x 4320"/>
    <n v="1000000"/>
    <s v="COB"/>
    <s v="PCB"/>
    <n v="10996.363636363636"/>
    <n v="1221.8181818181818"/>
    <n v="10.872"/>
    <n v="706.68"/>
    <n v="12.662987596344214"/>
    <n v="6.3899369718810437"/>
  </r>
  <r>
    <x v="4"/>
    <x v="0"/>
    <x v="1"/>
    <x v="5"/>
    <s v="2022 Model"/>
    <s v="Open Cell"/>
    <n v="75"/>
    <s v="7680 x 4320"/>
    <n v="1000000"/>
    <s v="COB"/>
    <s v="PCB"/>
    <n v="15708.764159999995"/>
    <n v="1745.4182399999995"/>
    <n v="9.2110000000000003"/>
    <n v="690.82500000000005"/>
    <n v="14.283325506231455"/>
    <n v="7.3138760692788631"/>
  </r>
  <r>
    <x v="4"/>
    <x v="0"/>
    <x v="1"/>
    <x v="5"/>
    <s v="2022 Model"/>
    <s v="Open Cell"/>
    <n v="85"/>
    <s v="7680 x 4320"/>
    <n v="1000000"/>
    <s v="COB"/>
    <s v="PCB"/>
    <n v="19145.454545454544"/>
    <n v="2127.272727272727"/>
    <n v="5.3719999999999999"/>
    <n v="456.62"/>
    <n v="10.699756144237387"/>
    <n v="5.4128179067400071"/>
  </r>
  <r>
    <x v="4"/>
    <x v="0"/>
    <x v="1"/>
    <x v="5"/>
    <s v="2021 Model"/>
    <s v="Open Cell"/>
    <n v="98"/>
    <s v="7680 x 4320"/>
    <n v="1000000"/>
    <s v="COB"/>
    <s v="PCB"/>
    <n v="25000"/>
    <n v="2500"/>
    <n v="4.2999999999999997E-2"/>
    <n v="4.2139999999999995"/>
    <n v="0.11384674847145397"/>
    <n v="6.4990088418602099E-2"/>
  </r>
  <r>
    <x v="4"/>
    <x v="0"/>
    <x v="1"/>
    <x v="16"/>
    <s v="Bravia 7"/>
    <m/>
    <n v="55"/>
    <s v="3840 x 2160"/>
    <n v="1000000"/>
    <s v="COB"/>
    <s v="PCB"/>
    <n v="4096"/>
    <n v="1024"/>
    <n v="2.7"/>
    <n v="148.5"/>
    <n v="2.2515892557863499"/>
    <n v="0.77585515327136367"/>
  </r>
  <r>
    <x v="4"/>
    <x v="0"/>
    <x v="1"/>
    <x v="16"/>
    <s v="Bravia 7"/>
    <m/>
    <n v="65"/>
    <s v="3840 x 2160"/>
    <n v="1000000"/>
    <s v="POB"/>
    <s v="PCB"/>
    <n v="6240"/>
    <n v="1560"/>
    <n v="23.181999999999999"/>
    <n v="1506.83"/>
    <n v="27.000862624949551"/>
    <n v="8.7468018874972451"/>
  </r>
  <r>
    <x v="4"/>
    <x v="0"/>
    <x v="1"/>
    <x v="16"/>
    <s v="Bravia 7"/>
    <m/>
    <n v="75"/>
    <s v="3840 x 2160"/>
    <n v="1000000"/>
    <s v="POB"/>
    <s v="PCB"/>
    <n v="7680"/>
    <n v="1920"/>
    <n v="10.737"/>
    <n v="805.27499999999998"/>
    <n v="16.649665178635015"/>
    <n v="8.5255767404024692"/>
  </r>
  <r>
    <x v="4"/>
    <x v="0"/>
    <x v="1"/>
    <x v="16"/>
    <s v="Bravia 7"/>
    <m/>
    <n v="85"/>
    <s v="3840 x 2160"/>
    <n v="1000000"/>
    <s v="POB"/>
    <s v="PCB"/>
    <n v="11232"/>
    <n v="2808"/>
    <n v="6.923"/>
    <n v="588.45500000000004"/>
    <n v="13.788982089827892"/>
    <n v="4.7778449518035222"/>
  </r>
  <r>
    <x v="4"/>
    <x v="0"/>
    <x v="1"/>
    <x v="1"/>
    <s v="55R635"/>
    <s v="Open Cell"/>
    <n v="55"/>
    <s v="3840 x 2160"/>
    <n v="1000000"/>
    <s v="POB"/>
    <s v="PCB"/>
    <n v="2048"/>
    <n v="128"/>
    <n v="64.400000000000006"/>
    <n v="3542.0000000000005"/>
    <n v="53.70457336023739"/>
    <n v="18.505582174324378"/>
  </r>
  <r>
    <x v="4"/>
    <x v="0"/>
    <x v="1"/>
    <x v="1"/>
    <s v="65R635"/>
    <s v="ChinaStar"/>
    <n v="65"/>
    <s v="3840 x 2160"/>
    <n v="1000000"/>
    <s v="POB"/>
    <s v="PCB"/>
    <n v="2560"/>
    <n v="160"/>
    <n v="114.1"/>
    <n v="7416.5"/>
    <n v="132.89614465994063"/>
    <n v="43.051078222907243"/>
  </r>
  <r>
    <x v="4"/>
    <x v="0"/>
    <x v="1"/>
    <x v="1"/>
    <s v="75R635"/>
    <s v="ChinaStar"/>
    <n v="75"/>
    <s v="3840 x 2160"/>
    <n v="1000000"/>
    <s v="POB"/>
    <s v="PCB"/>
    <n v="3840"/>
    <n v="240"/>
    <n v="73.8"/>
    <n v="5535"/>
    <n v="114.44028035608308"/>
    <n v="40.137238027265212"/>
  </r>
  <r>
    <x v="4"/>
    <x v="0"/>
    <x v="1"/>
    <x v="1"/>
    <s v="85R635"/>
    <s v="ChinaStar"/>
    <n v="85"/>
    <s v="3840 x 2160"/>
    <n v="1000000"/>
    <s v="POB"/>
    <s v="PCB"/>
    <n v="7168"/>
    <n v="448"/>
    <n v="74.650000000000006"/>
    <n v="6345.2500000000009"/>
    <n v="148.68518171394658"/>
    <n v="51.51901280545038"/>
  </r>
  <r>
    <x v="4"/>
    <x v="0"/>
    <x v="1"/>
    <x v="1"/>
    <m/>
    <s v="Open Cell"/>
    <n v="98"/>
    <s v="3840 x 2160"/>
    <n v="1000000"/>
    <s v="POB"/>
    <s v="PCB"/>
    <n v="5120"/>
    <n v="320"/>
    <n v="22.8"/>
    <n v="2234.4"/>
    <n v="60.365252677887234"/>
    <n v="23.602816315424015"/>
  </r>
  <r>
    <x v="4"/>
    <x v="0"/>
    <x v="1"/>
    <x v="1"/>
    <m/>
    <s v="Open Cell"/>
    <n v="115"/>
    <s v="3840 x 2160"/>
    <n v="1000000"/>
    <s v="COB"/>
    <s v="PCB"/>
    <n v="21040"/>
    <n v="5260"/>
    <n v="1.3"/>
    <n v="149.5"/>
    <n v="4.7395712617210686"/>
    <n v="1.6149295373711166"/>
  </r>
  <r>
    <x v="4"/>
    <x v="0"/>
    <x v="1"/>
    <x v="6"/>
    <m/>
    <s v="Open Cell"/>
    <n v="55"/>
    <s v="3840 x 2160"/>
    <n v="1000000"/>
    <s v="POB"/>
    <s v="PCB"/>
    <n v="2000"/>
    <n v="160"/>
    <n v="8.4499999999999993"/>
    <n v="464.74999999999994"/>
    <n v="7.0466404486646876"/>
    <n v="2.4281392759788969"/>
  </r>
  <r>
    <x v="4"/>
    <x v="0"/>
    <x v="1"/>
    <x v="6"/>
    <m/>
    <s v="Open Cell"/>
    <n v="65"/>
    <s v="3840 x 2160"/>
    <n v="1000000"/>
    <s v="POB"/>
    <s v="PCB"/>
    <n v="2560"/>
    <n v="160"/>
    <n v="18.100000000000001"/>
    <n v="1176.5"/>
    <n v="21.081684648071217"/>
    <n v="6.829312145789844"/>
  </r>
  <r>
    <x v="4"/>
    <x v="0"/>
    <x v="1"/>
    <x v="6"/>
    <s v="Q70"/>
    <s v="Open Cell"/>
    <n v="75"/>
    <s v="3840 x 2160"/>
    <n v="1000000"/>
    <s v="POB"/>
    <s v="PCB"/>
    <n v="4000"/>
    <n v="252"/>
    <n v="15.75"/>
    <n v="1181.25"/>
    <n v="24.423230563798217"/>
    <n v="8.5658739692334311"/>
  </r>
  <r>
    <x v="4"/>
    <x v="0"/>
    <x v="1"/>
    <x v="6"/>
    <m/>
    <s v="Open Cell"/>
    <n v="85"/>
    <s v="3840 x 2160"/>
    <n v="1000000"/>
    <s v="POB"/>
    <s v="PCB"/>
    <n v="4800"/>
    <n v="300"/>
    <n v="1.1499999999999999"/>
    <n v="97.749999999999986"/>
    <n v="2.2905285863501481"/>
    <n v="0.79366195212683088"/>
  </r>
  <r>
    <x v="4"/>
    <x v="0"/>
    <x v="1"/>
    <x v="6"/>
    <m/>
    <s v="Open Cell"/>
    <n v="86"/>
    <s v="3840 x 2160"/>
    <n v="1000000"/>
    <s v="POB"/>
    <s v="PCB"/>
    <n v="8000"/>
    <n v="576"/>
    <n v="6.6"/>
    <n v="567.6"/>
    <n v="13.456771018824927"/>
    <n v="4.5549294643800735"/>
  </r>
  <r>
    <x v="4"/>
    <x v="0"/>
    <x v="1"/>
    <x v="6"/>
    <m/>
    <s v="Open Cell"/>
    <n v="100"/>
    <s v="3840 x 2160"/>
    <n v="1000000"/>
    <s v="POB"/>
    <s v="PCB"/>
    <n v="9600"/>
    <n v="600"/>
    <n v="12.7"/>
    <n v="1270"/>
    <n v="35.010937922848662"/>
    <n v="13.147182772187936"/>
  </r>
  <r>
    <x v="4"/>
    <x v="0"/>
    <x v="1"/>
    <x v="15"/>
    <m/>
    <s v="Open Cell"/>
    <n v="65"/>
    <s v="3840 x 2160"/>
    <n v="1000000"/>
    <s v="POB"/>
    <s v="PCB"/>
    <n v="9216"/>
    <n v="576"/>
    <n v="3.6"/>
    <n v="234"/>
    <n v="4.1930422504451039"/>
    <n v="1.3583162278919025"/>
  </r>
  <r>
    <x v="4"/>
    <x v="0"/>
    <x v="1"/>
    <x v="15"/>
    <m/>
    <s v="Open Cell"/>
    <n v="75"/>
    <s v="3840 x 2160"/>
    <n v="1000000"/>
    <s v="POB"/>
    <s v="PCB"/>
    <n v="9600"/>
    <n v="600"/>
    <n v="6.8"/>
    <n v="510"/>
    <n v="10.544632878338279"/>
    <n v="3.6982820946531638"/>
  </r>
  <r>
    <x v="4"/>
    <x v="0"/>
    <x v="1"/>
    <x v="15"/>
    <m/>
    <s v="Open Cell"/>
    <n v="85"/>
    <s v="3840 x 2160"/>
    <n v="1000000"/>
    <s v="POB"/>
    <s v="PCB"/>
    <n v="16000"/>
    <n v="1000"/>
    <n v="4.0999999999999996"/>
    <n v="348.49999999999994"/>
    <n v="8.1662323513353101"/>
    <n v="2.829577394539136"/>
  </r>
  <r>
    <x v="4"/>
    <x v="0"/>
    <x v="1"/>
    <x v="15"/>
    <m/>
    <s v="Open Cell"/>
    <n v="86"/>
    <s v="3840 x 2160"/>
    <n v="1000000"/>
    <s v="POB"/>
    <s v="PCB"/>
    <n v="16000"/>
    <n v="1000"/>
    <n v="1.3"/>
    <n v="111.8"/>
    <n v="2.6505761097685467"/>
    <n v="0.89718307631728722"/>
  </r>
  <r>
    <x v="4"/>
    <x v="0"/>
    <x v="1"/>
    <x v="15"/>
    <m/>
    <s v="Open Cell"/>
    <n v="98"/>
    <s v="3840 x 2160"/>
    <n v="1000000"/>
    <s v="POB"/>
    <s v="PCB"/>
    <n v="19200"/>
    <n v="1200"/>
    <n v="1.2"/>
    <n v="117.6"/>
    <n v="3.1771185619940647"/>
    <n v="1.2422534902854743"/>
  </r>
  <r>
    <x v="4"/>
    <x v="0"/>
    <x v="1"/>
    <x v="15"/>
    <m/>
    <s v="Open Cell"/>
    <n v="100"/>
    <s v="3840 x 2160"/>
    <n v="1000000"/>
    <s v="POB"/>
    <s v="PCB"/>
    <n v="19200"/>
    <n v="1200"/>
    <n v="1"/>
    <n v="100"/>
    <n v="2.756766765578635"/>
    <n v="1.035211241904562"/>
  </r>
  <r>
    <x v="4"/>
    <x v="0"/>
    <x v="1"/>
    <x v="4"/>
    <s v="55E8G"/>
    <s v="Open Cell"/>
    <n v="50"/>
    <s v="3840 x 2160"/>
    <n v="400000"/>
    <s v="POB"/>
    <s v="PCB"/>
    <n v="1800"/>
    <n v="180"/>
    <n v="4"/>
    <n v="200"/>
    <n v="2.756766765578635"/>
    <n v="1.0449227653486377"/>
  </r>
  <r>
    <x v="4"/>
    <x v="0"/>
    <x v="1"/>
    <x v="4"/>
    <s v="55E8G"/>
    <s v="Open Cell"/>
    <n v="55"/>
    <s v="3840 x 2160"/>
    <n v="400000"/>
    <s v="POB"/>
    <s v="PCB"/>
    <n v="2000"/>
    <n v="200"/>
    <n v="61.95"/>
    <n v="3407.25"/>
    <n v="51.661464591097918"/>
    <n v="17.801565461170732"/>
  </r>
  <r>
    <x v="4"/>
    <x v="0"/>
    <x v="1"/>
    <x v="4"/>
    <m/>
    <s v="Open Cell"/>
    <n v="85"/>
    <s v="7680 x 4320"/>
    <n v="400000"/>
    <s v="COB"/>
    <s v="PCB"/>
    <n v="21060"/>
    <n v="2340"/>
    <n v="0.15"/>
    <n v="12.75"/>
    <n v="0.29876459821958457"/>
    <n v="0.15113974050837697"/>
  </r>
  <r>
    <x v="4"/>
    <x v="0"/>
    <x v="1"/>
    <x v="4"/>
    <m/>
    <s v="Open Cell"/>
    <n v="98"/>
    <s v="3840 x 2160"/>
    <m/>
    <s v="POB"/>
    <s v="PCB"/>
    <n v="6480"/>
    <n v="1620"/>
    <n v="3.8"/>
    <n v="372.4"/>
    <n v="10.060875446314538"/>
    <n v="3.9338027192373355"/>
  </r>
  <r>
    <x v="4"/>
    <x v="0"/>
    <x v="1"/>
    <x v="4"/>
    <m/>
    <s v="Open Cell"/>
    <n v="100"/>
    <s v="3840 x 2160"/>
    <m/>
    <s v="POB"/>
    <s v="PCB"/>
    <n v="6480"/>
    <n v="1620"/>
    <n v="13.3"/>
    <n v="1330"/>
    <n v="36.66499798219585"/>
    <n v="13.768309517330676"/>
  </r>
  <r>
    <x v="4"/>
    <x v="0"/>
    <x v="1"/>
    <x v="4"/>
    <s v="U8KL 65U8KL"/>
    <s v="Open Cell"/>
    <n v="65"/>
    <s v="3840 x 2160"/>
    <m/>
    <s v="POB"/>
    <s v="PCB"/>
    <n v="6400"/>
    <n v="1600"/>
    <n v="92.3"/>
    <n v="5999.5"/>
    <n v="107.50494436557864"/>
    <n v="34.825718842895171"/>
  </r>
  <r>
    <x v="4"/>
    <x v="0"/>
    <x v="1"/>
    <x v="4"/>
    <s v="U8KL 75U8KL"/>
    <s v="Open Cell"/>
    <n v="75"/>
    <s v="3840 x 2160"/>
    <m/>
    <s v="POB"/>
    <s v="PCB"/>
    <n v="8000"/>
    <n v="2000"/>
    <n v="63.45"/>
    <n v="4758.75"/>
    <n v="98.39072884272997"/>
    <n v="34.508235133197537"/>
  </r>
  <r>
    <x v="4"/>
    <x v="0"/>
    <x v="1"/>
    <x v="4"/>
    <s v="U8KL 85 U8KL"/>
    <s v="Open Cell"/>
    <n v="85"/>
    <s v="3840 x 2160"/>
    <m/>
    <s v="POB"/>
    <s v="PCB"/>
    <n v="9600"/>
    <n v="2400"/>
    <n v="37.4"/>
    <n v="3179"/>
    <n v="74.491973156083077"/>
    <n v="25.811266964820415"/>
  </r>
  <r>
    <x v="4"/>
    <x v="0"/>
    <x v="1"/>
    <x v="14"/>
    <s v="XLED EP1 55"/>
    <s v="Open Cell"/>
    <n v="55"/>
    <s v="3840 x 2160"/>
    <m/>
    <s v="COB"/>
    <s v="PCB"/>
    <n v="8000"/>
    <n v="2000"/>
    <n v="3.7450000000000001"/>
    <n v="205.97499999999999"/>
    <n v="3.1230376899703267"/>
    <n v="1.0761398329634282"/>
  </r>
  <r>
    <x v="4"/>
    <x v="0"/>
    <x v="1"/>
    <x v="14"/>
    <s v="XLED EP1 60"/>
    <s v="Open Cell"/>
    <n v="60"/>
    <s v="3840 x 2160"/>
    <m/>
    <s v="COB"/>
    <s v="PCB"/>
    <n v="8000"/>
    <n v="2000"/>
    <n v="0.26100000000000001"/>
    <n v="15.66"/>
    <n v="0.25902580529376856"/>
    <n v="8.249926463118834E-2"/>
  </r>
  <r>
    <x v="4"/>
    <x v="0"/>
    <x v="1"/>
    <x v="14"/>
    <s v="XLED EP1 65"/>
    <s v="Open Cell"/>
    <n v="65"/>
    <s v="3840 x 2160"/>
    <m/>
    <s v="COB"/>
    <s v="PCB"/>
    <n v="8000"/>
    <n v="2000"/>
    <n v="1.6319999999999999"/>
    <n v="106.08"/>
    <n v="1.9008458202017804"/>
    <n v="0.61577002331099584"/>
  </r>
  <r>
    <x v="4"/>
    <x v="0"/>
    <x v="1"/>
    <x v="14"/>
    <s v="XLED EP1 70"/>
    <s v="Open Cell"/>
    <n v="70"/>
    <s v="3840 x 2160"/>
    <m/>
    <s v="COB"/>
    <s v="PCB"/>
    <n v="8000"/>
    <n v="2000"/>
    <n v="0.623"/>
    <n v="43.61"/>
    <n v="0.84155819052818992"/>
    <n v="0.25857058638175578"/>
  </r>
  <r>
    <x v="4"/>
    <x v="0"/>
    <x v="1"/>
    <x v="14"/>
    <s v="XLED EP1 75"/>
    <s v="Open Cell"/>
    <n v="75"/>
    <s v="3840 x 2160"/>
    <m/>
    <s v="COB"/>
    <s v="PCB"/>
    <n v="8000"/>
    <n v="2000"/>
    <n v="0.45700000000000002"/>
    <n v="34.274999999999999"/>
    <n v="0.70866135667655794"/>
    <n v="0.24854631136124938"/>
  </r>
  <r>
    <x v="4"/>
    <x v="0"/>
    <x v="1"/>
    <x v="14"/>
    <s v="XLED DX1"/>
    <s v="Open Cell"/>
    <n v="65"/>
    <s v="7680 x 4320"/>
    <n v="1000000"/>
    <s v="COB"/>
    <s v="PCB"/>
    <n v="12096"/>
    <n v="1344"/>
    <n v="0.28999999999999998"/>
    <n v="18.849999999999998"/>
    <n v="0.33777284795252221"/>
    <n v="0.10941991835795881"/>
  </r>
  <r>
    <x v="4"/>
    <x v="0"/>
    <x v="1"/>
    <x v="14"/>
    <s v="XLED DX1"/>
    <s v="Open Cell"/>
    <n v="75"/>
    <s v="7680 x 4320"/>
    <n v="1000000"/>
    <s v="COB"/>
    <s v="PCB"/>
    <n v="17279.640575999994"/>
    <n v="1919.9600639999994"/>
    <n v="0.16400000000000001"/>
    <n v="12.3"/>
    <n v="0.2543117341246291"/>
    <n v="8.9193862282811592E-2"/>
  </r>
  <r>
    <x v="4"/>
    <x v="0"/>
    <x v="1"/>
    <x v="14"/>
    <s v="XLED DX1"/>
    <s v="Open Cell"/>
    <n v="85"/>
    <s v="7680 x 4320"/>
    <n v="1000000"/>
    <s v="COB"/>
    <s v="PCB"/>
    <n v="21060"/>
    <n v="2340"/>
    <n v="6.4000000000000001E-2"/>
    <n v="5.44"/>
    <n v="0.12747289524035607"/>
    <n v="6.448628928357418E-2"/>
  </r>
  <r>
    <x v="4"/>
    <x v="0"/>
    <x v="1"/>
    <x v="8"/>
    <s v="5 SE"/>
    <m/>
    <n v="65"/>
    <s v="3840 x 2160"/>
    <n v="1000000"/>
    <s v="COB"/>
    <s v="PCB"/>
    <n v="37440"/>
    <n v="2340"/>
    <n v="0.15"/>
    <n v="9.75"/>
    <n v="0.17471009376854599"/>
    <n v="5.6596509495495939E-2"/>
  </r>
  <r>
    <x v="4"/>
    <x v="0"/>
    <x v="1"/>
    <x v="8"/>
    <s v="S6 Pro"/>
    <s v="BOE"/>
    <n v="65"/>
    <s v="3840 x 2160"/>
    <n v="1000000"/>
    <s v="POB"/>
    <s v="PCB"/>
    <n v="3696"/>
    <n v="231"/>
    <n v="2.75"/>
    <n v="178.75"/>
    <n v="3.2030183857566765"/>
    <n v="1.0376026740840922"/>
  </r>
  <r>
    <x v="4"/>
    <x v="0"/>
    <x v="1"/>
    <x v="8"/>
    <s v="S6 Pro"/>
    <s v="BOE"/>
    <n v="75"/>
    <s v="3840 x 2160"/>
    <n v="1000000"/>
    <s v="POB"/>
    <s v="PCB"/>
    <n v="4992"/>
    <n v="312"/>
    <n v="3.65"/>
    <n v="273.75"/>
    <n v="5.6599867655786351"/>
    <n v="1.9851073008064775"/>
  </r>
  <r>
    <x v="4"/>
    <x v="0"/>
    <x v="1"/>
    <x v="8"/>
    <s v="S6 Pro"/>
    <s v="BOE"/>
    <n v="98"/>
    <s v="3840 x 2160"/>
    <n v="1000000"/>
    <s v="POB"/>
    <s v="PCB"/>
    <n v="16080"/>
    <n v="1005"/>
    <n v="0.6"/>
    <n v="58.8"/>
    <n v="1.5885592809970324"/>
    <n v="0.62112674514273714"/>
  </r>
  <r>
    <x v="4"/>
    <x v="0"/>
    <x v="1"/>
    <x v="32"/>
    <m/>
    <m/>
    <n v="65"/>
    <s v="3840 x 2160"/>
    <m/>
    <s v="POB"/>
    <s v="PCB"/>
    <n v="8640"/>
    <n v="540"/>
    <n v="0.2"/>
    <n v="13"/>
    <n v="0.23294679169139468"/>
    <n v="7.5462012660661257E-2"/>
  </r>
  <r>
    <x v="4"/>
    <x v="0"/>
    <x v="1"/>
    <x v="32"/>
    <m/>
    <m/>
    <n v="75"/>
    <s v="3840 x 2160"/>
    <m/>
    <s v="POB"/>
    <s v="PCB"/>
    <n v="4096"/>
    <n v="1024"/>
    <n v="0.2"/>
    <n v="15"/>
    <n v="0.31013626112759646"/>
    <n v="0.10877300278391658"/>
  </r>
  <r>
    <x v="4"/>
    <x v="0"/>
    <x v="1"/>
    <x v="32"/>
    <m/>
    <m/>
    <n v="85"/>
    <s v="3840 x 2160"/>
    <m/>
    <s v="POB"/>
    <s v="PCB"/>
    <n v="9600"/>
    <n v="2400"/>
    <n v="5.0000000000000001E-3"/>
    <n v="0.42499999999999999"/>
    <n v="9.9588199406528185E-3"/>
    <n v="3.4507041396818739E-3"/>
  </r>
  <r>
    <x v="4"/>
    <x v="0"/>
    <x v="1"/>
    <x v="33"/>
    <m/>
    <m/>
    <n v="75"/>
    <s v="3840 x 2160"/>
    <m/>
    <s v="POB"/>
    <s v="PCB"/>
    <n v="4096"/>
    <n v="1024"/>
    <n v="0.4"/>
    <n v="30"/>
    <n v="0.62027252225519292"/>
    <n v="0.21754600556783316"/>
  </r>
  <r>
    <x v="4"/>
    <x v="0"/>
    <x v="1"/>
    <x v="33"/>
    <m/>
    <m/>
    <n v="85"/>
    <s v="3840 x 2160"/>
    <m/>
    <s v="POB"/>
    <s v="PCB"/>
    <n v="9600"/>
    <n v="2400"/>
    <n v="1"/>
    <n v="85"/>
    <n v="1.9917639881305635"/>
    <n v="0.69014082793637477"/>
  </r>
  <r>
    <x v="4"/>
    <x v="0"/>
    <x v="1"/>
    <x v="21"/>
    <m/>
    <m/>
    <n v="55"/>
    <s v="3840 x 2160"/>
    <m/>
    <s v="POB"/>
    <s v="PCB"/>
    <n v="6528"/>
    <n v="408"/>
    <n v="28.4"/>
    <n v="1562"/>
    <n v="23.683383283086052"/>
    <n v="8.1608467973728605"/>
  </r>
  <r>
    <x v="4"/>
    <x v="0"/>
    <x v="1"/>
    <x v="21"/>
    <m/>
    <m/>
    <n v="65"/>
    <s v="3840 x 2160"/>
    <m/>
    <s v="COB"/>
    <s v="PCB"/>
    <n v="8512"/>
    <n v="532"/>
    <n v="59.9"/>
    <n v="3893.5"/>
    <n v="69.767564111572696"/>
    <n v="22.600872791868046"/>
  </r>
  <r>
    <x v="4"/>
    <x v="0"/>
    <x v="1"/>
    <x v="21"/>
    <m/>
    <m/>
    <n v="75"/>
    <s v="3840 x 2160"/>
    <m/>
    <s v="COB"/>
    <s v="PCB"/>
    <n v="16384"/>
    <n v="1024"/>
    <n v="63.85"/>
    <n v="4788.75"/>
    <n v="99.011001364985162"/>
    <n v="34.72578113876537"/>
  </r>
  <r>
    <x v="4"/>
    <x v="0"/>
    <x v="1"/>
    <x v="21"/>
    <m/>
    <m/>
    <n v="85"/>
    <s v="3840 x 2160"/>
    <m/>
    <s v="COB"/>
    <s v="PCB"/>
    <n v="14400"/>
    <n v="900"/>
    <n v="50.05"/>
    <n v="4254.25"/>
    <n v="99.687787605934716"/>
    <n v="34.541548438215557"/>
  </r>
  <r>
    <x v="4"/>
    <x v="0"/>
    <x v="1"/>
    <x v="21"/>
    <m/>
    <m/>
    <n v="86"/>
    <s v="3840 x 2160"/>
    <m/>
    <s v="COB"/>
    <s v="PCB"/>
    <n v="16000"/>
    <n v="1000"/>
    <n v="0.15"/>
    <n v="12.9"/>
    <n v="0.30583570497329382"/>
    <n v="0.10352112419045621"/>
  </r>
  <r>
    <x v="4"/>
    <x v="0"/>
    <x v="1"/>
    <x v="21"/>
    <m/>
    <m/>
    <n v="98"/>
    <s v="3840 x 2160"/>
    <m/>
    <s v="COB"/>
    <s v="PCB"/>
    <n v="17472"/>
    <n v="1092"/>
    <n v="0.05"/>
    <n v="4.9000000000000004"/>
    <n v="0.13237994008308601"/>
    <n v="5.1760562095228106E-2"/>
  </r>
  <r>
    <x v="4"/>
    <x v="0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2.5861838442378784"/>
  </r>
  <r>
    <x v="4"/>
    <x v="0"/>
    <x v="1"/>
    <x v="17"/>
    <m/>
    <s v="Open Cell"/>
    <n v="65"/>
    <s v="3840 x 2160"/>
    <n v="1000000"/>
    <s v="POB"/>
    <s v="PCB"/>
    <n v="9504"/>
    <n v="792"/>
    <n v="7.2"/>
    <n v="468"/>
    <n v="8.3860845008902078"/>
    <n v="2.7166324557838051"/>
  </r>
  <r>
    <x v="4"/>
    <x v="0"/>
    <x v="1"/>
    <x v="17"/>
    <m/>
    <s v="Open Cell"/>
    <n v="75"/>
    <s v="3840 x 2160"/>
    <n v="1000000"/>
    <s v="COB"/>
    <s v="PCB"/>
    <n v="13685.759999999997"/>
    <n v="1140.4799999999998"/>
    <n v="14"/>
    <n v="1050"/>
    <n v="21.709538278931753"/>
    <n v="7.6141101948741605"/>
  </r>
  <r>
    <x v="4"/>
    <x v="0"/>
    <x v="1"/>
    <x v="17"/>
    <m/>
    <s v="Open Cell"/>
    <n v="85"/>
    <s v="3840 x 2160"/>
    <n v="1000000"/>
    <s v="COB"/>
    <s v="PCB"/>
    <n v="17578.598399999999"/>
    <n v="1464.8832"/>
    <n v="25.6"/>
    <n v="2176"/>
    <n v="50.989158096142432"/>
    <n v="17.667605195171195"/>
  </r>
  <r>
    <x v="4"/>
    <x v="0"/>
    <x v="1"/>
    <x v="17"/>
    <m/>
    <s v="Open Cell"/>
    <n v="100"/>
    <s v="3840 x 2160"/>
    <n v="1000000"/>
    <s v="COB"/>
    <s v="PCB"/>
    <n v="20000"/>
    <n v="2000"/>
    <n v="1.2"/>
    <n v="120"/>
    <n v="3.3081201186943616"/>
    <n v="1.2422534902854743"/>
  </r>
  <r>
    <x v="4"/>
    <x v="1"/>
    <x v="2"/>
    <x v="3"/>
    <s v="Creator Z16"/>
    <s v="AUO"/>
    <n v="16"/>
    <s v="2560 x 1600"/>
    <n v="1000000"/>
    <s v="COB"/>
    <s v="FPC"/>
    <n v="4000"/>
    <n v="1152"/>
    <n v="20"/>
    <n v="320"/>
    <n v="1.4845928988764043"/>
    <n v="2.86"/>
  </r>
  <r>
    <x v="4"/>
    <x v="1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8"/>
  </r>
  <r>
    <x v="4"/>
    <x v="1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2.4"/>
  </r>
  <r>
    <x v="4"/>
    <x v="1"/>
    <x v="2"/>
    <x v="3"/>
    <s v="Titan 18X / Raider 18HX / Stealth 18 AI Studio"/>
    <m/>
    <n v="18"/>
    <s v="3840 x 2400"/>
    <n v="1000000"/>
    <s v="COB"/>
    <s v="FPC"/>
    <n v="4000"/>
    <n v="1000"/>
    <n v="20"/>
    <n v="360"/>
    <n v="1.8789378876404492"/>
    <n v="3.2"/>
  </r>
  <r>
    <x v="4"/>
    <x v="1"/>
    <x v="2"/>
    <x v="0"/>
    <s v="Macbook"/>
    <s v="LGD/Sharp"/>
    <n v="14.2"/>
    <s v="3024 x 1964"/>
    <n v="1000000"/>
    <s v="COB"/>
    <s v="FPC"/>
    <n v="10384"/>
    <n v="2596"/>
    <n v="1000"/>
    <n v="14200"/>
    <n v="59.423948554645534"/>
    <n v="178"/>
  </r>
  <r>
    <x v="4"/>
    <x v="1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124.2"/>
  </r>
  <r>
    <x v="4"/>
    <x v="1"/>
    <x v="2"/>
    <x v="13"/>
    <s v="AERO 16"/>
    <s v="AUO"/>
    <n v="16"/>
    <s v="2560 x 1600"/>
    <n v="1000000"/>
    <s v="COB"/>
    <s v="FPC"/>
    <n v="4000"/>
    <n v="1152"/>
    <n v="15"/>
    <n v="240"/>
    <n v="1.1134446741573032"/>
    <n v="2.145"/>
  </r>
  <r>
    <x v="4"/>
    <x v="1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2.4"/>
  </r>
  <r>
    <x v="4"/>
    <x v="1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2.4"/>
  </r>
  <r>
    <x v="4"/>
    <x v="1"/>
    <x v="2"/>
    <x v="7"/>
    <s v="PREDATOR HELIOS 500"/>
    <s v="AUO"/>
    <n v="16"/>
    <s v="2560 x 1600"/>
    <n v="1000000"/>
    <s v="COB"/>
    <s v="FPC"/>
    <n v="4000"/>
    <n v="1152"/>
    <n v="40"/>
    <n v="640"/>
    <n v="2.9691857977528087"/>
    <n v="5.72"/>
  </r>
  <r>
    <x v="4"/>
    <x v="1"/>
    <x v="2"/>
    <x v="7"/>
    <s v="PREDATOR HELIOS 500"/>
    <s v="AUO"/>
    <n v="18"/>
    <s v="2560 x 1600"/>
    <n v="1000000"/>
    <s v="COB"/>
    <s v="FPC"/>
    <n v="4000"/>
    <n v="1152"/>
    <n v="20"/>
    <n v="360"/>
    <n v="1.8789378876404492"/>
    <n v="3.2"/>
  </r>
  <r>
    <x v="4"/>
    <x v="1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3.2"/>
  </r>
  <r>
    <x v="4"/>
    <x v="1"/>
    <x v="2"/>
    <x v="7"/>
    <s v="Predator Triton 14 (PT14-51)"/>
    <s v="AUO"/>
    <n v="14"/>
    <s v="2560 x 1600"/>
    <n v="1000000"/>
    <s v="COB"/>
    <s v="FPC"/>
    <n v="4000"/>
    <n v="1152"/>
    <n v="20"/>
    <n v="280"/>
    <n v="1.1366414382022469"/>
    <n v="2.56"/>
  </r>
  <r>
    <x v="4"/>
    <x v="1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5.72"/>
  </r>
  <r>
    <x v="4"/>
    <x v="1"/>
    <x v="2"/>
    <x v="2"/>
    <s v="ROG Zephyrus Duo 16"/>
    <s v="AUO"/>
    <n v="16.2"/>
    <s v="3456 x 2234"/>
    <n v="1000000"/>
    <s v="COB"/>
    <s v="FPC"/>
    <n v="4000"/>
    <n v="512"/>
    <n v="15"/>
    <n v="243"/>
    <n v="1.1578927153246497"/>
    <n v="2.3849999999999998"/>
  </r>
  <r>
    <x v="4"/>
    <x v="1"/>
    <x v="2"/>
    <x v="2"/>
    <s v="Strix Scar 18"/>
    <s v="AUO"/>
    <n v="18"/>
    <s v="2560 x 1600"/>
    <n v="1000000"/>
    <s v="COB"/>
    <s v="FPC"/>
    <n v="9216"/>
    <n v="2304"/>
    <n v="15"/>
    <n v="270"/>
    <n v="1.4092034157303368"/>
    <n v="2.4"/>
  </r>
  <r>
    <x v="4"/>
    <x v="1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11.44"/>
  </r>
  <r>
    <x v="4"/>
    <x v="1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4.7699999999999996"/>
  </r>
  <r>
    <x v="4"/>
    <x v="1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6.72"/>
  </r>
  <r>
    <x v="4"/>
    <x v="1"/>
    <x v="2"/>
    <x v="22"/>
    <s v="Yoga Pro 9i"/>
    <s v="CSOT"/>
    <n v="16"/>
    <s v="3200 x 2000"/>
    <n v="1000000"/>
    <s v="COB"/>
    <s v="FPC"/>
    <n v="6144"/>
    <n v="1536"/>
    <n v="20"/>
    <n v="320"/>
    <n v="1.4845928988764043"/>
    <n v="3.18"/>
  </r>
  <r>
    <x v="4"/>
    <x v="1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3.18"/>
  </r>
  <r>
    <x v="4"/>
    <x v="1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6.36"/>
  </r>
  <r>
    <x v="4"/>
    <x v="1"/>
    <x v="2"/>
    <x v="28"/>
    <s v="Blade 18"/>
    <s v="BOE"/>
    <n v="18"/>
    <s v="2560 x 1600"/>
    <n v="1000000"/>
    <s v="COB"/>
    <s v="FPC"/>
    <n v="8000"/>
    <n v="2000"/>
    <n v="10"/>
    <n v="180"/>
    <n v="0.93946894382022461"/>
    <n v="1.6"/>
  </r>
  <r>
    <x v="4"/>
    <x v="1"/>
    <x v="2"/>
    <x v="30"/>
    <s v="OMEN Transcend 16"/>
    <s v="AUO"/>
    <n v="16.100000000000001"/>
    <s v="2560 x 1440"/>
    <n v="1000000"/>
    <s v="COB"/>
    <s v="FPC"/>
    <n v="4000"/>
    <n v="1000"/>
    <n v="50"/>
    <n v="805.00000000000011"/>
    <n v="3.5729075665281895"/>
    <n v="7.15"/>
  </r>
  <r>
    <x v="4"/>
    <x v="1"/>
    <x v="0"/>
    <x v="0"/>
    <s v="XDR"/>
    <s v="LGD"/>
    <n v="31.5"/>
    <s v="6016 x 3384"/>
    <n v="1000000"/>
    <s v="POB"/>
    <s v="PCB"/>
    <n v="576"/>
    <n v="576"/>
    <n v="1"/>
    <n v="31.5"/>
    <n v="0.27354018231454003"/>
    <n v="0.54"/>
  </r>
  <r>
    <x v="4"/>
    <x v="1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3.7650000000000001"/>
  </r>
  <r>
    <x v="4"/>
    <x v="1"/>
    <x v="0"/>
    <x v="2"/>
    <s v="PG32UQX"/>
    <s v="AUO"/>
    <n v="31.5"/>
    <s v="3840 x 2160"/>
    <n v="1000000"/>
    <s v="POB"/>
    <s v="PCB"/>
    <n v="4608"/>
    <n v="576"/>
    <n v="20"/>
    <n v="630"/>
    <n v="5.4708036462908005"/>
    <n v="5.0199999999999996"/>
  </r>
  <r>
    <x v="4"/>
    <x v="1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5.0199999999999996"/>
  </r>
  <r>
    <x v="4"/>
    <x v="1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2.79"/>
  </r>
  <r>
    <x v="4"/>
    <x v="1"/>
    <x v="0"/>
    <x v="7"/>
    <s v="X32 (Predator)"/>
    <s v="AUO"/>
    <n v="31.5"/>
    <s v="3840 x 2160"/>
    <n v="1000000"/>
    <s v="POB"/>
    <s v="PCB"/>
    <n v="2304"/>
    <n v="1152"/>
    <n v="18"/>
    <n v="567"/>
    <n v="4.9237232816617214"/>
    <n v="4.5179999999999998"/>
  </r>
  <r>
    <x v="4"/>
    <x v="1"/>
    <x v="0"/>
    <x v="7"/>
    <s v="X27S"/>
    <s v="AUO"/>
    <n v="27"/>
    <s v="3840 x 2160"/>
    <n v="1000000"/>
    <s v="POB"/>
    <s v="PCB"/>
    <n v="2304"/>
    <n v="512"/>
    <n v="15"/>
    <n v="405"/>
    <n v="3.0145244581602371"/>
    <n v="3.0150000000000001"/>
  </r>
  <r>
    <x v="4"/>
    <x v="1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5099999999999998"/>
  </r>
  <r>
    <x v="4"/>
    <x v="1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3.7650000000000001"/>
  </r>
  <r>
    <x v="4"/>
    <x v="1"/>
    <x v="0"/>
    <x v="7"/>
    <s v="Predator X32Q FS"/>
    <s v="AUO"/>
    <n v="31.5"/>
    <s v="3440 x 1440"/>
    <n v="1000000"/>
    <s v="POB"/>
    <s v="PCB"/>
    <n v="2304"/>
    <n v="1152"/>
    <n v="10"/>
    <n v="315"/>
    <n v="2.2801833766221811"/>
    <n v="2.5099999999999998"/>
  </r>
  <r>
    <x v="4"/>
    <x v="1"/>
    <x v="0"/>
    <x v="7"/>
    <s v="Predator X34 V3"/>
    <s v="AUO"/>
    <n v="34"/>
    <s v="3440 x 1440"/>
    <n v="1000000"/>
    <s v="POB"/>
    <s v="PCB"/>
    <n v="9216"/>
    <n v="2304"/>
    <n v="2"/>
    <n v="68"/>
    <n v="0.53129594021168891"/>
    <n v="0.60199999999999998"/>
  </r>
  <r>
    <x v="4"/>
    <x v="1"/>
    <x v="0"/>
    <x v="7"/>
    <s v="Predator Z57"/>
    <s v="AUO"/>
    <n v="57"/>
    <s v="7680 x 2160"/>
    <n v="1000000"/>
    <s v="POB"/>
    <s v="PCB"/>
    <n v="9216"/>
    <n v="2304"/>
    <n v="2"/>
    <n v="114"/>
    <n v="1.0926406405791855"/>
    <n v="0.83"/>
  </r>
  <r>
    <x v="4"/>
    <x v="1"/>
    <x v="0"/>
    <x v="18"/>
    <s v="EX321UX"/>
    <s v="AUO"/>
    <n v="32"/>
    <s v="3840 x 2160"/>
    <n v="1000000"/>
    <s v="POB"/>
    <s v="PCB"/>
    <n v="4608"/>
    <n v="1152"/>
    <n v="2"/>
    <n v="64"/>
    <n v="0.5645858335905044"/>
    <n v="0.502"/>
  </r>
  <r>
    <x v="4"/>
    <x v="1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3.7650000000000001"/>
  </r>
  <r>
    <x v="4"/>
    <x v="1"/>
    <x v="0"/>
    <x v="10"/>
    <s v="AG274QXM"/>
    <s v="LGD"/>
    <n v="27"/>
    <s v="3840 x 2160"/>
    <n v="80000000"/>
    <s v="POB"/>
    <s v="PCB"/>
    <n v="2304"/>
    <n v="576"/>
    <n v="45"/>
    <n v="1215"/>
    <n v="9.0435733744807116"/>
    <n v="9.0449999999999999"/>
  </r>
  <r>
    <x v="4"/>
    <x v="1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3.72"/>
  </r>
  <r>
    <x v="4"/>
    <x v="1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5.58"/>
  </r>
  <r>
    <x v="4"/>
    <x v="1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10.535"/>
  </r>
  <r>
    <x v="4"/>
    <x v="1"/>
    <x v="0"/>
    <x v="10"/>
    <s v="PD32M"/>
    <s v="AUO"/>
    <n v="31.5"/>
    <s v="3840 x 2160"/>
    <n v="1000000"/>
    <s v="POB"/>
    <s v="PCB"/>
    <n v="2304"/>
    <n v="576"/>
    <n v="25"/>
    <n v="787.5"/>
    <n v="6.8385045578635006"/>
    <n v="6.2750000000000004"/>
  </r>
  <r>
    <x v="4"/>
    <x v="1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0150000000000001"/>
  </r>
  <r>
    <x v="4"/>
    <x v="1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3.0150000000000001"/>
  </r>
  <r>
    <x v="4"/>
    <x v="1"/>
    <x v="0"/>
    <x v="5"/>
    <s v="Odyssey Neo G7"/>
    <m/>
    <n v="31.5"/>
    <s v="3840 x 2160"/>
    <n v="1000000"/>
    <s v="POB"/>
    <s v="PCB"/>
    <n v="4608"/>
    <n v="1196"/>
    <n v="15"/>
    <n v="472.5"/>
    <n v="4.1031027347181004"/>
    <n v="3.7650000000000001"/>
  </r>
  <r>
    <x v="4"/>
    <x v="1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5.1749999999999998"/>
  </r>
  <r>
    <x v="4"/>
    <x v="1"/>
    <x v="0"/>
    <x v="5"/>
    <s v="Odyssey Neo G8"/>
    <s v="CSOT"/>
    <n v="31.5"/>
    <s v="3840 x 2160"/>
    <n v="1000000"/>
    <s v="POB"/>
    <s v="PCB"/>
    <n v="5000"/>
    <n v="1152"/>
    <n v="8"/>
    <n v="252"/>
    <n v="2.1883214585163202"/>
    <n v="2.008"/>
  </r>
  <r>
    <x v="4"/>
    <x v="1"/>
    <x v="0"/>
    <x v="19"/>
    <m/>
    <s v="HKC"/>
    <n v="27"/>
    <s v="3840 x 2160"/>
    <s v="TBD"/>
    <s v="POB"/>
    <s v="PCB"/>
    <n v="5000"/>
    <n v="1152"/>
    <n v="15"/>
    <n v="405"/>
    <n v="3.0145244581602371"/>
    <n v="3.0150000000000001"/>
  </r>
  <r>
    <x v="4"/>
    <x v="1"/>
    <x v="0"/>
    <x v="19"/>
    <m/>
    <s v="HKC"/>
    <n v="31.5"/>
    <s v="3840 x 2160"/>
    <s v="TBD"/>
    <s v="POB"/>
    <s v="PCB"/>
    <n v="5000"/>
    <n v="1152"/>
    <n v="15"/>
    <n v="472.5"/>
    <n v="4.1031027347181004"/>
    <n v="3.7650000000000001"/>
  </r>
  <r>
    <x v="4"/>
    <x v="1"/>
    <x v="0"/>
    <x v="3"/>
    <s v="MEG271G"/>
    <s v="AUO"/>
    <n v="27"/>
    <s v="3840 x 2160"/>
    <n v="1000000"/>
    <s v="POB"/>
    <s v="PCB"/>
    <n v="2304"/>
    <n v="576"/>
    <n v="20"/>
    <n v="540"/>
    <n v="4.0193659442136491"/>
    <n v="4.0199999999999996"/>
  </r>
  <r>
    <x v="4"/>
    <x v="1"/>
    <x v="0"/>
    <x v="20"/>
    <s v="M27P20"/>
    <m/>
    <n v="27"/>
    <s v="3840 x 2160"/>
    <s v="TBD"/>
    <s v="POB"/>
    <s v="PCB"/>
    <n v="5000"/>
    <n v="1152"/>
    <n v="20"/>
    <n v="540"/>
    <n v="4.0193659442136491"/>
    <n v="4.0199999999999996"/>
  </r>
  <r>
    <x v="4"/>
    <x v="1"/>
    <x v="0"/>
    <x v="20"/>
    <s v="M32P10"/>
    <m/>
    <n v="31.5"/>
    <s v="3840 x 2160"/>
    <s v="TBD"/>
    <s v="POB"/>
    <s v="PCB"/>
    <n v="5000"/>
    <n v="1152"/>
    <n v="10"/>
    <n v="315"/>
    <n v="2.7354018231454003"/>
    <n v="2.5099999999999998"/>
  </r>
  <r>
    <x v="4"/>
    <x v="1"/>
    <x v="0"/>
    <x v="21"/>
    <m/>
    <m/>
    <n v="27"/>
    <s v="3840 x 2160"/>
    <s v="TBD"/>
    <s v="COB"/>
    <s v="PCB"/>
    <n v="5000"/>
    <n v="1152"/>
    <n v="5"/>
    <n v="135"/>
    <n v="1.0048414860534123"/>
    <n v="1.0049999999999999"/>
  </r>
  <r>
    <x v="4"/>
    <x v="1"/>
    <x v="0"/>
    <x v="21"/>
    <m/>
    <m/>
    <n v="31.5"/>
    <s v="3840 x 2160"/>
    <s v="TBD"/>
    <s v="COB"/>
    <s v="PCB"/>
    <n v="5000"/>
    <n v="1152"/>
    <n v="5"/>
    <n v="157.5"/>
    <n v="1.3677009115727001"/>
    <n v="1.2549999999999999"/>
  </r>
  <r>
    <x v="4"/>
    <x v="1"/>
    <x v="0"/>
    <x v="23"/>
    <m/>
    <m/>
    <n v="27"/>
    <s v="3840 x 2160"/>
    <s v="TBD"/>
    <s v="POB"/>
    <s v="PCB"/>
    <n v="2304"/>
    <n v="576"/>
    <n v="20"/>
    <n v="540"/>
    <n v="4.0193659442136491"/>
    <n v="4.0199999999999996"/>
  </r>
  <r>
    <x v="4"/>
    <x v="1"/>
    <x v="0"/>
    <x v="23"/>
    <m/>
    <m/>
    <n v="31.5"/>
    <s v="3840 x 2160"/>
    <s v="TBD"/>
    <s v="POB"/>
    <s v="PCB"/>
    <n v="4608"/>
    <n v="1152"/>
    <n v="15"/>
    <n v="472.5"/>
    <n v="4.1031027347181004"/>
    <n v="3.7650000000000001"/>
  </r>
  <r>
    <x v="4"/>
    <x v="1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5.0250000000000004"/>
  </r>
  <r>
    <x v="4"/>
    <x v="1"/>
    <x v="0"/>
    <x v="22"/>
    <s v="ThinkVision P27pz-30"/>
    <s v="BOE"/>
    <n v="27"/>
    <s v="3840 x 2160"/>
    <s v="TBD"/>
    <s v="COB"/>
    <s v="PCB"/>
    <n v="4608"/>
    <n v="1152"/>
    <n v="20"/>
    <n v="540"/>
    <n v="4.0193659442136491"/>
    <n v="4.0199999999999996"/>
  </r>
  <r>
    <x v="4"/>
    <x v="1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3.7650000000000001"/>
  </r>
  <r>
    <x v="4"/>
    <x v="1"/>
    <x v="0"/>
    <x v="22"/>
    <s v="Legion Y34wz-30"/>
    <s v="BOE"/>
    <n v="34"/>
    <s v="3440 x 1440"/>
    <s v="TBD"/>
    <s v="COB"/>
    <s v="PCB"/>
    <n v="9216"/>
    <n v="1151"/>
    <n v="2"/>
    <n v="68"/>
    <n v="0.53129594021168891"/>
    <n v="0.60199999999999998"/>
  </r>
  <r>
    <x v="4"/>
    <x v="1"/>
    <x v="0"/>
    <x v="25"/>
    <s v="27M2U"/>
    <s v="AUO"/>
    <n v="27"/>
    <s v="3840 x 2160"/>
    <s v="TBD"/>
    <s v="POB"/>
    <s v="PCB"/>
    <n v="1536"/>
    <n v="384"/>
    <n v="30"/>
    <n v="810"/>
    <n v="6.0290489163204741"/>
    <n v="6.03"/>
  </r>
  <r>
    <x v="4"/>
    <x v="1"/>
    <x v="0"/>
    <x v="25"/>
    <s v="27M2V"/>
    <s v="AUO"/>
    <n v="27"/>
    <s v="3840 x 2160"/>
    <s v="TBD"/>
    <s v="POB"/>
    <s v="PCB"/>
    <n v="2304"/>
    <n v="1152"/>
    <n v="15"/>
    <n v="405"/>
    <n v="3.0145244581602371"/>
    <n v="3.0150000000000001"/>
  </r>
  <r>
    <x v="4"/>
    <x v="1"/>
    <x v="0"/>
    <x v="25"/>
    <s v="32M2V"/>
    <s v="AUO"/>
    <n v="31.5"/>
    <s v="3840 x 2160"/>
    <s v="TBD"/>
    <s v="POB"/>
    <s v="PCB"/>
    <n v="2304"/>
    <n v="1152"/>
    <n v="15"/>
    <n v="472.5"/>
    <n v="4.1031027347181004"/>
    <n v="3.7650000000000001"/>
  </r>
  <r>
    <x v="4"/>
    <x v="1"/>
    <x v="0"/>
    <x v="26"/>
    <m/>
    <s v="AUO"/>
    <n v="27"/>
    <s v="3840 x 2160"/>
    <s v="TBD"/>
    <s v="POB"/>
    <s v="PCB"/>
    <n v="2304"/>
    <n v="1152"/>
    <n v="35"/>
    <n v="945"/>
    <n v="7.0338904023738866"/>
    <n v="7.0350000000000001"/>
  </r>
  <r>
    <x v="4"/>
    <x v="1"/>
    <x v="0"/>
    <x v="26"/>
    <m/>
    <s v="AUO"/>
    <n v="31.5"/>
    <s v="3840 x 2160"/>
    <s v="TBD"/>
    <s v="POB"/>
    <s v="PCB"/>
    <n v="2304"/>
    <n v="1152"/>
    <n v="27"/>
    <n v="850.5"/>
    <n v="7.3855849224925807"/>
    <n v="6.7770000000000001"/>
  </r>
  <r>
    <x v="4"/>
    <x v="1"/>
    <x v="0"/>
    <x v="26"/>
    <s v="Army M34E7R"/>
    <m/>
    <n v="34"/>
    <s v="3440 x 1440"/>
    <s v="TBD"/>
    <s v="POB"/>
    <s v="PCB"/>
    <n v="2304"/>
    <n v="1152"/>
    <n v="2"/>
    <n v="68"/>
    <n v="0.53129594021168891"/>
    <n v="0.60199999999999998"/>
  </r>
  <r>
    <x v="4"/>
    <x v="1"/>
    <x v="0"/>
    <x v="31"/>
    <s v="GM001J"/>
    <s v="AUP"/>
    <n v="27"/>
    <s v="3840 x 2160"/>
    <s v="TBD"/>
    <s v="POB"/>
    <s v="PCB"/>
    <n v="2304"/>
    <n v="1152"/>
    <n v="5"/>
    <n v="135"/>
    <n v="1.0048414860534123"/>
    <n v="1.0049999999999999"/>
  </r>
  <r>
    <x v="4"/>
    <x v="1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3.72"/>
  </r>
  <r>
    <x v="4"/>
    <x v="1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2.5099999999999998"/>
  </r>
  <r>
    <x v="4"/>
    <x v="1"/>
    <x v="0"/>
    <x v="27"/>
    <s v="XG341C-2K"/>
    <s v="AUO"/>
    <n v="34"/>
    <s v="3440 x 1440"/>
    <n v="1000000"/>
    <s v="POB"/>
    <s v="PCB"/>
    <n v="2304"/>
    <n v="1152"/>
    <n v="10"/>
    <n v="340"/>
    <n v="2.6564797010584447"/>
    <n v="3.01"/>
  </r>
  <r>
    <x v="4"/>
    <x v="1"/>
    <x v="0"/>
    <x v="29"/>
    <s v="GP27-FQS"/>
    <s v="CSOT"/>
    <n v="27"/>
    <s v="2560 x 1440"/>
    <s v="TBD"/>
    <s v="POB"/>
    <s v="PCB"/>
    <n v="5000"/>
    <n v="1152"/>
    <n v="10"/>
    <n v="270"/>
    <n v="2.0096829721068246"/>
    <n v="1.86"/>
  </r>
  <r>
    <x v="4"/>
    <x v="1"/>
    <x v="0"/>
    <x v="29"/>
    <s v="GP27QP"/>
    <m/>
    <n v="27"/>
    <s v="2560 x 1440"/>
    <n v="1000000"/>
    <s v="POB"/>
    <s v="PCB"/>
    <n v="5000"/>
    <n v="1152"/>
    <n v="3"/>
    <n v="81"/>
    <n v="0.60290489163204752"/>
    <n v="0.55800000000000005"/>
  </r>
  <r>
    <x v="4"/>
    <x v="1"/>
    <x v="0"/>
    <x v="6"/>
    <s v="F32D80U"/>
    <s v="BOE"/>
    <n v="27"/>
    <s v="2560 x 1440"/>
    <s v="TBD"/>
    <s v="POB"/>
    <s v="PCB"/>
    <n v="5000"/>
    <n v="1152"/>
    <n v="15"/>
    <n v="405"/>
    <n v="3.0145244581602371"/>
    <n v="3.7650000000000001"/>
  </r>
  <r>
    <x v="4"/>
    <x v="1"/>
    <x v="0"/>
    <x v="1"/>
    <s v="27R83U"/>
    <s v="CSOT"/>
    <n v="27"/>
    <s v="3840 x 2160"/>
    <n v="1000000"/>
    <s v="POB"/>
    <s v="PCB"/>
    <n v="4608"/>
    <n v="1152"/>
    <n v="8"/>
    <n v="216"/>
    <n v="1.6077463776854597"/>
    <n v="1.6080000000000001"/>
  </r>
  <r>
    <x v="4"/>
    <x v="1"/>
    <x v="0"/>
    <x v="1"/>
    <s v="34R83Q"/>
    <s v="CSOT"/>
    <n v="34"/>
    <s v="3440 x 1440"/>
    <n v="1000000"/>
    <s v="POB"/>
    <s v="PCB"/>
    <n v="4608"/>
    <n v="1152"/>
    <n v="3"/>
    <n v="102"/>
    <n v="0.79694391031753331"/>
    <n v="0.90300000000000002"/>
  </r>
  <r>
    <x v="4"/>
    <x v="1"/>
    <x v="0"/>
    <x v="17"/>
    <m/>
    <m/>
    <n v="27"/>
    <s v="3840 x 2160"/>
    <n v="1000000"/>
    <s v="POB"/>
    <s v="PCB"/>
    <n v="5000"/>
    <n v="1152"/>
    <n v="40"/>
    <n v="1080"/>
    <n v="8.0387318884272982"/>
    <n v="8.0399999999999991"/>
  </r>
  <r>
    <x v="4"/>
    <x v="1"/>
    <x v="0"/>
    <x v="17"/>
    <m/>
    <m/>
    <n v="31.5"/>
    <s v="3840 x 2160"/>
    <s v="TBD"/>
    <s v="POB"/>
    <s v="PCB"/>
    <n v="5000"/>
    <n v="1152"/>
    <n v="76"/>
    <n v="2394"/>
    <n v="20.789053855905042"/>
    <n v="19.076000000000001"/>
  </r>
  <r>
    <x v="4"/>
    <x v="1"/>
    <x v="0"/>
    <x v="17"/>
    <m/>
    <m/>
    <n v="49"/>
    <s v="5120 x 1440"/>
    <n v="1000000"/>
    <s v="POB"/>
    <s v="PCB"/>
    <n v="5000"/>
    <n v="1152"/>
    <n v="18"/>
    <n v="882"/>
    <n v="7.2671196067330301"/>
    <n v="6.21"/>
  </r>
  <r>
    <x v="4"/>
    <x v="1"/>
    <x v="1"/>
    <x v="9"/>
    <m/>
    <s v="Open Cell"/>
    <n v="55"/>
    <s v="3840 x 2160"/>
    <n v="1000000"/>
    <s v="POB"/>
    <s v="PCB"/>
    <n v="4000"/>
    <n v="500"/>
    <n v="4.6970000000000001"/>
    <n v="258.33499999999998"/>
    <n v="3.9169313831216619"/>
    <n v="1.348039"/>
  </r>
  <r>
    <x v="4"/>
    <x v="1"/>
    <x v="1"/>
    <x v="9"/>
    <m/>
    <s v="Open Cell"/>
    <n v="65"/>
    <s v="3840 x 2160"/>
    <n v="1000000"/>
    <s v="COB"/>
    <s v="PCB"/>
    <n v="16384"/>
    <n v="1000"/>
    <n v="5.3129999999999997"/>
    <n v="345.34499999999997"/>
    <n v="6.1882315212818986"/>
    <n v="2.0046483663304659"/>
  </r>
  <r>
    <x v="4"/>
    <x v="1"/>
    <x v="1"/>
    <x v="9"/>
    <m/>
    <s v="Open Cell"/>
    <n v="75"/>
    <s v="3840 x 2160"/>
    <n v="1000000"/>
    <s v="COB"/>
    <s v="PCB"/>
    <n v="12000"/>
    <n v="1000"/>
    <n v="6.6829999999999998"/>
    <n v="501.22499999999997"/>
    <n v="10.363203165578636"/>
    <n v="3.6346498880245726"/>
  </r>
  <r>
    <x v="4"/>
    <x v="1"/>
    <x v="1"/>
    <x v="9"/>
    <m/>
    <s v="Open Cell"/>
    <n v="86"/>
    <s v="3840 x 2160"/>
    <n v="1000000"/>
    <s v="COB"/>
    <s v="PCB"/>
    <n v="18000"/>
    <n v="1200"/>
    <n v="3.0030000000000001"/>
    <n v="258.25800000000004"/>
    <n v="6.1228308135653426"/>
    <n v="2.0724929062929336"/>
  </r>
  <r>
    <x v="4"/>
    <x v="1"/>
    <x v="1"/>
    <x v="9"/>
    <m/>
    <s v="Open Cell"/>
    <n v="65"/>
    <s v="7680 x 4320"/>
    <n v="1000000"/>
    <s v="COB"/>
    <s v="PCB"/>
    <n v="12000"/>
    <n v="1000"/>
    <n v="0.90500000000000003"/>
    <n v="58.825000000000003"/>
    <n v="1.0540842324035609"/>
    <n v="0.53190700510967115"/>
  </r>
  <r>
    <x v="4"/>
    <x v="1"/>
    <x v="1"/>
    <x v="9"/>
    <m/>
    <s v="Open Cell"/>
    <n v="75"/>
    <s v="7680 x 4320"/>
    <n v="1000000"/>
    <s v="COB"/>
    <s v="PCB"/>
    <n v="16000"/>
    <n v="2000"/>
    <n v="6.0000000000000001E-3"/>
    <n v="0.45"/>
    <n v="9.304087833827893E-3"/>
    <n v="4.7642228222422303E-3"/>
  </r>
  <r>
    <x v="4"/>
    <x v="1"/>
    <x v="1"/>
    <x v="5"/>
    <s v="2022 Model"/>
    <s v="Open Cell"/>
    <n v="43"/>
    <s v="3840 x 2160"/>
    <n v="1000000"/>
    <s v="POB"/>
    <s v="PCB"/>
    <n v="3614.6269090909086"/>
    <n v="301.21890909090905"/>
    <n v="30.77"/>
    <n v="1323.11"/>
    <n v="15.684274403380417"/>
    <n v="6.9127388003021801"/>
  </r>
  <r>
    <x v="4"/>
    <x v="1"/>
    <x v="1"/>
    <x v="5"/>
    <s v="2022 Model"/>
    <s v="Open Cell"/>
    <n v="50"/>
    <s v="3840 x 2160"/>
    <n v="1000000"/>
    <s v="COB"/>
    <s v="PCB"/>
    <n v="4887.272727272727"/>
    <n v="407.27272727272725"/>
    <n v="33.645000000000003"/>
    <n v="1682.2500000000002"/>
    <n v="23.187854456973295"/>
    <n v="8.7891066100387309"/>
  </r>
  <r>
    <x v="4"/>
    <x v="1"/>
    <x v="1"/>
    <x v="5"/>
    <s v="2022 Model"/>
    <s v="Open Cell"/>
    <n v="55"/>
    <s v="3840 x 2160"/>
    <n v="1000000"/>
    <s v="COB"/>
    <s v="PCB"/>
    <n v="6283.636363636364"/>
    <n v="523.63636363636363"/>
    <n v="105.477"/>
    <n v="5801.2350000000006"/>
    <n v="87.959585160213649"/>
    <n v="30.309212593186523"/>
  </r>
  <r>
    <x v="4"/>
    <x v="1"/>
    <x v="1"/>
    <x v="5"/>
    <s v="2022 Model"/>
    <s v="Open Cell"/>
    <n v="65"/>
    <s v="3840 x 2160"/>
    <n v="1000000"/>
    <s v="COB"/>
    <s v="PCB"/>
    <n v="8640"/>
    <n v="720"/>
    <n v="88.218000000000004"/>
    <n v="5734.17"/>
    <n v="102.75050034715727"/>
    <n v="33.28553916449107"/>
  </r>
  <r>
    <x v="4"/>
    <x v="1"/>
    <x v="1"/>
    <x v="5"/>
    <s v="2022 Model"/>
    <s v="Open Cell"/>
    <n v="75"/>
    <s v="3840 x 2160"/>
    <n v="1000000"/>
    <s v="COB"/>
    <s v="PCB"/>
    <n v="10909.09090909091"/>
    <n v="909.09090909090912"/>
    <n v="53.067"/>
    <n v="3980.0250000000001"/>
    <n v="82.290004846290799"/>
    <n v="28.861284693670505"/>
  </r>
  <r>
    <x v="4"/>
    <x v="1"/>
    <x v="1"/>
    <x v="5"/>
    <s v="2022 Model"/>
    <s v="Open Cell"/>
    <n v="85"/>
    <s v="3840 x 2160"/>
    <n v="1000000"/>
    <s v="COB"/>
    <s v="PCB"/>
    <n v="14400"/>
    <n v="1200"/>
    <n v="48.918999999999997"/>
    <n v="4158.1149999999998"/>
    <n v="97.435102535359036"/>
    <n v="33.760999161819512"/>
  </r>
  <r>
    <x v="4"/>
    <x v="1"/>
    <x v="1"/>
    <x v="5"/>
    <s v="2022 Model"/>
    <s v="Open Cell"/>
    <n v="98"/>
    <s v="3840 x 2160"/>
    <n v="1000000"/>
    <s v="COB"/>
    <s v="PCB"/>
    <n v="19141.53633217993"/>
    <n v="1595.1280276816608"/>
    <n v="2.8860000000000001"/>
    <n v="282.82800000000003"/>
    <n v="7.6409701415957256"/>
    <n v="2.9876196441365659"/>
  </r>
  <r>
    <x v="4"/>
    <x v="1"/>
    <x v="1"/>
    <x v="5"/>
    <s v="2022 Model"/>
    <s v="Open Cell"/>
    <n v="55"/>
    <s v="7680 x 4320"/>
    <n v="1000000"/>
    <s v="COB"/>
    <s v="PCB"/>
    <n v="7873.1360946745563"/>
    <n v="962.27218934911241"/>
    <n v="3.0819999999999999"/>
    <n v="169.51"/>
    <n v="2.5701474393827892"/>
    <n v="1.4481446646177274"/>
  </r>
  <r>
    <x v="4"/>
    <x v="1"/>
    <x v="1"/>
    <x v="5"/>
    <s v="2022 Model"/>
    <s v="Open Cell"/>
    <n v="65"/>
    <s v="7680 x 4320"/>
    <n v="1000000"/>
    <s v="COB"/>
    <s v="PCB"/>
    <n v="10996.363636363636"/>
    <n v="1221.8181818181818"/>
    <n v="11.159000000000001"/>
    <n v="725.33500000000004"/>
    <n v="12.997266242421366"/>
    <n v="6.5586190828937241"/>
  </r>
  <r>
    <x v="4"/>
    <x v="1"/>
    <x v="1"/>
    <x v="5"/>
    <s v="2022 Model"/>
    <s v="Open Cell"/>
    <n v="75"/>
    <s v="7680 x 4320"/>
    <n v="1000000"/>
    <s v="COB"/>
    <s v="PCB"/>
    <n v="15708.764159999995"/>
    <n v="1745.4182399999995"/>
    <n v="10.432"/>
    <n v="782.4"/>
    <n v="16.176707380415429"/>
    <n v="8.283395413605156"/>
  </r>
  <r>
    <x v="4"/>
    <x v="1"/>
    <x v="1"/>
    <x v="5"/>
    <s v="2022 Model"/>
    <s v="Open Cell"/>
    <n v="85"/>
    <s v="7680 x 4320"/>
    <n v="1000000"/>
    <s v="COB"/>
    <s v="PCB"/>
    <n v="19145.454545454544"/>
    <n v="2127.272727272727"/>
    <n v="6.0309999999999997"/>
    <n v="512.63499999999999"/>
    <n v="12.012328612415429"/>
    <n v="6.0768251667068096"/>
  </r>
  <r>
    <x v="4"/>
    <x v="1"/>
    <x v="1"/>
    <x v="5"/>
    <s v="2021 Model"/>
    <s v="Open Cell"/>
    <n v="98"/>
    <s v="7680 x 4320"/>
    <n v="1000000"/>
    <s v="COB"/>
    <s v="PCB"/>
    <n v="25000"/>
    <n v="2500"/>
    <n v="8.5000000000000006E-2"/>
    <n v="8.33"/>
    <n v="0.22504589814124626"/>
    <n v="0.12846877943212046"/>
  </r>
  <r>
    <x v="4"/>
    <x v="1"/>
    <x v="1"/>
    <x v="16"/>
    <s v="Bravia 7"/>
    <m/>
    <n v="55"/>
    <s v="3840 x 2160"/>
    <n v="1000000"/>
    <s v="COB"/>
    <s v="PCB"/>
    <n v="4096"/>
    <n v="1024"/>
    <n v="5.399"/>
    <n v="296.94499999999999"/>
    <n v="4.5023445896261132"/>
    <n v="1.5514229527822563"/>
  </r>
  <r>
    <x v="4"/>
    <x v="1"/>
    <x v="1"/>
    <x v="16"/>
    <s v="Bravia 7"/>
    <m/>
    <n v="65"/>
    <s v="3840 x 2160"/>
    <n v="1000000"/>
    <s v="POB"/>
    <s v="PCB"/>
    <n v="6240"/>
    <n v="1560"/>
    <n v="26.864999999999998"/>
    <n v="1746.2249999999999"/>
    <n v="31.290577793946586"/>
    <n v="10.136434850643322"/>
  </r>
  <r>
    <x v="4"/>
    <x v="1"/>
    <x v="1"/>
    <x v="16"/>
    <s v="Bravia 7"/>
    <m/>
    <n v="75"/>
    <s v="3840 x 2160"/>
    <n v="1000000"/>
    <s v="POB"/>
    <s v="PCB"/>
    <n v="7680"/>
    <n v="1920"/>
    <n v="13.973000000000001"/>
    <n v="1047.9750000000001"/>
    <n v="21.667669883679526"/>
    <n v="11.095080915865113"/>
  </r>
  <r>
    <x v="4"/>
    <x v="1"/>
    <x v="1"/>
    <x v="16"/>
    <s v="Bravia 7"/>
    <m/>
    <n v="85"/>
    <s v="3840 x 2160"/>
    <n v="1000000"/>
    <s v="POB"/>
    <s v="PCB"/>
    <n v="11232"/>
    <n v="2808"/>
    <n v="9.3460000000000001"/>
    <n v="794.41"/>
    <n v="18.615026233068246"/>
    <n v="6.4500561778933587"/>
  </r>
  <r>
    <x v="4"/>
    <x v="1"/>
    <x v="1"/>
    <x v="1"/>
    <s v="55R635"/>
    <s v="Open Cell"/>
    <n v="55"/>
    <s v="3840 x 2160"/>
    <n v="1000000"/>
    <s v="POB"/>
    <s v="PCB"/>
    <n v="2048"/>
    <n v="128"/>
    <n v="76.900000000000006"/>
    <n v="4229.5"/>
    <n v="64.128597692581607"/>
    <n v="22.097504180210318"/>
  </r>
  <r>
    <x v="4"/>
    <x v="1"/>
    <x v="1"/>
    <x v="1"/>
    <s v="65R635"/>
    <s v="ChinaStar"/>
    <n v="65"/>
    <s v="3840 x 2160"/>
    <n v="1000000"/>
    <s v="POB"/>
    <s v="PCB"/>
    <n v="2560"/>
    <n v="160"/>
    <n v="127"/>
    <n v="8255"/>
    <n v="147.92121272403563"/>
    <n v="47.918378039519901"/>
  </r>
  <r>
    <x v="4"/>
    <x v="1"/>
    <x v="1"/>
    <x v="1"/>
    <s v="75R635"/>
    <s v="ChinaStar"/>
    <n v="75"/>
    <s v="3840 x 2160"/>
    <n v="1000000"/>
    <s v="POB"/>
    <s v="PCB"/>
    <n v="3840"/>
    <n v="240"/>
    <n v="89.5"/>
    <n v="6712.5"/>
    <n v="138.78597685459943"/>
    <n v="48.675918745802669"/>
  </r>
  <r>
    <x v="4"/>
    <x v="1"/>
    <x v="1"/>
    <x v="1"/>
    <s v="85R635"/>
    <s v="ChinaStar"/>
    <n v="85"/>
    <s v="3840 x 2160"/>
    <n v="1000000"/>
    <s v="POB"/>
    <s v="PCB"/>
    <n v="7168"/>
    <n v="448"/>
    <n v="88.6"/>
    <n v="7530.9999999999991"/>
    <n v="176.47028934836794"/>
    <n v="61.146477355162801"/>
  </r>
  <r>
    <x v="4"/>
    <x v="1"/>
    <x v="1"/>
    <x v="1"/>
    <m/>
    <s v="Open Cell"/>
    <n v="98"/>
    <s v="3840 x 2160"/>
    <n v="1000000"/>
    <s v="POB"/>
    <s v="PCB"/>
    <n v="5120"/>
    <n v="320"/>
    <n v="25.5"/>
    <n v="2499"/>
    <n v="67.513769442373871"/>
    <n v="26.397886668566329"/>
  </r>
  <r>
    <x v="4"/>
    <x v="1"/>
    <x v="1"/>
    <x v="1"/>
    <m/>
    <s v="Open Cell"/>
    <n v="115"/>
    <s v="3840 x 2160"/>
    <n v="1000000"/>
    <s v="COB"/>
    <s v="PCB"/>
    <n v="21040"/>
    <n v="5260"/>
    <n v="2.2999999999999998"/>
    <n v="264.5"/>
    <n v="8.3853953091988132"/>
    <n v="2.8571830276565908"/>
  </r>
  <r>
    <x v="4"/>
    <x v="1"/>
    <x v="1"/>
    <x v="6"/>
    <m/>
    <s v="Open Cell"/>
    <n v="55"/>
    <s v="3840 x 2160"/>
    <n v="1000000"/>
    <s v="POB"/>
    <s v="PCB"/>
    <n v="2000"/>
    <n v="160"/>
    <n v="16.399999999999999"/>
    <n v="901.99999999999989"/>
    <n v="13.676319924035607"/>
    <n v="4.7126016717223553"/>
  </r>
  <r>
    <x v="4"/>
    <x v="1"/>
    <x v="1"/>
    <x v="6"/>
    <m/>
    <s v="Open Cell"/>
    <n v="65"/>
    <s v="3840 x 2160"/>
    <n v="1000000"/>
    <s v="POB"/>
    <s v="PCB"/>
    <n v="2560"/>
    <n v="160"/>
    <n v="31.2"/>
    <n v="2028"/>
    <n v="36.339699503857567"/>
    <n v="11.772073975063154"/>
  </r>
  <r>
    <x v="4"/>
    <x v="1"/>
    <x v="1"/>
    <x v="6"/>
    <s v="Q70"/>
    <s v="Open Cell"/>
    <n v="75"/>
    <s v="3840 x 2160"/>
    <n v="1000000"/>
    <s v="POB"/>
    <s v="PCB"/>
    <n v="4000"/>
    <n v="252"/>
    <n v="26.7"/>
    <n v="2002.5"/>
    <n v="41.403190860534124"/>
    <n v="14.521195871652862"/>
  </r>
  <r>
    <x v="4"/>
    <x v="1"/>
    <x v="1"/>
    <x v="6"/>
    <m/>
    <s v="Open Cell"/>
    <n v="85"/>
    <s v="3840 x 2160"/>
    <n v="1000000"/>
    <s v="POB"/>
    <s v="PCB"/>
    <n v="4800"/>
    <n v="300"/>
    <n v="1.3"/>
    <n v="110.5"/>
    <n v="2.5892931845697329"/>
    <n v="0.89718307631728722"/>
  </r>
  <r>
    <x v="4"/>
    <x v="1"/>
    <x v="1"/>
    <x v="6"/>
    <m/>
    <s v="Open Cell"/>
    <n v="86"/>
    <s v="3840 x 2160"/>
    <n v="1000000"/>
    <s v="POB"/>
    <s v="PCB"/>
    <n v="8000"/>
    <n v="576"/>
    <n v="6"/>
    <n v="516"/>
    <n v="12.233428198931753"/>
    <n v="4.1408449676182482"/>
  </r>
  <r>
    <x v="4"/>
    <x v="1"/>
    <x v="1"/>
    <x v="6"/>
    <m/>
    <s v="Open Cell"/>
    <n v="100"/>
    <s v="3840 x 2160"/>
    <n v="1000000"/>
    <s v="POB"/>
    <s v="PCB"/>
    <n v="9600"/>
    <n v="600"/>
    <n v="15.3"/>
    <n v="1530"/>
    <n v="42.178531513353114"/>
    <n v="15.838732001139801"/>
  </r>
  <r>
    <x v="4"/>
    <x v="1"/>
    <x v="1"/>
    <x v="15"/>
    <m/>
    <s v="Open Cell"/>
    <n v="65"/>
    <s v="3840 x 2160"/>
    <n v="1000000"/>
    <s v="POB"/>
    <s v="PCB"/>
    <n v="9216"/>
    <n v="576"/>
    <n v="5.0999999999999996"/>
    <n v="331.5"/>
    <n v="5.9401431881305635"/>
    <n v="1.9242813228468618"/>
  </r>
  <r>
    <x v="4"/>
    <x v="1"/>
    <x v="1"/>
    <x v="15"/>
    <m/>
    <s v="Open Cell"/>
    <n v="75"/>
    <s v="3840 x 2160"/>
    <n v="1000000"/>
    <s v="POB"/>
    <s v="PCB"/>
    <n v="9600"/>
    <n v="600"/>
    <n v="8.8000000000000007"/>
    <n v="660"/>
    <n v="13.645995489614245"/>
    <n v="4.7860121224923295"/>
  </r>
  <r>
    <x v="4"/>
    <x v="1"/>
    <x v="1"/>
    <x v="15"/>
    <m/>
    <s v="Open Cell"/>
    <n v="85"/>
    <s v="3840 x 2160"/>
    <n v="1000000"/>
    <s v="POB"/>
    <s v="PCB"/>
    <n v="16000"/>
    <n v="1000"/>
    <n v="5.6"/>
    <n v="475.99999999999994"/>
    <n v="11.153878333531155"/>
    <n v="3.8647886364436985"/>
  </r>
  <r>
    <x v="4"/>
    <x v="1"/>
    <x v="1"/>
    <x v="15"/>
    <m/>
    <s v="Open Cell"/>
    <n v="86"/>
    <s v="3840 x 2160"/>
    <n v="1000000"/>
    <s v="POB"/>
    <s v="PCB"/>
    <n v="16000"/>
    <n v="1000"/>
    <n v="1.2"/>
    <n v="103.2"/>
    <n v="2.4466856397863506"/>
    <n v="0.8281689935236497"/>
  </r>
  <r>
    <x v="4"/>
    <x v="1"/>
    <x v="1"/>
    <x v="15"/>
    <m/>
    <s v="Open Cell"/>
    <n v="98"/>
    <s v="3840 x 2160"/>
    <n v="1000000"/>
    <s v="POB"/>
    <s v="PCB"/>
    <n v="19200"/>
    <n v="1200"/>
    <n v="1.7"/>
    <n v="166.6"/>
    <n v="4.500917962824925"/>
    <n v="1.7598591112377553"/>
  </r>
  <r>
    <x v="4"/>
    <x v="1"/>
    <x v="1"/>
    <x v="15"/>
    <m/>
    <s v="Open Cell"/>
    <n v="100"/>
    <s v="3840 x 2160"/>
    <n v="1000000"/>
    <s v="POB"/>
    <s v="PCB"/>
    <n v="19200"/>
    <n v="1200"/>
    <n v="0.7"/>
    <n v="70"/>
    <n v="1.9297367359050446"/>
    <n v="0.72464786933319336"/>
  </r>
  <r>
    <x v="4"/>
    <x v="1"/>
    <x v="1"/>
    <x v="4"/>
    <s v="55E8G"/>
    <s v="Open Cell"/>
    <n v="50"/>
    <s v="3840 x 2160"/>
    <n v="400000"/>
    <s v="POB"/>
    <s v="PCB"/>
    <n v="1800"/>
    <n v="180"/>
    <n v="3.5"/>
    <n v="175"/>
    <n v="2.4121709198813055"/>
    <n v="0.91430741968005802"/>
  </r>
  <r>
    <x v="4"/>
    <x v="1"/>
    <x v="1"/>
    <x v="4"/>
    <s v="55E8G"/>
    <s v="Open Cell"/>
    <n v="55"/>
    <s v="3840 x 2160"/>
    <n v="400000"/>
    <s v="POB"/>
    <s v="PCB"/>
    <n v="2000"/>
    <n v="200"/>
    <n v="75.2"/>
    <n v="4136"/>
    <n v="62.710930383382788"/>
    <n v="21.609002787409832"/>
  </r>
  <r>
    <x v="4"/>
    <x v="1"/>
    <x v="1"/>
    <x v="4"/>
    <m/>
    <s v="Open Cell"/>
    <n v="85"/>
    <s v="7680 x 4320"/>
    <n v="400000"/>
    <s v="COB"/>
    <s v="PCB"/>
    <n v="21060"/>
    <n v="2340"/>
    <n v="0.1"/>
    <n v="8.5"/>
    <n v="0.19917639881305638"/>
    <n v="0.10075982700558465"/>
  </r>
  <r>
    <x v="4"/>
    <x v="1"/>
    <x v="1"/>
    <x v="4"/>
    <m/>
    <s v="Open Cell"/>
    <n v="98"/>
    <s v="3840 x 2160"/>
    <m/>
    <s v="POB"/>
    <s v="PCB"/>
    <n v="6480"/>
    <n v="1620"/>
    <n v="2.8"/>
    <n v="274.39999999999998"/>
    <n v="7.4132766446528162"/>
    <n v="2.8985914773327734"/>
  </r>
  <r>
    <x v="4"/>
    <x v="1"/>
    <x v="1"/>
    <x v="4"/>
    <m/>
    <s v="Open Cell"/>
    <n v="100"/>
    <s v="3840 x 2160"/>
    <m/>
    <s v="POB"/>
    <s v="PCB"/>
    <n v="6480"/>
    <n v="1620"/>
    <n v="14"/>
    <n v="1400"/>
    <n v="38.594734718100888"/>
    <n v="14.492957386663868"/>
  </r>
  <r>
    <x v="4"/>
    <x v="1"/>
    <x v="1"/>
    <x v="4"/>
    <s v="U8KL 65U8KL"/>
    <s v="Open Cell"/>
    <n v="65"/>
    <s v="3840 x 2160"/>
    <m/>
    <s v="POB"/>
    <s v="PCB"/>
    <n v="6400"/>
    <n v="1600"/>
    <n v="105.7"/>
    <n v="6870.5"/>
    <n v="123.11237940890207"/>
    <n v="39.88167369115947"/>
  </r>
  <r>
    <x v="4"/>
    <x v="1"/>
    <x v="1"/>
    <x v="4"/>
    <s v="U8KL 75U8KL"/>
    <s v="Open Cell"/>
    <n v="75"/>
    <s v="3840 x 2160"/>
    <m/>
    <s v="POB"/>
    <s v="PCB"/>
    <n v="8000"/>
    <n v="2000"/>
    <n v="82.4"/>
    <n v="6180"/>
    <n v="127.77613958456973"/>
    <n v="44.814477146973637"/>
  </r>
  <r>
    <x v="4"/>
    <x v="1"/>
    <x v="1"/>
    <x v="4"/>
    <s v="U8KL 85 U8KL"/>
    <s v="Open Cell"/>
    <n v="85"/>
    <s v="3840 x 2160"/>
    <m/>
    <s v="POB"/>
    <s v="PCB"/>
    <n v="9600"/>
    <n v="2400"/>
    <n v="48.9"/>
    <n v="4156.5"/>
    <n v="97.397259019584567"/>
    <n v="33.747886486088724"/>
  </r>
  <r>
    <x v="4"/>
    <x v="1"/>
    <x v="1"/>
    <x v="14"/>
    <s v="XLED EP1 55"/>
    <s v="Open Cell"/>
    <n v="55"/>
    <s v="3840 x 2160"/>
    <m/>
    <s v="COB"/>
    <s v="PCB"/>
    <n v="8000"/>
    <n v="2000"/>
    <n v="4"/>
    <n v="220"/>
    <n v="3.3356877863501482"/>
    <n v="1.1494150418835016"/>
  </r>
  <r>
    <x v="4"/>
    <x v="1"/>
    <x v="1"/>
    <x v="14"/>
    <s v="XLED EP1 60"/>
    <s v="Open Cell"/>
    <n v="60"/>
    <s v="3840 x 2160"/>
    <m/>
    <s v="COB"/>
    <s v="PCB"/>
    <n v="8000"/>
    <n v="2000"/>
    <n v="0.186"/>
    <n v="11.16"/>
    <n v="0.18459310262314541"/>
    <n v="5.8792579392341109E-2"/>
  </r>
  <r>
    <x v="4"/>
    <x v="1"/>
    <x v="1"/>
    <x v="14"/>
    <s v="XLED EP1 65"/>
    <s v="Open Cell"/>
    <n v="65"/>
    <s v="3840 x 2160"/>
    <m/>
    <s v="COB"/>
    <s v="PCB"/>
    <n v="8000"/>
    <n v="2000"/>
    <n v="2.218"/>
    <n v="144.16999999999999"/>
    <n v="2.5833799198575669"/>
    <n v="0.83687372040673325"/>
  </r>
  <r>
    <x v="4"/>
    <x v="1"/>
    <x v="1"/>
    <x v="14"/>
    <s v="XLED EP1 70"/>
    <s v="Open Cell"/>
    <n v="70"/>
    <s v="3840 x 2160"/>
    <m/>
    <s v="COB"/>
    <s v="PCB"/>
    <n v="8000"/>
    <n v="2000"/>
    <n v="0.91"/>
    <n v="63.7"/>
    <n v="1.2292423007715132"/>
    <n v="0.37768737336660962"/>
  </r>
  <r>
    <x v="4"/>
    <x v="1"/>
    <x v="1"/>
    <x v="14"/>
    <s v="XLED EP1 75"/>
    <s v="Open Cell"/>
    <n v="75"/>
    <s v="3840 x 2160"/>
    <m/>
    <s v="COB"/>
    <s v="PCB"/>
    <n v="8000"/>
    <n v="2000"/>
    <n v="0.79900000000000004"/>
    <n v="59.925000000000004"/>
    <n v="1.238994363204748"/>
    <n v="0.43454814612174675"/>
  </r>
  <r>
    <x v="4"/>
    <x v="1"/>
    <x v="1"/>
    <x v="14"/>
    <s v="XLED DX1"/>
    <s v="Open Cell"/>
    <n v="65"/>
    <s v="7680 x 4320"/>
    <n v="1000000"/>
    <s v="COB"/>
    <s v="PCB"/>
    <n v="12096"/>
    <n v="1344"/>
    <n v="4.0000000000000001E-3"/>
    <n v="0.26"/>
    <n v="4.6589358338278933E-3"/>
    <n v="1.5092402532132251E-3"/>
  </r>
  <r>
    <x v="4"/>
    <x v="1"/>
    <x v="1"/>
    <x v="14"/>
    <s v="XLED DX1"/>
    <s v="Open Cell"/>
    <n v="75"/>
    <s v="7680 x 4320"/>
    <n v="1000000"/>
    <s v="COB"/>
    <s v="PCB"/>
    <n v="17279.640575999994"/>
    <n v="1919.9600639999994"/>
    <n v="2E-3"/>
    <n v="0.15"/>
    <n v="3.1013626112759642E-3"/>
    <n v="1.0877300278391659E-3"/>
  </r>
  <r>
    <x v="4"/>
    <x v="1"/>
    <x v="1"/>
    <x v="14"/>
    <s v="XLED DX1"/>
    <s v="Open Cell"/>
    <n v="85"/>
    <s v="7680 x 4320"/>
    <n v="1000000"/>
    <s v="COB"/>
    <s v="PCB"/>
    <n v="21060"/>
    <n v="2340"/>
    <n v="2E-3"/>
    <n v="0.17"/>
    <n v="3.9835279762611272E-3"/>
    <n v="2.0151965401116931E-3"/>
  </r>
  <r>
    <x v="4"/>
    <x v="1"/>
    <x v="1"/>
    <x v="8"/>
    <s v="5 SE"/>
    <m/>
    <n v="65"/>
    <s v="3840 x 2160"/>
    <n v="1000000"/>
    <s v="COB"/>
    <s v="PCB"/>
    <n v="37440"/>
    <n v="2340"/>
    <n v="0.1"/>
    <n v="6.5"/>
    <n v="0.11647339584569734"/>
    <n v="3.7731006330330628E-2"/>
  </r>
  <r>
    <x v="4"/>
    <x v="1"/>
    <x v="1"/>
    <x v="8"/>
    <s v="S6 Pro"/>
    <s v="BOE"/>
    <n v="65"/>
    <s v="3840 x 2160"/>
    <n v="1000000"/>
    <s v="POB"/>
    <s v="PCB"/>
    <n v="3696"/>
    <n v="231"/>
    <n v="4.3"/>
    <n v="279.5"/>
    <n v="5.0083560213649854"/>
    <n v="1.6224332722042167"/>
  </r>
  <r>
    <x v="4"/>
    <x v="1"/>
    <x v="1"/>
    <x v="8"/>
    <s v="S6 Pro"/>
    <s v="BOE"/>
    <n v="75"/>
    <s v="3840 x 2160"/>
    <n v="1000000"/>
    <s v="POB"/>
    <s v="PCB"/>
    <n v="4992"/>
    <n v="312"/>
    <n v="3.7"/>
    <n v="277.5"/>
    <n v="5.737520830860535"/>
    <n v="2.0123005515024568"/>
  </r>
  <r>
    <x v="4"/>
    <x v="1"/>
    <x v="1"/>
    <x v="8"/>
    <s v="S6 Pro"/>
    <s v="BOE"/>
    <n v="98"/>
    <s v="3840 x 2160"/>
    <n v="1000000"/>
    <s v="POB"/>
    <s v="PCB"/>
    <n v="16080"/>
    <n v="1005"/>
    <n v="0.5"/>
    <n v="49"/>
    <n v="1.3237994008308602"/>
    <n v="0.51760562095228102"/>
  </r>
  <r>
    <x v="4"/>
    <x v="1"/>
    <x v="1"/>
    <x v="33"/>
    <m/>
    <m/>
    <n v="75"/>
    <s v="3840 x 2160"/>
    <m/>
    <s v="POB"/>
    <s v="PCB"/>
    <n v="4096"/>
    <n v="1024"/>
    <n v="0.5"/>
    <n v="37.5"/>
    <n v="0.77534065281899112"/>
    <n v="0.27193250695979143"/>
  </r>
  <r>
    <x v="4"/>
    <x v="1"/>
    <x v="1"/>
    <x v="33"/>
    <m/>
    <m/>
    <n v="85"/>
    <s v="3840 x 2160"/>
    <m/>
    <s v="POB"/>
    <s v="PCB"/>
    <n v="9600"/>
    <n v="2400"/>
    <n v="1"/>
    <n v="85"/>
    <n v="1.9917639881305635"/>
    <n v="0.69014082793637477"/>
  </r>
  <r>
    <x v="4"/>
    <x v="1"/>
    <x v="1"/>
    <x v="21"/>
    <m/>
    <m/>
    <n v="55"/>
    <s v="3840 x 2160"/>
    <m/>
    <s v="POB"/>
    <s v="PCB"/>
    <n v="6528"/>
    <n v="408"/>
    <n v="56.7"/>
    <n v="3118.5"/>
    <n v="47.283374371513354"/>
    <n v="16.292958218698637"/>
  </r>
  <r>
    <x v="4"/>
    <x v="1"/>
    <x v="1"/>
    <x v="21"/>
    <m/>
    <m/>
    <n v="65"/>
    <s v="3840 x 2160"/>
    <m/>
    <s v="COB"/>
    <s v="PCB"/>
    <n v="8512"/>
    <n v="532"/>
    <n v="104.6"/>
    <n v="6799"/>
    <n v="121.83117205459941"/>
    <n v="39.466632621525832"/>
  </r>
  <r>
    <x v="4"/>
    <x v="1"/>
    <x v="1"/>
    <x v="21"/>
    <m/>
    <m/>
    <n v="75"/>
    <s v="3840 x 2160"/>
    <m/>
    <s v="COB"/>
    <s v="PCB"/>
    <n v="16384"/>
    <n v="1024"/>
    <n v="110.5"/>
    <n v="8287.5"/>
    <n v="171.35028427299702"/>
    <n v="60.097084038113913"/>
  </r>
  <r>
    <x v="4"/>
    <x v="1"/>
    <x v="1"/>
    <x v="21"/>
    <m/>
    <m/>
    <n v="85"/>
    <s v="3840 x 2160"/>
    <m/>
    <s v="COB"/>
    <s v="PCB"/>
    <n v="14400"/>
    <n v="900"/>
    <n v="78.8"/>
    <n v="6698"/>
    <n v="156.95100226468841"/>
    <n v="54.383097241386331"/>
  </r>
  <r>
    <x v="4"/>
    <x v="1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2.5861838442378784"/>
  </r>
  <r>
    <x v="4"/>
    <x v="1"/>
    <x v="1"/>
    <x v="17"/>
    <m/>
    <s v="Open Cell"/>
    <n v="65"/>
    <s v="3840 x 2160"/>
    <n v="1000000"/>
    <s v="POB"/>
    <s v="PCB"/>
    <n v="9504"/>
    <n v="792"/>
    <n v="12.4"/>
    <n v="806"/>
    <n v="14.442701084866469"/>
    <n v="4.6786447849609978"/>
  </r>
  <r>
    <x v="4"/>
    <x v="1"/>
    <x v="1"/>
    <x v="17"/>
    <m/>
    <s v="Open Cell"/>
    <n v="75"/>
    <s v="3840 x 2160"/>
    <n v="1000000"/>
    <s v="COB"/>
    <s v="PCB"/>
    <n v="13685.759999999997"/>
    <n v="1140.4799999999998"/>
    <n v="18"/>
    <n v="1350"/>
    <n v="27.912263501483679"/>
    <n v="9.7895702505524937"/>
  </r>
  <r>
    <x v="4"/>
    <x v="1"/>
    <x v="1"/>
    <x v="17"/>
    <m/>
    <s v="Open Cell"/>
    <n v="85"/>
    <s v="3840 x 2160"/>
    <n v="1000000"/>
    <s v="COB"/>
    <s v="PCB"/>
    <n v="17578.598399999999"/>
    <n v="1464.8832"/>
    <n v="20"/>
    <n v="1700"/>
    <n v="39.835279762611272"/>
    <n v="13.802816558727496"/>
  </r>
  <r>
    <x v="4"/>
    <x v="1"/>
    <x v="1"/>
    <x v="17"/>
    <m/>
    <s v="Open Cell"/>
    <n v="100"/>
    <s v="3840 x 2160"/>
    <n v="1000000"/>
    <s v="COB"/>
    <s v="PCB"/>
    <n v="20000"/>
    <n v="2000"/>
    <n v="4.4000000000000004"/>
    <n v="440.00000000000006"/>
    <n v="12.129773768545995"/>
    <n v="4.5549294643800735"/>
  </r>
  <r>
    <x v="4"/>
    <x v="2"/>
    <x v="2"/>
    <x v="3"/>
    <s v="Creator Z16"/>
    <s v="AUO"/>
    <n v="16"/>
    <s v="2560 x 1600"/>
    <n v="1000000"/>
    <s v="COB"/>
    <s v="FPC"/>
    <n v="4000"/>
    <n v="1152"/>
    <n v="30"/>
    <n v="480"/>
    <n v="2.2268893483146064"/>
    <n v="4.29"/>
  </r>
  <r>
    <x v="4"/>
    <x v="2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8"/>
  </r>
  <r>
    <x v="4"/>
    <x v="2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2.4"/>
  </r>
  <r>
    <x v="4"/>
    <x v="2"/>
    <x v="2"/>
    <x v="3"/>
    <s v="Titan 18X / Raider 18HX / Stealth 18 AI Studio"/>
    <m/>
    <n v="18"/>
    <s v="3840 x 2400"/>
    <n v="1000000"/>
    <s v="COB"/>
    <s v="FPC"/>
    <n v="4000"/>
    <n v="1000"/>
    <n v="20"/>
    <n v="360"/>
    <n v="1.8789378876404492"/>
    <n v="3.2"/>
  </r>
  <r>
    <x v="4"/>
    <x v="2"/>
    <x v="2"/>
    <x v="0"/>
    <s v="Macbook"/>
    <s v="LGD/Sharp"/>
    <n v="14.2"/>
    <s v="3024 x 1964"/>
    <n v="1000000"/>
    <s v="COB"/>
    <s v="FPC"/>
    <n v="10384"/>
    <n v="2596"/>
    <n v="750"/>
    <n v="10650"/>
    <n v="44.567961415984144"/>
    <n v="133.5"/>
  </r>
  <r>
    <x v="4"/>
    <x v="2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124.2"/>
  </r>
  <r>
    <x v="4"/>
    <x v="2"/>
    <x v="2"/>
    <x v="13"/>
    <s v="AERO 16"/>
    <s v="AUO"/>
    <n v="16"/>
    <s v="2560 x 1600"/>
    <n v="1000000"/>
    <s v="COB"/>
    <s v="FPC"/>
    <n v="4000"/>
    <n v="1152"/>
    <n v="20"/>
    <n v="320"/>
    <n v="1.4845928988764043"/>
    <n v="2.86"/>
  </r>
  <r>
    <x v="4"/>
    <x v="2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2.4"/>
  </r>
  <r>
    <x v="4"/>
    <x v="2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2.4"/>
  </r>
  <r>
    <x v="4"/>
    <x v="2"/>
    <x v="2"/>
    <x v="7"/>
    <s v="PREDATOR HELIOS 500"/>
    <s v="AUO"/>
    <n v="16"/>
    <s v="2560 x 1600"/>
    <n v="1000000"/>
    <s v="COB"/>
    <s v="FPC"/>
    <n v="4000"/>
    <n v="1152"/>
    <n v="50"/>
    <n v="800"/>
    <n v="3.7114822471910114"/>
    <n v="7.15"/>
  </r>
  <r>
    <x v="4"/>
    <x v="2"/>
    <x v="2"/>
    <x v="7"/>
    <s v="PREDATOR HELIOS 500"/>
    <s v="AUO"/>
    <n v="18"/>
    <s v="2560 x 1600"/>
    <n v="1000000"/>
    <s v="COB"/>
    <s v="FPC"/>
    <n v="4000"/>
    <n v="1152"/>
    <n v="30"/>
    <n v="540"/>
    <n v="2.8184068314606736"/>
    <n v="4.8"/>
  </r>
  <r>
    <x v="4"/>
    <x v="2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3.2"/>
  </r>
  <r>
    <x v="4"/>
    <x v="2"/>
    <x v="2"/>
    <x v="7"/>
    <s v="Predator Triton 14 (PT14-51)"/>
    <s v="AUO"/>
    <n v="14"/>
    <s v="2560 x 1600"/>
    <n v="1000000"/>
    <s v="COB"/>
    <s v="FPC"/>
    <n v="4000"/>
    <n v="1152"/>
    <n v="25"/>
    <n v="350"/>
    <n v="1.4208017977528087"/>
    <n v="3.2"/>
  </r>
  <r>
    <x v="4"/>
    <x v="2"/>
    <x v="2"/>
    <x v="2"/>
    <s v="ROG Flow X16"/>
    <s v="AUO"/>
    <n v="16.2"/>
    <s v="2560 x 1600"/>
    <n v="1000000"/>
    <s v="COB"/>
    <s v="FPC"/>
    <n v="4000"/>
    <n v="512"/>
    <n v="45"/>
    <n v="729"/>
    <n v="3.4243643002247182"/>
    <n v="6.4349999999999996"/>
  </r>
  <r>
    <x v="4"/>
    <x v="2"/>
    <x v="2"/>
    <x v="2"/>
    <s v="ROG Zephyrus Duo 16"/>
    <s v="AUO"/>
    <n v="16.2"/>
    <s v="3456 x 2234"/>
    <n v="1000000"/>
    <s v="COB"/>
    <s v="FPC"/>
    <n v="4000"/>
    <n v="512"/>
    <n v="20"/>
    <n v="324"/>
    <n v="1.5438569537661995"/>
    <n v="3.18"/>
  </r>
  <r>
    <x v="4"/>
    <x v="2"/>
    <x v="2"/>
    <x v="2"/>
    <s v="Strix Scar 18"/>
    <s v="AUO"/>
    <n v="18"/>
    <s v="2560 x 1600"/>
    <n v="1000000"/>
    <s v="COB"/>
    <s v="FPC"/>
    <n v="9216"/>
    <n v="2304"/>
    <n v="15"/>
    <n v="270"/>
    <n v="1.4092034157303368"/>
    <n v="2.4"/>
  </r>
  <r>
    <x v="4"/>
    <x v="2"/>
    <x v="2"/>
    <x v="22"/>
    <s v="Legion 7i &amp; 7"/>
    <m/>
    <n v="16.2"/>
    <s v="2560 x 1600"/>
    <n v="1000000"/>
    <s v="COB"/>
    <s v="FPC"/>
    <n v="4000"/>
    <n v="512"/>
    <n v="90"/>
    <n v="1458"/>
    <n v="6.8487286004494363"/>
    <n v="12.87"/>
  </r>
  <r>
    <x v="4"/>
    <x v="2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4.7699999999999996"/>
  </r>
  <r>
    <x v="4"/>
    <x v="2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6.72"/>
  </r>
  <r>
    <x v="4"/>
    <x v="2"/>
    <x v="2"/>
    <x v="22"/>
    <s v="Yoga Pro 9i"/>
    <s v="CSOT"/>
    <n v="16"/>
    <s v="3200 x 2000"/>
    <n v="1000000"/>
    <s v="COB"/>
    <s v="FPC"/>
    <n v="6144"/>
    <n v="1536"/>
    <n v="30"/>
    <n v="480"/>
    <n v="2.2268893483146064"/>
    <n v="4.7699999999999996"/>
  </r>
  <r>
    <x v="4"/>
    <x v="2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3.18"/>
  </r>
  <r>
    <x v="4"/>
    <x v="2"/>
    <x v="2"/>
    <x v="28"/>
    <s v="Blade 16"/>
    <s v="BOE"/>
    <n v="16"/>
    <s v="3840 x 2400"/>
    <n v="1000000"/>
    <s v="COB"/>
    <s v="FPC"/>
    <n v="10000"/>
    <n v="2596"/>
    <n v="30"/>
    <n v="480"/>
    <n v="2.2268893483146064"/>
    <n v="4.7699999999999996"/>
  </r>
  <r>
    <x v="4"/>
    <x v="2"/>
    <x v="2"/>
    <x v="28"/>
    <s v="Blade 18"/>
    <s v="BOE"/>
    <n v="18"/>
    <s v="2560 x 1600"/>
    <n v="1000000"/>
    <s v="COB"/>
    <s v="FPC"/>
    <n v="8000"/>
    <n v="2000"/>
    <n v="10"/>
    <n v="180"/>
    <n v="0.93946894382022461"/>
    <n v="1.6"/>
  </r>
  <r>
    <x v="4"/>
    <x v="2"/>
    <x v="2"/>
    <x v="30"/>
    <s v="OMEN Transcend 16"/>
    <s v="AUO"/>
    <n v="16.100000000000001"/>
    <s v="2560 x 1440"/>
    <n v="1000000"/>
    <s v="COB"/>
    <s v="FPC"/>
    <n v="4000"/>
    <n v="1000"/>
    <n v="50"/>
    <n v="805.00000000000011"/>
    <n v="3.5729075665281895"/>
    <n v="7.15"/>
  </r>
  <r>
    <x v="4"/>
    <x v="2"/>
    <x v="0"/>
    <x v="0"/>
    <s v="XDR"/>
    <s v="LGD"/>
    <n v="31.5"/>
    <s v="6016 x 3384"/>
    <n v="1000000"/>
    <s v="POB"/>
    <s v="PCB"/>
    <n v="576"/>
    <n v="576"/>
    <n v="1.5"/>
    <n v="47.25"/>
    <n v="0.41031027347181004"/>
    <n v="0.81"/>
  </r>
  <r>
    <x v="4"/>
    <x v="2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3.7650000000000001"/>
  </r>
  <r>
    <x v="4"/>
    <x v="2"/>
    <x v="0"/>
    <x v="2"/>
    <s v="PG32UQX"/>
    <s v="AUO"/>
    <n v="31.5"/>
    <s v="3840 x 2160"/>
    <n v="1000000"/>
    <s v="POB"/>
    <s v="PCB"/>
    <n v="4608"/>
    <n v="576"/>
    <n v="15"/>
    <n v="472.5"/>
    <n v="4.1031027347181004"/>
    <n v="3.7650000000000001"/>
  </r>
  <r>
    <x v="4"/>
    <x v="2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5.0199999999999996"/>
  </r>
  <r>
    <x v="4"/>
    <x v="2"/>
    <x v="0"/>
    <x v="2"/>
    <s v="PA27UCX-K"/>
    <s v="AUO"/>
    <n v="27"/>
    <s v="3440 x 1440"/>
    <n v="1000000"/>
    <s v="POB"/>
    <s v="PCB"/>
    <n v="2304"/>
    <n v="576"/>
    <n v="18"/>
    <n v="486"/>
    <n v="3.0154261796962722"/>
    <n v="3.3479999999999999"/>
  </r>
  <r>
    <x v="4"/>
    <x v="2"/>
    <x v="0"/>
    <x v="7"/>
    <s v="X32 (Predator)"/>
    <s v="AUO"/>
    <n v="31.5"/>
    <s v="3840 x 2160"/>
    <n v="1000000"/>
    <s v="POB"/>
    <s v="PCB"/>
    <n v="2304"/>
    <n v="1152"/>
    <n v="16"/>
    <n v="504"/>
    <n v="4.3766429170326404"/>
    <n v="4.016"/>
  </r>
  <r>
    <x v="4"/>
    <x v="2"/>
    <x v="0"/>
    <x v="7"/>
    <s v="X27S"/>
    <s v="AUO"/>
    <n v="27"/>
    <s v="3840 x 2160"/>
    <n v="1000000"/>
    <s v="POB"/>
    <s v="PCB"/>
    <n v="2304"/>
    <n v="512"/>
    <n v="15"/>
    <n v="405"/>
    <n v="3.0145244581602371"/>
    <n v="3.0150000000000001"/>
  </r>
  <r>
    <x v="4"/>
    <x v="2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5099999999999998"/>
  </r>
  <r>
    <x v="4"/>
    <x v="2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3.7650000000000001"/>
  </r>
  <r>
    <x v="4"/>
    <x v="2"/>
    <x v="0"/>
    <x v="7"/>
    <s v="Predator X32Q FS"/>
    <s v="AUO"/>
    <n v="31.5"/>
    <s v="3440 x 1440"/>
    <n v="1000000"/>
    <s v="POB"/>
    <s v="PCB"/>
    <n v="2304"/>
    <n v="1152"/>
    <n v="10"/>
    <n v="315"/>
    <n v="2.2801833766221811"/>
    <n v="2.5099999999999998"/>
  </r>
  <r>
    <x v="4"/>
    <x v="2"/>
    <x v="0"/>
    <x v="7"/>
    <s v="Predator X34 V3"/>
    <s v="AUO"/>
    <n v="34"/>
    <s v="3440 x 1440"/>
    <n v="1000000"/>
    <s v="POB"/>
    <s v="PCB"/>
    <n v="9216"/>
    <n v="2304"/>
    <n v="3"/>
    <n v="102"/>
    <n v="0.79694391031753331"/>
    <n v="0.90300000000000002"/>
  </r>
  <r>
    <x v="4"/>
    <x v="2"/>
    <x v="0"/>
    <x v="7"/>
    <s v="Predator Z57"/>
    <s v="AUO"/>
    <n v="57"/>
    <s v="7680 x 2160"/>
    <n v="1000000"/>
    <s v="POB"/>
    <s v="PCB"/>
    <n v="9216"/>
    <n v="2304"/>
    <n v="2"/>
    <n v="114"/>
    <n v="1.0926406405791855"/>
    <n v="0.83"/>
  </r>
  <r>
    <x v="4"/>
    <x v="2"/>
    <x v="0"/>
    <x v="18"/>
    <s v="EX321UX"/>
    <s v="AUO"/>
    <n v="32"/>
    <s v="3840 x 2160"/>
    <n v="1000000"/>
    <s v="POB"/>
    <s v="PCB"/>
    <n v="4608"/>
    <n v="1152"/>
    <n v="4"/>
    <n v="128"/>
    <n v="1.1291716671810088"/>
    <n v="1.004"/>
  </r>
  <r>
    <x v="4"/>
    <x v="2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3.7650000000000001"/>
  </r>
  <r>
    <x v="4"/>
    <x v="2"/>
    <x v="0"/>
    <x v="10"/>
    <s v="AG274QXM"/>
    <s v="LGD"/>
    <n v="27"/>
    <s v="3840 x 2160"/>
    <n v="80000000"/>
    <s v="POB"/>
    <s v="PCB"/>
    <n v="2304"/>
    <n v="576"/>
    <n v="45"/>
    <n v="1215"/>
    <n v="9.0435733744807116"/>
    <n v="9.0449999999999999"/>
  </r>
  <r>
    <x v="4"/>
    <x v="2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3.72"/>
  </r>
  <r>
    <x v="4"/>
    <x v="2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5.58"/>
  </r>
  <r>
    <x v="4"/>
    <x v="2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10.535"/>
  </r>
  <r>
    <x v="4"/>
    <x v="2"/>
    <x v="0"/>
    <x v="10"/>
    <s v="PD32M"/>
    <s v="AUO"/>
    <n v="31.5"/>
    <s v="3840 x 2160"/>
    <n v="1000000"/>
    <s v="POB"/>
    <s v="PCB"/>
    <n v="2304"/>
    <n v="576"/>
    <n v="20"/>
    <n v="630"/>
    <n v="5.4708036462908005"/>
    <n v="5.0199999999999996"/>
  </r>
  <r>
    <x v="4"/>
    <x v="2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0150000000000001"/>
  </r>
  <r>
    <x v="4"/>
    <x v="2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3.0150000000000001"/>
  </r>
  <r>
    <x v="4"/>
    <x v="2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5.0199999999999996"/>
  </r>
  <r>
    <x v="4"/>
    <x v="2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5.1749999999999998"/>
  </r>
  <r>
    <x v="4"/>
    <x v="2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2.5099999999999998"/>
  </r>
  <r>
    <x v="4"/>
    <x v="2"/>
    <x v="0"/>
    <x v="19"/>
    <m/>
    <s v="HKC"/>
    <n v="27"/>
    <s v="3840 x 2160"/>
    <s v="TBD"/>
    <s v="POB"/>
    <s v="PCB"/>
    <n v="5000"/>
    <n v="1152"/>
    <n v="15"/>
    <n v="405"/>
    <n v="3.0145244581602371"/>
    <n v="3.0150000000000001"/>
  </r>
  <r>
    <x v="4"/>
    <x v="2"/>
    <x v="0"/>
    <x v="19"/>
    <m/>
    <s v="HKC"/>
    <n v="31.5"/>
    <s v="3840 x 2160"/>
    <s v="TBD"/>
    <s v="POB"/>
    <s v="PCB"/>
    <n v="5000"/>
    <n v="1152"/>
    <n v="15"/>
    <n v="472.5"/>
    <n v="4.1031027347181004"/>
    <n v="3.7650000000000001"/>
  </r>
  <r>
    <x v="4"/>
    <x v="2"/>
    <x v="0"/>
    <x v="3"/>
    <s v="MEG271G"/>
    <s v="AUO"/>
    <n v="27"/>
    <s v="3840 x 2160"/>
    <n v="1000000"/>
    <s v="POB"/>
    <s v="PCB"/>
    <n v="2304"/>
    <n v="576"/>
    <n v="20"/>
    <n v="540"/>
    <n v="4.0193659442136491"/>
    <n v="4.0199999999999996"/>
  </r>
  <r>
    <x v="4"/>
    <x v="2"/>
    <x v="0"/>
    <x v="20"/>
    <s v="M27P20"/>
    <m/>
    <n v="27"/>
    <s v="3840 x 2160"/>
    <s v="TBD"/>
    <s v="POB"/>
    <s v="PCB"/>
    <n v="5000"/>
    <n v="1152"/>
    <n v="20"/>
    <n v="540"/>
    <n v="4.0193659442136491"/>
    <n v="4.0199999999999996"/>
  </r>
  <r>
    <x v="4"/>
    <x v="2"/>
    <x v="0"/>
    <x v="20"/>
    <s v="M32P10"/>
    <m/>
    <n v="31.5"/>
    <s v="3840 x 2160"/>
    <s v="TBD"/>
    <s v="POB"/>
    <s v="PCB"/>
    <n v="5000"/>
    <n v="1152"/>
    <n v="15"/>
    <n v="472.5"/>
    <n v="4.1031027347181004"/>
    <n v="3.7650000000000001"/>
  </r>
  <r>
    <x v="4"/>
    <x v="2"/>
    <x v="0"/>
    <x v="21"/>
    <m/>
    <m/>
    <n v="27"/>
    <s v="3840 x 2160"/>
    <s v="TBD"/>
    <s v="COB"/>
    <s v="PCB"/>
    <n v="5000"/>
    <n v="1152"/>
    <n v="5"/>
    <n v="135"/>
    <n v="1.0048414860534123"/>
    <n v="1.0049999999999999"/>
  </r>
  <r>
    <x v="4"/>
    <x v="2"/>
    <x v="0"/>
    <x v="21"/>
    <m/>
    <m/>
    <n v="31.5"/>
    <s v="3840 x 2160"/>
    <s v="TBD"/>
    <s v="COB"/>
    <s v="PCB"/>
    <n v="5000"/>
    <n v="1152"/>
    <n v="5"/>
    <n v="157.5"/>
    <n v="1.3677009115727001"/>
    <n v="1.2549999999999999"/>
  </r>
  <r>
    <x v="4"/>
    <x v="2"/>
    <x v="0"/>
    <x v="23"/>
    <m/>
    <m/>
    <n v="27"/>
    <s v="3840 x 2160"/>
    <s v="TBD"/>
    <s v="POB"/>
    <s v="PCB"/>
    <n v="2304"/>
    <n v="576"/>
    <n v="20"/>
    <n v="540"/>
    <n v="4.0193659442136491"/>
    <n v="4.0199999999999996"/>
  </r>
  <r>
    <x v="4"/>
    <x v="2"/>
    <x v="0"/>
    <x v="23"/>
    <m/>
    <m/>
    <n v="31.5"/>
    <s v="3840 x 2160"/>
    <s v="TBD"/>
    <s v="POB"/>
    <s v="PCB"/>
    <n v="4608"/>
    <n v="1152"/>
    <n v="15"/>
    <n v="472.5"/>
    <n v="4.1031027347181004"/>
    <n v="3.7650000000000001"/>
  </r>
  <r>
    <x v="4"/>
    <x v="2"/>
    <x v="0"/>
    <x v="22"/>
    <s v="Creator Extreme"/>
    <s v="BOE"/>
    <n v="27"/>
    <s v="3840 x 2160"/>
    <s v="TBD"/>
    <s v="COB"/>
    <s v="PCB"/>
    <n v="10368"/>
    <n v="1152"/>
    <n v="30"/>
    <n v="810"/>
    <n v="6.0290489163204741"/>
    <n v="6.03"/>
  </r>
  <r>
    <x v="4"/>
    <x v="2"/>
    <x v="0"/>
    <x v="22"/>
    <s v="ThinkVision P27pz-30"/>
    <s v="BOE"/>
    <n v="27"/>
    <s v="3840 x 2160"/>
    <s v="TBD"/>
    <s v="COB"/>
    <s v="PCB"/>
    <n v="4608"/>
    <n v="1152"/>
    <n v="25"/>
    <n v="675"/>
    <n v="5.0242074302670616"/>
    <n v="5.0250000000000004"/>
  </r>
  <r>
    <x v="4"/>
    <x v="2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3.7650000000000001"/>
  </r>
  <r>
    <x v="4"/>
    <x v="2"/>
    <x v="0"/>
    <x v="22"/>
    <s v="Legion Y34wz-30"/>
    <s v="BOE"/>
    <n v="34"/>
    <s v="3440 x 1440"/>
    <s v="TBD"/>
    <s v="COB"/>
    <s v="PCB"/>
    <n v="9216"/>
    <n v="1151"/>
    <n v="3"/>
    <n v="102"/>
    <n v="0.79694391031753331"/>
    <n v="0.90300000000000002"/>
  </r>
  <r>
    <x v="4"/>
    <x v="2"/>
    <x v="0"/>
    <x v="25"/>
    <s v="27M2U"/>
    <s v="AUO"/>
    <n v="27"/>
    <s v="3840 x 2160"/>
    <s v="TBD"/>
    <s v="POB"/>
    <s v="PCB"/>
    <n v="1536"/>
    <n v="384"/>
    <n v="30"/>
    <n v="810"/>
    <n v="6.0290489163204741"/>
    <n v="6.03"/>
  </r>
  <r>
    <x v="4"/>
    <x v="2"/>
    <x v="0"/>
    <x v="25"/>
    <s v="27M2V"/>
    <s v="AUO"/>
    <n v="27"/>
    <s v="3840 x 2160"/>
    <s v="TBD"/>
    <s v="POB"/>
    <s v="PCB"/>
    <n v="2304"/>
    <n v="1152"/>
    <n v="15"/>
    <n v="405"/>
    <n v="3.0145244581602371"/>
    <n v="3.0150000000000001"/>
  </r>
  <r>
    <x v="4"/>
    <x v="2"/>
    <x v="0"/>
    <x v="25"/>
    <s v="32M2V"/>
    <s v="AUO"/>
    <n v="31.5"/>
    <s v="3840 x 2160"/>
    <s v="TBD"/>
    <s v="POB"/>
    <s v="PCB"/>
    <n v="2304"/>
    <n v="1152"/>
    <n v="15"/>
    <n v="472.5"/>
    <n v="4.1031027347181004"/>
    <n v="3.7650000000000001"/>
  </r>
  <r>
    <x v="4"/>
    <x v="2"/>
    <x v="0"/>
    <x v="26"/>
    <m/>
    <s v="AUO"/>
    <n v="27"/>
    <s v="3840 x 2160"/>
    <s v="TBD"/>
    <s v="POB"/>
    <s v="PCB"/>
    <n v="2304"/>
    <n v="1152"/>
    <n v="35"/>
    <n v="945"/>
    <n v="7.0338904023738866"/>
    <n v="7.0350000000000001"/>
  </r>
  <r>
    <x v="4"/>
    <x v="2"/>
    <x v="0"/>
    <x v="26"/>
    <m/>
    <s v="AUO"/>
    <n v="31.5"/>
    <s v="3840 x 2160"/>
    <s v="TBD"/>
    <s v="POB"/>
    <s v="PCB"/>
    <n v="2304"/>
    <n v="1152"/>
    <n v="30"/>
    <n v="945"/>
    <n v="8.2062054694362008"/>
    <n v="7.53"/>
  </r>
  <r>
    <x v="4"/>
    <x v="2"/>
    <x v="0"/>
    <x v="26"/>
    <s v="Army M34E7R"/>
    <m/>
    <n v="34"/>
    <s v="3440 x 1440"/>
    <s v="TBD"/>
    <s v="POB"/>
    <s v="PCB"/>
    <n v="2304"/>
    <n v="1152"/>
    <n v="2"/>
    <n v="68"/>
    <n v="0.53129594021168891"/>
    <n v="0.60199999999999998"/>
  </r>
  <r>
    <x v="4"/>
    <x v="2"/>
    <x v="0"/>
    <x v="31"/>
    <s v="GM001J"/>
    <s v="AUP"/>
    <n v="27"/>
    <s v="3840 x 2160"/>
    <s v="TBD"/>
    <s v="POB"/>
    <s v="PCB"/>
    <n v="2304"/>
    <n v="1152"/>
    <n v="5"/>
    <n v="135"/>
    <n v="1.0048414860534123"/>
    <n v="1.0049999999999999"/>
  </r>
  <r>
    <x v="4"/>
    <x v="2"/>
    <x v="0"/>
    <x v="27"/>
    <s v="XG272G-2K"/>
    <s v="Innolux"/>
    <n v="27"/>
    <s v="2560 x 1440"/>
    <n v="1000000"/>
    <s v="POB"/>
    <s v="PCB"/>
    <n v="2304"/>
    <n v="1152"/>
    <n v="25"/>
    <n v="675"/>
    <n v="5.0242074302670616"/>
    <n v="4.6500000000000004"/>
  </r>
  <r>
    <x v="4"/>
    <x v="2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2.5099999999999998"/>
  </r>
  <r>
    <x v="4"/>
    <x v="2"/>
    <x v="0"/>
    <x v="27"/>
    <s v="XG341C-2K"/>
    <s v="AUO"/>
    <n v="34"/>
    <s v="3440 x 1440"/>
    <n v="1000000"/>
    <s v="POB"/>
    <s v="PCB"/>
    <n v="2304"/>
    <n v="1152"/>
    <n v="15"/>
    <n v="510"/>
    <n v="3.9847195515876663"/>
    <n v="4.5149999999999997"/>
  </r>
  <r>
    <x v="4"/>
    <x v="2"/>
    <x v="0"/>
    <x v="29"/>
    <s v="GP27-FQS"/>
    <s v="CSOT"/>
    <n v="27"/>
    <s v="2560 x 1440"/>
    <s v="TBD"/>
    <s v="POB"/>
    <s v="PCB"/>
    <n v="5000"/>
    <n v="1152"/>
    <n v="10"/>
    <n v="270"/>
    <n v="2.0096829721068246"/>
    <n v="1.86"/>
  </r>
  <r>
    <x v="4"/>
    <x v="2"/>
    <x v="0"/>
    <x v="29"/>
    <s v="GP27QP"/>
    <m/>
    <n v="27"/>
    <s v="2560 x 1440"/>
    <n v="1000000"/>
    <s v="POB"/>
    <s v="PCB"/>
    <n v="5000"/>
    <n v="1152"/>
    <n v="3"/>
    <n v="81"/>
    <n v="0.60290489163204752"/>
    <n v="0.55800000000000005"/>
  </r>
  <r>
    <x v="4"/>
    <x v="2"/>
    <x v="0"/>
    <x v="6"/>
    <s v="F32D80U"/>
    <s v="BOE"/>
    <n v="27"/>
    <s v="2560 x 1440"/>
    <s v="TBD"/>
    <s v="POB"/>
    <s v="PCB"/>
    <n v="5000"/>
    <n v="1152"/>
    <n v="15"/>
    <n v="405"/>
    <n v="3.0145244581602371"/>
    <n v="3.7650000000000001"/>
  </r>
  <r>
    <x v="4"/>
    <x v="2"/>
    <x v="0"/>
    <x v="1"/>
    <s v="27R83U"/>
    <s v="CSOT"/>
    <n v="27"/>
    <s v="3840 x 2160"/>
    <n v="1000000"/>
    <s v="POB"/>
    <s v="PCB"/>
    <n v="4608"/>
    <n v="1152"/>
    <n v="12"/>
    <n v="324"/>
    <n v="2.4116195665281901"/>
    <n v="2.4119999999999999"/>
  </r>
  <r>
    <x v="4"/>
    <x v="2"/>
    <x v="0"/>
    <x v="1"/>
    <s v="34R83Q"/>
    <s v="CSOT"/>
    <n v="34"/>
    <s v="3440 x 1440"/>
    <n v="1000000"/>
    <s v="POB"/>
    <s v="PCB"/>
    <n v="4608"/>
    <n v="1152"/>
    <n v="6"/>
    <n v="204"/>
    <n v="1.5938878206350666"/>
    <n v="1.806"/>
  </r>
  <r>
    <x v="4"/>
    <x v="2"/>
    <x v="0"/>
    <x v="17"/>
    <m/>
    <m/>
    <n v="27"/>
    <s v="3840 x 2160"/>
    <n v="1000000"/>
    <s v="POB"/>
    <s v="PCB"/>
    <n v="5000"/>
    <n v="1152"/>
    <n v="40"/>
    <n v="1080"/>
    <n v="8.0387318884272982"/>
    <n v="8.0399999999999991"/>
  </r>
  <r>
    <x v="4"/>
    <x v="2"/>
    <x v="0"/>
    <x v="17"/>
    <m/>
    <m/>
    <n v="31.5"/>
    <s v="3840 x 2160"/>
    <s v="TBD"/>
    <s v="POB"/>
    <s v="PCB"/>
    <n v="5000"/>
    <n v="1152"/>
    <n v="73"/>
    <n v="2299.5"/>
    <n v="19.968433308961423"/>
    <n v="18.323"/>
  </r>
  <r>
    <x v="4"/>
    <x v="2"/>
    <x v="0"/>
    <x v="17"/>
    <m/>
    <m/>
    <n v="49"/>
    <s v="5120 x 1440"/>
    <n v="1000000"/>
    <s v="POB"/>
    <s v="PCB"/>
    <n v="5000"/>
    <n v="1152"/>
    <n v="20"/>
    <n v="980"/>
    <n v="8.0745773408144768"/>
    <n v="6.9"/>
  </r>
  <r>
    <x v="4"/>
    <x v="2"/>
    <x v="1"/>
    <x v="9"/>
    <m/>
    <s v="Open Cell"/>
    <n v="55"/>
    <s v="3840 x 2160"/>
    <n v="1000000"/>
    <s v="POB"/>
    <s v="PCB"/>
    <n v="4000"/>
    <n v="500"/>
    <n v="4.4020000000000001"/>
    <n v="242.11"/>
    <n v="3.6709244088783382"/>
    <n v="1.263374"/>
  </r>
  <r>
    <x v="4"/>
    <x v="2"/>
    <x v="1"/>
    <x v="9"/>
    <m/>
    <s v="Open Cell"/>
    <n v="65"/>
    <s v="3840 x 2160"/>
    <n v="1000000"/>
    <s v="COB"/>
    <s v="PCB"/>
    <n v="16384"/>
    <n v="1000"/>
    <n v="6.4180000000000001"/>
    <n v="417.17"/>
    <n v="7.4752625453768546"/>
    <n v="2.4215759862806197"/>
  </r>
  <r>
    <x v="4"/>
    <x v="2"/>
    <x v="1"/>
    <x v="9"/>
    <m/>
    <s v="Open Cell"/>
    <n v="75"/>
    <s v="3840 x 2160"/>
    <n v="1000000"/>
    <s v="COB"/>
    <s v="PCB"/>
    <n v="12000"/>
    <n v="1000"/>
    <n v="5.5309999999999997"/>
    <n v="414.82499999999999"/>
    <n v="8.5768183014836801"/>
    <n v="3.008117391989213"/>
  </r>
  <r>
    <x v="4"/>
    <x v="2"/>
    <x v="1"/>
    <x v="9"/>
    <m/>
    <s v="Open Cell"/>
    <n v="86"/>
    <s v="3840 x 2160"/>
    <n v="1000000"/>
    <s v="COB"/>
    <s v="PCB"/>
    <n v="18000"/>
    <n v="1200"/>
    <n v="2.976"/>
    <n v="255.93600000000001"/>
    <n v="6.0677803866701492"/>
    <n v="2.0538591039386511"/>
  </r>
  <r>
    <x v="4"/>
    <x v="2"/>
    <x v="1"/>
    <x v="9"/>
    <m/>
    <s v="Open Cell"/>
    <n v="65"/>
    <s v="7680 x 4320"/>
    <n v="1000000"/>
    <s v="COB"/>
    <s v="PCB"/>
    <n v="12000"/>
    <n v="1000"/>
    <n v="0.112"/>
    <n v="7.28"/>
    <n v="0.13045020334718102"/>
    <n v="6.5827165273241062E-2"/>
  </r>
  <r>
    <x v="4"/>
    <x v="2"/>
    <x v="1"/>
    <x v="9"/>
    <m/>
    <s v="Open Cell"/>
    <n v="75"/>
    <s v="7680 x 4320"/>
    <n v="1000000"/>
    <s v="COB"/>
    <s v="PCB"/>
    <n v="16000"/>
    <n v="2000"/>
    <n v="0.187"/>
    <n v="14.025"/>
    <n v="0.28997740415430268"/>
    <n v="0.14848494462654949"/>
  </r>
  <r>
    <x v="4"/>
    <x v="2"/>
    <x v="1"/>
    <x v="9"/>
    <m/>
    <s v="Open Cell"/>
    <n v="86"/>
    <s v="7680 x 4320"/>
    <n v="1000000"/>
    <s v="COB"/>
    <s v="PCB"/>
    <n v="28800"/>
    <n v="2400"/>
    <n v="9.4E-2"/>
    <n v="8.0839999999999996"/>
    <n v="0.19165704178326415"/>
    <n v="9.4714237385249561E-2"/>
  </r>
  <r>
    <x v="4"/>
    <x v="2"/>
    <x v="1"/>
    <x v="5"/>
    <s v="2022 Model"/>
    <s v="Open Cell"/>
    <n v="43"/>
    <s v="3840 x 2160"/>
    <n v="1000000"/>
    <s v="POB"/>
    <s v="PCB"/>
    <n v="3614.6269090909086"/>
    <n v="301.21890909090905"/>
    <n v="19.984000000000002"/>
    <n v="859.31200000000013"/>
    <n v="10.186367880310508"/>
    <n v="4.4895733566863436"/>
  </r>
  <r>
    <x v="4"/>
    <x v="2"/>
    <x v="1"/>
    <x v="5"/>
    <s v="2022 Model"/>
    <s v="Open Cell"/>
    <n v="50"/>
    <s v="3840 x 2160"/>
    <n v="1000000"/>
    <s v="COB"/>
    <s v="PCB"/>
    <n v="4887.272727272727"/>
    <n v="407.27272727272725"/>
    <n v="25.713999999999999"/>
    <n v="1285.6999999999998"/>
    <n v="17.721875152522255"/>
    <n v="6.7172859970437173"/>
  </r>
  <r>
    <x v="4"/>
    <x v="2"/>
    <x v="1"/>
    <x v="5"/>
    <s v="2022 Model"/>
    <s v="Open Cell"/>
    <n v="55"/>
    <s v="3840 x 2160"/>
    <n v="1000000"/>
    <s v="COB"/>
    <s v="PCB"/>
    <n v="6283.636363636364"/>
    <n v="523.63636363636363"/>
    <n v="75.984999999999999"/>
    <n v="4179.1750000000002"/>
    <n v="63.365559111454004"/>
    <n v="21.834575489379464"/>
  </r>
  <r>
    <x v="4"/>
    <x v="2"/>
    <x v="1"/>
    <x v="5"/>
    <s v="2022 Model"/>
    <s v="Open Cell"/>
    <n v="65"/>
    <s v="3840 x 2160"/>
    <n v="1000000"/>
    <s v="COB"/>
    <s v="PCB"/>
    <n v="8640"/>
    <n v="720"/>
    <n v="70.751999999999995"/>
    <n v="4598.88"/>
    <n v="82.407257028747765"/>
    <n v="26.695441598835522"/>
  </r>
  <r>
    <x v="4"/>
    <x v="2"/>
    <x v="1"/>
    <x v="5"/>
    <s v="2022 Model"/>
    <s v="Open Cell"/>
    <n v="75"/>
    <s v="3840 x 2160"/>
    <n v="1000000"/>
    <s v="COB"/>
    <s v="PCB"/>
    <n v="10909.09090909091"/>
    <n v="909.09090909090912"/>
    <n v="47.606000000000002"/>
    <n v="3570.4500000000003"/>
    <n v="73.821734236201777"/>
    <n v="25.891237852655664"/>
  </r>
  <r>
    <x v="4"/>
    <x v="2"/>
    <x v="1"/>
    <x v="5"/>
    <s v="2022 Model"/>
    <s v="Open Cell"/>
    <n v="85"/>
    <s v="3840 x 2160"/>
    <n v="1000000"/>
    <s v="COB"/>
    <s v="PCB"/>
    <n v="14400"/>
    <n v="1200"/>
    <n v="44.569000000000003"/>
    <n v="3788.3650000000002"/>
    <n v="88.770929186991097"/>
    <n v="30.758886560296286"/>
  </r>
  <r>
    <x v="4"/>
    <x v="2"/>
    <x v="1"/>
    <x v="5"/>
    <s v="2022 Model"/>
    <s v="Open Cell"/>
    <n v="98"/>
    <s v="3840 x 2160"/>
    <n v="1000000"/>
    <s v="COB"/>
    <s v="PCB"/>
    <n v="19141.53633217993"/>
    <n v="1595.1280276816608"/>
    <n v="2.484"/>
    <n v="243.43199999999999"/>
    <n v="6.5766354233277129"/>
    <n v="2.5714647248909319"/>
  </r>
  <r>
    <x v="4"/>
    <x v="2"/>
    <x v="1"/>
    <x v="5"/>
    <s v="2022 Model"/>
    <s v="Open Cell"/>
    <n v="55"/>
    <s v="7680 x 4320"/>
    <n v="1000000"/>
    <s v="COB"/>
    <s v="PCB"/>
    <n v="7873.1360946745563"/>
    <n v="962.27218934911241"/>
    <n v="3.9540000000000002"/>
    <n v="217.47"/>
    <n v="3.2973273768071216"/>
    <n v="1.8578728111286484"/>
  </r>
  <r>
    <x v="4"/>
    <x v="2"/>
    <x v="1"/>
    <x v="5"/>
    <s v="2022 Model"/>
    <s v="Open Cell"/>
    <n v="65"/>
    <s v="7680 x 4320"/>
    <n v="1000000"/>
    <s v="COB"/>
    <s v="PCB"/>
    <n v="10996.363636363636"/>
    <n v="1221.8181818181818"/>
    <n v="9.0069999999999997"/>
    <n v="585.45499999999993"/>
    <n v="10.490758763821958"/>
    <n v="5.2937971215721626"/>
  </r>
  <r>
    <x v="4"/>
    <x v="2"/>
    <x v="1"/>
    <x v="5"/>
    <s v="2022 Model"/>
    <s v="Open Cell"/>
    <n v="75"/>
    <s v="7680 x 4320"/>
    <n v="1000000"/>
    <s v="COB"/>
    <s v="PCB"/>
    <n v="15708.764159999995"/>
    <n v="1745.4182399999995"/>
    <n v="5.8150000000000004"/>
    <n v="436.12500000000006"/>
    <n v="9.0172117922848667"/>
    <n v="4.6173259518897609"/>
  </r>
  <r>
    <x v="4"/>
    <x v="2"/>
    <x v="1"/>
    <x v="5"/>
    <s v="2022 Model"/>
    <s v="Open Cell"/>
    <n v="85"/>
    <s v="7680 x 4320"/>
    <n v="1000000"/>
    <s v="COB"/>
    <s v="PCB"/>
    <n v="19145.454545454544"/>
    <n v="2127.272727272727"/>
    <n v="5.0049999999999999"/>
    <n v="425.42500000000001"/>
    <n v="9.9687787605934695"/>
    <n v="5.043029341629512"/>
  </r>
  <r>
    <x v="4"/>
    <x v="2"/>
    <x v="1"/>
    <x v="5"/>
    <s v="2021 Model"/>
    <s v="Open Cell"/>
    <n v="98"/>
    <s v="7680 x 4320"/>
    <n v="1000000"/>
    <s v="COB"/>
    <s v="PCB"/>
    <n v="25000"/>
    <n v="2500"/>
    <n v="9.2999999999999999E-2"/>
    <n v="9.1140000000000008"/>
    <n v="0.24622668855454002"/>
    <n v="0.14055995867279061"/>
  </r>
  <r>
    <x v="4"/>
    <x v="2"/>
    <x v="1"/>
    <x v="16"/>
    <s v="Bravia 7"/>
    <m/>
    <n v="55"/>
    <s v="3840 x 2160"/>
    <n v="1000000"/>
    <s v="COB"/>
    <s v="PCB"/>
    <n v="4096"/>
    <n v="1024"/>
    <n v="18.923999999999999"/>
    <n v="1040.82"/>
    <n v="15.781138917222551"/>
    <n v="5.4378825631508452"/>
  </r>
  <r>
    <x v="4"/>
    <x v="2"/>
    <x v="1"/>
    <x v="16"/>
    <s v="Bravia 7"/>
    <m/>
    <n v="65"/>
    <s v="3840 x 2160"/>
    <n v="1000000"/>
    <s v="POB"/>
    <s v="PCB"/>
    <n v="6240"/>
    <n v="1560"/>
    <n v="46.182000000000002"/>
    <n v="3001.83"/>
    <n v="53.789743669459945"/>
    <n v="17.424933343473292"/>
  </r>
  <r>
    <x v="4"/>
    <x v="2"/>
    <x v="1"/>
    <x v="16"/>
    <s v="Bravia 7"/>
    <m/>
    <n v="75"/>
    <s v="3840 x 2160"/>
    <n v="1000000"/>
    <s v="POB"/>
    <s v="PCB"/>
    <n v="7680"/>
    <n v="1920"/>
    <n v="26.199000000000002"/>
    <n v="1964.9250000000002"/>
    <n v="40.626299526409497"/>
    <n v="20.802978953320697"/>
  </r>
  <r>
    <x v="4"/>
    <x v="2"/>
    <x v="1"/>
    <x v="16"/>
    <s v="Bravia 7"/>
    <m/>
    <n v="85"/>
    <s v="3840 x 2160"/>
    <n v="1000000"/>
    <s v="POB"/>
    <s v="PCB"/>
    <n v="11232"/>
    <n v="2808"/>
    <n v="14.616"/>
    <n v="1242.3599999999999"/>
    <n v="29.111622450516318"/>
    <n v="10.087098341118054"/>
  </r>
  <r>
    <x v="4"/>
    <x v="2"/>
    <x v="1"/>
    <x v="1"/>
    <s v="55R635"/>
    <s v="Open Cell"/>
    <n v="55"/>
    <s v="3840 x 2160"/>
    <n v="1000000"/>
    <s v="POB"/>
    <s v="PCB"/>
    <n v="2048"/>
    <n v="128"/>
    <n v="94.1"/>
    <n v="5175.5"/>
    <n v="78.472055173887242"/>
    <n v="27.039988860309371"/>
  </r>
  <r>
    <x v="4"/>
    <x v="2"/>
    <x v="1"/>
    <x v="1"/>
    <s v="65R635"/>
    <s v="ChinaStar"/>
    <n v="65"/>
    <s v="3840 x 2160"/>
    <n v="1000000"/>
    <s v="POB"/>
    <s v="PCB"/>
    <n v="2560"/>
    <n v="160"/>
    <n v="155.5"/>
    <n v="10107.5"/>
    <n v="181.11613054005934"/>
    <n v="58.67171484366412"/>
  </r>
  <r>
    <x v="4"/>
    <x v="2"/>
    <x v="1"/>
    <x v="1"/>
    <s v="75R635"/>
    <s v="ChinaStar"/>
    <n v="75"/>
    <s v="3840 x 2160"/>
    <n v="1000000"/>
    <s v="POB"/>
    <s v="PCB"/>
    <n v="3840"/>
    <n v="240"/>
    <n v="121.6"/>
    <n v="9120"/>
    <n v="188.56284676557863"/>
    <n v="66.13398569262128"/>
  </r>
  <r>
    <x v="4"/>
    <x v="2"/>
    <x v="1"/>
    <x v="1"/>
    <s v="85R635"/>
    <s v="ChinaStar"/>
    <n v="85"/>
    <s v="3840 x 2160"/>
    <n v="1000000"/>
    <s v="POB"/>
    <s v="PCB"/>
    <n v="7168"/>
    <n v="448"/>
    <n v="106.4"/>
    <n v="9044"/>
    <n v="211.92368833709199"/>
    <n v="73.430984092430279"/>
  </r>
  <r>
    <x v="4"/>
    <x v="2"/>
    <x v="1"/>
    <x v="1"/>
    <m/>
    <s v="Open Cell"/>
    <n v="98"/>
    <s v="3840 x 2160"/>
    <n v="1000000"/>
    <s v="POB"/>
    <s v="PCB"/>
    <n v="5120"/>
    <n v="320"/>
    <n v="25.8"/>
    <n v="2528.4"/>
    <n v="68.308049082872387"/>
    <n v="26.708450041137702"/>
  </r>
  <r>
    <x v="4"/>
    <x v="2"/>
    <x v="1"/>
    <x v="1"/>
    <m/>
    <s v="Open Cell"/>
    <n v="115"/>
    <s v="3840 x 2160"/>
    <n v="1000000"/>
    <s v="COB"/>
    <s v="PCB"/>
    <n v="21040"/>
    <n v="5260"/>
    <n v="1"/>
    <n v="115"/>
    <n v="3.645824047477745"/>
    <n v="1.2422534902854743"/>
  </r>
  <r>
    <x v="4"/>
    <x v="2"/>
    <x v="1"/>
    <x v="1"/>
    <s v="Q10L Pro"/>
    <m/>
    <n v="98"/>
    <s v="3840 x 2160"/>
    <n v="1000000"/>
    <s v="COB"/>
    <s v="PCB"/>
    <n v="15360"/>
    <n v="3840"/>
    <n v="0.4"/>
    <n v="39.200000000000003"/>
    <n v="1.0590395206646881"/>
    <n v="0.41408449676182485"/>
  </r>
  <r>
    <x v="4"/>
    <x v="2"/>
    <x v="1"/>
    <x v="6"/>
    <m/>
    <s v="Open Cell"/>
    <n v="55"/>
    <s v="3840 x 2160"/>
    <n v="1000000"/>
    <s v="POB"/>
    <s v="PCB"/>
    <n v="2000"/>
    <n v="160"/>
    <n v="6.2"/>
    <n v="341"/>
    <n v="5.1703160688427294"/>
    <n v="1.7815933149194274"/>
  </r>
  <r>
    <x v="4"/>
    <x v="2"/>
    <x v="1"/>
    <x v="6"/>
    <m/>
    <s v="Open Cell"/>
    <n v="65"/>
    <s v="3840 x 2160"/>
    <n v="1000000"/>
    <s v="POB"/>
    <s v="PCB"/>
    <n v="2560"/>
    <n v="160"/>
    <n v="25.7"/>
    <n v="1670.5"/>
    <n v="29.933662732344214"/>
    <n v="9.6968686268949718"/>
  </r>
  <r>
    <x v="4"/>
    <x v="2"/>
    <x v="1"/>
    <x v="6"/>
    <s v="Q70"/>
    <s v="Open Cell"/>
    <n v="75"/>
    <s v="3840 x 2160"/>
    <n v="1000000"/>
    <s v="POB"/>
    <s v="PCB"/>
    <n v="4000"/>
    <n v="252"/>
    <n v="45.3"/>
    <n v="3397.5"/>
    <n v="70.245863145400577"/>
    <n v="24.637085130557104"/>
  </r>
  <r>
    <x v="4"/>
    <x v="2"/>
    <x v="1"/>
    <x v="6"/>
    <m/>
    <s v="Open Cell"/>
    <n v="85"/>
    <s v="3840 x 2160"/>
    <n v="1000000"/>
    <s v="POB"/>
    <s v="PCB"/>
    <n v="4800"/>
    <n v="300"/>
    <n v="6.2"/>
    <n v="527"/>
    <n v="12.348936726409494"/>
    <n v="4.2788731332055239"/>
  </r>
  <r>
    <x v="4"/>
    <x v="2"/>
    <x v="1"/>
    <x v="6"/>
    <m/>
    <s v="Open Cell"/>
    <n v="86"/>
    <s v="3840 x 2160"/>
    <n v="1000000"/>
    <s v="POB"/>
    <s v="PCB"/>
    <n v="8000"/>
    <n v="576"/>
    <n v="9.9"/>
    <n v="851.4"/>
    <n v="20.185156528237393"/>
    <n v="6.8323941965701103"/>
  </r>
  <r>
    <x v="4"/>
    <x v="2"/>
    <x v="1"/>
    <x v="6"/>
    <m/>
    <s v="Open Cell"/>
    <n v="100"/>
    <s v="3840 x 2160"/>
    <n v="1000000"/>
    <s v="POB"/>
    <s v="PCB"/>
    <n v="9600"/>
    <n v="600"/>
    <n v="16.2"/>
    <n v="1620"/>
    <n v="44.659621602373882"/>
    <n v="16.770422118853904"/>
  </r>
  <r>
    <x v="4"/>
    <x v="2"/>
    <x v="1"/>
    <x v="15"/>
    <m/>
    <s v="Open Cell"/>
    <n v="65"/>
    <s v="3840 x 2160"/>
    <n v="1000000"/>
    <s v="POB"/>
    <s v="PCB"/>
    <n v="9216"/>
    <n v="576"/>
    <n v="5.0999999999999996"/>
    <n v="331.5"/>
    <n v="5.9401431881305635"/>
    <n v="1.9242813228468618"/>
  </r>
  <r>
    <x v="4"/>
    <x v="2"/>
    <x v="1"/>
    <x v="15"/>
    <m/>
    <s v="Open Cell"/>
    <n v="75"/>
    <s v="3840 x 2160"/>
    <n v="1000000"/>
    <s v="POB"/>
    <s v="PCB"/>
    <n v="9600"/>
    <n v="600"/>
    <n v="11.7"/>
    <n v="877.5"/>
    <n v="18.142971275964392"/>
    <n v="6.3632206628591197"/>
  </r>
  <r>
    <x v="4"/>
    <x v="2"/>
    <x v="1"/>
    <x v="15"/>
    <m/>
    <s v="Open Cell"/>
    <n v="85"/>
    <s v="3840 x 2160"/>
    <n v="1000000"/>
    <s v="POB"/>
    <s v="PCB"/>
    <n v="16000"/>
    <n v="1000"/>
    <n v="7.8"/>
    <n v="663"/>
    <n v="15.535759107418395"/>
    <n v="5.3830984579037233"/>
  </r>
  <r>
    <x v="4"/>
    <x v="2"/>
    <x v="1"/>
    <x v="15"/>
    <m/>
    <s v="Open Cell"/>
    <n v="86"/>
    <s v="3840 x 2160"/>
    <n v="1000000"/>
    <s v="POB"/>
    <s v="PCB"/>
    <n v="16000"/>
    <n v="1000"/>
    <n v="0.5"/>
    <n v="43"/>
    <n v="1.0194523499109793"/>
    <n v="0.34507041396818738"/>
  </r>
  <r>
    <x v="4"/>
    <x v="2"/>
    <x v="1"/>
    <x v="15"/>
    <m/>
    <s v="Open Cell"/>
    <n v="98"/>
    <s v="3840 x 2160"/>
    <n v="1000000"/>
    <s v="POB"/>
    <s v="PCB"/>
    <n v="19200"/>
    <n v="1200"/>
    <n v="2.9"/>
    <n v="284.2"/>
    <n v="7.6780365248189897"/>
    <n v="3.0021126015232298"/>
  </r>
  <r>
    <x v="4"/>
    <x v="2"/>
    <x v="1"/>
    <x v="15"/>
    <m/>
    <s v="Open Cell"/>
    <n v="100"/>
    <s v="3840 x 2160"/>
    <n v="1000000"/>
    <s v="POB"/>
    <s v="PCB"/>
    <n v="19200"/>
    <n v="1200"/>
    <n v="2.6"/>
    <n v="260"/>
    <n v="7.1675935905044517"/>
    <n v="2.6915492289518617"/>
  </r>
  <r>
    <x v="4"/>
    <x v="2"/>
    <x v="1"/>
    <x v="4"/>
    <s v="55E8G"/>
    <s v="Open Cell"/>
    <n v="50"/>
    <s v="3840 x 2160"/>
    <n v="400000"/>
    <s v="POB"/>
    <s v="PCB"/>
    <n v="1800"/>
    <n v="180"/>
    <n v="11.9"/>
    <n v="595"/>
    <n v="8.2013811275964397"/>
    <n v="3.1086452269121976"/>
  </r>
  <r>
    <x v="4"/>
    <x v="2"/>
    <x v="1"/>
    <x v="4"/>
    <s v="55E8G"/>
    <s v="Open Cell"/>
    <n v="55"/>
    <s v="3840 x 2160"/>
    <n v="400000"/>
    <s v="POB"/>
    <s v="PCB"/>
    <n v="2000"/>
    <n v="200"/>
    <n v="157.19999999999999"/>
    <n v="8646"/>
    <n v="131.09253000356082"/>
    <n v="45.172011146021603"/>
  </r>
  <r>
    <x v="4"/>
    <x v="2"/>
    <x v="1"/>
    <x v="4"/>
    <m/>
    <s v="Open Cell"/>
    <n v="85"/>
    <s v="7680 x 4320"/>
    <n v="400000"/>
    <s v="COB"/>
    <s v="PCB"/>
    <n v="21060"/>
    <n v="2340"/>
    <n v="0.3"/>
    <n v="25.5"/>
    <n v="0.59752919643916913"/>
    <n v="0.30227948101675395"/>
  </r>
  <r>
    <x v="4"/>
    <x v="2"/>
    <x v="1"/>
    <x v="4"/>
    <m/>
    <s v="Open Cell"/>
    <n v="98"/>
    <s v="3840 x 2160"/>
    <m/>
    <s v="POB"/>
    <s v="PCB"/>
    <n v="6480"/>
    <n v="1620"/>
    <n v="3.8"/>
    <n v="372.4"/>
    <n v="10.060875446314538"/>
    <n v="3.9338027192373355"/>
  </r>
  <r>
    <x v="4"/>
    <x v="2"/>
    <x v="1"/>
    <x v="4"/>
    <m/>
    <s v="Open Cell"/>
    <n v="100"/>
    <s v="3840 x 2160"/>
    <m/>
    <s v="POB"/>
    <s v="PCB"/>
    <n v="6480"/>
    <n v="1620"/>
    <n v="19.3"/>
    <n v="1930"/>
    <n v="53.205598575667658"/>
    <n v="19.979576968758046"/>
  </r>
  <r>
    <x v="4"/>
    <x v="2"/>
    <x v="1"/>
    <x v="4"/>
    <s v="U8KL 65U8KL"/>
    <s v="Open Cell"/>
    <n v="65"/>
    <s v="3840 x 2160"/>
    <m/>
    <s v="POB"/>
    <s v="PCB"/>
    <n v="6400"/>
    <n v="1600"/>
    <n v="158.69999999999999"/>
    <n v="10315.5"/>
    <n v="184.84327920712164"/>
    <n v="59.879107046234701"/>
  </r>
  <r>
    <x v="4"/>
    <x v="2"/>
    <x v="1"/>
    <x v="4"/>
    <s v="U8KL 75U8KL"/>
    <s v="Open Cell"/>
    <n v="75"/>
    <s v="3840 x 2160"/>
    <m/>
    <s v="POB"/>
    <s v="PCB"/>
    <n v="8000"/>
    <n v="2000"/>
    <n v="124.1"/>
    <n v="9307.5"/>
    <n v="192.43955002967357"/>
    <n v="67.493648227420238"/>
  </r>
  <r>
    <x v="4"/>
    <x v="2"/>
    <x v="1"/>
    <x v="4"/>
    <s v="U8KL 85 U8KL"/>
    <s v="Open Cell"/>
    <n v="85"/>
    <s v="3840 x 2160"/>
    <m/>
    <s v="POB"/>
    <s v="PCB"/>
    <n v="9600"/>
    <n v="2400"/>
    <n v="85.4"/>
    <n v="7259.0000000000009"/>
    <n v="170.09664458635015"/>
    <n v="58.938026705766411"/>
  </r>
  <r>
    <x v="4"/>
    <x v="2"/>
    <x v="1"/>
    <x v="14"/>
    <s v="XLED EP1 55"/>
    <s v="Open Cell"/>
    <n v="55"/>
    <s v="3840 x 2160"/>
    <m/>
    <s v="COB"/>
    <s v="PCB"/>
    <n v="8000"/>
    <n v="2000"/>
    <n v="2.6"/>
    <n v="143"/>
    <n v="2.1681970611275965"/>
    <n v="0.74711977722427603"/>
  </r>
  <r>
    <x v="4"/>
    <x v="2"/>
    <x v="1"/>
    <x v="14"/>
    <s v="XLED EP1 60"/>
    <s v="Open Cell"/>
    <n v="60"/>
    <s v="3840 x 2160"/>
    <m/>
    <s v="COB"/>
    <s v="PCB"/>
    <n v="8000"/>
    <n v="2000"/>
    <n v="0.104"/>
    <n v="6.2399999999999993"/>
    <n v="0.1032133477032641"/>
    <n v="3.2873270197868142E-2"/>
  </r>
  <r>
    <x v="4"/>
    <x v="2"/>
    <x v="1"/>
    <x v="14"/>
    <s v="XLED EP1 65"/>
    <s v="Open Cell"/>
    <n v="65"/>
    <s v="3840 x 2160"/>
    <m/>
    <s v="COB"/>
    <s v="PCB"/>
    <n v="8000"/>
    <n v="2000"/>
    <n v="1.2390000000000001"/>
    <n v="80.535000000000011"/>
    <n v="1.4431053745281901"/>
    <n v="0.46748716843279653"/>
  </r>
  <r>
    <x v="4"/>
    <x v="2"/>
    <x v="1"/>
    <x v="14"/>
    <s v="XLED EP1 70"/>
    <s v="Open Cell"/>
    <n v="70"/>
    <s v="3840 x 2160"/>
    <m/>
    <s v="COB"/>
    <s v="PCB"/>
    <n v="8000"/>
    <n v="2000"/>
    <n v="0.16900000000000001"/>
    <n v="11.83"/>
    <n v="0.22828785585756675"/>
    <n v="7.0141940768084651E-2"/>
  </r>
  <r>
    <x v="4"/>
    <x v="2"/>
    <x v="1"/>
    <x v="14"/>
    <s v="XLED EP1 75"/>
    <s v="Open Cell"/>
    <n v="75"/>
    <s v="3840 x 2160"/>
    <m/>
    <s v="COB"/>
    <s v="PCB"/>
    <n v="8000"/>
    <n v="2000"/>
    <n v="0.54600000000000004"/>
    <n v="40.950000000000003"/>
    <n v="0.84667199287833828"/>
    <n v="0.29695029760009234"/>
  </r>
  <r>
    <x v="4"/>
    <x v="2"/>
    <x v="1"/>
    <x v="14"/>
    <s v="XLED DX1"/>
    <s v="Open Cell"/>
    <n v="65"/>
    <s v="7680 x 4320"/>
    <n v="1000000"/>
    <s v="COB"/>
    <s v="PCB"/>
    <n v="12096"/>
    <n v="1344"/>
    <n v="1E-3"/>
    <n v="6.5000000000000002E-2"/>
    <n v="1.1647339584569733E-3"/>
    <n v="3.7731006330330629E-4"/>
  </r>
  <r>
    <x v="4"/>
    <x v="2"/>
    <x v="1"/>
    <x v="14"/>
    <s v="XLED DX1"/>
    <s v="Open Cell"/>
    <n v="85"/>
    <s v="7680 x 4320"/>
    <n v="1000000"/>
    <s v="COB"/>
    <s v="PCB"/>
    <n v="21060"/>
    <n v="2340"/>
    <n v="1E-3"/>
    <n v="8.5000000000000006E-2"/>
    <n v="1.9917639881305636E-3"/>
    <n v="1.0075982700558466E-3"/>
  </r>
  <r>
    <x v="4"/>
    <x v="2"/>
    <x v="1"/>
    <x v="8"/>
    <s v="5 SE"/>
    <m/>
    <n v="65"/>
    <s v="3840 x 2160"/>
    <n v="1000000"/>
    <s v="COB"/>
    <s v="PCB"/>
    <n v="37440"/>
    <n v="2340"/>
    <n v="0.2"/>
    <n v="13"/>
    <n v="0.23294679169139468"/>
    <n v="7.5462012660661257E-2"/>
  </r>
  <r>
    <x v="4"/>
    <x v="2"/>
    <x v="1"/>
    <x v="8"/>
    <s v="S6 Pro"/>
    <s v="BOE"/>
    <n v="65"/>
    <s v="3840 x 2160"/>
    <n v="1000000"/>
    <s v="POB"/>
    <s v="PCB"/>
    <n v="3696"/>
    <n v="231"/>
    <n v="9.5"/>
    <n v="617.5"/>
    <n v="11.064972605341246"/>
    <n v="3.5844456013814097"/>
  </r>
  <r>
    <x v="4"/>
    <x v="2"/>
    <x v="1"/>
    <x v="8"/>
    <s v="S6 Pro"/>
    <s v="BOE"/>
    <n v="75"/>
    <s v="3840 x 2160"/>
    <n v="1000000"/>
    <s v="POB"/>
    <s v="PCB"/>
    <n v="4992"/>
    <n v="312"/>
    <n v="4"/>
    <n v="300"/>
    <n v="6.2027252225519289"/>
    <n v="2.1754600556783315"/>
  </r>
  <r>
    <x v="4"/>
    <x v="2"/>
    <x v="1"/>
    <x v="8"/>
    <s v="S6 Pro"/>
    <s v="BOE"/>
    <n v="98"/>
    <s v="3840 x 2160"/>
    <n v="1000000"/>
    <s v="POB"/>
    <s v="PCB"/>
    <n v="16080"/>
    <n v="1005"/>
    <n v="0.6"/>
    <n v="58.8"/>
    <n v="1.5885592809970324"/>
    <n v="0.62112674514273714"/>
  </r>
  <r>
    <x v="4"/>
    <x v="2"/>
    <x v="1"/>
    <x v="33"/>
    <s v="M80F"/>
    <m/>
    <n v="65"/>
    <s v="3840 x 2160"/>
    <m/>
    <s v="POB"/>
    <s v="PCB"/>
    <n v="4000"/>
    <n v="1000"/>
    <n v="1.2"/>
    <n v="78"/>
    <n v="1.3976807501483679"/>
    <n v="0.45277207596396751"/>
  </r>
  <r>
    <x v="4"/>
    <x v="2"/>
    <x v="1"/>
    <x v="33"/>
    <s v="M80F"/>
    <m/>
    <n v="100"/>
    <s v="3840 x 2160"/>
    <m/>
    <s v="COB"/>
    <s v="PCB"/>
    <n v="17472"/>
    <n v="1092"/>
    <n v="0.1"/>
    <n v="10"/>
    <n v="0.27567667655786354"/>
    <n v="0.10352112419045621"/>
  </r>
  <r>
    <x v="4"/>
    <x v="2"/>
    <x v="1"/>
    <x v="33"/>
    <m/>
    <m/>
    <n v="75"/>
    <s v="3840 x 2160"/>
    <m/>
    <s v="POB"/>
    <s v="PCB"/>
    <n v="4096"/>
    <n v="1024"/>
    <n v="1.9"/>
    <n v="142.5"/>
    <n v="2.946294480712166"/>
    <n v="1.0333435264472075"/>
  </r>
  <r>
    <x v="4"/>
    <x v="2"/>
    <x v="1"/>
    <x v="33"/>
    <m/>
    <m/>
    <n v="85"/>
    <s v="3840 x 2160"/>
    <m/>
    <s v="POB"/>
    <s v="PCB"/>
    <n v="9600"/>
    <n v="2400"/>
    <n v="1.2"/>
    <n v="102"/>
    <n v="2.3901167857566765"/>
    <n v="0.8281689935236497"/>
  </r>
  <r>
    <x v="4"/>
    <x v="2"/>
    <x v="1"/>
    <x v="21"/>
    <m/>
    <m/>
    <n v="55"/>
    <s v="3840 x 2160"/>
    <m/>
    <s v="POB"/>
    <s v="PCB"/>
    <n v="6528"/>
    <n v="408"/>
    <n v="48.4"/>
    <n v="2662"/>
    <n v="40.361822214836792"/>
    <n v="13.907922006790368"/>
  </r>
  <r>
    <x v="4"/>
    <x v="2"/>
    <x v="1"/>
    <x v="21"/>
    <m/>
    <m/>
    <n v="65"/>
    <s v="3840 x 2160"/>
    <m/>
    <s v="COB"/>
    <s v="PCB"/>
    <n v="8512"/>
    <n v="532"/>
    <n v="69.8"/>
    <n v="4537"/>
    <n v="81.298430300296744"/>
    <n v="26.336242418570777"/>
  </r>
  <r>
    <x v="4"/>
    <x v="2"/>
    <x v="1"/>
    <x v="21"/>
    <m/>
    <m/>
    <n v="75"/>
    <s v="3840 x 2160"/>
    <m/>
    <s v="COB"/>
    <s v="PCB"/>
    <n v="16384"/>
    <n v="1024"/>
    <n v="60.2"/>
    <n v="4515"/>
    <n v="93.35101459940654"/>
    <n v="32.740673837958894"/>
  </r>
  <r>
    <x v="4"/>
    <x v="2"/>
    <x v="1"/>
    <x v="21"/>
    <m/>
    <m/>
    <n v="85"/>
    <s v="3840 x 2160"/>
    <m/>
    <s v="COB"/>
    <s v="PCB"/>
    <n v="14400"/>
    <n v="900"/>
    <n v="50.3"/>
    <n v="4275.5"/>
    <n v="100.18572860296734"/>
    <n v="34.714083645199651"/>
  </r>
  <r>
    <x v="4"/>
    <x v="2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2.5861838442378784"/>
  </r>
  <r>
    <x v="4"/>
    <x v="2"/>
    <x v="1"/>
    <x v="17"/>
    <m/>
    <s v="Open Cell"/>
    <n v="65"/>
    <s v="3840 x 2160"/>
    <n v="1000000"/>
    <s v="POB"/>
    <s v="PCB"/>
    <n v="9504"/>
    <n v="792"/>
    <n v="12.4"/>
    <n v="806"/>
    <n v="14.442701084866469"/>
    <n v="4.6786447849609978"/>
  </r>
  <r>
    <x v="4"/>
    <x v="2"/>
    <x v="1"/>
    <x v="17"/>
    <m/>
    <s v="Open Cell"/>
    <n v="75"/>
    <s v="3840 x 2160"/>
    <n v="1000000"/>
    <s v="COB"/>
    <s v="PCB"/>
    <n v="13685.759999999997"/>
    <n v="1140.4799999999998"/>
    <n v="18"/>
    <n v="1350"/>
    <n v="27.912263501483679"/>
    <n v="9.7895702505524937"/>
  </r>
  <r>
    <x v="4"/>
    <x v="2"/>
    <x v="1"/>
    <x v="17"/>
    <m/>
    <s v="Open Cell"/>
    <n v="85"/>
    <s v="3840 x 2160"/>
    <n v="1000000"/>
    <s v="COB"/>
    <s v="PCB"/>
    <n v="17578.598399999999"/>
    <n v="1464.8832"/>
    <n v="20"/>
    <n v="1700"/>
    <n v="39.835279762611272"/>
    <n v="13.802816558727496"/>
  </r>
  <r>
    <x v="4"/>
    <x v="2"/>
    <x v="1"/>
    <x v="17"/>
    <m/>
    <s v="Open Cell"/>
    <n v="100"/>
    <s v="3840 x 2160"/>
    <n v="1000000"/>
    <s v="COB"/>
    <s v="PCB"/>
    <n v="20000"/>
    <n v="2000"/>
    <n v="4.4000000000000004"/>
    <n v="440.00000000000006"/>
    <n v="12.129773768545995"/>
    <n v="4.5549294643800735"/>
  </r>
  <r>
    <x v="4"/>
    <x v="3"/>
    <x v="2"/>
    <x v="3"/>
    <s v="Creator Z16"/>
    <s v="AUO"/>
    <n v="16"/>
    <s v="2560 x 1600"/>
    <n v="1000000"/>
    <s v="COB"/>
    <s v="FPC"/>
    <n v="4000"/>
    <n v="1152"/>
    <n v="25"/>
    <n v="400"/>
    <n v="1.8557411235955057"/>
    <n v="3.5750000000000002"/>
  </r>
  <r>
    <x v="4"/>
    <x v="3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8"/>
  </r>
  <r>
    <x v="4"/>
    <x v="3"/>
    <x v="2"/>
    <x v="3"/>
    <s v="Titan GT77 HX 13V"/>
    <s v="AUO"/>
    <n v="17.3"/>
    <s v="3840 x 2160"/>
    <n v="1000000"/>
    <s v="COB"/>
    <s v="FPC"/>
    <n v="4032"/>
    <n v="1008"/>
    <n v="10"/>
    <n v="173"/>
    <n v="0.82507272527002962"/>
    <n v="1.6"/>
  </r>
  <r>
    <x v="4"/>
    <x v="3"/>
    <x v="2"/>
    <x v="3"/>
    <s v="Titan 18X / Raider 18HX / Stealth 18 AI Studio"/>
    <m/>
    <n v="18"/>
    <s v="3840 x 2400"/>
    <n v="1000000"/>
    <s v="COB"/>
    <s v="FPC"/>
    <n v="4000"/>
    <n v="1000"/>
    <n v="25"/>
    <n v="450"/>
    <n v="2.3486723595505619"/>
    <n v="4"/>
  </r>
  <r>
    <x v="4"/>
    <x v="3"/>
    <x v="2"/>
    <x v="3"/>
    <s v="Stealth A16 AI+ / Creeatir A16 AI+"/>
    <s v="AUO"/>
    <n v="16"/>
    <s v="3840 x 2400"/>
    <m/>
    <s v="COB"/>
    <s v="FPC"/>
    <n v="4000"/>
    <n v="1000"/>
    <n v="5"/>
    <n v="80"/>
    <n v="0.37114822471910108"/>
    <n v="0.71499999999999997"/>
  </r>
  <r>
    <x v="4"/>
    <x v="3"/>
    <x v="2"/>
    <x v="0"/>
    <s v="Macbook"/>
    <s v="LGD/Sharp"/>
    <n v="14.2"/>
    <s v="3024 x 1964"/>
    <n v="1000000"/>
    <s v="COB"/>
    <s v="FPC"/>
    <n v="10384"/>
    <n v="2596"/>
    <n v="1100"/>
    <n v="15620"/>
    <n v="65.36634341011009"/>
    <n v="195.8"/>
  </r>
  <r>
    <x v="4"/>
    <x v="3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124.2"/>
  </r>
  <r>
    <x v="4"/>
    <x v="3"/>
    <x v="2"/>
    <x v="13"/>
    <s v="AERO 16"/>
    <s v="AUO"/>
    <n v="16"/>
    <s v="2560 x 1600"/>
    <n v="1000000"/>
    <s v="COB"/>
    <s v="FPC"/>
    <n v="4000"/>
    <n v="1152"/>
    <n v="20"/>
    <n v="320"/>
    <n v="1.4845928988764043"/>
    <n v="2.86"/>
  </r>
  <r>
    <x v="4"/>
    <x v="3"/>
    <x v="2"/>
    <x v="13"/>
    <s v="AERO 17"/>
    <s v="AUO"/>
    <n v="17.3"/>
    <s v="3840 x 2160"/>
    <n v="1000000"/>
    <s v="COB"/>
    <s v="FPC"/>
    <n v="4000"/>
    <n v="1152"/>
    <n v="20"/>
    <n v="346"/>
    <n v="1.6501454505400592"/>
    <n v="3.2"/>
  </r>
  <r>
    <x v="4"/>
    <x v="3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2.4"/>
  </r>
  <r>
    <x v="4"/>
    <x v="3"/>
    <x v="2"/>
    <x v="7"/>
    <s v="PREDATOR HELIOS 500"/>
    <s v="AUO"/>
    <n v="16"/>
    <s v="2560 x 1600"/>
    <n v="1000000"/>
    <s v="COB"/>
    <s v="FPC"/>
    <n v="4000"/>
    <n v="1152"/>
    <n v="45"/>
    <n v="720"/>
    <n v="3.3403340224719105"/>
    <n v="6.4349999999999996"/>
  </r>
  <r>
    <x v="4"/>
    <x v="3"/>
    <x v="2"/>
    <x v="7"/>
    <s v="PREDATOR HELIOS 500"/>
    <s v="AUO"/>
    <n v="18"/>
    <s v="2560 x 1600"/>
    <n v="1000000"/>
    <s v="COB"/>
    <s v="FPC"/>
    <n v="4000"/>
    <n v="1152"/>
    <n v="20"/>
    <n v="360"/>
    <n v="1.8789378876404492"/>
    <n v="3.2"/>
  </r>
  <r>
    <x v="4"/>
    <x v="3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3.2"/>
  </r>
  <r>
    <x v="4"/>
    <x v="3"/>
    <x v="2"/>
    <x v="7"/>
    <s v="Predator Triton 14 (PT14-51)"/>
    <s v="AUO"/>
    <n v="14"/>
    <s v="2560 x 1600"/>
    <n v="1000000"/>
    <s v="COB"/>
    <s v="FPC"/>
    <n v="4000"/>
    <n v="1152"/>
    <n v="25"/>
    <n v="350"/>
    <n v="1.4208017977528087"/>
    <n v="3.2"/>
  </r>
  <r>
    <x v="4"/>
    <x v="3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5.72"/>
  </r>
  <r>
    <x v="4"/>
    <x v="3"/>
    <x v="2"/>
    <x v="2"/>
    <s v="ROG Zephyrus Duo 16"/>
    <s v="AUO"/>
    <n v="16.2"/>
    <s v="3456 x 2234"/>
    <n v="1000000"/>
    <s v="COB"/>
    <s v="FPC"/>
    <n v="4000"/>
    <n v="512"/>
    <n v="25"/>
    <n v="405"/>
    <n v="1.9298211922077495"/>
    <n v="3.9750000000000001"/>
  </r>
  <r>
    <x v="4"/>
    <x v="3"/>
    <x v="2"/>
    <x v="2"/>
    <s v="Strix Scar 18"/>
    <s v="AUO"/>
    <n v="18"/>
    <s v="2560 x 1600"/>
    <n v="1000000"/>
    <s v="COB"/>
    <s v="FPC"/>
    <n v="9216"/>
    <n v="2304"/>
    <n v="15"/>
    <n v="270"/>
    <n v="1.4092034157303368"/>
    <n v="2.4"/>
  </r>
  <r>
    <x v="4"/>
    <x v="3"/>
    <x v="2"/>
    <x v="22"/>
    <s v="Legion 7i &amp; 7"/>
    <m/>
    <n v="16.2"/>
    <s v="2560 x 1600"/>
    <n v="1000000"/>
    <s v="COB"/>
    <s v="FPC"/>
    <n v="4000"/>
    <n v="512"/>
    <n v="90"/>
    <n v="1458"/>
    <n v="6.8487286004494363"/>
    <n v="12.87"/>
  </r>
  <r>
    <x v="4"/>
    <x v="3"/>
    <x v="2"/>
    <x v="22"/>
    <s v="Slim Pro 9i"/>
    <s v="CSOT"/>
    <n v="16"/>
    <s v="3200 x 2000"/>
    <n v="1000000"/>
    <s v="COB"/>
    <s v="FPC"/>
    <n v="4000"/>
    <n v="1000"/>
    <n v="30"/>
    <n v="480"/>
    <n v="2.2268893483146064"/>
    <n v="4.7699999999999996"/>
  </r>
  <r>
    <x v="4"/>
    <x v="3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6.72"/>
  </r>
  <r>
    <x v="4"/>
    <x v="3"/>
    <x v="2"/>
    <x v="22"/>
    <s v="Yoga Pro 9i"/>
    <s v="CSOT"/>
    <n v="16"/>
    <s v="3200 x 2000"/>
    <n v="1000000"/>
    <s v="COB"/>
    <s v="FPC"/>
    <n v="6144"/>
    <n v="1536"/>
    <n v="30"/>
    <n v="480"/>
    <n v="2.2268893483146064"/>
    <n v="4.7699999999999996"/>
  </r>
  <r>
    <x v="4"/>
    <x v="3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3.18"/>
  </r>
  <r>
    <x v="4"/>
    <x v="3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6.36"/>
  </r>
  <r>
    <x v="4"/>
    <x v="3"/>
    <x v="2"/>
    <x v="28"/>
    <s v="Blade 18"/>
    <s v="BOE"/>
    <n v="18"/>
    <s v="2560 x 1600"/>
    <n v="1000000"/>
    <s v="COB"/>
    <s v="FPC"/>
    <n v="8000"/>
    <n v="2000"/>
    <n v="10"/>
    <n v="180"/>
    <n v="0.93946894382022461"/>
    <n v="1.6"/>
  </r>
  <r>
    <x v="4"/>
    <x v="3"/>
    <x v="2"/>
    <x v="30"/>
    <s v="OMEN Transcend 16"/>
    <s v="AUO"/>
    <n v="16.100000000000001"/>
    <s v="2560 x 1440"/>
    <n v="1000000"/>
    <s v="COB"/>
    <s v="FPC"/>
    <n v="4000"/>
    <n v="1000"/>
    <n v="40"/>
    <n v="644"/>
    <n v="2.8583260532225521"/>
    <n v="5.72"/>
  </r>
  <r>
    <x v="4"/>
    <x v="3"/>
    <x v="0"/>
    <x v="0"/>
    <s v="XDR"/>
    <s v="LGD"/>
    <n v="31.5"/>
    <s v="6016 x 3384"/>
    <n v="1000000"/>
    <s v="POB"/>
    <s v="PCB"/>
    <n v="576"/>
    <n v="576"/>
    <n v="0.5"/>
    <n v="15.75"/>
    <n v="0.13677009115727001"/>
    <n v="0.27"/>
  </r>
  <r>
    <x v="4"/>
    <x v="3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5.0199999999999996"/>
  </r>
  <r>
    <x v="4"/>
    <x v="3"/>
    <x v="0"/>
    <x v="2"/>
    <s v="PG32UQX"/>
    <s v="AUO"/>
    <n v="31.5"/>
    <s v="3840 x 2160"/>
    <n v="1000000"/>
    <s v="POB"/>
    <s v="PCB"/>
    <n v="4608"/>
    <n v="576"/>
    <n v="15"/>
    <n v="472.5"/>
    <n v="4.1031027347181004"/>
    <n v="3.7650000000000001"/>
  </r>
  <r>
    <x v="4"/>
    <x v="3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5.0199999999999996"/>
  </r>
  <r>
    <x v="4"/>
    <x v="3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2.79"/>
  </r>
  <r>
    <x v="4"/>
    <x v="3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3.7650000000000001"/>
  </r>
  <r>
    <x v="4"/>
    <x v="3"/>
    <x v="0"/>
    <x v="7"/>
    <s v="X27S"/>
    <s v="AUO"/>
    <n v="27"/>
    <s v="3840 x 2160"/>
    <n v="1000000"/>
    <s v="POB"/>
    <s v="PCB"/>
    <n v="2304"/>
    <n v="512"/>
    <n v="15"/>
    <n v="405"/>
    <n v="3.0145244581602371"/>
    <n v="3.0150000000000001"/>
  </r>
  <r>
    <x v="4"/>
    <x v="3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5099999999999998"/>
  </r>
  <r>
    <x v="4"/>
    <x v="3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3.7650000000000001"/>
  </r>
  <r>
    <x v="4"/>
    <x v="3"/>
    <x v="0"/>
    <x v="7"/>
    <s v="Predator X32Q FS"/>
    <s v="AUO"/>
    <n v="31.5"/>
    <s v="3440 x 1440"/>
    <n v="1000000"/>
    <s v="POB"/>
    <s v="PCB"/>
    <n v="2304"/>
    <n v="1152"/>
    <n v="10"/>
    <n v="315"/>
    <n v="2.2801833766221811"/>
    <n v="2.5099999999999998"/>
  </r>
  <r>
    <x v="4"/>
    <x v="3"/>
    <x v="0"/>
    <x v="7"/>
    <s v="Predator X34 V3"/>
    <s v="AUO"/>
    <n v="34"/>
    <s v="3440 x 1440"/>
    <n v="1000000"/>
    <s v="POB"/>
    <s v="PCB"/>
    <n v="9216"/>
    <n v="2304"/>
    <n v="4"/>
    <n v="136"/>
    <n v="1.0625918804233778"/>
    <n v="1.204"/>
  </r>
  <r>
    <x v="4"/>
    <x v="3"/>
    <x v="0"/>
    <x v="7"/>
    <s v="Predator Z57"/>
    <s v="AUO"/>
    <n v="57"/>
    <s v="7680 x 2160"/>
    <n v="1000000"/>
    <s v="POB"/>
    <s v="PCB"/>
    <n v="9216"/>
    <n v="2304"/>
    <n v="2"/>
    <n v="114"/>
    <n v="1.0926406405791855"/>
    <n v="0.83"/>
  </r>
  <r>
    <x v="4"/>
    <x v="3"/>
    <x v="0"/>
    <x v="18"/>
    <s v="EX321UX"/>
    <s v="AUO"/>
    <n v="32"/>
    <s v="3840 x 2160"/>
    <n v="1000000"/>
    <s v="POB"/>
    <s v="PCB"/>
    <n v="4608"/>
    <n v="1152"/>
    <n v="5"/>
    <n v="160"/>
    <n v="1.411464583976261"/>
    <n v="1.2549999999999999"/>
  </r>
  <r>
    <x v="4"/>
    <x v="3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3.7650000000000001"/>
  </r>
  <r>
    <x v="4"/>
    <x v="3"/>
    <x v="0"/>
    <x v="10"/>
    <s v="AG274QXM"/>
    <s v="LGD"/>
    <n v="27"/>
    <s v="3840 x 2160"/>
    <n v="80000000"/>
    <s v="POB"/>
    <s v="PCB"/>
    <n v="2304"/>
    <n v="576"/>
    <n v="35"/>
    <n v="945"/>
    <n v="7.0338904023738866"/>
    <n v="7.0350000000000001"/>
  </r>
  <r>
    <x v="4"/>
    <x v="3"/>
    <x v="0"/>
    <x v="10"/>
    <s v="AG274QGM"/>
    <s v="LGD"/>
    <n v="27"/>
    <s v="2560 x 1440"/>
    <n v="1000000"/>
    <s v="POB"/>
    <s v="PCB"/>
    <n v="2304"/>
    <n v="576"/>
    <n v="15"/>
    <n v="405"/>
    <n v="3.0145244581602371"/>
    <n v="2.79"/>
  </r>
  <r>
    <x v="4"/>
    <x v="3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5.58"/>
  </r>
  <r>
    <x v="4"/>
    <x v="3"/>
    <x v="0"/>
    <x v="10"/>
    <s v="AG3444UXM"/>
    <s v="BOE"/>
    <n v="34"/>
    <s v="3440 x 1440"/>
    <n v="1000000"/>
    <s v="POB"/>
    <s v="PCB"/>
    <n v="4608"/>
    <n v="1152"/>
    <n v="40"/>
    <n v="1360"/>
    <n v="10.625918804233779"/>
    <n v="12.04"/>
  </r>
  <r>
    <x v="4"/>
    <x v="3"/>
    <x v="0"/>
    <x v="10"/>
    <s v="PD32M"/>
    <s v="AUO"/>
    <n v="31.5"/>
    <s v="3840 x 2160"/>
    <n v="1000000"/>
    <s v="POB"/>
    <s v="PCB"/>
    <n v="2304"/>
    <n v="576"/>
    <n v="20"/>
    <n v="630"/>
    <n v="5.4708036462908005"/>
    <n v="5.0199999999999996"/>
  </r>
  <r>
    <x v="4"/>
    <x v="3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3.0150000000000001"/>
  </r>
  <r>
    <x v="4"/>
    <x v="3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3.0150000000000001"/>
  </r>
  <r>
    <x v="4"/>
    <x v="3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5.0199999999999996"/>
  </r>
  <r>
    <x v="4"/>
    <x v="3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5.1749999999999998"/>
  </r>
  <r>
    <x v="4"/>
    <x v="3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2.5099999999999998"/>
  </r>
  <r>
    <x v="4"/>
    <x v="3"/>
    <x v="0"/>
    <x v="19"/>
    <m/>
    <s v="HKC"/>
    <n v="27"/>
    <s v="3840 x 2160"/>
    <s v="TBD"/>
    <s v="POB"/>
    <s v="PCB"/>
    <n v="5000"/>
    <n v="1152"/>
    <n v="20"/>
    <n v="540"/>
    <n v="4.0193659442136491"/>
    <n v="4.0199999999999996"/>
  </r>
  <r>
    <x v="4"/>
    <x v="3"/>
    <x v="0"/>
    <x v="19"/>
    <m/>
    <s v="HKC"/>
    <n v="31.5"/>
    <s v="3840 x 2160"/>
    <s v="TBD"/>
    <s v="POB"/>
    <s v="PCB"/>
    <n v="5000"/>
    <n v="1152"/>
    <n v="15"/>
    <n v="472.5"/>
    <n v="4.1031027347181004"/>
    <n v="3.7650000000000001"/>
  </r>
  <r>
    <x v="4"/>
    <x v="3"/>
    <x v="0"/>
    <x v="3"/>
    <s v="MEG271G"/>
    <s v="AUO"/>
    <n v="27"/>
    <s v="3840 x 2160"/>
    <n v="1000000"/>
    <s v="POB"/>
    <s v="PCB"/>
    <n v="2304"/>
    <n v="576"/>
    <n v="25"/>
    <n v="675"/>
    <n v="5.0242074302670616"/>
    <n v="5.0250000000000004"/>
  </r>
  <r>
    <x v="4"/>
    <x v="3"/>
    <x v="0"/>
    <x v="20"/>
    <s v="M27P20"/>
    <m/>
    <n v="27"/>
    <s v="3840 x 2160"/>
    <s v="TBD"/>
    <s v="POB"/>
    <s v="PCB"/>
    <n v="5000"/>
    <n v="1152"/>
    <n v="20"/>
    <n v="540"/>
    <n v="4.0193659442136491"/>
    <n v="4.0199999999999996"/>
  </r>
  <r>
    <x v="4"/>
    <x v="3"/>
    <x v="0"/>
    <x v="20"/>
    <s v="M32P10"/>
    <m/>
    <n v="31.5"/>
    <s v="3840 x 2160"/>
    <s v="TBD"/>
    <s v="POB"/>
    <s v="PCB"/>
    <n v="5000"/>
    <n v="1152"/>
    <n v="15"/>
    <n v="472.5"/>
    <n v="4.1031027347181004"/>
    <n v="3.7650000000000001"/>
  </r>
  <r>
    <x v="4"/>
    <x v="3"/>
    <x v="0"/>
    <x v="21"/>
    <m/>
    <m/>
    <n v="27"/>
    <s v="3840 x 2160"/>
    <s v="TBD"/>
    <s v="COB"/>
    <s v="PCB"/>
    <n v="5000"/>
    <n v="1152"/>
    <n v="10"/>
    <n v="270"/>
    <n v="2.0096829721068246"/>
    <n v="2.0099999999999998"/>
  </r>
  <r>
    <x v="4"/>
    <x v="3"/>
    <x v="0"/>
    <x v="21"/>
    <m/>
    <m/>
    <n v="31.5"/>
    <s v="3840 x 2160"/>
    <s v="TBD"/>
    <s v="COB"/>
    <s v="PCB"/>
    <n v="5000"/>
    <n v="1152"/>
    <n v="10"/>
    <n v="315"/>
    <n v="2.7354018231454003"/>
    <n v="2.5099999999999998"/>
  </r>
  <r>
    <x v="4"/>
    <x v="3"/>
    <x v="0"/>
    <x v="23"/>
    <m/>
    <m/>
    <n v="27"/>
    <s v="3840 x 2160"/>
    <s v="TBD"/>
    <s v="POB"/>
    <s v="PCB"/>
    <n v="2304"/>
    <n v="576"/>
    <n v="20"/>
    <n v="540"/>
    <n v="4.0193659442136491"/>
    <n v="4.0199999999999996"/>
  </r>
  <r>
    <x v="4"/>
    <x v="3"/>
    <x v="0"/>
    <x v="23"/>
    <m/>
    <m/>
    <n v="31.5"/>
    <s v="3840 x 2160"/>
    <s v="TBD"/>
    <s v="POB"/>
    <s v="PCB"/>
    <n v="4608"/>
    <n v="1152"/>
    <n v="15"/>
    <n v="472.5"/>
    <n v="4.1031027347181004"/>
    <n v="3.7650000000000001"/>
  </r>
  <r>
    <x v="4"/>
    <x v="3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5.0250000000000004"/>
  </r>
  <r>
    <x v="4"/>
    <x v="3"/>
    <x v="0"/>
    <x v="22"/>
    <s v="ThinkVision P27pz-30"/>
    <s v="BOE"/>
    <n v="27"/>
    <s v="3840 x 2160"/>
    <s v="TBD"/>
    <s v="COB"/>
    <s v="PCB"/>
    <n v="4608"/>
    <n v="1152"/>
    <n v="25"/>
    <n v="675"/>
    <n v="5.0242074302670616"/>
    <n v="5.0250000000000004"/>
  </r>
  <r>
    <x v="4"/>
    <x v="3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3.7650000000000001"/>
  </r>
  <r>
    <x v="4"/>
    <x v="3"/>
    <x v="0"/>
    <x v="22"/>
    <s v="Legion Y34wz-30"/>
    <s v="BOE"/>
    <n v="34"/>
    <s v="3440 x 1440"/>
    <s v="TBD"/>
    <s v="COB"/>
    <s v="PCB"/>
    <n v="9216"/>
    <n v="1151"/>
    <n v="3"/>
    <n v="102"/>
    <n v="0.79694391031753331"/>
    <n v="0.90300000000000002"/>
  </r>
  <r>
    <x v="4"/>
    <x v="3"/>
    <x v="0"/>
    <x v="25"/>
    <s v="27M2U"/>
    <s v="AUO"/>
    <n v="27"/>
    <s v="3840 x 2160"/>
    <s v="TBD"/>
    <s v="POB"/>
    <s v="PCB"/>
    <n v="1536"/>
    <n v="384"/>
    <n v="30"/>
    <n v="810"/>
    <n v="6.0290489163204741"/>
    <n v="6.03"/>
  </r>
  <r>
    <x v="4"/>
    <x v="3"/>
    <x v="0"/>
    <x v="25"/>
    <s v="27M2V"/>
    <s v="AUO"/>
    <n v="27"/>
    <s v="3840 x 2160"/>
    <s v="TBD"/>
    <s v="POB"/>
    <s v="PCB"/>
    <n v="2304"/>
    <n v="1152"/>
    <n v="15"/>
    <n v="405"/>
    <n v="3.0145244581602371"/>
    <n v="3.0150000000000001"/>
  </r>
  <r>
    <x v="4"/>
    <x v="3"/>
    <x v="0"/>
    <x v="25"/>
    <s v="32M2V"/>
    <s v="AUO"/>
    <n v="31.5"/>
    <s v="3840 x 2160"/>
    <s v="TBD"/>
    <s v="POB"/>
    <s v="PCB"/>
    <n v="2304"/>
    <n v="1152"/>
    <n v="10"/>
    <n v="315"/>
    <n v="2.7354018231454003"/>
    <n v="2.5099999999999998"/>
  </r>
  <r>
    <x v="4"/>
    <x v="3"/>
    <x v="0"/>
    <x v="26"/>
    <m/>
    <s v="AUO"/>
    <n v="27"/>
    <s v="3840 x 2160"/>
    <s v="TBD"/>
    <s v="POB"/>
    <s v="PCB"/>
    <n v="2304"/>
    <n v="1152"/>
    <n v="35"/>
    <n v="945"/>
    <n v="7.0338904023738866"/>
    <n v="7.0350000000000001"/>
  </r>
  <r>
    <x v="4"/>
    <x v="3"/>
    <x v="0"/>
    <x v="26"/>
    <m/>
    <s v="AUO"/>
    <n v="31.5"/>
    <s v="3840 x 2160"/>
    <s v="TBD"/>
    <s v="POB"/>
    <s v="PCB"/>
    <n v="2304"/>
    <n v="1152"/>
    <n v="25"/>
    <n v="787.5"/>
    <n v="6.8385045578635006"/>
    <n v="6.2750000000000004"/>
  </r>
  <r>
    <x v="4"/>
    <x v="3"/>
    <x v="0"/>
    <x v="26"/>
    <s v="Army M34E7R"/>
    <m/>
    <n v="34"/>
    <s v="3440 x 1440"/>
    <s v="TBD"/>
    <s v="POB"/>
    <s v="PCB"/>
    <n v="2304"/>
    <n v="1152"/>
    <n v="2"/>
    <n v="68"/>
    <n v="0.53129594021168891"/>
    <n v="0.60199999999999998"/>
  </r>
  <r>
    <x v="4"/>
    <x v="3"/>
    <x v="0"/>
    <x v="31"/>
    <s v="GM001J"/>
    <s v="AUP"/>
    <n v="27"/>
    <s v="3840 x 2160"/>
    <s v="TBD"/>
    <s v="POB"/>
    <s v="PCB"/>
    <n v="2304"/>
    <n v="1152"/>
    <n v="5"/>
    <n v="135"/>
    <n v="1.0048414860534123"/>
    <n v="1.0049999999999999"/>
  </r>
  <r>
    <x v="4"/>
    <x v="3"/>
    <x v="0"/>
    <x v="27"/>
    <s v="XG272G-2K"/>
    <s v="Innolux"/>
    <n v="27"/>
    <s v="2560 x 1440"/>
    <n v="1000000"/>
    <s v="POB"/>
    <s v="PCB"/>
    <n v="2304"/>
    <n v="1152"/>
    <n v="25"/>
    <n v="675"/>
    <n v="5.0242074302670616"/>
    <n v="4.6500000000000004"/>
  </r>
  <r>
    <x v="4"/>
    <x v="3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2.5099999999999998"/>
  </r>
  <r>
    <x v="4"/>
    <x v="3"/>
    <x v="0"/>
    <x v="27"/>
    <s v="XG341C-2K"/>
    <s v="AUO"/>
    <n v="34"/>
    <s v="3440 x 1440"/>
    <n v="1000000"/>
    <s v="POB"/>
    <s v="PCB"/>
    <n v="2304"/>
    <n v="1152"/>
    <n v="15"/>
    <n v="510"/>
    <n v="3.9847195515876663"/>
    <n v="4.5149999999999997"/>
  </r>
  <r>
    <x v="4"/>
    <x v="3"/>
    <x v="0"/>
    <x v="29"/>
    <s v="GP27-FQS"/>
    <s v="CSOT"/>
    <n v="27"/>
    <s v="2560 x 1440"/>
    <s v="TBD"/>
    <s v="POB"/>
    <s v="PCB"/>
    <n v="5000"/>
    <n v="1152"/>
    <n v="10"/>
    <n v="270"/>
    <n v="2.0096829721068246"/>
    <n v="1.86"/>
  </r>
  <r>
    <x v="4"/>
    <x v="3"/>
    <x v="0"/>
    <x v="29"/>
    <s v="GP27QP"/>
    <m/>
    <n v="27"/>
    <s v="2560 x 1440"/>
    <n v="1000000"/>
    <s v="POB"/>
    <s v="PCB"/>
    <n v="5000"/>
    <n v="1152"/>
    <n v="5"/>
    <n v="135"/>
    <n v="1.0048414860534123"/>
    <n v="0.93"/>
  </r>
  <r>
    <x v="4"/>
    <x v="3"/>
    <x v="0"/>
    <x v="6"/>
    <s v="F32D80U"/>
    <s v="BOE"/>
    <n v="27"/>
    <s v="2560 x 1440"/>
    <s v="TBD"/>
    <s v="POB"/>
    <s v="PCB"/>
    <n v="5000"/>
    <n v="1152"/>
    <n v="15"/>
    <n v="405"/>
    <n v="3.0145244581602371"/>
    <n v="3.7650000000000001"/>
  </r>
  <r>
    <x v="4"/>
    <x v="3"/>
    <x v="0"/>
    <x v="1"/>
    <s v="27R83U"/>
    <s v="CSOT"/>
    <n v="27"/>
    <s v="3840 x 2160"/>
    <n v="1000000"/>
    <s v="POB"/>
    <s v="PCB"/>
    <n v="4608"/>
    <n v="1152"/>
    <n v="13"/>
    <n v="351"/>
    <n v="2.612587863738872"/>
    <n v="2.613"/>
  </r>
  <r>
    <x v="4"/>
    <x v="3"/>
    <x v="0"/>
    <x v="1"/>
    <s v="34R83Q"/>
    <s v="CSOT"/>
    <n v="34"/>
    <s v="3440 x 1440"/>
    <n v="1000000"/>
    <s v="POB"/>
    <s v="PCB"/>
    <n v="4608"/>
    <n v="1152"/>
    <n v="8"/>
    <n v="272"/>
    <n v="2.1251837608467556"/>
    <n v="2.4079999999999999"/>
  </r>
  <r>
    <x v="4"/>
    <x v="3"/>
    <x v="0"/>
    <x v="17"/>
    <m/>
    <m/>
    <n v="27"/>
    <s v="3840 x 2160"/>
    <n v="1000000"/>
    <s v="POB"/>
    <s v="PCB"/>
    <n v="5000"/>
    <n v="1152"/>
    <n v="40"/>
    <n v="1080"/>
    <n v="8.0387318884272982"/>
    <n v="8.0399999999999991"/>
  </r>
  <r>
    <x v="4"/>
    <x v="3"/>
    <x v="0"/>
    <x v="17"/>
    <m/>
    <m/>
    <n v="31.5"/>
    <s v="3840 x 2160"/>
    <s v="TBD"/>
    <s v="POB"/>
    <s v="PCB"/>
    <n v="5000"/>
    <n v="1152"/>
    <n v="68"/>
    <n v="2142"/>
    <n v="18.600732397388722"/>
    <n v="17.068000000000001"/>
  </r>
  <r>
    <x v="4"/>
    <x v="3"/>
    <x v="0"/>
    <x v="17"/>
    <m/>
    <m/>
    <n v="49"/>
    <s v="5120 x 1440"/>
    <n v="1000000"/>
    <s v="POB"/>
    <s v="PCB"/>
    <n v="5000"/>
    <n v="1152"/>
    <n v="20"/>
    <n v="980"/>
    <n v="8.0745773408144768"/>
    <n v="6.9"/>
  </r>
  <r>
    <x v="4"/>
    <x v="3"/>
    <x v="1"/>
    <x v="9"/>
    <m/>
    <s v="Open Cell"/>
    <n v="55"/>
    <s v="3840 x 2160"/>
    <n v="1000000"/>
    <s v="POB"/>
    <s v="PCB"/>
    <n v="4000"/>
    <n v="500"/>
    <n v="2.6720000000000002"/>
    <n v="146.96"/>
    <n v="2.2282394412818993"/>
    <n v="0.76686399999999999"/>
  </r>
  <r>
    <x v="4"/>
    <x v="3"/>
    <x v="1"/>
    <x v="9"/>
    <m/>
    <s v="Open Cell"/>
    <n v="65"/>
    <s v="3840 x 2160"/>
    <n v="1000000"/>
    <s v="COB"/>
    <s v="PCB"/>
    <n v="16384"/>
    <n v="1000"/>
    <n v="7.5339999999999998"/>
    <n v="489.71"/>
    <n v="8.7751056430148378"/>
    <n v="2.8426540169271095"/>
  </r>
  <r>
    <x v="4"/>
    <x v="3"/>
    <x v="1"/>
    <x v="9"/>
    <m/>
    <s v="Open Cell"/>
    <n v="75"/>
    <s v="3840 x 2160"/>
    <n v="1000000"/>
    <s v="COB"/>
    <s v="PCB"/>
    <n v="12000"/>
    <n v="1000"/>
    <n v="5.8239999999999998"/>
    <n v="436.8"/>
    <n v="9.0311679240356089"/>
    <n v="3.1674698410676507"/>
  </r>
  <r>
    <x v="4"/>
    <x v="3"/>
    <x v="1"/>
    <x v="9"/>
    <m/>
    <s v="Open Cell"/>
    <n v="86"/>
    <s v="3840 x 2160"/>
    <n v="1000000"/>
    <s v="COB"/>
    <s v="PCB"/>
    <n v="18000"/>
    <n v="1200"/>
    <n v="4.2919999999999998"/>
    <n v="369.11199999999997"/>
    <n v="8.7509789716358473"/>
    <n v="2.9620844335029206"/>
  </r>
  <r>
    <x v="4"/>
    <x v="3"/>
    <x v="1"/>
    <x v="9"/>
    <m/>
    <s v="Open Cell"/>
    <n v="65"/>
    <s v="7680 x 4320"/>
    <n v="1000000"/>
    <s v="COB"/>
    <s v="PCB"/>
    <n v="12000"/>
    <n v="1000"/>
    <n v="5.0000000000000001E-3"/>
    <n v="0.32500000000000001"/>
    <n v="5.8236697922848671E-3"/>
    <n v="2.9387127354125477E-3"/>
  </r>
  <r>
    <x v="4"/>
    <x v="3"/>
    <x v="1"/>
    <x v="9"/>
    <m/>
    <s v="Open Cell"/>
    <n v="75"/>
    <s v="7680 x 4320"/>
    <n v="1000000"/>
    <s v="COB"/>
    <s v="PCB"/>
    <n v="16000"/>
    <n v="2000"/>
    <n v="0.48599999999999999"/>
    <n v="36.449999999999996"/>
    <n v="0.75363111454005938"/>
    <n v="0.38590204860162058"/>
  </r>
  <r>
    <x v="4"/>
    <x v="3"/>
    <x v="1"/>
    <x v="9"/>
    <m/>
    <s v="Open Cell"/>
    <n v="86"/>
    <s v="7680 x 4320"/>
    <n v="1000000"/>
    <s v="COB"/>
    <s v="PCB"/>
    <n v="28800"/>
    <n v="2400"/>
    <n v="5.8000000000000003E-2"/>
    <n v="4.9880000000000004"/>
    <n v="0.11825647258967362"/>
    <n v="5.8440699663239094E-2"/>
  </r>
  <r>
    <x v="4"/>
    <x v="3"/>
    <x v="1"/>
    <x v="5"/>
    <s v="2022 Model"/>
    <s v="Open Cell"/>
    <n v="43"/>
    <s v="3840 x 2160"/>
    <n v="1000000"/>
    <s v="POB"/>
    <s v="PCB"/>
    <n v="3614.6269090909086"/>
    <n v="301.21890909090905"/>
    <n v="36.676000000000002"/>
    <n v="1577.068"/>
    <n v="18.69471719266754"/>
    <n v="8.2395712785142283"/>
  </r>
  <r>
    <x v="4"/>
    <x v="3"/>
    <x v="1"/>
    <x v="5"/>
    <s v="2022 Model"/>
    <s v="Open Cell"/>
    <n v="50"/>
    <s v="3840 x 2160"/>
    <n v="1000000"/>
    <s v="COB"/>
    <s v="PCB"/>
    <n v="4887.272727272727"/>
    <n v="407.27272727272725"/>
    <n v="31.265999999999998"/>
    <n v="1563.3"/>
    <n v="21.548267423145397"/>
    <n v="8.1676387953476262"/>
  </r>
  <r>
    <x v="4"/>
    <x v="3"/>
    <x v="1"/>
    <x v="5"/>
    <s v="2022 Model"/>
    <s v="Open Cell"/>
    <n v="55"/>
    <s v="3840 x 2160"/>
    <n v="1000000"/>
    <s v="COB"/>
    <s v="PCB"/>
    <n v="6283.636363636364"/>
    <n v="523.63636363636363"/>
    <n v="124.443"/>
    <n v="6844.3649999999998"/>
    <n v="103.77574879919288"/>
    <n v="35.75916401427714"/>
  </r>
  <r>
    <x v="4"/>
    <x v="3"/>
    <x v="1"/>
    <x v="5"/>
    <s v="2022 Model"/>
    <s v="Open Cell"/>
    <n v="65"/>
    <s v="3840 x 2160"/>
    <n v="1000000"/>
    <s v="COB"/>
    <s v="PCB"/>
    <n v="8640"/>
    <n v="720"/>
    <n v="127.03100000000001"/>
    <n v="8257.0150000000012"/>
    <n v="147.95731947674778"/>
    <n v="47.930074651482293"/>
  </r>
  <r>
    <x v="4"/>
    <x v="3"/>
    <x v="1"/>
    <x v="5"/>
    <s v="2022 Model"/>
    <s v="Open Cell"/>
    <n v="75"/>
    <s v="3840 x 2160"/>
    <n v="1000000"/>
    <s v="COB"/>
    <s v="PCB"/>
    <n v="10909.09090909091"/>
    <n v="909.09090909090912"/>
    <n v="65.301000000000002"/>
    <n v="4897.5749999999998"/>
    <n v="101.26103993946587"/>
    <n v="35.514929273962686"/>
  </r>
  <r>
    <x v="4"/>
    <x v="3"/>
    <x v="1"/>
    <x v="5"/>
    <s v="2022 Model"/>
    <s v="Open Cell"/>
    <n v="85"/>
    <s v="3840 x 2160"/>
    <n v="1000000"/>
    <s v="COB"/>
    <s v="PCB"/>
    <n v="14400"/>
    <n v="1200"/>
    <n v="55.453000000000003"/>
    <n v="4713.5050000000001"/>
    <n v="110.44928843380416"/>
    <n v="38.270379331555795"/>
  </r>
  <r>
    <x v="4"/>
    <x v="3"/>
    <x v="1"/>
    <x v="5"/>
    <s v="2022 Model"/>
    <s v="Open Cell"/>
    <n v="98"/>
    <s v="3840 x 2160"/>
    <n v="1000000"/>
    <s v="COB"/>
    <s v="PCB"/>
    <n v="19141.53633217993"/>
    <n v="1595.1280276816608"/>
    <n v="2.8860000000000001"/>
    <n v="282.82800000000003"/>
    <n v="7.6409701415957256"/>
    <n v="2.9876196441365659"/>
  </r>
  <r>
    <x v="4"/>
    <x v="3"/>
    <x v="1"/>
    <x v="5"/>
    <s v="2022 Model"/>
    <s v="Open Cell"/>
    <n v="55"/>
    <s v="7680 x 4320"/>
    <n v="1000000"/>
    <s v="COB"/>
    <s v="PCB"/>
    <n v="7873.1360946745563"/>
    <n v="962.27218934911241"/>
    <n v="0.83899999999999997"/>
    <n v="46.144999999999996"/>
    <n v="0.69966051318694356"/>
    <n v="0.39422237949846634"/>
  </r>
  <r>
    <x v="4"/>
    <x v="3"/>
    <x v="1"/>
    <x v="5"/>
    <s v="2022 Model"/>
    <s v="Open Cell"/>
    <n v="65"/>
    <s v="7680 x 4320"/>
    <n v="1000000"/>
    <s v="COB"/>
    <s v="PCB"/>
    <n v="10996.363636363636"/>
    <n v="1221.8181818181818"/>
    <n v="7.5490000000000004"/>
    <n v="490.685"/>
    <n v="8.7925766523916931"/>
    <n v="4.4368684879258646"/>
  </r>
  <r>
    <x v="4"/>
    <x v="3"/>
    <x v="1"/>
    <x v="5"/>
    <s v="2022 Model"/>
    <s v="Open Cell"/>
    <n v="75"/>
    <s v="7680 x 4320"/>
    <n v="1000000"/>
    <s v="COB"/>
    <s v="PCB"/>
    <n v="15708.764159999995"/>
    <n v="1745.4182399999995"/>
    <n v="5.5229999999999997"/>
    <n v="414.22499999999997"/>
    <n v="8.5644128510385755"/>
    <n v="4.3854671078739722"/>
  </r>
  <r>
    <x v="4"/>
    <x v="3"/>
    <x v="1"/>
    <x v="5"/>
    <s v="2022 Model"/>
    <s v="Open Cell"/>
    <n v="85"/>
    <s v="7680 x 4320"/>
    <n v="1000000"/>
    <s v="COB"/>
    <s v="PCB"/>
    <n v="19145.454545454544"/>
    <n v="2127.272727272727"/>
    <n v="6.0819999999999999"/>
    <n v="516.97"/>
    <n v="12.113908575810088"/>
    <n v="6.1282126784796587"/>
  </r>
  <r>
    <x v="4"/>
    <x v="3"/>
    <x v="1"/>
    <x v="5"/>
    <s v="2021 Model"/>
    <s v="Open Cell"/>
    <n v="98"/>
    <s v="7680 x 4320"/>
    <n v="1000000"/>
    <s v="COB"/>
    <s v="PCB"/>
    <n v="25000"/>
    <n v="2500"/>
    <n v="0.115"/>
    <n v="11.270000000000001"/>
    <n v="0.30447386219109784"/>
    <n v="0.17381070158463355"/>
  </r>
  <r>
    <x v="4"/>
    <x v="3"/>
    <x v="1"/>
    <x v="16"/>
    <s v="Bravia 7"/>
    <m/>
    <n v="55"/>
    <s v="3840 x 2160"/>
    <n v="1000000"/>
    <s v="COB"/>
    <s v="PCB"/>
    <n v="4096"/>
    <n v="1024"/>
    <n v="44.529000000000003"/>
    <n v="2449.0950000000003"/>
    <n v="37.133710359596442"/>
    <n v="12.795575600007611"/>
  </r>
  <r>
    <x v="4"/>
    <x v="3"/>
    <x v="1"/>
    <x v="16"/>
    <s v="Bravia 7"/>
    <m/>
    <n v="65"/>
    <s v="3840 x 2160"/>
    <n v="1000000"/>
    <s v="POB"/>
    <s v="PCB"/>
    <n v="6240"/>
    <n v="1560"/>
    <n v="39.064999999999998"/>
    <n v="2539.2249999999999"/>
    <n v="45.500332087121656"/>
    <n v="14.739617622943658"/>
  </r>
  <r>
    <x v="4"/>
    <x v="3"/>
    <x v="1"/>
    <x v="16"/>
    <s v="Bravia 7"/>
    <m/>
    <n v="75"/>
    <s v="3840 x 2160"/>
    <n v="1000000"/>
    <s v="POB"/>
    <s v="PCB"/>
    <n v="7680"/>
    <n v="1920"/>
    <n v="23.175000000000001"/>
    <n v="1738.125"/>
    <n v="35.93703925816024"/>
    <n v="18.401810650910612"/>
  </r>
  <r>
    <x v="4"/>
    <x v="3"/>
    <x v="1"/>
    <x v="16"/>
    <s v="Bravia 7"/>
    <m/>
    <n v="85"/>
    <s v="3840 x 2160"/>
    <n v="1000000"/>
    <s v="POB"/>
    <s v="PCB"/>
    <n v="11232"/>
    <n v="2808"/>
    <n v="15.228999999999999"/>
    <n v="1294.4649999999999"/>
    <n v="30.332573775240352"/>
    <n v="10.51015466864305"/>
  </r>
  <r>
    <x v="4"/>
    <x v="3"/>
    <x v="1"/>
    <x v="1"/>
    <s v="55R635"/>
    <s v="Open Cell"/>
    <n v="55"/>
    <s v="3840 x 2160"/>
    <n v="1000000"/>
    <s v="POB"/>
    <s v="PCB"/>
    <n v="2048"/>
    <n v="128"/>
    <n v="118.7"/>
    <n v="6528.5"/>
    <n v="98.98653505994065"/>
    <n v="34.108891367892909"/>
  </r>
  <r>
    <x v="4"/>
    <x v="3"/>
    <x v="1"/>
    <x v="1"/>
    <s v="65R635"/>
    <s v="ChinaStar"/>
    <n v="65"/>
    <s v="3840 x 2160"/>
    <n v="1000000"/>
    <s v="POB"/>
    <s v="PCB"/>
    <n v="2560"/>
    <n v="160"/>
    <n v="214.3"/>
    <n v="13929.5"/>
    <n v="249.60248729732939"/>
    <n v="80.857546565898531"/>
  </r>
  <r>
    <x v="4"/>
    <x v="3"/>
    <x v="1"/>
    <x v="1"/>
    <s v="75R635"/>
    <s v="ChinaStar"/>
    <n v="75"/>
    <s v="3840 x 2160"/>
    <n v="1000000"/>
    <s v="POB"/>
    <s v="PCB"/>
    <n v="3840"/>
    <n v="240"/>
    <n v="203.9"/>
    <n v="15292.5"/>
    <n v="316.1839182195846"/>
    <n v="110.89407633820295"/>
  </r>
  <r>
    <x v="4"/>
    <x v="3"/>
    <x v="1"/>
    <x v="1"/>
    <s v="85R635"/>
    <s v="ChinaStar"/>
    <n v="85"/>
    <s v="3840 x 2160"/>
    <n v="1000000"/>
    <s v="POB"/>
    <s v="PCB"/>
    <n v="7168"/>
    <n v="448"/>
    <n v="187.6"/>
    <n v="15946"/>
    <n v="373.65492417329369"/>
    <n v="129.4704193208639"/>
  </r>
  <r>
    <x v="4"/>
    <x v="3"/>
    <x v="1"/>
    <x v="1"/>
    <m/>
    <s v="Open Cell"/>
    <n v="98"/>
    <s v="3840 x 2160"/>
    <n v="1000000"/>
    <s v="POB"/>
    <s v="PCB"/>
    <n v="5120"/>
    <n v="320"/>
    <n v="35.799999999999997"/>
    <n v="3508.3999999999996"/>
    <n v="94.784037099489581"/>
    <n v="37.06056246018332"/>
  </r>
  <r>
    <x v="4"/>
    <x v="3"/>
    <x v="1"/>
    <x v="1"/>
    <m/>
    <s v="Open Cell"/>
    <n v="115"/>
    <s v="3840 x 2160"/>
    <n v="1000000"/>
    <s v="COB"/>
    <s v="PCB"/>
    <n v="21040"/>
    <n v="5260"/>
    <n v="0.6"/>
    <n v="69"/>
    <n v="2.1874944284866471"/>
    <n v="0.74535209417128456"/>
  </r>
  <r>
    <x v="4"/>
    <x v="3"/>
    <x v="1"/>
    <x v="1"/>
    <s v="Q10L Pro"/>
    <m/>
    <n v="98"/>
    <s v="3840 x 2160"/>
    <n v="1000000"/>
    <s v="COB"/>
    <s v="PCB"/>
    <n v="15360"/>
    <n v="3840"/>
    <n v="0.7"/>
    <n v="68.599999999999994"/>
    <n v="1.8533191611632041"/>
    <n v="0.72464786933319336"/>
  </r>
  <r>
    <x v="4"/>
    <x v="3"/>
    <x v="1"/>
    <x v="6"/>
    <m/>
    <s v="Open Cell"/>
    <n v="55"/>
    <s v="3840 x 2160"/>
    <n v="1000000"/>
    <s v="POB"/>
    <s v="PCB"/>
    <n v="2000"/>
    <n v="160"/>
    <n v="15"/>
    <n v="825"/>
    <n v="12.508829198813057"/>
    <n v="4.3103064070631305"/>
  </r>
  <r>
    <x v="4"/>
    <x v="3"/>
    <x v="1"/>
    <x v="6"/>
    <m/>
    <s v="Open Cell"/>
    <n v="65"/>
    <s v="3840 x 2160"/>
    <n v="1000000"/>
    <s v="POB"/>
    <s v="PCB"/>
    <n v="2560"/>
    <n v="160"/>
    <n v="56.4"/>
    <n v="3666"/>
    <n v="65.690995256973295"/>
    <n v="21.28028757030647"/>
  </r>
  <r>
    <x v="4"/>
    <x v="3"/>
    <x v="1"/>
    <x v="6"/>
    <s v="Q70"/>
    <s v="Open Cell"/>
    <n v="75"/>
    <s v="3840 x 2160"/>
    <n v="1000000"/>
    <s v="POB"/>
    <s v="PCB"/>
    <n v="4000"/>
    <n v="252"/>
    <n v="119.4"/>
    <n v="8955"/>
    <n v="185.15134789317509"/>
    <n v="64.937482661998203"/>
  </r>
  <r>
    <x v="4"/>
    <x v="3"/>
    <x v="1"/>
    <x v="6"/>
    <m/>
    <s v="Open Cell"/>
    <n v="85"/>
    <s v="3840 x 2160"/>
    <n v="1000000"/>
    <s v="POB"/>
    <s v="PCB"/>
    <n v="4800"/>
    <n v="300"/>
    <n v="31.8"/>
    <n v="2703"/>
    <n v="63.33809482255193"/>
    <n v="21.946478328376717"/>
  </r>
  <r>
    <x v="4"/>
    <x v="3"/>
    <x v="1"/>
    <x v="6"/>
    <m/>
    <s v="Open Cell"/>
    <n v="86"/>
    <s v="3840 x 2160"/>
    <n v="1000000"/>
    <s v="POB"/>
    <s v="PCB"/>
    <n v="8000"/>
    <n v="576"/>
    <n v="19.7"/>
    <n v="1694.2"/>
    <n v="40.16642258649258"/>
    <n v="13.595774310346583"/>
  </r>
  <r>
    <x v="4"/>
    <x v="3"/>
    <x v="1"/>
    <x v="6"/>
    <m/>
    <s v="Open Cell"/>
    <n v="100"/>
    <s v="3840 x 2160"/>
    <n v="1000000"/>
    <s v="POB"/>
    <s v="PCB"/>
    <n v="9600"/>
    <n v="600"/>
    <n v="46.1"/>
    <n v="4610"/>
    <n v="127.08694789317508"/>
    <n v="47.723238251800311"/>
  </r>
  <r>
    <x v="4"/>
    <x v="3"/>
    <x v="1"/>
    <x v="15"/>
    <m/>
    <s v="Open Cell"/>
    <n v="65"/>
    <s v="3840 x 2160"/>
    <n v="1000000"/>
    <s v="POB"/>
    <s v="PCB"/>
    <n v="9216"/>
    <n v="576"/>
    <n v="8.9"/>
    <n v="578.5"/>
    <n v="10.366132230267063"/>
    <n v="3.3580595633994257"/>
  </r>
  <r>
    <x v="4"/>
    <x v="3"/>
    <x v="1"/>
    <x v="15"/>
    <m/>
    <s v="Open Cell"/>
    <n v="75"/>
    <s v="3840 x 2160"/>
    <n v="1000000"/>
    <s v="POB"/>
    <s v="PCB"/>
    <n v="9600"/>
    <n v="600"/>
    <n v="17.8"/>
    <n v="1335"/>
    <n v="27.602127240356083"/>
    <n v="9.6807972477685755"/>
  </r>
  <r>
    <x v="4"/>
    <x v="3"/>
    <x v="1"/>
    <x v="15"/>
    <m/>
    <s v="Open Cell"/>
    <n v="85"/>
    <s v="3840 x 2160"/>
    <n v="1000000"/>
    <s v="POB"/>
    <s v="PCB"/>
    <n v="16000"/>
    <n v="1000"/>
    <n v="21"/>
    <n v="1785"/>
    <n v="41.827043750741836"/>
    <n v="14.492957386663869"/>
  </r>
  <r>
    <x v="4"/>
    <x v="3"/>
    <x v="1"/>
    <x v="15"/>
    <m/>
    <s v="Open Cell"/>
    <n v="86"/>
    <s v="3840 x 2160"/>
    <n v="1000000"/>
    <s v="POB"/>
    <s v="PCB"/>
    <n v="16000"/>
    <n v="1000"/>
    <n v="0.2"/>
    <n v="17.2"/>
    <n v="0.40778093996439174"/>
    <n v="0.13802816558727496"/>
  </r>
  <r>
    <x v="4"/>
    <x v="3"/>
    <x v="1"/>
    <x v="15"/>
    <m/>
    <s v="Open Cell"/>
    <n v="98"/>
    <s v="3840 x 2160"/>
    <n v="1000000"/>
    <s v="POB"/>
    <s v="PCB"/>
    <n v="19200"/>
    <n v="1200"/>
    <n v="4.8"/>
    <n v="470.4"/>
    <n v="12.708474247976259"/>
    <n v="4.9690139611418971"/>
  </r>
  <r>
    <x v="4"/>
    <x v="3"/>
    <x v="1"/>
    <x v="15"/>
    <m/>
    <s v="Open Cell"/>
    <n v="100"/>
    <s v="3840 x 2160"/>
    <n v="1000000"/>
    <s v="POB"/>
    <s v="PCB"/>
    <n v="19200"/>
    <n v="1200"/>
    <n v="5.7"/>
    <n v="570"/>
    <n v="15.713570563798221"/>
    <n v="5.9007040788560037"/>
  </r>
  <r>
    <x v="4"/>
    <x v="3"/>
    <x v="1"/>
    <x v="4"/>
    <s v="55E8G"/>
    <s v="Open Cell"/>
    <n v="50"/>
    <s v="3840 x 2160"/>
    <n v="400000"/>
    <s v="POB"/>
    <s v="PCB"/>
    <n v="1800"/>
    <n v="180"/>
    <n v="6.2"/>
    <n v="310"/>
    <n v="4.2729884866468844"/>
    <n v="1.6196302862903886"/>
  </r>
  <r>
    <x v="4"/>
    <x v="3"/>
    <x v="1"/>
    <x v="4"/>
    <s v="55E8G"/>
    <s v="Open Cell"/>
    <n v="55"/>
    <s v="3840 x 2160"/>
    <n v="400000"/>
    <s v="POB"/>
    <s v="PCB"/>
    <n v="2000"/>
    <n v="200"/>
    <n v="96.1"/>
    <n v="5285.5"/>
    <n v="80.139899067062302"/>
    <n v="27.614696381251125"/>
  </r>
  <r>
    <x v="4"/>
    <x v="3"/>
    <x v="1"/>
    <x v="4"/>
    <m/>
    <s v="Open Cell"/>
    <n v="98"/>
    <s v="3840 x 2160"/>
    <m/>
    <s v="POB"/>
    <s v="PCB"/>
    <n v="6480"/>
    <n v="1620"/>
    <n v="4.8"/>
    <n v="470.4"/>
    <n v="12.708474247976259"/>
    <n v="4.9690139611418971"/>
  </r>
  <r>
    <x v="4"/>
    <x v="3"/>
    <x v="1"/>
    <x v="4"/>
    <m/>
    <s v="Open Cell"/>
    <n v="100"/>
    <s v="3840 x 2160"/>
    <m/>
    <s v="POB"/>
    <s v="PCB"/>
    <n v="6480"/>
    <n v="1620"/>
    <n v="28.9"/>
    <n v="2890"/>
    <n v="79.670559525222558"/>
    <n v="29.91760489104184"/>
  </r>
  <r>
    <x v="4"/>
    <x v="3"/>
    <x v="1"/>
    <x v="4"/>
    <s v="U8KL 65U8KL"/>
    <s v="Open Cell"/>
    <n v="65"/>
    <s v="3840 x 2160"/>
    <m/>
    <s v="POB"/>
    <s v="PCB"/>
    <n v="6400"/>
    <n v="1600"/>
    <n v="195.8"/>
    <n v="12727"/>
    <n v="228.05490906587539"/>
    <n v="73.877310394787372"/>
  </r>
  <r>
    <x v="4"/>
    <x v="3"/>
    <x v="1"/>
    <x v="4"/>
    <s v="U8KL 75U8KL"/>
    <s v="Open Cell"/>
    <n v="75"/>
    <s v="3840 x 2160"/>
    <m/>
    <s v="POB"/>
    <s v="PCB"/>
    <n v="8000"/>
    <n v="2000"/>
    <n v="238.5"/>
    <n v="17887.5"/>
    <n v="369.83749139465874"/>
    <n v="129.71180581982051"/>
  </r>
  <r>
    <x v="4"/>
    <x v="3"/>
    <x v="1"/>
    <x v="4"/>
    <s v="U8KL 85 U8KL"/>
    <s v="Open Cell"/>
    <n v="85"/>
    <s v="3840 x 2160"/>
    <m/>
    <s v="POB"/>
    <s v="PCB"/>
    <n v="9600"/>
    <n v="2400"/>
    <n v="213.8"/>
    <n v="18173"/>
    <n v="425.83914066231455"/>
    <n v="147.55210901279693"/>
  </r>
  <r>
    <x v="4"/>
    <x v="3"/>
    <x v="1"/>
    <x v="4"/>
    <s v="UX RGB"/>
    <m/>
    <n v="116"/>
    <s v="3840 x 2160"/>
    <m/>
    <s v="RGB COB"/>
    <s v="PCB"/>
    <n v="160000"/>
    <n v="40000"/>
    <n v="0.2"/>
    <n v="23.200000000000003"/>
    <n v="0.74190107195252208"/>
    <n v="0.20704224838091242"/>
  </r>
  <r>
    <x v="4"/>
    <x v="3"/>
    <x v="1"/>
    <x v="14"/>
    <s v="XLED EP1 60"/>
    <s v="Open Cell"/>
    <n v="60"/>
    <s v="3840 x 2160"/>
    <m/>
    <s v="COB"/>
    <s v="PCB"/>
    <n v="8000"/>
    <n v="2000"/>
    <n v="8.4000000000000005E-2"/>
    <n v="5.04"/>
    <n v="8.3364626991097937E-2"/>
    <n v="2.6551487467508891E-2"/>
  </r>
  <r>
    <x v="4"/>
    <x v="3"/>
    <x v="1"/>
    <x v="14"/>
    <s v="XLED EP1 65"/>
    <s v="Open Cell"/>
    <n v="65"/>
    <s v="3840 x 2160"/>
    <m/>
    <s v="COB"/>
    <s v="PCB"/>
    <n v="8000"/>
    <n v="2000"/>
    <n v="2.3079999999999998"/>
    <n v="150.01999999999998"/>
    <n v="2.6882059761186943"/>
    <n v="0.87083162610403075"/>
  </r>
  <r>
    <x v="4"/>
    <x v="3"/>
    <x v="1"/>
    <x v="14"/>
    <s v="XLED EP1 70"/>
    <s v="Open Cell"/>
    <n v="70"/>
    <s v="3840 x 2160"/>
    <m/>
    <s v="COB"/>
    <s v="PCB"/>
    <n v="8000"/>
    <n v="2000"/>
    <n v="0.32900000000000001"/>
    <n v="23.03"/>
    <n v="0.44441837027893177"/>
    <n v="0.13654851190946654"/>
  </r>
  <r>
    <x v="4"/>
    <x v="3"/>
    <x v="1"/>
    <x v="14"/>
    <s v="XLED EP1 75"/>
    <s v="Open Cell"/>
    <n v="75"/>
    <s v="3840 x 2160"/>
    <m/>
    <s v="COB"/>
    <s v="PCB"/>
    <n v="8000"/>
    <n v="2000"/>
    <n v="0.70799999999999996"/>
    <n v="53.099999999999994"/>
    <n v="1.0978823643916913"/>
    <n v="0.38505642985506466"/>
  </r>
  <r>
    <x v="4"/>
    <x v="3"/>
    <x v="1"/>
    <x v="8"/>
    <s v="5 SE"/>
    <m/>
    <n v="65"/>
    <s v="3840 x 2160"/>
    <n v="1000000"/>
    <s v="COB"/>
    <s v="PCB"/>
    <n v="37440"/>
    <n v="2340"/>
    <n v="0.1"/>
    <n v="6.5"/>
    <n v="0.11647339584569734"/>
    <n v="3.7731006330330628E-2"/>
  </r>
  <r>
    <x v="4"/>
    <x v="3"/>
    <x v="1"/>
    <x v="8"/>
    <s v="S6 Pro"/>
    <s v="BOE"/>
    <n v="65"/>
    <s v="3840 x 2160"/>
    <n v="1000000"/>
    <s v="POB"/>
    <s v="PCB"/>
    <n v="3696"/>
    <n v="231"/>
    <n v="25.3"/>
    <n v="1644.5"/>
    <n v="29.467769148961423"/>
    <n v="9.5459446015736482"/>
  </r>
  <r>
    <x v="4"/>
    <x v="3"/>
    <x v="1"/>
    <x v="8"/>
    <s v="S6 Pro"/>
    <s v="BOE"/>
    <n v="75"/>
    <s v="3840 x 2160"/>
    <n v="1000000"/>
    <s v="POB"/>
    <s v="PCB"/>
    <n v="4992"/>
    <n v="312"/>
    <n v="6.6"/>
    <n v="495"/>
    <n v="10.234496617210683"/>
    <n v="3.5895090918692474"/>
  </r>
  <r>
    <x v="4"/>
    <x v="3"/>
    <x v="1"/>
    <x v="8"/>
    <s v="S6 Pro"/>
    <s v="BOE"/>
    <n v="98"/>
    <s v="3840 x 2160"/>
    <n v="1000000"/>
    <s v="POB"/>
    <s v="PCB"/>
    <n v="16080"/>
    <n v="1005"/>
    <n v="1.3"/>
    <n v="127.4"/>
    <n v="3.4418784421602369"/>
    <n v="1.3457746144759308"/>
  </r>
  <r>
    <x v="4"/>
    <x v="3"/>
    <x v="1"/>
    <x v="33"/>
    <s v="M80F"/>
    <m/>
    <n v="65"/>
    <s v="3840 x 2160"/>
    <m/>
    <s v="POB"/>
    <s v="PCB"/>
    <n v="4000"/>
    <n v="1000"/>
    <n v="5"/>
    <n v="325"/>
    <n v="5.8236697922848668"/>
    <n v="1.8865503165165314"/>
  </r>
  <r>
    <x v="4"/>
    <x v="3"/>
    <x v="1"/>
    <x v="33"/>
    <s v="M80F"/>
    <m/>
    <n v="100"/>
    <s v="3840 x 2160"/>
    <m/>
    <s v="COB"/>
    <s v="PCB"/>
    <n v="17472"/>
    <n v="1092"/>
    <n v="0.8"/>
    <n v="80"/>
    <n v="2.2054134124629083"/>
    <n v="0.8281689935236497"/>
  </r>
  <r>
    <x v="4"/>
    <x v="3"/>
    <x v="1"/>
    <x v="33"/>
    <m/>
    <m/>
    <n v="75"/>
    <s v="3840 x 2160"/>
    <m/>
    <s v="POB"/>
    <s v="PCB"/>
    <n v="4096"/>
    <n v="1024"/>
    <n v="8.4"/>
    <n v="630"/>
    <n v="13.025722967359052"/>
    <n v="4.5684661169244967"/>
  </r>
  <r>
    <x v="4"/>
    <x v="3"/>
    <x v="1"/>
    <x v="33"/>
    <m/>
    <m/>
    <n v="85"/>
    <s v="3840 x 2160"/>
    <m/>
    <s v="POB"/>
    <s v="PCB"/>
    <n v="9600"/>
    <n v="2400"/>
    <n v="5.3"/>
    <n v="450.5"/>
    <n v="10.556349137091987"/>
    <n v="3.6577463880627863"/>
  </r>
  <r>
    <x v="4"/>
    <x v="3"/>
    <x v="1"/>
    <x v="21"/>
    <m/>
    <m/>
    <n v="55"/>
    <s v="3840 x 2160"/>
    <m/>
    <s v="POB"/>
    <s v="PCB"/>
    <n v="6528"/>
    <n v="408"/>
    <n v="57.5"/>
    <n v="3162.5"/>
    <n v="47.950511928783378"/>
    <n v="16.522841227075336"/>
  </r>
  <r>
    <x v="4"/>
    <x v="3"/>
    <x v="1"/>
    <x v="21"/>
    <m/>
    <m/>
    <n v="65"/>
    <s v="3840 x 2160"/>
    <m/>
    <s v="COB"/>
    <s v="PCB"/>
    <n v="8512"/>
    <n v="532"/>
    <n v="159.80000000000001"/>
    <n v="10387"/>
    <n v="186.12448656142433"/>
    <n v="60.294148115868346"/>
  </r>
  <r>
    <x v="4"/>
    <x v="3"/>
    <x v="1"/>
    <x v="21"/>
    <m/>
    <m/>
    <n v="75"/>
    <s v="3840 x 2160"/>
    <m/>
    <s v="COB"/>
    <s v="PCB"/>
    <n v="16384"/>
    <n v="1024"/>
    <n v="198.5"/>
    <n v="14887.5"/>
    <n v="307.81023916913944"/>
    <n v="107.95720526303721"/>
  </r>
  <r>
    <x v="4"/>
    <x v="3"/>
    <x v="1"/>
    <x v="21"/>
    <m/>
    <m/>
    <n v="100"/>
    <s v="3840 x 2160"/>
    <m/>
    <s v="COB"/>
    <s v="PCB"/>
    <n v="17472"/>
    <n v="1092"/>
    <n v="11.1"/>
    <n v="1110"/>
    <n v="30.600111097922845"/>
    <n v="11.490844785140638"/>
  </r>
  <r>
    <x v="4"/>
    <x v="3"/>
    <x v="1"/>
    <x v="21"/>
    <m/>
    <m/>
    <n v="85"/>
    <s v="3840 x 2160"/>
    <m/>
    <s v="COB"/>
    <s v="PCB"/>
    <n v="14400"/>
    <n v="900"/>
    <n v="124.4"/>
    <n v="10574"/>
    <n v="247.77544012344211"/>
    <n v="85.853518995285015"/>
  </r>
  <r>
    <x v="4"/>
    <x v="3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2.5861838442378784"/>
  </r>
  <r>
    <x v="4"/>
    <x v="3"/>
    <x v="1"/>
    <x v="17"/>
    <m/>
    <s v="Open Cell"/>
    <n v="65"/>
    <s v="3840 x 2160"/>
    <n v="1000000"/>
    <s v="POB"/>
    <s v="PCB"/>
    <n v="9504"/>
    <n v="792"/>
    <n v="12.4"/>
    <n v="806"/>
    <n v="14.442701084866469"/>
    <n v="4.6786447849609978"/>
  </r>
  <r>
    <x v="4"/>
    <x v="3"/>
    <x v="1"/>
    <x v="17"/>
    <m/>
    <s v="Open Cell"/>
    <n v="75"/>
    <s v="3840 x 2160"/>
    <n v="1000000"/>
    <s v="COB"/>
    <s v="PCB"/>
    <n v="13685.759999999997"/>
    <n v="1140.4799999999998"/>
    <n v="18"/>
    <n v="1350"/>
    <n v="27.912263501483679"/>
    <n v="9.7895702505524937"/>
  </r>
  <r>
    <x v="4"/>
    <x v="3"/>
    <x v="1"/>
    <x v="17"/>
    <m/>
    <s v="Open Cell"/>
    <n v="85"/>
    <s v="3840 x 2160"/>
    <n v="1000000"/>
    <s v="COB"/>
    <s v="PCB"/>
    <n v="17578.598399999999"/>
    <n v="1464.8832"/>
    <n v="20"/>
    <n v="1700"/>
    <n v="39.835279762611272"/>
    <n v="13.802816558727496"/>
  </r>
  <r>
    <x v="4"/>
    <x v="3"/>
    <x v="1"/>
    <x v="17"/>
    <m/>
    <s v="Open Cell"/>
    <n v="100"/>
    <s v="3840 x 2160"/>
    <n v="1000000"/>
    <s v="COB"/>
    <s v="PCB"/>
    <n v="20000"/>
    <n v="2000"/>
    <n v="4.4000000000000004"/>
    <n v="440.00000000000006"/>
    <n v="12.129773768545995"/>
    <n v="4.5549294643800735"/>
  </r>
  <r>
    <x v="5"/>
    <x v="0"/>
    <x v="2"/>
    <x v="3"/>
    <s v="Creator Z16"/>
    <s v="AUO"/>
    <n v="16"/>
    <s v="2560 x 1600"/>
    <n v="1000000"/>
    <s v="COB"/>
    <s v="FPC"/>
    <n v="4000"/>
    <n v="1152"/>
    <n v="25"/>
    <n v="400"/>
    <n v="1.8557411235955057"/>
    <n v="3.2186595294577853"/>
  </r>
  <r>
    <x v="5"/>
    <x v="0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73218684891018659"/>
  </r>
  <r>
    <x v="5"/>
    <x v="0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2.1965605467305593"/>
  </r>
  <r>
    <x v="5"/>
    <x v="0"/>
    <x v="2"/>
    <x v="3"/>
    <s v="Titan 18X / Raider 18HX / Stealth 18 AI Studio"/>
    <m/>
    <n v="18"/>
    <s v="3840 x 2400"/>
    <n v="1000000"/>
    <s v="COB"/>
    <s v="FPC"/>
    <n v="4000"/>
    <n v="1000"/>
    <n v="25"/>
    <n v="450"/>
    <n v="2.3486723595505619"/>
    <n v="3.660934244550933"/>
  </r>
  <r>
    <x v="5"/>
    <x v="0"/>
    <x v="2"/>
    <x v="3"/>
    <s v="Stealth A16 AI+ / Creeatir A16 AI+"/>
    <s v="AUO"/>
    <n v="16"/>
    <s v="3840 x 2400"/>
    <m/>
    <s v="COB"/>
    <s v="FPC"/>
    <n v="4000"/>
    <n v="1000"/>
    <n v="10"/>
    <n v="160"/>
    <n v="0.74229644943820217"/>
    <n v="1.2874638117831141"/>
  </r>
  <r>
    <x v="5"/>
    <x v="0"/>
    <x v="2"/>
    <x v="0"/>
    <s v="Macbook"/>
    <s v="LGD/Sharp"/>
    <n v="14.2"/>
    <s v="3024 x 1964"/>
    <n v="1000000"/>
    <s v="COB"/>
    <s v="FPC"/>
    <n v="10384"/>
    <n v="2596"/>
    <n v="700"/>
    <n v="9940"/>
    <n v="41.596763988251872"/>
    <n v="114.52662615327058"/>
  </r>
  <r>
    <x v="5"/>
    <x v="0"/>
    <x v="2"/>
    <x v="0"/>
    <s v="Macbook Pro"/>
    <s v="LGD/Sharp"/>
    <n v="16.2"/>
    <s v="3456 x 2234"/>
    <n v="1000000"/>
    <s v="COB"/>
    <s v="FPC"/>
    <n v="10384"/>
    <n v="2596"/>
    <n v="450"/>
    <n v="7290"/>
    <n v="34.73678145973949"/>
    <n v="85.609604267394971"/>
  </r>
  <r>
    <x v="5"/>
    <x v="0"/>
    <x v="2"/>
    <x v="13"/>
    <s v="AERO 16"/>
    <s v="AUO"/>
    <n v="16"/>
    <s v="2560 x 1600"/>
    <n v="1000000"/>
    <s v="COB"/>
    <s v="FPC"/>
    <n v="4000"/>
    <n v="1152"/>
    <n v="20"/>
    <n v="320"/>
    <n v="1.4845928988764043"/>
    <n v="2.5749276235662282"/>
  </r>
  <r>
    <x v="5"/>
    <x v="0"/>
    <x v="2"/>
    <x v="13"/>
    <s v="AERO 17"/>
    <s v="AUO"/>
    <n v="17.3"/>
    <s v="3840 x 2160"/>
    <n v="1000000"/>
    <s v="COB"/>
    <s v="FPC"/>
    <n v="4000"/>
    <n v="1152"/>
    <n v="15"/>
    <n v="259.5"/>
    <n v="1.2376090879050445"/>
    <n v="2.1965605467305593"/>
  </r>
  <r>
    <x v="5"/>
    <x v="0"/>
    <x v="2"/>
    <x v="7"/>
    <s v="PREDATOR HELIOS 500"/>
    <s v="AUO"/>
    <n v="17.3"/>
    <s v="3840 x 2160"/>
    <n v="1000000"/>
    <s v="COB"/>
    <s v="FPC"/>
    <n v="4000"/>
    <n v="1152"/>
    <n v="15"/>
    <n v="259.5"/>
    <n v="1.2376090879050445"/>
    <n v="2.1965605467305593"/>
  </r>
  <r>
    <x v="5"/>
    <x v="0"/>
    <x v="2"/>
    <x v="7"/>
    <s v="PREDATOR HELIOS 500"/>
    <s v="AUO"/>
    <n v="16"/>
    <s v="2560 x 1600"/>
    <n v="1000000"/>
    <s v="COB"/>
    <s v="FPC"/>
    <n v="4000"/>
    <n v="1152"/>
    <n v="45"/>
    <n v="720"/>
    <n v="3.3403340224719105"/>
    <n v="5.7935871530240135"/>
  </r>
  <r>
    <x v="5"/>
    <x v="0"/>
    <x v="2"/>
    <x v="7"/>
    <s v="PREDATOR HELIOS 500"/>
    <s v="AUO"/>
    <n v="18"/>
    <s v="2560 x 1600"/>
    <n v="1000000"/>
    <s v="COB"/>
    <s v="FPC"/>
    <n v="4000"/>
    <n v="1152"/>
    <n v="20"/>
    <n v="360"/>
    <n v="1.8789378876404492"/>
    <n v="2.9287473956407464"/>
  </r>
  <r>
    <x v="5"/>
    <x v="0"/>
    <x v="2"/>
    <x v="7"/>
    <s v="Predator Triton 17 X (PTX17-71) "/>
    <s v="AUO"/>
    <n v="17"/>
    <s v="2560 x 1600"/>
    <n v="1000000"/>
    <s v="COB"/>
    <s v="FPC"/>
    <n v="4000"/>
    <n v="1152"/>
    <n v="20"/>
    <n v="340"/>
    <n v="1.6759662022471906"/>
    <n v="2.9287473956407464"/>
  </r>
  <r>
    <x v="5"/>
    <x v="0"/>
    <x v="2"/>
    <x v="7"/>
    <s v="Predator Triton 14 (PT14-51)"/>
    <s v="AUO"/>
    <n v="14"/>
    <s v="2560 x 1600"/>
    <n v="1000000"/>
    <s v="COB"/>
    <s v="FPC"/>
    <n v="4000"/>
    <n v="1152"/>
    <n v="20"/>
    <n v="280"/>
    <n v="1.1366414382022469"/>
    <n v="2.310832482687641"/>
  </r>
  <r>
    <x v="5"/>
    <x v="0"/>
    <x v="2"/>
    <x v="2"/>
    <s v="ROG Flow X16"/>
    <s v="AUO"/>
    <n v="16.2"/>
    <s v="2560 x 1600"/>
    <n v="1000000"/>
    <s v="COB"/>
    <s v="FPC"/>
    <n v="4000"/>
    <n v="512"/>
    <n v="35"/>
    <n v="567"/>
    <n v="2.6633944557303364"/>
    <n v="4.5061233412409001"/>
  </r>
  <r>
    <x v="5"/>
    <x v="0"/>
    <x v="2"/>
    <x v="2"/>
    <s v="ROG Zephyrus Duo 16"/>
    <s v="AUO"/>
    <n v="16.2"/>
    <s v="3456 x 2234"/>
    <n v="1000000"/>
    <s v="COB"/>
    <s v="FPC"/>
    <n v="4000"/>
    <n v="512"/>
    <n v="25"/>
    <n v="405"/>
    <n v="1.9298211922077495"/>
    <n v="3.576288366064206"/>
  </r>
  <r>
    <x v="5"/>
    <x v="0"/>
    <x v="2"/>
    <x v="2"/>
    <s v="Strix Scar 18"/>
    <s v="AUO"/>
    <n v="18"/>
    <s v="2560 x 1600"/>
    <n v="1000000"/>
    <s v="COB"/>
    <s v="FPC"/>
    <n v="9216"/>
    <n v="2304"/>
    <n v="20"/>
    <n v="360"/>
    <n v="1.8789378876404492"/>
    <n v="2.9287473956407464"/>
  </r>
  <r>
    <x v="5"/>
    <x v="0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10.299710494264913"/>
  </r>
  <r>
    <x v="5"/>
    <x v="0"/>
    <x v="2"/>
    <x v="22"/>
    <s v="Slim Pro 9i"/>
    <s v="CSOT"/>
    <n v="16"/>
    <s v="3200 x 2000"/>
    <n v="1000000"/>
    <s v="COB"/>
    <s v="FPC"/>
    <n v="4000"/>
    <n v="1000"/>
    <n v="25"/>
    <n v="400"/>
    <n v="1.8557411235955057"/>
    <n v="3.576288366064206"/>
  </r>
  <r>
    <x v="5"/>
    <x v="0"/>
    <x v="2"/>
    <x v="22"/>
    <s v="Slim Pro 9i"/>
    <s v="CSOT"/>
    <n v="14.5"/>
    <s v="3072 x 1920"/>
    <n v="1000000"/>
    <s v="COB"/>
    <s v="FPC"/>
    <n v="4000"/>
    <n v="1000"/>
    <n v="45"/>
    <n v="652.5"/>
    <n v="2.7433797977528078"/>
    <n v="5.4593417403495517"/>
  </r>
  <r>
    <x v="5"/>
    <x v="0"/>
    <x v="2"/>
    <x v="22"/>
    <s v="Yoga Pro 9i"/>
    <s v="CSOT"/>
    <n v="16"/>
    <s v="3200 x 2000"/>
    <n v="1000000"/>
    <s v="COB"/>
    <s v="FPC"/>
    <n v="6144"/>
    <n v="1536"/>
    <n v="35"/>
    <n v="560"/>
    <n v="2.5980375730337077"/>
    <n v="5.0068037124898881"/>
  </r>
  <r>
    <x v="5"/>
    <x v="0"/>
    <x v="2"/>
    <x v="24"/>
    <s v="911Zero"/>
    <s v="BOE"/>
    <n v="15.6"/>
    <s v="3840 x 2160"/>
    <n v="1000000"/>
    <s v="COB"/>
    <s v="FPC"/>
    <n v="10000"/>
    <n v="1152"/>
    <n v="20"/>
    <n v="312"/>
    <n v="1.3417735201424328"/>
    <n v="2.8610306928513647"/>
  </r>
  <r>
    <x v="5"/>
    <x v="0"/>
    <x v="2"/>
    <x v="28"/>
    <s v="Blade 16"/>
    <s v="BOE"/>
    <n v="16"/>
    <s v="3840 x 2400"/>
    <n v="1000000"/>
    <s v="COB"/>
    <s v="FPC"/>
    <n v="10000"/>
    <n v="2596"/>
    <n v="35"/>
    <n v="560"/>
    <n v="2.5980375730337077"/>
    <n v="5.0068037124898881"/>
  </r>
  <r>
    <x v="5"/>
    <x v="0"/>
    <x v="2"/>
    <x v="28"/>
    <s v="Blade 18"/>
    <s v="BOE"/>
    <n v="18"/>
    <s v="2560 x 1600"/>
    <n v="1000000"/>
    <s v="COB"/>
    <s v="FPC"/>
    <n v="8000"/>
    <n v="2000"/>
    <n v="10"/>
    <n v="180"/>
    <n v="0.93946894382022461"/>
    <n v="1.4643736978203732"/>
  </r>
  <r>
    <x v="5"/>
    <x v="0"/>
    <x v="2"/>
    <x v="30"/>
    <s v="OMEN Transcend 16"/>
    <s v="AUO"/>
    <n v="16.100000000000001"/>
    <s v="2560 x 1440"/>
    <n v="1000000"/>
    <s v="COB"/>
    <s v="FPC"/>
    <n v="4000"/>
    <n v="1000"/>
    <n v="45"/>
    <n v="724.50000000000011"/>
    <n v="3.2156168098753706"/>
    <n v="5.7935871530240135"/>
  </r>
  <r>
    <x v="5"/>
    <x v="0"/>
    <x v="2"/>
    <x v="34"/>
    <s v="Yosemite 16 Ultra"/>
    <m/>
    <n v="16"/>
    <s v="2560 x 1600"/>
    <n v="1000000"/>
    <s v="COB"/>
    <s v="FPC"/>
    <n v="4000"/>
    <n v="1000"/>
    <n v="5"/>
    <n v="80"/>
    <n v="0.37114822471910108"/>
    <n v="0.64373190589155704"/>
  </r>
  <r>
    <x v="5"/>
    <x v="0"/>
    <x v="0"/>
    <x v="0"/>
    <s v="XDR"/>
    <s v="LGD"/>
    <n v="31.5"/>
    <s v="6016 x 3384"/>
    <n v="1000000"/>
    <s v="POB"/>
    <s v="PCB"/>
    <n v="576"/>
    <n v="576"/>
    <n v="1"/>
    <n v="31.5"/>
    <n v="0.27354018231454003"/>
    <n v="0.5292"/>
  </r>
  <r>
    <x v="5"/>
    <x v="0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3.6896999999999998"/>
  </r>
  <r>
    <x v="5"/>
    <x v="0"/>
    <x v="0"/>
    <x v="2"/>
    <s v="PG32UQX"/>
    <s v="AUO"/>
    <n v="31.5"/>
    <s v="3840 x 2160"/>
    <n v="1000000"/>
    <s v="POB"/>
    <s v="PCB"/>
    <n v="4608"/>
    <n v="576"/>
    <n v="15"/>
    <n v="472.5"/>
    <n v="4.1031027347181004"/>
    <n v="3.6896999999999998"/>
  </r>
  <r>
    <x v="5"/>
    <x v="0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4.9195999999999991"/>
  </r>
  <r>
    <x v="5"/>
    <x v="0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2.7342"/>
  </r>
  <r>
    <x v="5"/>
    <x v="0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3.6896999999999993"/>
  </r>
  <r>
    <x v="5"/>
    <x v="0"/>
    <x v="0"/>
    <x v="7"/>
    <s v="X27S"/>
    <s v="AUO"/>
    <n v="27"/>
    <s v="3840 x 2160"/>
    <n v="1000000"/>
    <s v="POB"/>
    <s v="PCB"/>
    <n v="2304"/>
    <n v="512"/>
    <n v="15"/>
    <n v="405"/>
    <n v="3.0145244581602371"/>
    <n v="2.9546999999999999"/>
  </r>
  <r>
    <x v="5"/>
    <x v="0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4597999999999995"/>
  </r>
  <r>
    <x v="5"/>
    <x v="0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3.6896999999999993"/>
  </r>
  <r>
    <x v="5"/>
    <x v="0"/>
    <x v="0"/>
    <x v="7"/>
    <s v="Predator X32Q FS"/>
    <s v="AUO"/>
    <n v="31.5"/>
    <s v="3440 x 1440"/>
    <n v="1000000"/>
    <s v="POB"/>
    <s v="PCB"/>
    <n v="2304"/>
    <n v="1152"/>
    <n v="10"/>
    <n v="315"/>
    <n v="2.2801833766221811"/>
    <n v="2.4597999999999995"/>
  </r>
  <r>
    <x v="5"/>
    <x v="0"/>
    <x v="0"/>
    <x v="7"/>
    <s v="Predator X34 V3"/>
    <s v="AUO"/>
    <n v="34"/>
    <s v="3440 x 1440"/>
    <n v="1000000"/>
    <s v="POB"/>
    <s v="PCB"/>
    <n v="9216"/>
    <n v="2304"/>
    <n v="3"/>
    <n v="102"/>
    <n v="0.79694391031753331"/>
    <n v="0.88494000000000006"/>
  </r>
  <r>
    <x v="5"/>
    <x v="0"/>
    <x v="0"/>
    <x v="7"/>
    <s v="Predator Z57"/>
    <s v="AUO"/>
    <n v="57"/>
    <s v="7680 x 2160"/>
    <n v="1000000"/>
    <s v="POB"/>
    <s v="PCB"/>
    <n v="9216"/>
    <n v="2304"/>
    <n v="1"/>
    <n v="57"/>
    <n v="0.54632032028959276"/>
    <n v="0.40670000000000001"/>
  </r>
  <r>
    <x v="5"/>
    <x v="0"/>
    <x v="0"/>
    <x v="18"/>
    <s v="EX321UX"/>
    <s v="AUO"/>
    <n v="32"/>
    <s v="3840 x 2160"/>
    <n v="1000000"/>
    <s v="POB"/>
    <s v="PCB"/>
    <n v="4608"/>
    <n v="1152"/>
    <n v="5"/>
    <n v="160"/>
    <n v="1.411464583976261"/>
    <n v="1.2298999999999998"/>
  </r>
  <r>
    <x v="5"/>
    <x v="0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3.6896999999999998"/>
  </r>
  <r>
    <x v="5"/>
    <x v="0"/>
    <x v="0"/>
    <x v="10"/>
    <s v="AG274QXM"/>
    <s v="LGD"/>
    <n v="27"/>
    <s v="3840 x 2160"/>
    <n v="80000000"/>
    <s v="POB"/>
    <s v="PCB"/>
    <n v="2304"/>
    <n v="576"/>
    <n v="35"/>
    <n v="945"/>
    <n v="7.0338904023738866"/>
    <n v="6.8942999999999994"/>
  </r>
  <r>
    <x v="5"/>
    <x v="0"/>
    <x v="0"/>
    <x v="10"/>
    <s v="AG274QGM"/>
    <s v="LGD"/>
    <n v="27"/>
    <s v="2560 x 1440"/>
    <n v="1000000"/>
    <s v="POB"/>
    <s v="PCB"/>
    <n v="2304"/>
    <n v="576"/>
    <n v="15"/>
    <n v="405"/>
    <n v="3.0145244581602371"/>
    <n v="2.7342"/>
  </r>
  <r>
    <x v="5"/>
    <x v="0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5.4683999999999999"/>
  </r>
  <r>
    <x v="5"/>
    <x v="0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10.324300000000001"/>
  </r>
  <r>
    <x v="5"/>
    <x v="0"/>
    <x v="0"/>
    <x v="10"/>
    <s v="PD32M"/>
    <s v="AUO"/>
    <n v="31.5"/>
    <s v="3840 x 2160"/>
    <n v="1000000"/>
    <s v="POB"/>
    <s v="PCB"/>
    <n v="2304"/>
    <n v="576"/>
    <n v="20"/>
    <n v="630"/>
    <n v="5.4708036462908005"/>
    <n v="4.9195999999999991"/>
  </r>
  <r>
    <x v="5"/>
    <x v="0"/>
    <x v="0"/>
    <x v="10"/>
    <s v="Q27G3XMN"/>
    <s v="BOE"/>
    <n v="27"/>
    <s v="2560 x 1440"/>
    <n v="1000000"/>
    <s v="POB"/>
    <s v="PCB"/>
    <n v="2304"/>
    <n v="576"/>
    <n v="15"/>
    <n v="405"/>
    <n v="3.0145244581602371"/>
    <n v="2.7342"/>
  </r>
  <r>
    <x v="5"/>
    <x v="0"/>
    <x v="0"/>
    <x v="10"/>
    <s v="Q27G4"/>
    <s v="BOE"/>
    <n v="27"/>
    <s v="2560 x 1440"/>
    <n v="1000000"/>
    <s v="POB"/>
    <s v="PCB"/>
    <n v="4608"/>
    <n v="1152"/>
    <n v="10"/>
    <n v="270"/>
    <n v="2.0096829721068246"/>
    <n v="1.8228"/>
  </r>
  <r>
    <x v="5"/>
    <x v="0"/>
    <x v="0"/>
    <x v="10"/>
    <s v="U32G4ZMN"/>
    <s v="BOE"/>
    <n v="31.5"/>
    <s v="3840 x 2160"/>
    <n v="1000000"/>
    <s v="POB"/>
    <s v="PCB"/>
    <n v="4608"/>
    <n v="1152"/>
    <n v="5"/>
    <n v="157.5"/>
    <n v="1.3677009115727001"/>
    <n v="1.2298999999999998"/>
  </r>
  <r>
    <x v="5"/>
    <x v="0"/>
    <x v="0"/>
    <x v="12"/>
    <s v="279P2MRX"/>
    <s v="LGD"/>
    <n v="27"/>
    <s v="3840 x 2160"/>
    <n v="80000000"/>
    <s v="POB"/>
    <s v="PCB"/>
    <n v="2304"/>
    <n v="576"/>
    <n v="15"/>
    <n v="405"/>
    <n v="3.0145244581602371"/>
    <n v="2.9546999999999999"/>
  </r>
  <r>
    <x v="5"/>
    <x v="0"/>
    <x v="0"/>
    <x v="12"/>
    <s v="27B1U7903"/>
    <s v="LGD"/>
    <n v="27"/>
    <s v="3840 x 2160"/>
    <n v="80000000"/>
    <s v="POB"/>
    <s v="PCB"/>
    <n v="2304"/>
    <n v="576"/>
    <n v="15"/>
    <n v="405"/>
    <n v="3.0145244581602371"/>
    <n v="2.9546999999999999"/>
  </r>
  <r>
    <x v="5"/>
    <x v="0"/>
    <x v="0"/>
    <x v="12"/>
    <s v="32M2N6800M"/>
    <s v="LGD"/>
    <n v="31.5"/>
    <s v="3840 x 2160"/>
    <n v="80000000"/>
    <s v="POB"/>
    <s v="PCB"/>
    <n v="2304"/>
    <n v="1152"/>
    <n v="15"/>
    <n v="472.5"/>
    <n v="4.1031027347181004"/>
    <n v="3.6896999999999993"/>
  </r>
  <r>
    <x v="5"/>
    <x v="0"/>
    <x v="0"/>
    <x v="12"/>
    <s v="34M2C7600MV"/>
    <s v="BOE"/>
    <n v="34"/>
    <s v="3440x1440"/>
    <n v="80000000"/>
    <s v="POB"/>
    <s v="PCB"/>
    <n v="4608"/>
    <n v="1152"/>
    <n v="5"/>
    <n v="170"/>
    <n v="1.8094262724661465"/>
    <n v="1.4749000000000001"/>
  </r>
  <r>
    <x v="5"/>
    <x v="0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4.9195999999999991"/>
  </r>
  <r>
    <x v="5"/>
    <x v="0"/>
    <x v="0"/>
    <x v="5"/>
    <s v="Odyssey Neo G9"/>
    <s v="CSOT"/>
    <n v="49"/>
    <s v="5120 x 1440"/>
    <n v="1000000"/>
    <s v="POB"/>
    <s v="PCB"/>
    <n v="5000"/>
    <n v="1152"/>
    <n v="10"/>
    <n v="490"/>
    <n v="4.0372886704072384"/>
    <n v="3.3809999999999993"/>
  </r>
  <r>
    <x v="5"/>
    <x v="0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2.4597999999999995"/>
  </r>
  <r>
    <x v="5"/>
    <x v="0"/>
    <x v="0"/>
    <x v="19"/>
    <m/>
    <s v="HKC"/>
    <n v="27"/>
    <s v="3840 x 2160"/>
    <s v="TBD"/>
    <s v="POB"/>
    <s v="PCB"/>
    <n v="5000"/>
    <n v="1152"/>
    <n v="20"/>
    <n v="540"/>
    <n v="4.0193659442136491"/>
    <n v="3.9396"/>
  </r>
  <r>
    <x v="5"/>
    <x v="0"/>
    <x v="0"/>
    <x v="19"/>
    <m/>
    <s v="HKC"/>
    <n v="31.5"/>
    <s v="3840 x 2160"/>
    <s v="TBD"/>
    <s v="POB"/>
    <s v="PCB"/>
    <n v="5000"/>
    <n v="1152"/>
    <n v="15"/>
    <n v="472.5"/>
    <n v="4.1031027347181004"/>
    <n v="3.6896999999999998"/>
  </r>
  <r>
    <x v="5"/>
    <x v="0"/>
    <x v="0"/>
    <x v="3"/>
    <s v="MEG271G"/>
    <s v="AUO"/>
    <n v="27"/>
    <s v="3840 x 2160"/>
    <n v="1000000"/>
    <s v="POB"/>
    <s v="PCB"/>
    <n v="2304"/>
    <n v="576"/>
    <n v="25"/>
    <n v="675"/>
    <n v="5.0242074302670616"/>
    <n v="4.5570000000000004"/>
  </r>
  <r>
    <x v="5"/>
    <x v="0"/>
    <x v="0"/>
    <x v="20"/>
    <s v="M27P20"/>
    <m/>
    <n v="27"/>
    <s v="3840 x 2160"/>
    <s v="TBD"/>
    <s v="POB"/>
    <s v="PCB"/>
    <n v="5000"/>
    <n v="1152"/>
    <n v="15"/>
    <n v="405"/>
    <n v="3.0145244581602371"/>
    <n v="2.9546999999999999"/>
  </r>
  <r>
    <x v="5"/>
    <x v="0"/>
    <x v="0"/>
    <x v="20"/>
    <s v="M32P10"/>
    <m/>
    <n v="31.5"/>
    <s v="3840 x 2160"/>
    <s v="TBD"/>
    <s v="POB"/>
    <s v="PCB"/>
    <n v="5000"/>
    <n v="1152"/>
    <n v="15"/>
    <n v="472.5"/>
    <n v="4.1031027347181004"/>
    <n v="3.6896999999999998"/>
  </r>
  <r>
    <x v="5"/>
    <x v="0"/>
    <x v="0"/>
    <x v="21"/>
    <m/>
    <m/>
    <n v="27"/>
    <s v="3840 x 2160"/>
    <s v="TBD"/>
    <s v="COB"/>
    <s v="PCB"/>
    <n v="5000"/>
    <n v="1152"/>
    <n v="15"/>
    <n v="405"/>
    <n v="3.0145244581602371"/>
    <n v="2.9546999999999999"/>
  </r>
  <r>
    <x v="5"/>
    <x v="0"/>
    <x v="0"/>
    <x v="21"/>
    <m/>
    <m/>
    <n v="31.5"/>
    <s v="3840 x 2160"/>
    <s v="TBD"/>
    <s v="COB"/>
    <s v="PCB"/>
    <n v="5000"/>
    <n v="1152"/>
    <n v="15"/>
    <n v="472.5"/>
    <n v="4.1031027347181004"/>
    <n v="3.6896999999999998"/>
  </r>
  <r>
    <x v="5"/>
    <x v="0"/>
    <x v="0"/>
    <x v="23"/>
    <m/>
    <m/>
    <n v="27"/>
    <s v="3840 x 2160"/>
    <s v="TBD"/>
    <s v="POB"/>
    <s v="PCB"/>
    <n v="2304"/>
    <n v="576"/>
    <n v="15"/>
    <n v="405"/>
    <n v="3.0145244581602371"/>
    <n v="2.9546999999999999"/>
  </r>
  <r>
    <x v="5"/>
    <x v="0"/>
    <x v="0"/>
    <x v="23"/>
    <m/>
    <m/>
    <n v="31.5"/>
    <s v="3840 x 2160"/>
    <s v="TBD"/>
    <s v="POB"/>
    <s v="PCB"/>
    <n v="4608"/>
    <n v="1152"/>
    <n v="15"/>
    <n v="472.5"/>
    <n v="4.1031027347181004"/>
    <n v="3.6896999999999998"/>
  </r>
  <r>
    <x v="5"/>
    <x v="0"/>
    <x v="0"/>
    <x v="22"/>
    <s v="Creator Extreme"/>
    <s v="BOE"/>
    <n v="27"/>
    <s v="3840 x 2160"/>
    <s v="TBD"/>
    <s v="COB"/>
    <s v="PCB"/>
    <n v="10368"/>
    <n v="1152"/>
    <n v="15"/>
    <n v="405"/>
    <n v="3.0145244581602371"/>
    <n v="2.9546999999999999"/>
  </r>
  <r>
    <x v="5"/>
    <x v="0"/>
    <x v="0"/>
    <x v="22"/>
    <s v="ThinkVision P27pz-30"/>
    <s v="BOE"/>
    <n v="27"/>
    <s v="3840 x 2160"/>
    <s v="TBD"/>
    <s v="COB"/>
    <s v="PCB"/>
    <n v="4608"/>
    <n v="1152"/>
    <n v="20"/>
    <n v="540"/>
    <n v="4.0193659442136491"/>
    <n v="3.9396"/>
  </r>
  <r>
    <x v="5"/>
    <x v="0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3.6896999999999998"/>
  </r>
  <r>
    <x v="5"/>
    <x v="0"/>
    <x v="0"/>
    <x v="22"/>
    <s v="Legion Y34wz-30"/>
    <s v="BOE"/>
    <n v="34"/>
    <s v="3440 x 1440"/>
    <s v="TBD"/>
    <s v="COB"/>
    <s v="PCB"/>
    <n v="9216"/>
    <n v="1151"/>
    <n v="3"/>
    <n v="102"/>
    <n v="0.79694391031753331"/>
    <n v="0.73793999999999993"/>
  </r>
  <r>
    <x v="5"/>
    <x v="0"/>
    <x v="0"/>
    <x v="25"/>
    <s v="27M2U"/>
    <s v="AUO"/>
    <n v="27"/>
    <s v="3840 x 2160"/>
    <s v="TBD"/>
    <s v="POB"/>
    <s v="PCB"/>
    <n v="1536"/>
    <n v="384"/>
    <n v="25"/>
    <n v="675"/>
    <n v="5.0242074302670616"/>
    <n v="4.9245000000000001"/>
  </r>
  <r>
    <x v="5"/>
    <x v="0"/>
    <x v="0"/>
    <x v="25"/>
    <s v="27M2V"/>
    <s v="AUO"/>
    <n v="27"/>
    <s v="3840 x 2160"/>
    <s v="TBD"/>
    <s v="POB"/>
    <s v="PCB"/>
    <n v="2304"/>
    <n v="1152"/>
    <n v="15"/>
    <n v="405"/>
    <n v="3.0145244581602371"/>
    <n v="2.9546999999999999"/>
  </r>
  <r>
    <x v="5"/>
    <x v="0"/>
    <x v="0"/>
    <x v="25"/>
    <s v="32M2V"/>
    <s v="AUO"/>
    <n v="31.5"/>
    <s v="3840 x 2160"/>
    <s v="TBD"/>
    <s v="POB"/>
    <s v="PCB"/>
    <n v="2304"/>
    <n v="1152"/>
    <n v="15"/>
    <n v="472.5"/>
    <n v="4.1031027347181004"/>
    <n v="3.6896999999999998"/>
  </r>
  <r>
    <x v="5"/>
    <x v="0"/>
    <x v="0"/>
    <x v="25"/>
    <m/>
    <m/>
    <n v="34"/>
    <s v="3440x1440"/>
    <s v="TBD"/>
    <s v="POB"/>
    <s v="PCB"/>
    <n v="2304"/>
    <n v="2304"/>
    <n v="10"/>
    <n v="340"/>
    <n v="3.618852544932293"/>
    <n v="2.4597999999999995"/>
  </r>
  <r>
    <x v="5"/>
    <x v="0"/>
    <x v="0"/>
    <x v="26"/>
    <m/>
    <s v="AUO"/>
    <n v="27"/>
    <s v="3840 x 2160"/>
    <s v="TBD"/>
    <s v="POB"/>
    <s v="PCB"/>
    <n v="2304"/>
    <n v="1152"/>
    <n v="30"/>
    <n v="810"/>
    <n v="6.0290489163204741"/>
    <n v="5.9093999999999998"/>
  </r>
  <r>
    <x v="5"/>
    <x v="0"/>
    <x v="0"/>
    <x v="26"/>
    <m/>
    <s v="AUO"/>
    <n v="31.5"/>
    <s v="3840 x 2160"/>
    <s v="TBD"/>
    <s v="POB"/>
    <s v="PCB"/>
    <n v="2304"/>
    <n v="1152"/>
    <n v="25"/>
    <n v="787.5"/>
    <n v="6.8385045578635006"/>
    <n v="6.1494999999999997"/>
  </r>
  <r>
    <x v="5"/>
    <x v="0"/>
    <x v="0"/>
    <x v="26"/>
    <s v="Army M34E7R"/>
    <m/>
    <n v="34"/>
    <s v="3440 x 1440"/>
    <s v="TBD"/>
    <s v="POB"/>
    <s v="PCB"/>
    <n v="2304"/>
    <n v="1152"/>
    <n v="5"/>
    <n v="170"/>
    <n v="1.3282398505292223"/>
    <n v="1.4749000000000001"/>
  </r>
  <r>
    <x v="5"/>
    <x v="0"/>
    <x v="0"/>
    <x v="31"/>
    <s v="GM001J"/>
    <s v="AUP"/>
    <n v="27"/>
    <s v="3840 x 2160"/>
    <s v="TBD"/>
    <s v="POB"/>
    <s v="PCB"/>
    <n v="2304"/>
    <n v="1152"/>
    <n v="5"/>
    <n v="135"/>
    <n v="1.0048414860534123"/>
    <n v="0.9849"/>
  </r>
  <r>
    <x v="5"/>
    <x v="0"/>
    <x v="0"/>
    <x v="27"/>
    <s v="XG272G-2K"/>
    <s v="Innolux"/>
    <n v="27"/>
    <s v="2560 x 1440"/>
    <n v="1000000"/>
    <s v="POB"/>
    <s v="PCB"/>
    <n v="2304"/>
    <n v="1152"/>
    <n v="20"/>
    <n v="540"/>
    <n v="4.0193659442136491"/>
    <n v="3.6456"/>
  </r>
  <r>
    <x v="5"/>
    <x v="0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2.4597999999999995"/>
  </r>
  <r>
    <x v="5"/>
    <x v="0"/>
    <x v="0"/>
    <x v="27"/>
    <s v="XG341C-2K"/>
    <s v="AUO"/>
    <n v="34"/>
    <s v="3440 x 1440"/>
    <n v="1000000"/>
    <s v="POB"/>
    <s v="PCB"/>
    <n v="2304"/>
    <n v="1152"/>
    <n v="15"/>
    <n v="510"/>
    <n v="3.9847195515876663"/>
    <n v="4.4247000000000005"/>
  </r>
  <r>
    <x v="5"/>
    <x v="0"/>
    <x v="0"/>
    <x v="27"/>
    <s v="VX2700-4K-PRO"/>
    <s v="AUO"/>
    <n v="34"/>
    <s v="3840 x 2400"/>
    <n v="1000000"/>
    <s v="POB"/>
    <s v="PCB"/>
    <n v="2304"/>
    <n v="1152"/>
    <n v="3"/>
    <n v="102"/>
    <n v="1.0055797213483144"/>
    <n v="0.54683999999999999"/>
  </r>
  <r>
    <x v="5"/>
    <x v="0"/>
    <x v="0"/>
    <x v="29"/>
    <s v="GP27-FQS"/>
    <s v="CSOT"/>
    <n v="27"/>
    <s v="2560 x 1440"/>
    <s v="TBD"/>
    <s v="POB"/>
    <s v="PCB"/>
    <n v="5000"/>
    <n v="1152"/>
    <n v="15"/>
    <n v="405"/>
    <n v="3.0145244581602371"/>
    <n v="2.7342"/>
  </r>
  <r>
    <x v="5"/>
    <x v="0"/>
    <x v="0"/>
    <x v="29"/>
    <s v="GP27QP"/>
    <m/>
    <n v="27"/>
    <s v="2560 x 1440"/>
    <n v="1000000"/>
    <s v="POB"/>
    <s v="PCB"/>
    <n v="5000"/>
    <n v="1152"/>
    <n v="5"/>
    <n v="135"/>
    <n v="1.0048414860534123"/>
    <n v="0.91139999999999999"/>
  </r>
  <r>
    <x v="5"/>
    <x v="0"/>
    <x v="0"/>
    <x v="6"/>
    <s v="F32D80U"/>
    <s v="BOE"/>
    <n v="27"/>
    <s v="2560 x 1440"/>
    <s v="TBD"/>
    <s v="POB"/>
    <s v="PCB"/>
    <n v="5000"/>
    <n v="1152"/>
    <n v="15"/>
    <n v="405"/>
    <n v="3.0145244581602371"/>
    <n v="3.6896999999999998"/>
  </r>
  <r>
    <x v="5"/>
    <x v="0"/>
    <x v="0"/>
    <x v="1"/>
    <s v="27R83U"/>
    <s v="CSOT"/>
    <n v="27"/>
    <s v="3840 x 2160"/>
    <n v="1000000"/>
    <s v="POB"/>
    <s v="PCB"/>
    <n v="4608"/>
    <n v="1152"/>
    <n v="15"/>
    <n v="405"/>
    <n v="3.0145244581602371"/>
    <n v="3.6896999999999998"/>
  </r>
  <r>
    <x v="5"/>
    <x v="0"/>
    <x v="0"/>
    <x v="1"/>
    <s v="34R83Q"/>
    <s v="CSOT"/>
    <n v="34"/>
    <s v="3440 x 1440"/>
    <n v="1000000"/>
    <s v="POB"/>
    <s v="PCB"/>
    <n v="4608"/>
    <n v="1152"/>
    <n v="10"/>
    <n v="340"/>
    <n v="2.6564797010584447"/>
    <n v="2.9498000000000002"/>
  </r>
  <r>
    <x v="5"/>
    <x v="0"/>
    <x v="0"/>
    <x v="17"/>
    <m/>
    <m/>
    <n v="27"/>
    <s v="3840 x 2160"/>
    <n v="1000000"/>
    <s v="POB"/>
    <s v="PCB"/>
    <n v="5000"/>
    <n v="1152"/>
    <n v="80"/>
    <n v="2160"/>
    <n v="16.077463776854596"/>
    <n v="15.7584"/>
  </r>
  <r>
    <x v="5"/>
    <x v="0"/>
    <x v="0"/>
    <x v="17"/>
    <m/>
    <m/>
    <n v="31.5"/>
    <s v="3840 x 2160"/>
    <s v="TBD"/>
    <s v="POB"/>
    <s v="PCB"/>
    <n v="5000"/>
    <n v="1152"/>
    <n v="10"/>
    <n v="315"/>
    <n v="2.7354018231454003"/>
    <n v="2.4597999999999995"/>
  </r>
  <r>
    <x v="5"/>
    <x v="0"/>
    <x v="0"/>
    <x v="17"/>
    <m/>
    <m/>
    <n v="31.5"/>
    <s v="3840 x 2160"/>
    <s v="TBD"/>
    <s v="POB"/>
    <s v="PCB"/>
    <n v="5000"/>
    <n v="1152"/>
    <n v="110"/>
    <n v="3465"/>
    <n v="30.089420054599405"/>
    <n v="27.057799999999997"/>
  </r>
  <r>
    <x v="5"/>
    <x v="0"/>
    <x v="0"/>
    <x v="17"/>
    <m/>
    <m/>
    <n v="49"/>
    <s v="5120 x 1440"/>
    <n v="1000000"/>
    <s v="POB"/>
    <s v="PCB"/>
    <n v="5000"/>
    <n v="1152"/>
    <n v="25"/>
    <n v="1225"/>
    <n v="10.093221676018096"/>
    <n v="8.4525000000000006"/>
  </r>
  <r>
    <x v="5"/>
    <x v="0"/>
    <x v="1"/>
    <x v="9"/>
    <m/>
    <s v="Open Cell"/>
    <n v="55"/>
    <s v="3840 x 2160"/>
    <n v="1000000"/>
    <s v="POB"/>
    <s v="PCB"/>
    <n v="4000"/>
    <n v="500"/>
    <n v="1.079"/>
    <n v="59.344999999999999"/>
    <n v="0.89980178036795244"/>
    <n v="0.286561354030124"/>
  </r>
  <r>
    <x v="5"/>
    <x v="0"/>
    <x v="1"/>
    <x v="9"/>
    <m/>
    <s v="Open Cell"/>
    <n v="65"/>
    <s v="3840 x 2160"/>
    <n v="1000000"/>
    <s v="COB"/>
    <s v="PCB"/>
    <n v="16384"/>
    <n v="1000"/>
    <n v="3.81"/>
    <n v="247.65"/>
    <n v="4.4376363817210684"/>
    <n v="1.3571484375545846"/>
  </r>
  <r>
    <x v="5"/>
    <x v="0"/>
    <x v="1"/>
    <x v="9"/>
    <m/>
    <s v="Open Cell"/>
    <n v="75"/>
    <s v="3840 x 2160"/>
    <n v="1000000"/>
    <s v="COB"/>
    <s v="PCB"/>
    <n v="12000"/>
    <n v="1000"/>
    <n v="2.8149999999999999"/>
    <n v="211.125"/>
    <n v="4.3651678753709193"/>
    <n v="1.419838959581659"/>
  </r>
  <r>
    <x v="5"/>
    <x v="0"/>
    <x v="1"/>
    <x v="9"/>
    <m/>
    <s v="Open Cell"/>
    <n v="86"/>
    <s v="3840 x 2160"/>
    <n v="1000000"/>
    <s v="COB"/>
    <s v="PCB"/>
    <n v="18000"/>
    <n v="1200"/>
    <n v="2.7909999999999999"/>
    <n v="240.02599999999998"/>
    <n v="5.6905830172030871"/>
    <n v="1.787453037924833"/>
  </r>
  <r>
    <x v="5"/>
    <x v="0"/>
    <x v="1"/>
    <x v="9"/>
    <m/>
    <s v="Open Cell"/>
    <n v="75"/>
    <s v="7680 x 4320"/>
    <n v="1000000"/>
    <s v="COB"/>
    <s v="PCB"/>
    <n v="16000"/>
    <n v="2000"/>
    <n v="0.06"/>
    <n v="4.5"/>
    <n v="9.3040878338278926E-2"/>
    <n v="4.441944496365343E-2"/>
  </r>
  <r>
    <x v="5"/>
    <x v="0"/>
    <x v="1"/>
    <x v="9"/>
    <m/>
    <s v="Open Cell"/>
    <n v="86"/>
    <s v="7680 x 4320"/>
    <n v="1000000"/>
    <s v="COB"/>
    <s v="PCB"/>
    <n v="28800"/>
    <n v="2400"/>
    <n v="5.0999999999999997E-2"/>
    <n v="4.3860000000000001"/>
    <n v="0.10398413969091989"/>
    <n v="4.7940898310351671E-2"/>
  </r>
  <r>
    <x v="5"/>
    <x v="0"/>
    <x v="1"/>
    <x v="5"/>
    <s v="2022 Model"/>
    <s v="Open Cell"/>
    <n v="43"/>
    <s v="3840 x 2160"/>
    <n v="1000000"/>
    <s v="POB"/>
    <s v="PCB"/>
    <n v="3614.6269090909086"/>
    <n v="301.21890909090905"/>
    <n v="26.53"/>
    <n v="1140.79"/>
    <n v="13.523035421569142"/>
    <n v="5.6268312124411803"/>
  </r>
  <r>
    <x v="5"/>
    <x v="0"/>
    <x v="1"/>
    <x v="5"/>
    <s v="2022 Model"/>
    <s v="Open Cell"/>
    <n v="50"/>
    <s v="3840 x 2160"/>
    <n v="1000000"/>
    <s v="COB"/>
    <s v="PCB"/>
    <n v="4887.272727272727"/>
    <n v="407.27272727272725"/>
    <n v="27.995999999999999"/>
    <n v="1399.8"/>
    <n v="19.294610592284865"/>
    <n v="6.7824992133915334"/>
  </r>
  <r>
    <x v="5"/>
    <x v="0"/>
    <x v="1"/>
    <x v="5"/>
    <s v="2022 Model"/>
    <s v="Open Cell"/>
    <n v="55"/>
    <s v="3840 x 2160"/>
    <n v="1000000"/>
    <s v="COB"/>
    <s v="PCB"/>
    <n v="6283.636363636364"/>
    <n v="523.63636363636363"/>
    <n v="103.285"/>
    <n v="5680.6750000000002"/>
    <n v="86.131628253293769"/>
    <n v="27.43048141890765"/>
  </r>
  <r>
    <x v="5"/>
    <x v="0"/>
    <x v="1"/>
    <x v="5"/>
    <s v="2022 Model"/>
    <s v="Open Cell"/>
    <n v="65"/>
    <s v="3840 x 2160"/>
    <n v="1000000"/>
    <s v="COB"/>
    <s v="PCB"/>
    <n v="8640"/>
    <n v="720"/>
    <n v="101.39400000000001"/>
    <n v="6590.6100000000006"/>
    <n v="118.09703498378636"/>
    <n v="36.117246372023509"/>
  </r>
  <r>
    <x v="5"/>
    <x v="0"/>
    <x v="1"/>
    <x v="5"/>
    <s v="2022 Model"/>
    <s v="Open Cell"/>
    <n v="75"/>
    <s v="3840 x 2160"/>
    <n v="1000000"/>
    <s v="COB"/>
    <s v="PCB"/>
    <n v="10909.09090909091"/>
    <n v="909.09090909090912"/>
    <n v="63.468000000000004"/>
    <n v="4760.1000000000004"/>
    <n v="98.418641106231462"/>
    <n v="32.012198609850344"/>
  </r>
  <r>
    <x v="5"/>
    <x v="0"/>
    <x v="1"/>
    <x v="5"/>
    <s v="2022 Model"/>
    <s v="Open Cell"/>
    <n v="85"/>
    <s v="3840 x 2160"/>
    <n v="1000000"/>
    <s v="COB"/>
    <s v="PCB"/>
    <n v="14400"/>
    <n v="1200"/>
    <n v="57.966999999999999"/>
    <n v="4927.1949999999997"/>
    <n v="115.45658309996438"/>
    <n v="37.124073898025365"/>
  </r>
  <r>
    <x v="5"/>
    <x v="0"/>
    <x v="1"/>
    <x v="5"/>
    <s v="2022 Model"/>
    <s v="Open Cell"/>
    <n v="98"/>
    <s v="3840 x 2160"/>
    <n v="1000000"/>
    <s v="COB"/>
    <s v="PCB"/>
    <n v="19141.53633217993"/>
    <n v="1595.1280276816608"/>
    <n v="3.306"/>
    <n v="323.988"/>
    <n v="8.7529616382936482"/>
    <n v="3.1759153045751516"/>
  </r>
  <r>
    <x v="5"/>
    <x v="0"/>
    <x v="1"/>
    <x v="5"/>
    <s v="2022 Model"/>
    <s v="Open Cell"/>
    <n v="55"/>
    <s v="7680 x 4320"/>
    <n v="1000000"/>
    <s v="COB"/>
    <s v="PCB"/>
    <n v="7873.1360946745563"/>
    <n v="962.27218934911241"/>
    <n v="0.30499999999999999"/>
    <n v="16.774999999999999"/>
    <n v="0.25434619370919881"/>
    <n v="0.13371325080190166"/>
  </r>
  <r>
    <x v="5"/>
    <x v="0"/>
    <x v="1"/>
    <x v="5"/>
    <s v="2022 Model"/>
    <s v="Open Cell"/>
    <n v="65"/>
    <s v="7680 x 4320"/>
    <n v="1000000"/>
    <s v="COB"/>
    <s v="PCB"/>
    <n v="10996.363636363636"/>
    <n v="1221.8181818181818"/>
    <n v="9.6560000000000006"/>
    <n v="627.64"/>
    <n v="11.246671102860535"/>
    <n v="5.4216216169560019"/>
  </r>
  <r>
    <x v="5"/>
    <x v="0"/>
    <x v="1"/>
    <x v="5"/>
    <s v="2022 Model"/>
    <s v="Open Cell"/>
    <n v="75"/>
    <s v="7680 x 4320"/>
    <n v="1000000"/>
    <s v="COB"/>
    <s v="PCB"/>
    <n v="15708.764159999995"/>
    <n v="1745.4182399999995"/>
    <n v="5.7080000000000002"/>
    <n v="428.1"/>
    <n v="8.8512888925816018"/>
    <n v="4.2257698642088961"/>
  </r>
  <r>
    <x v="5"/>
    <x v="0"/>
    <x v="1"/>
    <x v="5"/>
    <s v="2022 Model"/>
    <s v="Open Cell"/>
    <n v="85"/>
    <s v="7680 x 4320"/>
    <n v="1000000"/>
    <s v="COB"/>
    <s v="PCB"/>
    <n v="19145.454545454544"/>
    <n v="2127.272727272727"/>
    <n v="4.2990000000000004"/>
    <n v="365.41500000000002"/>
    <n v="8.5625933849732938"/>
    <n v="4.0411357222784678"/>
  </r>
  <r>
    <x v="5"/>
    <x v="0"/>
    <x v="1"/>
    <x v="5"/>
    <s v="2021 Model"/>
    <s v="Open Cell"/>
    <n v="98"/>
    <s v="7680 x 4320"/>
    <n v="1000000"/>
    <s v="COB"/>
    <s v="PCB"/>
    <n v="25000"/>
    <n v="2500"/>
    <n v="2.1000000000000001E-2"/>
    <n v="2.0580000000000003"/>
    <n v="5.5599574834896137E-2"/>
    <n v="2.9610554838746625E-2"/>
  </r>
  <r>
    <x v="5"/>
    <x v="0"/>
    <x v="1"/>
    <x v="16"/>
    <s v="Bravia 7"/>
    <m/>
    <n v="55"/>
    <s v="3840 x 2160"/>
    <n v="1000000"/>
    <s v="COB"/>
    <s v="PCB"/>
    <n v="4096"/>
    <n v="1024"/>
    <n v="10.840999999999999"/>
    <n v="596.255"/>
    <n v="9.0405478229554888"/>
    <n v="2.8791581455427009"/>
  </r>
  <r>
    <x v="5"/>
    <x v="0"/>
    <x v="1"/>
    <x v="16"/>
    <s v="Bravia 7"/>
    <m/>
    <n v="65"/>
    <s v="3840 x 2160"/>
    <n v="1000000"/>
    <s v="POB"/>
    <s v="PCB"/>
    <n v="6240"/>
    <n v="1560"/>
    <n v="9.2059999999999995"/>
    <n v="598.39"/>
    <n v="10.722540821554896"/>
    <n v="3.2792410803484269"/>
  </r>
  <r>
    <x v="5"/>
    <x v="0"/>
    <x v="1"/>
    <x v="16"/>
    <s v="Bravia 7"/>
    <m/>
    <n v="75"/>
    <s v="3840 x 2160"/>
    <n v="1000000"/>
    <s v="POB"/>
    <s v="PCB"/>
    <n v="7680"/>
    <n v="1920"/>
    <n v="4.327"/>
    <n v="324.52499999999998"/>
    <n v="6.7097980094955485"/>
    <n v="3.20338230596214"/>
  </r>
  <r>
    <x v="5"/>
    <x v="0"/>
    <x v="1"/>
    <x v="16"/>
    <s v="Bravia 7"/>
    <m/>
    <n v="85"/>
    <s v="3840 x 2160"/>
    <n v="1000000"/>
    <s v="POB"/>
    <s v="PCB"/>
    <n v="11232"/>
    <n v="2808"/>
    <n v="2.6269999999999998"/>
    <n v="223.29499999999999"/>
    <n v="5.2323639968189903"/>
    <n v="1.6824217594512849"/>
  </r>
  <r>
    <x v="5"/>
    <x v="0"/>
    <x v="1"/>
    <x v="1"/>
    <s v="55R635"/>
    <s v="Open Cell"/>
    <n v="55"/>
    <s v="3840 x 2160"/>
    <n v="1000000"/>
    <s v="POB"/>
    <s v="PCB"/>
    <n v="2048"/>
    <n v="128"/>
    <n v="119.875"/>
    <n v="6593.125"/>
    <n v="99.966393347181011"/>
    <n v="31.83646182980641"/>
  </r>
  <r>
    <x v="5"/>
    <x v="0"/>
    <x v="1"/>
    <x v="1"/>
    <s v="65R635"/>
    <s v="ChinaStar"/>
    <n v="65"/>
    <s v="3840 x 2160"/>
    <n v="1000000"/>
    <s v="POB"/>
    <s v="PCB"/>
    <n v="2560"/>
    <n v="160"/>
    <n v="194.05799999999999"/>
    <n v="12613.77"/>
    <n v="226.02594251024334"/>
    <n v="69.124806166658161"/>
  </r>
  <r>
    <x v="5"/>
    <x v="0"/>
    <x v="1"/>
    <x v="1"/>
    <s v="75R635"/>
    <s v="ChinaStar"/>
    <n v="75"/>
    <s v="3840 x 2160"/>
    <n v="1000000"/>
    <s v="POB"/>
    <s v="PCB"/>
    <n v="3840"/>
    <n v="240"/>
    <n v="158.04499999999999"/>
    <n v="11853.374999999998"/>
    <n v="245.07742694955488"/>
    <n v="79.715256968768472"/>
  </r>
  <r>
    <x v="5"/>
    <x v="0"/>
    <x v="1"/>
    <x v="1"/>
    <s v="85R635"/>
    <s v="ChinaStar"/>
    <n v="85"/>
    <s v="3840 x 2160"/>
    <n v="1000000"/>
    <s v="POB"/>
    <s v="PCB"/>
    <n v="7168"/>
    <n v="448"/>
    <n v="131.91"/>
    <n v="11212.35"/>
    <n v="262.73358767430261"/>
    <n v="84.479731362473927"/>
  </r>
  <r>
    <x v="5"/>
    <x v="0"/>
    <x v="1"/>
    <x v="1"/>
    <m/>
    <s v="Open Cell"/>
    <n v="98"/>
    <s v="3840 x 2160"/>
    <n v="1000000"/>
    <s v="POB"/>
    <s v="PCB"/>
    <n v="5120"/>
    <n v="320"/>
    <n v="25.577999999999999"/>
    <n v="2506.6439999999998"/>
    <n v="67.720282148903493"/>
    <n v="24.571555251186695"/>
  </r>
  <r>
    <x v="5"/>
    <x v="0"/>
    <x v="1"/>
    <x v="1"/>
    <m/>
    <s v="Open Cell"/>
    <n v="115"/>
    <s v="3840 x 2160"/>
    <n v="1000000"/>
    <s v="COB"/>
    <s v="PCB"/>
    <n v="21040"/>
    <n v="5260"/>
    <n v="0.14699999999999999"/>
    <n v="16.904999999999998"/>
    <n v="0.53593613497922854"/>
    <n v="0.16945900173232203"/>
  </r>
  <r>
    <x v="5"/>
    <x v="0"/>
    <x v="1"/>
    <x v="1"/>
    <s v="Q10L Pro"/>
    <m/>
    <n v="98"/>
    <s v="3840 x 2160"/>
    <n v="1000000"/>
    <s v="COB"/>
    <s v="PCB"/>
    <n v="15360"/>
    <n v="3840"/>
    <n v="0.40400000000000003"/>
    <n v="39.592000000000006"/>
    <n v="1.0696299158713352"/>
    <n v="0.38810338265225686"/>
  </r>
  <r>
    <x v="5"/>
    <x v="0"/>
    <x v="1"/>
    <x v="6"/>
    <m/>
    <s v="Open Cell"/>
    <n v="55"/>
    <s v="3840 x 2160"/>
    <n v="1000000"/>
    <s v="POB"/>
    <s v="PCB"/>
    <n v="2000"/>
    <n v="160"/>
    <n v="22.277999999999999"/>
    <n v="1225.29"/>
    <n v="18.578113126077149"/>
    <n v="5.9166022660640429"/>
  </r>
  <r>
    <x v="5"/>
    <x v="0"/>
    <x v="1"/>
    <x v="6"/>
    <m/>
    <s v="Open Cell"/>
    <n v="65"/>
    <s v="3840 x 2160"/>
    <n v="1000000"/>
    <s v="POB"/>
    <s v="PCB"/>
    <n v="2560"/>
    <n v="160"/>
    <n v="55.317999999999998"/>
    <n v="3595.67"/>
    <n v="64.430753113922847"/>
    <n v="19.704655451087799"/>
  </r>
  <r>
    <x v="5"/>
    <x v="0"/>
    <x v="1"/>
    <x v="6"/>
    <s v="Q70"/>
    <s v="Open Cell"/>
    <n v="75"/>
    <s v="3840 x 2160"/>
    <n v="1000000"/>
    <s v="POB"/>
    <s v="PCB"/>
    <n v="4000"/>
    <n v="252"/>
    <n v="100.94799999999999"/>
    <n v="7571.0999999999995"/>
    <n v="156.53817644154302"/>
    <n v="50.91648429550596"/>
  </r>
  <r>
    <x v="5"/>
    <x v="0"/>
    <x v="1"/>
    <x v="6"/>
    <m/>
    <s v="Open Cell"/>
    <n v="85"/>
    <s v="3840 x 2160"/>
    <n v="1000000"/>
    <s v="POB"/>
    <s v="PCB"/>
    <n v="4800"/>
    <n v="300"/>
    <n v="48.078000000000003"/>
    <n v="4086.63"/>
    <n v="95.760029021341253"/>
    <n v="30.79081589299539"/>
  </r>
  <r>
    <x v="5"/>
    <x v="0"/>
    <x v="1"/>
    <x v="6"/>
    <m/>
    <s v="Open Cell"/>
    <n v="86"/>
    <s v="3840 x 2160"/>
    <n v="1000000"/>
    <s v="POB"/>
    <s v="PCB"/>
    <n v="8000"/>
    <n v="576"/>
    <n v="16.780999999999999"/>
    <n v="1443.1659999999999"/>
    <n v="34.214859767712291"/>
    <n v="10.747133439418352"/>
  </r>
  <r>
    <x v="5"/>
    <x v="0"/>
    <x v="1"/>
    <x v="6"/>
    <m/>
    <s v="Open Cell"/>
    <n v="100"/>
    <s v="3840 x 2160"/>
    <n v="1000000"/>
    <s v="POB"/>
    <s v="PCB"/>
    <n v="9600"/>
    <n v="600"/>
    <n v="36.503"/>
    <n v="3650.3"/>
    <n v="100.63025724391692"/>
    <n v="35.066677665731021"/>
  </r>
  <r>
    <x v="5"/>
    <x v="0"/>
    <x v="1"/>
    <x v="15"/>
    <m/>
    <s v="Open Cell"/>
    <n v="65"/>
    <s v="3840 x 2160"/>
    <n v="1000000"/>
    <s v="POB"/>
    <s v="PCB"/>
    <n v="9216"/>
    <n v="576"/>
    <n v="8.3620000000000001"/>
    <n v="543.53"/>
    <n v="9.7395053606172119"/>
    <n v="2.9786024238402726"/>
  </r>
  <r>
    <x v="5"/>
    <x v="0"/>
    <x v="1"/>
    <x v="15"/>
    <m/>
    <s v="Open Cell"/>
    <n v="75"/>
    <s v="3840 x 2160"/>
    <n v="1000000"/>
    <s v="POB"/>
    <s v="PCB"/>
    <n v="9600"/>
    <n v="600"/>
    <n v="13.055999999999999"/>
    <n v="979.19999999999993"/>
    <n v="20.245695126409494"/>
    <n v="6.5852282260384145"/>
  </r>
  <r>
    <x v="5"/>
    <x v="0"/>
    <x v="1"/>
    <x v="15"/>
    <m/>
    <s v="Open Cell"/>
    <n v="85"/>
    <s v="3840 x 2160"/>
    <n v="1000000"/>
    <s v="POB"/>
    <s v="PCB"/>
    <n v="16000"/>
    <n v="1000"/>
    <n v="9.2089999999999996"/>
    <n v="782.76499999999999"/>
    <n v="18.342154566694362"/>
    <n v="5.897762460139659"/>
  </r>
  <r>
    <x v="5"/>
    <x v="0"/>
    <x v="1"/>
    <x v="15"/>
    <m/>
    <s v="Open Cell"/>
    <n v="86"/>
    <s v="3840 x 2160"/>
    <n v="1000000"/>
    <s v="POB"/>
    <s v="PCB"/>
    <n v="16000"/>
    <n v="1000"/>
    <n v="0.114"/>
    <n v="9.8040000000000003"/>
    <n v="0.23243513577970329"/>
    <n v="7.3009547231612681E-2"/>
  </r>
  <r>
    <x v="5"/>
    <x v="0"/>
    <x v="1"/>
    <x v="15"/>
    <m/>
    <s v="Open Cell"/>
    <n v="98"/>
    <s v="3840 x 2160"/>
    <n v="1000000"/>
    <s v="POB"/>
    <s v="PCB"/>
    <n v="19200"/>
    <n v="1200"/>
    <n v="2.58"/>
    <n v="252.84"/>
    <n v="6.8308049082872389"/>
    <n v="2.4784819981257988"/>
  </r>
  <r>
    <x v="5"/>
    <x v="0"/>
    <x v="1"/>
    <x v="15"/>
    <m/>
    <s v="Open Cell"/>
    <n v="100"/>
    <s v="3840 x 2160"/>
    <n v="1000000"/>
    <s v="POB"/>
    <s v="PCB"/>
    <n v="19200"/>
    <n v="1200"/>
    <n v="2.508"/>
    <n v="250.8"/>
    <n v="6.9139710480712164"/>
    <n v="2.4093150586432182"/>
  </r>
  <r>
    <x v="5"/>
    <x v="0"/>
    <x v="1"/>
    <x v="4"/>
    <s v="55E8G"/>
    <s v="Open Cell"/>
    <n v="50"/>
    <s v="3840 x 2160"/>
    <n v="400000"/>
    <s v="POB"/>
    <s v="PCB"/>
    <n v="1800"/>
    <n v="180"/>
    <n v="3.7"/>
    <n v="185"/>
    <n v="2.5500092581602378"/>
    <n v="0.8969392045991037"/>
  </r>
  <r>
    <x v="5"/>
    <x v="0"/>
    <x v="1"/>
    <x v="4"/>
    <s v="55E8G"/>
    <s v="Open Cell"/>
    <n v="55"/>
    <s v="3840 x 2160"/>
    <n v="400000"/>
    <s v="POB"/>
    <s v="PCB"/>
    <n v="2000"/>
    <n v="200"/>
    <n v="158.1"/>
    <n v="8695.5"/>
    <n v="131.84305975548961"/>
    <n v="41.988276248528827"/>
  </r>
  <r>
    <x v="5"/>
    <x v="0"/>
    <x v="1"/>
    <x v="4"/>
    <m/>
    <s v="Open Cell"/>
    <n v="98"/>
    <s v="3840 x 2160"/>
    <m/>
    <s v="POB"/>
    <s v="PCB"/>
    <n v="6480"/>
    <n v="1620"/>
    <n v="2.5"/>
    <n v="245"/>
    <n v="6.6189970041543011"/>
    <n v="2.4016298431451535"/>
  </r>
  <r>
    <x v="5"/>
    <x v="0"/>
    <x v="1"/>
    <x v="4"/>
    <m/>
    <s v="Open Cell"/>
    <n v="100"/>
    <s v="3840 x 2160"/>
    <m/>
    <s v="POB"/>
    <s v="PCB"/>
    <n v="6480"/>
    <n v="1620"/>
    <n v="30.93"/>
    <n v="3093"/>
    <n v="85.266796059347186"/>
    <n v="29.712964419391842"/>
  </r>
  <r>
    <x v="5"/>
    <x v="0"/>
    <x v="1"/>
    <x v="4"/>
    <s v="U8KL 65U8KL"/>
    <s v="Open Cell"/>
    <n v="65"/>
    <s v="3840 x 2160"/>
    <m/>
    <s v="POB"/>
    <s v="PCB"/>
    <n v="6400"/>
    <n v="1600"/>
    <n v="178.4"/>
    <n v="11596"/>
    <n v="207.78853818872403"/>
    <n v="63.547317915941711"/>
  </r>
  <r>
    <x v="5"/>
    <x v="0"/>
    <x v="1"/>
    <x v="4"/>
    <s v="U8KL 75U8KL"/>
    <s v="Open Cell"/>
    <n v="75"/>
    <s v="3840 x 2160"/>
    <m/>
    <s v="POB"/>
    <s v="PCB"/>
    <n v="8000"/>
    <n v="2000"/>
    <n v="197.6"/>
    <n v="14820"/>
    <n v="306.41462599406526"/>
    <n v="99.666137979870598"/>
  </r>
  <r>
    <x v="5"/>
    <x v="0"/>
    <x v="1"/>
    <x v="4"/>
    <s v="U8KL 85 U8KL"/>
    <s v="Open Cell"/>
    <n v="85"/>
    <s v="3840 x 2160"/>
    <m/>
    <s v="POB"/>
    <s v="PCB"/>
    <n v="9600"/>
    <n v="2400"/>
    <n v="159.6"/>
    <n v="13566"/>
    <n v="317.88553250563797"/>
    <n v="102.21336612425775"/>
  </r>
  <r>
    <x v="5"/>
    <x v="0"/>
    <x v="1"/>
    <x v="4"/>
    <s v="UX RGB"/>
    <m/>
    <n v="116"/>
    <s v="3840 x 2160"/>
    <m/>
    <s v="RGB COB"/>
    <s v="PCB"/>
    <n v="160000"/>
    <n v="40000"/>
    <n v="0.08"/>
    <n v="9.2799999999999994"/>
    <n v="0.29676042878100883"/>
    <n v="7.6852154980644932E-2"/>
  </r>
  <r>
    <x v="5"/>
    <x v="0"/>
    <x v="1"/>
    <x v="14"/>
    <s v="XLED FV1 65"/>
    <s v="Open Cell"/>
    <n v="43"/>
    <s v="3840 x 2160"/>
    <m/>
    <s v="POB"/>
    <s v="PCB"/>
    <n v="4000"/>
    <n v="500"/>
    <n v="2.7549999999999999"/>
    <n v="118.46499999999999"/>
    <n v="1.4042956120023742"/>
    <n v="0.98135011691939134"/>
  </r>
  <r>
    <x v="5"/>
    <x v="0"/>
    <x v="1"/>
    <x v="14"/>
    <s v="XLED FV1 75"/>
    <s v="Open Cell"/>
    <n v="50"/>
    <s v="3840 x 2160"/>
    <m/>
    <s v="POB"/>
    <s v="PCB"/>
    <n v="5929.950586864823"/>
    <n v="494.16254890540188"/>
    <n v="4.8550000000000004"/>
    <n v="242.75000000000003"/>
    <n v="3.3460256617210686"/>
    <n v="2.448780869900161"/>
  </r>
  <r>
    <x v="5"/>
    <x v="0"/>
    <x v="1"/>
    <x v="14"/>
    <s v="XLED EP1 55"/>
    <s v="Open Cell"/>
    <n v="55"/>
    <s v="3840 x 2160"/>
    <m/>
    <s v="COB"/>
    <s v="PCB"/>
    <n v="8000"/>
    <n v="2000"/>
    <n v="4.0839999999999996"/>
    <n v="224.61999999999998"/>
    <n v="3.4057372298635014"/>
    <n v="1.0846307412965952"/>
  </r>
  <r>
    <x v="5"/>
    <x v="0"/>
    <x v="1"/>
    <x v="14"/>
    <s v="XLED EP1 65"/>
    <s v="Open Cell"/>
    <n v="65"/>
    <s v="3840 x 2160"/>
    <m/>
    <s v="COB"/>
    <s v="PCB"/>
    <n v="8000"/>
    <n v="2000"/>
    <n v="1.9079999999999999"/>
    <n v="124.02"/>
    <n v="2.2223123927359052"/>
    <n v="0.67964283959426453"/>
  </r>
  <r>
    <x v="5"/>
    <x v="0"/>
    <x v="1"/>
    <x v="14"/>
    <s v="XLED EP1 70"/>
    <s v="Open Cell"/>
    <n v="70"/>
    <s v="3840 x 2160"/>
    <m/>
    <s v="COB"/>
    <s v="PCB"/>
    <n v="8000"/>
    <n v="2000"/>
    <n v="0.17199999999999999"/>
    <n v="12.04"/>
    <n v="0.23234030300296732"/>
    <n v="6.7394352857041331E-2"/>
  </r>
  <r>
    <x v="5"/>
    <x v="0"/>
    <x v="1"/>
    <x v="14"/>
    <s v="XLED EP1 75"/>
    <s v="Open Cell"/>
    <n v="75"/>
    <s v="3840 x 2160"/>
    <m/>
    <s v="COB"/>
    <s v="PCB"/>
    <n v="8000"/>
    <n v="2000"/>
    <n v="0.30399999999999999"/>
    <n v="22.8"/>
    <n v="0.4714071169139466"/>
    <n v="0.15333251996903169"/>
  </r>
  <r>
    <x v="5"/>
    <x v="0"/>
    <x v="1"/>
    <x v="8"/>
    <s v="5 SE"/>
    <m/>
    <n v="65"/>
    <s v="3840 x 2160"/>
    <n v="1000000"/>
    <s v="COB"/>
    <s v="PCB"/>
    <n v="37440"/>
    <n v="2340"/>
    <n v="0.02"/>
    <n v="1.3"/>
    <n v="2.3294679169139468E-2"/>
    <n v="7.1241387798140939E-3"/>
  </r>
  <r>
    <x v="5"/>
    <x v="0"/>
    <x v="1"/>
    <x v="8"/>
    <s v="S6 Pro"/>
    <s v="BOE"/>
    <n v="65"/>
    <s v="3840 x 2160"/>
    <n v="1000000"/>
    <s v="POB"/>
    <s v="PCB"/>
    <n v="3696"/>
    <n v="231"/>
    <n v="14.7"/>
    <n v="955.5"/>
    <n v="17.121589189317504"/>
    <n v="5.2362420031633583"/>
  </r>
  <r>
    <x v="5"/>
    <x v="0"/>
    <x v="1"/>
    <x v="8"/>
    <s v="S6 Pro"/>
    <s v="BOE"/>
    <n v="75"/>
    <s v="3840 x 2160"/>
    <n v="1000000"/>
    <s v="POB"/>
    <s v="PCB"/>
    <n v="4992"/>
    <n v="312"/>
    <n v="4.8"/>
    <n v="360"/>
    <n v="7.4432702670623145"/>
    <n v="2.4210397889847113"/>
  </r>
  <r>
    <x v="5"/>
    <x v="0"/>
    <x v="1"/>
    <x v="8"/>
    <s v="S6 Pro"/>
    <s v="BOE"/>
    <n v="98"/>
    <s v="3840 x 2160"/>
    <n v="1000000"/>
    <s v="POB"/>
    <s v="PCB"/>
    <n v="16080"/>
    <n v="1005"/>
    <n v="0.6"/>
    <n v="58.8"/>
    <n v="1.5885592809970324"/>
    <n v="0.57639116235483689"/>
  </r>
  <r>
    <x v="5"/>
    <x v="0"/>
    <x v="1"/>
    <x v="33"/>
    <s v="M80F"/>
    <m/>
    <n v="65"/>
    <s v="3840 x 2160"/>
    <m/>
    <s v="POB"/>
    <s v="PCB"/>
    <n v="4000"/>
    <n v="1000"/>
    <n v="4.1779999999999999"/>
    <n v="271.57"/>
    <n v="4.8662584784332346"/>
    <n v="1.488232591103164"/>
  </r>
  <r>
    <x v="5"/>
    <x v="0"/>
    <x v="1"/>
    <x v="33"/>
    <s v="M80F"/>
    <m/>
    <n v="100"/>
    <s v="3840 x 2160"/>
    <m/>
    <s v="COB"/>
    <s v="PCB"/>
    <n v="17472"/>
    <n v="1092"/>
    <n v="0.80500000000000005"/>
    <n v="80.5"/>
    <n v="2.2191972462908014"/>
    <n v="0.77332480949273952"/>
  </r>
  <r>
    <x v="5"/>
    <x v="0"/>
    <x v="1"/>
    <x v="33"/>
    <m/>
    <m/>
    <n v="75"/>
    <s v="3840 x 2160"/>
    <m/>
    <s v="POB"/>
    <s v="PCB"/>
    <n v="4096"/>
    <n v="1024"/>
    <n v="6.1070000000000002"/>
    <n v="458.02500000000003"/>
    <n v="9.4700107335311579"/>
    <n v="3.080268748193673"/>
  </r>
  <r>
    <x v="5"/>
    <x v="0"/>
    <x v="1"/>
    <x v="33"/>
    <m/>
    <m/>
    <n v="85"/>
    <s v="3840 x 2160"/>
    <m/>
    <s v="POB"/>
    <s v="PCB"/>
    <n v="9600"/>
    <n v="2400"/>
    <n v="4.6079999999999997"/>
    <n v="391.67999999999995"/>
    <n v="9.1780484573056356"/>
    <n v="2.9511227512567646"/>
  </r>
  <r>
    <x v="5"/>
    <x v="0"/>
    <x v="1"/>
    <x v="21"/>
    <m/>
    <m/>
    <n v="55"/>
    <s v="3840 x 2160"/>
    <m/>
    <s v="POB"/>
    <s v="PCB"/>
    <n v="6528"/>
    <n v="408"/>
    <n v="50.603999999999999"/>
    <n v="2783.22"/>
    <n v="42.199786185115727"/>
    <n v="13.439435365468391"/>
  </r>
  <r>
    <x v="5"/>
    <x v="0"/>
    <x v="1"/>
    <x v="21"/>
    <m/>
    <m/>
    <n v="65"/>
    <s v="3840 x 2160"/>
    <m/>
    <s v="COB"/>
    <s v="PCB"/>
    <n v="8512"/>
    <n v="532"/>
    <n v="138.77099999999999"/>
    <n v="9020.1149999999998"/>
    <n v="161.63129614903264"/>
    <n v="49.43119313067907"/>
  </r>
  <r>
    <x v="5"/>
    <x v="0"/>
    <x v="1"/>
    <x v="21"/>
    <m/>
    <m/>
    <n v="75"/>
    <s v="3840 x 2160"/>
    <m/>
    <s v="COB"/>
    <s v="PCB"/>
    <n v="16384"/>
    <n v="1024"/>
    <n v="174.55"/>
    <n v="13091.25"/>
    <n v="270.67142189910982"/>
    <n v="88.04010315985029"/>
  </r>
  <r>
    <x v="5"/>
    <x v="0"/>
    <x v="1"/>
    <x v="21"/>
    <m/>
    <m/>
    <n v="100"/>
    <s v="3840 x 2160"/>
    <m/>
    <s v="COB"/>
    <s v="PCB"/>
    <n v="17472"/>
    <n v="1092"/>
    <n v="9"/>
    <n v="900"/>
    <n v="24.810900890207716"/>
    <n v="8.645867435322554"/>
  </r>
  <r>
    <x v="5"/>
    <x v="0"/>
    <x v="1"/>
    <x v="21"/>
    <m/>
    <m/>
    <n v="85"/>
    <s v="3840 x 2160"/>
    <m/>
    <s v="COB"/>
    <s v="PCB"/>
    <n v="14400"/>
    <n v="900"/>
    <n v="119.4"/>
    <n v="10149"/>
    <n v="237.81662018278931"/>
    <n v="76.4678942057417"/>
  </r>
  <r>
    <x v="5"/>
    <x v="0"/>
    <x v="1"/>
    <x v="17"/>
    <m/>
    <s v="Open Cell"/>
    <n v="55"/>
    <s v="3840 x 2160"/>
    <n v="1000000"/>
    <s v="POB"/>
    <s v="PCB"/>
    <n v="6804.6390532544374"/>
    <n v="567.05325443786978"/>
    <n v="9"/>
    <n v="495"/>
    <n v="7.5052975192878337"/>
    <n v="2.3902244543754549"/>
  </r>
  <r>
    <x v="5"/>
    <x v="0"/>
    <x v="1"/>
    <x v="17"/>
    <m/>
    <s v="Open Cell"/>
    <n v="65"/>
    <s v="3840 x 2160"/>
    <n v="1000000"/>
    <s v="POB"/>
    <s v="PCB"/>
    <n v="9504"/>
    <n v="792"/>
    <n v="12.4"/>
    <n v="806"/>
    <n v="14.442701084866469"/>
    <n v="4.416966043484738"/>
  </r>
  <r>
    <x v="5"/>
    <x v="0"/>
    <x v="1"/>
    <x v="17"/>
    <m/>
    <s v="Open Cell"/>
    <n v="75"/>
    <s v="3840 x 2160"/>
    <n v="1000000"/>
    <s v="COB"/>
    <s v="PCB"/>
    <n v="13685.759999999997"/>
    <n v="1140.4799999999998"/>
    <n v="18"/>
    <n v="1350"/>
    <n v="27.912263501483679"/>
    <n v="9.0788992086926665"/>
  </r>
  <r>
    <x v="5"/>
    <x v="0"/>
    <x v="1"/>
    <x v="17"/>
    <m/>
    <s v="Open Cell"/>
    <n v="85"/>
    <s v="3840 x 2160"/>
    <n v="1000000"/>
    <s v="COB"/>
    <s v="PCB"/>
    <n v="17578.598399999999"/>
    <n v="1464.8832"/>
    <n v="20"/>
    <n v="1700"/>
    <n v="39.835279762611272"/>
    <n v="12.808692496774155"/>
  </r>
  <r>
    <x v="5"/>
    <x v="0"/>
    <x v="1"/>
    <x v="17"/>
    <m/>
    <s v="Open Cell"/>
    <n v="100"/>
    <s v="3840 x 2160"/>
    <n v="1000000"/>
    <s v="COB"/>
    <s v="PCB"/>
    <n v="20000"/>
    <n v="2000"/>
    <n v="4.4000000000000004"/>
    <n v="440.00000000000006"/>
    <n v="12.129773768545995"/>
    <n v="4.2268685239354706"/>
  </r>
  <r>
    <x v="5"/>
    <x v="1"/>
    <x v="2"/>
    <x v="3"/>
    <s v="Creator Z16"/>
    <s v="AUO"/>
    <n v="16"/>
    <s v="2560 x 1600"/>
    <n v="1000000"/>
    <s v="COB"/>
    <s v="FPC"/>
    <n v="4000"/>
    <n v="1152"/>
    <n v="35"/>
    <n v="560"/>
    <n v="2.5980375730337077"/>
    <n v="4.5061233412409001"/>
  </r>
  <r>
    <x v="5"/>
    <x v="1"/>
    <x v="2"/>
    <x v="3"/>
    <s v="Creator 17&quot;"/>
    <s v="AUO"/>
    <n v="17.3"/>
    <s v="3840 x 2160"/>
    <n v="1000000"/>
    <s v="COB"/>
    <s v="FPC"/>
    <n v="10000"/>
    <n v="240"/>
    <n v="5"/>
    <n v="86.5"/>
    <n v="0.41253636263501481"/>
    <n v="0.73218684891018659"/>
  </r>
  <r>
    <x v="5"/>
    <x v="1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2.1965605467305593"/>
  </r>
  <r>
    <x v="5"/>
    <x v="1"/>
    <x v="2"/>
    <x v="3"/>
    <s v="Titan 18X / Raider 18HX / Stealth 18 AI Studio"/>
    <m/>
    <n v="18"/>
    <s v="3840 x 2400"/>
    <n v="1000000"/>
    <s v="COB"/>
    <s v="FPC"/>
    <n v="4000"/>
    <n v="1000"/>
    <n v="35"/>
    <n v="630"/>
    <n v="3.2881413033707863"/>
    <n v="5.1253079423713057"/>
  </r>
  <r>
    <x v="5"/>
    <x v="1"/>
    <x v="2"/>
    <x v="3"/>
    <s v="Stealth A16 AI+ / Creeatir A16 AI+"/>
    <s v="AUO"/>
    <n v="16"/>
    <s v="3840 x 2400"/>
    <m/>
    <s v="COB"/>
    <s v="FPC"/>
    <n v="4000"/>
    <n v="1000"/>
    <n v="15"/>
    <n v="240"/>
    <n v="1.1134446741573032"/>
    <n v="1.9311957176746715"/>
  </r>
  <r>
    <x v="5"/>
    <x v="1"/>
    <x v="2"/>
    <x v="0"/>
    <s v="Macbook"/>
    <s v="LGD/Sharp"/>
    <n v="14.2"/>
    <s v="3024 x 1964"/>
    <n v="1000000"/>
    <s v="COB"/>
    <s v="FPC"/>
    <n v="10384"/>
    <n v="2596"/>
    <n v="950"/>
    <n v="13490"/>
    <n v="56.452751126913256"/>
    <n v="155.42899263658151"/>
  </r>
  <r>
    <x v="5"/>
    <x v="1"/>
    <x v="2"/>
    <x v="0"/>
    <s v="Macbook Pro"/>
    <s v="LGD/Sharp"/>
    <n v="16.2"/>
    <s v="3456 x 2234"/>
    <n v="1000000"/>
    <s v="COB"/>
    <s v="FPC"/>
    <n v="10384"/>
    <n v="2596"/>
    <n v="550"/>
    <n v="8910"/>
    <n v="42.456066228570492"/>
    <n v="104.6339607712605"/>
  </r>
  <r>
    <x v="5"/>
    <x v="1"/>
    <x v="2"/>
    <x v="13"/>
    <s v="AERO 16"/>
    <s v="AUO"/>
    <n v="16"/>
    <s v="2560 x 1600"/>
    <n v="1000000"/>
    <s v="COB"/>
    <s v="FPC"/>
    <n v="4000"/>
    <n v="1152"/>
    <n v="20"/>
    <n v="320"/>
    <n v="1.4845928988764043"/>
    <n v="2.5749276235662282"/>
  </r>
  <r>
    <x v="5"/>
    <x v="1"/>
    <x v="2"/>
    <x v="13"/>
    <s v="AERO 17"/>
    <s v="AUO"/>
    <n v="17.3"/>
    <s v="3840 x 2160"/>
    <n v="1000000"/>
    <s v="COB"/>
    <s v="FPC"/>
    <n v="4000"/>
    <n v="1152"/>
    <n v="25"/>
    <n v="432.5"/>
    <n v="2.0626818131750739"/>
    <n v="3.660934244550933"/>
  </r>
  <r>
    <x v="5"/>
    <x v="1"/>
    <x v="2"/>
    <x v="7"/>
    <s v="PREDATOR HELIOS 500"/>
    <s v="AUO"/>
    <n v="17.3"/>
    <s v="3840 x 2160"/>
    <n v="1000000"/>
    <s v="COB"/>
    <s v="FPC"/>
    <n v="4000"/>
    <n v="1152"/>
    <n v="25"/>
    <n v="432.5"/>
    <n v="2.0626818131750739"/>
    <n v="3.660934244550933"/>
  </r>
  <r>
    <x v="5"/>
    <x v="1"/>
    <x v="2"/>
    <x v="7"/>
    <s v="PREDATOR HELIOS 500"/>
    <s v="AUO"/>
    <n v="16"/>
    <s v="2560 x 1600"/>
    <n v="1000000"/>
    <s v="COB"/>
    <s v="FPC"/>
    <n v="4000"/>
    <n v="1152"/>
    <n v="45"/>
    <n v="720"/>
    <n v="3.3403340224719105"/>
    <n v="5.7935871530240135"/>
  </r>
  <r>
    <x v="5"/>
    <x v="1"/>
    <x v="2"/>
    <x v="7"/>
    <s v="PREDATOR HELIOS 500"/>
    <s v="AUO"/>
    <n v="18"/>
    <s v="2560 x 1600"/>
    <n v="1000000"/>
    <s v="COB"/>
    <s v="FPC"/>
    <n v="4000"/>
    <n v="1152"/>
    <n v="30"/>
    <n v="540"/>
    <n v="2.8184068314606736"/>
    <n v="4.3931210934611187"/>
  </r>
  <r>
    <x v="5"/>
    <x v="1"/>
    <x v="2"/>
    <x v="7"/>
    <s v="Predator Triton 17 X (PTX17-71) "/>
    <s v="AUO"/>
    <n v="17"/>
    <s v="2560 x 1600"/>
    <n v="1000000"/>
    <s v="COB"/>
    <s v="FPC"/>
    <n v="4000"/>
    <n v="1152"/>
    <n v="30"/>
    <n v="510"/>
    <n v="2.513949303370786"/>
    <n v="4.3931210934611187"/>
  </r>
  <r>
    <x v="5"/>
    <x v="1"/>
    <x v="2"/>
    <x v="7"/>
    <s v="Predator Triton 14 (PT14-51)"/>
    <s v="AUO"/>
    <n v="14"/>
    <s v="2560 x 1600"/>
    <n v="1000000"/>
    <s v="COB"/>
    <s v="FPC"/>
    <n v="4000"/>
    <n v="1152"/>
    <n v="30"/>
    <n v="420"/>
    <n v="1.7049621573033702"/>
    <n v="3.4662487240314612"/>
  </r>
  <r>
    <x v="5"/>
    <x v="1"/>
    <x v="2"/>
    <x v="2"/>
    <s v="ROG Flow X16"/>
    <s v="AUO"/>
    <n v="16.2"/>
    <s v="2560 x 1600"/>
    <n v="1000000"/>
    <s v="COB"/>
    <s v="FPC"/>
    <n v="4000"/>
    <n v="512"/>
    <n v="40"/>
    <n v="648"/>
    <n v="3.0438793779775271"/>
    <n v="5.1498552471324563"/>
  </r>
  <r>
    <x v="5"/>
    <x v="1"/>
    <x v="2"/>
    <x v="2"/>
    <s v="ROG Zephyrus Duo 16"/>
    <s v="AUO"/>
    <n v="16.2"/>
    <s v="3456 x 2234"/>
    <n v="1000000"/>
    <s v="COB"/>
    <s v="FPC"/>
    <n v="4000"/>
    <n v="512"/>
    <n v="25"/>
    <n v="405"/>
    <n v="1.9298211922077495"/>
    <n v="3.576288366064206"/>
  </r>
  <r>
    <x v="5"/>
    <x v="1"/>
    <x v="2"/>
    <x v="2"/>
    <s v="Strix Scar 18"/>
    <s v="AUO"/>
    <n v="18"/>
    <s v="2560 x 1600"/>
    <n v="1000000"/>
    <s v="COB"/>
    <s v="FPC"/>
    <n v="9216"/>
    <n v="2304"/>
    <n v="25"/>
    <n v="450"/>
    <n v="2.3486723595505619"/>
    <n v="3.660934244550933"/>
  </r>
  <r>
    <x v="5"/>
    <x v="1"/>
    <x v="2"/>
    <x v="22"/>
    <s v="Legion 7i &amp; 7"/>
    <m/>
    <n v="16.2"/>
    <s v="2560 x 1600"/>
    <n v="1000000"/>
    <s v="COB"/>
    <s v="FPC"/>
    <n v="4000"/>
    <n v="512"/>
    <n v="95"/>
    <n v="1539"/>
    <n v="7.229213522696627"/>
    <n v="12.230906211939585"/>
  </r>
  <r>
    <x v="5"/>
    <x v="1"/>
    <x v="2"/>
    <x v="22"/>
    <s v="Slim Pro 9i"/>
    <s v="CSOT"/>
    <n v="16"/>
    <s v="3200 x 2000"/>
    <n v="1000000"/>
    <s v="COB"/>
    <s v="FPC"/>
    <n v="4000"/>
    <n v="1000"/>
    <n v="35"/>
    <n v="560"/>
    <n v="2.5980375730337077"/>
    <n v="5.0068037124898881"/>
  </r>
  <r>
    <x v="5"/>
    <x v="1"/>
    <x v="2"/>
    <x v="22"/>
    <s v="Slim Pro 9i"/>
    <s v="CSOT"/>
    <n v="14.5"/>
    <s v="3072 x 1920"/>
    <n v="1000000"/>
    <s v="COB"/>
    <s v="FPC"/>
    <n v="4000"/>
    <n v="1000"/>
    <n v="60"/>
    <n v="870"/>
    <n v="3.6578397303370771"/>
    <n v="7.2791223204660689"/>
  </r>
  <r>
    <x v="5"/>
    <x v="1"/>
    <x v="2"/>
    <x v="22"/>
    <s v="Yoga Pro 9i"/>
    <s v="CSOT"/>
    <n v="16"/>
    <s v="3200 x 2000"/>
    <n v="1000000"/>
    <s v="COB"/>
    <s v="FPC"/>
    <n v="6144"/>
    <n v="1536"/>
    <n v="40"/>
    <n v="640"/>
    <n v="2.9691857977528087"/>
    <n v="5.7220613857027294"/>
  </r>
  <r>
    <x v="5"/>
    <x v="1"/>
    <x v="2"/>
    <x v="24"/>
    <s v="911Zero"/>
    <s v="BOE"/>
    <n v="15.6"/>
    <s v="3840 x 2160"/>
    <n v="1000000"/>
    <s v="COB"/>
    <s v="FPC"/>
    <n v="10000"/>
    <n v="1152"/>
    <n v="30"/>
    <n v="468"/>
    <n v="2.0126602802136491"/>
    <n v="4.2915460392770477"/>
  </r>
  <r>
    <x v="5"/>
    <x v="1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5.7220613857027294"/>
  </r>
  <r>
    <x v="5"/>
    <x v="1"/>
    <x v="2"/>
    <x v="28"/>
    <s v="Blade 18"/>
    <s v="BOE"/>
    <n v="18"/>
    <s v="2560 x 1600"/>
    <n v="1000000"/>
    <s v="COB"/>
    <s v="FPC"/>
    <n v="8000"/>
    <n v="2000"/>
    <n v="15"/>
    <n v="270"/>
    <n v="1.4092034157303368"/>
    <n v="2.1965605467305593"/>
  </r>
  <r>
    <x v="5"/>
    <x v="1"/>
    <x v="2"/>
    <x v="30"/>
    <s v="OMEN Transcend 16"/>
    <s v="AUO"/>
    <n v="16.100000000000001"/>
    <s v="2560 x 1440"/>
    <n v="1000000"/>
    <s v="COB"/>
    <s v="FPC"/>
    <n v="4000"/>
    <n v="1000"/>
    <n v="40"/>
    <n v="644"/>
    <n v="2.8583260532225521"/>
    <n v="5.1498552471324563"/>
  </r>
  <r>
    <x v="5"/>
    <x v="1"/>
    <x v="2"/>
    <x v="34"/>
    <s v="Yosemite 16 Ultra"/>
    <m/>
    <n v="16"/>
    <s v="2560 x 1600"/>
    <n v="1000000"/>
    <s v="COB"/>
    <s v="FPC"/>
    <n v="4000"/>
    <n v="1000"/>
    <n v="5"/>
    <n v="80"/>
    <n v="0.37114822471910108"/>
    <n v="0.64373190589155704"/>
  </r>
  <r>
    <x v="5"/>
    <x v="1"/>
    <x v="0"/>
    <x v="0"/>
    <s v="XDR"/>
    <s v="LGD"/>
    <n v="31.5"/>
    <s v="6016 x 3384"/>
    <n v="1000000"/>
    <s v="POB"/>
    <s v="PCB"/>
    <n v="576"/>
    <n v="576"/>
    <n v="1.5"/>
    <n v="47.25"/>
    <n v="0.41031027347181004"/>
    <n v="0.77792399999999995"/>
  </r>
  <r>
    <x v="5"/>
    <x v="1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3.6159059999999998"/>
  </r>
  <r>
    <x v="5"/>
    <x v="1"/>
    <x v="0"/>
    <x v="2"/>
    <s v="PG32UQX"/>
    <s v="AUO"/>
    <n v="31.5"/>
    <s v="3840 x 2160"/>
    <n v="1000000"/>
    <s v="POB"/>
    <s v="PCB"/>
    <n v="4608"/>
    <n v="576"/>
    <n v="15"/>
    <n v="472.5"/>
    <n v="4.1031027347181004"/>
    <n v="3.6159059999999998"/>
  </r>
  <r>
    <x v="5"/>
    <x v="1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4.8212079999999995"/>
  </r>
  <r>
    <x v="5"/>
    <x v="1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2.679516"/>
  </r>
  <r>
    <x v="5"/>
    <x v="1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3.6159059999999998"/>
  </r>
  <r>
    <x v="5"/>
    <x v="1"/>
    <x v="0"/>
    <x v="7"/>
    <s v="X27S"/>
    <s v="AUO"/>
    <n v="27"/>
    <s v="3840 x 2160"/>
    <n v="1000000"/>
    <s v="POB"/>
    <s v="PCB"/>
    <n v="2304"/>
    <n v="512"/>
    <n v="15"/>
    <n v="405"/>
    <n v="3.0145244581602371"/>
    <n v="2.8956059999999999"/>
  </r>
  <r>
    <x v="5"/>
    <x v="1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4106039999999997"/>
  </r>
  <r>
    <x v="5"/>
    <x v="1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3.6159059999999998"/>
  </r>
  <r>
    <x v="5"/>
    <x v="1"/>
    <x v="0"/>
    <x v="7"/>
    <s v="Predator X32Q FS"/>
    <s v="AUO"/>
    <n v="31.5"/>
    <s v="3440 x 1440"/>
    <n v="1000000"/>
    <s v="POB"/>
    <s v="PCB"/>
    <n v="2304"/>
    <n v="1152"/>
    <n v="15"/>
    <n v="472.5"/>
    <n v="3.4202750649332718"/>
    <n v="3.6159059999999998"/>
  </r>
  <r>
    <x v="5"/>
    <x v="1"/>
    <x v="0"/>
    <x v="7"/>
    <s v="Predator X34 V3"/>
    <s v="AUO"/>
    <n v="34"/>
    <s v="3440 x 1440"/>
    <n v="1000000"/>
    <s v="POB"/>
    <s v="PCB"/>
    <n v="9216"/>
    <n v="2304"/>
    <n v="5"/>
    <n v="170"/>
    <n v="1.3282398505292223"/>
    <n v="1.4454020000000001"/>
  </r>
  <r>
    <x v="5"/>
    <x v="1"/>
    <x v="0"/>
    <x v="7"/>
    <s v="Predator Z57"/>
    <s v="AUO"/>
    <n v="57"/>
    <s v="7680 x 2160"/>
    <n v="1000000"/>
    <s v="POB"/>
    <s v="PCB"/>
    <n v="9216"/>
    <n v="2304"/>
    <n v="3"/>
    <n v="171"/>
    <n v="1.6389609608687781"/>
    <n v="1.1956979999999999"/>
  </r>
  <r>
    <x v="5"/>
    <x v="1"/>
    <x v="0"/>
    <x v="18"/>
    <s v="EX321UX"/>
    <s v="AUO"/>
    <n v="32"/>
    <s v="3840 x 2160"/>
    <n v="1000000"/>
    <s v="POB"/>
    <s v="PCB"/>
    <n v="4608"/>
    <n v="1152"/>
    <n v="10"/>
    <n v="320"/>
    <n v="2.8229291679525219"/>
    <n v="2.4106039999999997"/>
  </r>
  <r>
    <x v="5"/>
    <x v="1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3.6159059999999998"/>
  </r>
  <r>
    <x v="5"/>
    <x v="1"/>
    <x v="0"/>
    <x v="10"/>
    <s v="AG274QXM"/>
    <s v="LGD"/>
    <n v="27"/>
    <s v="3840 x 2160"/>
    <n v="80000000"/>
    <s v="POB"/>
    <s v="PCB"/>
    <n v="2304"/>
    <n v="576"/>
    <n v="35"/>
    <n v="945"/>
    <n v="7.0338904023738866"/>
    <n v="6.7564139999999986"/>
  </r>
  <r>
    <x v="5"/>
    <x v="1"/>
    <x v="0"/>
    <x v="10"/>
    <s v="AG274QGM"/>
    <s v="LGD"/>
    <n v="27"/>
    <s v="2560 x 1440"/>
    <n v="1000000"/>
    <s v="POB"/>
    <s v="PCB"/>
    <n v="2304"/>
    <n v="576"/>
    <n v="15"/>
    <n v="405"/>
    <n v="3.0145244581602371"/>
    <n v="2.679516"/>
  </r>
  <r>
    <x v="5"/>
    <x v="1"/>
    <x v="0"/>
    <x v="10"/>
    <s v="AG274QZM"/>
    <s v="LGD"/>
    <n v="27"/>
    <s v="2560 x 1440"/>
    <n v="1000000"/>
    <s v="POB"/>
    <s v="PCB"/>
    <n v="2304"/>
    <n v="576"/>
    <n v="30"/>
    <n v="810"/>
    <n v="6.0290489163204741"/>
    <n v="5.359032"/>
  </r>
  <r>
    <x v="5"/>
    <x v="1"/>
    <x v="0"/>
    <x v="10"/>
    <s v="AG3444UXM"/>
    <s v="BOE"/>
    <n v="34"/>
    <s v="3440 x 1440"/>
    <n v="1000000"/>
    <s v="POB"/>
    <s v="PCB"/>
    <n v="4608"/>
    <n v="1152"/>
    <n v="30"/>
    <n v="1020"/>
    <n v="7.9694391031753327"/>
    <n v="8.6724119999999996"/>
  </r>
  <r>
    <x v="5"/>
    <x v="1"/>
    <x v="0"/>
    <x v="10"/>
    <s v="PD32M"/>
    <s v="AUO"/>
    <n v="31.5"/>
    <s v="3840 x 2160"/>
    <n v="1000000"/>
    <s v="POB"/>
    <s v="PCB"/>
    <n v="2304"/>
    <n v="576"/>
    <n v="20"/>
    <n v="630"/>
    <n v="5.4708036462908005"/>
    <n v="4.8212079999999995"/>
  </r>
  <r>
    <x v="5"/>
    <x v="1"/>
    <x v="0"/>
    <x v="10"/>
    <s v="Q27G3XMN"/>
    <s v="BOE"/>
    <n v="27"/>
    <s v="2560 x 1440"/>
    <n v="1000000"/>
    <s v="POB"/>
    <s v="PCB"/>
    <n v="2304"/>
    <n v="576"/>
    <n v="20"/>
    <n v="540"/>
    <n v="4.0193659442136491"/>
    <n v="3.5726880000000003"/>
  </r>
  <r>
    <x v="5"/>
    <x v="1"/>
    <x v="0"/>
    <x v="10"/>
    <s v="Q27G4"/>
    <s v="BOE"/>
    <n v="27"/>
    <s v="2560 x 1440"/>
    <n v="1000000"/>
    <s v="POB"/>
    <s v="PCB"/>
    <n v="4608"/>
    <n v="1152"/>
    <n v="15"/>
    <n v="405"/>
    <n v="3.0145244581602371"/>
    <n v="2.679516"/>
  </r>
  <r>
    <x v="5"/>
    <x v="1"/>
    <x v="0"/>
    <x v="10"/>
    <s v="U32G4ZMN"/>
    <s v="BOE"/>
    <n v="31.5"/>
    <s v="3840 x 2160"/>
    <n v="1000000"/>
    <s v="POB"/>
    <s v="PCB"/>
    <n v="4608"/>
    <n v="1152"/>
    <n v="5"/>
    <n v="157.5"/>
    <n v="1.3677009115727001"/>
    <n v="1.2053019999999999"/>
  </r>
  <r>
    <x v="5"/>
    <x v="1"/>
    <x v="0"/>
    <x v="12"/>
    <s v="279P2MRX"/>
    <s v="LGD"/>
    <n v="27"/>
    <s v="3840 x 2160"/>
    <n v="80000000"/>
    <s v="POB"/>
    <s v="PCB"/>
    <n v="2304"/>
    <n v="576"/>
    <n v="20"/>
    <n v="540"/>
    <n v="4.0193659442136491"/>
    <n v="3.8608079999999996"/>
  </r>
  <r>
    <x v="5"/>
    <x v="1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3.8608079999999996"/>
  </r>
  <r>
    <x v="5"/>
    <x v="1"/>
    <x v="0"/>
    <x v="12"/>
    <s v="32M2N6800M"/>
    <s v="LGD"/>
    <n v="31.5"/>
    <s v="3840 x 2160"/>
    <n v="80000000"/>
    <s v="POB"/>
    <s v="PCB"/>
    <n v="2304"/>
    <n v="1152"/>
    <n v="15"/>
    <n v="472.5"/>
    <n v="4.1031027347181004"/>
    <n v="3.6159059999999998"/>
  </r>
  <r>
    <x v="5"/>
    <x v="1"/>
    <x v="0"/>
    <x v="12"/>
    <s v="34M2C7600MV"/>
    <s v="BOE"/>
    <n v="34"/>
    <s v="3440x1440"/>
    <n v="80000000"/>
    <s v="POB"/>
    <s v="PCB"/>
    <n v="4608"/>
    <n v="1152"/>
    <n v="10"/>
    <n v="340"/>
    <n v="3.618852544932293"/>
    <n v="2.8908040000000002"/>
  </r>
  <r>
    <x v="5"/>
    <x v="1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4.8212079999999995"/>
  </r>
  <r>
    <x v="5"/>
    <x v="1"/>
    <x v="0"/>
    <x v="5"/>
    <s v="Odyssey Neo G9"/>
    <s v="CSOT"/>
    <n v="49"/>
    <s v="5120 x 1440"/>
    <n v="1000000"/>
    <s v="POB"/>
    <s v="PCB"/>
    <n v="5000"/>
    <n v="1152"/>
    <n v="10"/>
    <n v="490"/>
    <n v="4.0372886704072384"/>
    <n v="3.3133799999999995"/>
  </r>
  <r>
    <x v="5"/>
    <x v="1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2.4106039999999997"/>
  </r>
  <r>
    <x v="5"/>
    <x v="1"/>
    <x v="0"/>
    <x v="19"/>
    <m/>
    <s v="HKC"/>
    <n v="27"/>
    <s v="3840 x 2160"/>
    <s v="TBD"/>
    <s v="POB"/>
    <s v="PCB"/>
    <n v="5000"/>
    <n v="1152"/>
    <n v="25"/>
    <n v="675"/>
    <n v="5.0242074302670616"/>
    <n v="4.8260099999999992"/>
  </r>
  <r>
    <x v="5"/>
    <x v="1"/>
    <x v="0"/>
    <x v="19"/>
    <m/>
    <s v="HKC"/>
    <n v="31.5"/>
    <s v="3840 x 2160"/>
    <s v="TBD"/>
    <s v="POB"/>
    <s v="PCB"/>
    <n v="5000"/>
    <n v="1152"/>
    <n v="20"/>
    <n v="630"/>
    <n v="5.4708036462908005"/>
    <n v="4.8212079999999995"/>
  </r>
  <r>
    <x v="5"/>
    <x v="1"/>
    <x v="0"/>
    <x v="3"/>
    <s v="MEG271G"/>
    <s v="AUO"/>
    <n v="27"/>
    <s v="3840 x 2160"/>
    <n v="1000000"/>
    <s v="POB"/>
    <s v="PCB"/>
    <n v="2304"/>
    <n v="576"/>
    <n v="25"/>
    <n v="675"/>
    <n v="5.0242074302670616"/>
    <n v="4.4658599999999993"/>
  </r>
  <r>
    <x v="5"/>
    <x v="1"/>
    <x v="0"/>
    <x v="20"/>
    <s v="M27P20"/>
    <m/>
    <n v="27"/>
    <s v="3840 x 2160"/>
    <s v="TBD"/>
    <s v="POB"/>
    <s v="PCB"/>
    <n v="5000"/>
    <n v="1152"/>
    <n v="20"/>
    <n v="540"/>
    <n v="4.0193659442136491"/>
    <n v="3.8608079999999996"/>
  </r>
  <r>
    <x v="5"/>
    <x v="1"/>
    <x v="0"/>
    <x v="20"/>
    <s v="M32P10"/>
    <m/>
    <n v="31.5"/>
    <s v="3840 x 2160"/>
    <s v="TBD"/>
    <s v="POB"/>
    <s v="PCB"/>
    <n v="5000"/>
    <n v="1152"/>
    <n v="20"/>
    <n v="630"/>
    <n v="5.4708036462908005"/>
    <n v="4.8212079999999995"/>
  </r>
  <r>
    <x v="5"/>
    <x v="1"/>
    <x v="0"/>
    <x v="21"/>
    <m/>
    <m/>
    <n v="27"/>
    <s v="3840 x 2160"/>
    <s v="TBD"/>
    <s v="COB"/>
    <s v="PCB"/>
    <n v="5000"/>
    <n v="1152"/>
    <n v="25"/>
    <n v="675"/>
    <n v="5.0242074302670616"/>
    <n v="4.8260099999999992"/>
  </r>
  <r>
    <x v="5"/>
    <x v="1"/>
    <x v="0"/>
    <x v="21"/>
    <m/>
    <m/>
    <n v="31.5"/>
    <s v="3840 x 2160"/>
    <s v="TBD"/>
    <s v="COB"/>
    <s v="PCB"/>
    <n v="5000"/>
    <n v="1152"/>
    <n v="20"/>
    <n v="630"/>
    <n v="5.4708036462908005"/>
    <n v="4.8212079999999986"/>
  </r>
  <r>
    <x v="5"/>
    <x v="1"/>
    <x v="0"/>
    <x v="23"/>
    <m/>
    <m/>
    <n v="27"/>
    <s v="3840 x 2160"/>
    <s v="TBD"/>
    <s v="POB"/>
    <s v="PCB"/>
    <n v="2304"/>
    <n v="576"/>
    <n v="20"/>
    <n v="540"/>
    <n v="4.0193659442136491"/>
    <n v="3.8608079999999996"/>
  </r>
  <r>
    <x v="5"/>
    <x v="1"/>
    <x v="0"/>
    <x v="23"/>
    <m/>
    <m/>
    <n v="31.5"/>
    <s v="3840 x 2160"/>
    <s v="TBD"/>
    <s v="POB"/>
    <s v="PCB"/>
    <n v="4608"/>
    <n v="1152"/>
    <n v="20"/>
    <n v="630"/>
    <n v="5.4708036462908005"/>
    <n v="4.8212079999999995"/>
  </r>
  <r>
    <x v="5"/>
    <x v="1"/>
    <x v="0"/>
    <x v="22"/>
    <s v="Creator Extreme"/>
    <s v="BOE"/>
    <n v="27"/>
    <s v="3840 x 2160"/>
    <s v="TBD"/>
    <s v="COB"/>
    <s v="PCB"/>
    <n v="10368"/>
    <n v="1152"/>
    <n v="20"/>
    <n v="540"/>
    <n v="4.0193659442136491"/>
    <n v="3.8608079999999996"/>
  </r>
  <r>
    <x v="5"/>
    <x v="1"/>
    <x v="0"/>
    <x v="22"/>
    <s v="ThinkVision P27pz-30"/>
    <s v="BOE"/>
    <n v="27"/>
    <s v="3840 x 2160"/>
    <s v="TBD"/>
    <s v="COB"/>
    <s v="PCB"/>
    <n v="4608"/>
    <n v="1152"/>
    <n v="25"/>
    <n v="675"/>
    <n v="5.0242074302670616"/>
    <n v="4.8260099999999992"/>
  </r>
  <r>
    <x v="5"/>
    <x v="1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3.6159059999999998"/>
  </r>
  <r>
    <x v="5"/>
    <x v="1"/>
    <x v="0"/>
    <x v="22"/>
    <s v="Legion Y34wz-30"/>
    <s v="BOE"/>
    <n v="34"/>
    <s v="3440 x 1440"/>
    <s v="TBD"/>
    <s v="COB"/>
    <s v="PCB"/>
    <n v="9216"/>
    <n v="1151"/>
    <n v="5"/>
    <n v="170"/>
    <n v="1.3282398505292223"/>
    <n v="1.2053019999999999"/>
  </r>
  <r>
    <x v="5"/>
    <x v="1"/>
    <x v="0"/>
    <x v="25"/>
    <s v="27M2U"/>
    <s v="AUO"/>
    <n v="27"/>
    <s v="3840 x 2160"/>
    <s v="TBD"/>
    <s v="POB"/>
    <s v="PCB"/>
    <n v="1536"/>
    <n v="384"/>
    <n v="30"/>
    <n v="810"/>
    <n v="6.0290489163204741"/>
    <n v="5.7912119999999998"/>
  </r>
  <r>
    <x v="5"/>
    <x v="1"/>
    <x v="0"/>
    <x v="25"/>
    <s v="27M2V"/>
    <s v="AUO"/>
    <n v="27"/>
    <s v="3840 x 2160"/>
    <s v="TBD"/>
    <s v="POB"/>
    <s v="PCB"/>
    <n v="2304"/>
    <n v="1152"/>
    <n v="20"/>
    <n v="540"/>
    <n v="4.0193659442136491"/>
    <n v="3.8608079999999996"/>
  </r>
  <r>
    <x v="5"/>
    <x v="1"/>
    <x v="0"/>
    <x v="25"/>
    <s v="32M2V"/>
    <s v="AUO"/>
    <n v="31.5"/>
    <s v="3840 x 2160"/>
    <s v="TBD"/>
    <s v="POB"/>
    <s v="PCB"/>
    <n v="2304"/>
    <n v="1152"/>
    <n v="20"/>
    <n v="630"/>
    <n v="5.4708036462908005"/>
    <n v="4.8212079999999995"/>
  </r>
  <r>
    <x v="5"/>
    <x v="1"/>
    <x v="0"/>
    <x v="25"/>
    <m/>
    <m/>
    <n v="34"/>
    <s v="3440x1440"/>
    <s v="TBD"/>
    <s v="POB"/>
    <s v="PCB"/>
    <n v="2304"/>
    <n v="2304"/>
    <n v="10"/>
    <n v="340"/>
    <n v="3.618852544932293"/>
    <n v="2.4106039999999997"/>
  </r>
  <r>
    <x v="5"/>
    <x v="1"/>
    <x v="0"/>
    <x v="26"/>
    <m/>
    <s v="AUO"/>
    <n v="27"/>
    <s v="3840 x 2160"/>
    <s v="TBD"/>
    <s v="POB"/>
    <s v="PCB"/>
    <n v="2304"/>
    <n v="1152"/>
    <n v="35"/>
    <n v="945"/>
    <n v="7.0338904023738866"/>
    <n v="6.7564139999999986"/>
  </r>
  <r>
    <x v="5"/>
    <x v="1"/>
    <x v="0"/>
    <x v="26"/>
    <m/>
    <s v="AUO"/>
    <n v="31.5"/>
    <s v="3840 x 2160"/>
    <s v="TBD"/>
    <s v="POB"/>
    <s v="PCB"/>
    <n v="2304"/>
    <n v="1152"/>
    <n v="25"/>
    <n v="787.5"/>
    <n v="6.8385045578635006"/>
    <n v="6.0265099999999991"/>
  </r>
  <r>
    <x v="5"/>
    <x v="1"/>
    <x v="0"/>
    <x v="26"/>
    <s v="Army M34E7R"/>
    <m/>
    <n v="34"/>
    <s v="3440 x 1440"/>
    <s v="TBD"/>
    <s v="POB"/>
    <s v="PCB"/>
    <n v="2304"/>
    <n v="1152"/>
    <n v="5"/>
    <n v="170"/>
    <n v="1.3282398505292223"/>
    <n v="1.4454020000000001"/>
  </r>
  <r>
    <x v="5"/>
    <x v="1"/>
    <x v="0"/>
    <x v="31"/>
    <s v="GM001J"/>
    <s v="AUP"/>
    <n v="27"/>
    <s v="3840 x 2160"/>
    <s v="TBD"/>
    <s v="POB"/>
    <s v="PCB"/>
    <n v="2304"/>
    <n v="1152"/>
    <n v="5"/>
    <n v="135"/>
    <n v="1.0048414860534123"/>
    <n v="0.96520199999999989"/>
  </r>
  <r>
    <x v="5"/>
    <x v="1"/>
    <x v="0"/>
    <x v="27"/>
    <s v="XG272G-2K"/>
    <s v="Innolux"/>
    <n v="27"/>
    <s v="2560 x 1440"/>
    <n v="1000000"/>
    <s v="POB"/>
    <s v="PCB"/>
    <n v="2304"/>
    <n v="1152"/>
    <n v="30"/>
    <n v="810"/>
    <n v="6.0290489163204741"/>
    <n v="5.359032"/>
  </r>
  <r>
    <x v="5"/>
    <x v="1"/>
    <x v="0"/>
    <x v="27"/>
    <s v="XG321UG"/>
    <s v="BOE"/>
    <n v="31.5"/>
    <s v="3840 x 2160"/>
    <n v="1000000"/>
    <s v="POB"/>
    <s v="PCB"/>
    <n v="2304"/>
    <n v="1152"/>
    <n v="10"/>
    <n v="315"/>
    <n v="2.7354018231454003"/>
    <n v="2.4106039999999993"/>
  </r>
  <r>
    <x v="5"/>
    <x v="1"/>
    <x v="0"/>
    <x v="27"/>
    <s v="XG341C-2K"/>
    <s v="AUO"/>
    <n v="34"/>
    <s v="3440 x 1440"/>
    <n v="1000000"/>
    <s v="POB"/>
    <s v="PCB"/>
    <n v="2304"/>
    <n v="1152"/>
    <n v="20"/>
    <n v="680"/>
    <n v="5.3129594021168893"/>
    <n v="5.7816080000000003"/>
  </r>
  <r>
    <x v="5"/>
    <x v="1"/>
    <x v="0"/>
    <x v="27"/>
    <s v="VX2700-4K-PRO"/>
    <s v="AUO"/>
    <n v="34"/>
    <s v="3840 x 2400"/>
    <n v="1000000"/>
    <s v="POB"/>
    <s v="PCB"/>
    <n v="2304"/>
    <n v="1152"/>
    <n v="3"/>
    <n v="102"/>
    <n v="1.0055797213483144"/>
    <n v="0.53590320000000002"/>
  </r>
  <r>
    <x v="5"/>
    <x v="1"/>
    <x v="0"/>
    <x v="29"/>
    <s v="GP27-FQS"/>
    <s v="CSOT"/>
    <n v="27"/>
    <s v="2560 x 1440"/>
    <s v="TBD"/>
    <s v="POB"/>
    <s v="PCB"/>
    <n v="5000"/>
    <n v="1152"/>
    <n v="15"/>
    <n v="405"/>
    <n v="3.0145244581602371"/>
    <n v="2.679516"/>
  </r>
  <r>
    <x v="5"/>
    <x v="1"/>
    <x v="0"/>
    <x v="29"/>
    <s v="GP27QP"/>
    <m/>
    <n v="27"/>
    <s v="2560 x 1440"/>
    <n v="1000000"/>
    <s v="POB"/>
    <s v="PCB"/>
    <n v="5000"/>
    <n v="1152"/>
    <n v="5"/>
    <n v="135"/>
    <n v="1.0048414860534123"/>
    <n v="0.89317200000000008"/>
  </r>
  <r>
    <x v="5"/>
    <x v="1"/>
    <x v="0"/>
    <x v="6"/>
    <s v="F32D80U"/>
    <s v="BOE"/>
    <n v="27"/>
    <s v="2560 x 1440"/>
    <s v="TBD"/>
    <s v="POB"/>
    <s v="PCB"/>
    <n v="5000"/>
    <n v="1152"/>
    <n v="15"/>
    <n v="405"/>
    <n v="3.0145244581602371"/>
    <n v="3.6159059999999998"/>
  </r>
  <r>
    <x v="5"/>
    <x v="1"/>
    <x v="0"/>
    <x v="1"/>
    <s v="27R83U"/>
    <s v="CSOT"/>
    <n v="27"/>
    <s v="3840 x 2160"/>
    <n v="1000000"/>
    <s v="POB"/>
    <s v="PCB"/>
    <n v="4608"/>
    <n v="1152"/>
    <n v="20"/>
    <n v="540"/>
    <n v="4.0193659442136491"/>
    <n v="4.8212079999999995"/>
  </r>
  <r>
    <x v="5"/>
    <x v="1"/>
    <x v="0"/>
    <x v="1"/>
    <s v="34R83Q"/>
    <s v="CSOT"/>
    <n v="34"/>
    <s v="3440 x 1440"/>
    <n v="1000000"/>
    <s v="POB"/>
    <s v="PCB"/>
    <n v="4608"/>
    <n v="1152"/>
    <n v="10"/>
    <n v="340"/>
    <n v="2.6564797010584447"/>
    <n v="2.8908040000000002"/>
  </r>
  <r>
    <x v="5"/>
    <x v="1"/>
    <x v="0"/>
    <x v="17"/>
    <m/>
    <m/>
    <n v="27"/>
    <s v="3840 x 2160"/>
    <n v="1000000"/>
    <s v="POB"/>
    <s v="PCB"/>
    <n v="5000"/>
    <n v="1152"/>
    <n v="120"/>
    <n v="3240"/>
    <n v="24.116195665281897"/>
    <n v="23.164847999999999"/>
  </r>
  <r>
    <x v="5"/>
    <x v="1"/>
    <x v="0"/>
    <x v="17"/>
    <m/>
    <m/>
    <n v="31.5"/>
    <s v="3840 x 2160"/>
    <s v="TBD"/>
    <s v="POB"/>
    <s v="PCB"/>
    <n v="5000"/>
    <n v="1152"/>
    <n v="10"/>
    <n v="315"/>
    <n v="2.7354018231454003"/>
    <n v="2.4106039999999997"/>
  </r>
  <r>
    <x v="5"/>
    <x v="1"/>
    <x v="0"/>
    <x v="17"/>
    <m/>
    <m/>
    <n v="31.5"/>
    <s v="3840 x 2160"/>
    <s v="TBD"/>
    <s v="POB"/>
    <s v="PCB"/>
    <n v="5000"/>
    <n v="1152"/>
    <n v="160"/>
    <n v="5040"/>
    <n v="43.766429170326404"/>
    <n v="38.569663999999996"/>
  </r>
  <r>
    <x v="5"/>
    <x v="1"/>
    <x v="0"/>
    <x v="17"/>
    <m/>
    <m/>
    <n v="49"/>
    <s v="5120 x 1440"/>
    <n v="1000000"/>
    <s v="POB"/>
    <s v="PCB"/>
    <n v="5000"/>
    <n v="1152"/>
    <n v="25"/>
    <n v="1225"/>
    <n v="10.093221676018096"/>
    <n v="8.2834499999999984"/>
  </r>
  <r>
    <x v="5"/>
    <x v="1"/>
    <x v="1"/>
    <x v="17"/>
    <m/>
    <s v="Open Cell"/>
    <n v="43"/>
    <s v="3840 x 2160"/>
    <n v="1000000"/>
    <s v="POB"/>
    <s v="PCB"/>
    <n v="4000"/>
    <n v="500"/>
    <n v="25.794"/>
    <n v="1109.1420000000001"/>
    <n v="13.1478769568019"/>
    <n v="5.5358735691226881"/>
  </r>
  <r>
    <x v="5"/>
    <x v="1"/>
    <x v="1"/>
    <x v="17"/>
    <m/>
    <s v="Open Cell"/>
    <n v="50"/>
    <s v="3840 x 2160"/>
    <n v="1000000"/>
    <s v="POB"/>
    <s v="PCB"/>
    <n v="5929.950586864823"/>
    <n v="494.16254890540188"/>
    <n v="40.573999999999998"/>
    <n v="2028.6999999999998"/>
    <n v="27.963263686646883"/>
    <n v="9.8821874383891597"/>
  </r>
  <r>
    <x v="5"/>
    <x v="1"/>
    <x v="1"/>
    <x v="17"/>
    <m/>
    <s v="Open Cell"/>
    <n v="55"/>
    <s v="3840 x 2160"/>
    <n v="1000000"/>
    <s v="POB"/>
    <s v="PCB"/>
    <n v="6804.6390532544374"/>
    <n v="567.05325443786978"/>
    <n v="423.88099999999997"/>
    <n v="23313.454999999998"/>
    <n v="353.48366864147181"/>
    <n v="112.57452577168024"/>
  </r>
  <r>
    <x v="5"/>
    <x v="1"/>
    <x v="1"/>
    <x v="17"/>
    <m/>
    <s v="Open Cell"/>
    <n v="65"/>
    <s v="3840 x 2160"/>
    <n v="1000000"/>
    <s v="POB"/>
    <s v="PCB"/>
    <n v="9504"/>
    <n v="792"/>
    <n v="611.54399999999998"/>
    <n v="39750.36"/>
    <n v="712.28606389061133"/>
    <n v="217.83621629813149"/>
  </r>
  <r>
    <x v="5"/>
    <x v="1"/>
    <x v="1"/>
    <x v="17"/>
    <m/>
    <s v="Open Cell"/>
    <n v="75"/>
    <s v="3840 x 2160"/>
    <n v="1000000"/>
    <s v="COB"/>
    <s v="PCB"/>
    <n v="13685.759999999997"/>
    <n v="1140.4799999999998"/>
    <n v="622.04700000000003"/>
    <n v="46653.525000000001"/>
    <n v="964.59665412818993"/>
    <n v="313.75011200386933"/>
  </r>
  <r>
    <x v="5"/>
    <x v="1"/>
    <x v="1"/>
    <x v="17"/>
    <m/>
    <s v="Open Cell"/>
    <n v="85"/>
    <s v="3840 x 2160"/>
    <n v="1000000"/>
    <s v="COB"/>
    <s v="PCB"/>
    <n v="17578.598399999999"/>
    <n v="1464.8832"/>
    <n v="485.54300000000001"/>
    <n v="41271.154999999999"/>
    <n v="967.08706208887827"/>
    <n v="310.95854904806066"/>
  </r>
  <r>
    <x v="5"/>
    <x v="1"/>
    <x v="1"/>
    <x v="17"/>
    <m/>
    <s v="Open Cell"/>
    <n v="98"/>
    <s v="3840 x 2160"/>
    <n v="1000000"/>
    <s v="COB"/>
    <s v="PCB"/>
    <n v="20000"/>
    <n v="2000"/>
    <n v="56.167999999999999"/>
    <n v="5504.4639999999999"/>
    <n v="148.71032949173551"/>
    <n v="53.957898011910792"/>
  </r>
  <r>
    <x v="5"/>
    <x v="1"/>
    <x v="1"/>
    <x v="17"/>
    <m/>
    <s v="Open Cell"/>
    <n v="100"/>
    <s v="3840 x 2160"/>
    <n v="1000000"/>
    <s v="COB"/>
    <s v="PCB"/>
    <n v="20000"/>
    <n v="2000"/>
    <n v="68.930000000000007"/>
    <n v="6893.0000000000009"/>
    <n v="190.02393315133534"/>
    <n v="66.217738035198181"/>
  </r>
  <r>
    <x v="5"/>
    <x v="1"/>
    <x v="1"/>
    <x v="17"/>
    <m/>
    <s v="Open Cell"/>
    <n v="115"/>
    <s v="3840 x 2160"/>
    <n v="1000000"/>
    <s v="COB"/>
    <s v="PCB"/>
    <n v="32000"/>
    <n v="2000"/>
    <n v="1.0289999999999999"/>
    <n v="118.33499999999999"/>
    <n v="3.7515529448545992"/>
    <n v="1.1862130121262542"/>
  </r>
  <r>
    <x v="5"/>
    <x v="1"/>
    <x v="1"/>
    <x v="17"/>
    <m/>
    <s v="Open Cell"/>
    <n v="55"/>
    <s v="7680 x 4320"/>
    <n v="1000000"/>
    <s v="COB"/>
    <s v="PCB"/>
    <n v="5930"/>
    <n v="494"/>
    <n v="2.31"/>
    <n v="127.05"/>
    <n v="1.9263596966172107"/>
    <n v="0.61349094328970011"/>
  </r>
  <r>
    <x v="5"/>
    <x v="1"/>
    <x v="1"/>
    <x v="17"/>
    <m/>
    <s v="Open Cell"/>
    <n v="65"/>
    <s v="7680 x 4320"/>
    <n v="1000000"/>
    <s v="COB"/>
    <s v="PCB"/>
    <n v="11999.750399999999"/>
    <n v="1333.3333333333337"/>
    <n v="9.5389999999999997"/>
    <n v="620.03499999999997"/>
    <n v="11.110397229721068"/>
    <n v="3.3978579910323314"/>
  </r>
  <r>
    <x v="5"/>
    <x v="1"/>
    <x v="1"/>
    <x v="17"/>
    <m/>
    <s v="Open Cell"/>
    <n v="75"/>
    <s v="7680 x 4320"/>
    <n v="1000000"/>
    <s v="COB"/>
    <s v="PCB"/>
    <n v="17279.640575999994"/>
    <n v="1920"/>
    <n v="9.6059999999999999"/>
    <n v="720.45"/>
    <n v="14.895844621958457"/>
    <n v="7.1115531386809145"/>
  </r>
  <r>
    <x v="5"/>
    <x v="1"/>
    <x v="1"/>
    <x v="17"/>
    <m/>
    <s v="Open Cell"/>
    <n v="85"/>
    <s v="7680 x 4320"/>
    <n v="1000000"/>
    <s v="COB"/>
    <s v="PCB"/>
    <n v="22194.738339839998"/>
    <n v="2466.1333333333341"/>
    <n v="7.7610000000000001"/>
    <n v="659.68500000000006"/>
    <n v="15.458080311881304"/>
    <n v="7.2954767016988109"/>
  </r>
  <r>
    <x v="5"/>
    <x v="1"/>
    <x v="1"/>
    <x v="17"/>
    <m/>
    <s v="Open Cell"/>
    <n v="98"/>
    <s v="7680 x 4320"/>
    <n v="1000000"/>
    <s v="COB"/>
    <s v="PCB"/>
    <n v="32000"/>
    <n v="2000"/>
    <n v="0.193"/>
    <n v="18.914000000000001"/>
    <n v="0.51098656872071213"/>
    <n v="0.27213509923229046"/>
  </r>
  <r>
    <x v="5"/>
    <x v="2"/>
    <x v="2"/>
    <x v="3"/>
    <s v="Creator Z16"/>
    <s v="AUO"/>
    <n v="16"/>
    <s v="2560 x 1600"/>
    <n v="1000000"/>
    <s v="COB"/>
    <s v="FPC"/>
    <n v="4000"/>
    <n v="1152"/>
    <n v="45"/>
    <n v="720"/>
    <n v="3.3403340224719105"/>
    <n v="5.7935871530240135"/>
  </r>
  <r>
    <x v="5"/>
    <x v="2"/>
    <x v="2"/>
    <x v="3"/>
    <s v="Creator 17&quot;"/>
    <s v="AUO"/>
    <n v="17.3"/>
    <s v="3840 x 2160"/>
    <n v="1000000"/>
    <s v="COB"/>
    <s v="FPC"/>
    <n v="10000"/>
    <n v="240"/>
    <n v="10"/>
    <n v="173"/>
    <n v="0.82507272527002962"/>
    <n v="1.4643736978203732"/>
  </r>
  <r>
    <x v="5"/>
    <x v="2"/>
    <x v="2"/>
    <x v="3"/>
    <s v="Titan GT77 HX 13V"/>
    <s v="AUO"/>
    <n v="17.3"/>
    <s v="3840 x 2160"/>
    <n v="1000000"/>
    <s v="COB"/>
    <s v="FPC"/>
    <n v="4032"/>
    <n v="1008"/>
    <n v="10"/>
    <n v="173"/>
    <n v="0.82507272527002962"/>
    <n v="1.4643736978203732"/>
  </r>
  <r>
    <x v="5"/>
    <x v="2"/>
    <x v="2"/>
    <x v="3"/>
    <s v="Titan 18X / Raider 18HX / Stealth 18 AI Studio"/>
    <m/>
    <n v="18"/>
    <s v="3840 x 2400"/>
    <n v="1000000"/>
    <s v="COB"/>
    <s v="FPC"/>
    <n v="4000"/>
    <n v="1000"/>
    <n v="40"/>
    <n v="720"/>
    <n v="3.7578757752808984"/>
    <n v="5.8574947912814928"/>
  </r>
  <r>
    <x v="5"/>
    <x v="2"/>
    <x v="2"/>
    <x v="3"/>
    <s v="Stealth A16 AI+ / Creeatir A16 AI+"/>
    <s v="AUO"/>
    <n v="16"/>
    <s v="3840 x 2400"/>
    <m/>
    <s v="COB"/>
    <s v="FPC"/>
    <n v="4000"/>
    <n v="1000"/>
    <n v="20"/>
    <n v="320"/>
    <n v="1.4845928988764043"/>
    <n v="2.5749276235662282"/>
  </r>
  <r>
    <x v="5"/>
    <x v="2"/>
    <x v="2"/>
    <x v="0"/>
    <s v="Macbook"/>
    <s v="LGD/Sharp"/>
    <n v="14.2"/>
    <s v="3024 x 1964"/>
    <n v="1000000"/>
    <s v="COB"/>
    <s v="FPC"/>
    <n v="10384"/>
    <n v="2596"/>
    <n v="850"/>
    <n v="12070"/>
    <n v="50.5103562714487"/>
    <n v="139.06804604325714"/>
  </r>
  <r>
    <x v="5"/>
    <x v="2"/>
    <x v="2"/>
    <x v="0"/>
    <s v="Macbook Pro"/>
    <s v="LGD/Sharp"/>
    <n v="16.2"/>
    <s v="3456 x 2234"/>
    <n v="1000000"/>
    <s v="COB"/>
    <s v="FPC"/>
    <n v="10384"/>
    <n v="2596"/>
    <n v="550"/>
    <n v="8910"/>
    <n v="42.456066228570492"/>
    <n v="104.6339607712605"/>
  </r>
  <r>
    <x v="5"/>
    <x v="2"/>
    <x v="2"/>
    <x v="13"/>
    <s v="AERO 16"/>
    <s v="AUO"/>
    <n v="16"/>
    <s v="2560 x 1600"/>
    <n v="1000000"/>
    <s v="COB"/>
    <s v="FPC"/>
    <n v="4000"/>
    <n v="1152"/>
    <n v="25"/>
    <n v="400"/>
    <n v="1.8557411235955057"/>
    <n v="3.2186595294577853"/>
  </r>
  <r>
    <x v="5"/>
    <x v="2"/>
    <x v="2"/>
    <x v="13"/>
    <s v="AERO 17"/>
    <s v="AUO"/>
    <n v="17.3"/>
    <s v="3840 x 2160"/>
    <n v="1000000"/>
    <s v="COB"/>
    <s v="FPC"/>
    <n v="4000"/>
    <n v="1152"/>
    <n v="25"/>
    <n v="432.5"/>
    <n v="2.0626818131750739"/>
    <n v="3.660934244550933"/>
  </r>
  <r>
    <x v="5"/>
    <x v="2"/>
    <x v="2"/>
    <x v="7"/>
    <s v="PREDATOR HELIOS 500"/>
    <s v="AUO"/>
    <n v="17.3"/>
    <s v="3840 x 2160"/>
    <n v="1000000"/>
    <s v="COB"/>
    <s v="FPC"/>
    <n v="4000"/>
    <n v="1152"/>
    <n v="25"/>
    <n v="432.5"/>
    <n v="2.0626818131750739"/>
    <n v="3.660934244550933"/>
  </r>
  <r>
    <x v="5"/>
    <x v="2"/>
    <x v="2"/>
    <x v="7"/>
    <s v="PREDATOR HELIOS 500"/>
    <s v="AUO"/>
    <n v="16"/>
    <s v="2560 x 1600"/>
    <n v="1000000"/>
    <s v="COB"/>
    <s v="FPC"/>
    <n v="4000"/>
    <n v="1152"/>
    <n v="40"/>
    <n v="640"/>
    <n v="2.9691857977528087"/>
    <n v="5.1498552471324563"/>
  </r>
  <r>
    <x v="5"/>
    <x v="2"/>
    <x v="2"/>
    <x v="7"/>
    <s v="PREDATOR HELIOS 500"/>
    <s v="AUO"/>
    <n v="18"/>
    <s v="2560 x 1600"/>
    <n v="1000000"/>
    <s v="COB"/>
    <s v="FPC"/>
    <n v="4000"/>
    <n v="1152"/>
    <n v="35"/>
    <n v="630"/>
    <n v="3.2881413033707863"/>
    <n v="5.1253079423713057"/>
  </r>
  <r>
    <x v="5"/>
    <x v="2"/>
    <x v="2"/>
    <x v="7"/>
    <s v="Predator Triton 17 X (PTX17-71) "/>
    <s v="AUO"/>
    <n v="17"/>
    <s v="2560 x 1600"/>
    <n v="1000000"/>
    <s v="COB"/>
    <s v="FPC"/>
    <n v="4000"/>
    <n v="1152"/>
    <n v="35"/>
    <n v="595"/>
    <n v="2.9329408539325832"/>
    <n v="5.1253079423713057"/>
  </r>
  <r>
    <x v="5"/>
    <x v="2"/>
    <x v="2"/>
    <x v="7"/>
    <s v="Predator Triton 14 (PT14-51)"/>
    <s v="AUO"/>
    <n v="14"/>
    <s v="2560 x 1600"/>
    <n v="1000000"/>
    <s v="COB"/>
    <s v="FPC"/>
    <n v="4000"/>
    <n v="1152"/>
    <n v="35"/>
    <n v="490"/>
    <n v="1.9891225168539322"/>
    <n v="4.0439568447033718"/>
  </r>
  <r>
    <x v="5"/>
    <x v="2"/>
    <x v="2"/>
    <x v="2"/>
    <s v="ROG Flow X16"/>
    <s v="AUO"/>
    <n v="16.2"/>
    <s v="2560 x 1600"/>
    <n v="1000000"/>
    <s v="COB"/>
    <s v="FPC"/>
    <n v="4000"/>
    <n v="512"/>
    <n v="45"/>
    <n v="729"/>
    <n v="3.4243643002247182"/>
    <n v="5.7935871530240135"/>
  </r>
  <r>
    <x v="5"/>
    <x v="2"/>
    <x v="2"/>
    <x v="2"/>
    <s v="ROG Zephyrus Duo 16"/>
    <s v="AUO"/>
    <n v="16.2"/>
    <s v="3456 x 2234"/>
    <n v="1000000"/>
    <s v="COB"/>
    <s v="FPC"/>
    <n v="4000"/>
    <n v="512"/>
    <n v="20"/>
    <n v="324"/>
    <n v="1.5438569537661995"/>
    <n v="2.8610306928513647"/>
  </r>
  <r>
    <x v="5"/>
    <x v="2"/>
    <x v="2"/>
    <x v="2"/>
    <s v="Strix Scar 18"/>
    <s v="AUO"/>
    <n v="18"/>
    <s v="2560 x 1600"/>
    <n v="1000000"/>
    <s v="COB"/>
    <s v="FPC"/>
    <n v="9216"/>
    <n v="2304"/>
    <n v="20"/>
    <n v="360"/>
    <n v="1.8789378876404492"/>
    <n v="2.9287473956407464"/>
  </r>
  <r>
    <x v="5"/>
    <x v="2"/>
    <x v="2"/>
    <x v="22"/>
    <s v="Legion 7i &amp; 7"/>
    <m/>
    <n v="16.2"/>
    <s v="2560 x 1600"/>
    <n v="1000000"/>
    <s v="COB"/>
    <s v="FPC"/>
    <n v="4000"/>
    <n v="512"/>
    <n v="80"/>
    <n v="1296"/>
    <n v="6.0877587559550541"/>
    <n v="10.299710494264913"/>
  </r>
  <r>
    <x v="5"/>
    <x v="2"/>
    <x v="2"/>
    <x v="22"/>
    <s v="Slim Pro 9i"/>
    <s v="CSOT"/>
    <n v="16"/>
    <s v="3200 x 2000"/>
    <n v="1000000"/>
    <s v="COB"/>
    <s v="FPC"/>
    <n v="4000"/>
    <n v="1000"/>
    <n v="40"/>
    <n v="640"/>
    <n v="2.9691857977528087"/>
    <n v="5.7220613857027294"/>
  </r>
  <r>
    <x v="5"/>
    <x v="2"/>
    <x v="2"/>
    <x v="22"/>
    <s v="Slim Pro 9i"/>
    <s v="CSOT"/>
    <n v="14.5"/>
    <s v="3072 x 1920"/>
    <n v="1000000"/>
    <s v="COB"/>
    <s v="FPC"/>
    <n v="4000"/>
    <n v="1000"/>
    <n v="50"/>
    <n v="725"/>
    <n v="3.0481997752808976"/>
    <n v="6.0659352670550577"/>
  </r>
  <r>
    <x v="5"/>
    <x v="2"/>
    <x v="2"/>
    <x v="22"/>
    <s v="Yoga Pro 9i"/>
    <s v="CSOT"/>
    <n v="16"/>
    <s v="3200 x 2000"/>
    <n v="1000000"/>
    <s v="COB"/>
    <s v="FPC"/>
    <n v="6144"/>
    <n v="1536"/>
    <n v="40"/>
    <n v="640"/>
    <n v="2.9691857977528087"/>
    <n v="5.7220613857027294"/>
  </r>
  <r>
    <x v="5"/>
    <x v="2"/>
    <x v="2"/>
    <x v="24"/>
    <s v="911Zero"/>
    <s v="BOE"/>
    <n v="15.6"/>
    <s v="3840 x 2160"/>
    <n v="1000000"/>
    <s v="COB"/>
    <s v="FPC"/>
    <n v="10000"/>
    <n v="1152"/>
    <n v="40"/>
    <n v="624"/>
    <n v="2.6835470402848656"/>
    <n v="5.7220613857027294"/>
  </r>
  <r>
    <x v="5"/>
    <x v="2"/>
    <x v="2"/>
    <x v="28"/>
    <s v="Blade 16"/>
    <s v="BOE"/>
    <n v="16"/>
    <s v="3840 x 2400"/>
    <n v="1000000"/>
    <s v="COB"/>
    <s v="FPC"/>
    <n v="10000"/>
    <n v="2596"/>
    <n v="45"/>
    <n v="720"/>
    <n v="3.3403340224719105"/>
    <n v="6.4373190589155707"/>
  </r>
  <r>
    <x v="5"/>
    <x v="2"/>
    <x v="2"/>
    <x v="28"/>
    <s v="Blade 18"/>
    <s v="BOE"/>
    <n v="18"/>
    <s v="2560 x 1600"/>
    <n v="1000000"/>
    <s v="COB"/>
    <s v="FPC"/>
    <n v="8000"/>
    <n v="2000"/>
    <n v="15"/>
    <n v="270"/>
    <n v="1.4092034157303368"/>
    <n v="2.1965605467305593"/>
  </r>
  <r>
    <x v="5"/>
    <x v="2"/>
    <x v="2"/>
    <x v="30"/>
    <s v="OMEN Transcend 16"/>
    <s v="AUO"/>
    <n v="16.100000000000001"/>
    <s v="2560 x 1440"/>
    <n v="1000000"/>
    <s v="COB"/>
    <s v="FPC"/>
    <n v="4000"/>
    <n v="1000"/>
    <n v="40"/>
    <n v="644"/>
    <n v="2.8583260532225521"/>
    <n v="5.1498552471324563"/>
  </r>
  <r>
    <x v="5"/>
    <x v="2"/>
    <x v="2"/>
    <x v="34"/>
    <s v="Yosemite 16 Ultra"/>
    <m/>
    <n v="16"/>
    <s v="2560 x 1600"/>
    <n v="1000000"/>
    <s v="COB"/>
    <s v="FPC"/>
    <n v="4000"/>
    <n v="1000"/>
    <n v="10"/>
    <n v="160"/>
    <n v="0.74229644943820217"/>
    <n v="1.2874638117831141"/>
  </r>
  <r>
    <x v="5"/>
    <x v="2"/>
    <x v="0"/>
    <x v="0"/>
    <s v="XDR"/>
    <s v="LGD"/>
    <n v="31.5"/>
    <s v="6016 x 3384"/>
    <n v="1000000"/>
    <s v="POB"/>
    <s v="PCB"/>
    <n v="576"/>
    <n v="576"/>
    <n v="3"/>
    <n v="94.5"/>
    <n v="0.82062054694362008"/>
    <n v="1.5247310399999998"/>
  </r>
  <r>
    <x v="5"/>
    <x v="2"/>
    <x v="0"/>
    <x v="0"/>
    <s v="27&quot; Monitor"/>
    <s v="LGD/Sharp"/>
    <n v="27"/>
    <s v="5120 x 2880"/>
    <n v="1000000"/>
    <s v="COB"/>
    <s v="PCB"/>
    <n v="4000"/>
    <n v="1000"/>
    <n v="20"/>
    <n v="540"/>
    <n v="4.0193659442136491"/>
    <n v="6.4"/>
  </r>
  <r>
    <x v="5"/>
    <x v="2"/>
    <x v="0"/>
    <x v="2"/>
    <s v="PA32UCX"/>
    <s v="AUO"/>
    <n v="31.5"/>
    <s v="3840 x 2160"/>
    <n v="1000000"/>
    <s v="POB"/>
    <s v="PCB"/>
    <n v="5000"/>
    <n v="1152"/>
    <n v="15"/>
    <n v="472.5"/>
    <n v="4.1031027347181004"/>
    <n v="3.5435878799999991"/>
  </r>
  <r>
    <x v="5"/>
    <x v="2"/>
    <x v="0"/>
    <x v="2"/>
    <s v="PG32UQX"/>
    <s v="AUO"/>
    <n v="31.5"/>
    <s v="3840 x 2160"/>
    <n v="1000000"/>
    <s v="POB"/>
    <s v="PCB"/>
    <n v="4608"/>
    <n v="576"/>
    <n v="10"/>
    <n v="315"/>
    <n v="2.7354018231454003"/>
    <n v="2.3623919199999994"/>
  </r>
  <r>
    <x v="5"/>
    <x v="2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4.7247838399999988"/>
  </r>
  <r>
    <x v="5"/>
    <x v="2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2.6259256799999999"/>
  </r>
  <r>
    <x v="5"/>
    <x v="2"/>
    <x v="0"/>
    <x v="7"/>
    <s v="X32 (Predator)"/>
    <s v="AUO"/>
    <n v="31.5"/>
    <s v="3840 x 2160"/>
    <n v="1000000"/>
    <s v="POB"/>
    <s v="PCB"/>
    <n v="2304"/>
    <n v="1152"/>
    <n v="10"/>
    <n v="315"/>
    <n v="2.7354018231454003"/>
    <n v="2.3623919199999994"/>
  </r>
  <r>
    <x v="5"/>
    <x v="2"/>
    <x v="0"/>
    <x v="7"/>
    <s v="X27S"/>
    <s v="AUO"/>
    <n v="27"/>
    <s v="3840 x 2160"/>
    <n v="1000000"/>
    <s v="POB"/>
    <s v="PCB"/>
    <n v="2304"/>
    <n v="512"/>
    <n v="15"/>
    <n v="405"/>
    <n v="3.0145244581602371"/>
    <n v="2.8376938799999998"/>
  </r>
  <r>
    <x v="5"/>
    <x v="2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3623919199999994"/>
  </r>
  <r>
    <x v="5"/>
    <x v="2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3.5435878799999991"/>
  </r>
  <r>
    <x v="5"/>
    <x v="2"/>
    <x v="0"/>
    <x v="7"/>
    <s v="Predator X32Q FS"/>
    <s v="AUO"/>
    <n v="31.5"/>
    <s v="3440 x 1440"/>
    <n v="1000000"/>
    <s v="POB"/>
    <s v="PCB"/>
    <n v="2304"/>
    <n v="1152"/>
    <n v="15"/>
    <n v="472.5"/>
    <n v="3.4202750649332718"/>
    <n v="3.5435878799999991"/>
  </r>
  <r>
    <x v="5"/>
    <x v="2"/>
    <x v="0"/>
    <x v="7"/>
    <s v="Predator X34 V3"/>
    <s v="AUO"/>
    <n v="34"/>
    <s v="3440 x 1440"/>
    <n v="1000000"/>
    <s v="POB"/>
    <s v="PCB"/>
    <n v="9216"/>
    <n v="2304"/>
    <n v="5"/>
    <n v="170"/>
    <n v="1.3282398505292223"/>
    <n v="1.4164939599999999"/>
  </r>
  <r>
    <x v="5"/>
    <x v="2"/>
    <x v="0"/>
    <x v="7"/>
    <s v="Predator Z57"/>
    <s v="AUO"/>
    <n v="57"/>
    <s v="7680 x 2160"/>
    <n v="1000000"/>
    <s v="POB"/>
    <s v="PCB"/>
    <n v="9216"/>
    <n v="2304"/>
    <n v="5"/>
    <n v="285"/>
    <n v="2.7316016014479638"/>
    <n v="1.9529733999999999"/>
  </r>
  <r>
    <x v="5"/>
    <x v="2"/>
    <x v="0"/>
    <x v="18"/>
    <s v="EX321UX"/>
    <s v="AUO"/>
    <n v="32"/>
    <s v="3840 x 2160"/>
    <n v="1000000"/>
    <s v="POB"/>
    <s v="PCB"/>
    <n v="4608"/>
    <n v="1152"/>
    <n v="10"/>
    <n v="320"/>
    <n v="2.8229291679525219"/>
    <n v="2.3623919199999994"/>
  </r>
  <r>
    <x v="5"/>
    <x v="2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3.5435878799999996"/>
  </r>
  <r>
    <x v="5"/>
    <x v="2"/>
    <x v="0"/>
    <x v="10"/>
    <s v="AG274QXM"/>
    <s v="LGD"/>
    <n v="27"/>
    <s v="3840 x 2160"/>
    <n v="80000000"/>
    <s v="POB"/>
    <s v="PCB"/>
    <n v="2304"/>
    <n v="576"/>
    <n v="30"/>
    <n v="810"/>
    <n v="6.0290489163204741"/>
    <n v="5.6753877599999996"/>
  </r>
  <r>
    <x v="5"/>
    <x v="2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3.5012342399999996"/>
  </r>
  <r>
    <x v="5"/>
    <x v="2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4.3765428000000002"/>
  </r>
  <r>
    <x v="5"/>
    <x v="2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9.9154577200000009"/>
  </r>
  <r>
    <x v="5"/>
    <x v="2"/>
    <x v="0"/>
    <x v="10"/>
    <s v="PD32M"/>
    <s v="AUO"/>
    <n v="31.5"/>
    <s v="3840 x 2160"/>
    <n v="1000000"/>
    <s v="POB"/>
    <s v="PCB"/>
    <n v="2304"/>
    <n v="576"/>
    <n v="20"/>
    <n v="630"/>
    <n v="5.4708036462908005"/>
    <n v="4.7247838399999988"/>
  </r>
  <r>
    <x v="5"/>
    <x v="2"/>
    <x v="0"/>
    <x v="10"/>
    <s v="Q27G3XMN"/>
    <s v="BOE"/>
    <n v="27"/>
    <s v="2560 x 1440"/>
    <n v="1000000"/>
    <s v="POB"/>
    <s v="PCB"/>
    <n v="2304"/>
    <n v="576"/>
    <n v="20"/>
    <n v="540"/>
    <n v="4.0193659442136491"/>
    <n v="3.5012342399999996"/>
  </r>
  <r>
    <x v="5"/>
    <x v="2"/>
    <x v="0"/>
    <x v="10"/>
    <s v="Q27G4"/>
    <s v="BOE"/>
    <n v="27"/>
    <s v="2560 x 1440"/>
    <n v="1000000"/>
    <s v="POB"/>
    <s v="PCB"/>
    <n v="4608"/>
    <n v="1152"/>
    <n v="15"/>
    <n v="405"/>
    <n v="3.0145244581602371"/>
    <n v="2.6259256799999999"/>
  </r>
  <r>
    <x v="5"/>
    <x v="2"/>
    <x v="0"/>
    <x v="10"/>
    <s v="U32G4ZMN"/>
    <s v="BOE"/>
    <n v="31.5"/>
    <s v="3840 x 2160"/>
    <n v="1000000"/>
    <s v="POB"/>
    <s v="PCB"/>
    <n v="4608"/>
    <n v="1152"/>
    <n v="5"/>
    <n v="157.5"/>
    <n v="1.3677009115727001"/>
    <n v="1.1811959599999997"/>
  </r>
  <r>
    <x v="5"/>
    <x v="2"/>
    <x v="0"/>
    <x v="12"/>
    <s v="279P2MRX"/>
    <s v="LGD"/>
    <n v="27"/>
    <s v="3840 x 2160"/>
    <n v="80000000"/>
    <s v="POB"/>
    <s v="PCB"/>
    <n v="2304"/>
    <n v="576"/>
    <n v="20"/>
    <n v="540"/>
    <n v="4.0193659442136491"/>
    <n v="3.7835918399999997"/>
  </r>
  <r>
    <x v="5"/>
    <x v="2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3.7835918399999997"/>
  </r>
  <r>
    <x v="5"/>
    <x v="2"/>
    <x v="0"/>
    <x v="12"/>
    <s v="32M2N6800M"/>
    <s v="LGD"/>
    <n v="31.5"/>
    <s v="3840 x 2160"/>
    <n v="80000000"/>
    <s v="POB"/>
    <s v="PCB"/>
    <n v="2304"/>
    <n v="1152"/>
    <n v="15"/>
    <n v="472.5"/>
    <n v="4.1031027347181004"/>
    <n v="3.5435878799999991"/>
  </r>
  <r>
    <x v="5"/>
    <x v="2"/>
    <x v="0"/>
    <x v="12"/>
    <s v="34M2C7600MV"/>
    <s v="BOE"/>
    <n v="34"/>
    <s v="3440x1440"/>
    <n v="80000000"/>
    <s v="POB"/>
    <s v="PCB"/>
    <n v="4608"/>
    <n v="1152"/>
    <n v="10"/>
    <n v="340"/>
    <n v="3.618852544932293"/>
    <n v="2.8329879199999999"/>
  </r>
  <r>
    <x v="5"/>
    <x v="2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4.7247838399999988"/>
  </r>
  <r>
    <x v="5"/>
    <x v="2"/>
    <x v="0"/>
    <x v="5"/>
    <s v="Odyssey Neo G9"/>
    <s v="CSOT"/>
    <n v="49"/>
    <s v="5120 x 1440"/>
    <n v="1000000"/>
    <s v="POB"/>
    <s v="PCB"/>
    <n v="5000"/>
    <n v="1152"/>
    <n v="10"/>
    <n v="490"/>
    <n v="4.0372886704072384"/>
    <n v="3.2471123999999998"/>
  </r>
  <r>
    <x v="5"/>
    <x v="2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2.3623919199999994"/>
  </r>
  <r>
    <x v="5"/>
    <x v="2"/>
    <x v="0"/>
    <x v="19"/>
    <m/>
    <s v="HKC"/>
    <n v="27"/>
    <s v="3840 x 2160"/>
    <s v="TBD"/>
    <s v="POB"/>
    <s v="PCB"/>
    <n v="5000"/>
    <n v="1152"/>
    <n v="25"/>
    <n v="675"/>
    <n v="5.0242074302670616"/>
    <n v="4.7294897999999996"/>
  </r>
  <r>
    <x v="5"/>
    <x v="2"/>
    <x v="0"/>
    <x v="19"/>
    <m/>
    <s v="HKC"/>
    <n v="31.5"/>
    <s v="3840 x 2160"/>
    <s v="TBD"/>
    <s v="POB"/>
    <s v="PCB"/>
    <n v="5000"/>
    <n v="1152"/>
    <n v="20"/>
    <n v="630"/>
    <n v="5.4708036462908005"/>
    <n v="4.7247838399999988"/>
  </r>
  <r>
    <x v="5"/>
    <x v="2"/>
    <x v="0"/>
    <x v="3"/>
    <s v="MEG271G"/>
    <s v="AUO"/>
    <n v="27"/>
    <s v="3840 x 2160"/>
    <n v="1000000"/>
    <s v="POB"/>
    <s v="PCB"/>
    <n v="2304"/>
    <n v="576"/>
    <n v="20"/>
    <n v="540"/>
    <n v="4.0193659442136491"/>
    <n v="3.5012342399999996"/>
  </r>
  <r>
    <x v="5"/>
    <x v="2"/>
    <x v="0"/>
    <x v="20"/>
    <s v="M27P20"/>
    <m/>
    <n v="27"/>
    <s v="3840 x 2160"/>
    <s v="TBD"/>
    <s v="POB"/>
    <s v="PCB"/>
    <n v="5000"/>
    <n v="1152"/>
    <n v="25"/>
    <n v="675"/>
    <n v="5.0242074302670616"/>
    <n v="4.7294897999999996"/>
  </r>
  <r>
    <x v="5"/>
    <x v="2"/>
    <x v="0"/>
    <x v="20"/>
    <s v="M32P10"/>
    <m/>
    <n v="31.5"/>
    <s v="3840 x 2160"/>
    <s v="TBD"/>
    <s v="POB"/>
    <s v="PCB"/>
    <n v="5000"/>
    <n v="1152"/>
    <n v="20"/>
    <n v="630"/>
    <n v="5.4708036462908005"/>
    <n v="4.7247838399999988"/>
  </r>
  <r>
    <x v="5"/>
    <x v="2"/>
    <x v="0"/>
    <x v="21"/>
    <m/>
    <m/>
    <n v="27"/>
    <s v="3840 x 2160"/>
    <s v="TBD"/>
    <s v="COB"/>
    <s v="PCB"/>
    <n v="5000"/>
    <n v="1152"/>
    <n v="30"/>
    <n v="810"/>
    <n v="6.0290489163204741"/>
    <n v="5.6753877599999996"/>
  </r>
  <r>
    <x v="5"/>
    <x v="2"/>
    <x v="0"/>
    <x v="21"/>
    <m/>
    <m/>
    <n v="31.5"/>
    <s v="3840 x 2160"/>
    <s v="TBD"/>
    <s v="COB"/>
    <s v="PCB"/>
    <n v="5000"/>
    <n v="1152"/>
    <n v="25"/>
    <n v="787.5"/>
    <n v="6.8385045578635006"/>
    <n v="5.905979799999999"/>
  </r>
  <r>
    <x v="5"/>
    <x v="2"/>
    <x v="0"/>
    <x v="23"/>
    <m/>
    <m/>
    <n v="27"/>
    <s v="3840 x 2160"/>
    <s v="TBD"/>
    <s v="POB"/>
    <s v="PCB"/>
    <n v="2304"/>
    <n v="576"/>
    <n v="25"/>
    <n v="675"/>
    <n v="5.0242074302670616"/>
    <n v="4.7294897999999996"/>
  </r>
  <r>
    <x v="5"/>
    <x v="2"/>
    <x v="0"/>
    <x v="23"/>
    <m/>
    <m/>
    <n v="31.5"/>
    <s v="3840 x 2160"/>
    <s v="TBD"/>
    <s v="POB"/>
    <s v="PCB"/>
    <n v="4608"/>
    <n v="1152"/>
    <n v="20"/>
    <n v="630"/>
    <n v="5.4708036462908005"/>
    <n v="4.7247838399999988"/>
  </r>
  <r>
    <x v="5"/>
    <x v="2"/>
    <x v="0"/>
    <x v="22"/>
    <s v="Creator Extreme"/>
    <s v="BOE"/>
    <n v="27"/>
    <s v="3840 x 2160"/>
    <s v="TBD"/>
    <s v="COB"/>
    <s v="PCB"/>
    <n v="10368"/>
    <n v="1152"/>
    <n v="20"/>
    <n v="540"/>
    <n v="4.0193659442136491"/>
    <n v="3.7835918399999997"/>
  </r>
  <r>
    <x v="5"/>
    <x v="2"/>
    <x v="0"/>
    <x v="22"/>
    <s v="ThinkVision P27pz-30"/>
    <s v="BOE"/>
    <n v="27"/>
    <s v="3840 x 2160"/>
    <s v="TBD"/>
    <s v="COB"/>
    <s v="PCB"/>
    <n v="4608"/>
    <n v="1152"/>
    <n v="25"/>
    <n v="675"/>
    <n v="5.0242074302670616"/>
    <n v="4.7294897999999996"/>
  </r>
  <r>
    <x v="5"/>
    <x v="2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3.5435878799999996"/>
  </r>
  <r>
    <x v="5"/>
    <x v="2"/>
    <x v="0"/>
    <x v="22"/>
    <s v="Legion Y34wz-30"/>
    <s v="BOE"/>
    <n v="34"/>
    <s v="3440 x 1440"/>
    <s v="TBD"/>
    <s v="COB"/>
    <s v="PCB"/>
    <n v="9216"/>
    <n v="1151"/>
    <n v="5"/>
    <n v="170"/>
    <n v="1.3282398505292223"/>
    <n v="1.1811959599999997"/>
  </r>
  <r>
    <x v="5"/>
    <x v="2"/>
    <x v="0"/>
    <x v="25"/>
    <s v="27M2U"/>
    <s v="AUO"/>
    <n v="27"/>
    <s v="3840 x 2160"/>
    <s v="TBD"/>
    <s v="POB"/>
    <s v="PCB"/>
    <n v="1536"/>
    <n v="384"/>
    <n v="35"/>
    <n v="945"/>
    <n v="7.0338904023738866"/>
    <n v="6.6212857199999995"/>
  </r>
  <r>
    <x v="5"/>
    <x v="2"/>
    <x v="0"/>
    <x v="25"/>
    <s v="27M2V"/>
    <s v="AUO"/>
    <n v="27"/>
    <s v="3840 x 2160"/>
    <s v="TBD"/>
    <s v="POB"/>
    <s v="PCB"/>
    <n v="2304"/>
    <n v="1152"/>
    <n v="20"/>
    <n v="540"/>
    <n v="4.0193659442136491"/>
    <n v="3.7835918399999997"/>
  </r>
  <r>
    <x v="5"/>
    <x v="2"/>
    <x v="0"/>
    <x v="25"/>
    <s v="32M2V"/>
    <s v="AUO"/>
    <n v="31.5"/>
    <s v="3840 x 2160"/>
    <s v="TBD"/>
    <s v="POB"/>
    <s v="PCB"/>
    <n v="2304"/>
    <n v="1152"/>
    <n v="25"/>
    <n v="787.5"/>
    <n v="6.8385045578635006"/>
    <n v="5.905979799999999"/>
  </r>
  <r>
    <x v="5"/>
    <x v="2"/>
    <x v="0"/>
    <x v="25"/>
    <m/>
    <m/>
    <n v="34"/>
    <s v="3440x1440"/>
    <s v="TBD"/>
    <s v="POB"/>
    <s v="PCB"/>
    <n v="2304"/>
    <n v="2304"/>
    <n v="10"/>
    <n v="340"/>
    <n v="3.618852544932293"/>
    <n v="2.3623919199999994"/>
  </r>
  <r>
    <x v="5"/>
    <x v="2"/>
    <x v="0"/>
    <x v="26"/>
    <m/>
    <s v="AUO"/>
    <n v="27"/>
    <s v="3840 x 2160"/>
    <s v="TBD"/>
    <s v="POB"/>
    <s v="PCB"/>
    <n v="2304"/>
    <n v="1152"/>
    <n v="35"/>
    <n v="945"/>
    <n v="7.0338904023738866"/>
    <n v="6.6212857199999995"/>
  </r>
  <r>
    <x v="5"/>
    <x v="2"/>
    <x v="0"/>
    <x v="26"/>
    <m/>
    <s v="AUO"/>
    <n v="31.5"/>
    <s v="3840 x 2160"/>
    <s v="TBD"/>
    <s v="POB"/>
    <s v="PCB"/>
    <n v="2304"/>
    <n v="1152"/>
    <n v="30"/>
    <n v="945"/>
    <n v="8.2062054694362008"/>
    <n v="7.0871757599999992"/>
  </r>
  <r>
    <x v="5"/>
    <x v="2"/>
    <x v="0"/>
    <x v="26"/>
    <s v="Army M34E7R"/>
    <m/>
    <n v="34"/>
    <s v="3440 x 1440"/>
    <s v="TBD"/>
    <s v="POB"/>
    <s v="PCB"/>
    <n v="2304"/>
    <n v="1152"/>
    <n v="10"/>
    <n v="340"/>
    <n v="2.6564797010584447"/>
    <n v="2.8329879199999999"/>
  </r>
  <r>
    <x v="5"/>
    <x v="2"/>
    <x v="0"/>
    <x v="31"/>
    <s v="GM001J"/>
    <s v="AUP"/>
    <n v="27"/>
    <s v="3840 x 2160"/>
    <s v="TBD"/>
    <s v="POB"/>
    <s v="PCB"/>
    <n v="2304"/>
    <n v="1152"/>
    <n v="5"/>
    <n v="135"/>
    <n v="1.0048414860534123"/>
    <n v="0.94589795999999993"/>
  </r>
  <r>
    <x v="5"/>
    <x v="2"/>
    <x v="0"/>
    <x v="27"/>
    <s v="XG272G-2K"/>
    <s v="Innolux"/>
    <n v="27"/>
    <s v="2560 x 1440"/>
    <n v="1000000"/>
    <s v="POB"/>
    <s v="PCB"/>
    <n v="2304"/>
    <n v="1152"/>
    <n v="30"/>
    <n v="810"/>
    <n v="6.0290489163204741"/>
    <n v="5.2518513599999999"/>
  </r>
  <r>
    <x v="5"/>
    <x v="2"/>
    <x v="0"/>
    <x v="27"/>
    <s v="XG321UG"/>
    <s v="BOE"/>
    <n v="31.5"/>
    <s v="3840 x 2160"/>
    <n v="1000000"/>
    <s v="POB"/>
    <s v="PCB"/>
    <n v="2304"/>
    <n v="1152"/>
    <n v="15"/>
    <n v="472.5"/>
    <n v="4.1031027347181004"/>
    <n v="3.5435878799999996"/>
  </r>
  <r>
    <x v="5"/>
    <x v="2"/>
    <x v="0"/>
    <x v="27"/>
    <s v="XG341C-2K"/>
    <s v="AUO"/>
    <n v="34"/>
    <s v="3440 x 1440"/>
    <n v="1000000"/>
    <s v="POB"/>
    <s v="PCB"/>
    <n v="2304"/>
    <n v="1152"/>
    <n v="20"/>
    <n v="680"/>
    <n v="5.3129594021168893"/>
    <n v="5.6659758399999998"/>
  </r>
  <r>
    <x v="5"/>
    <x v="2"/>
    <x v="0"/>
    <x v="27"/>
    <s v="VX2700-4K-PRO"/>
    <s v="AUO"/>
    <n v="34"/>
    <s v="3840 x 2400"/>
    <n v="1000000"/>
    <s v="POB"/>
    <s v="PCB"/>
    <n v="2304"/>
    <n v="1152"/>
    <n v="4"/>
    <n v="136"/>
    <n v="1.3407729617977524"/>
    <n v="0.70024684800000003"/>
  </r>
  <r>
    <x v="5"/>
    <x v="2"/>
    <x v="0"/>
    <x v="29"/>
    <s v="GP27-FQS"/>
    <s v="CSOT"/>
    <n v="27"/>
    <s v="2560 x 1440"/>
    <s v="TBD"/>
    <s v="POB"/>
    <s v="PCB"/>
    <n v="5000"/>
    <n v="1152"/>
    <n v="15"/>
    <n v="405"/>
    <n v="3.0145244581602371"/>
    <n v="2.6259256799999999"/>
  </r>
  <r>
    <x v="5"/>
    <x v="2"/>
    <x v="0"/>
    <x v="29"/>
    <s v="GP27QP"/>
    <m/>
    <n v="27"/>
    <s v="2560 x 1440"/>
    <n v="1000000"/>
    <s v="POB"/>
    <s v="PCB"/>
    <n v="5000"/>
    <n v="1152"/>
    <n v="5"/>
    <n v="135"/>
    <n v="1.0048414860534123"/>
    <n v="0.8753085599999999"/>
  </r>
  <r>
    <x v="5"/>
    <x v="2"/>
    <x v="0"/>
    <x v="6"/>
    <s v="F32D80U"/>
    <s v="BOE"/>
    <n v="27"/>
    <s v="2560 x 1440"/>
    <s v="TBD"/>
    <s v="POB"/>
    <s v="PCB"/>
    <n v="5000"/>
    <n v="1152"/>
    <n v="15"/>
    <n v="405"/>
    <n v="3.0145244581602371"/>
    <n v="3.5435878799999991"/>
  </r>
  <r>
    <x v="5"/>
    <x v="2"/>
    <x v="0"/>
    <x v="1"/>
    <s v="27R83U"/>
    <s v="CSOT"/>
    <n v="27"/>
    <s v="3840 x 2160"/>
    <n v="1000000"/>
    <s v="POB"/>
    <s v="PCB"/>
    <n v="4608"/>
    <n v="1152"/>
    <n v="25"/>
    <n v="675"/>
    <n v="5.0242074302670616"/>
    <n v="5.905979799999999"/>
  </r>
  <r>
    <x v="5"/>
    <x v="2"/>
    <x v="0"/>
    <x v="1"/>
    <s v="34R83Q"/>
    <s v="CSOT"/>
    <n v="34"/>
    <s v="3440 x 1440"/>
    <n v="1000000"/>
    <s v="POB"/>
    <s v="PCB"/>
    <n v="4608"/>
    <n v="1152"/>
    <n v="10"/>
    <n v="340"/>
    <n v="2.6564797010584447"/>
    <n v="2.8329879199999999"/>
  </r>
  <r>
    <x v="5"/>
    <x v="2"/>
    <x v="0"/>
    <x v="17"/>
    <m/>
    <m/>
    <n v="27"/>
    <s v="3840 x 2160"/>
    <n v="1000000"/>
    <s v="POB"/>
    <s v="PCB"/>
    <n v="5000"/>
    <n v="1152"/>
    <n v="150"/>
    <n v="4050"/>
    <n v="30.145244581602373"/>
    <n v="28.376938799999998"/>
  </r>
  <r>
    <x v="5"/>
    <x v="2"/>
    <x v="0"/>
    <x v="17"/>
    <m/>
    <m/>
    <n v="31.5"/>
    <s v="3840 x 2160"/>
    <s v="TBD"/>
    <s v="POB"/>
    <s v="PCB"/>
    <n v="5000"/>
    <n v="1152"/>
    <n v="10"/>
    <n v="315"/>
    <n v="2.7354018231454003"/>
    <n v="2.3623919199999994"/>
  </r>
  <r>
    <x v="5"/>
    <x v="2"/>
    <x v="0"/>
    <x v="17"/>
    <m/>
    <m/>
    <n v="31.5"/>
    <s v="3840 x 2160"/>
    <s v="TBD"/>
    <s v="POB"/>
    <s v="PCB"/>
    <n v="5000"/>
    <n v="1152"/>
    <n v="185"/>
    <n v="5827.5"/>
    <n v="50.604933728189906"/>
    <n v="43.704250519999988"/>
  </r>
  <r>
    <x v="5"/>
    <x v="2"/>
    <x v="0"/>
    <x v="17"/>
    <m/>
    <m/>
    <n v="49"/>
    <s v="5120 x 1440"/>
    <n v="1000000"/>
    <s v="POB"/>
    <s v="PCB"/>
    <n v="5000"/>
    <n v="1152"/>
    <n v="25"/>
    <n v="1225"/>
    <n v="10.093221676018096"/>
    <n v="8.117780999999999"/>
  </r>
  <r>
    <x v="5"/>
    <x v="2"/>
    <x v="1"/>
    <x v="17"/>
    <m/>
    <s v="Open Cell"/>
    <n v="43"/>
    <s v="3840 x 2160"/>
    <n v="1000000"/>
    <s v="POB"/>
    <s v="PCB"/>
    <n v="4000"/>
    <n v="500"/>
    <n v="37.957000000000001"/>
    <n v="1632.1510000000001"/>
    <n v="19.347676422785526"/>
    <n v="8.1462802614247458"/>
  </r>
  <r>
    <x v="5"/>
    <x v="2"/>
    <x v="1"/>
    <x v="17"/>
    <m/>
    <s v="Open Cell"/>
    <n v="50"/>
    <s v="3840 x 2160"/>
    <n v="1000000"/>
    <s v="POB"/>
    <s v="PCB"/>
    <n v="5929.950586864823"/>
    <n v="494.16254890540188"/>
    <n v="59.725999999999999"/>
    <n v="2986.3"/>
    <n v="41.162662960237391"/>
    <n v="14.546841005206065"/>
  </r>
  <r>
    <x v="5"/>
    <x v="2"/>
    <x v="1"/>
    <x v="17"/>
    <m/>
    <s v="Open Cell"/>
    <n v="55"/>
    <s v="3840 x 2160"/>
    <n v="1000000"/>
    <s v="POB"/>
    <s v="PCB"/>
    <n v="6804.6390532544374"/>
    <n v="567.05325443786978"/>
    <n v="511.733"/>
    <n v="28145.314999999999"/>
    <n v="426.74537949308007"/>
    <n v="135.90630341232384"/>
  </r>
  <r>
    <x v="5"/>
    <x v="2"/>
    <x v="1"/>
    <x v="17"/>
    <m/>
    <s v="Open Cell"/>
    <n v="65"/>
    <s v="3840 x 2160"/>
    <n v="1000000"/>
    <s v="POB"/>
    <s v="PCB"/>
    <n v="9504"/>
    <n v="792"/>
    <n v="690.87900000000002"/>
    <n v="44907.135000000002"/>
    <n v="804.69023248479539"/>
    <n v="246.09589380295904"/>
  </r>
  <r>
    <x v="5"/>
    <x v="2"/>
    <x v="1"/>
    <x v="17"/>
    <m/>
    <s v="Open Cell"/>
    <n v="75"/>
    <s v="3840 x 2160"/>
    <n v="1000000"/>
    <s v="COB"/>
    <s v="PCB"/>
    <n v="13685.759999999997"/>
    <n v="1140.4799999999998"/>
    <n v="654.94899999999996"/>
    <n v="49121.174999999996"/>
    <n v="1015.6171704462907"/>
    <n v="330.34533099078072"/>
  </r>
  <r>
    <x v="5"/>
    <x v="2"/>
    <x v="1"/>
    <x v="17"/>
    <m/>
    <s v="Open Cell"/>
    <n v="85"/>
    <s v="3840 x 2160"/>
    <n v="1000000"/>
    <s v="COB"/>
    <s v="PCB"/>
    <n v="17578.598399999999"/>
    <n v="1464.8832"/>
    <n v="509.30099999999999"/>
    <n v="43290.584999999999"/>
    <n v="1014.4073909188842"/>
    <n v="326.17399486497868"/>
  </r>
  <r>
    <x v="5"/>
    <x v="2"/>
    <x v="1"/>
    <x v="17"/>
    <m/>
    <s v="Open Cell"/>
    <n v="98"/>
    <s v="3840 x 2160"/>
    <n v="1000000"/>
    <s v="COB"/>
    <s v="PCB"/>
    <n v="20000"/>
    <n v="2000"/>
    <n v="59.021000000000001"/>
    <n v="5784.058"/>
    <n v="156.26392887287639"/>
    <n v="56.698637988908047"/>
  </r>
  <r>
    <x v="5"/>
    <x v="2"/>
    <x v="1"/>
    <x v="17"/>
    <m/>
    <s v="Open Cell"/>
    <n v="100"/>
    <s v="3840 x 2160"/>
    <n v="1000000"/>
    <s v="COB"/>
    <s v="PCB"/>
    <n v="20000"/>
    <n v="2000"/>
    <n v="71.727000000000004"/>
    <n v="7172.7000000000007"/>
    <n v="197.73460979465878"/>
    <n v="68.904681503708986"/>
  </r>
  <r>
    <x v="5"/>
    <x v="2"/>
    <x v="1"/>
    <x v="17"/>
    <m/>
    <s v="Open Cell"/>
    <n v="115"/>
    <s v="3840 x 2160"/>
    <n v="1000000"/>
    <s v="COB"/>
    <s v="PCB"/>
    <n v="32000"/>
    <n v="2000"/>
    <n v="1.0549999999999999"/>
    <n v="121.32499999999999"/>
    <n v="3.8463443700890205"/>
    <n v="1.2161853525687056"/>
  </r>
  <r>
    <x v="5"/>
    <x v="2"/>
    <x v="1"/>
    <x v="17"/>
    <m/>
    <s v="Open Cell"/>
    <n v="55"/>
    <s v="7680 x 4320"/>
    <n v="1000000"/>
    <s v="COB"/>
    <s v="PCB"/>
    <n v="5930"/>
    <n v="494"/>
    <n v="3.8"/>
    <n v="209"/>
    <n v="3.1689033970326408"/>
    <n v="1.0092058807363031"/>
  </r>
  <r>
    <x v="5"/>
    <x v="2"/>
    <x v="1"/>
    <x v="17"/>
    <m/>
    <s v="Open Cell"/>
    <n v="65"/>
    <s v="7680 x 4320"/>
    <n v="1000000"/>
    <s v="COB"/>
    <s v="PCB"/>
    <n v="11999.750399999999"/>
    <n v="1333.3333333333337"/>
    <n v="13.06"/>
    <n v="848.9"/>
    <n v="15.211425497448072"/>
    <n v="4.6520626232186029"/>
  </r>
  <r>
    <x v="5"/>
    <x v="2"/>
    <x v="1"/>
    <x v="17"/>
    <m/>
    <s v="Open Cell"/>
    <n v="75"/>
    <s v="7680 x 4320"/>
    <n v="1000000"/>
    <s v="COB"/>
    <s v="PCB"/>
    <n v="17279.640575999994"/>
    <n v="1920"/>
    <n v="12.348000000000001"/>
    <n v="926.1"/>
    <n v="19.147812762017804"/>
    <n v="9.1415217735198766"/>
  </r>
  <r>
    <x v="5"/>
    <x v="2"/>
    <x v="1"/>
    <x v="17"/>
    <m/>
    <s v="Open Cell"/>
    <n v="85"/>
    <s v="7680 x 4320"/>
    <n v="1000000"/>
    <s v="COB"/>
    <s v="PCB"/>
    <n v="22194.738339839998"/>
    <n v="2466.1333333333341"/>
    <n v="9.3070000000000004"/>
    <n v="791.09500000000003"/>
    <n v="18.537347437531157"/>
    <n v="8.7487439328322179"/>
  </r>
  <r>
    <x v="5"/>
    <x v="2"/>
    <x v="1"/>
    <x v="17"/>
    <m/>
    <s v="Open Cell"/>
    <n v="98"/>
    <s v="7680 x 4320"/>
    <n v="1000000"/>
    <s v="COB"/>
    <s v="PCB"/>
    <n v="32000"/>
    <n v="2000"/>
    <n v="0.23200000000000001"/>
    <n v="22.736000000000001"/>
    <n v="0.61424292198551922"/>
    <n v="0.32712612964710558"/>
  </r>
  <r>
    <x v="5"/>
    <x v="3"/>
    <x v="2"/>
    <x v="3"/>
    <s v="Creator Z16"/>
    <s v="AUO"/>
    <n v="16"/>
    <s v="2560 x 1600"/>
    <n v="1000000"/>
    <s v="COB"/>
    <s v="FPC"/>
    <n v="4000"/>
    <n v="1152"/>
    <n v="45"/>
    <n v="720"/>
    <n v="3.3403340224719105"/>
    <n v="5.7935871530240135"/>
  </r>
  <r>
    <x v="5"/>
    <x v="3"/>
    <x v="2"/>
    <x v="3"/>
    <s v="Creator 17&quot;"/>
    <s v="AUO"/>
    <n v="17.3"/>
    <s v="3840 x 2160"/>
    <n v="1000000"/>
    <s v="COB"/>
    <s v="FPC"/>
    <n v="10000"/>
    <n v="240"/>
    <n v="10"/>
    <n v="173"/>
    <n v="0.82507272527002962"/>
    <n v="1.4643736978203732"/>
  </r>
  <r>
    <x v="5"/>
    <x v="3"/>
    <x v="2"/>
    <x v="3"/>
    <s v="Titan GT77 HX 13V"/>
    <s v="AUO"/>
    <n v="17.3"/>
    <s v="3840 x 2160"/>
    <n v="1000000"/>
    <s v="COB"/>
    <s v="FPC"/>
    <n v="4032"/>
    <n v="1008"/>
    <n v="15"/>
    <n v="259.5"/>
    <n v="1.2376090879050445"/>
    <n v="2.1965605467305593"/>
  </r>
  <r>
    <x v="5"/>
    <x v="3"/>
    <x v="2"/>
    <x v="3"/>
    <s v="Titan 18X / Raider 18HX / Stealth 18 AI Studio"/>
    <m/>
    <n v="18"/>
    <s v="3840 x 2400"/>
    <n v="1000000"/>
    <s v="COB"/>
    <s v="FPC"/>
    <n v="4000"/>
    <n v="1000"/>
    <n v="45"/>
    <n v="810"/>
    <n v="4.2276102471910111"/>
    <n v="6.5896816401916789"/>
  </r>
  <r>
    <x v="5"/>
    <x v="3"/>
    <x v="2"/>
    <x v="3"/>
    <s v="Stealth A16 AI+ / Creeatir A16 AI+"/>
    <s v="AUO"/>
    <n v="16"/>
    <s v="3840 x 2400"/>
    <m/>
    <s v="COB"/>
    <s v="FPC"/>
    <n v="4000"/>
    <n v="1000"/>
    <n v="25"/>
    <n v="400"/>
    <n v="1.8557411235955057"/>
    <n v="3.2186595294577853"/>
  </r>
  <r>
    <x v="5"/>
    <x v="3"/>
    <x v="2"/>
    <x v="0"/>
    <s v="Macbook"/>
    <s v="LGD/Sharp"/>
    <n v="14.2"/>
    <s v="3024 x 1964"/>
    <n v="1000000"/>
    <s v="COB"/>
    <s v="FPC"/>
    <n v="10384"/>
    <n v="2596"/>
    <n v="950"/>
    <n v="13490"/>
    <n v="56.452751126913256"/>
    <n v="155.42899263658151"/>
  </r>
  <r>
    <x v="5"/>
    <x v="3"/>
    <x v="2"/>
    <x v="0"/>
    <s v="Macbook Pro"/>
    <s v="LGD/Sharp"/>
    <n v="16.2"/>
    <s v="3456 x 2234"/>
    <n v="1000000"/>
    <s v="COB"/>
    <s v="FPC"/>
    <n v="10384"/>
    <n v="2596"/>
    <n v="600"/>
    <n v="9720"/>
    <n v="46.315708612985993"/>
    <n v="114.14613902319329"/>
  </r>
  <r>
    <x v="5"/>
    <x v="3"/>
    <x v="2"/>
    <x v="13"/>
    <s v="AERO 16"/>
    <s v="AUO"/>
    <n v="16"/>
    <s v="2560 x 1600"/>
    <n v="1000000"/>
    <s v="COB"/>
    <s v="FPC"/>
    <n v="4000"/>
    <n v="1152"/>
    <n v="25"/>
    <n v="400"/>
    <n v="1.8557411235955057"/>
    <n v="3.2186595294577853"/>
  </r>
  <r>
    <x v="5"/>
    <x v="3"/>
    <x v="2"/>
    <x v="13"/>
    <s v="AERO 17"/>
    <s v="AUO"/>
    <n v="17.3"/>
    <s v="3840 x 2160"/>
    <n v="1000000"/>
    <s v="COB"/>
    <s v="FPC"/>
    <n v="4000"/>
    <n v="1152"/>
    <n v="35"/>
    <n v="605.5"/>
    <n v="2.8877545384451038"/>
    <n v="5.1253079423713057"/>
  </r>
  <r>
    <x v="5"/>
    <x v="3"/>
    <x v="2"/>
    <x v="7"/>
    <s v="PREDATOR HELIOS 500"/>
    <s v="AUO"/>
    <n v="17.3"/>
    <s v="3840 x 2160"/>
    <n v="1000000"/>
    <s v="COB"/>
    <s v="FPC"/>
    <n v="4000"/>
    <n v="1152"/>
    <n v="35"/>
    <n v="605.5"/>
    <n v="2.8877545384451038"/>
    <n v="5.1253079423713057"/>
  </r>
  <r>
    <x v="5"/>
    <x v="3"/>
    <x v="2"/>
    <x v="7"/>
    <s v="PREDATOR HELIOS 500"/>
    <s v="AUO"/>
    <n v="16"/>
    <s v="2560 x 1600"/>
    <n v="1000000"/>
    <s v="COB"/>
    <s v="FPC"/>
    <n v="4000"/>
    <n v="1152"/>
    <n v="55"/>
    <n v="880"/>
    <n v="4.0826304719101127"/>
    <n v="7.0810509648071287"/>
  </r>
  <r>
    <x v="5"/>
    <x v="3"/>
    <x v="2"/>
    <x v="7"/>
    <s v="PREDATOR HELIOS 500"/>
    <s v="AUO"/>
    <n v="18"/>
    <s v="2560 x 1600"/>
    <n v="1000000"/>
    <s v="COB"/>
    <s v="FPC"/>
    <n v="4000"/>
    <n v="1152"/>
    <n v="50"/>
    <n v="900"/>
    <n v="4.6973447191011237"/>
    <n v="7.3218684891018659"/>
  </r>
  <r>
    <x v="5"/>
    <x v="3"/>
    <x v="2"/>
    <x v="7"/>
    <s v="Predator Triton 17 X (PTX17-71) "/>
    <s v="AUO"/>
    <n v="17"/>
    <s v="2560 x 1600"/>
    <n v="1000000"/>
    <s v="COB"/>
    <s v="FPC"/>
    <n v="4000"/>
    <n v="1152"/>
    <n v="45"/>
    <n v="765"/>
    <n v="3.7709239550561788"/>
    <n v="6.5896816401916789"/>
  </r>
  <r>
    <x v="5"/>
    <x v="3"/>
    <x v="2"/>
    <x v="7"/>
    <s v="Predator Triton 14 (PT14-51)"/>
    <s v="AUO"/>
    <n v="14"/>
    <s v="2560 x 1600"/>
    <n v="1000000"/>
    <s v="COB"/>
    <s v="FPC"/>
    <n v="4000"/>
    <n v="1152"/>
    <n v="50"/>
    <n v="700"/>
    <n v="2.8416035955056174"/>
    <n v="5.7770812067191031"/>
  </r>
  <r>
    <x v="5"/>
    <x v="3"/>
    <x v="2"/>
    <x v="2"/>
    <s v="ROG Flow X16"/>
    <s v="AUO"/>
    <n v="16.2"/>
    <s v="2560 x 1600"/>
    <n v="1000000"/>
    <s v="COB"/>
    <s v="FPC"/>
    <n v="4000"/>
    <n v="512"/>
    <n v="55"/>
    <n v="891"/>
    <n v="4.1853341447190999"/>
    <n v="7.0810509648071287"/>
  </r>
  <r>
    <x v="5"/>
    <x v="3"/>
    <x v="2"/>
    <x v="2"/>
    <s v="ROG Zephyrus Duo 16"/>
    <s v="AUO"/>
    <n v="16.2"/>
    <s v="3456 x 2234"/>
    <n v="1000000"/>
    <s v="COB"/>
    <s v="FPC"/>
    <n v="4000"/>
    <n v="512"/>
    <n v="30"/>
    <n v="486"/>
    <n v="2.3157854306492993"/>
    <n v="4.2915460392770477"/>
  </r>
  <r>
    <x v="5"/>
    <x v="3"/>
    <x v="2"/>
    <x v="2"/>
    <s v="Strix Scar 18"/>
    <s v="AUO"/>
    <n v="18"/>
    <s v="2560 x 1600"/>
    <n v="1000000"/>
    <s v="COB"/>
    <s v="FPC"/>
    <n v="9216"/>
    <n v="2304"/>
    <n v="25"/>
    <n v="450"/>
    <n v="2.3486723595505619"/>
    <n v="3.660934244550933"/>
  </r>
  <r>
    <x v="5"/>
    <x v="3"/>
    <x v="2"/>
    <x v="22"/>
    <s v="Legion 7i &amp; 7"/>
    <m/>
    <n v="16.2"/>
    <s v="2560 x 1600"/>
    <n v="1000000"/>
    <s v="COB"/>
    <s v="FPC"/>
    <n v="4000"/>
    <n v="512"/>
    <n v="110"/>
    <n v="1782"/>
    <n v="8.3706682894381998"/>
    <n v="14.162101929614257"/>
  </r>
  <r>
    <x v="5"/>
    <x v="3"/>
    <x v="2"/>
    <x v="22"/>
    <s v="Slim Pro 9i"/>
    <s v="CSOT"/>
    <n v="16"/>
    <s v="3200 x 2000"/>
    <n v="1000000"/>
    <s v="COB"/>
    <s v="FPC"/>
    <n v="4000"/>
    <n v="1000"/>
    <n v="40"/>
    <n v="640"/>
    <n v="2.9691857977528087"/>
    <n v="5.7220613857027294"/>
  </r>
  <r>
    <x v="5"/>
    <x v="3"/>
    <x v="2"/>
    <x v="22"/>
    <s v="Slim Pro 9i"/>
    <s v="CSOT"/>
    <n v="14.5"/>
    <s v="3072 x 1920"/>
    <n v="1000000"/>
    <s v="COB"/>
    <s v="FPC"/>
    <n v="4000"/>
    <n v="1000"/>
    <n v="60"/>
    <n v="870"/>
    <n v="3.6578397303370771"/>
    <n v="7.2791223204660689"/>
  </r>
  <r>
    <x v="5"/>
    <x v="3"/>
    <x v="2"/>
    <x v="22"/>
    <s v="Yoga Pro 9i"/>
    <s v="CSOT"/>
    <n v="16"/>
    <s v="3200 x 2000"/>
    <n v="1000000"/>
    <s v="COB"/>
    <s v="FPC"/>
    <n v="6144"/>
    <n v="1536"/>
    <n v="45"/>
    <n v="720"/>
    <n v="3.3403340224719105"/>
    <n v="6.4373190589155707"/>
  </r>
  <r>
    <x v="5"/>
    <x v="3"/>
    <x v="2"/>
    <x v="24"/>
    <s v="911Zero"/>
    <s v="BOE"/>
    <n v="15.6"/>
    <s v="3840 x 2160"/>
    <n v="1000000"/>
    <s v="COB"/>
    <s v="FPC"/>
    <n v="10000"/>
    <n v="1152"/>
    <n v="45"/>
    <n v="702"/>
    <n v="3.018990420320474"/>
    <n v="6.4373190589155707"/>
  </r>
  <r>
    <x v="5"/>
    <x v="3"/>
    <x v="2"/>
    <x v="28"/>
    <s v="Blade 16"/>
    <s v="BOE"/>
    <n v="16"/>
    <s v="3840 x 2400"/>
    <n v="1000000"/>
    <s v="COB"/>
    <s v="FPC"/>
    <n v="10000"/>
    <n v="2596"/>
    <n v="40"/>
    <n v="640"/>
    <n v="2.9691857977528087"/>
    <n v="5.7220613857027294"/>
  </r>
  <r>
    <x v="5"/>
    <x v="3"/>
    <x v="2"/>
    <x v="28"/>
    <s v="Blade 18"/>
    <s v="BOE"/>
    <n v="18"/>
    <s v="2560 x 1600"/>
    <n v="1000000"/>
    <s v="COB"/>
    <s v="FPC"/>
    <n v="8000"/>
    <n v="2000"/>
    <n v="20"/>
    <n v="360"/>
    <n v="1.8789378876404492"/>
    <n v="2.9287473956407464"/>
  </r>
  <r>
    <x v="5"/>
    <x v="3"/>
    <x v="2"/>
    <x v="30"/>
    <s v="OMEN Transcend 16"/>
    <s v="AUO"/>
    <n v="16.100000000000001"/>
    <s v="2560 x 1440"/>
    <n v="1000000"/>
    <s v="COB"/>
    <s v="FPC"/>
    <n v="4000"/>
    <n v="1000"/>
    <n v="45"/>
    <n v="724.50000000000011"/>
    <n v="3.2156168098753706"/>
    <n v="5.7935871530240135"/>
  </r>
  <r>
    <x v="5"/>
    <x v="3"/>
    <x v="2"/>
    <x v="34"/>
    <s v="Yosemite 16 Ultra"/>
    <m/>
    <n v="16"/>
    <s v="2560 x 1600"/>
    <n v="1000000"/>
    <s v="COB"/>
    <s v="FPC"/>
    <n v="4000"/>
    <n v="1000"/>
    <n v="10"/>
    <n v="160"/>
    <n v="0.74229644943820217"/>
    <n v="1.2874638117831141"/>
  </r>
  <r>
    <x v="5"/>
    <x v="3"/>
    <x v="0"/>
    <x v="0"/>
    <s v="XDR"/>
    <s v="LGD"/>
    <n v="31.5"/>
    <s v="6016 x 3384"/>
    <n v="1000000"/>
    <s v="POB"/>
    <s v="PCB"/>
    <n v="576"/>
    <n v="576"/>
    <n v="3"/>
    <n v="94.5"/>
    <n v="0.82062054694362008"/>
    <n v="1.4942364191999999"/>
  </r>
  <r>
    <x v="5"/>
    <x v="3"/>
    <x v="0"/>
    <x v="0"/>
    <s v="27&quot; Monitor"/>
    <s v="LGD/Sharp"/>
    <n v="27"/>
    <s v="5120 x 2880"/>
    <n v="1000000"/>
    <s v="COB"/>
    <s v="PCB"/>
    <n v="4000"/>
    <n v="1000"/>
    <n v="30"/>
    <n v="810"/>
    <n v="6.0290489163204741"/>
    <n v="9.6"/>
  </r>
  <r>
    <x v="5"/>
    <x v="3"/>
    <x v="0"/>
    <x v="2"/>
    <s v="PA32UCX"/>
    <s v="AUO"/>
    <n v="31.5"/>
    <s v="3840 x 2160"/>
    <n v="1000000"/>
    <s v="POB"/>
    <s v="PCB"/>
    <n v="5000"/>
    <n v="1152"/>
    <n v="20"/>
    <n v="630"/>
    <n v="5.4708036462908005"/>
    <n v="4.6302881631999986"/>
  </r>
  <r>
    <x v="5"/>
    <x v="3"/>
    <x v="0"/>
    <x v="2"/>
    <s v="PG32UQX"/>
    <s v="AUO"/>
    <n v="31.5"/>
    <s v="3840 x 2160"/>
    <n v="1000000"/>
    <s v="POB"/>
    <s v="PCB"/>
    <n v="4608"/>
    <n v="576"/>
    <n v="10"/>
    <n v="315"/>
    <n v="2.7354018231454003"/>
    <n v="2.3151440815999993"/>
  </r>
  <r>
    <x v="5"/>
    <x v="3"/>
    <x v="0"/>
    <x v="2"/>
    <s v="PG32UQXE"/>
    <s v="AUO"/>
    <n v="31.5"/>
    <s v="3840 x 2160"/>
    <n v="1000000"/>
    <s v="POB"/>
    <s v="PCB"/>
    <n v="4608"/>
    <n v="576"/>
    <n v="20"/>
    <n v="630"/>
    <n v="5.4708036462908005"/>
    <n v="4.6302881631999986"/>
  </r>
  <r>
    <x v="5"/>
    <x v="3"/>
    <x v="0"/>
    <x v="2"/>
    <s v="PA27UCX-K"/>
    <s v="AUO"/>
    <n v="27"/>
    <s v="3440 x 1440"/>
    <n v="1000000"/>
    <s v="POB"/>
    <s v="PCB"/>
    <n v="2304"/>
    <n v="576"/>
    <n v="15"/>
    <n v="405"/>
    <n v="2.5128551497468936"/>
    <n v="2.5734071664"/>
  </r>
  <r>
    <x v="5"/>
    <x v="3"/>
    <x v="0"/>
    <x v="7"/>
    <s v="X32 (Predator)"/>
    <s v="AUO"/>
    <n v="31.5"/>
    <s v="3840 x 2160"/>
    <n v="1000000"/>
    <s v="POB"/>
    <s v="PCB"/>
    <n v="2304"/>
    <n v="1152"/>
    <n v="15"/>
    <n v="472.5"/>
    <n v="4.1031027347181004"/>
    <n v="3.4727161223999992"/>
  </r>
  <r>
    <x v="5"/>
    <x v="3"/>
    <x v="0"/>
    <x v="7"/>
    <s v="X27S"/>
    <s v="AUO"/>
    <n v="27"/>
    <s v="3840 x 2160"/>
    <n v="1000000"/>
    <s v="POB"/>
    <s v="PCB"/>
    <n v="2304"/>
    <n v="512"/>
    <n v="15"/>
    <n v="405"/>
    <n v="3.0145244581602371"/>
    <n v="2.7809400023999995"/>
  </r>
  <r>
    <x v="5"/>
    <x v="3"/>
    <x v="0"/>
    <x v="7"/>
    <s v="Predator X32"/>
    <s v="AUO"/>
    <n v="31.5"/>
    <s v="3840 x 2160"/>
    <n v="1000000"/>
    <s v="POB"/>
    <s v="PCB"/>
    <n v="2304"/>
    <n v="576"/>
    <n v="10"/>
    <n v="315"/>
    <n v="2.7354018231454003"/>
    <n v="2.3151440815999993"/>
  </r>
  <r>
    <x v="5"/>
    <x v="3"/>
    <x v="0"/>
    <x v="7"/>
    <s v="X32 S/FP"/>
    <s v="AUO"/>
    <n v="31.5"/>
    <s v="3840 x 2160"/>
    <n v="1000000"/>
    <s v="POB"/>
    <s v="PCB"/>
    <n v="2304"/>
    <n v="576"/>
    <n v="15"/>
    <n v="472.5"/>
    <n v="4.1031027347181004"/>
    <n v="3.4727161223999992"/>
  </r>
  <r>
    <x v="5"/>
    <x v="3"/>
    <x v="0"/>
    <x v="7"/>
    <s v="Predator X32Q FS"/>
    <s v="AUO"/>
    <n v="31.5"/>
    <s v="3440 x 1440"/>
    <n v="1000000"/>
    <s v="POB"/>
    <s v="PCB"/>
    <n v="2304"/>
    <n v="1152"/>
    <n v="15"/>
    <n v="472.5"/>
    <n v="3.4202750649332718"/>
    <n v="3.4727161223999992"/>
  </r>
  <r>
    <x v="5"/>
    <x v="3"/>
    <x v="0"/>
    <x v="7"/>
    <s v="Predator X34 V3"/>
    <s v="AUO"/>
    <n v="34"/>
    <s v="3440 x 1440"/>
    <n v="1000000"/>
    <s v="POB"/>
    <s v="PCB"/>
    <n v="9216"/>
    <n v="2304"/>
    <n v="10"/>
    <n v="340"/>
    <n v="2.6564797010584447"/>
    <n v="2.7763281616"/>
  </r>
  <r>
    <x v="5"/>
    <x v="3"/>
    <x v="0"/>
    <x v="7"/>
    <s v="Predator Z57"/>
    <s v="AUO"/>
    <n v="57"/>
    <s v="7680 x 2160"/>
    <n v="1000000"/>
    <s v="POB"/>
    <s v="PCB"/>
    <n v="9216"/>
    <n v="2304"/>
    <n v="5"/>
    <n v="285"/>
    <n v="2.7316016014479638"/>
    <n v="1.913913932"/>
  </r>
  <r>
    <x v="5"/>
    <x v="3"/>
    <x v="0"/>
    <x v="18"/>
    <s v="EX321UX"/>
    <s v="AUO"/>
    <n v="32"/>
    <s v="3840 x 2160"/>
    <n v="1000000"/>
    <s v="POB"/>
    <s v="PCB"/>
    <n v="4608"/>
    <n v="1152"/>
    <n v="15"/>
    <n v="480"/>
    <n v="4.2343937519287831"/>
    <n v="3.4727161223999992"/>
  </r>
  <r>
    <x v="5"/>
    <x v="3"/>
    <x v="0"/>
    <x v="11"/>
    <s v="UltraSharp UP3221Q"/>
    <s v="LGD"/>
    <n v="31.5"/>
    <s v="3840 x 2160"/>
    <n v="1000000"/>
    <s v="POB"/>
    <s v="PCB"/>
    <n v="5000"/>
    <n v="1152"/>
    <n v="15"/>
    <n v="472.5"/>
    <n v="4.1031027347181004"/>
    <n v="3.4727161223999992"/>
  </r>
  <r>
    <x v="5"/>
    <x v="3"/>
    <x v="0"/>
    <x v="10"/>
    <s v="AG274QXM"/>
    <s v="LGD"/>
    <n v="27"/>
    <s v="3840 x 2160"/>
    <n v="80000000"/>
    <s v="POB"/>
    <s v="PCB"/>
    <n v="2304"/>
    <n v="576"/>
    <n v="40"/>
    <n v="1080"/>
    <n v="8.0387318884272982"/>
    <n v="7.415840006399999"/>
  </r>
  <r>
    <x v="5"/>
    <x v="3"/>
    <x v="0"/>
    <x v="10"/>
    <s v="AG274QGM"/>
    <s v="LGD"/>
    <n v="27"/>
    <s v="2560 x 1440"/>
    <n v="1000000"/>
    <s v="POB"/>
    <s v="PCB"/>
    <n v="2304"/>
    <n v="576"/>
    <n v="20"/>
    <n v="540"/>
    <n v="4.0193659442136491"/>
    <n v="3.4312095552000001"/>
  </r>
  <r>
    <x v="5"/>
    <x v="3"/>
    <x v="0"/>
    <x v="10"/>
    <s v="AG274QZM"/>
    <s v="LGD"/>
    <n v="27"/>
    <s v="2560 x 1440"/>
    <n v="1000000"/>
    <s v="POB"/>
    <s v="PCB"/>
    <n v="2304"/>
    <n v="576"/>
    <n v="25"/>
    <n v="675"/>
    <n v="5.0242074302670616"/>
    <n v="4.2890119440000003"/>
  </r>
  <r>
    <x v="5"/>
    <x v="3"/>
    <x v="0"/>
    <x v="10"/>
    <s v="AG3444UXM"/>
    <s v="BOE"/>
    <n v="34"/>
    <s v="3440 x 1440"/>
    <n v="1000000"/>
    <s v="POB"/>
    <s v="PCB"/>
    <n v="4608"/>
    <n v="1152"/>
    <n v="35"/>
    <n v="1190"/>
    <n v="9.2976789537045548"/>
    <n v="9.7171485656000005"/>
  </r>
  <r>
    <x v="5"/>
    <x v="3"/>
    <x v="0"/>
    <x v="10"/>
    <s v="PD32M"/>
    <s v="AUO"/>
    <n v="31.5"/>
    <s v="3840 x 2160"/>
    <n v="1000000"/>
    <s v="POB"/>
    <s v="PCB"/>
    <n v="2304"/>
    <n v="576"/>
    <n v="20"/>
    <n v="630"/>
    <n v="5.4708036462908005"/>
    <n v="4.6302881631999986"/>
  </r>
  <r>
    <x v="5"/>
    <x v="3"/>
    <x v="0"/>
    <x v="10"/>
    <s v="Q27G3XMN"/>
    <s v="BOE"/>
    <n v="27"/>
    <s v="2560 x 1440"/>
    <n v="1000000"/>
    <s v="POB"/>
    <s v="PCB"/>
    <n v="2304"/>
    <n v="576"/>
    <n v="20"/>
    <n v="540"/>
    <n v="4.0193659442136491"/>
    <n v="3.4312095552000001"/>
  </r>
  <r>
    <x v="5"/>
    <x v="3"/>
    <x v="0"/>
    <x v="10"/>
    <s v="Q27G4"/>
    <s v="BOE"/>
    <n v="27"/>
    <s v="2560 x 1440"/>
    <n v="1000000"/>
    <s v="POB"/>
    <s v="PCB"/>
    <n v="4608"/>
    <n v="1152"/>
    <n v="15"/>
    <n v="405"/>
    <n v="3.0145244581602371"/>
    <n v="2.5734071664"/>
  </r>
  <r>
    <x v="5"/>
    <x v="3"/>
    <x v="0"/>
    <x v="10"/>
    <s v="U32G4ZMN"/>
    <s v="BOE"/>
    <n v="31.5"/>
    <s v="3840 x 2160"/>
    <n v="1000000"/>
    <s v="POB"/>
    <s v="PCB"/>
    <n v="4608"/>
    <n v="1152"/>
    <n v="5"/>
    <n v="157.5"/>
    <n v="1.3677009115727001"/>
    <n v="1.1575720407999996"/>
  </r>
  <r>
    <x v="5"/>
    <x v="3"/>
    <x v="0"/>
    <x v="12"/>
    <s v="279P2MRX"/>
    <s v="LGD"/>
    <n v="27"/>
    <s v="3840 x 2160"/>
    <n v="80000000"/>
    <s v="POB"/>
    <s v="PCB"/>
    <n v="2304"/>
    <n v="576"/>
    <n v="20"/>
    <n v="540"/>
    <n v="4.0193659442136491"/>
    <n v="3.7079200031999995"/>
  </r>
  <r>
    <x v="5"/>
    <x v="3"/>
    <x v="0"/>
    <x v="12"/>
    <s v="27B1U7903"/>
    <s v="LGD"/>
    <n v="27"/>
    <s v="3840 x 2160"/>
    <n v="80000000"/>
    <s v="POB"/>
    <s v="PCB"/>
    <n v="2304"/>
    <n v="576"/>
    <n v="20"/>
    <n v="540"/>
    <n v="4.0193659442136491"/>
    <n v="3.7079200031999995"/>
  </r>
  <r>
    <x v="5"/>
    <x v="3"/>
    <x v="0"/>
    <x v="12"/>
    <s v="32M2N6800M"/>
    <s v="LGD"/>
    <n v="31.5"/>
    <s v="3840 x 2160"/>
    <n v="80000000"/>
    <s v="POB"/>
    <s v="PCB"/>
    <n v="2304"/>
    <n v="1152"/>
    <n v="15"/>
    <n v="472.5"/>
    <n v="4.1031027347181004"/>
    <n v="3.4727161223999992"/>
  </r>
  <r>
    <x v="5"/>
    <x v="3"/>
    <x v="0"/>
    <x v="12"/>
    <s v="34M2C7600MV"/>
    <s v="BOE"/>
    <n v="34"/>
    <s v="3440x1440"/>
    <n v="80000000"/>
    <s v="POB"/>
    <s v="PCB"/>
    <n v="4608"/>
    <n v="1152"/>
    <n v="10"/>
    <n v="340"/>
    <n v="3.618852544932293"/>
    <n v="2.7763281616"/>
  </r>
  <r>
    <x v="5"/>
    <x v="3"/>
    <x v="0"/>
    <x v="5"/>
    <s v="Odyssey Neo G7"/>
    <m/>
    <n v="31.5"/>
    <s v="3840 x 2160"/>
    <n v="1000000"/>
    <s v="POB"/>
    <s v="PCB"/>
    <n v="4608"/>
    <n v="1196"/>
    <n v="20"/>
    <n v="630"/>
    <n v="5.4708036462908005"/>
    <n v="4.6302881631999986"/>
  </r>
  <r>
    <x v="5"/>
    <x v="3"/>
    <x v="0"/>
    <x v="5"/>
    <s v="Odyssey Neo G9"/>
    <s v="CSOT"/>
    <n v="49"/>
    <s v="5120 x 1440"/>
    <n v="1000000"/>
    <s v="POB"/>
    <s v="PCB"/>
    <n v="5000"/>
    <n v="1152"/>
    <n v="15"/>
    <n v="735"/>
    <n v="6.055933005610858"/>
    <n v="4.773255228"/>
  </r>
  <r>
    <x v="5"/>
    <x v="3"/>
    <x v="0"/>
    <x v="5"/>
    <s v="Odyssey Neo G8"/>
    <s v="CSOT"/>
    <n v="31.5"/>
    <s v="3840 x 2160"/>
    <n v="1000000"/>
    <s v="POB"/>
    <s v="PCB"/>
    <n v="5000"/>
    <n v="1152"/>
    <n v="10"/>
    <n v="315"/>
    <n v="2.7354018231454003"/>
    <n v="2.3151440815999993"/>
  </r>
  <r>
    <x v="5"/>
    <x v="3"/>
    <x v="0"/>
    <x v="19"/>
    <m/>
    <s v="HKC"/>
    <n v="27"/>
    <s v="3840 x 2160"/>
    <s v="TBD"/>
    <s v="POB"/>
    <s v="PCB"/>
    <n v="5000"/>
    <n v="1152"/>
    <n v="30"/>
    <n v="810"/>
    <n v="6.0290489163204741"/>
    <n v="5.561880004799999"/>
  </r>
  <r>
    <x v="5"/>
    <x v="3"/>
    <x v="0"/>
    <x v="19"/>
    <m/>
    <s v="HKC"/>
    <n v="31.5"/>
    <s v="3840 x 2160"/>
    <s v="TBD"/>
    <s v="POB"/>
    <s v="PCB"/>
    <n v="5000"/>
    <n v="1152"/>
    <n v="25"/>
    <n v="787.5"/>
    <n v="6.8385045578635006"/>
    <n v="5.7878602039999985"/>
  </r>
  <r>
    <x v="5"/>
    <x v="3"/>
    <x v="0"/>
    <x v="3"/>
    <s v="MEG271G"/>
    <s v="AUO"/>
    <n v="27"/>
    <s v="3840 x 2160"/>
    <n v="1000000"/>
    <s v="POB"/>
    <s v="PCB"/>
    <n v="2304"/>
    <n v="576"/>
    <n v="20"/>
    <n v="540"/>
    <n v="4.0193659442136491"/>
    <n v="3.4312095552000001"/>
  </r>
  <r>
    <x v="5"/>
    <x v="3"/>
    <x v="0"/>
    <x v="20"/>
    <s v="M27P20"/>
    <m/>
    <n v="27"/>
    <s v="3840 x 2160"/>
    <s v="TBD"/>
    <s v="POB"/>
    <s v="PCB"/>
    <n v="5000"/>
    <n v="1152"/>
    <n v="30"/>
    <n v="810"/>
    <n v="6.0290489163204741"/>
    <n v="5.561880004799999"/>
  </r>
  <r>
    <x v="5"/>
    <x v="3"/>
    <x v="0"/>
    <x v="20"/>
    <s v="M32P10"/>
    <m/>
    <n v="31.5"/>
    <s v="3840 x 2160"/>
    <s v="TBD"/>
    <s v="POB"/>
    <s v="PCB"/>
    <n v="5000"/>
    <n v="1152"/>
    <n v="20"/>
    <n v="630"/>
    <n v="5.4708036462908005"/>
    <n v="4.6302881631999986"/>
  </r>
  <r>
    <x v="5"/>
    <x v="3"/>
    <x v="0"/>
    <x v="21"/>
    <m/>
    <m/>
    <n v="27"/>
    <s v="3840 x 2160"/>
    <s v="TBD"/>
    <s v="COB"/>
    <s v="PCB"/>
    <n v="5000"/>
    <n v="1152"/>
    <n v="30"/>
    <n v="810"/>
    <n v="6.0290489163204741"/>
    <n v="5.561880004799999"/>
  </r>
  <r>
    <x v="5"/>
    <x v="3"/>
    <x v="0"/>
    <x v="21"/>
    <m/>
    <m/>
    <n v="31.5"/>
    <s v="3840 x 2160"/>
    <s v="TBD"/>
    <s v="COB"/>
    <s v="PCB"/>
    <n v="5000"/>
    <n v="1152"/>
    <n v="25"/>
    <n v="787.5"/>
    <n v="6.8385045578635006"/>
    <n v="5.7878602039999985"/>
  </r>
  <r>
    <x v="5"/>
    <x v="3"/>
    <x v="0"/>
    <x v="23"/>
    <m/>
    <m/>
    <n v="27"/>
    <s v="3840 x 2160"/>
    <s v="TBD"/>
    <s v="POB"/>
    <s v="PCB"/>
    <n v="2304"/>
    <n v="576"/>
    <n v="30"/>
    <n v="810"/>
    <n v="6.0290489163204741"/>
    <n v="5.561880004799999"/>
  </r>
  <r>
    <x v="5"/>
    <x v="3"/>
    <x v="0"/>
    <x v="23"/>
    <m/>
    <m/>
    <n v="31.5"/>
    <s v="3840 x 2160"/>
    <s v="TBD"/>
    <s v="POB"/>
    <s v="PCB"/>
    <n v="4608"/>
    <n v="1152"/>
    <n v="20"/>
    <n v="630"/>
    <n v="5.4708036462908005"/>
    <n v="4.6302881631999986"/>
  </r>
  <r>
    <x v="5"/>
    <x v="3"/>
    <x v="0"/>
    <x v="22"/>
    <s v="Creator Extreme"/>
    <s v="BOE"/>
    <n v="27"/>
    <s v="3840 x 2160"/>
    <s v="TBD"/>
    <s v="COB"/>
    <s v="PCB"/>
    <n v="10368"/>
    <n v="1152"/>
    <n v="25"/>
    <n v="675"/>
    <n v="5.0242074302670616"/>
    <n v="4.6349000039999995"/>
  </r>
  <r>
    <x v="5"/>
    <x v="3"/>
    <x v="0"/>
    <x v="22"/>
    <s v="ThinkVision P27pz-30"/>
    <s v="BOE"/>
    <n v="27"/>
    <s v="3840 x 2160"/>
    <s v="TBD"/>
    <s v="COB"/>
    <s v="PCB"/>
    <n v="4608"/>
    <n v="1152"/>
    <n v="30"/>
    <n v="810"/>
    <n v="6.0290489163204741"/>
    <n v="5.561880004799999"/>
  </r>
  <r>
    <x v="5"/>
    <x v="3"/>
    <x v="0"/>
    <x v="22"/>
    <s v="ThinkVision P32pz-30"/>
    <s v="BOE"/>
    <n v="31.5"/>
    <s v="3840 x 2160"/>
    <s v="TBD"/>
    <s v="COB"/>
    <s v="PCB"/>
    <n v="9216"/>
    <n v="1152"/>
    <n v="15"/>
    <n v="472.5"/>
    <n v="4.1031027347181004"/>
    <n v="3.4727161223999992"/>
  </r>
  <r>
    <x v="5"/>
    <x v="3"/>
    <x v="0"/>
    <x v="22"/>
    <s v="Legion Y34wz-30"/>
    <s v="BOE"/>
    <n v="34"/>
    <s v="3440 x 1440"/>
    <s v="TBD"/>
    <s v="COB"/>
    <s v="PCB"/>
    <n v="9216"/>
    <n v="1151"/>
    <n v="5"/>
    <n v="170"/>
    <n v="1.3282398505292223"/>
    <n v="1.1575720407999996"/>
  </r>
  <r>
    <x v="5"/>
    <x v="3"/>
    <x v="0"/>
    <x v="25"/>
    <s v="27M2U"/>
    <s v="AUO"/>
    <n v="27"/>
    <s v="3840 x 2160"/>
    <s v="TBD"/>
    <s v="POB"/>
    <s v="PCB"/>
    <n v="1536"/>
    <n v="384"/>
    <n v="35"/>
    <n v="945"/>
    <n v="7.0338904023738866"/>
    <n v="6.4888600055999985"/>
  </r>
  <r>
    <x v="5"/>
    <x v="3"/>
    <x v="0"/>
    <x v="25"/>
    <s v="27M2V"/>
    <s v="AUO"/>
    <n v="27"/>
    <s v="3840 x 2160"/>
    <s v="TBD"/>
    <s v="POB"/>
    <s v="PCB"/>
    <n v="2304"/>
    <n v="1152"/>
    <n v="20"/>
    <n v="540"/>
    <n v="4.0193659442136491"/>
    <n v="3.7079200031999995"/>
  </r>
  <r>
    <x v="5"/>
    <x v="3"/>
    <x v="0"/>
    <x v="25"/>
    <s v="32M2V"/>
    <s v="AUO"/>
    <n v="31.5"/>
    <s v="3840 x 2160"/>
    <s v="TBD"/>
    <s v="POB"/>
    <s v="PCB"/>
    <n v="2304"/>
    <n v="1152"/>
    <n v="25"/>
    <n v="787.5"/>
    <n v="6.8385045578635006"/>
    <n v="5.7878602039999985"/>
  </r>
  <r>
    <x v="5"/>
    <x v="3"/>
    <x v="0"/>
    <x v="25"/>
    <m/>
    <m/>
    <n v="34"/>
    <s v="3440x1440"/>
    <s v="TBD"/>
    <s v="POB"/>
    <s v="PCB"/>
    <n v="2304"/>
    <n v="2304"/>
    <n v="15"/>
    <n v="510"/>
    <n v="5.4282788173984402"/>
    <n v="3.4727161223999992"/>
  </r>
  <r>
    <x v="5"/>
    <x v="3"/>
    <x v="0"/>
    <x v="26"/>
    <m/>
    <s v="AUO"/>
    <n v="27"/>
    <s v="3840 x 2160"/>
    <s v="TBD"/>
    <s v="POB"/>
    <s v="PCB"/>
    <n v="2304"/>
    <n v="1152"/>
    <n v="40"/>
    <n v="1080"/>
    <n v="8.0387318884272982"/>
    <n v="7.415840006399999"/>
  </r>
  <r>
    <x v="5"/>
    <x v="3"/>
    <x v="0"/>
    <x v="26"/>
    <m/>
    <s v="AUO"/>
    <n v="31.5"/>
    <s v="3840 x 2160"/>
    <s v="TBD"/>
    <s v="POB"/>
    <s v="PCB"/>
    <n v="2304"/>
    <n v="1152"/>
    <n v="30"/>
    <n v="945"/>
    <n v="8.2062054694362008"/>
    <n v="6.9454322447999983"/>
  </r>
  <r>
    <x v="5"/>
    <x v="3"/>
    <x v="0"/>
    <x v="26"/>
    <s v="Army M34E7R"/>
    <m/>
    <n v="34"/>
    <s v="3440 x 1440"/>
    <s v="TBD"/>
    <s v="POB"/>
    <s v="PCB"/>
    <n v="2304"/>
    <n v="1152"/>
    <n v="10"/>
    <n v="340"/>
    <n v="2.6564797010584447"/>
    <n v="2.7763281616"/>
  </r>
  <r>
    <x v="5"/>
    <x v="3"/>
    <x v="0"/>
    <x v="31"/>
    <s v="GM001J"/>
    <s v="AUP"/>
    <n v="27"/>
    <s v="3840 x 2160"/>
    <s v="TBD"/>
    <s v="POB"/>
    <s v="PCB"/>
    <n v="2304"/>
    <n v="1152"/>
    <n v="10"/>
    <n v="270"/>
    <n v="2.0096829721068246"/>
    <n v="1.8539600015999997"/>
  </r>
  <r>
    <x v="5"/>
    <x v="3"/>
    <x v="0"/>
    <x v="27"/>
    <s v="XG272G-2K"/>
    <s v="Innolux"/>
    <n v="27"/>
    <s v="2560 x 1440"/>
    <n v="1000000"/>
    <s v="POB"/>
    <s v="PCB"/>
    <n v="2304"/>
    <n v="1152"/>
    <n v="35"/>
    <n v="945"/>
    <n v="7.0338904023738866"/>
    <n v="6.0046167216000006"/>
  </r>
  <r>
    <x v="5"/>
    <x v="3"/>
    <x v="0"/>
    <x v="27"/>
    <s v="XG321UG"/>
    <s v="BOE"/>
    <n v="31.5"/>
    <s v="3840 x 2160"/>
    <n v="1000000"/>
    <s v="POB"/>
    <s v="PCB"/>
    <n v="2304"/>
    <n v="1152"/>
    <n v="15"/>
    <n v="472.5"/>
    <n v="4.1031027347181004"/>
    <n v="3.4727161223999992"/>
  </r>
  <r>
    <x v="5"/>
    <x v="3"/>
    <x v="0"/>
    <x v="27"/>
    <s v="XG341C-2K"/>
    <s v="AUO"/>
    <n v="34"/>
    <s v="3440 x 1440"/>
    <n v="1000000"/>
    <s v="POB"/>
    <s v="PCB"/>
    <n v="2304"/>
    <n v="1152"/>
    <n v="20"/>
    <n v="680"/>
    <n v="5.3129594021168893"/>
    <n v="5.5526563231999999"/>
  </r>
  <r>
    <x v="5"/>
    <x v="3"/>
    <x v="0"/>
    <x v="27"/>
    <s v="VX2700-4K-PRO"/>
    <s v="AUO"/>
    <n v="34"/>
    <s v="3840 x 2400"/>
    <n v="1000000"/>
    <s v="POB"/>
    <s v="PCB"/>
    <n v="2304"/>
    <n v="1152"/>
    <n v="4"/>
    <n v="136"/>
    <n v="1.3407729617977524"/>
    <n v="0.68624191103999999"/>
  </r>
  <r>
    <x v="5"/>
    <x v="3"/>
    <x v="0"/>
    <x v="29"/>
    <s v="GP27-FQS"/>
    <s v="CSOT"/>
    <n v="27"/>
    <s v="2560 x 1440"/>
    <s v="TBD"/>
    <s v="POB"/>
    <s v="PCB"/>
    <n v="5000"/>
    <n v="1152"/>
    <n v="15"/>
    <n v="405"/>
    <n v="3.0145244581602371"/>
    <n v="2.5734071664"/>
  </r>
  <r>
    <x v="5"/>
    <x v="3"/>
    <x v="0"/>
    <x v="29"/>
    <s v="GP27QP"/>
    <m/>
    <n v="27"/>
    <s v="2560 x 1440"/>
    <n v="1000000"/>
    <s v="POB"/>
    <s v="PCB"/>
    <n v="5000"/>
    <n v="1152"/>
    <n v="10"/>
    <n v="270"/>
    <n v="2.0096829721068246"/>
    <n v="1.7156047776000001"/>
  </r>
  <r>
    <x v="5"/>
    <x v="3"/>
    <x v="0"/>
    <x v="6"/>
    <s v="F32D80U"/>
    <s v="BOE"/>
    <n v="27"/>
    <s v="2560 x 1440"/>
    <s v="TBD"/>
    <s v="POB"/>
    <s v="PCB"/>
    <n v="5000"/>
    <n v="1152"/>
    <n v="15"/>
    <n v="405"/>
    <n v="3.0145244581602371"/>
    <n v="3.4727161223999992"/>
  </r>
  <r>
    <x v="5"/>
    <x v="3"/>
    <x v="0"/>
    <x v="1"/>
    <s v="27R83U"/>
    <s v="CSOT"/>
    <n v="27"/>
    <s v="3840 x 2160"/>
    <n v="1000000"/>
    <s v="POB"/>
    <s v="PCB"/>
    <n v="4608"/>
    <n v="1152"/>
    <n v="30"/>
    <n v="810"/>
    <n v="6.0290489163204741"/>
    <n v="6.9454322447999983"/>
  </r>
  <r>
    <x v="5"/>
    <x v="3"/>
    <x v="0"/>
    <x v="1"/>
    <s v="34R83Q"/>
    <s v="CSOT"/>
    <n v="34"/>
    <s v="3440 x 1440"/>
    <n v="1000000"/>
    <s v="POB"/>
    <s v="PCB"/>
    <n v="4608"/>
    <n v="1152"/>
    <n v="15"/>
    <n v="510"/>
    <n v="3.9847195515876663"/>
    <n v="4.1644922423999997"/>
  </r>
  <r>
    <x v="5"/>
    <x v="3"/>
    <x v="0"/>
    <x v="17"/>
    <m/>
    <m/>
    <n v="27"/>
    <s v="3840 x 2160"/>
    <n v="1000000"/>
    <s v="POB"/>
    <s v="PCB"/>
    <n v="5000"/>
    <n v="1152"/>
    <n v="160"/>
    <n v="4320"/>
    <n v="32.154927553709193"/>
    <n v="29.663360025599996"/>
  </r>
  <r>
    <x v="5"/>
    <x v="3"/>
    <x v="0"/>
    <x v="17"/>
    <m/>
    <m/>
    <n v="31.5"/>
    <s v="3840 x 2160"/>
    <s v="TBD"/>
    <s v="POB"/>
    <s v="PCB"/>
    <n v="5000"/>
    <n v="1152"/>
    <n v="10"/>
    <n v="315"/>
    <n v="2.7354018231454003"/>
    <n v="2.3151440815999993"/>
  </r>
  <r>
    <x v="5"/>
    <x v="3"/>
    <x v="0"/>
    <x v="17"/>
    <m/>
    <m/>
    <n v="31.5"/>
    <s v="3840 x 2160"/>
    <s v="TBD"/>
    <s v="POB"/>
    <s v="PCB"/>
    <n v="5000"/>
    <n v="1152"/>
    <n v="210"/>
    <n v="6615"/>
    <n v="57.443438286053407"/>
    <n v="48.618025713599991"/>
  </r>
  <r>
    <x v="5"/>
    <x v="3"/>
    <x v="0"/>
    <x v="17"/>
    <m/>
    <m/>
    <n v="49"/>
    <s v="5120 x 1440"/>
    <n v="1000000"/>
    <s v="POB"/>
    <s v="PCB"/>
    <n v="5000"/>
    <n v="1152"/>
    <n v="25"/>
    <n v="1225"/>
    <n v="10.093221676018096"/>
    <n v="7.9554253799999994"/>
  </r>
  <r>
    <x v="5"/>
    <x v="3"/>
    <x v="1"/>
    <x v="17"/>
    <m/>
    <s v="Open Cell"/>
    <n v="43"/>
    <s v="3840 x 2160"/>
    <n v="1000000"/>
    <s v="POB"/>
    <s v="PCB"/>
    <n v="4000"/>
    <n v="500"/>
    <n v="29.565000000000001"/>
    <n v="1271.2950000000001"/>
    <n v="15.070054362559054"/>
    <n v="6.3452005145038495"/>
  </r>
  <r>
    <x v="5"/>
    <x v="3"/>
    <x v="1"/>
    <x v="17"/>
    <m/>
    <s v="Open Cell"/>
    <n v="50"/>
    <s v="3840 x 2160"/>
    <n v="1000000"/>
    <s v="POB"/>
    <s v="PCB"/>
    <n v="5929.950586864823"/>
    <n v="494.16254890540188"/>
    <n v="47.93"/>
    <n v="2396.5"/>
    <n v="33.032957768545991"/>
    <n v="11.673811897323223"/>
  </r>
  <r>
    <x v="5"/>
    <x v="3"/>
    <x v="1"/>
    <x v="17"/>
    <m/>
    <s v="Open Cell"/>
    <n v="55"/>
    <s v="3840 x 2160"/>
    <n v="1000000"/>
    <s v="POB"/>
    <s v="PCB"/>
    <n v="6804.6390532544374"/>
    <n v="567.05325443786978"/>
    <n v="489.18900000000002"/>
    <n v="26905.395"/>
    <n v="407.94544312921073"/>
    <n v="129.91905673460829"/>
  </r>
  <r>
    <x v="5"/>
    <x v="3"/>
    <x v="1"/>
    <x v="17"/>
    <m/>
    <s v="Open Cell"/>
    <n v="65"/>
    <s v="3840 x 2160"/>
    <n v="1000000"/>
    <s v="POB"/>
    <s v="PCB"/>
    <n v="9504"/>
    <n v="792"/>
    <n v="714.82500000000005"/>
    <n v="46463.625"/>
    <n v="832.580951854006"/>
    <n v="254.62562516403048"/>
  </r>
  <r>
    <x v="5"/>
    <x v="3"/>
    <x v="1"/>
    <x v="17"/>
    <m/>
    <s v="Open Cell"/>
    <n v="75"/>
    <s v="3840 x 2160"/>
    <n v="1000000"/>
    <s v="COB"/>
    <s v="PCB"/>
    <n v="13685.759999999997"/>
    <n v="1140.4799999999998"/>
    <n v="720.99699999999996"/>
    <n v="54074.774999999994"/>
    <n v="1118.0365693210683"/>
    <n v="363.65883848721035"/>
  </r>
  <r>
    <x v="5"/>
    <x v="3"/>
    <x v="1"/>
    <x v="17"/>
    <m/>
    <s v="Open Cell"/>
    <n v="85"/>
    <s v="3840 x 2160"/>
    <n v="1000000"/>
    <s v="COB"/>
    <s v="PCB"/>
    <n v="17578.598399999999"/>
    <n v="1464.8832"/>
    <n v="545.88800000000003"/>
    <n v="46400.480000000003"/>
    <n v="1087.2800599526172"/>
    <n v="349.60557648395246"/>
  </r>
  <r>
    <x v="5"/>
    <x v="3"/>
    <x v="1"/>
    <x v="17"/>
    <m/>
    <s v="Open Cell"/>
    <n v="98"/>
    <s v="3840 x 2160"/>
    <n v="1000000"/>
    <s v="COB"/>
    <s v="PCB"/>
    <n v="20000"/>
    <n v="2000"/>
    <n v="65.317999999999998"/>
    <n v="6401.1639999999998"/>
    <n v="172.93585852694025"/>
    <n v="62.74786323782206"/>
  </r>
  <r>
    <x v="5"/>
    <x v="3"/>
    <x v="1"/>
    <x v="17"/>
    <m/>
    <s v="Open Cell"/>
    <n v="100"/>
    <s v="3840 x 2160"/>
    <n v="1000000"/>
    <s v="COB"/>
    <s v="PCB"/>
    <n v="20000"/>
    <n v="2000"/>
    <n v="78.587999999999994"/>
    <n v="7858.7999999999993"/>
    <n v="216.64878657329373"/>
    <n v="75.49571444523653"/>
  </r>
  <r>
    <x v="5"/>
    <x v="3"/>
    <x v="1"/>
    <x v="17"/>
    <m/>
    <s v="Open Cell"/>
    <n v="115"/>
    <s v="3840 x 2160"/>
    <n v="1000000"/>
    <s v="COB"/>
    <s v="PCB"/>
    <n v="32000"/>
    <n v="2000"/>
    <n v="1.103"/>
    <n v="126.845"/>
    <n v="4.0213439243679527"/>
    <n v="1.2715189041547701"/>
  </r>
  <r>
    <x v="5"/>
    <x v="3"/>
    <x v="1"/>
    <x v="17"/>
    <m/>
    <s v="Open Cell"/>
    <n v="55"/>
    <s v="7680 x 4320"/>
    <n v="1000000"/>
    <s v="COB"/>
    <s v="PCB"/>
    <n v="5930"/>
    <n v="494"/>
    <n v="2.8650000000000002"/>
    <n v="157.57500000000002"/>
    <n v="2.3891863769732935"/>
    <n v="0.7608881179761865"/>
  </r>
  <r>
    <x v="5"/>
    <x v="3"/>
    <x v="1"/>
    <x v="17"/>
    <m/>
    <s v="Open Cell"/>
    <n v="65"/>
    <s v="7680 x 4320"/>
    <n v="1000000"/>
    <s v="COB"/>
    <s v="PCB"/>
    <n v="11999.750399999999"/>
    <n v="1333.3333333333337"/>
    <n v="10.871"/>
    <n v="706.61500000000001"/>
    <n v="12.661822862385756"/>
    <n v="3.8723256337679506"/>
  </r>
  <r>
    <x v="5"/>
    <x v="3"/>
    <x v="1"/>
    <x v="17"/>
    <m/>
    <s v="Open Cell"/>
    <n v="75"/>
    <s v="7680 x 4320"/>
    <n v="1000000"/>
    <s v="COB"/>
    <s v="PCB"/>
    <n v="17279.640575999994"/>
    <n v="1920"/>
    <n v="10.455"/>
    <n v="784.125"/>
    <n v="16.212373050445105"/>
    <n v="7.7400882849166113"/>
  </r>
  <r>
    <x v="5"/>
    <x v="3"/>
    <x v="1"/>
    <x v="17"/>
    <m/>
    <s v="Open Cell"/>
    <n v="85"/>
    <s v="7680 x 4320"/>
    <n v="1000000"/>
    <s v="COB"/>
    <s v="PCB"/>
    <n v="22194.738339839998"/>
    <n v="2466.1333333333341"/>
    <n v="7.8310000000000004"/>
    <n v="665.63499999999999"/>
    <n v="15.597503791050446"/>
    <n v="7.3612779346738035"/>
  </r>
  <r>
    <x v="5"/>
    <x v="3"/>
    <x v="1"/>
    <x v="17"/>
    <m/>
    <s v="Open Cell"/>
    <n v="98"/>
    <s v="7680 x 4320"/>
    <n v="1000000"/>
    <s v="COB"/>
    <s v="PCB"/>
    <n v="32000"/>
    <n v="2000"/>
    <n v="0.20300000000000001"/>
    <n v="19.894000000000002"/>
    <n v="0.53746255673732934"/>
    <n v="0.28623536344121742"/>
  </r>
  <r>
    <x v="6"/>
    <x v="4"/>
    <x v="2"/>
    <x v="3"/>
    <s v="Creator Z16"/>
    <s v="AUO"/>
    <n v="16"/>
    <s v="2560 x 1600"/>
    <n v="1000000"/>
    <s v="COB"/>
    <s v="FPC"/>
    <n v="4000"/>
    <n v="1152"/>
    <n v="200"/>
    <n v="3200"/>
    <n v="14.845928988764046"/>
    <n v="23.640176242708627"/>
  </r>
  <r>
    <x v="6"/>
    <x v="4"/>
    <x v="2"/>
    <x v="3"/>
    <s v="Creator 17&quot;"/>
    <s v="AUO"/>
    <n v="17.3"/>
    <s v="3840 x 2160"/>
    <n v="1000000"/>
    <s v="COB"/>
    <s v="FPC"/>
    <n v="10000"/>
    <n v="240"/>
    <n v="35"/>
    <n v="605.5"/>
    <n v="2.8877545384451038"/>
    <n v="4.7054985913741199"/>
  </r>
  <r>
    <x v="6"/>
    <x v="4"/>
    <x v="2"/>
    <x v="3"/>
    <s v="Titan GT77 HX 13V"/>
    <s v="AUO"/>
    <n v="17.3"/>
    <s v="3840 x 2160"/>
    <n v="1000000"/>
    <s v="COB"/>
    <s v="FPC"/>
    <n v="4032"/>
    <n v="1008"/>
    <n v="90"/>
    <n v="1557"/>
    <n v="7.4256545274302663"/>
    <n v="12.099853520676309"/>
  </r>
  <r>
    <x v="6"/>
    <x v="4"/>
    <x v="2"/>
    <x v="3"/>
    <s v="Titan 18X / Raider 18HX / Stealth 18 AI Studio"/>
    <m/>
    <n v="18"/>
    <s v="3840 x 2400"/>
    <n v="1000000"/>
    <s v="COB"/>
    <s v="FPC"/>
    <n v="4000"/>
    <n v="1000"/>
    <n v="100"/>
    <n v="1800"/>
    <n v="9.3946894382022474"/>
    <n v="13.444281689640341"/>
  </r>
  <r>
    <x v="6"/>
    <x v="4"/>
    <x v="2"/>
    <x v="3"/>
    <s v="Stealth A16 AI+ / Creeatir A16 AI+"/>
    <s v="AUO"/>
    <n v="16"/>
    <s v="3840 x 2400"/>
    <m/>
    <s v="COB"/>
    <s v="FPC"/>
    <n v="4000"/>
    <n v="1000"/>
    <n v="50"/>
    <n v="800"/>
    <n v="3.7114822471910114"/>
    <n v="5.9100440606771567"/>
  </r>
  <r>
    <x v="6"/>
    <x v="4"/>
    <x v="2"/>
    <x v="0"/>
    <s v="Macbook"/>
    <s v="LGD/Sharp"/>
    <n v="14.2"/>
    <s v="3024 x 1964"/>
    <n v="1000000"/>
    <s v="COB"/>
    <s v="FPC"/>
    <n v="10384"/>
    <n v="2596"/>
    <n v="1500"/>
    <n v="21300"/>
    <n v="89.135922831968287"/>
    <n v="228.62586550791445"/>
  </r>
  <r>
    <x v="6"/>
    <x v="4"/>
    <x v="2"/>
    <x v="0"/>
    <s v="Macbook Pro"/>
    <s v="LGD/Sharp"/>
    <n v="16.2"/>
    <s v="3456 x 2234"/>
    <n v="1000000"/>
    <s v="COB"/>
    <s v="FPC"/>
    <n v="10384"/>
    <n v="2596"/>
    <n v="1800"/>
    <n v="29160"/>
    <n v="138.94712583895796"/>
    <n v="319.01283559243882"/>
  </r>
  <r>
    <x v="6"/>
    <x v="4"/>
    <x v="2"/>
    <x v="13"/>
    <s v="AERO 16"/>
    <s v="AUO"/>
    <n v="16"/>
    <s v="2560 x 1600"/>
    <n v="1000000"/>
    <s v="COB"/>
    <s v="FPC"/>
    <n v="4000"/>
    <n v="1152"/>
    <n v="130"/>
    <n v="2080"/>
    <n v="9.6498538426966292"/>
    <n v="15.366114557760605"/>
  </r>
  <r>
    <x v="6"/>
    <x v="4"/>
    <x v="2"/>
    <x v="13"/>
    <s v="AERO 17"/>
    <s v="AUO"/>
    <n v="17.3"/>
    <s v="3840 x 2160"/>
    <n v="1000000"/>
    <s v="COB"/>
    <s v="FPC"/>
    <n v="4000"/>
    <n v="1152"/>
    <n v="160"/>
    <n v="2768"/>
    <n v="13.201163604320474"/>
    <n v="21.510850703424548"/>
  </r>
  <r>
    <x v="6"/>
    <x v="4"/>
    <x v="2"/>
    <x v="7"/>
    <s v="PREDATOR HELIOS 500"/>
    <s v="AUO"/>
    <n v="17.3"/>
    <s v="3840 x 2160"/>
    <n v="1000000"/>
    <s v="COB"/>
    <s v="FPC"/>
    <n v="4000"/>
    <n v="1152"/>
    <n v="160"/>
    <n v="2768"/>
    <n v="13.201163604320474"/>
    <n v="21.510850703424548"/>
  </r>
  <r>
    <x v="6"/>
    <x v="4"/>
    <x v="2"/>
    <x v="7"/>
    <s v="PREDATOR HELIOS 500"/>
    <s v="AUO"/>
    <n v="16"/>
    <s v="2560 x 1600"/>
    <n v="1000000"/>
    <s v="COB"/>
    <s v="FPC"/>
    <n v="4000"/>
    <n v="1152"/>
    <n v="300"/>
    <n v="4800"/>
    <n v="22.268893483146069"/>
    <n v="35.460264364062937"/>
  </r>
  <r>
    <x v="6"/>
    <x v="4"/>
    <x v="2"/>
    <x v="7"/>
    <s v="PREDATOR HELIOS 500"/>
    <s v="AUO"/>
    <n v="18"/>
    <s v="2560 x 1600"/>
    <n v="1000000"/>
    <s v="COB"/>
    <s v="FPC"/>
    <n v="4000"/>
    <n v="1152"/>
    <n v="140"/>
    <n v="2520"/>
    <n v="13.152565213483145"/>
    <n v="18.821994365496479"/>
  </r>
  <r>
    <x v="6"/>
    <x v="4"/>
    <x v="2"/>
    <x v="7"/>
    <s v="Predator Triton 17 X (PTX17-71) "/>
    <s v="AUO"/>
    <n v="17"/>
    <s v="2560 x 1600"/>
    <n v="1000000"/>
    <s v="COB"/>
    <s v="FPC"/>
    <n v="4000"/>
    <n v="1152"/>
    <n v="100"/>
    <n v="1700"/>
    <n v="8.379831011235952"/>
    <n v="13.444281689640341"/>
  </r>
  <r>
    <x v="6"/>
    <x v="4"/>
    <x v="2"/>
    <x v="7"/>
    <s v="Predator Triton 14 (PT14-51)"/>
    <s v="AUO"/>
    <n v="14"/>
    <s v="2560 x 1600"/>
    <n v="1000000"/>
    <s v="COB"/>
    <s v="FPC"/>
    <n v="4000"/>
    <n v="1152"/>
    <n v="120"/>
    <n v="1680"/>
    <n v="6.8198486292134808"/>
    <n v="12.7293256691508"/>
  </r>
  <r>
    <x v="6"/>
    <x v="4"/>
    <x v="2"/>
    <x v="2"/>
    <s v="ROG Flow X16"/>
    <s v="AUO"/>
    <n v="16.2"/>
    <s v="2560 x 1600"/>
    <n v="1000000"/>
    <s v="COB"/>
    <s v="FPC"/>
    <n v="4000"/>
    <n v="512"/>
    <n v="300"/>
    <n v="4860"/>
    <n v="22.829095334831454"/>
    <n v="35.460264364062937"/>
  </r>
  <r>
    <x v="6"/>
    <x v="4"/>
    <x v="2"/>
    <x v="2"/>
    <s v="ROG Zephyrus Duo 16"/>
    <s v="AUO"/>
    <n v="16.2"/>
    <s v="3456 x 2234"/>
    <n v="1000000"/>
    <s v="COB"/>
    <s v="FPC"/>
    <n v="4000"/>
    <n v="512"/>
    <n v="130"/>
    <n v="2106"/>
    <n v="10.035070199480296"/>
    <n v="17.073460619734007"/>
  </r>
  <r>
    <x v="6"/>
    <x v="4"/>
    <x v="2"/>
    <x v="2"/>
    <s v="Strix Scar 18"/>
    <s v="AUO"/>
    <n v="18"/>
    <s v="2560 x 1600"/>
    <n v="1000000"/>
    <s v="COB"/>
    <s v="FPC"/>
    <n v="9216"/>
    <n v="2304"/>
    <n v="75"/>
    <n v="1350"/>
    <n v="7.0460170786516851"/>
    <n v="10.083211267230258"/>
  </r>
  <r>
    <x v="6"/>
    <x v="4"/>
    <x v="2"/>
    <x v="22"/>
    <s v="Legion 7i &amp; 7"/>
    <m/>
    <n v="16.2"/>
    <s v="2560 x 1600"/>
    <n v="1000000"/>
    <s v="COB"/>
    <s v="FPC"/>
    <n v="4000"/>
    <n v="512"/>
    <n v="550"/>
    <n v="8910"/>
    <n v="41.853341447190999"/>
    <n v="65.010484667448722"/>
  </r>
  <r>
    <x v="6"/>
    <x v="4"/>
    <x v="2"/>
    <x v="22"/>
    <s v="Slim Pro 9i"/>
    <s v="CSOT"/>
    <n v="16"/>
    <s v="3200 x 2000"/>
    <n v="1000000"/>
    <s v="COB"/>
    <s v="FPC"/>
    <n v="4000"/>
    <n v="1000"/>
    <n v="150"/>
    <n v="2400"/>
    <n v="11.134446741573035"/>
    <n v="19.700146868923852"/>
  </r>
  <r>
    <x v="6"/>
    <x v="4"/>
    <x v="2"/>
    <x v="22"/>
    <s v="Slim Pro 9i"/>
    <s v="CSOT"/>
    <n v="14.5"/>
    <s v="3072 x 1920"/>
    <n v="1000000"/>
    <s v="COB"/>
    <s v="FPC"/>
    <n v="4000"/>
    <n v="1000"/>
    <n v="200"/>
    <n v="2900"/>
    <n v="12.19279910112359"/>
    <n v="22.276319921013904"/>
  </r>
  <r>
    <x v="6"/>
    <x v="4"/>
    <x v="2"/>
    <x v="22"/>
    <s v="Yoga Pro 9i"/>
    <s v="CSOT"/>
    <n v="16"/>
    <s v="3200 x 2000"/>
    <n v="1000000"/>
    <s v="COB"/>
    <s v="FPC"/>
    <n v="6144"/>
    <n v="1536"/>
    <n v="200"/>
    <n v="3200"/>
    <n v="14.845928988764046"/>
    <n v="26.266862491898472"/>
  </r>
  <r>
    <x v="6"/>
    <x v="4"/>
    <x v="2"/>
    <x v="24"/>
    <s v="911Zero"/>
    <s v="BOE"/>
    <n v="15.6"/>
    <s v="3840 x 2160"/>
    <n v="1000000"/>
    <s v="COB"/>
    <s v="FPC"/>
    <n v="10000"/>
    <n v="1152"/>
    <n v="200"/>
    <n v="3120"/>
    <n v="13.417735201424328"/>
    <n v="26.266862491898472"/>
  </r>
  <r>
    <x v="6"/>
    <x v="4"/>
    <x v="2"/>
    <x v="28"/>
    <s v="Blade 16"/>
    <s v="BOE"/>
    <n v="16"/>
    <s v="3840 x 2400"/>
    <n v="1000000"/>
    <s v="COB"/>
    <s v="FPC"/>
    <n v="10000"/>
    <n v="2596"/>
    <n v="150"/>
    <n v="2400"/>
    <n v="11.134446741573035"/>
    <n v="19.700146868923852"/>
  </r>
  <r>
    <x v="6"/>
    <x v="4"/>
    <x v="2"/>
    <x v="28"/>
    <s v="Blade 18"/>
    <s v="BOE"/>
    <n v="18"/>
    <s v="2560 x 1600"/>
    <n v="1000000"/>
    <s v="COB"/>
    <s v="FPC"/>
    <n v="8000"/>
    <n v="2000"/>
    <n v="50"/>
    <n v="900"/>
    <n v="4.6973447191011237"/>
    <n v="6.7221408448201707"/>
  </r>
  <r>
    <x v="6"/>
    <x v="4"/>
    <x v="2"/>
    <x v="30"/>
    <s v="OMEN Transcend 16"/>
    <s v="AUO"/>
    <n v="16.100000000000001"/>
    <s v="2560 x 1440"/>
    <n v="1000000"/>
    <s v="COB"/>
    <s v="FPC"/>
    <n v="4000"/>
    <n v="1000"/>
    <n v="200"/>
    <n v="3220.0000000000005"/>
    <n v="14.291630266112758"/>
    <n v="23.640176242708627"/>
  </r>
  <r>
    <x v="6"/>
    <x v="4"/>
    <x v="2"/>
    <x v="34"/>
    <s v="Yosemite 16 Ultra"/>
    <m/>
    <n v="16"/>
    <s v="2560 x 1600"/>
    <n v="1000000"/>
    <s v="COB"/>
    <s v="FPC"/>
    <n v="4000"/>
    <n v="1000"/>
    <n v="30"/>
    <n v="480"/>
    <n v="2.2268893483146064"/>
    <n v="3.5460264364062937"/>
  </r>
  <r>
    <x v="6"/>
    <x v="4"/>
    <x v="0"/>
    <x v="0"/>
    <s v="XDR"/>
    <s v="LGD"/>
    <n v="31.5"/>
    <s v="6016 x 3384"/>
    <n v="1000000"/>
    <s v="POB"/>
    <s v="PCB"/>
    <n v="576"/>
    <n v="576"/>
    <n v="15"/>
    <n v="472.5"/>
    <n v="4.1031027347181004"/>
    <n v="7.3605752507310065"/>
  </r>
  <r>
    <x v="6"/>
    <x v="4"/>
    <x v="0"/>
    <x v="0"/>
    <s v="27&quot; Monitor"/>
    <s v="LGD/Sharp"/>
    <n v="27"/>
    <s v="5120 x 2880"/>
    <n v="1000000"/>
    <s v="COB"/>
    <s v="PCB"/>
    <n v="4000"/>
    <n v="1000"/>
    <n v="120"/>
    <n v="3240"/>
    <n v="24.116195665281897"/>
    <n v="36.479999999999997"/>
  </r>
  <r>
    <x v="6"/>
    <x v="4"/>
    <x v="0"/>
    <x v="17"/>
    <m/>
    <m/>
    <n v="27"/>
    <s v="3840 x 2160"/>
    <n v="1000000"/>
    <s v="POB"/>
    <s v="PCB"/>
    <n v="5000"/>
    <n v="1152"/>
    <n v="3600"/>
    <n v="97200"/>
    <n v="723.48586995845687"/>
    <n v="629.806891342271"/>
  </r>
  <r>
    <x v="6"/>
    <x v="4"/>
    <x v="0"/>
    <x v="17"/>
    <m/>
    <m/>
    <n v="31.5"/>
    <s v="3840 x 2160"/>
    <s v="TBD"/>
    <s v="POB"/>
    <s v="PCB"/>
    <n v="5000"/>
    <n v="1152"/>
    <n v="24"/>
    <n v="756"/>
    <n v="6.5649643755489606"/>
    <n v="5.2483907611855916"/>
  </r>
  <r>
    <x v="6"/>
    <x v="4"/>
    <x v="0"/>
    <x v="17"/>
    <m/>
    <m/>
    <n v="31.5"/>
    <s v="3840 x 2160"/>
    <s v="TBD"/>
    <s v="POB"/>
    <s v="PCB"/>
    <n v="5000"/>
    <n v="1152"/>
    <n v="2700"/>
    <n v="85050"/>
    <n v="738.55849224925805"/>
    <n v="590.44396063337911"/>
  </r>
  <r>
    <x v="6"/>
    <x v="4"/>
    <x v="0"/>
    <x v="17"/>
    <m/>
    <m/>
    <n v="49"/>
    <s v="5120 x 1440"/>
    <n v="1000000"/>
    <s v="POB"/>
    <s v="PCB"/>
    <n v="5000"/>
    <n v="1152"/>
    <n v="84"/>
    <n v="4116"/>
    <n v="33.913224831420798"/>
    <n v="27.277867760953136"/>
  </r>
  <r>
    <x v="6"/>
    <x v="4"/>
    <x v="1"/>
    <x v="17"/>
    <m/>
    <s v="Open Cell"/>
    <n v="43"/>
    <s v="3840 x 2160"/>
    <n v="1000000"/>
    <s v="POB"/>
    <s v="PCB"/>
    <n v="4000"/>
    <n v="500"/>
    <n v="131.63399999999999"/>
    <n v="5660.2619999999997"/>
    <n v="67.097295314090928"/>
    <n v="27.784071832856878"/>
  </r>
  <r>
    <x v="6"/>
    <x v="4"/>
    <x v="1"/>
    <x v="17"/>
    <m/>
    <s v="Open Cell"/>
    <n v="50"/>
    <s v="3840 x 2160"/>
    <n v="1000000"/>
    <s v="POB"/>
    <s v="PCB"/>
    <n v="5929.950586864823"/>
    <n v="494.16254890540188"/>
    <n v="220.185"/>
    <n v="11009.25"/>
    <n v="151.74967256973292"/>
    <n v="51.795378726936256"/>
  </r>
  <r>
    <x v="6"/>
    <x v="4"/>
    <x v="1"/>
    <x v="17"/>
    <m/>
    <s v="Open Cell"/>
    <n v="55"/>
    <s v="3840 x 2160"/>
    <n v="1000000"/>
    <s v="POB"/>
    <s v="PCB"/>
    <n v="6804.6390532544374"/>
    <n v="567.05325443786978"/>
    <n v="2200.7080000000001"/>
    <n v="121038.94"/>
    <n v="1835.2186992307657"/>
    <n v="578.48681943987208"/>
  </r>
  <r>
    <x v="6"/>
    <x v="4"/>
    <x v="1"/>
    <x v="17"/>
    <m/>
    <s v="Open Cell"/>
    <n v="65"/>
    <s v="3840 x 2160"/>
    <n v="1000000"/>
    <s v="POB"/>
    <s v="PCB"/>
    <n v="9504"/>
    <n v="792"/>
    <n v="3164.64"/>
    <n v="205701.6"/>
    <n v="3685.9636742912758"/>
    <n v="1097.8937570826492"/>
  </r>
  <r>
    <x v="6"/>
    <x v="4"/>
    <x v="1"/>
    <x v="17"/>
    <m/>
    <s v="Open Cell"/>
    <n v="75"/>
    <s v="3840 x 2160"/>
    <n v="1000000"/>
    <s v="COB"/>
    <s v="PCB"/>
    <n v="13685.759999999997"/>
    <n v="1140.4799999999998"/>
    <n v="3123.3049999999998"/>
    <n v="234247.875"/>
    <n v="4843.2506753056377"/>
    <n v="1516.3772865162825"/>
  </r>
  <r>
    <x v="6"/>
    <x v="4"/>
    <x v="1"/>
    <x v="17"/>
    <m/>
    <s v="Open Cell"/>
    <n v="85"/>
    <s v="3840 x 2160"/>
    <n v="1000000"/>
    <s v="COB"/>
    <s v="PCB"/>
    <n v="17578.598399999999"/>
    <n v="1464.8832"/>
    <n v="2413.86"/>
    <n v="205178.1"/>
    <n v="4807.8394203888429"/>
    <n v="1577.1016341663285"/>
  </r>
  <r>
    <x v="6"/>
    <x v="4"/>
    <x v="1"/>
    <x v="17"/>
    <m/>
    <s v="Open Cell"/>
    <n v="98"/>
    <s v="3840 x 2160"/>
    <n v="1000000"/>
    <s v="COB"/>
    <s v="PCB"/>
    <n v="20000"/>
    <n v="2000"/>
    <n v="284.56599999999997"/>
    <n v="27887.467999999997"/>
    <n v="753.41660059366905"/>
    <n v="278.88289107167071"/>
  </r>
  <r>
    <x v="6"/>
    <x v="4"/>
    <x v="1"/>
    <x v="17"/>
    <m/>
    <s v="Open Cell"/>
    <n v="100"/>
    <s v="3840 x 2160"/>
    <n v="1000000"/>
    <s v="COB"/>
    <s v="PCB"/>
    <n v="20000"/>
    <n v="2000"/>
    <n v="345.37599999999998"/>
    <n v="34537.599999999999"/>
    <n v="952.12107842848661"/>
    <n v="338.47844572706981"/>
  </r>
  <r>
    <x v="6"/>
    <x v="4"/>
    <x v="1"/>
    <x v="17"/>
    <m/>
    <s v="Open Cell"/>
    <n v="115"/>
    <s v="3840 x 2160"/>
    <n v="1000000"/>
    <s v="COB"/>
    <s v="PCB"/>
    <n v="32000"/>
    <n v="2000"/>
    <n v="3.8130000000000002"/>
    <n v="438.495"/>
    <n v="13.901527093032641"/>
    <n v="4.4842200276474928"/>
  </r>
  <r>
    <x v="6"/>
    <x v="4"/>
    <x v="1"/>
    <x v="17"/>
    <m/>
    <s v="Open Cell"/>
    <n v="55"/>
    <s v="7680 x 4320"/>
    <n v="1000000"/>
    <s v="COB"/>
    <s v="PCB"/>
    <n v="5930"/>
    <n v="494"/>
    <n v="13.193"/>
    <n v="725.61500000000001"/>
    <n v="11.001932241329376"/>
    <n v="3.4679642228183978"/>
  </r>
  <r>
    <x v="6"/>
    <x v="4"/>
    <x v="1"/>
    <x v="17"/>
    <m/>
    <s v="Open Cell"/>
    <n v="65"/>
    <s v="7680 x 4320"/>
    <n v="1000000"/>
    <s v="COB"/>
    <s v="PCB"/>
    <n v="11999.750399999999"/>
    <n v="1333.3333333333337"/>
    <n v="49.095999999999997"/>
    <n v="3191.24"/>
    <n v="57.183778424403556"/>
    <n v="17.032645703059352"/>
  </r>
  <r>
    <x v="6"/>
    <x v="4"/>
    <x v="1"/>
    <x v="17"/>
    <m/>
    <s v="Open Cell"/>
    <n v="75"/>
    <s v="7680 x 4320"/>
    <n v="1000000"/>
    <s v="COB"/>
    <s v="PCB"/>
    <n v="17279.640575999994"/>
    <n v="1920"/>
    <n v="46.649000000000001"/>
    <n v="3498.6750000000002"/>
    <n v="72.337732226706237"/>
    <n v="33.355099216986027"/>
  </r>
  <r>
    <x v="6"/>
    <x v="4"/>
    <x v="1"/>
    <x v="17"/>
    <m/>
    <s v="Open Cell"/>
    <n v="85"/>
    <s v="7680 x 4320"/>
    <n v="1000000"/>
    <s v="COB"/>
    <s v="PCB"/>
    <n v="22194.738339839998"/>
    <n v="2466.1333333333341"/>
    <n v="35.095999999999997"/>
    <n v="2983.16"/>
    <n v="69.902948927430259"/>
    <n v="33.770092433316464"/>
  </r>
  <r>
    <x v="6"/>
    <x v="4"/>
    <x v="1"/>
    <x v="17"/>
    <m/>
    <s v="Open Cell"/>
    <n v="98"/>
    <s v="7680 x 4320"/>
    <n v="1000000"/>
    <s v="COB"/>
    <s v="PCB"/>
    <n v="32000"/>
    <n v="2000"/>
    <n v="0.9"/>
    <n v="88.2"/>
    <n v="2.3828389214955483"/>
    <n v="1.2989977429045259"/>
  </r>
  <r>
    <x v="7"/>
    <x v="4"/>
    <x v="2"/>
    <x v="3"/>
    <s v="Creator Z16"/>
    <s v="AUO"/>
    <n v="16"/>
    <s v="2560 x 1600"/>
    <n v="1000000"/>
    <s v="COB"/>
    <s v="FPC"/>
    <n v="4000"/>
    <n v="1152"/>
    <n v="250"/>
    <n v="4000"/>
    <n v="18.557411235955055"/>
    <n v="26.91384531219375"/>
  </r>
  <r>
    <x v="7"/>
    <x v="4"/>
    <x v="2"/>
    <x v="3"/>
    <s v="Creator 17&quot;"/>
    <s v="AUO"/>
    <n v="17.3"/>
    <s v="3840 x 2160"/>
    <n v="1000000"/>
    <s v="COB"/>
    <s v="FPC"/>
    <n v="10000"/>
    <n v="240"/>
    <n v="50"/>
    <n v="865"/>
    <n v="4.1253636263501479"/>
    <n v="6.1224132005385004"/>
  </r>
  <r>
    <x v="7"/>
    <x v="4"/>
    <x v="2"/>
    <x v="3"/>
    <s v="Titan GT77 HX 13V"/>
    <s v="AUO"/>
    <n v="17.3"/>
    <s v="3840 x 2160"/>
    <n v="1000000"/>
    <s v="COB"/>
    <s v="FPC"/>
    <n v="4032"/>
    <n v="1008"/>
    <n v="110"/>
    <n v="1903"/>
    <n v="9.0757999779703269"/>
    <n v="13.469309041184701"/>
  </r>
  <r>
    <x v="7"/>
    <x v="4"/>
    <x v="2"/>
    <x v="3"/>
    <s v="Titan 18X / Raider 18HX / Stealth 18 AI Studio"/>
    <m/>
    <n v="18"/>
    <s v="3840 x 2400"/>
    <n v="1000000"/>
    <s v="COB"/>
    <s v="FPC"/>
    <n v="4000"/>
    <n v="1000"/>
    <n v="100"/>
    <n v="1800"/>
    <n v="9.3946894382022474"/>
    <n v="12.244826401077001"/>
  </r>
  <r>
    <x v="7"/>
    <x v="4"/>
    <x v="2"/>
    <x v="3"/>
    <s v="Stealth A16 AI+ / Creeatir A16 AI+"/>
    <s v="AUO"/>
    <n v="16"/>
    <s v="3840 x 2400"/>
    <m/>
    <s v="COB"/>
    <s v="FPC"/>
    <n v="4000"/>
    <n v="1000"/>
    <n v="50"/>
    <n v="800"/>
    <n v="3.7114822471910114"/>
    <n v="5.9808545138208"/>
  </r>
  <r>
    <x v="7"/>
    <x v="4"/>
    <x v="2"/>
    <x v="0"/>
    <s v="Macbook"/>
    <s v="LGD/Sharp"/>
    <n v="14.2"/>
    <s v="3024 x 1964"/>
    <n v="1000000"/>
    <s v="COB"/>
    <s v="FPC"/>
    <n v="10384"/>
    <n v="2596"/>
    <n v="1000"/>
    <n v="14200"/>
    <n v="59.423948554645534"/>
    <n v="141.22502141064203"/>
  </r>
  <r>
    <x v="7"/>
    <x v="4"/>
    <x v="2"/>
    <x v="0"/>
    <s v="Macbook Pro"/>
    <s v="LGD/Sharp"/>
    <n v="16.2"/>
    <s v="3456 x 2234"/>
    <n v="1000000"/>
    <s v="COB"/>
    <s v="FPC"/>
    <n v="10384"/>
    <n v="2596"/>
    <n v="1200"/>
    <n v="19440"/>
    <n v="92.631417225971987"/>
    <n v="197.05816941019799"/>
  </r>
  <r>
    <x v="7"/>
    <x v="4"/>
    <x v="2"/>
    <x v="13"/>
    <s v="AERO 16"/>
    <s v="AUO"/>
    <n v="16"/>
    <s v="2560 x 1600"/>
    <n v="1000000"/>
    <s v="COB"/>
    <s v="FPC"/>
    <n v="4000"/>
    <n v="1152"/>
    <n v="170"/>
    <n v="2720"/>
    <n v="12.619039640449438"/>
    <n v="18.30141481229175"/>
  </r>
  <r>
    <x v="7"/>
    <x v="4"/>
    <x v="2"/>
    <x v="13"/>
    <s v="AERO 17"/>
    <s v="AUO"/>
    <n v="17.3"/>
    <s v="3840 x 2160"/>
    <n v="1000000"/>
    <s v="COB"/>
    <s v="FPC"/>
    <n v="4000"/>
    <n v="1152"/>
    <n v="205"/>
    <n v="3546.5"/>
    <n v="16.913990868035608"/>
    <n v="25.101894122207849"/>
  </r>
  <r>
    <x v="7"/>
    <x v="4"/>
    <x v="2"/>
    <x v="7"/>
    <s v="PREDATOR HELIOS 500"/>
    <s v="AUO"/>
    <n v="17.3"/>
    <s v="3840 x 2160"/>
    <n v="1000000"/>
    <s v="COB"/>
    <s v="FPC"/>
    <n v="4000"/>
    <n v="1152"/>
    <n v="205"/>
    <n v="3546.5"/>
    <n v="16.913990868035608"/>
    <n v="25.101894122207849"/>
  </r>
  <r>
    <x v="7"/>
    <x v="4"/>
    <x v="2"/>
    <x v="7"/>
    <s v="PREDATOR HELIOS 500"/>
    <s v="AUO"/>
    <n v="16"/>
    <s v="2560 x 1600"/>
    <n v="1000000"/>
    <s v="COB"/>
    <s v="FPC"/>
    <n v="4000"/>
    <n v="1152"/>
    <n v="350"/>
    <n v="5600"/>
    <n v="25.98037573033708"/>
    <n v="37.679383437071252"/>
  </r>
  <r>
    <x v="7"/>
    <x v="4"/>
    <x v="2"/>
    <x v="7"/>
    <s v="PREDATOR HELIOS 500"/>
    <s v="AUO"/>
    <n v="18"/>
    <s v="2560 x 1600"/>
    <n v="1000000"/>
    <s v="COB"/>
    <s v="FPC"/>
    <n v="4000"/>
    <n v="1152"/>
    <n v="160"/>
    <n v="2880"/>
    <n v="15.031503101123594"/>
    <n v="19.5917222417232"/>
  </r>
  <r>
    <x v="7"/>
    <x v="4"/>
    <x v="2"/>
    <x v="7"/>
    <s v="Predator Triton 17 X (PTX17-71) "/>
    <s v="AUO"/>
    <n v="17"/>
    <s v="2560 x 1600"/>
    <n v="1000000"/>
    <s v="COB"/>
    <s v="FPC"/>
    <n v="4000"/>
    <n v="1152"/>
    <n v="100"/>
    <n v="1700"/>
    <n v="8.379831011235952"/>
    <n v="12.244826401077001"/>
  </r>
  <r>
    <x v="7"/>
    <x v="4"/>
    <x v="2"/>
    <x v="7"/>
    <s v="Predator Triton 14 (PT14-51)"/>
    <s v="AUO"/>
    <n v="14"/>
    <s v="2560 x 1600"/>
    <n v="1000000"/>
    <s v="COB"/>
    <s v="FPC"/>
    <n v="4000"/>
    <n v="1152"/>
    <n v="120"/>
    <n v="1680"/>
    <n v="6.8198486292134808"/>
    <n v="11.593656442175771"/>
  </r>
  <r>
    <x v="7"/>
    <x v="4"/>
    <x v="2"/>
    <x v="2"/>
    <s v="ROG Flow X16"/>
    <s v="AUO"/>
    <n v="16.2"/>
    <s v="2560 x 1600"/>
    <n v="1000000"/>
    <s v="COB"/>
    <s v="FPC"/>
    <n v="4000"/>
    <n v="512"/>
    <n v="350"/>
    <n v="5670"/>
    <n v="26.633944557303366"/>
    <n v="37.679383437071252"/>
  </r>
  <r>
    <x v="7"/>
    <x v="4"/>
    <x v="2"/>
    <x v="2"/>
    <s v="ROG Zephyrus Duo 16"/>
    <s v="AUO"/>
    <n v="16.2"/>
    <s v="3456 x 2234"/>
    <n v="1000000"/>
    <s v="COB"/>
    <s v="FPC"/>
    <n v="4000"/>
    <n v="512"/>
    <n v="170"/>
    <n v="2754"/>
    <n v="13.122784107012697"/>
    <n v="20.33490534699072"/>
  </r>
  <r>
    <x v="7"/>
    <x v="4"/>
    <x v="2"/>
    <x v="2"/>
    <s v="Strix Scar 18"/>
    <s v="AUO"/>
    <n v="18"/>
    <s v="2560 x 1600"/>
    <n v="1000000"/>
    <s v="COB"/>
    <s v="FPC"/>
    <n v="9216"/>
    <n v="2304"/>
    <n v="100"/>
    <n v="1800"/>
    <n v="9.3946894382022474"/>
    <n v="12.244826401077001"/>
  </r>
  <r>
    <x v="7"/>
    <x v="4"/>
    <x v="2"/>
    <x v="22"/>
    <s v="Legion 7i &amp; 7"/>
    <m/>
    <n v="16.2"/>
    <s v="2560 x 1600"/>
    <n v="1000000"/>
    <s v="COB"/>
    <s v="FPC"/>
    <n v="4000"/>
    <n v="512"/>
    <n v="600"/>
    <n v="9720"/>
    <n v="45.658190669662908"/>
    <n v="64.593228749264995"/>
  </r>
  <r>
    <x v="7"/>
    <x v="4"/>
    <x v="2"/>
    <x v="22"/>
    <s v="Slim Pro 9i"/>
    <s v="CSOT"/>
    <n v="16"/>
    <s v="3200 x 2000"/>
    <n v="1000000"/>
    <s v="COB"/>
    <s v="FPC"/>
    <n v="4000"/>
    <n v="1000"/>
    <n v="150"/>
    <n v="2400"/>
    <n v="11.134446741573035"/>
    <n v="17.942563541462398"/>
  </r>
  <r>
    <x v="7"/>
    <x v="4"/>
    <x v="2"/>
    <x v="22"/>
    <s v="Slim Pro 9i"/>
    <s v="CSOT"/>
    <n v="14.5"/>
    <s v="3072 x 1920"/>
    <n v="1000000"/>
    <s v="COB"/>
    <s v="FPC"/>
    <n v="4000"/>
    <n v="1000"/>
    <n v="200"/>
    <n v="2900"/>
    <n v="12.19279910112359"/>
    <n v="20.288898773807599"/>
  </r>
  <r>
    <x v="7"/>
    <x v="4"/>
    <x v="2"/>
    <x v="22"/>
    <s v="Yoga Pro 9i"/>
    <s v="CSOT"/>
    <n v="16"/>
    <s v="3200 x 2000"/>
    <n v="1000000"/>
    <s v="COB"/>
    <s v="FPC"/>
    <n v="6144"/>
    <n v="1536"/>
    <n v="200"/>
    <n v="3200"/>
    <n v="14.845928988764046"/>
    <n v="23.9234180552832"/>
  </r>
  <r>
    <x v="7"/>
    <x v="4"/>
    <x v="2"/>
    <x v="24"/>
    <s v="911Zero"/>
    <s v="BOE"/>
    <n v="15.6"/>
    <s v="3840 x 2160"/>
    <n v="1000000"/>
    <s v="COB"/>
    <s v="FPC"/>
    <n v="10000"/>
    <n v="1152"/>
    <n v="250"/>
    <n v="3900"/>
    <n v="16.772169001780412"/>
    <n v="29.904272569103998"/>
  </r>
  <r>
    <x v="7"/>
    <x v="4"/>
    <x v="2"/>
    <x v="28"/>
    <s v="Blade 16"/>
    <s v="BOE"/>
    <n v="16"/>
    <s v="3840 x 2400"/>
    <n v="1000000"/>
    <s v="COB"/>
    <s v="FPC"/>
    <n v="10000"/>
    <n v="2596"/>
    <n v="150"/>
    <n v="2400"/>
    <n v="11.134446741573035"/>
    <n v="17.942563541462398"/>
  </r>
  <r>
    <x v="7"/>
    <x v="4"/>
    <x v="2"/>
    <x v="28"/>
    <s v="Blade 18"/>
    <s v="BOE"/>
    <n v="18"/>
    <s v="2560 x 1600"/>
    <n v="1000000"/>
    <s v="COB"/>
    <s v="FPC"/>
    <n v="8000"/>
    <n v="2000"/>
    <n v="75"/>
    <n v="1350"/>
    <n v="7.0460170786516851"/>
    <n v="9.1836198008077492"/>
  </r>
  <r>
    <x v="7"/>
    <x v="4"/>
    <x v="2"/>
    <x v="30"/>
    <s v="OMEN Transcend 16"/>
    <s v="AUO"/>
    <n v="16.100000000000001"/>
    <s v="2560 x 1440"/>
    <n v="1000000"/>
    <s v="COB"/>
    <s v="FPC"/>
    <n v="4000"/>
    <n v="1000"/>
    <n v="200"/>
    <n v="3220.0000000000005"/>
    <n v="14.291630266112758"/>
    <n v="21.531076249754999"/>
  </r>
  <r>
    <x v="7"/>
    <x v="4"/>
    <x v="2"/>
    <x v="34"/>
    <s v="Yosemite 16 Ultra"/>
    <m/>
    <n v="16"/>
    <s v="2560 x 1600"/>
    <n v="1000000"/>
    <s v="COB"/>
    <s v="FPC"/>
    <n v="4000"/>
    <n v="1000"/>
    <n v="30"/>
    <n v="480"/>
    <n v="2.2268893483146064"/>
    <n v="3.2296614374632493"/>
  </r>
  <r>
    <x v="7"/>
    <x v="4"/>
    <x v="0"/>
    <x v="0"/>
    <s v="XDR"/>
    <s v="LGD"/>
    <n v="31.5"/>
    <s v="6016 x 3384"/>
    <n v="1000000"/>
    <s v="POB"/>
    <s v="PCB"/>
    <n v="576"/>
    <n v="576"/>
    <n v="15"/>
    <n v="472.5"/>
    <n v="4.1031027347181004"/>
    <n v="6.9980663023102583"/>
  </r>
  <r>
    <x v="7"/>
    <x v="4"/>
    <x v="0"/>
    <x v="0"/>
    <s v="27&quot; Monitor"/>
    <s v="LGD/Sharp"/>
    <n v="27"/>
    <s v="5120 x 2880"/>
    <n v="1000000"/>
    <s v="COB"/>
    <s v="PCB"/>
    <n v="4000"/>
    <n v="1000"/>
    <n v="150"/>
    <n v="4050"/>
    <n v="30.145244581602373"/>
    <n v="43.32"/>
  </r>
  <r>
    <x v="7"/>
    <x v="4"/>
    <x v="0"/>
    <x v="17"/>
    <m/>
    <m/>
    <n v="27"/>
    <s v="3840 x 2160"/>
    <n v="1000000"/>
    <s v="POB"/>
    <s v="PCB"/>
    <n v="5000"/>
    <n v="1152"/>
    <n v="3960"/>
    <n v="106920"/>
    <n v="795.8344569543026"/>
    <n v="657.39999842683994"/>
  </r>
  <r>
    <x v="7"/>
    <x v="4"/>
    <x v="0"/>
    <x v="17"/>
    <m/>
    <m/>
    <n v="31.5"/>
    <s v="3840 x 2160"/>
    <s v="TBD"/>
    <s v="POB"/>
    <s v="PCB"/>
    <n v="5000"/>
    <n v="1152"/>
    <n v="24"/>
    <n v="756"/>
    <n v="6.5649643755489606"/>
    <n v="4.9803030183851504"/>
  </r>
  <r>
    <x v="7"/>
    <x v="4"/>
    <x v="0"/>
    <x v="17"/>
    <m/>
    <m/>
    <n v="31.5"/>
    <s v="3840 x 2160"/>
    <s v="TBD"/>
    <s v="POB"/>
    <s v="PCB"/>
    <n v="5000"/>
    <n v="1152"/>
    <n v="2970"/>
    <n v="93555"/>
    <n v="812.41434147418397"/>
    <n v="616.31249852516237"/>
  </r>
  <r>
    <x v="7"/>
    <x v="4"/>
    <x v="0"/>
    <x v="17"/>
    <m/>
    <m/>
    <n v="49"/>
    <s v="5120 x 1440"/>
    <n v="1000000"/>
    <s v="POB"/>
    <s v="PCB"/>
    <n v="5000"/>
    <n v="1152"/>
    <n v="90"/>
    <n v="4410"/>
    <n v="36.33559803366515"/>
    <n v="28.617581412747107"/>
  </r>
  <r>
    <x v="7"/>
    <x v="4"/>
    <x v="1"/>
    <x v="17"/>
    <m/>
    <s v="Open Cell"/>
    <n v="43"/>
    <s v="3840 x 2160"/>
    <n v="1000000"/>
    <s v="POB"/>
    <s v="PCB"/>
    <n v="4000"/>
    <n v="500"/>
    <n v="143.96700000000001"/>
    <n v="6190.5810000000001"/>
    <n v="73.383748229816987"/>
    <n v="28.138442074085312"/>
  </r>
  <r>
    <x v="7"/>
    <x v="4"/>
    <x v="1"/>
    <x v="17"/>
    <m/>
    <s v="Open Cell"/>
    <n v="50"/>
    <s v="3840 x 2160"/>
    <n v="1000000"/>
    <s v="POB"/>
    <s v="PCB"/>
    <n v="5929.950586864823"/>
    <n v="494.16254890540188"/>
    <n v="254.447"/>
    <n v="12722.35"/>
    <n v="175.36275830029675"/>
    <n v="55.974928719309226"/>
  </r>
  <r>
    <x v="7"/>
    <x v="4"/>
    <x v="1"/>
    <x v="17"/>
    <m/>
    <s v="Open Cell"/>
    <n v="55"/>
    <s v="3840 x 2160"/>
    <n v="1000000"/>
    <s v="POB"/>
    <s v="PCB"/>
    <n v="6804.6390532544374"/>
    <n v="567.05325443786978"/>
    <n v="2508.2910000000002"/>
    <n v="137956.005"/>
    <n v="2091.7189133279999"/>
    <n v="599.90630980212813"/>
  </r>
  <r>
    <x v="7"/>
    <x v="4"/>
    <x v="1"/>
    <x v="17"/>
    <m/>
    <s v="Open Cell"/>
    <n v="65"/>
    <s v="3840 x 2160"/>
    <n v="1000000"/>
    <s v="POB"/>
    <s v="PCB"/>
    <n v="9504"/>
    <n v="792"/>
    <n v="3565.663"/>
    <n v="231768.095"/>
    <n v="4153.0487805135672"/>
    <n v="1141.4351345569112"/>
  </r>
  <r>
    <x v="7"/>
    <x v="4"/>
    <x v="1"/>
    <x v="17"/>
    <m/>
    <s v="Open Cell"/>
    <n v="75"/>
    <s v="3840 x 2160"/>
    <n v="1000000"/>
    <s v="COB"/>
    <s v="PCB"/>
    <n v="13685.759999999997"/>
    <n v="1140.4799999999998"/>
    <n v="3430.34"/>
    <n v="257275.5"/>
    <n v="5319.3641099821962"/>
    <n v="1543.4771940885114"/>
  </r>
  <r>
    <x v="7"/>
    <x v="4"/>
    <x v="1"/>
    <x v="17"/>
    <m/>
    <s v="Open Cell"/>
    <n v="85"/>
    <s v="3840 x 2160"/>
    <n v="1000000"/>
    <s v="COB"/>
    <s v="PCB"/>
    <n v="17578.598399999999"/>
    <n v="1464.8832"/>
    <n v="2675.8180000000002"/>
    <n v="227444.53000000003"/>
    <n v="5329.5979311915489"/>
    <n v="1633.9987723280694"/>
  </r>
  <r>
    <x v="7"/>
    <x v="4"/>
    <x v="1"/>
    <x v="17"/>
    <m/>
    <s v="Open Cell"/>
    <n v="98"/>
    <s v="3840 x 2160"/>
    <n v="1000000"/>
    <s v="COB"/>
    <s v="PCB"/>
    <n v="20000"/>
    <n v="2000"/>
    <n v="313.85599999999999"/>
    <n v="30757.887999999999"/>
    <n v="830.96476949434089"/>
    <n v="287.4860988421849"/>
  </r>
  <r>
    <x v="7"/>
    <x v="4"/>
    <x v="1"/>
    <x v="17"/>
    <m/>
    <s v="Open Cell"/>
    <n v="100"/>
    <s v="3840 x 2160"/>
    <n v="1000000"/>
    <s v="COB"/>
    <s v="PCB"/>
    <n v="20000"/>
    <n v="2000"/>
    <n v="380.44900000000001"/>
    <n v="38044.9"/>
    <n v="1048.8091591976261"/>
    <n v="348.48401438369956"/>
  </r>
  <r>
    <x v="7"/>
    <x v="4"/>
    <x v="1"/>
    <x v="17"/>
    <m/>
    <s v="Open Cell"/>
    <n v="115"/>
    <s v="3840 x 2160"/>
    <n v="1000000"/>
    <s v="COB"/>
    <s v="PCB"/>
    <n v="32000"/>
    <n v="2000"/>
    <n v="3.4590000000000001"/>
    <n v="397.78500000000003"/>
    <n v="12.610905380225521"/>
    <n v="3.8020534865484201"/>
  </r>
  <r>
    <x v="7"/>
    <x v="4"/>
    <x v="1"/>
    <x v="17"/>
    <m/>
    <s v="Open Cell"/>
    <n v="55"/>
    <s v="7680 x 4320"/>
    <n v="1000000"/>
    <s v="COB"/>
    <s v="PCB"/>
    <n v="5930"/>
    <n v="494"/>
    <n v="15.302"/>
    <n v="841.61"/>
    <n v="12.760673626682491"/>
    <n v="3.6597692821894121"/>
  </r>
  <r>
    <x v="7"/>
    <x v="4"/>
    <x v="1"/>
    <x v="17"/>
    <m/>
    <s v="Open Cell"/>
    <n v="65"/>
    <s v="7680 x 4320"/>
    <n v="1000000"/>
    <s v="COB"/>
    <s v="PCB"/>
    <n v="11999.750399999999"/>
    <n v="1333.3333333333337"/>
    <n v="56.055999999999997"/>
    <n v="3643.64"/>
    <n v="65.290326775264091"/>
    <n v="17.94456960815484"/>
  </r>
  <r>
    <x v="7"/>
    <x v="4"/>
    <x v="1"/>
    <x v="17"/>
    <m/>
    <s v="Open Cell"/>
    <n v="75"/>
    <s v="7680 x 4320"/>
    <n v="1000000"/>
    <s v="COB"/>
    <s v="PCB"/>
    <n v="17279.640575999994"/>
    <n v="1920"/>
    <n v="52.737000000000002"/>
    <n v="3955.2750000000001"/>
    <n v="81.778280015430269"/>
    <n v="35.263730218237868"/>
  </r>
  <r>
    <x v="7"/>
    <x v="4"/>
    <x v="1"/>
    <x v="17"/>
    <m/>
    <s v="Open Cell"/>
    <n v="85"/>
    <s v="7680 x 4320"/>
    <n v="1000000"/>
    <s v="COB"/>
    <s v="PCB"/>
    <n v="22194.738339839998"/>
    <n v="2466.1333333333341"/>
    <n v="39.006999999999998"/>
    <n v="3315.5949999999998"/>
    <n v="77.692737885008881"/>
    <n v="35.398714050352915"/>
  </r>
  <r>
    <x v="7"/>
    <x v="4"/>
    <x v="1"/>
    <x v="17"/>
    <m/>
    <s v="Open Cell"/>
    <n v="98"/>
    <s v="7680 x 4320"/>
    <n v="1000000"/>
    <s v="COB"/>
    <s v="PCB"/>
    <n v="32000"/>
    <n v="2000"/>
    <n v="1.0249999999999999"/>
    <n v="100.44999999999999"/>
    <n v="2.7137887717032632"/>
    <n v="1.3952757928683983"/>
  </r>
  <r>
    <x v="8"/>
    <x v="4"/>
    <x v="2"/>
    <x v="3"/>
    <s v="Creator Z16"/>
    <s v="AUO"/>
    <n v="16"/>
    <s v="2560 x 1600"/>
    <n v="1000000"/>
    <s v="COB"/>
    <s v="FPC"/>
    <n v="4000"/>
    <n v="1152"/>
    <n v="300"/>
    <n v="4800"/>
    <n v="22.268893483146069"/>
    <n v="29.789368774959325"/>
  </r>
  <r>
    <x v="8"/>
    <x v="4"/>
    <x v="2"/>
    <x v="3"/>
    <s v="Creator 17&quot;"/>
    <s v="AUO"/>
    <n v="17.3"/>
    <s v="3840 x 2160"/>
    <n v="1000000"/>
    <s v="COB"/>
    <s v="FPC"/>
    <n v="10000"/>
    <n v="240"/>
    <n v="65"/>
    <n v="1124.5"/>
    <n v="5.362972714255192"/>
    <n v="7.3412546981025288"/>
  </r>
  <r>
    <x v="8"/>
    <x v="4"/>
    <x v="2"/>
    <x v="3"/>
    <s v="Titan GT77 HX 13V"/>
    <s v="AUO"/>
    <n v="17.3"/>
    <s v="3840 x 2160"/>
    <n v="1000000"/>
    <s v="COB"/>
    <s v="FPC"/>
    <n v="4032"/>
    <n v="1008"/>
    <n v="130"/>
    <n v="2249"/>
    <n v="10.725945428510384"/>
    <n v="14.682509396205058"/>
  </r>
  <r>
    <x v="8"/>
    <x v="4"/>
    <x v="2"/>
    <x v="3"/>
    <s v="Titan 18X / Raider 18HX / Stealth 18 AI Studio"/>
    <m/>
    <n v="18"/>
    <s v="3840 x 2400"/>
    <n v="1000000"/>
    <s v="COB"/>
    <s v="FPC"/>
    <n v="4000"/>
    <n v="1000"/>
    <n v="100"/>
    <n v="1800"/>
    <n v="9.3946894382022474"/>
    <n v="11.294237997080815"/>
  </r>
  <r>
    <x v="8"/>
    <x v="4"/>
    <x v="2"/>
    <x v="3"/>
    <s v="Stealth A16 AI+ / Creeatir A16 AI+"/>
    <s v="AUO"/>
    <n v="16"/>
    <s v="3840 x 2400"/>
    <m/>
    <s v="COB"/>
    <s v="FPC"/>
    <n v="4000"/>
    <n v="1000"/>
    <n v="50"/>
    <n v="800"/>
    <n v="3.7114822471910114"/>
    <n v="5.5165497731405848"/>
  </r>
  <r>
    <x v="8"/>
    <x v="4"/>
    <x v="2"/>
    <x v="13"/>
    <s v="AERO 16"/>
    <s v="AUO"/>
    <n v="16"/>
    <s v="2560 x 1600"/>
    <n v="1000000"/>
    <s v="COB"/>
    <s v="FPC"/>
    <n v="4000"/>
    <n v="1152"/>
    <n v="210"/>
    <n v="3360"/>
    <n v="15.588225438202247"/>
    <n v="20.852558142471526"/>
  </r>
  <r>
    <x v="8"/>
    <x v="4"/>
    <x v="2"/>
    <x v="13"/>
    <s v="AERO 17"/>
    <s v="AUO"/>
    <n v="17.3"/>
    <s v="3840 x 2160"/>
    <n v="1000000"/>
    <s v="COB"/>
    <s v="FPC"/>
    <n v="4000"/>
    <n v="1152"/>
    <n v="250"/>
    <n v="4325"/>
    <n v="20.626818131750738"/>
    <n v="28.235594992702033"/>
  </r>
  <r>
    <x v="8"/>
    <x v="4"/>
    <x v="2"/>
    <x v="7"/>
    <s v="PREDATOR HELIOS 500"/>
    <s v="AUO"/>
    <n v="17.3"/>
    <s v="3840 x 2160"/>
    <n v="1000000"/>
    <s v="COB"/>
    <s v="FPC"/>
    <n v="4000"/>
    <n v="1152"/>
    <n v="250"/>
    <n v="4325"/>
    <n v="20.626818131750738"/>
    <n v="28.235594992702033"/>
  </r>
  <r>
    <x v="8"/>
    <x v="4"/>
    <x v="2"/>
    <x v="7"/>
    <s v="PREDATOR HELIOS 500"/>
    <s v="AUO"/>
    <n v="16"/>
    <s v="2560 x 1600"/>
    <n v="1000000"/>
    <s v="COB"/>
    <s v="FPC"/>
    <n v="4000"/>
    <n v="1152"/>
    <n v="400"/>
    <n v="6400"/>
    <n v="29.691857977528091"/>
    <n v="39.719158366612433"/>
  </r>
  <r>
    <x v="8"/>
    <x v="4"/>
    <x v="2"/>
    <x v="7"/>
    <s v="PREDATOR HELIOS 500"/>
    <s v="AUO"/>
    <n v="18"/>
    <s v="2560 x 1600"/>
    <n v="1000000"/>
    <s v="COB"/>
    <s v="FPC"/>
    <n v="4000"/>
    <n v="1152"/>
    <n v="180"/>
    <n v="3240"/>
    <n v="16.910440988764044"/>
    <n v="20.329628394745466"/>
  </r>
  <r>
    <x v="8"/>
    <x v="4"/>
    <x v="2"/>
    <x v="7"/>
    <s v="Predator Triton 17 X (PTX17-71) "/>
    <s v="AUO"/>
    <n v="17"/>
    <s v="2560 x 1600"/>
    <n v="1000000"/>
    <s v="COB"/>
    <s v="FPC"/>
    <n v="4000"/>
    <n v="1152"/>
    <n v="100"/>
    <n v="1700"/>
    <n v="8.379831011235952"/>
    <n v="11.294237997080815"/>
  </r>
  <r>
    <x v="8"/>
    <x v="4"/>
    <x v="2"/>
    <x v="7"/>
    <s v="Predator Triton 14 (PT14-51)"/>
    <s v="AUO"/>
    <n v="14"/>
    <s v="2560 x 1600"/>
    <n v="1000000"/>
    <s v="COB"/>
    <s v="FPC"/>
    <n v="4000"/>
    <n v="1152"/>
    <n v="120"/>
    <n v="1680"/>
    <n v="6.8198486292134808"/>
    <n v="10.693619560241812"/>
  </r>
  <r>
    <x v="8"/>
    <x v="4"/>
    <x v="2"/>
    <x v="2"/>
    <s v="ROG Flow X16"/>
    <s v="AUO"/>
    <n v="16.2"/>
    <s v="2560 x 1600"/>
    <n v="1000000"/>
    <s v="COB"/>
    <s v="FPC"/>
    <n v="4000"/>
    <n v="512"/>
    <n v="400"/>
    <n v="6480"/>
    <n v="30.438793779775274"/>
    <n v="39.719158366612433"/>
  </r>
  <r>
    <x v="8"/>
    <x v="4"/>
    <x v="2"/>
    <x v="2"/>
    <s v="ROG Zephyrus Duo 16"/>
    <s v="AUO"/>
    <n v="16.2"/>
    <s v="3456 x 2234"/>
    <n v="1000000"/>
    <s v="COB"/>
    <s v="FPC"/>
    <n v="4000"/>
    <n v="512"/>
    <n v="210"/>
    <n v="3402"/>
    <n v="16.210498014545095"/>
    <n v="23.169509047190459"/>
  </r>
  <r>
    <x v="8"/>
    <x v="4"/>
    <x v="2"/>
    <x v="2"/>
    <s v="Strix Scar 18"/>
    <s v="AUO"/>
    <n v="18"/>
    <s v="2560 x 1600"/>
    <n v="1000000"/>
    <s v="COB"/>
    <s v="FPC"/>
    <n v="9216"/>
    <n v="2304"/>
    <n v="100"/>
    <n v="1800"/>
    <n v="9.3946894382022474"/>
    <n v="11.294237997080815"/>
  </r>
  <r>
    <x v="8"/>
    <x v="4"/>
    <x v="2"/>
    <x v="22"/>
    <s v="Legion 7i &amp; 7"/>
    <m/>
    <n v="16.2"/>
    <s v="2560 x 1600"/>
    <n v="1000000"/>
    <s v="COB"/>
    <s v="FPC"/>
    <n v="4000"/>
    <n v="512"/>
    <n v="650"/>
    <n v="10530"/>
    <n v="49.463039892134816"/>
    <n v="64.543632345745209"/>
  </r>
  <r>
    <x v="8"/>
    <x v="4"/>
    <x v="2"/>
    <x v="22"/>
    <s v="Slim Pro 9i"/>
    <s v="CSOT"/>
    <n v="16"/>
    <s v="3200 x 2000"/>
    <n v="1000000"/>
    <s v="COB"/>
    <s v="FPC"/>
    <n v="4000"/>
    <n v="1000"/>
    <n v="150"/>
    <n v="2400"/>
    <n v="11.134446741573035"/>
    <n v="16.549649319421754"/>
  </r>
  <r>
    <x v="8"/>
    <x v="4"/>
    <x v="2"/>
    <x v="22"/>
    <s v="Slim Pro 9i"/>
    <s v="CSOT"/>
    <n v="14.5"/>
    <s v="3072 x 1920"/>
    <n v="1000000"/>
    <s v="COB"/>
    <s v="FPC"/>
    <n v="4000"/>
    <n v="1000"/>
    <n v="200"/>
    <n v="2900"/>
    <n v="12.19279910112359"/>
    <n v="18.459224240893601"/>
  </r>
  <r>
    <x v="8"/>
    <x v="4"/>
    <x v="2"/>
    <x v="22"/>
    <s v="Yoga Pro 9i"/>
    <s v="CSOT"/>
    <n v="16"/>
    <s v="3200 x 2000"/>
    <n v="1000000"/>
    <s v="COB"/>
    <s v="FPC"/>
    <n v="6144"/>
    <n v="1536"/>
    <n v="200"/>
    <n v="3200"/>
    <n v="14.845928988764046"/>
    <n v="22.066199092562339"/>
  </r>
  <r>
    <x v="8"/>
    <x v="4"/>
    <x v="2"/>
    <x v="24"/>
    <s v="911Zero"/>
    <s v="BOE"/>
    <n v="15.6"/>
    <s v="3840 x 2160"/>
    <n v="1000000"/>
    <s v="COB"/>
    <s v="FPC"/>
    <n v="10000"/>
    <n v="1152"/>
    <n v="300"/>
    <n v="4680"/>
    <n v="20.126602802136492"/>
    <n v="33.099298638843507"/>
  </r>
  <r>
    <x v="8"/>
    <x v="4"/>
    <x v="2"/>
    <x v="28"/>
    <s v="Blade 16"/>
    <s v="BOE"/>
    <n v="16"/>
    <s v="3840 x 2400"/>
    <n v="1000000"/>
    <s v="COB"/>
    <s v="FPC"/>
    <n v="10000"/>
    <n v="2596"/>
    <n v="150"/>
    <n v="2400"/>
    <n v="11.134446741573035"/>
    <n v="16.549649319421754"/>
  </r>
  <r>
    <x v="8"/>
    <x v="4"/>
    <x v="2"/>
    <x v="28"/>
    <s v="Blade 18"/>
    <s v="BOE"/>
    <n v="18"/>
    <s v="2560 x 1600"/>
    <n v="1000000"/>
    <s v="COB"/>
    <s v="FPC"/>
    <n v="8000"/>
    <n v="2000"/>
    <n v="75"/>
    <n v="1350"/>
    <n v="7.0460170786516851"/>
    <n v="8.47067849781061"/>
  </r>
  <r>
    <x v="8"/>
    <x v="4"/>
    <x v="2"/>
    <x v="30"/>
    <s v="OMEN Transcend 16"/>
    <s v="AUO"/>
    <n v="16.100000000000001"/>
    <s v="2560 x 1440"/>
    <n v="1000000"/>
    <s v="COB"/>
    <s v="FPC"/>
    <n v="4000"/>
    <n v="1000"/>
    <n v="200"/>
    <n v="3220.0000000000005"/>
    <n v="14.291630266112758"/>
    <n v="19.859579183306217"/>
  </r>
  <r>
    <x v="8"/>
    <x v="4"/>
    <x v="2"/>
    <x v="34"/>
    <s v="Yosemite 16 Ultra"/>
    <m/>
    <n v="16"/>
    <s v="2560 x 1600"/>
    <n v="1000000"/>
    <s v="COB"/>
    <s v="FPC"/>
    <n v="4000"/>
    <n v="1000"/>
    <n v="30"/>
    <n v="480"/>
    <n v="2.2268893483146064"/>
    <n v="2.9789368774959324"/>
  </r>
  <r>
    <x v="8"/>
    <x v="4"/>
    <x v="0"/>
    <x v="0"/>
    <s v="XDR"/>
    <s v="LGD"/>
    <n v="31.5"/>
    <s v="6016 x 3384"/>
    <n v="1000000"/>
    <s v="POB"/>
    <s v="PCB"/>
    <n v="576"/>
    <n v="576"/>
    <n v="15"/>
    <n v="472.5"/>
    <n v="4.1031027347181004"/>
    <n v="6.6481629871947456"/>
  </r>
  <r>
    <x v="8"/>
    <x v="4"/>
    <x v="0"/>
    <x v="0"/>
    <s v="27&quot; Monitor"/>
    <s v="LGD/Sharp"/>
    <n v="27"/>
    <s v="5120 x 2880"/>
    <n v="1000000"/>
    <s v="COB"/>
    <s v="PCB"/>
    <n v="4000"/>
    <n v="1000"/>
    <n v="150"/>
    <n v="4050"/>
    <n v="30.145244581602373"/>
    <n v="41.154000000000003"/>
  </r>
  <r>
    <x v="8"/>
    <x v="4"/>
    <x v="0"/>
    <x v="17"/>
    <m/>
    <m/>
    <n v="27"/>
    <s v="3840 x 2160"/>
    <n v="1000000"/>
    <s v="POB"/>
    <s v="PCB"/>
    <n v="5000"/>
    <n v="1152"/>
    <n v="4140"/>
    <n v="111780"/>
    <n v="832.0087504522254"/>
    <n v="646.96349448636556"/>
  </r>
  <r>
    <x v="8"/>
    <x v="4"/>
    <x v="0"/>
    <x v="17"/>
    <m/>
    <m/>
    <n v="31.5"/>
    <s v="3840 x 2160"/>
    <s v="TBD"/>
    <s v="POB"/>
    <s v="PCB"/>
    <n v="5000"/>
    <n v="1152"/>
    <n v="24"/>
    <n v="756"/>
    <n v="6.5649643755489606"/>
    <n v="4.6881412643939528"/>
  </r>
  <r>
    <x v="8"/>
    <x v="4"/>
    <x v="0"/>
    <x v="17"/>
    <m/>
    <m/>
    <n v="31.5"/>
    <s v="3840 x 2160"/>
    <s v="TBD"/>
    <s v="POB"/>
    <s v="PCB"/>
    <n v="5000"/>
    <n v="1152"/>
    <n v="3105"/>
    <n v="97807.5"/>
    <n v="849.34226608664676"/>
    <n v="606.52827608096777"/>
  </r>
  <r>
    <x v="8"/>
    <x v="4"/>
    <x v="0"/>
    <x v="17"/>
    <m/>
    <m/>
    <n v="49"/>
    <s v="5120 x 1440"/>
    <n v="1000000"/>
    <s v="POB"/>
    <s v="PCB"/>
    <n v="5000"/>
    <n v="1152"/>
    <n v="90"/>
    <n v="4410"/>
    <n v="36.33559803366515"/>
    <n v="26.938775374305472"/>
  </r>
  <r>
    <x v="8"/>
    <x v="4"/>
    <x v="1"/>
    <x v="17"/>
    <m/>
    <s v="Open Cell"/>
    <n v="43"/>
    <s v="3840 x 2160"/>
    <n v="1000000"/>
    <s v="POB"/>
    <s v="PCB"/>
    <n v="4000"/>
    <n v="500"/>
    <n v="156.316"/>
    <n v="6721.5879999999997"/>
    <n v="79.678356764342325"/>
    <n v="29.024458908569901"/>
  </r>
  <r>
    <x v="8"/>
    <x v="4"/>
    <x v="1"/>
    <x v="17"/>
    <m/>
    <s v="Open Cell"/>
    <n v="50"/>
    <s v="3840 x 2160"/>
    <n v="1000000"/>
    <s v="POB"/>
    <s v="PCB"/>
    <n v="5929.950586864823"/>
    <n v="494.16254890540188"/>
    <n v="286.637"/>
    <n v="14331.85"/>
    <n v="197.5478388462908"/>
    <n v="59.903482301425456"/>
  </r>
  <r>
    <x v="8"/>
    <x v="4"/>
    <x v="1"/>
    <x v="17"/>
    <m/>
    <s v="Open Cell"/>
    <n v="55"/>
    <s v="3840 x 2160"/>
    <n v="1000000"/>
    <s v="POB"/>
    <s v="PCB"/>
    <n v="6804.6390532544374"/>
    <n v="567.05325443786978"/>
    <n v="2800.3150000000001"/>
    <n v="154017.32500000001"/>
    <n v="2335.2441358582787"/>
    <n v="636.26202304153264"/>
  </r>
  <r>
    <x v="8"/>
    <x v="4"/>
    <x v="1"/>
    <x v="17"/>
    <m/>
    <s v="Open Cell"/>
    <n v="65"/>
    <s v="3840 x 2160"/>
    <n v="1000000"/>
    <s v="POB"/>
    <s v="PCB"/>
    <n v="9504"/>
    <n v="792"/>
    <n v="3950.431"/>
    <n v="256778.01500000001"/>
    <n v="4601.2011362411395"/>
    <n v="1201.3762105506478"/>
  </r>
  <r>
    <x v="8"/>
    <x v="4"/>
    <x v="1"/>
    <x v="17"/>
    <m/>
    <s v="Open Cell"/>
    <n v="75"/>
    <s v="3840 x 2160"/>
    <n v="1000000"/>
    <s v="COB"/>
    <s v="PCB"/>
    <n v="13685.759999999997"/>
    <n v="1140.4799999999998"/>
    <n v="3733.7190000000001"/>
    <n v="280028.92499999999"/>
    <n v="5789.8082538053413"/>
    <n v="1595.9830860361405"/>
  </r>
  <r>
    <x v="8"/>
    <x v="4"/>
    <x v="1"/>
    <x v="17"/>
    <m/>
    <s v="Open Cell"/>
    <n v="85"/>
    <s v="3840 x 2160"/>
    <n v="1000000"/>
    <s v="COB"/>
    <s v="PCB"/>
    <n v="17578.598399999999"/>
    <n v="1464.8832"/>
    <n v="2956.2750000000001"/>
    <n v="251283.375"/>
    <n v="5888.2020840106825"/>
    <n v="1714.9978939639973"/>
  </r>
  <r>
    <x v="8"/>
    <x v="4"/>
    <x v="1"/>
    <x v="17"/>
    <m/>
    <s v="Open Cell"/>
    <n v="98"/>
    <s v="3840 x 2160"/>
    <n v="1000000"/>
    <s v="COB"/>
    <s v="PCB"/>
    <n v="20000"/>
    <n v="2000"/>
    <n v="340.96600000000001"/>
    <n v="33414.667999999998"/>
    <n v="902.74117300739022"/>
    <n v="296.70242378330568"/>
  </r>
  <r>
    <x v="8"/>
    <x v="4"/>
    <x v="1"/>
    <x v="17"/>
    <m/>
    <s v="Open Cell"/>
    <n v="100"/>
    <s v="3840 x 2160"/>
    <n v="1000000"/>
    <s v="COB"/>
    <s v="PCB"/>
    <n v="20000"/>
    <n v="2000"/>
    <n v="412.98500000000001"/>
    <n v="41298.5"/>
    <n v="1138.5033226824928"/>
    <n v="359.37205025178025"/>
  </r>
  <r>
    <x v="8"/>
    <x v="4"/>
    <x v="1"/>
    <x v="17"/>
    <m/>
    <s v="Open Cell"/>
    <n v="115"/>
    <s v="3840 x 2160"/>
    <n v="1000000"/>
    <s v="COB"/>
    <s v="PCB"/>
    <n v="32000"/>
    <n v="2000"/>
    <n v="3.0939999999999999"/>
    <n v="355.81"/>
    <n v="11.280179602896142"/>
    <n v="3.2308111630563081"/>
  </r>
  <r>
    <x v="8"/>
    <x v="4"/>
    <x v="1"/>
    <x v="17"/>
    <m/>
    <s v="Open Cell"/>
    <n v="55"/>
    <s v="7680 x 4320"/>
    <n v="1000000"/>
    <s v="COB"/>
    <s v="PCB"/>
    <n v="5930"/>
    <n v="494"/>
    <n v="17.628"/>
    <n v="969.54"/>
    <n v="14.700376074445105"/>
    <n v="4.0052733146721478"/>
  </r>
  <r>
    <x v="8"/>
    <x v="4"/>
    <x v="1"/>
    <x v="17"/>
    <m/>
    <s v="Open Cell"/>
    <n v="65"/>
    <s v="7680 x 4320"/>
    <n v="1000000"/>
    <s v="COB"/>
    <s v="PCB"/>
    <n v="11999.750399999999"/>
    <n v="1333.3333333333337"/>
    <n v="63.835999999999999"/>
    <n v="4149.34"/>
    <n v="74.351956972059341"/>
    <n v="19.413337880527752"/>
  </r>
  <r>
    <x v="8"/>
    <x v="4"/>
    <x v="1"/>
    <x v="17"/>
    <m/>
    <s v="Open Cell"/>
    <n v="75"/>
    <s v="7680 x 4320"/>
    <n v="1000000"/>
    <s v="COB"/>
    <s v="PCB"/>
    <n v="17279.640575999994"/>
    <n v="1920"/>
    <n v="59.61"/>
    <n v="4470.75"/>
    <n v="92.436112629080114"/>
    <n v="37.866534129618699"/>
  </r>
  <r>
    <x v="8"/>
    <x v="4"/>
    <x v="1"/>
    <x v="17"/>
    <m/>
    <s v="Open Cell"/>
    <n v="85"/>
    <s v="7680 x 4320"/>
    <n v="1000000"/>
    <s v="COB"/>
    <s v="PCB"/>
    <n v="22194.738339839998"/>
    <n v="2466.1333333333341"/>
    <n v="44.006999999999998"/>
    <n v="3740.5949999999998"/>
    <n v="87.651557825661698"/>
    <n v="37.93938648840431"/>
  </r>
  <r>
    <x v="8"/>
    <x v="4"/>
    <x v="1"/>
    <x v="17"/>
    <m/>
    <s v="Open Cell"/>
    <n v="98"/>
    <s v="7680 x 4320"/>
    <n v="1000000"/>
    <s v="COB"/>
    <s v="PCB"/>
    <n v="32000"/>
    <n v="2000"/>
    <n v="1.179"/>
    <n v="115.542"/>
    <n v="3.1215189871591686"/>
    <n v="1.5246620993192683"/>
  </r>
  <r>
    <x v="9"/>
    <x v="4"/>
    <x v="2"/>
    <x v="3"/>
    <s v="Creator Z16"/>
    <s v="AUO"/>
    <n v="16"/>
    <s v="2560 x 1600"/>
    <n v="1000000"/>
    <s v="COB"/>
    <s v="FPC"/>
    <n v="4000"/>
    <n v="1152"/>
    <n v="300"/>
    <n v="4800"/>
    <n v="22.268893483146069"/>
    <n v="27.476765264520687"/>
  </r>
  <r>
    <x v="9"/>
    <x v="4"/>
    <x v="2"/>
    <x v="3"/>
    <s v="Creator 17&quot;"/>
    <s v="AUO"/>
    <n v="17.3"/>
    <s v="3840 x 2160"/>
    <n v="1000000"/>
    <s v="COB"/>
    <s v="FPC"/>
    <n v="10000"/>
    <n v="240"/>
    <n v="80"/>
    <n v="1384"/>
    <n v="6.6005818021602369"/>
    <n v="8.3339564159756101"/>
  </r>
  <r>
    <x v="9"/>
    <x v="4"/>
    <x v="2"/>
    <x v="3"/>
    <s v="Titan GT77 HX 13V"/>
    <s v="AUO"/>
    <n v="17.3"/>
    <s v="3840 x 2160"/>
    <n v="1000000"/>
    <s v="COB"/>
    <s v="FPC"/>
    <n v="4032"/>
    <n v="1008"/>
    <n v="150"/>
    <n v="2595"/>
    <n v="12.376090879050444"/>
    <n v="15.626168279954271"/>
  </r>
  <r>
    <x v="9"/>
    <x v="4"/>
    <x v="2"/>
    <x v="3"/>
    <s v="Titan 18X / Raider 18HX / Stealth 18 AI Studio"/>
    <m/>
    <n v="18"/>
    <s v="3840 x 2400"/>
    <n v="1000000"/>
    <s v="COB"/>
    <s v="FPC"/>
    <n v="4000"/>
    <n v="1000"/>
    <n v="100"/>
    <n v="1800"/>
    <n v="9.3946894382022474"/>
    <n v="10.417445519969514"/>
  </r>
  <r>
    <x v="9"/>
    <x v="4"/>
    <x v="2"/>
    <x v="3"/>
    <s v="Stealth A16 AI+ / Creeatir A16 AI+"/>
    <s v="AUO"/>
    <n v="16"/>
    <s v="3840 x 2400"/>
    <m/>
    <s v="COB"/>
    <s v="FPC"/>
    <n v="4000"/>
    <n v="1000"/>
    <n v="50"/>
    <n v="800"/>
    <n v="3.7114822471910114"/>
    <n v="5.0999999999999996"/>
  </r>
  <r>
    <x v="9"/>
    <x v="4"/>
    <x v="2"/>
    <x v="13"/>
    <s v="AERO 16"/>
    <s v="AUO"/>
    <n v="16"/>
    <s v="2560 x 1600"/>
    <n v="1000000"/>
    <s v="COB"/>
    <s v="FPC"/>
    <n v="4000"/>
    <n v="1152"/>
    <n v="200"/>
    <n v="3200"/>
    <n v="14.845928988764046"/>
    <n v="18.317843509680458"/>
  </r>
  <r>
    <x v="9"/>
    <x v="4"/>
    <x v="2"/>
    <x v="13"/>
    <s v="AERO 17"/>
    <s v="AUO"/>
    <n v="17.3"/>
    <s v="3840 x 2160"/>
    <n v="1000000"/>
    <s v="COB"/>
    <s v="FPC"/>
    <n v="4000"/>
    <n v="1152"/>
    <n v="250"/>
    <n v="4325"/>
    <n v="20.626818131750738"/>
    <n v="26.043613799923783"/>
  </r>
  <r>
    <x v="9"/>
    <x v="4"/>
    <x v="2"/>
    <x v="7"/>
    <s v="PREDATOR HELIOS 500"/>
    <s v="AUO"/>
    <n v="17.3"/>
    <s v="3840 x 2160"/>
    <n v="1000000"/>
    <s v="COB"/>
    <s v="FPC"/>
    <n v="4000"/>
    <n v="1152"/>
    <n v="250"/>
    <n v="4325"/>
    <n v="20.626818131750738"/>
    <n v="26.043613799923783"/>
  </r>
  <r>
    <x v="9"/>
    <x v="4"/>
    <x v="2"/>
    <x v="7"/>
    <s v="PREDATOR HELIOS 500"/>
    <s v="AUO"/>
    <n v="16"/>
    <s v="2560 x 1600"/>
    <n v="1000000"/>
    <s v="COB"/>
    <s v="FPC"/>
    <n v="4000"/>
    <n v="1152"/>
    <n v="400"/>
    <n v="6400"/>
    <n v="29.691857977528091"/>
    <n v="36.635687019360915"/>
  </r>
  <r>
    <x v="9"/>
    <x v="4"/>
    <x v="2"/>
    <x v="7"/>
    <s v="PREDATOR HELIOS 500"/>
    <s v="AUO"/>
    <n v="18"/>
    <s v="2560 x 1600"/>
    <n v="1000000"/>
    <s v="COB"/>
    <s v="FPC"/>
    <n v="4000"/>
    <n v="1152"/>
    <n v="200"/>
    <n v="3600"/>
    <n v="18.789378876404495"/>
    <n v="20.834891039939027"/>
  </r>
  <r>
    <x v="9"/>
    <x v="4"/>
    <x v="2"/>
    <x v="7"/>
    <s v="Predator Triton 17 X (PTX17-71) "/>
    <s v="AUO"/>
    <n v="17"/>
    <s v="2560 x 1600"/>
    <n v="1000000"/>
    <s v="COB"/>
    <s v="FPC"/>
    <n v="4000"/>
    <n v="1152"/>
    <n v="100"/>
    <n v="1700"/>
    <n v="8.379831011235952"/>
    <n v="10.417445519969514"/>
  </r>
  <r>
    <x v="9"/>
    <x v="4"/>
    <x v="2"/>
    <x v="7"/>
    <s v="Predator Triton 14 (PT14-51)"/>
    <s v="AUO"/>
    <n v="14"/>
    <s v="2560 x 1600"/>
    <n v="1000000"/>
    <s v="COB"/>
    <s v="FPC"/>
    <n v="4000"/>
    <n v="1152"/>
    <n v="120"/>
    <n v="1680"/>
    <n v="6.8198486292134808"/>
    <n v="9.8634541975202481"/>
  </r>
  <r>
    <x v="9"/>
    <x v="4"/>
    <x v="2"/>
    <x v="2"/>
    <s v="ROG Flow X16"/>
    <s v="AUO"/>
    <n v="16.2"/>
    <s v="2560 x 1600"/>
    <n v="1000000"/>
    <s v="COB"/>
    <s v="FPC"/>
    <n v="4000"/>
    <n v="512"/>
    <n v="400"/>
    <n v="6480"/>
    <n v="30.438793779775274"/>
    <n v="36.635687019360915"/>
  </r>
  <r>
    <x v="9"/>
    <x v="4"/>
    <x v="2"/>
    <x v="2"/>
    <s v="ROG Zephyrus Duo 16"/>
    <s v="AUO"/>
    <n v="16.2"/>
    <s v="3456 x 2234"/>
    <n v="1000000"/>
    <s v="COB"/>
    <s v="FPC"/>
    <n v="4000"/>
    <n v="512"/>
    <n v="200"/>
    <n v="3240"/>
    <n v="15.438569537661996"/>
    <n v="20.399999999999999"/>
  </r>
  <r>
    <x v="9"/>
    <x v="4"/>
    <x v="2"/>
    <x v="2"/>
    <s v="Strix Scar 18"/>
    <s v="AUO"/>
    <n v="18"/>
    <s v="2560 x 1600"/>
    <n v="1000000"/>
    <s v="COB"/>
    <s v="FPC"/>
    <n v="9216"/>
    <n v="2304"/>
    <n v="100"/>
    <n v="1800"/>
    <n v="9.3946894382022474"/>
    <n v="10.417445519969514"/>
  </r>
  <r>
    <x v="9"/>
    <x v="4"/>
    <x v="2"/>
    <x v="22"/>
    <s v="Legion 7i &amp; 7"/>
    <m/>
    <n v="16.2"/>
    <s v="2560 x 1600"/>
    <n v="1000000"/>
    <s v="COB"/>
    <s v="FPC"/>
    <n v="4000"/>
    <n v="512"/>
    <n v="700"/>
    <n v="11340"/>
    <n v="53.267889114606731"/>
    <n v="64.112452283881609"/>
  </r>
  <r>
    <x v="9"/>
    <x v="4"/>
    <x v="2"/>
    <x v="22"/>
    <s v="Slim Pro 9i"/>
    <s v="CSOT"/>
    <n v="16"/>
    <s v="3200 x 2000"/>
    <n v="1000000"/>
    <s v="COB"/>
    <s v="FPC"/>
    <n v="4000"/>
    <n v="1000"/>
    <n v="150"/>
    <n v="2400"/>
    <n v="11.134446741573035"/>
    <n v="15.3"/>
  </r>
  <r>
    <x v="9"/>
    <x v="4"/>
    <x v="2"/>
    <x v="22"/>
    <s v="Slim Pro 9i"/>
    <s v="CSOT"/>
    <n v="14.5"/>
    <s v="3072 x 1920"/>
    <n v="1000000"/>
    <s v="COB"/>
    <s v="FPC"/>
    <n v="4000"/>
    <n v="1000"/>
    <n v="200"/>
    <n v="2900"/>
    <n v="12.19279910112359"/>
    <n v="17.026200698100425"/>
  </r>
  <r>
    <x v="9"/>
    <x v="4"/>
    <x v="2"/>
    <x v="22"/>
    <s v="Yoga Pro 9i"/>
    <s v="CSOT"/>
    <n v="16"/>
    <s v="3200 x 2000"/>
    <n v="1000000"/>
    <s v="COB"/>
    <s v="FPC"/>
    <n v="6144"/>
    <n v="1536"/>
    <n v="200"/>
    <n v="3200"/>
    <n v="14.845928988764046"/>
    <n v="20.399999999999999"/>
  </r>
  <r>
    <x v="9"/>
    <x v="4"/>
    <x v="2"/>
    <x v="24"/>
    <s v="911Zero"/>
    <s v="BOE"/>
    <n v="15.6"/>
    <s v="3840 x 2160"/>
    <n v="1000000"/>
    <s v="COB"/>
    <s v="FPC"/>
    <n v="10000"/>
    <n v="1152"/>
    <n v="300"/>
    <n v="4680"/>
    <n v="20.126602802136492"/>
    <n v="30.6"/>
  </r>
  <r>
    <x v="9"/>
    <x v="4"/>
    <x v="2"/>
    <x v="28"/>
    <s v="Blade 16"/>
    <s v="BOE"/>
    <n v="16"/>
    <s v="3840 x 2400"/>
    <n v="1000000"/>
    <s v="COB"/>
    <s v="FPC"/>
    <n v="10000"/>
    <n v="2596"/>
    <n v="100"/>
    <n v="1600"/>
    <n v="7.4229644943820228"/>
    <n v="10.199999999999999"/>
  </r>
  <r>
    <x v="9"/>
    <x v="4"/>
    <x v="2"/>
    <x v="28"/>
    <s v="Blade 18"/>
    <s v="BOE"/>
    <n v="18"/>
    <s v="2560 x 1600"/>
    <n v="1000000"/>
    <s v="COB"/>
    <s v="FPC"/>
    <n v="8000"/>
    <n v="2000"/>
    <n v="100"/>
    <n v="1800"/>
    <n v="9.3946894382022474"/>
    <n v="10.417445519969514"/>
  </r>
  <r>
    <x v="9"/>
    <x v="4"/>
    <x v="2"/>
    <x v="30"/>
    <s v="OMEN Transcend 16"/>
    <s v="AUO"/>
    <n v="16.100000000000001"/>
    <s v="2560 x 1440"/>
    <n v="1000000"/>
    <s v="COB"/>
    <s v="FPC"/>
    <n v="4000"/>
    <n v="1000"/>
    <n v="200"/>
    <n v="3220.0000000000005"/>
    <n v="14.291630266112758"/>
    <n v="18.317843509680458"/>
  </r>
  <r>
    <x v="9"/>
    <x v="4"/>
    <x v="2"/>
    <x v="34"/>
    <s v="Yosemite 16 Ultra"/>
    <m/>
    <n v="16"/>
    <s v="2560 x 1600"/>
    <n v="1000000"/>
    <s v="COB"/>
    <s v="FPC"/>
    <n v="4000"/>
    <n v="1000"/>
    <n v="30"/>
    <n v="480"/>
    <n v="2.2268893483146064"/>
    <n v="2.7476765264520688"/>
  </r>
  <r>
    <x v="9"/>
    <x v="4"/>
    <x v="0"/>
    <x v="0"/>
    <s v="XDR"/>
    <s v="LGD"/>
    <n v="31.5"/>
    <s v="6016 x 3384"/>
    <n v="1000000"/>
    <s v="POB"/>
    <s v="PCB"/>
    <n v="576"/>
    <n v="576"/>
    <n v="15"/>
    <n v="472.5"/>
    <n v="4.1031027347181004"/>
    <n v="6.45"/>
  </r>
  <r>
    <x v="9"/>
    <x v="4"/>
    <x v="0"/>
    <x v="0"/>
    <s v="27&quot; Monitor"/>
    <s v="LGD/Sharp"/>
    <n v="27"/>
    <s v="5120 x 2880"/>
    <n v="1000000"/>
    <s v="COB"/>
    <s v="PCB"/>
    <n v="4000"/>
    <n v="1000"/>
    <n v="150"/>
    <n v="4050"/>
    <n v="30.145244581602373"/>
    <n v="39"/>
  </r>
  <r>
    <x v="9"/>
    <x v="4"/>
    <x v="0"/>
    <x v="17"/>
    <m/>
    <m/>
    <n v="27"/>
    <s v="3840 x 2160"/>
    <n v="1000000"/>
    <s v="POB"/>
    <s v="PCB"/>
    <n v="5000"/>
    <n v="1152"/>
    <n v="4320"/>
    <n v="116640"/>
    <n v="868.18304395014832"/>
    <n v="635.48909664009545"/>
  </r>
  <r>
    <x v="9"/>
    <x v="4"/>
    <x v="0"/>
    <x v="17"/>
    <m/>
    <m/>
    <n v="31.5"/>
    <s v="3840 x 2160"/>
    <s v="TBD"/>
    <s v="POB"/>
    <s v="PCB"/>
    <n v="5000"/>
    <n v="1152"/>
    <n v="24"/>
    <n v="756"/>
    <n v="6.5649643755489606"/>
    <n v="4.4131187266673306"/>
  </r>
  <r>
    <x v="9"/>
    <x v="4"/>
    <x v="0"/>
    <x v="17"/>
    <m/>
    <m/>
    <n v="31.5"/>
    <s v="3840 x 2160"/>
    <s v="TBD"/>
    <s v="POB"/>
    <s v="PCB"/>
    <n v="5000"/>
    <n v="1152"/>
    <n v="3172.5"/>
    <n v="99933.75"/>
    <n v="867.80622839287832"/>
    <n v="583.35913168133777"/>
  </r>
  <r>
    <x v="9"/>
    <x v="4"/>
    <x v="0"/>
    <x v="17"/>
    <m/>
    <m/>
    <n v="49"/>
    <s v="5120 x 1440"/>
    <n v="1000000"/>
    <s v="POB"/>
    <s v="PCB"/>
    <n v="5000"/>
    <n v="1152"/>
    <n v="90"/>
    <n v="4410"/>
    <n v="36.33559803366515"/>
    <n v="25.358453888910404"/>
  </r>
  <r>
    <x v="9"/>
    <x v="4"/>
    <x v="1"/>
    <x v="17"/>
    <m/>
    <s v="Open Cell"/>
    <n v="43"/>
    <s v="3840 x 2160"/>
    <n v="1000000"/>
    <s v="POB"/>
    <s v="PCB"/>
    <n v="4000"/>
    <n v="500"/>
    <n v="168.029"/>
    <n v="7225.2469999999994"/>
    <n v="85.648779451595971"/>
    <n v="29.639341242423598"/>
  </r>
  <r>
    <x v="9"/>
    <x v="4"/>
    <x v="1"/>
    <x v="17"/>
    <m/>
    <s v="Open Cell"/>
    <n v="50"/>
    <s v="3840 x 2160"/>
    <n v="1000000"/>
    <s v="POB"/>
    <s v="PCB"/>
    <n v="5929.950586864823"/>
    <n v="494.16254890540188"/>
    <n v="317.31099999999998"/>
    <n v="15865.55"/>
    <n v="218.68810478813054"/>
    <n v="62.998259746369904"/>
  </r>
  <r>
    <x v="9"/>
    <x v="4"/>
    <x v="1"/>
    <x v="17"/>
    <m/>
    <s v="Open Cell"/>
    <n v="55"/>
    <s v="3840 x 2160"/>
    <n v="1000000"/>
    <s v="POB"/>
    <s v="PCB"/>
    <n v="6804.6390532544374"/>
    <n v="567.05325443786978"/>
    <n v="3080.826"/>
    <n v="169445.43"/>
    <n v="2569.1684150174956"/>
    <n v="664.99731431249882"/>
  </r>
  <r>
    <x v="9"/>
    <x v="4"/>
    <x v="1"/>
    <x v="17"/>
    <m/>
    <s v="Open Cell"/>
    <n v="65"/>
    <s v="3840 x 2160"/>
    <n v="1000000"/>
    <s v="POB"/>
    <s v="PCB"/>
    <n v="9504"/>
    <n v="792"/>
    <n v="4320.9089999999997"/>
    <n v="280859.08499999996"/>
    <n v="5032.7094437023625"/>
    <n v="1248.3411092426313"/>
  </r>
  <r>
    <x v="9"/>
    <x v="4"/>
    <x v="1"/>
    <x v="17"/>
    <m/>
    <s v="Open Cell"/>
    <n v="75"/>
    <s v="3840 x 2160"/>
    <n v="1000000"/>
    <s v="COB"/>
    <s v="PCB"/>
    <n v="13685.759999999997"/>
    <n v="1140.4799999999998"/>
    <n v="4025.23"/>
    <n v="301892.25"/>
    <n v="6241.8489118931748"/>
    <n v="1634.5603532389532"/>
  </r>
  <r>
    <x v="9"/>
    <x v="4"/>
    <x v="1"/>
    <x v="17"/>
    <m/>
    <s v="Open Cell"/>
    <n v="85"/>
    <s v="3840 x 2160"/>
    <n v="1000000"/>
    <s v="COB"/>
    <s v="PCB"/>
    <n v="17578.598399999999"/>
    <n v="1464.8832"/>
    <n v="3225.5729999999999"/>
    <n v="274173.70500000002"/>
    <n v="6424.5801424862657"/>
    <n v="1777.6622123232021"/>
  </r>
  <r>
    <x v="9"/>
    <x v="4"/>
    <x v="1"/>
    <x v="17"/>
    <m/>
    <s v="Open Cell"/>
    <n v="98"/>
    <s v="3840 x 2160"/>
    <n v="1000000"/>
    <s v="COB"/>
    <s v="PCB"/>
    <n v="20000"/>
    <n v="2000"/>
    <n v="366.553"/>
    <n v="35922.194000000003"/>
    <n v="970.48528354550865"/>
    <n v="303.01937837728673"/>
  </r>
  <r>
    <x v="9"/>
    <x v="4"/>
    <x v="1"/>
    <x v="17"/>
    <m/>
    <s v="Open Cell"/>
    <n v="100"/>
    <s v="3840 x 2160"/>
    <n v="1000000"/>
    <s v="COB"/>
    <s v="PCB"/>
    <n v="20000"/>
    <n v="2000"/>
    <n v="443.58199999999999"/>
    <n v="44358.2"/>
    <n v="1222.8521154089021"/>
    <n v="366.69715402507575"/>
  </r>
  <r>
    <x v="9"/>
    <x v="4"/>
    <x v="1"/>
    <x v="17"/>
    <m/>
    <s v="Open Cell"/>
    <n v="115"/>
    <s v="3840 x 2160"/>
    <n v="1000000"/>
    <s v="COB"/>
    <s v="PCB"/>
    <n v="32000"/>
    <n v="2000"/>
    <n v="2.7210000000000001"/>
    <n v="312.91500000000002"/>
    <n v="9.9202872331869454"/>
    <n v="2.699251879748676"/>
  </r>
  <r>
    <x v="9"/>
    <x v="4"/>
    <x v="1"/>
    <x v="17"/>
    <m/>
    <s v="Open Cell"/>
    <n v="55"/>
    <s v="7680 x 4320"/>
    <n v="1000000"/>
    <s v="COB"/>
    <s v="PCB"/>
    <n v="5930"/>
    <n v="494"/>
    <n v="19.850000000000001"/>
    <n v="1091.75"/>
    <n v="16.553350639762613"/>
    <n v="4.2846290861941254"/>
  </r>
  <r>
    <x v="9"/>
    <x v="4"/>
    <x v="1"/>
    <x v="17"/>
    <m/>
    <s v="Open Cell"/>
    <n v="65"/>
    <s v="7680 x 4320"/>
    <n v="1000000"/>
    <s v="COB"/>
    <s v="PCB"/>
    <n v="11999.750399999999"/>
    <n v="1333.3333333333337"/>
    <n v="71.319000000000003"/>
    <n v="4635.7350000000006"/>
    <n v="83.067661183192882"/>
    <n v="20.604562505268046"/>
  </r>
  <r>
    <x v="9"/>
    <x v="4"/>
    <x v="1"/>
    <x v="17"/>
    <m/>
    <s v="Open Cell"/>
    <n v="75"/>
    <s v="7680 x 4320"/>
    <n v="1000000"/>
    <s v="COB"/>
    <s v="PCB"/>
    <n v="17279.640575999994"/>
    <n v="1920"/>
    <n v="66.241"/>
    <n v="4968.0749999999998"/>
    <n v="102.71868036676557"/>
    <n v="39.974857119880369"/>
  </r>
  <r>
    <x v="9"/>
    <x v="4"/>
    <x v="1"/>
    <x v="17"/>
    <m/>
    <s v="Open Cell"/>
    <n v="85"/>
    <s v="7680 x 4320"/>
    <n v="1000000"/>
    <s v="COB"/>
    <s v="PCB"/>
    <n v="22194.738339839998"/>
    <n v="2466.1333333333341"/>
    <n v="48.811999999999998"/>
    <n v="4149.0199999999995"/>
    <n v="97.221983788629075"/>
    <n v="39.977786865916592"/>
  </r>
  <r>
    <x v="9"/>
    <x v="4"/>
    <x v="1"/>
    <x v="17"/>
    <m/>
    <s v="Open Cell"/>
    <n v="98"/>
    <s v="7680 x 4320"/>
    <n v="1000000"/>
    <s v="COB"/>
    <s v="PCB"/>
    <n v="32000"/>
    <n v="2000"/>
    <n v="1.3240000000000001"/>
    <n v="129.75200000000001"/>
    <n v="3.5054208134001184"/>
    <n v="1.62656487576231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7">
  <r>
    <x v="0"/>
    <x v="0"/>
    <x v="0"/>
    <x v="0"/>
    <s v="XDR"/>
    <s v="LGD"/>
    <n v="31.5"/>
    <s v="6016 x 3384"/>
    <n v="1000000"/>
    <s v="POB"/>
    <s v="PCB"/>
    <n v="576"/>
    <n v="576"/>
    <n v="8.4480000000000006E-3"/>
    <n v="0.26611200000000002"/>
    <n v="2.3108674601932345E-3"/>
    <n v="2.7547826086956526E-2"/>
  </r>
  <r>
    <x v="0"/>
    <x v="0"/>
    <x v="1"/>
    <x v="1"/>
    <s v="65R635"/>
    <s v="ChinaStar"/>
    <n v="65"/>
    <s v="3840 x 2160"/>
    <n v="1000000"/>
    <s v="POB"/>
    <s v="PCB"/>
    <n v="2560"/>
    <n v="160"/>
    <n v="4.3399999999999998E-4"/>
    <n v="2.8209999999999999E-2"/>
    <n v="5.0549453797032638E-4"/>
    <n v="1.4152173913043479E-3"/>
  </r>
  <r>
    <x v="0"/>
    <x v="0"/>
    <x v="1"/>
    <x v="1"/>
    <s v="75R648"/>
    <s v="ChinaStar"/>
    <n v="75"/>
    <s v="7680 x 4320"/>
    <n v="1000000"/>
    <s v="COB"/>
    <s v="PCB"/>
    <n v="40000"/>
    <n v="1000"/>
    <n v="1.848E-2"/>
    <n v="1.3859999999999999"/>
    <n v="2.8656590528189911E-2"/>
    <n v="6.0260869565217395E-2"/>
  </r>
  <r>
    <x v="0"/>
    <x v="1"/>
    <x v="0"/>
    <x v="0"/>
    <s v="XDR"/>
    <s v="LGD"/>
    <n v="31.5"/>
    <s v="6016 x 3384"/>
    <n v="1000000"/>
    <s v="POB"/>
    <s v="PCB"/>
    <n v="576"/>
    <n v="576"/>
    <n v="1.2671999999999999E-2"/>
    <n v="0.39916799999999997"/>
    <n v="3.4663011902898509E-3"/>
    <n v="4.1321739130434784E-2"/>
  </r>
  <r>
    <x v="0"/>
    <x v="1"/>
    <x v="1"/>
    <x v="1"/>
    <s v="65R635"/>
    <s v="ChinaStar"/>
    <n v="65"/>
    <s v="3840 x 2160"/>
    <n v="1000000"/>
    <s v="POB"/>
    <s v="PCB"/>
    <n v="2560"/>
    <n v="160"/>
    <n v="7.0959999999999999E-3"/>
    <n v="0.46123999999999998"/>
    <n v="8.2649521692106827E-3"/>
    <n v="2.313913043478261E-2"/>
  </r>
  <r>
    <x v="0"/>
    <x v="1"/>
    <x v="1"/>
    <x v="1"/>
    <s v="75R635"/>
    <s v="ChinaStar"/>
    <n v="75"/>
    <s v="3840 x 2160"/>
    <n v="1000000"/>
    <s v="POB"/>
    <s v="PCB"/>
    <n v="3840"/>
    <n v="240"/>
    <n v="4.1399999999999996E-3"/>
    <n v="0.31049999999999994"/>
    <n v="6.4198206053412456E-3"/>
    <n v="1.35E-2"/>
  </r>
  <r>
    <x v="0"/>
    <x v="2"/>
    <x v="0"/>
    <x v="0"/>
    <s v="XDR"/>
    <s v="LGD"/>
    <n v="31.5"/>
    <s v="6016 x 3384"/>
    <n v="1000000"/>
    <s v="POB"/>
    <s v="PCB"/>
    <n v="576"/>
    <n v="576"/>
    <n v="1.2671999999999999E-2"/>
    <n v="0.39916799999999997"/>
    <n v="3.4663011902898509E-3"/>
    <n v="4.1321739130434784E-2"/>
  </r>
  <r>
    <x v="0"/>
    <x v="2"/>
    <x v="0"/>
    <x v="2"/>
    <s v="PA32UCX"/>
    <s v="AUO"/>
    <n v="31.5"/>
    <s v="3840 x 2160"/>
    <n v="1000000"/>
    <s v="POB"/>
    <s v="PCB"/>
    <n v="5000"/>
    <n v="1152"/>
    <n v="7.3332999999999995E-2"/>
    <n v="2.3099894999999999"/>
    <n v="2.0059522189672163E-2"/>
    <n v="0.23912934782608697"/>
  </r>
  <r>
    <x v="0"/>
    <x v="2"/>
    <x v="0"/>
    <x v="2"/>
    <s v="PG32UQX"/>
    <s v="AUO"/>
    <n v="31.5"/>
    <s v="3840 x 2160"/>
    <n v="1000000"/>
    <s v="POB"/>
    <s v="PCB"/>
    <n v="4608"/>
    <n v="576"/>
    <n v="0.13516800000000001"/>
    <n v="4.2577920000000002"/>
    <n v="3.6973879363091752E-2"/>
    <n v="0.44076521739130442"/>
  </r>
  <r>
    <x v="0"/>
    <x v="2"/>
    <x v="2"/>
    <x v="3"/>
    <s v="Creator 17&quot;"/>
    <s v="AUO"/>
    <n v="17.3"/>
    <s v="3840 x 2160"/>
    <n v="1000000"/>
    <s v="COB"/>
    <s v="FPC"/>
    <n v="10000"/>
    <n v="240"/>
    <n v="4.3999999999999997E-2"/>
    <n v="0.76119999999999999"/>
    <n v="3.6303199911881302E-3"/>
    <n v="0.14347826086956522"/>
  </r>
  <r>
    <x v="0"/>
    <x v="2"/>
    <x v="1"/>
    <x v="4"/>
    <s v="65E8G"/>
    <s v="Open Cell"/>
    <n v="65"/>
    <s v="3840 x 2160"/>
    <n v="400000"/>
    <s v="POB"/>
    <s v="PCB"/>
    <n v="9504"/>
    <n v="792"/>
    <n v="2.9269999999999999E-3"/>
    <n v="0.19025500000000001"/>
    <n v="3.4091762964035604E-3"/>
    <n v="9.5445652173913043E-3"/>
  </r>
  <r>
    <x v="0"/>
    <x v="2"/>
    <x v="1"/>
    <x v="4"/>
    <s v="75U9G"/>
    <s v="Open Cell"/>
    <n v="75"/>
    <s v="3840 x 2160"/>
    <n v="400000"/>
    <s v="POB"/>
    <s v="PCB"/>
    <n v="15360"/>
    <n v="1280"/>
    <n v="2.3649999999999999E-3"/>
    <n v="0.177375"/>
    <n v="3.6673612878338276E-3"/>
    <n v="7.7119565217391309E-3"/>
  </r>
  <r>
    <x v="0"/>
    <x v="2"/>
    <x v="1"/>
    <x v="1"/>
    <s v="65R635"/>
    <s v="ChinaStar"/>
    <n v="65"/>
    <s v="3840 x 2160"/>
    <n v="1000000"/>
    <s v="POB"/>
    <s v="PCB"/>
    <n v="2560"/>
    <n v="160"/>
    <n v="0.22589999999999999"/>
    <n v="14.683499999999999"/>
    <n v="0.26311340121543025"/>
    <n v="0.7366304347826087"/>
  </r>
  <r>
    <x v="0"/>
    <x v="2"/>
    <x v="1"/>
    <x v="1"/>
    <s v="75R635"/>
    <s v="ChinaStar"/>
    <n v="75"/>
    <s v="3840 x 2160"/>
    <n v="1000000"/>
    <s v="POB"/>
    <s v="PCB"/>
    <n v="3840"/>
    <n v="240"/>
    <n v="2.9568000000000001E-2"/>
    <n v="2.2176"/>
    <n v="4.5850544845103862E-2"/>
    <n v="9.641739130434783E-2"/>
  </r>
  <r>
    <x v="0"/>
    <x v="2"/>
    <x v="1"/>
    <x v="1"/>
    <s v="55R635"/>
    <s v="Open Cell"/>
    <n v="55"/>
    <s v="3840 x 2160"/>
    <n v="1000000"/>
    <s v="POB"/>
    <s v="PCB"/>
    <n v="2048"/>
    <n v="128"/>
    <n v="4.3524E-2"/>
    <n v="2.3938199999999998"/>
    <n v="3.6295618803275961E-2"/>
    <n v="0.14192608695652176"/>
  </r>
  <r>
    <x v="0"/>
    <x v="3"/>
    <x v="0"/>
    <x v="0"/>
    <s v="XDR"/>
    <s v="LGD"/>
    <n v="31.5"/>
    <s v="6016 x 3384"/>
    <n v="1000000"/>
    <s v="POB"/>
    <s v="PCB"/>
    <n v="576"/>
    <n v="576"/>
    <n v="1.6896000000000001E-2"/>
    <n v="0.53222400000000003"/>
    <n v="4.621734920386469E-3"/>
    <n v="5.5095652173913053E-2"/>
  </r>
  <r>
    <x v="0"/>
    <x v="3"/>
    <x v="0"/>
    <x v="2"/>
    <s v="PA32UCX"/>
    <s v="AUO"/>
    <n v="31.5"/>
    <s v="3840 x 2160"/>
    <n v="1000000"/>
    <s v="POB"/>
    <s v="PCB"/>
    <n v="5000"/>
    <n v="1152"/>
    <n v="0.22"/>
    <n v="6.93"/>
    <n v="6.0178840109198807E-2"/>
    <n v="0.71739130434782616"/>
  </r>
  <r>
    <x v="0"/>
    <x v="3"/>
    <x v="0"/>
    <x v="2"/>
    <s v="PG32UQX"/>
    <s v="AUO"/>
    <n v="31.5"/>
    <s v="3840 x 2160"/>
    <n v="1000000"/>
    <s v="POB"/>
    <s v="PCB"/>
    <n v="4608"/>
    <n v="576"/>
    <n v="0.20275199999999999"/>
    <n v="6.3866879999999995"/>
    <n v="5.5460819044637615E-2"/>
    <n v="0.66114782608695655"/>
  </r>
  <r>
    <x v="0"/>
    <x v="3"/>
    <x v="2"/>
    <x v="3"/>
    <s v="Creator 17&quot;"/>
    <s v="AUO"/>
    <n v="17.3"/>
    <s v="3840 x 2160"/>
    <n v="1000000"/>
    <s v="COB"/>
    <s v="FPC"/>
    <n v="10000"/>
    <n v="240"/>
    <n v="7.3332999999999995E-2"/>
    <n v="1.2686609"/>
    <n v="6.0505058162227078E-3"/>
    <n v="0.23912934782608697"/>
  </r>
  <r>
    <x v="0"/>
    <x v="3"/>
    <x v="1"/>
    <x v="4"/>
    <s v="75U9G"/>
    <s v="Open Cell"/>
    <n v="75"/>
    <s v="3840 x 2160"/>
    <n v="400000"/>
    <s v="POB"/>
    <s v="PCB"/>
    <n v="15360"/>
    <n v="1280"/>
    <n v="7.0959999999999999E-3"/>
    <n v="0.53220000000000001"/>
    <n v="1.1003634544807123E-2"/>
    <n v="2.313913043478261E-2"/>
  </r>
  <r>
    <x v="0"/>
    <x v="3"/>
    <x v="1"/>
    <x v="4"/>
    <m/>
    <s v="Open Cell"/>
    <n v="85"/>
    <s v="7680 x 4320"/>
    <n v="400000"/>
    <s v="POB"/>
    <s v="PCB"/>
    <n v="21060"/>
    <n v="2340"/>
    <n v="6.4859999999999996E-3"/>
    <n v="0.55130999999999997"/>
    <n v="1.2918581227014834E-2"/>
    <n v="2.1149999999999999E-2"/>
  </r>
  <r>
    <x v="0"/>
    <x v="3"/>
    <x v="1"/>
    <x v="5"/>
    <s v="2021 Model"/>
    <s v="Open Cell"/>
    <n v="50"/>
    <s v="3840 x 2160"/>
    <n v="1000000"/>
    <s v="COB"/>
    <s v="PCB"/>
    <n v="5376"/>
    <n v="448"/>
    <n v="4.032E-3"/>
    <n v="0.2016"/>
    <n v="2.7788208997032641E-3"/>
    <n v="1.3147826086956523E-2"/>
  </r>
  <r>
    <x v="0"/>
    <x v="3"/>
    <x v="1"/>
    <x v="5"/>
    <s v="2021 Model"/>
    <s v="Open Cell"/>
    <n v="55"/>
    <s v="3840 x 2160"/>
    <n v="1000000"/>
    <s v="COB"/>
    <s v="PCB"/>
    <n v="6912"/>
    <n v="576"/>
    <n v="8.4272E-2"/>
    <n v="4.6349600000000004"/>
    <n v="7.0276270282824918E-2"/>
    <n v="0.27480000000000004"/>
  </r>
  <r>
    <x v="0"/>
    <x v="3"/>
    <x v="1"/>
    <x v="5"/>
    <s v="2021 Model"/>
    <s v="Open Cell"/>
    <n v="65"/>
    <s v="3840 x 2160"/>
    <n v="1000000"/>
    <s v="COB"/>
    <s v="PCB"/>
    <n v="9504"/>
    <n v="792"/>
    <n v="0.208814"/>
    <n v="13.57291"/>
    <n v="0.24321275680123441"/>
    <n v="0.68091521739130445"/>
  </r>
  <r>
    <x v="0"/>
    <x v="3"/>
    <x v="1"/>
    <x v="5"/>
    <s v="2021 Model"/>
    <s v="Open Cell"/>
    <n v="65"/>
    <s v="7680 x 4320"/>
    <n v="1000000"/>
    <s v="COB"/>
    <s v="PCB"/>
    <n v="12096"/>
    <n v="1344"/>
    <n v="1.222E-2"/>
    <n v="0.79430000000000001"/>
    <n v="1.4233048972344214E-2"/>
    <n v="3.9847826086956528E-2"/>
  </r>
  <r>
    <x v="0"/>
    <x v="3"/>
    <x v="1"/>
    <x v="5"/>
    <s v="2021 Model"/>
    <s v="Open Cell"/>
    <n v="75"/>
    <s v="3840 x 2160"/>
    <n v="1000000"/>
    <s v="COB"/>
    <s v="PCB"/>
    <n v="12000"/>
    <n v="1000"/>
    <n v="7.2331000000000006E-2"/>
    <n v="5.4248250000000002"/>
    <n v="0.1121623295181009"/>
    <n v="0.23586195652173916"/>
  </r>
  <r>
    <x v="0"/>
    <x v="3"/>
    <x v="1"/>
    <x v="5"/>
    <s v="2021 Model"/>
    <s v="Open Cell"/>
    <n v="75"/>
    <s v="7680 x 4320"/>
    <n v="1000000"/>
    <s v="COB"/>
    <s v="PCB"/>
    <n v="17279.640575999994"/>
    <n v="1919.9600639999994"/>
    <n v="1.602E-2"/>
    <n v="1.2015"/>
    <n v="2.4841914516320476E-2"/>
    <n v="5.2239130434782614E-2"/>
  </r>
  <r>
    <x v="0"/>
    <x v="3"/>
    <x v="1"/>
    <x v="5"/>
    <s v="2021 Model"/>
    <s v="Open Cell"/>
    <n v="85"/>
    <s v="3840 x 2160"/>
    <n v="1000000"/>
    <s v="COB"/>
    <s v="PCB"/>
    <n v="15840"/>
    <n v="1320"/>
    <n v="4.4738E-2"/>
    <n v="3.8027299999999999"/>
    <n v="8.9107537300985168E-2"/>
    <n v="0.14588478260869567"/>
  </r>
  <r>
    <x v="0"/>
    <x v="3"/>
    <x v="1"/>
    <x v="5"/>
    <s v="2021 Model"/>
    <s v="Open Cell"/>
    <n v="85"/>
    <s v="7680 x 4320"/>
    <n v="1000000"/>
    <s v="COB"/>
    <s v="PCB"/>
    <n v="21060"/>
    <n v="2340"/>
    <n v="1.5049E-2"/>
    <n v="1.2791649999999999"/>
    <n v="2.9974056257376851E-2"/>
    <n v="4.9072826086956525E-2"/>
  </r>
  <r>
    <x v="0"/>
    <x v="3"/>
    <x v="1"/>
    <x v="1"/>
    <s v="65R635"/>
    <s v="ChinaStar"/>
    <n v="65"/>
    <s v="3840 x 2160"/>
    <n v="1000000"/>
    <s v="POB"/>
    <s v="PCB"/>
    <n v="2560"/>
    <n v="160"/>
    <n v="0.26808300000000002"/>
    <n v="17.425395000000002"/>
    <n v="0.31224537378502076"/>
    <n v="0.87418369565217402"/>
  </r>
  <r>
    <x v="0"/>
    <x v="3"/>
    <x v="1"/>
    <x v="1"/>
    <s v="75R635"/>
    <s v="ChinaStar"/>
    <n v="75"/>
    <s v="3840 x 2160"/>
    <n v="1000000"/>
    <s v="POB"/>
    <s v="PCB"/>
    <n v="3840"/>
    <n v="240"/>
    <n v="3.9621000000000003E-2"/>
    <n v="2.9715750000000001"/>
    <n v="6.1439544010682495E-2"/>
    <n v="0.12919891304347828"/>
  </r>
  <r>
    <x v="0"/>
    <x v="3"/>
    <x v="1"/>
    <x v="1"/>
    <s v="55R635"/>
    <s v="Open Cell"/>
    <n v="55"/>
    <s v="3840 x 2160"/>
    <n v="1000000"/>
    <s v="POB"/>
    <s v="PCB"/>
    <n v="2048"/>
    <n v="128"/>
    <n v="4.6677999999999997E-2"/>
    <n v="2.5672899999999998"/>
    <n v="3.8925808622813057E-2"/>
    <n v="0.1522108695652174"/>
  </r>
  <r>
    <x v="1"/>
    <x v="0"/>
    <x v="0"/>
    <x v="0"/>
    <s v="XDR"/>
    <s v="LGD"/>
    <n v="31.5"/>
    <s v="6016 x 3384"/>
    <n v="1000000"/>
    <s v="POB"/>
    <s v="PCB"/>
    <n v="576"/>
    <n v="576"/>
    <n v="1.6896000000000001E-2"/>
    <n v="0.53222400000000003"/>
    <n v="4.621734920386469E-3"/>
    <n v="5.0688000000000011E-2"/>
  </r>
  <r>
    <x v="1"/>
    <x v="0"/>
    <x v="0"/>
    <x v="2"/>
    <s v="PA32UCX"/>
    <s v="AUO"/>
    <n v="31.5"/>
    <s v="3840 x 2160"/>
    <n v="1000000"/>
    <s v="POB"/>
    <s v="PCB"/>
    <n v="5000"/>
    <n v="1152"/>
    <n v="0.36666700000000002"/>
    <n v="11.550010500000001"/>
    <n v="0.10029815802872545"/>
    <n v="1.1000010000000002"/>
  </r>
  <r>
    <x v="1"/>
    <x v="0"/>
    <x v="0"/>
    <x v="2"/>
    <s v="PG32UQX"/>
    <s v="AUO"/>
    <n v="31.5"/>
    <s v="3840 x 2160"/>
    <n v="1000000"/>
    <s v="POB"/>
    <s v="PCB"/>
    <n v="4608"/>
    <n v="576"/>
    <n v="0.33792"/>
    <n v="10.64448"/>
    <n v="9.243469840772936E-2"/>
    <n v="1.0137600000000002"/>
  </r>
  <r>
    <x v="1"/>
    <x v="0"/>
    <x v="2"/>
    <x v="3"/>
    <s v="Creator 17&quot;"/>
    <s v="AUO"/>
    <n v="17.3"/>
    <s v="3840 x 2160"/>
    <n v="1000000"/>
    <s v="COB"/>
    <s v="FPC"/>
    <n v="10000"/>
    <n v="240"/>
    <n v="7.3332999999999995E-2"/>
    <n v="1.2686609"/>
    <n v="6.0505058162227078E-3"/>
    <n v="0.21999900000000003"/>
  </r>
  <r>
    <x v="1"/>
    <x v="0"/>
    <x v="1"/>
    <x v="4"/>
    <s v="55E8G"/>
    <s v="Open Cell"/>
    <n v="55"/>
    <s v="3840 x 2160"/>
    <n v="400000"/>
    <s v="POB"/>
    <s v="PCB"/>
    <n v="2000"/>
    <n v="200"/>
    <n v="9.2400000000000002E-4"/>
    <n v="5.0820000000000004E-2"/>
    <n v="7.7054387864688436E-4"/>
    <n v="2.7720000000000006E-3"/>
  </r>
  <r>
    <x v="1"/>
    <x v="0"/>
    <x v="1"/>
    <x v="4"/>
    <s v="65E8G"/>
    <s v="Open Cell"/>
    <n v="65"/>
    <s v="3840 x 2160"/>
    <n v="400000"/>
    <s v="POB"/>
    <s v="PCB"/>
    <n v="9504"/>
    <n v="792"/>
    <n v="1.3173000000000001E-2"/>
    <n v="0.85624500000000003"/>
    <n v="1.5343040434753709E-2"/>
    <n v="3.9519000000000006E-2"/>
  </r>
  <r>
    <x v="1"/>
    <x v="0"/>
    <x v="1"/>
    <x v="4"/>
    <s v="75U9G"/>
    <s v="Open Cell"/>
    <n v="75"/>
    <s v="3840 x 2160"/>
    <n v="400000"/>
    <s v="POB"/>
    <s v="PCB"/>
    <n v="15360"/>
    <n v="1280"/>
    <n v="9.4619999999999999E-3"/>
    <n v="0.70965"/>
    <n v="1.4672546513946587E-2"/>
    <n v="2.8386000000000005E-2"/>
  </r>
  <r>
    <x v="1"/>
    <x v="0"/>
    <x v="1"/>
    <x v="4"/>
    <m/>
    <s v="Open Cell"/>
    <n v="85"/>
    <s v="7680 x 4320"/>
    <n v="400000"/>
    <s v="POB"/>
    <s v="PCB"/>
    <n v="21060"/>
    <n v="2340"/>
    <n v="3.2429999999999998E-3"/>
    <n v="0.27565499999999998"/>
    <n v="6.4592906135074171E-3"/>
    <n v="9.7290000000000015E-3"/>
  </r>
  <r>
    <x v="1"/>
    <x v="0"/>
    <x v="1"/>
    <x v="5"/>
    <s v="2021 Model"/>
    <s v="Open Cell"/>
    <n v="50"/>
    <s v="3840 x 2160"/>
    <n v="1000000"/>
    <s v="COB"/>
    <s v="PCB"/>
    <n v="5376"/>
    <n v="448"/>
    <n v="0.25864500000000001"/>
    <n v="12.93225"/>
    <n v="0.17825598502077153"/>
    <n v="0.77593500000000015"/>
  </r>
  <r>
    <x v="1"/>
    <x v="0"/>
    <x v="1"/>
    <x v="5"/>
    <s v="2021 Model"/>
    <s v="Open Cell"/>
    <n v="55"/>
    <s v="3840 x 2160"/>
    <n v="1000000"/>
    <s v="COB"/>
    <s v="PCB"/>
    <n v="6912"/>
    <n v="576"/>
    <n v="1.011609"/>
    <n v="55.638494999999999"/>
    <n v="0.84360294646547174"/>
    <n v="3.0348270000000004"/>
  </r>
  <r>
    <x v="1"/>
    <x v="0"/>
    <x v="1"/>
    <x v="5"/>
    <s v="2021 Model"/>
    <s v="Open Cell"/>
    <n v="65"/>
    <s v="3840 x 2160"/>
    <n v="1000000"/>
    <s v="COB"/>
    <s v="PCB"/>
    <n v="9504"/>
    <n v="792"/>
    <n v="1.3554550000000001"/>
    <n v="88.104575000000011"/>
    <n v="1.5787444676602969"/>
    <n v="4.0663650000000011"/>
  </r>
  <r>
    <x v="1"/>
    <x v="0"/>
    <x v="1"/>
    <x v="5"/>
    <s v="2021 Model"/>
    <s v="Open Cell"/>
    <n v="65"/>
    <s v="7680 x 4320"/>
    <n v="1000000"/>
    <s v="COB"/>
    <s v="PCB"/>
    <n v="12096"/>
    <n v="1344"/>
    <n v="0.34040500000000001"/>
    <n v="22.126325000000001"/>
    <n v="0.39648126312854604"/>
    <n v="1.0212150000000002"/>
  </r>
  <r>
    <x v="1"/>
    <x v="0"/>
    <x v="1"/>
    <x v="5"/>
    <s v="2021 Model"/>
    <s v="Open Cell"/>
    <n v="75"/>
    <s v="3840 x 2160"/>
    <n v="1000000"/>
    <s v="COB"/>
    <s v="PCB"/>
    <n v="12000"/>
    <n v="1000"/>
    <n v="0.67335599999999995"/>
    <n v="50.5017"/>
    <n v="1.0441605612391691"/>
    <n v="2.0200680000000002"/>
  </r>
  <r>
    <x v="1"/>
    <x v="0"/>
    <x v="1"/>
    <x v="5"/>
    <s v="2021 Model"/>
    <s v="Open Cell"/>
    <n v="75"/>
    <s v="7680 x 4320"/>
    <n v="1000000"/>
    <s v="COB"/>
    <s v="PCB"/>
    <n v="17279.640575999994"/>
    <n v="1919.9600639999994"/>
    <n v="0.297933"/>
    <n v="22.344975000000002"/>
    <n v="0.46199913343264098"/>
    <n v="0.89379900000000012"/>
  </r>
  <r>
    <x v="1"/>
    <x v="0"/>
    <x v="1"/>
    <x v="5"/>
    <s v="2021 Model"/>
    <s v="Open Cell"/>
    <n v="85"/>
    <s v="3840 x 2160"/>
    <n v="1000000"/>
    <s v="COB"/>
    <s v="PCB"/>
    <n v="15840"/>
    <n v="1320"/>
    <n v="0.45091599999999998"/>
    <n v="38.327860000000001"/>
    <n v="0.89811825047188121"/>
    <n v="1.3527480000000001"/>
  </r>
  <r>
    <x v="1"/>
    <x v="0"/>
    <x v="1"/>
    <x v="5"/>
    <s v="2021 Model"/>
    <s v="Open Cell"/>
    <n v="85"/>
    <s v="7680 x 4320"/>
    <n v="1000000"/>
    <s v="COB"/>
    <s v="PCB"/>
    <n v="21060"/>
    <n v="2340"/>
    <n v="0.17854"/>
    <n v="15.1759"/>
    <n v="0.35560954244083087"/>
    <n v="0.5356200000000001"/>
  </r>
  <r>
    <x v="1"/>
    <x v="0"/>
    <x v="1"/>
    <x v="6"/>
    <s v="Q70"/>
    <s v="Open Cell"/>
    <n v="75"/>
    <s v="3840 x 2160"/>
    <n v="1000000"/>
    <s v="POB"/>
    <s v="PCB"/>
    <n v="4000"/>
    <n v="252"/>
    <n v="3.0800000000000001E-4"/>
    <n v="2.3099999999999999E-2"/>
    <n v="4.7760984213649849E-4"/>
    <n v="9.2400000000000013E-4"/>
  </r>
  <r>
    <x v="1"/>
    <x v="0"/>
    <x v="1"/>
    <x v="1"/>
    <s v="65R635"/>
    <s v="ChinaStar"/>
    <n v="65"/>
    <s v="3840 x 2160"/>
    <n v="1000000"/>
    <s v="POB"/>
    <s v="PCB"/>
    <n v="2560"/>
    <n v="160"/>
    <n v="0.25633499999999998"/>
    <n v="16.661774999999999"/>
    <n v="0.2985620792410682"/>
    <n v="0.76900500000000005"/>
  </r>
  <r>
    <x v="1"/>
    <x v="0"/>
    <x v="1"/>
    <x v="1"/>
    <s v="75R635"/>
    <s v="ChinaStar"/>
    <n v="75"/>
    <s v="3840 x 2160"/>
    <n v="1000000"/>
    <s v="POB"/>
    <s v="PCB"/>
    <n v="3840"/>
    <n v="240"/>
    <n v="6.3275999999999999E-2"/>
    <n v="4.7457000000000003"/>
    <n v="9.8120910295548966E-2"/>
    <n v="0.18982800000000002"/>
  </r>
  <r>
    <x v="1"/>
    <x v="0"/>
    <x v="1"/>
    <x v="1"/>
    <s v="55R635"/>
    <s v="Open Cell"/>
    <n v="55"/>
    <s v="3840 x 2160"/>
    <n v="1000000"/>
    <s v="POB"/>
    <s v="PCB"/>
    <n v="2048"/>
    <n v="128"/>
    <n v="4.3839000000000003E-2"/>
    <n v="2.4111450000000003"/>
    <n v="3.6558304216451037E-2"/>
    <n v="0.13151700000000002"/>
  </r>
  <r>
    <x v="1"/>
    <x v="1"/>
    <x v="0"/>
    <x v="7"/>
    <s v="X32 (Predator)"/>
    <s v="AUO"/>
    <n v="31.5"/>
    <s v="3840 x 2160"/>
    <n v="1000000"/>
    <s v="POB"/>
    <s v="PCB"/>
    <n v="2304"/>
    <n v="1152"/>
    <n v="0.10137599999999999"/>
    <n v="3.1933439999999997"/>
    <n v="2.7730409522318807E-2"/>
    <n v="0.30412800000000001"/>
  </r>
  <r>
    <x v="1"/>
    <x v="1"/>
    <x v="0"/>
    <x v="0"/>
    <s v="XDR"/>
    <s v="LGD"/>
    <n v="31.5"/>
    <s v="6016 x 3384"/>
    <n v="1000000"/>
    <s v="POB"/>
    <s v="PCB"/>
    <n v="576"/>
    <n v="576"/>
    <n v="1.6896000000000001E-2"/>
    <n v="0.53222400000000003"/>
    <n v="4.621734920386469E-3"/>
    <n v="5.0688000000000011E-2"/>
  </r>
  <r>
    <x v="1"/>
    <x v="1"/>
    <x v="0"/>
    <x v="2"/>
    <s v="PA32UCX"/>
    <s v="AUO"/>
    <n v="31.5"/>
    <s v="3840 x 2160"/>
    <n v="1000000"/>
    <s v="POB"/>
    <s v="PCB"/>
    <n v="5000"/>
    <n v="1152"/>
    <n v="0.36666700000000002"/>
    <n v="11.550010500000001"/>
    <n v="0.10029815802872545"/>
    <n v="1.1000010000000002"/>
  </r>
  <r>
    <x v="1"/>
    <x v="1"/>
    <x v="0"/>
    <x v="2"/>
    <s v="PG32UQX"/>
    <s v="AUO"/>
    <n v="31.5"/>
    <s v="3840 x 2160"/>
    <n v="1000000"/>
    <s v="POB"/>
    <s v="PCB"/>
    <n v="4608"/>
    <n v="576"/>
    <n v="0.40550399999999998"/>
    <n v="12.773375999999999"/>
    <n v="0.11092163808927523"/>
    <n v="1.216512"/>
  </r>
  <r>
    <x v="1"/>
    <x v="1"/>
    <x v="2"/>
    <x v="7"/>
    <s v="PREDATOR HELIOS 500"/>
    <s v="AUO"/>
    <n v="17.3"/>
    <s v="3840 x 2160"/>
    <n v="1000000"/>
    <s v="COB"/>
    <s v="FPC"/>
    <n v="4000"/>
    <n v="1152"/>
    <n v="5.8669999999999998E-3"/>
    <n v="0.10149909999999999"/>
    <n v="4.8407016791592641E-4"/>
    <n v="1.7601000000000002E-2"/>
  </r>
  <r>
    <x v="1"/>
    <x v="1"/>
    <x v="2"/>
    <x v="3"/>
    <s v="Creator 17&quot;"/>
    <s v="AUO"/>
    <n v="17.3"/>
    <s v="3840 x 2160"/>
    <n v="1000000"/>
    <s v="COB"/>
    <s v="FPC"/>
    <n v="10000"/>
    <n v="240"/>
    <n v="7.3332999999999995E-2"/>
    <n v="1.2686609"/>
    <n v="6.0505058162227078E-3"/>
    <n v="0.21999900000000003"/>
  </r>
  <r>
    <x v="1"/>
    <x v="1"/>
    <x v="3"/>
    <x v="0"/>
    <s v="iPad Pro"/>
    <s v="LGD/Sharp"/>
    <n v="12.9"/>
    <s v="2732 x 2048"/>
    <n v="1000000"/>
    <s v="COB"/>
    <s v="FPC"/>
    <n v="10384"/>
    <n v="2596"/>
    <n v="15.229867"/>
    <n v="196.46528430000001"/>
    <n v="0.78473819738800155"/>
    <n v="45.68960100000001"/>
  </r>
  <r>
    <x v="1"/>
    <x v="1"/>
    <x v="1"/>
    <x v="4"/>
    <s v="55E8G"/>
    <s v="Open Cell"/>
    <n v="55"/>
    <s v="3840 x 2160"/>
    <n v="400000"/>
    <s v="POB"/>
    <s v="PCB"/>
    <n v="2000"/>
    <n v="200"/>
    <n v="1.232E-3"/>
    <n v="6.7760000000000001E-2"/>
    <n v="1.0273918381958455E-3"/>
    <n v="3.6960000000000005E-3"/>
  </r>
  <r>
    <x v="1"/>
    <x v="1"/>
    <x v="1"/>
    <x v="4"/>
    <s v="65E8G"/>
    <s v="Open Cell"/>
    <n v="65"/>
    <s v="3840 x 2160"/>
    <n v="400000"/>
    <s v="POB"/>
    <s v="PCB"/>
    <n v="9504"/>
    <n v="792"/>
    <n v="7.3179999999999999E-3"/>
    <n v="0.47566999999999998"/>
    <n v="8.5235231079881305E-3"/>
    <n v="2.1954000000000001E-2"/>
  </r>
  <r>
    <x v="1"/>
    <x v="1"/>
    <x v="1"/>
    <x v="4"/>
    <s v="75U9G"/>
    <s v="Open Cell"/>
    <n v="75"/>
    <s v="3840 x 2160"/>
    <n v="400000"/>
    <s v="POB"/>
    <s v="PCB"/>
    <n v="15360"/>
    <n v="1280"/>
    <n v="4.731E-3"/>
    <n v="0.354825"/>
    <n v="7.3362732569732933E-3"/>
    <n v="1.4193000000000002E-2"/>
  </r>
  <r>
    <x v="1"/>
    <x v="1"/>
    <x v="1"/>
    <x v="4"/>
    <m/>
    <s v="Open Cell"/>
    <n v="85"/>
    <s v="7680 x 4320"/>
    <n v="400000"/>
    <s v="POB"/>
    <s v="PCB"/>
    <n v="21060"/>
    <n v="2340"/>
    <n v="3.2429999999999998E-3"/>
    <n v="0.27565499999999998"/>
    <n v="6.4592906135074171E-3"/>
    <n v="9.7290000000000015E-3"/>
  </r>
  <r>
    <x v="1"/>
    <x v="1"/>
    <x v="1"/>
    <x v="8"/>
    <s v="V75"/>
    <s v="BOE"/>
    <n v="75"/>
    <s v="3840 x 2160"/>
    <n v="1000000"/>
    <s v="COB"/>
    <s v="PCB"/>
    <n v="46080"/>
    <n v="2880"/>
    <n v="1.3519999999999999E-3"/>
    <n v="0.10139999999999999"/>
    <n v="2.0965211252225516E-3"/>
    <n v="4.0560000000000006E-3"/>
  </r>
  <r>
    <x v="1"/>
    <x v="1"/>
    <x v="1"/>
    <x v="9"/>
    <m/>
    <s v="Open Cell"/>
    <n v="65"/>
    <s v="3840 x 2160"/>
    <n v="1000000"/>
    <s v="COB"/>
    <s v="PCB"/>
    <n v="16384"/>
    <n v="1000"/>
    <n v="5.1422000000000002E-2"/>
    <n v="3.3424300000000002"/>
    <n v="5.9892949611774486E-2"/>
    <n v="0.15426600000000004"/>
  </r>
  <r>
    <x v="1"/>
    <x v="1"/>
    <x v="1"/>
    <x v="9"/>
    <m/>
    <s v="Open Cell"/>
    <n v="65"/>
    <s v="7680 x 4320"/>
    <n v="1000000"/>
    <s v="COB"/>
    <s v="PCB"/>
    <n v="12000"/>
    <n v="1000"/>
    <n v="1.312E-3"/>
    <n v="8.5279999999999995E-2"/>
    <n v="1.5281309534955489E-3"/>
    <n v="3.9360000000000003E-3"/>
  </r>
  <r>
    <x v="1"/>
    <x v="1"/>
    <x v="1"/>
    <x v="9"/>
    <m/>
    <s v="Open Cell"/>
    <n v="75"/>
    <s v="3840 x 2160"/>
    <n v="1000000"/>
    <s v="COB"/>
    <s v="PCB"/>
    <n v="12000"/>
    <n v="1000"/>
    <n v="4.2466999999999998E-2"/>
    <n v="3.185025"/>
    <n v="6.5852783006528193E-2"/>
    <n v="0.12740100000000001"/>
  </r>
  <r>
    <x v="1"/>
    <x v="1"/>
    <x v="1"/>
    <x v="9"/>
    <m/>
    <s v="Open Cell"/>
    <n v="75"/>
    <s v="7680 x 4320"/>
    <n v="1000000"/>
    <s v="COB"/>
    <s v="PCB"/>
    <n v="16000"/>
    <n v="2000"/>
    <n v="2.5379999999999999E-3"/>
    <n v="0.19034999999999999"/>
    <n v="3.9356291537091985E-3"/>
    <n v="7.614000000000001E-3"/>
  </r>
  <r>
    <x v="1"/>
    <x v="1"/>
    <x v="1"/>
    <x v="9"/>
    <m/>
    <s v="Open Cell"/>
    <n v="86"/>
    <s v="3840 x 2160"/>
    <n v="1000000"/>
    <s v="COB"/>
    <s v="PCB"/>
    <n v="18000"/>
    <n v="1200"/>
    <n v="1.8932999999999998E-2"/>
    <n v="1.6282379999999999"/>
    <n v="3.8602582681729149E-2"/>
    <n v="5.6799000000000002E-2"/>
  </r>
  <r>
    <x v="1"/>
    <x v="1"/>
    <x v="1"/>
    <x v="9"/>
    <m/>
    <s v="Open Cell"/>
    <n v="86"/>
    <s v="7680 x 4320"/>
    <n v="1000000"/>
    <s v="COB"/>
    <s v="PCB"/>
    <n v="28800"/>
    <n v="2400"/>
    <n v="3.5500000000000001E-4"/>
    <n v="3.0530000000000002E-2"/>
    <n v="7.2381116843679531E-4"/>
    <n v="1.0650000000000002E-3"/>
  </r>
  <r>
    <x v="1"/>
    <x v="1"/>
    <x v="1"/>
    <x v="5"/>
    <s v="2021 Model"/>
    <s v="Open Cell"/>
    <n v="43"/>
    <s v="3840 x 2160"/>
    <n v="1000000"/>
    <s v="COB"/>
    <s v="PCB"/>
    <n v="3976.0896000000002"/>
    <n v="331.3408"/>
    <n v="3.4719999999999998E-3"/>
    <n v="0.14929599999999998"/>
    <n v="1.7697692794454601E-3"/>
    <n v="1.0416000000000002E-2"/>
  </r>
  <r>
    <x v="1"/>
    <x v="1"/>
    <x v="1"/>
    <x v="5"/>
    <s v="2021 Model"/>
    <s v="Open Cell"/>
    <n v="50"/>
    <s v="3840 x 2160"/>
    <n v="1000000"/>
    <s v="COB"/>
    <s v="PCB"/>
    <n v="5376"/>
    <n v="448"/>
    <n v="0.20083300000000001"/>
    <n v="10.041650000000001"/>
    <n v="0.13841243495786351"/>
    <n v="0.60249900000000012"/>
  </r>
  <r>
    <x v="1"/>
    <x v="1"/>
    <x v="1"/>
    <x v="5"/>
    <s v="2021 Model"/>
    <s v="Open Cell"/>
    <n v="55"/>
    <s v="3840 x 2160"/>
    <n v="1000000"/>
    <s v="COB"/>
    <s v="PCB"/>
    <n v="6912"/>
    <n v="576"/>
    <n v="1.3372660000000001"/>
    <n v="73.549630000000008"/>
    <n v="1.1151754658253292"/>
    <n v="4.0117980000000006"/>
  </r>
  <r>
    <x v="1"/>
    <x v="1"/>
    <x v="1"/>
    <x v="5"/>
    <s v="2021 Model"/>
    <s v="Open Cell"/>
    <n v="55"/>
    <s v="7680 x 4320"/>
    <n v="1000000"/>
    <s v="COB"/>
    <s v="PCB"/>
    <n v="8660.4497041420109"/>
    <n v="962.27218934911241"/>
    <n v="4.3080000000000002E-3"/>
    <n v="0.23694000000000001"/>
    <n v="3.5925357458991098E-3"/>
    <n v="1.2924000000000003E-2"/>
  </r>
  <r>
    <x v="1"/>
    <x v="1"/>
    <x v="1"/>
    <x v="5"/>
    <s v="2021 Model"/>
    <s v="Open Cell"/>
    <n v="65"/>
    <s v="3840 x 2160"/>
    <n v="1000000"/>
    <s v="COB"/>
    <s v="PCB"/>
    <n v="9504"/>
    <n v="792"/>
    <n v="2.1521159999999999"/>
    <n v="139.88754"/>
    <n v="2.5066425877385874"/>
    <n v="6.4563480000000011"/>
  </r>
  <r>
    <x v="1"/>
    <x v="1"/>
    <x v="1"/>
    <x v="5"/>
    <s v="2021 Model"/>
    <s v="Open Cell"/>
    <n v="65"/>
    <s v="7680 x 4320"/>
    <n v="1000000"/>
    <s v="COB"/>
    <s v="PCB"/>
    <n v="12096"/>
    <n v="1344"/>
    <n v="0.385708"/>
    <n v="25.071020000000001"/>
    <n v="0.44924720564852222"/>
    <n v="1.1571240000000003"/>
  </r>
  <r>
    <x v="1"/>
    <x v="1"/>
    <x v="1"/>
    <x v="5"/>
    <s v="2021 Model"/>
    <s v="Open Cell"/>
    <n v="75"/>
    <s v="3840 x 2160"/>
    <n v="1000000"/>
    <s v="COB"/>
    <s v="PCB"/>
    <n v="12000"/>
    <n v="1000"/>
    <n v="1.327566"/>
    <n v="99.567450000000008"/>
    <n v="2.0586317782005934"/>
    <n v="3.9826980000000005"/>
  </r>
  <r>
    <x v="1"/>
    <x v="1"/>
    <x v="1"/>
    <x v="5"/>
    <s v="2021 Model"/>
    <s v="Open Cell"/>
    <n v="75"/>
    <s v="7680 x 4320"/>
    <n v="1000000"/>
    <s v="COB"/>
    <s v="PCB"/>
    <n v="17279.640575999994"/>
    <n v="1919.9600639999994"/>
    <n v="0.35080800000000001"/>
    <n v="26.310600000000001"/>
    <n v="0.54399140746824937"/>
    <n v="1.0524240000000002"/>
  </r>
  <r>
    <x v="1"/>
    <x v="1"/>
    <x v="1"/>
    <x v="5"/>
    <s v="2021 Model"/>
    <s v="Open Cell"/>
    <n v="85"/>
    <s v="3840 x 2160"/>
    <n v="1000000"/>
    <s v="COB"/>
    <s v="PCB"/>
    <n v="15840"/>
    <n v="1320"/>
    <n v="0.55078300000000002"/>
    <n v="46.816555000000001"/>
    <n v="1.0970297446745163"/>
    <n v="1.6523490000000003"/>
  </r>
  <r>
    <x v="1"/>
    <x v="1"/>
    <x v="1"/>
    <x v="5"/>
    <s v="2021 Model"/>
    <s v="Open Cell"/>
    <n v="85"/>
    <s v="7680 x 4320"/>
    <n v="1000000"/>
    <s v="COB"/>
    <s v="PCB"/>
    <n v="21060"/>
    <n v="2340"/>
    <n v="0.20555699999999999"/>
    <n v="17.472345000000001"/>
    <n v="0.40942103010815423"/>
    <n v="0.61667100000000008"/>
  </r>
  <r>
    <x v="1"/>
    <x v="1"/>
    <x v="1"/>
    <x v="5"/>
    <s v="2021 Model"/>
    <s v="Open Cell"/>
    <n v="98"/>
    <s v="3840 x 2160"/>
    <n v="1000000"/>
    <s v="COB"/>
    <s v="PCB"/>
    <n v="21055.689965397924"/>
    <n v="1754.640830449827"/>
    <n v="2.4320000000000001E-3"/>
    <n v="0.23833600000000002"/>
    <n v="6.4389602856413045E-3"/>
    <n v="7.2960000000000013E-3"/>
  </r>
  <r>
    <x v="1"/>
    <x v="1"/>
    <x v="1"/>
    <x v="6"/>
    <s v="Q70"/>
    <s v="Open Cell"/>
    <n v="75"/>
    <s v="3840 x 2160"/>
    <n v="1000000"/>
    <s v="POB"/>
    <s v="PCB"/>
    <n v="4000"/>
    <n v="252"/>
    <n v="6.1600000000000001E-4"/>
    <n v="4.6199999999999998E-2"/>
    <n v="9.5521968427299698E-4"/>
    <n v="1.8480000000000003E-3"/>
  </r>
  <r>
    <x v="1"/>
    <x v="1"/>
    <x v="1"/>
    <x v="1"/>
    <s v="65R635"/>
    <s v="ChinaStar"/>
    <n v="65"/>
    <s v="3840 x 2160"/>
    <n v="1000000"/>
    <s v="POB"/>
    <s v="PCB"/>
    <n v="2560"/>
    <n v="160"/>
    <n v="0.201851"/>
    <n v="13.120315"/>
    <n v="0.23510271424849852"/>
    <n v="0.60555300000000012"/>
  </r>
  <r>
    <x v="1"/>
    <x v="1"/>
    <x v="1"/>
    <x v="1"/>
    <s v="75R635"/>
    <s v="ChinaStar"/>
    <n v="75"/>
    <s v="3840 x 2160"/>
    <n v="1000000"/>
    <s v="POB"/>
    <s v="PCB"/>
    <n v="3840"/>
    <n v="240"/>
    <n v="3.9030000000000002E-2"/>
    <n v="2.9272500000000004"/>
    <n v="6.052309135905045E-2"/>
    <n v="0.11709000000000003"/>
  </r>
  <r>
    <x v="1"/>
    <x v="1"/>
    <x v="1"/>
    <x v="1"/>
    <s v="55R635"/>
    <s v="Open Cell"/>
    <n v="55"/>
    <s v="3840 x 2160"/>
    <n v="1000000"/>
    <s v="POB"/>
    <s v="PCB"/>
    <n v="2048"/>
    <n v="128"/>
    <n v="3.8162000000000001E-2"/>
    <n v="2.0989100000000001"/>
    <n v="3.1824129325673592E-2"/>
    <n v="0.11448600000000002"/>
  </r>
  <r>
    <x v="1"/>
    <x v="2"/>
    <x v="0"/>
    <x v="7"/>
    <s v="X32 (Predator)"/>
    <s v="AUO"/>
    <n v="31.5"/>
    <s v="3840 x 2160"/>
    <n v="1000000"/>
    <s v="POB"/>
    <s v="PCB"/>
    <n v="2304"/>
    <n v="1152"/>
    <n v="0.16896"/>
    <n v="5.3222399999999999"/>
    <n v="4.621734920386468E-2"/>
    <n v="0.50688000000000011"/>
  </r>
  <r>
    <x v="1"/>
    <x v="2"/>
    <x v="0"/>
    <x v="10"/>
    <s v="AG274QXM"/>
    <s v="LGD"/>
    <n v="27"/>
    <s v="3840 x 2160"/>
    <n v="80000000"/>
    <s v="POB"/>
    <s v="PCB"/>
    <n v="2304"/>
    <n v="576"/>
    <n v="0.16896"/>
    <n v="4.5619199999999998"/>
    <n v="3.3955603496716912E-2"/>
    <n v="0.50688000000000011"/>
  </r>
  <r>
    <x v="1"/>
    <x v="2"/>
    <x v="0"/>
    <x v="0"/>
    <s v="XDR"/>
    <s v="LGD"/>
    <n v="31.5"/>
    <s v="6016 x 3384"/>
    <n v="1000000"/>
    <s v="POB"/>
    <s v="PCB"/>
    <n v="576"/>
    <n v="576"/>
    <n v="1.6896000000000001E-2"/>
    <n v="0.53222400000000003"/>
    <n v="4.621734920386469E-3"/>
    <n v="5.0688000000000011E-2"/>
  </r>
  <r>
    <x v="1"/>
    <x v="2"/>
    <x v="0"/>
    <x v="2"/>
    <s v="PA32UCX"/>
    <s v="AUO"/>
    <n v="31.5"/>
    <s v="3840 x 2160"/>
    <n v="1000000"/>
    <s v="POB"/>
    <s v="PCB"/>
    <n v="5000"/>
    <n v="1152"/>
    <n v="0.36666700000000002"/>
    <n v="11.550010500000001"/>
    <n v="0.10029815802872545"/>
    <n v="1.1000010000000002"/>
  </r>
  <r>
    <x v="1"/>
    <x v="2"/>
    <x v="0"/>
    <x v="2"/>
    <s v="PG32UQX"/>
    <s v="AUO"/>
    <n v="31.5"/>
    <s v="3840 x 2160"/>
    <n v="1000000"/>
    <s v="POB"/>
    <s v="PCB"/>
    <n v="4608"/>
    <n v="576"/>
    <n v="0.40550399999999998"/>
    <n v="12.773375999999999"/>
    <n v="0.11092163808927523"/>
    <n v="1.216512"/>
  </r>
  <r>
    <x v="1"/>
    <x v="2"/>
    <x v="0"/>
    <x v="5"/>
    <s v="Odyssey Neo G9"/>
    <s v="CSOT"/>
    <n v="49"/>
    <s v="5120 x 1440"/>
    <n v="1000000"/>
    <s v="POB"/>
    <s v="PCB"/>
    <n v="5000"/>
    <n v="1152"/>
    <n v="4.3999999999999997E-2"/>
    <n v="2.1559999999999997"/>
    <n v="1.7764070149791849E-2"/>
    <n v="0.13200000000000001"/>
  </r>
  <r>
    <x v="1"/>
    <x v="2"/>
    <x v="2"/>
    <x v="7"/>
    <s v="PREDATOR HELIOS 500"/>
    <s v="AUO"/>
    <n v="17.3"/>
    <s v="3840 x 2160"/>
    <n v="1000000"/>
    <s v="COB"/>
    <s v="FPC"/>
    <n v="4000"/>
    <n v="1152"/>
    <n v="1.1733E-2"/>
    <n v="0.20298090000000002"/>
    <n v="9.6805782855932578E-4"/>
    <n v="3.5199000000000008E-2"/>
  </r>
  <r>
    <x v="1"/>
    <x v="2"/>
    <x v="2"/>
    <x v="3"/>
    <s v="Creator 17&quot;"/>
    <s v="AUO"/>
    <n v="17.3"/>
    <s v="3840 x 2160"/>
    <n v="1000000"/>
    <s v="COB"/>
    <s v="FPC"/>
    <n v="10000"/>
    <n v="240"/>
    <n v="4.3999999999999997E-2"/>
    <n v="0.76119999999999999"/>
    <n v="3.6303199911881302E-3"/>
    <n v="0.13200000000000001"/>
  </r>
  <r>
    <x v="1"/>
    <x v="2"/>
    <x v="3"/>
    <x v="0"/>
    <s v="iPad Pro"/>
    <s v="LGD/Sharp"/>
    <n v="12.9"/>
    <s v="2732 x 2048"/>
    <n v="1000000"/>
    <s v="COB"/>
    <s v="FPC"/>
    <n v="10384"/>
    <n v="2596"/>
    <n v="15.229867"/>
    <n v="196.46528430000001"/>
    <n v="0.78473819738800155"/>
    <n v="45.68960100000001"/>
  </r>
  <r>
    <x v="1"/>
    <x v="2"/>
    <x v="1"/>
    <x v="4"/>
    <s v="55E8G"/>
    <s v="Open Cell"/>
    <n v="55"/>
    <s v="3840 x 2160"/>
    <n v="400000"/>
    <s v="POB"/>
    <s v="PCB"/>
    <n v="2000"/>
    <n v="200"/>
    <n v="1.848E-3"/>
    <n v="0.10164000000000001"/>
    <n v="1.5410877572937687E-3"/>
    <n v="5.5440000000000012E-3"/>
  </r>
  <r>
    <x v="1"/>
    <x v="2"/>
    <x v="1"/>
    <x v="4"/>
    <s v="65E8G"/>
    <s v="Open Cell"/>
    <n v="65"/>
    <s v="3840 x 2160"/>
    <n v="400000"/>
    <s v="POB"/>
    <s v="PCB"/>
    <n v="9504"/>
    <n v="792"/>
    <n v="1.1709000000000001E-2"/>
    <n v="0.76108500000000001"/>
    <n v="1.36378699195727E-2"/>
    <n v="3.5127000000000005E-2"/>
  </r>
  <r>
    <x v="1"/>
    <x v="2"/>
    <x v="1"/>
    <x v="4"/>
    <s v="75U9G"/>
    <s v="Open Cell"/>
    <n v="75"/>
    <s v="3840 x 2160"/>
    <n v="400000"/>
    <s v="POB"/>
    <s v="PCB"/>
    <n v="15360"/>
    <n v="1280"/>
    <n v="4.731E-3"/>
    <n v="0.354825"/>
    <n v="7.3362732569732933E-3"/>
    <n v="1.4193000000000002E-2"/>
  </r>
  <r>
    <x v="1"/>
    <x v="2"/>
    <x v="1"/>
    <x v="4"/>
    <m/>
    <s v="Open Cell"/>
    <n v="85"/>
    <s v="7680 x 4320"/>
    <n v="400000"/>
    <s v="POB"/>
    <s v="PCB"/>
    <n v="21060"/>
    <n v="2340"/>
    <n v="3.2429999999999998E-3"/>
    <n v="0.27565499999999998"/>
    <n v="6.4592906135074171E-3"/>
    <n v="9.7290000000000015E-3"/>
  </r>
  <r>
    <x v="1"/>
    <x v="2"/>
    <x v="1"/>
    <x v="8"/>
    <s v="V75"/>
    <s v="BOE"/>
    <n v="75"/>
    <s v="3840 x 2160"/>
    <n v="1000000"/>
    <s v="COB"/>
    <s v="PCB"/>
    <n v="46080"/>
    <n v="2880"/>
    <n v="3.5479999999999999E-3"/>
    <n v="0.2661"/>
    <n v="5.5018172724035615E-3"/>
    <n v="1.0644000000000001E-2"/>
  </r>
  <r>
    <x v="1"/>
    <x v="2"/>
    <x v="1"/>
    <x v="9"/>
    <m/>
    <s v="Open Cell"/>
    <n v="65"/>
    <s v="3840 x 2160"/>
    <n v="1000000"/>
    <s v="COB"/>
    <s v="PCB"/>
    <n v="16384"/>
    <n v="1000"/>
    <n v="0.29868899999999998"/>
    <n v="19.414784999999998"/>
    <n v="0.3478932213175549"/>
    <n v="0.89606700000000006"/>
  </r>
  <r>
    <x v="1"/>
    <x v="2"/>
    <x v="1"/>
    <x v="9"/>
    <m/>
    <s v="Open Cell"/>
    <n v="65"/>
    <s v="7680 x 4320"/>
    <n v="1000000"/>
    <s v="COB"/>
    <s v="PCB"/>
    <n v="12000"/>
    <n v="1000"/>
    <n v="7.5770000000000004E-3"/>
    <n v="0.49250500000000003"/>
    <n v="8.8251892032284868E-3"/>
    <n v="2.2731000000000005E-2"/>
  </r>
  <r>
    <x v="1"/>
    <x v="2"/>
    <x v="1"/>
    <x v="9"/>
    <m/>
    <s v="Open Cell"/>
    <n v="75"/>
    <s v="3840 x 2160"/>
    <n v="1000000"/>
    <s v="COB"/>
    <s v="PCB"/>
    <n v="12000"/>
    <n v="1000"/>
    <n v="0.24652299999999999"/>
    <n v="18.489225000000001"/>
    <n v="0.38227860750979226"/>
    <n v="0.73956900000000003"/>
  </r>
  <r>
    <x v="1"/>
    <x v="2"/>
    <x v="1"/>
    <x v="9"/>
    <m/>
    <s v="Open Cell"/>
    <n v="75"/>
    <s v="7680 x 4320"/>
    <n v="1000000"/>
    <s v="COB"/>
    <s v="PCB"/>
    <n v="16000"/>
    <n v="2000"/>
    <n v="1.4710000000000001E-2"/>
    <n v="1.1032500000000001"/>
    <n v="2.2810522005934718E-2"/>
    <n v="4.4130000000000009E-2"/>
  </r>
  <r>
    <x v="1"/>
    <x v="2"/>
    <x v="1"/>
    <x v="9"/>
    <m/>
    <s v="Open Cell"/>
    <n v="86"/>
    <s v="3840 x 2160"/>
    <n v="1000000"/>
    <s v="COB"/>
    <s v="PCB"/>
    <n v="18000"/>
    <n v="1200"/>
    <n v="0.10999299999999999"/>
    <n v="9.4593980000000002"/>
    <n v="0.22426524464751668"/>
    <n v="0.32997900000000002"/>
  </r>
  <r>
    <x v="1"/>
    <x v="2"/>
    <x v="1"/>
    <x v="9"/>
    <m/>
    <s v="Open Cell"/>
    <n v="86"/>
    <s v="7680 x 4320"/>
    <n v="1000000"/>
    <s v="COB"/>
    <s v="PCB"/>
    <n v="28800"/>
    <n v="2400"/>
    <n v="1.9959999999999999E-3"/>
    <n v="0.171656"/>
    <n v="4.0696537808446297E-3"/>
    <n v="5.9880000000000011E-3"/>
  </r>
  <r>
    <x v="1"/>
    <x v="2"/>
    <x v="1"/>
    <x v="5"/>
    <s v="2021 Model"/>
    <s v="Open Cell"/>
    <n v="43"/>
    <s v="3840 x 2160"/>
    <n v="1000000"/>
    <s v="COB"/>
    <s v="PCB"/>
    <n v="3976.0896000000002"/>
    <n v="331.3408"/>
    <n v="7.5131000000000003E-2"/>
    <n v="3.2306330000000001"/>
    <n v="3.8296237250580893E-2"/>
    <n v="0.22539300000000004"/>
  </r>
  <r>
    <x v="1"/>
    <x v="2"/>
    <x v="1"/>
    <x v="5"/>
    <s v="2021 Model"/>
    <s v="Open Cell"/>
    <n v="50"/>
    <s v="3840 x 2160"/>
    <n v="1000000"/>
    <s v="COB"/>
    <s v="PCB"/>
    <n v="5376"/>
    <n v="448"/>
    <n v="0.39440500000000001"/>
    <n v="19.72025"/>
    <n v="0.27182064904451037"/>
    <n v="1.1832150000000001"/>
  </r>
  <r>
    <x v="1"/>
    <x v="2"/>
    <x v="1"/>
    <x v="5"/>
    <s v="2021 Model"/>
    <s v="Open Cell"/>
    <n v="55"/>
    <s v="3840 x 2160"/>
    <n v="1000000"/>
    <s v="COB"/>
    <s v="PCB"/>
    <n v="6912"/>
    <n v="576"/>
    <n v="1.9126639999999999"/>
    <n v="105.19651999999999"/>
    <n v="1.5950124860479049"/>
    <n v="5.7379920000000002"/>
  </r>
  <r>
    <x v="1"/>
    <x v="2"/>
    <x v="1"/>
    <x v="5"/>
    <s v="2021 Model"/>
    <s v="Open Cell"/>
    <n v="55"/>
    <s v="7680 x 4320"/>
    <n v="1000000"/>
    <s v="COB"/>
    <s v="PCB"/>
    <n v="8660.4497041420109"/>
    <n v="962.27218934911241"/>
    <n v="5.2040999999999997E-2"/>
    <n v="2.8622549999999998"/>
    <n v="4.3398132022362014E-2"/>
    <n v="0.15612300000000001"/>
  </r>
  <r>
    <x v="1"/>
    <x v="2"/>
    <x v="1"/>
    <x v="5"/>
    <s v="2021 Model"/>
    <s v="Open Cell"/>
    <n v="65"/>
    <s v="3840 x 2160"/>
    <n v="1000000"/>
    <s v="COB"/>
    <s v="PCB"/>
    <n v="9504"/>
    <n v="792"/>
    <n v="2.738426"/>
    <n v="177.99769000000001"/>
    <n v="3.1895377549214956"/>
    <n v="8.2152780000000014"/>
  </r>
  <r>
    <x v="1"/>
    <x v="2"/>
    <x v="1"/>
    <x v="5"/>
    <s v="2021 Model"/>
    <s v="Open Cell"/>
    <n v="65"/>
    <s v="7680 x 4320"/>
    <n v="1000000"/>
    <s v="COB"/>
    <s v="PCB"/>
    <n v="12096"/>
    <n v="1344"/>
    <n v="0.47851199999999999"/>
    <n v="31.103279999999998"/>
    <n v="0.55733917592916327"/>
    <n v="1.4355360000000001"/>
  </r>
  <r>
    <x v="1"/>
    <x v="2"/>
    <x v="1"/>
    <x v="5"/>
    <s v="2021 Model"/>
    <s v="Open Cell"/>
    <n v="75"/>
    <s v="3840 x 2160"/>
    <n v="1000000"/>
    <s v="COB"/>
    <s v="PCB"/>
    <n v="12000"/>
    <n v="1000"/>
    <n v="1.6833990000000001"/>
    <n v="126.254925"/>
    <n v="2.6104153592296737"/>
    <n v="5.0501970000000007"/>
  </r>
  <r>
    <x v="1"/>
    <x v="2"/>
    <x v="1"/>
    <x v="5"/>
    <s v="2021 Model"/>
    <s v="Open Cell"/>
    <n v="75"/>
    <s v="7680 x 4320"/>
    <n v="1000000"/>
    <s v="COB"/>
    <s v="PCB"/>
    <n v="17279.640575999994"/>
    <n v="1919.9600639999994"/>
    <n v="0.49208400000000002"/>
    <n v="36.906300000000002"/>
    <n v="0.76306545960356087"/>
    <n v="1.4762520000000003"/>
  </r>
  <r>
    <x v="1"/>
    <x v="2"/>
    <x v="1"/>
    <x v="5"/>
    <s v="2021 Model"/>
    <s v="Open Cell"/>
    <n v="85"/>
    <s v="3840 x 2160"/>
    <n v="1000000"/>
    <s v="COB"/>
    <s v="PCB"/>
    <n v="15840"/>
    <n v="1320"/>
    <n v="0.81203899999999996"/>
    <n v="69.023314999999997"/>
    <n v="1.6173900371575547"/>
    <n v="2.4361170000000003"/>
  </r>
  <r>
    <x v="1"/>
    <x v="2"/>
    <x v="1"/>
    <x v="5"/>
    <s v="2021 Model"/>
    <s v="Open Cell"/>
    <n v="85"/>
    <s v="7680 x 4320"/>
    <n v="1000000"/>
    <s v="COB"/>
    <s v="PCB"/>
    <n v="21060"/>
    <n v="2340"/>
    <n v="0.27483200000000002"/>
    <n v="23.360720000000001"/>
    <n v="0.54740048038589906"/>
    <n v="0.82449600000000023"/>
  </r>
  <r>
    <x v="1"/>
    <x v="2"/>
    <x v="1"/>
    <x v="5"/>
    <s v="2021 Model"/>
    <s v="Open Cell"/>
    <n v="98"/>
    <s v="3840 x 2160"/>
    <n v="1000000"/>
    <s v="COB"/>
    <s v="PCB"/>
    <n v="21055.689965397924"/>
    <n v="1754.640830449827"/>
    <n v="3.8034999999999999E-2"/>
    <n v="3.72743"/>
    <n v="0.10070142042120354"/>
    <n v="0.11410500000000001"/>
  </r>
  <r>
    <x v="1"/>
    <x v="2"/>
    <x v="1"/>
    <x v="6"/>
    <s v="Q70"/>
    <s v="Open Cell"/>
    <n v="75"/>
    <s v="3840 x 2160"/>
    <n v="1000000"/>
    <s v="POB"/>
    <s v="PCB"/>
    <n v="4000"/>
    <n v="252"/>
    <n v="6.1600000000000001E-4"/>
    <n v="4.6199999999999998E-2"/>
    <n v="9.5521968427299698E-4"/>
    <n v="1.8480000000000003E-3"/>
  </r>
  <r>
    <x v="1"/>
    <x v="2"/>
    <x v="1"/>
    <x v="6"/>
    <m/>
    <s v="Open Cell"/>
    <n v="86"/>
    <s v="3840 x 2160"/>
    <n v="1000000"/>
    <s v="POB"/>
    <s v="PCB"/>
    <n v="8000"/>
    <n v="576"/>
    <n v="2.4600000000000002E-4"/>
    <n v="2.1156000000000001E-2"/>
    <n v="5.0157055615620194E-4"/>
    <n v="7.3800000000000016E-4"/>
  </r>
  <r>
    <x v="1"/>
    <x v="2"/>
    <x v="1"/>
    <x v="1"/>
    <s v="65R635"/>
    <s v="ChinaStar"/>
    <n v="65"/>
    <s v="3840 x 2160"/>
    <n v="1000000"/>
    <s v="POB"/>
    <s v="PCB"/>
    <n v="2560"/>
    <n v="160"/>
    <n v="0.18687000000000001"/>
    <n v="12.146550000000001"/>
    <n v="0.21765383481685463"/>
    <n v="0.56061000000000005"/>
  </r>
  <r>
    <x v="1"/>
    <x v="2"/>
    <x v="1"/>
    <x v="1"/>
    <s v="75R635"/>
    <s v="ChinaStar"/>
    <n v="75"/>
    <s v="3840 x 2160"/>
    <n v="1000000"/>
    <s v="POB"/>
    <s v="PCB"/>
    <n v="3840"/>
    <n v="240"/>
    <n v="3.1933000000000003E-2"/>
    <n v="2.3949750000000001"/>
    <n v="4.9517906132937696E-2"/>
    <n v="9.5799000000000023E-2"/>
  </r>
  <r>
    <x v="1"/>
    <x v="2"/>
    <x v="1"/>
    <x v="1"/>
    <s v="85X12"/>
    <s v="ChinaStar"/>
    <n v="85"/>
    <s v="7680 x 4320"/>
    <n v="1000000"/>
    <s v="COB"/>
    <s v="PCB"/>
    <n v="96000"/>
    <n v="1920"/>
    <n v="5.9136000000000001E-2"/>
    <n v="5.0265599999999999"/>
    <n v="0.11778495520208901"/>
    <n v="0.17740800000000004"/>
  </r>
  <r>
    <x v="1"/>
    <x v="2"/>
    <x v="1"/>
    <x v="1"/>
    <s v="55R635"/>
    <s v="Open Cell"/>
    <n v="55"/>
    <s v="3840 x 2160"/>
    <n v="1000000"/>
    <s v="POB"/>
    <s v="PCB"/>
    <n v="2048"/>
    <n v="128"/>
    <n v="3.4062000000000002E-2"/>
    <n v="1.87341"/>
    <n v="2.8405049344664691E-2"/>
    <n v="0.10218600000000003"/>
  </r>
  <r>
    <x v="1"/>
    <x v="2"/>
    <x v="1"/>
    <x v="1"/>
    <m/>
    <s v="Open Cell"/>
    <n v="98"/>
    <s v="7680 x 4320"/>
    <n v="1000000"/>
    <s v="COB"/>
    <s v="PCB"/>
    <n v="96000"/>
    <n v="1920"/>
    <n v="2.9568000000000001E-2"/>
    <n v="2.8976640000000002"/>
    <n v="7.8284201367533751E-2"/>
    <n v="8.8704000000000019E-2"/>
  </r>
  <r>
    <x v="1"/>
    <x v="3"/>
    <x v="0"/>
    <x v="7"/>
    <s v="X32 (Predator)"/>
    <s v="AUO"/>
    <n v="31.5"/>
    <s v="3840 x 2160"/>
    <n v="1000000"/>
    <s v="POB"/>
    <s v="PCB"/>
    <n v="2304"/>
    <n v="1152"/>
    <n v="0.16896"/>
    <n v="5.3222399999999999"/>
    <n v="4.621734920386468E-2"/>
    <n v="0.50688000000000011"/>
  </r>
  <r>
    <x v="1"/>
    <x v="3"/>
    <x v="0"/>
    <x v="10"/>
    <s v="AG274QXM"/>
    <s v="LGD"/>
    <n v="27"/>
    <s v="3840 x 2160"/>
    <n v="80000000"/>
    <s v="POB"/>
    <s v="PCB"/>
    <n v="2304"/>
    <n v="576"/>
    <n v="0.16896"/>
    <n v="4.5619199999999998"/>
    <n v="3.3955603496716912E-2"/>
    <n v="0.50688000000000011"/>
  </r>
  <r>
    <x v="1"/>
    <x v="3"/>
    <x v="0"/>
    <x v="0"/>
    <s v="XDR"/>
    <s v="LGD"/>
    <n v="31.5"/>
    <s v="6016 x 3384"/>
    <n v="1000000"/>
    <s v="POB"/>
    <s v="PCB"/>
    <n v="576"/>
    <n v="576"/>
    <n v="1.2671999999999999E-2"/>
    <n v="0.39916799999999997"/>
    <n v="3.4663011902898509E-3"/>
    <n v="3.8016000000000001E-2"/>
  </r>
  <r>
    <x v="1"/>
    <x v="3"/>
    <x v="0"/>
    <x v="2"/>
    <s v="PA32UCX"/>
    <s v="AUO"/>
    <n v="31.5"/>
    <s v="3840 x 2160"/>
    <n v="1000000"/>
    <s v="POB"/>
    <s v="PCB"/>
    <n v="5000"/>
    <n v="1152"/>
    <n v="0.36666700000000002"/>
    <n v="11.550010500000001"/>
    <n v="0.10029815802872545"/>
    <n v="1.1000010000000002"/>
  </r>
  <r>
    <x v="1"/>
    <x v="3"/>
    <x v="0"/>
    <x v="2"/>
    <s v="PG32UQX"/>
    <s v="AUO"/>
    <n v="31.5"/>
    <s v="3840 x 2160"/>
    <n v="1000000"/>
    <s v="POB"/>
    <s v="PCB"/>
    <n v="4608"/>
    <n v="576"/>
    <n v="0.40550399999999998"/>
    <n v="12.773375999999999"/>
    <n v="0.11092163808927523"/>
    <n v="1.216512"/>
  </r>
  <r>
    <x v="1"/>
    <x v="3"/>
    <x v="0"/>
    <x v="11"/>
    <s v="UltraSharp UP3221Q"/>
    <s v="LGD"/>
    <n v="31.5"/>
    <s v="3840 x 2160"/>
    <n v="1000000"/>
    <s v="POB"/>
    <s v="PCB"/>
    <n v="5000"/>
    <n v="1152"/>
    <n v="3.6666999999999998E-2"/>
    <n v="1.1550104999999999"/>
    <n v="1.0029897864927239E-2"/>
    <n v="0.11000100000000002"/>
  </r>
  <r>
    <x v="1"/>
    <x v="3"/>
    <x v="0"/>
    <x v="12"/>
    <s v="279P2MRX"/>
    <s v="LGD"/>
    <n v="27"/>
    <s v="3840 x 2160"/>
    <n v="80000000"/>
    <s v="POB"/>
    <s v="PCB"/>
    <n v="2304"/>
    <n v="576"/>
    <n v="3.3792000000000003E-2"/>
    <n v="0.91238400000000008"/>
    <n v="6.7911206993433821E-3"/>
    <n v="0.10137600000000002"/>
  </r>
  <r>
    <x v="1"/>
    <x v="3"/>
    <x v="0"/>
    <x v="5"/>
    <s v="Odyssey Neo G9"/>
    <s v="CSOT"/>
    <n v="49"/>
    <s v="5120 x 1440"/>
    <n v="1000000"/>
    <s v="POB"/>
    <s v="PCB"/>
    <n v="5000"/>
    <n v="1152"/>
    <n v="0.124667"/>
    <n v="6.1086830000000001"/>
    <n v="5.0331666667365924E-2"/>
    <n v="0.37400100000000003"/>
  </r>
  <r>
    <x v="1"/>
    <x v="3"/>
    <x v="2"/>
    <x v="7"/>
    <s v="PREDATOR HELIOS 500"/>
    <s v="AUO"/>
    <n v="17.3"/>
    <s v="3840 x 2160"/>
    <n v="1000000"/>
    <s v="COB"/>
    <s v="FPC"/>
    <n v="4000"/>
    <n v="1152"/>
    <n v="1.7600000000000001E-2"/>
    <n v="0.30448000000000003"/>
    <n v="1.4521279964752522E-3"/>
    <n v="5.2800000000000014E-2"/>
  </r>
  <r>
    <x v="1"/>
    <x v="3"/>
    <x v="2"/>
    <x v="0"/>
    <s v="Macbook"/>
    <s v="LGD/Sharp"/>
    <n v="14.2"/>
    <s v="3024 x 1964"/>
    <n v="1000000"/>
    <s v="COB"/>
    <s v="FPC"/>
    <n v="10384"/>
    <n v="2596"/>
    <n v="20.560320000000001"/>
    <n v="291.95654400000001"/>
    <n v="1.2217753979470496"/>
    <n v="61.680960000000013"/>
  </r>
  <r>
    <x v="1"/>
    <x v="3"/>
    <x v="2"/>
    <x v="0"/>
    <s v="Macbook Pro"/>
    <s v="LGD/Sharp"/>
    <n v="16.2"/>
    <s v="3456 x 2234"/>
    <n v="1000000"/>
    <s v="COB"/>
    <s v="FPC"/>
    <n v="10384"/>
    <n v="2596"/>
    <n v="19.037333"/>
    <n v="308.4047946"/>
    <n v="1.4695459466606373"/>
    <n v="57.111999000000012"/>
  </r>
  <r>
    <x v="1"/>
    <x v="3"/>
    <x v="2"/>
    <x v="13"/>
    <s v="AERO 16"/>
    <s v="AUO"/>
    <n v="16"/>
    <s v="2560 x 1600"/>
    <n v="1000000"/>
    <s v="COB"/>
    <s v="FPC"/>
    <n v="4000"/>
    <n v="1152"/>
    <n v="1.1733E-2"/>
    <n v="0.18772800000000001"/>
    <n v="8.7093642412584263E-4"/>
    <n v="3.5199000000000008E-2"/>
  </r>
  <r>
    <x v="1"/>
    <x v="3"/>
    <x v="2"/>
    <x v="13"/>
    <s v="AERO 17"/>
    <s v="AUO"/>
    <n v="17.3"/>
    <s v="3840 x 2160"/>
    <n v="1000000"/>
    <s v="COB"/>
    <s v="FPC"/>
    <n v="4000"/>
    <n v="1152"/>
    <n v="1.1733E-2"/>
    <n v="0.20298090000000002"/>
    <n v="9.6805782855932578E-4"/>
    <n v="3.5199000000000008E-2"/>
  </r>
  <r>
    <x v="1"/>
    <x v="3"/>
    <x v="2"/>
    <x v="3"/>
    <s v="Creator Z16"/>
    <s v="AUO"/>
    <n v="16"/>
    <s v="2560 x 1600"/>
    <n v="1000000"/>
    <s v="COB"/>
    <s v="FPC"/>
    <n v="4000"/>
    <n v="1152"/>
    <n v="1.1733E-2"/>
    <n v="0.18772800000000001"/>
    <n v="8.7093642412584263E-4"/>
    <n v="3.5199000000000008E-2"/>
  </r>
  <r>
    <x v="1"/>
    <x v="3"/>
    <x v="2"/>
    <x v="3"/>
    <s v="Creator 17&quot;"/>
    <s v="AUO"/>
    <n v="17.3"/>
    <s v="3840 x 2160"/>
    <n v="1000000"/>
    <s v="COB"/>
    <s v="FPC"/>
    <n v="10000"/>
    <n v="240"/>
    <n v="5.8666999999999997E-2"/>
    <n v="1.0149391000000001"/>
    <n v="4.8404541573416823E-3"/>
    <n v="0.17600100000000002"/>
  </r>
  <r>
    <x v="1"/>
    <x v="3"/>
    <x v="3"/>
    <x v="0"/>
    <s v="iPad Pro"/>
    <s v="LGD/Sharp"/>
    <n v="12.9"/>
    <s v="2732 x 2048"/>
    <n v="1000000"/>
    <s v="COB"/>
    <s v="FPC"/>
    <n v="10384"/>
    <n v="2596"/>
    <n v="28.936747"/>
    <n v="373.28403630000003"/>
    <n v="1.4910025595793228"/>
    <n v="86.810241000000019"/>
  </r>
  <r>
    <x v="1"/>
    <x v="3"/>
    <x v="1"/>
    <x v="4"/>
    <s v="55E8G"/>
    <s v="Open Cell"/>
    <n v="55"/>
    <s v="3840 x 2160"/>
    <n v="400000"/>
    <s v="POB"/>
    <s v="PCB"/>
    <n v="2000"/>
    <n v="200"/>
    <n v="2.464E-3"/>
    <n v="0.13552"/>
    <n v="2.0547836763916911E-3"/>
    <n v="7.392000000000001E-3"/>
  </r>
  <r>
    <x v="1"/>
    <x v="3"/>
    <x v="1"/>
    <x v="4"/>
    <s v="65E8G"/>
    <s v="Open Cell"/>
    <n v="65"/>
    <s v="3840 x 2160"/>
    <n v="400000"/>
    <s v="POB"/>
    <s v="PCB"/>
    <n v="9504"/>
    <n v="792"/>
    <n v="1.8294999999999999E-2"/>
    <n v="1.1891749999999999"/>
    <n v="2.1308807769970326E-2"/>
    <n v="5.4885000000000003E-2"/>
  </r>
  <r>
    <x v="1"/>
    <x v="3"/>
    <x v="1"/>
    <x v="4"/>
    <s v="75U9G"/>
    <s v="Open Cell"/>
    <n v="75"/>
    <s v="3840 x 2160"/>
    <n v="400000"/>
    <s v="POB"/>
    <s v="PCB"/>
    <n v="15360"/>
    <n v="1280"/>
    <n v="1.0644000000000001E-2"/>
    <n v="0.79830000000000001"/>
    <n v="1.6505451817210685E-2"/>
    <n v="3.1932000000000009E-2"/>
  </r>
  <r>
    <x v="1"/>
    <x v="3"/>
    <x v="1"/>
    <x v="4"/>
    <s v="75U9G"/>
    <s v="Open Cell"/>
    <n v="85"/>
    <s v="3840 x 2160"/>
    <n v="400000"/>
    <s v="POB"/>
    <s v="PCB"/>
    <n v="15360"/>
    <n v="1280"/>
    <n v="2.3649999999999999E-3"/>
    <n v="0.20102499999999998"/>
    <n v="4.7105218319287833E-3"/>
    <n v="7.0950000000000006E-3"/>
  </r>
  <r>
    <x v="1"/>
    <x v="3"/>
    <x v="1"/>
    <x v="4"/>
    <m/>
    <s v="Open Cell"/>
    <n v="85"/>
    <s v="7680 x 4320"/>
    <n v="400000"/>
    <s v="POB"/>
    <s v="PCB"/>
    <n v="21060"/>
    <n v="2340"/>
    <n v="6.4859999999999996E-3"/>
    <n v="0.55130999999999997"/>
    <n v="1.2918581227014834E-2"/>
    <n v="1.9458000000000003E-2"/>
  </r>
  <r>
    <x v="1"/>
    <x v="3"/>
    <x v="1"/>
    <x v="8"/>
    <s v="V75"/>
    <s v="BOE"/>
    <n v="75"/>
    <s v="3840 x 2160"/>
    <n v="1000000"/>
    <s v="COB"/>
    <s v="PCB"/>
    <n v="46080"/>
    <n v="2880"/>
    <n v="3.5482E-2"/>
    <n v="2.6611500000000001"/>
    <n v="5.5021274086646879E-2"/>
    <n v="0.10644600000000001"/>
  </r>
  <r>
    <x v="1"/>
    <x v="3"/>
    <x v="1"/>
    <x v="8"/>
    <s v="V75"/>
    <s v="BOE"/>
    <n v="85"/>
    <s v="7680 x 4320"/>
    <n v="1000000"/>
    <s v="COB"/>
    <s v="PCB"/>
    <n v="46080"/>
    <n v="2880"/>
    <n v="9.2252000000000001E-2"/>
    <n v="7.8414200000000003"/>
    <n v="0.18374421143302078"/>
    <n v="0.27675600000000006"/>
  </r>
  <r>
    <x v="1"/>
    <x v="3"/>
    <x v="1"/>
    <x v="9"/>
    <m/>
    <s v="Open Cell"/>
    <n v="65"/>
    <s v="3840 x 2160"/>
    <n v="1000000"/>
    <s v="COB"/>
    <s v="PCB"/>
    <n v="16384"/>
    <n v="1000"/>
    <n v="0.16894899999999999"/>
    <n v="10.981684999999999"/>
    <n v="0.19678063754734718"/>
    <n v="0.50684700000000005"/>
  </r>
  <r>
    <x v="1"/>
    <x v="3"/>
    <x v="1"/>
    <x v="9"/>
    <m/>
    <s v="Open Cell"/>
    <n v="65"/>
    <s v="7680 x 4320"/>
    <n v="1000000"/>
    <s v="COB"/>
    <s v="PCB"/>
    <n v="12000"/>
    <n v="1000"/>
    <n v="4.287E-3"/>
    <n v="0.27865499999999999"/>
    <n v="4.9932144799050447E-3"/>
    <n v="1.2861000000000003E-2"/>
  </r>
  <r>
    <x v="1"/>
    <x v="3"/>
    <x v="1"/>
    <x v="9"/>
    <m/>
    <s v="Open Cell"/>
    <n v="75"/>
    <s v="3840 x 2160"/>
    <n v="1000000"/>
    <s v="COB"/>
    <s v="PCB"/>
    <n v="12000"/>
    <n v="1000"/>
    <n v="0.13941300000000001"/>
    <n v="10.455975"/>
    <n v="0.21618513286290802"/>
    <n v="0.41823900000000008"/>
  </r>
  <r>
    <x v="1"/>
    <x v="3"/>
    <x v="1"/>
    <x v="9"/>
    <m/>
    <s v="Open Cell"/>
    <n v="75"/>
    <s v="7680 x 4320"/>
    <n v="1000000"/>
    <s v="COB"/>
    <s v="PCB"/>
    <n v="16000"/>
    <n v="2000"/>
    <n v="8.3280000000000003E-3"/>
    <n v="0.62460000000000004"/>
    <n v="1.2914073913353117E-2"/>
    <n v="2.4984000000000006E-2"/>
  </r>
  <r>
    <x v="1"/>
    <x v="3"/>
    <x v="1"/>
    <x v="9"/>
    <m/>
    <s v="Open Cell"/>
    <n v="86"/>
    <s v="3840 x 2160"/>
    <n v="1000000"/>
    <s v="COB"/>
    <s v="PCB"/>
    <n v="18000"/>
    <n v="1200"/>
    <n v="6.2204000000000002E-2"/>
    <n v="5.3495439999999999"/>
    <n v="0.12682802794772513"/>
    <n v="0.18661200000000003"/>
  </r>
  <r>
    <x v="1"/>
    <x v="3"/>
    <x v="1"/>
    <x v="9"/>
    <m/>
    <s v="Open Cell"/>
    <n v="86"/>
    <s v="7680 x 4320"/>
    <n v="1000000"/>
    <s v="COB"/>
    <s v="PCB"/>
    <n v="28800"/>
    <n v="2400"/>
    <n v="1.1529999999999999E-3"/>
    <n v="9.9157999999999996E-2"/>
    <n v="2.3508571188947183E-3"/>
    <n v="3.4590000000000003E-3"/>
  </r>
  <r>
    <x v="1"/>
    <x v="3"/>
    <x v="1"/>
    <x v="5"/>
    <s v="2021 Model"/>
    <s v="Open Cell"/>
    <n v="43"/>
    <s v="3840 x 2160"/>
    <n v="1000000"/>
    <s v="COB"/>
    <s v="PCB"/>
    <n v="3976.0896000000002"/>
    <n v="331.3408"/>
    <n v="7.7213000000000004E-2"/>
    <n v="3.3201590000000003"/>
    <n v="3.9357487146838226E-2"/>
    <n v="0.23163900000000004"/>
  </r>
  <r>
    <x v="1"/>
    <x v="3"/>
    <x v="1"/>
    <x v="5"/>
    <s v="2021 Model"/>
    <s v="Open Cell"/>
    <n v="50"/>
    <s v="3840 x 2160"/>
    <n v="1000000"/>
    <s v="COB"/>
    <s v="PCB"/>
    <n v="5376"/>
    <n v="448"/>
    <n v="0.47291499999999997"/>
    <n v="23.64575"/>
    <n v="0.32592908873590504"/>
    <n v="1.4187450000000001"/>
  </r>
  <r>
    <x v="1"/>
    <x v="3"/>
    <x v="1"/>
    <x v="5"/>
    <s v="2021 Model"/>
    <s v="Open Cell"/>
    <n v="55"/>
    <s v="3840 x 2160"/>
    <n v="1000000"/>
    <s v="COB"/>
    <s v="PCB"/>
    <n v="6912"/>
    <n v="576"/>
    <n v="2.0538419999999999"/>
    <n v="112.96131"/>
    <n v="1.7127439186232403"/>
    <n v="6.1615260000000012"/>
  </r>
  <r>
    <x v="1"/>
    <x v="3"/>
    <x v="1"/>
    <x v="5"/>
    <s v="2021 Model"/>
    <s v="Open Cell"/>
    <n v="55"/>
    <s v="7680 x 4320"/>
    <n v="1000000"/>
    <s v="COB"/>
    <s v="PCB"/>
    <n v="8660.4497041420109"/>
    <n v="962.27218934911241"/>
    <n v="0.100268"/>
    <n v="5.5147399999999998"/>
    <n v="8.3615685740439163E-2"/>
    <n v="0.30080400000000002"/>
  </r>
  <r>
    <x v="1"/>
    <x v="3"/>
    <x v="1"/>
    <x v="5"/>
    <s v="2021 Model"/>
    <s v="Open Cell"/>
    <n v="65"/>
    <s v="3840 x 2160"/>
    <n v="1000000"/>
    <s v="COB"/>
    <s v="PCB"/>
    <n v="9504"/>
    <n v="792"/>
    <n v="2.758902"/>
    <n v="179.32863"/>
    <n v="3.2133868474548604"/>
    <n v="8.2767060000000008"/>
  </r>
  <r>
    <x v="1"/>
    <x v="3"/>
    <x v="1"/>
    <x v="5"/>
    <s v="2021 Model"/>
    <s v="Open Cell"/>
    <n v="65"/>
    <s v="7680 x 4320"/>
    <n v="1000000"/>
    <s v="COB"/>
    <s v="PCB"/>
    <n v="12096"/>
    <n v="1344"/>
    <n v="0.42492000000000002"/>
    <n v="27.619800000000001"/>
    <n v="0.49491875362753712"/>
    <n v="1.2747600000000003"/>
  </r>
  <r>
    <x v="1"/>
    <x v="3"/>
    <x v="1"/>
    <x v="5"/>
    <s v="2021 Model"/>
    <s v="Open Cell"/>
    <n v="75"/>
    <s v="3840 x 2160"/>
    <n v="1000000"/>
    <s v="COB"/>
    <s v="PCB"/>
    <n v="12000"/>
    <n v="1000"/>
    <n v="1.595194"/>
    <n v="119.63955"/>
    <n v="2.4736375146658758"/>
    <n v="4.7855820000000007"/>
  </r>
  <r>
    <x v="1"/>
    <x v="3"/>
    <x v="1"/>
    <x v="5"/>
    <s v="2021 Model"/>
    <s v="Open Cell"/>
    <n v="75"/>
    <s v="7680 x 4320"/>
    <n v="1000000"/>
    <s v="COB"/>
    <s v="PCB"/>
    <n v="17279.640575999994"/>
    <n v="1919.9600639999994"/>
    <n v="0.35844500000000001"/>
    <n v="26.883375000000001"/>
    <n v="0.55583396059940648"/>
    <n v="1.0753350000000002"/>
  </r>
  <r>
    <x v="1"/>
    <x v="3"/>
    <x v="1"/>
    <x v="5"/>
    <s v="2021 Model"/>
    <s v="Open Cell"/>
    <n v="85"/>
    <s v="3840 x 2160"/>
    <n v="1000000"/>
    <s v="COB"/>
    <s v="PCB"/>
    <n v="15840"/>
    <n v="1320"/>
    <n v="1.0839780000000001"/>
    <n v="92.138130000000004"/>
    <n v="2.1590283443257925"/>
    <n v="3.2519340000000008"/>
  </r>
  <r>
    <x v="1"/>
    <x v="3"/>
    <x v="1"/>
    <x v="5"/>
    <s v="2021 Model"/>
    <s v="Open Cell"/>
    <n v="85"/>
    <s v="7680 x 4320"/>
    <n v="1000000"/>
    <s v="COB"/>
    <s v="PCB"/>
    <n v="21060"/>
    <n v="2340"/>
    <n v="0.42165399999999997"/>
    <n v="35.840589999999999"/>
    <n v="0.83983525265120462"/>
    <n v="1.2649620000000001"/>
  </r>
  <r>
    <x v="1"/>
    <x v="3"/>
    <x v="1"/>
    <x v="5"/>
    <s v="2021 Model"/>
    <s v="Open Cell"/>
    <n v="98"/>
    <s v="3840 x 2160"/>
    <n v="1000000"/>
    <s v="COB"/>
    <s v="PCB"/>
    <n v="21055.689965397924"/>
    <n v="1754.640830449827"/>
    <n v="0.105611"/>
    <n v="10.349878"/>
    <n v="0.2796155570422959"/>
    <n v="0.31683300000000003"/>
  </r>
  <r>
    <x v="1"/>
    <x v="3"/>
    <x v="1"/>
    <x v="14"/>
    <s v="XLED EP1 55"/>
    <s v="Open Cell"/>
    <n v="55"/>
    <s v="3840 x 2160"/>
    <m/>
    <s v="COB"/>
    <s v="PCB"/>
    <n v="8000"/>
    <n v="2000"/>
    <n v="2.3466999999999998E-2"/>
    <n v="1.2906849999999999"/>
    <n v="1.956964632056973E-2"/>
    <n v="7.0401000000000005E-2"/>
  </r>
  <r>
    <x v="1"/>
    <x v="3"/>
    <x v="1"/>
    <x v="14"/>
    <s v="XLED EP1 65"/>
    <s v="Open Cell"/>
    <n v="65"/>
    <s v="3840 x 2160"/>
    <m/>
    <s v="COB"/>
    <s v="PCB"/>
    <n v="8000"/>
    <n v="2000"/>
    <n v="0.1056"/>
    <n v="6.8639999999999999"/>
    <n v="0.12299590601305638"/>
    <n v="0.31680000000000003"/>
  </r>
  <r>
    <x v="1"/>
    <x v="3"/>
    <x v="1"/>
    <x v="14"/>
    <s v="XLED DX1"/>
    <s v="Open Cell"/>
    <n v="65"/>
    <s v="7680 x 4320"/>
    <n v="1000000"/>
    <s v="COB"/>
    <s v="PCB"/>
    <n v="12096"/>
    <n v="1344"/>
    <n v="8.8699999999999994E-3"/>
    <n v="0.57655000000000001"/>
    <n v="1.0331190211513352E-2"/>
    <n v="2.6610000000000002E-2"/>
  </r>
  <r>
    <x v="1"/>
    <x v="3"/>
    <x v="1"/>
    <x v="14"/>
    <s v="XLED DX1"/>
    <s v="Open Cell"/>
    <n v="75"/>
    <s v="7680 x 4320"/>
    <n v="1000000"/>
    <s v="COB"/>
    <s v="PCB"/>
    <n v="17279.640575999994"/>
    <n v="1919.9600639999994"/>
    <n v="1.0137E-2"/>
    <n v="0.76027500000000003"/>
    <n v="1.5719256395252224E-2"/>
    <n v="3.0411000000000004E-2"/>
  </r>
  <r>
    <x v="1"/>
    <x v="3"/>
    <x v="1"/>
    <x v="14"/>
    <s v="XLED DX1"/>
    <s v="Open Cell"/>
    <n v="85"/>
    <s v="7680 x 4320"/>
    <n v="1000000"/>
    <s v="COB"/>
    <s v="PCB"/>
    <n v="21060"/>
    <n v="2340"/>
    <n v="3.0890000000000002E-3"/>
    <n v="0.26256499999999999"/>
    <n v="6.1525589593353115E-3"/>
    <n v="9.2670000000000027E-3"/>
  </r>
  <r>
    <x v="1"/>
    <x v="3"/>
    <x v="1"/>
    <x v="6"/>
    <s v="Q70"/>
    <s v="Open Cell"/>
    <n v="75"/>
    <s v="3840 x 2160"/>
    <n v="1000000"/>
    <s v="POB"/>
    <s v="PCB"/>
    <n v="4000"/>
    <n v="252"/>
    <n v="1.232E-3"/>
    <n v="9.2399999999999996E-2"/>
    <n v="1.910439368545994E-3"/>
    <n v="3.6960000000000005E-3"/>
  </r>
  <r>
    <x v="1"/>
    <x v="3"/>
    <x v="1"/>
    <x v="6"/>
    <m/>
    <s v="Open Cell"/>
    <n v="86"/>
    <s v="3840 x 2160"/>
    <n v="1000000"/>
    <s v="POB"/>
    <s v="PCB"/>
    <n v="8000"/>
    <n v="576"/>
    <n v="6.1600000000000001E-4"/>
    <n v="5.2976000000000002E-2"/>
    <n v="1.2559652950903267E-3"/>
    <n v="1.8480000000000003E-3"/>
  </r>
  <r>
    <x v="1"/>
    <x v="3"/>
    <x v="1"/>
    <x v="1"/>
    <s v="65R635"/>
    <s v="ChinaStar"/>
    <n v="65"/>
    <s v="3840 x 2160"/>
    <n v="1000000"/>
    <s v="POB"/>
    <s v="PCB"/>
    <n v="2560"/>
    <n v="160"/>
    <n v="0.23536099999999999"/>
    <n v="15.298464999999998"/>
    <n v="0.2741329491963917"/>
    <n v="0.70608300000000002"/>
  </r>
  <r>
    <x v="1"/>
    <x v="3"/>
    <x v="1"/>
    <x v="1"/>
    <s v="75R635"/>
    <s v="ChinaStar"/>
    <n v="75"/>
    <s v="3840 x 2160"/>
    <n v="1000000"/>
    <s v="POB"/>
    <s v="PCB"/>
    <n v="3840"/>
    <n v="240"/>
    <n v="6.2093000000000002E-2"/>
    <n v="4.6569750000000001"/>
    <n v="9.6286454310979222E-2"/>
    <n v="0.18627900000000003"/>
  </r>
  <r>
    <x v="1"/>
    <x v="3"/>
    <x v="1"/>
    <x v="1"/>
    <s v="75R648"/>
    <s v="ChinaStar"/>
    <n v="75"/>
    <s v="7680 x 4320"/>
    <n v="1000000"/>
    <s v="COB"/>
    <s v="PCB"/>
    <n v="40000"/>
    <n v="1000"/>
    <n v="6.1599999999999997E-3"/>
    <n v="0.46199999999999997"/>
    <n v="9.5521968427299715E-3"/>
    <n v="1.8480000000000003E-2"/>
  </r>
  <r>
    <x v="1"/>
    <x v="3"/>
    <x v="1"/>
    <x v="1"/>
    <s v="85X12"/>
    <s v="ChinaStar"/>
    <n v="85"/>
    <s v="7680 x 4320"/>
    <n v="1000000"/>
    <s v="COB"/>
    <s v="PCB"/>
    <n v="96000"/>
    <n v="1920"/>
    <n v="0.47308800000000001"/>
    <n v="40.212479999999999"/>
    <n v="0.94227964161671207"/>
    <n v="1.4192640000000003"/>
  </r>
  <r>
    <x v="1"/>
    <x v="3"/>
    <x v="1"/>
    <x v="1"/>
    <s v="55R635"/>
    <s v="Open Cell"/>
    <n v="55"/>
    <s v="3840 x 2160"/>
    <n v="1000000"/>
    <s v="POB"/>
    <s v="PCB"/>
    <n v="2048"/>
    <n v="128"/>
    <n v="5.1409000000000003E-2"/>
    <n v="2.8274950000000003"/>
    <n v="4.2871093352118694E-2"/>
    <n v="0.15422700000000003"/>
  </r>
  <r>
    <x v="1"/>
    <x v="3"/>
    <x v="1"/>
    <x v="1"/>
    <m/>
    <s v="Open Cell"/>
    <n v="98"/>
    <s v="3840 x 2160"/>
    <n v="1000000"/>
    <s v="POB"/>
    <s v="PCB"/>
    <n v="5120"/>
    <n v="320"/>
    <n v="8.6730000000000002E-3"/>
    <n v="0.84995399999999999"/>
    <n v="2.2962624406812102E-2"/>
    <n v="2.6019000000000004E-2"/>
  </r>
  <r>
    <x v="1"/>
    <x v="3"/>
    <x v="1"/>
    <x v="1"/>
    <m/>
    <s v="Open Cell"/>
    <n v="98"/>
    <s v="7680 x 4320"/>
    <n v="1000000"/>
    <s v="COB"/>
    <s v="PCB"/>
    <n v="96000"/>
    <n v="1920"/>
    <n v="8.8704000000000005E-2"/>
    <n v="8.6929920000000003"/>
    <n v="0.23485260410260128"/>
    <n v="0.26611200000000007"/>
  </r>
  <r>
    <x v="2"/>
    <x v="0"/>
    <x v="0"/>
    <x v="7"/>
    <s v="X32 (Predator)"/>
    <s v="AUO"/>
    <n v="31.5"/>
    <s v="3840 x 2160"/>
    <n v="1000000"/>
    <s v="POB"/>
    <s v="PCB"/>
    <n v="2304"/>
    <n v="1152"/>
    <n v="9.5039999999999999E-2"/>
    <n v="2.99376"/>
    <n v="2.5997258927173885E-2"/>
    <n v="0.26801280000000005"/>
  </r>
  <r>
    <x v="2"/>
    <x v="0"/>
    <x v="0"/>
    <x v="10"/>
    <s v="AG274QXM"/>
    <s v="LGD"/>
    <n v="27"/>
    <s v="3840 x 2160"/>
    <n v="80000000"/>
    <s v="POB"/>
    <s v="PCB"/>
    <n v="2304"/>
    <n v="576"/>
    <n v="0.15840000000000001"/>
    <n v="4.2768000000000006"/>
    <n v="3.1833378278172106E-2"/>
    <n v="0.44668800000000008"/>
  </r>
  <r>
    <x v="2"/>
    <x v="0"/>
    <x v="0"/>
    <x v="0"/>
    <s v="XDR"/>
    <s v="LGD"/>
    <n v="31.5"/>
    <s v="6016 x 3384"/>
    <n v="1000000"/>
    <s v="POB"/>
    <s v="PCB"/>
    <n v="576"/>
    <n v="576"/>
    <n v="1.584E-2"/>
    <n v="0.49896000000000001"/>
    <n v="4.3328764878623142E-3"/>
    <n v="4.4668800000000002E-2"/>
  </r>
  <r>
    <x v="2"/>
    <x v="0"/>
    <x v="0"/>
    <x v="2"/>
    <s v="PA32UCX"/>
    <s v="AUO"/>
    <n v="31.5"/>
    <s v="3840 x 2160"/>
    <n v="1000000"/>
    <s v="POB"/>
    <s v="PCB"/>
    <n v="5000"/>
    <n v="1152"/>
    <n v="0.27500000000000002"/>
    <n v="8.6625000000000014"/>
    <n v="7.5223550136498507E-2"/>
    <n v="0.77550000000000019"/>
  </r>
  <r>
    <x v="2"/>
    <x v="0"/>
    <x v="0"/>
    <x v="2"/>
    <s v="PG32UQX"/>
    <s v="AUO"/>
    <n v="31.5"/>
    <s v="3840 x 2160"/>
    <n v="1000000"/>
    <s v="POB"/>
    <s v="PCB"/>
    <n v="4608"/>
    <n v="576"/>
    <n v="0.31680000000000003"/>
    <n v="9.9792000000000005"/>
    <n v="8.665752975724629E-2"/>
    <n v="0.89337600000000017"/>
  </r>
  <r>
    <x v="2"/>
    <x v="0"/>
    <x v="0"/>
    <x v="11"/>
    <s v="UltraSharp UP3221Q"/>
    <s v="LGD"/>
    <n v="31.5"/>
    <s v="3840 x 2160"/>
    <n v="1000000"/>
    <s v="POB"/>
    <s v="PCB"/>
    <n v="5000"/>
    <n v="1152"/>
    <n v="6.8750000000000006E-2"/>
    <n v="2.1656250000000004"/>
    <n v="1.8805887534124627E-2"/>
    <n v="0.19387500000000005"/>
  </r>
  <r>
    <x v="2"/>
    <x v="0"/>
    <x v="0"/>
    <x v="12"/>
    <s v="279P2MRX"/>
    <s v="LGD"/>
    <n v="27"/>
    <s v="3840 x 2160"/>
    <n v="80000000"/>
    <s v="POB"/>
    <s v="PCB"/>
    <n v="2304"/>
    <n v="576"/>
    <n v="4.752E-2"/>
    <n v="1.28304"/>
    <n v="9.5500134834516307E-3"/>
    <n v="0.13400640000000003"/>
  </r>
  <r>
    <x v="2"/>
    <x v="0"/>
    <x v="0"/>
    <x v="5"/>
    <s v="Odyssey Neo G9"/>
    <s v="CSOT"/>
    <n v="49"/>
    <s v="5120 x 1440"/>
    <n v="1000000"/>
    <s v="POB"/>
    <s v="PCB"/>
    <n v="5000"/>
    <n v="1152"/>
    <n v="0.10312499999999999"/>
    <n v="5.0531249999999996"/>
    <n v="4.1634539413574645E-2"/>
    <n v="0.29081250000000003"/>
  </r>
  <r>
    <x v="2"/>
    <x v="0"/>
    <x v="2"/>
    <x v="7"/>
    <s v="PREDATOR HELIOS 500"/>
    <s v="AUO"/>
    <n v="17.3"/>
    <s v="3840 x 2160"/>
    <n v="1000000"/>
    <s v="COB"/>
    <s v="FPC"/>
    <n v="4000"/>
    <n v="1152"/>
    <n v="1.6500000000000001E-2"/>
    <n v="0.28545000000000004"/>
    <n v="1.3613699966955489E-3"/>
    <n v="4.6530000000000009E-2"/>
  </r>
  <r>
    <x v="2"/>
    <x v="0"/>
    <x v="2"/>
    <x v="0"/>
    <s v="Macbook"/>
    <s v="LGD/Sharp"/>
    <n v="14.2"/>
    <s v="3024 x 1964"/>
    <n v="1000000"/>
    <s v="COB"/>
    <s v="FPC"/>
    <n v="10384"/>
    <n v="2596"/>
    <n v="22.273679999999999"/>
    <n v="316.28625599999998"/>
    <n v="1.3235900144426371"/>
    <n v="62.811777600000006"/>
  </r>
  <r>
    <x v="2"/>
    <x v="0"/>
    <x v="2"/>
    <x v="0"/>
    <s v="Macbook Pro"/>
    <s v="LGD/Sharp"/>
    <n v="16.2"/>
    <s v="3456 x 2234"/>
    <n v="1000000"/>
    <s v="COB"/>
    <s v="FPC"/>
    <n v="10384"/>
    <n v="2596"/>
    <n v="19.9892"/>
    <n v="323.82504"/>
    <n v="1.5430232710111658"/>
    <n v="56.369544000000005"/>
  </r>
  <r>
    <x v="2"/>
    <x v="0"/>
    <x v="2"/>
    <x v="2"/>
    <s v="ROG Zephyrus Duo 16"/>
    <s v="AUO"/>
    <n v="16.2"/>
    <s v="3456 x 2234"/>
    <n v="1000000"/>
    <s v="COB"/>
    <s v="FPC"/>
    <n v="4000"/>
    <n v="512"/>
    <n v="5.4999999999999997E-3"/>
    <n v="8.9099999999999985E-2"/>
    <n v="4.2456066228570483E-4"/>
    <n v="1.5510000000000001E-2"/>
  </r>
  <r>
    <x v="2"/>
    <x v="0"/>
    <x v="2"/>
    <x v="13"/>
    <s v="AERO 16"/>
    <s v="AUO"/>
    <n v="16"/>
    <s v="2560 x 1600"/>
    <n v="1000000"/>
    <s v="COB"/>
    <s v="FPC"/>
    <n v="4000"/>
    <n v="1152"/>
    <n v="2.75E-2"/>
    <n v="0.44"/>
    <n v="2.041315235955056E-3"/>
    <n v="7.7550000000000008E-2"/>
  </r>
  <r>
    <x v="2"/>
    <x v="0"/>
    <x v="2"/>
    <x v="13"/>
    <s v="AERO 17"/>
    <s v="AUO"/>
    <n v="17.3"/>
    <s v="3840 x 2160"/>
    <n v="1000000"/>
    <s v="COB"/>
    <s v="FPC"/>
    <n v="4000"/>
    <n v="1152"/>
    <n v="2.75E-2"/>
    <n v="0.47575000000000001"/>
    <n v="2.2689499944925813E-3"/>
    <n v="7.7550000000000008E-2"/>
  </r>
  <r>
    <x v="2"/>
    <x v="0"/>
    <x v="2"/>
    <x v="3"/>
    <s v="Creator Z16"/>
    <s v="AUO"/>
    <n v="16"/>
    <s v="2560 x 1600"/>
    <n v="1000000"/>
    <s v="COB"/>
    <s v="FPC"/>
    <n v="4000"/>
    <n v="1152"/>
    <n v="2.4750000000000001E-2"/>
    <n v="0.39600000000000002"/>
    <n v="1.8371837123595505E-3"/>
    <n v="6.979500000000001E-2"/>
  </r>
  <r>
    <x v="2"/>
    <x v="0"/>
    <x v="2"/>
    <x v="3"/>
    <s v="Creator 17&quot;"/>
    <s v="AUO"/>
    <n v="17.3"/>
    <s v="3840 x 2160"/>
    <n v="1000000"/>
    <s v="COB"/>
    <s v="FPC"/>
    <n v="10000"/>
    <n v="240"/>
    <n v="5.5E-2"/>
    <n v="0.95150000000000001"/>
    <n v="4.5378999889851626E-3"/>
    <n v="0.15510000000000002"/>
  </r>
  <r>
    <x v="2"/>
    <x v="0"/>
    <x v="3"/>
    <x v="0"/>
    <s v="iPad Pro"/>
    <s v="LGD/Sharp"/>
    <n v="12.9"/>
    <s v="2732 x 2048"/>
    <n v="1000000"/>
    <s v="COB"/>
    <s v="FPC"/>
    <n v="10384"/>
    <n v="2596"/>
    <n v="16.27692"/>
    <n v="209.97226800000001"/>
    <n v="0.83868893010219392"/>
    <n v="45.900914400000005"/>
  </r>
  <r>
    <x v="2"/>
    <x v="0"/>
    <x v="1"/>
    <x v="15"/>
    <m/>
    <s v="Open Cell"/>
    <n v="65"/>
    <s v="3840 x 2160"/>
    <n v="1000000"/>
    <s v="POB"/>
    <s v="PCB"/>
    <n v="9216"/>
    <n v="576"/>
    <n v="2.6610000000000002E-3"/>
    <n v="0.17296500000000001"/>
    <n v="3.099357063454006E-3"/>
    <n v="7.504020000000001E-3"/>
  </r>
  <r>
    <x v="2"/>
    <x v="0"/>
    <x v="1"/>
    <x v="4"/>
    <s v="55E8G"/>
    <s v="Open Cell"/>
    <n v="55"/>
    <s v="3840 x 2160"/>
    <n v="400000"/>
    <s v="POB"/>
    <s v="PCB"/>
    <n v="2000"/>
    <n v="200"/>
    <n v="1.0395E-2"/>
    <n v="0.57172500000000004"/>
    <n v="8.6686186347774471E-3"/>
    <n v="2.9313900000000004E-2"/>
  </r>
  <r>
    <x v="2"/>
    <x v="0"/>
    <x v="1"/>
    <x v="4"/>
    <s v="65E8G"/>
    <s v="Open Cell"/>
    <n v="65"/>
    <s v="3840 x 2160"/>
    <n v="400000"/>
    <s v="POB"/>
    <s v="PCB"/>
    <n v="9504"/>
    <n v="792"/>
    <n v="4.5418E-2"/>
    <n v="2.9521700000000002"/>
    <n v="5.2899886925198814E-2"/>
    <n v="0.12807876000000001"/>
  </r>
  <r>
    <x v="2"/>
    <x v="0"/>
    <x v="1"/>
    <x v="4"/>
    <s v="75U9G"/>
    <s v="Open Cell"/>
    <n v="75"/>
    <s v="3840 x 2160"/>
    <n v="400000"/>
    <s v="POB"/>
    <s v="PCB"/>
    <n v="15360"/>
    <n v="1280"/>
    <n v="2.5281000000000001E-2"/>
    <n v="1.8960750000000002"/>
    <n v="3.9202774087833833E-2"/>
    <n v="7.1292420000000009E-2"/>
  </r>
  <r>
    <x v="2"/>
    <x v="0"/>
    <x v="1"/>
    <x v="4"/>
    <m/>
    <s v="Open Cell"/>
    <n v="85"/>
    <s v="7680 x 4320"/>
    <n v="400000"/>
    <s v="POB"/>
    <s v="PCB"/>
    <n v="21060"/>
    <n v="2340"/>
    <n v="3.0409999999999999E-3"/>
    <n v="0.25848499999999996"/>
    <n v="6.0569542879050442E-3"/>
    <n v="8.5756200000000008E-3"/>
  </r>
  <r>
    <x v="2"/>
    <x v="0"/>
    <x v="1"/>
    <x v="8"/>
    <s v="V75"/>
    <s v="BOE"/>
    <n v="75"/>
    <s v="3840 x 2160"/>
    <n v="1000000"/>
    <s v="COB"/>
    <s v="PCB"/>
    <n v="46080"/>
    <n v="2880"/>
    <n v="5.3221999999999998E-2"/>
    <n v="3.9916499999999999"/>
    <n v="8.2530360448664686E-2"/>
    <n v="0.15008604"/>
  </r>
  <r>
    <x v="2"/>
    <x v="0"/>
    <x v="1"/>
    <x v="8"/>
    <s v="V75"/>
    <s v="BOE"/>
    <n v="85"/>
    <s v="7680 x 4320"/>
    <n v="1000000"/>
    <s v="COB"/>
    <s v="PCB"/>
    <n v="46080"/>
    <n v="2880"/>
    <n v="7.3180999999999996E-2"/>
    <n v="6.2203849999999994"/>
    <n v="0.14575928041538275"/>
    <n v="0.20637042"/>
  </r>
  <r>
    <x v="2"/>
    <x v="0"/>
    <x v="1"/>
    <x v="8"/>
    <s v="75R635"/>
    <m/>
    <n v="65"/>
    <s v="3840 x 2160"/>
    <n v="1000000"/>
    <s v="COB"/>
    <s v="PCB"/>
    <n v="37440"/>
    <n v="2340"/>
    <n v="2.1621999999999999E-2"/>
    <n v="1.40543"/>
    <n v="2.5183877649756676E-2"/>
    <n v="6.097404E-2"/>
  </r>
  <r>
    <x v="2"/>
    <x v="0"/>
    <x v="1"/>
    <x v="9"/>
    <m/>
    <s v="Open Cell"/>
    <n v="65"/>
    <s v="3840 x 2160"/>
    <n v="1000000"/>
    <s v="COB"/>
    <s v="PCB"/>
    <n v="16384"/>
    <n v="1000"/>
    <n v="0.24141699999999999"/>
    <n v="15.692105"/>
    <n v="0.28118657804880709"/>
    <n v="0.6807959400000001"/>
  </r>
  <r>
    <x v="2"/>
    <x v="0"/>
    <x v="1"/>
    <x v="9"/>
    <m/>
    <s v="Open Cell"/>
    <n v="65"/>
    <s v="7680 x 4320"/>
    <n v="1000000"/>
    <s v="COB"/>
    <s v="PCB"/>
    <n v="12000"/>
    <n v="1000"/>
    <n v="7.1000000000000002E-4"/>
    <n v="4.6150000000000004E-2"/>
    <n v="8.2696111050445105E-4"/>
    <n v="2.0022000000000004E-3"/>
  </r>
  <r>
    <x v="2"/>
    <x v="0"/>
    <x v="1"/>
    <x v="9"/>
    <m/>
    <s v="Open Cell"/>
    <n v="75"/>
    <s v="3840 x 2160"/>
    <n v="1000000"/>
    <s v="COB"/>
    <s v="PCB"/>
    <n v="12000"/>
    <n v="1000"/>
    <n v="7.8673000000000007E-2"/>
    <n v="5.9004750000000001"/>
    <n v="0.12199675035845697"/>
    <n v="0.22185786000000005"/>
  </r>
  <r>
    <x v="2"/>
    <x v="0"/>
    <x v="1"/>
    <x v="9"/>
    <m/>
    <s v="Open Cell"/>
    <n v="75"/>
    <s v="7680 x 4320"/>
    <n v="1000000"/>
    <s v="COB"/>
    <s v="PCB"/>
    <n v="16000"/>
    <n v="2000"/>
    <n v="5.0799999999999999E-4"/>
    <n v="3.8100000000000002E-2"/>
    <n v="7.8774610326409495E-4"/>
    <n v="1.43256E-3"/>
  </r>
  <r>
    <x v="2"/>
    <x v="0"/>
    <x v="1"/>
    <x v="9"/>
    <m/>
    <s v="Open Cell"/>
    <n v="86"/>
    <s v="3840 x 2160"/>
    <n v="1000000"/>
    <s v="COB"/>
    <s v="PCB"/>
    <n v="18000"/>
    <n v="1200"/>
    <n v="3.9787000000000003E-2"/>
    <n v="3.4216820000000001"/>
    <n v="8.1121901291816276E-2"/>
    <n v="0.11219934000000002"/>
  </r>
  <r>
    <x v="2"/>
    <x v="0"/>
    <x v="1"/>
    <x v="9"/>
    <m/>
    <s v="Open Cell"/>
    <n v="86"/>
    <s v="7680 x 4320"/>
    <n v="1000000"/>
    <s v="COB"/>
    <s v="PCB"/>
    <n v="28800"/>
    <n v="2400"/>
    <n v="2.4899999999999998E-4"/>
    <n v="2.1413999999999999E-2"/>
    <n v="5.0768727025566772E-4"/>
    <n v="7.0218000000000006E-4"/>
  </r>
  <r>
    <x v="2"/>
    <x v="0"/>
    <x v="1"/>
    <x v="5"/>
    <s v="2022 Model"/>
    <s v="Open Cell"/>
    <n v="43"/>
    <s v="3840 x 2160"/>
    <n v="1000000"/>
    <s v="COB"/>
    <s v="PCB"/>
    <n v="3614.6269090909086"/>
    <n v="301.21890909090905"/>
    <n v="0.13297"/>
    <n v="5.7177100000000003"/>
    <n v="6.7778289483831466E-2"/>
    <n v="0.37497540000000007"/>
  </r>
  <r>
    <x v="2"/>
    <x v="0"/>
    <x v="1"/>
    <x v="5"/>
    <s v="2022 Model"/>
    <s v="Open Cell"/>
    <n v="50"/>
    <s v="3840 x 2160"/>
    <n v="1000000"/>
    <s v="COB"/>
    <s v="PCB"/>
    <n v="4887.272727272727"/>
    <n v="407.27272727272725"/>
    <n v="0.38816499999999998"/>
    <n v="19.408249999999999"/>
    <n v="0.26752009289020773"/>
    <n v="1.0946253000000001"/>
  </r>
  <r>
    <x v="2"/>
    <x v="0"/>
    <x v="1"/>
    <x v="5"/>
    <s v="2022 Model"/>
    <s v="Open Cell"/>
    <n v="55"/>
    <s v="3840 x 2160"/>
    <n v="1000000"/>
    <s v="COB"/>
    <s v="PCB"/>
    <n v="6283.636363636364"/>
    <n v="523.63636363636363"/>
    <n v="1.2167460000000001"/>
    <n v="66.921030000000002"/>
    <n v="1.0146711928225995"/>
    <n v="3.4312237200000006"/>
  </r>
  <r>
    <x v="2"/>
    <x v="0"/>
    <x v="1"/>
    <x v="5"/>
    <s v="2022 Model"/>
    <s v="Open Cell"/>
    <n v="55"/>
    <s v="7680 x 4320"/>
    <n v="1000000"/>
    <s v="COB"/>
    <s v="PCB"/>
    <n v="7873.1360946745563"/>
    <n v="962.27218934911241"/>
    <n v="0.10040300000000001"/>
    <n v="5.5221650000000002"/>
    <n v="8.3728265203228486E-2"/>
    <n v="0.28313646000000003"/>
  </r>
  <r>
    <x v="2"/>
    <x v="0"/>
    <x v="1"/>
    <x v="5"/>
    <s v="2022 Model"/>
    <s v="Open Cell"/>
    <n v="65"/>
    <s v="3840 x 2160"/>
    <n v="1000000"/>
    <s v="COB"/>
    <s v="PCB"/>
    <n v="8640"/>
    <n v="720"/>
    <n v="1.8080069999999999"/>
    <n v="117.520455"/>
    <n v="2.1058471500279166"/>
    <n v="5.0985797399999999"/>
  </r>
  <r>
    <x v="2"/>
    <x v="0"/>
    <x v="1"/>
    <x v="5"/>
    <s v="2022 Model"/>
    <s v="Open Cell"/>
    <n v="65"/>
    <s v="7680 x 4320"/>
    <n v="1000000"/>
    <s v="COB"/>
    <s v="PCB"/>
    <n v="10996.363636363636"/>
    <n v="1221.8181818181818"/>
    <n v="0.41007700000000002"/>
    <n v="26.655005000000003"/>
    <n v="0.47763060748216024"/>
    <n v="1.1564171400000003"/>
  </r>
  <r>
    <x v="2"/>
    <x v="0"/>
    <x v="1"/>
    <x v="5"/>
    <s v="2022 Model"/>
    <s v="Open Cell"/>
    <n v="75"/>
    <s v="3840 x 2160"/>
    <n v="1000000"/>
    <s v="COB"/>
    <s v="PCB"/>
    <n v="10909.09090909091"/>
    <n v="909.09090909090912"/>
    <n v="1.139591"/>
    <n v="85.469324999999998"/>
    <n v="1.7671424597732939"/>
    <n v="3.2136466200000005"/>
  </r>
  <r>
    <x v="2"/>
    <x v="0"/>
    <x v="1"/>
    <x v="5"/>
    <s v="2022 Model"/>
    <s v="Open Cell"/>
    <n v="75"/>
    <s v="7680 x 4320"/>
    <n v="1000000"/>
    <s v="COB"/>
    <s v="PCB"/>
    <n v="15708.764159999995"/>
    <n v="1745.4182399999995"/>
    <n v="0.42943700000000001"/>
    <n v="32.207774999999998"/>
    <n v="0.66591992784925813"/>
    <n v="1.2110123400000001"/>
  </r>
  <r>
    <x v="2"/>
    <x v="0"/>
    <x v="1"/>
    <x v="5"/>
    <s v="2022 Model"/>
    <s v="Open Cell"/>
    <n v="85"/>
    <s v="3840 x 2160"/>
    <n v="1000000"/>
    <s v="COB"/>
    <s v="PCB"/>
    <n v="14400"/>
    <n v="1200"/>
    <n v="1.2153"/>
    <n v="103.3005"/>
    <n v="2.4205907747750737"/>
    <n v="3.4271460000000005"/>
  </r>
  <r>
    <x v="2"/>
    <x v="0"/>
    <x v="1"/>
    <x v="5"/>
    <s v="2022 Model"/>
    <s v="Open Cell"/>
    <n v="85"/>
    <s v="7680 x 4320"/>
    <n v="1000000"/>
    <s v="COB"/>
    <s v="PCB"/>
    <n v="19145.454545454544"/>
    <n v="2127.272727272727"/>
    <n v="0.29073100000000002"/>
    <n v="24.712135"/>
    <n v="0.57906753603318695"/>
    <n v="0.81986142000000017"/>
  </r>
  <r>
    <x v="2"/>
    <x v="0"/>
    <x v="1"/>
    <x v="5"/>
    <s v="2022 Model"/>
    <s v="Open Cell"/>
    <n v="98"/>
    <s v="3840 x 2160"/>
    <n v="1000000"/>
    <s v="COB"/>
    <s v="PCB"/>
    <n v="19141.53633217993"/>
    <n v="1595.1280276816608"/>
    <n v="5.1596000000000003E-2"/>
    <n v="5.0564080000000002"/>
    <n v="0.13660550777053812"/>
    <n v="0.14550072000000003"/>
  </r>
  <r>
    <x v="2"/>
    <x v="0"/>
    <x v="1"/>
    <x v="14"/>
    <s v="XLED EP1 55"/>
    <s v="Open Cell"/>
    <n v="55"/>
    <s v="3840 x 2160"/>
    <m/>
    <s v="COB"/>
    <s v="PCB"/>
    <n v="8000"/>
    <n v="2000"/>
    <n v="0.11"/>
    <n v="6.05"/>
    <n v="9.1731414124629082E-2"/>
    <n v="0.31020000000000003"/>
  </r>
  <r>
    <x v="2"/>
    <x v="0"/>
    <x v="1"/>
    <x v="14"/>
    <s v="XLED EP1 65"/>
    <s v="Open Cell"/>
    <n v="65"/>
    <s v="3840 x 2160"/>
    <m/>
    <s v="COB"/>
    <s v="PCB"/>
    <n v="8000"/>
    <n v="2000"/>
    <n v="2.5204000000000001E-2"/>
    <n v="1.63826"/>
    <n v="2.9355954688949557E-2"/>
    <n v="7.1075280000000005E-2"/>
  </r>
  <r>
    <x v="2"/>
    <x v="0"/>
    <x v="1"/>
    <x v="14"/>
    <s v="XLED DX1"/>
    <s v="Open Cell"/>
    <n v="65"/>
    <s v="7680 x 4320"/>
    <n v="1000000"/>
    <s v="COB"/>
    <s v="PCB"/>
    <n v="12096"/>
    <n v="1344"/>
    <n v="2.794E-3"/>
    <n v="0.18160999999999999"/>
    <n v="3.2542666799287834E-3"/>
    <n v="7.8790800000000001E-3"/>
  </r>
  <r>
    <x v="2"/>
    <x v="0"/>
    <x v="1"/>
    <x v="14"/>
    <s v="XLED DX1"/>
    <s v="Open Cell"/>
    <n v="75"/>
    <s v="7680 x 4320"/>
    <n v="1000000"/>
    <s v="COB"/>
    <s v="PCB"/>
    <n v="17279.640575999994"/>
    <n v="1919.9600639999994"/>
    <n v="1.1675E-2"/>
    <n v="0.87562499999999999"/>
    <n v="1.8104204243323443E-2"/>
    <n v="3.2923500000000001E-2"/>
  </r>
  <r>
    <x v="2"/>
    <x v="0"/>
    <x v="1"/>
    <x v="6"/>
    <s v="Q70"/>
    <s v="Open Cell"/>
    <n v="75"/>
    <s v="3840 x 2160"/>
    <n v="1000000"/>
    <s v="POB"/>
    <s v="PCB"/>
    <n v="4000"/>
    <n v="252"/>
    <n v="5.7799999999999995E-4"/>
    <n v="4.335E-2"/>
    <n v="8.9629379465875367E-4"/>
    <n v="1.62996E-3"/>
  </r>
  <r>
    <x v="2"/>
    <x v="0"/>
    <x v="1"/>
    <x v="6"/>
    <m/>
    <s v="Open Cell"/>
    <n v="86"/>
    <s v="3840 x 2160"/>
    <n v="1000000"/>
    <s v="POB"/>
    <s v="PCB"/>
    <n v="8000"/>
    <n v="576"/>
    <n v="1.155E-3"/>
    <n v="9.9330000000000002E-2"/>
    <n v="2.3549349282943623E-3"/>
    <n v="3.2571000000000002E-3"/>
  </r>
  <r>
    <x v="2"/>
    <x v="0"/>
    <x v="1"/>
    <x v="16"/>
    <s v="X95k"/>
    <s v="AUO"/>
    <n v="65"/>
    <s v="3840 x 2160"/>
    <n v="1000000"/>
    <s v="COB"/>
    <s v="PCB"/>
    <n v="6480"/>
    <n v="432"/>
    <n v="7.4834999999999999E-2"/>
    <n v="4.8642750000000001"/>
    <n v="8.7162865781127585E-2"/>
    <n v="0.21103470000000002"/>
  </r>
  <r>
    <x v="2"/>
    <x v="0"/>
    <x v="1"/>
    <x v="16"/>
    <s v="X95k"/>
    <s v="AUO"/>
    <n v="75"/>
    <s v="3840 x 2160"/>
    <n v="1000000"/>
    <s v="COB"/>
    <s v="PCB"/>
    <n v="12000"/>
    <n v="600"/>
    <n v="4.6205999999999997E-2"/>
    <n v="3.4654499999999997"/>
    <n v="7.1650780408308606E-2"/>
    <n v="0.13030092000000001"/>
  </r>
  <r>
    <x v="2"/>
    <x v="0"/>
    <x v="1"/>
    <x v="16"/>
    <s v="X95k"/>
    <s v="AUO"/>
    <n v="85"/>
    <s v="3840 x 2160"/>
    <n v="1000000"/>
    <s v="COB"/>
    <s v="PCB"/>
    <n v="15360"/>
    <n v="768"/>
    <n v="0.118287"/>
    <n v="10.054395"/>
    <n v="0.23559978686399999"/>
    <n v="0.33356934000000005"/>
  </r>
  <r>
    <x v="2"/>
    <x v="0"/>
    <x v="1"/>
    <x v="1"/>
    <s v="65R635"/>
    <s v="ChinaStar"/>
    <n v="65"/>
    <s v="3840 x 2160"/>
    <n v="1000000"/>
    <s v="POB"/>
    <s v="PCB"/>
    <n v="2560"/>
    <n v="160"/>
    <n v="0.20069300000000001"/>
    <n v="13.045045"/>
    <n v="0.23375395232460533"/>
    <n v="0.56595426000000004"/>
  </r>
  <r>
    <x v="2"/>
    <x v="0"/>
    <x v="1"/>
    <x v="1"/>
    <s v="75R635"/>
    <s v="ChinaStar"/>
    <n v="75"/>
    <s v="3840 x 2160"/>
    <n v="1000000"/>
    <s v="POB"/>
    <s v="PCB"/>
    <n v="3840"/>
    <n v="240"/>
    <n v="7.4289999999999995E-2"/>
    <n v="5.5717499999999998"/>
    <n v="0.11520011419584569"/>
    <n v="0.20949780000000001"/>
  </r>
  <r>
    <x v="2"/>
    <x v="0"/>
    <x v="1"/>
    <x v="1"/>
    <s v="75R648"/>
    <s v="ChinaStar"/>
    <n v="75"/>
    <s v="7680 x 4320"/>
    <n v="1000000"/>
    <s v="COB"/>
    <s v="PCB"/>
    <n v="40000"/>
    <n v="1000"/>
    <n v="6.3524999999999998E-2"/>
    <n v="4.7643750000000002"/>
    <n v="9.8507029940652815E-2"/>
    <n v="0.17914050000000001"/>
  </r>
  <r>
    <x v="2"/>
    <x v="0"/>
    <x v="1"/>
    <x v="1"/>
    <s v="85R635"/>
    <s v="ChinaStar"/>
    <n v="85"/>
    <s v="3840 x 2160"/>
    <n v="1000000"/>
    <s v="POB"/>
    <s v="PCB"/>
    <n v="7168"/>
    <n v="448"/>
    <n v="2.5871999999999999E-2"/>
    <n v="2.1991199999999997"/>
    <n v="5.1530917900913943E-2"/>
    <n v="7.2959040000000003E-2"/>
  </r>
  <r>
    <x v="2"/>
    <x v="0"/>
    <x v="1"/>
    <x v="1"/>
    <s v="85X12"/>
    <s v="ChinaStar"/>
    <n v="85"/>
    <s v="7680 x 4320"/>
    <n v="1000000"/>
    <s v="COB"/>
    <s v="PCB"/>
    <n v="96000"/>
    <n v="1920"/>
    <n v="4.1579999999999999E-2"/>
    <n v="3.5343"/>
    <n v="8.2817546626468827E-2"/>
    <n v="0.11725560000000002"/>
  </r>
  <r>
    <x v="2"/>
    <x v="0"/>
    <x v="1"/>
    <x v="1"/>
    <s v="55R635"/>
    <s v="Open Cell"/>
    <n v="55"/>
    <s v="3840 x 2160"/>
    <n v="1000000"/>
    <s v="POB"/>
    <s v="PCB"/>
    <n v="2048"/>
    <n v="128"/>
    <n v="4.2577999999999998E-2"/>
    <n v="2.34179"/>
    <n v="3.5506728641804153E-2"/>
    <n v="0.12006996"/>
  </r>
  <r>
    <x v="2"/>
    <x v="0"/>
    <x v="1"/>
    <x v="1"/>
    <m/>
    <s v="Open Cell"/>
    <n v="98"/>
    <s v="3840 x 2160"/>
    <n v="1000000"/>
    <s v="POB"/>
    <s v="PCB"/>
    <n v="5120"/>
    <n v="320"/>
    <n v="2.2179999999999999E-3"/>
    <n v="0.217364"/>
    <n v="5.8723741420856962E-3"/>
    <n v="6.2547600000000007E-3"/>
  </r>
  <r>
    <x v="2"/>
    <x v="0"/>
    <x v="1"/>
    <x v="1"/>
    <m/>
    <s v="Open Cell"/>
    <n v="98"/>
    <s v="7680 x 4320"/>
    <n v="1000000"/>
    <s v="COB"/>
    <s v="PCB"/>
    <n v="96000"/>
    <n v="1920"/>
    <n v="6.9300000000000004E-3"/>
    <n v="0.67914000000000008"/>
    <n v="1.8347859695515722E-2"/>
    <n v="1.9542600000000004E-2"/>
  </r>
  <r>
    <x v="2"/>
    <x v="1"/>
    <x v="0"/>
    <x v="7"/>
    <s v="X27S"/>
    <s v="AUO"/>
    <n v="27"/>
    <s v="3840 x 2160"/>
    <n v="1000000"/>
    <s v="POB"/>
    <s v="PCB"/>
    <n v="2304"/>
    <n v="512"/>
    <n v="4.752E-2"/>
    <n v="1.28304"/>
    <n v="9.5500134834516307E-3"/>
    <n v="0.13400640000000003"/>
  </r>
  <r>
    <x v="2"/>
    <x v="1"/>
    <x v="0"/>
    <x v="7"/>
    <s v="X32 (Predator)"/>
    <s v="AUO"/>
    <n v="31.5"/>
    <s v="3840 x 2160"/>
    <n v="1000000"/>
    <s v="POB"/>
    <s v="PCB"/>
    <n v="2304"/>
    <n v="1152"/>
    <n v="6.336E-2"/>
    <n v="1.9958400000000001"/>
    <n v="1.7331505951449257E-2"/>
    <n v="0.17867520000000001"/>
  </r>
  <r>
    <x v="2"/>
    <x v="1"/>
    <x v="0"/>
    <x v="7"/>
    <s v="Predator X32"/>
    <s v="AUO"/>
    <n v="31.5"/>
    <s v="3840 x 2160"/>
    <n v="1000000"/>
    <s v="POB"/>
    <s v="PCB"/>
    <n v="2304"/>
    <n v="576"/>
    <n v="1.584E-2"/>
    <n v="0.49896000000000001"/>
    <n v="4.3328764878623142E-3"/>
    <n v="4.4668800000000002E-2"/>
  </r>
  <r>
    <x v="2"/>
    <x v="1"/>
    <x v="0"/>
    <x v="7"/>
    <s v="X32 S/FP"/>
    <s v="AUO"/>
    <n v="31.5"/>
    <s v="3840 x 2160"/>
    <n v="1000000"/>
    <s v="POB"/>
    <s v="PCB"/>
    <n v="2304"/>
    <n v="576"/>
    <n v="3.168E-2"/>
    <n v="0.99792000000000003"/>
    <n v="8.6657529757246284E-3"/>
    <n v="8.9337600000000003E-2"/>
  </r>
  <r>
    <x v="2"/>
    <x v="1"/>
    <x v="0"/>
    <x v="17"/>
    <m/>
    <m/>
    <n v="31.5"/>
    <s v="3840 x 2160"/>
    <s v="TBD"/>
    <s v="POB"/>
    <s v="PCB"/>
    <n v="5000"/>
    <n v="1152"/>
    <n v="3.4375000000000003E-2"/>
    <n v="1.0828125000000002"/>
    <n v="9.4029437670623134E-3"/>
    <n v="9.6937500000000024E-2"/>
  </r>
  <r>
    <x v="2"/>
    <x v="1"/>
    <x v="0"/>
    <x v="10"/>
    <s v="PD32M"/>
    <s v="AUO"/>
    <n v="31.5"/>
    <s v="3840 x 2160"/>
    <n v="1000000"/>
    <s v="POB"/>
    <s v="PCB"/>
    <n v="2304"/>
    <n v="576"/>
    <n v="1.2671999999999999E-2"/>
    <n v="0.39916799999999997"/>
    <n v="3.4663011902898509E-3"/>
    <n v="3.5735040000000003E-2"/>
  </r>
  <r>
    <x v="2"/>
    <x v="1"/>
    <x v="0"/>
    <x v="10"/>
    <s v="AG3444UXM"/>
    <s v="BOE"/>
    <n v="34"/>
    <s v="3440 x 1440"/>
    <n v="1000000"/>
    <s v="POB"/>
    <s v="PCB"/>
    <n v="4608"/>
    <n v="1152"/>
    <n v="3.168E-2"/>
    <n v="1.0771200000000001"/>
    <n v="8.415727692953151E-3"/>
    <n v="8.9337600000000003E-2"/>
  </r>
  <r>
    <x v="2"/>
    <x v="1"/>
    <x v="0"/>
    <x v="10"/>
    <s v="AG274QXM"/>
    <s v="LGD"/>
    <n v="27"/>
    <s v="3840 x 2160"/>
    <n v="80000000"/>
    <s v="POB"/>
    <s v="PCB"/>
    <n v="2304"/>
    <n v="576"/>
    <n v="0.15840000000000001"/>
    <n v="4.2768000000000006"/>
    <n v="3.1833378278172106E-2"/>
    <n v="0.44668800000000008"/>
  </r>
  <r>
    <x v="2"/>
    <x v="1"/>
    <x v="0"/>
    <x v="10"/>
    <s v="AG274QGM"/>
    <s v="LGD"/>
    <n v="27"/>
    <s v="2560 x 1440"/>
    <n v="1000000"/>
    <s v="POB"/>
    <s v="PCB"/>
    <n v="2304"/>
    <n v="576"/>
    <n v="3.8016000000000001E-2"/>
    <n v="1.026432"/>
    <n v="7.6400107867613054E-3"/>
    <n v="0.10720512000000001"/>
  </r>
  <r>
    <x v="2"/>
    <x v="1"/>
    <x v="0"/>
    <x v="10"/>
    <s v="AG274QZM"/>
    <s v="LGD"/>
    <n v="27"/>
    <s v="2560 x 1440"/>
    <n v="1000000"/>
    <s v="POB"/>
    <s v="PCB"/>
    <n v="2304"/>
    <n v="576"/>
    <n v="5.7023999999999998E-2"/>
    <n v="1.5396479999999999"/>
    <n v="1.1460016180141957E-2"/>
    <n v="0.16080768000000001"/>
  </r>
  <r>
    <x v="2"/>
    <x v="1"/>
    <x v="0"/>
    <x v="0"/>
    <s v="XDR"/>
    <s v="LGD"/>
    <n v="31.5"/>
    <s v="6016 x 3384"/>
    <n v="1000000"/>
    <s v="POB"/>
    <s v="PCB"/>
    <n v="576"/>
    <n v="576"/>
    <n v="1.2671999999999999E-2"/>
    <n v="0.39916799999999997"/>
    <n v="3.4663011902898509E-3"/>
    <n v="3.5735040000000003E-2"/>
  </r>
  <r>
    <x v="2"/>
    <x v="1"/>
    <x v="0"/>
    <x v="2"/>
    <s v="PA27UCX-K"/>
    <s v="AUO"/>
    <n v="27"/>
    <s v="3440 x 1440"/>
    <n v="1000000"/>
    <s v="POB"/>
    <s v="PCB"/>
    <n v="2304"/>
    <n v="576"/>
    <n v="3.168E-2"/>
    <n v="0.85536000000000001"/>
    <n v="5.3071500762654393E-3"/>
    <n v="8.9337600000000003E-2"/>
  </r>
  <r>
    <x v="2"/>
    <x v="1"/>
    <x v="0"/>
    <x v="2"/>
    <s v="PA32UCX"/>
    <s v="AUO"/>
    <n v="31.5"/>
    <s v="3840 x 2160"/>
    <n v="1000000"/>
    <s v="POB"/>
    <s v="PCB"/>
    <n v="5000"/>
    <n v="1152"/>
    <n v="0.20624999999999999"/>
    <n v="6.4968749999999993"/>
    <n v="5.641766260237388E-2"/>
    <n v="0.58162500000000006"/>
  </r>
  <r>
    <x v="2"/>
    <x v="1"/>
    <x v="0"/>
    <x v="2"/>
    <s v="PG32UQX"/>
    <s v="AUO"/>
    <n v="31.5"/>
    <s v="3840 x 2160"/>
    <n v="1000000"/>
    <s v="POB"/>
    <s v="PCB"/>
    <n v="4608"/>
    <n v="576"/>
    <n v="0.19008"/>
    <n v="5.98752"/>
    <n v="5.199451785434777E-2"/>
    <n v="0.5360256000000001"/>
  </r>
  <r>
    <x v="2"/>
    <x v="1"/>
    <x v="0"/>
    <x v="2"/>
    <s v="PG32UQXE"/>
    <s v="AUO"/>
    <n v="31.5"/>
    <s v="3840 x 2160"/>
    <n v="1000000"/>
    <s v="POB"/>
    <s v="PCB"/>
    <n v="4608"/>
    <n v="576"/>
    <n v="0.12672"/>
    <n v="3.9916800000000001"/>
    <n v="3.4663011902898513E-2"/>
    <n v="0.35735040000000001"/>
  </r>
  <r>
    <x v="2"/>
    <x v="1"/>
    <x v="0"/>
    <x v="18"/>
    <s v="EX321UX"/>
    <s v="AUO"/>
    <n v="32"/>
    <s v="3840 x 2160"/>
    <n v="1000000"/>
    <s v="POB"/>
    <s v="PCB"/>
    <n v="4608"/>
    <n v="1152"/>
    <n v="6.336E-2"/>
    <n v="2.02752"/>
    <n v="1.7886079208147176E-2"/>
    <n v="0.17867520000000001"/>
  </r>
  <r>
    <x v="2"/>
    <x v="1"/>
    <x v="0"/>
    <x v="11"/>
    <s v="UltraSharp UP3221Q"/>
    <s v="LGD"/>
    <n v="31.5"/>
    <s v="3840 x 2160"/>
    <n v="1000000"/>
    <s v="POB"/>
    <s v="PCB"/>
    <n v="5000"/>
    <n v="1152"/>
    <n v="0.10312499999999999"/>
    <n v="3.2484374999999996"/>
    <n v="2.820883130118694E-2"/>
    <n v="0.29081250000000003"/>
  </r>
  <r>
    <x v="2"/>
    <x v="1"/>
    <x v="0"/>
    <x v="19"/>
    <m/>
    <s v="HKC"/>
    <n v="27"/>
    <s v="3840 x 2160"/>
    <s v="TBD"/>
    <s v="POB"/>
    <s v="PCB"/>
    <n v="5000"/>
    <n v="1152"/>
    <n v="6.1874999999999999E-2"/>
    <n v="1.670625"/>
    <n v="1.2434913389910979E-2"/>
    <n v="0.17448750000000002"/>
  </r>
  <r>
    <x v="2"/>
    <x v="1"/>
    <x v="0"/>
    <x v="19"/>
    <m/>
    <s v="HKC"/>
    <n v="31.5"/>
    <s v="3840 x 2160"/>
    <s v="TBD"/>
    <s v="POB"/>
    <s v="PCB"/>
    <n v="5000"/>
    <n v="1152"/>
    <n v="6.1874999999999999E-2"/>
    <n v="1.9490624999999999"/>
    <n v="1.6925298780712163E-2"/>
    <n v="0.17448750000000002"/>
  </r>
  <r>
    <x v="2"/>
    <x v="1"/>
    <x v="0"/>
    <x v="3"/>
    <s v="MEG271G"/>
    <s v="AUO"/>
    <n v="27"/>
    <s v="3840 x 2160"/>
    <n v="1000000"/>
    <s v="POB"/>
    <s v="PCB"/>
    <n v="2304"/>
    <n v="576"/>
    <n v="3.168E-2"/>
    <n v="0.85536000000000001"/>
    <n v="6.3666756556344205E-3"/>
    <n v="8.9337600000000003E-2"/>
  </r>
  <r>
    <x v="2"/>
    <x v="1"/>
    <x v="0"/>
    <x v="20"/>
    <m/>
    <m/>
    <n v="27"/>
    <s v="3840 x 2160"/>
    <s v="TBD"/>
    <s v="POB"/>
    <s v="PCB"/>
    <n v="5000"/>
    <n v="1152"/>
    <n v="4.1250000000000002E-2"/>
    <n v="1.11375"/>
    <n v="8.2899422599406521E-3"/>
    <n v="0.11632500000000001"/>
  </r>
  <r>
    <x v="2"/>
    <x v="1"/>
    <x v="0"/>
    <x v="20"/>
    <m/>
    <m/>
    <n v="31.5"/>
    <s v="3840 x 2160"/>
    <s v="TBD"/>
    <s v="POB"/>
    <s v="PCB"/>
    <n v="5000"/>
    <n v="1152"/>
    <n v="4.1250000000000002E-2"/>
    <n v="1.2993750000000002"/>
    <n v="1.1283532520474777E-2"/>
    <n v="0.11632500000000001"/>
  </r>
  <r>
    <x v="2"/>
    <x v="1"/>
    <x v="0"/>
    <x v="12"/>
    <s v="279P2MRX"/>
    <s v="LGD"/>
    <n v="27"/>
    <s v="3840 x 2160"/>
    <n v="80000000"/>
    <s v="POB"/>
    <s v="PCB"/>
    <n v="2304"/>
    <n v="576"/>
    <n v="4.752E-2"/>
    <n v="1.28304"/>
    <n v="9.5500134834516307E-3"/>
    <n v="0.13400640000000003"/>
  </r>
  <r>
    <x v="2"/>
    <x v="1"/>
    <x v="0"/>
    <x v="12"/>
    <s v="27B1U7903"/>
    <s v="LGD"/>
    <n v="27"/>
    <s v="3840 x 2160"/>
    <n v="80000000"/>
    <s v="POB"/>
    <s v="PCB"/>
    <n v="2304"/>
    <n v="576"/>
    <n v="3.168E-2"/>
    <n v="0.85536000000000001"/>
    <n v="6.3666756556344205E-3"/>
    <n v="8.9337600000000003E-2"/>
  </r>
  <r>
    <x v="2"/>
    <x v="1"/>
    <x v="0"/>
    <x v="5"/>
    <s v="Odyssey Neo G8"/>
    <s v="CSOT"/>
    <n v="31.5"/>
    <s v="3840 x 2160"/>
    <n v="1000000"/>
    <s v="POB"/>
    <s v="PCB"/>
    <n v="5000"/>
    <n v="1152"/>
    <n v="1.375E-2"/>
    <n v="0.43312499999999998"/>
    <n v="3.7611775068249254E-3"/>
    <n v="3.8775000000000004E-2"/>
  </r>
  <r>
    <x v="2"/>
    <x v="1"/>
    <x v="0"/>
    <x v="5"/>
    <s v="Odyssey Neo G9"/>
    <s v="CSOT"/>
    <n v="49"/>
    <s v="5120 x 1440"/>
    <n v="1000000"/>
    <s v="POB"/>
    <s v="PCB"/>
    <n v="5000"/>
    <n v="1152"/>
    <n v="0.10312499999999999"/>
    <n v="5.0531249999999996"/>
    <n v="4.1634539413574645E-2"/>
    <n v="0.29081250000000003"/>
  </r>
  <r>
    <x v="2"/>
    <x v="1"/>
    <x v="0"/>
    <x v="5"/>
    <s v="Odyssey Neo G7"/>
    <m/>
    <n v="31.5"/>
    <s v="3840 x 2160"/>
    <n v="1000000"/>
    <s v="POB"/>
    <s v="PCB"/>
    <n v="5000"/>
    <n v="1196"/>
    <n v="6.875E-3"/>
    <n v="0.21656249999999999"/>
    <n v="1.8805887534124627E-3"/>
    <n v="1.9387500000000002E-2"/>
  </r>
  <r>
    <x v="2"/>
    <x v="1"/>
    <x v="0"/>
    <x v="21"/>
    <m/>
    <m/>
    <n v="27"/>
    <s v="3840 x 2160"/>
    <s v="TBD"/>
    <s v="POB"/>
    <s v="PCB"/>
    <n v="5000"/>
    <n v="1152"/>
    <n v="0.10312499999999999"/>
    <n v="2.7843749999999998"/>
    <n v="2.0724855649851631E-2"/>
    <n v="0.29081250000000003"/>
  </r>
  <r>
    <x v="2"/>
    <x v="1"/>
    <x v="0"/>
    <x v="21"/>
    <m/>
    <m/>
    <n v="31.5"/>
    <s v="3840 x 2160"/>
    <s v="TBD"/>
    <s v="POB"/>
    <s v="PCB"/>
    <n v="5000"/>
    <n v="1152"/>
    <n v="0.10312499999999999"/>
    <n v="3.2484374999999996"/>
    <n v="2.820883130118694E-2"/>
    <n v="0.29081250000000003"/>
  </r>
  <r>
    <x v="2"/>
    <x v="1"/>
    <x v="2"/>
    <x v="7"/>
    <s v="PREDATOR HELIOS 500"/>
    <s v="AUO"/>
    <n v="17.3"/>
    <s v="3840 x 2160"/>
    <n v="1000000"/>
    <s v="COB"/>
    <s v="FPC"/>
    <n v="4000"/>
    <n v="1152"/>
    <n v="4.3999999999999997E-2"/>
    <n v="0.76119999999999999"/>
    <n v="3.6303199911881302E-3"/>
    <n v="0.12408000000000001"/>
  </r>
  <r>
    <x v="2"/>
    <x v="1"/>
    <x v="2"/>
    <x v="0"/>
    <s v="Macbook"/>
    <s v="LGD/Sharp"/>
    <n v="14.2"/>
    <s v="3024 x 1964"/>
    <n v="1000000"/>
    <s v="COB"/>
    <s v="FPC"/>
    <n v="10384"/>
    <n v="2596"/>
    <n v="16.990819999999999"/>
    <n v="241.26964399999997"/>
    <n v="1.0096616135812424"/>
    <n v="47.9141124"/>
  </r>
  <r>
    <x v="2"/>
    <x v="1"/>
    <x v="2"/>
    <x v="0"/>
    <s v="Macbook Pro"/>
    <s v="LGD/Sharp"/>
    <n v="16.2"/>
    <s v="3456 x 2234"/>
    <n v="1000000"/>
    <s v="COB"/>
    <s v="FPC"/>
    <n v="10384"/>
    <n v="2596"/>
    <n v="19.560860000000002"/>
    <n v="316.88593200000003"/>
    <n v="1.5099584866323552"/>
    <n v="55.16162520000001"/>
  </r>
  <r>
    <x v="2"/>
    <x v="1"/>
    <x v="2"/>
    <x v="2"/>
    <s v="ROG Flow X16"/>
    <s v="AUO"/>
    <n v="16.2"/>
    <s v="2560 x 1600"/>
    <n v="1000000"/>
    <s v="COB"/>
    <s v="FPC"/>
    <n v="4000"/>
    <n v="512"/>
    <n v="1.6500000000000001E-2"/>
    <n v="0.26729999999999998"/>
    <n v="1.2556002434157302E-3"/>
    <n v="4.6530000000000009E-2"/>
  </r>
  <r>
    <x v="2"/>
    <x v="1"/>
    <x v="2"/>
    <x v="2"/>
    <s v="ROG Zephyrus Duo 16"/>
    <s v="AUO"/>
    <n v="16.2"/>
    <s v="3456 x 2234"/>
    <n v="1000000"/>
    <s v="COB"/>
    <s v="FPC"/>
    <n v="4000"/>
    <n v="512"/>
    <n v="2.75E-2"/>
    <n v="0.44550000000000001"/>
    <n v="2.1228033114285244E-3"/>
    <n v="7.7550000000000008E-2"/>
  </r>
  <r>
    <x v="2"/>
    <x v="1"/>
    <x v="2"/>
    <x v="13"/>
    <s v="AERO 16"/>
    <s v="AUO"/>
    <n v="16"/>
    <s v="2560 x 1600"/>
    <n v="1000000"/>
    <s v="COB"/>
    <s v="FPC"/>
    <n v="4000"/>
    <n v="1152"/>
    <n v="5.5E-2"/>
    <n v="0.88"/>
    <n v="4.082630471910112E-3"/>
    <n v="0.15510000000000002"/>
  </r>
  <r>
    <x v="2"/>
    <x v="1"/>
    <x v="2"/>
    <x v="13"/>
    <s v="AERO 17"/>
    <s v="AUO"/>
    <n v="17.3"/>
    <s v="3840 x 2160"/>
    <n v="1000000"/>
    <s v="COB"/>
    <s v="FPC"/>
    <n v="4000"/>
    <n v="1152"/>
    <n v="5.5E-2"/>
    <n v="0.95150000000000001"/>
    <n v="4.5378999889851626E-3"/>
    <n v="0.15510000000000002"/>
  </r>
  <r>
    <x v="2"/>
    <x v="1"/>
    <x v="2"/>
    <x v="3"/>
    <s v="Creator Z16"/>
    <s v="AUO"/>
    <n v="16"/>
    <s v="2560 x 1600"/>
    <n v="1000000"/>
    <s v="COB"/>
    <s v="FPC"/>
    <n v="4000"/>
    <n v="1152"/>
    <n v="2.75E-2"/>
    <n v="0.44"/>
    <n v="2.041315235955056E-3"/>
    <n v="7.7550000000000008E-2"/>
  </r>
  <r>
    <x v="2"/>
    <x v="1"/>
    <x v="2"/>
    <x v="3"/>
    <s v="Creator 17&quot;"/>
    <s v="AUO"/>
    <n v="17.3"/>
    <s v="3840 x 2160"/>
    <n v="1000000"/>
    <s v="COB"/>
    <s v="FPC"/>
    <n v="10000"/>
    <n v="240"/>
    <n v="4.1250000000000002E-2"/>
    <n v="0.71362500000000006"/>
    <n v="3.4034249917388724E-3"/>
    <n v="0.11632500000000001"/>
  </r>
  <r>
    <x v="2"/>
    <x v="1"/>
    <x v="3"/>
    <x v="0"/>
    <s v="iPad Pro"/>
    <s v="LGD/Sharp"/>
    <n v="12.9"/>
    <s v="2732 x 2048"/>
    <n v="1000000"/>
    <s v="COB"/>
    <s v="FPC"/>
    <n v="10384"/>
    <n v="2596"/>
    <n v="12.850199999999999"/>
    <n v="165.76757999999998"/>
    <n v="0.66212283955436357"/>
    <n v="36.237563999999999"/>
  </r>
  <r>
    <x v="2"/>
    <x v="1"/>
    <x v="1"/>
    <x v="17"/>
    <m/>
    <m/>
    <n v="55"/>
    <s v="3840 x 2160"/>
    <n v="1000000"/>
    <s v="COB"/>
    <s v="PCB"/>
    <n v="6804.6390532544374"/>
    <n v="567.05325443786978"/>
    <n v="1.8713E-2"/>
    <n v="1.029215"/>
    <n v="1.560518138649258E-2"/>
    <n v="5.2770660000000004E-2"/>
  </r>
  <r>
    <x v="2"/>
    <x v="1"/>
    <x v="1"/>
    <x v="17"/>
    <m/>
    <m/>
    <n v="65"/>
    <s v="3840 x 2160"/>
    <n v="1000000"/>
    <s v="COB"/>
    <s v="PCB"/>
    <n v="9504"/>
    <n v="792"/>
    <n v="2.6136E-2"/>
    <n v="1.6988399999999999"/>
    <n v="3.0441486738231455E-2"/>
    <n v="7.3703520000000008E-2"/>
  </r>
  <r>
    <x v="2"/>
    <x v="1"/>
    <x v="1"/>
    <x v="17"/>
    <m/>
    <m/>
    <n v="75"/>
    <s v="3840 x 2160"/>
    <n v="1000000"/>
    <s v="COB"/>
    <s v="PCB"/>
    <n v="13685.759999999997"/>
    <n v="1140.4799999999998"/>
    <n v="1.8818000000000001E-2"/>
    <n v="1.4113500000000001"/>
    <n v="2.9180720809495554E-2"/>
    <n v="5.3066760000000011E-2"/>
  </r>
  <r>
    <x v="2"/>
    <x v="1"/>
    <x v="1"/>
    <x v="15"/>
    <m/>
    <s v="Open Cell"/>
    <n v="65"/>
    <s v="3840 x 2160"/>
    <n v="1000000"/>
    <s v="POB"/>
    <s v="PCB"/>
    <n v="9216"/>
    <n v="576"/>
    <n v="6.6530000000000001E-3"/>
    <n v="0.43244500000000002"/>
    <n v="7.7489750256142433E-3"/>
    <n v="1.8761460000000001E-2"/>
  </r>
  <r>
    <x v="2"/>
    <x v="1"/>
    <x v="1"/>
    <x v="4"/>
    <s v="55E8G"/>
    <s v="Open Cell"/>
    <n v="55"/>
    <s v="3840 x 2160"/>
    <n v="400000"/>
    <s v="POB"/>
    <s v="PCB"/>
    <n v="2000"/>
    <n v="200"/>
    <n v="1.2704999999999999E-2"/>
    <n v="0.69877499999999992"/>
    <n v="1.0594978331394658E-2"/>
    <n v="3.5828100000000002E-2"/>
  </r>
  <r>
    <x v="2"/>
    <x v="1"/>
    <x v="1"/>
    <x v="4"/>
    <s v="65E8G"/>
    <s v="Open Cell"/>
    <n v="65"/>
    <s v="3840 x 2160"/>
    <n v="400000"/>
    <s v="POB"/>
    <s v="PCB"/>
    <n v="9504"/>
    <n v="792"/>
    <n v="6.5863000000000005E-2"/>
    <n v="4.2810950000000005"/>
    <n v="7.6712872705851642E-2"/>
    <n v="0.18573366000000002"/>
  </r>
  <r>
    <x v="2"/>
    <x v="1"/>
    <x v="1"/>
    <x v="4"/>
    <s v="75U9G"/>
    <s v="Open Cell"/>
    <n v="75"/>
    <s v="3840 x 2160"/>
    <n v="400000"/>
    <s v="POB"/>
    <s v="PCB"/>
    <n v="15360"/>
    <n v="1280"/>
    <n v="0.10201"/>
    <n v="7.6507500000000004"/>
    <n v="0.1581849999881306"/>
    <n v="0.28766820000000004"/>
  </r>
  <r>
    <x v="2"/>
    <x v="1"/>
    <x v="1"/>
    <x v="4"/>
    <s v="75U9G"/>
    <s v="Open Cell"/>
    <n v="85"/>
    <s v="3840 x 2160"/>
    <n v="400000"/>
    <s v="POB"/>
    <s v="PCB"/>
    <n v="15360"/>
    <n v="1280"/>
    <n v="4.4349999999999997E-3"/>
    <n v="0.37697499999999995"/>
    <n v="8.8334732873590494E-3"/>
    <n v="1.2506700000000001E-2"/>
  </r>
  <r>
    <x v="2"/>
    <x v="1"/>
    <x v="1"/>
    <x v="8"/>
    <s v="V75"/>
    <s v="BOE"/>
    <n v="75"/>
    <s v="3840 x 2160"/>
    <n v="1000000"/>
    <s v="COB"/>
    <s v="PCB"/>
    <n v="46080"/>
    <n v="2880"/>
    <n v="8.6485999999999993E-2"/>
    <n v="6.4864499999999996"/>
    <n v="0.13411222339940654"/>
    <n v="0.24389052"/>
  </r>
  <r>
    <x v="2"/>
    <x v="1"/>
    <x v="1"/>
    <x v="8"/>
    <s v="V75"/>
    <s v="BOE"/>
    <n v="85"/>
    <s v="7680 x 4320"/>
    <n v="1000000"/>
    <s v="COB"/>
    <s v="PCB"/>
    <n v="46080"/>
    <n v="2880"/>
    <n v="5.3221999999999998E-2"/>
    <n v="4.5238699999999996"/>
    <n v="0.10600566297628486"/>
    <n v="0.15008604"/>
  </r>
  <r>
    <x v="2"/>
    <x v="1"/>
    <x v="1"/>
    <x v="8"/>
    <s v="75R635"/>
    <m/>
    <n v="65"/>
    <s v="3840 x 2160"/>
    <n v="1000000"/>
    <s v="COB"/>
    <s v="PCB"/>
    <n v="37440"/>
    <n v="2340"/>
    <n v="2.7026999999999999E-2"/>
    <n v="1.7567549999999998"/>
    <n v="3.147926469521662E-2"/>
    <n v="7.6216140000000002E-2"/>
  </r>
  <r>
    <x v="2"/>
    <x v="1"/>
    <x v="1"/>
    <x v="9"/>
    <m/>
    <s v="Open Cell"/>
    <n v="65"/>
    <s v="3840 x 2160"/>
    <n v="1000000"/>
    <s v="COB"/>
    <s v="PCB"/>
    <n v="16384"/>
    <n v="1000"/>
    <n v="1.151662"/>
    <n v="74.858029999999999"/>
    <n v="1.3413798400644747"/>
    <n v="3.2476868400000001"/>
  </r>
  <r>
    <x v="2"/>
    <x v="1"/>
    <x v="1"/>
    <x v="9"/>
    <m/>
    <s v="Open Cell"/>
    <n v="65"/>
    <s v="7680 x 4320"/>
    <n v="1000000"/>
    <s v="COB"/>
    <s v="PCB"/>
    <n v="12000"/>
    <n v="1000"/>
    <n v="4.5909999999999996E-3"/>
    <n v="0.29841499999999999"/>
    <n v="5.3472936032759643E-3"/>
    <n v="1.2946620000000001E-2"/>
  </r>
  <r>
    <x v="2"/>
    <x v="1"/>
    <x v="1"/>
    <x v="9"/>
    <m/>
    <s v="Open Cell"/>
    <n v="75"/>
    <s v="3840 x 2160"/>
    <n v="1000000"/>
    <s v="COB"/>
    <s v="PCB"/>
    <n v="12000"/>
    <n v="1000"/>
    <n v="0.25509300000000001"/>
    <n v="19.131975000000001"/>
    <n v="0.39556794629910985"/>
    <n v="0.71936226000000014"/>
  </r>
  <r>
    <x v="2"/>
    <x v="1"/>
    <x v="1"/>
    <x v="9"/>
    <m/>
    <s v="Open Cell"/>
    <n v="75"/>
    <s v="7680 x 4320"/>
    <n v="1000000"/>
    <s v="COB"/>
    <s v="PCB"/>
    <n v="16000"/>
    <n v="2000"/>
    <n v="2.8180000000000002E-3"/>
    <n v="0.21135000000000001"/>
    <n v="4.3698199192878338E-3"/>
    <n v="7.9467600000000006E-3"/>
  </r>
  <r>
    <x v="2"/>
    <x v="1"/>
    <x v="1"/>
    <x v="9"/>
    <m/>
    <s v="Open Cell"/>
    <n v="86"/>
    <s v="3840 x 2160"/>
    <n v="1000000"/>
    <s v="COB"/>
    <s v="PCB"/>
    <n v="18000"/>
    <n v="1200"/>
    <n v="0.15945899999999999"/>
    <n v="13.713474"/>
    <n v="0.32512170452890971"/>
    <n v="0.44967438000000004"/>
  </r>
  <r>
    <x v="2"/>
    <x v="1"/>
    <x v="1"/>
    <x v="9"/>
    <m/>
    <s v="Open Cell"/>
    <n v="86"/>
    <s v="7680 x 4320"/>
    <n v="1000000"/>
    <s v="COB"/>
    <s v="PCB"/>
    <n v="28800"/>
    <n v="2400"/>
    <n v="5.8200000000000005E-4"/>
    <n v="5.0052000000000006E-2"/>
    <n v="1.1866425352963803E-3"/>
    <n v="1.6412400000000004E-3"/>
  </r>
  <r>
    <x v="2"/>
    <x v="1"/>
    <x v="1"/>
    <x v="5"/>
    <s v="2022 Model"/>
    <s v="Open Cell"/>
    <n v="43"/>
    <s v="3840 x 2160"/>
    <n v="1000000"/>
    <s v="COB"/>
    <s v="PCB"/>
    <n v="3614.6269090909086"/>
    <n v="301.21890909090905"/>
    <n v="0.15315599999999999"/>
    <n v="6.5857079999999995"/>
    <n v="7.8067622051482974E-2"/>
    <n v="0.43189991999999999"/>
  </r>
  <r>
    <x v="2"/>
    <x v="1"/>
    <x v="1"/>
    <x v="5"/>
    <s v="2022 Model"/>
    <s v="Open Cell"/>
    <n v="50"/>
    <s v="3840 x 2160"/>
    <n v="1000000"/>
    <s v="COB"/>
    <s v="PCB"/>
    <n v="4887.272727272727"/>
    <n v="407.27272727272725"/>
    <n v="0.275057"/>
    <n v="13.75285"/>
    <n v="0.18956699905994065"/>
    <n v="0.77566074000000007"/>
  </r>
  <r>
    <x v="2"/>
    <x v="1"/>
    <x v="1"/>
    <x v="5"/>
    <s v="2022 Model"/>
    <s v="Open Cell"/>
    <n v="55"/>
    <s v="3840 x 2160"/>
    <n v="1000000"/>
    <s v="COB"/>
    <s v="PCB"/>
    <n v="6283.636363636364"/>
    <n v="523.63636363636363"/>
    <n v="1.043226"/>
    <n v="57.377429999999997"/>
    <n v="0.86996905665072999"/>
    <n v="2.9418973200000003"/>
  </r>
  <r>
    <x v="2"/>
    <x v="1"/>
    <x v="1"/>
    <x v="5"/>
    <s v="2022 Model"/>
    <s v="Open Cell"/>
    <n v="55"/>
    <s v="7680 x 4320"/>
    <n v="1000000"/>
    <s v="COB"/>
    <s v="PCB"/>
    <n v="7873.1360946745563"/>
    <n v="962.27218934911241"/>
    <n v="0.12909300000000001"/>
    <n v="7.1001150000000006"/>
    <n v="0.10765348585082493"/>
    <n v="0.36404226000000006"/>
  </r>
  <r>
    <x v="2"/>
    <x v="1"/>
    <x v="1"/>
    <x v="5"/>
    <s v="2022 Model"/>
    <s v="Open Cell"/>
    <n v="65"/>
    <s v="3840 x 2160"/>
    <n v="1000000"/>
    <s v="COB"/>
    <s v="PCB"/>
    <n v="8640"/>
    <n v="720"/>
    <n v="1.4731540000000001"/>
    <n v="95.755009999999999"/>
    <n v="1.7158324898367243"/>
    <n v="4.1542942800000002"/>
  </r>
  <r>
    <x v="2"/>
    <x v="1"/>
    <x v="1"/>
    <x v="5"/>
    <s v="2022 Model"/>
    <s v="Open Cell"/>
    <n v="65"/>
    <s v="7680 x 4320"/>
    <n v="1000000"/>
    <s v="COB"/>
    <s v="PCB"/>
    <n v="10996.363636363636"/>
    <n v="1221.8181818181818"/>
    <n v="0.391486"/>
    <n v="25.44659"/>
    <n v="0.45597703846048665"/>
    <n v="1.1039905200000002"/>
  </r>
  <r>
    <x v="2"/>
    <x v="1"/>
    <x v="1"/>
    <x v="5"/>
    <s v="2022 Model"/>
    <s v="Open Cell"/>
    <n v="75"/>
    <s v="3840 x 2160"/>
    <n v="1000000"/>
    <s v="COB"/>
    <s v="PCB"/>
    <n v="10909.09090909091"/>
    <n v="909.09090909090912"/>
    <n v="1.122692"/>
    <n v="84.201899999999995"/>
    <n v="1.7409374963893176"/>
    <n v="3.1659914400000004"/>
  </r>
  <r>
    <x v="2"/>
    <x v="1"/>
    <x v="1"/>
    <x v="5"/>
    <s v="2022 Model"/>
    <s v="Open Cell"/>
    <n v="75"/>
    <s v="7680 x 4320"/>
    <n v="1000000"/>
    <s v="COB"/>
    <s v="PCB"/>
    <n v="15708.764159999995"/>
    <n v="1745.4182399999995"/>
    <n v="0.36269099999999999"/>
    <n v="27.201824999999999"/>
    <n v="0.56241815342314538"/>
    <n v="1.02278862"/>
  </r>
  <r>
    <x v="2"/>
    <x v="1"/>
    <x v="1"/>
    <x v="5"/>
    <s v="2022 Model"/>
    <s v="Open Cell"/>
    <n v="85"/>
    <s v="3840 x 2160"/>
    <n v="1000000"/>
    <s v="COB"/>
    <s v="PCB"/>
    <n v="14400"/>
    <n v="1200"/>
    <n v="0.82756700000000005"/>
    <n v="70.343195000000009"/>
    <n v="1.6483181483652463"/>
    <n v="2.3337389400000004"/>
  </r>
  <r>
    <x v="2"/>
    <x v="1"/>
    <x v="1"/>
    <x v="5"/>
    <s v="2022 Model"/>
    <s v="Open Cell"/>
    <n v="85"/>
    <s v="7680 x 4320"/>
    <n v="1000000"/>
    <s v="COB"/>
    <s v="PCB"/>
    <n v="19145.454545454544"/>
    <n v="2127.272727272727"/>
    <n v="0.273648"/>
    <n v="23.260079999999999"/>
    <n v="0.54504223182395251"/>
    <n v="0.77168736000000004"/>
  </r>
  <r>
    <x v="2"/>
    <x v="1"/>
    <x v="1"/>
    <x v="5"/>
    <s v="2022 Model"/>
    <s v="Open Cell"/>
    <n v="98"/>
    <s v="3840 x 2160"/>
    <n v="1000000"/>
    <s v="COB"/>
    <s v="PCB"/>
    <n v="19141.53633217993"/>
    <n v="1595.1280276816608"/>
    <n v="5.4331999999999998E-2"/>
    <n v="5.3245360000000002"/>
    <n v="0.1438493380918846"/>
    <n v="0.15321624"/>
  </r>
  <r>
    <x v="2"/>
    <x v="1"/>
    <x v="1"/>
    <x v="14"/>
    <s v="XLED EP1 55"/>
    <s v="Open Cell"/>
    <n v="55"/>
    <s v="3840 x 2160"/>
    <m/>
    <s v="COB"/>
    <s v="PCB"/>
    <n v="8000"/>
    <n v="2000"/>
    <n v="5.7246999999999999E-2"/>
    <n v="3.1485849999999997"/>
    <n v="4.7739529676296737E-2"/>
    <n v="0.16143654000000002"/>
  </r>
  <r>
    <x v="2"/>
    <x v="1"/>
    <x v="1"/>
    <x v="14"/>
    <s v="XLED EP1 65"/>
    <s v="Open Cell"/>
    <n v="65"/>
    <s v="3840 x 2160"/>
    <m/>
    <s v="COB"/>
    <s v="PCB"/>
    <n v="8000"/>
    <n v="2000"/>
    <n v="1.6500000000000001E-2"/>
    <n v="1.0725"/>
    <n v="1.9218110314540061E-2"/>
    <n v="4.6530000000000009E-2"/>
  </r>
  <r>
    <x v="2"/>
    <x v="1"/>
    <x v="1"/>
    <x v="14"/>
    <s v="XLED DX1"/>
    <s v="Open Cell"/>
    <n v="65"/>
    <s v="7680 x 4320"/>
    <n v="1000000"/>
    <s v="COB"/>
    <s v="PCB"/>
    <n v="12096"/>
    <n v="1344"/>
    <n v="1.851E-3"/>
    <n v="0.12031500000000001"/>
    <n v="2.1559225571038576E-3"/>
    <n v="5.2198200000000009E-3"/>
  </r>
  <r>
    <x v="2"/>
    <x v="1"/>
    <x v="1"/>
    <x v="14"/>
    <s v="XLED DX1"/>
    <s v="Open Cell"/>
    <n v="75"/>
    <s v="7680 x 4320"/>
    <n v="1000000"/>
    <s v="COB"/>
    <s v="PCB"/>
    <n v="17279.640575999994"/>
    <n v="1919.9600639999994"/>
    <n v="7.9579999999999998E-3"/>
    <n v="0.59684999999999999"/>
    <n v="1.2340321830267063E-2"/>
    <n v="2.2441560000000003E-2"/>
  </r>
  <r>
    <x v="2"/>
    <x v="1"/>
    <x v="1"/>
    <x v="6"/>
    <m/>
    <s v="Open Cell"/>
    <n v="86"/>
    <s v="3840 x 2160"/>
    <n v="1000000"/>
    <s v="POB"/>
    <s v="PCB"/>
    <n v="8000"/>
    <n v="576"/>
    <n v="2.31E-4"/>
    <n v="1.9866000000000002E-2"/>
    <n v="4.7098698565887245E-4"/>
    <n v="6.514200000000001E-4"/>
  </r>
  <r>
    <x v="2"/>
    <x v="1"/>
    <x v="1"/>
    <x v="16"/>
    <s v="X95k"/>
    <s v="AUO"/>
    <n v="65"/>
    <s v="3840 x 2160"/>
    <n v="1000000"/>
    <s v="COB"/>
    <s v="PCB"/>
    <n v="6480"/>
    <n v="432"/>
    <n v="0.185753"/>
    <n v="12.073945"/>
    <n v="0.21635282698525818"/>
    <n v="0.52382346000000002"/>
  </r>
  <r>
    <x v="2"/>
    <x v="1"/>
    <x v="1"/>
    <x v="16"/>
    <s v="X95k"/>
    <s v="AUO"/>
    <n v="75"/>
    <s v="3840 x 2160"/>
    <n v="1000000"/>
    <s v="COB"/>
    <s v="PCB"/>
    <n v="12000"/>
    <n v="600"/>
    <n v="0.20885300000000001"/>
    <n v="15.663975000000001"/>
    <n v="0.32386444272640952"/>
    <n v="0.58896546000000005"/>
  </r>
  <r>
    <x v="2"/>
    <x v="1"/>
    <x v="1"/>
    <x v="16"/>
    <s v="X95k"/>
    <s v="AUO"/>
    <n v="85"/>
    <s v="3840 x 2160"/>
    <n v="1000000"/>
    <s v="COB"/>
    <s v="PCB"/>
    <n v="15360"/>
    <n v="768"/>
    <n v="0.15722800000000001"/>
    <n v="13.364380000000001"/>
    <n v="0.31316106832579227"/>
    <n v="0.44338296000000005"/>
  </r>
  <r>
    <x v="2"/>
    <x v="1"/>
    <x v="1"/>
    <x v="1"/>
    <s v="65R635"/>
    <s v="ChinaStar"/>
    <n v="65"/>
    <s v="3840 x 2160"/>
    <n v="1000000"/>
    <s v="POB"/>
    <s v="PCB"/>
    <n v="2560"/>
    <n v="160"/>
    <n v="0.23026099999999999"/>
    <n v="14.966965"/>
    <n v="0.26819280600826112"/>
    <n v="0.64933602000000001"/>
  </r>
  <r>
    <x v="2"/>
    <x v="1"/>
    <x v="1"/>
    <x v="1"/>
    <s v="75R635"/>
    <s v="ChinaStar"/>
    <n v="75"/>
    <s v="3840 x 2160"/>
    <n v="1000000"/>
    <s v="POB"/>
    <s v="PCB"/>
    <n v="3840"/>
    <n v="240"/>
    <n v="0.104227"/>
    <n v="7.8170250000000001"/>
    <n v="0.16162286044272997"/>
    <n v="0.29392014000000005"/>
  </r>
  <r>
    <x v="2"/>
    <x v="1"/>
    <x v="1"/>
    <x v="1"/>
    <s v="75R648"/>
    <s v="ChinaStar"/>
    <n v="75"/>
    <s v="7680 x 4320"/>
    <n v="1000000"/>
    <s v="COB"/>
    <s v="PCB"/>
    <n v="40000"/>
    <n v="1000"/>
    <n v="4.6199999999999998E-2"/>
    <n v="3.4649999999999999"/>
    <n v="7.1641476320474767E-2"/>
    <n v="0.13028400000000001"/>
  </r>
  <r>
    <x v="2"/>
    <x v="1"/>
    <x v="1"/>
    <x v="1"/>
    <s v="85R635"/>
    <s v="ChinaStar"/>
    <n v="85"/>
    <s v="3840 x 2160"/>
    <n v="1000000"/>
    <s v="POB"/>
    <s v="PCB"/>
    <n v="7168"/>
    <n v="448"/>
    <n v="4.5534999999999999E-2"/>
    <n v="3.8704749999999999"/>
    <n v="9.0694973199525214E-2"/>
    <n v="0.12840870000000001"/>
  </r>
  <r>
    <x v="2"/>
    <x v="1"/>
    <x v="1"/>
    <x v="1"/>
    <s v="85X12"/>
    <s v="ChinaStar"/>
    <n v="85"/>
    <s v="7680 x 4320"/>
    <n v="1000000"/>
    <s v="COB"/>
    <s v="PCB"/>
    <n v="96000"/>
    <n v="1920"/>
    <n v="1.3860000000000001E-2"/>
    <n v="1.1781000000000001"/>
    <n v="2.7605848875489614E-2"/>
    <n v="3.9085200000000007E-2"/>
  </r>
  <r>
    <x v="2"/>
    <x v="1"/>
    <x v="1"/>
    <x v="1"/>
    <s v="55R635"/>
    <s v="Open Cell"/>
    <n v="55"/>
    <s v="3840 x 2160"/>
    <n v="1000000"/>
    <s v="POB"/>
    <s v="PCB"/>
    <n v="2048"/>
    <n v="128"/>
    <n v="6.8005999999999997E-2"/>
    <n v="3.7403299999999997"/>
    <n v="5.6711695899632049E-2"/>
    <n v="0.19177692000000002"/>
  </r>
  <r>
    <x v="2"/>
    <x v="1"/>
    <x v="1"/>
    <x v="1"/>
    <m/>
    <s v="Open Cell"/>
    <n v="98"/>
    <s v="3840 x 2160"/>
    <n v="1000000"/>
    <s v="POB"/>
    <s v="PCB"/>
    <n v="5120"/>
    <n v="320"/>
    <n v="5.914E-3"/>
    <n v="0.57957199999999998"/>
    <n v="1.5657899313027416E-2"/>
    <n v="1.6677480000000001E-2"/>
  </r>
  <r>
    <x v="2"/>
    <x v="2"/>
    <x v="0"/>
    <x v="7"/>
    <s v="X27S"/>
    <s v="AUO"/>
    <n v="27"/>
    <s v="3840 x 2160"/>
    <n v="1000000"/>
    <s v="POB"/>
    <s v="PCB"/>
    <n v="2304"/>
    <n v="512"/>
    <n v="6.336E-2"/>
    <n v="1.71072"/>
    <n v="1.2733351311268841E-2"/>
    <n v="0.17867520000000001"/>
  </r>
  <r>
    <x v="2"/>
    <x v="2"/>
    <x v="0"/>
    <x v="7"/>
    <s v="X32 (Predator)"/>
    <s v="AUO"/>
    <n v="31.5"/>
    <s v="3840 x 2160"/>
    <n v="1000000"/>
    <s v="POB"/>
    <s v="PCB"/>
    <n v="2304"/>
    <n v="1152"/>
    <n v="4.752E-2"/>
    <n v="1.49688"/>
    <n v="1.2998629463586943E-2"/>
    <n v="0.13400640000000003"/>
  </r>
  <r>
    <x v="2"/>
    <x v="2"/>
    <x v="0"/>
    <x v="7"/>
    <s v="Predator X32"/>
    <s v="AUO"/>
    <n v="31.5"/>
    <s v="3840 x 2160"/>
    <n v="1000000"/>
    <s v="POB"/>
    <s v="PCB"/>
    <n v="2304"/>
    <n v="576"/>
    <n v="1.584E-2"/>
    <n v="0.49896000000000001"/>
    <n v="4.3328764878623142E-3"/>
    <n v="4.4668800000000002E-2"/>
  </r>
  <r>
    <x v="2"/>
    <x v="2"/>
    <x v="0"/>
    <x v="7"/>
    <s v="X32 S/FP"/>
    <s v="AUO"/>
    <n v="31.5"/>
    <s v="3840 x 2160"/>
    <n v="1000000"/>
    <s v="POB"/>
    <s v="PCB"/>
    <n v="2304"/>
    <n v="576"/>
    <n v="2.5343999999999998E-2"/>
    <n v="0.79833599999999993"/>
    <n v="6.9326023805797018E-3"/>
    <n v="7.1470080000000005E-2"/>
  </r>
  <r>
    <x v="2"/>
    <x v="2"/>
    <x v="0"/>
    <x v="17"/>
    <m/>
    <m/>
    <n v="31.5"/>
    <s v="3840 x 2160"/>
    <s v="TBD"/>
    <s v="POB"/>
    <s v="PCB"/>
    <n v="5000"/>
    <n v="1152"/>
    <n v="0.10312499999999999"/>
    <n v="3.2484374999999996"/>
    <n v="2.820883130118694E-2"/>
    <n v="0.29081250000000003"/>
  </r>
  <r>
    <x v="2"/>
    <x v="2"/>
    <x v="0"/>
    <x v="10"/>
    <s v="PD32M"/>
    <s v="AUO"/>
    <n v="31.5"/>
    <s v="3840 x 2160"/>
    <n v="1000000"/>
    <s v="POB"/>
    <s v="PCB"/>
    <n v="2304"/>
    <n v="576"/>
    <n v="4.752E-2"/>
    <n v="1.49688"/>
    <n v="1.2998629463586943E-2"/>
    <n v="0.13400640000000003"/>
  </r>
  <r>
    <x v="2"/>
    <x v="2"/>
    <x v="0"/>
    <x v="10"/>
    <s v="AG3444UXM"/>
    <s v="BOE"/>
    <n v="34"/>
    <s v="3440 x 1440"/>
    <n v="1000000"/>
    <s v="POB"/>
    <s v="PCB"/>
    <n v="4608"/>
    <n v="1152"/>
    <n v="0.19008"/>
    <n v="6.46272"/>
    <n v="5.0494366157718913E-2"/>
    <n v="0.5360256000000001"/>
  </r>
  <r>
    <x v="2"/>
    <x v="2"/>
    <x v="0"/>
    <x v="10"/>
    <s v="AG274QXM"/>
    <s v="LGD"/>
    <n v="27"/>
    <s v="3840 x 2160"/>
    <n v="80000000"/>
    <s v="POB"/>
    <s v="PCB"/>
    <n v="2304"/>
    <n v="576"/>
    <n v="0.15840000000000001"/>
    <n v="4.2768000000000006"/>
    <n v="3.1833378278172106E-2"/>
    <n v="0.44668800000000008"/>
  </r>
  <r>
    <x v="2"/>
    <x v="2"/>
    <x v="0"/>
    <x v="10"/>
    <s v="AG274QGM"/>
    <s v="LGD"/>
    <n v="27"/>
    <s v="2560 x 1440"/>
    <n v="1000000"/>
    <s v="POB"/>
    <s v="PCB"/>
    <n v="2304"/>
    <n v="576"/>
    <n v="5.0687999999999997E-2"/>
    <n v="1.368576"/>
    <n v="1.0186681049015073E-2"/>
    <n v="0.14294016000000001"/>
  </r>
  <r>
    <x v="2"/>
    <x v="2"/>
    <x v="0"/>
    <x v="10"/>
    <s v="AG274QZM"/>
    <s v="LGD"/>
    <n v="27"/>
    <s v="2560 x 1440"/>
    <n v="1000000"/>
    <s v="POB"/>
    <s v="PCB"/>
    <n v="2304"/>
    <n v="576"/>
    <n v="6.336E-2"/>
    <n v="1.71072"/>
    <n v="1.2733351311268841E-2"/>
    <n v="0.17867520000000001"/>
  </r>
  <r>
    <x v="2"/>
    <x v="2"/>
    <x v="0"/>
    <x v="0"/>
    <s v="XDR"/>
    <s v="LGD"/>
    <n v="31.5"/>
    <s v="6016 x 3384"/>
    <n v="1000000"/>
    <s v="POB"/>
    <s v="PCB"/>
    <n v="576"/>
    <n v="576"/>
    <n v="1.056E-2"/>
    <n v="0.33263999999999999"/>
    <n v="2.8885843252415425E-3"/>
    <n v="2.9779200000000002E-2"/>
  </r>
  <r>
    <x v="2"/>
    <x v="2"/>
    <x v="0"/>
    <x v="2"/>
    <s v="PA27UCX-K"/>
    <s v="AUO"/>
    <n v="27"/>
    <s v="3440 x 1440"/>
    <n v="1000000"/>
    <s v="POB"/>
    <s v="PCB"/>
    <n v="2304"/>
    <n v="576"/>
    <n v="4.752E-2"/>
    <n v="1.28304"/>
    <n v="7.9607251143981577E-3"/>
    <n v="0.13400640000000003"/>
  </r>
  <r>
    <x v="2"/>
    <x v="2"/>
    <x v="0"/>
    <x v="2"/>
    <s v="PA32UCX"/>
    <s v="AUO"/>
    <n v="31.5"/>
    <s v="3840 x 2160"/>
    <n v="1000000"/>
    <s v="POB"/>
    <s v="PCB"/>
    <n v="5000"/>
    <n v="1152"/>
    <n v="0.20624999999999999"/>
    <n v="6.4968749999999993"/>
    <n v="5.641766260237388E-2"/>
    <n v="0.58162500000000006"/>
  </r>
  <r>
    <x v="2"/>
    <x v="2"/>
    <x v="0"/>
    <x v="2"/>
    <s v="PG32UQX"/>
    <s v="AUO"/>
    <n v="31.5"/>
    <s v="3840 x 2160"/>
    <n v="1000000"/>
    <s v="POB"/>
    <s v="PCB"/>
    <n v="4608"/>
    <n v="576"/>
    <n v="0.19008"/>
    <n v="5.98752"/>
    <n v="5.199451785434777E-2"/>
    <n v="0.5360256000000001"/>
  </r>
  <r>
    <x v="2"/>
    <x v="2"/>
    <x v="0"/>
    <x v="2"/>
    <s v="PG32UQXE"/>
    <s v="AUO"/>
    <n v="31.5"/>
    <s v="3840 x 2160"/>
    <n v="1000000"/>
    <s v="POB"/>
    <s v="PCB"/>
    <n v="4608"/>
    <n v="576"/>
    <n v="0.12672"/>
    <n v="3.9916800000000001"/>
    <n v="3.4663011902898513E-2"/>
    <n v="0.35735040000000001"/>
  </r>
  <r>
    <x v="2"/>
    <x v="2"/>
    <x v="0"/>
    <x v="18"/>
    <s v="EX321UX"/>
    <s v="AUO"/>
    <n v="32"/>
    <s v="3840 x 2160"/>
    <n v="1000000"/>
    <s v="POB"/>
    <s v="PCB"/>
    <n v="4608"/>
    <n v="1152"/>
    <n v="5.0687999999999997E-2"/>
    <n v="1.6220159999999999"/>
    <n v="1.4308863366517743E-2"/>
    <n v="0.14294016000000001"/>
  </r>
  <r>
    <x v="2"/>
    <x v="2"/>
    <x v="0"/>
    <x v="11"/>
    <s v="UltraSharp UP3221Q"/>
    <s v="LGD"/>
    <n v="31.5"/>
    <s v="3840 x 2160"/>
    <n v="1000000"/>
    <s v="POB"/>
    <s v="PCB"/>
    <n v="5000"/>
    <n v="1152"/>
    <n v="0.10312499999999999"/>
    <n v="3.2484374999999996"/>
    <n v="2.820883130118694E-2"/>
    <n v="0.29081250000000003"/>
  </r>
  <r>
    <x v="2"/>
    <x v="2"/>
    <x v="0"/>
    <x v="19"/>
    <m/>
    <s v="HKC"/>
    <n v="27"/>
    <s v="3840 x 2160"/>
    <s v="TBD"/>
    <s v="POB"/>
    <s v="PCB"/>
    <n v="5000"/>
    <n v="1152"/>
    <n v="6.8750000000000006E-2"/>
    <n v="1.8562500000000002"/>
    <n v="1.3816570433234421E-2"/>
    <n v="0.19387500000000005"/>
  </r>
  <r>
    <x v="2"/>
    <x v="2"/>
    <x v="0"/>
    <x v="19"/>
    <m/>
    <s v="HKC"/>
    <n v="31.5"/>
    <s v="3840 x 2160"/>
    <s v="TBD"/>
    <s v="POB"/>
    <s v="PCB"/>
    <n v="5000"/>
    <n v="1152"/>
    <n v="6.8750000000000006E-2"/>
    <n v="2.1656250000000004"/>
    <n v="1.8805887534124627E-2"/>
    <n v="0.19387500000000005"/>
  </r>
  <r>
    <x v="2"/>
    <x v="2"/>
    <x v="0"/>
    <x v="3"/>
    <s v="MEG271G"/>
    <s v="AUO"/>
    <n v="27"/>
    <s v="3840 x 2160"/>
    <n v="1000000"/>
    <s v="POB"/>
    <s v="PCB"/>
    <n v="2304"/>
    <n v="576"/>
    <n v="9.5039999999999999E-2"/>
    <n v="2.5660799999999999"/>
    <n v="1.9100026966903261E-2"/>
    <n v="0.26801280000000005"/>
  </r>
  <r>
    <x v="2"/>
    <x v="2"/>
    <x v="0"/>
    <x v="20"/>
    <m/>
    <m/>
    <n v="27"/>
    <s v="3840 x 2160"/>
    <s v="TBD"/>
    <s v="POB"/>
    <s v="PCB"/>
    <n v="5000"/>
    <n v="1152"/>
    <n v="6.8750000000000006E-2"/>
    <n v="1.8562500000000002"/>
    <n v="1.3816570433234421E-2"/>
    <n v="0.19387500000000005"/>
  </r>
  <r>
    <x v="2"/>
    <x v="2"/>
    <x v="0"/>
    <x v="20"/>
    <m/>
    <m/>
    <n v="31.5"/>
    <s v="3840 x 2160"/>
    <s v="TBD"/>
    <s v="POB"/>
    <s v="PCB"/>
    <n v="5000"/>
    <n v="1152"/>
    <n v="3.4375000000000003E-2"/>
    <n v="1.0828125000000002"/>
    <n v="9.4029437670623134E-3"/>
    <n v="9.6937500000000024E-2"/>
  </r>
  <r>
    <x v="2"/>
    <x v="2"/>
    <x v="0"/>
    <x v="12"/>
    <s v="279P2MRX"/>
    <s v="LGD"/>
    <n v="27"/>
    <s v="3840 x 2160"/>
    <n v="80000000"/>
    <s v="POB"/>
    <s v="PCB"/>
    <n v="2304"/>
    <n v="576"/>
    <n v="6.336E-2"/>
    <n v="1.71072"/>
    <n v="1.2733351311268841E-2"/>
    <n v="0.17867520000000001"/>
  </r>
  <r>
    <x v="2"/>
    <x v="2"/>
    <x v="0"/>
    <x v="12"/>
    <s v="27B1U7903"/>
    <s v="LGD"/>
    <n v="27"/>
    <s v="3840 x 2160"/>
    <n v="80000000"/>
    <s v="POB"/>
    <s v="PCB"/>
    <n v="2304"/>
    <n v="576"/>
    <n v="6.336E-2"/>
    <n v="1.71072"/>
    <n v="1.2733351311268841E-2"/>
    <n v="0.17867520000000001"/>
  </r>
  <r>
    <x v="2"/>
    <x v="2"/>
    <x v="0"/>
    <x v="5"/>
    <s v="Odyssey Neo G8"/>
    <s v="CSOT"/>
    <n v="31.5"/>
    <s v="3840 x 2160"/>
    <n v="1000000"/>
    <s v="POB"/>
    <s v="PCB"/>
    <n v="5000"/>
    <n v="1152"/>
    <n v="2.0625000000000001E-2"/>
    <n v="0.64968750000000008"/>
    <n v="5.6417662602373884E-3"/>
    <n v="5.8162500000000006E-2"/>
  </r>
  <r>
    <x v="2"/>
    <x v="2"/>
    <x v="0"/>
    <x v="5"/>
    <s v="Odyssey Neo G9"/>
    <s v="CSOT"/>
    <n v="49"/>
    <s v="5120 x 1440"/>
    <n v="1000000"/>
    <s v="POB"/>
    <s v="PCB"/>
    <n v="5000"/>
    <n v="1152"/>
    <n v="0.10312499999999999"/>
    <n v="5.0531249999999996"/>
    <n v="4.1634539413574645E-2"/>
    <n v="0.29081250000000003"/>
  </r>
  <r>
    <x v="2"/>
    <x v="2"/>
    <x v="0"/>
    <x v="5"/>
    <s v="Odyssey Neo G7"/>
    <m/>
    <n v="31.5"/>
    <s v="3840 x 2160"/>
    <n v="1000000"/>
    <s v="POB"/>
    <s v="PCB"/>
    <n v="5000"/>
    <n v="1196"/>
    <n v="5.5E-2"/>
    <n v="1.7324999999999999"/>
    <n v="1.5044710027299702E-2"/>
    <n v="0.15510000000000002"/>
  </r>
  <r>
    <x v="2"/>
    <x v="2"/>
    <x v="0"/>
    <x v="21"/>
    <m/>
    <m/>
    <n v="27"/>
    <s v="3840 x 2160"/>
    <s v="TBD"/>
    <s v="POB"/>
    <s v="PCB"/>
    <n v="5000"/>
    <n v="1152"/>
    <n v="0.13750000000000001"/>
    <n v="3.7125000000000004"/>
    <n v="2.7633140866468842E-2"/>
    <n v="0.38775000000000009"/>
  </r>
  <r>
    <x v="2"/>
    <x v="2"/>
    <x v="0"/>
    <x v="21"/>
    <m/>
    <m/>
    <n v="31.5"/>
    <s v="3840 x 2160"/>
    <s v="TBD"/>
    <s v="POB"/>
    <s v="PCB"/>
    <n v="5000"/>
    <n v="1152"/>
    <n v="0.13750000000000001"/>
    <n v="4.3312500000000007"/>
    <n v="3.7611775068249254E-2"/>
    <n v="0.38775000000000009"/>
  </r>
  <r>
    <x v="2"/>
    <x v="2"/>
    <x v="2"/>
    <x v="7"/>
    <s v="PREDATOR HELIOS 500"/>
    <s v="AUO"/>
    <n v="17.3"/>
    <s v="3840 x 2160"/>
    <n v="1000000"/>
    <s v="COB"/>
    <s v="FPC"/>
    <n v="4000"/>
    <n v="1152"/>
    <n v="5.5E-2"/>
    <n v="0.95150000000000001"/>
    <n v="4.5378999889851626E-3"/>
    <n v="0.15510000000000002"/>
  </r>
  <r>
    <x v="2"/>
    <x v="2"/>
    <x v="2"/>
    <x v="0"/>
    <s v="Macbook"/>
    <s v="LGD/Sharp"/>
    <n v="14.2"/>
    <s v="3024 x 1964"/>
    <n v="1000000"/>
    <s v="COB"/>
    <s v="FPC"/>
    <n v="10384"/>
    <n v="2596"/>
    <n v="23.186972000000001"/>
    <n v="329.25500239999997"/>
    <n v="1.3778614312660065"/>
    <n v="65.387261040000013"/>
  </r>
  <r>
    <x v="2"/>
    <x v="2"/>
    <x v="2"/>
    <x v="0"/>
    <s v="Macbook Pro"/>
    <s v="LGD/Sharp"/>
    <n v="16.2"/>
    <s v="3456 x 2234"/>
    <n v="1000000"/>
    <s v="COB"/>
    <s v="FPC"/>
    <n v="10384"/>
    <n v="2596"/>
    <n v="15.326790000000001"/>
    <n v="248.29399800000002"/>
    <n v="1.1831185660207124"/>
    <n v="43.221547800000003"/>
  </r>
  <r>
    <x v="2"/>
    <x v="2"/>
    <x v="2"/>
    <x v="2"/>
    <s v="ROG Flow X16"/>
    <s v="AUO"/>
    <n v="16.2"/>
    <s v="2560 x 1600"/>
    <n v="1000000"/>
    <s v="COB"/>
    <s v="FPC"/>
    <n v="4000"/>
    <n v="512"/>
    <n v="5.5E-2"/>
    <n v="0.89100000000000001"/>
    <n v="4.1853341447191002E-3"/>
    <n v="0.15510000000000002"/>
  </r>
  <r>
    <x v="2"/>
    <x v="2"/>
    <x v="2"/>
    <x v="2"/>
    <s v="ROG Zephyrus Duo 16"/>
    <s v="AUO"/>
    <n v="16.2"/>
    <s v="3456 x 2234"/>
    <n v="1000000"/>
    <s v="COB"/>
    <s v="FPC"/>
    <n v="4000"/>
    <n v="512"/>
    <n v="5.5E-2"/>
    <n v="0.89100000000000001"/>
    <n v="4.2456066228570488E-3"/>
    <n v="0.15510000000000002"/>
  </r>
  <r>
    <x v="2"/>
    <x v="2"/>
    <x v="2"/>
    <x v="13"/>
    <s v="AERO 16"/>
    <s v="AUO"/>
    <n v="16"/>
    <s v="2560 x 1600"/>
    <n v="1000000"/>
    <s v="COB"/>
    <s v="FPC"/>
    <n v="4000"/>
    <n v="1152"/>
    <n v="5.5E-2"/>
    <n v="0.88"/>
    <n v="4.082630471910112E-3"/>
    <n v="0.15510000000000002"/>
  </r>
  <r>
    <x v="2"/>
    <x v="2"/>
    <x v="2"/>
    <x v="13"/>
    <s v="AERO 17"/>
    <s v="AUO"/>
    <n v="17.3"/>
    <s v="3840 x 2160"/>
    <n v="1000000"/>
    <s v="COB"/>
    <s v="FPC"/>
    <n v="4000"/>
    <n v="1152"/>
    <n v="8.2500000000000004E-2"/>
    <n v="1.4272500000000001"/>
    <n v="6.8068499834777448E-3"/>
    <n v="0.23265000000000002"/>
  </r>
  <r>
    <x v="2"/>
    <x v="2"/>
    <x v="2"/>
    <x v="22"/>
    <s v="Legion 7i &amp; 7"/>
    <m/>
    <n v="16.2"/>
    <s v="2560 x 1600"/>
    <n v="1000000"/>
    <s v="COB"/>
    <s v="FPC"/>
    <n v="4000"/>
    <n v="512"/>
    <n v="0.22"/>
    <n v="3.5640000000000001"/>
    <n v="1.6741336578876401E-2"/>
    <n v="0.62040000000000006"/>
  </r>
  <r>
    <x v="2"/>
    <x v="2"/>
    <x v="2"/>
    <x v="3"/>
    <s v="Creator Z16"/>
    <s v="AUO"/>
    <n v="16"/>
    <s v="2560 x 1600"/>
    <n v="1000000"/>
    <s v="COB"/>
    <s v="FPC"/>
    <n v="4000"/>
    <n v="1152"/>
    <n v="2.75E-2"/>
    <n v="0.44"/>
    <n v="2.041315235955056E-3"/>
    <n v="7.7550000000000008E-2"/>
  </r>
  <r>
    <x v="2"/>
    <x v="2"/>
    <x v="2"/>
    <x v="3"/>
    <s v="Creator 17&quot;"/>
    <s v="AUO"/>
    <n v="17.3"/>
    <s v="3840 x 2160"/>
    <n v="1000000"/>
    <s v="COB"/>
    <s v="FPC"/>
    <n v="10000"/>
    <n v="240"/>
    <n v="4.1250000000000002E-2"/>
    <n v="0.71362500000000006"/>
    <n v="3.4034249917388724E-3"/>
    <n v="0.11632500000000001"/>
  </r>
  <r>
    <x v="2"/>
    <x v="2"/>
    <x v="3"/>
    <x v="0"/>
    <s v="iPad Pro"/>
    <s v="LGD/Sharp"/>
    <n v="12.9"/>
    <s v="2732 x 2048"/>
    <n v="1000000"/>
    <s v="COB"/>
    <s v="FPC"/>
    <n v="10384"/>
    <n v="2596"/>
    <n v="25.971682000000001"/>
    <n v="335.0346978"/>
    <n v="1.3382238279437639"/>
    <n v="73.240143240000009"/>
  </r>
  <r>
    <x v="2"/>
    <x v="2"/>
    <x v="1"/>
    <x v="17"/>
    <m/>
    <m/>
    <n v="55"/>
    <s v="3840 x 2160"/>
    <n v="1000000"/>
    <s v="COB"/>
    <s v="PCB"/>
    <n v="6804.6390532544374"/>
    <n v="567.05325443786978"/>
    <n v="3.7426000000000001E-2"/>
    <n v="2.05843"/>
    <n v="3.121036277298516E-2"/>
    <n v="0.10554132000000001"/>
  </r>
  <r>
    <x v="2"/>
    <x v="2"/>
    <x v="1"/>
    <x v="17"/>
    <m/>
    <m/>
    <n v="65"/>
    <s v="3840 x 2160"/>
    <n v="1000000"/>
    <s v="COB"/>
    <s v="PCB"/>
    <n v="9504"/>
    <n v="792"/>
    <n v="7.8408000000000005E-2"/>
    <n v="5.0965199999999999"/>
    <n v="9.132446021469437E-2"/>
    <n v="0.22111056000000004"/>
  </r>
  <r>
    <x v="2"/>
    <x v="2"/>
    <x v="1"/>
    <x v="17"/>
    <m/>
    <m/>
    <n v="75"/>
    <s v="3840 x 2160"/>
    <n v="1000000"/>
    <s v="COB"/>
    <s v="PCB"/>
    <n v="13685.759999999997"/>
    <n v="1140.4799999999998"/>
    <n v="5.6453999999999997E-2"/>
    <n v="4.2340499999999999"/>
    <n v="8.7542162428486642E-2"/>
    <n v="0.15920028"/>
  </r>
  <r>
    <x v="2"/>
    <x v="2"/>
    <x v="1"/>
    <x v="15"/>
    <m/>
    <s v="Open Cell"/>
    <n v="65"/>
    <s v="3840 x 2160"/>
    <n v="1000000"/>
    <s v="POB"/>
    <s v="PCB"/>
    <n v="9216"/>
    <n v="576"/>
    <n v="6.6530000000000001E-3"/>
    <n v="0.43244500000000002"/>
    <n v="7.7489750256142433E-3"/>
    <n v="1.8761460000000001E-2"/>
  </r>
  <r>
    <x v="2"/>
    <x v="2"/>
    <x v="1"/>
    <x v="4"/>
    <s v="55E8G"/>
    <s v="Open Cell"/>
    <n v="55"/>
    <s v="3840 x 2160"/>
    <n v="400000"/>
    <s v="POB"/>
    <s v="PCB"/>
    <n v="2000"/>
    <n v="200"/>
    <n v="1.4581999999999999E-2"/>
    <n v="0.80201"/>
    <n v="1.2160249825139465E-2"/>
    <n v="4.1121240000000003E-2"/>
  </r>
  <r>
    <x v="2"/>
    <x v="2"/>
    <x v="1"/>
    <x v="4"/>
    <s v="65E8G"/>
    <s v="Open Cell"/>
    <n v="65"/>
    <s v="3840 x 2160"/>
    <n v="400000"/>
    <s v="POB"/>
    <s v="PCB"/>
    <n v="9504"/>
    <n v="792"/>
    <n v="0.13858599999999999"/>
    <n v="9.0080899999999993"/>
    <n v="0.16141582036671809"/>
    <n v="0.39081252"/>
  </r>
  <r>
    <x v="2"/>
    <x v="2"/>
    <x v="1"/>
    <x v="4"/>
    <s v="75U9G"/>
    <s v="Open Cell"/>
    <n v="75"/>
    <s v="3840 x 2160"/>
    <n v="400000"/>
    <s v="POB"/>
    <s v="PCB"/>
    <n v="15360"/>
    <n v="1280"/>
    <n v="0.23728299999999999"/>
    <n v="17.796225"/>
    <n v="0.3679503122456973"/>
    <n v="0.66913806000000009"/>
  </r>
  <r>
    <x v="2"/>
    <x v="2"/>
    <x v="1"/>
    <x v="4"/>
    <s v="75U9G"/>
    <s v="Open Cell"/>
    <n v="85"/>
    <s v="3840 x 2160"/>
    <n v="400000"/>
    <s v="POB"/>
    <s v="PCB"/>
    <n v="15360"/>
    <n v="1280"/>
    <n v="3.7699000000000003E-2"/>
    <n v="3.2044150000000005"/>
    <n v="7.508751058853412E-2"/>
    <n v="0.10631118000000002"/>
  </r>
  <r>
    <x v="2"/>
    <x v="2"/>
    <x v="1"/>
    <x v="8"/>
    <s v="V75"/>
    <s v="BOE"/>
    <n v="75"/>
    <s v="3840 x 2160"/>
    <n v="1000000"/>
    <s v="COB"/>
    <s v="PCB"/>
    <n v="46080"/>
    <n v="2880"/>
    <n v="0.103118"/>
    <n v="7.7338500000000003"/>
    <n v="0.15990315487477744"/>
    <n v="0.29079276000000004"/>
  </r>
  <r>
    <x v="2"/>
    <x v="2"/>
    <x v="1"/>
    <x v="8"/>
    <s v="V75"/>
    <s v="BOE"/>
    <n v="85"/>
    <s v="7680 x 4320"/>
    <n v="1000000"/>
    <s v="COB"/>
    <s v="PCB"/>
    <n v="46080"/>
    <n v="2880"/>
    <n v="2.6610999999999999E-2"/>
    <n v="2.2619349999999998"/>
    <n v="5.300283148814243E-2"/>
    <n v="7.5043020000000002E-2"/>
  </r>
  <r>
    <x v="2"/>
    <x v="2"/>
    <x v="1"/>
    <x v="8"/>
    <s v="75R635"/>
    <m/>
    <n v="65"/>
    <s v="3840 x 2160"/>
    <n v="1000000"/>
    <s v="COB"/>
    <s v="PCB"/>
    <n v="37440"/>
    <n v="2340"/>
    <n v="4.0541000000000001E-2"/>
    <n v="2.6351650000000002"/>
    <n v="4.7219479409804151E-2"/>
    <n v="0.11432562000000002"/>
  </r>
  <r>
    <x v="2"/>
    <x v="2"/>
    <x v="1"/>
    <x v="9"/>
    <m/>
    <s v="Open Cell"/>
    <n v="65"/>
    <s v="3840 x 2160"/>
    <n v="1000000"/>
    <s v="COB"/>
    <s v="PCB"/>
    <n v="16384"/>
    <n v="1000"/>
    <n v="0.86597599999999997"/>
    <n v="56.288440000000001"/>
    <n v="1.0086316544087359"/>
    <n v="2.4420523200000002"/>
  </r>
  <r>
    <x v="2"/>
    <x v="2"/>
    <x v="1"/>
    <x v="9"/>
    <m/>
    <s v="Open Cell"/>
    <n v="65"/>
    <s v="7680 x 4320"/>
    <n v="1000000"/>
    <s v="COB"/>
    <s v="PCB"/>
    <n v="12000"/>
    <n v="1000"/>
    <n v="5.4660000000000004E-3"/>
    <n v="0.35529000000000005"/>
    <n v="6.3664358169258171E-3"/>
    <n v="1.5414120000000003E-2"/>
  </r>
  <r>
    <x v="2"/>
    <x v="2"/>
    <x v="1"/>
    <x v="9"/>
    <m/>
    <s v="Open Cell"/>
    <n v="75"/>
    <s v="3840 x 2160"/>
    <n v="1000000"/>
    <s v="COB"/>
    <s v="PCB"/>
    <n v="12000"/>
    <n v="1000"/>
    <n v="0.22273899999999999"/>
    <n v="16.705424999999998"/>
    <n v="0.34539720333649854"/>
    <n v="0.62812398000000003"/>
  </r>
  <r>
    <x v="2"/>
    <x v="2"/>
    <x v="1"/>
    <x v="9"/>
    <m/>
    <s v="Open Cell"/>
    <n v="75"/>
    <s v="7680 x 4320"/>
    <n v="1000000"/>
    <s v="COB"/>
    <s v="PCB"/>
    <n v="16000"/>
    <n v="2000"/>
    <n v="3.6150000000000002E-3"/>
    <n v="0.271125"/>
    <n v="5.6057129198813062E-3"/>
    <n v="1.0194300000000002E-2"/>
  </r>
  <r>
    <x v="2"/>
    <x v="2"/>
    <x v="1"/>
    <x v="9"/>
    <m/>
    <s v="Open Cell"/>
    <n v="86"/>
    <s v="3840 x 2160"/>
    <n v="1000000"/>
    <s v="COB"/>
    <s v="PCB"/>
    <n v="18000"/>
    <n v="1200"/>
    <n v="0.130691"/>
    <n v="11.239426"/>
    <n v="0.26646649412443163"/>
    <n v="0.36854862000000005"/>
  </r>
  <r>
    <x v="2"/>
    <x v="2"/>
    <x v="1"/>
    <x v="9"/>
    <m/>
    <s v="Open Cell"/>
    <n v="86"/>
    <s v="7680 x 4320"/>
    <n v="1000000"/>
    <s v="COB"/>
    <s v="PCB"/>
    <n v="28800"/>
    <n v="2400"/>
    <n v="2.9100000000000003E-4"/>
    <n v="2.5026000000000003E-2"/>
    <n v="5.9332126764819013E-4"/>
    <n v="8.206200000000002E-4"/>
  </r>
  <r>
    <x v="2"/>
    <x v="2"/>
    <x v="1"/>
    <x v="5"/>
    <s v="2022 Model"/>
    <s v="Open Cell"/>
    <n v="43"/>
    <s v="3840 x 2160"/>
    <n v="1000000"/>
    <s v="COB"/>
    <s v="PCB"/>
    <n v="3614.6269090909086"/>
    <n v="301.21890909090905"/>
    <n v="0.185331"/>
    <n v="7.969233"/>
    <n v="9.4468061730675859E-2"/>
    <n v="0.52263342000000002"/>
  </r>
  <r>
    <x v="2"/>
    <x v="2"/>
    <x v="1"/>
    <x v="5"/>
    <s v="2022 Model"/>
    <s v="Open Cell"/>
    <n v="50"/>
    <s v="3840 x 2160"/>
    <n v="1000000"/>
    <s v="COB"/>
    <s v="PCB"/>
    <n v="4887.272727272727"/>
    <n v="407.27272727272725"/>
    <n v="0.34803699999999999"/>
    <n v="17.40185"/>
    <n v="0.23986420869792285"/>
    <n v="0.98146434000000005"/>
  </r>
  <r>
    <x v="2"/>
    <x v="2"/>
    <x v="1"/>
    <x v="5"/>
    <s v="2022 Model"/>
    <s v="Open Cell"/>
    <n v="55"/>
    <s v="3840 x 2160"/>
    <n v="1000000"/>
    <s v="COB"/>
    <s v="PCB"/>
    <n v="6283.636363636364"/>
    <n v="523.63636363636363"/>
    <n v="1.344411"/>
    <n v="73.942605"/>
    <n v="1.1211338381336975"/>
    <n v="3.7912390200000003"/>
  </r>
  <r>
    <x v="2"/>
    <x v="2"/>
    <x v="1"/>
    <x v="5"/>
    <s v="2022 Model"/>
    <s v="Open Cell"/>
    <n v="55"/>
    <s v="7680 x 4320"/>
    <n v="1000000"/>
    <s v="COB"/>
    <s v="PCB"/>
    <n v="7873.1360946745563"/>
    <n v="962.27218934911241"/>
    <n v="0.18795600000000001"/>
    <n v="10.337580000000001"/>
    <n v="0.15674063339280714"/>
    <n v="0.5300359200000001"/>
  </r>
  <r>
    <x v="2"/>
    <x v="2"/>
    <x v="1"/>
    <x v="5"/>
    <s v="2022 Model"/>
    <s v="Open Cell"/>
    <n v="65"/>
    <s v="3840 x 2160"/>
    <n v="1000000"/>
    <s v="COB"/>
    <s v="PCB"/>
    <n v="8640"/>
    <n v="720"/>
    <n v="1.8008900000000001"/>
    <n v="117.05785"/>
    <n v="2.0975577384455786"/>
    <n v="5.0785098000000009"/>
  </r>
  <r>
    <x v="2"/>
    <x v="2"/>
    <x v="1"/>
    <x v="5"/>
    <s v="2022 Model"/>
    <s v="Open Cell"/>
    <n v="65"/>
    <s v="7680 x 4320"/>
    <n v="1000000"/>
    <s v="COB"/>
    <s v="PCB"/>
    <n v="10996.363636363636"/>
    <n v="1221.8181818181818"/>
    <n v="0.41668100000000002"/>
    <n v="27.084265000000002"/>
    <n v="0.48532251054381015"/>
    <n v="1.1750404200000002"/>
  </r>
  <r>
    <x v="2"/>
    <x v="2"/>
    <x v="1"/>
    <x v="5"/>
    <s v="2022 Model"/>
    <s v="Open Cell"/>
    <n v="75"/>
    <s v="3840 x 2160"/>
    <n v="1000000"/>
    <s v="COB"/>
    <s v="PCB"/>
    <n v="10909.09090909091"/>
    <n v="909.09090909090912"/>
    <n v="1.2621500000000001"/>
    <n v="94.66125000000001"/>
    <n v="1.9571924099109794"/>
    <n v="3.5592630000000005"/>
  </r>
  <r>
    <x v="2"/>
    <x v="2"/>
    <x v="1"/>
    <x v="5"/>
    <s v="2022 Model"/>
    <s v="Open Cell"/>
    <n v="75"/>
    <s v="7680 x 4320"/>
    <n v="1000000"/>
    <s v="COB"/>
    <s v="PCB"/>
    <n v="15708.764159999995"/>
    <n v="1745.4182399999995"/>
    <n v="0.36940400000000001"/>
    <n v="27.705300000000001"/>
    <n v="0.57282787702789317"/>
    <n v="1.0417192800000001"/>
  </r>
  <r>
    <x v="2"/>
    <x v="2"/>
    <x v="1"/>
    <x v="5"/>
    <s v="2022 Model"/>
    <s v="Open Cell"/>
    <n v="85"/>
    <s v="3840 x 2160"/>
    <n v="1000000"/>
    <s v="COB"/>
    <s v="PCB"/>
    <n v="14400"/>
    <n v="1200"/>
    <n v="1.097847"/>
    <n v="93.316995000000006"/>
    <n v="2.1866521190771748"/>
    <n v="3.0959285400000005"/>
  </r>
  <r>
    <x v="2"/>
    <x v="2"/>
    <x v="1"/>
    <x v="5"/>
    <s v="2022 Model"/>
    <s v="Open Cell"/>
    <n v="85"/>
    <s v="7680 x 4320"/>
    <n v="1000000"/>
    <s v="COB"/>
    <s v="PCB"/>
    <n v="19145.454545454544"/>
    <n v="2127.272727272727"/>
    <n v="0.29323199999999999"/>
    <n v="24.924720000000001"/>
    <n v="0.58404893776750144"/>
    <n v="0.82691424000000002"/>
  </r>
  <r>
    <x v="2"/>
    <x v="2"/>
    <x v="1"/>
    <x v="5"/>
    <s v="2022 Model"/>
    <s v="Open Cell"/>
    <n v="98"/>
    <s v="3840 x 2160"/>
    <n v="1000000"/>
    <s v="COB"/>
    <s v="PCB"/>
    <n v="19141.53633217993"/>
    <n v="1595.1280276816608"/>
    <n v="7.1162000000000003E-2"/>
    <n v="6.9738760000000006"/>
    <n v="0.18840842592385135"/>
    <n v="0.20067684000000002"/>
  </r>
  <r>
    <x v="2"/>
    <x v="2"/>
    <x v="1"/>
    <x v="14"/>
    <s v="XLED EP1 55"/>
    <s v="Open Cell"/>
    <n v="55"/>
    <s v="3840 x 2160"/>
    <m/>
    <s v="COB"/>
    <s v="PCB"/>
    <n v="8000"/>
    <n v="2000"/>
    <n v="4.9248E-2"/>
    <n v="2.7086399999999999"/>
    <n v="4.1068988025543027E-2"/>
    <n v="0.13887936000000001"/>
  </r>
  <r>
    <x v="2"/>
    <x v="2"/>
    <x v="1"/>
    <x v="14"/>
    <s v="XLED EP1 65"/>
    <s v="Open Cell"/>
    <n v="65"/>
    <s v="3840 x 2160"/>
    <m/>
    <s v="COB"/>
    <s v="PCB"/>
    <n v="8000"/>
    <n v="2000"/>
    <n v="1.6500000000000001E-2"/>
    <n v="1.0725"/>
    <n v="1.9218110314540061E-2"/>
    <n v="4.6530000000000009E-2"/>
  </r>
  <r>
    <x v="2"/>
    <x v="2"/>
    <x v="1"/>
    <x v="14"/>
    <s v="XLED DX1"/>
    <s v="Open Cell"/>
    <n v="65"/>
    <s v="7680 x 4320"/>
    <n v="1000000"/>
    <s v="COB"/>
    <s v="PCB"/>
    <n v="12096"/>
    <n v="1344"/>
    <n v="1.449E-3"/>
    <n v="9.4185000000000005E-2"/>
    <n v="1.6876995058041544E-3"/>
    <n v="4.08618E-3"/>
  </r>
  <r>
    <x v="2"/>
    <x v="2"/>
    <x v="1"/>
    <x v="14"/>
    <s v="XLED DX1"/>
    <s v="Open Cell"/>
    <n v="75"/>
    <s v="7680 x 4320"/>
    <n v="1000000"/>
    <s v="COB"/>
    <s v="PCB"/>
    <n v="17279.640575999994"/>
    <n v="1919.9600639999994"/>
    <n v="5.1019999999999998E-3"/>
    <n v="0.38264999999999999"/>
    <n v="7.9115760213649845E-3"/>
    <n v="1.438764E-2"/>
  </r>
  <r>
    <x v="2"/>
    <x v="2"/>
    <x v="1"/>
    <x v="14"/>
    <s v="XLED DX1"/>
    <s v="Open Cell"/>
    <n v="85"/>
    <s v="7680 x 4320"/>
    <n v="1000000"/>
    <s v="COB"/>
    <s v="PCB"/>
    <n v="21060"/>
    <n v="2340"/>
    <n v="4.5600000000000003E-4"/>
    <n v="3.8760000000000003E-2"/>
    <n v="9.0824437858753708E-4"/>
    <n v="1.2859200000000003E-3"/>
  </r>
  <r>
    <x v="2"/>
    <x v="2"/>
    <x v="1"/>
    <x v="6"/>
    <m/>
    <s v="Open Cell"/>
    <n v="65"/>
    <s v="3840 x 2160"/>
    <n v="1000000"/>
    <s v="POB"/>
    <s v="PCB"/>
    <n v="2560"/>
    <n v="160"/>
    <n v="5.5440000000000003E-3"/>
    <n v="0.36036000000000001"/>
    <n v="6.4572850656854607E-3"/>
    <n v="1.5634080000000002E-2"/>
  </r>
  <r>
    <x v="2"/>
    <x v="2"/>
    <x v="1"/>
    <x v="6"/>
    <s v="Q70"/>
    <s v="Open Cell"/>
    <n v="75"/>
    <s v="3840 x 2160"/>
    <n v="1000000"/>
    <s v="POB"/>
    <s v="PCB"/>
    <n v="4000"/>
    <n v="252"/>
    <n v="6.0639999999999999E-3"/>
    <n v="0.45479999999999998"/>
    <n v="9.4033314373887251E-3"/>
    <n v="1.7100480000000001E-2"/>
  </r>
  <r>
    <x v="2"/>
    <x v="2"/>
    <x v="1"/>
    <x v="6"/>
    <m/>
    <s v="Open Cell"/>
    <n v="86"/>
    <s v="3840 x 2160"/>
    <n v="1000000"/>
    <s v="POB"/>
    <s v="PCB"/>
    <n v="8000"/>
    <n v="576"/>
    <n v="1.16E-4"/>
    <n v="9.9760000000000005E-3"/>
    <n v="2.3651294517934723E-4"/>
    <n v="3.2712000000000003E-4"/>
  </r>
  <r>
    <x v="2"/>
    <x v="2"/>
    <x v="1"/>
    <x v="16"/>
    <s v="X95k"/>
    <s v="AUO"/>
    <n v="65"/>
    <s v="3840 x 2160"/>
    <n v="1000000"/>
    <s v="COB"/>
    <s v="PCB"/>
    <n v="6480"/>
    <n v="432"/>
    <n v="0.14842"/>
    <n v="9.6472999999999995"/>
    <n v="0.17286981411418398"/>
    <n v="0.41854440000000004"/>
  </r>
  <r>
    <x v="2"/>
    <x v="2"/>
    <x v="1"/>
    <x v="16"/>
    <s v="X95k"/>
    <s v="AUO"/>
    <n v="75"/>
    <s v="3840 x 2160"/>
    <n v="1000000"/>
    <s v="COB"/>
    <s v="PCB"/>
    <n v="12000"/>
    <n v="600"/>
    <n v="0.179504"/>
    <n v="13.4628"/>
    <n v="0.27835349708724033"/>
    <n v="0.50620128000000009"/>
  </r>
  <r>
    <x v="2"/>
    <x v="2"/>
    <x v="1"/>
    <x v="16"/>
    <s v="X95k"/>
    <s v="AUO"/>
    <n v="85"/>
    <s v="3840 x 2160"/>
    <n v="1000000"/>
    <s v="COB"/>
    <s v="PCB"/>
    <n v="15360"/>
    <n v="768"/>
    <n v="0.13912099999999999"/>
    <n v="11.825284999999999"/>
    <n v="0.27709619779271211"/>
    <n v="0.39232122000000003"/>
  </r>
  <r>
    <x v="2"/>
    <x v="2"/>
    <x v="1"/>
    <x v="1"/>
    <s v="65R635"/>
    <s v="ChinaStar"/>
    <n v="65"/>
    <s v="3840 x 2160"/>
    <n v="1000000"/>
    <s v="POB"/>
    <s v="PCB"/>
    <n v="2560"/>
    <n v="160"/>
    <n v="0.25724200000000003"/>
    <n v="16.720730000000003"/>
    <n v="0.29961849294138876"/>
    <n v="0.72542244000000011"/>
  </r>
  <r>
    <x v="2"/>
    <x v="2"/>
    <x v="1"/>
    <x v="1"/>
    <s v="75R635"/>
    <s v="ChinaStar"/>
    <n v="75"/>
    <s v="3840 x 2160"/>
    <n v="1000000"/>
    <s v="POB"/>
    <s v="PCB"/>
    <n v="3840"/>
    <n v="240"/>
    <n v="0.15301400000000001"/>
    <n v="11.476050000000001"/>
    <n v="0.23727594930089024"/>
    <n v="0.4314994800000001"/>
  </r>
  <r>
    <x v="2"/>
    <x v="2"/>
    <x v="1"/>
    <x v="1"/>
    <s v="75R648"/>
    <s v="ChinaStar"/>
    <n v="75"/>
    <s v="7680 x 4320"/>
    <n v="1000000"/>
    <s v="COB"/>
    <s v="PCB"/>
    <n v="40000"/>
    <n v="1000"/>
    <n v="2.8875000000000001E-2"/>
    <n v="2.1656249999999999"/>
    <n v="4.477592270029674E-2"/>
    <n v="8.1427500000000014E-2"/>
  </r>
  <r>
    <x v="2"/>
    <x v="2"/>
    <x v="1"/>
    <x v="1"/>
    <s v="85R635"/>
    <s v="ChinaStar"/>
    <n v="85"/>
    <s v="3840 x 2160"/>
    <n v="1000000"/>
    <s v="POB"/>
    <s v="PCB"/>
    <n v="7168"/>
    <n v="448"/>
    <n v="9.1068999999999997E-2"/>
    <n v="7.7408649999999994"/>
    <n v="0.18138795463506227"/>
    <n v="0.25681458000000001"/>
  </r>
  <r>
    <x v="2"/>
    <x v="2"/>
    <x v="1"/>
    <x v="1"/>
    <s v="85X12"/>
    <s v="ChinaStar"/>
    <n v="85"/>
    <s v="7680 x 4320"/>
    <n v="1000000"/>
    <s v="COB"/>
    <s v="PCB"/>
    <n v="96000"/>
    <n v="1920"/>
    <n v="1.3860000000000001E-2"/>
    <n v="1.1781000000000001"/>
    <n v="2.7605848875489614E-2"/>
    <n v="3.9085200000000007E-2"/>
  </r>
  <r>
    <x v="2"/>
    <x v="2"/>
    <x v="1"/>
    <x v="1"/>
    <s v="55R635"/>
    <s v="Open Cell"/>
    <n v="55"/>
    <s v="3840 x 2160"/>
    <n v="1000000"/>
    <s v="POB"/>
    <s v="PCB"/>
    <n v="2048"/>
    <n v="128"/>
    <n v="9.0922000000000003E-2"/>
    <n v="5.0007099999999998"/>
    <n v="7.5821851227632048E-2"/>
    <n v="0.25640004000000005"/>
  </r>
  <r>
    <x v="2"/>
    <x v="2"/>
    <x v="1"/>
    <x v="1"/>
    <m/>
    <s v="Open Cell"/>
    <n v="98"/>
    <s v="3840 x 2160"/>
    <n v="1000000"/>
    <s v="POB"/>
    <s v="PCB"/>
    <n v="5120"/>
    <n v="320"/>
    <n v="2.7349999999999999E-2"/>
    <n v="2.6802999999999999"/>
    <n v="7.2411827225448061E-2"/>
    <n v="7.7127000000000001E-2"/>
  </r>
  <r>
    <x v="2"/>
    <x v="3"/>
    <x v="0"/>
    <x v="7"/>
    <s v="X27S"/>
    <s v="AUO"/>
    <n v="27"/>
    <s v="3840 x 2160"/>
    <n v="1000000"/>
    <s v="POB"/>
    <s v="PCB"/>
    <n v="2304"/>
    <n v="512"/>
    <n v="6.336E-2"/>
    <n v="1.71072"/>
    <n v="1.2733351311268841E-2"/>
    <n v="0.17867520000000001"/>
  </r>
  <r>
    <x v="2"/>
    <x v="3"/>
    <x v="0"/>
    <x v="7"/>
    <s v="X32 (Predator)"/>
    <s v="AUO"/>
    <n v="31.5"/>
    <s v="3840 x 2160"/>
    <n v="1000000"/>
    <s v="POB"/>
    <s v="PCB"/>
    <n v="2304"/>
    <n v="1152"/>
    <n v="4.752E-2"/>
    <n v="1.49688"/>
    <n v="1.2998629463586943E-2"/>
    <n v="0.13400640000000003"/>
  </r>
  <r>
    <x v="2"/>
    <x v="3"/>
    <x v="0"/>
    <x v="7"/>
    <s v="Predator X32"/>
    <s v="AUO"/>
    <n v="31.5"/>
    <s v="3840 x 2160"/>
    <n v="1000000"/>
    <s v="POB"/>
    <s v="PCB"/>
    <n v="2304"/>
    <n v="576"/>
    <n v="3.168E-2"/>
    <n v="0.99792000000000003"/>
    <n v="8.6657529757246284E-3"/>
    <n v="8.9337600000000003E-2"/>
  </r>
  <r>
    <x v="2"/>
    <x v="3"/>
    <x v="0"/>
    <x v="7"/>
    <s v="X32 S/FP"/>
    <s v="AUO"/>
    <n v="31.5"/>
    <s v="3840 x 2160"/>
    <n v="1000000"/>
    <s v="POB"/>
    <s v="PCB"/>
    <n v="2304"/>
    <n v="576"/>
    <n v="4.752E-2"/>
    <n v="1.49688"/>
    <n v="1.2998629463586943E-2"/>
    <n v="0.13400640000000003"/>
  </r>
  <r>
    <x v="2"/>
    <x v="3"/>
    <x v="0"/>
    <x v="17"/>
    <m/>
    <m/>
    <n v="31.5"/>
    <s v="3840 x 2160"/>
    <s v="TBD"/>
    <s v="POB"/>
    <s v="PCB"/>
    <n v="5000"/>
    <n v="1152"/>
    <n v="0.10312499999999999"/>
    <n v="3.2484374999999996"/>
    <n v="2.820883130118694E-2"/>
    <n v="0.29081250000000003"/>
  </r>
  <r>
    <x v="2"/>
    <x v="3"/>
    <x v="0"/>
    <x v="10"/>
    <s v="PD32M"/>
    <s v="AUO"/>
    <n v="31.5"/>
    <s v="3840 x 2160"/>
    <n v="1000000"/>
    <s v="POB"/>
    <s v="PCB"/>
    <n v="2304"/>
    <n v="576"/>
    <n v="4.752E-2"/>
    <n v="1.49688"/>
    <n v="1.2998629463586943E-2"/>
    <n v="0.13400640000000003"/>
  </r>
  <r>
    <x v="2"/>
    <x v="3"/>
    <x v="0"/>
    <x v="10"/>
    <s v="AG3444UXM"/>
    <s v="BOE"/>
    <n v="34"/>
    <s v="3440 x 1440"/>
    <n v="1000000"/>
    <s v="POB"/>
    <s v="PCB"/>
    <n v="4608"/>
    <n v="1152"/>
    <n v="0.19008"/>
    <n v="6.46272"/>
    <n v="5.0494366157718913E-2"/>
    <n v="0.5360256000000001"/>
  </r>
  <r>
    <x v="2"/>
    <x v="3"/>
    <x v="0"/>
    <x v="10"/>
    <s v="AG274QXM"/>
    <s v="LGD"/>
    <n v="27"/>
    <s v="3840 x 2160"/>
    <n v="80000000"/>
    <s v="POB"/>
    <s v="PCB"/>
    <n v="2304"/>
    <n v="576"/>
    <n v="0.15840000000000001"/>
    <n v="4.2768000000000006"/>
    <n v="3.1833378278172106E-2"/>
    <n v="0.44668800000000008"/>
  </r>
  <r>
    <x v="2"/>
    <x v="3"/>
    <x v="0"/>
    <x v="10"/>
    <s v="AG274QGM"/>
    <s v="LGD"/>
    <n v="27"/>
    <s v="2560 x 1440"/>
    <n v="1000000"/>
    <s v="POB"/>
    <s v="PCB"/>
    <n v="2304"/>
    <n v="576"/>
    <n v="7.9200000000000007E-2"/>
    <n v="2.1384000000000003"/>
    <n v="1.5916689139086053E-2"/>
    <n v="0.22334400000000004"/>
  </r>
  <r>
    <x v="2"/>
    <x v="3"/>
    <x v="0"/>
    <x v="10"/>
    <s v="AG274QZM"/>
    <s v="LGD"/>
    <n v="27"/>
    <s v="2560 x 1440"/>
    <n v="1000000"/>
    <s v="POB"/>
    <s v="PCB"/>
    <n v="2304"/>
    <n v="576"/>
    <n v="7.9200000000000007E-2"/>
    <n v="2.1384000000000003"/>
    <n v="1.5916689139086053E-2"/>
    <n v="0.22334400000000004"/>
  </r>
  <r>
    <x v="2"/>
    <x v="3"/>
    <x v="0"/>
    <x v="0"/>
    <s v="XDR"/>
    <s v="LGD"/>
    <n v="31.5"/>
    <s v="6016 x 3384"/>
    <n v="1000000"/>
    <s v="POB"/>
    <s v="PCB"/>
    <n v="576"/>
    <n v="576"/>
    <n v="2.614E-3"/>
    <n v="8.2340999999999998E-2"/>
    <n v="7.1503403657020761E-4"/>
    <n v="7.3714800000000006E-3"/>
  </r>
  <r>
    <x v="2"/>
    <x v="3"/>
    <x v="0"/>
    <x v="2"/>
    <s v="PA27UCX-K"/>
    <s v="AUO"/>
    <n v="27"/>
    <s v="3440 x 1440"/>
    <n v="1000000"/>
    <s v="POB"/>
    <s v="PCB"/>
    <n v="2304"/>
    <n v="576"/>
    <n v="3.168E-2"/>
    <n v="0.85536000000000001"/>
    <n v="5.3071500762654393E-3"/>
    <n v="8.9337600000000003E-2"/>
  </r>
  <r>
    <x v="2"/>
    <x v="3"/>
    <x v="0"/>
    <x v="2"/>
    <s v="PA32UCX"/>
    <s v="AUO"/>
    <n v="31.5"/>
    <s v="3840 x 2160"/>
    <n v="1000000"/>
    <s v="POB"/>
    <s v="PCB"/>
    <n v="5000"/>
    <n v="1152"/>
    <n v="0.13750000000000001"/>
    <n v="4.3312500000000007"/>
    <n v="3.7611775068249254E-2"/>
    <n v="0.38775000000000009"/>
  </r>
  <r>
    <x v="2"/>
    <x v="3"/>
    <x v="0"/>
    <x v="2"/>
    <s v="PG32UQX"/>
    <s v="AUO"/>
    <n v="31.5"/>
    <s v="3840 x 2160"/>
    <n v="1000000"/>
    <s v="POB"/>
    <s v="PCB"/>
    <n v="4608"/>
    <n v="576"/>
    <n v="0.12672"/>
    <n v="3.9916800000000001"/>
    <n v="3.4663011902898513E-2"/>
    <n v="0.35735040000000001"/>
  </r>
  <r>
    <x v="2"/>
    <x v="3"/>
    <x v="0"/>
    <x v="2"/>
    <s v="PG32UQXE"/>
    <s v="AUO"/>
    <n v="31.5"/>
    <s v="3840 x 2160"/>
    <n v="1000000"/>
    <s v="POB"/>
    <s v="PCB"/>
    <n v="4608"/>
    <n v="576"/>
    <n v="6.336E-2"/>
    <n v="1.9958400000000001"/>
    <n v="1.7331505951449257E-2"/>
    <n v="0.17867520000000001"/>
  </r>
  <r>
    <x v="2"/>
    <x v="3"/>
    <x v="0"/>
    <x v="18"/>
    <s v="EX321UX"/>
    <s v="AUO"/>
    <n v="32"/>
    <s v="3840 x 2160"/>
    <n v="1000000"/>
    <s v="POB"/>
    <s v="PCB"/>
    <n v="4608"/>
    <n v="1152"/>
    <n v="9.5039999999999999E-2"/>
    <n v="3.04128"/>
    <n v="2.6829118812220769E-2"/>
    <n v="0.26801280000000005"/>
  </r>
  <r>
    <x v="2"/>
    <x v="3"/>
    <x v="0"/>
    <x v="11"/>
    <s v="UltraSharp UP3221Q"/>
    <s v="LGD"/>
    <n v="31.5"/>
    <s v="3840 x 2160"/>
    <n v="1000000"/>
    <s v="POB"/>
    <s v="PCB"/>
    <n v="5000"/>
    <n v="1152"/>
    <n v="6.8750000000000006E-2"/>
    <n v="2.1656250000000004"/>
    <n v="1.8805887534124627E-2"/>
    <n v="0.19387500000000005"/>
  </r>
  <r>
    <x v="2"/>
    <x v="3"/>
    <x v="0"/>
    <x v="19"/>
    <m/>
    <s v="HKC"/>
    <n v="27"/>
    <s v="3840 x 2160"/>
    <s v="TBD"/>
    <s v="POB"/>
    <s v="PCB"/>
    <n v="5000"/>
    <n v="1152"/>
    <n v="0.13750000000000001"/>
    <n v="3.7125000000000004"/>
    <n v="2.7633140866468842E-2"/>
    <n v="0.38775000000000009"/>
  </r>
  <r>
    <x v="2"/>
    <x v="3"/>
    <x v="0"/>
    <x v="19"/>
    <m/>
    <s v="HKC"/>
    <n v="31.5"/>
    <s v="3840 x 2160"/>
    <s v="TBD"/>
    <s v="POB"/>
    <s v="PCB"/>
    <n v="5000"/>
    <n v="1152"/>
    <n v="0.13750000000000001"/>
    <n v="4.3312500000000007"/>
    <n v="3.7611775068249254E-2"/>
    <n v="0.38775000000000009"/>
  </r>
  <r>
    <x v="2"/>
    <x v="3"/>
    <x v="0"/>
    <x v="23"/>
    <m/>
    <m/>
    <n v="27"/>
    <s v="3840 x 2160"/>
    <s v="TBD"/>
    <s v="POB"/>
    <s v="PCB"/>
    <n v="2304"/>
    <n v="576"/>
    <n v="6.336E-2"/>
    <n v="1.71072"/>
    <n v="1.2733351311268841E-2"/>
    <n v="0.17867520000000001"/>
  </r>
  <r>
    <x v="2"/>
    <x v="3"/>
    <x v="0"/>
    <x v="23"/>
    <m/>
    <m/>
    <n v="31.5"/>
    <s v="3840 x 2160"/>
    <s v="TBD"/>
    <s v="POB"/>
    <s v="PCB"/>
    <n v="4608"/>
    <n v="1152"/>
    <n v="9.5039999999999999E-2"/>
    <n v="2.99376"/>
    <n v="2.5997258927173885E-2"/>
    <n v="0.26801280000000005"/>
  </r>
  <r>
    <x v="2"/>
    <x v="3"/>
    <x v="0"/>
    <x v="22"/>
    <m/>
    <s v="BOE"/>
    <n v="27"/>
    <s v="3840 x 2160"/>
    <s v="TBD"/>
    <s v="COB"/>
    <s v="PCB"/>
    <n v="10368"/>
    <n v="1152"/>
    <n v="0.35639999999999999"/>
    <n v="9.6227999999999998"/>
    <n v="7.1625101125887228E-2"/>
    <n v="1.0050480000000002"/>
  </r>
  <r>
    <x v="2"/>
    <x v="3"/>
    <x v="0"/>
    <x v="3"/>
    <s v="MEG271G"/>
    <s v="AUO"/>
    <n v="27"/>
    <s v="3840 x 2160"/>
    <n v="1000000"/>
    <s v="POB"/>
    <s v="PCB"/>
    <n v="2304"/>
    <n v="576"/>
    <n v="0.11088000000000001"/>
    <n v="2.99376"/>
    <n v="2.2283364794720473E-2"/>
    <n v="0.31268160000000006"/>
  </r>
  <r>
    <x v="2"/>
    <x v="3"/>
    <x v="0"/>
    <x v="20"/>
    <m/>
    <m/>
    <n v="27"/>
    <s v="3840 x 2160"/>
    <s v="TBD"/>
    <s v="POB"/>
    <s v="PCB"/>
    <n v="5000"/>
    <n v="1152"/>
    <n v="0.13750000000000001"/>
    <n v="3.7125000000000004"/>
    <n v="2.7633140866468842E-2"/>
    <n v="0.38775000000000009"/>
  </r>
  <r>
    <x v="2"/>
    <x v="3"/>
    <x v="0"/>
    <x v="20"/>
    <m/>
    <m/>
    <n v="31.5"/>
    <s v="3840 x 2160"/>
    <s v="TBD"/>
    <s v="POB"/>
    <s v="PCB"/>
    <n v="5000"/>
    <n v="1152"/>
    <n v="3.4375000000000003E-2"/>
    <n v="1.0828125000000002"/>
    <n v="9.4029437670623134E-3"/>
    <n v="9.6937500000000024E-2"/>
  </r>
  <r>
    <x v="2"/>
    <x v="3"/>
    <x v="0"/>
    <x v="12"/>
    <s v="279P2MRX"/>
    <s v="LGD"/>
    <n v="27"/>
    <s v="3840 x 2160"/>
    <n v="80000000"/>
    <s v="POB"/>
    <s v="PCB"/>
    <n v="2304"/>
    <n v="576"/>
    <n v="4.752E-2"/>
    <n v="1.28304"/>
    <n v="9.5500134834516307E-3"/>
    <n v="0.13400640000000003"/>
  </r>
  <r>
    <x v="2"/>
    <x v="3"/>
    <x v="0"/>
    <x v="12"/>
    <s v="27B1U7903"/>
    <s v="LGD"/>
    <n v="27"/>
    <s v="3840 x 2160"/>
    <n v="80000000"/>
    <s v="POB"/>
    <s v="PCB"/>
    <n v="2304"/>
    <n v="576"/>
    <n v="4.752E-2"/>
    <n v="1.28304"/>
    <n v="9.5500134834516307E-3"/>
    <n v="0.13400640000000003"/>
  </r>
  <r>
    <x v="2"/>
    <x v="3"/>
    <x v="0"/>
    <x v="5"/>
    <s v="Odyssey Neo G8"/>
    <s v="CSOT"/>
    <n v="31.5"/>
    <s v="3840 x 2160"/>
    <n v="1000000"/>
    <s v="POB"/>
    <s v="PCB"/>
    <n v="5000"/>
    <n v="1152"/>
    <n v="3.4375000000000003E-2"/>
    <n v="1.0828125000000002"/>
    <n v="9.4029437670623134E-3"/>
    <n v="9.6937500000000024E-2"/>
  </r>
  <r>
    <x v="2"/>
    <x v="3"/>
    <x v="0"/>
    <x v="5"/>
    <s v="Odyssey Neo G9"/>
    <s v="CSOT"/>
    <n v="49"/>
    <s v="5120 x 1440"/>
    <n v="1000000"/>
    <s v="POB"/>
    <s v="PCB"/>
    <n v="5000"/>
    <n v="1152"/>
    <n v="0.10312499999999999"/>
    <n v="5.0531249999999996"/>
    <n v="4.1634539413574645E-2"/>
    <n v="0.29081250000000003"/>
  </r>
  <r>
    <x v="2"/>
    <x v="3"/>
    <x v="0"/>
    <x v="5"/>
    <s v="Odyssey Neo G7"/>
    <m/>
    <n v="31.5"/>
    <s v="3840 x 2160"/>
    <n v="1000000"/>
    <s v="POB"/>
    <s v="PCB"/>
    <n v="5000"/>
    <n v="1196"/>
    <n v="6.1874999999999999E-2"/>
    <n v="1.9490624999999999"/>
    <n v="1.6925298780712163E-2"/>
    <n v="0.17448750000000002"/>
  </r>
  <r>
    <x v="2"/>
    <x v="3"/>
    <x v="0"/>
    <x v="21"/>
    <m/>
    <m/>
    <n v="27"/>
    <s v="3840 x 2160"/>
    <s v="TBD"/>
    <s v="POB"/>
    <s v="PCB"/>
    <n v="5000"/>
    <n v="1152"/>
    <n v="0.171875"/>
    <n v="4.640625"/>
    <n v="3.4541426083086052E-2"/>
    <n v="0.48468750000000005"/>
  </r>
  <r>
    <x v="2"/>
    <x v="3"/>
    <x v="0"/>
    <x v="21"/>
    <m/>
    <m/>
    <n v="31.5"/>
    <s v="3840 x 2160"/>
    <s v="TBD"/>
    <s v="POB"/>
    <s v="PCB"/>
    <n v="5000"/>
    <n v="1152"/>
    <n v="0.20624999999999999"/>
    <n v="6.4968749999999993"/>
    <n v="5.641766260237388E-2"/>
    <n v="0.58162500000000006"/>
  </r>
  <r>
    <x v="2"/>
    <x v="3"/>
    <x v="2"/>
    <x v="7"/>
    <s v="PREDATOR HELIOS 500"/>
    <s v="AUO"/>
    <n v="17.3"/>
    <s v="3840 x 2160"/>
    <n v="1000000"/>
    <s v="COB"/>
    <s v="FPC"/>
    <n v="4000"/>
    <n v="1152"/>
    <n v="5.5E-2"/>
    <n v="0.95150000000000001"/>
    <n v="4.5378999889851626E-3"/>
    <n v="0.15510000000000002"/>
  </r>
  <r>
    <x v="2"/>
    <x v="3"/>
    <x v="2"/>
    <x v="0"/>
    <s v="Macbook"/>
    <s v="LGD/Sharp"/>
    <n v="14.2"/>
    <s v="3024 x 1964"/>
    <n v="1000000"/>
    <s v="COB"/>
    <s v="FPC"/>
    <n v="10384"/>
    <n v="2596"/>
    <n v="21.417000000000002"/>
    <n v="304.12139999999999"/>
    <n v="1.2726827061948434"/>
    <n v="60.39594000000001"/>
  </r>
  <r>
    <x v="2"/>
    <x v="3"/>
    <x v="2"/>
    <x v="0"/>
    <s v="Macbook Pro"/>
    <s v="LGD/Sharp"/>
    <n v="16.2"/>
    <s v="3456 x 2234"/>
    <n v="1000000"/>
    <s v="COB"/>
    <s v="FPC"/>
    <n v="10384"/>
    <n v="2596"/>
    <n v="14.278"/>
    <n v="231.30359999999999"/>
    <n v="1.1021594792936897"/>
    <n v="40.263960000000004"/>
  </r>
  <r>
    <x v="2"/>
    <x v="3"/>
    <x v="2"/>
    <x v="2"/>
    <s v="ROG Flow X16"/>
    <s v="AUO"/>
    <n v="16.2"/>
    <s v="2560 x 1600"/>
    <n v="1000000"/>
    <s v="COB"/>
    <s v="FPC"/>
    <n v="4000"/>
    <n v="512"/>
    <n v="8.2500000000000004E-2"/>
    <n v="1.3365"/>
    <n v="6.2780012170786503E-3"/>
    <n v="0.23265000000000002"/>
  </r>
  <r>
    <x v="2"/>
    <x v="3"/>
    <x v="2"/>
    <x v="2"/>
    <s v="ROG Zephyrus Duo 16"/>
    <s v="AUO"/>
    <n v="16.2"/>
    <s v="3456 x 2234"/>
    <n v="1000000"/>
    <s v="COB"/>
    <s v="FPC"/>
    <n v="4000"/>
    <n v="512"/>
    <n v="5.5E-2"/>
    <n v="0.89100000000000001"/>
    <n v="4.2456066228570488E-3"/>
    <n v="0.15510000000000002"/>
  </r>
  <r>
    <x v="2"/>
    <x v="3"/>
    <x v="2"/>
    <x v="13"/>
    <s v="AERO 16"/>
    <s v="AUO"/>
    <n v="16"/>
    <s v="2560 x 1600"/>
    <n v="1000000"/>
    <s v="COB"/>
    <s v="FPC"/>
    <n v="4000"/>
    <n v="1152"/>
    <n v="8.2500000000000004E-2"/>
    <n v="1.32"/>
    <n v="6.1239457078651688E-3"/>
    <n v="0.23265000000000002"/>
  </r>
  <r>
    <x v="2"/>
    <x v="3"/>
    <x v="2"/>
    <x v="13"/>
    <s v="AERO 17"/>
    <s v="AUO"/>
    <n v="17.3"/>
    <s v="3840 x 2160"/>
    <n v="1000000"/>
    <s v="COB"/>
    <s v="FPC"/>
    <n v="4000"/>
    <n v="1152"/>
    <n v="0.11"/>
    <n v="1.903"/>
    <n v="9.0757999779703252E-3"/>
    <n v="0.31020000000000003"/>
  </r>
  <r>
    <x v="2"/>
    <x v="3"/>
    <x v="2"/>
    <x v="22"/>
    <s v="Legion 7i &amp; 7"/>
    <m/>
    <n v="16.2"/>
    <s v="2560 x 1600"/>
    <n v="1000000"/>
    <s v="COB"/>
    <s v="FPC"/>
    <n v="4000"/>
    <n v="512"/>
    <n v="0.30249999999999999"/>
    <n v="4.9005000000000001"/>
    <n v="2.3019337795955049E-2"/>
    <n v="0.85305000000000009"/>
  </r>
  <r>
    <x v="2"/>
    <x v="3"/>
    <x v="2"/>
    <x v="3"/>
    <s v="Creator Z16"/>
    <s v="AUO"/>
    <n v="16"/>
    <s v="2560 x 1600"/>
    <n v="1000000"/>
    <s v="COB"/>
    <s v="FPC"/>
    <n v="4000"/>
    <n v="1152"/>
    <n v="5.5E-2"/>
    <n v="0.88"/>
    <n v="4.082630471910112E-3"/>
    <n v="0.15510000000000002"/>
  </r>
  <r>
    <x v="2"/>
    <x v="3"/>
    <x v="2"/>
    <x v="3"/>
    <s v="Creator 17&quot;"/>
    <s v="AUO"/>
    <n v="17.3"/>
    <s v="3840 x 2160"/>
    <n v="1000000"/>
    <s v="COB"/>
    <s v="FPC"/>
    <n v="10000"/>
    <n v="240"/>
    <n v="5.5E-2"/>
    <n v="0.95150000000000001"/>
    <n v="4.5378999889851626E-3"/>
    <n v="0.15510000000000002"/>
  </r>
  <r>
    <x v="2"/>
    <x v="3"/>
    <x v="3"/>
    <x v="0"/>
    <s v="iPad Pro"/>
    <s v="LGD/Sharp"/>
    <n v="12.9"/>
    <s v="2732 x 2048"/>
    <n v="1000000"/>
    <s v="COB"/>
    <s v="FPC"/>
    <n v="10384"/>
    <n v="2596"/>
    <n v="21.445556"/>
    <n v="276.64767240000003"/>
    <n v="1.1050094500118379"/>
    <n v="60.476467920000005"/>
  </r>
  <r>
    <x v="2"/>
    <x v="3"/>
    <x v="1"/>
    <x v="17"/>
    <m/>
    <m/>
    <n v="55"/>
    <s v="3840 x 2160"/>
    <n v="1000000"/>
    <s v="COB"/>
    <s v="PCB"/>
    <n v="6804.6390532544374"/>
    <n v="567.05325443786978"/>
    <n v="5.6138E-2"/>
    <n v="3.0875900000000001"/>
    <n v="4.6814710237531157E-2"/>
    <n v="0.15830916"/>
  </r>
  <r>
    <x v="2"/>
    <x v="3"/>
    <x v="1"/>
    <x v="17"/>
    <m/>
    <m/>
    <n v="65"/>
    <s v="3840 x 2160"/>
    <n v="1000000"/>
    <s v="COB"/>
    <s v="PCB"/>
    <n v="9504"/>
    <n v="792"/>
    <n v="0.104544"/>
    <n v="6.7953599999999996"/>
    <n v="0.12176594695292582"/>
    <n v="0.29481408000000003"/>
  </r>
  <r>
    <x v="2"/>
    <x v="3"/>
    <x v="1"/>
    <x v="17"/>
    <m/>
    <m/>
    <n v="75"/>
    <s v="3840 x 2160"/>
    <n v="1000000"/>
    <s v="COB"/>
    <s v="PCB"/>
    <n v="13685.759999999997"/>
    <n v="1140.4799999999998"/>
    <n v="7.5272000000000006E-2"/>
    <n v="5.6454000000000004"/>
    <n v="0.11672288323798222"/>
    <n v="0.21226704000000005"/>
  </r>
  <r>
    <x v="2"/>
    <x v="3"/>
    <x v="1"/>
    <x v="15"/>
    <m/>
    <s v="Open Cell"/>
    <n v="65"/>
    <s v="3840 x 2160"/>
    <n v="1000000"/>
    <s v="POB"/>
    <s v="PCB"/>
    <n v="9216"/>
    <n v="576"/>
    <n v="5.9940000000000002E-3"/>
    <n v="0.38961000000000001"/>
    <n v="6.9814153469910977E-3"/>
    <n v="1.6903080000000001E-2"/>
  </r>
  <r>
    <x v="2"/>
    <x v="3"/>
    <x v="1"/>
    <x v="4"/>
    <s v="55E8G"/>
    <s v="Open Cell"/>
    <n v="55"/>
    <s v="3840 x 2160"/>
    <n v="400000"/>
    <s v="POB"/>
    <s v="PCB"/>
    <n v="2000"/>
    <n v="200"/>
    <n v="1.545E-2"/>
    <n v="0.84975000000000001"/>
    <n v="1.2884094074777447E-2"/>
    <n v="4.3569000000000004E-2"/>
  </r>
  <r>
    <x v="2"/>
    <x v="3"/>
    <x v="1"/>
    <x v="4"/>
    <s v="65E8G"/>
    <s v="Open Cell"/>
    <n v="65"/>
    <s v="3840 x 2160"/>
    <n v="400000"/>
    <s v="POB"/>
    <s v="PCB"/>
    <n v="9504"/>
    <n v="792"/>
    <n v="0.22297900000000001"/>
    <n v="14.493635000000001"/>
    <n v="0.25971121332277747"/>
    <n v="0.62880078000000006"/>
  </r>
  <r>
    <x v="2"/>
    <x v="3"/>
    <x v="1"/>
    <x v="4"/>
    <s v="75U9G"/>
    <s v="Open Cell"/>
    <n v="75"/>
    <s v="3840 x 2160"/>
    <n v="400000"/>
    <s v="POB"/>
    <s v="PCB"/>
    <n v="15360"/>
    <n v="1280"/>
    <n v="0.29494100000000001"/>
    <n v="22.120575000000002"/>
    <n v="0.45735949496617212"/>
    <n v="0.83173362000000006"/>
  </r>
  <r>
    <x v="2"/>
    <x v="3"/>
    <x v="1"/>
    <x v="4"/>
    <s v="75U9G"/>
    <s v="Open Cell"/>
    <n v="85"/>
    <s v="3840 x 2160"/>
    <n v="400000"/>
    <s v="POB"/>
    <s v="PCB"/>
    <n v="15360"/>
    <n v="1280"/>
    <n v="8.8704000000000005E-2"/>
    <n v="7.5398400000000008"/>
    <n v="0.17667743280313353"/>
    <n v="0.25014528000000003"/>
  </r>
  <r>
    <x v="2"/>
    <x v="3"/>
    <x v="1"/>
    <x v="8"/>
    <s v="V75"/>
    <s v="BOE"/>
    <n v="75"/>
    <s v="3840 x 2160"/>
    <n v="1000000"/>
    <s v="COB"/>
    <s v="PCB"/>
    <n v="46080"/>
    <n v="2880"/>
    <n v="9.6496999999999999E-2"/>
    <n v="7.2372750000000003"/>
    <n v="0.14963609395014837"/>
    <n v="0.27212154000000005"/>
  </r>
  <r>
    <x v="2"/>
    <x v="3"/>
    <x v="1"/>
    <x v="8"/>
    <s v="75R635"/>
    <m/>
    <n v="65"/>
    <s v="3840 x 2160"/>
    <n v="1000000"/>
    <s v="COB"/>
    <s v="PCB"/>
    <n v="37440"/>
    <n v="2340"/>
    <n v="5.4053999999999998E-2"/>
    <n v="3.5135099999999997"/>
    <n v="6.295852939043324E-2"/>
    <n v="0.15243228"/>
  </r>
  <r>
    <x v="2"/>
    <x v="3"/>
    <x v="1"/>
    <x v="9"/>
    <m/>
    <s v="Open Cell"/>
    <n v="55"/>
    <s v="3840 x 2160"/>
    <n v="1000000"/>
    <s v="POB"/>
    <s v="PCB"/>
    <n v="4000"/>
    <n v="500"/>
    <n v="2.5773000000000001E-2"/>
    <n v="1.4175150000000001"/>
    <n v="2.1492670329400592E-2"/>
    <n v="7.2679860000000013E-2"/>
  </r>
  <r>
    <x v="2"/>
    <x v="3"/>
    <x v="1"/>
    <x v="9"/>
    <m/>
    <s v="Open Cell"/>
    <n v="65"/>
    <s v="3840 x 2160"/>
    <n v="1000000"/>
    <s v="COB"/>
    <s v="PCB"/>
    <n v="16384"/>
    <n v="1000"/>
    <n v="0.48692000000000002"/>
    <n v="31.649800000000003"/>
    <n v="0.56713225905186948"/>
    <n v="1.3731144000000002"/>
  </r>
  <r>
    <x v="2"/>
    <x v="3"/>
    <x v="1"/>
    <x v="9"/>
    <m/>
    <s v="Open Cell"/>
    <n v="65"/>
    <s v="7680 x 4320"/>
    <n v="1000000"/>
    <s v="COB"/>
    <s v="PCB"/>
    <n v="12000"/>
    <n v="1000"/>
    <n v="8.4150000000000006E-3"/>
    <n v="0.54697499999999999"/>
    <n v="9.8012362604154319E-3"/>
    <n v="2.3730300000000003E-2"/>
  </r>
  <r>
    <x v="2"/>
    <x v="3"/>
    <x v="1"/>
    <x v="9"/>
    <m/>
    <s v="Open Cell"/>
    <n v="75"/>
    <s v="3840 x 2160"/>
    <n v="1000000"/>
    <s v="COB"/>
    <s v="PCB"/>
    <n v="12000"/>
    <n v="1000"/>
    <n v="0.21532499999999999"/>
    <n v="16.149374999999999"/>
    <n v="0.33390045213649855"/>
    <n v="0.60721650000000005"/>
  </r>
  <r>
    <x v="2"/>
    <x v="3"/>
    <x v="1"/>
    <x v="9"/>
    <m/>
    <s v="Open Cell"/>
    <n v="75"/>
    <s v="7680 x 4320"/>
    <n v="1000000"/>
    <s v="COB"/>
    <s v="PCB"/>
    <n v="16000"/>
    <n v="2000"/>
    <n v="2.4331999999999999E-2"/>
    <n v="1.8249"/>
    <n v="3.7731177528783383E-2"/>
    <n v="6.8616240000000009E-2"/>
  </r>
  <r>
    <x v="2"/>
    <x v="3"/>
    <x v="1"/>
    <x v="9"/>
    <m/>
    <s v="Open Cell"/>
    <n v="86"/>
    <s v="3840 x 2160"/>
    <n v="1000000"/>
    <s v="COB"/>
    <s v="PCB"/>
    <n v="18000"/>
    <n v="1200"/>
    <n v="9.7143999999999994E-2"/>
    <n v="8.3543839999999996"/>
    <n v="0.19806735815950435"/>
    <n v="0.27394608000000004"/>
  </r>
  <r>
    <x v="2"/>
    <x v="3"/>
    <x v="1"/>
    <x v="9"/>
    <m/>
    <s v="Open Cell"/>
    <n v="86"/>
    <s v="7680 x 4320"/>
    <n v="1000000"/>
    <s v="COB"/>
    <s v="PCB"/>
    <n v="28800"/>
    <n v="2400"/>
    <n v="2.8274000000000001E-2"/>
    <n v="2.4315639999999998"/>
    <n v="5.7647991482766059E-2"/>
    <n v="7.9732680000000014E-2"/>
  </r>
  <r>
    <x v="2"/>
    <x v="3"/>
    <x v="1"/>
    <x v="5"/>
    <s v="2022 Model"/>
    <s v="Open Cell"/>
    <n v="43"/>
    <s v="3840 x 2160"/>
    <n v="1000000"/>
    <s v="COB"/>
    <s v="PCB"/>
    <n v="3614.6269090909086"/>
    <n v="301.21890909090905"/>
    <n v="0.18743799999999999"/>
    <n v="8.0598340000000004"/>
    <n v="9.5542054781307076E-2"/>
    <n v="0.52857516000000004"/>
  </r>
  <r>
    <x v="2"/>
    <x v="3"/>
    <x v="1"/>
    <x v="5"/>
    <s v="2022 Model"/>
    <s v="Open Cell"/>
    <n v="50"/>
    <s v="3840 x 2160"/>
    <n v="1000000"/>
    <s v="COB"/>
    <s v="PCB"/>
    <n v="4887.272727272727"/>
    <n v="407.27272727272725"/>
    <n v="0.36779899999999999"/>
    <n v="18.389949999999999"/>
    <n v="0.25348401490326411"/>
    <n v="1.03719318"/>
  </r>
  <r>
    <x v="2"/>
    <x v="3"/>
    <x v="1"/>
    <x v="5"/>
    <s v="2022 Model"/>
    <s v="Open Cell"/>
    <n v="55"/>
    <s v="3840 x 2160"/>
    <n v="1000000"/>
    <s v="COB"/>
    <s v="PCB"/>
    <n v="6283.636363636364"/>
    <n v="523.63636363636363"/>
    <n v="1.3777170000000001"/>
    <n v="75.774435000000011"/>
    <n v="1.1489084424867417"/>
    <n v="3.8851619400000006"/>
  </r>
  <r>
    <x v="2"/>
    <x v="3"/>
    <x v="1"/>
    <x v="5"/>
    <s v="2022 Model"/>
    <s v="Open Cell"/>
    <n v="55"/>
    <s v="7680 x 4320"/>
    <n v="1000000"/>
    <s v="COB"/>
    <s v="PCB"/>
    <n v="7873.1360946745563"/>
    <n v="962.27218934911241"/>
    <n v="0.16299"/>
    <n v="8.9644499999999994"/>
    <n v="0.13592093807430267"/>
    <n v="0.45963180000000003"/>
  </r>
  <r>
    <x v="2"/>
    <x v="3"/>
    <x v="1"/>
    <x v="5"/>
    <s v="2022 Model"/>
    <s v="Open Cell"/>
    <n v="65"/>
    <s v="3840 x 2160"/>
    <n v="1000000"/>
    <s v="COB"/>
    <s v="PCB"/>
    <n v="8640"/>
    <n v="720"/>
    <n v="1.7518959999999999"/>
    <n v="113.87324"/>
    <n v="2.0404927628849379"/>
    <n v="4.94034672"/>
  </r>
  <r>
    <x v="2"/>
    <x v="3"/>
    <x v="1"/>
    <x v="5"/>
    <s v="2022 Model"/>
    <s v="Open Cell"/>
    <n v="65"/>
    <s v="7680 x 4320"/>
    <n v="1000000"/>
    <s v="COB"/>
    <s v="PCB"/>
    <n v="10996.363636363636"/>
    <n v="1221.8181818181818"/>
    <n v="0.36850500000000003"/>
    <n v="23.952825000000001"/>
    <n v="0.42921028736118699"/>
    <n v="1.0391841000000002"/>
  </r>
  <r>
    <x v="2"/>
    <x v="3"/>
    <x v="1"/>
    <x v="5"/>
    <s v="2022 Model"/>
    <s v="Open Cell"/>
    <n v="75"/>
    <s v="3840 x 2160"/>
    <n v="1000000"/>
    <s v="COB"/>
    <s v="PCB"/>
    <n v="10909.09090909091"/>
    <n v="909.09090909090912"/>
    <n v="1.2320549999999999"/>
    <n v="92.404124999999993"/>
    <n v="1.910524656017804"/>
    <n v="3.4743951000000002"/>
  </r>
  <r>
    <x v="2"/>
    <x v="3"/>
    <x v="1"/>
    <x v="5"/>
    <s v="2022 Model"/>
    <s v="Open Cell"/>
    <n v="75"/>
    <s v="7680 x 4320"/>
    <n v="1000000"/>
    <s v="COB"/>
    <s v="PCB"/>
    <n v="15708.764159999995"/>
    <n v="1745.4182399999995"/>
    <n v="0.350518"/>
    <n v="26.28885"/>
    <n v="0.54354170988961426"/>
    <n v="0.98846076000000005"/>
  </r>
  <r>
    <x v="2"/>
    <x v="3"/>
    <x v="1"/>
    <x v="5"/>
    <s v="2022 Model"/>
    <s v="Open Cell"/>
    <n v="85"/>
    <s v="3840 x 2160"/>
    <n v="1000000"/>
    <s v="COB"/>
    <s v="PCB"/>
    <n v="14400"/>
    <n v="1200"/>
    <n v="1.216116"/>
    <n v="103.36986"/>
    <n v="2.4222160541893887"/>
    <n v="3.4294471200000003"/>
  </r>
  <r>
    <x v="2"/>
    <x v="3"/>
    <x v="1"/>
    <x v="5"/>
    <s v="2022 Model"/>
    <s v="Open Cell"/>
    <n v="85"/>
    <s v="7680 x 4320"/>
    <n v="1000000"/>
    <s v="COB"/>
    <s v="PCB"/>
    <n v="19145.454545454544"/>
    <n v="2127.272727272727"/>
    <n v="0.290628"/>
    <n v="24.703379999999999"/>
    <n v="0.57886238434240944"/>
    <n v="0.81957096000000007"/>
  </r>
  <r>
    <x v="2"/>
    <x v="3"/>
    <x v="1"/>
    <x v="5"/>
    <s v="2022 Model"/>
    <s v="Open Cell"/>
    <n v="98"/>
    <s v="3840 x 2160"/>
    <n v="1000000"/>
    <s v="COB"/>
    <s v="PCB"/>
    <n v="19141.53633217993"/>
    <n v="1595.1280276816608"/>
    <n v="8.0749000000000001E-2"/>
    <n v="7.9134020000000005"/>
    <n v="0.21379095563538228"/>
    <n v="0.22771218000000001"/>
  </r>
  <r>
    <x v="2"/>
    <x v="3"/>
    <x v="1"/>
    <x v="14"/>
    <s v="XLED EP1 55"/>
    <s v="Open Cell"/>
    <n v="55"/>
    <s v="3840 x 2160"/>
    <m/>
    <s v="COB"/>
    <s v="PCB"/>
    <n v="8000"/>
    <n v="2000"/>
    <n v="4.1250000000000002E-2"/>
    <n v="2.2687500000000003"/>
    <n v="3.4399280296735904E-2"/>
    <n v="0.11632500000000001"/>
  </r>
  <r>
    <x v="2"/>
    <x v="3"/>
    <x v="1"/>
    <x v="14"/>
    <s v="XLED EP1 65"/>
    <s v="Open Cell"/>
    <n v="65"/>
    <s v="3840 x 2160"/>
    <m/>
    <s v="COB"/>
    <s v="PCB"/>
    <n v="8000"/>
    <n v="2000"/>
    <n v="1.6500000000000001E-2"/>
    <n v="1.0725"/>
    <n v="1.9218110314540061E-2"/>
    <n v="4.6530000000000009E-2"/>
  </r>
  <r>
    <x v="2"/>
    <x v="3"/>
    <x v="1"/>
    <x v="14"/>
    <s v="XLED DX1"/>
    <s v="Open Cell"/>
    <n v="65"/>
    <s v="7680 x 4320"/>
    <n v="1000000"/>
    <s v="COB"/>
    <s v="PCB"/>
    <n v="12096"/>
    <n v="1344"/>
    <n v="1.0480000000000001E-3"/>
    <n v="6.812E-2"/>
    <n v="1.220641188462908E-3"/>
    <n v="2.9553600000000006E-3"/>
  </r>
  <r>
    <x v="2"/>
    <x v="3"/>
    <x v="1"/>
    <x v="14"/>
    <s v="XLED DX1"/>
    <s v="Open Cell"/>
    <n v="75"/>
    <s v="7680 x 4320"/>
    <n v="1000000"/>
    <s v="COB"/>
    <s v="PCB"/>
    <n v="17279.640575999994"/>
    <n v="1919.9600639999994"/>
    <n v="2.2569999999999999E-3"/>
    <n v="0.16927499999999998"/>
    <n v="3.499887706824926E-3"/>
    <n v="6.3647400000000007E-3"/>
  </r>
  <r>
    <x v="2"/>
    <x v="3"/>
    <x v="1"/>
    <x v="14"/>
    <s v="XLED DX1"/>
    <s v="Open Cell"/>
    <n v="85"/>
    <s v="7680 x 4320"/>
    <n v="1000000"/>
    <s v="COB"/>
    <s v="PCB"/>
    <n v="21060"/>
    <n v="2340"/>
    <n v="9.2699999999999998E-4"/>
    <n v="7.8795000000000004E-2"/>
    <n v="1.8463652169970323E-3"/>
    <n v="2.61414E-3"/>
  </r>
  <r>
    <x v="2"/>
    <x v="3"/>
    <x v="1"/>
    <x v="6"/>
    <m/>
    <s v="Open Cell"/>
    <n v="65"/>
    <s v="3840 x 2160"/>
    <n v="1000000"/>
    <s v="POB"/>
    <s v="PCB"/>
    <n v="2560"/>
    <n v="160"/>
    <n v="8.5009999999999999E-3"/>
    <n v="0.55256499999999997"/>
    <n v="9.9014033808427302E-3"/>
    <n v="2.3972820000000002E-2"/>
  </r>
  <r>
    <x v="2"/>
    <x v="3"/>
    <x v="1"/>
    <x v="6"/>
    <s v="Q70"/>
    <s v="Open Cell"/>
    <n v="75"/>
    <s v="3840 x 2160"/>
    <n v="1000000"/>
    <s v="POB"/>
    <s v="PCB"/>
    <n v="4000"/>
    <n v="252"/>
    <n v="9.5320000000000005E-3"/>
    <n v="0.71490000000000009"/>
    <n v="1.4781094205341247E-2"/>
    <n v="2.6880240000000003E-2"/>
  </r>
  <r>
    <x v="2"/>
    <x v="3"/>
    <x v="1"/>
    <x v="16"/>
    <s v="X95k"/>
    <s v="AUO"/>
    <n v="65"/>
    <s v="3840 x 2160"/>
    <n v="1000000"/>
    <s v="COB"/>
    <s v="PCB"/>
    <n v="6480"/>
    <n v="432"/>
    <n v="0.104666"/>
    <n v="6.8032899999999996"/>
    <n v="0.12190804449585757"/>
    <n v="0.29515812000000002"/>
  </r>
  <r>
    <x v="2"/>
    <x v="3"/>
    <x v="1"/>
    <x v="16"/>
    <s v="X95k"/>
    <s v="AUO"/>
    <n v="75"/>
    <s v="3840 x 2160"/>
    <n v="1000000"/>
    <s v="COB"/>
    <s v="PCB"/>
    <n v="12000"/>
    <n v="600"/>
    <n v="0.13139000000000001"/>
    <n v="9.8542500000000004"/>
    <n v="0.20374401674777451"/>
    <n v="0.37051980000000007"/>
  </r>
  <r>
    <x v="2"/>
    <x v="3"/>
    <x v="1"/>
    <x v="16"/>
    <s v="X95k"/>
    <s v="AUO"/>
    <n v="85"/>
    <s v="3840 x 2160"/>
    <n v="1000000"/>
    <s v="COB"/>
    <s v="PCB"/>
    <n v="15360"/>
    <n v="768"/>
    <n v="0.12148200000000001"/>
    <n v="10.32597"/>
    <n v="0.24196347280607716"/>
    <n v="0.34257924000000006"/>
  </r>
  <r>
    <x v="2"/>
    <x v="3"/>
    <x v="1"/>
    <x v="1"/>
    <s v="65R635"/>
    <s v="ChinaStar"/>
    <n v="65"/>
    <s v="3840 x 2160"/>
    <n v="1000000"/>
    <s v="POB"/>
    <s v="PCB"/>
    <n v="2560"/>
    <n v="160"/>
    <n v="0.275169"/>
    <n v="17.885984999999998"/>
    <n v="0.32049867861464687"/>
    <n v="0.77597658000000003"/>
  </r>
  <r>
    <x v="2"/>
    <x v="3"/>
    <x v="1"/>
    <x v="1"/>
    <s v="75R635"/>
    <s v="ChinaStar"/>
    <n v="75"/>
    <s v="3840 x 2160"/>
    <n v="1000000"/>
    <s v="POB"/>
    <s v="PCB"/>
    <n v="3840"/>
    <n v="240"/>
    <n v="0.159667"/>
    <n v="11.975025"/>
    <n v="0.2475926320272997"/>
    <n v="0.45026094000000005"/>
  </r>
  <r>
    <x v="2"/>
    <x v="3"/>
    <x v="1"/>
    <x v="1"/>
    <s v="75R648"/>
    <s v="ChinaStar"/>
    <n v="75"/>
    <s v="7680 x 4320"/>
    <n v="1000000"/>
    <s v="COB"/>
    <s v="PCB"/>
    <n v="40000"/>
    <n v="1000"/>
    <n v="5.7749999999999998E-3"/>
    <n v="0.43312499999999998"/>
    <n v="8.9551845400593459E-3"/>
    <n v="1.6285500000000001E-2"/>
  </r>
  <r>
    <x v="2"/>
    <x v="3"/>
    <x v="1"/>
    <x v="1"/>
    <s v="85R635"/>
    <s v="ChinaStar"/>
    <n v="85"/>
    <s v="3840 x 2160"/>
    <n v="1000000"/>
    <s v="POB"/>
    <s v="PCB"/>
    <n v="7168"/>
    <n v="448"/>
    <n v="0.150058"/>
    <n v="12.75493"/>
    <n v="0.29888012053089613"/>
    <n v="0.42316356000000005"/>
  </r>
  <r>
    <x v="2"/>
    <x v="3"/>
    <x v="1"/>
    <x v="1"/>
    <s v="85X12"/>
    <s v="ChinaStar"/>
    <n v="85"/>
    <s v="7680 x 4320"/>
    <n v="1000000"/>
    <s v="COB"/>
    <s v="PCB"/>
    <n v="96000"/>
    <n v="1920"/>
    <n v="6.9959999999999996E-3"/>
    <n v="0.59465999999999997"/>
    <n v="1.3934380860961423E-2"/>
    <n v="1.9728720000000002E-2"/>
  </r>
  <r>
    <x v="2"/>
    <x v="3"/>
    <x v="1"/>
    <x v="1"/>
    <s v="55R635"/>
    <s v="Open Cell"/>
    <n v="55"/>
    <s v="3840 x 2160"/>
    <n v="1000000"/>
    <s v="POB"/>
    <s v="PCB"/>
    <n v="2048"/>
    <n v="128"/>
    <n v="9.7869999999999999E-2"/>
    <n v="5.3828500000000004"/>
    <n v="8.161594091252225E-2"/>
    <n v="0.2759934"/>
  </r>
  <r>
    <x v="2"/>
    <x v="3"/>
    <x v="1"/>
    <x v="1"/>
    <m/>
    <s v="Open Cell"/>
    <n v="98"/>
    <s v="3840 x 2160"/>
    <n v="1000000"/>
    <s v="POB"/>
    <s v="PCB"/>
    <n v="5120"/>
    <n v="320"/>
    <n v="6.0988000000000001E-2"/>
    <n v="5.9768239999999997"/>
    <n v="0.16147175571574501"/>
    <n v="0.17198616000000003"/>
  </r>
  <r>
    <x v="3"/>
    <x v="0"/>
    <x v="3"/>
    <x v="0"/>
    <s v="iPad Pro"/>
    <s v="LGD/Sharp"/>
    <n v="12.9"/>
    <s v="2732 x 2048"/>
    <n v="1000000"/>
    <s v="COB"/>
    <s v="FPC"/>
    <n v="10384"/>
    <n v="2596"/>
    <n v="5.5414918130000004"/>
    <n v="71.485244387700007"/>
    <n v="0.28553238818001425"/>
    <n v="14.689386497900403"/>
  </r>
  <r>
    <x v="3"/>
    <x v="0"/>
    <x v="2"/>
    <x v="3"/>
    <s v="Creator Z16"/>
    <s v="AUO"/>
    <n v="16"/>
    <s v="2560 x 1600"/>
    <n v="1000000"/>
    <s v="COB"/>
    <s v="FPC"/>
    <n v="4000"/>
    <n v="1152"/>
    <n v="5.3365676000000001E-2"/>
    <n v="0.85385081600000001"/>
    <n v="3.961315181666948E-3"/>
    <n v="0.14146173394080003"/>
  </r>
  <r>
    <x v="3"/>
    <x v="0"/>
    <x v="2"/>
    <x v="3"/>
    <s v="Creator 17&quot;"/>
    <s v="AUO"/>
    <n v="17.3"/>
    <s v="3840 x 2160"/>
    <n v="1000000"/>
    <s v="COB"/>
    <s v="FPC"/>
    <n v="10000"/>
    <n v="240"/>
    <n v="6.6707094999999994E-2"/>
    <n v="1.1540327435"/>
    <n v="5.5038204666496759E-3"/>
    <n v="0.17682716742599999"/>
  </r>
  <r>
    <x v="3"/>
    <x v="0"/>
    <x v="2"/>
    <x v="0"/>
    <s v="Macbook"/>
    <s v="LGD/Sharp"/>
    <n v="14.2"/>
    <s v="3024 x 1964"/>
    <n v="1000000"/>
    <s v="COB"/>
    <s v="FPC"/>
    <n v="10384"/>
    <n v="2596"/>
    <n v="9.6976106729999998"/>
    <n v="137.70607155659999"/>
    <n v="0.57627031773533344"/>
    <n v="25.706426371988403"/>
  </r>
  <r>
    <x v="3"/>
    <x v="0"/>
    <x v="2"/>
    <x v="0"/>
    <s v="Macbook Pro"/>
    <s v="LGD/Sharp"/>
    <n v="16.2"/>
    <s v="3456 x 2234"/>
    <n v="1000000"/>
    <s v="COB"/>
    <s v="FPC"/>
    <n v="10384"/>
    <n v="2596"/>
    <n v="13.853729532999999"/>
    <n v="224.43041843459997"/>
    <n v="1.0694088337559107"/>
    <n v="36.723466246076399"/>
  </r>
  <r>
    <x v="3"/>
    <x v="0"/>
    <x v="2"/>
    <x v="13"/>
    <s v="AERO 16"/>
    <s v="AUO"/>
    <n v="16"/>
    <s v="2560 x 1600"/>
    <n v="1000000"/>
    <s v="COB"/>
    <s v="FPC"/>
    <n v="4000"/>
    <n v="1152"/>
    <n v="5.3365676000000001E-2"/>
    <n v="0.85385081600000001"/>
    <n v="3.961315181666948E-3"/>
    <n v="0.14146173394080003"/>
  </r>
  <r>
    <x v="3"/>
    <x v="0"/>
    <x v="2"/>
    <x v="13"/>
    <s v="AERO 17"/>
    <s v="AUO"/>
    <n v="17.3"/>
    <s v="3840 x 2160"/>
    <n v="1000000"/>
    <s v="COB"/>
    <s v="FPC"/>
    <n v="4000"/>
    <n v="1152"/>
    <n v="5.3365676000000001E-2"/>
    <n v="0.92322619480000001"/>
    <n v="4.4030563733197412E-3"/>
    <n v="0.14146173394080003"/>
  </r>
  <r>
    <x v="3"/>
    <x v="0"/>
    <x v="2"/>
    <x v="7"/>
    <s v="PREDATOR HELIOS 500"/>
    <s v="AUO"/>
    <n v="17.3"/>
    <s v="3840 x 2160"/>
    <n v="1000000"/>
    <s v="COB"/>
    <s v="FPC"/>
    <n v="4000"/>
    <n v="1152"/>
    <n v="6.4038811000000001E-2"/>
    <n v="1.1078714303000001"/>
    <n v="5.2836676314822351E-3"/>
    <n v="0.16975408019880003"/>
  </r>
  <r>
    <x v="3"/>
    <x v="0"/>
    <x v="2"/>
    <x v="7"/>
    <s v="PREDATOR HELIOS 500"/>
    <s v="AUO"/>
    <n v="16"/>
    <s v="2560 x 1600"/>
    <n v="1000000"/>
    <s v="COB"/>
    <s v="FPC"/>
    <n v="4000"/>
    <n v="1152"/>
    <n v="8.0048514000000001E-2"/>
    <n v="1.280776224"/>
    <n v="5.9419727725004224E-3"/>
    <n v="0.21219260091120001"/>
  </r>
  <r>
    <x v="3"/>
    <x v="0"/>
    <x v="2"/>
    <x v="7"/>
    <s v="PREDATOR HELIOS 500"/>
    <s v="AUO"/>
    <n v="18"/>
    <s v="2560 x 1600"/>
    <n v="1000000"/>
    <s v="COB"/>
    <s v="FPC"/>
    <n v="4000"/>
    <n v="1152"/>
    <n v="8.0048514000000001E-2"/>
    <n v="1.440873252"/>
    <n v="7.5203092901958467E-3"/>
    <n v="0.21219260091120001"/>
  </r>
  <r>
    <x v="3"/>
    <x v="0"/>
    <x v="2"/>
    <x v="2"/>
    <s v="ROG Flow X16"/>
    <s v="AUO"/>
    <n v="16.2"/>
    <s v="2560 x 1600"/>
    <n v="1000000"/>
    <s v="COB"/>
    <s v="FPC"/>
    <n v="4000"/>
    <n v="512"/>
    <n v="0.18677986699999999"/>
    <n v="3.0258338453999998"/>
    <n v="1.4213384634567132E-2"/>
    <n v="0.49511607144360004"/>
  </r>
  <r>
    <x v="3"/>
    <x v="0"/>
    <x v="2"/>
    <x v="2"/>
    <s v="ROG Zephyrus Duo 16"/>
    <s v="AUO"/>
    <n v="16.2"/>
    <s v="3456 x 2234"/>
    <n v="1000000"/>
    <s v="COB"/>
    <s v="FPC"/>
    <n v="4000"/>
    <n v="512"/>
    <n v="6.4038811000000001E-2"/>
    <n v="1.0374287382"/>
    <n v="4.9433381836634701E-3"/>
    <n v="0.16975408019880003"/>
  </r>
  <r>
    <x v="3"/>
    <x v="0"/>
    <x v="2"/>
    <x v="22"/>
    <s v="Legion 7i &amp; 7"/>
    <m/>
    <n v="16.2"/>
    <s v="2560 x 1600"/>
    <n v="1000000"/>
    <s v="COB"/>
    <s v="FPC"/>
    <n v="4000"/>
    <n v="512"/>
    <n v="0.24014554299999999"/>
    <n v="3.8903577965999996"/>
    <n v="1.8274351651272891E-2"/>
    <n v="0.63657780538440001"/>
  </r>
  <r>
    <x v="3"/>
    <x v="0"/>
    <x v="2"/>
    <x v="24"/>
    <s v="911Zero"/>
    <s v="BOE"/>
    <n v="15.6"/>
    <s v="3840 x 2160"/>
    <n v="1000000"/>
    <s v="COB"/>
    <s v="FPC"/>
    <n v="10000"/>
    <n v="1152"/>
    <n v="0.20012128600000001"/>
    <n v="3.1218920616000001"/>
    <n v="1.3425872118582529E-2"/>
    <n v="0.53048150492880008"/>
  </r>
  <r>
    <x v="3"/>
    <x v="0"/>
    <x v="0"/>
    <x v="0"/>
    <s v="XDR"/>
    <s v="LGD"/>
    <n v="31.5"/>
    <s v="6016 x 3384"/>
    <n v="1000000"/>
    <s v="POB"/>
    <s v="PCB"/>
    <n v="576"/>
    <n v="576"/>
    <n v="1.665265E-3"/>
    <n v="5.24558475E-2"/>
    <n v="4.5551689170202244E-4"/>
    <n v="4.414284462E-3"/>
  </r>
  <r>
    <x v="3"/>
    <x v="0"/>
    <x v="0"/>
    <x v="2"/>
    <s v="PA32UCX"/>
    <s v="AUO"/>
    <n v="31.5"/>
    <s v="3840 x 2160"/>
    <n v="1000000"/>
    <s v="POB"/>
    <s v="PCB"/>
    <n v="5000"/>
    <n v="1152"/>
    <n v="0.12007277099999999"/>
    <n v="3.7822922864999997"/>
    <n v="3.2844727670352014E-2"/>
    <n v="0.31828890136679999"/>
  </r>
  <r>
    <x v="3"/>
    <x v="0"/>
    <x v="0"/>
    <x v="2"/>
    <s v="PG32UQX"/>
    <s v="AUO"/>
    <n v="31.5"/>
    <s v="3840 x 2160"/>
    <n v="1000000"/>
    <s v="POB"/>
    <s v="PCB"/>
    <n v="4608"/>
    <n v="576"/>
    <n v="0.122954518"/>
    <n v="3.8730673169999998"/>
    <n v="3.3633001270116397E-2"/>
    <n v="0.32592783631440003"/>
  </r>
  <r>
    <x v="3"/>
    <x v="0"/>
    <x v="0"/>
    <x v="2"/>
    <s v="PG32UQXE"/>
    <s v="AUO"/>
    <n v="31.5"/>
    <s v="3840 x 2160"/>
    <n v="1000000"/>
    <s v="POB"/>
    <s v="PCB"/>
    <n v="4608"/>
    <n v="576"/>
    <n v="9.2215887999999996E-2"/>
    <n v="2.9048004719999998"/>
    <n v="2.5224750815817203E-2"/>
    <n v="0.24444587591040001"/>
  </r>
  <r>
    <x v="3"/>
    <x v="0"/>
    <x v="0"/>
    <x v="2"/>
    <s v="PA27UCX-K"/>
    <s v="AUO"/>
    <n v="27"/>
    <s v="3440 x 1440"/>
    <n v="1000000"/>
    <s v="POB"/>
    <s v="PCB"/>
    <n v="2304"/>
    <n v="576"/>
    <n v="4.6107943999999998E-2"/>
    <n v="1.244914488"/>
    <n v="7.724172301642759E-3"/>
    <n v="0.12222293795520001"/>
  </r>
  <r>
    <x v="3"/>
    <x v="0"/>
    <x v="0"/>
    <x v="7"/>
    <s v="X32 (Predator)"/>
    <s v="AUO"/>
    <n v="31.5"/>
    <s v="3840 x 2160"/>
    <n v="1000000"/>
    <s v="POB"/>
    <s v="PCB"/>
    <n v="2304"/>
    <n v="1152"/>
    <n v="4.6107943999999998E-2"/>
    <n v="1.4524002359999999"/>
    <n v="1.2612375407908601E-2"/>
    <n v="0.12222293795520001"/>
  </r>
  <r>
    <x v="3"/>
    <x v="0"/>
    <x v="0"/>
    <x v="7"/>
    <s v="X27S"/>
    <s v="AUO"/>
    <n v="27"/>
    <s v="3840 x 2160"/>
    <n v="1000000"/>
    <s v="POB"/>
    <s v="PCB"/>
    <n v="2304"/>
    <n v="512"/>
    <n v="4.6107943999999998E-2"/>
    <n v="1.244914488"/>
    <n v="9.2662349935655041E-3"/>
    <n v="0.12222293795520001"/>
  </r>
  <r>
    <x v="3"/>
    <x v="0"/>
    <x v="0"/>
    <x v="7"/>
    <s v="Predator X32"/>
    <s v="AUO"/>
    <n v="31.5"/>
    <s v="3840 x 2160"/>
    <n v="1000000"/>
    <s v="POB"/>
    <s v="PCB"/>
    <n v="2304"/>
    <n v="576"/>
    <n v="3.0738629E-2"/>
    <n v="0.96826681349999999"/>
    <n v="8.4082501807590075E-3"/>
    <n v="8.148195775320001E-2"/>
  </r>
  <r>
    <x v="3"/>
    <x v="0"/>
    <x v="0"/>
    <x v="7"/>
    <s v="X32 S/FP"/>
    <s v="AUO"/>
    <n v="31.5"/>
    <s v="3840 x 2160"/>
    <n v="1000000"/>
    <s v="POB"/>
    <s v="PCB"/>
    <n v="2304"/>
    <n v="576"/>
    <n v="3.0738629E-2"/>
    <n v="0.96826681349999999"/>
    <n v="8.4082501807590075E-3"/>
    <n v="8.148195775320001E-2"/>
  </r>
  <r>
    <x v="3"/>
    <x v="0"/>
    <x v="0"/>
    <x v="18"/>
    <s v="EX321UX"/>
    <s v="AUO"/>
    <n v="32"/>
    <s v="3840 x 2160"/>
    <n v="1000000"/>
    <s v="POB"/>
    <s v="PCB"/>
    <n v="4608"/>
    <n v="1152"/>
    <n v="6.1477258999999999E-2"/>
    <n v="1.967272288"/>
    <n v="1.7354594759687165E-2"/>
    <n v="0.16296391815720002"/>
  </r>
  <r>
    <x v="3"/>
    <x v="0"/>
    <x v="0"/>
    <x v="11"/>
    <s v="UltraSharp UP3221Q"/>
    <s v="LGD"/>
    <n v="31.5"/>
    <s v="3840 x 2160"/>
    <n v="1000000"/>
    <s v="POB"/>
    <s v="PCB"/>
    <n v="5000"/>
    <n v="1152"/>
    <n v="6.6707094999999994E-2"/>
    <n v="2.1012734924999998"/>
    <n v="1.8247070927973338E-2"/>
    <n v="0.17682716742599999"/>
  </r>
  <r>
    <x v="3"/>
    <x v="0"/>
    <x v="0"/>
    <x v="10"/>
    <s v="AG274QXM"/>
    <s v="LGD"/>
    <n v="27"/>
    <s v="3840 x 2160"/>
    <n v="80000000"/>
    <s v="POB"/>
    <s v="PCB"/>
    <n v="2304"/>
    <n v="576"/>
    <n v="0.122954518"/>
    <n v="3.3197719860000001"/>
    <n v="2.4709960116820206E-2"/>
    <n v="0.32592783631440003"/>
  </r>
  <r>
    <x v="3"/>
    <x v="0"/>
    <x v="0"/>
    <x v="10"/>
    <s v="AG274QGM"/>
    <s v="LGD"/>
    <n v="27"/>
    <s v="2560 x 1440"/>
    <n v="1000000"/>
    <s v="POB"/>
    <s v="PCB"/>
    <n v="2304"/>
    <n v="576"/>
    <n v="6.1477258999999999E-2"/>
    <n v="1.6598859930000001"/>
    <n v="1.2354980058410103E-2"/>
    <n v="0.16296391815720002"/>
  </r>
  <r>
    <x v="3"/>
    <x v="0"/>
    <x v="0"/>
    <x v="10"/>
    <s v="AG274QZM"/>
    <s v="LGD"/>
    <n v="27"/>
    <s v="2560 x 1440"/>
    <n v="1000000"/>
    <s v="POB"/>
    <s v="PCB"/>
    <n v="2304"/>
    <n v="576"/>
    <n v="7.6846574000000001E-2"/>
    <n v="2.0748574980000001"/>
    <n v="1.5443725123254703E-2"/>
    <n v="0.20370489835920003"/>
  </r>
  <r>
    <x v="3"/>
    <x v="0"/>
    <x v="0"/>
    <x v="10"/>
    <s v="AG3444UXM"/>
    <s v="BOE"/>
    <n v="34"/>
    <s v="3440 x 1440"/>
    <n v="1000000"/>
    <s v="POB"/>
    <s v="PCB"/>
    <n v="4608"/>
    <n v="1152"/>
    <n v="0.18443177699999999"/>
    <n v="6.2706804179999995"/>
    <n v="4.8993927183063765E-2"/>
    <n v="0.48889175447160005"/>
  </r>
  <r>
    <x v="3"/>
    <x v="0"/>
    <x v="0"/>
    <x v="10"/>
    <s v="PD32M"/>
    <s v="AUO"/>
    <n v="31.5"/>
    <s v="3840 x 2160"/>
    <n v="1000000"/>
    <s v="POB"/>
    <s v="PCB"/>
    <n v="2304"/>
    <n v="576"/>
    <n v="4.6107943999999998E-2"/>
    <n v="1.4524002359999999"/>
    <n v="1.2612375407908601E-2"/>
    <n v="0.12222293795520001"/>
  </r>
  <r>
    <x v="3"/>
    <x v="0"/>
    <x v="0"/>
    <x v="12"/>
    <s v="279P2MRX"/>
    <s v="LGD"/>
    <n v="27"/>
    <s v="3840 x 2160"/>
    <n v="80000000"/>
    <s v="POB"/>
    <s v="PCB"/>
    <n v="2304"/>
    <n v="576"/>
    <n v="4.6107943999999998E-2"/>
    <n v="1.244914488"/>
    <n v="9.2662349935655041E-3"/>
    <n v="0.12222293795520001"/>
  </r>
  <r>
    <x v="3"/>
    <x v="0"/>
    <x v="0"/>
    <x v="12"/>
    <s v="27B1U7903"/>
    <s v="LGD"/>
    <n v="27"/>
    <s v="3840 x 2160"/>
    <n v="80000000"/>
    <s v="POB"/>
    <s v="PCB"/>
    <n v="2304"/>
    <n v="576"/>
    <n v="3.0738629E-2"/>
    <n v="0.82994298300000002"/>
    <n v="6.1774899287209036E-3"/>
    <n v="8.148195775320001E-2"/>
  </r>
  <r>
    <x v="3"/>
    <x v="0"/>
    <x v="0"/>
    <x v="5"/>
    <s v="Odyssey Neo G7"/>
    <m/>
    <n v="31.5"/>
    <s v="3840 x 2160"/>
    <n v="1000000"/>
    <s v="POB"/>
    <s v="PCB"/>
    <n v="4608"/>
    <n v="1196"/>
    <n v="6.1477258999999999E-2"/>
    <n v="1.9365336584999999"/>
    <n v="1.6816500635058199E-2"/>
    <n v="0.16296391815720002"/>
  </r>
  <r>
    <x v="3"/>
    <x v="0"/>
    <x v="0"/>
    <x v="5"/>
    <s v="Odyssey Neo G9"/>
    <s v="CSOT"/>
    <n v="49"/>
    <s v="5120 x 1440"/>
    <n v="1000000"/>
    <s v="POB"/>
    <s v="PCB"/>
    <n v="5000"/>
    <n v="1152"/>
    <n v="0.100060643"/>
    <n v="4.9029715070000002"/>
    <n v="4.0397370033756333E-2"/>
    <n v="0.26524075246440004"/>
  </r>
  <r>
    <x v="3"/>
    <x v="0"/>
    <x v="0"/>
    <x v="5"/>
    <s v="Odyssey Neo G8"/>
    <s v="CSOT"/>
    <n v="31.5"/>
    <s v="3840 x 2160"/>
    <n v="1000000"/>
    <s v="POB"/>
    <s v="PCB"/>
    <n v="5000"/>
    <n v="1152"/>
    <n v="3.3353547999999997E-2"/>
    <n v="1.0506367619999999"/>
    <n v="9.1235356007567606E-3"/>
    <n v="8.8413585038399994E-2"/>
  </r>
  <r>
    <x v="3"/>
    <x v="0"/>
    <x v="0"/>
    <x v="19"/>
    <m/>
    <s v="HKC"/>
    <n v="27"/>
    <s v="3840 x 2160"/>
    <s v="TBD"/>
    <s v="POB"/>
    <s v="PCB"/>
    <n v="5000"/>
    <n v="1152"/>
    <n v="0.166767738"/>
    <n v="4.5027289259999996"/>
    <n v="3.3515028335537225E-2"/>
    <n v="0.44206791989040006"/>
  </r>
  <r>
    <x v="3"/>
    <x v="0"/>
    <x v="0"/>
    <x v="19"/>
    <m/>
    <s v="HKC"/>
    <n v="31.5"/>
    <s v="3840 x 2160"/>
    <s v="TBD"/>
    <s v="POB"/>
    <s v="PCB"/>
    <n v="5000"/>
    <n v="1152"/>
    <n v="0.13341418999999999"/>
    <n v="4.2025469849999997"/>
    <n v="3.6494141855946675E-2"/>
    <n v="0.35365433485199999"/>
  </r>
  <r>
    <x v="3"/>
    <x v="0"/>
    <x v="0"/>
    <x v="3"/>
    <s v="MEG271G"/>
    <s v="AUO"/>
    <n v="27"/>
    <s v="3840 x 2160"/>
    <n v="1000000"/>
    <s v="POB"/>
    <s v="PCB"/>
    <n v="2304"/>
    <n v="576"/>
    <n v="0.101437477"/>
    <n v="2.738811879"/>
    <n v="2.0385717026037767E-2"/>
    <n v="0.2688904640316"/>
  </r>
  <r>
    <x v="3"/>
    <x v="0"/>
    <x v="0"/>
    <x v="20"/>
    <s v="M27P20"/>
    <m/>
    <n v="27"/>
    <s v="3840 x 2160"/>
    <s v="TBD"/>
    <s v="POB"/>
    <s v="PCB"/>
    <n v="5000"/>
    <n v="1152"/>
    <n v="0.15342631900000001"/>
    <n v="4.1425106129999998"/>
    <n v="3.0833826076732983E-2"/>
    <n v="0.40670248640520007"/>
  </r>
  <r>
    <x v="3"/>
    <x v="0"/>
    <x v="0"/>
    <x v="20"/>
    <s v="M32P10"/>
    <m/>
    <n v="31.5"/>
    <s v="3840 x 2160"/>
    <s v="TBD"/>
    <s v="POB"/>
    <s v="PCB"/>
    <n v="5000"/>
    <n v="1152"/>
    <n v="3.3353547999999997E-2"/>
    <n v="1.0506367619999999"/>
    <n v="9.1235356007567606E-3"/>
    <n v="8.8413585038399994E-2"/>
  </r>
  <r>
    <x v="3"/>
    <x v="0"/>
    <x v="0"/>
    <x v="21"/>
    <m/>
    <m/>
    <n v="27"/>
    <s v="3840 x 2160"/>
    <s v="TBD"/>
    <s v="COB"/>
    <s v="PCB"/>
    <n v="5000"/>
    <n v="1152"/>
    <n v="0.13341418999999999"/>
    <n v="3.6021831299999998"/>
    <n v="2.681202258804246E-2"/>
    <n v="0.35365433485199999"/>
  </r>
  <r>
    <x v="3"/>
    <x v="0"/>
    <x v="0"/>
    <x v="21"/>
    <m/>
    <m/>
    <n v="31.5"/>
    <s v="3840 x 2160"/>
    <s v="TBD"/>
    <s v="COB"/>
    <s v="PCB"/>
    <n v="5000"/>
    <n v="1152"/>
    <n v="0.13341418999999999"/>
    <n v="4.2025469849999997"/>
    <n v="3.6494141855946675E-2"/>
    <n v="0.35365433485199999"/>
  </r>
  <r>
    <x v="3"/>
    <x v="0"/>
    <x v="0"/>
    <x v="23"/>
    <m/>
    <m/>
    <n v="27"/>
    <s v="3840 x 2160"/>
    <s v="TBD"/>
    <s v="POB"/>
    <s v="PCB"/>
    <n v="2304"/>
    <n v="576"/>
    <n v="6.1477258999999999E-2"/>
    <n v="1.6598859930000001"/>
    <n v="1.2354980058410103E-2"/>
    <n v="0.16296391815720002"/>
  </r>
  <r>
    <x v="3"/>
    <x v="0"/>
    <x v="0"/>
    <x v="23"/>
    <m/>
    <m/>
    <n v="31.5"/>
    <s v="3840 x 2160"/>
    <s v="TBD"/>
    <s v="POB"/>
    <s v="PCB"/>
    <n v="4608"/>
    <n v="1152"/>
    <n v="9.2215887999999996E-2"/>
    <n v="2.9048004719999998"/>
    <n v="2.5224750815817203E-2"/>
    <n v="0.24444587591040001"/>
  </r>
  <r>
    <x v="3"/>
    <x v="0"/>
    <x v="0"/>
    <x v="22"/>
    <s v="Creator Extreme"/>
    <s v="BOE"/>
    <n v="27"/>
    <s v="3840 x 2160"/>
    <s v="TBD"/>
    <s v="COB"/>
    <s v="PCB"/>
    <n v="10368"/>
    <n v="1152"/>
    <n v="0.345809582"/>
    <n v="9.3368587139999999"/>
    <n v="6.9496762853677882E-2"/>
    <n v="0.91667203996560009"/>
  </r>
  <r>
    <x v="3"/>
    <x v="0"/>
    <x v="0"/>
    <x v="25"/>
    <s v="27M2U"/>
    <s v="AUO"/>
    <n v="27"/>
    <s v="3840 x 2160"/>
    <s v="TBD"/>
    <s v="POB"/>
    <s v="PCB"/>
    <n v="1536"/>
    <n v="384"/>
    <n v="5.1231049000000001E-2"/>
    <n v="1.383238323"/>
    <n v="1.0295816681847038E-2"/>
    <n v="0.13580326468920001"/>
  </r>
  <r>
    <x v="3"/>
    <x v="0"/>
    <x v="0"/>
    <x v="25"/>
    <s v="27M2V"/>
    <s v="AUO"/>
    <n v="27"/>
    <s v="3840 x 2160"/>
    <s v="TBD"/>
    <s v="POB"/>
    <s v="PCB"/>
    <n v="2304"/>
    <n v="1152"/>
    <n v="6.1477258999999999E-2"/>
    <n v="1.6598859930000001"/>
    <n v="1.2354980058410103E-2"/>
    <n v="0.16296391815720002"/>
  </r>
  <r>
    <x v="3"/>
    <x v="0"/>
    <x v="0"/>
    <x v="25"/>
    <s v="32M2V"/>
    <s v="AUO"/>
    <n v="31.5"/>
    <s v="3840 x 2160"/>
    <s v="TBD"/>
    <s v="POB"/>
    <s v="PCB"/>
    <n v="2304"/>
    <n v="1152"/>
    <n v="4.6107943999999998E-2"/>
    <n v="1.4524002359999999"/>
    <n v="1.2612375407908601E-2"/>
    <n v="0.12222293795520001"/>
  </r>
  <r>
    <x v="3"/>
    <x v="0"/>
    <x v="0"/>
    <x v="26"/>
    <m/>
    <s v="AUO"/>
    <n v="27"/>
    <s v="3840 x 2160"/>
    <s v="TBD"/>
    <s v="POB"/>
    <s v="PCB"/>
    <n v="2304"/>
    <n v="1152"/>
    <n v="7.6846574000000001E-2"/>
    <n v="2.0748574980000001"/>
    <n v="1.5443725123254703E-2"/>
    <n v="0.20370489835920003"/>
  </r>
  <r>
    <x v="3"/>
    <x v="0"/>
    <x v="0"/>
    <x v="26"/>
    <m/>
    <s v="AUO"/>
    <n v="31.5"/>
    <s v="3840 x 2160"/>
    <s v="TBD"/>
    <s v="POB"/>
    <s v="PCB"/>
    <n v="2304"/>
    <n v="1152"/>
    <n v="4.6107943999999998E-2"/>
    <n v="1.4524002359999999"/>
    <n v="1.2612375407908601E-2"/>
    <n v="0.12222293795520001"/>
  </r>
  <r>
    <x v="3"/>
    <x v="0"/>
    <x v="0"/>
    <x v="27"/>
    <s v="XG272G-2K"/>
    <s v="Innolux"/>
    <n v="27"/>
    <s v="2560 x 1440"/>
    <n v="1000000"/>
    <s v="POB"/>
    <s v="PCB"/>
    <n v="2304"/>
    <n v="1152"/>
    <n v="3.0738629E-2"/>
    <n v="0.82994298300000002"/>
    <n v="6.1774899287209036E-3"/>
    <n v="8.148195775320001E-2"/>
  </r>
  <r>
    <x v="3"/>
    <x v="0"/>
    <x v="0"/>
    <x v="27"/>
    <s v="XG341C-2K"/>
    <s v="AUO"/>
    <n v="34"/>
    <s v="3440 x 1440"/>
    <n v="1000000"/>
    <s v="POB"/>
    <s v="PCB"/>
    <n v="2304"/>
    <n v="1152"/>
    <n v="3.0738629E-2"/>
    <n v="1.0451133859999999"/>
    <n v="8.1656543976866419E-3"/>
    <n v="8.148195775320001E-2"/>
  </r>
  <r>
    <x v="3"/>
    <x v="0"/>
    <x v="0"/>
    <x v="1"/>
    <s v="34R83Q"/>
    <s v="CSOT"/>
    <n v="34"/>
    <s v="3440 x 1440"/>
    <n v="1000000"/>
    <s v="POB"/>
    <s v="PCB"/>
    <n v="4608"/>
    <n v="1152"/>
    <n v="6.1477258999999999E-2"/>
    <n v="2.090226806"/>
    <n v="1.6331309061021256E-2"/>
    <n v="0.16296391815720002"/>
  </r>
  <r>
    <x v="3"/>
    <x v="0"/>
    <x v="0"/>
    <x v="17"/>
    <m/>
    <m/>
    <n v="31.5"/>
    <s v="3840 x 2160"/>
    <s v="TBD"/>
    <s v="POB"/>
    <s v="PCB"/>
    <n v="5000"/>
    <n v="1152"/>
    <n v="0.333535476"/>
    <n v="10.506367493999999"/>
    <n v="9.1235354913406883E-2"/>
    <n v="0.88413583978080013"/>
  </r>
  <r>
    <x v="3"/>
    <x v="0"/>
    <x v="1"/>
    <x v="9"/>
    <m/>
    <s v="Open Cell"/>
    <n v="55"/>
    <s v="3840 x 2160"/>
    <n v="1000000"/>
    <s v="POB"/>
    <s v="PCB"/>
    <n v="4000"/>
    <n v="500"/>
    <n v="1.7076483E-2"/>
    <n v="0.93920656499999999"/>
    <n v="1.4240453944228985E-2"/>
    <n v="4.5266341136400004E-2"/>
  </r>
  <r>
    <x v="3"/>
    <x v="0"/>
    <x v="1"/>
    <x v="9"/>
    <m/>
    <s v="Open Cell"/>
    <n v="65"/>
    <s v="3840 x 2160"/>
    <n v="1000000"/>
    <s v="COB"/>
    <s v="PCB"/>
    <n v="16384"/>
    <n v="1000"/>
    <n v="0.12539175"/>
    <n v="8.1504637500000001"/>
    <n v="0.14604802933534719"/>
    <n v="0.33238845090000002"/>
  </r>
  <r>
    <x v="3"/>
    <x v="0"/>
    <x v="1"/>
    <x v="9"/>
    <m/>
    <s v="Open Cell"/>
    <n v="75"/>
    <s v="3840 x 2160"/>
    <n v="1000000"/>
    <s v="COB"/>
    <s v="PCB"/>
    <n v="12000"/>
    <n v="1000"/>
    <n v="4.1966233999999998E-2"/>
    <n v="3.14746755"/>
    <n v="6.5076254531829081E-2"/>
    <n v="0.1112440930872"/>
  </r>
  <r>
    <x v="3"/>
    <x v="0"/>
    <x v="1"/>
    <x v="9"/>
    <m/>
    <s v="Open Cell"/>
    <n v="86"/>
    <s v="3840 x 2160"/>
    <n v="1000000"/>
    <s v="COB"/>
    <s v="PCB"/>
    <n v="18000"/>
    <n v="1200"/>
    <n v="2.2295111999999999E-2"/>
    <n v="1.9173796319999998"/>
    <n v="4.5457608639856949E-2"/>
    <n v="5.9099882889600004E-2"/>
  </r>
  <r>
    <x v="3"/>
    <x v="0"/>
    <x v="1"/>
    <x v="9"/>
    <m/>
    <s v="Open Cell"/>
    <n v="65"/>
    <s v="7680 x 4320"/>
    <n v="1000000"/>
    <s v="COB"/>
    <s v="PCB"/>
    <n v="12000"/>
    <n v="1000"/>
    <n v="5.9347970000000003E-3"/>
    <n v="0.38576180500000001"/>
    <n v="6.9124596024485703E-3"/>
    <n v="1.5731959887600004E-2"/>
  </r>
  <r>
    <x v="3"/>
    <x v="0"/>
    <x v="1"/>
    <x v="9"/>
    <m/>
    <s v="Open Cell"/>
    <n v="75"/>
    <s v="7680 x 4320"/>
    <n v="1000000"/>
    <s v="COB"/>
    <s v="PCB"/>
    <n v="16000"/>
    <n v="2000"/>
    <n v="1.9841358E-2"/>
    <n v="1.4881018500000001"/>
    <n v="3.076762292907062E-2"/>
    <n v="5.2595471786400005E-2"/>
  </r>
  <r>
    <x v="3"/>
    <x v="0"/>
    <x v="1"/>
    <x v="9"/>
    <m/>
    <s v="Open Cell"/>
    <n v="86"/>
    <s v="7680 x 4320"/>
    <n v="1000000"/>
    <s v="COB"/>
    <s v="PCB"/>
    <n v="28800"/>
    <n v="2400"/>
    <n v="1.9653510999999999E-2"/>
    <n v="1.690201946"/>
    <n v="4.0071635945902566E-2"/>
    <n v="5.2097526958800003E-2"/>
  </r>
  <r>
    <x v="3"/>
    <x v="0"/>
    <x v="1"/>
    <x v="5"/>
    <s v="2022 Model"/>
    <s v="Open Cell"/>
    <n v="43"/>
    <s v="3840 x 2160"/>
    <n v="1000000"/>
    <s v="POB"/>
    <s v="PCB"/>
    <n v="3614.6269090909086"/>
    <n v="301.21890909090905"/>
    <n v="0.156777526"/>
    <n v="6.7414336180000003"/>
    <n v="7.9913608646964826E-2"/>
    <n v="0.41558586592080005"/>
  </r>
  <r>
    <x v="3"/>
    <x v="0"/>
    <x v="1"/>
    <x v="5"/>
    <s v="2022 Model"/>
    <s v="Open Cell"/>
    <n v="50"/>
    <s v="3840 x 2160"/>
    <n v="1000000"/>
    <s v="COB"/>
    <s v="PCB"/>
    <n v="4887.272727272727"/>
    <n v="407.27272727272725"/>
    <n v="0.245961291"/>
    <n v="12.298064549999999"/>
    <n v="0.16951447816190385"/>
    <n v="0.65199419018280003"/>
  </r>
  <r>
    <x v="3"/>
    <x v="0"/>
    <x v="1"/>
    <x v="5"/>
    <s v="2022 Model"/>
    <s v="Open Cell"/>
    <n v="55"/>
    <s v="3840 x 2160"/>
    <n v="1000000"/>
    <s v="COB"/>
    <s v="PCB"/>
    <n v="6283.636363636364"/>
    <n v="523.63636363636363"/>
    <n v="1.1123625370000001"/>
    <n v="61.179939535000003"/>
    <n v="0.92762353216609128"/>
    <n v="2.9486506130796006"/>
  </r>
  <r>
    <x v="3"/>
    <x v="0"/>
    <x v="1"/>
    <x v="5"/>
    <s v="2022 Model"/>
    <s v="Open Cell"/>
    <n v="65"/>
    <s v="3840 x 2160"/>
    <n v="1000000"/>
    <s v="COB"/>
    <s v="PCB"/>
    <n v="8640"/>
    <n v="720"/>
    <n v="1.2810654269999999"/>
    <n v="83.269252754999997"/>
    <n v="1.4921004058320828"/>
    <n v="3.3958482338916003"/>
  </r>
  <r>
    <x v="3"/>
    <x v="0"/>
    <x v="1"/>
    <x v="5"/>
    <s v="2022 Model"/>
    <s v="Open Cell"/>
    <n v="75"/>
    <s v="3840 x 2160"/>
    <n v="1000000"/>
    <s v="COB"/>
    <s v="PCB"/>
    <n v="10909.09090909091"/>
    <n v="909.09090909090912"/>
    <n v="1.0370204970000001"/>
    <n v="77.77653727500001"/>
    <n v="1.6080882982613092"/>
    <n v="2.7489339334476006"/>
  </r>
  <r>
    <x v="3"/>
    <x v="0"/>
    <x v="1"/>
    <x v="5"/>
    <s v="2022 Model"/>
    <s v="Open Cell"/>
    <n v="85"/>
    <s v="3840 x 2160"/>
    <n v="1000000"/>
    <s v="COB"/>
    <s v="PCB"/>
    <n v="14400"/>
    <n v="1200"/>
    <n v="1.073807913"/>
    <n v="91.273672605000002"/>
    <n v="2.1387719312830371"/>
    <n v="2.8464500157804005"/>
  </r>
  <r>
    <x v="3"/>
    <x v="0"/>
    <x v="1"/>
    <x v="5"/>
    <s v="2022 Model"/>
    <s v="Open Cell"/>
    <n v="98"/>
    <s v="3840 x 2160"/>
    <n v="1000000"/>
    <s v="COB"/>
    <s v="PCB"/>
    <n v="19141.53633217993"/>
    <n v="1595.1280276816608"/>
    <n v="7.3659162E-2"/>
    <n v="7.2185978760000005"/>
    <n v="0.19501990904260655"/>
    <n v="0.19525570662960001"/>
  </r>
  <r>
    <x v="3"/>
    <x v="0"/>
    <x v="1"/>
    <x v="5"/>
    <s v="2022 Model"/>
    <s v="Open Cell"/>
    <n v="55"/>
    <s v="7680 x 4320"/>
    <n v="1000000"/>
    <s v="COB"/>
    <s v="PCB"/>
    <n v="7873.1360946745563"/>
    <n v="962.27218934911241"/>
    <n v="0.123305056"/>
    <n v="6.7817780799999996"/>
    <n v="0.10282679232360525"/>
    <n v="0.32685704244480002"/>
  </r>
  <r>
    <x v="3"/>
    <x v="0"/>
    <x v="1"/>
    <x v="5"/>
    <s v="2022 Model"/>
    <s v="Open Cell"/>
    <n v="65"/>
    <s v="7680 x 4320"/>
    <n v="1000000"/>
    <s v="COB"/>
    <s v="PCB"/>
    <n v="10996.363636363636"/>
    <n v="1221.8181818181818"/>
    <n v="0.337599433"/>
    <n v="21.943963145000001"/>
    <n v="0.3932135239709198"/>
    <n v="0.89490857699640014"/>
  </r>
  <r>
    <x v="3"/>
    <x v="0"/>
    <x v="1"/>
    <x v="5"/>
    <s v="2022 Model"/>
    <s v="Open Cell"/>
    <n v="75"/>
    <s v="7680 x 4320"/>
    <n v="1000000"/>
    <s v="COB"/>
    <s v="PCB"/>
    <n v="15708.764159999995"/>
    <n v="1745.4182399999995"/>
    <n v="0.39156776300000001"/>
    <n v="29.367582225"/>
    <n v="0.60719680997458403"/>
    <n v="1.0379678261604002"/>
  </r>
  <r>
    <x v="3"/>
    <x v="0"/>
    <x v="1"/>
    <x v="5"/>
    <s v="2022 Model"/>
    <s v="Open Cell"/>
    <n v="85"/>
    <s v="7680 x 4320"/>
    <n v="1000000"/>
    <s v="COB"/>
    <s v="PCB"/>
    <n v="19145.454545454544"/>
    <n v="2127.272727272727"/>
    <n v="0.25486942299999998"/>
    <n v="21.663900954999999"/>
    <n v="0.50763973840701559"/>
    <n v="0.67560786648839999"/>
  </r>
  <r>
    <x v="3"/>
    <x v="0"/>
    <x v="1"/>
    <x v="16"/>
    <s v="X95k"/>
    <s v="AUO"/>
    <n v="65"/>
    <s v="3840 x 2160"/>
    <n v="1000000"/>
    <s v="COB"/>
    <s v="PCB"/>
    <n v="6480"/>
    <n v="432"/>
    <n v="0.10892094099999999"/>
    <n v="7.0798611649999996"/>
    <n v="0.12686391876978845"/>
    <n v="0.28872763040280003"/>
  </r>
  <r>
    <x v="3"/>
    <x v="0"/>
    <x v="1"/>
    <x v="16"/>
    <s v="X95k"/>
    <s v="AUO"/>
    <n v="75"/>
    <s v="3840 x 2160"/>
    <n v="1000000"/>
    <s v="COB"/>
    <s v="PCB"/>
    <n v="12000"/>
    <n v="600"/>
    <n v="0.142886598"/>
    <n v="10.71649485"/>
    <n v="0.22157157634480951"/>
    <n v="0.37876379397840004"/>
  </r>
  <r>
    <x v="3"/>
    <x v="0"/>
    <x v="1"/>
    <x v="16"/>
    <s v="X95k"/>
    <s v="AUO"/>
    <n v="85"/>
    <s v="3840 x 2160"/>
    <n v="1000000"/>
    <s v="COB"/>
    <s v="PCB"/>
    <n v="15360"/>
    <n v="768"/>
    <n v="0.16135628799999999"/>
    <n v="13.715284479999999"/>
    <n v="0.32138364369682382"/>
    <n v="0.42772324823040003"/>
  </r>
  <r>
    <x v="3"/>
    <x v="0"/>
    <x v="1"/>
    <x v="1"/>
    <s v="55R635"/>
    <s v="Open Cell"/>
    <n v="55"/>
    <s v="3840 x 2160"/>
    <n v="1000000"/>
    <s v="POB"/>
    <s v="PCB"/>
    <n v="2048"/>
    <n v="128"/>
    <n v="0.106232703"/>
    <n v="5.8427986650000001"/>
    <n v="8.8589782477015683E-2"/>
    <n v="0.28160164911240004"/>
  </r>
  <r>
    <x v="3"/>
    <x v="0"/>
    <x v="1"/>
    <x v="1"/>
    <s v="65R635"/>
    <s v="ChinaStar"/>
    <n v="65"/>
    <s v="3840 x 2160"/>
    <n v="1000000"/>
    <s v="POB"/>
    <s v="PCB"/>
    <n v="2560"/>
    <n v="160"/>
    <n v="0.272412565"/>
    <n v="17.706816724999999"/>
    <n v="0.31728816516586755"/>
    <n v="0.72211122730200006"/>
  </r>
  <r>
    <x v="3"/>
    <x v="0"/>
    <x v="1"/>
    <x v="1"/>
    <s v="75R635"/>
    <s v="ChinaStar"/>
    <n v="75"/>
    <s v="3840 x 2160"/>
    <n v="1000000"/>
    <s v="POB"/>
    <s v="PCB"/>
    <n v="3840"/>
    <n v="240"/>
    <n v="0.225006768"/>
    <n v="16.875507599999999"/>
    <n v="0.34891378877962254"/>
    <n v="0.5964479406144001"/>
  </r>
  <r>
    <x v="3"/>
    <x v="0"/>
    <x v="1"/>
    <x v="1"/>
    <s v="85R635"/>
    <s v="ChinaStar"/>
    <n v="85"/>
    <s v="3840 x 2160"/>
    <n v="1000000"/>
    <s v="POB"/>
    <s v="PCB"/>
    <n v="7168"/>
    <n v="448"/>
    <n v="0.34962800199999999"/>
    <n v="29.71838017"/>
    <n v="0.69637646362564065"/>
    <n v="0.92679390770160008"/>
  </r>
  <r>
    <x v="3"/>
    <x v="0"/>
    <x v="1"/>
    <x v="1"/>
    <m/>
    <s v="Open Cell"/>
    <n v="98"/>
    <s v="3840 x 2160"/>
    <n v="1000000"/>
    <s v="POB"/>
    <s v="PCB"/>
    <n v="5120"/>
    <n v="320"/>
    <n v="0.11748987299999999"/>
    <n v="11.514007553999999"/>
    <n v="0.31106604696218776"/>
    <n v="0.31144215534840003"/>
  </r>
  <r>
    <x v="3"/>
    <x v="0"/>
    <x v="1"/>
    <x v="6"/>
    <m/>
    <s v="Open Cell"/>
    <n v="65"/>
    <s v="3840 x 2160"/>
    <n v="1000000"/>
    <s v="POB"/>
    <s v="PCB"/>
    <n v="2560"/>
    <n v="160"/>
    <n v="2.1517041000000001E-2"/>
    <n v="1.3986076650000001"/>
    <n v="2.5061628338210989E-2"/>
    <n v="5.7037372282800008E-2"/>
  </r>
  <r>
    <x v="3"/>
    <x v="0"/>
    <x v="1"/>
    <x v="6"/>
    <s v="Q70"/>
    <s v="Open Cell"/>
    <n v="75"/>
    <s v="3840 x 2160"/>
    <n v="1000000"/>
    <s v="POB"/>
    <s v="PCB"/>
    <n v="4000"/>
    <n v="252"/>
    <n v="2.6896301000000001E-2"/>
    <n v="2.0172225749999999"/>
    <n v="4.1707591151512173E-2"/>
    <n v="7.1296714690800012E-2"/>
  </r>
  <r>
    <x v="3"/>
    <x v="0"/>
    <x v="1"/>
    <x v="15"/>
    <m/>
    <s v="Open Cell"/>
    <n v="65"/>
    <s v="3840 x 2160"/>
    <n v="1000000"/>
    <s v="POB"/>
    <s v="PCB"/>
    <n v="9216"/>
    <n v="576"/>
    <n v="2.5820449999999998E-3"/>
    <n v="0.16783292499999999"/>
    <n v="3.0073954937640357E-3"/>
    <n v="6.8444848860000004E-3"/>
  </r>
  <r>
    <x v="3"/>
    <x v="0"/>
    <x v="1"/>
    <x v="15"/>
    <m/>
    <s v="Open Cell"/>
    <n v="86"/>
    <s v="3840 x 2160"/>
    <n v="1000000"/>
    <s v="POB"/>
    <s v="PCB"/>
    <n v="16000"/>
    <n v="1000"/>
    <n v="6.7240750000000004E-3"/>
    <n v="0.57827044999999999"/>
    <n v="1.3709748119455339E-2"/>
    <n v="1.7824178010000004E-2"/>
  </r>
  <r>
    <x v="3"/>
    <x v="0"/>
    <x v="1"/>
    <x v="4"/>
    <s v="55E8G"/>
    <s v="Open Cell"/>
    <n v="55"/>
    <s v="3840 x 2160"/>
    <n v="400000"/>
    <s v="POB"/>
    <s v="PCB"/>
    <n v="2000"/>
    <n v="200"/>
    <n v="0.116724075"/>
    <n v="6.4198241249999999"/>
    <n v="9.7338767837629667E-2"/>
    <n v="0.30941217801000004"/>
  </r>
  <r>
    <x v="3"/>
    <x v="0"/>
    <x v="1"/>
    <x v="4"/>
    <m/>
    <s v="Open Cell"/>
    <n v="85"/>
    <s v="7680 x 4320"/>
    <n v="400000"/>
    <s v="COB"/>
    <s v="PCB"/>
    <n v="21060"/>
    <n v="2340"/>
    <n v="1.8263070000000001E-3"/>
    <n v="0.15523609500000002"/>
    <n v="3.6375725138707653E-3"/>
    <n v="4.8411745956000009E-3"/>
  </r>
  <r>
    <x v="3"/>
    <x v="0"/>
    <x v="1"/>
    <x v="4"/>
    <s v="U8KL 65U8KL"/>
    <s v="Open Cell"/>
    <n v="65"/>
    <s v="3840 x 2160"/>
    <m/>
    <s v="POB"/>
    <s v="PCB"/>
    <n v="6400"/>
    <n v="1600"/>
    <n v="0.33466682800000003"/>
    <n v="21.753343820000001"/>
    <n v="0.38979781934067903"/>
    <n v="0.88713482766240015"/>
  </r>
  <r>
    <x v="3"/>
    <x v="0"/>
    <x v="1"/>
    <x v="4"/>
    <s v="U8KL 75U8KL"/>
    <s v="Open Cell"/>
    <n v="75"/>
    <s v="3840 x 2160"/>
    <m/>
    <s v="POB"/>
    <s v="PCB"/>
    <n v="8000"/>
    <n v="2000"/>
    <n v="0.251832626"/>
    <n v="18.887446950000001"/>
    <n v="0.39051214528792166"/>
    <n v="0.66755792500080002"/>
  </r>
  <r>
    <x v="3"/>
    <x v="0"/>
    <x v="1"/>
    <x v="4"/>
    <s v="U8KL 85 U8KL"/>
    <s v="Open Cell"/>
    <n v="85"/>
    <s v="3840 x 2160"/>
    <m/>
    <s v="POB"/>
    <s v="PCB"/>
    <n v="9600"/>
    <n v="2400"/>
    <n v="9.4905517999999994E-2"/>
    <n v="8.0669690299999992"/>
    <n v="0.189029393027277"/>
    <n v="0.2515755471144"/>
  </r>
  <r>
    <x v="3"/>
    <x v="0"/>
    <x v="1"/>
    <x v="14"/>
    <s v="XLED EP1 55"/>
    <s v="Open Cell"/>
    <n v="55"/>
    <s v="3840 x 2160"/>
    <m/>
    <s v="COB"/>
    <s v="PCB"/>
    <n v="8000"/>
    <n v="2000"/>
    <n v="2.2413584E-2"/>
    <n v="1.23274712"/>
    <n v="1.8691179599283275E-2"/>
    <n v="5.9413928467200006E-2"/>
  </r>
  <r>
    <x v="3"/>
    <x v="0"/>
    <x v="1"/>
    <x v="14"/>
    <s v="XLED EP1 60"/>
    <s v="Open Cell"/>
    <n v="60"/>
    <s v="3840 x 2160"/>
    <m/>
    <s v="COB"/>
    <s v="PCB"/>
    <n v="8000"/>
    <n v="2000"/>
    <n v="8.9654339999999996E-3"/>
    <n v="0.53792603999999999"/>
    <n v="8.8976197764679393E-3"/>
    <n v="2.3765572447200001E-2"/>
  </r>
  <r>
    <x v="3"/>
    <x v="0"/>
    <x v="1"/>
    <x v="14"/>
    <s v="XLED EP1 65"/>
    <s v="Open Cell"/>
    <n v="65"/>
    <s v="3840 x 2160"/>
    <m/>
    <s v="COB"/>
    <s v="PCB"/>
    <n v="8000"/>
    <n v="2000"/>
    <n v="3.1379018000000002E-2"/>
    <n v="2.0396361700000001"/>
    <n v="3.6548207847632623E-2"/>
    <n v="8.3179500914400017E-2"/>
  </r>
  <r>
    <x v="3"/>
    <x v="0"/>
    <x v="1"/>
    <x v="14"/>
    <s v="XLED EP1 70"/>
    <s v="Open Cell"/>
    <n v="70"/>
    <s v="3840 x 2160"/>
    <m/>
    <s v="COB"/>
    <s v="PCB"/>
    <n v="8000"/>
    <n v="2000"/>
    <n v="6.7240750000000004E-3"/>
    <n v="0.47068525"/>
    <n v="9.0829861797364977E-3"/>
    <n v="1.7824178010000004E-2"/>
  </r>
  <r>
    <x v="3"/>
    <x v="0"/>
    <x v="1"/>
    <x v="14"/>
    <s v="XLED EP1 75"/>
    <s v="Open Cell"/>
    <n v="75"/>
    <s v="3840 x 2160"/>
    <m/>
    <s v="COB"/>
    <s v="PCB"/>
    <n v="8000"/>
    <n v="2000"/>
    <n v="4.4827169999999998E-3"/>
    <n v="0.33620377499999998"/>
    <n v="6.9512654503655789E-3"/>
    <n v="1.1882786223600001E-2"/>
  </r>
  <r>
    <x v="3"/>
    <x v="0"/>
    <x v="1"/>
    <x v="14"/>
    <s v="XLED DX1"/>
    <s v="Open Cell"/>
    <n v="65"/>
    <s v="7680 x 4320"/>
    <n v="1000000"/>
    <s v="COB"/>
    <s v="PCB"/>
    <n v="12096"/>
    <n v="1344"/>
    <n v="6.7778700000000001E-4"/>
    <n v="4.4056155E-2"/>
    <n v="7.8944153550067656E-4"/>
    <n v="1.7966777796000002E-3"/>
  </r>
  <r>
    <x v="3"/>
    <x v="0"/>
    <x v="1"/>
    <x v="14"/>
    <s v="XLED DX1"/>
    <s v="Open Cell"/>
    <n v="75"/>
    <s v="7680 x 4320"/>
    <n v="1000000"/>
    <s v="COB"/>
    <s v="PCB"/>
    <n v="17279.640575999994"/>
    <n v="1919.9600639999994"/>
    <n v="2.4206169999999999E-3"/>
    <n v="0.18154627499999998"/>
    <n v="3.7536055300094952E-3"/>
    <n v="6.4165715436000003E-3"/>
  </r>
  <r>
    <x v="3"/>
    <x v="0"/>
    <x v="1"/>
    <x v="14"/>
    <s v="XLED DX1"/>
    <s v="Open Cell"/>
    <n v="85"/>
    <s v="7680 x 4320"/>
    <n v="1000000"/>
    <s v="COB"/>
    <s v="PCB"/>
    <n v="21060"/>
    <n v="2340"/>
    <n v="1.180075E-3"/>
    <n v="0.100306375"/>
    <n v="2.3504308882931748E-3"/>
    <n v="3.1281428100000007E-3"/>
  </r>
  <r>
    <x v="3"/>
    <x v="0"/>
    <x v="1"/>
    <x v="8"/>
    <s v="5 SE"/>
    <m/>
    <n v="65"/>
    <s v="3840 x 2160"/>
    <n v="1000000"/>
    <s v="COB"/>
    <s v="PCB"/>
    <n v="37440"/>
    <n v="2340"/>
    <n v="3.1468672000000003E-2"/>
    <n v="2.0454636800000001"/>
    <n v="3.6652630905944124E-2"/>
    <n v="8.3417155737600016E-2"/>
  </r>
  <r>
    <x v="3"/>
    <x v="0"/>
    <x v="1"/>
    <x v="8"/>
    <s v="S6 Pro"/>
    <s v="BOE"/>
    <n v="65"/>
    <s v="3840 x 2160"/>
    <n v="1000000"/>
    <s v="POB"/>
    <s v="PCB"/>
    <n v="3696"/>
    <n v="231"/>
    <n v="2.5887689999999999E-3"/>
    <n v="0.16826998499999998"/>
    <n v="3.0152271649007004E-3"/>
    <n v="6.8623088652000003E-3"/>
  </r>
  <r>
    <x v="3"/>
    <x v="0"/>
    <x v="1"/>
    <x v="17"/>
    <m/>
    <s v="Open Cell"/>
    <n v="55"/>
    <s v="3840 x 2160"/>
    <n v="1000000"/>
    <s v="POB"/>
    <s v="PCB"/>
    <n v="6804.6390532544374"/>
    <n v="567.05325443786978"/>
    <n v="0.13617531199999999"/>
    <n v="7.4896421599999998"/>
    <n v="0.11355958126020518"/>
    <n v="0.36097351704960001"/>
  </r>
  <r>
    <x v="3"/>
    <x v="0"/>
    <x v="1"/>
    <x v="17"/>
    <m/>
    <s v="Open Cell"/>
    <n v="65"/>
    <s v="3840 x 2160"/>
    <n v="1000000"/>
    <s v="POB"/>
    <s v="PCB"/>
    <n v="9504"/>
    <n v="792"/>
    <n v="0.26627337800000001"/>
    <n v="17.307769570000001"/>
    <n v="0.31013764558964996"/>
    <n v="0.70583747040240008"/>
  </r>
  <r>
    <x v="3"/>
    <x v="0"/>
    <x v="1"/>
    <x v="17"/>
    <m/>
    <s v="Open Cell"/>
    <n v="75"/>
    <s v="3840 x 2160"/>
    <n v="1000000"/>
    <s v="COB"/>
    <s v="PCB"/>
    <n v="13685.759999999997"/>
    <n v="1140.4799999999998"/>
    <n v="0.21910495099999999"/>
    <n v="16.432871325000001"/>
    <n v="0.33976195148842614"/>
    <n v="0.5808034041108"/>
  </r>
  <r>
    <x v="3"/>
    <x v="1"/>
    <x v="3"/>
    <x v="0"/>
    <s v="iPad Pro"/>
    <s v="LGD/Sharp"/>
    <n v="12.9"/>
    <s v="2732 x 2048"/>
    <n v="1000000"/>
    <s v="COB"/>
    <s v="FPC"/>
    <n v="10384"/>
    <n v="2596"/>
    <n v="4.1561188600000003"/>
    <n v="53.613933294000006"/>
    <n v="0.21414929114789225"/>
    <n v="11.017039874088002"/>
  </r>
  <r>
    <x v="3"/>
    <x v="1"/>
    <x v="2"/>
    <x v="3"/>
    <s v="Creator Z16"/>
    <s v="AUO"/>
    <n v="16"/>
    <s v="2560 x 1600"/>
    <n v="1000000"/>
    <s v="COB"/>
    <s v="FPC"/>
    <n v="4000"/>
    <n v="1152"/>
    <n v="5.3365676000000001E-2"/>
    <n v="0.85385081600000001"/>
    <n v="3.961315181666948E-3"/>
    <n v="0.14146173394080003"/>
  </r>
  <r>
    <x v="3"/>
    <x v="1"/>
    <x v="2"/>
    <x v="3"/>
    <s v="Creator 17&quot;"/>
    <s v="AUO"/>
    <n v="17.3"/>
    <s v="3840 x 2160"/>
    <n v="1000000"/>
    <s v="COB"/>
    <s v="FPC"/>
    <n v="10000"/>
    <n v="240"/>
    <n v="5.3365676000000001E-2"/>
    <n v="0.92322619480000001"/>
    <n v="4.4030563733197412E-3"/>
    <n v="0.14146173394080003"/>
  </r>
  <r>
    <x v="3"/>
    <x v="1"/>
    <x v="2"/>
    <x v="3"/>
    <s v="Titan GT77 HX 13V"/>
    <s v="AUO"/>
    <n v="17.3"/>
    <s v="3840 x 2160"/>
    <n v="1000000"/>
    <s v="COB"/>
    <s v="FPC"/>
    <n v="4032"/>
    <n v="1008"/>
    <n v="5.3792602000000002E-2"/>
    <n v="0.93061201460000009"/>
    <n v="4.4382808731506049E-3"/>
    <n v="0.14259342938160002"/>
  </r>
  <r>
    <x v="3"/>
    <x v="1"/>
    <x v="2"/>
    <x v="0"/>
    <s v="Macbook"/>
    <s v="LGD/Sharp"/>
    <n v="14.2"/>
    <s v="3024 x 1964"/>
    <n v="1000000"/>
    <s v="COB"/>
    <s v="FPC"/>
    <n v="10384"/>
    <n v="2596"/>
    <n v="11.082983626000001"/>
    <n v="157.3783674892"/>
    <n v="0.6585946488234028"/>
    <n v="29.378772995800805"/>
  </r>
  <r>
    <x v="3"/>
    <x v="1"/>
    <x v="2"/>
    <x v="0"/>
    <s v="Macbook Pro"/>
    <s v="LGD/Sharp"/>
    <n v="16.2"/>
    <s v="3456 x 2234"/>
    <n v="1000000"/>
    <s v="COB"/>
    <s v="FPC"/>
    <n v="10384"/>
    <n v="2596"/>
    <n v="9.6976106729999998"/>
    <n v="157.10129290259999"/>
    <n v="0.74858618362141816"/>
    <n v="25.706426371988403"/>
  </r>
  <r>
    <x v="3"/>
    <x v="1"/>
    <x v="2"/>
    <x v="13"/>
    <s v="AERO 16"/>
    <s v="AUO"/>
    <n v="16"/>
    <s v="2560 x 1600"/>
    <n v="1000000"/>
    <s v="COB"/>
    <s v="FPC"/>
    <n v="4000"/>
    <n v="1152"/>
    <n v="5.3365676000000001E-2"/>
    <n v="0.85385081600000001"/>
    <n v="3.961315181666948E-3"/>
    <n v="0.14146173394080003"/>
  </r>
  <r>
    <x v="3"/>
    <x v="1"/>
    <x v="2"/>
    <x v="13"/>
    <s v="AERO 17"/>
    <s v="AUO"/>
    <n v="17.3"/>
    <s v="3840 x 2160"/>
    <n v="1000000"/>
    <s v="COB"/>
    <s v="FPC"/>
    <n v="4000"/>
    <n v="1152"/>
    <n v="5.3365676000000001E-2"/>
    <n v="0.92322619480000001"/>
    <n v="4.4030563733197412E-3"/>
    <n v="0.14146173394080003"/>
  </r>
  <r>
    <x v="3"/>
    <x v="1"/>
    <x v="2"/>
    <x v="7"/>
    <s v="PREDATOR HELIOS 500"/>
    <s v="AUO"/>
    <n v="17.3"/>
    <s v="3840 x 2160"/>
    <n v="1000000"/>
    <s v="COB"/>
    <s v="FPC"/>
    <n v="4000"/>
    <n v="1152"/>
    <n v="8.0048514000000001E-2"/>
    <n v="1.3848392922000001"/>
    <n v="6.6045845599796123E-3"/>
    <n v="0.21219260091120001"/>
  </r>
  <r>
    <x v="3"/>
    <x v="1"/>
    <x v="2"/>
    <x v="7"/>
    <s v="PREDATOR HELIOS 500"/>
    <s v="AUO"/>
    <n v="16"/>
    <s v="2560 x 1600"/>
    <n v="1000000"/>
    <s v="COB"/>
    <s v="FPC"/>
    <n v="4000"/>
    <n v="1152"/>
    <n v="0.160097029"/>
    <n v="2.561552464"/>
    <n v="1.188394561923049E-2"/>
    <n v="0.42438520447320005"/>
  </r>
  <r>
    <x v="3"/>
    <x v="1"/>
    <x v="2"/>
    <x v="7"/>
    <s v="PREDATOR HELIOS 500"/>
    <s v="AUO"/>
    <n v="18"/>
    <s v="2560 x 1600"/>
    <n v="1000000"/>
    <s v="COB"/>
    <s v="FPC"/>
    <n v="4000"/>
    <n v="1152"/>
    <n v="8.0048514000000001E-2"/>
    <n v="1.440873252"/>
    <n v="7.5203092901958467E-3"/>
    <n v="0.21219260091120001"/>
  </r>
  <r>
    <x v="3"/>
    <x v="1"/>
    <x v="2"/>
    <x v="7"/>
    <s v="Predator Triton 17 X (PTX17-71) "/>
    <s v="AUO"/>
    <n v="17"/>
    <s v="2560 x 1600"/>
    <n v="1000000"/>
    <s v="COB"/>
    <s v="FPC"/>
    <n v="4000"/>
    <n v="1152"/>
    <n v="2.6682838E-2"/>
    <n v="0.45360824599999999"/>
    <n v="2.2359767334018512E-3"/>
    <n v="7.0730866970400014E-2"/>
  </r>
  <r>
    <x v="3"/>
    <x v="1"/>
    <x v="2"/>
    <x v="7"/>
    <s v="Predator Triton 14 (PT14-51)"/>
    <s v="AUO"/>
    <n v="14"/>
    <s v="2560 x 1600"/>
    <n v="1000000"/>
    <s v="COB"/>
    <s v="FPC"/>
    <n v="4000"/>
    <n v="1152"/>
    <n v="5.3365676000000001E-2"/>
    <n v="0.74711946400000007"/>
    <n v="3.0328819359637569E-3"/>
    <n v="0.14146173394080003"/>
  </r>
  <r>
    <x v="3"/>
    <x v="1"/>
    <x v="2"/>
    <x v="2"/>
    <s v="ROG Flow X16"/>
    <s v="AUO"/>
    <n v="16.2"/>
    <s v="2560 x 1600"/>
    <n v="1000000"/>
    <s v="COB"/>
    <s v="FPC"/>
    <n v="4000"/>
    <n v="512"/>
    <n v="0.160097029"/>
    <n v="2.5935718697999999"/>
    <n v="1.2182901126214254E-2"/>
    <n v="0.42438520447320005"/>
  </r>
  <r>
    <x v="3"/>
    <x v="1"/>
    <x v="2"/>
    <x v="2"/>
    <s v="ROG Zephyrus Duo 16"/>
    <s v="AUO"/>
    <n v="16.2"/>
    <s v="3456 x 2234"/>
    <n v="1000000"/>
    <s v="COB"/>
    <s v="FPC"/>
    <n v="4000"/>
    <n v="512"/>
    <n v="5.3365676000000001E-2"/>
    <n v="0.86452395120000003"/>
    <n v="4.1194484992516994E-3"/>
    <n v="0.14146173394080003"/>
  </r>
  <r>
    <x v="3"/>
    <x v="1"/>
    <x v="2"/>
    <x v="22"/>
    <s v="Legion 7i &amp; 7"/>
    <m/>
    <n v="16.2"/>
    <s v="2560 x 1600"/>
    <n v="1000000"/>
    <s v="COB"/>
    <s v="FPC"/>
    <n v="4000"/>
    <n v="512"/>
    <n v="0.42692540899999998"/>
    <n v="6.9161916257999989"/>
    <n v="3.2487736209743032E-2"/>
    <n v="1.1316938741772"/>
  </r>
  <r>
    <x v="3"/>
    <x v="1"/>
    <x v="2"/>
    <x v="22"/>
    <s v="Slim Pro 9i"/>
    <s v="CSOT"/>
    <n v="16"/>
    <s v="3200 x 2000"/>
    <n v="1000000"/>
    <s v="COB"/>
    <s v="FPC"/>
    <n v="4000"/>
    <n v="1000"/>
    <n v="8.0048514000000001E-2"/>
    <n v="1.280776224"/>
    <n v="5.9419727725004224E-3"/>
    <n v="0.21219260091120001"/>
  </r>
  <r>
    <x v="3"/>
    <x v="1"/>
    <x v="2"/>
    <x v="22"/>
    <s v="Slim Pro 9i"/>
    <s v="CSOT"/>
    <n v="14.5"/>
    <s v="3072 x 1920"/>
    <n v="1000000"/>
    <s v="COB"/>
    <s v="FPC"/>
    <n v="4000"/>
    <n v="1000"/>
    <n v="0.160097029"/>
    <n v="2.3214069204999999"/>
    <n v="9.7601545564187878E-3"/>
    <n v="0.42438520447320005"/>
  </r>
  <r>
    <x v="3"/>
    <x v="1"/>
    <x v="2"/>
    <x v="24"/>
    <s v="911Zero"/>
    <s v="BOE"/>
    <n v="15.6"/>
    <s v="3840 x 2160"/>
    <n v="1000000"/>
    <s v="COB"/>
    <s v="FPC"/>
    <n v="10000"/>
    <n v="1152"/>
    <n v="0.20012128600000001"/>
    <n v="3.1218920616000001"/>
    <n v="1.3425872118582529E-2"/>
    <n v="0.53048150492880008"/>
  </r>
  <r>
    <x v="3"/>
    <x v="1"/>
    <x v="2"/>
    <x v="28"/>
    <s v="Blade 16"/>
    <s v="BOE"/>
    <n v="16"/>
    <s v="3840 x 2400"/>
    <n v="1000000"/>
    <s v="COB"/>
    <s v="FPC"/>
    <n v="10000"/>
    <n v="2596"/>
    <n v="0.13341418999999999"/>
    <n v="2.1346270399999998"/>
    <n v="9.9032879541673703E-3"/>
    <n v="0.35365433485199999"/>
  </r>
  <r>
    <x v="3"/>
    <x v="1"/>
    <x v="0"/>
    <x v="0"/>
    <s v="XDR"/>
    <s v="LGD"/>
    <n v="31.5"/>
    <s v="6016 x 3384"/>
    <n v="1000000"/>
    <s v="POB"/>
    <s v="PCB"/>
    <n v="576"/>
    <n v="576"/>
    <n v="1.9211639999999999E-3"/>
    <n v="6.0516665999999997E-2"/>
    <n v="5.2551555081613093E-4"/>
    <n v="5.0926215312000001E-3"/>
  </r>
  <r>
    <x v="3"/>
    <x v="1"/>
    <x v="0"/>
    <x v="2"/>
    <s v="PA32UCX"/>
    <s v="AUO"/>
    <n v="31.5"/>
    <s v="3840 x 2160"/>
    <n v="1000000"/>
    <s v="POB"/>
    <s v="PCB"/>
    <n v="5000"/>
    <n v="1152"/>
    <n v="0.13341418999999999"/>
    <n v="4.2025469849999997"/>
    <n v="3.6494141855946675E-2"/>
    <n v="0.35365433485199999"/>
  </r>
  <r>
    <x v="3"/>
    <x v="1"/>
    <x v="0"/>
    <x v="2"/>
    <s v="PG32UQX"/>
    <s v="AUO"/>
    <n v="31.5"/>
    <s v="3840 x 2160"/>
    <n v="1000000"/>
    <s v="POB"/>
    <s v="PCB"/>
    <n v="4608"/>
    <n v="576"/>
    <n v="0.122954518"/>
    <n v="3.8730673169999998"/>
    <n v="3.3633001270116397E-2"/>
    <n v="0.32592783631440003"/>
  </r>
  <r>
    <x v="3"/>
    <x v="1"/>
    <x v="0"/>
    <x v="2"/>
    <s v="PG32UQXE"/>
    <s v="AUO"/>
    <n v="31.5"/>
    <s v="3840 x 2160"/>
    <n v="1000000"/>
    <s v="POB"/>
    <s v="PCB"/>
    <n v="4608"/>
    <n v="576"/>
    <n v="9.2215887999999996E-2"/>
    <n v="2.9048004719999998"/>
    <n v="2.5224750815817203E-2"/>
    <n v="0.24444587591040001"/>
  </r>
  <r>
    <x v="3"/>
    <x v="1"/>
    <x v="0"/>
    <x v="2"/>
    <s v="PA27UCX-K"/>
    <s v="AUO"/>
    <n v="27"/>
    <s v="3440 x 1440"/>
    <n v="1000000"/>
    <s v="POB"/>
    <s v="PCB"/>
    <n v="2304"/>
    <n v="576"/>
    <n v="4.6107943999999998E-2"/>
    <n v="1.244914488"/>
    <n v="7.724172301642759E-3"/>
    <n v="0.12222293795520001"/>
  </r>
  <r>
    <x v="3"/>
    <x v="1"/>
    <x v="0"/>
    <x v="7"/>
    <s v="X32 (Predator)"/>
    <s v="AUO"/>
    <n v="31.5"/>
    <s v="3840 x 2160"/>
    <n v="1000000"/>
    <s v="POB"/>
    <s v="PCB"/>
    <n v="2304"/>
    <n v="1152"/>
    <n v="3.0738629E-2"/>
    <n v="0.96826681349999999"/>
    <n v="8.4082501807590075E-3"/>
    <n v="8.148195775320001E-2"/>
  </r>
  <r>
    <x v="3"/>
    <x v="1"/>
    <x v="0"/>
    <x v="7"/>
    <s v="X27S"/>
    <s v="AUO"/>
    <n v="27"/>
    <s v="3840 x 2160"/>
    <n v="1000000"/>
    <s v="POB"/>
    <s v="PCB"/>
    <n v="2304"/>
    <n v="512"/>
    <n v="4.6107943999999998E-2"/>
    <n v="1.244914488"/>
    <n v="9.2662349935655041E-3"/>
    <n v="0.12222293795520001"/>
  </r>
  <r>
    <x v="3"/>
    <x v="1"/>
    <x v="0"/>
    <x v="7"/>
    <s v="Predator X32"/>
    <s v="AUO"/>
    <n v="31.5"/>
    <s v="3840 x 2160"/>
    <n v="1000000"/>
    <s v="POB"/>
    <s v="PCB"/>
    <n v="2304"/>
    <n v="576"/>
    <n v="3.0738629E-2"/>
    <n v="0.96826681349999999"/>
    <n v="8.4082501807590075E-3"/>
    <n v="8.148195775320001E-2"/>
  </r>
  <r>
    <x v="3"/>
    <x v="1"/>
    <x v="0"/>
    <x v="7"/>
    <s v="X32 S/FP"/>
    <s v="AUO"/>
    <n v="31.5"/>
    <s v="3840 x 2160"/>
    <n v="1000000"/>
    <s v="POB"/>
    <s v="PCB"/>
    <n v="2304"/>
    <n v="576"/>
    <n v="4.6107943999999998E-2"/>
    <n v="1.4524002359999999"/>
    <n v="1.2612375407908601E-2"/>
    <n v="0.12222293795520001"/>
  </r>
  <r>
    <x v="3"/>
    <x v="1"/>
    <x v="0"/>
    <x v="18"/>
    <s v="EX321UX"/>
    <s v="AUO"/>
    <n v="32"/>
    <s v="3840 x 2160"/>
    <n v="1000000"/>
    <s v="POB"/>
    <s v="PCB"/>
    <n v="4608"/>
    <n v="1152"/>
    <n v="9.2215887999999996E-2"/>
    <n v="2.9509084159999999"/>
    <n v="2.6031891998384293E-2"/>
    <n v="0.24444587591040001"/>
  </r>
  <r>
    <x v="3"/>
    <x v="1"/>
    <x v="0"/>
    <x v="11"/>
    <s v="UltraSharp UP3221Q"/>
    <s v="LGD"/>
    <n v="31.5"/>
    <s v="3840 x 2160"/>
    <n v="1000000"/>
    <s v="POB"/>
    <s v="PCB"/>
    <n v="5000"/>
    <n v="1152"/>
    <n v="0.100060643"/>
    <n v="3.1519102545000002"/>
    <n v="2.7370606528730107E-2"/>
    <n v="0.26524075246440004"/>
  </r>
  <r>
    <x v="3"/>
    <x v="1"/>
    <x v="0"/>
    <x v="10"/>
    <s v="AG274QXM"/>
    <s v="LGD"/>
    <n v="27"/>
    <s v="3840 x 2160"/>
    <n v="80000000"/>
    <s v="POB"/>
    <s v="PCB"/>
    <n v="2304"/>
    <n v="576"/>
    <n v="0.122954518"/>
    <n v="3.3197719860000001"/>
    <n v="2.4709960116820206E-2"/>
    <n v="0.32592783631440003"/>
  </r>
  <r>
    <x v="3"/>
    <x v="1"/>
    <x v="0"/>
    <x v="10"/>
    <s v="AG274QGM"/>
    <s v="LGD"/>
    <n v="27"/>
    <s v="2560 x 1440"/>
    <n v="1000000"/>
    <s v="POB"/>
    <s v="PCB"/>
    <n v="2304"/>
    <n v="576"/>
    <n v="6.1477258999999999E-2"/>
    <n v="1.6598859930000001"/>
    <n v="1.2354980058410103E-2"/>
    <n v="0.16296391815720002"/>
  </r>
  <r>
    <x v="3"/>
    <x v="1"/>
    <x v="0"/>
    <x v="10"/>
    <s v="AG274QZM"/>
    <s v="LGD"/>
    <n v="27"/>
    <s v="2560 x 1440"/>
    <n v="1000000"/>
    <s v="POB"/>
    <s v="PCB"/>
    <n v="2304"/>
    <n v="576"/>
    <n v="7.6846574000000001E-2"/>
    <n v="2.0748574980000001"/>
    <n v="1.5443725123254703E-2"/>
    <n v="0.20370489835920003"/>
  </r>
  <r>
    <x v="3"/>
    <x v="1"/>
    <x v="0"/>
    <x v="10"/>
    <s v="AG3444UXM"/>
    <s v="BOE"/>
    <n v="34"/>
    <s v="3440 x 1440"/>
    <n v="1000000"/>
    <s v="POB"/>
    <s v="PCB"/>
    <n v="4608"/>
    <n v="1152"/>
    <n v="0.21517040600000001"/>
    <n v="7.3157938040000001"/>
    <n v="5.7159581580750414E-2"/>
    <n v="0.57037371222480004"/>
  </r>
  <r>
    <x v="3"/>
    <x v="1"/>
    <x v="0"/>
    <x v="10"/>
    <s v="PD32M"/>
    <s v="AUO"/>
    <n v="31.5"/>
    <s v="3840 x 2160"/>
    <n v="1000000"/>
    <s v="POB"/>
    <s v="PCB"/>
    <n v="2304"/>
    <n v="576"/>
    <n v="4.6107943999999998E-2"/>
    <n v="1.4524002359999999"/>
    <n v="1.2612375407908601E-2"/>
    <n v="0.12222293795520001"/>
  </r>
  <r>
    <x v="3"/>
    <x v="1"/>
    <x v="0"/>
    <x v="12"/>
    <s v="279P2MRX"/>
    <s v="LGD"/>
    <n v="27"/>
    <s v="3840 x 2160"/>
    <n v="80000000"/>
    <s v="POB"/>
    <s v="PCB"/>
    <n v="2304"/>
    <n v="576"/>
    <n v="4.6107943999999998E-2"/>
    <n v="1.244914488"/>
    <n v="9.2662349935655041E-3"/>
    <n v="0.12222293795520001"/>
  </r>
  <r>
    <x v="3"/>
    <x v="1"/>
    <x v="0"/>
    <x v="12"/>
    <s v="27B1U7903"/>
    <s v="LGD"/>
    <n v="27"/>
    <s v="3840 x 2160"/>
    <n v="80000000"/>
    <s v="POB"/>
    <s v="PCB"/>
    <n v="2304"/>
    <n v="576"/>
    <n v="4.6107943999999998E-2"/>
    <n v="1.244914488"/>
    <n v="9.2662349935655041E-3"/>
    <n v="0.12222293795520001"/>
  </r>
  <r>
    <x v="3"/>
    <x v="1"/>
    <x v="0"/>
    <x v="5"/>
    <s v="Odyssey Neo G7"/>
    <m/>
    <n v="31.5"/>
    <s v="3840 x 2160"/>
    <n v="1000000"/>
    <s v="POB"/>
    <s v="PCB"/>
    <n v="4608"/>
    <n v="1196"/>
    <n v="6.1477258999999999E-2"/>
    <n v="1.9365336584999999"/>
    <n v="1.6816500635058199E-2"/>
    <n v="0.16296391815720002"/>
  </r>
  <r>
    <x v="3"/>
    <x v="1"/>
    <x v="0"/>
    <x v="5"/>
    <s v="Odyssey Neo G9"/>
    <s v="CSOT"/>
    <n v="49"/>
    <s v="5120 x 1440"/>
    <n v="1000000"/>
    <s v="POB"/>
    <s v="PCB"/>
    <n v="5000"/>
    <n v="1152"/>
    <n v="0.100060643"/>
    <n v="4.9029715070000002"/>
    <n v="4.0397370033756333E-2"/>
    <n v="0.26524075246440004"/>
  </r>
  <r>
    <x v="3"/>
    <x v="1"/>
    <x v="0"/>
    <x v="5"/>
    <s v="Odyssey Neo G8"/>
    <s v="CSOT"/>
    <n v="31.5"/>
    <s v="3840 x 2160"/>
    <n v="1000000"/>
    <s v="POB"/>
    <s v="PCB"/>
    <n v="5000"/>
    <n v="1152"/>
    <n v="3.3353547999999997E-2"/>
    <n v="1.0506367619999999"/>
    <n v="9.1235356007567606E-3"/>
    <n v="8.8413585038399994E-2"/>
  </r>
  <r>
    <x v="3"/>
    <x v="1"/>
    <x v="0"/>
    <x v="19"/>
    <m/>
    <s v="HKC"/>
    <n v="27"/>
    <s v="3840 x 2160"/>
    <s v="TBD"/>
    <s v="POB"/>
    <s v="PCB"/>
    <n v="5000"/>
    <n v="1152"/>
    <n v="0.166767738"/>
    <n v="4.5027289259999996"/>
    <n v="3.3515028335537225E-2"/>
    <n v="0.44206791989040006"/>
  </r>
  <r>
    <x v="3"/>
    <x v="1"/>
    <x v="0"/>
    <x v="19"/>
    <m/>
    <s v="HKC"/>
    <n v="31.5"/>
    <s v="3840 x 2160"/>
    <s v="TBD"/>
    <s v="POB"/>
    <s v="PCB"/>
    <n v="5000"/>
    <n v="1152"/>
    <n v="0.13341418999999999"/>
    <n v="4.2025469849999997"/>
    <n v="3.6494141855946675E-2"/>
    <n v="0.35365433485199999"/>
  </r>
  <r>
    <x v="3"/>
    <x v="1"/>
    <x v="0"/>
    <x v="3"/>
    <s v="MEG271G"/>
    <s v="AUO"/>
    <n v="27"/>
    <s v="3840 x 2160"/>
    <n v="1000000"/>
    <s v="POB"/>
    <s v="PCB"/>
    <n v="2304"/>
    <n v="576"/>
    <n v="9.8363614000000002E-2"/>
    <n v="2.6558175780000002"/>
    <n v="1.9767968013068845E-2"/>
    <n v="0.26074226799120004"/>
  </r>
  <r>
    <x v="3"/>
    <x v="1"/>
    <x v="0"/>
    <x v="20"/>
    <s v="M27P20"/>
    <m/>
    <n v="27"/>
    <s v="3840 x 2160"/>
    <s v="TBD"/>
    <s v="POB"/>
    <s v="PCB"/>
    <n v="5000"/>
    <n v="1152"/>
    <n v="0.160097029"/>
    <n v="4.3226197830000004"/>
    <n v="3.2174427306619249E-2"/>
    <n v="0.42438520447320005"/>
  </r>
  <r>
    <x v="3"/>
    <x v="1"/>
    <x v="0"/>
    <x v="20"/>
    <s v="M32P10"/>
    <m/>
    <n v="31.5"/>
    <s v="3840 x 2160"/>
    <s v="TBD"/>
    <s v="POB"/>
    <s v="PCB"/>
    <n v="5000"/>
    <n v="1152"/>
    <n v="6.6707094999999994E-2"/>
    <n v="2.1012734924999998"/>
    <n v="1.8247070927973338E-2"/>
    <n v="0.17682716742599999"/>
  </r>
  <r>
    <x v="3"/>
    <x v="1"/>
    <x v="0"/>
    <x v="21"/>
    <m/>
    <m/>
    <n v="27"/>
    <s v="3840 x 2160"/>
    <s v="TBD"/>
    <s v="COB"/>
    <s v="PCB"/>
    <n v="5000"/>
    <n v="1152"/>
    <n v="0.13341418999999999"/>
    <n v="3.6021831299999998"/>
    <n v="2.681202258804246E-2"/>
    <n v="0.35365433485199999"/>
  </r>
  <r>
    <x v="3"/>
    <x v="1"/>
    <x v="0"/>
    <x v="21"/>
    <m/>
    <m/>
    <n v="31.5"/>
    <s v="3840 x 2160"/>
    <s v="TBD"/>
    <s v="COB"/>
    <s v="PCB"/>
    <n v="5000"/>
    <n v="1152"/>
    <n v="0.166767738"/>
    <n v="5.2531837469999996"/>
    <n v="4.5617677456703441E-2"/>
    <n v="0.44206791989040006"/>
  </r>
  <r>
    <x v="3"/>
    <x v="1"/>
    <x v="0"/>
    <x v="23"/>
    <m/>
    <m/>
    <n v="27"/>
    <s v="3840 x 2160"/>
    <s v="TBD"/>
    <s v="POB"/>
    <s v="PCB"/>
    <n v="2304"/>
    <n v="576"/>
    <n v="6.1477258999999999E-2"/>
    <n v="1.6598859930000001"/>
    <n v="1.2354980058410103E-2"/>
    <n v="0.16296391815720002"/>
  </r>
  <r>
    <x v="3"/>
    <x v="1"/>
    <x v="0"/>
    <x v="23"/>
    <m/>
    <m/>
    <n v="31.5"/>
    <s v="3840 x 2160"/>
    <s v="TBD"/>
    <s v="POB"/>
    <s v="PCB"/>
    <n v="4608"/>
    <n v="1152"/>
    <n v="9.2215887999999996E-2"/>
    <n v="2.9048004719999998"/>
    <n v="2.5224750815817203E-2"/>
    <n v="0.24444587591040001"/>
  </r>
  <r>
    <x v="3"/>
    <x v="1"/>
    <x v="0"/>
    <x v="22"/>
    <s v="Creator Extreme"/>
    <s v="BOE"/>
    <n v="27"/>
    <s v="3840 x 2160"/>
    <s v="TBD"/>
    <s v="COB"/>
    <s v="PCB"/>
    <n v="10368"/>
    <n v="1152"/>
    <n v="0.41497149799999999"/>
    <n v="11.204230446"/>
    <n v="8.339611534402612E-2"/>
    <n v="1.1000064468984001"/>
  </r>
  <r>
    <x v="3"/>
    <x v="1"/>
    <x v="0"/>
    <x v="25"/>
    <s v="27M2U"/>
    <s v="AUO"/>
    <n v="27"/>
    <s v="3840 x 2160"/>
    <s v="TBD"/>
    <s v="POB"/>
    <s v="PCB"/>
    <n v="1536"/>
    <n v="384"/>
    <n v="6.1477258999999999E-2"/>
    <n v="1.6598859930000001"/>
    <n v="1.2354980058410103E-2"/>
    <n v="0.16296391815720002"/>
  </r>
  <r>
    <x v="3"/>
    <x v="1"/>
    <x v="0"/>
    <x v="25"/>
    <s v="27M2V"/>
    <s v="AUO"/>
    <n v="27"/>
    <s v="3840 x 2160"/>
    <s v="TBD"/>
    <s v="POB"/>
    <s v="PCB"/>
    <n v="2304"/>
    <n v="1152"/>
    <n v="6.1477258999999999E-2"/>
    <n v="1.6598859930000001"/>
    <n v="1.2354980058410103E-2"/>
    <n v="0.16296391815720002"/>
  </r>
  <r>
    <x v="3"/>
    <x v="1"/>
    <x v="0"/>
    <x v="25"/>
    <s v="32M2V"/>
    <s v="AUO"/>
    <n v="31.5"/>
    <s v="3840 x 2160"/>
    <s v="TBD"/>
    <s v="POB"/>
    <s v="PCB"/>
    <n v="2304"/>
    <n v="1152"/>
    <n v="4.6107943999999998E-2"/>
    <n v="1.4524002359999999"/>
    <n v="1.2612375407908601E-2"/>
    <n v="0.12222293795520001"/>
  </r>
  <r>
    <x v="3"/>
    <x v="1"/>
    <x v="0"/>
    <x v="26"/>
    <m/>
    <s v="AUO"/>
    <n v="27"/>
    <s v="3840 x 2160"/>
    <s v="TBD"/>
    <s v="POB"/>
    <s v="PCB"/>
    <n v="2304"/>
    <n v="1152"/>
    <n v="9.2215887999999996E-2"/>
    <n v="2.4898289760000001"/>
    <n v="1.8532469987131008E-2"/>
    <n v="0.24444587591040001"/>
  </r>
  <r>
    <x v="3"/>
    <x v="1"/>
    <x v="0"/>
    <x v="26"/>
    <m/>
    <s v="AUO"/>
    <n v="31.5"/>
    <s v="3840 x 2160"/>
    <s v="TBD"/>
    <s v="POB"/>
    <s v="PCB"/>
    <n v="2304"/>
    <n v="1152"/>
    <n v="6.1477258999999999E-2"/>
    <n v="1.9365336584999999"/>
    <n v="1.6816500635058199E-2"/>
    <n v="0.16296391815720002"/>
  </r>
  <r>
    <x v="3"/>
    <x v="1"/>
    <x v="0"/>
    <x v="27"/>
    <s v="XG272G-2K"/>
    <s v="Innolux"/>
    <n v="27"/>
    <s v="2560 x 1440"/>
    <n v="1000000"/>
    <s v="POB"/>
    <s v="PCB"/>
    <n v="2304"/>
    <n v="1152"/>
    <n v="6.1477258999999999E-2"/>
    <n v="1.6598859930000001"/>
    <n v="1.2354980058410103E-2"/>
    <n v="0.16296391815720002"/>
  </r>
  <r>
    <x v="3"/>
    <x v="1"/>
    <x v="0"/>
    <x v="27"/>
    <s v="XG341C-2K"/>
    <s v="AUO"/>
    <n v="34"/>
    <s v="3440 x 1440"/>
    <n v="1000000"/>
    <s v="POB"/>
    <s v="PCB"/>
    <n v="2304"/>
    <n v="1152"/>
    <n v="3.0738629E-2"/>
    <n v="1.0451133859999999"/>
    <n v="8.1656543976866419E-3"/>
    <n v="8.148195775320001E-2"/>
  </r>
  <r>
    <x v="3"/>
    <x v="1"/>
    <x v="0"/>
    <x v="29"/>
    <s v="GP27-FQS"/>
    <s v="CSOT"/>
    <n v="27"/>
    <s v="2560 x 1440"/>
    <s v="TBD"/>
    <s v="POB"/>
    <s v="PCB"/>
    <n v="5000"/>
    <n v="1152"/>
    <n v="3.3353547999999997E-2"/>
    <n v="0.90054579599999995"/>
    <n v="6.7030057474947637E-3"/>
    <n v="8.8413585038399994E-2"/>
  </r>
  <r>
    <x v="3"/>
    <x v="1"/>
    <x v="0"/>
    <x v="1"/>
    <s v="34R83Q"/>
    <s v="CSOT"/>
    <n v="34"/>
    <s v="3440 x 1440"/>
    <n v="1000000"/>
    <s v="POB"/>
    <s v="PCB"/>
    <n v="4608"/>
    <n v="1152"/>
    <n v="6.1477258999999999E-2"/>
    <n v="2.090226806"/>
    <n v="1.6331309061021256E-2"/>
    <n v="0.16296391815720002"/>
  </r>
  <r>
    <x v="3"/>
    <x v="1"/>
    <x v="0"/>
    <x v="17"/>
    <m/>
    <m/>
    <n v="31.5"/>
    <s v="3840 x 2160"/>
    <s v="TBD"/>
    <s v="POB"/>
    <s v="PCB"/>
    <n v="5000"/>
    <n v="1152"/>
    <n v="0.333535476"/>
    <n v="10.506367493999999"/>
    <n v="9.1235354913406883E-2"/>
    <n v="0.88413583978080013"/>
  </r>
  <r>
    <x v="3"/>
    <x v="1"/>
    <x v="1"/>
    <x v="9"/>
    <m/>
    <s v="Open Cell"/>
    <n v="55"/>
    <s v="3840 x 2160"/>
    <n v="1000000"/>
    <s v="POB"/>
    <s v="PCB"/>
    <n v="4000"/>
    <n v="500"/>
    <n v="1.2910224E-2"/>
    <n v="0.71006232000000002"/>
    <n v="1.076611912896114E-2"/>
    <n v="3.4222421779200006E-2"/>
  </r>
  <r>
    <x v="3"/>
    <x v="1"/>
    <x v="1"/>
    <x v="9"/>
    <m/>
    <s v="Open Cell"/>
    <n v="65"/>
    <s v="3840 x 2160"/>
    <n v="1000000"/>
    <s v="COB"/>
    <s v="PCB"/>
    <n v="16384"/>
    <n v="1000"/>
    <n v="9.3379857999999996E-2"/>
    <n v="6.0696907699999993"/>
    <n v="0.10876269164849006"/>
    <n v="0.24753132758640001"/>
  </r>
  <r>
    <x v="3"/>
    <x v="1"/>
    <x v="1"/>
    <x v="9"/>
    <m/>
    <s v="Open Cell"/>
    <n v="75"/>
    <s v="3840 x 2160"/>
    <n v="1000000"/>
    <s v="COB"/>
    <s v="PCB"/>
    <n v="12000"/>
    <n v="1000"/>
    <n v="3.6578969000000003E-2"/>
    <n v="2.7434226750000001"/>
    <n v="5.6722323407811283E-2"/>
    <n v="9.6963531025200014E-2"/>
  </r>
  <r>
    <x v="3"/>
    <x v="1"/>
    <x v="1"/>
    <x v="9"/>
    <m/>
    <s v="Open Cell"/>
    <n v="86"/>
    <s v="3840 x 2160"/>
    <n v="1000000"/>
    <s v="COB"/>
    <s v="PCB"/>
    <n v="18000"/>
    <n v="1200"/>
    <n v="1.6656495E-2"/>
    <n v="1.4324585700000001"/>
    <n v="3.3961005938060958E-2"/>
    <n v="4.4153036946000007E-2"/>
  </r>
  <r>
    <x v="3"/>
    <x v="1"/>
    <x v="1"/>
    <x v="9"/>
    <m/>
    <s v="Open Cell"/>
    <n v="65"/>
    <s v="7680 x 4320"/>
    <n v="1000000"/>
    <s v="COB"/>
    <s v="PCB"/>
    <n v="12000"/>
    <n v="1000"/>
    <n v="5.5713769999999998E-3"/>
    <n v="0.36213950499999997"/>
    <n v="6.4891719872661362E-3"/>
    <n v="1.47686061516E-2"/>
  </r>
  <r>
    <x v="3"/>
    <x v="1"/>
    <x v="1"/>
    <x v="9"/>
    <m/>
    <s v="Open Cell"/>
    <n v="75"/>
    <s v="7680 x 4320"/>
    <n v="1000000"/>
    <s v="COB"/>
    <s v="PCB"/>
    <n v="16000"/>
    <n v="2000"/>
    <n v="1.8135790999999998E-2"/>
    <n v="1.3601843249999999"/>
    <n v="2.8122832066657565E-2"/>
    <n v="4.8074354782799998E-2"/>
  </r>
  <r>
    <x v="3"/>
    <x v="1"/>
    <x v="1"/>
    <x v="9"/>
    <m/>
    <s v="Open Cell"/>
    <n v="86"/>
    <s v="7680 x 4320"/>
    <n v="1000000"/>
    <s v="COB"/>
    <s v="PCB"/>
    <n v="28800"/>
    <n v="2400"/>
    <n v="1.5861132999999999E-2"/>
    <n v="1.3640574379999999"/>
    <n v="3.2339338618201166E-2"/>
    <n v="4.2044691356400002E-2"/>
  </r>
  <r>
    <x v="3"/>
    <x v="1"/>
    <x v="1"/>
    <x v="5"/>
    <s v="2022 Model"/>
    <s v="Open Cell"/>
    <n v="43"/>
    <s v="3840 x 2160"/>
    <n v="1000000"/>
    <s v="POB"/>
    <s v="PCB"/>
    <n v="3614.6269090909086"/>
    <n v="301.21890909090905"/>
    <n v="0.133206717"/>
    <n v="5.7278888310000005"/>
    <n v="6.7898950334788405E-2"/>
    <n v="0.35310436542360002"/>
  </r>
  <r>
    <x v="3"/>
    <x v="1"/>
    <x v="1"/>
    <x v="5"/>
    <s v="2022 Model"/>
    <s v="Open Cell"/>
    <n v="50"/>
    <s v="3840 x 2160"/>
    <n v="1000000"/>
    <s v="COB"/>
    <s v="PCB"/>
    <n v="4887.272727272727"/>
    <n v="407.27272727272725"/>
    <n v="0.21158586300000001"/>
    <n v="10.57929315"/>
    <n v="0.14582321879616858"/>
    <n v="0.56087180564040007"/>
  </r>
  <r>
    <x v="3"/>
    <x v="1"/>
    <x v="1"/>
    <x v="5"/>
    <s v="2022 Model"/>
    <s v="Open Cell"/>
    <n v="55"/>
    <s v="3840 x 2160"/>
    <n v="1000000"/>
    <s v="COB"/>
    <s v="PCB"/>
    <n v="6283.636363636364"/>
    <n v="523.63636363636363"/>
    <n v="0.72051375399999995"/>
    <n v="39.628256469999997"/>
    <n v="0.60085223227877382"/>
    <n v="1.9099378591032001"/>
  </r>
  <r>
    <x v="3"/>
    <x v="1"/>
    <x v="1"/>
    <x v="5"/>
    <s v="2022 Model"/>
    <s v="Open Cell"/>
    <n v="65"/>
    <s v="3840 x 2160"/>
    <n v="1000000"/>
    <s v="COB"/>
    <s v="PCB"/>
    <n v="8640"/>
    <n v="720"/>
    <n v="0.98817681499999999"/>
    <n v="64.231492974999995"/>
    <n v="1.1509630933903543"/>
    <n v="2.6194591012020001"/>
  </r>
  <r>
    <x v="3"/>
    <x v="1"/>
    <x v="1"/>
    <x v="5"/>
    <s v="2022 Model"/>
    <s v="Open Cell"/>
    <n v="75"/>
    <s v="3840 x 2160"/>
    <n v="1000000"/>
    <s v="COB"/>
    <s v="PCB"/>
    <n v="10909.09090909091"/>
    <n v="909.09090909090912"/>
    <n v="0.817785082"/>
    <n v="61.333881149999996"/>
    <n v="1.2681240386870243"/>
    <n v="2.1677846953656004"/>
  </r>
  <r>
    <x v="3"/>
    <x v="1"/>
    <x v="1"/>
    <x v="5"/>
    <s v="2022 Model"/>
    <s v="Open Cell"/>
    <n v="85"/>
    <s v="3840 x 2160"/>
    <n v="1000000"/>
    <s v="COB"/>
    <s v="PCB"/>
    <n v="14400"/>
    <n v="1200"/>
    <n v="0.85965956600000004"/>
    <n v="73.071063109999997"/>
    <n v="1.7122389656107495"/>
    <n v="2.2787855775528003"/>
  </r>
  <r>
    <x v="3"/>
    <x v="1"/>
    <x v="1"/>
    <x v="5"/>
    <s v="2022 Model"/>
    <s v="Open Cell"/>
    <n v="98"/>
    <s v="3840 x 2160"/>
    <n v="1000000"/>
    <s v="COB"/>
    <s v="PCB"/>
    <n v="19141.53633217993"/>
    <n v="1595.1280276816608"/>
    <n v="6.9851517000000002E-2"/>
    <n v="6.8454486660000002"/>
    <n v="0.18493879270345331"/>
    <n v="0.18516240126360003"/>
  </r>
  <r>
    <x v="3"/>
    <x v="1"/>
    <x v="1"/>
    <x v="5"/>
    <s v="2022 Model"/>
    <s v="Open Cell"/>
    <n v="55"/>
    <s v="7680 x 4320"/>
    <n v="1000000"/>
    <s v="COB"/>
    <s v="PCB"/>
    <n v="7873.1360946745563"/>
    <n v="962.27218934911241"/>
    <n v="3.6737847999999997E-2"/>
    <n v="2.0205816399999996"/>
    <n v="3.0636497717597053E-2"/>
    <n v="9.7384687478399998E-2"/>
  </r>
  <r>
    <x v="3"/>
    <x v="1"/>
    <x v="1"/>
    <x v="5"/>
    <s v="2022 Model"/>
    <s v="Open Cell"/>
    <n v="65"/>
    <s v="7680 x 4320"/>
    <n v="1000000"/>
    <s v="COB"/>
    <s v="PCB"/>
    <n v="10996.363636363636"/>
    <n v="1221.8181818181818"/>
    <n v="0.184804727"/>
    <n v="12.012307255"/>
    <n v="0.21524834122027028"/>
    <n v="0.48988037033160003"/>
  </r>
  <r>
    <x v="3"/>
    <x v="1"/>
    <x v="1"/>
    <x v="5"/>
    <s v="2022 Model"/>
    <s v="Open Cell"/>
    <n v="75"/>
    <s v="7680 x 4320"/>
    <n v="1000000"/>
    <s v="COB"/>
    <s v="PCB"/>
    <n v="15708.764159999995"/>
    <n v="1745.4182399999995"/>
    <n v="0.185859353"/>
    <n v="13.939451475"/>
    <n v="0.28820862417507059"/>
    <n v="0.49267597293240006"/>
  </r>
  <r>
    <x v="3"/>
    <x v="1"/>
    <x v="1"/>
    <x v="5"/>
    <s v="2022 Model"/>
    <s v="Open Cell"/>
    <n v="85"/>
    <s v="7680 x 4320"/>
    <n v="1000000"/>
    <s v="COB"/>
    <s v="PCB"/>
    <n v="19145.454545454544"/>
    <n v="2127.272727272727"/>
    <n v="0.188612798"/>
    <n v="16.032087829999998"/>
    <n v="0.37567217875694436"/>
    <n v="0.49997480493840002"/>
  </r>
  <r>
    <x v="3"/>
    <x v="1"/>
    <x v="1"/>
    <x v="16"/>
    <s v="X95k"/>
    <s v="AUO"/>
    <n v="65"/>
    <s v="3840 x 2160"/>
    <n v="1000000"/>
    <s v="COB"/>
    <s v="PCB"/>
    <n v="6480"/>
    <n v="432"/>
    <n v="0.19517535999999999"/>
    <n v="12.6863984"/>
    <n v="0.22732736964606479"/>
    <n v="0.51737084428800006"/>
  </r>
  <r>
    <x v="3"/>
    <x v="1"/>
    <x v="1"/>
    <x v="16"/>
    <s v="X95k"/>
    <s v="AUO"/>
    <n v="75"/>
    <s v="3840 x 2160"/>
    <n v="1000000"/>
    <s v="COB"/>
    <s v="PCB"/>
    <n v="12000"/>
    <n v="600"/>
    <n v="0.23532582199999999"/>
    <n v="17.649436649999998"/>
    <n v="0.36491535290929139"/>
    <n v="0.62380168895760002"/>
  </r>
  <r>
    <x v="3"/>
    <x v="1"/>
    <x v="1"/>
    <x v="16"/>
    <s v="X95k"/>
    <s v="AUO"/>
    <n v="85"/>
    <s v="3840 x 2160"/>
    <n v="1000000"/>
    <s v="COB"/>
    <s v="PCB"/>
    <n v="15360"/>
    <n v="768"/>
    <n v="0.23666593"/>
    <n v="20.116604049999999"/>
    <n v="0.4713826765914288"/>
    <n v="0.62735404724400001"/>
  </r>
  <r>
    <x v="3"/>
    <x v="1"/>
    <x v="1"/>
    <x v="1"/>
    <s v="55R635"/>
    <s v="Open Cell"/>
    <n v="55"/>
    <s v="3840 x 2160"/>
    <n v="1000000"/>
    <s v="POB"/>
    <s v="PCB"/>
    <n v="2048"/>
    <n v="128"/>
    <n v="0.13254497000000001"/>
    <n v="7.2899733500000004"/>
    <n v="0.11053215939278671"/>
    <n v="0.35135020647600007"/>
  </r>
  <r>
    <x v="3"/>
    <x v="1"/>
    <x v="1"/>
    <x v="1"/>
    <s v="65R635"/>
    <s v="ChinaStar"/>
    <n v="65"/>
    <s v="3840 x 2160"/>
    <n v="1000000"/>
    <s v="POB"/>
    <s v="PCB"/>
    <n v="2560"/>
    <n v="160"/>
    <n v="0.33624645199999997"/>
    <n v="21.856019379999999"/>
    <n v="0.39163766105507264"/>
    <n v="0.89132209496159998"/>
  </r>
  <r>
    <x v="3"/>
    <x v="1"/>
    <x v="1"/>
    <x v="1"/>
    <s v="75R635"/>
    <s v="ChinaStar"/>
    <n v="75"/>
    <s v="3840 x 2160"/>
    <n v="1000000"/>
    <s v="POB"/>
    <s v="PCB"/>
    <n v="3840"/>
    <n v="240"/>
    <n v="0.23105203199999999"/>
    <n v="17.3289024"/>
    <n v="0.3582880666520688"/>
    <n v="0.61247272642560002"/>
  </r>
  <r>
    <x v="3"/>
    <x v="1"/>
    <x v="1"/>
    <x v="1"/>
    <s v="85R635"/>
    <s v="ChinaStar"/>
    <n v="85"/>
    <s v="3840 x 2160"/>
    <n v="1000000"/>
    <s v="POB"/>
    <s v="PCB"/>
    <n v="7168"/>
    <n v="448"/>
    <n v="0.41972573899999999"/>
    <n v="35.676687815000001"/>
    <n v="0.83599461183168799"/>
    <n v="1.1126089889412001"/>
  </r>
  <r>
    <x v="3"/>
    <x v="1"/>
    <x v="1"/>
    <x v="1"/>
    <m/>
    <s v="Open Cell"/>
    <n v="98"/>
    <s v="3840 x 2160"/>
    <n v="1000000"/>
    <s v="POB"/>
    <s v="PCB"/>
    <n v="5120"/>
    <n v="320"/>
    <n v="0.14351524600000001"/>
    <n v="14.064494108000002"/>
    <n v="0.37997079332978706"/>
    <n v="0.38043021409680006"/>
  </r>
  <r>
    <x v="3"/>
    <x v="1"/>
    <x v="1"/>
    <x v="6"/>
    <m/>
    <s v="Open Cell"/>
    <n v="65"/>
    <s v="3840 x 2160"/>
    <n v="1000000"/>
    <s v="POB"/>
    <s v="PCB"/>
    <n v="2560"/>
    <n v="160"/>
    <n v="1.2551606999999999E-2"/>
    <n v="0.81585445499999998"/>
    <n v="1.4619282906106255E-2"/>
    <n v="3.3271799835600004E-2"/>
  </r>
  <r>
    <x v="3"/>
    <x v="1"/>
    <x v="1"/>
    <x v="6"/>
    <s v="Q70"/>
    <s v="Open Cell"/>
    <n v="75"/>
    <s v="3840 x 2160"/>
    <n v="1000000"/>
    <s v="POB"/>
    <s v="PCB"/>
    <n v="4000"/>
    <n v="252"/>
    <n v="2.801698E-2"/>
    <n v="2.1012735"/>
    <n v="4.3445407126433237E-2"/>
    <n v="7.4267410584000007E-2"/>
  </r>
  <r>
    <x v="3"/>
    <x v="1"/>
    <x v="1"/>
    <x v="6"/>
    <m/>
    <s v="Open Cell"/>
    <n v="86"/>
    <s v="3840 x 2160"/>
    <n v="1000000"/>
    <s v="POB"/>
    <s v="PCB"/>
    <n v="8000"/>
    <n v="576"/>
    <n v="8.5171619000000004E-2"/>
    <n v="7.3247592340000001"/>
    <n v="0.17365681427054527"/>
    <n v="0.22577292764520004"/>
  </r>
  <r>
    <x v="3"/>
    <x v="1"/>
    <x v="1"/>
    <x v="15"/>
    <m/>
    <s v="Open Cell"/>
    <n v="65"/>
    <s v="3840 x 2160"/>
    <n v="1000000"/>
    <s v="POB"/>
    <s v="PCB"/>
    <n v="9216"/>
    <n v="576"/>
    <n v="8.7297710000000008E-3"/>
    <n v="0.5674351150000001"/>
    <n v="1.0167860733252891E-2"/>
    <n v="2.3140876966800006E-2"/>
  </r>
  <r>
    <x v="3"/>
    <x v="1"/>
    <x v="1"/>
    <x v="15"/>
    <m/>
    <s v="Open Cell"/>
    <n v="86"/>
    <s v="3840 x 2160"/>
    <n v="1000000"/>
    <s v="POB"/>
    <s v="PCB"/>
    <n v="16000"/>
    <n v="1000"/>
    <n v="2.6896301000000001E-2"/>
    <n v="2.313081886"/>
    <n v="5.4838994516726053E-2"/>
    <n v="7.1296714690800012E-2"/>
  </r>
  <r>
    <x v="3"/>
    <x v="1"/>
    <x v="1"/>
    <x v="15"/>
    <m/>
    <s v="Open Cell"/>
    <n v="98"/>
    <s v="3840 x 2160"/>
    <n v="1000000"/>
    <s v="POB"/>
    <s v="PCB"/>
    <n v="19200"/>
    <n v="1200"/>
    <n v="2.6896301000000001E-2"/>
    <n v="2.6358374979999999"/>
    <n v="7.1210614296732935E-2"/>
    <n v="7.1296714690800012E-2"/>
  </r>
  <r>
    <x v="3"/>
    <x v="1"/>
    <x v="1"/>
    <x v="4"/>
    <s v="55E8G"/>
    <s v="Open Cell"/>
    <n v="55"/>
    <s v="3840 x 2160"/>
    <n v="400000"/>
    <s v="POB"/>
    <s v="PCB"/>
    <n v="2000"/>
    <n v="200"/>
    <n v="0.22501637399999999"/>
    <n v="12.375900569999999"/>
    <n v="0.18764609262014925"/>
    <n v="0.59647340419920003"/>
  </r>
  <r>
    <x v="3"/>
    <x v="1"/>
    <x v="1"/>
    <x v="4"/>
    <m/>
    <s v="Open Cell"/>
    <n v="85"/>
    <s v="7680 x 4320"/>
    <n v="400000"/>
    <s v="COB"/>
    <s v="PCB"/>
    <n v="21060"/>
    <n v="2340"/>
    <n v="1.0114929999999999E-2"/>
    <n v="0.85976904999999992"/>
    <n v="2.0146553316461483E-2"/>
    <n v="2.6812656444000001E-2"/>
  </r>
  <r>
    <x v="3"/>
    <x v="1"/>
    <x v="1"/>
    <x v="4"/>
    <s v="U8KL 65U8KL"/>
    <s v="Open Cell"/>
    <n v="65"/>
    <s v="3840 x 2160"/>
    <m/>
    <s v="POB"/>
    <s v="PCB"/>
    <n v="6400"/>
    <n v="1600"/>
    <n v="0.69469302600000005"/>
    <n v="45.155046690000006"/>
    <n v="0.80913255808543305"/>
    <n v="1.8414922733208003"/>
  </r>
  <r>
    <x v="3"/>
    <x v="1"/>
    <x v="1"/>
    <x v="4"/>
    <s v="U8KL 75U8KL"/>
    <s v="Open Cell"/>
    <n v="75"/>
    <s v="3840 x 2160"/>
    <m/>
    <s v="POB"/>
    <s v="PCB"/>
    <n v="8000"/>
    <n v="2000"/>
    <n v="0.448591874"/>
    <n v="33.644390549999997"/>
    <n v="0.69562303287290916"/>
    <n v="1.1891273395992001"/>
  </r>
  <r>
    <x v="3"/>
    <x v="1"/>
    <x v="1"/>
    <x v="4"/>
    <s v="U8KL 85 U8KL"/>
    <s v="Open Cell"/>
    <n v="85"/>
    <s v="3840 x 2160"/>
    <m/>
    <s v="POB"/>
    <s v="PCB"/>
    <n v="9600"/>
    <n v="2400"/>
    <n v="0.18904257099999999"/>
    <n v="16.068618534999999"/>
    <n v="0.37652818514141523"/>
    <n v="0.50111404720680008"/>
  </r>
  <r>
    <x v="3"/>
    <x v="1"/>
    <x v="1"/>
    <x v="14"/>
    <s v="XLED EP1 55"/>
    <s v="Open Cell"/>
    <n v="55"/>
    <s v="3840 x 2160"/>
    <m/>
    <s v="COB"/>
    <s v="PCB"/>
    <n v="8000"/>
    <n v="2000"/>
    <n v="2.5775622000000002E-2"/>
    <n v="1.4176592100000001"/>
    <n v="2.1494856872744546E-2"/>
    <n v="6.8326018797600016E-2"/>
  </r>
  <r>
    <x v="3"/>
    <x v="1"/>
    <x v="1"/>
    <x v="14"/>
    <s v="XLED EP1 60"/>
    <s v="Open Cell"/>
    <n v="60"/>
    <s v="3840 x 2160"/>
    <m/>
    <s v="COB"/>
    <s v="PCB"/>
    <n v="8000"/>
    <n v="2000"/>
    <n v="1.0310249E-2"/>
    <n v="0.61861494000000006"/>
    <n v="1.0232262643694529E-2"/>
    <n v="2.7330408049200006E-2"/>
  </r>
  <r>
    <x v="3"/>
    <x v="1"/>
    <x v="1"/>
    <x v="14"/>
    <s v="XLED EP1 65"/>
    <s v="Open Cell"/>
    <n v="65"/>
    <s v="3840 x 2160"/>
    <m/>
    <s v="COB"/>
    <s v="PCB"/>
    <n v="8000"/>
    <n v="2000"/>
    <n v="3.6085869999999999E-2"/>
    <n v="2.3455815499999999"/>
    <n v="4.2030438209463741E-2"/>
    <n v="9.5656424196000012E-2"/>
  </r>
  <r>
    <x v="3"/>
    <x v="1"/>
    <x v="1"/>
    <x v="14"/>
    <s v="XLED EP1 70"/>
    <s v="Open Cell"/>
    <n v="70"/>
    <s v="3840 x 2160"/>
    <m/>
    <s v="COB"/>
    <s v="PCB"/>
    <n v="8000"/>
    <n v="2000"/>
    <n v="7.7326859999999999E-3"/>
    <n v="0.54128801999999998"/>
    <n v="1.0445433768993043E-2"/>
    <n v="2.04978040488E-2"/>
  </r>
  <r>
    <x v="3"/>
    <x v="1"/>
    <x v="1"/>
    <x v="14"/>
    <s v="XLED EP1 75"/>
    <s v="Open Cell"/>
    <n v="75"/>
    <s v="3840 x 2160"/>
    <m/>
    <s v="COB"/>
    <s v="PCB"/>
    <n v="8000"/>
    <n v="2000"/>
    <n v="5.1551239999999996E-3"/>
    <n v="0.38663429999999999"/>
    <n v="7.9939544150456968E-3"/>
    <n v="1.3665202699200001E-2"/>
  </r>
  <r>
    <x v="3"/>
    <x v="1"/>
    <x v="1"/>
    <x v="14"/>
    <s v="XLED DX1"/>
    <s v="Open Cell"/>
    <n v="65"/>
    <s v="7680 x 4320"/>
    <n v="1000000"/>
    <s v="COB"/>
    <s v="PCB"/>
    <n v="12096"/>
    <n v="1344"/>
    <n v="7.7945499999999997E-4"/>
    <n v="5.0664574999999996E-2"/>
    <n v="9.0785770758908008E-4"/>
    <n v="2.0661793140000001E-3"/>
  </r>
  <r>
    <x v="3"/>
    <x v="1"/>
    <x v="1"/>
    <x v="14"/>
    <s v="XLED DX1"/>
    <s v="Open Cell"/>
    <n v="75"/>
    <s v="7680 x 4320"/>
    <n v="1000000"/>
    <s v="COB"/>
    <s v="PCB"/>
    <n v="17279.640575999994"/>
    <n v="1919.9600639999994"/>
    <n v="2.7837090000000001E-3"/>
    <n v="0.20877817500000001"/>
    <n v="4.3166455066362026E-3"/>
    <n v="7.3790558172000011E-3"/>
  </r>
  <r>
    <x v="3"/>
    <x v="1"/>
    <x v="1"/>
    <x v="14"/>
    <s v="XLED DX1"/>
    <s v="Open Cell"/>
    <n v="85"/>
    <s v="7680 x 4320"/>
    <n v="1000000"/>
    <s v="COB"/>
    <s v="PCB"/>
    <n v="21060"/>
    <n v="2340"/>
    <n v="1.357086E-3"/>
    <n v="0.11535231"/>
    <n v="2.7029950235961542E-3"/>
    <n v="3.5973635688000003E-3"/>
  </r>
  <r>
    <x v="3"/>
    <x v="1"/>
    <x v="1"/>
    <x v="8"/>
    <s v="5 SE"/>
    <m/>
    <n v="65"/>
    <s v="3840 x 2160"/>
    <n v="1000000"/>
    <s v="COB"/>
    <s v="PCB"/>
    <n v="37440"/>
    <n v="2340"/>
    <n v="2.6223893000000002E-2"/>
    <n v="1.7045530450000002"/>
    <n v="3.0543858700042115E-2"/>
    <n v="6.9514295564400017E-2"/>
  </r>
  <r>
    <x v="3"/>
    <x v="1"/>
    <x v="1"/>
    <x v="8"/>
    <s v="S6 Pro"/>
    <s v="BOE"/>
    <n v="65"/>
    <s v="3840 x 2160"/>
    <n v="1000000"/>
    <s v="POB"/>
    <s v="PCB"/>
    <n v="3696"/>
    <n v="231"/>
    <n v="2.5887689999999999E-3"/>
    <n v="0.16826998499999998"/>
    <n v="3.0152271649007004E-3"/>
    <n v="6.8623088652000003E-3"/>
  </r>
  <r>
    <x v="3"/>
    <x v="1"/>
    <x v="1"/>
    <x v="8"/>
    <s v="S6 Pro"/>
    <s v="BOE"/>
    <n v="98"/>
    <s v="3840 x 2160"/>
    <n v="1000000"/>
    <s v="POB"/>
    <s v="PCB"/>
    <n v="16080"/>
    <n v="1005"/>
    <n v="2.2525650000000002E-3"/>
    <n v="0.22075137000000003"/>
    <n v="5.9638883946651344E-3"/>
    <n v="5.9710993020000011E-3"/>
  </r>
  <r>
    <x v="3"/>
    <x v="1"/>
    <x v="1"/>
    <x v="17"/>
    <m/>
    <s v="Open Cell"/>
    <n v="55"/>
    <s v="3840 x 2160"/>
    <n v="1000000"/>
    <s v="POB"/>
    <s v="PCB"/>
    <n v="6804.6390532544374"/>
    <n v="567.05325443786978"/>
    <n v="0.13617531199999999"/>
    <n v="7.4896421599999998"/>
    <n v="0.11355958126020518"/>
    <n v="0.36097351704960001"/>
  </r>
  <r>
    <x v="3"/>
    <x v="1"/>
    <x v="1"/>
    <x v="17"/>
    <m/>
    <s v="Open Cell"/>
    <n v="65"/>
    <s v="3840 x 2160"/>
    <n v="1000000"/>
    <s v="POB"/>
    <s v="PCB"/>
    <n v="9504"/>
    <n v="792"/>
    <n v="0.26627337800000001"/>
    <n v="17.307769570000001"/>
    <n v="0.31013764558964996"/>
    <n v="0.70583747040240008"/>
  </r>
  <r>
    <x v="3"/>
    <x v="1"/>
    <x v="1"/>
    <x v="17"/>
    <m/>
    <s v="Open Cell"/>
    <n v="75"/>
    <s v="3840 x 2160"/>
    <n v="1000000"/>
    <s v="COB"/>
    <s v="PCB"/>
    <n v="13685.759999999997"/>
    <n v="1140.4799999999998"/>
    <n v="0.21910495099999999"/>
    <n v="16.432871325000001"/>
    <n v="0.33976195148842614"/>
    <n v="0.5808034041108"/>
  </r>
  <r>
    <x v="3"/>
    <x v="2"/>
    <x v="3"/>
    <x v="0"/>
    <s v="iPad Pro"/>
    <s v="LGD/Sharp"/>
    <n v="12.9"/>
    <s v="2732 x 2048"/>
    <n v="1000000"/>
    <s v="COB"/>
    <s v="FPC"/>
    <n v="10384"/>
    <n v="2596"/>
    <n v="13.853729532999999"/>
    <n v="178.7131109757"/>
    <n v="0.71383097047579869"/>
    <n v="36.723466246076399"/>
  </r>
  <r>
    <x v="3"/>
    <x v="2"/>
    <x v="2"/>
    <x v="3"/>
    <s v="Creator Z16"/>
    <s v="AUO"/>
    <n v="16"/>
    <s v="2560 x 1600"/>
    <n v="1000000"/>
    <s v="COB"/>
    <s v="FPC"/>
    <n v="4000"/>
    <n v="1152"/>
    <n v="8.0048514000000001E-2"/>
    <n v="1.280776224"/>
    <n v="5.9419727725004224E-3"/>
    <n v="0.21219260091120001"/>
  </r>
  <r>
    <x v="3"/>
    <x v="2"/>
    <x v="2"/>
    <x v="3"/>
    <s v="Creator 17&quot;"/>
    <s v="AUO"/>
    <n v="17.3"/>
    <s v="3840 x 2160"/>
    <n v="1000000"/>
    <s v="COB"/>
    <s v="FPC"/>
    <n v="10000"/>
    <n v="240"/>
    <n v="5.3365676000000001E-2"/>
    <n v="0.92322619480000001"/>
    <n v="4.4030563733197412E-3"/>
    <n v="0.14146173394080003"/>
  </r>
  <r>
    <x v="3"/>
    <x v="2"/>
    <x v="2"/>
    <x v="3"/>
    <s v="Titan GT77 HX 13V"/>
    <s v="AUO"/>
    <n v="17.3"/>
    <s v="3840 x 2160"/>
    <n v="1000000"/>
    <s v="COB"/>
    <s v="FPC"/>
    <n v="4032"/>
    <n v="1008"/>
    <n v="0.107585203"/>
    <n v="1.8612240119000001"/>
    <n v="8.8765616637939363E-3"/>
    <n v="0.28518685611240002"/>
  </r>
  <r>
    <x v="3"/>
    <x v="2"/>
    <x v="2"/>
    <x v="0"/>
    <s v="Macbook"/>
    <s v="LGD/Sharp"/>
    <n v="14.2"/>
    <s v="3024 x 1964"/>
    <n v="1000000"/>
    <s v="COB"/>
    <s v="FPC"/>
    <n v="10384"/>
    <n v="2596"/>
    <n v="15.239102486"/>
    <n v="216.3952553012"/>
    <n v="0.90556764214703489"/>
    <n v="40.395812869888807"/>
  </r>
  <r>
    <x v="3"/>
    <x v="2"/>
    <x v="2"/>
    <x v="0"/>
    <s v="Macbook Pro"/>
    <s v="LGD/Sharp"/>
    <n v="16.2"/>
    <s v="3456 x 2234"/>
    <n v="1000000"/>
    <s v="COB"/>
    <s v="FPC"/>
    <n v="10384"/>
    <n v="2596"/>
    <n v="2.7707459069999998"/>
    <n v="44.886083693399996"/>
    <n v="0.21388176678205928"/>
    <n v="7.3446932502756006"/>
  </r>
  <r>
    <x v="3"/>
    <x v="2"/>
    <x v="2"/>
    <x v="13"/>
    <s v="AERO 16"/>
    <s v="AUO"/>
    <n v="16"/>
    <s v="2560 x 1600"/>
    <n v="1000000"/>
    <s v="COB"/>
    <s v="FPC"/>
    <n v="4000"/>
    <n v="1152"/>
    <n v="8.0048514000000001E-2"/>
    <n v="1.280776224"/>
    <n v="5.9419727725004224E-3"/>
    <n v="0.21219260091120001"/>
  </r>
  <r>
    <x v="3"/>
    <x v="2"/>
    <x v="2"/>
    <x v="13"/>
    <s v="AERO 17"/>
    <s v="AUO"/>
    <n v="17.3"/>
    <s v="3840 x 2160"/>
    <n v="1000000"/>
    <s v="COB"/>
    <s v="FPC"/>
    <n v="4000"/>
    <n v="1152"/>
    <n v="8.0048514000000001E-2"/>
    <n v="1.3848392922000001"/>
    <n v="6.6045845599796123E-3"/>
    <n v="0.21219260091120001"/>
  </r>
  <r>
    <x v="3"/>
    <x v="2"/>
    <x v="2"/>
    <x v="7"/>
    <s v="PREDATOR HELIOS 500"/>
    <s v="AUO"/>
    <n v="17.3"/>
    <s v="3840 x 2160"/>
    <n v="1000000"/>
    <s v="COB"/>
    <s v="FPC"/>
    <n v="4000"/>
    <n v="1152"/>
    <n v="8.0048514000000001E-2"/>
    <n v="1.3848392922000001"/>
    <n v="6.6045845599796123E-3"/>
    <n v="0.21219260091120001"/>
  </r>
  <r>
    <x v="3"/>
    <x v="2"/>
    <x v="2"/>
    <x v="7"/>
    <s v="PREDATOR HELIOS 500"/>
    <s v="AUO"/>
    <n v="16"/>
    <s v="2560 x 1600"/>
    <n v="1000000"/>
    <s v="COB"/>
    <s v="FPC"/>
    <n v="4000"/>
    <n v="1152"/>
    <n v="0.266828381"/>
    <n v="4.2692540960000001"/>
    <n v="1.9806575982564387E-2"/>
    <n v="0.70730867235480011"/>
  </r>
  <r>
    <x v="3"/>
    <x v="2"/>
    <x v="2"/>
    <x v="7"/>
    <s v="PREDATOR HELIOS 500"/>
    <s v="AUO"/>
    <n v="18"/>
    <s v="2560 x 1600"/>
    <n v="1000000"/>
    <s v="COB"/>
    <s v="FPC"/>
    <n v="4000"/>
    <n v="1152"/>
    <n v="0.160097029"/>
    <n v="2.8817465220000003"/>
    <n v="1.5040618674338587E-2"/>
    <n v="0.42438520447320005"/>
  </r>
  <r>
    <x v="3"/>
    <x v="2"/>
    <x v="2"/>
    <x v="7"/>
    <s v="Predator Triton 17 X (PTX17-71) "/>
    <s v="AUO"/>
    <n v="17"/>
    <s v="2560 x 1600"/>
    <n v="1000000"/>
    <s v="COB"/>
    <s v="FPC"/>
    <n v="4000"/>
    <n v="1152"/>
    <n v="8.0048514000000001E-2"/>
    <n v="1.360824738"/>
    <n v="6.7079302002055526E-3"/>
    <n v="0.21219260091120001"/>
  </r>
  <r>
    <x v="3"/>
    <x v="2"/>
    <x v="2"/>
    <x v="7"/>
    <s v="Predator Triton 14 (PT14-51)"/>
    <s v="AUO"/>
    <n v="14"/>
    <s v="2560 x 1600"/>
    <n v="1000000"/>
    <s v="COB"/>
    <s v="FPC"/>
    <n v="4000"/>
    <n v="1152"/>
    <n v="0.106731352"/>
    <n v="1.4942389280000001"/>
    <n v="6.0657638719275138E-3"/>
    <n v="0.28292346788160005"/>
  </r>
  <r>
    <x v="3"/>
    <x v="2"/>
    <x v="2"/>
    <x v="2"/>
    <s v="ROG Flow X16"/>
    <s v="AUO"/>
    <n v="16.2"/>
    <s v="2560 x 1600"/>
    <n v="1000000"/>
    <s v="COB"/>
    <s v="FPC"/>
    <n v="4000"/>
    <n v="512"/>
    <n v="0.213462705"/>
    <n v="3.4580958209999997"/>
    <n v="1.6243868142920011E-2"/>
    <n v="0.56584693841400002"/>
  </r>
  <r>
    <x v="3"/>
    <x v="2"/>
    <x v="2"/>
    <x v="2"/>
    <s v="ROG Zephyrus Duo 16"/>
    <s v="AUO"/>
    <n v="16.2"/>
    <s v="3456 x 2234"/>
    <n v="1000000"/>
    <s v="COB"/>
    <s v="FPC"/>
    <n v="4000"/>
    <n v="512"/>
    <n v="8.0048514000000001E-2"/>
    <n v="1.2967859267999999"/>
    <n v="6.1791727488775487E-3"/>
    <n v="0.21219260091120001"/>
  </r>
  <r>
    <x v="3"/>
    <x v="2"/>
    <x v="2"/>
    <x v="22"/>
    <s v="Legion 7i &amp; 7"/>
    <m/>
    <n v="16.2"/>
    <s v="2560 x 1600"/>
    <n v="1000000"/>
    <s v="COB"/>
    <s v="FPC"/>
    <n v="4000"/>
    <n v="512"/>
    <n v="0.48029108599999998"/>
    <n v="7.7807155931999992"/>
    <n v="3.6548703302545782E-2"/>
    <n v="1.2731556107688"/>
  </r>
  <r>
    <x v="3"/>
    <x v="2"/>
    <x v="2"/>
    <x v="22"/>
    <s v="Slim Pro 9i"/>
    <s v="CSOT"/>
    <n v="16"/>
    <s v="3200 x 2000"/>
    <n v="1000000"/>
    <s v="COB"/>
    <s v="FPC"/>
    <n v="4000"/>
    <n v="1000"/>
    <n v="0.160097029"/>
    <n v="2.561552464"/>
    <n v="1.188394561923049E-2"/>
    <n v="0.42438520447320005"/>
  </r>
  <r>
    <x v="3"/>
    <x v="2"/>
    <x v="2"/>
    <x v="22"/>
    <s v="Slim Pro 9i"/>
    <s v="CSOT"/>
    <n v="14.5"/>
    <s v="3072 x 1920"/>
    <n v="1000000"/>
    <s v="COB"/>
    <s v="FPC"/>
    <n v="4000"/>
    <n v="1000"/>
    <n v="0.266828381"/>
    <n v="3.8690115244999999"/>
    <n v="1.6266924220055313E-2"/>
    <n v="0.70730867235480011"/>
  </r>
  <r>
    <x v="3"/>
    <x v="2"/>
    <x v="2"/>
    <x v="24"/>
    <s v="911Zero"/>
    <s v="BOE"/>
    <n v="15.6"/>
    <s v="3840 x 2160"/>
    <n v="1000000"/>
    <s v="COB"/>
    <s v="FPC"/>
    <n v="10000"/>
    <n v="1152"/>
    <n v="0.20012128600000001"/>
    <n v="3.1218920616000001"/>
    <n v="1.3425872118582529E-2"/>
    <n v="0.53048150492880008"/>
  </r>
  <r>
    <x v="3"/>
    <x v="2"/>
    <x v="2"/>
    <x v="28"/>
    <s v="Blade 16"/>
    <s v="BOE"/>
    <n v="16"/>
    <s v="3840 x 2400"/>
    <n v="1000000"/>
    <s v="COB"/>
    <s v="FPC"/>
    <n v="10000"/>
    <n v="2596"/>
    <n v="0.266828381"/>
    <n v="4.2692540960000001"/>
    <n v="1.9806575982564387E-2"/>
    <n v="0.70730867235480011"/>
  </r>
  <r>
    <x v="3"/>
    <x v="2"/>
    <x v="2"/>
    <x v="30"/>
    <s v="OMEN Transcend 16"/>
    <s v="AUO"/>
    <n v="16.100000000000001"/>
    <s v="2560 x 1440"/>
    <n v="1000000"/>
    <s v="COB"/>
    <s v="FPC"/>
    <n v="4000"/>
    <n v="1000"/>
    <n v="0.106731352"/>
    <n v="1.7183747672000003"/>
    <n v="7.6268251029316721E-3"/>
    <n v="0.28292346788160005"/>
  </r>
  <r>
    <x v="3"/>
    <x v="2"/>
    <x v="0"/>
    <x v="0"/>
    <s v="XDR"/>
    <s v="LGD"/>
    <n v="31.5"/>
    <s v="6016 x 3384"/>
    <n v="1000000"/>
    <s v="POB"/>
    <s v="PCB"/>
    <n v="576"/>
    <n v="576"/>
    <n v="1.9211639999999999E-3"/>
    <n v="6.0516665999999997E-2"/>
    <n v="5.2551555081613093E-4"/>
    <n v="5.0926215312000001E-3"/>
  </r>
  <r>
    <x v="3"/>
    <x v="2"/>
    <x v="0"/>
    <x v="2"/>
    <s v="PA32UCX"/>
    <s v="AUO"/>
    <n v="31.5"/>
    <s v="3840 x 2160"/>
    <n v="1000000"/>
    <s v="POB"/>
    <s v="PCB"/>
    <n v="5000"/>
    <n v="1152"/>
    <n v="0.15342631900000001"/>
    <n v="4.8329290485000005"/>
    <n v="4.196826327110878E-2"/>
    <n v="0.40670248640520007"/>
  </r>
  <r>
    <x v="3"/>
    <x v="2"/>
    <x v="0"/>
    <x v="2"/>
    <s v="PG32UQX"/>
    <s v="AUO"/>
    <n v="31.5"/>
    <s v="3840 x 2160"/>
    <n v="1000000"/>
    <s v="POB"/>
    <s v="PCB"/>
    <n v="4608"/>
    <n v="576"/>
    <n v="0.122954518"/>
    <n v="3.8730673169999998"/>
    <n v="3.3633001270116397E-2"/>
    <n v="0.32592783631440003"/>
  </r>
  <r>
    <x v="3"/>
    <x v="2"/>
    <x v="0"/>
    <x v="2"/>
    <s v="PG32UQXE"/>
    <s v="AUO"/>
    <n v="31.5"/>
    <s v="3840 x 2160"/>
    <n v="1000000"/>
    <s v="POB"/>
    <s v="PCB"/>
    <n v="4608"/>
    <n v="576"/>
    <n v="0.122954518"/>
    <n v="3.8730673169999998"/>
    <n v="3.3633001270116397E-2"/>
    <n v="0.32592783631440003"/>
  </r>
  <r>
    <x v="3"/>
    <x v="2"/>
    <x v="0"/>
    <x v="2"/>
    <s v="PA27UCX-K"/>
    <s v="AUO"/>
    <n v="27"/>
    <s v="3440 x 1440"/>
    <n v="1000000"/>
    <s v="POB"/>
    <s v="PCB"/>
    <n v="2304"/>
    <n v="576"/>
    <n v="4.6107943999999998E-2"/>
    <n v="1.244914488"/>
    <n v="7.724172301642759E-3"/>
    <n v="0.12222293795520001"/>
  </r>
  <r>
    <x v="3"/>
    <x v="2"/>
    <x v="0"/>
    <x v="7"/>
    <s v="X32 (Predator)"/>
    <s v="AUO"/>
    <n v="31.5"/>
    <s v="3840 x 2160"/>
    <n v="1000000"/>
    <s v="POB"/>
    <s v="PCB"/>
    <n v="2304"/>
    <n v="1152"/>
    <n v="4.6107943999999998E-2"/>
    <n v="1.4524002359999999"/>
    <n v="1.2612375407908601E-2"/>
    <n v="0.12222293795520001"/>
  </r>
  <r>
    <x v="3"/>
    <x v="2"/>
    <x v="0"/>
    <x v="7"/>
    <s v="X27S"/>
    <s v="AUO"/>
    <n v="27"/>
    <s v="3840 x 2160"/>
    <n v="1000000"/>
    <s v="POB"/>
    <s v="PCB"/>
    <n v="2304"/>
    <n v="512"/>
    <n v="6.1477258999999999E-2"/>
    <n v="1.6598859930000001"/>
    <n v="1.2354980058410103E-2"/>
    <n v="0.16296391815720002"/>
  </r>
  <r>
    <x v="3"/>
    <x v="2"/>
    <x v="0"/>
    <x v="7"/>
    <s v="Predator X32"/>
    <s v="AUO"/>
    <n v="31.5"/>
    <s v="3840 x 2160"/>
    <n v="1000000"/>
    <s v="POB"/>
    <s v="PCB"/>
    <n v="2304"/>
    <n v="576"/>
    <n v="3.0738629E-2"/>
    <n v="0.96826681349999999"/>
    <n v="8.4082501807590075E-3"/>
    <n v="8.148195775320001E-2"/>
  </r>
  <r>
    <x v="3"/>
    <x v="2"/>
    <x v="0"/>
    <x v="7"/>
    <s v="X32 S/FP"/>
    <s v="AUO"/>
    <n v="31.5"/>
    <s v="3840 x 2160"/>
    <n v="1000000"/>
    <s v="POB"/>
    <s v="PCB"/>
    <n v="2304"/>
    <n v="576"/>
    <n v="4.6107943999999998E-2"/>
    <n v="1.4524002359999999"/>
    <n v="1.2612375407908601E-2"/>
    <n v="0.12222293795520001"/>
  </r>
  <r>
    <x v="3"/>
    <x v="2"/>
    <x v="0"/>
    <x v="18"/>
    <s v="EX321UX"/>
    <s v="AUO"/>
    <n v="32"/>
    <s v="3840 x 2160"/>
    <n v="1000000"/>
    <s v="POB"/>
    <s v="PCB"/>
    <n v="4608"/>
    <n v="1152"/>
    <n v="9.2215887999999996E-2"/>
    <n v="2.9509084159999999"/>
    <n v="2.6031891998384293E-2"/>
    <n v="0.24444587591040001"/>
  </r>
  <r>
    <x v="3"/>
    <x v="2"/>
    <x v="0"/>
    <x v="11"/>
    <s v="UltraSharp UP3221Q"/>
    <s v="LGD"/>
    <n v="31.5"/>
    <s v="3840 x 2160"/>
    <n v="1000000"/>
    <s v="POB"/>
    <s v="PCB"/>
    <n v="5000"/>
    <n v="1152"/>
    <n v="0.100060643"/>
    <n v="3.1519102545000002"/>
    <n v="2.7370606528730107E-2"/>
    <n v="0.26524075246440004"/>
  </r>
  <r>
    <x v="3"/>
    <x v="2"/>
    <x v="0"/>
    <x v="10"/>
    <s v="AG274QXM"/>
    <s v="LGD"/>
    <n v="27"/>
    <s v="3840 x 2160"/>
    <n v="80000000"/>
    <s v="POB"/>
    <s v="PCB"/>
    <n v="2304"/>
    <n v="576"/>
    <n v="0.129102244"/>
    <n v="3.4857605880000002"/>
    <n v="2.594545814275805E-2"/>
    <n v="0.34222422839520006"/>
  </r>
  <r>
    <x v="3"/>
    <x v="2"/>
    <x v="0"/>
    <x v="10"/>
    <s v="AG274QGM"/>
    <s v="LGD"/>
    <n v="27"/>
    <s v="2560 x 1440"/>
    <n v="1000000"/>
    <s v="POB"/>
    <s v="PCB"/>
    <n v="2304"/>
    <n v="576"/>
    <n v="7.6846574000000001E-2"/>
    <n v="2.0748574980000001"/>
    <n v="1.5443725123254703E-2"/>
    <n v="0.20370489835920003"/>
  </r>
  <r>
    <x v="3"/>
    <x v="2"/>
    <x v="0"/>
    <x v="10"/>
    <s v="AG274QZM"/>
    <s v="LGD"/>
    <n v="27"/>
    <s v="2560 x 1440"/>
    <n v="1000000"/>
    <s v="POB"/>
    <s v="PCB"/>
    <n v="2304"/>
    <n v="576"/>
    <n v="9.2215887999999996E-2"/>
    <n v="2.4898289760000001"/>
    <n v="1.8532469987131008E-2"/>
    <n v="0.24444587591040001"/>
  </r>
  <r>
    <x v="3"/>
    <x v="2"/>
    <x v="0"/>
    <x v="10"/>
    <s v="AG3444UXM"/>
    <s v="BOE"/>
    <n v="34"/>
    <s v="3440 x 1440"/>
    <n v="1000000"/>
    <s v="POB"/>
    <s v="PCB"/>
    <n v="4608"/>
    <n v="1152"/>
    <n v="0.21517040600000001"/>
    <n v="7.3157938040000001"/>
    <n v="5.7159581580750414E-2"/>
    <n v="0.57037371222480004"/>
  </r>
  <r>
    <x v="3"/>
    <x v="2"/>
    <x v="0"/>
    <x v="10"/>
    <s v="PD32M"/>
    <s v="AUO"/>
    <n v="31.5"/>
    <s v="3840 x 2160"/>
    <n v="1000000"/>
    <s v="POB"/>
    <s v="PCB"/>
    <n v="2304"/>
    <n v="576"/>
    <n v="6.1477258999999999E-2"/>
    <n v="1.9365336584999999"/>
    <n v="1.6816500635058199E-2"/>
    <n v="0.16296391815720002"/>
  </r>
  <r>
    <x v="3"/>
    <x v="2"/>
    <x v="0"/>
    <x v="12"/>
    <s v="279P2MRX"/>
    <s v="LGD"/>
    <n v="27"/>
    <s v="3840 x 2160"/>
    <n v="80000000"/>
    <s v="POB"/>
    <s v="PCB"/>
    <n v="2304"/>
    <n v="576"/>
    <n v="4.6107943999999998E-2"/>
    <n v="1.244914488"/>
    <n v="9.2662349935655041E-3"/>
    <n v="0.12222293795520001"/>
  </r>
  <r>
    <x v="3"/>
    <x v="2"/>
    <x v="0"/>
    <x v="12"/>
    <s v="27B1U7903"/>
    <s v="LGD"/>
    <n v="27"/>
    <s v="3840 x 2160"/>
    <n v="80000000"/>
    <s v="POB"/>
    <s v="PCB"/>
    <n v="2304"/>
    <n v="576"/>
    <n v="6.1477258999999999E-2"/>
    <n v="1.6598859930000001"/>
    <n v="1.2354980058410103E-2"/>
    <n v="0.16296391815720002"/>
  </r>
  <r>
    <x v="3"/>
    <x v="2"/>
    <x v="0"/>
    <x v="5"/>
    <s v="Odyssey Neo G7"/>
    <m/>
    <n v="31.5"/>
    <s v="3840 x 2160"/>
    <n v="1000000"/>
    <s v="POB"/>
    <s v="PCB"/>
    <n v="4608"/>
    <n v="1196"/>
    <n v="7.3772711000000005E-2"/>
    <n v="2.3238403965000001"/>
    <n v="2.0179800816777876E-2"/>
    <n v="0.19555670231880004"/>
  </r>
  <r>
    <x v="3"/>
    <x v="2"/>
    <x v="0"/>
    <x v="5"/>
    <s v="Odyssey Neo G9"/>
    <s v="CSOT"/>
    <n v="49"/>
    <s v="5120 x 1440"/>
    <n v="1000000"/>
    <s v="POB"/>
    <s v="PCB"/>
    <n v="5000"/>
    <n v="1152"/>
    <n v="0.13341418999999999"/>
    <n v="6.5372953099999993"/>
    <n v="5.3863159775855866E-2"/>
    <n v="0.35365433485199999"/>
  </r>
  <r>
    <x v="3"/>
    <x v="2"/>
    <x v="0"/>
    <x v="5"/>
    <s v="Odyssey Neo G8"/>
    <s v="CSOT"/>
    <n v="31.5"/>
    <s v="3840 x 2160"/>
    <n v="1000000"/>
    <s v="POB"/>
    <s v="PCB"/>
    <n v="5000"/>
    <n v="1152"/>
    <n v="2.0012129E-2"/>
    <n v="0.63038206350000003"/>
    <n v="5.4741214151620933E-3"/>
    <n v="5.3048151553200008E-2"/>
  </r>
  <r>
    <x v="3"/>
    <x v="2"/>
    <x v="0"/>
    <x v="5"/>
    <s v="Odyssey Neo G9"/>
    <s v="CSOT"/>
    <n v="49"/>
    <s v="5120 x 1440"/>
    <n v="1000000"/>
    <s v="POB"/>
    <s v="PCB"/>
    <n v="5000"/>
    <n v="1152"/>
    <n v="1.3341419E-2"/>
    <n v="0.65372953099999997"/>
    <n v="5.3863159775855872E-3"/>
    <n v="3.5365433485200007E-2"/>
  </r>
  <r>
    <x v="3"/>
    <x v="2"/>
    <x v="0"/>
    <x v="19"/>
    <m/>
    <s v="HKC"/>
    <n v="27"/>
    <s v="3840 x 2160"/>
    <s v="TBD"/>
    <s v="POB"/>
    <s v="PCB"/>
    <n v="5000"/>
    <n v="1152"/>
    <n v="0.166767738"/>
    <n v="4.5027289259999996"/>
    <n v="3.3515028335537225E-2"/>
    <n v="0.44206791989040006"/>
  </r>
  <r>
    <x v="3"/>
    <x v="2"/>
    <x v="0"/>
    <x v="19"/>
    <m/>
    <s v="HKC"/>
    <n v="31.5"/>
    <s v="3840 x 2160"/>
    <s v="TBD"/>
    <s v="POB"/>
    <s v="PCB"/>
    <n v="5000"/>
    <n v="1152"/>
    <n v="0.166767738"/>
    <n v="5.2531837469999996"/>
    <n v="4.5617677456703441E-2"/>
    <n v="0.44206791989040006"/>
  </r>
  <r>
    <x v="3"/>
    <x v="2"/>
    <x v="0"/>
    <x v="3"/>
    <s v="MEG271G"/>
    <s v="AUO"/>
    <n v="27"/>
    <s v="3840 x 2160"/>
    <n v="1000000"/>
    <s v="POB"/>
    <s v="PCB"/>
    <n v="2304"/>
    <n v="576"/>
    <n v="5.6866464999999998E-2"/>
    <n v="1.5353945549999999"/>
    <n v="1.1428356639440872E-2"/>
    <n v="0.15074162542200001"/>
  </r>
  <r>
    <x v="3"/>
    <x v="2"/>
    <x v="0"/>
    <x v="3"/>
    <s v="MEG ARTYMIS 341"/>
    <s v="AUO"/>
    <n v="34"/>
    <s v="3440 x 1440"/>
    <n v="1000000"/>
    <s v="POB"/>
    <s v="PCB"/>
    <n v="2304"/>
    <n v="576"/>
    <n v="1.659886E-2"/>
    <n v="0.56436123999999999"/>
    <n v="4.4094534650710969E-3"/>
    <n v="4.4000258088000004E-2"/>
  </r>
  <r>
    <x v="3"/>
    <x v="2"/>
    <x v="0"/>
    <x v="20"/>
    <s v="M27P20"/>
    <m/>
    <n v="27"/>
    <s v="3840 x 2160"/>
    <s v="TBD"/>
    <s v="POB"/>
    <s v="PCB"/>
    <n v="5000"/>
    <n v="1152"/>
    <n v="0.166767738"/>
    <n v="4.5027289259999996"/>
    <n v="3.3515028335537225E-2"/>
    <n v="0.44206791989040006"/>
  </r>
  <r>
    <x v="3"/>
    <x v="2"/>
    <x v="0"/>
    <x v="20"/>
    <s v="M32P10"/>
    <m/>
    <n v="31.5"/>
    <s v="3840 x 2160"/>
    <s v="TBD"/>
    <s v="POB"/>
    <s v="PCB"/>
    <n v="5000"/>
    <n v="1152"/>
    <n v="6.6707094999999994E-2"/>
    <n v="2.1012734924999998"/>
    <n v="1.8247070927973338E-2"/>
    <n v="0.17682716742599999"/>
  </r>
  <r>
    <x v="3"/>
    <x v="2"/>
    <x v="0"/>
    <x v="21"/>
    <m/>
    <m/>
    <n v="27"/>
    <s v="3840 x 2160"/>
    <s v="TBD"/>
    <s v="COB"/>
    <s v="PCB"/>
    <n v="5000"/>
    <n v="1152"/>
    <n v="6.6707094999999994E-2"/>
    <n v="1.8010915649999999"/>
    <n v="1.340601129402123E-2"/>
    <n v="0.17682716742599999"/>
  </r>
  <r>
    <x v="3"/>
    <x v="2"/>
    <x v="0"/>
    <x v="21"/>
    <m/>
    <m/>
    <n v="31.5"/>
    <s v="3840 x 2160"/>
    <s v="TBD"/>
    <s v="COB"/>
    <s v="PCB"/>
    <n v="5000"/>
    <n v="1152"/>
    <n v="6.6707094999999994E-2"/>
    <n v="2.1012734924999998"/>
    <n v="1.8247070927973338E-2"/>
    <n v="0.17682716742599999"/>
  </r>
  <r>
    <x v="3"/>
    <x v="2"/>
    <x v="0"/>
    <x v="23"/>
    <m/>
    <m/>
    <n v="27"/>
    <s v="3840 x 2160"/>
    <s v="TBD"/>
    <s v="POB"/>
    <s v="PCB"/>
    <n v="2304"/>
    <n v="576"/>
    <n v="7.6846574000000001E-2"/>
    <n v="2.0748574980000001"/>
    <n v="1.5443725123254703E-2"/>
    <n v="0.20370489835920003"/>
  </r>
  <r>
    <x v="3"/>
    <x v="2"/>
    <x v="0"/>
    <x v="23"/>
    <m/>
    <m/>
    <n v="31.5"/>
    <s v="3840 x 2160"/>
    <s v="TBD"/>
    <s v="POB"/>
    <s v="PCB"/>
    <n v="4608"/>
    <n v="1152"/>
    <n v="9.2215887999999996E-2"/>
    <n v="2.9048004719999998"/>
    <n v="2.5224750815817203E-2"/>
    <n v="0.24444587591040001"/>
  </r>
  <r>
    <x v="3"/>
    <x v="2"/>
    <x v="0"/>
    <x v="22"/>
    <s v="Creator Extreme"/>
    <s v="BOE"/>
    <n v="27"/>
    <s v="3840 x 2160"/>
    <s v="TBD"/>
    <s v="COB"/>
    <s v="PCB"/>
    <n v="10368"/>
    <n v="1152"/>
    <n v="0.41497149799999999"/>
    <n v="11.204230446"/>
    <n v="8.339611534402612E-2"/>
    <n v="1.1000064468984001"/>
  </r>
  <r>
    <x v="3"/>
    <x v="2"/>
    <x v="0"/>
    <x v="25"/>
    <s v="27M2U"/>
    <s v="AUO"/>
    <n v="27"/>
    <s v="3840 x 2160"/>
    <s v="TBD"/>
    <s v="POB"/>
    <s v="PCB"/>
    <n v="1536"/>
    <n v="384"/>
    <n v="6.1477258999999999E-2"/>
    <n v="1.6598859930000001"/>
    <n v="1.2354980058410103E-2"/>
    <n v="0.16296391815720002"/>
  </r>
  <r>
    <x v="3"/>
    <x v="2"/>
    <x v="0"/>
    <x v="25"/>
    <s v="27M2V"/>
    <s v="AUO"/>
    <n v="27"/>
    <s v="3840 x 2160"/>
    <s v="TBD"/>
    <s v="POB"/>
    <s v="PCB"/>
    <n v="2304"/>
    <n v="1152"/>
    <n v="7.6846574000000001E-2"/>
    <n v="2.0748574980000001"/>
    <n v="1.5443725123254703E-2"/>
    <n v="0.20370489835920003"/>
  </r>
  <r>
    <x v="3"/>
    <x v="2"/>
    <x v="0"/>
    <x v="25"/>
    <s v="32M2V"/>
    <s v="AUO"/>
    <n v="31.5"/>
    <s v="3840 x 2160"/>
    <s v="TBD"/>
    <s v="POB"/>
    <s v="PCB"/>
    <n v="2304"/>
    <n v="1152"/>
    <n v="4.6107943999999998E-2"/>
    <n v="1.4524002359999999"/>
    <n v="1.2612375407908601E-2"/>
    <n v="0.12222293795520001"/>
  </r>
  <r>
    <x v="3"/>
    <x v="2"/>
    <x v="0"/>
    <x v="26"/>
    <m/>
    <s v="AUO"/>
    <n v="27"/>
    <s v="3840 x 2160"/>
    <s v="TBD"/>
    <s v="POB"/>
    <s v="PCB"/>
    <n v="2304"/>
    <n v="1152"/>
    <n v="0.107585203"/>
    <n v="2.9048004810000001"/>
    <n v="2.1621215051975607E-2"/>
    <n v="0.28518685611240002"/>
  </r>
  <r>
    <x v="3"/>
    <x v="2"/>
    <x v="0"/>
    <x v="26"/>
    <m/>
    <s v="AUO"/>
    <n v="31.5"/>
    <s v="3840 x 2160"/>
    <s v="TBD"/>
    <s v="POB"/>
    <s v="PCB"/>
    <n v="2304"/>
    <n v="1152"/>
    <n v="6.1477258999999999E-2"/>
    <n v="1.9365336584999999"/>
    <n v="1.6816500635058199E-2"/>
    <n v="0.16296391815720002"/>
  </r>
  <r>
    <x v="3"/>
    <x v="2"/>
    <x v="0"/>
    <x v="31"/>
    <s v="GM001J"/>
    <s v="AUP"/>
    <n v="27"/>
    <s v="3840 x 2160"/>
    <s v="TBD"/>
    <s v="POB"/>
    <s v="PCB"/>
    <n v="2304"/>
    <n v="1152"/>
    <n v="1.5369315E-2"/>
    <n v="0.41497150500000002"/>
    <n v="3.0887450648446001E-3"/>
    <n v="4.0740980202000003E-2"/>
  </r>
  <r>
    <x v="3"/>
    <x v="2"/>
    <x v="0"/>
    <x v="27"/>
    <s v="XG272G-2K"/>
    <s v="Innolux"/>
    <n v="27"/>
    <s v="2560 x 1440"/>
    <n v="1000000"/>
    <s v="POB"/>
    <s v="PCB"/>
    <n v="2304"/>
    <n v="1152"/>
    <n v="6.1477258999999999E-2"/>
    <n v="1.6598859930000001"/>
    <n v="1.2354980058410103E-2"/>
    <n v="0.16296391815720002"/>
  </r>
  <r>
    <x v="3"/>
    <x v="2"/>
    <x v="0"/>
    <x v="27"/>
    <s v="XG321UG"/>
    <s v="BOE"/>
    <n v="31.5"/>
    <s v="3840 x 2160"/>
    <n v="1000000"/>
    <s v="POB"/>
    <s v="PCB"/>
    <n v="2304"/>
    <n v="1152"/>
    <n v="1.5369315E-2"/>
    <n v="0.48413342249999997"/>
    <n v="4.2041252271495947E-3"/>
    <n v="4.0740980202000003E-2"/>
  </r>
  <r>
    <x v="3"/>
    <x v="2"/>
    <x v="0"/>
    <x v="27"/>
    <s v="XG341C-2K"/>
    <s v="AUO"/>
    <n v="34"/>
    <s v="3440 x 1440"/>
    <n v="1000000"/>
    <s v="POB"/>
    <s v="PCB"/>
    <n v="2304"/>
    <n v="1152"/>
    <n v="3.0738629E-2"/>
    <n v="1.0451133859999999"/>
    <n v="8.1656543976866419E-3"/>
    <n v="8.148195775320001E-2"/>
  </r>
  <r>
    <x v="3"/>
    <x v="2"/>
    <x v="0"/>
    <x v="29"/>
    <s v="GP27-FQS"/>
    <s v="CSOT"/>
    <n v="27"/>
    <s v="2560 x 1440"/>
    <s v="TBD"/>
    <s v="POB"/>
    <s v="PCB"/>
    <n v="5000"/>
    <n v="1152"/>
    <n v="3.3353547999999997E-2"/>
    <n v="0.90054579599999995"/>
    <n v="6.7030057474947637E-3"/>
    <n v="8.8413585038399994E-2"/>
  </r>
  <r>
    <x v="3"/>
    <x v="2"/>
    <x v="0"/>
    <x v="6"/>
    <s v="F32D80U"/>
    <s v="BOE"/>
    <n v="27"/>
    <s v="2560 x 1440"/>
    <s v="TBD"/>
    <s v="POB"/>
    <s v="PCB"/>
    <n v="5000"/>
    <n v="1152"/>
    <n v="6.6707094999999994E-2"/>
    <n v="1.8010915649999999"/>
    <n v="1.340601129402123E-2"/>
    <n v="0.17682716742599999"/>
  </r>
  <r>
    <x v="3"/>
    <x v="2"/>
    <x v="0"/>
    <x v="1"/>
    <s v="34R83Q"/>
    <s v="CSOT"/>
    <n v="34"/>
    <s v="3440 x 1440"/>
    <n v="1000000"/>
    <s v="POB"/>
    <s v="PCB"/>
    <n v="4608"/>
    <n v="1152"/>
    <n v="6.1477258999999999E-2"/>
    <n v="2.090226806"/>
    <n v="1.6331309061021256E-2"/>
    <n v="0.16296391815720002"/>
  </r>
  <r>
    <x v="3"/>
    <x v="2"/>
    <x v="0"/>
    <x v="17"/>
    <m/>
    <m/>
    <n v="31.5"/>
    <s v="3840 x 2160"/>
    <s v="TBD"/>
    <s v="POB"/>
    <s v="PCB"/>
    <n v="5000"/>
    <n v="1152"/>
    <n v="0.500303214"/>
    <n v="15.759551241"/>
    <n v="0.13685303237011034"/>
    <n v="1.3262037596712002"/>
  </r>
  <r>
    <x v="3"/>
    <x v="2"/>
    <x v="1"/>
    <x v="9"/>
    <m/>
    <s v="Open Cell"/>
    <n v="55"/>
    <s v="3840 x 2160"/>
    <n v="1000000"/>
    <s v="POB"/>
    <s v="PCB"/>
    <n v="4000"/>
    <n v="500"/>
    <n v="3.3679078000000001E-2"/>
    <n v="1.85234929"/>
    <n v="2.8085722285033494E-2"/>
    <n v="8.9276499962400016E-2"/>
  </r>
  <r>
    <x v="3"/>
    <x v="2"/>
    <x v="1"/>
    <x v="9"/>
    <m/>
    <s v="Open Cell"/>
    <n v="65"/>
    <s v="3840 x 2160"/>
    <n v="1000000"/>
    <s v="COB"/>
    <s v="PCB"/>
    <n v="16384"/>
    <n v="1000"/>
    <n v="0.16358961999999999"/>
    <n v="10.633325299999999"/>
    <n v="0.19053838566507203"/>
    <n v="0.43364336469600001"/>
  </r>
  <r>
    <x v="3"/>
    <x v="2"/>
    <x v="1"/>
    <x v="9"/>
    <m/>
    <s v="Open Cell"/>
    <n v="75"/>
    <s v="3840 x 2160"/>
    <n v="1000000"/>
    <s v="COB"/>
    <s v="PCB"/>
    <n v="12000"/>
    <n v="1000"/>
    <n v="9.8235536999999998E-2"/>
    <n v="7.3676652750000002"/>
    <n v="0.1523320107752083"/>
    <n v="0.26040276147960001"/>
  </r>
  <r>
    <x v="3"/>
    <x v="2"/>
    <x v="1"/>
    <x v="9"/>
    <m/>
    <s v="Open Cell"/>
    <n v="86"/>
    <s v="3840 x 2160"/>
    <n v="1000000"/>
    <s v="COB"/>
    <s v="PCB"/>
    <n v="18000"/>
    <n v="1200"/>
    <n v="3.1651182999999999E-2"/>
    <n v="2.7220017379999999"/>
    <n v="6.453374577362489E-2"/>
    <n v="8.3900955896400009E-2"/>
  </r>
  <r>
    <x v="3"/>
    <x v="2"/>
    <x v="1"/>
    <x v="9"/>
    <m/>
    <s v="Open Cell"/>
    <n v="65"/>
    <s v="7680 x 4320"/>
    <n v="1000000"/>
    <s v="COB"/>
    <s v="PCB"/>
    <n v="12000"/>
    <n v="1000"/>
    <n v="2.9457852999999999E-2"/>
    <n v="1.914760445"/>
    <n v="3.4310561732333628E-2"/>
    <n v="7.8086876732400001E-2"/>
  </r>
  <r>
    <x v="3"/>
    <x v="2"/>
    <x v="1"/>
    <x v="9"/>
    <m/>
    <s v="Open Cell"/>
    <n v="75"/>
    <s v="7680 x 4320"/>
    <n v="1000000"/>
    <s v="COB"/>
    <s v="PCB"/>
    <n v="16000"/>
    <n v="2000"/>
    <n v="0.101266707"/>
    <n v="7.5950030249999996"/>
    <n v="0.15703238942841899"/>
    <n v="0.2684377869156"/>
  </r>
  <r>
    <x v="3"/>
    <x v="2"/>
    <x v="1"/>
    <x v="9"/>
    <m/>
    <s v="Open Cell"/>
    <n v="86"/>
    <s v="7680 x 4320"/>
    <n v="1000000"/>
    <s v="COB"/>
    <s v="PCB"/>
    <n v="28800"/>
    <n v="2400"/>
    <n v="8.3609072000000006E-2"/>
    <n v="7.190380192000001"/>
    <n v="0.17047092984855255"/>
    <n v="0.22163092805760004"/>
  </r>
  <r>
    <x v="3"/>
    <x v="2"/>
    <x v="1"/>
    <x v="5"/>
    <s v="2022 Model"/>
    <s v="Open Cell"/>
    <n v="43"/>
    <s v="3840 x 2160"/>
    <n v="1000000"/>
    <s v="POB"/>
    <s v="PCB"/>
    <n v="3614.6269090909086"/>
    <n v="301.21890909090905"/>
    <n v="0.18463137199999999"/>
    <n v="7.9391489959999992"/>
    <n v="9.4111443026344083E-2"/>
    <n v="0.48942084089760002"/>
  </r>
  <r>
    <x v="3"/>
    <x v="2"/>
    <x v="1"/>
    <x v="5"/>
    <s v="2022 Model"/>
    <s v="Open Cell"/>
    <n v="50"/>
    <s v="3840 x 2160"/>
    <n v="1000000"/>
    <s v="COB"/>
    <s v="PCB"/>
    <n v="4887.272727272727"/>
    <n v="407.27272727272725"/>
    <n v="0.30535288799999999"/>
    <n v="15.2676444"/>
    <n v="0.2104466733529638"/>
    <n v="0.80942943551040003"/>
  </r>
  <r>
    <x v="3"/>
    <x v="2"/>
    <x v="1"/>
    <x v="5"/>
    <s v="2022 Model"/>
    <s v="Open Cell"/>
    <n v="55"/>
    <s v="3840 x 2160"/>
    <n v="1000000"/>
    <s v="COB"/>
    <s v="PCB"/>
    <n v="6283.636363636364"/>
    <n v="523.63636363636363"/>
    <n v="1.0217520440000001"/>
    <n v="56.196362420000007"/>
    <n v="0.85206145346227491"/>
    <n v="2.7084603182352005"/>
  </r>
  <r>
    <x v="3"/>
    <x v="2"/>
    <x v="1"/>
    <x v="5"/>
    <s v="2022 Model"/>
    <s v="Open Cell"/>
    <n v="65"/>
    <s v="3840 x 2160"/>
    <n v="1000000"/>
    <s v="COB"/>
    <s v="PCB"/>
    <n v="8640"/>
    <n v="720"/>
    <n v="1.208408529"/>
    <n v="78.546554384999993"/>
    <n v="1.4074744494153382"/>
    <n v="3.2032493286732002"/>
  </r>
  <r>
    <x v="3"/>
    <x v="2"/>
    <x v="1"/>
    <x v="5"/>
    <s v="2022 Model"/>
    <s v="Open Cell"/>
    <n v="75"/>
    <s v="3840 x 2160"/>
    <n v="1000000"/>
    <s v="COB"/>
    <s v="PCB"/>
    <n v="10909.09090909091"/>
    <n v="909.09090909090912"/>
    <n v="0.81873620400000002"/>
    <n v="61.405215300000002"/>
    <n v="1.2695989257918054"/>
    <n v="2.1703059295632001"/>
  </r>
  <r>
    <x v="3"/>
    <x v="2"/>
    <x v="1"/>
    <x v="5"/>
    <s v="2022 Model"/>
    <s v="Open Cell"/>
    <n v="85"/>
    <s v="3840 x 2160"/>
    <n v="1000000"/>
    <s v="COB"/>
    <s v="PCB"/>
    <n v="14400"/>
    <n v="1200"/>
    <n v="0.97320422100000004"/>
    <n v="82.722358784999997"/>
    <n v="1.9383931204844584"/>
    <n v="2.5797697490268003"/>
  </r>
  <r>
    <x v="3"/>
    <x v="2"/>
    <x v="1"/>
    <x v="5"/>
    <s v="2022 Model"/>
    <s v="Open Cell"/>
    <n v="98"/>
    <s v="3840 x 2160"/>
    <n v="1000000"/>
    <s v="COB"/>
    <s v="PCB"/>
    <n v="19141.53633217993"/>
    <n v="1595.1280276816608"/>
    <n v="7.3496998999999993E-2"/>
    <n v="7.202705901999999"/>
    <n v="0.19459056647813264"/>
    <n v="0.19482584494919999"/>
  </r>
  <r>
    <x v="3"/>
    <x v="2"/>
    <x v="1"/>
    <x v="5"/>
    <s v="2022 Model"/>
    <s v="Open Cell"/>
    <n v="55"/>
    <s v="7680 x 4320"/>
    <n v="1000000"/>
    <s v="COB"/>
    <s v="PCB"/>
    <n v="7873.1360946745563"/>
    <n v="962.27218934911241"/>
    <n v="5.0502658999999998E-2"/>
    <n v="2.7776462450000001"/>
    <n v="4.2115275701126602E-2"/>
    <n v="0.13387244847720001"/>
  </r>
  <r>
    <x v="3"/>
    <x v="2"/>
    <x v="1"/>
    <x v="5"/>
    <s v="2022 Model"/>
    <s v="Open Cell"/>
    <n v="65"/>
    <s v="7680 x 4320"/>
    <n v="1000000"/>
    <s v="COB"/>
    <s v="PCB"/>
    <n v="10996.363636363636"/>
    <n v="1221.8181818181818"/>
    <n v="0.162903559"/>
    <n v="10.588731335"/>
    <n v="0.18973930712079912"/>
    <n v="0.43182475419720007"/>
  </r>
  <r>
    <x v="3"/>
    <x v="2"/>
    <x v="1"/>
    <x v="5"/>
    <s v="2022 Model"/>
    <s v="Open Cell"/>
    <n v="75"/>
    <s v="7680 x 4320"/>
    <n v="1000000"/>
    <s v="COB"/>
    <s v="PCB"/>
    <n v="15708.764159999995"/>
    <n v="1745.4182399999995"/>
    <n v="0.18086512799999999"/>
    <n v="13.564884599999999"/>
    <n v="0.28046417283142072"/>
    <n v="0.47943728130239999"/>
  </r>
  <r>
    <x v="3"/>
    <x v="2"/>
    <x v="1"/>
    <x v="5"/>
    <s v="2022 Model"/>
    <s v="Open Cell"/>
    <n v="85"/>
    <s v="7680 x 4320"/>
    <n v="1000000"/>
    <s v="COB"/>
    <s v="PCB"/>
    <n v="19145.454545454544"/>
    <n v="2127.272727272727"/>
    <n v="0.238313887"/>
    <n v="20.256680395"/>
    <n v="0.47466501799801653"/>
    <n v="0.63172245165960006"/>
  </r>
  <r>
    <x v="3"/>
    <x v="2"/>
    <x v="1"/>
    <x v="16"/>
    <s v="X95k"/>
    <s v="AUO"/>
    <n v="65"/>
    <s v="3840 x 2160"/>
    <n v="1000000"/>
    <s v="COB"/>
    <s v="PCB"/>
    <n v="6480"/>
    <n v="432"/>
    <n v="0.14696907200000001"/>
    <n v="9.5529896799999996"/>
    <n v="0.17117986900130794"/>
    <n v="0.38958561605760006"/>
  </r>
  <r>
    <x v="3"/>
    <x v="2"/>
    <x v="1"/>
    <x v="16"/>
    <s v="X95k"/>
    <s v="AUO"/>
    <n v="75"/>
    <s v="3840 x 2160"/>
    <n v="1000000"/>
    <s v="COB"/>
    <s v="PCB"/>
    <n v="12000"/>
    <n v="600"/>
    <n v="0.144103335"/>
    <n v="10.807750125"/>
    <n v="0.22345834766458755"/>
    <n v="0.38198912041800004"/>
  </r>
  <r>
    <x v="3"/>
    <x v="2"/>
    <x v="1"/>
    <x v="16"/>
    <s v="X95k"/>
    <s v="AUO"/>
    <n v="85"/>
    <s v="3840 x 2160"/>
    <n v="1000000"/>
    <s v="COB"/>
    <s v="PCB"/>
    <n v="15360"/>
    <n v="768"/>
    <n v="0.163918865"/>
    <n v="13.933103525"/>
    <n v="0.32648769228223551"/>
    <n v="0.43451612734200001"/>
  </r>
  <r>
    <x v="3"/>
    <x v="2"/>
    <x v="1"/>
    <x v="1"/>
    <s v="55R635"/>
    <s v="Open Cell"/>
    <n v="55"/>
    <s v="3840 x 2160"/>
    <n v="1000000"/>
    <s v="POB"/>
    <s v="PCB"/>
    <n v="2048"/>
    <n v="128"/>
    <n v="0.13688936299999999"/>
    <n v="7.5289149649999993"/>
    <n v="0.11415504406008796"/>
    <n v="0.36286632344039998"/>
  </r>
  <r>
    <x v="3"/>
    <x v="2"/>
    <x v="1"/>
    <x v="1"/>
    <s v="65R635"/>
    <s v="ChinaStar"/>
    <n v="65"/>
    <s v="3840 x 2160"/>
    <n v="1000000"/>
    <s v="POB"/>
    <s v="PCB"/>
    <n v="2560"/>
    <n v="160"/>
    <n v="0.382525167"/>
    <n v="24.864135855000001"/>
    <n v="0.44554005196932478"/>
    <n v="1.0139977126836002"/>
  </r>
  <r>
    <x v="3"/>
    <x v="2"/>
    <x v="1"/>
    <x v="1"/>
    <s v="75R635"/>
    <s v="ChinaStar"/>
    <n v="75"/>
    <s v="3840 x 2160"/>
    <n v="1000000"/>
    <s v="POB"/>
    <s v="PCB"/>
    <n v="3840"/>
    <n v="240"/>
    <n v="0.31712019400000002"/>
    <n v="23.784014550000002"/>
    <n v="0.49175235647609028"/>
    <n v="0.84062221025520012"/>
  </r>
  <r>
    <x v="3"/>
    <x v="2"/>
    <x v="1"/>
    <x v="1"/>
    <s v="85R635"/>
    <s v="ChinaStar"/>
    <n v="85"/>
    <s v="3840 x 2160"/>
    <n v="1000000"/>
    <s v="POB"/>
    <s v="PCB"/>
    <n v="7168"/>
    <n v="448"/>
    <n v="0.61012764100000005"/>
    <n v="51.860849485000003"/>
    <n v="1.2152302635068528"/>
    <n v="1.6173263507628004"/>
  </r>
  <r>
    <x v="3"/>
    <x v="2"/>
    <x v="1"/>
    <x v="1"/>
    <m/>
    <s v="Open Cell"/>
    <n v="98"/>
    <s v="3840 x 2160"/>
    <n v="1000000"/>
    <s v="POB"/>
    <s v="PCB"/>
    <n v="5120"/>
    <n v="320"/>
    <n v="0.14003153400000001"/>
    <n v="13.723090332000002"/>
    <n v="0.37074732161325252"/>
    <n v="0.37119559032720006"/>
  </r>
  <r>
    <x v="3"/>
    <x v="2"/>
    <x v="1"/>
    <x v="1"/>
    <m/>
    <s v="Open Cell"/>
    <n v="115"/>
    <s v="3840 x 2160"/>
    <n v="1000000"/>
    <s v="COB"/>
    <s v="PCB"/>
    <n v="21040"/>
    <n v="5260"/>
    <n v="1.122814E-3"/>
    <n v="0.12912361"/>
    <n v="4.0935822820446768E-3"/>
    <n v="2.9763553512E-3"/>
  </r>
  <r>
    <x v="3"/>
    <x v="2"/>
    <x v="1"/>
    <x v="6"/>
    <m/>
    <s v="Open Cell"/>
    <n v="65"/>
    <s v="3840 x 2160"/>
    <n v="1000000"/>
    <s v="POB"/>
    <s v="PCB"/>
    <n v="2560"/>
    <n v="160"/>
    <n v="1.8784717999999999E-2"/>
    <n v="1.22100667"/>
    <n v="2.1879198954637958E-2"/>
    <n v="4.9794530474400002E-2"/>
  </r>
  <r>
    <x v="3"/>
    <x v="2"/>
    <x v="1"/>
    <x v="6"/>
    <s v="Q70"/>
    <s v="Open Cell"/>
    <n v="75"/>
    <s v="3840 x 2160"/>
    <n v="1000000"/>
    <s v="POB"/>
    <s v="PCB"/>
    <n v="4000"/>
    <n v="252"/>
    <n v="4.2692541000000001E-2"/>
    <n v="3.2019405750000001"/>
    <n v="6.620252521888309E-2"/>
    <n v="0.11316938768280001"/>
  </r>
  <r>
    <x v="3"/>
    <x v="2"/>
    <x v="1"/>
    <x v="6"/>
    <m/>
    <s v="Open Cell"/>
    <n v="85"/>
    <s v="3840 x 2160"/>
    <n v="1000000"/>
    <s v="POB"/>
    <s v="PCB"/>
    <n v="4800"/>
    <n v="300"/>
    <n v="5.7634929999999997E-3"/>
    <n v="0.48989690499999999"/>
    <n v="1.1479517803242587E-2"/>
    <n v="1.5277867244400001E-2"/>
  </r>
  <r>
    <x v="3"/>
    <x v="2"/>
    <x v="1"/>
    <x v="6"/>
    <m/>
    <s v="Open Cell"/>
    <n v="86"/>
    <s v="3840 x 2160"/>
    <n v="1000000"/>
    <s v="POB"/>
    <s v="PCB"/>
    <n v="8000"/>
    <n v="576"/>
    <n v="8.6452395000000001E-2"/>
    <n v="7.43490597"/>
    <n v="0.17626819447636441"/>
    <n v="0.22916800866600004"/>
  </r>
  <r>
    <x v="3"/>
    <x v="2"/>
    <x v="1"/>
    <x v="6"/>
    <m/>
    <s v="Open Cell"/>
    <n v="100"/>
    <s v="3840 x 2160"/>
    <n v="1000000"/>
    <s v="POB"/>
    <s v="PCB"/>
    <n v="9600"/>
    <n v="600"/>
    <n v="5.7634930000000001E-2"/>
    <n v="5.7634930000000004"/>
    <n v="0.15888605956045104"/>
    <n v="0.15277867244400001"/>
  </r>
  <r>
    <x v="3"/>
    <x v="2"/>
    <x v="1"/>
    <x v="15"/>
    <m/>
    <s v="Open Cell"/>
    <n v="65"/>
    <s v="3840 x 2160"/>
    <n v="1000000"/>
    <s v="POB"/>
    <s v="PCB"/>
    <n v="9216"/>
    <n v="576"/>
    <n v="1.4754542000000001E-2"/>
    <n v="0.95904523000000008"/>
    <n v="1.7185116108879669E-2"/>
    <n v="3.9111339933600005E-2"/>
  </r>
  <r>
    <x v="3"/>
    <x v="2"/>
    <x v="1"/>
    <x v="15"/>
    <m/>
    <s v="Open Cell"/>
    <n v="75"/>
    <s v="3840 x 2160"/>
    <n v="1000000"/>
    <s v="POB"/>
    <s v="PCB"/>
    <n v="9600"/>
    <n v="600"/>
    <n v="3.2019406E-2"/>
    <n v="2.4014554499999998"/>
    <n v="4.9651894301832637E-2"/>
    <n v="8.4877041424800015E-2"/>
  </r>
  <r>
    <x v="3"/>
    <x v="2"/>
    <x v="1"/>
    <x v="15"/>
    <m/>
    <s v="Open Cell"/>
    <n v="85"/>
    <s v="3840 x 2160"/>
    <n v="1000000"/>
    <s v="POB"/>
    <s v="PCB"/>
    <n v="16000"/>
    <n v="1000"/>
    <n v="1.4942389E-2"/>
    <n v="1.270103065"/>
    <n v="2.9761712306838266E-2"/>
    <n v="3.9609284761200007E-2"/>
  </r>
  <r>
    <x v="3"/>
    <x v="2"/>
    <x v="1"/>
    <x v="15"/>
    <m/>
    <s v="Open Cell"/>
    <n v="86"/>
    <s v="3840 x 2160"/>
    <n v="1000000"/>
    <s v="POB"/>
    <s v="PCB"/>
    <n v="16000"/>
    <n v="1000"/>
    <n v="3.4154033E-2"/>
    <n v="2.9372468380000001"/>
    <n v="6.9636818401574277E-2"/>
    <n v="9.0535510676400005E-2"/>
  </r>
  <r>
    <x v="3"/>
    <x v="2"/>
    <x v="1"/>
    <x v="15"/>
    <m/>
    <s v="Open Cell"/>
    <n v="98"/>
    <s v="3840 x 2160"/>
    <n v="1000000"/>
    <s v="POB"/>
    <s v="PCB"/>
    <n v="19200"/>
    <n v="1200"/>
    <n v="1.2807762E-2"/>
    <n v="1.255160676"/>
    <n v="3.3909815323168523E-2"/>
    <n v="3.3950815509600003E-2"/>
  </r>
  <r>
    <x v="3"/>
    <x v="2"/>
    <x v="1"/>
    <x v="15"/>
    <m/>
    <s v="Open Cell"/>
    <n v="100"/>
    <s v="3840 x 2160"/>
    <n v="1000000"/>
    <s v="POB"/>
    <s v="PCB"/>
    <n v="19200"/>
    <n v="1200"/>
    <n v="5.1231050000000002E-3"/>
    <n v="0.5123105"/>
    <n v="1.4123205600569734E-2"/>
    <n v="1.3580326734000002E-2"/>
  </r>
  <r>
    <x v="3"/>
    <x v="2"/>
    <x v="1"/>
    <x v="4"/>
    <s v="55E8G"/>
    <s v="Open Cell"/>
    <n v="55"/>
    <s v="3840 x 2160"/>
    <n v="400000"/>
    <s v="POB"/>
    <s v="PCB"/>
    <n v="2000"/>
    <n v="200"/>
    <n v="0.15502728900000001"/>
    <n v="8.5265008949999999"/>
    <n v="0.12928065861706867"/>
    <n v="0.41094633768120009"/>
  </r>
  <r>
    <x v="3"/>
    <x v="2"/>
    <x v="1"/>
    <x v="4"/>
    <m/>
    <s v="Open Cell"/>
    <n v="85"/>
    <s v="7680 x 4320"/>
    <n v="400000"/>
    <s v="COB"/>
    <s v="PCB"/>
    <n v="21060"/>
    <n v="2340"/>
    <n v="8.4291090000000006E-3"/>
    <n v="0.716474265"/>
    <n v="1.678879575822723E-2"/>
    <n v="2.2343882137200004E-2"/>
  </r>
  <r>
    <x v="3"/>
    <x v="2"/>
    <x v="1"/>
    <x v="4"/>
    <m/>
    <s v="Open Cell"/>
    <n v="98"/>
    <s v="3840 x 2160"/>
    <m/>
    <s v="POB"/>
    <s v="PCB"/>
    <n v="6480"/>
    <n v="1620"/>
    <n v="1.9884051E-2"/>
    <n v="1.948636998"/>
    <n v="5.2644989599780534E-2"/>
    <n v="5.2708642390800003E-2"/>
  </r>
  <r>
    <x v="3"/>
    <x v="2"/>
    <x v="1"/>
    <x v="4"/>
    <m/>
    <s v="Open Cell"/>
    <n v="100"/>
    <s v="3840 x 2160"/>
    <m/>
    <s v="POB"/>
    <s v="PCB"/>
    <n v="6480"/>
    <n v="1620"/>
    <n v="9.3368587000000003E-2"/>
    <n v="9.3368587000000005"/>
    <n v="0.25739541759063739"/>
    <n v="0.24750145041960003"/>
  </r>
  <r>
    <x v="3"/>
    <x v="2"/>
    <x v="1"/>
    <x v="4"/>
    <s v="U8KL 65U8KL"/>
    <s v="Open Cell"/>
    <n v="65"/>
    <s v="3840 x 2160"/>
    <m/>
    <s v="POB"/>
    <s v="PCB"/>
    <n v="6400"/>
    <n v="1600"/>
    <n v="0.81286597900000002"/>
    <n v="52.836288635000003"/>
    <n v="0.94677260941567298"/>
    <n v="2.1547451371332"/>
  </r>
  <r>
    <x v="3"/>
    <x v="2"/>
    <x v="1"/>
    <x v="4"/>
    <s v="U8KL 75U8KL"/>
    <s v="Open Cell"/>
    <n v="75"/>
    <s v="3840 x 2160"/>
    <m/>
    <s v="POB"/>
    <s v="PCB"/>
    <n v="8000"/>
    <n v="2000"/>
    <n v="0.58275318399999998"/>
    <n v="43.706488799999995"/>
    <n v="0.90366446822981128"/>
    <n v="1.5447621401472"/>
  </r>
  <r>
    <x v="3"/>
    <x v="2"/>
    <x v="1"/>
    <x v="4"/>
    <s v="U8KL 85 U8KL"/>
    <s v="Open Cell"/>
    <n v="85"/>
    <s v="3840 x 2160"/>
    <m/>
    <s v="POB"/>
    <s v="PCB"/>
    <n v="9600"/>
    <n v="2400"/>
    <n v="0.352213463"/>
    <n v="29.938144354999999"/>
    <n v="0.70152609173815672"/>
    <n v="0.93364744772040009"/>
  </r>
  <r>
    <x v="3"/>
    <x v="2"/>
    <x v="1"/>
    <x v="14"/>
    <s v="XLED EP1 55"/>
    <s v="Open Cell"/>
    <n v="55"/>
    <s v="3840 x 2160"/>
    <m/>
    <s v="COB"/>
    <s v="PCB"/>
    <n v="8000"/>
    <n v="2000"/>
    <n v="3.0301564999999999E-2"/>
    <n v="1.6665860749999999"/>
    <n v="2.5269140069448782E-2"/>
    <n v="8.0323388502000007E-2"/>
  </r>
  <r>
    <x v="3"/>
    <x v="2"/>
    <x v="1"/>
    <x v="14"/>
    <s v="XLED EP1 60"/>
    <s v="Open Cell"/>
    <n v="60"/>
    <s v="3840 x 2160"/>
    <m/>
    <s v="COB"/>
    <s v="PCB"/>
    <n v="8000"/>
    <n v="2000"/>
    <n v="9.5529900000000008E-3"/>
    <n v="0.57317940000000001"/>
    <n v="9.4807315238058156E-3"/>
    <n v="2.5323065892000004E-2"/>
  </r>
  <r>
    <x v="3"/>
    <x v="2"/>
    <x v="1"/>
    <x v="14"/>
    <s v="XLED EP1 65"/>
    <s v="Open Cell"/>
    <n v="65"/>
    <s v="3840 x 2160"/>
    <m/>
    <s v="COB"/>
    <s v="PCB"/>
    <n v="8000"/>
    <n v="2000"/>
    <n v="3.7217755999999998E-2"/>
    <n v="2.4191541399999998"/>
    <n v="4.3348784270765772E-2"/>
    <n v="9.8656827604800004E-2"/>
  </r>
  <r>
    <x v="3"/>
    <x v="2"/>
    <x v="1"/>
    <x v="14"/>
    <s v="XLED EP1 70"/>
    <s v="Open Cell"/>
    <n v="70"/>
    <s v="3840 x 2160"/>
    <m/>
    <s v="COB"/>
    <s v="PCB"/>
    <n v="8000"/>
    <n v="2000"/>
    <n v="1.1685482000000001E-2"/>
    <n v="0.81798374000000007"/>
    <n v="1.5784932724510006E-2"/>
    <n v="3.0975875685600004E-2"/>
  </r>
  <r>
    <x v="3"/>
    <x v="2"/>
    <x v="1"/>
    <x v="14"/>
    <s v="XLED EP1 75"/>
    <s v="Open Cell"/>
    <n v="75"/>
    <s v="3840 x 2160"/>
    <m/>
    <s v="COB"/>
    <s v="PCB"/>
    <n v="8000"/>
    <n v="2000"/>
    <n v="5.7346760000000002E-3"/>
    <n v="0.4301007"/>
    <n v="8.8926548670908018E-3"/>
    <n v="1.5201479140800002E-2"/>
  </r>
  <r>
    <x v="3"/>
    <x v="2"/>
    <x v="1"/>
    <x v="14"/>
    <s v="XLED DX1"/>
    <s v="Open Cell"/>
    <n v="65"/>
    <s v="7680 x 4320"/>
    <n v="1000000"/>
    <s v="COB"/>
    <s v="PCB"/>
    <n v="12096"/>
    <n v="1344"/>
    <n v="1.220016E-3"/>
    <n v="7.9301040000000003E-2"/>
    <n v="1.4209940650608429E-3"/>
    <n v="3.2340184128000003E-3"/>
  </r>
  <r>
    <x v="3"/>
    <x v="2"/>
    <x v="1"/>
    <x v="14"/>
    <s v="XLED DX1"/>
    <s v="Open Cell"/>
    <n v="75"/>
    <s v="7680 x 4320"/>
    <n v="1000000"/>
    <s v="COB"/>
    <s v="PCB"/>
    <n v="17279.640575999994"/>
    <n v="1919.9600639999994"/>
    <n v="3.2055880000000001E-3"/>
    <n v="0.2404191"/>
    <n v="4.9708453851774487E-3"/>
    <n v="8.4973726704000007E-3"/>
  </r>
  <r>
    <x v="3"/>
    <x v="2"/>
    <x v="1"/>
    <x v="14"/>
    <s v="XLED DX1"/>
    <s v="Open Cell"/>
    <n v="85"/>
    <s v="7680 x 4320"/>
    <n v="1000000"/>
    <s v="COB"/>
    <s v="PCB"/>
    <n v="21060"/>
    <n v="2340"/>
    <n v="1.062068E-3"/>
    <n v="9.027578E-2"/>
    <n v="2.1153887953458514E-3"/>
    <n v="2.8153298544000001E-3"/>
  </r>
  <r>
    <x v="3"/>
    <x v="2"/>
    <x v="1"/>
    <x v="8"/>
    <s v="5 SE"/>
    <m/>
    <n v="65"/>
    <s v="3840 x 2160"/>
    <n v="1000000"/>
    <s v="COB"/>
    <s v="PCB"/>
    <n v="37440"/>
    <n v="2340"/>
    <n v="1.9980108999999999E-2"/>
    <n v="1.298707085"/>
    <n v="2.3271511445971799E-2"/>
    <n v="5.2963272937200004E-2"/>
  </r>
  <r>
    <x v="3"/>
    <x v="2"/>
    <x v="1"/>
    <x v="8"/>
    <s v="S6 Pro"/>
    <s v="BOE"/>
    <n v="65"/>
    <s v="3840 x 2160"/>
    <n v="1000000"/>
    <s v="POB"/>
    <s v="PCB"/>
    <n v="3696"/>
    <n v="231"/>
    <n v="2.4654939999999999E-3"/>
    <n v="0.16025711000000001"/>
    <n v="2.8716445861719166E-3"/>
    <n v="6.5355314952000006E-3"/>
  </r>
  <r>
    <x v="3"/>
    <x v="2"/>
    <x v="1"/>
    <x v="8"/>
    <s v="S6 Pro"/>
    <s v="BOE"/>
    <n v="75"/>
    <s v="3840 x 2160"/>
    <n v="1000000"/>
    <s v="POB"/>
    <s v="PCB"/>
    <n v="4992"/>
    <n v="312"/>
    <n v="1.6650090999999999E-2"/>
    <n v="1.2487568249999998"/>
    <n v="2.5818984850871217E-2"/>
    <n v="4.4136061222799998E-2"/>
  </r>
  <r>
    <x v="3"/>
    <x v="2"/>
    <x v="1"/>
    <x v="8"/>
    <s v="S6 Pro"/>
    <s v="BOE"/>
    <n v="98"/>
    <s v="3840 x 2160"/>
    <n v="1000000"/>
    <s v="POB"/>
    <s v="PCB"/>
    <n v="16080"/>
    <n v="1005"/>
    <n v="1.7162401000000001E-2"/>
    <n v="1.6819152980000001"/>
    <n v="4.5439152321237915E-2"/>
    <n v="4.5494092570800004E-2"/>
  </r>
  <r>
    <x v="3"/>
    <x v="2"/>
    <x v="1"/>
    <x v="32"/>
    <m/>
    <m/>
    <n v="65"/>
    <s v="3840 x 2160"/>
    <m/>
    <s v="POB"/>
    <s v="PCB"/>
    <n v="8640"/>
    <n v="540"/>
    <n v="3.4580959999999999E-3"/>
    <n v="0.22477623999999999"/>
    <n v="4.0277618428042252E-3"/>
    <n v="9.1667208768000004E-3"/>
  </r>
  <r>
    <x v="3"/>
    <x v="2"/>
    <x v="1"/>
    <x v="32"/>
    <m/>
    <m/>
    <n v="75"/>
    <s v="3840 x 2160"/>
    <m/>
    <s v="POB"/>
    <s v="PCB"/>
    <n v="4096"/>
    <n v="1024"/>
    <n v="1.69404E-3"/>
    <n v="0.127053"/>
    <n v="2.626916159002967E-3"/>
    <n v="4.4905612320000005E-3"/>
  </r>
  <r>
    <x v="3"/>
    <x v="2"/>
    <x v="1"/>
    <x v="32"/>
    <m/>
    <m/>
    <n v="85"/>
    <s v="3840 x 2160"/>
    <m/>
    <s v="POB"/>
    <s v="PCB"/>
    <n v="9600"/>
    <n v="2400"/>
    <n v="1.408854E-3"/>
    <n v="0.11975258999999999"/>
    <n v="2.8061046617336972E-3"/>
    <n v="3.7345901832000002E-3"/>
  </r>
  <r>
    <x v="3"/>
    <x v="2"/>
    <x v="1"/>
    <x v="33"/>
    <m/>
    <m/>
    <n v="75"/>
    <s v="3840 x 2160"/>
    <m/>
    <s v="POB"/>
    <s v="PCB"/>
    <n v="4096"/>
    <n v="1024"/>
    <n v="2.1858580000000002E-3"/>
    <n v="0.16393935000000001"/>
    <n v="3.3895691373792289E-3"/>
    <n v="5.794272386400001E-3"/>
  </r>
  <r>
    <x v="3"/>
    <x v="2"/>
    <x v="1"/>
    <x v="33"/>
    <m/>
    <m/>
    <n v="85"/>
    <s v="3840 x 2160"/>
    <m/>
    <s v="POB"/>
    <s v="PCB"/>
    <n v="9600"/>
    <n v="2400"/>
    <n v="1.2807762E-2"/>
    <n v="1.08865977"/>
    <n v="2.5510039120147085E-2"/>
    <n v="3.3950815509600003E-2"/>
  </r>
  <r>
    <x v="3"/>
    <x v="2"/>
    <x v="1"/>
    <x v="21"/>
    <m/>
    <m/>
    <n v="65"/>
    <s v="3840 x 2160"/>
    <m/>
    <s v="COB"/>
    <s v="PCB"/>
    <n v="8512"/>
    <n v="532"/>
    <n v="0.219174967"/>
    <n v="14.246372855000001"/>
    <n v="0.25528052690858649"/>
    <n v="0.58098900252360008"/>
  </r>
  <r>
    <x v="3"/>
    <x v="2"/>
    <x v="1"/>
    <x v="21"/>
    <m/>
    <m/>
    <n v="75"/>
    <s v="3840 x 2160"/>
    <m/>
    <s v="COB"/>
    <s v="PCB"/>
    <n v="16384"/>
    <n v="1024"/>
    <n v="0.559579673"/>
    <n v="41.968475474999998"/>
    <n v="0.86772973793611508"/>
    <n v="1.4833337971884002"/>
  </r>
  <r>
    <x v="3"/>
    <x v="2"/>
    <x v="1"/>
    <x v="21"/>
    <m/>
    <m/>
    <n v="85"/>
    <s v="3840 x 2160"/>
    <m/>
    <s v="COB"/>
    <s v="PCB"/>
    <n v="14400"/>
    <n v="900"/>
    <n v="0.14216616100000001"/>
    <n v="12.084123685000002"/>
    <n v="0.28316143981057185"/>
    <n v="0.37685405957880008"/>
  </r>
  <r>
    <x v="3"/>
    <x v="2"/>
    <x v="1"/>
    <x v="21"/>
    <m/>
    <m/>
    <n v="86"/>
    <s v="3840 x 2160"/>
    <m/>
    <s v="COB"/>
    <s v="PCB"/>
    <n v="16000"/>
    <n v="1000"/>
    <n v="6.4038810000000002E-3"/>
    <n v="0.55073376600000001"/>
    <n v="1.3056903068000546E-2"/>
    <n v="1.6975407754800002E-2"/>
  </r>
  <r>
    <x v="3"/>
    <x v="2"/>
    <x v="1"/>
    <x v="17"/>
    <m/>
    <s v="Open Cell"/>
    <n v="55"/>
    <s v="3840 x 2160"/>
    <n v="1000000"/>
    <s v="POB"/>
    <s v="PCB"/>
    <n v="6804.6390532544374"/>
    <n v="567.05325443786978"/>
    <n v="9.5322718000000001E-2"/>
    <n v="5.2427494900000005"/>
    <n v="7.9491706548574861E-2"/>
    <n v="0.25268146087440002"/>
  </r>
  <r>
    <x v="3"/>
    <x v="2"/>
    <x v="1"/>
    <x v="17"/>
    <m/>
    <s v="Open Cell"/>
    <n v="65"/>
    <s v="3840 x 2160"/>
    <n v="1000000"/>
    <s v="POB"/>
    <s v="PCB"/>
    <n v="9504"/>
    <n v="792"/>
    <n v="0.186391364"/>
    <n v="12.115438660000001"/>
    <n v="0.2170963512139146"/>
    <n v="0.49408622769120009"/>
  </r>
  <r>
    <x v="3"/>
    <x v="2"/>
    <x v="1"/>
    <x v="17"/>
    <m/>
    <s v="Open Cell"/>
    <n v="75"/>
    <s v="3840 x 2160"/>
    <n v="1000000"/>
    <s v="COB"/>
    <s v="PCB"/>
    <n v="13685.759999999997"/>
    <n v="1140.4799999999998"/>
    <n v="0.15337346600000001"/>
    <n v="11.503009950000001"/>
    <n v="0.23783336650710271"/>
    <n v="0.40656238367280007"/>
  </r>
  <r>
    <x v="3"/>
    <x v="3"/>
    <x v="3"/>
    <x v="0"/>
    <s v="iPad Pro"/>
    <s v="LGD/Sharp"/>
    <n v="12.9"/>
    <s v="2732 x 2048"/>
    <n v="1000000"/>
    <s v="COB"/>
    <s v="FPC"/>
    <n v="10384"/>
    <n v="2596"/>
    <n v="11.775670103"/>
    <n v="151.90614432870001"/>
    <n v="0.6067563249018525"/>
    <n v="31.214946309032403"/>
  </r>
  <r>
    <x v="3"/>
    <x v="3"/>
    <x v="2"/>
    <x v="3"/>
    <s v="Creator Z16"/>
    <s v="AUO"/>
    <n v="16"/>
    <s v="2560 x 1600"/>
    <n v="1000000"/>
    <s v="COB"/>
    <s v="FPC"/>
    <n v="4000"/>
    <n v="1152"/>
    <n v="8.0048514000000001E-2"/>
    <n v="1.280776224"/>
    <n v="5.9419727725004224E-3"/>
    <n v="0.21219260091120001"/>
  </r>
  <r>
    <x v="3"/>
    <x v="3"/>
    <x v="2"/>
    <x v="3"/>
    <s v="Creator 17&quot;"/>
    <s v="AUO"/>
    <n v="17.3"/>
    <s v="3840 x 2160"/>
    <n v="1000000"/>
    <s v="COB"/>
    <s v="FPC"/>
    <n v="10000"/>
    <n v="240"/>
    <n v="5.3365676000000001E-2"/>
    <n v="0.92322619480000001"/>
    <n v="4.4030563733197412E-3"/>
    <n v="0.14146173394080003"/>
  </r>
  <r>
    <x v="3"/>
    <x v="3"/>
    <x v="2"/>
    <x v="3"/>
    <s v="Titan GT77 HX 13V"/>
    <s v="AUO"/>
    <n v="17.3"/>
    <s v="3840 x 2160"/>
    <n v="1000000"/>
    <s v="COB"/>
    <s v="FPC"/>
    <n v="4032"/>
    <n v="1008"/>
    <n v="0.107585203"/>
    <n v="1.8612240119000001"/>
    <n v="8.8765616637939363E-3"/>
    <n v="0.28518685611240002"/>
  </r>
  <r>
    <x v="3"/>
    <x v="3"/>
    <x v="2"/>
    <x v="0"/>
    <s v="Macbook"/>
    <s v="LGD/Sharp"/>
    <n v="14.2"/>
    <s v="3024 x 1964"/>
    <n v="1000000"/>
    <s v="COB"/>
    <s v="FPC"/>
    <n v="10384"/>
    <n v="2596"/>
    <n v="13.853729532999999"/>
    <n v="196.72295936859999"/>
    <n v="0.82324331105896542"/>
    <n v="36.723466246076399"/>
  </r>
  <r>
    <x v="3"/>
    <x v="3"/>
    <x v="2"/>
    <x v="0"/>
    <s v="Macbook Pro"/>
    <s v="LGD/Sharp"/>
    <n v="16.2"/>
    <s v="3456 x 2234"/>
    <n v="1000000"/>
    <s v="COB"/>
    <s v="FPC"/>
    <n v="10384"/>
    <n v="2596"/>
    <n v="2.7707459069999998"/>
    <n v="44.886083693399996"/>
    <n v="0.21388176678205928"/>
    <n v="7.3446932502756006"/>
  </r>
  <r>
    <x v="3"/>
    <x v="3"/>
    <x v="2"/>
    <x v="13"/>
    <s v="AERO 16"/>
    <s v="AUO"/>
    <n v="16"/>
    <s v="2560 x 1600"/>
    <n v="1000000"/>
    <s v="COB"/>
    <s v="FPC"/>
    <n v="4000"/>
    <n v="1152"/>
    <n v="8.0048514000000001E-2"/>
    <n v="1.280776224"/>
    <n v="5.9419727725004224E-3"/>
    <n v="0.21219260091120001"/>
  </r>
  <r>
    <x v="3"/>
    <x v="3"/>
    <x v="2"/>
    <x v="13"/>
    <s v="AERO 17"/>
    <s v="AUO"/>
    <n v="17.3"/>
    <s v="3840 x 2160"/>
    <n v="1000000"/>
    <s v="COB"/>
    <s v="FPC"/>
    <n v="4000"/>
    <n v="1152"/>
    <n v="8.0048514000000001E-2"/>
    <n v="1.3848392922000001"/>
    <n v="6.6045845599796123E-3"/>
    <n v="0.21219260091120001"/>
  </r>
  <r>
    <x v="3"/>
    <x v="3"/>
    <x v="2"/>
    <x v="7"/>
    <s v="PREDATOR HELIOS 500"/>
    <s v="AUO"/>
    <n v="17.3"/>
    <s v="3840 x 2160"/>
    <n v="1000000"/>
    <s v="COB"/>
    <s v="FPC"/>
    <n v="4000"/>
    <n v="1152"/>
    <n v="8.0048514000000001E-2"/>
    <n v="1.3848392922000001"/>
    <n v="6.6045845599796123E-3"/>
    <n v="0.21219260091120001"/>
  </r>
  <r>
    <x v="3"/>
    <x v="3"/>
    <x v="2"/>
    <x v="7"/>
    <s v="PREDATOR HELIOS 500"/>
    <s v="AUO"/>
    <n v="16"/>
    <s v="2560 x 1600"/>
    <n v="1000000"/>
    <s v="COB"/>
    <s v="FPC"/>
    <n v="4000"/>
    <n v="1152"/>
    <n v="0.24014554299999999"/>
    <n v="3.8423286879999998"/>
    <n v="1.7825918391730911E-2"/>
    <n v="0.63657780538440001"/>
  </r>
  <r>
    <x v="3"/>
    <x v="3"/>
    <x v="2"/>
    <x v="7"/>
    <s v="PREDATOR HELIOS 500"/>
    <s v="AUO"/>
    <n v="18"/>
    <s v="2560 x 1600"/>
    <n v="1000000"/>
    <s v="COB"/>
    <s v="FPC"/>
    <n v="4000"/>
    <n v="1152"/>
    <n v="0.160097029"/>
    <n v="2.8817465220000003"/>
    <n v="1.5040618674338587E-2"/>
    <n v="0.42438520447320005"/>
  </r>
  <r>
    <x v="3"/>
    <x v="3"/>
    <x v="2"/>
    <x v="7"/>
    <s v="Predator Triton 17 X (PTX17-71) "/>
    <s v="AUO"/>
    <n v="17"/>
    <s v="2560 x 1600"/>
    <n v="1000000"/>
    <s v="COB"/>
    <s v="FPC"/>
    <n v="4000"/>
    <n v="1152"/>
    <n v="0.106731352"/>
    <n v="1.814432984"/>
    <n v="8.9439069336074047E-3"/>
    <n v="0.28292346788160005"/>
  </r>
  <r>
    <x v="3"/>
    <x v="3"/>
    <x v="2"/>
    <x v="7"/>
    <s v="Predator Triton 14 (PT14-51)"/>
    <s v="AUO"/>
    <n v="14"/>
    <s v="2560 x 1600"/>
    <n v="1000000"/>
    <s v="COB"/>
    <s v="FPC"/>
    <n v="4000"/>
    <n v="1152"/>
    <n v="0.13341418999999999"/>
    <n v="1.8677986599999998"/>
    <n v="7.5822048399093907E-3"/>
    <n v="0.35365433485199999"/>
  </r>
  <r>
    <x v="3"/>
    <x v="3"/>
    <x v="2"/>
    <x v="2"/>
    <s v="ROG Flow X16"/>
    <s v="AUO"/>
    <n v="16.2"/>
    <s v="2560 x 1600"/>
    <n v="1000000"/>
    <s v="COB"/>
    <s v="FPC"/>
    <n v="4000"/>
    <n v="512"/>
    <n v="0.266828381"/>
    <n v="4.3226197721999995"/>
    <n v="2.0304835159625768E-2"/>
    <n v="0.70730867235480011"/>
  </r>
  <r>
    <x v="3"/>
    <x v="3"/>
    <x v="2"/>
    <x v="2"/>
    <s v="ROG Zephyrus Duo 16"/>
    <s v="AUO"/>
    <n v="16.2"/>
    <s v="3456 x 2234"/>
    <n v="1000000"/>
    <s v="COB"/>
    <s v="FPC"/>
    <n v="4000"/>
    <n v="512"/>
    <n v="8.0048514000000001E-2"/>
    <n v="1.2967859267999999"/>
    <n v="6.1791727488775487E-3"/>
    <n v="0.21219260091120001"/>
  </r>
  <r>
    <x v="3"/>
    <x v="3"/>
    <x v="2"/>
    <x v="22"/>
    <s v="Legion 7i &amp; 7"/>
    <m/>
    <n v="16.2"/>
    <s v="2560 x 1600"/>
    <n v="1000000"/>
    <s v="COB"/>
    <s v="FPC"/>
    <n v="4000"/>
    <n v="512"/>
    <n v="0.72043662799999997"/>
    <n v="11.671073373599999"/>
    <n v="5.4823054877721676E-2"/>
    <n v="1.9097334135024"/>
  </r>
  <r>
    <x v="3"/>
    <x v="3"/>
    <x v="2"/>
    <x v="22"/>
    <s v="Slim Pro 9i"/>
    <s v="CSOT"/>
    <n v="16"/>
    <s v="3200 x 2000"/>
    <n v="1000000"/>
    <s v="COB"/>
    <s v="FPC"/>
    <n v="4000"/>
    <n v="1000"/>
    <n v="0.160097029"/>
    <n v="2.561552464"/>
    <n v="1.188394561923049E-2"/>
    <n v="0.42438520447320005"/>
  </r>
  <r>
    <x v="3"/>
    <x v="3"/>
    <x v="2"/>
    <x v="22"/>
    <s v="Slim Pro 9i"/>
    <s v="CSOT"/>
    <n v="14.5"/>
    <s v="3072 x 1920"/>
    <n v="1000000"/>
    <s v="COB"/>
    <s v="FPC"/>
    <n v="4000"/>
    <n v="1000"/>
    <n v="0.266828381"/>
    <n v="3.8690115244999999"/>
    <n v="1.6266924220055313E-2"/>
    <n v="0.70730867235480011"/>
  </r>
  <r>
    <x v="3"/>
    <x v="3"/>
    <x v="2"/>
    <x v="24"/>
    <s v="911Zero"/>
    <s v="BOE"/>
    <n v="15.6"/>
    <s v="3840 x 2160"/>
    <n v="1000000"/>
    <s v="COB"/>
    <s v="FPC"/>
    <n v="10000"/>
    <n v="1152"/>
    <n v="0.20012128600000001"/>
    <n v="3.1218920616000001"/>
    <n v="1.3425872118582529E-2"/>
    <n v="0.53048150492880008"/>
  </r>
  <r>
    <x v="3"/>
    <x v="3"/>
    <x v="2"/>
    <x v="28"/>
    <s v="Blade 16"/>
    <s v="BOE"/>
    <n v="16"/>
    <s v="3840 x 2400"/>
    <n v="1000000"/>
    <s v="COB"/>
    <s v="FPC"/>
    <n v="10000"/>
    <n v="2596"/>
    <n v="0.53365676200000001"/>
    <n v="8.5385081920000001"/>
    <n v="3.9613151965128775E-2"/>
    <n v="1.4146173447096002"/>
  </r>
  <r>
    <x v="3"/>
    <x v="3"/>
    <x v="2"/>
    <x v="30"/>
    <s v="OMEN Transcend 16"/>
    <s v="AUO"/>
    <n v="16.100000000000001"/>
    <s v="2560 x 1440"/>
    <n v="1000000"/>
    <s v="COB"/>
    <s v="FPC"/>
    <n v="4000"/>
    <n v="1000"/>
    <n v="0.266828381"/>
    <n v="4.2959369341000002"/>
    <n v="1.9067062828787333E-2"/>
    <n v="0.70730867235480011"/>
  </r>
  <r>
    <x v="3"/>
    <x v="3"/>
    <x v="0"/>
    <x v="0"/>
    <s v="XDR"/>
    <s v="LGD"/>
    <n v="31.5"/>
    <s v="6016 x 3384"/>
    <n v="1000000"/>
    <s v="POB"/>
    <s v="PCB"/>
    <n v="576"/>
    <n v="576"/>
    <n v="2.3053969999999998E-3"/>
    <n v="7.2620005500000001E-2"/>
    <n v="6.3061871568739357E-4"/>
    <n v="6.1111463676000004E-3"/>
  </r>
  <r>
    <x v="3"/>
    <x v="3"/>
    <x v="0"/>
    <x v="2"/>
    <s v="PA32UCX"/>
    <s v="AUO"/>
    <n v="31.5"/>
    <s v="3840 x 2160"/>
    <n v="1000000"/>
    <s v="POB"/>
    <s v="PCB"/>
    <n v="5000"/>
    <n v="1152"/>
    <n v="0.13341418999999999"/>
    <n v="4.2025469849999997"/>
    <n v="3.6494141855946675E-2"/>
    <n v="0.35365433485199999"/>
  </r>
  <r>
    <x v="3"/>
    <x v="3"/>
    <x v="0"/>
    <x v="2"/>
    <s v="PG32UQX"/>
    <s v="AUO"/>
    <n v="31.5"/>
    <s v="3840 x 2160"/>
    <n v="1000000"/>
    <s v="POB"/>
    <s v="PCB"/>
    <n v="4608"/>
    <n v="576"/>
    <n v="0.122954518"/>
    <n v="3.8730673169999998"/>
    <n v="3.3633001270116397E-2"/>
    <n v="0.32592783631440003"/>
  </r>
  <r>
    <x v="3"/>
    <x v="3"/>
    <x v="0"/>
    <x v="2"/>
    <s v="PG32UQXE"/>
    <s v="AUO"/>
    <n v="31.5"/>
    <s v="3840 x 2160"/>
    <n v="1000000"/>
    <s v="POB"/>
    <s v="PCB"/>
    <n v="4608"/>
    <n v="576"/>
    <n v="0.122954518"/>
    <n v="3.8730673169999998"/>
    <n v="3.3633001270116397E-2"/>
    <n v="0.32592783631440003"/>
  </r>
  <r>
    <x v="3"/>
    <x v="3"/>
    <x v="0"/>
    <x v="2"/>
    <s v="PA27UCX-K"/>
    <s v="AUO"/>
    <n v="27"/>
    <s v="3440 x 1440"/>
    <n v="1000000"/>
    <s v="POB"/>
    <s v="PCB"/>
    <n v="2304"/>
    <n v="576"/>
    <n v="4.6107943999999998E-2"/>
    <n v="1.244914488"/>
    <n v="7.724172301642759E-3"/>
    <n v="0.12222293795520001"/>
  </r>
  <r>
    <x v="3"/>
    <x v="3"/>
    <x v="0"/>
    <x v="7"/>
    <s v="X32 (Predator)"/>
    <s v="AUO"/>
    <n v="31.5"/>
    <s v="3840 x 2160"/>
    <n v="1000000"/>
    <s v="POB"/>
    <s v="PCB"/>
    <n v="2304"/>
    <n v="1152"/>
    <n v="4.6107943999999998E-2"/>
    <n v="1.4524002359999999"/>
    <n v="1.2612375407908601E-2"/>
    <n v="0.12222293795520001"/>
  </r>
  <r>
    <x v="3"/>
    <x v="3"/>
    <x v="0"/>
    <x v="7"/>
    <s v="X27S"/>
    <s v="AUO"/>
    <n v="27"/>
    <s v="3840 x 2160"/>
    <n v="1000000"/>
    <s v="POB"/>
    <s v="PCB"/>
    <n v="2304"/>
    <n v="512"/>
    <n v="6.1477258999999999E-2"/>
    <n v="1.6598859930000001"/>
    <n v="1.2354980058410103E-2"/>
    <n v="0.16296391815720002"/>
  </r>
  <r>
    <x v="3"/>
    <x v="3"/>
    <x v="0"/>
    <x v="7"/>
    <s v="Predator X32"/>
    <s v="AUO"/>
    <n v="31.5"/>
    <s v="3840 x 2160"/>
    <n v="1000000"/>
    <s v="POB"/>
    <s v="PCB"/>
    <n v="2304"/>
    <n v="576"/>
    <n v="3.0738629E-2"/>
    <n v="0.96826681349999999"/>
    <n v="8.4082501807590075E-3"/>
    <n v="8.148195775320001E-2"/>
  </r>
  <r>
    <x v="3"/>
    <x v="3"/>
    <x v="0"/>
    <x v="7"/>
    <s v="X32 S/FP"/>
    <s v="AUO"/>
    <n v="31.5"/>
    <s v="3840 x 2160"/>
    <n v="1000000"/>
    <s v="POB"/>
    <s v="PCB"/>
    <n v="2304"/>
    <n v="576"/>
    <n v="4.6107943999999998E-2"/>
    <n v="1.4524002359999999"/>
    <n v="1.2612375407908601E-2"/>
    <n v="0.12222293795520001"/>
  </r>
  <r>
    <x v="3"/>
    <x v="3"/>
    <x v="0"/>
    <x v="7"/>
    <s v="Predator X32Q FS"/>
    <s v="AUO"/>
    <n v="31.5"/>
    <s v="3440 x 1440"/>
    <n v="1000000"/>
    <s v="POB"/>
    <s v="PCB"/>
    <n v="2304"/>
    <n v="1152"/>
    <n v="9.2215890000000005E-3"/>
    <n v="0.2904800535"/>
    <n v="2.1026913943841966E-3"/>
    <n v="2.4444588121200005E-2"/>
  </r>
  <r>
    <x v="3"/>
    <x v="3"/>
    <x v="0"/>
    <x v="7"/>
    <s v="Predator X34 V3"/>
    <s v="AUO"/>
    <n v="34"/>
    <s v="3440 x 1440"/>
    <n v="1000000"/>
    <s v="POB"/>
    <s v="PCB"/>
    <n v="9216"/>
    <n v="2304"/>
    <n v="1.2295452E-2"/>
    <n v="0.41804536800000003"/>
    <n v="3.2662618653338448E-3"/>
    <n v="3.2592784161600004E-2"/>
  </r>
  <r>
    <x v="3"/>
    <x v="3"/>
    <x v="0"/>
    <x v="7"/>
    <s v="Predator Z57"/>
    <s v="AUO"/>
    <n v="57"/>
    <s v="7680 x 2160"/>
    <n v="1000000"/>
    <s v="POB"/>
    <s v="PCB"/>
    <n v="9216"/>
    <n v="2304"/>
    <n v="1.2295452E-2"/>
    <n v="0.70084076400000006"/>
    <n v="6.7172552747453134E-3"/>
    <n v="3.2592784161600004E-2"/>
  </r>
  <r>
    <x v="3"/>
    <x v="3"/>
    <x v="0"/>
    <x v="18"/>
    <s v="EX321UX"/>
    <s v="AUO"/>
    <n v="32"/>
    <s v="3840 x 2160"/>
    <n v="1000000"/>
    <s v="POB"/>
    <s v="PCB"/>
    <n v="4608"/>
    <n v="1152"/>
    <n v="9.2215887999999996E-2"/>
    <n v="2.9509084159999999"/>
    <n v="2.6031891998384293E-2"/>
    <n v="0.24444587591040001"/>
  </r>
  <r>
    <x v="3"/>
    <x v="3"/>
    <x v="0"/>
    <x v="11"/>
    <s v="UltraSharp UP3221Q"/>
    <s v="LGD"/>
    <n v="31.5"/>
    <s v="3840 x 2160"/>
    <n v="1000000"/>
    <s v="POB"/>
    <s v="PCB"/>
    <n v="5000"/>
    <n v="1152"/>
    <n v="0.13341418999999999"/>
    <n v="4.2025469849999997"/>
    <n v="3.6494141855946675E-2"/>
    <n v="0.35365433485199999"/>
  </r>
  <r>
    <x v="3"/>
    <x v="3"/>
    <x v="0"/>
    <x v="10"/>
    <s v="AG274QXM"/>
    <s v="LGD"/>
    <n v="27"/>
    <s v="3840 x 2160"/>
    <n v="80000000"/>
    <s v="POB"/>
    <s v="PCB"/>
    <n v="2304"/>
    <n v="576"/>
    <n v="0.122954518"/>
    <n v="3.3197719860000001"/>
    <n v="2.4709960116820206E-2"/>
    <n v="0.32592783631440003"/>
  </r>
  <r>
    <x v="3"/>
    <x v="3"/>
    <x v="0"/>
    <x v="10"/>
    <s v="AG274QGM"/>
    <s v="LGD"/>
    <n v="27"/>
    <s v="2560 x 1440"/>
    <n v="1000000"/>
    <s v="POB"/>
    <s v="PCB"/>
    <n v="2304"/>
    <n v="576"/>
    <n v="7.6846574000000001E-2"/>
    <n v="2.0748574980000001"/>
    <n v="1.5443725123254703E-2"/>
    <n v="0.20370489835920003"/>
  </r>
  <r>
    <x v="3"/>
    <x v="3"/>
    <x v="0"/>
    <x v="10"/>
    <s v="AG274QZM"/>
    <s v="LGD"/>
    <n v="27"/>
    <s v="2560 x 1440"/>
    <n v="1000000"/>
    <s v="POB"/>
    <s v="PCB"/>
    <n v="2304"/>
    <n v="576"/>
    <n v="9.2215887999999996E-2"/>
    <n v="2.4898289760000001"/>
    <n v="1.8532469987131008E-2"/>
    <n v="0.24444587591040001"/>
  </r>
  <r>
    <x v="3"/>
    <x v="3"/>
    <x v="0"/>
    <x v="10"/>
    <s v="AG3444UXM"/>
    <s v="BOE"/>
    <n v="34"/>
    <s v="3440 x 1440"/>
    <n v="1000000"/>
    <s v="POB"/>
    <s v="PCB"/>
    <n v="4608"/>
    <n v="1152"/>
    <n v="0.245909036"/>
    <n v="8.360907224"/>
    <n v="6.5325236244085025E-2"/>
    <n v="0.65185567262880006"/>
  </r>
  <r>
    <x v="3"/>
    <x v="3"/>
    <x v="0"/>
    <x v="10"/>
    <s v="PD32M"/>
    <s v="AUO"/>
    <n v="31.5"/>
    <s v="3840 x 2160"/>
    <n v="1000000"/>
    <s v="POB"/>
    <s v="PCB"/>
    <n v="2304"/>
    <n v="576"/>
    <n v="6.1477258999999999E-2"/>
    <n v="1.9365336584999999"/>
    <n v="1.6816500635058199E-2"/>
    <n v="0.16296391815720002"/>
  </r>
  <r>
    <x v="3"/>
    <x v="3"/>
    <x v="0"/>
    <x v="12"/>
    <s v="279P2MRX"/>
    <s v="LGD"/>
    <n v="27"/>
    <s v="3840 x 2160"/>
    <n v="80000000"/>
    <s v="POB"/>
    <s v="PCB"/>
    <n v="2304"/>
    <n v="576"/>
    <n v="4.6107943999999998E-2"/>
    <n v="1.244914488"/>
    <n v="9.2662349935655041E-3"/>
    <n v="0.12222293795520001"/>
  </r>
  <r>
    <x v="3"/>
    <x v="3"/>
    <x v="0"/>
    <x v="12"/>
    <s v="27B1U7903"/>
    <s v="LGD"/>
    <n v="27"/>
    <s v="3840 x 2160"/>
    <n v="80000000"/>
    <s v="POB"/>
    <s v="PCB"/>
    <n v="2304"/>
    <n v="576"/>
    <n v="6.1477258999999999E-2"/>
    <n v="1.6598859930000001"/>
    <n v="1.2354980058410103E-2"/>
    <n v="0.16296391815720002"/>
  </r>
  <r>
    <x v="3"/>
    <x v="3"/>
    <x v="0"/>
    <x v="5"/>
    <s v="Odyssey Neo G7"/>
    <m/>
    <n v="31.5"/>
    <s v="3840 x 2160"/>
    <n v="1000000"/>
    <s v="POB"/>
    <s v="PCB"/>
    <n v="4608"/>
    <n v="1196"/>
    <n v="9.2215887999999996E-2"/>
    <n v="2.9048004719999998"/>
    <n v="2.5224750815817203E-2"/>
    <n v="0.24444587591040001"/>
  </r>
  <r>
    <x v="3"/>
    <x v="3"/>
    <x v="0"/>
    <x v="5"/>
    <s v="Odyssey Neo G9"/>
    <s v="CSOT"/>
    <n v="49"/>
    <s v="5120 x 1440"/>
    <n v="1000000"/>
    <s v="POB"/>
    <s v="PCB"/>
    <n v="5000"/>
    <n v="1152"/>
    <n v="0.13341418999999999"/>
    <n v="6.5372953099999993"/>
    <n v="5.3863159775855866E-2"/>
    <n v="0.35365433485199999"/>
  </r>
  <r>
    <x v="3"/>
    <x v="3"/>
    <x v="0"/>
    <x v="5"/>
    <s v="Odyssey Neo G8"/>
    <s v="CSOT"/>
    <n v="31.5"/>
    <s v="3840 x 2160"/>
    <n v="1000000"/>
    <s v="POB"/>
    <s v="PCB"/>
    <n v="5000"/>
    <n v="1152"/>
    <n v="3.3353547999999997E-2"/>
    <n v="1.0506367619999999"/>
    <n v="9.1235356007567606E-3"/>
    <n v="8.8413585038399994E-2"/>
  </r>
  <r>
    <x v="3"/>
    <x v="3"/>
    <x v="0"/>
    <x v="19"/>
    <m/>
    <s v="HKC"/>
    <n v="27"/>
    <s v="3840 x 2160"/>
    <s v="TBD"/>
    <s v="POB"/>
    <s v="PCB"/>
    <n v="5000"/>
    <n v="1152"/>
    <n v="0.166767738"/>
    <n v="4.5027289259999996"/>
    <n v="3.3515028335537225E-2"/>
    <n v="0.44206791989040006"/>
  </r>
  <r>
    <x v="3"/>
    <x v="3"/>
    <x v="0"/>
    <x v="19"/>
    <m/>
    <s v="HKC"/>
    <n v="31.5"/>
    <s v="3840 x 2160"/>
    <s v="TBD"/>
    <s v="POB"/>
    <s v="PCB"/>
    <n v="5000"/>
    <n v="1152"/>
    <n v="0.166767738"/>
    <n v="5.2531837469999996"/>
    <n v="4.5617677456703441E-2"/>
    <n v="0.44206791989040006"/>
  </r>
  <r>
    <x v="3"/>
    <x v="3"/>
    <x v="0"/>
    <x v="3"/>
    <s v="MEG271G"/>
    <s v="AUO"/>
    <n v="27"/>
    <s v="3840 x 2160"/>
    <n v="1000000"/>
    <s v="POB"/>
    <s v="PCB"/>
    <n v="2304"/>
    <n v="576"/>
    <n v="7.6846574000000001E-2"/>
    <n v="2.0748574980000001"/>
    <n v="1.5443725123254703E-2"/>
    <n v="0.20370489835920003"/>
  </r>
  <r>
    <x v="3"/>
    <x v="3"/>
    <x v="0"/>
    <x v="20"/>
    <s v="M27P20"/>
    <m/>
    <n v="27"/>
    <s v="3840 x 2160"/>
    <s v="TBD"/>
    <s v="POB"/>
    <s v="PCB"/>
    <n v="5000"/>
    <n v="1152"/>
    <n v="0.13341418999999999"/>
    <n v="3.6021831299999998"/>
    <n v="2.681202258804246E-2"/>
    <n v="0.35365433485199999"/>
  </r>
  <r>
    <x v="3"/>
    <x v="3"/>
    <x v="0"/>
    <x v="20"/>
    <s v="M32P10"/>
    <m/>
    <n v="31.5"/>
    <s v="3840 x 2160"/>
    <s v="TBD"/>
    <s v="POB"/>
    <s v="PCB"/>
    <n v="5000"/>
    <n v="1152"/>
    <n v="6.6707094999999994E-2"/>
    <n v="2.1012734924999998"/>
    <n v="1.8247070927973338E-2"/>
    <n v="0.17682716742599999"/>
  </r>
  <r>
    <x v="3"/>
    <x v="3"/>
    <x v="0"/>
    <x v="21"/>
    <m/>
    <m/>
    <n v="27"/>
    <s v="3840 x 2160"/>
    <s v="TBD"/>
    <s v="COB"/>
    <s v="PCB"/>
    <n v="5000"/>
    <n v="1152"/>
    <n v="3.3353547999999997E-2"/>
    <n v="0.90054579599999995"/>
    <n v="6.7030057474947637E-3"/>
    <n v="8.8413585038399994E-2"/>
  </r>
  <r>
    <x v="3"/>
    <x v="3"/>
    <x v="0"/>
    <x v="21"/>
    <m/>
    <m/>
    <n v="31.5"/>
    <s v="3840 x 2160"/>
    <s v="TBD"/>
    <s v="COB"/>
    <s v="PCB"/>
    <n v="5000"/>
    <n v="1152"/>
    <n v="3.3353547999999997E-2"/>
    <n v="1.0506367619999999"/>
    <n v="9.1235356007567606E-3"/>
    <n v="8.8413585038399994E-2"/>
  </r>
  <r>
    <x v="3"/>
    <x v="3"/>
    <x v="0"/>
    <x v="23"/>
    <m/>
    <m/>
    <n v="27"/>
    <s v="3840 x 2160"/>
    <s v="TBD"/>
    <s v="POB"/>
    <s v="PCB"/>
    <n v="2304"/>
    <n v="576"/>
    <n v="7.6846574000000001E-2"/>
    <n v="2.0748574980000001"/>
    <n v="1.5443725123254703E-2"/>
    <n v="0.20370489835920003"/>
  </r>
  <r>
    <x v="3"/>
    <x v="3"/>
    <x v="0"/>
    <x v="23"/>
    <m/>
    <m/>
    <n v="31.5"/>
    <s v="3840 x 2160"/>
    <s v="TBD"/>
    <s v="POB"/>
    <s v="PCB"/>
    <n v="4608"/>
    <n v="1152"/>
    <n v="0.122954518"/>
    <n v="3.8730673169999998"/>
    <n v="3.3633001270116397E-2"/>
    <n v="0.32592783631440003"/>
  </r>
  <r>
    <x v="3"/>
    <x v="3"/>
    <x v="0"/>
    <x v="22"/>
    <s v="Creator Extreme"/>
    <s v="BOE"/>
    <n v="27"/>
    <s v="3840 x 2160"/>
    <s v="TBD"/>
    <s v="COB"/>
    <s v="PCB"/>
    <n v="10368"/>
    <n v="1152"/>
    <n v="0.41497149799999999"/>
    <n v="11.204230446"/>
    <n v="8.339611534402612E-2"/>
    <n v="1.1000064468984001"/>
  </r>
  <r>
    <x v="3"/>
    <x v="3"/>
    <x v="0"/>
    <x v="22"/>
    <s v="ThinkVision P27pz-30"/>
    <s v="BOE"/>
    <n v="27"/>
    <s v="3840 x 2160"/>
    <s v="TBD"/>
    <s v="COB"/>
    <s v="PCB"/>
    <n v="4608"/>
    <n v="1152"/>
    <n v="1.2295452E-2"/>
    <n v="0.33197720400000003"/>
    <n v="2.47099605187568E-3"/>
    <n v="3.2592784161600004E-2"/>
  </r>
  <r>
    <x v="3"/>
    <x v="3"/>
    <x v="0"/>
    <x v="22"/>
    <s v="ThinkVision P32pz-30"/>
    <s v="BOE"/>
    <n v="31.5"/>
    <s v="3840 x 2160"/>
    <s v="TBD"/>
    <s v="COB"/>
    <s v="PCB"/>
    <n v="9216"/>
    <n v="1152"/>
    <n v="2.4590904E-2"/>
    <n v="0.77461347599999997"/>
    <n v="6.7266003634393516E-3"/>
    <n v="6.5185568323200008E-2"/>
  </r>
  <r>
    <x v="3"/>
    <x v="3"/>
    <x v="0"/>
    <x v="25"/>
    <s v="27M2U"/>
    <s v="AUO"/>
    <n v="27"/>
    <s v="3840 x 2160"/>
    <s v="TBD"/>
    <s v="POB"/>
    <s v="PCB"/>
    <n v="1536"/>
    <n v="384"/>
    <n v="6.1477258999999999E-2"/>
    <n v="1.6598859930000001"/>
    <n v="1.2354980058410103E-2"/>
    <n v="0.16296391815720002"/>
  </r>
  <r>
    <x v="3"/>
    <x v="3"/>
    <x v="0"/>
    <x v="25"/>
    <s v="27M2V"/>
    <s v="AUO"/>
    <n v="27"/>
    <s v="3840 x 2160"/>
    <s v="TBD"/>
    <s v="POB"/>
    <s v="PCB"/>
    <n v="2304"/>
    <n v="1152"/>
    <n v="7.6846574000000001E-2"/>
    <n v="2.0748574980000001"/>
    <n v="1.5443725123254703E-2"/>
    <n v="0.20370489835920003"/>
  </r>
  <r>
    <x v="3"/>
    <x v="3"/>
    <x v="0"/>
    <x v="25"/>
    <s v="32M2V"/>
    <s v="AUO"/>
    <n v="31.5"/>
    <s v="3840 x 2160"/>
    <s v="TBD"/>
    <s v="POB"/>
    <s v="PCB"/>
    <n v="2304"/>
    <n v="1152"/>
    <n v="6.1477258999999999E-2"/>
    <n v="1.9365336584999999"/>
    <n v="1.6816500635058199E-2"/>
    <n v="0.16296391815720002"/>
  </r>
  <r>
    <x v="3"/>
    <x v="3"/>
    <x v="0"/>
    <x v="26"/>
    <m/>
    <s v="AUO"/>
    <n v="27"/>
    <s v="3840 x 2160"/>
    <s v="TBD"/>
    <s v="POB"/>
    <s v="PCB"/>
    <n v="2304"/>
    <n v="1152"/>
    <n v="9.8363614000000002E-2"/>
    <n v="2.6558175780000002"/>
    <n v="1.9767968013068845E-2"/>
    <n v="0.26074226799120004"/>
  </r>
  <r>
    <x v="3"/>
    <x v="3"/>
    <x v="0"/>
    <x v="26"/>
    <m/>
    <s v="AUO"/>
    <n v="31.5"/>
    <s v="3840 x 2160"/>
    <s v="TBD"/>
    <s v="POB"/>
    <s v="PCB"/>
    <n v="2304"/>
    <n v="1152"/>
    <n v="6.1477258999999999E-2"/>
    <n v="1.9365336584999999"/>
    <n v="1.6816500635058199E-2"/>
    <n v="0.16296391815720002"/>
  </r>
  <r>
    <x v="3"/>
    <x v="3"/>
    <x v="0"/>
    <x v="31"/>
    <s v="GM001J"/>
    <s v="AUP"/>
    <n v="27"/>
    <s v="3840 x 2160"/>
    <s v="TBD"/>
    <s v="POB"/>
    <s v="PCB"/>
    <n v="2304"/>
    <n v="1152"/>
    <n v="1.5369315E-2"/>
    <n v="0.41497150500000002"/>
    <n v="3.0887450648446001E-3"/>
    <n v="4.0740980202000003E-2"/>
  </r>
  <r>
    <x v="3"/>
    <x v="3"/>
    <x v="0"/>
    <x v="27"/>
    <s v="XG272G-2K"/>
    <s v="Innolux"/>
    <n v="27"/>
    <s v="2560 x 1440"/>
    <n v="1000000"/>
    <s v="POB"/>
    <s v="PCB"/>
    <n v="2304"/>
    <n v="1152"/>
    <n v="6.1477258999999999E-2"/>
    <n v="1.6598859930000001"/>
    <n v="1.2354980058410103E-2"/>
    <n v="0.16296391815720002"/>
  </r>
  <r>
    <x v="3"/>
    <x v="3"/>
    <x v="0"/>
    <x v="27"/>
    <s v="XG321UG"/>
    <s v="BOE"/>
    <n v="31.5"/>
    <s v="3840 x 2160"/>
    <n v="1000000"/>
    <s v="POB"/>
    <s v="PCB"/>
    <n v="2304"/>
    <n v="1152"/>
    <n v="1.5369315E-2"/>
    <n v="0.48413342249999997"/>
    <n v="4.2041252271495947E-3"/>
    <n v="4.0740980202000003E-2"/>
  </r>
  <r>
    <x v="3"/>
    <x v="3"/>
    <x v="0"/>
    <x v="27"/>
    <s v="XG341C-2K"/>
    <s v="AUO"/>
    <n v="34"/>
    <s v="3440 x 1440"/>
    <n v="1000000"/>
    <s v="POB"/>
    <s v="PCB"/>
    <n v="2304"/>
    <n v="1152"/>
    <n v="3.0738629E-2"/>
    <n v="1.0451133859999999"/>
    <n v="8.1656543976866419E-3"/>
    <n v="8.148195775320001E-2"/>
  </r>
  <r>
    <x v="3"/>
    <x v="3"/>
    <x v="0"/>
    <x v="29"/>
    <s v="GP27-FQS"/>
    <s v="CSOT"/>
    <n v="27"/>
    <s v="2560 x 1440"/>
    <s v="TBD"/>
    <s v="POB"/>
    <s v="PCB"/>
    <n v="5000"/>
    <n v="1152"/>
    <n v="6.6707094999999994E-2"/>
    <n v="1.8010915649999999"/>
    <n v="1.340601129402123E-2"/>
    <n v="0.17682716742599999"/>
  </r>
  <r>
    <x v="3"/>
    <x v="3"/>
    <x v="0"/>
    <x v="6"/>
    <s v="F32D80U"/>
    <s v="BOE"/>
    <n v="27"/>
    <s v="2560 x 1440"/>
    <s v="TBD"/>
    <s v="POB"/>
    <s v="PCB"/>
    <n v="5000"/>
    <n v="1152"/>
    <n v="0.100060643"/>
    <n v="2.701637361"/>
    <n v="2.0109017041515995E-2"/>
    <n v="0.26524075246440004"/>
  </r>
  <r>
    <x v="3"/>
    <x v="3"/>
    <x v="0"/>
    <x v="1"/>
    <s v="34R83Q"/>
    <s v="CSOT"/>
    <n v="34"/>
    <s v="3440 x 1440"/>
    <n v="1000000"/>
    <s v="POB"/>
    <s v="PCB"/>
    <n v="4608"/>
    <n v="1152"/>
    <n v="6.1477258999999999E-2"/>
    <n v="2.090226806"/>
    <n v="1.6331309061021256E-2"/>
    <n v="0.16296391815720002"/>
  </r>
  <r>
    <x v="3"/>
    <x v="3"/>
    <x v="0"/>
    <x v="17"/>
    <m/>
    <m/>
    <n v="31.5"/>
    <s v="3840 x 2160"/>
    <s v="TBD"/>
    <s v="POB"/>
    <s v="PCB"/>
    <n v="5000"/>
    <n v="1152"/>
    <n v="0.500303214"/>
    <n v="15.759551241"/>
    <n v="0.13685303237011034"/>
    <n v="1.3262037596712002"/>
  </r>
  <r>
    <x v="3"/>
    <x v="3"/>
    <x v="1"/>
    <x v="9"/>
    <m/>
    <s v="Open Cell"/>
    <n v="55"/>
    <s v="3840 x 2160"/>
    <n v="1000000"/>
    <s v="POB"/>
    <s v="PCB"/>
    <n v="4000"/>
    <n v="500"/>
    <n v="7.5512432000000004E-2"/>
    <n v="4.1531837600000001"/>
    <n v="6.2971474284999024E-2"/>
    <n v="0.20016835474560002"/>
  </r>
  <r>
    <x v="3"/>
    <x v="3"/>
    <x v="1"/>
    <x v="9"/>
    <m/>
    <s v="Open Cell"/>
    <n v="65"/>
    <s v="3840 x 2160"/>
    <n v="1000000"/>
    <s v="COB"/>
    <s v="PCB"/>
    <n v="16384"/>
    <n v="1000"/>
    <n v="0.17436589999999999"/>
    <n v="11.333783499999999"/>
    <n v="0.20308988492691274"/>
    <n v="0.46220912772"/>
  </r>
  <r>
    <x v="3"/>
    <x v="3"/>
    <x v="1"/>
    <x v="9"/>
    <m/>
    <s v="Open Cell"/>
    <n v="75"/>
    <s v="3840 x 2160"/>
    <n v="1000000"/>
    <s v="COB"/>
    <s v="PCB"/>
    <n v="12000"/>
    <n v="1000"/>
    <n v="2.4494849999999999E-3"/>
    <n v="0.18371137499999998"/>
    <n v="3.7983705979406529E-3"/>
    <n v="6.4930948380000006E-3"/>
  </r>
  <r>
    <x v="3"/>
    <x v="3"/>
    <x v="1"/>
    <x v="9"/>
    <m/>
    <s v="Open Cell"/>
    <n v="86"/>
    <s v="3840 x 2160"/>
    <n v="1000000"/>
    <s v="COB"/>
    <s v="PCB"/>
    <n v="18000"/>
    <n v="1200"/>
    <n v="0.13625858099999999"/>
    <n v="11.718237965999998"/>
    <n v="0.27781826119197101"/>
    <n v="0.36119424651480003"/>
  </r>
  <r>
    <x v="3"/>
    <x v="3"/>
    <x v="1"/>
    <x v="9"/>
    <m/>
    <s v="Open Cell"/>
    <n v="65"/>
    <s v="7680 x 4320"/>
    <n v="1000000"/>
    <s v="COB"/>
    <s v="PCB"/>
    <n v="12000"/>
    <n v="1000"/>
    <n v="2.88175E-4"/>
    <n v="1.8731375000000001E-2"/>
    <n v="3.3564720847833828E-4"/>
    <n v="7.6389429000000002E-4"/>
  </r>
  <r>
    <x v="3"/>
    <x v="3"/>
    <x v="1"/>
    <x v="9"/>
    <m/>
    <s v="Open Cell"/>
    <n v="75"/>
    <s v="7680 x 4320"/>
    <n v="1000000"/>
    <s v="COB"/>
    <s v="PCB"/>
    <n v="16000"/>
    <n v="2000"/>
    <n v="7.1766160999999995E-2"/>
    <n v="5.3824620749999994"/>
    <n v="0.11128644424010563"/>
    <n v="0.1902377395788"/>
  </r>
  <r>
    <x v="3"/>
    <x v="3"/>
    <x v="1"/>
    <x v="9"/>
    <m/>
    <s v="Open Cell"/>
    <n v="86"/>
    <s v="7680 x 4320"/>
    <n v="1000000"/>
    <s v="COB"/>
    <s v="PCB"/>
    <n v="28800"/>
    <n v="2400"/>
    <n v="7.6847000000000005E-5"/>
    <n v="6.6088420000000002E-3"/>
    <n v="1.5668370946721809E-4"/>
    <n v="2.0370602760000003E-4"/>
  </r>
  <r>
    <x v="3"/>
    <x v="3"/>
    <x v="1"/>
    <x v="5"/>
    <s v="2022 Model"/>
    <s v="Open Cell"/>
    <n v="43"/>
    <s v="3840 x 2160"/>
    <n v="1000000"/>
    <s v="POB"/>
    <s v="PCB"/>
    <n v="3614.6269090909086"/>
    <n v="301.21890909090905"/>
    <n v="0.113563292"/>
    <n v="4.8832215559999996"/>
    <n v="5.7886182446513362E-2"/>
    <n v="0.30103357443360002"/>
  </r>
  <r>
    <x v="3"/>
    <x v="3"/>
    <x v="1"/>
    <x v="5"/>
    <s v="2022 Model"/>
    <s v="Open Cell"/>
    <n v="50"/>
    <s v="3840 x 2160"/>
    <n v="1000000"/>
    <s v="COB"/>
    <s v="PCB"/>
    <n v="4887.272727272727"/>
    <n v="407.27272727272725"/>
    <n v="0.20229930400000001"/>
    <n v="10.1149652"/>
    <n v="0.13942299949172227"/>
    <n v="0.53625499504320007"/>
  </r>
  <r>
    <x v="3"/>
    <x v="3"/>
    <x v="1"/>
    <x v="5"/>
    <s v="2022 Model"/>
    <s v="Open Cell"/>
    <n v="55"/>
    <s v="3840 x 2160"/>
    <n v="1000000"/>
    <s v="COB"/>
    <s v="PCB"/>
    <n v="6283.636363636364"/>
    <n v="523.63636363636363"/>
    <n v="0.72997258899999995"/>
    <n v="40.148492394999998"/>
    <n v="0.60874016237442408"/>
    <n v="1.9350113389212"/>
  </r>
  <r>
    <x v="3"/>
    <x v="3"/>
    <x v="1"/>
    <x v="5"/>
    <s v="2022 Model"/>
    <s v="Open Cell"/>
    <n v="65"/>
    <s v="3840 x 2160"/>
    <n v="1000000"/>
    <s v="COB"/>
    <s v="PCB"/>
    <n v="8640"/>
    <n v="720"/>
    <n v="0.93470024500000004"/>
    <n v="60.755515925000005"/>
    <n v="1.0886771163295528"/>
    <n v="2.4777034094460002"/>
  </r>
  <r>
    <x v="3"/>
    <x v="3"/>
    <x v="1"/>
    <x v="5"/>
    <s v="2022 Model"/>
    <s v="Open Cell"/>
    <n v="75"/>
    <s v="3840 x 2160"/>
    <n v="1000000"/>
    <s v="COB"/>
    <s v="PCB"/>
    <n v="10909.09090909091"/>
    <n v="909.09090909090912"/>
    <n v="0.79428502099999998"/>
    <n v="59.571376574999995"/>
    <n v="1.2316829334129722"/>
    <n v="2.1054907336668003"/>
  </r>
  <r>
    <x v="3"/>
    <x v="3"/>
    <x v="1"/>
    <x v="5"/>
    <s v="2022 Model"/>
    <s v="Open Cell"/>
    <n v="85"/>
    <s v="3840 x 2160"/>
    <n v="1000000"/>
    <s v="COB"/>
    <s v="PCB"/>
    <n v="14400"/>
    <n v="1200"/>
    <n v="0.87282338400000004"/>
    <n v="74.189987639999998"/>
    <n v="1.7384581842494544"/>
    <n v="2.3136802263072003"/>
  </r>
  <r>
    <x v="3"/>
    <x v="3"/>
    <x v="1"/>
    <x v="5"/>
    <s v="2022 Model"/>
    <s v="Open Cell"/>
    <n v="98"/>
    <s v="3840 x 2160"/>
    <n v="1000000"/>
    <s v="COB"/>
    <s v="PCB"/>
    <n v="19141.53633217993"/>
    <n v="1595.1280276816608"/>
    <n v="4.5073732999999998E-2"/>
    <n v="4.4172258339999999"/>
    <n v="0.11933716147722034"/>
    <n v="0.1194814514364"/>
  </r>
  <r>
    <x v="3"/>
    <x v="3"/>
    <x v="1"/>
    <x v="5"/>
    <s v="2022 Model"/>
    <s v="Open Cell"/>
    <n v="55"/>
    <s v="7680 x 4320"/>
    <n v="1000000"/>
    <s v="COB"/>
    <s v="PCB"/>
    <n v="7873.1360946745563"/>
    <n v="962.27218934911241"/>
    <n v="3.7362303999999999E-2"/>
    <n v="2.0549267200000001"/>
    <n v="3.115724528067532E-2"/>
    <n v="9.903999544320001E-2"/>
  </r>
  <r>
    <x v="3"/>
    <x v="3"/>
    <x v="1"/>
    <x v="5"/>
    <s v="2022 Model"/>
    <s v="Open Cell"/>
    <n v="65"/>
    <s v="7680 x 4320"/>
    <n v="1000000"/>
    <s v="COB"/>
    <s v="PCB"/>
    <n v="10996.363636363636"/>
    <n v="1221.8181818181818"/>
    <n v="0.15527479"/>
    <n v="10.09286135"/>
    <n v="0.18085382080527526"/>
    <n v="0.41160241333200004"/>
  </r>
  <r>
    <x v="3"/>
    <x v="3"/>
    <x v="1"/>
    <x v="5"/>
    <s v="2022 Model"/>
    <s v="Open Cell"/>
    <n v="75"/>
    <s v="7680 x 4320"/>
    <n v="1000000"/>
    <s v="COB"/>
    <s v="PCB"/>
    <n v="15708.764159999995"/>
    <n v="1745.4182399999995"/>
    <n v="0.167452187"/>
    <n v="12.558914025"/>
    <n v="0.25966497596909555"/>
    <n v="0.44388225729960007"/>
  </r>
  <r>
    <x v="3"/>
    <x v="3"/>
    <x v="1"/>
    <x v="5"/>
    <s v="2022 Model"/>
    <s v="Open Cell"/>
    <n v="85"/>
    <s v="7680 x 4320"/>
    <n v="1000000"/>
    <s v="COB"/>
    <s v="PCB"/>
    <n v="19145.454545454544"/>
    <n v="2127.272727272727"/>
    <n v="0.120357453"/>
    <n v="10.230383505000001"/>
    <n v="0.23972364058851686"/>
    <n v="0.31904353641240002"/>
  </r>
  <r>
    <x v="3"/>
    <x v="3"/>
    <x v="1"/>
    <x v="16"/>
    <s v="Bravia 7"/>
    <m/>
    <n v="65"/>
    <s v="3840 x 2160"/>
    <n v="1000000"/>
    <s v="POB"/>
    <s v="PCB"/>
    <n v="6240"/>
    <n v="1560"/>
    <n v="0.162325899"/>
    <n v="10.551183435"/>
    <n v="0.18906648690235683"/>
    <n v="0.43029349306920001"/>
  </r>
  <r>
    <x v="3"/>
    <x v="3"/>
    <x v="1"/>
    <x v="16"/>
    <s v="Bravia 7"/>
    <m/>
    <n v="75"/>
    <s v="3840 x 2160"/>
    <n v="1000000"/>
    <s v="POB"/>
    <s v="PCB"/>
    <n v="7680"/>
    <n v="1920"/>
    <n v="7.6846574000000001E-2"/>
    <n v="5.7634930500000001"/>
    <n v="0.11916454570412582"/>
    <n v="0.20370489835920003"/>
  </r>
  <r>
    <x v="3"/>
    <x v="3"/>
    <x v="1"/>
    <x v="16"/>
    <s v="Bravia 7"/>
    <m/>
    <n v="85"/>
    <s v="3840 x 2160"/>
    <n v="1000000"/>
    <s v="POB"/>
    <s v="PCB"/>
    <n v="11232"/>
    <n v="2808"/>
    <n v="6.7432868000000007E-2"/>
    <n v="5.7317937800000003"/>
    <n v="0.13431035809876188"/>
    <n v="0.17875104649440005"/>
  </r>
  <r>
    <x v="3"/>
    <x v="3"/>
    <x v="1"/>
    <x v="1"/>
    <s v="55R635"/>
    <s v="Open Cell"/>
    <n v="55"/>
    <s v="3840 x 2160"/>
    <n v="1000000"/>
    <s v="POB"/>
    <s v="PCB"/>
    <n v="2048"/>
    <n v="128"/>
    <n v="0.14180754400000001"/>
    <n v="7.7994149200000003"/>
    <n v="0.11825642313327782"/>
    <n v="0.37590343763520007"/>
  </r>
  <r>
    <x v="3"/>
    <x v="3"/>
    <x v="1"/>
    <x v="1"/>
    <s v="65R635"/>
    <s v="ChinaStar"/>
    <n v="65"/>
    <s v="3840 x 2160"/>
    <n v="1000000"/>
    <s v="POB"/>
    <s v="PCB"/>
    <n v="2560"/>
    <n v="160"/>
    <n v="0.34563881099999999"/>
    <n v="22.466522715"/>
    <n v="0.40257726053239168"/>
    <n v="0.91621936019880001"/>
  </r>
  <r>
    <x v="3"/>
    <x v="3"/>
    <x v="1"/>
    <x v="1"/>
    <s v="75R635"/>
    <s v="ChinaStar"/>
    <n v="75"/>
    <s v="3840 x 2160"/>
    <n v="1000000"/>
    <s v="POB"/>
    <s v="PCB"/>
    <n v="3840"/>
    <n v="240"/>
    <n v="0.29765239500000001"/>
    <n v="22.323929625000002"/>
    <n v="0.46156400450487245"/>
    <n v="0.78901696866600013"/>
  </r>
  <r>
    <x v="3"/>
    <x v="3"/>
    <x v="1"/>
    <x v="1"/>
    <s v="85R635"/>
    <s v="ChinaStar"/>
    <n v="85"/>
    <s v="3840 x 2160"/>
    <n v="1000000"/>
    <s v="POB"/>
    <s v="PCB"/>
    <n v="7168"/>
    <n v="448"/>
    <n v="0.58048194099999995"/>
    <n v="49.340964984999992"/>
    <n v="1.1561830258439305"/>
    <n v="1.5387415292027999"/>
  </r>
  <r>
    <x v="3"/>
    <x v="3"/>
    <x v="1"/>
    <x v="1"/>
    <m/>
    <s v="Open Cell"/>
    <n v="98"/>
    <s v="3840 x 2160"/>
    <n v="1000000"/>
    <s v="POB"/>
    <s v="PCB"/>
    <n v="5120"/>
    <n v="320"/>
    <n v="0.137299212"/>
    <n v="13.455322776000001"/>
    <n v="0.36351322916029855"/>
    <n v="0.36395275116960002"/>
  </r>
  <r>
    <x v="3"/>
    <x v="3"/>
    <x v="1"/>
    <x v="1"/>
    <m/>
    <s v="Open Cell"/>
    <n v="115"/>
    <s v="3840 x 2160"/>
    <n v="1000000"/>
    <s v="COB"/>
    <s v="PCB"/>
    <n v="21040"/>
    <n v="5260"/>
    <n v="8.4211040000000004E-3"/>
    <n v="0.96842696000000006"/>
    <n v="3.070186346951103E-2"/>
    <n v="2.2322662483200004E-2"/>
  </r>
  <r>
    <x v="3"/>
    <x v="3"/>
    <x v="1"/>
    <x v="6"/>
    <m/>
    <s v="Open Cell"/>
    <n v="55"/>
    <s v="3840 x 2160"/>
    <n v="1000000"/>
    <s v="POB"/>
    <s v="PCB"/>
    <n v="2000"/>
    <n v="160"/>
    <n v="1.334142E-3"/>
    <n v="7.3377810000000002E-2"/>
    <n v="1.11257029366419E-3"/>
    <n v="3.5365436136000003E-3"/>
  </r>
  <r>
    <x v="3"/>
    <x v="3"/>
    <x v="1"/>
    <x v="6"/>
    <m/>
    <s v="Open Cell"/>
    <n v="65"/>
    <s v="3840 x 2160"/>
    <n v="1000000"/>
    <s v="POB"/>
    <s v="PCB"/>
    <n v="2560"/>
    <n v="160"/>
    <n v="1.7077016E-2"/>
    <n v="1.11000604"/>
    <n v="1.9890180444313069E-2"/>
    <n v="4.5267754012800004E-2"/>
  </r>
  <r>
    <x v="3"/>
    <x v="3"/>
    <x v="1"/>
    <x v="6"/>
    <s v="Q70"/>
    <s v="Open Cell"/>
    <n v="75"/>
    <s v="3840 x 2160"/>
    <n v="1000000"/>
    <s v="POB"/>
    <s v="PCB"/>
    <n v="4000"/>
    <n v="252"/>
    <n v="2.5615525E-2"/>
    <n v="1.921164375"/>
    <n v="3.9721515751602376E-2"/>
    <n v="6.7901633670000003E-2"/>
  </r>
  <r>
    <x v="3"/>
    <x v="3"/>
    <x v="1"/>
    <x v="6"/>
    <m/>
    <s v="Open Cell"/>
    <n v="85"/>
    <s v="3840 x 2160"/>
    <n v="1000000"/>
    <s v="POB"/>
    <s v="PCB"/>
    <n v="4800"/>
    <n v="300"/>
    <n v="6.4038810000000002E-3"/>
    <n v="0.54432988500000001"/>
    <n v="1.2755019560073542E-2"/>
    <n v="1.6975407754800002E-2"/>
  </r>
  <r>
    <x v="3"/>
    <x v="3"/>
    <x v="1"/>
    <x v="6"/>
    <m/>
    <s v="Open Cell"/>
    <n v="86"/>
    <s v="3840 x 2160"/>
    <n v="1000000"/>
    <s v="POB"/>
    <s v="PCB"/>
    <n v="8000"/>
    <n v="576"/>
    <n v="7.6846574000000001E-2"/>
    <n v="6.6088053640000002"/>
    <n v="0.15668284089381593"/>
    <n v="0.20370489835920003"/>
  </r>
  <r>
    <x v="3"/>
    <x v="3"/>
    <x v="1"/>
    <x v="6"/>
    <m/>
    <s v="Open Cell"/>
    <n v="100"/>
    <s v="3840 x 2160"/>
    <n v="1000000"/>
    <s v="POB"/>
    <s v="PCB"/>
    <n v="9600"/>
    <n v="600"/>
    <n v="0.12935839900000001"/>
    <n v="12.935839900000001"/>
    <n v="0.3566109352116606"/>
    <n v="0.34290324406920009"/>
  </r>
  <r>
    <x v="3"/>
    <x v="3"/>
    <x v="1"/>
    <x v="15"/>
    <m/>
    <s v="Open Cell"/>
    <n v="65"/>
    <s v="3840 x 2160"/>
    <n v="1000000"/>
    <s v="POB"/>
    <s v="PCB"/>
    <n v="9216"/>
    <n v="576"/>
    <n v="2.5820448999999999E-2"/>
    <n v="1.6783291849999999"/>
    <n v="3.0073953772906396E-2"/>
    <n v="6.8444846209200008E-2"/>
  </r>
  <r>
    <x v="3"/>
    <x v="3"/>
    <x v="1"/>
    <x v="15"/>
    <m/>
    <s v="Open Cell"/>
    <n v="75"/>
    <s v="3840 x 2160"/>
    <n v="1000000"/>
    <s v="POB"/>
    <s v="PCB"/>
    <n v="9600"/>
    <n v="600"/>
    <n v="6.1477258999999999E-2"/>
    <n v="4.6107944249999999"/>
    <n v="9.5331636253164403E-2"/>
    <n v="0.16296391815720002"/>
  </r>
  <r>
    <x v="3"/>
    <x v="3"/>
    <x v="1"/>
    <x v="15"/>
    <m/>
    <s v="Open Cell"/>
    <n v="85"/>
    <s v="3840 x 2160"/>
    <n v="1000000"/>
    <s v="POB"/>
    <s v="PCB"/>
    <n v="16000"/>
    <n v="1000"/>
    <n v="5.5500303000000001E-2"/>
    <n v="4.7175257550000005"/>
    <n v="0.11054350484573469"/>
    <n v="0.14712020319240002"/>
  </r>
  <r>
    <x v="3"/>
    <x v="3"/>
    <x v="1"/>
    <x v="15"/>
    <m/>
    <s v="Open Cell"/>
    <n v="86"/>
    <s v="3840 x 2160"/>
    <n v="1000000"/>
    <s v="POB"/>
    <s v="PCB"/>
    <n v="16000"/>
    <n v="1000"/>
    <n v="2.9884779E-2"/>
    <n v="2.5700909940000001"/>
    <n v="6.0932216356240576E-2"/>
    <n v="7.9218572173200011E-2"/>
  </r>
  <r>
    <x v="3"/>
    <x v="3"/>
    <x v="1"/>
    <x v="15"/>
    <m/>
    <s v="Open Cell"/>
    <n v="98"/>
    <s v="3840 x 2160"/>
    <n v="1000000"/>
    <s v="POB"/>
    <s v="PCB"/>
    <n v="19200"/>
    <n v="1200"/>
    <n v="1.7930867E-2"/>
    <n v="1.7572249659999999"/>
    <n v="4.747374198195569E-2"/>
    <n v="4.7531142243600007E-2"/>
  </r>
  <r>
    <x v="3"/>
    <x v="3"/>
    <x v="1"/>
    <x v="15"/>
    <m/>
    <s v="Open Cell"/>
    <n v="100"/>
    <s v="3840 x 2160"/>
    <n v="1000000"/>
    <s v="POB"/>
    <s v="PCB"/>
    <n v="19200"/>
    <n v="1200"/>
    <n v="3.3300181999999998E-2"/>
    <n v="3.3300181999999996"/>
    <n v="9.1800835025319868E-2"/>
    <n v="8.8272122445599996E-2"/>
  </r>
  <r>
    <x v="3"/>
    <x v="3"/>
    <x v="1"/>
    <x v="4"/>
    <s v="55E8G"/>
    <s v="Open Cell"/>
    <n v="50"/>
    <s v="3840 x 2160"/>
    <n v="400000"/>
    <s v="POB"/>
    <s v="PCB"/>
    <n v="1800"/>
    <n v="180"/>
    <n v="1.0806549E-2"/>
    <n v="0.54032745000000004"/>
    <n v="7.4477837834492581E-3"/>
    <n v="2.8646000089200003E-2"/>
  </r>
  <r>
    <x v="3"/>
    <x v="3"/>
    <x v="1"/>
    <x v="4"/>
    <s v="55E8G"/>
    <s v="Open Cell"/>
    <n v="55"/>
    <s v="3840 x 2160"/>
    <n v="400000"/>
    <s v="POB"/>
    <s v="PCB"/>
    <n v="2000"/>
    <n v="200"/>
    <n v="0.12994542100000001"/>
    <n v="7.1469981550000004"/>
    <n v="0.10836433843045702"/>
    <n v="0.34445932198680007"/>
  </r>
  <r>
    <x v="3"/>
    <x v="3"/>
    <x v="1"/>
    <x v="4"/>
    <m/>
    <s v="Open Cell"/>
    <n v="85"/>
    <s v="7680 x 4320"/>
    <n v="400000"/>
    <s v="COB"/>
    <s v="PCB"/>
    <n v="21060"/>
    <n v="2340"/>
    <n v="5.6194060000000004E-3"/>
    <n v="0.47764951000000005"/>
    <n v="1.119253050548482E-2"/>
    <n v="1.4895921424800002E-2"/>
  </r>
  <r>
    <x v="3"/>
    <x v="3"/>
    <x v="1"/>
    <x v="4"/>
    <m/>
    <s v="Open Cell"/>
    <n v="98"/>
    <s v="3840 x 2160"/>
    <m/>
    <s v="POB"/>
    <s v="PCB"/>
    <n v="6480"/>
    <n v="1620"/>
    <n v="4.1497149999999997E-2"/>
    <n v="4.0667206999999994"/>
    <n v="0.10986780461237665"/>
    <n v="0.11000064522"/>
  </r>
  <r>
    <x v="3"/>
    <x v="3"/>
    <x v="1"/>
    <x v="4"/>
    <m/>
    <s v="Open Cell"/>
    <n v="100"/>
    <s v="3840 x 2160"/>
    <m/>
    <s v="POB"/>
    <s v="PCB"/>
    <n v="6480"/>
    <n v="1620"/>
    <n v="0.108930018"/>
    <n v="10.8930018"/>
    <n v="0.30029465339628253"/>
    <n v="0.28875169171440002"/>
  </r>
  <r>
    <x v="3"/>
    <x v="3"/>
    <x v="1"/>
    <x v="4"/>
    <s v="U8KL 65U8KL"/>
    <s v="Open Cell"/>
    <n v="65"/>
    <s v="3840 x 2160"/>
    <m/>
    <s v="POB"/>
    <s v="PCB"/>
    <n v="6400"/>
    <n v="1600"/>
    <n v="0.67368829600000002"/>
    <n v="43.789739240000003"/>
    <n v="0.78466763576621312"/>
    <n v="1.7858129350368002"/>
  </r>
  <r>
    <x v="3"/>
    <x v="3"/>
    <x v="1"/>
    <x v="4"/>
    <s v="U8KL 75U8KL"/>
    <s v="Open Cell"/>
    <n v="75"/>
    <s v="3840 x 2160"/>
    <m/>
    <s v="POB"/>
    <s v="PCB"/>
    <n v="8000"/>
    <n v="2000"/>
    <n v="0.47495451799999999"/>
    <n v="35.621588850000002"/>
    <n v="0.73650309209089859"/>
    <n v="1.2590094363144002"/>
  </r>
  <r>
    <x v="3"/>
    <x v="3"/>
    <x v="1"/>
    <x v="4"/>
    <s v="U8KL 85 U8KL"/>
    <s v="Open Cell"/>
    <n v="85"/>
    <s v="3840 x 2160"/>
    <m/>
    <s v="POB"/>
    <s v="PCB"/>
    <n v="9600"/>
    <n v="2400"/>
    <n v="0.33172104299999999"/>
    <n v="28.196288655"/>
    <n v="0.66071002755251018"/>
    <n v="0.87932614078440008"/>
  </r>
  <r>
    <x v="3"/>
    <x v="3"/>
    <x v="1"/>
    <x v="14"/>
    <s v="XLED EP1 55"/>
    <s v="Open Cell"/>
    <n v="55"/>
    <s v="3840 x 2160"/>
    <m/>
    <s v="COB"/>
    <s v="PCB"/>
    <n v="8000"/>
    <n v="2000"/>
    <n v="3.7249242000000002E-2"/>
    <n v="2.0487083100000003"/>
    <n v="3.1062960397550243E-2"/>
    <n v="9.8740290693600019E-2"/>
  </r>
  <r>
    <x v="3"/>
    <x v="3"/>
    <x v="1"/>
    <x v="14"/>
    <s v="XLED EP1 60"/>
    <s v="Open Cell"/>
    <n v="60"/>
    <s v="3840 x 2160"/>
    <m/>
    <s v="COB"/>
    <s v="PCB"/>
    <n v="8000"/>
    <n v="2000"/>
    <n v="3.5755000000000001E-3"/>
    <n v="0.21453"/>
    <n v="3.5484550453175074E-3"/>
    <n v="9.4779354000000017E-3"/>
  </r>
  <r>
    <x v="3"/>
    <x v="3"/>
    <x v="1"/>
    <x v="14"/>
    <s v="XLED EP1 65"/>
    <s v="Open Cell"/>
    <n v="65"/>
    <s v="3840 x 2160"/>
    <m/>
    <s v="COB"/>
    <s v="PCB"/>
    <n v="8000"/>
    <n v="2000"/>
    <n v="1.1153425999999999E-2"/>
    <n v="0.72497268999999998"/>
    <n v="1.2990774015336925E-2"/>
    <n v="2.9565501640800001E-2"/>
  </r>
  <r>
    <x v="3"/>
    <x v="3"/>
    <x v="1"/>
    <x v="14"/>
    <s v="XLED EP1 70"/>
    <s v="Open Cell"/>
    <n v="70"/>
    <s v="3840 x 2160"/>
    <m/>
    <s v="COB"/>
    <s v="PCB"/>
    <n v="8000"/>
    <n v="2000"/>
    <n v="3.5755000000000001E-3"/>
    <n v="0.25028500000000004"/>
    <n v="4.8298415894599406E-3"/>
    <n v="9.4779354000000017E-3"/>
  </r>
  <r>
    <x v="3"/>
    <x v="3"/>
    <x v="1"/>
    <x v="14"/>
    <s v="XLED EP1 75"/>
    <s v="Open Cell"/>
    <n v="75"/>
    <s v="3840 x 2160"/>
    <m/>
    <s v="COB"/>
    <s v="PCB"/>
    <n v="8000"/>
    <n v="2000"/>
    <n v="1.2274110000000001E-3"/>
    <n v="9.2055825000000008E-2"/>
    <n v="1.9033232920344216E-3"/>
    <n v="3.2536210788000008E-3"/>
  </r>
  <r>
    <x v="3"/>
    <x v="3"/>
    <x v="1"/>
    <x v="14"/>
    <s v="XLED DX1"/>
    <s v="Open Cell"/>
    <n v="65"/>
    <s v="7680 x 4320"/>
    <n v="1000000"/>
    <s v="COB"/>
    <s v="PCB"/>
    <n v="12096"/>
    <n v="1344"/>
    <n v="9.2792240000000008E-3"/>
    <n v="0.60314956000000008"/>
    <n v="1.0807827300928951E-2"/>
    <n v="2.4597366979200005E-2"/>
  </r>
  <r>
    <x v="3"/>
    <x v="3"/>
    <x v="1"/>
    <x v="14"/>
    <s v="XLED DX1"/>
    <s v="Open Cell"/>
    <n v="75"/>
    <s v="7680 x 4320"/>
    <n v="1000000"/>
    <s v="COB"/>
    <s v="PCB"/>
    <n v="17279.640575999994"/>
    <n v="1919.9600639999994"/>
    <n v="7.4923849999999998E-3"/>
    <n v="0.56192887499999999"/>
    <n v="1.1618301354142433E-2"/>
    <n v="1.9860814158000003E-2"/>
  </r>
  <r>
    <x v="3"/>
    <x v="3"/>
    <x v="1"/>
    <x v="14"/>
    <s v="XLED DX1"/>
    <s v="Open Cell"/>
    <n v="85"/>
    <s v="7680 x 4320"/>
    <n v="1000000"/>
    <s v="COB"/>
    <s v="PCB"/>
    <n v="21060"/>
    <n v="2340"/>
    <n v="3.5121290000000001E-3"/>
    <n v="0.29853096500000004"/>
    <n v="6.9953320638690081E-3"/>
    <n v="9.3099515532000018E-3"/>
  </r>
  <r>
    <x v="3"/>
    <x v="3"/>
    <x v="1"/>
    <x v="8"/>
    <s v="5 SE"/>
    <m/>
    <n v="65"/>
    <s v="3840 x 2160"/>
    <n v="1000000"/>
    <s v="COB"/>
    <s v="PCB"/>
    <n v="37440"/>
    <n v="2340"/>
    <n v="9.9900549999999994E-3"/>
    <n v="0.64935357500000002"/>
    <n v="1.1635756305352877E-2"/>
    <n v="2.6481637794E-2"/>
  </r>
  <r>
    <x v="3"/>
    <x v="3"/>
    <x v="1"/>
    <x v="8"/>
    <s v="S6 Pro"/>
    <s v="BOE"/>
    <n v="65"/>
    <s v="3840 x 2160"/>
    <n v="1000000"/>
    <s v="POB"/>
    <s v="PCB"/>
    <n v="3696"/>
    <n v="231"/>
    <n v="5.9171859999999996E-3"/>
    <n v="0.38461708999999999"/>
    <n v="6.8919474727061831E-3"/>
    <n v="1.5685276648800001E-2"/>
  </r>
  <r>
    <x v="3"/>
    <x v="3"/>
    <x v="1"/>
    <x v="8"/>
    <s v="S6 Pro"/>
    <s v="BOE"/>
    <n v="75"/>
    <s v="3840 x 2160"/>
    <n v="1000000"/>
    <s v="POB"/>
    <s v="PCB"/>
    <n v="4992"/>
    <n v="312"/>
    <n v="2.3976131000000001E-2"/>
    <n v="1.798209825"/>
    <n v="3.7179338123227303E-2"/>
    <n v="6.3555928054800009E-2"/>
  </r>
  <r>
    <x v="3"/>
    <x v="3"/>
    <x v="1"/>
    <x v="8"/>
    <s v="S6 Pro"/>
    <s v="BOE"/>
    <n v="98"/>
    <s v="3840 x 2160"/>
    <n v="1000000"/>
    <s v="POB"/>
    <s v="PCB"/>
    <n v="16080"/>
    <n v="1005"/>
    <n v="1.5017101E-2"/>
    <n v="1.471675898"/>
    <n v="3.975925861203302E-2"/>
    <n v="3.98073313308E-2"/>
  </r>
  <r>
    <x v="3"/>
    <x v="3"/>
    <x v="1"/>
    <x v="32"/>
    <m/>
    <m/>
    <n v="65"/>
    <s v="3840 x 2160"/>
    <m/>
    <s v="POB"/>
    <s v="PCB"/>
    <n v="8640"/>
    <n v="540"/>
    <n v="4.6107939999999997E-3"/>
    <n v="0.29970160999999995"/>
    <n v="5.3703483472496618E-3"/>
    <n v="1.2222292735200001E-2"/>
  </r>
  <r>
    <x v="3"/>
    <x v="3"/>
    <x v="1"/>
    <x v="32"/>
    <m/>
    <m/>
    <n v="75"/>
    <s v="3840 x 2160"/>
    <m/>
    <s v="POB"/>
    <s v="PCB"/>
    <n v="4096"/>
    <n v="1024"/>
    <n v="2.1858580000000002E-3"/>
    <n v="0.16393935000000001"/>
    <n v="3.3895691373792289E-3"/>
    <n v="5.794272386400001E-3"/>
  </r>
  <r>
    <x v="3"/>
    <x v="3"/>
    <x v="1"/>
    <x v="32"/>
    <m/>
    <m/>
    <n v="85"/>
    <s v="3840 x 2160"/>
    <m/>
    <s v="POB"/>
    <s v="PCB"/>
    <n v="9600"/>
    <n v="2400"/>
    <n v="1.28078E-4"/>
    <n v="1.088663E-2"/>
    <n v="2.5510114807178631E-4"/>
    <n v="3.3950916240000001E-4"/>
  </r>
  <r>
    <x v="3"/>
    <x v="3"/>
    <x v="1"/>
    <x v="33"/>
    <m/>
    <m/>
    <n v="75"/>
    <s v="3840 x 2160"/>
    <m/>
    <s v="POB"/>
    <s v="PCB"/>
    <n v="4096"/>
    <n v="1024"/>
    <n v="1.639394E-3"/>
    <n v="0.12295455"/>
    <n v="2.5421776283750743E-3"/>
    <n v="4.3457056152000004E-3"/>
  </r>
  <r>
    <x v="3"/>
    <x v="3"/>
    <x v="1"/>
    <x v="33"/>
    <m/>
    <m/>
    <n v="85"/>
    <s v="3840 x 2160"/>
    <m/>
    <s v="POB"/>
    <s v="PCB"/>
    <n v="9600"/>
    <n v="2400"/>
    <n v="1.2807762E-2"/>
    <n v="1.08865977"/>
    <n v="2.5510039120147085E-2"/>
    <n v="3.3950815509600003E-2"/>
  </r>
  <r>
    <x v="3"/>
    <x v="3"/>
    <x v="1"/>
    <x v="21"/>
    <m/>
    <m/>
    <n v="55"/>
    <s v="3840 x 2160"/>
    <m/>
    <s v="POB"/>
    <s v="PCB"/>
    <n v="6528"/>
    <n v="408"/>
    <n v="8.7092799999999998E-4"/>
    <n v="4.7901039999999999E-2"/>
    <n v="7.2628597309759048E-4"/>
    <n v="2.3086559424000002E-3"/>
  </r>
  <r>
    <x v="3"/>
    <x v="3"/>
    <x v="1"/>
    <x v="21"/>
    <m/>
    <m/>
    <n v="65"/>
    <s v="3840 x 2160"/>
    <m/>
    <s v="COB"/>
    <s v="PCB"/>
    <n v="8512"/>
    <n v="532"/>
    <n v="0.17261448200000001"/>
    <n v="11.219941330000001"/>
    <n v="0.20104994890685998"/>
    <n v="0.4575664688856001"/>
  </r>
  <r>
    <x v="3"/>
    <x v="3"/>
    <x v="1"/>
    <x v="21"/>
    <m/>
    <m/>
    <n v="75"/>
    <s v="3840 x 2160"/>
    <m/>
    <s v="COB"/>
    <s v="PCB"/>
    <n v="16384"/>
    <n v="1024"/>
    <n v="0.37596759200000002"/>
    <n v="28.197569400000003"/>
    <n v="0.58300591644012822"/>
    <n v="0.99661489287360017"/>
  </r>
  <r>
    <x v="3"/>
    <x v="3"/>
    <x v="1"/>
    <x v="21"/>
    <m/>
    <m/>
    <n v="85"/>
    <s v="3840 x 2160"/>
    <m/>
    <s v="COB"/>
    <s v="PCB"/>
    <n v="14400"/>
    <n v="900"/>
    <n v="0.40920800499999999"/>
    <n v="34.782680424999995"/>
    <n v="0.81504576801375161"/>
    <n v="1.084728579654"/>
  </r>
  <r>
    <x v="3"/>
    <x v="3"/>
    <x v="1"/>
    <x v="21"/>
    <m/>
    <m/>
    <n v="86"/>
    <s v="3840 x 2160"/>
    <m/>
    <s v="COB"/>
    <s v="PCB"/>
    <n v="16000"/>
    <n v="1000"/>
    <n v="6.4038810000000002E-3"/>
    <n v="0.55073376600000001"/>
    <n v="1.3056903068000546E-2"/>
    <n v="1.6975407754800002E-2"/>
  </r>
  <r>
    <x v="3"/>
    <x v="3"/>
    <x v="1"/>
    <x v="21"/>
    <m/>
    <m/>
    <n v="98"/>
    <s v="3840 x 2160"/>
    <m/>
    <s v="COB"/>
    <s v="PCB"/>
    <n v="17472"/>
    <n v="1092"/>
    <n v="2.3310129999999998E-3"/>
    <n v="0.22843927399999997"/>
    <n v="6.171587225457892E-3"/>
    <n v="6.1790492604E-3"/>
  </r>
  <r>
    <x v="3"/>
    <x v="3"/>
    <x v="1"/>
    <x v="17"/>
    <m/>
    <s v="Open Cell"/>
    <n v="55"/>
    <s v="3840 x 2160"/>
    <n v="1000000"/>
    <s v="POB"/>
    <s v="PCB"/>
    <n v="6804.6390532544374"/>
    <n v="567.05325443786978"/>
    <n v="8.1024310000000002E-2"/>
    <n v="4.4563370500000001"/>
    <n v="6.7567950316112055E-2"/>
    <n v="0.21477924094800002"/>
  </r>
  <r>
    <x v="3"/>
    <x v="3"/>
    <x v="1"/>
    <x v="17"/>
    <m/>
    <s v="Open Cell"/>
    <n v="65"/>
    <s v="3840 x 2160"/>
    <n v="1000000"/>
    <s v="POB"/>
    <s v="PCB"/>
    <n v="9504"/>
    <n v="792"/>
    <n v="0.15843266"/>
    <n v="10.298122900000001"/>
    <n v="0.18453189923066776"/>
    <n v="0.41997329512800002"/>
  </r>
  <r>
    <x v="3"/>
    <x v="3"/>
    <x v="1"/>
    <x v="17"/>
    <m/>
    <s v="Open Cell"/>
    <n v="75"/>
    <s v="3840 x 2160"/>
    <n v="1000000"/>
    <s v="COB"/>
    <s v="PCB"/>
    <n v="13685.759999999997"/>
    <n v="1140.4799999999998"/>
    <n v="0.130367446"/>
    <n v="9.777558449999999"/>
    <n v="0.20215836137596913"/>
    <n v="0.34557802585680003"/>
  </r>
  <r>
    <x v="4"/>
    <x v="0"/>
    <x v="3"/>
    <x v="0"/>
    <s v="iPad Pro"/>
    <s v="LGD/Sharp"/>
    <n v="12.9"/>
    <s v="2732 x 2048"/>
    <n v="1000000"/>
    <s v="COB"/>
    <s v="FPC"/>
    <n v="10384"/>
    <n v="2596"/>
    <n v="2.5383111110000001"/>
    <n v="32.744213331899999"/>
    <n v="0.13078969669637139"/>
    <n v="6.3248417874564717"/>
  </r>
  <r>
    <x v="4"/>
    <x v="0"/>
    <x v="2"/>
    <x v="3"/>
    <s v="Creator Z16"/>
    <s v="AUO"/>
    <n v="16"/>
    <s v="2560 x 1600"/>
    <n v="1000000"/>
    <s v="COB"/>
    <s v="FPC"/>
    <n v="4000"/>
    <n v="1152"/>
    <n v="0.104575163"/>
    <n v="1.673202608"/>
    <n v="7.7625772194321258E-3"/>
    <n v="0.26057537155557597"/>
  </r>
  <r>
    <x v="4"/>
    <x v="0"/>
    <x v="2"/>
    <x v="3"/>
    <s v="Creator 17&quot;"/>
    <s v="AUO"/>
    <n v="17.3"/>
    <s v="3840 x 2160"/>
    <n v="1000000"/>
    <s v="COB"/>
    <s v="FPC"/>
    <n v="10000"/>
    <n v="240"/>
    <n v="6.5359476999999999E-2"/>
    <n v="1.1307189521000001"/>
    <n v="5.3926321810613817E-3"/>
    <n v="0.16285960753370399"/>
  </r>
  <r>
    <x v="4"/>
    <x v="0"/>
    <x v="2"/>
    <x v="3"/>
    <s v="Titan GT77 HX 13V"/>
    <s v="AUO"/>
    <n v="17.3"/>
    <s v="3840 x 2160"/>
    <n v="1000000"/>
    <s v="COB"/>
    <s v="FPC"/>
    <n v="4032"/>
    <n v="1008"/>
    <n v="0.105411765"/>
    <n v="1.8236235345000003"/>
    <n v="8.6972372224073929E-3"/>
    <n v="0.26265997626227999"/>
  </r>
  <r>
    <x v="4"/>
    <x v="0"/>
    <x v="2"/>
    <x v="3"/>
    <s v="Titan 18X / Raider 18HX / Stealth 18 AI Studio"/>
    <m/>
    <n v="18"/>
    <s v="3840 x 2400"/>
    <n v="1000000"/>
    <s v="COB"/>
    <s v="FPC"/>
    <n v="4000"/>
    <n v="1000"/>
    <n v="5.2287581999999999E-2"/>
    <n v="0.94117647599999998"/>
    <n v="4.9122559436453397E-3"/>
    <n v="0.130287687023664"/>
  </r>
  <r>
    <x v="4"/>
    <x v="0"/>
    <x v="2"/>
    <x v="0"/>
    <s v="Macbook"/>
    <s v="LGD/Sharp"/>
    <n v="14.2"/>
    <s v="3024 x 1964"/>
    <n v="1000000"/>
    <s v="COB"/>
    <s v="FPC"/>
    <n v="10384"/>
    <n v="2596"/>
    <n v="13.573856209000001"/>
    <n v="192.74875816779999"/>
    <n v="0.80661213305177193"/>
    <n v="33.82268335648817"/>
  </r>
  <r>
    <x v="4"/>
    <x v="0"/>
    <x v="2"/>
    <x v="0"/>
    <s v="Macbook Pro"/>
    <s v="LGD/Sharp"/>
    <n v="16.2"/>
    <s v="3456 x 2234"/>
    <n v="1000000"/>
    <s v="COB"/>
    <s v="FPC"/>
    <n v="10384"/>
    <n v="2596"/>
    <n v="8.1443137249999999"/>
    <n v="131.93788234499999"/>
    <n v="0.62868276889973751"/>
    <n v="20.293610012896199"/>
  </r>
  <r>
    <x v="4"/>
    <x v="0"/>
    <x v="2"/>
    <x v="13"/>
    <s v="AERO 16"/>
    <s v="AUO"/>
    <n v="16"/>
    <s v="2560 x 1600"/>
    <n v="1000000"/>
    <s v="COB"/>
    <s v="FPC"/>
    <n v="4000"/>
    <n v="1152"/>
    <n v="7.8431372999999999E-2"/>
    <n v="1.254901968"/>
    <n v="5.8219329702463279E-3"/>
    <n v="0.195431530535496"/>
  </r>
  <r>
    <x v="4"/>
    <x v="0"/>
    <x v="2"/>
    <x v="13"/>
    <s v="AERO 17"/>
    <s v="AUO"/>
    <n v="17.3"/>
    <s v="3840 x 2160"/>
    <n v="1000000"/>
    <s v="COB"/>
    <s v="FPC"/>
    <n v="4000"/>
    <n v="1152"/>
    <n v="0.104575163"/>
    <n v="1.8091503199000001"/>
    <n v="8.6282114731967563E-3"/>
    <n v="0.26057537155557597"/>
  </r>
  <r>
    <x v="4"/>
    <x v="0"/>
    <x v="2"/>
    <x v="7"/>
    <s v="PREDATOR HELIOS 500"/>
    <s v="AUO"/>
    <n v="17.3"/>
    <s v="3840 x 2160"/>
    <n v="1000000"/>
    <s v="COB"/>
    <s v="FPC"/>
    <n v="4000"/>
    <n v="1152"/>
    <n v="7.8431372999999999E-2"/>
    <n v="1.3568627529000001"/>
    <n v="6.471158666778022E-3"/>
    <n v="0.195431530535496"/>
  </r>
  <r>
    <x v="4"/>
    <x v="0"/>
    <x v="2"/>
    <x v="7"/>
    <s v="PREDATOR HELIOS 500"/>
    <s v="AUO"/>
    <n v="16"/>
    <s v="2560 x 1600"/>
    <n v="1000000"/>
    <s v="COB"/>
    <s v="FPC"/>
    <n v="4000"/>
    <n v="1152"/>
    <n v="0.209150327"/>
    <n v="3.346405232"/>
    <n v="1.5525154513093897E-2"/>
    <n v="0.52115074560290398"/>
  </r>
  <r>
    <x v="4"/>
    <x v="0"/>
    <x v="2"/>
    <x v="7"/>
    <s v="PREDATOR HELIOS 500"/>
    <s v="AUO"/>
    <n v="18"/>
    <s v="2560 x 1600"/>
    <n v="1000000"/>
    <s v="COB"/>
    <s v="FPC"/>
    <n v="4000"/>
    <n v="1152"/>
    <n v="0.130718954"/>
    <n v="2.352941172"/>
    <n v="1.2280639765166454E-2"/>
    <n v="0.32571921506740797"/>
  </r>
  <r>
    <x v="4"/>
    <x v="0"/>
    <x v="2"/>
    <x v="7"/>
    <s v="Predator Triton 17 X (PTX17-71) "/>
    <s v="AUO"/>
    <n v="17"/>
    <s v="2560 x 1600"/>
    <n v="1000000"/>
    <s v="COB"/>
    <s v="FPC"/>
    <n v="4000"/>
    <n v="1152"/>
    <n v="0.104575163"/>
    <n v="1.777777771"/>
    <n v="8.7632219391245453E-3"/>
    <n v="0.26057537155557597"/>
  </r>
  <r>
    <x v="4"/>
    <x v="0"/>
    <x v="2"/>
    <x v="7"/>
    <s v="Predator Triton 14 (PT14-51)"/>
    <s v="AUO"/>
    <n v="14"/>
    <s v="2560 x 1600"/>
    <n v="1000000"/>
    <s v="COB"/>
    <s v="FPC"/>
    <n v="4000"/>
    <n v="1152"/>
    <n v="0.156862745"/>
    <n v="2.19607843"/>
    <n v="8.9148348038576158E-3"/>
    <n v="0.39086305857923997"/>
  </r>
  <r>
    <x v="4"/>
    <x v="0"/>
    <x v="2"/>
    <x v="2"/>
    <s v="ROG Flow X16"/>
    <s v="AUO"/>
    <n v="16.2"/>
    <s v="2560 x 1600"/>
    <n v="1000000"/>
    <s v="COB"/>
    <s v="FPC"/>
    <n v="4000"/>
    <n v="512"/>
    <n v="0.209150327"/>
    <n v="3.3882352973999996"/>
    <n v="1.5915709181313912E-2"/>
    <n v="0.52115074560290398"/>
  </r>
  <r>
    <x v="4"/>
    <x v="0"/>
    <x v="2"/>
    <x v="2"/>
    <s v="ROG Zephyrus Duo 16"/>
    <s v="AUO"/>
    <n v="16.2"/>
    <s v="3456 x 2234"/>
    <n v="1000000"/>
    <s v="COB"/>
    <s v="FPC"/>
    <n v="4000"/>
    <n v="512"/>
    <n v="7.8431372999999999E-2"/>
    <n v="1.2705882425999999"/>
    <n v="6.054341029974028E-3"/>
    <n v="0.195431530535496"/>
  </r>
  <r>
    <x v="4"/>
    <x v="0"/>
    <x v="2"/>
    <x v="2"/>
    <s v="Strix Scar 18"/>
    <s v="AUO"/>
    <n v="18"/>
    <s v="2560 x 1600"/>
    <n v="1000000"/>
    <s v="COB"/>
    <s v="FPC"/>
    <n v="9216"/>
    <n v="2304"/>
    <n v="0.120470588"/>
    <n v="2.168470584"/>
    <n v="1.1317837606976144E-2"/>
    <n v="0.30018282859017603"/>
  </r>
  <r>
    <x v="4"/>
    <x v="0"/>
    <x v="2"/>
    <x v="22"/>
    <s v="Legion 7i &amp; 7"/>
    <m/>
    <n v="16.2"/>
    <s v="2560 x 1600"/>
    <n v="1000000"/>
    <s v="COB"/>
    <s v="FPC"/>
    <n v="4000"/>
    <n v="512"/>
    <n v="0.41830065399999999"/>
    <n v="6.7764705947999992"/>
    <n v="3.1831418362627824E-2"/>
    <n v="1.042301491205808"/>
  </r>
  <r>
    <x v="4"/>
    <x v="0"/>
    <x v="2"/>
    <x v="22"/>
    <s v="Slim Pro 9i"/>
    <s v="CSOT"/>
    <n v="16"/>
    <s v="3200 x 2000"/>
    <n v="1000000"/>
    <s v="COB"/>
    <s v="FPC"/>
    <n v="4000"/>
    <n v="1000"/>
    <n v="0.156862745"/>
    <n v="2.50980392"/>
    <n v="1.1643865866263011E-2"/>
    <n v="0.39086305857923997"/>
  </r>
  <r>
    <x v="4"/>
    <x v="0"/>
    <x v="2"/>
    <x v="22"/>
    <s v="Slim Pro 9i"/>
    <s v="CSOT"/>
    <n v="14.5"/>
    <s v="3072 x 1920"/>
    <n v="1000000"/>
    <s v="COB"/>
    <s v="FPC"/>
    <n v="4000"/>
    <n v="1000"/>
    <n v="0.261437908"/>
    <n v="3.7908496659999997"/>
    <n v="1.5938299448310159E-2"/>
    <n v="0.65143843013481595"/>
  </r>
  <r>
    <x v="4"/>
    <x v="0"/>
    <x v="2"/>
    <x v="22"/>
    <s v="Yoga Pro 9i"/>
    <s v="CSOT"/>
    <n v="16"/>
    <s v="3200 x 2000"/>
    <n v="1000000"/>
    <s v="COB"/>
    <s v="FPC"/>
    <n v="6144"/>
    <n v="1536"/>
    <n v="0.160627451"/>
    <n v="2.5700392160000001"/>
    <n v="1.1923318655960882E-2"/>
    <n v="0.40024377228415203"/>
  </r>
  <r>
    <x v="4"/>
    <x v="0"/>
    <x v="2"/>
    <x v="24"/>
    <s v="911Zero"/>
    <s v="BOE"/>
    <n v="15.6"/>
    <s v="3840 x 2160"/>
    <n v="1000000"/>
    <s v="COB"/>
    <s v="FPC"/>
    <n v="10000"/>
    <n v="1152"/>
    <n v="0.261437908"/>
    <n v="4.0784313648000001"/>
    <n v="1.7539523105791675E-2"/>
    <n v="0.65143843013481595"/>
  </r>
  <r>
    <x v="4"/>
    <x v="0"/>
    <x v="2"/>
    <x v="28"/>
    <s v="Blade 16"/>
    <s v="BOE"/>
    <n v="16"/>
    <s v="3840 x 2400"/>
    <n v="1000000"/>
    <s v="COB"/>
    <s v="FPC"/>
    <n v="10000"/>
    <n v="2596"/>
    <n v="0.52287581699999996"/>
    <n v="8.3660130719999994"/>
    <n v="3.8812886245619918E-2"/>
    <n v="1.3028768627613838"/>
  </r>
  <r>
    <x v="4"/>
    <x v="0"/>
    <x v="2"/>
    <x v="28"/>
    <s v="Blade 18"/>
    <s v="BOE"/>
    <n v="18"/>
    <s v="2560 x 1600"/>
    <n v="1000000"/>
    <s v="COB"/>
    <s v="FPC"/>
    <n v="8000"/>
    <n v="2000"/>
    <n v="5.2287581999999999E-2"/>
    <n v="0.94117647599999998"/>
    <n v="4.9122559436453397E-3"/>
    <n v="0.130287687023664"/>
  </r>
  <r>
    <x v="4"/>
    <x v="0"/>
    <x v="2"/>
    <x v="30"/>
    <s v="OMEN Transcend 16"/>
    <s v="AUO"/>
    <n v="16.100000000000001"/>
    <s v="2560 x 1440"/>
    <n v="1000000"/>
    <s v="COB"/>
    <s v="FPC"/>
    <n v="4000"/>
    <n v="1000"/>
    <n v="0.261437908"/>
    <n v="4.2091503187999999"/>
    <n v="1.8681869593410016E-2"/>
    <n v="0.65143843013481595"/>
  </r>
  <r>
    <x v="4"/>
    <x v="0"/>
    <x v="0"/>
    <x v="0"/>
    <s v="XDR"/>
    <s v="LGD"/>
    <n v="31.5"/>
    <s v="6016 x 3384"/>
    <n v="1000000"/>
    <s v="POB"/>
    <s v="PCB"/>
    <n v="576"/>
    <n v="576"/>
    <n v="3.7647100000000002E-4"/>
    <n v="1.1858836500000001E-2"/>
    <n v="1.029799459761372E-4"/>
    <n v="9.3807236719200009E-4"/>
  </r>
  <r>
    <x v="4"/>
    <x v="0"/>
    <x v="0"/>
    <x v="2"/>
    <s v="PA32UCX"/>
    <s v="AUO"/>
    <n v="31.5"/>
    <s v="3840 x 2160"/>
    <n v="1000000"/>
    <s v="POB"/>
    <s v="PCB"/>
    <n v="5000"/>
    <n v="1152"/>
    <n v="0.130718954"/>
    <n v="4.1176470509999996"/>
    <n v="3.5756886509125972E-2"/>
    <n v="0.32571921506740797"/>
  </r>
  <r>
    <x v="4"/>
    <x v="0"/>
    <x v="0"/>
    <x v="2"/>
    <s v="PG32UQX"/>
    <s v="AUO"/>
    <n v="31.5"/>
    <s v="3840 x 2160"/>
    <n v="1000000"/>
    <s v="POB"/>
    <s v="PCB"/>
    <n v="4608"/>
    <n v="576"/>
    <n v="0.120470588"/>
    <n v="3.7948235220000002"/>
    <n v="3.2953546605059843E-2"/>
    <n v="0.30018282859017603"/>
  </r>
  <r>
    <x v="4"/>
    <x v="0"/>
    <x v="0"/>
    <x v="2"/>
    <s v="PG32UQXE"/>
    <s v="AUO"/>
    <n v="31.5"/>
    <s v="3840 x 2160"/>
    <n v="1000000"/>
    <s v="POB"/>
    <s v="PCB"/>
    <n v="4608"/>
    <n v="576"/>
    <n v="9.0352941000000006E-2"/>
    <n v="2.8461176415000002"/>
    <n v="2.471515995379488E-2"/>
    <n v="0.22513712144263201"/>
  </r>
  <r>
    <x v="4"/>
    <x v="0"/>
    <x v="0"/>
    <x v="2"/>
    <s v="PA27UCX-K"/>
    <s v="AUO"/>
    <n v="27"/>
    <s v="3440 x 1440"/>
    <n v="1000000"/>
    <s v="POB"/>
    <s v="PCB"/>
    <n v="2304"/>
    <n v="576"/>
    <n v="4.5176471000000003E-2"/>
    <n v="1.2197647170000001"/>
    <n v="7.5681285199827473E-3"/>
    <n v="0.112568561967192"/>
  </r>
  <r>
    <x v="4"/>
    <x v="0"/>
    <x v="0"/>
    <x v="7"/>
    <s v="X32 (Predator)"/>
    <s v="AUO"/>
    <n v="31.5"/>
    <s v="3840 x 2160"/>
    <n v="1000000"/>
    <s v="POB"/>
    <s v="PCB"/>
    <n v="2304"/>
    <n v="1152"/>
    <n v="6.0235294000000002E-2"/>
    <n v="1.8974117610000001"/>
    <n v="1.6476773302529921E-2"/>
    <n v="0.15009141429508802"/>
  </r>
  <r>
    <x v="4"/>
    <x v="0"/>
    <x v="0"/>
    <x v="7"/>
    <s v="X27S"/>
    <s v="AUO"/>
    <n v="27"/>
    <s v="3840 x 2160"/>
    <n v="1000000"/>
    <s v="POB"/>
    <s v="PCB"/>
    <n v="2304"/>
    <n v="512"/>
    <n v="4.5176471000000003E-2"/>
    <n v="1.2197647170000001"/>
    <n v="9.0790384508577793E-3"/>
    <n v="0.112568561967192"/>
  </r>
  <r>
    <x v="4"/>
    <x v="0"/>
    <x v="0"/>
    <x v="7"/>
    <s v="Predator X32"/>
    <s v="AUO"/>
    <n v="31.5"/>
    <s v="3840 x 2160"/>
    <n v="1000000"/>
    <s v="POB"/>
    <s v="PCB"/>
    <n v="2304"/>
    <n v="576"/>
    <n v="3.6141175999999997E-2"/>
    <n v="1.1384470439999999"/>
    <n v="9.8860638721018773E-3"/>
    <n v="9.0054847580351996E-2"/>
  </r>
  <r>
    <x v="4"/>
    <x v="0"/>
    <x v="0"/>
    <x v="7"/>
    <s v="X32 S/FP"/>
    <s v="AUO"/>
    <n v="31.5"/>
    <s v="3840 x 2160"/>
    <n v="1000000"/>
    <s v="POB"/>
    <s v="PCB"/>
    <n v="2304"/>
    <n v="576"/>
    <n v="4.5176471000000003E-2"/>
    <n v="1.4230588365000001"/>
    <n v="1.235758011366753E-2"/>
    <n v="0.112568561967192"/>
  </r>
  <r>
    <x v="4"/>
    <x v="0"/>
    <x v="0"/>
    <x v="7"/>
    <s v="Predator X32Q FS"/>
    <s v="AUO"/>
    <n v="31.5"/>
    <s v="3440 x 1440"/>
    <n v="1000000"/>
    <s v="POB"/>
    <s v="PCB"/>
    <n v="2304"/>
    <n v="1152"/>
    <n v="1.5058824E-2"/>
    <n v="0.47435295599999999"/>
    <n v="3.4336880156279142E-3"/>
    <n v="3.7522854819647997E-2"/>
  </r>
  <r>
    <x v="4"/>
    <x v="0"/>
    <x v="0"/>
    <x v="7"/>
    <s v="Predator X34 V3"/>
    <s v="AUO"/>
    <n v="34"/>
    <s v="3440 x 1440"/>
    <n v="1000000"/>
    <s v="POB"/>
    <s v="PCB"/>
    <n v="9216"/>
    <n v="2304"/>
    <n v="2.4094118000000001E-2"/>
    <n v="0.81920001200000003"/>
    <n v="6.400553538190688E-3"/>
    <n v="6.0036566714735999E-2"/>
  </r>
  <r>
    <x v="4"/>
    <x v="0"/>
    <x v="0"/>
    <x v="7"/>
    <s v="Predator Z57"/>
    <s v="AUO"/>
    <n v="57"/>
    <s v="7680 x 2160"/>
    <n v="1000000"/>
    <s v="POB"/>
    <s v="PCB"/>
    <n v="9216"/>
    <n v="2304"/>
    <n v="2.4094118000000001E-2"/>
    <n v="1.3733647260000001"/>
    <n v="1.3163106262855242E-2"/>
    <n v="6.0036566714735999E-2"/>
  </r>
  <r>
    <x v="4"/>
    <x v="0"/>
    <x v="0"/>
    <x v="11"/>
    <s v="UltraSharp UP3221Q"/>
    <s v="LGD"/>
    <n v="31.5"/>
    <s v="3840 x 2160"/>
    <n v="1000000"/>
    <s v="POB"/>
    <s v="PCB"/>
    <n v="5000"/>
    <n v="1152"/>
    <n v="9.8039215999999998E-2"/>
    <n v="3.0882353039999999"/>
    <n v="2.6817665018614569E-2"/>
    <n v="0.24428941254643199"/>
  </r>
  <r>
    <x v="4"/>
    <x v="0"/>
    <x v="0"/>
    <x v="10"/>
    <s v="AG274QXM"/>
    <s v="LGD"/>
    <n v="27"/>
    <s v="3840 x 2160"/>
    <n v="80000000"/>
    <s v="POB"/>
    <s v="PCB"/>
    <n v="2304"/>
    <n v="576"/>
    <n v="0.120470588"/>
    <n v="3.2527058760000003"/>
    <n v="2.4210768934329677E-2"/>
    <n v="0.30018282859017603"/>
  </r>
  <r>
    <x v="4"/>
    <x v="0"/>
    <x v="0"/>
    <x v="10"/>
    <s v="AG274QGM"/>
    <s v="LGD"/>
    <n v="27"/>
    <s v="2560 x 1440"/>
    <n v="1000000"/>
    <s v="POB"/>
    <s v="PCB"/>
    <n v="2304"/>
    <n v="576"/>
    <n v="6.6258823999999994E-2"/>
    <n v="1.7889882479999999"/>
    <n v="1.33159230344623E-2"/>
    <n v="0.16510055721964798"/>
  </r>
  <r>
    <x v="4"/>
    <x v="0"/>
    <x v="0"/>
    <x v="10"/>
    <s v="AG274QZM"/>
    <s v="LGD"/>
    <n v="27"/>
    <s v="2560 x 1440"/>
    <n v="1000000"/>
    <s v="POB"/>
    <s v="PCB"/>
    <n v="2304"/>
    <n v="576"/>
    <n v="9.0352941000000006E-2"/>
    <n v="2.4395294070000002"/>
    <n v="1.8158076700747261E-2"/>
    <n v="0.22513712144263201"/>
  </r>
  <r>
    <x v="4"/>
    <x v="0"/>
    <x v="0"/>
    <x v="10"/>
    <s v="AG3444UXM"/>
    <s v="BOE"/>
    <n v="34"/>
    <s v="3440 x 1440"/>
    <n v="1000000"/>
    <s v="POB"/>
    <s v="PCB"/>
    <n v="4608"/>
    <n v="1152"/>
    <n v="0.21082352900000001"/>
    <n v="7.1679999859999999"/>
    <n v="5.6004842529400634E-2"/>
    <n v="0.52531995003280807"/>
  </r>
  <r>
    <x v="4"/>
    <x v="0"/>
    <x v="0"/>
    <x v="10"/>
    <s v="PD32M"/>
    <s v="AUO"/>
    <n v="31.5"/>
    <s v="3840 x 2160"/>
    <n v="1000000"/>
    <s v="POB"/>
    <s v="PCB"/>
    <n v="2304"/>
    <n v="576"/>
    <n v="6.0235294000000002E-2"/>
    <n v="1.8974117610000001"/>
    <n v="1.6476773302529921E-2"/>
    <n v="0.15009141429508802"/>
  </r>
  <r>
    <x v="4"/>
    <x v="0"/>
    <x v="0"/>
    <x v="12"/>
    <s v="279P2MRX"/>
    <s v="LGD"/>
    <n v="27"/>
    <s v="3840 x 2160"/>
    <n v="80000000"/>
    <s v="POB"/>
    <s v="PCB"/>
    <n v="2304"/>
    <n v="576"/>
    <n v="4.5176471000000003E-2"/>
    <n v="1.2197647170000001"/>
    <n v="9.0790384508577793E-3"/>
    <n v="0.112568561967192"/>
  </r>
  <r>
    <x v="4"/>
    <x v="0"/>
    <x v="0"/>
    <x v="12"/>
    <s v="27B1U7903"/>
    <s v="LGD"/>
    <n v="27"/>
    <s v="3840 x 2160"/>
    <n v="80000000"/>
    <s v="POB"/>
    <s v="PCB"/>
    <n v="2304"/>
    <n v="576"/>
    <n v="4.5176471000000003E-2"/>
    <n v="1.2197647170000001"/>
    <n v="9.0790384508577793E-3"/>
    <n v="0.112568561967192"/>
  </r>
  <r>
    <x v="4"/>
    <x v="0"/>
    <x v="0"/>
    <x v="5"/>
    <s v="Odyssey Neo G7"/>
    <m/>
    <n v="31.5"/>
    <s v="3840 x 2160"/>
    <n v="1000000"/>
    <s v="POB"/>
    <s v="PCB"/>
    <n v="4608"/>
    <n v="1196"/>
    <n v="9.0352941000000006E-2"/>
    <n v="2.8461176415000002"/>
    <n v="2.471515995379488E-2"/>
    <n v="0.22513712144263201"/>
  </r>
  <r>
    <x v="4"/>
    <x v="0"/>
    <x v="0"/>
    <x v="5"/>
    <s v="Odyssey Neo G9"/>
    <s v="CSOT"/>
    <n v="49"/>
    <s v="5120 x 1440"/>
    <n v="1000000"/>
    <s v="POB"/>
    <s v="PCB"/>
    <n v="5000"/>
    <n v="1152"/>
    <n v="9.8039215999999998E-2"/>
    <n v="4.8039215840000002"/>
    <n v="3.9581261601240807E-2"/>
    <n v="0.24428941254643199"/>
  </r>
  <r>
    <x v="4"/>
    <x v="0"/>
    <x v="0"/>
    <x v="5"/>
    <s v="Odyssey Neo G8"/>
    <s v="CSOT"/>
    <n v="31.5"/>
    <s v="3840 x 2160"/>
    <n v="1000000"/>
    <s v="POB"/>
    <s v="PCB"/>
    <n v="5000"/>
    <n v="1152"/>
    <n v="5.2287581999999999E-2"/>
    <n v="1.647058833"/>
    <n v="1.4302754713066461E-2"/>
    <n v="0.130287687023664"/>
  </r>
  <r>
    <x v="4"/>
    <x v="0"/>
    <x v="0"/>
    <x v="19"/>
    <m/>
    <s v="HKC"/>
    <n v="27"/>
    <s v="3840 x 2160"/>
    <s v="TBD"/>
    <s v="POB"/>
    <s v="PCB"/>
    <n v="5000"/>
    <n v="1152"/>
    <n v="0.130718954"/>
    <n v="3.5294117580000002"/>
    <n v="2.6270365598541533E-2"/>
    <n v="0.32571921506740797"/>
  </r>
  <r>
    <x v="4"/>
    <x v="0"/>
    <x v="0"/>
    <x v="19"/>
    <m/>
    <s v="HKC"/>
    <n v="31.5"/>
    <s v="3840 x 2160"/>
    <s v="TBD"/>
    <s v="POB"/>
    <s v="PCB"/>
    <n v="5000"/>
    <n v="1152"/>
    <n v="0.130718954"/>
    <n v="4.1176470509999996"/>
    <n v="3.5756886509125972E-2"/>
    <n v="0.32571921506740797"/>
  </r>
  <r>
    <x v="4"/>
    <x v="0"/>
    <x v="0"/>
    <x v="3"/>
    <s v="MEG271G"/>
    <s v="AUO"/>
    <n v="27"/>
    <s v="3840 x 2160"/>
    <n v="1000000"/>
    <s v="POB"/>
    <s v="PCB"/>
    <n v="2304"/>
    <n v="576"/>
    <n v="6.0235294000000002E-2"/>
    <n v="1.6263529380000001"/>
    <n v="1.2105384467164838E-2"/>
    <n v="0.15009141429508802"/>
  </r>
  <r>
    <x v="4"/>
    <x v="0"/>
    <x v="0"/>
    <x v="20"/>
    <s v="M27P20"/>
    <m/>
    <n v="27"/>
    <s v="3840 x 2160"/>
    <s v="TBD"/>
    <s v="POB"/>
    <s v="PCB"/>
    <n v="5000"/>
    <n v="1152"/>
    <n v="0.130718954"/>
    <n v="3.5294117580000002"/>
    <n v="2.6270365598541533E-2"/>
    <n v="0.32571921506740797"/>
  </r>
  <r>
    <x v="4"/>
    <x v="0"/>
    <x v="0"/>
    <x v="20"/>
    <s v="M32P10"/>
    <m/>
    <n v="31.5"/>
    <s v="3840 x 2160"/>
    <s v="TBD"/>
    <s v="POB"/>
    <s v="PCB"/>
    <n v="5000"/>
    <n v="1152"/>
    <n v="6.5359476999999999E-2"/>
    <n v="2.0588235254999998"/>
    <n v="1.7878443254562986E-2"/>
    <n v="0.16285960753370399"/>
  </r>
  <r>
    <x v="4"/>
    <x v="0"/>
    <x v="0"/>
    <x v="21"/>
    <m/>
    <m/>
    <n v="27"/>
    <s v="3840 x 2160"/>
    <s v="TBD"/>
    <s v="COB"/>
    <s v="PCB"/>
    <n v="5000"/>
    <n v="1152"/>
    <n v="3.2679738999999999E-2"/>
    <n v="0.88235295299999994"/>
    <n v="6.5675915001195311E-3"/>
    <n v="8.1429805012727993E-2"/>
  </r>
  <r>
    <x v="4"/>
    <x v="0"/>
    <x v="0"/>
    <x v="21"/>
    <m/>
    <m/>
    <n v="31.5"/>
    <s v="3840 x 2160"/>
    <s v="TBD"/>
    <s v="COB"/>
    <s v="PCB"/>
    <n v="5000"/>
    <n v="1152"/>
    <n v="3.2679738999999999E-2"/>
    <n v="1.0294117784999999"/>
    <n v="8.9392217640515848E-3"/>
    <n v="8.1429805012727993E-2"/>
  </r>
  <r>
    <x v="4"/>
    <x v="0"/>
    <x v="0"/>
    <x v="23"/>
    <m/>
    <m/>
    <n v="27"/>
    <s v="3840 x 2160"/>
    <s v="TBD"/>
    <s v="POB"/>
    <s v="PCB"/>
    <n v="2304"/>
    <n v="576"/>
    <n v="6.0235294000000002E-2"/>
    <n v="1.6263529380000001"/>
    <n v="1.2105384467164838E-2"/>
    <n v="0.15009141429508802"/>
  </r>
  <r>
    <x v="4"/>
    <x v="0"/>
    <x v="0"/>
    <x v="23"/>
    <m/>
    <m/>
    <n v="31.5"/>
    <s v="3840 x 2160"/>
    <s v="TBD"/>
    <s v="POB"/>
    <s v="PCB"/>
    <n v="4608"/>
    <n v="1152"/>
    <n v="9.0352941000000006E-2"/>
    <n v="2.8461176415000002"/>
    <n v="2.471515995379488E-2"/>
    <n v="0.22513712144263201"/>
  </r>
  <r>
    <x v="4"/>
    <x v="0"/>
    <x v="0"/>
    <x v="22"/>
    <s v="Creator Extreme"/>
    <s v="BOE"/>
    <n v="27"/>
    <s v="3840 x 2160"/>
    <s v="TBD"/>
    <s v="COB"/>
    <s v="PCB"/>
    <n v="10368"/>
    <n v="1152"/>
    <n v="0.33882352900000001"/>
    <n v="9.148235283"/>
    <n v="6.8092787678044289E-2"/>
    <n v="0.84426420603280805"/>
  </r>
  <r>
    <x v="4"/>
    <x v="0"/>
    <x v="0"/>
    <x v="22"/>
    <s v="ThinkVision P27pz-30"/>
    <s v="BOE"/>
    <n v="27"/>
    <s v="3840 x 2160"/>
    <s v="TBD"/>
    <s v="COB"/>
    <s v="PCB"/>
    <n v="4608"/>
    <n v="1152"/>
    <n v="9.0352941000000006E-2"/>
    <n v="2.4395294070000002"/>
    <n v="1.8158076700747261E-2"/>
    <n v="0.22513712144263201"/>
  </r>
  <r>
    <x v="4"/>
    <x v="0"/>
    <x v="0"/>
    <x v="22"/>
    <s v="ThinkVision P32pz-30"/>
    <s v="BOE"/>
    <n v="31.5"/>
    <s v="3840 x 2160"/>
    <s v="TBD"/>
    <s v="COB"/>
    <s v="PCB"/>
    <n v="9216"/>
    <n v="1152"/>
    <n v="0.120470588"/>
    <n v="3.7948235220000002"/>
    <n v="3.2953546605059843E-2"/>
    <n v="0.30018282859017603"/>
  </r>
  <r>
    <x v="4"/>
    <x v="0"/>
    <x v="0"/>
    <x v="22"/>
    <s v="Legion Y34wz-30"/>
    <s v="BOE"/>
    <n v="34"/>
    <s v="3440 x 1440"/>
    <s v="TBD"/>
    <s v="COB"/>
    <s v="PCB"/>
    <n v="9216"/>
    <n v="1151"/>
    <n v="2.4094118000000001E-2"/>
    <n v="0.81920001200000003"/>
    <n v="6.400553538190688E-3"/>
    <n v="6.0036566714735999E-2"/>
  </r>
  <r>
    <x v="4"/>
    <x v="0"/>
    <x v="0"/>
    <x v="25"/>
    <s v="27M2U"/>
    <s v="AUO"/>
    <n v="27"/>
    <s v="3840 x 2160"/>
    <s v="TBD"/>
    <s v="POB"/>
    <s v="PCB"/>
    <n v="1536"/>
    <n v="384"/>
    <n v="6.0235294000000002E-2"/>
    <n v="1.6263529380000001"/>
    <n v="1.2105384467164838E-2"/>
    <n v="0.15009141429508802"/>
  </r>
  <r>
    <x v="4"/>
    <x v="0"/>
    <x v="0"/>
    <x v="25"/>
    <s v="27M2V"/>
    <s v="AUO"/>
    <n v="27"/>
    <s v="3840 x 2160"/>
    <s v="TBD"/>
    <s v="POB"/>
    <s v="PCB"/>
    <n v="2304"/>
    <n v="1152"/>
    <n v="4.5176471000000003E-2"/>
    <n v="1.2197647170000001"/>
    <n v="9.0790384508577793E-3"/>
    <n v="0.112568561967192"/>
  </r>
  <r>
    <x v="4"/>
    <x v="0"/>
    <x v="0"/>
    <x v="25"/>
    <s v="32M2V"/>
    <s v="AUO"/>
    <n v="31.5"/>
    <s v="3840 x 2160"/>
    <s v="TBD"/>
    <s v="POB"/>
    <s v="PCB"/>
    <n v="2304"/>
    <n v="1152"/>
    <n v="4.5176471000000003E-2"/>
    <n v="1.4230588365000001"/>
    <n v="1.235758011366753E-2"/>
    <n v="0.112568561967192"/>
  </r>
  <r>
    <x v="4"/>
    <x v="0"/>
    <x v="0"/>
    <x v="26"/>
    <m/>
    <s v="AUO"/>
    <n v="27"/>
    <s v="3840 x 2160"/>
    <s v="TBD"/>
    <s v="POB"/>
    <s v="PCB"/>
    <n v="2304"/>
    <n v="1152"/>
    <n v="0.120470588"/>
    <n v="3.2527058760000003"/>
    <n v="2.4210768934329677E-2"/>
    <n v="0.30018282859017603"/>
  </r>
  <r>
    <x v="4"/>
    <x v="0"/>
    <x v="0"/>
    <x v="26"/>
    <m/>
    <s v="AUO"/>
    <n v="31.5"/>
    <s v="3840 x 2160"/>
    <s v="TBD"/>
    <s v="POB"/>
    <s v="PCB"/>
    <n v="2304"/>
    <n v="1152"/>
    <n v="7.5294117999999993E-2"/>
    <n v="2.3717647169999996"/>
    <n v="2.0595966764932489E-2"/>
    <n v="0.18761426911473597"/>
  </r>
  <r>
    <x v="4"/>
    <x v="0"/>
    <x v="0"/>
    <x v="26"/>
    <s v="Army M34E7R"/>
    <m/>
    <n v="34"/>
    <s v="3440 x 1440"/>
    <s v="TBD"/>
    <s v="POB"/>
    <s v="PCB"/>
    <n v="2304"/>
    <n v="1152"/>
    <n v="6.0235289999999997E-3"/>
    <n v="0.20479998599999999"/>
    <n v="1.6001382517236869E-3"/>
    <n v="1.5009140432807998E-2"/>
  </r>
  <r>
    <x v="4"/>
    <x v="0"/>
    <x v="0"/>
    <x v="31"/>
    <s v="GM001J"/>
    <s v="AUP"/>
    <n v="27"/>
    <s v="3840 x 2160"/>
    <s v="TBD"/>
    <s v="POB"/>
    <s v="PCB"/>
    <n v="2304"/>
    <n v="1152"/>
    <n v="1.5058824E-2"/>
    <n v="0.40658824799999999"/>
    <n v="3.0263462172753584E-3"/>
    <n v="3.7522854819647997E-2"/>
  </r>
  <r>
    <x v="4"/>
    <x v="0"/>
    <x v="0"/>
    <x v="27"/>
    <s v="XG272G-2K"/>
    <s v="Innolux"/>
    <n v="27"/>
    <s v="2560 x 1440"/>
    <n v="1000000"/>
    <s v="POB"/>
    <s v="PCB"/>
    <n v="2304"/>
    <n v="1152"/>
    <n v="6.0235294000000002E-2"/>
    <n v="1.6263529380000001"/>
    <n v="1.2105384467164838E-2"/>
    <n v="0.15009141429508802"/>
  </r>
  <r>
    <x v="4"/>
    <x v="0"/>
    <x v="0"/>
    <x v="27"/>
    <s v="XG321UG"/>
    <s v="BOE"/>
    <n v="31.5"/>
    <s v="3840 x 2160"/>
    <n v="1000000"/>
    <s v="POB"/>
    <s v="PCB"/>
    <n v="2304"/>
    <n v="1152"/>
    <n v="1.5058824E-2"/>
    <n v="0.47435295599999999"/>
    <n v="4.1191934624025704E-3"/>
    <n v="3.7522854819647997E-2"/>
  </r>
  <r>
    <x v="4"/>
    <x v="0"/>
    <x v="0"/>
    <x v="27"/>
    <s v="XG341C-2K"/>
    <s v="AUO"/>
    <n v="34"/>
    <s v="3440 x 1440"/>
    <n v="1000000"/>
    <s v="POB"/>
    <s v="PCB"/>
    <n v="2304"/>
    <n v="1152"/>
    <n v="3.0117647000000001E-2"/>
    <n v="1.0239999980000001"/>
    <n v="8.000691789914376E-3"/>
    <n v="7.5045707147544008E-2"/>
  </r>
  <r>
    <x v="4"/>
    <x v="0"/>
    <x v="0"/>
    <x v="29"/>
    <s v="GP27-FQS"/>
    <s v="CSOT"/>
    <n v="27"/>
    <s v="2560 x 1440"/>
    <s v="TBD"/>
    <s v="POB"/>
    <s v="PCB"/>
    <n v="5000"/>
    <n v="1152"/>
    <n v="6.5359476999999999E-2"/>
    <n v="1.7647058790000001"/>
    <n v="1.3135182799270766E-2"/>
    <n v="0.16285960753370399"/>
  </r>
  <r>
    <x v="4"/>
    <x v="0"/>
    <x v="0"/>
    <x v="29"/>
    <s v="GP27QP"/>
    <m/>
    <n v="27"/>
    <s v="2560 x 1440"/>
    <n v="1000000"/>
    <s v="POB"/>
    <s v="PCB"/>
    <n v="5000"/>
    <n v="1152"/>
    <n v="1.9607843E-2"/>
    <n v="0.52941176099999998"/>
    <n v="3.9405548196844E-3"/>
    <n v="4.8857882010936E-2"/>
  </r>
  <r>
    <x v="4"/>
    <x v="0"/>
    <x v="0"/>
    <x v="6"/>
    <s v="F32D80U"/>
    <s v="BOE"/>
    <n v="27"/>
    <s v="2560 x 1440"/>
    <s v="TBD"/>
    <s v="POB"/>
    <s v="PCB"/>
    <n v="5000"/>
    <n v="1152"/>
    <n v="9.8039215999999998E-2"/>
    <n v="2.6470588319999999"/>
    <n v="1.9702774299390297E-2"/>
    <n v="0.24428941254643199"/>
  </r>
  <r>
    <x v="4"/>
    <x v="0"/>
    <x v="0"/>
    <x v="17"/>
    <m/>
    <m/>
    <n v="27"/>
    <s v="3840 x 2160"/>
    <n v="1000000"/>
    <s v="POB"/>
    <s v="PCB"/>
    <n v="5000"/>
    <n v="1152"/>
    <n v="0.196078431"/>
    <n v="5.2941176370000003"/>
    <n v="3.9405548397812296E-2"/>
    <n v="0.48857882260111196"/>
  </r>
  <r>
    <x v="4"/>
    <x v="0"/>
    <x v="0"/>
    <x v="17"/>
    <m/>
    <m/>
    <n v="31.5"/>
    <s v="3840 x 2160"/>
    <s v="TBD"/>
    <s v="POB"/>
    <s v="PCB"/>
    <n v="5000"/>
    <n v="1152"/>
    <n v="0.52941176499999998"/>
    <n v="16.6764705975"/>
    <n v="0.14481539071756241"/>
    <n v="1.3191628242622799"/>
  </r>
  <r>
    <x v="4"/>
    <x v="0"/>
    <x v="0"/>
    <x v="17"/>
    <m/>
    <m/>
    <n v="49"/>
    <s v="5120 x 1440"/>
    <n v="1000000"/>
    <s v="POB"/>
    <s v="PCB"/>
    <n v="5000"/>
    <n v="1152"/>
    <n v="0.117647059"/>
    <n v="5.7647058910000002"/>
    <n v="4.7497513840743195E-2"/>
    <n v="0.29314729455736799"/>
  </r>
  <r>
    <x v="4"/>
    <x v="0"/>
    <x v="1"/>
    <x v="9"/>
    <m/>
    <s v="Open Cell"/>
    <n v="55"/>
    <s v="3840 x 2160"/>
    <n v="1000000"/>
    <s v="POB"/>
    <s v="PCB"/>
    <n v="4000"/>
    <n v="500"/>
    <n v="4.9273203000000002E-2"/>
    <n v="2.7100261649999999"/>
    <n v="4.109000536036287E-2"/>
    <n v="0.122776602121656"/>
  </r>
  <r>
    <x v="4"/>
    <x v="0"/>
    <x v="1"/>
    <x v="9"/>
    <m/>
    <s v="Open Cell"/>
    <n v="65"/>
    <s v="3840 x 2160"/>
    <n v="1000000"/>
    <s v="COB"/>
    <s v="PCB"/>
    <n v="16384"/>
    <n v="1000"/>
    <n v="0.14231592200000001"/>
    <n v="9.2505349300000006"/>
    <n v="0.16576018718251387"/>
    <n v="0.35461598327534405"/>
  </r>
  <r>
    <x v="4"/>
    <x v="0"/>
    <x v="1"/>
    <x v="9"/>
    <m/>
    <s v="Open Cell"/>
    <n v="75"/>
    <s v="3840 x 2160"/>
    <n v="1000000"/>
    <s v="COB"/>
    <s v="PCB"/>
    <n v="12000"/>
    <n v="1000"/>
    <n v="5.3615686000000003E-2"/>
    <n v="4.0211764500000005"/>
    <n v="8.3140841969156082E-2"/>
    <n v="0.13359699282187201"/>
  </r>
  <r>
    <x v="4"/>
    <x v="0"/>
    <x v="1"/>
    <x v="9"/>
    <m/>
    <s v="Open Cell"/>
    <n v="86"/>
    <s v="3840 x 2160"/>
    <n v="1000000"/>
    <s v="COB"/>
    <s v="PCB"/>
    <n v="18000"/>
    <n v="1200"/>
    <n v="0.102082353"/>
    <n v="8.7790823580000001"/>
    <n v="0.20813618930058422"/>
    <n v="0.254363907252456"/>
  </r>
  <r>
    <x v="4"/>
    <x v="0"/>
    <x v="1"/>
    <x v="9"/>
    <m/>
    <s v="Open Cell"/>
    <n v="65"/>
    <s v="7680 x 4320"/>
    <n v="1000000"/>
    <s v="COB"/>
    <s v="PCB"/>
    <n v="12000"/>
    <n v="1000"/>
    <n v="7.2392159999999997E-3"/>
    <n v="0.47054903999999997"/>
    <n v="8.4317607078050576E-3"/>
    <n v="1.8038330946432E-2"/>
  </r>
  <r>
    <x v="4"/>
    <x v="0"/>
    <x v="1"/>
    <x v="9"/>
    <m/>
    <s v="Open Cell"/>
    <n v="75"/>
    <s v="7680 x 4320"/>
    <n v="1000000"/>
    <s v="COB"/>
    <s v="PCB"/>
    <n v="16000"/>
    <n v="2000"/>
    <n v="3.5220914999999998E-2"/>
    <n v="2.6415686249999997"/>
    <n v="5.4616414457964391E-2"/>
    <n v="8.7761785393079994E-2"/>
  </r>
  <r>
    <x v="4"/>
    <x v="0"/>
    <x v="1"/>
    <x v="9"/>
    <m/>
    <s v="Open Cell"/>
    <n v="86"/>
    <s v="7680 x 4320"/>
    <n v="1000000"/>
    <s v="COB"/>
    <s v="PCB"/>
    <n v="28800"/>
    <n v="2400"/>
    <n v="3.7647000000000001E-5"/>
    <n v="3.2376420000000002E-3"/>
    <n v="7.6758645234197289E-5"/>
    <n v="9.3806987544000001E-5"/>
  </r>
  <r>
    <x v="4"/>
    <x v="0"/>
    <x v="1"/>
    <x v="5"/>
    <s v="2022 Model"/>
    <s v="Open Cell"/>
    <n v="43"/>
    <s v="3840 x 2160"/>
    <n v="1000000"/>
    <s v="POB"/>
    <s v="PCB"/>
    <n v="3614.6269090909086"/>
    <n v="301.21890909090905"/>
    <n v="0.12832870499999999"/>
    <n v="5.5181343149999993"/>
    <n v="6.5412499936641416E-2"/>
    <n v="0.31976330734115999"/>
  </r>
  <r>
    <x v="4"/>
    <x v="0"/>
    <x v="1"/>
    <x v="5"/>
    <s v="2022 Model"/>
    <s v="Open Cell"/>
    <n v="50"/>
    <s v="3840 x 2160"/>
    <n v="1000000"/>
    <s v="COB"/>
    <s v="PCB"/>
    <n v="4887.272727272727"/>
    <n v="407.27272727272725"/>
    <n v="0.20657830999999999"/>
    <n v="10.328915499999999"/>
    <n v="0.14237205487435015"/>
    <n v="0.51474191709911998"/>
  </r>
  <r>
    <x v="4"/>
    <x v="0"/>
    <x v="1"/>
    <x v="5"/>
    <s v="2022 Model"/>
    <s v="Open Cell"/>
    <n v="55"/>
    <s v="3840 x 2160"/>
    <n v="1000000"/>
    <s v="COB"/>
    <s v="PCB"/>
    <n v="6283.636363636364"/>
    <n v="523.63636363636363"/>
    <n v="0.79080179699999997"/>
    <n v="43.494098834999996"/>
    <n v="0.65946697391916231"/>
    <n v="1.9704819592783438"/>
  </r>
  <r>
    <x v="4"/>
    <x v="0"/>
    <x v="1"/>
    <x v="5"/>
    <s v="2022 Model"/>
    <s v="Open Cell"/>
    <n v="65"/>
    <s v="3840 x 2160"/>
    <n v="1000000"/>
    <s v="COB"/>
    <s v="PCB"/>
    <n v="8640"/>
    <n v="720"/>
    <n v="0.95608094099999996"/>
    <n v="62.145261165000001"/>
    <n v="1.1135799390161978"/>
    <n v="2.3823165968986317"/>
  </r>
  <r>
    <x v="4"/>
    <x v="0"/>
    <x v="1"/>
    <x v="5"/>
    <s v="2022 Model"/>
    <s v="Open Cell"/>
    <n v="75"/>
    <s v="3840 x 2160"/>
    <n v="1000000"/>
    <s v="COB"/>
    <s v="PCB"/>
    <n v="10909.09090909091"/>
    <n v="909.09090909090912"/>
    <n v="0.767493761"/>
    <n v="57.562032074999998"/>
    <n v="1.1901382273764856"/>
    <n v="1.912404113959272"/>
  </r>
  <r>
    <x v="4"/>
    <x v="0"/>
    <x v="1"/>
    <x v="5"/>
    <s v="2022 Model"/>
    <s v="Open Cell"/>
    <n v="85"/>
    <s v="3840 x 2160"/>
    <n v="1000000"/>
    <s v="COB"/>
    <s v="PCB"/>
    <n v="14400"/>
    <n v="1200"/>
    <n v="0.88800941200000005"/>
    <n v="75.480800020000004"/>
    <n v="1.7687051679425969"/>
    <n v="2.2126992283698241"/>
  </r>
  <r>
    <x v="4"/>
    <x v="0"/>
    <x v="1"/>
    <x v="5"/>
    <s v="2022 Model"/>
    <s v="Open Cell"/>
    <n v="98"/>
    <s v="3840 x 2160"/>
    <n v="1000000"/>
    <s v="COB"/>
    <s v="PCB"/>
    <n v="19141.53633217993"/>
    <n v="1595.1280276816608"/>
    <n v="5.8187768000000001E-2"/>
    <n v="5.7024012639999997"/>
    <n v="0.15405786482817022"/>
    <n v="0.14498948728953601"/>
  </r>
  <r>
    <x v="4"/>
    <x v="0"/>
    <x v="1"/>
    <x v="5"/>
    <s v="2022 Model"/>
    <s v="Open Cell"/>
    <n v="55"/>
    <s v="7680 x 4320"/>
    <n v="1000000"/>
    <s v="COB"/>
    <s v="PCB"/>
    <n v="7873.1360946745563"/>
    <n v="962.27218934911241"/>
    <n v="3.4163236E-2"/>
    <n v="1.8789779799999999"/>
    <n v="2.8489472266849423E-2"/>
    <n v="8.5126311629471998E-2"/>
  </r>
  <r>
    <x v="4"/>
    <x v="0"/>
    <x v="1"/>
    <x v="5"/>
    <s v="2022 Model"/>
    <s v="Open Cell"/>
    <n v="65"/>
    <s v="7680 x 4320"/>
    <n v="1000000"/>
    <s v="COB"/>
    <s v="PCB"/>
    <n v="10996.363636363636"/>
    <n v="1221.8181818181818"/>
    <n v="0.15627054500000001"/>
    <n v="10.157585425000001"/>
    <n v="0.18201361046807857"/>
    <n v="0.38938744304484002"/>
  </r>
  <r>
    <x v="4"/>
    <x v="0"/>
    <x v="1"/>
    <x v="5"/>
    <s v="2022 Model"/>
    <s v="Open Cell"/>
    <n v="75"/>
    <s v="7680 x 4320"/>
    <n v="1000000"/>
    <s v="COB"/>
    <s v="PCB"/>
    <n v="15708.764159999995"/>
    <n v="1745.4182399999995"/>
    <n v="0.18914173400000001"/>
    <n v="14.18563005"/>
    <n v="0.29329855102975194"/>
    <n v="0.47129429397796802"/>
  </r>
  <r>
    <x v="4"/>
    <x v="0"/>
    <x v="1"/>
    <x v="5"/>
    <s v="2022 Model"/>
    <s v="Open Cell"/>
    <n v="85"/>
    <s v="7680 x 4320"/>
    <n v="1000000"/>
    <s v="COB"/>
    <s v="PCB"/>
    <n v="19145.454545454544"/>
    <n v="2127.272727272727"/>
    <n v="0.13443112300000001"/>
    <n v="11.426645455000001"/>
    <n v="0.2677550696753504"/>
    <n v="0.33496901959749603"/>
  </r>
  <r>
    <x v="4"/>
    <x v="0"/>
    <x v="1"/>
    <x v="5"/>
    <s v="2021 Model"/>
    <s v="Open Cell"/>
    <n v="98"/>
    <s v="7680 x 4320"/>
    <n v="1000000"/>
    <s v="COB"/>
    <s v="PCB"/>
    <n v="25000"/>
    <n v="2500"/>
    <n v="1.3888889999999999E-3"/>
    <n v="0.136111122"/>
    <n v="3.6772208520411448E-3"/>
    <n v="3.4607669435279998E-3"/>
  </r>
  <r>
    <x v="4"/>
    <x v="0"/>
    <x v="1"/>
    <x v="16"/>
    <s v="Bravia 7"/>
    <m/>
    <n v="55"/>
    <s v="3840 x 2160"/>
    <n v="1000000"/>
    <s v="COB"/>
    <s v="PCB"/>
    <n v="4096"/>
    <n v="1024"/>
    <n v="1.4453793E-2"/>
    <n v="0.79495861499999998"/>
    <n v="1.2053335194133317E-2"/>
    <n v="3.6015267615336001E-2"/>
  </r>
  <r>
    <x v="4"/>
    <x v="0"/>
    <x v="1"/>
    <x v="16"/>
    <s v="Bravia 7"/>
    <m/>
    <n v="65"/>
    <s v="3840 x 2160"/>
    <n v="1000000"/>
    <s v="POB"/>
    <s v="PCB"/>
    <n v="6240"/>
    <n v="1560"/>
    <n v="0.18909035299999999"/>
    <n v="12.290872944999998"/>
    <n v="0.22023995535571642"/>
    <n v="0.47116626526845595"/>
  </r>
  <r>
    <x v="4"/>
    <x v="0"/>
    <x v="1"/>
    <x v="16"/>
    <s v="Bravia 7"/>
    <m/>
    <n v="75"/>
    <s v="3840 x 2160"/>
    <n v="1000000"/>
    <s v="POB"/>
    <s v="PCB"/>
    <n v="7680"/>
    <n v="1920"/>
    <n v="0.107786039"/>
    <n v="8.0839529250000002"/>
    <n v="0.16714179568606646"/>
    <n v="0.26857607825032798"/>
  </r>
  <r>
    <x v="4"/>
    <x v="0"/>
    <x v="1"/>
    <x v="16"/>
    <s v="Bravia 7"/>
    <m/>
    <n v="85"/>
    <s v="3840 x 2160"/>
    <n v="1000000"/>
    <s v="POB"/>
    <s v="PCB"/>
    <n v="11232"/>
    <n v="2808"/>
    <n v="0.101645929"/>
    <n v="8.6399039650000002"/>
    <n v="0.2024547009222761"/>
    <n v="0.25327644687760797"/>
  </r>
  <r>
    <x v="4"/>
    <x v="0"/>
    <x v="1"/>
    <x v="1"/>
    <s v="55R635"/>
    <s v="Open Cell"/>
    <n v="55"/>
    <s v="3840 x 2160"/>
    <n v="1000000"/>
    <s v="POB"/>
    <s v="PCB"/>
    <n v="2048"/>
    <n v="128"/>
    <n v="0.172406797"/>
    <n v="9.4823738350000006"/>
    <n v="0.14377381175916235"/>
    <n v="0.429594981238344"/>
  </r>
  <r>
    <x v="4"/>
    <x v="0"/>
    <x v="1"/>
    <x v="1"/>
    <s v="65R635"/>
    <s v="ChinaStar"/>
    <n v="65"/>
    <s v="3840 x 2160"/>
    <n v="1000000"/>
    <s v="POB"/>
    <s v="PCB"/>
    <n v="2560"/>
    <n v="160"/>
    <n v="0.38182483699999997"/>
    <n v="24.818614404999998"/>
    <n v="0.44472435383619857"/>
    <n v="0.95141280124442396"/>
  </r>
  <r>
    <x v="4"/>
    <x v="0"/>
    <x v="1"/>
    <x v="1"/>
    <s v="75R635"/>
    <s v="ChinaStar"/>
    <n v="75"/>
    <s v="3840 x 2160"/>
    <n v="1000000"/>
    <s v="POB"/>
    <s v="PCB"/>
    <n v="3840"/>
    <n v="240"/>
    <n v="0.37044705900000002"/>
    <n v="27.783529425000001"/>
    <n v="0.57444532911987067"/>
    <n v="0.92306220015736806"/>
  </r>
  <r>
    <x v="4"/>
    <x v="0"/>
    <x v="1"/>
    <x v="1"/>
    <s v="85R635"/>
    <s v="ChinaStar"/>
    <n v="85"/>
    <s v="3840 x 2160"/>
    <n v="1000000"/>
    <s v="POB"/>
    <s v="PCB"/>
    <n v="7168"/>
    <n v="448"/>
    <n v="0.69946562099999998"/>
    <n v="59.454577784999998"/>
    <n v="1.3931704348431815"/>
    <n v="1.7428948600579919"/>
  </r>
  <r>
    <x v="4"/>
    <x v="0"/>
    <x v="1"/>
    <x v="1"/>
    <m/>
    <s v="Open Cell"/>
    <n v="98"/>
    <s v="3840 x 2160"/>
    <n v="1000000"/>
    <s v="POB"/>
    <s v="PCB"/>
    <n v="5120"/>
    <n v="320"/>
    <n v="0.152596078"/>
    <n v="14.954415643999999"/>
    <n v="0.40401319325107843"/>
    <n v="0.38023158254865597"/>
  </r>
  <r>
    <x v="4"/>
    <x v="0"/>
    <x v="1"/>
    <x v="1"/>
    <m/>
    <s v="Open Cell"/>
    <n v="115"/>
    <s v="3840 x 2160"/>
    <n v="1000000"/>
    <s v="COB"/>
    <s v="PCB"/>
    <n v="21040"/>
    <n v="5260"/>
    <n v="3.5754248000000002E-2"/>
    <n v="4.1117385200000003"/>
    <n v="0.13035369715788306"/>
    <n v="8.9090718962495999E-2"/>
  </r>
  <r>
    <x v="4"/>
    <x v="0"/>
    <x v="1"/>
    <x v="6"/>
    <m/>
    <s v="Open Cell"/>
    <n v="55"/>
    <s v="3840 x 2160"/>
    <n v="1000000"/>
    <s v="POB"/>
    <s v="PCB"/>
    <n v="2000"/>
    <n v="160"/>
    <n v="2.2091502999999998E-2"/>
    <n v="1.2150326649999998"/>
    <n v="1.8422589184804411E-2"/>
    <n v="5.5046546783255997E-2"/>
  </r>
  <r>
    <x v="4"/>
    <x v="0"/>
    <x v="1"/>
    <x v="6"/>
    <m/>
    <s v="Open Cell"/>
    <n v="65"/>
    <s v="3840 x 2160"/>
    <n v="1000000"/>
    <s v="POB"/>
    <s v="PCB"/>
    <n v="2560"/>
    <n v="160"/>
    <n v="6.0569934999999998E-2"/>
    <n v="3.9370457750000001"/>
    <n v="7.0547860156031567E-2"/>
    <n v="0.15092525667612"/>
  </r>
  <r>
    <x v="4"/>
    <x v="0"/>
    <x v="1"/>
    <x v="6"/>
    <s v="Q70"/>
    <s v="Open Cell"/>
    <n v="75"/>
    <s v="3840 x 2160"/>
    <n v="1000000"/>
    <s v="POB"/>
    <s v="PCB"/>
    <n v="4000"/>
    <n v="252"/>
    <n v="8.2352940999999999E-2"/>
    <n v="6.1764705749999997"/>
    <n v="0.12770316607300772"/>
    <n v="0.20520310544263198"/>
  </r>
  <r>
    <x v="4"/>
    <x v="0"/>
    <x v="1"/>
    <x v="6"/>
    <m/>
    <s v="Open Cell"/>
    <n v="85"/>
    <s v="3840 x 2160"/>
    <n v="1000000"/>
    <s v="POB"/>
    <s v="PCB"/>
    <n v="4800"/>
    <n v="300"/>
    <n v="7.2156859999999998E-3"/>
    <n v="0.61333331000000002"/>
    <n v="1.4371943524457875E-2"/>
    <n v="1.7979700021871999E-2"/>
  </r>
  <r>
    <x v="4"/>
    <x v="0"/>
    <x v="1"/>
    <x v="6"/>
    <m/>
    <s v="Open Cell"/>
    <n v="86"/>
    <s v="3840 x 2160"/>
    <n v="1000000"/>
    <s v="POB"/>
    <s v="PCB"/>
    <n v="8000"/>
    <n v="576"/>
    <n v="6.9019607999999996E-2"/>
    <n v="5.9356862879999994"/>
    <n v="0.14072440313106926"/>
    <n v="0.17197974627321599"/>
  </r>
  <r>
    <x v="4"/>
    <x v="0"/>
    <x v="1"/>
    <x v="6"/>
    <m/>
    <s v="Open Cell"/>
    <n v="100"/>
    <s v="3840 x 2160"/>
    <n v="1000000"/>
    <s v="POB"/>
    <s v="PCB"/>
    <n v="9600"/>
    <n v="600"/>
    <n v="0.159372549"/>
    <n v="15.937254900000001"/>
    <n v="0.4393529464287525"/>
    <n v="0.39711686771584798"/>
  </r>
  <r>
    <x v="4"/>
    <x v="0"/>
    <x v="1"/>
    <x v="15"/>
    <m/>
    <s v="Open Cell"/>
    <n v="65"/>
    <s v="3840 x 2160"/>
    <n v="1000000"/>
    <s v="POB"/>
    <s v="PCB"/>
    <n v="9216"/>
    <n v="576"/>
    <n v="4.3369412000000003E-2"/>
    <n v="2.8190117800000003"/>
    <n v="5.051382691471136E-2"/>
    <n v="0.108065819089824"/>
  </r>
  <r>
    <x v="4"/>
    <x v="0"/>
    <x v="1"/>
    <x v="15"/>
    <m/>
    <s v="Open Cell"/>
    <n v="75"/>
    <s v="3840 x 2160"/>
    <n v="1000000"/>
    <s v="POB"/>
    <s v="PCB"/>
    <n v="9600"/>
    <n v="600"/>
    <n v="8.5333332999999997E-2"/>
    <n v="6.3999999750000001"/>
    <n v="0.13232480423088072"/>
    <n v="0.21262950316941598"/>
  </r>
  <r>
    <x v="4"/>
    <x v="0"/>
    <x v="1"/>
    <x v="15"/>
    <m/>
    <s v="Open Cell"/>
    <n v="85"/>
    <s v="3840 x 2160"/>
    <n v="1000000"/>
    <s v="POB"/>
    <s v="PCB"/>
    <n v="16000"/>
    <n v="1000"/>
    <n v="8.5751633999999993E-2"/>
    <n v="7.2888888899999991"/>
    <n v="0.17079701652455243"/>
    <n v="0.21367180552276799"/>
  </r>
  <r>
    <x v="4"/>
    <x v="0"/>
    <x v="1"/>
    <x v="15"/>
    <m/>
    <s v="Open Cell"/>
    <n v="86"/>
    <s v="3840 x 2160"/>
    <n v="1000000"/>
    <s v="POB"/>
    <s v="PCB"/>
    <n v="16000"/>
    <n v="1000"/>
    <n v="2.7189542000000001E-2"/>
    <n v="2.3383006119999998"/>
    <n v="5.5436884969806539E-2"/>
    <n v="6.7749595657583997E-2"/>
  </r>
  <r>
    <x v="4"/>
    <x v="0"/>
    <x v="1"/>
    <x v="15"/>
    <m/>
    <s v="Open Cell"/>
    <n v="98"/>
    <s v="3840 x 2160"/>
    <n v="1000000"/>
    <s v="POB"/>
    <s v="PCB"/>
    <n v="19200"/>
    <n v="1200"/>
    <n v="3.0117647000000001E-2"/>
    <n v="2.9515294060000001"/>
    <n v="7.9739446106070713E-2"/>
    <n v="7.5045707147544008E-2"/>
  </r>
  <r>
    <x v="4"/>
    <x v="0"/>
    <x v="1"/>
    <x v="15"/>
    <m/>
    <s v="Open Cell"/>
    <n v="100"/>
    <s v="3840 x 2160"/>
    <n v="1000000"/>
    <s v="POB"/>
    <s v="PCB"/>
    <n v="19200"/>
    <n v="1200"/>
    <n v="2.5098038999999999E-2"/>
    <n v="2.5098039000000001"/>
    <n v="6.918943979639644E-2"/>
    <n v="6.2538088874327991E-2"/>
  </r>
  <r>
    <x v="4"/>
    <x v="0"/>
    <x v="1"/>
    <x v="4"/>
    <s v="55E8G"/>
    <s v="Open Cell"/>
    <n v="50"/>
    <s v="3840 x 2160"/>
    <n v="400000"/>
    <s v="POB"/>
    <s v="PCB"/>
    <n v="1800"/>
    <n v="180"/>
    <n v="9.4117650000000008E-3"/>
    <n v="0.47058825000000004"/>
    <n v="6.4865102393590517E-3"/>
    <n v="2.3451784262280003E-2"/>
  </r>
  <r>
    <x v="4"/>
    <x v="0"/>
    <x v="1"/>
    <x v="4"/>
    <s v="55E8G"/>
    <s v="Open Cell"/>
    <n v="55"/>
    <s v="3840 x 2160"/>
    <n v="400000"/>
    <s v="POB"/>
    <s v="PCB"/>
    <n v="2000"/>
    <n v="200"/>
    <n v="0.161960784"/>
    <n v="8.907843119999999"/>
    <n v="0.13506265226412364"/>
    <n v="0.40356610745356797"/>
  </r>
  <r>
    <x v="4"/>
    <x v="0"/>
    <x v="1"/>
    <x v="4"/>
    <m/>
    <s v="Open Cell"/>
    <n v="85"/>
    <s v="7680 x 4320"/>
    <n v="400000"/>
    <s v="COB"/>
    <s v="PCB"/>
    <n v="21060"/>
    <n v="2340"/>
    <n v="4.1294119999999998E-3"/>
    <n v="0.35100001999999997"/>
    <n v="8.2248141137542061E-3"/>
    <n v="1.0289470609823999E-2"/>
  </r>
  <r>
    <x v="4"/>
    <x v="0"/>
    <x v="1"/>
    <x v="4"/>
    <m/>
    <s v="Open Cell"/>
    <n v="98"/>
    <s v="3840 x 2160"/>
    <m/>
    <s v="POB"/>
    <s v="PCB"/>
    <n v="6480"/>
    <n v="1620"/>
    <n v="3.2188235000000003E-2"/>
    <n v="3.15444703"/>
    <n v="8.5221532413605861E-2"/>
    <n v="8.0205098937720001E-2"/>
  </r>
  <r>
    <x v="4"/>
    <x v="0"/>
    <x v="1"/>
    <x v="4"/>
    <m/>
    <s v="Open Cell"/>
    <n v="100"/>
    <s v="3840 x 2160"/>
    <m/>
    <s v="POB"/>
    <s v="PCB"/>
    <n v="6480"/>
    <n v="1620"/>
    <n v="0.112658824"/>
    <n v="11.265882400000001"/>
    <n v="0.31057410185237272"/>
    <n v="0.280717850019648"/>
  </r>
  <r>
    <x v="4"/>
    <x v="0"/>
    <x v="1"/>
    <x v="4"/>
    <s v="U8KL 65U8KL"/>
    <s v="Open Cell"/>
    <n v="65"/>
    <s v="3840 x 2160"/>
    <m/>
    <s v="POB"/>
    <s v="PCB"/>
    <n v="6400"/>
    <n v="1600"/>
    <n v="0.77218300699999998"/>
    <n v="50.191895455000001"/>
    <n v="0.89938777039631879"/>
    <n v="1.924088552058264"/>
  </r>
  <r>
    <x v="4"/>
    <x v="0"/>
    <x v="1"/>
    <x v="4"/>
    <s v="U8KL 75U8KL"/>
    <s v="Open Cell"/>
    <n v="75"/>
    <s v="3840 x 2160"/>
    <m/>
    <s v="POB"/>
    <s v="PCB"/>
    <n v="8000"/>
    <n v="2000"/>
    <n v="0.66352941200000004"/>
    <n v="49.764705900000003"/>
    <n v="1.0289226549293626"/>
    <n v="1.6533507394098241"/>
  </r>
  <r>
    <x v="4"/>
    <x v="0"/>
    <x v="1"/>
    <x v="4"/>
    <s v="U8KL 85 U8KL"/>
    <s v="Open Cell"/>
    <n v="85"/>
    <s v="3840 x 2160"/>
    <m/>
    <s v="POB"/>
    <s v="PCB"/>
    <n v="9600"/>
    <n v="2400"/>
    <n v="0.46933333300000002"/>
    <n v="39.893333304999999"/>
    <n v="0.93480123109868996"/>
    <n v="1.169462271169416"/>
  </r>
  <r>
    <x v="4"/>
    <x v="0"/>
    <x v="1"/>
    <x v="14"/>
    <s v="XLED EP1 55"/>
    <s v="Open Cell"/>
    <n v="55"/>
    <s v="3840 x 2160"/>
    <m/>
    <s v="COB"/>
    <s v="PCB"/>
    <n v="8000"/>
    <n v="2000"/>
    <n v="3.9163399000000002E-2"/>
    <n v="2.1539869450000002"/>
    <n v="3.2659217929064406E-2"/>
    <n v="9.7585477785048003E-2"/>
  </r>
  <r>
    <x v="4"/>
    <x v="0"/>
    <x v="1"/>
    <x v="14"/>
    <s v="XLED EP1 60"/>
    <s v="Open Cell"/>
    <n v="60"/>
    <s v="3840 x 2160"/>
    <m/>
    <s v="COB"/>
    <s v="PCB"/>
    <n v="8000"/>
    <n v="2000"/>
    <n v="2.7241829999999998E-3"/>
    <n v="0.16345098"/>
    <n v="2.7035773767915489E-3"/>
    <n v="6.7879884386159994E-3"/>
  </r>
  <r>
    <x v="4"/>
    <x v="0"/>
    <x v="1"/>
    <x v="14"/>
    <s v="XLED EP1 65"/>
    <s v="Open Cell"/>
    <n v="65"/>
    <s v="3840 x 2160"/>
    <m/>
    <s v="COB"/>
    <s v="PCB"/>
    <n v="8000"/>
    <n v="2000"/>
    <n v="1.7061438000000002E-2"/>
    <n v="1.1089934700000001"/>
    <n v="1.9872036218708228E-2"/>
    <n v="4.2512872259376007E-2"/>
  </r>
  <r>
    <x v="4"/>
    <x v="0"/>
    <x v="1"/>
    <x v="14"/>
    <s v="XLED EP1 70"/>
    <s v="Open Cell"/>
    <n v="70"/>
    <s v="3840 x 2160"/>
    <m/>
    <s v="COB"/>
    <s v="PCB"/>
    <n v="8000"/>
    <n v="2000"/>
    <n v="6.5098040000000001E-3"/>
    <n v="0.45568628"/>
    <n v="8.7935455456391205E-3"/>
    <n v="1.6220817136608001E-2"/>
  </r>
  <r>
    <x v="4"/>
    <x v="0"/>
    <x v="1"/>
    <x v="14"/>
    <s v="XLED EP1 75"/>
    <s v="Open Cell"/>
    <n v="75"/>
    <s v="3840 x 2160"/>
    <m/>
    <s v="COB"/>
    <s v="PCB"/>
    <n v="8000"/>
    <n v="2000"/>
    <n v="4.7790849999999998E-3"/>
    <n v="0.358431375"/>
    <n v="7.4108377675548955E-3"/>
    <n v="1.1908294606919998E-2"/>
  </r>
  <r>
    <x v="4"/>
    <x v="0"/>
    <x v="1"/>
    <x v="14"/>
    <s v="XLED DX1"/>
    <s v="Open Cell"/>
    <n v="65"/>
    <s v="7680 x 4320"/>
    <n v="1000000"/>
    <s v="COB"/>
    <s v="PCB"/>
    <n v="12096"/>
    <n v="1344"/>
    <n v="4.5775060000000003E-3"/>
    <n v="0.29753789000000003"/>
    <n v="5.3315766832405459E-3"/>
    <n v="1.1406009730512E-2"/>
  </r>
  <r>
    <x v="4"/>
    <x v="0"/>
    <x v="1"/>
    <x v="14"/>
    <s v="XLED DX1"/>
    <s v="Open Cell"/>
    <n v="75"/>
    <s v="7680 x 4320"/>
    <n v="1000000"/>
    <s v="COB"/>
    <s v="PCB"/>
    <n v="17279.640575999994"/>
    <n v="1919.9600639999994"/>
    <n v="3.6930999999999999E-3"/>
    <n v="0.27698250000000002"/>
    <n v="5.726821129851632E-3"/>
    <n v="9.2022893112000004E-3"/>
  </r>
  <r>
    <x v="4"/>
    <x v="0"/>
    <x v="1"/>
    <x v="14"/>
    <s v="XLED DX1"/>
    <s v="Open Cell"/>
    <n v="85"/>
    <s v="7680 x 4320"/>
    <n v="1000000"/>
    <s v="COB"/>
    <s v="PCB"/>
    <n v="21060"/>
    <n v="2340"/>
    <n v="1.7481179999999999E-3"/>
    <n v="0.14859002999999998"/>
    <n v="3.4818384794028244E-3"/>
    <n v="4.3558765227359993E-3"/>
  </r>
  <r>
    <x v="4"/>
    <x v="0"/>
    <x v="1"/>
    <x v="8"/>
    <s v="5 SE"/>
    <m/>
    <n v="65"/>
    <s v="3840 x 2160"/>
    <n v="1000000"/>
    <s v="COB"/>
    <s v="PCB"/>
    <n v="37440"/>
    <n v="2340"/>
    <n v="7.3411759999999996E-3"/>
    <n v="0.47717643999999998"/>
    <n v="8.5505169822093288E-3"/>
    <n v="1.8292389980352E-2"/>
  </r>
  <r>
    <x v="4"/>
    <x v="0"/>
    <x v="1"/>
    <x v="8"/>
    <s v="S6 Pro"/>
    <s v="BOE"/>
    <n v="65"/>
    <s v="3840 x 2160"/>
    <n v="1000000"/>
    <s v="POB"/>
    <s v="PCB"/>
    <n v="3696"/>
    <n v="231"/>
    <n v="1.3286275E-2"/>
    <n v="0.86360787500000002"/>
    <n v="1.5474975673897924E-2"/>
    <n v="3.3106102303799997E-2"/>
  </r>
  <r>
    <x v="4"/>
    <x v="0"/>
    <x v="1"/>
    <x v="8"/>
    <s v="S6 Pro"/>
    <s v="BOE"/>
    <n v="75"/>
    <s v="3840 x 2160"/>
    <n v="1000000"/>
    <s v="POB"/>
    <s v="PCB"/>
    <n v="4992"/>
    <n v="312"/>
    <n v="2.3818038999999999E-2"/>
    <n v="1.7863529249999999"/>
    <n v="3.6934187814256378E-2"/>
    <n v="5.9348646314327999E-2"/>
  </r>
  <r>
    <x v="4"/>
    <x v="0"/>
    <x v="1"/>
    <x v="8"/>
    <s v="S6 Pro"/>
    <s v="BOE"/>
    <n v="98"/>
    <s v="3840 x 2160"/>
    <n v="1000000"/>
    <s v="POB"/>
    <s v="PCB"/>
    <n v="16080"/>
    <n v="1005"/>
    <n v="1.2611765E-2"/>
    <n v="1.23595297"/>
    <n v="3.3390893900839227E-2"/>
    <n v="3.1425390662279999E-2"/>
  </r>
  <r>
    <x v="4"/>
    <x v="0"/>
    <x v="1"/>
    <x v="32"/>
    <m/>
    <m/>
    <n v="65"/>
    <s v="3840 x 2160"/>
    <m/>
    <s v="POB"/>
    <s v="PCB"/>
    <n v="8640"/>
    <n v="540"/>
    <n v="2.258824E-3"/>
    <n v="0.14682355999999999"/>
    <n v="2.6309290189776144E-3"/>
    <n v="5.6284292196480002E-3"/>
  </r>
  <r>
    <x v="4"/>
    <x v="0"/>
    <x v="1"/>
    <x v="32"/>
    <m/>
    <m/>
    <n v="75"/>
    <s v="3840 x 2160"/>
    <m/>
    <s v="POB"/>
    <s v="PCB"/>
    <n v="4096"/>
    <n v="1024"/>
    <n v="1.0708499999999999E-3"/>
    <n v="8.0313749999999989E-2"/>
    <n v="1.6605470761424331E-3"/>
    <n v="2.6682926291999999E-3"/>
  </r>
  <r>
    <x v="4"/>
    <x v="0"/>
    <x v="1"/>
    <x v="32"/>
    <m/>
    <m/>
    <n v="85"/>
    <s v="3840 x 2160"/>
    <m/>
    <s v="POB"/>
    <s v="PCB"/>
    <n v="9600"/>
    <n v="2400"/>
    <n v="6.2744999999999996E-5"/>
    <n v="5.3333249999999999E-3"/>
    <n v="1.2497323143525221E-4"/>
    <n v="1.5634497923999998E-4"/>
  </r>
  <r>
    <x v="4"/>
    <x v="0"/>
    <x v="1"/>
    <x v="33"/>
    <m/>
    <m/>
    <n v="75"/>
    <s v="3840 x 2160"/>
    <m/>
    <s v="POB"/>
    <s v="PCB"/>
    <n v="4096"/>
    <n v="1024"/>
    <n v="2.1416989999999999E-3"/>
    <n v="0.16062742499999999"/>
    <n v="3.3210926016035611E-3"/>
    <n v="5.3365827666479997E-3"/>
  </r>
  <r>
    <x v="4"/>
    <x v="0"/>
    <x v="1"/>
    <x v="33"/>
    <m/>
    <m/>
    <n v="85"/>
    <s v="3840 x 2160"/>
    <m/>
    <s v="POB"/>
    <s v="PCB"/>
    <n v="9600"/>
    <n v="2400"/>
    <n v="1.2549019999999999E-2"/>
    <n v="1.0666666999999999"/>
    <n v="2.4994686122330204E-2"/>
    <n v="3.1269045683039995E-2"/>
  </r>
  <r>
    <x v="4"/>
    <x v="0"/>
    <x v="1"/>
    <x v="21"/>
    <m/>
    <m/>
    <n v="55"/>
    <s v="3840 x 2160"/>
    <m/>
    <s v="POB"/>
    <s v="PCB"/>
    <n v="6528"/>
    <n v="408"/>
    <n v="0.24234666699999999"/>
    <n v="13.329066684999999"/>
    <n v="0.20209820429364161"/>
    <n v="0.60386779219058395"/>
  </r>
  <r>
    <x v="4"/>
    <x v="0"/>
    <x v="1"/>
    <x v="21"/>
    <m/>
    <m/>
    <n v="65"/>
    <s v="3840 x 2160"/>
    <m/>
    <s v="COB"/>
    <s v="PCB"/>
    <n v="8512"/>
    <n v="532"/>
    <n v="0.666495163"/>
    <n v="43.322185595000001"/>
    <n v="0.77628954949341566"/>
    <n v="1.6607406553955759"/>
  </r>
  <r>
    <x v="4"/>
    <x v="0"/>
    <x v="1"/>
    <x v="21"/>
    <m/>
    <m/>
    <n v="75"/>
    <s v="3840 x 2160"/>
    <m/>
    <s v="COB"/>
    <s v="PCB"/>
    <n v="16384"/>
    <n v="1024"/>
    <n v="1.3674750330000001"/>
    <n v="102.560627475"/>
    <n v="2.1205179695997831"/>
    <n v="3.4074086484278161"/>
  </r>
  <r>
    <x v="4"/>
    <x v="0"/>
    <x v="1"/>
    <x v="21"/>
    <m/>
    <m/>
    <n v="85"/>
    <s v="3840 x 2160"/>
    <m/>
    <s v="COB"/>
    <s v="PCB"/>
    <n v="14400"/>
    <n v="900"/>
    <n v="0.942117647"/>
    <n v="80.079999994999994"/>
    <n v="1.8764760018769024"/>
    <n v="2.347523531147544"/>
  </r>
  <r>
    <x v="4"/>
    <x v="0"/>
    <x v="1"/>
    <x v="21"/>
    <m/>
    <m/>
    <n v="86"/>
    <s v="3840 x 2160"/>
    <m/>
    <s v="COB"/>
    <s v="PCB"/>
    <n v="16000"/>
    <n v="1000"/>
    <n v="3.1372549999999998E-3"/>
    <n v="0.26980392999999997"/>
    <n v="6.3965639640399382E-3"/>
    <n v="7.8172614207599987E-3"/>
  </r>
  <r>
    <x v="4"/>
    <x v="0"/>
    <x v="1"/>
    <x v="21"/>
    <m/>
    <m/>
    <n v="98"/>
    <s v="3840 x 2160"/>
    <m/>
    <s v="COB"/>
    <s v="PCB"/>
    <n v="17472"/>
    <n v="1092"/>
    <n v="1.1419609999999999E-3"/>
    <n v="0.11191217799999999"/>
    <n v="3.0234545751444196E-3"/>
    <n v="2.8454836056719997E-3"/>
  </r>
  <r>
    <x v="4"/>
    <x v="0"/>
    <x v="1"/>
    <x v="17"/>
    <m/>
    <s v="Open Cell"/>
    <n v="55"/>
    <s v="3840 x 2160"/>
    <n v="1000000"/>
    <s v="POB"/>
    <s v="PCB"/>
    <n v="6804.6390532544374"/>
    <n v="567.05325443786978"/>
    <n v="8.0054577000000002E-2"/>
    <n v="4.4030017350000001"/>
    <n v="6.6759268685081877E-2"/>
    <n v="0.19947615234890401"/>
  </r>
  <r>
    <x v="4"/>
    <x v="0"/>
    <x v="1"/>
    <x v="17"/>
    <m/>
    <s v="Open Cell"/>
    <n v="65"/>
    <s v="3840 x 2160"/>
    <n v="1000000"/>
    <s v="POB"/>
    <s v="PCB"/>
    <n v="9504"/>
    <n v="792"/>
    <n v="8.9449412000000006E-2"/>
    <n v="5.8142117800000008"/>
    <n v="0.10418476772040869"/>
    <n v="0.22288575124982402"/>
  </r>
  <r>
    <x v="4"/>
    <x v="0"/>
    <x v="1"/>
    <x v="17"/>
    <m/>
    <s v="Open Cell"/>
    <n v="75"/>
    <s v="3840 x 2160"/>
    <n v="1000000"/>
    <s v="COB"/>
    <s v="PCB"/>
    <n v="13685.759999999997"/>
    <n v="1140.4799999999998"/>
    <n v="0.25045835300000002"/>
    <n v="18.784376475000002"/>
    <n v="0.3883810858379787"/>
    <n v="0.62408010200445607"/>
  </r>
  <r>
    <x v="4"/>
    <x v="0"/>
    <x v="1"/>
    <x v="17"/>
    <m/>
    <s v="Open Cell"/>
    <n v="85"/>
    <s v="3840 x 2160"/>
    <n v="1000000"/>
    <s v="COB"/>
    <s v="PCB"/>
    <n v="17578.598399999999"/>
    <n v="1464.8832"/>
    <n v="0.58825113600000001"/>
    <n v="50.001346560000002"/>
    <n v="1.1716574286616945"/>
    <n v="1.4657759446302721"/>
  </r>
  <r>
    <x v="4"/>
    <x v="0"/>
    <x v="1"/>
    <x v="17"/>
    <m/>
    <s v="Open Cell"/>
    <n v="100"/>
    <s v="3840 x 2160"/>
    <n v="1000000"/>
    <s v="COB"/>
    <s v="PCB"/>
    <n v="20000"/>
    <n v="2000"/>
    <n v="3.1372549E-2"/>
    <n v="3.1372548999999998"/>
    <n v="8.6486800434687233E-2"/>
    <n v="7.8172611715847995E-2"/>
  </r>
  <r>
    <x v="4"/>
    <x v="1"/>
    <x v="2"/>
    <x v="3"/>
    <s v="Creator Z16"/>
    <s v="AUO"/>
    <n v="16"/>
    <s v="2560 x 1600"/>
    <n v="1000000"/>
    <s v="COB"/>
    <s v="FPC"/>
    <n v="4000"/>
    <n v="1152"/>
    <n v="0.104575163"/>
    <n v="1.673202608"/>
    <n v="7.7625772194321258E-3"/>
    <n v="0.26057537155557597"/>
  </r>
  <r>
    <x v="4"/>
    <x v="1"/>
    <x v="2"/>
    <x v="3"/>
    <s v="Creator 17&quot;"/>
    <s v="AUO"/>
    <n v="17.3"/>
    <s v="3840 x 2160"/>
    <n v="1000000"/>
    <s v="COB"/>
    <s v="FPC"/>
    <n v="10000"/>
    <n v="240"/>
    <n v="6.5359476999999999E-2"/>
    <n v="1.1307189521000001"/>
    <n v="5.3926321810613817E-3"/>
    <n v="0.16285960753370399"/>
  </r>
  <r>
    <x v="4"/>
    <x v="1"/>
    <x v="2"/>
    <x v="3"/>
    <s v="Titan GT77 HX 13V"/>
    <s v="AUO"/>
    <n v="17.3"/>
    <s v="3840 x 2160"/>
    <n v="1000000"/>
    <s v="COB"/>
    <s v="FPC"/>
    <n v="4032"/>
    <n v="1008"/>
    <n v="7.9058824E-2"/>
    <n v="1.3677176552000001"/>
    <n v="6.5229279374323622E-3"/>
    <n v="0.196994982819648"/>
  </r>
  <r>
    <x v="4"/>
    <x v="1"/>
    <x v="2"/>
    <x v="3"/>
    <s v="Titan 18X / Raider 18HX / Stealth 18 AI Studio"/>
    <m/>
    <n v="18"/>
    <s v="3840 x 2400"/>
    <n v="1000000"/>
    <s v="COB"/>
    <s v="FPC"/>
    <n v="4000"/>
    <n v="1000"/>
    <n v="0.104575163"/>
    <n v="1.882352934"/>
    <n v="9.8245117933437841E-3"/>
    <n v="0.26057537155557597"/>
  </r>
  <r>
    <x v="4"/>
    <x v="1"/>
    <x v="2"/>
    <x v="0"/>
    <s v="Macbook"/>
    <s v="LGD/Sharp"/>
    <n v="14.2"/>
    <s v="3024 x 1964"/>
    <n v="1000000"/>
    <s v="COB"/>
    <s v="FPC"/>
    <n v="10384"/>
    <n v="2596"/>
    <n v="13.573856209000001"/>
    <n v="192.74875816779999"/>
    <n v="0.80661213305177193"/>
    <n v="33.82268335648817"/>
  </r>
  <r>
    <x v="4"/>
    <x v="1"/>
    <x v="2"/>
    <x v="0"/>
    <s v="Macbook Pro"/>
    <s v="LGD/Sharp"/>
    <n v="16.2"/>
    <s v="3456 x 2234"/>
    <n v="1000000"/>
    <s v="COB"/>
    <s v="FPC"/>
    <n v="10384"/>
    <n v="2596"/>
    <n v="8.1443137249999999"/>
    <n v="131.93788234499999"/>
    <n v="0.62868276889973751"/>
    <n v="20.293610012896199"/>
  </r>
  <r>
    <x v="4"/>
    <x v="1"/>
    <x v="2"/>
    <x v="13"/>
    <s v="AERO 16"/>
    <s v="AUO"/>
    <n v="16"/>
    <s v="2560 x 1600"/>
    <n v="1000000"/>
    <s v="COB"/>
    <s v="FPC"/>
    <n v="4000"/>
    <n v="1152"/>
    <n v="7.8431372999999999E-2"/>
    <n v="1.254901968"/>
    <n v="5.8219329702463279E-3"/>
    <n v="0.195431530535496"/>
  </r>
  <r>
    <x v="4"/>
    <x v="1"/>
    <x v="2"/>
    <x v="13"/>
    <s v="AERO 17"/>
    <s v="AUO"/>
    <n v="17.3"/>
    <s v="3840 x 2160"/>
    <n v="1000000"/>
    <s v="COB"/>
    <s v="FPC"/>
    <n v="4000"/>
    <n v="1152"/>
    <n v="7.8431372999999999E-2"/>
    <n v="1.3568627529000001"/>
    <n v="6.471158666778022E-3"/>
    <n v="0.195431530535496"/>
  </r>
  <r>
    <x v="4"/>
    <x v="1"/>
    <x v="2"/>
    <x v="7"/>
    <s v="PREDATOR HELIOS 500"/>
    <s v="AUO"/>
    <n v="17.3"/>
    <s v="3840 x 2160"/>
    <n v="1000000"/>
    <s v="COB"/>
    <s v="FPC"/>
    <n v="4000"/>
    <n v="1152"/>
    <n v="7.8431372999999999E-2"/>
    <n v="1.3568627529000001"/>
    <n v="6.471158666778022E-3"/>
    <n v="0.195431530535496"/>
  </r>
  <r>
    <x v="4"/>
    <x v="1"/>
    <x v="2"/>
    <x v="7"/>
    <s v="PREDATOR HELIOS 500"/>
    <s v="AUO"/>
    <n v="16"/>
    <s v="2560 x 1600"/>
    <n v="1000000"/>
    <s v="COB"/>
    <s v="FPC"/>
    <n v="4000"/>
    <n v="1152"/>
    <n v="0.209150327"/>
    <n v="3.346405232"/>
    <n v="1.5525154513093897E-2"/>
    <n v="0.52115074560290398"/>
  </r>
  <r>
    <x v="4"/>
    <x v="1"/>
    <x v="2"/>
    <x v="7"/>
    <s v="PREDATOR HELIOS 500"/>
    <s v="AUO"/>
    <n v="18"/>
    <s v="2560 x 1600"/>
    <n v="1000000"/>
    <s v="COB"/>
    <s v="FPC"/>
    <n v="4000"/>
    <n v="1152"/>
    <n v="0.104575163"/>
    <n v="1.882352934"/>
    <n v="9.8245117933437841E-3"/>
    <n v="0.26057537155557597"/>
  </r>
  <r>
    <x v="4"/>
    <x v="1"/>
    <x v="2"/>
    <x v="7"/>
    <s v="Predator Triton 17 X (PTX17-71) "/>
    <s v="AUO"/>
    <n v="17"/>
    <s v="2560 x 1600"/>
    <n v="1000000"/>
    <s v="COB"/>
    <s v="FPC"/>
    <n v="4000"/>
    <n v="1152"/>
    <n v="0.104575163"/>
    <n v="1.777777771"/>
    <n v="8.7632219391245453E-3"/>
    <n v="0.26057537155557597"/>
  </r>
  <r>
    <x v="4"/>
    <x v="1"/>
    <x v="2"/>
    <x v="7"/>
    <s v="Predator Triton 14 (PT14-51)"/>
    <s v="AUO"/>
    <n v="14"/>
    <s v="2560 x 1600"/>
    <n v="1000000"/>
    <s v="COB"/>
    <s v="FPC"/>
    <n v="4000"/>
    <n v="1152"/>
    <n v="0.104575163"/>
    <n v="1.4640522819999999"/>
    <n v="5.9432231836277199E-3"/>
    <n v="0.26057537155557597"/>
  </r>
  <r>
    <x v="4"/>
    <x v="1"/>
    <x v="2"/>
    <x v="2"/>
    <s v="ROG Flow X16"/>
    <s v="AUO"/>
    <n v="16.2"/>
    <s v="2560 x 1600"/>
    <n v="1000000"/>
    <s v="COB"/>
    <s v="FPC"/>
    <n v="4000"/>
    <n v="512"/>
    <n v="0.209150327"/>
    <n v="3.3882352973999996"/>
    <n v="1.5915709181313912E-2"/>
    <n v="0.52115074560290398"/>
  </r>
  <r>
    <x v="4"/>
    <x v="1"/>
    <x v="2"/>
    <x v="2"/>
    <s v="ROG Zephyrus Duo 16"/>
    <s v="AUO"/>
    <n v="16.2"/>
    <s v="3456 x 2234"/>
    <n v="1000000"/>
    <s v="COB"/>
    <s v="FPC"/>
    <n v="4000"/>
    <n v="512"/>
    <n v="7.8431372999999999E-2"/>
    <n v="1.2705882425999999"/>
    <n v="6.054341029974028E-3"/>
    <n v="0.195431530535496"/>
  </r>
  <r>
    <x v="4"/>
    <x v="1"/>
    <x v="2"/>
    <x v="2"/>
    <s v="Strix Scar 18"/>
    <s v="AUO"/>
    <n v="18"/>
    <s v="2560 x 1600"/>
    <n v="1000000"/>
    <s v="COB"/>
    <s v="FPC"/>
    <n v="9216"/>
    <n v="2304"/>
    <n v="0.18070588200000001"/>
    <n v="3.2527058760000003"/>
    <n v="1.6976756410464214E-2"/>
    <n v="0.45027424288526402"/>
  </r>
  <r>
    <x v="4"/>
    <x v="1"/>
    <x v="2"/>
    <x v="22"/>
    <s v="Legion 7i &amp; 7"/>
    <m/>
    <n v="16.2"/>
    <s v="2560 x 1600"/>
    <n v="1000000"/>
    <s v="COB"/>
    <s v="FPC"/>
    <n v="4000"/>
    <n v="512"/>
    <n v="0.41830065399999999"/>
    <n v="6.7764705947999992"/>
    <n v="3.1831418362627824E-2"/>
    <n v="1.042301491205808"/>
  </r>
  <r>
    <x v="4"/>
    <x v="1"/>
    <x v="2"/>
    <x v="22"/>
    <s v="Slim Pro 9i"/>
    <s v="CSOT"/>
    <n v="16"/>
    <s v="3200 x 2000"/>
    <n v="1000000"/>
    <s v="COB"/>
    <s v="FPC"/>
    <n v="4000"/>
    <n v="1000"/>
    <n v="0.156862745"/>
    <n v="2.50980392"/>
    <n v="1.1643865866263011E-2"/>
    <n v="0.39086305857923997"/>
  </r>
  <r>
    <x v="4"/>
    <x v="1"/>
    <x v="2"/>
    <x v="22"/>
    <s v="Slim Pro 9i"/>
    <s v="CSOT"/>
    <n v="14.5"/>
    <s v="3072 x 1920"/>
    <n v="1000000"/>
    <s v="COB"/>
    <s v="FPC"/>
    <n v="4000"/>
    <n v="1000"/>
    <n v="0.261437908"/>
    <n v="3.7908496659999997"/>
    <n v="1.5938299448310159E-2"/>
    <n v="0.65143843013481595"/>
  </r>
  <r>
    <x v="4"/>
    <x v="1"/>
    <x v="2"/>
    <x v="22"/>
    <s v="Yoga Pro 9i"/>
    <s v="CSOT"/>
    <n v="16"/>
    <s v="3200 x 2000"/>
    <n v="1000000"/>
    <s v="COB"/>
    <s v="FPC"/>
    <n v="6144"/>
    <n v="1536"/>
    <n v="0.160627451"/>
    <n v="2.5700392160000001"/>
    <n v="1.1923318655960882E-2"/>
    <n v="0.40024377228415203"/>
  </r>
  <r>
    <x v="4"/>
    <x v="1"/>
    <x v="2"/>
    <x v="24"/>
    <s v="911Zero"/>
    <s v="BOE"/>
    <n v="15.6"/>
    <s v="3840 x 2160"/>
    <n v="1000000"/>
    <s v="COB"/>
    <s v="FPC"/>
    <n v="10000"/>
    <n v="1152"/>
    <n v="0.261437908"/>
    <n v="4.0784313648000001"/>
    <n v="1.7539523105791675E-2"/>
    <n v="0.65143843013481595"/>
  </r>
  <r>
    <x v="4"/>
    <x v="1"/>
    <x v="2"/>
    <x v="28"/>
    <s v="Blade 16"/>
    <s v="BOE"/>
    <n v="16"/>
    <s v="3840 x 2400"/>
    <n v="1000000"/>
    <s v="COB"/>
    <s v="FPC"/>
    <n v="10000"/>
    <n v="2596"/>
    <n v="0.52287581699999996"/>
    <n v="8.3660130719999994"/>
    <n v="3.8812886245619918E-2"/>
    <n v="1.3028768627613838"/>
  </r>
  <r>
    <x v="4"/>
    <x v="1"/>
    <x v="2"/>
    <x v="28"/>
    <s v="Blade 18"/>
    <s v="BOE"/>
    <n v="18"/>
    <s v="2560 x 1600"/>
    <n v="1000000"/>
    <s v="COB"/>
    <s v="FPC"/>
    <n v="8000"/>
    <n v="2000"/>
    <n v="0.104575163"/>
    <n v="1.882352934"/>
    <n v="9.8245117933437841E-3"/>
    <n v="0.26057537155557597"/>
  </r>
  <r>
    <x v="4"/>
    <x v="1"/>
    <x v="2"/>
    <x v="30"/>
    <s v="OMEN Transcend 16"/>
    <s v="AUO"/>
    <n v="16.100000000000001"/>
    <s v="2560 x 1440"/>
    <n v="1000000"/>
    <s v="COB"/>
    <s v="FPC"/>
    <n v="4000"/>
    <n v="1000"/>
    <n v="0.261437908"/>
    <n v="4.2091503187999999"/>
    <n v="1.8681869593410016E-2"/>
    <n v="0.65143843013481595"/>
  </r>
  <r>
    <x v="4"/>
    <x v="1"/>
    <x v="0"/>
    <x v="0"/>
    <s v="XDR"/>
    <s v="LGD"/>
    <n v="31.5"/>
    <s v="6016 x 3384"/>
    <n v="1000000"/>
    <s v="POB"/>
    <s v="PCB"/>
    <n v="576"/>
    <n v="576"/>
    <n v="7.5294100000000003E-4"/>
    <n v="2.3717641500000001E-2"/>
    <n v="2.0595961841209209E-4"/>
    <n v="1.8761422426320001E-3"/>
  </r>
  <r>
    <x v="4"/>
    <x v="1"/>
    <x v="0"/>
    <x v="2"/>
    <s v="PA32UCX"/>
    <s v="AUO"/>
    <n v="31.5"/>
    <s v="3840 x 2160"/>
    <n v="1000000"/>
    <s v="POB"/>
    <s v="PCB"/>
    <n v="5000"/>
    <n v="1152"/>
    <n v="9.8039215999999998E-2"/>
    <n v="3.0882353039999999"/>
    <n v="2.6817665018614569E-2"/>
    <n v="0.24428941254643199"/>
  </r>
  <r>
    <x v="4"/>
    <x v="1"/>
    <x v="0"/>
    <x v="2"/>
    <s v="PG32UQX"/>
    <s v="AUO"/>
    <n v="31.5"/>
    <s v="3840 x 2160"/>
    <n v="1000000"/>
    <s v="POB"/>
    <s v="PCB"/>
    <n v="4608"/>
    <n v="576"/>
    <n v="0.120470588"/>
    <n v="3.7948235220000002"/>
    <n v="3.2953546605059843E-2"/>
    <n v="0.30018282859017603"/>
  </r>
  <r>
    <x v="4"/>
    <x v="1"/>
    <x v="0"/>
    <x v="2"/>
    <s v="PG32UQXE"/>
    <s v="AUO"/>
    <n v="31.5"/>
    <s v="3840 x 2160"/>
    <n v="1000000"/>
    <s v="POB"/>
    <s v="PCB"/>
    <n v="4608"/>
    <n v="576"/>
    <n v="0.120470588"/>
    <n v="3.7948235220000002"/>
    <n v="3.2953546605059843E-2"/>
    <n v="0.30018282859017603"/>
  </r>
  <r>
    <x v="4"/>
    <x v="1"/>
    <x v="0"/>
    <x v="2"/>
    <s v="PA27UCX-K"/>
    <s v="AUO"/>
    <n v="27"/>
    <s v="3440 x 1440"/>
    <n v="1000000"/>
    <s v="POB"/>
    <s v="PCB"/>
    <n v="2304"/>
    <n v="576"/>
    <n v="4.5176471000000003E-2"/>
    <n v="1.2197647170000001"/>
    <n v="7.5681285199827473E-3"/>
    <n v="0.112568561967192"/>
  </r>
  <r>
    <x v="4"/>
    <x v="1"/>
    <x v="0"/>
    <x v="7"/>
    <s v="X32 (Predator)"/>
    <s v="AUO"/>
    <n v="31.5"/>
    <s v="3840 x 2160"/>
    <n v="1000000"/>
    <s v="POB"/>
    <s v="PCB"/>
    <n v="2304"/>
    <n v="1152"/>
    <n v="5.4211765000000002E-2"/>
    <n v="1.7076705975000002"/>
    <n v="1.4829096081693E-2"/>
    <n v="0.13508227386228"/>
  </r>
  <r>
    <x v="4"/>
    <x v="1"/>
    <x v="0"/>
    <x v="7"/>
    <s v="X27S"/>
    <s v="AUO"/>
    <n v="27"/>
    <s v="3840 x 2160"/>
    <n v="1000000"/>
    <s v="POB"/>
    <s v="PCB"/>
    <n v="2304"/>
    <n v="512"/>
    <n v="4.5176471000000003E-2"/>
    <n v="1.2197647170000001"/>
    <n v="9.0790384508577793E-3"/>
    <n v="0.112568561967192"/>
  </r>
  <r>
    <x v="4"/>
    <x v="1"/>
    <x v="0"/>
    <x v="7"/>
    <s v="Predator X32"/>
    <s v="AUO"/>
    <n v="31.5"/>
    <s v="3840 x 2160"/>
    <n v="1000000"/>
    <s v="POB"/>
    <s v="PCB"/>
    <n v="2304"/>
    <n v="576"/>
    <n v="3.0117647000000001E-2"/>
    <n v="0.94870588050000004"/>
    <n v="8.2383866512649607E-3"/>
    <n v="7.5045707147544008E-2"/>
  </r>
  <r>
    <x v="4"/>
    <x v="1"/>
    <x v="0"/>
    <x v="7"/>
    <s v="X32 S/FP"/>
    <s v="AUO"/>
    <n v="31.5"/>
    <s v="3840 x 2160"/>
    <n v="1000000"/>
    <s v="POB"/>
    <s v="PCB"/>
    <n v="2304"/>
    <n v="576"/>
    <n v="4.5176471000000003E-2"/>
    <n v="1.4230588365000001"/>
    <n v="1.235758011366753E-2"/>
    <n v="0.112568561967192"/>
  </r>
  <r>
    <x v="4"/>
    <x v="1"/>
    <x v="0"/>
    <x v="7"/>
    <s v="Predator X32Q FS"/>
    <s v="AUO"/>
    <n v="31.5"/>
    <s v="3440 x 1440"/>
    <n v="1000000"/>
    <s v="POB"/>
    <s v="PCB"/>
    <n v="2304"/>
    <n v="1152"/>
    <n v="3.0117647000000001E-2"/>
    <n v="0.94870588050000004"/>
    <n v="6.8673758032374906E-3"/>
    <n v="7.5045707147544008E-2"/>
  </r>
  <r>
    <x v="4"/>
    <x v="1"/>
    <x v="0"/>
    <x v="7"/>
    <s v="Predator X34 V3"/>
    <s v="AUO"/>
    <n v="34"/>
    <s v="3440 x 1440"/>
    <n v="1000000"/>
    <s v="POB"/>
    <s v="PCB"/>
    <n v="9216"/>
    <n v="2304"/>
    <n v="2.4094118000000001E-2"/>
    <n v="0.81920001200000003"/>
    <n v="6.400553538190688E-3"/>
    <n v="6.0036566714735999E-2"/>
  </r>
  <r>
    <x v="4"/>
    <x v="1"/>
    <x v="0"/>
    <x v="7"/>
    <s v="Predator Z57"/>
    <s v="AUO"/>
    <n v="57"/>
    <s v="7680 x 2160"/>
    <n v="1000000"/>
    <s v="POB"/>
    <s v="PCB"/>
    <n v="9216"/>
    <n v="2304"/>
    <n v="2.4094118000000001E-2"/>
    <n v="1.3733647260000001"/>
    <n v="1.3163106262855242E-2"/>
    <n v="6.0036566714735999E-2"/>
  </r>
  <r>
    <x v="4"/>
    <x v="1"/>
    <x v="0"/>
    <x v="18"/>
    <s v="EX321UX"/>
    <s v="AUO"/>
    <n v="32"/>
    <s v="3840 x 2160"/>
    <n v="1000000"/>
    <s v="POB"/>
    <s v="PCB"/>
    <n v="4608"/>
    <n v="1152"/>
    <n v="1.2047059000000001E-2"/>
    <n v="0.38550588800000002"/>
    <n v="3.4007994239144941E-3"/>
    <n v="3.0018283357368E-2"/>
  </r>
  <r>
    <x v="4"/>
    <x v="1"/>
    <x v="0"/>
    <x v="11"/>
    <s v="UltraSharp UP3221Q"/>
    <s v="LGD"/>
    <n v="31.5"/>
    <s v="3840 x 2160"/>
    <n v="1000000"/>
    <s v="POB"/>
    <s v="PCB"/>
    <n v="5000"/>
    <n v="1152"/>
    <n v="9.8039215999999998E-2"/>
    <n v="3.0882353039999999"/>
    <n v="2.6817665018614569E-2"/>
    <n v="0.24428941254643199"/>
  </r>
  <r>
    <x v="4"/>
    <x v="1"/>
    <x v="0"/>
    <x v="10"/>
    <s v="AG274QXM"/>
    <s v="LGD"/>
    <n v="27"/>
    <s v="3840 x 2160"/>
    <n v="80000000"/>
    <s v="POB"/>
    <s v="PCB"/>
    <n v="2304"/>
    <n v="576"/>
    <n v="0.13552941199999999"/>
    <n v="3.6592941239999996"/>
    <n v="2.7237115151605033E-2"/>
    <n v="0.33770568340982399"/>
  </r>
  <r>
    <x v="4"/>
    <x v="1"/>
    <x v="0"/>
    <x v="10"/>
    <s v="AG274QGM"/>
    <s v="LGD"/>
    <n v="27"/>
    <s v="2560 x 1440"/>
    <n v="1000000"/>
    <s v="POB"/>
    <s v="PCB"/>
    <n v="2304"/>
    <n v="576"/>
    <n v="6.0235294000000002E-2"/>
    <n v="1.6263529380000001"/>
    <n v="1.2105384467164838E-2"/>
    <n v="0.15009141429508802"/>
  </r>
  <r>
    <x v="4"/>
    <x v="1"/>
    <x v="0"/>
    <x v="10"/>
    <s v="AG274QZM"/>
    <s v="LGD"/>
    <n v="27"/>
    <s v="2560 x 1440"/>
    <n v="1000000"/>
    <s v="POB"/>
    <s v="PCB"/>
    <n v="2304"/>
    <n v="576"/>
    <n v="9.0352941000000006E-2"/>
    <n v="2.4395294070000002"/>
    <n v="1.8158076700747261E-2"/>
    <n v="0.22513712144263201"/>
  </r>
  <r>
    <x v="4"/>
    <x v="1"/>
    <x v="0"/>
    <x v="10"/>
    <s v="AG3444UXM"/>
    <s v="BOE"/>
    <n v="34"/>
    <s v="3440 x 1440"/>
    <n v="1000000"/>
    <s v="POB"/>
    <s v="PCB"/>
    <n v="4608"/>
    <n v="1152"/>
    <n v="0.21082352900000001"/>
    <n v="7.1679999859999999"/>
    <n v="5.6004842529400634E-2"/>
    <n v="0.52531995003280807"/>
  </r>
  <r>
    <x v="4"/>
    <x v="1"/>
    <x v="0"/>
    <x v="10"/>
    <s v="PD32M"/>
    <s v="AUO"/>
    <n v="31.5"/>
    <s v="3840 x 2160"/>
    <n v="1000000"/>
    <s v="POB"/>
    <s v="PCB"/>
    <n v="2304"/>
    <n v="576"/>
    <n v="7.5294117999999993E-2"/>
    <n v="2.3717647169999996"/>
    <n v="2.0595966764932489E-2"/>
    <n v="0.18761426911473597"/>
  </r>
  <r>
    <x v="4"/>
    <x v="1"/>
    <x v="0"/>
    <x v="12"/>
    <s v="279P2MRX"/>
    <s v="LGD"/>
    <n v="27"/>
    <s v="3840 x 2160"/>
    <n v="80000000"/>
    <s v="POB"/>
    <s v="PCB"/>
    <n v="2304"/>
    <n v="576"/>
    <n v="4.5176471000000003E-2"/>
    <n v="1.2197647170000001"/>
    <n v="9.0790384508577793E-3"/>
    <n v="0.112568561967192"/>
  </r>
  <r>
    <x v="4"/>
    <x v="1"/>
    <x v="0"/>
    <x v="12"/>
    <s v="27B1U7903"/>
    <s v="LGD"/>
    <n v="27"/>
    <s v="3840 x 2160"/>
    <n v="80000000"/>
    <s v="POB"/>
    <s v="PCB"/>
    <n v="2304"/>
    <n v="576"/>
    <n v="4.5176471000000003E-2"/>
    <n v="1.2197647170000001"/>
    <n v="9.0790384508577793E-3"/>
    <n v="0.112568561967192"/>
  </r>
  <r>
    <x v="4"/>
    <x v="1"/>
    <x v="0"/>
    <x v="5"/>
    <s v="Odyssey Neo G7"/>
    <m/>
    <n v="31.5"/>
    <s v="3840 x 2160"/>
    <n v="1000000"/>
    <s v="POB"/>
    <s v="PCB"/>
    <n v="4608"/>
    <n v="1196"/>
    <n v="9.0352941000000006E-2"/>
    <n v="2.8461176415000002"/>
    <n v="2.471515995379488E-2"/>
    <n v="0.22513712144263201"/>
  </r>
  <r>
    <x v="4"/>
    <x v="1"/>
    <x v="0"/>
    <x v="5"/>
    <s v="Odyssey Neo G9"/>
    <s v="CSOT"/>
    <n v="49"/>
    <s v="5120 x 1440"/>
    <n v="1000000"/>
    <s v="POB"/>
    <s v="PCB"/>
    <n v="5000"/>
    <n v="1152"/>
    <n v="9.8039215999999998E-2"/>
    <n v="4.8039215840000002"/>
    <n v="3.9581261601240807E-2"/>
    <n v="0.24428941254643199"/>
  </r>
  <r>
    <x v="4"/>
    <x v="1"/>
    <x v="0"/>
    <x v="5"/>
    <s v="Odyssey Neo G8"/>
    <s v="CSOT"/>
    <n v="31.5"/>
    <s v="3840 x 2160"/>
    <n v="1000000"/>
    <s v="POB"/>
    <s v="PCB"/>
    <n v="5000"/>
    <n v="1152"/>
    <n v="5.2287581999999999E-2"/>
    <n v="1.647058833"/>
    <n v="1.4302754713066461E-2"/>
    <n v="0.130287687023664"/>
  </r>
  <r>
    <x v="4"/>
    <x v="1"/>
    <x v="0"/>
    <x v="19"/>
    <m/>
    <s v="HKC"/>
    <n v="27"/>
    <s v="3840 x 2160"/>
    <s v="TBD"/>
    <s v="POB"/>
    <s v="PCB"/>
    <n v="5000"/>
    <n v="1152"/>
    <n v="9.8039215999999998E-2"/>
    <n v="2.6470588319999999"/>
    <n v="1.9702774299390297E-2"/>
    <n v="0.24428941254643199"/>
  </r>
  <r>
    <x v="4"/>
    <x v="1"/>
    <x v="0"/>
    <x v="19"/>
    <m/>
    <s v="HKC"/>
    <n v="31.5"/>
    <s v="3840 x 2160"/>
    <s v="TBD"/>
    <s v="POB"/>
    <s v="PCB"/>
    <n v="5000"/>
    <n v="1152"/>
    <n v="9.8039215999999998E-2"/>
    <n v="3.0882353039999999"/>
    <n v="2.6817665018614569E-2"/>
    <n v="0.24428941254643199"/>
  </r>
  <r>
    <x v="4"/>
    <x v="1"/>
    <x v="0"/>
    <x v="3"/>
    <s v="MEG271G"/>
    <s v="AUO"/>
    <n v="27"/>
    <s v="3840 x 2160"/>
    <n v="1000000"/>
    <s v="POB"/>
    <s v="PCB"/>
    <n v="2304"/>
    <n v="576"/>
    <n v="6.0235294000000002E-2"/>
    <n v="1.6263529380000001"/>
    <n v="1.2105384467164838E-2"/>
    <n v="0.15009141429508802"/>
  </r>
  <r>
    <x v="4"/>
    <x v="1"/>
    <x v="0"/>
    <x v="20"/>
    <s v="M27P20"/>
    <m/>
    <n v="27"/>
    <s v="3840 x 2160"/>
    <s v="TBD"/>
    <s v="POB"/>
    <s v="PCB"/>
    <n v="5000"/>
    <n v="1152"/>
    <n v="0.130718954"/>
    <n v="3.5294117580000002"/>
    <n v="2.6270365598541533E-2"/>
    <n v="0.32571921506740797"/>
  </r>
  <r>
    <x v="4"/>
    <x v="1"/>
    <x v="0"/>
    <x v="20"/>
    <s v="M32P10"/>
    <m/>
    <n v="31.5"/>
    <s v="3840 x 2160"/>
    <s v="TBD"/>
    <s v="POB"/>
    <s v="PCB"/>
    <n v="5000"/>
    <n v="1152"/>
    <n v="6.5359476999999999E-2"/>
    <n v="2.0588235254999998"/>
    <n v="1.7878443254562986E-2"/>
    <n v="0.16285960753370399"/>
  </r>
  <r>
    <x v="4"/>
    <x v="1"/>
    <x v="0"/>
    <x v="21"/>
    <m/>
    <m/>
    <n v="27"/>
    <s v="3840 x 2160"/>
    <s v="TBD"/>
    <s v="COB"/>
    <s v="PCB"/>
    <n v="5000"/>
    <n v="1152"/>
    <n v="3.2679738999999999E-2"/>
    <n v="0.88235295299999994"/>
    <n v="6.5675915001195311E-3"/>
    <n v="8.1429805012727993E-2"/>
  </r>
  <r>
    <x v="4"/>
    <x v="1"/>
    <x v="0"/>
    <x v="21"/>
    <m/>
    <m/>
    <n v="31.5"/>
    <s v="3840 x 2160"/>
    <s v="TBD"/>
    <s v="COB"/>
    <s v="PCB"/>
    <n v="5000"/>
    <n v="1152"/>
    <n v="3.2679738999999999E-2"/>
    <n v="1.0294117784999999"/>
    <n v="8.9392217640515848E-3"/>
    <n v="8.1429805012727993E-2"/>
  </r>
  <r>
    <x v="4"/>
    <x v="1"/>
    <x v="0"/>
    <x v="23"/>
    <m/>
    <m/>
    <n v="27"/>
    <s v="3840 x 2160"/>
    <s v="TBD"/>
    <s v="POB"/>
    <s v="PCB"/>
    <n v="2304"/>
    <n v="576"/>
    <n v="6.0235294000000002E-2"/>
    <n v="1.6263529380000001"/>
    <n v="1.2105384467164838E-2"/>
    <n v="0.15009141429508802"/>
  </r>
  <r>
    <x v="4"/>
    <x v="1"/>
    <x v="0"/>
    <x v="23"/>
    <m/>
    <m/>
    <n v="31.5"/>
    <s v="3840 x 2160"/>
    <s v="TBD"/>
    <s v="POB"/>
    <s v="PCB"/>
    <n v="4608"/>
    <n v="1152"/>
    <n v="9.0352941000000006E-2"/>
    <n v="2.8461176415000002"/>
    <n v="2.471515995379488E-2"/>
    <n v="0.22513712144263201"/>
  </r>
  <r>
    <x v="4"/>
    <x v="1"/>
    <x v="0"/>
    <x v="22"/>
    <s v="Creator Extreme"/>
    <s v="BOE"/>
    <n v="27"/>
    <s v="3840 x 2160"/>
    <s v="TBD"/>
    <s v="COB"/>
    <s v="PCB"/>
    <n v="10368"/>
    <n v="1152"/>
    <n v="0.33882352900000001"/>
    <n v="9.148235283"/>
    <n v="6.8092787678044289E-2"/>
    <n v="0.84426420603280805"/>
  </r>
  <r>
    <x v="4"/>
    <x v="1"/>
    <x v="0"/>
    <x v="22"/>
    <s v="ThinkVision P27pz-30"/>
    <s v="BOE"/>
    <n v="27"/>
    <s v="3840 x 2160"/>
    <s v="TBD"/>
    <s v="COB"/>
    <s v="PCB"/>
    <n v="4608"/>
    <n v="1152"/>
    <n v="0.120470588"/>
    <n v="3.2527058760000003"/>
    <n v="2.4210768934329677E-2"/>
    <n v="0.30018282859017603"/>
  </r>
  <r>
    <x v="4"/>
    <x v="1"/>
    <x v="0"/>
    <x v="22"/>
    <s v="ThinkVision P32pz-30"/>
    <s v="BOE"/>
    <n v="31.5"/>
    <s v="3840 x 2160"/>
    <s v="TBD"/>
    <s v="COB"/>
    <s v="PCB"/>
    <n v="9216"/>
    <n v="1152"/>
    <n v="0.18070588200000001"/>
    <n v="5.6922352830000005"/>
    <n v="4.9430319907589761E-2"/>
    <n v="0.45027424288526402"/>
  </r>
  <r>
    <x v="4"/>
    <x v="1"/>
    <x v="0"/>
    <x v="22"/>
    <s v="Legion Y34wz-30"/>
    <s v="BOE"/>
    <n v="34"/>
    <s v="3440 x 1440"/>
    <s v="TBD"/>
    <s v="COB"/>
    <s v="PCB"/>
    <n v="9216"/>
    <n v="1151"/>
    <n v="2.4094118000000001E-2"/>
    <n v="0.81920001200000003"/>
    <n v="6.400553538190688E-3"/>
    <n v="6.0036566714735999E-2"/>
  </r>
  <r>
    <x v="4"/>
    <x v="1"/>
    <x v="0"/>
    <x v="25"/>
    <s v="27M2U"/>
    <s v="AUO"/>
    <n v="27"/>
    <s v="3840 x 2160"/>
    <s v="TBD"/>
    <s v="POB"/>
    <s v="PCB"/>
    <n v="1536"/>
    <n v="384"/>
    <n v="6.0235294000000002E-2"/>
    <n v="1.6263529380000001"/>
    <n v="1.2105384467164838E-2"/>
    <n v="0.15009141429508802"/>
  </r>
  <r>
    <x v="4"/>
    <x v="1"/>
    <x v="0"/>
    <x v="25"/>
    <s v="27M2V"/>
    <s v="AUO"/>
    <n v="27"/>
    <s v="3840 x 2160"/>
    <s v="TBD"/>
    <s v="POB"/>
    <s v="PCB"/>
    <n v="2304"/>
    <n v="1152"/>
    <n v="4.5176471000000003E-2"/>
    <n v="1.2197647170000001"/>
    <n v="9.0790384508577793E-3"/>
    <n v="0.112568561967192"/>
  </r>
  <r>
    <x v="4"/>
    <x v="1"/>
    <x v="0"/>
    <x v="25"/>
    <s v="32M2V"/>
    <s v="AUO"/>
    <n v="31.5"/>
    <s v="3840 x 2160"/>
    <s v="TBD"/>
    <s v="POB"/>
    <s v="PCB"/>
    <n v="2304"/>
    <n v="1152"/>
    <n v="4.5176471000000003E-2"/>
    <n v="1.4230588365000001"/>
    <n v="1.235758011366753E-2"/>
    <n v="0.112568561967192"/>
  </r>
  <r>
    <x v="4"/>
    <x v="1"/>
    <x v="0"/>
    <x v="26"/>
    <m/>
    <s v="AUO"/>
    <n v="27"/>
    <s v="3840 x 2160"/>
    <s v="TBD"/>
    <s v="POB"/>
    <s v="PCB"/>
    <n v="2304"/>
    <n v="1152"/>
    <n v="0.105411765"/>
    <n v="2.846117655"/>
    <n v="2.1184422918022618E-2"/>
    <n v="0.26265997626227999"/>
  </r>
  <r>
    <x v="4"/>
    <x v="1"/>
    <x v="0"/>
    <x v="26"/>
    <m/>
    <s v="AUO"/>
    <n v="31.5"/>
    <s v="3840 x 2160"/>
    <s v="TBD"/>
    <s v="POB"/>
    <s v="PCB"/>
    <n v="2304"/>
    <n v="1152"/>
    <n v="8.1317647000000007E-2"/>
    <n v="2.5615058805000004"/>
    <n v="2.2243643985769411E-2"/>
    <n v="0.20262340954754401"/>
  </r>
  <r>
    <x v="4"/>
    <x v="1"/>
    <x v="0"/>
    <x v="26"/>
    <s v="Army M34E7R"/>
    <m/>
    <n v="34"/>
    <s v="3440 x 1440"/>
    <s v="TBD"/>
    <s v="POB"/>
    <s v="PCB"/>
    <n v="2304"/>
    <n v="1152"/>
    <n v="6.0235289999999997E-3"/>
    <n v="0.20479998599999999"/>
    <n v="1.6001382517236869E-3"/>
    <n v="1.5009140432807998E-2"/>
  </r>
  <r>
    <x v="4"/>
    <x v="1"/>
    <x v="0"/>
    <x v="31"/>
    <s v="GM001J"/>
    <s v="AUP"/>
    <n v="27"/>
    <s v="3840 x 2160"/>
    <s v="TBD"/>
    <s v="POB"/>
    <s v="PCB"/>
    <n v="2304"/>
    <n v="1152"/>
    <n v="1.5058824E-2"/>
    <n v="0.40658824799999999"/>
    <n v="3.0263462172753584E-3"/>
    <n v="3.7522854819647997E-2"/>
  </r>
  <r>
    <x v="4"/>
    <x v="1"/>
    <x v="0"/>
    <x v="27"/>
    <s v="XG272G-2K"/>
    <s v="Innolux"/>
    <n v="27"/>
    <s v="2560 x 1440"/>
    <n v="1000000"/>
    <s v="POB"/>
    <s v="PCB"/>
    <n v="2304"/>
    <n v="1152"/>
    <n v="6.0235294000000002E-2"/>
    <n v="1.6263529380000001"/>
    <n v="1.2105384467164838E-2"/>
    <n v="0.15009141429508802"/>
  </r>
  <r>
    <x v="4"/>
    <x v="1"/>
    <x v="0"/>
    <x v="27"/>
    <s v="XG321UG"/>
    <s v="BOE"/>
    <n v="31.5"/>
    <s v="3840 x 2160"/>
    <n v="1000000"/>
    <s v="POB"/>
    <s v="PCB"/>
    <n v="2304"/>
    <n v="1152"/>
    <n v="3.0117647000000001E-2"/>
    <n v="0.94870588050000004"/>
    <n v="8.2383866512649607E-3"/>
    <n v="7.5045707147544008E-2"/>
  </r>
  <r>
    <x v="4"/>
    <x v="1"/>
    <x v="0"/>
    <x v="27"/>
    <s v="XG341C-2K"/>
    <s v="AUO"/>
    <n v="34"/>
    <s v="3440 x 1440"/>
    <n v="1000000"/>
    <s v="POB"/>
    <s v="PCB"/>
    <n v="2304"/>
    <n v="1152"/>
    <n v="3.0117647000000001E-2"/>
    <n v="1.0239999980000001"/>
    <n v="8.000691789914376E-3"/>
    <n v="7.5045707147544008E-2"/>
  </r>
  <r>
    <x v="4"/>
    <x v="1"/>
    <x v="0"/>
    <x v="29"/>
    <s v="GP27-FQS"/>
    <s v="CSOT"/>
    <n v="27"/>
    <s v="2560 x 1440"/>
    <s v="TBD"/>
    <s v="POB"/>
    <s v="PCB"/>
    <n v="5000"/>
    <n v="1152"/>
    <n v="6.5359476999999999E-2"/>
    <n v="1.7647058790000001"/>
    <n v="1.3135182799270766E-2"/>
    <n v="0.16285960753370399"/>
  </r>
  <r>
    <x v="4"/>
    <x v="1"/>
    <x v="0"/>
    <x v="29"/>
    <s v="GP27QP"/>
    <m/>
    <n v="27"/>
    <s v="2560 x 1440"/>
    <n v="1000000"/>
    <s v="POB"/>
    <s v="PCB"/>
    <n v="5000"/>
    <n v="1152"/>
    <n v="1.9607843E-2"/>
    <n v="0.52941176099999998"/>
    <n v="3.9405548196844E-3"/>
    <n v="4.8857882010936E-2"/>
  </r>
  <r>
    <x v="4"/>
    <x v="1"/>
    <x v="0"/>
    <x v="6"/>
    <s v="F32D80U"/>
    <s v="BOE"/>
    <n v="27"/>
    <s v="2560 x 1440"/>
    <s v="TBD"/>
    <s v="POB"/>
    <s v="PCB"/>
    <n v="5000"/>
    <n v="1152"/>
    <n v="9.8039215999999998E-2"/>
    <n v="2.6470588319999999"/>
    <n v="1.9702774299390297E-2"/>
    <n v="0.24428941254643199"/>
  </r>
  <r>
    <x v="4"/>
    <x v="1"/>
    <x v="0"/>
    <x v="1"/>
    <s v="27R83U"/>
    <s v="CSOT"/>
    <n v="27"/>
    <s v="3840 x 2160"/>
    <n v="1000000"/>
    <s v="POB"/>
    <s v="PCB"/>
    <n v="4608"/>
    <n v="1152"/>
    <n v="4.8188235000000003E-2"/>
    <n v="1.301082345"/>
    <n v="9.6843075335382132E-3"/>
    <n v="0.12007313093772"/>
  </r>
  <r>
    <x v="4"/>
    <x v="1"/>
    <x v="0"/>
    <x v="1"/>
    <s v="34R83Q"/>
    <s v="CSOT"/>
    <n v="34"/>
    <s v="3440 x 1440"/>
    <n v="1000000"/>
    <s v="POB"/>
    <s v="PCB"/>
    <n v="4608"/>
    <n v="1152"/>
    <n v="1.8070587999999999E-2"/>
    <n v="0.61439999199999995"/>
    <n v="4.8004150208190302E-3"/>
    <n v="4.5027423790175998E-2"/>
  </r>
  <r>
    <x v="4"/>
    <x v="1"/>
    <x v="0"/>
    <x v="17"/>
    <m/>
    <m/>
    <n v="27"/>
    <s v="3840 x 2160"/>
    <n v="1000000"/>
    <s v="POB"/>
    <s v="PCB"/>
    <n v="5000"/>
    <n v="1152"/>
    <n v="0.261437908"/>
    <n v="7.0588235160000004"/>
    <n v="5.2540731197083065E-2"/>
    <n v="0.65143843013481595"/>
  </r>
  <r>
    <x v="4"/>
    <x v="1"/>
    <x v="0"/>
    <x v="17"/>
    <m/>
    <m/>
    <n v="31.5"/>
    <s v="3840 x 2160"/>
    <s v="TBD"/>
    <s v="POB"/>
    <s v="PCB"/>
    <n v="5000"/>
    <n v="1152"/>
    <n v="0.49673202599999999"/>
    <n v="15.647058819"/>
    <n v="0.13587616895351085"/>
    <n v="1.2377330192495519"/>
  </r>
  <r>
    <x v="4"/>
    <x v="1"/>
    <x v="0"/>
    <x v="17"/>
    <m/>
    <m/>
    <n v="49"/>
    <s v="5120 x 1440"/>
    <n v="1000000"/>
    <s v="POB"/>
    <s v="PCB"/>
    <n v="5000"/>
    <n v="1152"/>
    <n v="0.117647059"/>
    <n v="5.7647058910000002"/>
    <n v="4.7497513840743195E-2"/>
    <n v="0.29314729455736799"/>
  </r>
  <r>
    <x v="4"/>
    <x v="1"/>
    <x v="1"/>
    <x v="9"/>
    <m/>
    <s v="Open Cell"/>
    <n v="55"/>
    <s v="3840 x 2160"/>
    <n v="1000000"/>
    <s v="POB"/>
    <s v="PCB"/>
    <n v="4000"/>
    <n v="500"/>
    <n v="2.4559477E-2"/>
    <n v="1.3507712350000001"/>
    <n v="2.0480686867011846E-2"/>
    <n v="6.1196125933704E-2"/>
  </r>
  <r>
    <x v="4"/>
    <x v="1"/>
    <x v="1"/>
    <x v="9"/>
    <m/>
    <s v="Open Cell"/>
    <n v="65"/>
    <s v="3840 x 2160"/>
    <n v="1000000"/>
    <s v="COB"/>
    <s v="PCB"/>
    <n v="16384"/>
    <n v="1000"/>
    <n v="0.11378848599999999"/>
    <n v="7.3962515899999994"/>
    <n v="0.13253331372560587"/>
    <n v="0.28353268756747196"/>
  </r>
  <r>
    <x v="4"/>
    <x v="1"/>
    <x v="1"/>
    <x v="9"/>
    <m/>
    <s v="Open Cell"/>
    <n v="75"/>
    <s v="3840 x 2160"/>
    <n v="1000000"/>
    <s v="COB"/>
    <s v="PCB"/>
    <n v="12000"/>
    <n v="1000"/>
    <n v="0.10483137300000001"/>
    <n v="7.8623529750000003"/>
    <n v="0.16256005035546234"/>
    <n v="0.261213783335496"/>
  </r>
  <r>
    <x v="4"/>
    <x v="1"/>
    <x v="1"/>
    <x v="9"/>
    <m/>
    <s v="Open Cell"/>
    <n v="86"/>
    <s v="3840 x 2160"/>
    <n v="1000000"/>
    <s v="COB"/>
    <s v="PCB"/>
    <n v="18000"/>
    <n v="1200"/>
    <n v="7.0658823999999995E-2"/>
    <n v="6.0766588639999997"/>
    <n v="0.1440666083374926"/>
    <n v="0.17606426601964797"/>
  </r>
  <r>
    <x v="4"/>
    <x v="1"/>
    <x v="1"/>
    <x v="9"/>
    <m/>
    <s v="Open Cell"/>
    <n v="65"/>
    <s v="7680 x 4320"/>
    <n v="1000000"/>
    <s v="COB"/>
    <s v="PCB"/>
    <n v="12000"/>
    <n v="1000"/>
    <n v="1.4196078000000001E-2"/>
    <n v="0.92274507000000006"/>
    <n v="1.6534654123503956E-2"/>
    <n v="3.5373105748656E-2"/>
  </r>
  <r>
    <x v="4"/>
    <x v="1"/>
    <x v="1"/>
    <x v="9"/>
    <m/>
    <s v="Open Cell"/>
    <n v="75"/>
    <s v="7680 x 4320"/>
    <n v="1000000"/>
    <s v="COB"/>
    <s v="PCB"/>
    <n v="16000"/>
    <n v="2000"/>
    <n v="1.2548999999999999E-4"/>
    <n v="9.41175E-3"/>
    <n v="1.9459499704451038E-4"/>
    <n v="3.1268995847999996E-4"/>
  </r>
  <r>
    <x v="4"/>
    <x v="1"/>
    <x v="1"/>
    <x v="5"/>
    <s v="2022 Model"/>
    <s v="Open Cell"/>
    <n v="43"/>
    <s v="3840 x 2160"/>
    <n v="1000000"/>
    <s v="POB"/>
    <s v="PCB"/>
    <n v="3614.6269090909086"/>
    <n v="301.21890909090905"/>
    <n v="0.14538832700000001"/>
    <n v="6.2516980610000008"/>
    <n v="7.4108235804887956E-2"/>
    <n v="0.36227165457890403"/>
  </r>
  <r>
    <x v="4"/>
    <x v="1"/>
    <x v="1"/>
    <x v="5"/>
    <s v="2022 Model"/>
    <s v="Open Cell"/>
    <n v="50"/>
    <s v="3840 x 2160"/>
    <n v="1000000"/>
    <s v="COB"/>
    <s v="PCB"/>
    <n v="4887.272727272727"/>
    <n v="407.27272727272725"/>
    <n v="0.21494417099999999"/>
    <n v="10.74720855"/>
    <n v="0.14813773676691275"/>
    <n v="0.53558756797759199"/>
  </r>
  <r>
    <x v="4"/>
    <x v="1"/>
    <x v="1"/>
    <x v="5"/>
    <s v="2022 Model"/>
    <s v="Open Cell"/>
    <n v="55"/>
    <s v="3840 x 2160"/>
    <n v="1000000"/>
    <s v="COB"/>
    <s v="PCB"/>
    <n v="6283.636363636364"/>
    <n v="523.63636363636363"/>
    <n v="0.86637792499999999"/>
    <n v="47.650785874999997"/>
    <n v="0.72249156569647111"/>
    <n v="2.1587989273745998"/>
  </r>
  <r>
    <x v="4"/>
    <x v="1"/>
    <x v="1"/>
    <x v="5"/>
    <s v="2022 Model"/>
    <s v="Open Cell"/>
    <n v="65"/>
    <s v="3840 x 2160"/>
    <n v="1000000"/>
    <s v="COB"/>
    <s v="PCB"/>
    <n v="8640"/>
    <n v="720"/>
    <n v="0.99634447100000001"/>
    <n v="64.762390615000001"/>
    <n v="1.1604762396945489"/>
    <n v="2.4826433283031921"/>
  </r>
  <r>
    <x v="4"/>
    <x v="1"/>
    <x v="1"/>
    <x v="5"/>
    <s v="2022 Model"/>
    <s v="Open Cell"/>
    <n v="75"/>
    <s v="3840 x 2160"/>
    <n v="1000000"/>
    <s v="COB"/>
    <s v="PCB"/>
    <n v="10909.09090909091"/>
    <n v="909.09090909090912"/>
    <n v="0.75674866299999999"/>
    <n v="56.756149725"/>
    <n v="1.1734760047806374"/>
    <n v="1.8856299945275758"/>
  </r>
  <r>
    <x v="4"/>
    <x v="1"/>
    <x v="1"/>
    <x v="5"/>
    <s v="2022 Model"/>
    <s v="Open Cell"/>
    <n v="85"/>
    <s v="3840 x 2160"/>
    <n v="1000000"/>
    <s v="COB"/>
    <s v="PCB"/>
    <n v="14400"/>
    <n v="1200"/>
    <n v="0.92082823499999999"/>
    <n v="78.270399975000004"/>
    <n v="1.8340725177268278"/>
    <n v="2.2944755962177199"/>
  </r>
  <r>
    <x v="4"/>
    <x v="1"/>
    <x v="1"/>
    <x v="5"/>
    <s v="2022 Model"/>
    <s v="Open Cell"/>
    <n v="98"/>
    <s v="3840 x 2160"/>
    <n v="1000000"/>
    <s v="COB"/>
    <s v="PCB"/>
    <n v="19141.53633217993"/>
    <n v="1595.1280276816608"/>
    <n v="7.2212384000000004E-2"/>
    <n v="7.0768136320000004"/>
    <n v="0.191189421343536"/>
    <n v="0.17993535225676802"/>
  </r>
  <r>
    <x v="4"/>
    <x v="1"/>
    <x v="1"/>
    <x v="5"/>
    <s v="2022 Model"/>
    <s v="Open Cell"/>
    <n v="55"/>
    <s v="7680 x 4320"/>
    <n v="1000000"/>
    <s v="COB"/>
    <s v="PCB"/>
    <n v="7873.1360946745563"/>
    <n v="962.27218934911241"/>
    <n v="3.1718960999999997E-2"/>
    <n v="1.7445428549999997"/>
    <n v="2.6451137700854166E-2"/>
    <n v="7.9035784509671997E-2"/>
  </r>
  <r>
    <x v="4"/>
    <x v="1"/>
    <x v="1"/>
    <x v="5"/>
    <s v="2022 Model"/>
    <s v="Open Cell"/>
    <n v="65"/>
    <s v="7680 x 4320"/>
    <n v="1000000"/>
    <s v="COB"/>
    <s v="PCB"/>
    <n v="10996.363636363636"/>
    <n v="1221.8181818181818"/>
    <n v="0.16040316600000001"/>
    <n v="10.426205790000001"/>
    <n v="0.18682701448421102"/>
    <n v="0.39968490968683201"/>
  </r>
  <r>
    <x v="4"/>
    <x v="1"/>
    <x v="1"/>
    <x v="5"/>
    <s v="2022 Model"/>
    <s v="Open Cell"/>
    <n v="75"/>
    <s v="7680 x 4320"/>
    <n v="1000000"/>
    <s v="COB"/>
    <s v="PCB"/>
    <n v="15708.764159999995"/>
    <n v="1745.4182399999995"/>
    <n v="0.21421415399999999"/>
    <n v="16.066061550000001"/>
    <n v="0.33217788401085574"/>
    <n v="0.53376854665780793"/>
  </r>
  <r>
    <x v="4"/>
    <x v="1"/>
    <x v="1"/>
    <x v="5"/>
    <s v="2022 Model"/>
    <s v="Open Cell"/>
    <n v="85"/>
    <s v="7680 x 4320"/>
    <n v="1000000"/>
    <s v="COB"/>
    <s v="PCB"/>
    <n v="19145.454545454544"/>
    <n v="2127.272727272727"/>
    <n v="0.15093625699999999"/>
    <n v="12.829581845"/>
    <n v="0.30062940119581966"/>
    <n v="0.37609572025226395"/>
  </r>
  <r>
    <x v="4"/>
    <x v="1"/>
    <x v="1"/>
    <x v="5"/>
    <s v="2021 Model"/>
    <s v="Open Cell"/>
    <n v="98"/>
    <s v="7680 x 4320"/>
    <n v="1000000"/>
    <s v="COB"/>
    <s v="PCB"/>
    <n v="25000"/>
    <n v="2500"/>
    <n v="2.7777779999999998E-3"/>
    <n v="0.272222244"/>
    <n v="7.3544417040822896E-3"/>
    <n v="6.9215338870559995E-3"/>
  </r>
  <r>
    <x v="4"/>
    <x v="1"/>
    <x v="1"/>
    <x v="16"/>
    <s v="Bravia 7"/>
    <m/>
    <n v="55"/>
    <s v="3840 x 2160"/>
    <n v="1000000"/>
    <s v="COB"/>
    <s v="PCB"/>
    <n v="4096"/>
    <n v="1024"/>
    <n v="2.8907586999999998E-2"/>
    <n v="1.5899172849999998"/>
    <n v="2.410667122218858E-2"/>
    <n v="7.2030537722424001E-2"/>
  </r>
  <r>
    <x v="4"/>
    <x v="1"/>
    <x v="1"/>
    <x v="16"/>
    <s v="Bravia 7"/>
    <m/>
    <n v="65"/>
    <s v="3840 x 2160"/>
    <n v="1000000"/>
    <s v="POB"/>
    <s v="PCB"/>
    <n v="6240"/>
    <n v="1560"/>
    <n v="0.21913411799999999"/>
    <n v="14.243717669999999"/>
    <n v="0.25523294869111746"/>
    <n v="0.54602787679473597"/>
  </r>
  <r>
    <x v="4"/>
    <x v="1"/>
    <x v="1"/>
    <x v="16"/>
    <s v="Bravia 7"/>
    <m/>
    <n v="75"/>
    <s v="3840 x 2160"/>
    <n v="1000000"/>
    <s v="POB"/>
    <s v="PCB"/>
    <n v="7680"/>
    <n v="1920"/>
    <n v="0.14027796100000001"/>
    <n v="10.520847075000001"/>
    <n v="0.21752641171571396"/>
    <n v="0.34953788987767204"/>
  </r>
  <r>
    <x v="4"/>
    <x v="1"/>
    <x v="1"/>
    <x v="16"/>
    <s v="Bravia 7"/>
    <m/>
    <n v="85"/>
    <s v="3840 x 2160"/>
    <n v="1000000"/>
    <s v="POB"/>
    <s v="PCB"/>
    <n v="11232"/>
    <n v="2808"/>
    <n v="0.13722127100000001"/>
    <n v="11.663808035000001"/>
    <n v="0.27331238598330487"/>
    <n v="0.34192137645679199"/>
  </r>
  <r>
    <x v="4"/>
    <x v="1"/>
    <x v="1"/>
    <x v="1"/>
    <s v="55R635"/>
    <s v="Open Cell"/>
    <n v="55"/>
    <s v="3840 x 2160"/>
    <n v="1000000"/>
    <s v="POB"/>
    <s v="PCB"/>
    <n v="2048"/>
    <n v="128"/>
    <n v="0.20587084999999999"/>
    <n v="11.32289675"/>
    <n v="0.17168021997763086"/>
    <n v="0.51297910222919996"/>
  </r>
  <r>
    <x v="4"/>
    <x v="1"/>
    <x v="1"/>
    <x v="1"/>
    <s v="65R635"/>
    <s v="ChinaStar"/>
    <n v="65"/>
    <s v="3840 x 2160"/>
    <n v="1000000"/>
    <s v="POB"/>
    <s v="PCB"/>
    <n v="2560"/>
    <n v="160"/>
    <n v="0.42499346399999999"/>
    <n v="27.624575159999999"/>
    <n v="0.49500431964306113"/>
    <n v="1.0589783139089279"/>
  </r>
  <r>
    <x v="4"/>
    <x v="1"/>
    <x v="1"/>
    <x v="1"/>
    <s v="75R635"/>
    <s v="ChinaStar"/>
    <n v="75"/>
    <s v="3840 x 2160"/>
    <n v="1000000"/>
    <s v="POB"/>
    <s v="PCB"/>
    <n v="3840"/>
    <n v="240"/>
    <n v="0.44925490200000001"/>
    <n v="33.694117650000003"/>
    <n v="0.69665117799762377"/>
    <n v="1.1194318005683039"/>
  </r>
  <r>
    <x v="4"/>
    <x v="1"/>
    <x v="1"/>
    <x v="1"/>
    <s v="85R635"/>
    <s v="ChinaStar"/>
    <n v="85"/>
    <s v="3840 x 2160"/>
    <n v="1000000"/>
    <s v="POB"/>
    <s v="PCB"/>
    <n v="7168"/>
    <n v="448"/>
    <n v="0.830176209"/>
    <n v="70.564977764999995"/>
    <n v="1.6535150768889524"/>
    <n v="2.0685932291281679"/>
  </r>
  <r>
    <x v="4"/>
    <x v="1"/>
    <x v="1"/>
    <x v="1"/>
    <m/>
    <s v="Open Cell"/>
    <n v="98"/>
    <s v="3840 x 2160"/>
    <n v="1000000"/>
    <s v="POB"/>
    <s v="PCB"/>
    <n v="5120"/>
    <n v="320"/>
    <n v="0.17066666699999999"/>
    <n v="16.725333366000001"/>
    <n v="0.45185686303279993"/>
    <n v="0.42525900883058398"/>
  </r>
  <r>
    <x v="4"/>
    <x v="1"/>
    <x v="1"/>
    <x v="1"/>
    <m/>
    <s v="Open Cell"/>
    <n v="115"/>
    <s v="3840 x 2160"/>
    <n v="1000000"/>
    <s v="COB"/>
    <s v="PCB"/>
    <n v="21040"/>
    <n v="5260"/>
    <n v="6.3257516E-2"/>
    <n v="7.2746143400000003"/>
    <n v="0.23062577301650819"/>
    <n v="0.15762204200803201"/>
  </r>
  <r>
    <x v="4"/>
    <x v="1"/>
    <x v="1"/>
    <x v="6"/>
    <m/>
    <s v="Open Cell"/>
    <n v="55"/>
    <s v="3840 x 2160"/>
    <n v="1000000"/>
    <s v="POB"/>
    <s v="PCB"/>
    <n v="2000"/>
    <n v="160"/>
    <n v="4.2875816999999997E-2"/>
    <n v="2.3581699349999998"/>
    <n v="3.5755084774171011E-2"/>
    <n v="0.10683590276138399"/>
  </r>
  <r>
    <x v="4"/>
    <x v="1"/>
    <x v="1"/>
    <x v="6"/>
    <m/>
    <s v="Open Cell"/>
    <n v="65"/>
    <s v="3840 x 2160"/>
    <n v="1000000"/>
    <s v="POB"/>
    <s v="PCB"/>
    <n v="2560"/>
    <n v="160"/>
    <n v="0.104407843"/>
    <n v="6.7865097949999997"/>
    <n v="0.12160736027134419"/>
    <n v="0.26015845161093598"/>
  </r>
  <r>
    <x v="4"/>
    <x v="1"/>
    <x v="1"/>
    <x v="6"/>
    <s v="Q70"/>
    <s v="Open Cell"/>
    <n v="75"/>
    <s v="3840 x 2160"/>
    <n v="1000000"/>
    <s v="POB"/>
    <s v="PCB"/>
    <n v="4000"/>
    <n v="252"/>
    <n v="0.13960784300000001"/>
    <n v="10.470588225"/>
    <n v="0.21648727226054243"/>
    <n v="0.34786812201093603"/>
  </r>
  <r>
    <x v="4"/>
    <x v="1"/>
    <x v="1"/>
    <x v="6"/>
    <m/>
    <s v="Open Cell"/>
    <n v="85"/>
    <s v="3840 x 2160"/>
    <n v="1000000"/>
    <s v="POB"/>
    <s v="PCB"/>
    <n v="4800"/>
    <n v="300"/>
    <n v="8.1568630000000003E-3"/>
    <n v="0.69333335500000004"/>
    <n v="1.6246545979514634E-2"/>
    <n v="2.0324879693976002E-2"/>
  </r>
  <r>
    <x v="4"/>
    <x v="1"/>
    <x v="1"/>
    <x v="6"/>
    <m/>
    <s v="Open Cell"/>
    <n v="86"/>
    <s v="3840 x 2160"/>
    <n v="1000000"/>
    <s v="POB"/>
    <s v="PCB"/>
    <n v="8000"/>
    <n v="576"/>
    <n v="6.2745097999999999E-2"/>
    <n v="5.396078428"/>
    <n v="0.12793127520298939"/>
    <n v="0.15634522343169599"/>
  </r>
  <r>
    <x v="4"/>
    <x v="1"/>
    <x v="1"/>
    <x v="6"/>
    <m/>
    <s v="Open Cell"/>
    <n v="100"/>
    <s v="3840 x 2160"/>
    <n v="1000000"/>
    <s v="POB"/>
    <s v="PCB"/>
    <n v="9600"/>
    <n v="600"/>
    <n v="0.192"/>
    <n v="19.2"/>
    <n v="0.529299218991098"/>
    <n v="0.47841638400000003"/>
  </r>
  <r>
    <x v="4"/>
    <x v="1"/>
    <x v="1"/>
    <x v="15"/>
    <m/>
    <s v="Open Cell"/>
    <n v="65"/>
    <s v="3840 x 2160"/>
    <n v="1000000"/>
    <s v="POB"/>
    <s v="PCB"/>
    <n v="9216"/>
    <n v="576"/>
    <n v="6.1440000000000002E-2"/>
    <n v="3.9936000000000003"/>
    <n v="7.1561254407596434E-2"/>
    <n v="0.15309324288000001"/>
  </r>
  <r>
    <x v="4"/>
    <x v="1"/>
    <x v="1"/>
    <x v="15"/>
    <m/>
    <s v="Open Cell"/>
    <n v="75"/>
    <s v="3840 x 2160"/>
    <n v="1000000"/>
    <s v="POB"/>
    <s v="PCB"/>
    <n v="9600"/>
    <n v="600"/>
    <n v="0.110431373"/>
    <n v="8.2823529750000002"/>
    <n v="0.17124386566703501"/>
    <n v="0.275167594535496"/>
  </r>
  <r>
    <x v="4"/>
    <x v="1"/>
    <x v="1"/>
    <x v="15"/>
    <m/>
    <s v="Open Cell"/>
    <n v="85"/>
    <s v="3840 x 2160"/>
    <n v="1000000"/>
    <s v="POB"/>
    <s v="PCB"/>
    <n v="16000"/>
    <n v="1000"/>
    <n v="0.11712418300000001"/>
    <n v="9.9555555550000001"/>
    <n v="0.23328372983861398"/>
    <n v="0.29184441723861604"/>
  </r>
  <r>
    <x v="4"/>
    <x v="1"/>
    <x v="1"/>
    <x v="15"/>
    <m/>
    <s v="Open Cell"/>
    <n v="86"/>
    <s v="3840 x 2160"/>
    <n v="1000000"/>
    <s v="POB"/>
    <s v="PCB"/>
    <n v="16000"/>
    <n v="1000"/>
    <n v="2.5098038999999999E-2"/>
    <n v="2.1584313539999997"/>
    <n v="5.1172509673414808E-2"/>
    <n v="6.2538088874327991E-2"/>
  </r>
  <r>
    <x v="4"/>
    <x v="1"/>
    <x v="1"/>
    <x v="15"/>
    <m/>
    <s v="Open Cell"/>
    <n v="98"/>
    <s v="3840 x 2160"/>
    <n v="1000000"/>
    <s v="POB"/>
    <s v="PCB"/>
    <n v="19200"/>
    <n v="1200"/>
    <n v="4.2666666999999998E-2"/>
    <n v="4.1813333659999996"/>
    <n v="0.11296421642009968"/>
    <n v="0.10631475283058399"/>
  </r>
  <r>
    <x v="4"/>
    <x v="1"/>
    <x v="1"/>
    <x v="15"/>
    <m/>
    <s v="Open Cell"/>
    <n v="100"/>
    <s v="3840 x 2160"/>
    <n v="1000000"/>
    <s v="POB"/>
    <s v="PCB"/>
    <n v="19200"/>
    <n v="1200"/>
    <n v="1.7568627E-2"/>
    <n v="1.7568626999999999"/>
    <n v="4.843260703044748E-2"/>
    <n v="4.3776661464503999E-2"/>
  </r>
  <r>
    <x v="4"/>
    <x v="1"/>
    <x v="1"/>
    <x v="4"/>
    <s v="55E8G"/>
    <s v="Open Cell"/>
    <n v="50"/>
    <s v="3840 x 2160"/>
    <n v="400000"/>
    <s v="POB"/>
    <s v="PCB"/>
    <n v="1800"/>
    <n v="180"/>
    <n v="8.2352940000000006E-3"/>
    <n v="0.41176470000000004"/>
    <n v="5.6756962009922854E-3"/>
    <n v="2.0520310295088003E-2"/>
  </r>
  <r>
    <x v="4"/>
    <x v="1"/>
    <x v="1"/>
    <x v="4"/>
    <s v="55E8G"/>
    <s v="Open Cell"/>
    <n v="55"/>
    <s v="3840 x 2160"/>
    <n v="400000"/>
    <s v="POB"/>
    <s v="PCB"/>
    <n v="2000"/>
    <n v="200"/>
    <n v="0.196601307"/>
    <n v="10.813071884999999"/>
    <n v="0.16395014463509397"/>
    <n v="0.48988169991986402"/>
  </r>
  <r>
    <x v="4"/>
    <x v="1"/>
    <x v="1"/>
    <x v="4"/>
    <m/>
    <s v="Open Cell"/>
    <n v="85"/>
    <s v="7680 x 4320"/>
    <n v="400000"/>
    <s v="COB"/>
    <s v="PCB"/>
    <n v="21060"/>
    <n v="2340"/>
    <n v="2.7529410000000001E-3"/>
    <n v="0.23399998499999999"/>
    <n v="5.4832087452481417E-3"/>
    <n v="6.8596462426320001E-3"/>
  </r>
  <r>
    <x v="4"/>
    <x v="1"/>
    <x v="1"/>
    <x v="4"/>
    <m/>
    <s v="Open Cell"/>
    <n v="98"/>
    <s v="3840 x 2160"/>
    <m/>
    <s v="POB"/>
    <s v="PCB"/>
    <n v="6480"/>
    <n v="1620"/>
    <n v="2.3717647000000001E-2"/>
    <n v="2.3243294059999999"/>
    <n v="6.2794813775435707E-2"/>
    <n v="5.9098494347544002E-2"/>
  </r>
  <r>
    <x v="4"/>
    <x v="1"/>
    <x v="1"/>
    <x v="4"/>
    <m/>
    <s v="Open Cell"/>
    <n v="100"/>
    <s v="3840 x 2160"/>
    <m/>
    <s v="POB"/>
    <s v="PCB"/>
    <n v="6480"/>
    <n v="1620"/>
    <n v="0.118588235"/>
    <n v="11.8588235"/>
    <n v="0.32692010503662905"/>
    <n v="0.29549247173771997"/>
  </r>
  <r>
    <x v="4"/>
    <x v="1"/>
    <x v="1"/>
    <x v="4"/>
    <s v="U8KL 65U8KL"/>
    <s v="Open Cell"/>
    <n v="65"/>
    <s v="3840 x 2160"/>
    <m/>
    <s v="POB"/>
    <s v="PCB"/>
    <n v="6400"/>
    <n v="1600"/>
    <n v="0.88428758200000002"/>
    <n v="57.47869283"/>
    <n v="1.0299597757972054"/>
    <n v="2.2034253510236641"/>
  </r>
  <r>
    <x v="4"/>
    <x v="1"/>
    <x v="1"/>
    <x v="4"/>
    <s v="U8KL 75U8KL"/>
    <s v="Open Cell"/>
    <n v="75"/>
    <s v="3840 x 2160"/>
    <m/>
    <s v="POB"/>
    <s v="PCB"/>
    <n v="8000"/>
    <n v="2000"/>
    <n v="0.86169934599999998"/>
    <n v="64.627450949999997"/>
    <n v="1.3362210669226753"/>
    <n v="2.1471410687941921"/>
  </r>
  <r>
    <x v="4"/>
    <x v="1"/>
    <x v="1"/>
    <x v="4"/>
    <s v="U8KL 85 U8KL"/>
    <s v="Open Cell"/>
    <n v="85"/>
    <s v="3840 x 2160"/>
    <m/>
    <s v="POB"/>
    <s v="PCB"/>
    <n v="9600"/>
    <n v="2400"/>
    <n v="0.61364705900000005"/>
    <n v="52.160000015000001"/>
    <n v="1.2222401135384315"/>
    <n v="1.529056286557368"/>
  </r>
  <r>
    <x v="4"/>
    <x v="1"/>
    <x v="1"/>
    <x v="14"/>
    <s v="XLED EP1 55"/>
    <s v="Open Cell"/>
    <n v="55"/>
    <s v="3840 x 2160"/>
    <m/>
    <s v="COB"/>
    <s v="PCB"/>
    <n v="8000"/>
    <n v="2000"/>
    <n v="4.1830065E-2"/>
    <n v="2.3006535750000001"/>
    <n v="3.4883009230683201E-2"/>
    <n v="0.10423014812388"/>
  </r>
  <r>
    <x v="4"/>
    <x v="1"/>
    <x v="1"/>
    <x v="14"/>
    <s v="XLED EP1 60"/>
    <s v="Open Cell"/>
    <n v="60"/>
    <s v="3840 x 2160"/>
    <m/>
    <s v="COB"/>
    <s v="PCB"/>
    <n v="8000"/>
    <n v="2000"/>
    <n v="1.9450979999999999E-3"/>
    <n v="0.11670588"/>
    <n v="1.9303853479896496E-3"/>
    <n v="4.8467018316959995E-3"/>
  </r>
  <r>
    <x v="4"/>
    <x v="1"/>
    <x v="1"/>
    <x v="14"/>
    <s v="XLED EP1 65"/>
    <s v="Open Cell"/>
    <n v="65"/>
    <s v="3840 x 2160"/>
    <m/>
    <s v="COB"/>
    <s v="PCB"/>
    <n v="8000"/>
    <n v="2000"/>
    <n v="2.3194770999999999E-2"/>
    <n v="1.507660115"/>
    <n v="2.7015737442333009E-2"/>
    <n v="5.7795617028791997E-2"/>
  </r>
  <r>
    <x v="4"/>
    <x v="1"/>
    <x v="1"/>
    <x v="14"/>
    <s v="XLED EP1 70"/>
    <s v="Open Cell"/>
    <n v="70"/>
    <s v="3840 x 2160"/>
    <m/>
    <s v="COB"/>
    <s v="PCB"/>
    <n v="8000"/>
    <n v="2000"/>
    <n v="9.5163399999999999E-3"/>
    <n v="0.66614379999999995"/>
    <n v="1.2854821622553827E-2"/>
    <n v="2.3712359227679999E-2"/>
  </r>
  <r>
    <x v="4"/>
    <x v="1"/>
    <x v="1"/>
    <x v="14"/>
    <s v="XLED EP1 75"/>
    <s v="Open Cell"/>
    <n v="75"/>
    <s v="3840 x 2160"/>
    <m/>
    <s v="COB"/>
    <s v="PCB"/>
    <n v="8000"/>
    <n v="2000"/>
    <n v="8.3555560000000001E-3"/>
    <n v="0.62666670000000002"/>
    <n v="1.2956804487411277E-2"/>
    <n v="2.0819973374112E-2"/>
  </r>
  <r>
    <x v="4"/>
    <x v="1"/>
    <x v="1"/>
    <x v="14"/>
    <s v="XLED DX1"/>
    <s v="Open Cell"/>
    <n v="65"/>
    <s v="7680 x 4320"/>
    <n v="1000000"/>
    <s v="COB"/>
    <s v="PCB"/>
    <n v="12096"/>
    <n v="1344"/>
    <n v="6.3246999999999999E-5"/>
    <n v="4.1110549999999997E-3"/>
    <n v="7.3665928670528193E-5"/>
    <n v="1.5759583874399999E-4"/>
  </r>
  <r>
    <x v="4"/>
    <x v="1"/>
    <x v="1"/>
    <x v="14"/>
    <s v="XLED DX1"/>
    <s v="Open Cell"/>
    <n v="75"/>
    <s v="7680 x 4320"/>
    <n v="1000000"/>
    <s v="COB"/>
    <s v="PCB"/>
    <n v="17279.640575999994"/>
    <n v="1919.9600639999994"/>
    <n v="4.5176000000000003E-5"/>
    <n v="3.3882000000000001E-3"/>
    <n v="7.0053578663501476E-5"/>
    <n v="1.1256738835200001E-4"/>
  </r>
  <r>
    <x v="4"/>
    <x v="1"/>
    <x v="1"/>
    <x v="14"/>
    <s v="XLED DX1"/>
    <s v="Open Cell"/>
    <n v="85"/>
    <s v="7680 x 4320"/>
    <n v="1000000"/>
    <s v="COB"/>
    <s v="PCB"/>
    <n v="21060"/>
    <n v="2340"/>
    <n v="5.5059000000000003E-5"/>
    <n v="4.680015E-3"/>
    <n v="1.0966453342248071E-4"/>
    <n v="1.3719337336800001E-4"/>
  </r>
  <r>
    <x v="4"/>
    <x v="1"/>
    <x v="1"/>
    <x v="8"/>
    <s v="5 SE"/>
    <m/>
    <n v="65"/>
    <s v="3840 x 2160"/>
    <n v="1000000"/>
    <s v="COB"/>
    <s v="PCB"/>
    <n v="37440"/>
    <n v="2340"/>
    <n v="4.8941180000000003E-3"/>
    <n v="0.31811767000000002"/>
    <n v="5.7003454312955252E-3"/>
    <n v="1.2194928314736E-2"/>
  </r>
  <r>
    <x v="4"/>
    <x v="1"/>
    <x v="1"/>
    <x v="8"/>
    <s v="S6 Pro"/>
    <s v="BOE"/>
    <n v="65"/>
    <s v="3840 x 2160"/>
    <n v="1000000"/>
    <s v="POB"/>
    <s v="PCB"/>
    <n v="3696"/>
    <n v="231"/>
    <n v="2.0774902000000001E-2"/>
    <n v="1.3503686300000002"/>
    <n v="2.4197233843015694E-2"/>
    <n v="5.1765903608303999E-2"/>
  </r>
  <r>
    <x v="4"/>
    <x v="1"/>
    <x v="1"/>
    <x v="8"/>
    <s v="S6 Pro"/>
    <s v="BOE"/>
    <n v="75"/>
    <s v="3840 x 2160"/>
    <n v="1000000"/>
    <s v="POB"/>
    <s v="PCB"/>
    <n v="4992"/>
    <n v="312"/>
    <n v="2.4144314E-2"/>
    <n v="1.8108235500000001"/>
    <n v="3.7440136357253413E-2"/>
    <n v="6.0161642698128001E-2"/>
  </r>
  <r>
    <x v="4"/>
    <x v="1"/>
    <x v="1"/>
    <x v="8"/>
    <s v="S6 Pro"/>
    <s v="BOE"/>
    <n v="98"/>
    <s v="3840 x 2160"/>
    <n v="1000000"/>
    <s v="POB"/>
    <s v="PCB"/>
    <n v="16080"/>
    <n v="1005"/>
    <n v="1.0509803999999999E-2"/>
    <n v="1.029960792"/>
    <n v="2.7825744476099555E-2"/>
    <n v="2.6187825136607997E-2"/>
  </r>
  <r>
    <x v="4"/>
    <x v="1"/>
    <x v="1"/>
    <x v="33"/>
    <m/>
    <m/>
    <n v="75"/>
    <s v="3840 x 2160"/>
    <m/>
    <s v="POB"/>
    <s v="PCB"/>
    <n v="4096"/>
    <n v="1024"/>
    <n v="2.6771239999999999E-3"/>
    <n v="0.2007843"/>
    <n v="4.1513661396747779E-3"/>
    <n v="6.6707290812479999E-3"/>
  </r>
  <r>
    <x v="4"/>
    <x v="1"/>
    <x v="1"/>
    <x v="33"/>
    <m/>
    <m/>
    <n v="85"/>
    <s v="3840 x 2160"/>
    <m/>
    <s v="POB"/>
    <s v="PCB"/>
    <n v="9600"/>
    <n v="2400"/>
    <n v="1.2549019999999999E-2"/>
    <n v="1.0666666999999999"/>
    <n v="2.4994686122330204E-2"/>
    <n v="3.1269045683039995E-2"/>
  </r>
  <r>
    <x v="4"/>
    <x v="1"/>
    <x v="1"/>
    <x v="21"/>
    <m/>
    <m/>
    <n v="55"/>
    <s v="3840 x 2160"/>
    <m/>
    <s v="POB"/>
    <s v="PCB"/>
    <n v="6528"/>
    <n v="408"/>
    <n v="0.48383999999999999"/>
    <n v="26.6112"/>
    <n v="0.40348479463691395"/>
    <n v="1.20560928768"/>
  </r>
  <r>
    <x v="4"/>
    <x v="1"/>
    <x v="1"/>
    <x v="21"/>
    <m/>
    <m/>
    <n v="65"/>
    <s v="3840 x 2160"/>
    <m/>
    <s v="COB"/>
    <s v="PCB"/>
    <n v="8512"/>
    <n v="532"/>
    <n v="1.163863007"/>
    <n v="75.651095455000004"/>
    <n v="1.355590767244746"/>
    <n v="2.9000579754182638"/>
  </r>
  <r>
    <x v="4"/>
    <x v="1"/>
    <x v="1"/>
    <x v="21"/>
    <m/>
    <m/>
    <n v="75"/>
    <s v="3840 x 2160"/>
    <m/>
    <s v="COB"/>
    <s v="PCB"/>
    <n v="16384"/>
    <n v="1024"/>
    <n v="2.3665777779999999"/>
    <n v="177.49333335"/>
    <n v="3.6698079186828747"/>
    <n v="5.8969249114870559"/>
  </r>
  <r>
    <x v="4"/>
    <x v="1"/>
    <x v="1"/>
    <x v="21"/>
    <m/>
    <m/>
    <n v="85"/>
    <s v="3840 x 2160"/>
    <m/>
    <s v="COB"/>
    <s v="PCB"/>
    <n v="14400"/>
    <n v="900"/>
    <n v="1.4832941180000001"/>
    <n v="126.08000003000001"/>
    <n v="2.954371808038287"/>
    <n v="3.696001085114736"/>
  </r>
  <r>
    <x v="4"/>
    <x v="1"/>
    <x v="1"/>
    <x v="17"/>
    <m/>
    <s v="Open Cell"/>
    <n v="55"/>
    <s v="3840 x 2160"/>
    <n v="1000000"/>
    <s v="POB"/>
    <s v="PCB"/>
    <n v="6804.6390532544374"/>
    <n v="567.05325443786978"/>
    <n v="8.0054577000000002E-2"/>
    <n v="4.4030017350000001"/>
    <n v="6.6759268685081877E-2"/>
    <n v="0.19947615234890401"/>
  </r>
  <r>
    <x v="4"/>
    <x v="1"/>
    <x v="1"/>
    <x v="17"/>
    <m/>
    <s v="Open Cell"/>
    <n v="65"/>
    <s v="3840 x 2160"/>
    <n v="1000000"/>
    <s v="POB"/>
    <s v="PCB"/>
    <n v="9504"/>
    <n v="792"/>
    <n v="0.15405176500000001"/>
    <n v="10.013364725000001"/>
    <n v="0.17942932205573342"/>
    <n v="0.38385879354228003"/>
  </r>
  <r>
    <x v="4"/>
    <x v="1"/>
    <x v="1"/>
    <x v="17"/>
    <m/>
    <s v="Open Cell"/>
    <n v="75"/>
    <s v="3840 x 2160"/>
    <n v="1000000"/>
    <s v="COB"/>
    <s v="PCB"/>
    <n v="13685.759999999997"/>
    <n v="1140.4799999999998"/>
    <n v="0.32201788199999998"/>
    <n v="24.151341149999997"/>
    <n v="0.49934710969853768"/>
    <n v="0.80238870150926389"/>
  </r>
  <r>
    <x v="4"/>
    <x v="1"/>
    <x v="1"/>
    <x v="17"/>
    <m/>
    <s v="Open Cell"/>
    <n v="85"/>
    <s v="3840 x 2160"/>
    <n v="1000000"/>
    <s v="COB"/>
    <s v="PCB"/>
    <n v="17578.598399999999"/>
    <n v="1464.8832"/>
    <n v="0.45957120000000001"/>
    <n v="39.063552000000001"/>
    <n v="0.91535736614194896"/>
    <n v="1.1451374567424"/>
  </r>
  <r>
    <x v="4"/>
    <x v="1"/>
    <x v="1"/>
    <x v="17"/>
    <m/>
    <s v="Open Cell"/>
    <n v="100"/>
    <s v="3840 x 2160"/>
    <n v="1000000"/>
    <s v="COB"/>
    <s v="PCB"/>
    <n v="20000"/>
    <n v="2000"/>
    <n v="0.11503268"/>
    <n v="11.503268"/>
    <n v="0.31711826917944214"/>
    <n v="0.28663291045535999"/>
  </r>
  <r>
    <x v="4"/>
    <x v="2"/>
    <x v="2"/>
    <x v="3"/>
    <s v="Creator Z16"/>
    <s v="AUO"/>
    <n v="16"/>
    <s v="2560 x 1600"/>
    <n v="1000000"/>
    <s v="COB"/>
    <s v="FPC"/>
    <n v="4000"/>
    <n v="1152"/>
    <n v="0.156862745"/>
    <n v="2.50980392"/>
    <n v="1.1643865866263011E-2"/>
    <n v="0.39086305857923997"/>
  </r>
  <r>
    <x v="4"/>
    <x v="2"/>
    <x v="2"/>
    <x v="3"/>
    <s v="Creator 17&quot;"/>
    <s v="AUO"/>
    <n v="17.3"/>
    <s v="3840 x 2160"/>
    <n v="1000000"/>
    <s v="COB"/>
    <s v="FPC"/>
    <n v="10000"/>
    <n v="240"/>
    <n v="6.5359476999999999E-2"/>
    <n v="1.1307189521000001"/>
    <n v="5.3926321810613817E-3"/>
    <n v="0.16285960753370399"/>
  </r>
  <r>
    <x v="4"/>
    <x v="2"/>
    <x v="2"/>
    <x v="3"/>
    <s v="Titan GT77 HX 13V"/>
    <s v="AUO"/>
    <n v="17.3"/>
    <s v="3840 x 2160"/>
    <n v="1000000"/>
    <s v="COB"/>
    <s v="FPC"/>
    <n v="4032"/>
    <n v="1008"/>
    <n v="7.9058824E-2"/>
    <n v="1.3677176552000001"/>
    <n v="6.5229279374323622E-3"/>
    <n v="0.196994982819648"/>
  </r>
  <r>
    <x v="4"/>
    <x v="2"/>
    <x v="2"/>
    <x v="3"/>
    <s v="Titan 18X / Raider 18HX / Stealth 18 AI Studio"/>
    <m/>
    <n v="18"/>
    <s v="3840 x 2400"/>
    <n v="1000000"/>
    <s v="COB"/>
    <s v="FPC"/>
    <n v="4000"/>
    <n v="1000"/>
    <n v="0.104575163"/>
    <n v="1.882352934"/>
    <n v="9.8245117933437841E-3"/>
    <n v="0.26057537155557597"/>
  </r>
  <r>
    <x v="4"/>
    <x v="2"/>
    <x v="2"/>
    <x v="0"/>
    <s v="Macbook"/>
    <s v="LGD/Sharp"/>
    <n v="14.2"/>
    <s v="3024 x 1964"/>
    <n v="1000000"/>
    <s v="COB"/>
    <s v="FPC"/>
    <n v="10384"/>
    <n v="2596"/>
    <n v="10.180392157"/>
    <n v="144.5615686294"/>
    <n v="0.6049590998036849"/>
    <n v="25.367012517989064"/>
  </r>
  <r>
    <x v="4"/>
    <x v="2"/>
    <x v="2"/>
    <x v="0"/>
    <s v="Macbook Pro"/>
    <s v="LGD/Sharp"/>
    <n v="16.2"/>
    <s v="3456 x 2234"/>
    <n v="1000000"/>
    <s v="COB"/>
    <s v="FPC"/>
    <n v="10384"/>
    <n v="2596"/>
    <n v="8.1443137249999999"/>
    <n v="131.93788234499999"/>
    <n v="0.62868276889973751"/>
    <n v="20.293610012896199"/>
  </r>
  <r>
    <x v="4"/>
    <x v="2"/>
    <x v="2"/>
    <x v="13"/>
    <s v="AERO 16"/>
    <s v="AUO"/>
    <n v="16"/>
    <s v="2560 x 1600"/>
    <n v="1000000"/>
    <s v="COB"/>
    <s v="FPC"/>
    <n v="4000"/>
    <n v="1152"/>
    <n v="0.104575163"/>
    <n v="1.673202608"/>
    <n v="7.7625772194321258E-3"/>
    <n v="0.26057537155557597"/>
  </r>
  <r>
    <x v="4"/>
    <x v="2"/>
    <x v="2"/>
    <x v="13"/>
    <s v="AERO 17"/>
    <s v="AUO"/>
    <n v="17.3"/>
    <s v="3840 x 2160"/>
    <n v="1000000"/>
    <s v="COB"/>
    <s v="FPC"/>
    <n v="4000"/>
    <n v="1152"/>
    <n v="7.8431372999999999E-2"/>
    <n v="1.3568627529000001"/>
    <n v="6.471158666778022E-3"/>
    <n v="0.195431530535496"/>
  </r>
  <r>
    <x v="4"/>
    <x v="2"/>
    <x v="2"/>
    <x v="7"/>
    <s v="PREDATOR HELIOS 500"/>
    <s v="AUO"/>
    <n v="17.3"/>
    <s v="3840 x 2160"/>
    <n v="1000000"/>
    <s v="COB"/>
    <s v="FPC"/>
    <n v="4000"/>
    <n v="1152"/>
    <n v="7.8431372999999999E-2"/>
    <n v="1.3568627529000001"/>
    <n v="6.471158666778022E-3"/>
    <n v="0.195431530535496"/>
  </r>
  <r>
    <x v="4"/>
    <x v="2"/>
    <x v="2"/>
    <x v="7"/>
    <s v="PREDATOR HELIOS 500"/>
    <s v="AUO"/>
    <n v="16"/>
    <s v="2560 x 1600"/>
    <n v="1000000"/>
    <s v="COB"/>
    <s v="FPC"/>
    <n v="4000"/>
    <n v="1152"/>
    <n v="0.261437908"/>
    <n v="4.1830065279999999"/>
    <n v="1.9406443085695137E-2"/>
    <n v="0.65143843013481595"/>
  </r>
  <r>
    <x v="4"/>
    <x v="2"/>
    <x v="2"/>
    <x v="7"/>
    <s v="PREDATOR HELIOS 500"/>
    <s v="AUO"/>
    <n v="18"/>
    <s v="2560 x 1600"/>
    <n v="1000000"/>
    <s v="COB"/>
    <s v="FPC"/>
    <n v="4000"/>
    <n v="1152"/>
    <n v="0.156862745"/>
    <n v="2.8235294099999999"/>
    <n v="1.4736767736989122E-2"/>
    <n v="0.39086305857923997"/>
  </r>
  <r>
    <x v="4"/>
    <x v="2"/>
    <x v="2"/>
    <x v="7"/>
    <s v="Predator Triton 17 X (PTX17-71) "/>
    <s v="AUO"/>
    <n v="17"/>
    <s v="2560 x 1600"/>
    <n v="1000000"/>
    <s v="COB"/>
    <s v="FPC"/>
    <n v="4000"/>
    <n v="1152"/>
    <n v="0.104575163"/>
    <n v="1.777777771"/>
    <n v="8.7632219391245453E-3"/>
    <n v="0.26057537155557597"/>
  </r>
  <r>
    <x v="4"/>
    <x v="2"/>
    <x v="2"/>
    <x v="7"/>
    <s v="Predator Triton 14 (PT14-51)"/>
    <s v="AUO"/>
    <n v="14"/>
    <s v="2560 x 1600"/>
    <n v="1000000"/>
    <s v="COB"/>
    <s v="FPC"/>
    <n v="4000"/>
    <n v="1152"/>
    <n v="0.130718954"/>
    <n v="1.830065356"/>
    <n v="7.4290289937426679E-3"/>
    <n v="0.32571921506740797"/>
  </r>
  <r>
    <x v="4"/>
    <x v="2"/>
    <x v="2"/>
    <x v="2"/>
    <s v="ROG Flow X16"/>
    <s v="AUO"/>
    <n v="16.2"/>
    <s v="2560 x 1600"/>
    <n v="1000000"/>
    <s v="COB"/>
    <s v="FPC"/>
    <n v="4000"/>
    <n v="512"/>
    <n v="0.235294118"/>
    <n v="3.8117647116"/>
    <n v="1.7905172838490274E-2"/>
    <n v="0.58629458911473598"/>
  </r>
  <r>
    <x v="4"/>
    <x v="2"/>
    <x v="2"/>
    <x v="2"/>
    <s v="ROG Zephyrus Duo 16"/>
    <s v="AUO"/>
    <n v="16.2"/>
    <s v="3456 x 2234"/>
    <n v="1000000"/>
    <s v="COB"/>
    <s v="FPC"/>
    <n v="4000"/>
    <n v="512"/>
    <n v="0.104575163"/>
    <n v="1.6941176405999998"/>
    <n v="8.0724546294391897E-3"/>
    <n v="0.26057537155557597"/>
  </r>
  <r>
    <x v="4"/>
    <x v="2"/>
    <x v="2"/>
    <x v="2"/>
    <s v="Strix Scar 18"/>
    <s v="AUO"/>
    <n v="18"/>
    <s v="2560 x 1600"/>
    <n v="1000000"/>
    <s v="COB"/>
    <s v="FPC"/>
    <n v="9216"/>
    <n v="2304"/>
    <n v="0.18070588200000001"/>
    <n v="3.2527058760000003"/>
    <n v="1.6976756410464214E-2"/>
    <n v="0.45027424288526402"/>
  </r>
  <r>
    <x v="4"/>
    <x v="2"/>
    <x v="2"/>
    <x v="22"/>
    <s v="Legion 7i &amp; 7"/>
    <m/>
    <n v="16.2"/>
    <s v="2560 x 1600"/>
    <n v="1000000"/>
    <s v="COB"/>
    <s v="FPC"/>
    <n v="4000"/>
    <n v="512"/>
    <n v="0.47058823500000002"/>
    <n v="7.6235294070000004"/>
    <n v="3.5810345600883565E-2"/>
    <n v="1.17258917573772"/>
  </r>
  <r>
    <x v="4"/>
    <x v="2"/>
    <x v="2"/>
    <x v="22"/>
    <s v="Slim Pro 9i"/>
    <s v="CSOT"/>
    <n v="16"/>
    <s v="3200 x 2000"/>
    <n v="1000000"/>
    <s v="COB"/>
    <s v="FPC"/>
    <n v="4000"/>
    <n v="1000"/>
    <n v="0.156862745"/>
    <n v="2.50980392"/>
    <n v="1.1643865866263011E-2"/>
    <n v="0.39086305857923997"/>
  </r>
  <r>
    <x v="4"/>
    <x v="2"/>
    <x v="2"/>
    <x v="22"/>
    <s v="Slim Pro 9i"/>
    <s v="CSOT"/>
    <n v="14.5"/>
    <s v="3072 x 1920"/>
    <n v="1000000"/>
    <s v="COB"/>
    <s v="FPC"/>
    <n v="4000"/>
    <n v="1000"/>
    <n v="0.261437908"/>
    <n v="3.7908496659999997"/>
    <n v="1.5938299448310159E-2"/>
    <n v="0.65143843013481595"/>
  </r>
  <r>
    <x v="4"/>
    <x v="2"/>
    <x v="2"/>
    <x v="22"/>
    <s v="Yoga Pro 9i"/>
    <s v="CSOT"/>
    <n v="16"/>
    <s v="3200 x 2000"/>
    <n v="1000000"/>
    <s v="COB"/>
    <s v="FPC"/>
    <n v="6144"/>
    <n v="1536"/>
    <n v="0.24094117600000001"/>
    <n v="3.8550588160000001"/>
    <n v="1.7884977946826499E-2"/>
    <n v="0.60036565718035206"/>
  </r>
  <r>
    <x v="4"/>
    <x v="2"/>
    <x v="2"/>
    <x v="24"/>
    <s v="911Zero"/>
    <s v="BOE"/>
    <n v="15.6"/>
    <s v="3840 x 2160"/>
    <n v="1000000"/>
    <s v="COB"/>
    <s v="FPC"/>
    <n v="10000"/>
    <n v="1152"/>
    <n v="0.261437908"/>
    <n v="4.0784313648000001"/>
    <n v="1.7539523105791675E-2"/>
    <n v="0.65143843013481595"/>
  </r>
  <r>
    <x v="4"/>
    <x v="2"/>
    <x v="2"/>
    <x v="28"/>
    <s v="Blade 16"/>
    <s v="BOE"/>
    <n v="16"/>
    <s v="3840 x 2400"/>
    <n v="1000000"/>
    <s v="COB"/>
    <s v="FPC"/>
    <n v="10000"/>
    <n v="2596"/>
    <n v="0.39215686300000002"/>
    <n v="6.2745098080000004"/>
    <n v="2.9109664702772351E-2"/>
    <n v="0.97715764769397606"/>
  </r>
  <r>
    <x v="4"/>
    <x v="2"/>
    <x v="2"/>
    <x v="28"/>
    <s v="Blade 18"/>
    <s v="BOE"/>
    <n v="18"/>
    <s v="2560 x 1600"/>
    <n v="1000000"/>
    <s v="COB"/>
    <s v="FPC"/>
    <n v="8000"/>
    <n v="2000"/>
    <n v="0.104575163"/>
    <n v="1.882352934"/>
    <n v="9.8245117933437841E-3"/>
    <n v="0.26057537155557597"/>
  </r>
  <r>
    <x v="4"/>
    <x v="2"/>
    <x v="2"/>
    <x v="30"/>
    <s v="OMEN Transcend 16"/>
    <s v="AUO"/>
    <n v="16.100000000000001"/>
    <s v="2560 x 1440"/>
    <n v="1000000"/>
    <s v="COB"/>
    <s v="FPC"/>
    <n v="4000"/>
    <n v="1000"/>
    <n v="0.261437908"/>
    <n v="4.2091503187999999"/>
    <n v="1.8681869593410016E-2"/>
    <n v="0.65143843013481595"/>
  </r>
  <r>
    <x v="4"/>
    <x v="2"/>
    <x v="0"/>
    <x v="0"/>
    <s v="XDR"/>
    <s v="LGD"/>
    <n v="31.5"/>
    <s v="6016 x 3384"/>
    <n v="1000000"/>
    <s v="POB"/>
    <s v="PCB"/>
    <n v="576"/>
    <n v="576"/>
    <n v="1.129412E-3"/>
    <n v="3.5576478000000002E-2"/>
    <n v="3.0893956438822923E-4"/>
    <n v="2.8142146098240001E-3"/>
  </r>
  <r>
    <x v="4"/>
    <x v="2"/>
    <x v="0"/>
    <x v="2"/>
    <s v="PA32UCX"/>
    <s v="AUO"/>
    <n v="31.5"/>
    <s v="3840 x 2160"/>
    <n v="1000000"/>
    <s v="POB"/>
    <s v="PCB"/>
    <n v="5000"/>
    <n v="1152"/>
    <n v="9.8039215999999998E-2"/>
    <n v="3.0882353039999999"/>
    <n v="2.6817665018614569E-2"/>
    <n v="0.24428941254643199"/>
  </r>
  <r>
    <x v="4"/>
    <x v="2"/>
    <x v="0"/>
    <x v="2"/>
    <s v="PG32UQX"/>
    <s v="AUO"/>
    <n v="31.5"/>
    <s v="3840 x 2160"/>
    <n v="1000000"/>
    <s v="POB"/>
    <s v="PCB"/>
    <n v="4608"/>
    <n v="576"/>
    <n v="9.0352941000000006E-2"/>
    <n v="2.8461176415000002"/>
    <n v="2.471515995379488E-2"/>
    <n v="0.22513712144263201"/>
  </r>
  <r>
    <x v="4"/>
    <x v="2"/>
    <x v="0"/>
    <x v="2"/>
    <s v="PG32UQXE"/>
    <s v="AUO"/>
    <n v="31.5"/>
    <s v="3840 x 2160"/>
    <n v="1000000"/>
    <s v="POB"/>
    <s v="PCB"/>
    <n v="4608"/>
    <n v="576"/>
    <n v="0.120470588"/>
    <n v="3.7948235220000002"/>
    <n v="3.2953546605059843E-2"/>
    <n v="0.30018282859017603"/>
  </r>
  <r>
    <x v="4"/>
    <x v="2"/>
    <x v="0"/>
    <x v="2"/>
    <s v="PA27UCX-K"/>
    <s v="AUO"/>
    <n v="27"/>
    <s v="3440 x 1440"/>
    <n v="1000000"/>
    <s v="POB"/>
    <s v="PCB"/>
    <n v="2304"/>
    <n v="576"/>
    <n v="5.4211765000000002E-2"/>
    <n v="1.463717655"/>
    <n v="9.0817541904745606E-3"/>
    <n v="0.13508227386228"/>
  </r>
  <r>
    <x v="4"/>
    <x v="2"/>
    <x v="0"/>
    <x v="7"/>
    <s v="X32 (Predator)"/>
    <s v="AUO"/>
    <n v="31.5"/>
    <s v="3840 x 2160"/>
    <n v="1000000"/>
    <s v="POB"/>
    <s v="PCB"/>
    <n v="2304"/>
    <n v="1152"/>
    <n v="4.8188235000000003E-2"/>
    <n v="1.5179294025000001"/>
    <n v="1.3181418587315901E-2"/>
    <n v="0.12007313093772"/>
  </r>
  <r>
    <x v="4"/>
    <x v="2"/>
    <x v="0"/>
    <x v="7"/>
    <s v="X27S"/>
    <s v="AUO"/>
    <n v="27"/>
    <s v="3840 x 2160"/>
    <n v="1000000"/>
    <s v="POB"/>
    <s v="PCB"/>
    <n v="2304"/>
    <n v="512"/>
    <n v="4.5176471000000003E-2"/>
    <n v="1.2197647170000001"/>
    <n v="9.0790384508577793E-3"/>
    <n v="0.112568561967192"/>
  </r>
  <r>
    <x v="4"/>
    <x v="2"/>
    <x v="0"/>
    <x v="7"/>
    <s v="Predator X32"/>
    <s v="AUO"/>
    <n v="31.5"/>
    <s v="3840 x 2160"/>
    <n v="1000000"/>
    <s v="POB"/>
    <s v="PCB"/>
    <n v="2304"/>
    <n v="576"/>
    <n v="3.0117647000000001E-2"/>
    <n v="0.94870588050000004"/>
    <n v="8.2383866512649607E-3"/>
    <n v="7.5045707147544008E-2"/>
  </r>
  <r>
    <x v="4"/>
    <x v="2"/>
    <x v="0"/>
    <x v="7"/>
    <s v="X32 S/FP"/>
    <s v="AUO"/>
    <n v="31.5"/>
    <s v="3840 x 2160"/>
    <n v="1000000"/>
    <s v="POB"/>
    <s v="PCB"/>
    <n v="2304"/>
    <n v="576"/>
    <n v="4.5176471000000003E-2"/>
    <n v="1.4230588365000001"/>
    <n v="1.235758011366753E-2"/>
    <n v="0.112568561967192"/>
  </r>
  <r>
    <x v="4"/>
    <x v="2"/>
    <x v="0"/>
    <x v="7"/>
    <s v="Predator X32Q FS"/>
    <s v="AUO"/>
    <n v="31.5"/>
    <s v="3440 x 1440"/>
    <n v="1000000"/>
    <s v="POB"/>
    <s v="PCB"/>
    <n v="2304"/>
    <n v="1152"/>
    <n v="3.0117647000000001E-2"/>
    <n v="0.94870588050000004"/>
    <n v="6.8673758032374906E-3"/>
    <n v="7.5045707147544008E-2"/>
  </r>
  <r>
    <x v="4"/>
    <x v="2"/>
    <x v="0"/>
    <x v="7"/>
    <s v="Predator X34 V3"/>
    <s v="AUO"/>
    <n v="34"/>
    <s v="3440 x 1440"/>
    <n v="1000000"/>
    <s v="POB"/>
    <s v="PCB"/>
    <n v="9216"/>
    <n v="2304"/>
    <n v="3.6141175999999997E-2"/>
    <n v="1.2287999839999999"/>
    <n v="9.6008300416380605E-3"/>
    <n v="9.0054847580351996E-2"/>
  </r>
  <r>
    <x v="4"/>
    <x v="2"/>
    <x v="0"/>
    <x v="7"/>
    <s v="Predator Z57"/>
    <s v="AUO"/>
    <n v="57"/>
    <s v="7680 x 2160"/>
    <n v="1000000"/>
    <s v="POB"/>
    <s v="PCB"/>
    <n v="9216"/>
    <n v="2304"/>
    <n v="2.4094118000000001E-2"/>
    <n v="1.3733647260000001"/>
    <n v="1.3163106262855242E-2"/>
    <n v="6.0036566714735999E-2"/>
  </r>
  <r>
    <x v="4"/>
    <x v="2"/>
    <x v="0"/>
    <x v="18"/>
    <s v="EX321UX"/>
    <s v="AUO"/>
    <n v="32"/>
    <s v="3840 x 2160"/>
    <n v="1000000"/>
    <s v="POB"/>
    <s v="PCB"/>
    <n v="4608"/>
    <n v="1152"/>
    <n v="2.4094118000000001E-2"/>
    <n v="0.77101177600000004"/>
    <n v="6.8015988478289883E-3"/>
    <n v="6.0036566714735999E-2"/>
  </r>
  <r>
    <x v="4"/>
    <x v="2"/>
    <x v="0"/>
    <x v="11"/>
    <s v="UltraSharp UP3221Q"/>
    <s v="LGD"/>
    <n v="31.5"/>
    <s v="3840 x 2160"/>
    <n v="1000000"/>
    <s v="POB"/>
    <s v="PCB"/>
    <n v="5000"/>
    <n v="1152"/>
    <n v="9.8039215999999998E-2"/>
    <n v="3.0882353039999999"/>
    <n v="2.6817665018614569E-2"/>
    <n v="0.24428941254643199"/>
  </r>
  <r>
    <x v="4"/>
    <x v="2"/>
    <x v="0"/>
    <x v="10"/>
    <s v="AG274QXM"/>
    <s v="LGD"/>
    <n v="27"/>
    <s v="3840 x 2160"/>
    <n v="80000000"/>
    <s v="POB"/>
    <s v="PCB"/>
    <n v="2304"/>
    <n v="576"/>
    <n v="0.13552941199999999"/>
    <n v="3.6592941239999996"/>
    <n v="2.7237115151605033E-2"/>
    <n v="0.33770568340982399"/>
  </r>
  <r>
    <x v="4"/>
    <x v="2"/>
    <x v="0"/>
    <x v="10"/>
    <s v="AG274QGM"/>
    <s v="LGD"/>
    <n v="27"/>
    <s v="2560 x 1440"/>
    <n v="1000000"/>
    <s v="POB"/>
    <s v="PCB"/>
    <n v="2304"/>
    <n v="576"/>
    <n v="6.0235294000000002E-2"/>
    <n v="1.6263529380000001"/>
    <n v="1.2105384467164838E-2"/>
    <n v="0.15009141429508802"/>
  </r>
  <r>
    <x v="4"/>
    <x v="2"/>
    <x v="0"/>
    <x v="10"/>
    <s v="AG274QZM"/>
    <s v="LGD"/>
    <n v="27"/>
    <s v="2560 x 1440"/>
    <n v="1000000"/>
    <s v="POB"/>
    <s v="PCB"/>
    <n v="2304"/>
    <n v="576"/>
    <n v="9.0352941000000006E-2"/>
    <n v="2.4395294070000002"/>
    <n v="1.8158076700747261E-2"/>
    <n v="0.22513712144263201"/>
  </r>
  <r>
    <x v="4"/>
    <x v="2"/>
    <x v="0"/>
    <x v="10"/>
    <s v="AG3444UXM"/>
    <s v="BOE"/>
    <n v="34"/>
    <s v="3440 x 1440"/>
    <n v="1000000"/>
    <s v="POB"/>
    <s v="PCB"/>
    <n v="4608"/>
    <n v="1152"/>
    <n v="0.21082352900000001"/>
    <n v="7.1679999859999999"/>
    <n v="5.6004842529400634E-2"/>
    <n v="0.52531995003280807"/>
  </r>
  <r>
    <x v="4"/>
    <x v="2"/>
    <x v="0"/>
    <x v="10"/>
    <s v="PD32M"/>
    <s v="AUO"/>
    <n v="31.5"/>
    <s v="3840 x 2160"/>
    <n v="1000000"/>
    <s v="POB"/>
    <s v="PCB"/>
    <n v="2304"/>
    <n v="576"/>
    <n v="6.0235294000000002E-2"/>
    <n v="1.8974117610000001"/>
    <n v="1.6476773302529921E-2"/>
    <n v="0.15009141429508802"/>
  </r>
  <r>
    <x v="4"/>
    <x v="2"/>
    <x v="0"/>
    <x v="12"/>
    <s v="279P2MRX"/>
    <s v="LGD"/>
    <n v="27"/>
    <s v="3840 x 2160"/>
    <n v="80000000"/>
    <s v="POB"/>
    <s v="PCB"/>
    <n v="2304"/>
    <n v="576"/>
    <n v="4.5176471000000003E-2"/>
    <n v="1.2197647170000001"/>
    <n v="9.0790384508577793E-3"/>
    <n v="0.112568561967192"/>
  </r>
  <r>
    <x v="4"/>
    <x v="2"/>
    <x v="0"/>
    <x v="12"/>
    <s v="27B1U7903"/>
    <s v="LGD"/>
    <n v="27"/>
    <s v="3840 x 2160"/>
    <n v="80000000"/>
    <s v="POB"/>
    <s v="PCB"/>
    <n v="2304"/>
    <n v="576"/>
    <n v="4.5176471000000003E-2"/>
    <n v="1.2197647170000001"/>
    <n v="9.0790384508577793E-3"/>
    <n v="0.112568561967192"/>
  </r>
  <r>
    <x v="4"/>
    <x v="2"/>
    <x v="0"/>
    <x v="5"/>
    <s v="Odyssey Neo G7"/>
    <m/>
    <n v="31.5"/>
    <s v="3840 x 2160"/>
    <n v="1000000"/>
    <s v="POB"/>
    <s v="PCB"/>
    <n v="4608"/>
    <n v="1196"/>
    <n v="0.120470588"/>
    <n v="3.7948235220000002"/>
    <n v="3.2953546605059843E-2"/>
    <n v="0.30018282859017603"/>
  </r>
  <r>
    <x v="4"/>
    <x v="2"/>
    <x v="0"/>
    <x v="5"/>
    <s v="Odyssey Neo G9"/>
    <s v="CSOT"/>
    <n v="49"/>
    <s v="5120 x 1440"/>
    <n v="1000000"/>
    <s v="POB"/>
    <s v="PCB"/>
    <n v="5000"/>
    <n v="1152"/>
    <n v="9.8039215999999998E-2"/>
    <n v="4.8039215840000002"/>
    <n v="3.9581261601240807E-2"/>
    <n v="0.24428941254643199"/>
  </r>
  <r>
    <x v="4"/>
    <x v="2"/>
    <x v="0"/>
    <x v="5"/>
    <s v="Odyssey Neo G8"/>
    <s v="CSOT"/>
    <n v="31.5"/>
    <s v="3840 x 2160"/>
    <n v="1000000"/>
    <s v="POB"/>
    <s v="PCB"/>
    <n v="5000"/>
    <n v="1152"/>
    <n v="6.5359476999999999E-2"/>
    <n v="2.0588235254999998"/>
    <n v="1.7878443254562986E-2"/>
    <n v="0.16285960753370399"/>
  </r>
  <r>
    <x v="4"/>
    <x v="2"/>
    <x v="0"/>
    <x v="19"/>
    <m/>
    <s v="HKC"/>
    <n v="27"/>
    <s v="3840 x 2160"/>
    <s v="TBD"/>
    <s v="POB"/>
    <s v="PCB"/>
    <n v="5000"/>
    <n v="1152"/>
    <n v="9.8039215999999998E-2"/>
    <n v="2.6470588319999999"/>
    <n v="1.9702774299390297E-2"/>
    <n v="0.24428941254643199"/>
  </r>
  <r>
    <x v="4"/>
    <x v="2"/>
    <x v="0"/>
    <x v="19"/>
    <m/>
    <s v="HKC"/>
    <n v="31.5"/>
    <s v="3840 x 2160"/>
    <s v="TBD"/>
    <s v="POB"/>
    <s v="PCB"/>
    <n v="5000"/>
    <n v="1152"/>
    <n v="9.8039215999999998E-2"/>
    <n v="3.0882353039999999"/>
    <n v="2.6817665018614569E-2"/>
    <n v="0.24428941254643199"/>
  </r>
  <r>
    <x v="4"/>
    <x v="2"/>
    <x v="0"/>
    <x v="3"/>
    <s v="MEG271G"/>
    <s v="AUO"/>
    <n v="27"/>
    <s v="3840 x 2160"/>
    <n v="1000000"/>
    <s v="POB"/>
    <s v="PCB"/>
    <n v="2304"/>
    <n v="576"/>
    <n v="6.0235294000000002E-2"/>
    <n v="1.6263529380000001"/>
    <n v="1.2105384467164838E-2"/>
    <n v="0.15009141429508802"/>
  </r>
  <r>
    <x v="4"/>
    <x v="2"/>
    <x v="0"/>
    <x v="20"/>
    <s v="M27P20"/>
    <m/>
    <n v="27"/>
    <s v="3840 x 2160"/>
    <s v="TBD"/>
    <s v="POB"/>
    <s v="PCB"/>
    <n v="5000"/>
    <n v="1152"/>
    <n v="0.130718954"/>
    <n v="3.5294117580000002"/>
    <n v="2.6270365598541533E-2"/>
    <n v="0.32571921506740797"/>
  </r>
  <r>
    <x v="4"/>
    <x v="2"/>
    <x v="0"/>
    <x v="20"/>
    <s v="M32P10"/>
    <m/>
    <n v="31.5"/>
    <s v="3840 x 2160"/>
    <s v="TBD"/>
    <s v="POB"/>
    <s v="PCB"/>
    <n v="5000"/>
    <n v="1152"/>
    <n v="9.8039215999999998E-2"/>
    <n v="3.0882353039999999"/>
    <n v="2.6817665018614569E-2"/>
    <n v="0.24428941254643199"/>
  </r>
  <r>
    <x v="4"/>
    <x v="2"/>
    <x v="0"/>
    <x v="21"/>
    <m/>
    <m/>
    <n v="27"/>
    <s v="3840 x 2160"/>
    <s v="TBD"/>
    <s v="COB"/>
    <s v="PCB"/>
    <n v="5000"/>
    <n v="1152"/>
    <n v="3.2679738999999999E-2"/>
    <n v="0.88235295299999994"/>
    <n v="6.5675915001195311E-3"/>
    <n v="8.1429805012727993E-2"/>
  </r>
  <r>
    <x v="4"/>
    <x v="2"/>
    <x v="0"/>
    <x v="21"/>
    <m/>
    <m/>
    <n v="31.5"/>
    <s v="3840 x 2160"/>
    <s v="TBD"/>
    <s v="COB"/>
    <s v="PCB"/>
    <n v="5000"/>
    <n v="1152"/>
    <n v="3.2679738999999999E-2"/>
    <n v="1.0294117784999999"/>
    <n v="8.9392217640515848E-3"/>
    <n v="8.1429805012727993E-2"/>
  </r>
  <r>
    <x v="4"/>
    <x v="2"/>
    <x v="0"/>
    <x v="23"/>
    <m/>
    <m/>
    <n v="27"/>
    <s v="3840 x 2160"/>
    <s v="TBD"/>
    <s v="POB"/>
    <s v="PCB"/>
    <n v="2304"/>
    <n v="576"/>
    <n v="6.0235294000000002E-2"/>
    <n v="1.6263529380000001"/>
    <n v="1.2105384467164838E-2"/>
    <n v="0.15009141429508802"/>
  </r>
  <r>
    <x v="4"/>
    <x v="2"/>
    <x v="0"/>
    <x v="23"/>
    <m/>
    <m/>
    <n v="31.5"/>
    <s v="3840 x 2160"/>
    <s v="TBD"/>
    <s v="POB"/>
    <s v="PCB"/>
    <n v="4608"/>
    <n v="1152"/>
    <n v="9.0352941000000006E-2"/>
    <n v="2.8461176415000002"/>
    <n v="2.471515995379488E-2"/>
    <n v="0.22513712144263201"/>
  </r>
  <r>
    <x v="4"/>
    <x v="2"/>
    <x v="0"/>
    <x v="22"/>
    <s v="Creator Extreme"/>
    <s v="BOE"/>
    <n v="27"/>
    <s v="3840 x 2160"/>
    <s v="TBD"/>
    <s v="COB"/>
    <s v="PCB"/>
    <n v="10368"/>
    <n v="1152"/>
    <n v="0.40658823500000002"/>
    <n v="10.977882345000001"/>
    <n v="8.1711345253846809E-2"/>
    <n v="1.01311704773772"/>
  </r>
  <r>
    <x v="4"/>
    <x v="2"/>
    <x v="0"/>
    <x v="22"/>
    <s v="ThinkVision P27pz-30"/>
    <s v="BOE"/>
    <n v="27"/>
    <s v="3840 x 2160"/>
    <s v="TBD"/>
    <s v="COB"/>
    <s v="PCB"/>
    <n v="4608"/>
    <n v="1152"/>
    <n v="0.15058823499999999"/>
    <n v="4.0658823449999995"/>
    <n v="3.0263461167912092E-2"/>
    <n v="0.37522853573771997"/>
  </r>
  <r>
    <x v="4"/>
    <x v="2"/>
    <x v="0"/>
    <x v="22"/>
    <s v="ThinkVision P32pz-30"/>
    <s v="BOE"/>
    <n v="31.5"/>
    <s v="3840 x 2160"/>
    <s v="TBD"/>
    <s v="COB"/>
    <s v="PCB"/>
    <n v="9216"/>
    <n v="1152"/>
    <n v="0.18070588200000001"/>
    <n v="5.6922352830000005"/>
    <n v="4.9430319907589761E-2"/>
    <n v="0.45027424288526402"/>
  </r>
  <r>
    <x v="4"/>
    <x v="2"/>
    <x v="0"/>
    <x v="22"/>
    <s v="Legion Y34wz-30"/>
    <s v="BOE"/>
    <n v="34"/>
    <s v="3440 x 1440"/>
    <s v="TBD"/>
    <s v="COB"/>
    <s v="PCB"/>
    <n v="9216"/>
    <n v="1151"/>
    <n v="3.6141175999999997E-2"/>
    <n v="1.2287999839999999"/>
    <n v="9.6008300416380605E-3"/>
    <n v="9.0054847580351996E-2"/>
  </r>
  <r>
    <x v="4"/>
    <x v="2"/>
    <x v="0"/>
    <x v="25"/>
    <s v="27M2U"/>
    <s v="AUO"/>
    <n v="27"/>
    <s v="3840 x 2160"/>
    <s v="TBD"/>
    <s v="POB"/>
    <s v="PCB"/>
    <n v="1536"/>
    <n v="384"/>
    <n v="6.0235294000000002E-2"/>
    <n v="1.6263529380000001"/>
    <n v="1.2105384467164838E-2"/>
    <n v="0.15009141429508802"/>
  </r>
  <r>
    <x v="4"/>
    <x v="2"/>
    <x v="0"/>
    <x v="25"/>
    <s v="27M2V"/>
    <s v="AUO"/>
    <n v="27"/>
    <s v="3840 x 2160"/>
    <s v="TBD"/>
    <s v="POB"/>
    <s v="PCB"/>
    <n v="2304"/>
    <n v="1152"/>
    <n v="4.5176471000000003E-2"/>
    <n v="1.2197647170000001"/>
    <n v="9.0790384508577793E-3"/>
    <n v="0.112568561967192"/>
  </r>
  <r>
    <x v="4"/>
    <x v="2"/>
    <x v="0"/>
    <x v="25"/>
    <s v="32M2V"/>
    <s v="AUO"/>
    <n v="31.5"/>
    <s v="3840 x 2160"/>
    <s v="TBD"/>
    <s v="POB"/>
    <s v="PCB"/>
    <n v="2304"/>
    <n v="1152"/>
    <n v="4.5176471000000003E-2"/>
    <n v="1.4230588365000001"/>
    <n v="1.235758011366753E-2"/>
    <n v="0.112568561967192"/>
  </r>
  <r>
    <x v="4"/>
    <x v="2"/>
    <x v="0"/>
    <x v="26"/>
    <m/>
    <s v="AUO"/>
    <n v="27"/>
    <s v="3840 x 2160"/>
    <s v="TBD"/>
    <s v="POB"/>
    <s v="PCB"/>
    <n v="2304"/>
    <n v="1152"/>
    <n v="0.105411765"/>
    <n v="2.846117655"/>
    <n v="2.1184422918022618E-2"/>
    <n v="0.26265997626227999"/>
  </r>
  <r>
    <x v="4"/>
    <x v="2"/>
    <x v="0"/>
    <x v="26"/>
    <m/>
    <s v="AUO"/>
    <n v="31.5"/>
    <s v="3840 x 2160"/>
    <s v="TBD"/>
    <s v="POB"/>
    <s v="PCB"/>
    <n v="2304"/>
    <n v="1152"/>
    <n v="9.0352941000000006E-2"/>
    <n v="2.8461176415000002"/>
    <n v="2.471515995379488E-2"/>
    <n v="0.22513712144263201"/>
  </r>
  <r>
    <x v="4"/>
    <x v="2"/>
    <x v="0"/>
    <x v="26"/>
    <s v="Army M34E7R"/>
    <m/>
    <n v="34"/>
    <s v="3440 x 1440"/>
    <s v="TBD"/>
    <s v="POB"/>
    <s v="PCB"/>
    <n v="2304"/>
    <n v="1152"/>
    <n v="6.0235289999999997E-3"/>
    <n v="0.20479998599999999"/>
    <n v="1.6001382517236869E-3"/>
    <n v="1.5009140432807998E-2"/>
  </r>
  <r>
    <x v="4"/>
    <x v="2"/>
    <x v="0"/>
    <x v="31"/>
    <s v="GM001J"/>
    <s v="AUP"/>
    <n v="27"/>
    <s v="3840 x 2160"/>
    <s v="TBD"/>
    <s v="POB"/>
    <s v="PCB"/>
    <n v="2304"/>
    <n v="1152"/>
    <n v="1.5058824E-2"/>
    <n v="0.40658824799999999"/>
    <n v="3.0263462172753584E-3"/>
    <n v="3.7522854819647997E-2"/>
  </r>
  <r>
    <x v="4"/>
    <x v="2"/>
    <x v="0"/>
    <x v="27"/>
    <s v="XG272G-2K"/>
    <s v="Innolux"/>
    <n v="27"/>
    <s v="2560 x 1440"/>
    <n v="1000000"/>
    <s v="POB"/>
    <s v="PCB"/>
    <n v="2304"/>
    <n v="1152"/>
    <n v="7.5294117999999993E-2"/>
    <n v="2.032941186"/>
    <n v="1.5131730684440195E-2"/>
    <n v="0.18761426911473597"/>
  </r>
  <r>
    <x v="4"/>
    <x v="2"/>
    <x v="0"/>
    <x v="27"/>
    <s v="XG321UG"/>
    <s v="BOE"/>
    <n v="31.5"/>
    <s v="3840 x 2160"/>
    <n v="1000000"/>
    <s v="POB"/>
    <s v="PCB"/>
    <n v="2304"/>
    <n v="1152"/>
    <n v="3.0117647000000001E-2"/>
    <n v="0.94870588050000004"/>
    <n v="8.2383866512649607E-3"/>
    <n v="7.5045707147544008E-2"/>
  </r>
  <r>
    <x v="4"/>
    <x v="2"/>
    <x v="0"/>
    <x v="27"/>
    <s v="XG341C-2K"/>
    <s v="AUO"/>
    <n v="34"/>
    <s v="3440 x 1440"/>
    <n v="1000000"/>
    <s v="POB"/>
    <s v="PCB"/>
    <n v="2304"/>
    <n v="1152"/>
    <n v="4.5176471000000003E-2"/>
    <n v="1.5360000140000001"/>
    <n v="1.2001037817695549E-2"/>
    <n v="0.112568561967192"/>
  </r>
  <r>
    <x v="4"/>
    <x v="2"/>
    <x v="0"/>
    <x v="29"/>
    <s v="GP27-FQS"/>
    <s v="CSOT"/>
    <n v="27"/>
    <s v="2560 x 1440"/>
    <s v="TBD"/>
    <s v="POB"/>
    <s v="PCB"/>
    <n v="5000"/>
    <n v="1152"/>
    <n v="6.5359476999999999E-2"/>
    <n v="1.7647058790000001"/>
    <n v="1.3135182799270766E-2"/>
    <n v="0.16285960753370399"/>
  </r>
  <r>
    <x v="4"/>
    <x v="2"/>
    <x v="0"/>
    <x v="29"/>
    <s v="GP27QP"/>
    <m/>
    <n v="27"/>
    <s v="2560 x 1440"/>
    <n v="1000000"/>
    <s v="POB"/>
    <s v="PCB"/>
    <n v="5000"/>
    <n v="1152"/>
    <n v="1.9607843E-2"/>
    <n v="0.52941176099999998"/>
    <n v="3.9405548196844E-3"/>
    <n v="4.8857882010936E-2"/>
  </r>
  <r>
    <x v="4"/>
    <x v="2"/>
    <x v="0"/>
    <x v="6"/>
    <s v="F32D80U"/>
    <s v="BOE"/>
    <n v="27"/>
    <s v="2560 x 1440"/>
    <s v="TBD"/>
    <s v="POB"/>
    <s v="PCB"/>
    <n v="5000"/>
    <n v="1152"/>
    <n v="9.8039215999999998E-2"/>
    <n v="2.6470588319999999"/>
    <n v="1.9702774299390297E-2"/>
    <n v="0.24428941254643199"/>
  </r>
  <r>
    <x v="4"/>
    <x v="2"/>
    <x v="0"/>
    <x v="1"/>
    <s v="27R83U"/>
    <s v="CSOT"/>
    <n v="27"/>
    <s v="3840 x 2160"/>
    <n v="1000000"/>
    <s v="POB"/>
    <s v="PCB"/>
    <n v="4608"/>
    <n v="1152"/>
    <n v="7.2282352999999994E-2"/>
    <n v="1.9516235309999999"/>
    <n v="1.4526461400791463E-2"/>
    <n v="0.18010969765245599"/>
  </r>
  <r>
    <x v="4"/>
    <x v="2"/>
    <x v="0"/>
    <x v="1"/>
    <s v="34R83Q"/>
    <s v="CSOT"/>
    <n v="34"/>
    <s v="3440 x 1440"/>
    <n v="1000000"/>
    <s v="POB"/>
    <s v="PCB"/>
    <n v="4608"/>
    <n v="1152"/>
    <n v="3.6141175999999997E-2"/>
    <n v="1.2287999839999999"/>
    <n v="9.6008300416380605E-3"/>
    <n v="9.0054847580351996E-2"/>
  </r>
  <r>
    <x v="4"/>
    <x v="2"/>
    <x v="0"/>
    <x v="17"/>
    <m/>
    <m/>
    <n v="27"/>
    <s v="3840 x 2160"/>
    <n v="1000000"/>
    <s v="POB"/>
    <s v="PCB"/>
    <n v="5000"/>
    <n v="1152"/>
    <n v="0.261437908"/>
    <n v="7.0588235160000004"/>
    <n v="5.2540731197083065E-2"/>
    <n v="0.65143843013481595"/>
  </r>
  <r>
    <x v="4"/>
    <x v="2"/>
    <x v="0"/>
    <x v="17"/>
    <m/>
    <m/>
    <n v="31.5"/>
    <s v="3840 x 2160"/>
    <s v="TBD"/>
    <s v="POB"/>
    <s v="PCB"/>
    <n v="5000"/>
    <n v="1152"/>
    <n v="0.47712418299999998"/>
    <n v="15.029411764499999"/>
    <n v="0.13051263600449595"/>
    <n v="1.1888751372386159"/>
  </r>
  <r>
    <x v="4"/>
    <x v="2"/>
    <x v="0"/>
    <x v="17"/>
    <m/>
    <m/>
    <n v="49"/>
    <s v="5120 x 1440"/>
    <n v="1000000"/>
    <s v="POB"/>
    <s v="PCB"/>
    <n v="5000"/>
    <n v="1152"/>
    <n v="0.130718954"/>
    <n v="6.4052287459999997"/>
    <n v="5.2775015199168496E-2"/>
    <n v="0.32571921506740797"/>
  </r>
  <r>
    <x v="4"/>
    <x v="2"/>
    <x v="1"/>
    <x v="9"/>
    <m/>
    <s v="Open Cell"/>
    <n v="55"/>
    <s v="3840 x 2160"/>
    <n v="1000000"/>
    <s v="POB"/>
    <s v="PCB"/>
    <n v="4000"/>
    <n v="500"/>
    <n v="2.3016992999999999E-2"/>
    <n v="1.2659346149999999"/>
    <n v="1.9194375607151714E-2"/>
    <n v="5.7352638341735998E-2"/>
  </r>
  <r>
    <x v="4"/>
    <x v="2"/>
    <x v="1"/>
    <x v="9"/>
    <m/>
    <s v="Open Cell"/>
    <n v="65"/>
    <s v="3840 x 2160"/>
    <n v="1000000"/>
    <s v="COB"/>
    <s v="PCB"/>
    <n v="16384"/>
    <n v="1000"/>
    <n v="0.13745426399999999"/>
    <n v="8.93452716"/>
    <n v="0.16009764901550985"/>
    <n v="0.34250193723052796"/>
  </r>
  <r>
    <x v="4"/>
    <x v="2"/>
    <x v="1"/>
    <x v="9"/>
    <m/>
    <s v="Open Cell"/>
    <n v="75"/>
    <s v="3840 x 2160"/>
    <n v="1000000"/>
    <s v="COB"/>
    <s v="PCB"/>
    <n v="12000"/>
    <n v="1000"/>
    <n v="8.6760783999999994E-2"/>
    <n v="6.5070587999999994"/>
    <n v="0.13453832581129496"/>
    <n v="0.21618635705356798"/>
  </r>
  <r>
    <x v="4"/>
    <x v="2"/>
    <x v="1"/>
    <x v="9"/>
    <m/>
    <s v="Open Cell"/>
    <n v="86"/>
    <s v="3840 x 2160"/>
    <n v="1000000"/>
    <s v="COB"/>
    <s v="PCB"/>
    <n v="18000"/>
    <n v="1200"/>
    <n v="7.0023529000000001E-2"/>
    <n v="6.0220234939999999"/>
    <n v="0.14277130237621921"/>
    <n v="0.17448126843280801"/>
  </r>
  <r>
    <x v="4"/>
    <x v="2"/>
    <x v="1"/>
    <x v="9"/>
    <m/>
    <s v="Open Cell"/>
    <n v="65"/>
    <s v="7680 x 4320"/>
    <n v="1000000"/>
    <s v="COB"/>
    <s v="PCB"/>
    <n v="12000"/>
    <n v="1000"/>
    <n v="1.756863E-3"/>
    <n v="0.114196095"/>
    <n v="2.0462779964565934E-3"/>
    <n v="4.3776668939759997E-3"/>
  </r>
  <r>
    <x v="4"/>
    <x v="2"/>
    <x v="1"/>
    <x v="9"/>
    <m/>
    <s v="Open Cell"/>
    <n v="75"/>
    <s v="7680 x 4320"/>
    <n v="1000000"/>
    <s v="COB"/>
    <s v="PCB"/>
    <n v="16000"/>
    <n v="2000"/>
    <n v="3.9111110000000001E-3"/>
    <n v="0.29333332500000003"/>
    <n v="6.0648867119750746E-3"/>
    <n v="9.7455186564719999E-3"/>
  </r>
  <r>
    <x v="4"/>
    <x v="2"/>
    <x v="1"/>
    <x v="9"/>
    <m/>
    <s v="Open Cell"/>
    <n v="86"/>
    <s v="7680 x 4320"/>
    <n v="1000000"/>
    <s v="COB"/>
    <s v="PCB"/>
    <n v="28800"/>
    <n v="2400"/>
    <n v="3.5388239999999999E-3"/>
    <n v="0.30433886399999999"/>
    <n v="7.215324885442743E-3"/>
    <n v="8.8178717796480004E-3"/>
  </r>
  <r>
    <x v="4"/>
    <x v="2"/>
    <x v="1"/>
    <x v="5"/>
    <s v="2022 Model"/>
    <s v="Open Cell"/>
    <n v="43"/>
    <s v="3840 x 2160"/>
    <n v="1000000"/>
    <s v="POB"/>
    <s v="PCB"/>
    <n v="3614.6269090909086"/>
    <n v="301.21890909090905"/>
    <n v="9.4424449999999993E-2"/>
    <n v="4.0602513499999997"/>
    <n v="4.8130613720775886E-2"/>
    <n v="0.23528231213639997"/>
  </r>
  <r>
    <x v="4"/>
    <x v="2"/>
    <x v="1"/>
    <x v="5"/>
    <s v="2022 Model"/>
    <s v="Open Cell"/>
    <n v="50"/>
    <s v="3840 x 2160"/>
    <n v="1000000"/>
    <s v="COB"/>
    <s v="PCB"/>
    <n v="4887.272727272727"/>
    <n v="407.27272727272725"/>
    <n v="0.16427625000000001"/>
    <n v="8.2138125000000013"/>
    <n v="0.11321782659347182"/>
    <n v="0.40933567449000002"/>
  </r>
  <r>
    <x v="4"/>
    <x v="2"/>
    <x v="1"/>
    <x v="5"/>
    <s v="2022 Model"/>
    <s v="Open Cell"/>
    <n v="55"/>
    <s v="3840 x 2160"/>
    <n v="1000000"/>
    <s v="COB"/>
    <s v="PCB"/>
    <n v="6283.636363636364"/>
    <n v="523.63636363636363"/>
    <n v="0.62413347600000002"/>
    <n v="34.327341179999998"/>
    <n v="0.52047860323636586"/>
    <n v="1.5551858370899521"/>
  </r>
  <r>
    <x v="4"/>
    <x v="2"/>
    <x v="1"/>
    <x v="5"/>
    <s v="2022 Model"/>
    <s v="Open Cell"/>
    <n v="65"/>
    <s v="3840 x 2160"/>
    <n v="1000000"/>
    <s v="COB"/>
    <s v="PCB"/>
    <n v="8640"/>
    <n v="720"/>
    <n v="0.79908141200000005"/>
    <n v="51.940291780000003"/>
    <n v="0.9307172561281476"/>
    <n v="1.9911127065138241"/>
  </r>
  <r>
    <x v="4"/>
    <x v="2"/>
    <x v="1"/>
    <x v="5"/>
    <s v="2022 Model"/>
    <s v="Open Cell"/>
    <n v="75"/>
    <s v="3840 x 2160"/>
    <n v="1000000"/>
    <s v="COB"/>
    <s v="PCB"/>
    <n v="10909.09090909091"/>
    <n v="909.09090909090912"/>
    <n v="0.67887344000000005"/>
    <n v="50.915508000000003"/>
    <n v="1.0527163523021486"/>
    <n v="1.69158425186688"/>
  </r>
  <r>
    <x v="4"/>
    <x v="2"/>
    <x v="1"/>
    <x v="5"/>
    <s v="2022 Model"/>
    <s v="Open Cell"/>
    <n v="85"/>
    <s v="3840 x 2160"/>
    <n v="1000000"/>
    <s v="COB"/>
    <s v="PCB"/>
    <n v="14400"/>
    <n v="1200"/>
    <n v="0.83894588199999998"/>
    <n v="71.310399969999992"/>
    <n v="1.6709821957580331"/>
    <n v="2.090445079365264"/>
  </r>
  <r>
    <x v="4"/>
    <x v="2"/>
    <x v="1"/>
    <x v="5"/>
    <s v="2022 Model"/>
    <s v="Open Cell"/>
    <n v="98"/>
    <s v="3840 x 2160"/>
    <n v="1000000"/>
    <s v="COB"/>
    <s v="PCB"/>
    <n v="19141.53633217993"/>
    <n v="1595.1280276816608"/>
    <n v="6.2153694000000002E-2"/>
    <n v="6.0910620120000001"/>
    <n v="0.16455804575324928"/>
    <n v="0.15487159133188799"/>
  </r>
  <r>
    <x v="4"/>
    <x v="2"/>
    <x v="1"/>
    <x v="5"/>
    <s v="2022 Model"/>
    <s v="Open Cell"/>
    <n v="55"/>
    <s v="7680 x 4320"/>
    <n v="1000000"/>
    <s v="COB"/>
    <s v="PCB"/>
    <n v="7873.1360946745563"/>
    <n v="962.27218934911241"/>
    <n v="4.0693306999999998E-2"/>
    <n v="2.238131885"/>
    <n v="3.3935041786524248E-2"/>
    <n v="0.10139762910386399"/>
  </r>
  <r>
    <x v="4"/>
    <x v="2"/>
    <x v="1"/>
    <x v="5"/>
    <s v="2022 Model"/>
    <s v="Open Cell"/>
    <n v="65"/>
    <s v="7680 x 4320"/>
    <n v="1000000"/>
    <s v="COB"/>
    <s v="PCB"/>
    <n v="10996.363636363636"/>
    <n v="1221.8181818181818"/>
    <n v="0.12946960399999999"/>
    <n v="8.4155242599999998"/>
    <n v="0.15079764436677678"/>
    <n v="0.32260614470620796"/>
  </r>
  <r>
    <x v="4"/>
    <x v="2"/>
    <x v="1"/>
    <x v="5"/>
    <s v="2022 Model"/>
    <s v="Open Cell"/>
    <n v="75"/>
    <s v="7680 x 4320"/>
    <n v="1000000"/>
    <s v="COB"/>
    <s v="PCB"/>
    <n v="15708.764159999995"/>
    <n v="1745.4182399999995"/>
    <n v="0.11940714199999999"/>
    <n v="8.9555356499999998"/>
    <n v="0.18516242285905993"/>
    <n v="0.29753298489278396"/>
  </r>
  <r>
    <x v="4"/>
    <x v="2"/>
    <x v="1"/>
    <x v="5"/>
    <s v="2022 Model"/>
    <s v="Open Cell"/>
    <n v="85"/>
    <s v="7680 x 4320"/>
    <n v="1000000"/>
    <s v="COB"/>
    <s v="PCB"/>
    <n v="19145.454545454544"/>
    <n v="2127.272727272727"/>
    <n v="0.12525882399999999"/>
    <n v="10.64700004"/>
    <n v="0.24948601483878435"/>
    <n v="0.31211392521964798"/>
  </r>
  <r>
    <x v="4"/>
    <x v="2"/>
    <x v="1"/>
    <x v="5"/>
    <s v="2021 Model"/>
    <s v="Open Cell"/>
    <n v="98"/>
    <s v="7680 x 4320"/>
    <n v="1000000"/>
    <s v="COB"/>
    <s v="PCB"/>
    <n v="25000"/>
    <n v="2500"/>
    <n v="3.039216E-3"/>
    <n v="0.29784316799999999"/>
    <n v="8.0466246395911271E-3"/>
    <n v="7.5729725464320002E-3"/>
  </r>
  <r>
    <x v="4"/>
    <x v="2"/>
    <x v="1"/>
    <x v="16"/>
    <s v="Bravia 7"/>
    <m/>
    <n v="55"/>
    <s v="3840 x 2160"/>
    <n v="1000000"/>
    <s v="COB"/>
    <s v="PCB"/>
    <n v="4096"/>
    <n v="1024"/>
    <n v="0.10132379599999999"/>
    <n v="5.5728087799999999"/>
    <n v="8.4496137195958498E-2"/>
    <n v="0.25247377133059196"/>
  </r>
  <r>
    <x v="4"/>
    <x v="2"/>
    <x v="1"/>
    <x v="16"/>
    <s v="Bravia 7"/>
    <m/>
    <n v="65"/>
    <s v="3840 x 2160"/>
    <n v="1000000"/>
    <s v="POB"/>
    <s v="PCB"/>
    <n v="6240"/>
    <n v="1560"/>
    <n v="0.37670023499999999"/>
    <n v="24.485515275000001"/>
    <n v="0.43875555586322207"/>
    <n v="0.93864356396172"/>
  </r>
  <r>
    <x v="4"/>
    <x v="2"/>
    <x v="1"/>
    <x v="16"/>
    <s v="Bravia 7"/>
    <m/>
    <n v="75"/>
    <s v="3840 x 2160"/>
    <n v="1000000"/>
    <s v="POB"/>
    <s v="PCB"/>
    <n v="7680"/>
    <n v="1920"/>
    <n v="0.26301741200000001"/>
    <n v="19.7263059"/>
    <n v="0.40785618384568312"/>
    <n v="0.65537416238582402"/>
  </r>
  <r>
    <x v="4"/>
    <x v="2"/>
    <x v="1"/>
    <x v="16"/>
    <s v="Bravia 7"/>
    <m/>
    <n v="85"/>
    <s v="3840 x 2160"/>
    <n v="1000000"/>
    <s v="POB"/>
    <s v="PCB"/>
    <n v="11232"/>
    <n v="2808"/>
    <n v="0.21459727100000001"/>
    <n v="18.240768035000002"/>
    <n v="0.42742711632889541"/>
    <n v="0.53472317920879198"/>
  </r>
  <r>
    <x v="4"/>
    <x v="2"/>
    <x v="1"/>
    <x v="1"/>
    <s v="55R635"/>
    <s v="Open Cell"/>
    <n v="55"/>
    <s v="3840 x 2160"/>
    <n v="1000000"/>
    <s v="POB"/>
    <s v="PCB"/>
    <n v="2048"/>
    <n v="128"/>
    <n v="0.25191738600000002"/>
    <n v="13.855456230000001"/>
    <n v="0.21007943691236397"/>
    <n v="0.627715650400272"/>
  </r>
  <r>
    <x v="4"/>
    <x v="2"/>
    <x v="1"/>
    <x v="1"/>
    <s v="65R635"/>
    <s v="ChinaStar"/>
    <n v="65"/>
    <s v="3840 x 2160"/>
    <n v="1000000"/>
    <s v="POB"/>
    <s v="PCB"/>
    <n v="2560"/>
    <n v="160"/>
    <n v="0.52036601299999996"/>
    <n v="33.823790844999998"/>
    <n v="0.60608796616796279"/>
    <n v="1.2966230536247758"/>
  </r>
  <r>
    <x v="4"/>
    <x v="2"/>
    <x v="1"/>
    <x v="1"/>
    <s v="75R635"/>
    <s v="ChinaStar"/>
    <n v="75"/>
    <s v="3840 x 2160"/>
    <n v="1000000"/>
    <s v="POB"/>
    <s v="PCB"/>
    <n v="3840"/>
    <n v="240"/>
    <n v="0.61038431400000004"/>
    <n v="45.778823550000006"/>
    <n v="0.9465115449744641"/>
    <n v="1.5209263351781281"/>
  </r>
  <r>
    <x v="4"/>
    <x v="2"/>
    <x v="1"/>
    <x v="1"/>
    <s v="85R635"/>
    <s v="ChinaStar"/>
    <n v="85"/>
    <s v="3840 x 2160"/>
    <n v="1000000"/>
    <s v="POB"/>
    <s v="PCB"/>
    <n v="7168"/>
    <n v="448"/>
    <n v="0.99696104600000002"/>
    <n v="84.741688910000008"/>
    <n v="1.9857111089917785"/>
    <n v="2.4841796802925922"/>
  </r>
  <r>
    <x v="4"/>
    <x v="2"/>
    <x v="1"/>
    <x v="1"/>
    <m/>
    <s v="Open Cell"/>
    <n v="98"/>
    <s v="3840 x 2160"/>
    <n v="1000000"/>
    <s v="POB"/>
    <s v="PCB"/>
    <n v="5120"/>
    <n v="320"/>
    <n v="0.17267451"/>
    <n v="16.922101980000001"/>
    <n v="0.4571728257535248"/>
    <n v="0.43026205564151998"/>
  </r>
  <r>
    <x v="4"/>
    <x v="2"/>
    <x v="1"/>
    <x v="1"/>
    <m/>
    <s v="Open Cell"/>
    <n v="115"/>
    <s v="3840 x 2160"/>
    <n v="1000000"/>
    <s v="COB"/>
    <s v="PCB"/>
    <n v="21040"/>
    <n v="5260"/>
    <n v="2.7503268000000001E-2"/>
    <n v="3.16287582"/>
    <n v="0.10027207585862515"/>
    <n v="6.8531323045535997E-2"/>
  </r>
  <r>
    <x v="4"/>
    <x v="2"/>
    <x v="1"/>
    <x v="1"/>
    <s v="Q10L Pro"/>
    <m/>
    <n v="98"/>
    <s v="3840 x 2160"/>
    <n v="1000000"/>
    <s v="COB"/>
    <s v="PCB"/>
    <n v="15360"/>
    <n v="3840"/>
    <n v="8.0313729999999996E-3"/>
    <n v="0.78707455399999993"/>
    <n v="2.1263853530498297E-2"/>
    <n v="2.0012189735495997E-2"/>
  </r>
  <r>
    <x v="4"/>
    <x v="2"/>
    <x v="1"/>
    <x v="6"/>
    <m/>
    <s v="Open Cell"/>
    <n v="55"/>
    <s v="3840 x 2160"/>
    <n v="1000000"/>
    <s v="POB"/>
    <s v="PCB"/>
    <n v="2000"/>
    <n v="160"/>
    <n v="1.6209149999999999E-2"/>
    <n v="0.89150324999999997"/>
    <n v="1.3517165920529374E-2"/>
    <n v="4.0389181930799996E-2"/>
  </r>
  <r>
    <x v="4"/>
    <x v="2"/>
    <x v="1"/>
    <x v="6"/>
    <m/>
    <s v="Open Cell"/>
    <n v="65"/>
    <s v="3840 x 2160"/>
    <n v="1000000"/>
    <s v="POB"/>
    <s v="PCB"/>
    <n v="2560"/>
    <n v="160"/>
    <n v="8.6002614000000005E-2"/>
    <n v="5.5901699100000002"/>
    <n v="0.10017016504186713"/>
    <n v="0.21429718543972801"/>
  </r>
  <r>
    <x v="4"/>
    <x v="2"/>
    <x v="1"/>
    <x v="6"/>
    <s v="Q70"/>
    <s v="Open Cell"/>
    <n v="75"/>
    <s v="3840 x 2160"/>
    <n v="1000000"/>
    <s v="POB"/>
    <s v="PCB"/>
    <n v="4000"/>
    <n v="252"/>
    <n v="0.23686274500000001"/>
    <n v="17.764705875000001"/>
    <n v="0.36729863067359647"/>
    <n v="0.59020321857924007"/>
  </r>
  <r>
    <x v="4"/>
    <x v="2"/>
    <x v="1"/>
    <x v="6"/>
    <m/>
    <s v="Open Cell"/>
    <n v="85"/>
    <s v="3840 x 2160"/>
    <n v="1000000"/>
    <s v="POB"/>
    <s v="PCB"/>
    <n v="4800"/>
    <n v="300"/>
    <n v="3.8901960999999999E-2"/>
    <n v="3.3066666849999997"/>
    <n v="7.7483524987459654E-2"/>
    <n v="9.6934039125672E-2"/>
  </r>
  <r>
    <x v="4"/>
    <x v="2"/>
    <x v="1"/>
    <x v="6"/>
    <m/>
    <s v="Open Cell"/>
    <n v="86"/>
    <s v="3840 x 2160"/>
    <n v="1000000"/>
    <s v="POB"/>
    <s v="PCB"/>
    <n v="8000"/>
    <n v="576"/>
    <n v="0.103529412"/>
    <n v="8.9035294320000009"/>
    <n v="0.2110866046966039"/>
    <n v="0.25796961940982399"/>
  </r>
  <r>
    <x v="4"/>
    <x v="2"/>
    <x v="1"/>
    <x v="6"/>
    <m/>
    <s v="Open Cell"/>
    <n v="100"/>
    <s v="3840 x 2160"/>
    <n v="1000000"/>
    <s v="POB"/>
    <s v="PCB"/>
    <n v="9600"/>
    <n v="600"/>
    <n v="0.203294118"/>
    <n v="20.329411799999999"/>
    <n v="0.56043446814002129"/>
    <n v="0.50655852511473598"/>
  </r>
  <r>
    <x v="4"/>
    <x v="2"/>
    <x v="1"/>
    <x v="15"/>
    <m/>
    <s v="Open Cell"/>
    <n v="65"/>
    <s v="3840 x 2160"/>
    <n v="1000000"/>
    <s v="POB"/>
    <s v="PCB"/>
    <n v="9216"/>
    <n v="576"/>
    <n v="6.1440000000000002E-2"/>
    <n v="3.9936000000000003"/>
    <n v="7.1561254407596434E-2"/>
    <n v="0.15309324288000001"/>
  </r>
  <r>
    <x v="4"/>
    <x v="2"/>
    <x v="1"/>
    <x v="15"/>
    <m/>
    <s v="Open Cell"/>
    <n v="75"/>
    <s v="3840 x 2160"/>
    <n v="1000000"/>
    <s v="POB"/>
    <s v="PCB"/>
    <n v="9600"/>
    <n v="600"/>
    <n v="0.14682352900000001"/>
    <n v="11.011764675"/>
    <n v="0.22767650164809616"/>
    <n v="0.36584782203280802"/>
  </r>
  <r>
    <x v="4"/>
    <x v="2"/>
    <x v="1"/>
    <x v="15"/>
    <m/>
    <s v="Open Cell"/>
    <n v="85"/>
    <s v="3840 x 2160"/>
    <n v="1000000"/>
    <s v="POB"/>
    <s v="PCB"/>
    <n v="16000"/>
    <n v="1000"/>
    <n v="0.16313725500000001"/>
    <n v="13.866666675000001"/>
    <n v="0.32493090963147275"/>
    <n v="0.40649758142076003"/>
  </r>
  <r>
    <x v="4"/>
    <x v="2"/>
    <x v="1"/>
    <x v="15"/>
    <m/>
    <s v="Open Cell"/>
    <n v="86"/>
    <s v="3840 x 2160"/>
    <n v="1000000"/>
    <s v="POB"/>
    <s v="PCB"/>
    <n v="16000"/>
    <n v="1000"/>
    <n v="1.0457516E-2"/>
    <n v="0.899346376"/>
    <n v="2.1321878520863331E-2"/>
    <n v="2.6057536408032E-2"/>
  </r>
  <r>
    <x v="4"/>
    <x v="2"/>
    <x v="1"/>
    <x v="15"/>
    <m/>
    <s v="Open Cell"/>
    <n v="98"/>
    <s v="3840 x 2160"/>
    <n v="1000000"/>
    <s v="POB"/>
    <s v="PCB"/>
    <n v="19200"/>
    <n v="1200"/>
    <n v="7.2784314000000003E-2"/>
    <n v="7.1328627720000002"/>
    <n v="0.19270366252617041"/>
    <n v="0.181360459978128"/>
  </r>
  <r>
    <x v="4"/>
    <x v="2"/>
    <x v="1"/>
    <x v="15"/>
    <m/>
    <s v="Open Cell"/>
    <n v="100"/>
    <s v="3840 x 2160"/>
    <n v="1000000"/>
    <s v="POB"/>
    <s v="PCB"/>
    <n v="19200"/>
    <n v="1200"/>
    <n v="6.5254902000000004E-2"/>
    <n v="6.5254902000000001"/>
    <n v="0.1798925451246908"/>
    <n v="0.16259903256830402"/>
  </r>
  <r>
    <x v="4"/>
    <x v="2"/>
    <x v="1"/>
    <x v="4"/>
    <s v="55E8G"/>
    <s v="Open Cell"/>
    <n v="50"/>
    <s v="3840 x 2160"/>
    <n v="400000"/>
    <s v="POB"/>
    <s v="PCB"/>
    <n v="1800"/>
    <n v="180"/>
    <n v="2.8000000000000001E-2"/>
    <n v="1.4000000000000001"/>
    <n v="1.9297367359050445E-2"/>
    <n v="6.9769055999999996E-2"/>
  </r>
  <r>
    <x v="4"/>
    <x v="2"/>
    <x v="1"/>
    <x v="4"/>
    <s v="55E8G"/>
    <s v="Open Cell"/>
    <n v="55"/>
    <s v="3840 x 2160"/>
    <n v="400000"/>
    <s v="POB"/>
    <s v="PCB"/>
    <n v="2000"/>
    <n v="200"/>
    <n v="0.41098039200000003"/>
    <n v="22.60392156"/>
    <n v="0.34272556850594904"/>
    <n v="1.0240612137267842"/>
  </r>
  <r>
    <x v="4"/>
    <x v="2"/>
    <x v="1"/>
    <x v="4"/>
    <m/>
    <s v="Open Cell"/>
    <n v="85"/>
    <s v="7680 x 4320"/>
    <n v="400000"/>
    <s v="COB"/>
    <s v="PCB"/>
    <n v="21060"/>
    <n v="2340"/>
    <n v="8.2588239999999997E-3"/>
    <n v="0.70200003999999994"/>
    <n v="1.6449628227508412E-2"/>
    <n v="2.0578941219647998E-2"/>
  </r>
  <r>
    <x v="4"/>
    <x v="2"/>
    <x v="1"/>
    <x v="4"/>
    <m/>
    <s v="Open Cell"/>
    <n v="98"/>
    <s v="3840 x 2160"/>
    <m/>
    <s v="POB"/>
    <s v="PCB"/>
    <n v="6480"/>
    <n v="1620"/>
    <n v="3.2188235000000003E-2"/>
    <n v="3.15444703"/>
    <n v="8.5221532413605861E-2"/>
    <n v="8.0205098937720001E-2"/>
  </r>
  <r>
    <x v="4"/>
    <x v="2"/>
    <x v="1"/>
    <x v="4"/>
    <m/>
    <s v="Open Cell"/>
    <n v="100"/>
    <s v="3840 x 2160"/>
    <m/>
    <s v="POB"/>
    <s v="PCB"/>
    <n v="6480"/>
    <n v="1620"/>
    <n v="0.163482353"/>
    <n v="16.348235299999999"/>
    <n v="0.45068271750899463"/>
    <n v="0.40735748005245598"/>
  </r>
  <r>
    <x v="4"/>
    <x v="2"/>
    <x v="1"/>
    <x v="4"/>
    <s v="U8KL 65U8KL"/>
    <s v="Open Cell"/>
    <n v="65"/>
    <s v="3840 x 2160"/>
    <m/>
    <s v="POB"/>
    <s v="PCB"/>
    <n v="6400"/>
    <n v="1600"/>
    <n v="1.327686275"/>
    <n v="86.299607875000007"/>
    <n v="1.5464012906697437"/>
    <n v="3.3082649311038002"/>
  </r>
  <r>
    <x v="4"/>
    <x v="2"/>
    <x v="1"/>
    <x v="4"/>
    <s v="U8KL 75U8KL"/>
    <s v="Open Cell"/>
    <n v="75"/>
    <s v="3840 x 2160"/>
    <m/>
    <s v="POB"/>
    <s v="PCB"/>
    <n v="8000"/>
    <n v="2000"/>
    <n v="1.2977777779999999"/>
    <n v="97.33333334999999"/>
    <n v="2.0124397392169993"/>
    <n v="3.2337403738870556"/>
  </r>
  <r>
    <x v="4"/>
    <x v="2"/>
    <x v="1"/>
    <x v="4"/>
    <s v="U8KL 85 U8KL"/>
    <s v="Open Cell"/>
    <n v="85"/>
    <s v="3840 x 2160"/>
    <m/>
    <s v="POB"/>
    <s v="PCB"/>
    <n v="9600"/>
    <n v="2400"/>
    <n v="1.071686275"/>
    <n v="91.093333375"/>
    <n v="2.1345461291187879"/>
    <n v="2.6703764191038002"/>
  </r>
  <r>
    <x v="4"/>
    <x v="2"/>
    <x v="1"/>
    <x v="14"/>
    <s v="XLED EP1 55"/>
    <s v="Open Cell"/>
    <n v="55"/>
    <s v="3840 x 2160"/>
    <m/>
    <s v="COB"/>
    <s v="PCB"/>
    <n v="8000"/>
    <n v="2000"/>
    <n v="2.7189542000000001E-2"/>
    <n v="1.49542481"/>
    <n v="2.2673955791463595E-2"/>
    <n v="6.7749595657583997E-2"/>
  </r>
  <r>
    <x v="4"/>
    <x v="2"/>
    <x v="1"/>
    <x v="14"/>
    <s v="XLED EP1 60"/>
    <s v="Open Cell"/>
    <n v="60"/>
    <s v="3840 x 2160"/>
    <m/>
    <s v="COB"/>
    <s v="PCB"/>
    <n v="8000"/>
    <n v="2000"/>
    <n v="1.0875819999999999E-3"/>
    <n v="6.5254919999999994E-2"/>
    <n v="1.0793555684789553E-3"/>
    <n v="2.7099846236639997E-3"/>
  </r>
  <r>
    <x v="4"/>
    <x v="2"/>
    <x v="1"/>
    <x v="14"/>
    <s v="XLED EP1 65"/>
    <s v="Open Cell"/>
    <n v="65"/>
    <s v="3840 x 2160"/>
    <m/>
    <s v="COB"/>
    <s v="PCB"/>
    <n v="8000"/>
    <n v="2000"/>
    <n v="1.2956863000000001E-2"/>
    <n v="0.84219609500000003"/>
    <n v="1.5091298331174697E-2"/>
    <n v="3.2285289293975998E-2"/>
  </r>
  <r>
    <x v="4"/>
    <x v="2"/>
    <x v="1"/>
    <x v="14"/>
    <s v="XLED EP1 70"/>
    <s v="Open Cell"/>
    <n v="70"/>
    <s v="3840 x 2160"/>
    <m/>
    <s v="COB"/>
    <s v="PCB"/>
    <n v="8000"/>
    <n v="2000"/>
    <n v="1.76732E-3"/>
    <n v="0.1237124"/>
    <n v="2.3873236296697918E-3"/>
    <n v="4.4037231446399996E-3"/>
  </r>
  <r>
    <x v="4"/>
    <x v="2"/>
    <x v="1"/>
    <x v="14"/>
    <s v="XLED EP1 75"/>
    <s v="Open Cell"/>
    <n v="75"/>
    <s v="3840 x 2160"/>
    <m/>
    <s v="COB"/>
    <s v="PCB"/>
    <n v="8000"/>
    <n v="2000"/>
    <n v="5.7098039999999997E-3"/>
    <n v="0.42823529999999999"/>
    <n v="8.8540863216569725E-3"/>
    <n v="1.4227415536608E-2"/>
  </r>
  <r>
    <x v="4"/>
    <x v="2"/>
    <x v="1"/>
    <x v="14"/>
    <s v="XLED DX1"/>
    <s v="Open Cell"/>
    <n v="65"/>
    <s v="7680 x 4320"/>
    <n v="1000000"/>
    <s v="COB"/>
    <s v="PCB"/>
    <n v="12096"/>
    <n v="1344"/>
    <n v="1.5812E-5"/>
    <n v="1.0277800000000001E-3"/>
    <n v="1.8416773351121661E-5"/>
    <n v="3.9399582624000003E-5"/>
  </r>
  <r>
    <x v="4"/>
    <x v="2"/>
    <x v="1"/>
    <x v="14"/>
    <s v="XLED DX1"/>
    <s v="Open Cell"/>
    <n v="85"/>
    <s v="7680 x 4320"/>
    <n v="1000000"/>
    <s v="COB"/>
    <s v="PCB"/>
    <n v="21060"/>
    <n v="2340"/>
    <n v="2.7529E-5"/>
    <n v="2.3399649999999998E-3"/>
    <n v="5.4831270829246288E-5"/>
    <n v="6.8595440807999995E-5"/>
  </r>
  <r>
    <x v="4"/>
    <x v="2"/>
    <x v="1"/>
    <x v="8"/>
    <s v="5 SE"/>
    <m/>
    <n v="65"/>
    <s v="3840 x 2160"/>
    <n v="1000000"/>
    <s v="COB"/>
    <s v="PCB"/>
    <n v="37440"/>
    <n v="2340"/>
    <n v="9.7882349999999993E-3"/>
    <n v="0.63623527499999999"/>
    <n v="1.1400689697857092E-2"/>
    <n v="2.4389854137719998E-2"/>
  </r>
  <r>
    <x v="4"/>
    <x v="2"/>
    <x v="1"/>
    <x v="8"/>
    <s v="S6 Pro"/>
    <s v="BOE"/>
    <n v="65"/>
    <s v="3840 x 2160"/>
    <n v="1000000"/>
    <s v="POB"/>
    <s v="PCB"/>
    <n v="3696"/>
    <n v="231"/>
    <n v="4.5898039000000002E-2"/>
    <n v="2.983372535"/>
    <n v="5.3459004649882541E-2"/>
    <n v="0.114366530474328"/>
  </r>
  <r>
    <x v="4"/>
    <x v="2"/>
    <x v="1"/>
    <x v="8"/>
    <s v="S6 Pro"/>
    <s v="BOE"/>
    <n v="75"/>
    <s v="3840 x 2160"/>
    <n v="1000000"/>
    <s v="POB"/>
    <s v="PCB"/>
    <n v="4992"/>
    <n v="312"/>
    <n v="2.6101961E-2"/>
    <n v="1.9576470749999999"/>
    <n v="4.0475822963191688E-2"/>
    <n v="6.5039613525672002E-2"/>
  </r>
  <r>
    <x v="4"/>
    <x v="2"/>
    <x v="1"/>
    <x v="8"/>
    <s v="S6 Pro"/>
    <s v="BOE"/>
    <n v="98"/>
    <s v="3840 x 2160"/>
    <n v="1000000"/>
    <s v="POB"/>
    <s v="PCB"/>
    <n v="16080"/>
    <n v="1005"/>
    <n v="1.2611765E-2"/>
    <n v="1.23595297"/>
    <n v="3.3390893900839227E-2"/>
    <n v="3.1425390662279999E-2"/>
  </r>
  <r>
    <x v="4"/>
    <x v="2"/>
    <x v="1"/>
    <x v="33"/>
    <s v="M80F"/>
    <m/>
    <n v="65"/>
    <s v="3840 x 2160"/>
    <m/>
    <s v="POB"/>
    <s v="PCB"/>
    <n v="4000"/>
    <n v="1000"/>
    <n v="6.2745099999999996E-3"/>
    <n v="0.40784314999999999"/>
    <n v="7.3081348696778636E-3"/>
    <n v="1.5634522841519997E-2"/>
  </r>
  <r>
    <x v="4"/>
    <x v="2"/>
    <x v="1"/>
    <x v="33"/>
    <s v="M80F"/>
    <m/>
    <n v="100"/>
    <s v="3840 x 2160"/>
    <m/>
    <s v="COB"/>
    <s v="PCB"/>
    <n v="17472"/>
    <n v="1092"/>
    <n v="2.2839219999999999E-3"/>
    <n v="0.22839219999999999"/>
    <n v="6.2962402647738875E-3"/>
    <n v="5.6909672113439995E-3"/>
  </r>
  <r>
    <x v="4"/>
    <x v="2"/>
    <x v="1"/>
    <x v="33"/>
    <m/>
    <m/>
    <n v="75"/>
    <s v="3840 x 2160"/>
    <m/>
    <s v="POB"/>
    <s v="PCB"/>
    <n v="4096"/>
    <n v="1024"/>
    <n v="1.0173072E-2"/>
    <n v="0.7629804"/>
    <n v="1.5775192571309198E-2"/>
    <n v="2.5348772502143999E-2"/>
  </r>
  <r>
    <x v="4"/>
    <x v="2"/>
    <x v="1"/>
    <x v="33"/>
    <m/>
    <m/>
    <n v="85"/>
    <s v="3840 x 2160"/>
    <m/>
    <s v="POB"/>
    <s v="PCB"/>
    <n v="9600"/>
    <n v="2400"/>
    <n v="1.5058824E-2"/>
    <n v="1.28000004"/>
    <n v="2.9993623346796248E-2"/>
    <n v="3.7522854819647997E-2"/>
  </r>
  <r>
    <x v="4"/>
    <x v="2"/>
    <x v="1"/>
    <x v="21"/>
    <m/>
    <m/>
    <n v="55"/>
    <s v="3840 x 2160"/>
    <m/>
    <s v="POB"/>
    <s v="PCB"/>
    <n v="6528"/>
    <n v="408"/>
    <n v="0.41301333299999998"/>
    <n v="22.715733314999998"/>
    <n v="0.34442088262196663"/>
    <n v="1.0291267985294159"/>
  </r>
  <r>
    <x v="4"/>
    <x v="2"/>
    <x v="1"/>
    <x v="21"/>
    <m/>
    <m/>
    <n v="65"/>
    <s v="3840 x 2160"/>
    <m/>
    <s v="COB"/>
    <s v="PCB"/>
    <n v="8512"/>
    <n v="532"/>
    <n v="0.77665045799999999"/>
    <n v="50.482279769999998"/>
    <n v="0.90459116228376135"/>
    <n v="1.9352203320224159"/>
  </r>
  <r>
    <x v="4"/>
    <x v="2"/>
    <x v="1"/>
    <x v="21"/>
    <m/>
    <m/>
    <n v="75"/>
    <s v="3840 x 2160"/>
    <m/>
    <s v="COB"/>
    <s v="PCB"/>
    <n v="16384"/>
    <n v="1024"/>
    <n v="1.289303007"/>
    <n v="96.697725524999996"/>
    <n v="1.9992980702577365"/>
    <n v="3.2126233462982641"/>
  </r>
  <r>
    <x v="4"/>
    <x v="2"/>
    <x v="1"/>
    <x v="21"/>
    <m/>
    <m/>
    <n v="85"/>
    <s v="3840 x 2160"/>
    <m/>
    <s v="COB"/>
    <s v="PCB"/>
    <n v="14400"/>
    <n v="900"/>
    <n v="0.946823529"/>
    <n v="80.479999965000005"/>
    <n v="1.8858490081768944"/>
    <n v="2.359249422032808"/>
  </r>
  <r>
    <x v="4"/>
    <x v="2"/>
    <x v="1"/>
    <x v="17"/>
    <m/>
    <s v="Open Cell"/>
    <n v="55"/>
    <s v="3840 x 2160"/>
    <n v="1000000"/>
    <s v="POB"/>
    <s v="PCB"/>
    <n v="6804.6390532544374"/>
    <n v="567.05325443786978"/>
    <n v="8.0054577000000002E-2"/>
    <n v="4.4030017350000001"/>
    <n v="6.6759268685081877E-2"/>
    <n v="0.19947615234890401"/>
  </r>
  <r>
    <x v="4"/>
    <x v="2"/>
    <x v="1"/>
    <x v="17"/>
    <m/>
    <s v="Open Cell"/>
    <n v="65"/>
    <s v="3840 x 2160"/>
    <n v="1000000"/>
    <s v="POB"/>
    <s v="PCB"/>
    <n v="9504"/>
    <n v="792"/>
    <n v="0.15405176500000001"/>
    <n v="10.013364725000001"/>
    <n v="0.17942932205573342"/>
    <n v="0.38385879354228003"/>
  </r>
  <r>
    <x v="4"/>
    <x v="2"/>
    <x v="1"/>
    <x v="17"/>
    <m/>
    <s v="Open Cell"/>
    <n v="75"/>
    <s v="3840 x 2160"/>
    <n v="1000000"/>
    <s v="COB"/>
    <s v="PCB"/>
    <n v="13685.759999999997"/>
    <n v="1140.4799999999998"/>
    <n v="0.32201788199999998"/>
    <n v="24.151341149999997"/>
    <n v="0.49934710969853768"/>
    <n v="0.80238870150926389"/>
  </r>
  <r>
    <x v="4"/>
    <x v="2"/>
    <x v="1"/>
    <x v="17"/>
    <m/>
    <s v="Open Cell"/>
    <n v="85"/>
    <s v="3840 x 2160"/>
    <n v="1000000"/>
    <s v="COB"/>
    <s v="PCB"/>
    <n v="17578.598399999999"/>
    <n v="1464.8832"/>
    <n v="0.45957120000000001"/>
    <n v="39.063552000000001"/>
    <n v="0.91535736614194896"/>
    <n v="1.1451374567424"/>
  </r>
  <r>
    <x v="4"/>
    <x v="2"/>
    <x v="1"/>
    <x v="17"/>
    <m/>
    <s v="Open Cell"/>
    <n v="100"/>
    <s v="3840 x 2160"/>
    <n v="1000000"/>
    <s v="COB"/>
    <s v="PCB"/>
    <n v="20000"/>
    <n v="2000"/>
    <n v="0.11503268"/>
    <n v="11.503268"/>
    <n v="0.31711826917944214"/>
    <n v="0.28663291045535999"/>
  </r>
  <r>
    <x v="4"/>
    <x v="3"/>
    <x v="2"/>
    <x v="3"/>
    <s v="Creator Z16"/>
    <s v="AUO"/>
    <n v="16"/>
    <s v="2560 x 1600"/>
    <n v="1000000"/>
    <s v="COB"/>
    <s v="FPC"/>
    <n v="4000"/>
    <n v="1152"/>
    <n v="0.130718954"/>
    <n v="2.091503264"/>
    <n v="9.7032215428475687E-3"/>
    <n v="0.32571921506740797"/>
  </r>
  <r>
    <x v="4"/>
    <x v="3"/>
    <x v="2"/>
    <x v="3"/>
    <s v="Creator 17&quot;"/>
    <s v="AUO"/>
    <n v="17.3"/>
    <s v="3840 x 2160"/>
    <n v="1000000"/>
    <s v="COB"/>
    <s v="FPC"/>
    <n v="10000"/>
    <n v="240"/>
    <n v="6.5359476999999999E-2"/>
    <n v="1.1307189521000001"/>
    <n v="5.3926321810613817E-3"/>
    <n v="0.16285960753370399"/>
  </r>
  <r>
    <x v="4"/>
    <x v="3"/>
    <x v="2"/>
    <x v="3"/>
    <s v="Titan GT77 HX 13V"/>
    <s v="AUO"/>
    <n v="17.3"/>
    <s v="3840 x 2160"/>
    <n v="1000000"/>
    <s v="COB"/>
    <s v="FPC"/>
    <n v="4032"/>
    <n v="1008"/>
    <n v="5.2705882000000003E-2"/>
    <n v="0.91181175860000008"/>
    <n v="4.3486185699500605E-3"/>
    <n v="0.13132998688526401"/>
  </r>
  <r>
    <x v="4"/>
    <x v="3"/>
    <x v="2"/>
    <x v="3"/>
    <s v="Titan 18X / Raider 18HX / Stealth 18 AI Studio"/>
    <m/>
    <n v="18"/>
    <s v="3840 x 2400"/>
    <n v="1000000"/>
    <s v="COB"/>
    <s v="FPC"/>
    <n v="4000"/>
    <n v="1000"/>
    <n v="0.130718954"/>
    <n v="2.352941172"/>
    <n v="1.2280639765166454E-2"/>
    <n v="0.32571921506740797"/>
  </r>
  <r>
    <x v="4"/>
    <x v="3"/>
    <x v="2"/>
    <x v="3"/>
    <s v="Stealth A16 AI+ / Creeatir A16 AI+"/>
    <s v="AUO"/>
    <n v="16"/>
    <s v="3840 x 2400"/>
    <m/>
    <s v="COB"/>
    <s v="FPC"/>
    <n v="4000"/>
    <n v="1000"/>
    <n v="2.6143791E-2"/>
    <n v="0.41830065599999999"/>
    <n v="1.9406443234154427E-3"/>
    <n v="6.5143843511832E-2"/>
  </r>
  <r>
    <x v="4"/>
    <x v="3"/>
    <x v="2"/>
    <x v="0"/>
    <s v="Macbook"/>
    <s v="LGD/Sharp"/>
    <n v="14.2"/>
    <s v="3024 x 1964"/>
    <n v="1000000"/>
    <s v="COB"/>
    <s v="FPC"/>
    <n v="10384"/>
    <n v="2596"/>
    <n v="14.931241829999999"/>
    <n v="212.02363398599999"/>
    <n v="0.88727334636289135"/>
    <n v="37.20495169238616"/>
  </r>
  <r>
    <x v="4"/>
    <x v="3"/>
    <x v="2"/>
    <x v="0"/>
    <s v="Macbook Pro"/>
    <s v="LGD/Sharp"/>
    <n v="16.2"/>
    <s v="3456 x 2234"/>
    <n v="1000000"/>
    <s v="COB"/>
    <s v="FPC"/>
    <n v="10384"/>
    <n v="2596"/>
    <n v="8.1443137249999999"/>
    <n v="131.93788234499999"/>
    <n v="0.62868276889973751"/>
    <n v="20.293610012896199"/>
  </r>
  <r>
    <x v="4"/>
    <x v="3"/>
    <x v="2"/>
    <x v="13"/>
    <s v="AERO 16"/>
    <s v="AUO"/>
    <n v="16"/>
    <s v="2560 x 1600"/>
    <n v="1000000"/>
    <s v="COB"/>
    <s v="FPC"/>
    <n v="4000"/>
    <n v="1152"/>
    <n v="0.104575163"/>
    <n v="1.673202608"/>
    <n v="7.7625772194321258E-3"/>
    <n v="0.26057537155557597"/>
  </r>
  <r>
    <x v="4"/>
    <x v="3"/>
    <x v="2"/>
    <x v="13"/>
    <s v="AERO 17"/>
    <s v="AUO"/>
    <n v="17.3"/>
    <s v="3840 x 2160"/>
    <n v="1000000"/>
    <s v="COB"/>
    <s v="FPC"/>
    <n v="4000"/>
    <n v="1152"/>
    <n v="0.104575163"/>
    <n v="1.8091503199000001"/>
    <n v="8.6282114731967563E-3"/>
    <n v="0.26057537155557597"/>
  </r>
  <r>
    <x v="4"/>
    <x v="3"/>
    <x v="2"/>
    <x v="7"/>
    <s v="PREDATOR HELIOS 500"/>
    <s v="AUO"/>
    <n v="17.3"/>
    <s v="3840 x 2160"/>
    <n v="1000000"/>
    <s v="COB"/>
    <s v="FPC"/>
    <n v="4000"/>
    <n v="1152"/>
    <n v="7.8431372999999999E-2"/>
    <n v="1.3568627529000001"/>
    <n v="6.471158666778022E-3"/>
    <n v="0.195431530535496"/>
  </r>
  <r>
    <x v="4"/>
    <x v="3"/>
    <x v="2"/>
    <x v="7"/>
    <s v="PREDATOR HELIOS 500"/>
    <s v="AUO"/>
    <n v="16"/>
    <s v="2560 x 1600"/>
    <n v="1000000"/>
    <s v="COB"/>
    <s v="FPC"/>
    <n v="4000"/>
    <n v="1152"/>
    <n v="0.235294118"/>
    <n v="3.7647058879999999"/>
    <n v="1.7465798836509342E-2"/>
    <n v="0.58629458911473598"/>
  </r>
  <r>
    <x v="4"/>
    <x v="3"/>
    <x v="2"/>
    <x v="7"/>
    <s v="PREDATOR HELIOS 500"/>
    <s v="AUO"/>
    <n v="18"/>
    <s v="2560 x 1600"/>
    <n v="1000000"/>
    <s v="COB"/>
    <s v="FPC"/>
    <n v="4000"/>
    <n v="1152"/>
    <n v="0.104575163"/>
    <n v="1.882352934"/>
    <n v="9.8245117933437841E-3"/>
    <n v="0.26057537155557597"/>
  </r>
  <r>
    <x v="4"/>
    <x v="3"/>
    <x v="2"/>
    <x v="7"/>
    <s v="Predator Triton 17 X (PTX17-71) "/>
    <s v="AUO"/>
    <n v="17"/>
    <s v="2560 x 1600"/>
    <n v="1000000"/>
    <s v="COB"/>
    <s v="FPC"/>
    <n v="4000"/>
    <n v="1152"/>
    <n v="0.104575163"/>
    <n v="1.777777771"/>
    <n v="8.7632219391245453E-3"/>
    <n v="0.26057537155557597"/>
  </r>
  <r>
    <x v="4"/>
    <x v="3"/>
    <x v="2"/>
    <x v="7"/>
    <s v="Predator Triton 14 (PT14-51)"/>
    <s v="AUO"/>
    <n v="14"/>
    <s v="2560 x 1600"/>
    <n v="1000000"/>
    <s v="COB"/>
    <s v="FPC"/>
    <n v="4000"/>
    <n v="1152"/>
    <n v="0.130718954"/>
    <n v="1.830065356"/>
    <n v="7.4290289937426679E-3"/>
    <n v="0.32571921506740797"/>
  </r>
  <r>
    <x v="4"/>
    <x v="3"/>
    <x v="2"/>
    <x v="2"/>
    <s v="ROG Flow X16"/>
    <s v="AUO"/>
    <n v="16.2"/>
    <s v="2560 x 1600"/>
    <n v="1000000"/>
    <s v="COB"/>
    <s v="FPC"/>
    <n v="4000"/>
    <n v="512"/>
    <n v="0.209150327"/>
    <n v="3.3882352973999996"/>
    <n v="1.5915709181313912E-2"/>
    <n v="0.52115074560290398"/>
  </r>
  <r>
    <x v="4"/>
    <x v="3"/>
    <x v="2"/>
    <x v="2"/>
    <s v="ROG Zephyrus Duo 16"/>
    <s v="AUO"/>
    <n v="16.2"/>
    <s v="3456 x 2234"/>
    <n v="1000000"/>
    <s v="COB"/>
    <s v="FPC"/>
    <n v="4000"/>
    <n v="512"/>
    <n v="0.130718954"/>
    <n v="2.1176470547999999"/>
    <n v="1.0090568306097199E-2"/>
    <n v="0.32571921506740797"/>
  </r>
  <r>
    <x v="4"/>
    <x v="3"/>
    <x v="2"/>
    <x v="2"/>
    <s v="Strix Scar 18"/>
    <s v="AUO"/>
    <n v="18"/>
    <s v="2560 x 1600"/>
    <n v="1000000"/>
    <s v="COB"/>
    <s v="FPC"/>
    <n v="9216"/>
    <n v="2304"/>
    <n v="0.18070588200000001"/>
    <n v="3.2527058760000003"/>
    <n v="1.6976756410464214E-2"/>
    <n v="0.45027424288526402"/>
  </r>
  <r>
    <x v="4"/>
    <x v="3"/>
    <x v="2"/>
    <x v="22"/>
    <s v="Legion 7i &amp; 7"/>
    <m/>
    <n v="16.2"/>
    <s v="2560 x 1600"/>
    <n v="1000000"/>
    <s v="COB"/>
    <s v="FPC"/>
    <n v="4000"/>
    <n v="512"/>
    <n v="0.47058823500000002"/>
    <n v="7.6235294070000004"/>
    <n v="3.5810345600883565E-2"/>
    <n v="1.17258917573772"/>
  </r>
  <r>
    <x v="4"/>
    <x v="3"/>
    <x v="2"/>
    <x v="22"/>
    <s v="Slim Pro 9i"/>
    <s v="CSOT"/>
    <n v="16"/>
    <s v="3200 x 2000"/>
    <n v="1000000"/>
    <s v="COB"/>
    <s v="FPC"/>
    <n v="4000"/>
    <n v="1000"/>
    <n v="0.156862745"/>
    <n v="2.50980392"/>
    <n v="1.1643865866263011E-2"/>
    <n v="0.39086305857923997"/>
  </r>
  <r>
    <x v="4"/>
    <x v="3"/>
    <x v="2"/>
    <x v="22"/>
    <s v="Slim Pro 9i"/>
    <s v="CSOT"/>
    <n v="14.5"/>
    <s v="3072 x 1920"/>
    <n v="1000000"/>
    <s v="COB"/>
    <s v="FPC"/>
    <n v="4000"/>
    <n v="1000"/>
    <n v="0.261437908"/>
    <n v="3.7908496659999997"/>
    <n v="1.5938299448310159E-2"/>
    <n v="0.65143843013481595"/>
  </r>
  <r>
    <x v="4"/>
    <x v="3"/>
    <x v="2"/>
    <x v="22"/>
    <s v="Yoga Pro 9i"/>
    <s v="CSOT"/>
    <n v="16"/>
    <s v="3200 x 2000"/>
    <n v="1000000"/>
    <s v="COB"/>
    <s v="FPC"/>
    <n v="6144"/>
    <n v="1536"/>
    <n v="0.24094117600000001"/>
    <n v="3.8550588160000001"/>
    <n v="1.7884977946826499E-2"/>
    <n v="0.60036565718035206"/>
  </r>
  <r>
    <x v="4"/>
    <x v="3"/>
    <x v="2"/>
    <x v="24"/>
    <s v="911Zero"/>
    <s v="BOE"/>
    <n v="15.6"/>
    <s v="3840 x 2160"/>
    <n v="1000000"/>
    <s v="COB"/>
    <s v="FPC"/>
    <n v="10000"/>
    <n v="1152"/>
    <n v="0.261437908"/>
    <n v="4.0784313648000001"/>
    <n v="1.7539523105791675E-2"/>
    <n v="0.65143843013481595"/>
  </r>
  <r>
    <x v="4"/>
    <x v="3"/>
    <x v="2"/>
    <x v="28"/>
    <s v="Blade 16"/>
    <s v="BOE"/>
    <n v="16"/>
    <s v="3840 x 2400"/>
    <n v="1000000"/>
    <s v="COB"/>
    <s v="FPC"/>
    <n v="10000"/>
    <n v="2596"/>
    <n v="0.52287581699999996"/>
    <n v="8.3660130719999994"/>
    <n v="3.8812886245619918E-2"/>
    <n v="1.3028768627613838"/>
  </r>
  <r>
    <x v="4"/>
    <x v="3"/>
    <x v="2"/>
    <x v="28"/>
    <s v="Blade 18"/>
    <s v="BOE"/>
    <n v="18"/>
    <s v="2560 x 1600"/>
    <n v="1000000"/>
    <s v="COB"/>
    <s v="FPC"/>
    <n v="8000"/>
    <n v="2000"/>
    <n v="0.104575163"/>
    <n v="1.882352934"/>
    <n v="9.8245117933437841E-3"/>
    <n v="0.26057537155557597"/>
  </r>
  <r>
    <x v="4"/>
    <x v="3"/>
    <x v="2"/>
    <x v="30"/>
    <s v="OMEN Transcend 16"/>
    <s v="AUO"/>
    <n v="16.100000000000001"/>
    <s v="2560 x 1440"/>
    <n v="1000000"/>
    <s v="COB"/>
    <s v="FPC"/>
    <n v="4000"/>
    <n v="1000"/>
    <n v="0.209150327"/>
    <n v="3.3673202647000005"/>
    <n v="1.4945495717602902E-2"/>
    <n v="0.52115074560290398"/>
  </r>
  <r>
    <x v="4"/>
    <x v="3"/>
    <x v="0"/>
    <x v="0"/>
    <s v="XDR"/>
    <s v="LGD"/>
    <n v="31.5"/>
    <s v="6016 x 3384"/>
    <n v="1000000"/>
    <s v="POB"/>
    <s v="PCB"/>
    <n v="576"/>
    <n v="576"/>
    <n v="3.7647100000000002E-4"/>
    <n v="1.1858836500000001E-2"/>
    <n v="1.029799459761372E-4"/>
    <n v="9.3807236719200009E-4"/>
  </r>
  <r>
    <x v="4"/>
    <x v="3"/>
    <x v="0"/>
    <x v="2"/>
    <s v="PA32UCX"/>
    <s v="AUO"/>
    <n v="31.5"/>
    <s v="3840 x 2160"/>
    <n v="1000000"/>
    <s v="POB"/>
    <s v="PCB"/>
    <n v="5000"/>
    <n v="1152"/>
    <n v="0.130718954"/>
    <n v="4.1176470509999996"/>
    <n v="3.5756886509125972E-2"/>
    <n v="0.32571921506740797"/>
  </r>
  <r>
    <x v="4"/>
    <x v="3"/>
    <x v="0"/>
    <x v="2"/>
    <s v="PG32UQX"/>
    <s v="AUO"/>
    <n v="31.5"/>
    <s v="3840 x 2160"/>
    <n v="1000000"/>
    <s v="POB"/>
    <s v="PCB"/>
    <n v="4608"/>
    <n v="576"/>
    <n v="9.0352941000000006E-2"/>
    <n v="2.8461176415000002"/>
    <n v="2.471515995379488E-2"/>
    <n v="0.22513712144263201"/>
  </r>
  <r>
    <x v="4"/>
    <x v="3"/>
    <x v="0"/>
    <x v="2"/>
    <s v="PG32UQXE"/>
    <s v="AUO"/>
    <n v="31.5"/>
    <s v="3840 x 2160"/>
    <n v="1000000"/>
    <s v="POB"/>
    <s v="PCB"/>
    <n v="4608"/>
    <n v="576"/>
    <n v="0.120470588"/>
    <n v="3.7948235220000002"/>
    <n v="3.2953546605059843E-2"/>
    <n v="0.30018282859017603"/>
  </r>
  <r>
    <x v="4"/>
    <x v="3"/>
    <x v="0"/>
    <x v="2"/>
    <s v="PA27UCX-K"/>
    <s v="AUO"/>
    <n v="27"/>
    <s v="3440 x 1440"/>
    <n v="1000000"/>
    <s v="POB"/>
    <s v="PCB"/>
    <n v="2304"/>
    <n v="576"/>
    <n v="4.5176471000000003E-2"/>
    <n v="1.2197647170000001"/>
    <n v="7.5681285199827473E-3"/>
    <n v="0.112568561967192"/>
  </r>
  <r>
    <x v="4"/>
    <x v="3"/>
    <x v="0"/>
    <x v="7"/>
    <s v="X32 (Predator)"/>
    <s v="AUO"/>
    <n v="31.5"/>
    <s v="3840 x 2160"/>
    <n v="1000000"/>
    <s v="POB"/>
    <s v="PCB"/>
    <n v="2304"/>
    <n v="1152"/>
    <n v="4.5176471000000003E-2"/>
    <n v="1.4230588365000001"/>
    <n v="1.235758011366753E-2"/>
    <n v="0.112568561967192"/>
  </r>
  <r>
    <x v="4"/>
    <x v="3"/>
    <x v="0"/>
    <x v="7"/>
    <s v="X27S"/>
    <s v="AUO"/>
    <n v="27"/>
    <s v="3840 x 2160"/>
    <n v="1000000"/>
    <s v="POB"/>
    <s v="PCB"/>
    <n v="2304"/>
    <n v="512"/>
    <n v="4.5176471000000003E-2"/>
    <n v="1.2197647170000001"/>
    <n v="9.0790384508577793E-3"/>
    <n v="0.112568561967192"/>
  </r>
  <r>
    <x v="4"/>
    <x v="3"/>
    <x v="0"/>
    <x v="7"/>
    <s v="Predator X32"/>
    <s v="AUO"/>
    <n v="31.5"/>
    <s v="3840 x 2160"/>
    <n v="1000000"/>
    <s v="POB"/>
    <s v="PCB"/>
    <n v="2304"/>
    <n v="576"/>
    <n v="3.0117647000000001E-2"/>
    <n v="0.94870588050000004"/>
    <n v="8.2383866512649607E-3"/>
    <n v="7.5045707147544008E-2"/>
  </r>
  <r>
    <x v="4"/>
    <x v="3"/>
    <x v="0"/>
    <x v="7"/>
    <s v="X32 S/FP"/>
    <s v="AUO"/>
    <n v="31.5"/>
    <s v="3840 x 2160"/>
    <n v="1000000"/>
    <s v="POB"/>
    <s v="PCB"/>
    <n v="2304"/>
    <n v="576"/>
    <n v="4.5176471000000003E-2"/>
    <n v="1.4230588365000001"/>
    <n v="1.235758011366753E-2"/>
    <n v="0.112568561967192"/>
  </r>
  <r>
    <x v="4"/>
    <x v="3"/>
    <x v="0"/>
    <x v="7"/>
    <s v="Predator X32Q FS"/>
    <s v="AUO"/>
    <n v="31.5"/>
    <s v="3440 x 1440"/>
    <n v="1000000"/>
    <s v="POB"/>
    <s v="PCB"/>
    <n v="2304"/>
    <n v="1152"/>
    <n v="3.0117647000000001E-2"/>
    <n v="0.94870588050000004"/>
    <n v="6.8673758032374906E-3"/>
    <n v="7.5045707147544008E-2"/>
  </r>
  <r>
    <x v="4"/>
    <x v="3"/>
    <x v="0"/>
    <x v="7"/>
    <s v="Predator X34 V3"/>
    <s v="AUO"/>
    <n v="34"/>
    <s v="3440 x 1440"/>
    <n v="1000000"/>
    <s v="POB"/>
    <s v="PCB"/>
    <n v="9216"/>
    <n v="2304"/>
    <n v="4.8188235000000003E-2"/>
    <n v="1.6383999900000001"/>
    <n v="1.2801106810733407E-2"/>
    <n v="0.12007313093772"/>
  </r>
  <r>
    <x v="4"/>
    <x v="3"/>
    <x v="0"/>
    <x v="7"/>
    <s v="Predator Z57"/>
    <s v="AUO"/>
    <n v="57"/>
    <s v="7680 x 2160"/>
    <n v="1000000"/>
    <s v="POB"/>
    <s v="PCB"/>
    <n v="9216"/>
    <n v="2304"/>
    <n v="2.4094118000000001E-2"/>
    <n v="1.3733647260000001"/>
    <n v="1.3163106262855242E-2"/>
    <n v="6.0036566714735999E-2"/>
  </r>
  <r>
    <x v="4"/>
    <x v="3"/>
    <x v="0"/>
    <x v="18"/>
    <s v="EX321UX"/>
    <s v="AUO"/>
    <n v="32"/>
    <s v="3840 x 2160"/>
    <n v="1000000"/>
    <s v="POB"/>
    <s v="PCB"/>
    <n v="4608"/>
    <n v="1152"/>
    <n v="3.0117647000000001E-2"/>
    <n v="0.96376470400000003"/>
    <n v="8.5019984186397758E-3"/>
    <n v="7.5045707147544008E-2"/>
  </r>
  <r>
    <x v="4"/>
    <x v="3"/>
    <x v="0"/>
    <x v="11"/>
    <s v="UltraSharp UP3221Q"/>
    <s v="LGD"/>
    <n v="31.5"/>
    <s v="3840 x 2160"/>
    <n v="1000000"/>
    <s v="POB"/>
    <s v="PCB"/>
    <n v="5000"/>
    <n v="1152"/>
    <n v="9.8039215999999998E-2"/>
    <n v="3.0882353039999999"/>
    <n v="2.6817665018614569E-2"/>
    <n v="0.24428941254643199"/>
  </r>
  <r>
    <x v="4"/>
    <x v="3"/>
    <x v="0"/>
    <x v="10"/>
    <s v="AG274QXM"/>
    <s v="LGD"/>
    <n v="27"/>
    <s v="3840 x 2160"/>
    <n v="80000000"/>
    <s v="POB"/>
    <s v="PCB"/>
    <n v="2304"/>
    <n v="576"/>
    <n v="0.105411765"/>
    <n v="2.846117655"/>
    <n v="2.1184422918022618E-2"/>
    <n v="0.26265997626227999"/>
  </r>
  <r>
    <x v="4"/>
    <x v="3"/>
    <x v="0"/>
    <x v="10"/>
    <s v="AG274QGM"/>
    <s v="LGD"/>
    <n v="27"/>
    <s v="2560 x 1440"/>
    <n v="1000000"/>
    <s v="POB"/>
    <s v="PCB"/>
    <n v="2304"/>
    <n v="576"/>
    <n v="4.5176471000000003E-2"/>
    <n v="1.2197647170000001"/>
    <n v="9.0790384508577793E-3"/>
    <n v="0.112568561967192"/>
  </r>
  <r>
    <x v="4"/>
    <x v="3"/>
    <x v="0"/>
    <x v="10"/>
    <s v="AG274QZM"/>
    <s v="LGD"/>
    <n v="27"/>
    <s v="2560 x 1440"/>
    <n v="1000000"/>
    <s v="POB"/>
    <s v="PCB"/>
    <n v="2304"/>
    <n v="576"/>
    <n v="9.0352941000000006E-2"/>
    <n v="2.4395294070000002"/>
    <n v="1.8158076700747261E-2"/>
    <n v="0.22513712144263201"/>
  </r>
  <r>
    <x v="4"/>
    <x v="3"/>
    <x v="0"/>
    <x v="10"/>
    <s v="AG3444UXM"/>
    <s v="BOE"/>
    <n v="34"/>
    <s v="3440 x 1440"/>
    <n v="1000000"/>
    <s v="POB"/>
    <s v="PCB"/>
    <n v="4608"/>
    <n v="1152"/>
    <n v="0.24094117600000001"/>
    <n v="8.1919999840000006"/>
    <n v="6.4005534319315008E-2"/>
    <n v="0.60036565718035206"/>
  </r>
  <r>
    <x v="4"/>
    <x v="3"/>
    <x v="0"/>
    <x v="10"/>
    <s v="PD32M"/>
    <s v="AUO"/>
    <n v="31.5"/>
    <s v="3840 x 2160"/>
    <n v="1000000"/>
    <s v="POB"/>
    <s v="PCB"/>
    <n v="2304"/>
    <n v="576"/>
    <n v="6.0235294000000002E-2"/>
    <n v="1.8974117610000001"/>
    <n v="1.6476773302529921E-2"/>
    <n v="0.15009141429508802"/>
  </r>
  <r>
    <x v="4"/>
    <x v="3"/>
    <x v="0"/>
    <x v="12"/>
    <s v="279P2MRX"/>
    <s v="LGD"/>
    <n v="27"/>
    <s v="3840 x 2160"/>
    <n v="80000000"/>
    <s v="POB"/>
    <s v="PCB"/>
    <n v="2304"/>
    <n v="576"/>
    <n v="4.5176471000000003E-2"/>
    <n v="1.2197647170000001"/>
    <n v="9.0790384508577793E-3"/>
    <n v="0.112568561967192"/>
  </r>
  <r>
    <x v="4"/>
    <x v="3"/>
    <x v="0"/>
    <x v="12"/>
    <s v="27B1U7903"/>
    <s v="LGD"/>
    <n v="27"/>
    <s v="3840 x 2160"/>
    <n v="80000000"/>
    <s v="POB"/>
    <s v="PCB"/>
    <n v="2304"/>
    <n v="576"/>
    <n v="4.5176471000000003E-2"/>
    <n v="1.2197647170000001"/>
    <n v="9.0790384508577793E-3"/>
    <n v="0.112568561967192"/>
  </r>
  <r>
    <x v="4"/>
    <x v="3"/>
    <x v="0"/>
    <x v="5"/>
    <s v="Odyssey Neo G7"/>
    <m/>
    <n v="31.5"/>
    <s v="3840 x 2160"/>
    <n v="1000000"/>
    <s v="POB"/>
    <s v="PCB"/>
    <n v="4608"/>
    <n v="1196"/>
    <n v="0.120470588"/>
    <n v="3.7948235220000002"/>
    <n v="3.2953546605059843E-2"/>
    <n v="0.30018282859017603"/>
  </r>
  <r>
    <x v="4"/>
    <x v="3"/>
    <x v="0"/>
    <x v="5"/>
    <s v="Odyssey Neo G9"/>
    <s v="CSOT"/>
    <n v="49"/>
    <s v="5120 x 1440"/>
    <n v="1000000"/>
    <s v="POB"/>
    <s v="PCB"/>
    <n v="5000"/>
    <n v="1152"/>
    <n v="9.8039215999999998E-2"/>
    <n v="4.8039215840000002"/>
    <n v="3.9581261601240807E-2"/>
    <n v="0.24428941254643199"/>
  </r>
  <r>
    <x v="4"/>
    <x v="3"/>
    <x v="0"/>
    <x v="5"/>
    <s v="Odyssey Neo G8"/>
    <s v="CSOT"/>
    <n v="31.5"/>
    <s v="3840 x 2160"/>
    <n v="1000000"/>
    <s v="POB"/>
    <s v="PCB"/>
    <n v="5000"/>
    <n v="1152"/>
    <n v="6.5359476999999999E-2"/>
    <n v="2.0588235254999998"/>
    <n v="1.7878443254562986E-2"/>
    <n v="0.16285960753370399"/>
  </r>
  <r>
    <x v="4"/>
    <x v="3"/>
    <x v="0"/>
    <x v="19"/>
    <m/>
    <s v="HKC"/>
    <n v="27"/>
    <s v="3840 x 2160"/>
    <s v="TBD"/>
    <s v="POB"/>
    <s v="PCB"/>
    <n v="5000"/>
    <n v="1152"/>
    <n v="0.130718954"/>
    <n v="3.5294117580000002"/>
    <n v="2.6270365598541533E-2"/>
    <n v="0.32571921506740797"/>
  </r>
  <r>
    <x v="4"/>
    <x v="3"/>
    <x v="0"/>
    <x v="19"/>
    <m/>
    <s v="HKC"/>
    <n v="31.5"/>
    <s v="3840 x 2160"/>
    <s v="TBD"/>
    <s v="POB"/>
    <s v="PCB"/>
    <n v="5000"/>
    <n v="1152"/>
    <n v="9.8039215999999998E-2"/>
    <n v="3.0882353039999999"/>
    <n v="2.6817665018614569E-2"/>
    <n v="0.24428941254643199"/>
  </r>
  <r>
    <x v="4"/>
    <x v="3"/>
    <x v="0"/>
    <x v="3"/>
    <s v="MEG271G"/>
    <s v="AUO"/>
    <n v="27"/>
    <s v="3840 x 2160"/>
    <n v="1000000"/>
    <s v="POB"/>
    <s v="PCB"/>
    <n v="2304"/>
    <n v="576"/>
    <n v="7.5294117999999993E-2"/>
    <n v="2.032941186"/>
    <n v="1.5131730684440195E-2"/>
    <n v="0.18761426911473597"/>
  </r>
  <r>
    <x v="4"/>
    <x v="3"/>
    <x v="0"/>
    <x v="20"/>
    <s v="M27P20"/>
    <m/>
    <n v="27"/>
    <s v="3840 x 2160"/>
    <s v="TBD"/>
    <s v="POB"/>
    <s v="PCB"/>
    <n v="5000"/>
    <n v="1152"/>
    <n v="0.130718954"/>
    <n v="3.5294117580000002"/>
    <n v="2.6270365598541533E-2"/>
    <n v="0.32571921506740797"/>
  </r>
  <r>
    <x v="4"/>
    <x v="3"/>
    <x v="0"/>
    <x v="20"/>
    <s v="M32P10"/>
    <m/>
    <n v="31.5"/>
    <s v="3840 x 2160"/>
    <s v="TBD"/>
    <s v="POB"/>
    <s v="PCB"/>
    <n v="5000"/>
    <n v="1152"/>
    <n v="9.8039215999999998E-2"/>
    <n v="3.0882353039999999"/>
    <n v="2.6817665018614569E-2"/>
    <n v="0.24428941254643199"/>
  </r>
  <r>
    <x v="4"/>
    <x v="3"/>
    <x v="0"/>
    <x v="21"/>
    <m/>
    <m/>
    <n v="27"/>
    <s v="3840 x 2160"/>
    <s v="TBD"/>
    <s v="COB"/>
    <s v="PCB"/>
    <n v="5000"/>
    <n v="1152"/>
    <n v="6.5359476999999999E-2"/>
    <n v="1.7647058790000001"/>
    <n v="1.3135182799270766E-2"/>
    <n v="0.16285960753370399"/>
  </r>
  <r>
    <x v="4"/>
    <x v="3"/>
    <x v="0"/>
    <x v="21"/>
    <m/>
    <m/>
    <n v="31.5"/>
    <s v="3840 x 2160"/>
    <s v="TBD"/>
    <s v="COB"/>
    <s v="PCB"/>
    <n v="5000"/>
    <n v="1152"/>
    <n v="6.5359476999999999E-2"/>
    <n v="2.0588235254999998"/>
    <n v="1.7878443254562986E-2"/>
    <n v="0.16285960753370399"/>
  </r>
  <r>
    <x v="4"/>
    <x v="3"/>
    <x v="0"/>
    <x v="23"/>
    <m/>
    <m/>
    <n v="27"/>
    <s v="3840 x 2160"/>
    <s v="TBD"/>
    <s v="POB"/>
    <s v="PCB"/>
    <n v="2304"/>
    <n v="576"/>
    <n v="6.0235294000000002E-2"/>
    <n v="1.6263529380000001"/>
    <n v="1.2105384467164838E-2"/>
    <n v="0.15009141429508802"/>
  </r>
  <r>
    <x v="4"/>
    <x v="3"/>
    <x v="0"/>
    <x v="23"/>
    <m/>
    <m/>
    <n v="31.5"/>
    <s v="3840 x 2160"/>
    <s v="TBD"/>
    <s v="POB"/>
    <s v="PCB"/>
    <n v="4608"/>
    <n v="1152"/>
    <n v="9.0352941000000006E-2"/>
    <n v="2.8461176415000002"/>
    <n v="2.471515995379488E-2"/>
    <n v="0.22513712144263201"/>
  </r>
  <r>
    <x v="4"/>
    <x v="3"/>
    <x v="0"/>
    <x v="22"/>
    <s v="Creator Extreme"/>
    <s v="BOE"/>
    <n v="27"/>
    <s v="3840 x 2160"/>
    <s v="TBD"/>
    <s v="COB"/>
    <s v="PCB"/>
    <n v="10368"/>
    <n v="1152"/>
    <n v="0.33882352900000001"/>
    <n v="9.148235283"/>
    <n v="6.8092787678044289E-2"/>
    <n v="0.84426420603280805"/>
  </r>
  <r>
    <x v="4"/>
    <x v="3"/>
    <x v="0"/>
    <x v="22"/>
    <s v="ThinkVision P27pz-30"/>
    <s v="BOE"/>
    <n v="27"/>
    <s v="3840 x 2160"/>
    <s v="TBD"/>
    <s v="COB"/>
    <s v="PCB"/>
    <n v="4608"/>
    <n v="1152"/>
    <n v="0.15058823499999999"/>
    <n v="4.0658823449999995"/>
    <n v="3.0263461167912092E-2"/>
    <n v="0.37522853573771997"/>
  </r>
  <r>
    <x v="4"/>
    <x v="3"/>
    <x v="0"/>
    <x v="22"/>
    <s v="ThinkVision P32pz-30"/>
    <s v="BOE"/>
    <n v="31.5"/>
    <s v="3840 x 2160"/>
    <s v="TBD"/>
    <s v="COB"/>
    <s v="PCB"/>
    <n v="9216"/>
    <n v="1152"/>
    <n v="0.18070588200000001"/>
    <n v="5.6922352830000005"/>
    <n v="4.9430319907589761E-2"/>
    <n v="0.45027424288526402"/>
  </r>
  <r>
    <x v="4"/>
    <x v="3"/>
    <x v="0"/>
    <x v="22"/>
    <s v="Legion Y34wz-30"/>
    <s v="BOE"/>
    <n v="34"/>
    <s v="3440 x 1440"/>
    <s v="TBD"/>
    <s v="COB"/>
    <s v="PCB"/>
    <n v="9216"/>
    <n v="1151"/>
    <n v="3.6141175999999997E-2"/>
    <n v="1.2287999839999999"/>
    <n v="9.6008300416380605E-3"/>
    <n v="9.0054847580351996E-2"/>
  </r>
  <r>
    <x v="4"/>
    <x v="3"/>
    <x v="0"/>
    <x v="25"/>
    <s v="27M2U"/>
    <s v="AUO"/>
    <n v="27"/>
    <s v="3840 x 2160"/>
    <s v="TBD"/>
    <s v="POB"/>
    <s v="PCB"/>
    <n v="1536"/>
    <n v="384"/>
    <n v="6.0235294000000002E-2"/>
    <n v="1.6263529380000001"/>
    <n v="1.2105384467164838E-2"/>
    <n v="0.15009141429508802"/>
  </r>
  <r>
    <x v="4"/>
    <x v="3"/>
    <x v="0"/>
    <x v="25"/>
    <s v="27M2V"/>
    <s v="AUO"/>
    <n v="27"/>
    <s v="3840 x 2160"/>
    <s v="TBD"/>
    <s v="POB"/>
    <s v="PCB"/>
    <n v="2304"/>
    <n v="1152"/>
    <n v="4.5176471000000003E-2"/>
    <n v="1.2197647170000001"/>
    <n v="9.0790384508577793E-3"/>
    <n v="0.112568561967192"/>
  </r>
  <r>
    <x v="4"/>
    <x v="3"/>
    <x v="0"/>
    <x v="25"/>
    <s v="32M2V"/>
    <s v="AUO"/>
    <n v="31.5"/>
    <s v="3840 x 2160"/>
    <s v="TBD"/>
    <s v="POB"/>
    <s v="PCB"/>
    <n v="2304"/>
    <n v="1152"/>
    <n v="3.0117647000000001E-2"/>
    <n v="0.94870588050000004"/>
    <n v="8.2383866512649607E-3"/>
    <n v="7.5045707147544008E-2"/>
  </r>
  <r>
    <x v="4"/>
    <x v="3"/>
    <x v="0"/>
    <x v="26"/>
    <m/>
    <s v="AUO"/>
    <n v="27"/>
    <s v="3840 x 2160"/>
    <s v="TBD"/>
    <s v="POB"/>
    <s v="PCB"/>
    <n v="2304"/>
    <n v="1152"/>
    <n v="0.105411765"/>
    <n v="2.846117655"/>
    <n v="2.1184422918022618E-2"/>
    <n v="0.26265997626227999"/>
  </r>
  <r>
    <x v="4"/>
    <x v="3"/>
    <x v="0"/>
    <x v="26"/>
    <m/>
    <s v="AUO"/>
    <n v="31.5"/>
    <s v="3840 x 2160"/>
    <s v="TBD"/>
    <s v="POB"/>
    <s v="PCB"/>
    <n v="2304"/>
    <n v="1152"/>
    <n v="7.5294117999999993E-2"/>
    <n v="2.3717647169999996"/>
    <n v="2.0595966764932489E-2"/>
    <n v="0.18761426911473597"/>
  </r>
  <r>
    <x v="4"/>
    <x v="3"/>
    <x v="0"/>
    <x v="26"/>
    <s v="Army M34E7R"/>
    <m/>
    <n v="34"/>
    <s v="3440 x 1440"/>
    <s v="TBD"/>
    <s v="POB"/>
    <s v="PCB"/>
    <n v="2304"/>
    <n v="1152"/>
    <n v="6.0235289999999997E-3"/>
    <n v="0.20479998599999999"/>
    <n v="1.6001382517236869E-3"/>
    <n v="1.5009140432807998E-2"/>
  </r>
  <r>
    <x v="4"/>
    <x v="3"/>
    <x v="0"/>
    <x v="31"/>
    <s v="GM001J"/>
    <s v="AUP"/>
    <n v="27"/>
    <s v="3840 x 2160"/>
    <s v="TBD"/>
    <s v="POB"/>
    <s v="PCB"/>
    <n v="2304"/>
    <n v="1152"/>
    <n v="1.5058824E-2"/>
    <n v="0.40658824799999999"/>
    <n v="3.0263462172753584E-3"/>
    <n v="3.7522854819647997E-2"/>
  </r>
  <r>
    <x v="4"/>
    <x v="3"/>
    <x v="0"/>
    <x v="27"/>
    <s v="XG272G-2K"/>
    <s v="Innolux"/>
    <n v="27"/>
    <s v="2560 x 1440"/>
    <n v="1000000"/>
    <s v="POB"/>
    <s v="PCB"/>
    <n v="2304"/>
    <n v="1152"/>
    <n v="7.5294117999999993E-2"/>
    <n v="2.032941186"/>
    <n v="1.5131730684440195E-2"/>
    <n v="0.18761426911473597"/>
  </r>
  <r>
    <x v="4"/>
    <x v="3"/>
    <x v="0"/>
    <x v="27"/>
    <s v="XG321UG"/>
    <s v="BOE"/>
    <n v="31.5"/>
    <s v="3840 x 2160"/>
    <n v="1000000"/>
    <s v="POB"/>
    <s v="PCB"/>
    <n v="2304"/>
    <n v="1152"/>
    <n v="3.0117647000000001E-2"/>
    <n v="0.94870588050000004"/>
    <n v="8.2383866512649607E-3"/>
    <n v="7.5045707147544008E-2"/>
  </r>
  <r>
    <x v="4"/>
    <x v="3"/>
    <x v="0"/>
    <x v="27"/>
    <s v="XG341C-2K"/>
    <s v="AUO"/>
    <n v="34"/>
    <s v="3440 x 1440"/>
    <n v="1000000"/>
    <s v="POB"/>
    <s v="PCB"/>
    <n v="2304"/>
    <n v="1152"/>
    <n v="4.5176471000000003E-2"/>
    <n v="1.5360000140000001"/>
    <n v="1.2001037817695549E-2"/>
    <n v="0.112568561967192"/>
  </r>
  <r>
    <x v="4"/>
    <x v="3"/>
    <x v="0"/>
    <x v="29"/>
    <s v="GP27-FQS"/>
    <s v="CSOT"/>
    <n v="27"/>
    <s v="2560 x 1440"/>
    <s v="TBD"/>
    <s v="POB"/>
    <s v="PCB"/>
    <n v="5000"/>
    <n v="1152"/>
    <n v="6.5359476999999999E-2"/>
    <n v="1.7647058790000001"/>
    <n v="1.3135182799270766E-2"/>
    <n v="0.16285960753370399"/>
  </r>
  <r>
    <x v="4"/>
    <x v="3"/>
    <x v="0"/>
    <x v="29"/>
    <s v="GP27QP"/>
    <m/>
    <n v="27"/>
    <s v="2560 x 1440"/>
    <n v="1000000"/>
    <s v="POB"/>
    <s v="PCB"/>
    <n v="5000"/>
    <n v="1152"/>
    <n v="3.2679738999999999E-2"/>
    <n v="0.88235295299999994"/>
    <n v="6.5675915001195311E-3"/>
    <n v="8.1429805012727993E-2"/>
  </r>
  <r>
    <x v="4"/>
    <x v="3"/>
    <x v="0"/>
    <x v="6"/>
    <s v="F32D80U"/>
    <s v="BOE"/>
    <n v="27"/>
    <s v="2560 x 1440"/>
    <s v="TBD"/>
    <s v="POB"/>
    <s v="PCB"/>
    <n v="5000"/>
    <n v="1152"/>
    <n v="9.8039215999999998E-2"/>
    <n v="2.6470588319999999"/>
    <n v="1.9702774299390297E-2"/>
    <n v="0.24428941254643199"/>
  </r>
  <r>
    <x v="4"/>
    <x v="3"/>
    <x v="0"/>
    <x v="1"/>
    <s v="27R83U"/>
    <s v="CSOT"/>
    <n v="27"/>
    <s v="3840 x 2160"/>
    <n v="1000000"/>
    <s v="POB"/>
    <s v="PCB"/>
    <n v="4608"/>
    <n v="1152"/>
    <n v="7.8305881999999993E-2"/>
    <n v="2.1142588139999998"/>
    <n v="1.5736999767120629E-2"/>
    <n v="0.19511883808526398"/>
  </r>
  <r>
    <x v="4"/>
    <x v="3"/>
    <x v="0"/>
    <x v="1"/>
    <s v="34R83Q"/>
    <s v="CSOT"/>
    <n v="34"/>
    <s v="3440 x 1440"/>
    <n v="1000000"/>
    <s v="POB"/>
    <s v="PCB"/>
    <n v="4608"/>
    <n v="1152"/>
    <n v="4.8188235000000003E-2"/>
    <n v="1.6383999900000001"/>
    <n v="1.2801106810733407E-2"/>
    <n v="0.12007313093772"/>
  </r>
  <r>
    <x v="4"/>
    <x v="3"/>
    <x v="0"/>
    <x v="17"/>
    <m/>
    <m/>
    <n v="27"/>
    <s v="3840 x 2160"/>
    <n v="1000000"/>
    <s v="POB"/>
    <s v="PCB"/>
    <n v="5000"/>
    <n v="1152"/>
    <n v="0.261437908"/>
    <n v="7.0588235160000004"/>
    <n v="5.2540731197083065E-2"/>
    <n v="0.65143843013481595"/>
  </r>
  <r>
    <x v="4"/>
    <x v="3"/>
    <x v="0"/>
    <x v="17"/>
    <m/>
    <m/>
    <n v="31.5"/>
    <s v="3840 x 2160"/>
    <s v="TBD"/>
    <s v="POB"/>
    <s v="PCB"/>
    <n v="5000"/>
    <n v="1152"/>
    <n v="0.44444444399999999"/>
    <n v="13.999999986000001"/>
    <n v="0.12157341424044436"/>
    <n v="1.1074453322258879"/>
  </r>
  <r>
    <x v="4"/>
    <x v="3"/>
    <x v="0"/>
    <x v="17"/>
    <m/>
    <m/>
    <n v="49"/>
    <s v="5120 x 1440"/>
    <n v="1000000"/>
    <s v="POB"/>
    <s v="PCB"/>
    <n v="5000"/>
    <n v="1152"/>
    <n v="0.130718954"/>
    <n v="6.4052287459999997"/>
    <n v="5.2775015199168496E-2"/>
    <n v="0.32571921506740797"/>
  </r>
  <r>
    <x v="4"/>
    <x v="3"/>
    <x v="1"/>
    <x v="9"/>
    <m/>
    <s v="Open Cell"/>
    <n v="55"/>
    <s v="3840 x 2160"/>
    <n v="1000000"/>
    <s v="POB"/>
    <s v="PCB"/>
    <n v="4000"/>
    <n v="500"/>
    <n v="1.3971242E-2"/>
    <n v="0.76841831000000005"/>
    <n v="1.1650925324885555E-2"/>
    <n v="3.4812870195984003E-2"/>
  </r>
  <r>
    <x v="4"/>
    <x v="3"/>
    <x v="1"/>
    <x v="9"/>
    <m/>
    <s v="Open Cell"/>
    <n v="65"/>
    <s v="3840 x 2160"/>
    <n v="1000000"/>
    <s v="COB"/>
    <s v="PCB"/>
    <n v="16384"/>
    <n v="1000"/>
    <n v="0.161355629"/>
    <n v="10.488115884999999"/>
    <n v="0.1879363804844848"/>
    <n v="0.40205821127200797"/>
  </r>
  <r>
    <x v="4"/>
    <x v="3"/>
    <x v="1"/>
    <x v="9"/>
    <m/>
    <s v="Open Cell"/>
    <n v="75"/>
    <s v="3840 x 2160"/>
    <n v="1000000"/>
    <s v="COB"/>
    <s v="PCB"/>
    <n v="12000"/>
    <n v="1000"/>
    <n v="9.1356862999999996E-2"/>
    <n v="6.8517647249999998"/>
    <n v="0.14166537959583025"/>
    <n v="0.22763864609397599"/>
  </r>
  <r>
    <x v="4"/>
    <x v="3"/>
    <x v="1"/>
    <x v="9"/>
    <m/>
    <s v="Open Cell"/>
    <n v="86"/>
    <s v="3840 x 2160"/>
    <n v="1000000"/>
    <s v="COB"/>
    <s v="PCB"/>
    <n v="18000"/>
    <n v="1200"/>
    <n v="0.100988235"/>
    <n v="8.6849882100000002"/>
    <n v="0.20590538696822441"/>
    <n v="0.25163763653771998"/>
  </r>
  <r>
    <x v="4"/>
    <x v="3"/>
    <x v="1"/>
    <x v="9"/>
    <m/>
    <s v="Open Cell"/>
    <n v="65"/>
    <s v="7680 x 4320"/>
    <n v="1000000"/>
    <s v="COB"/>
    <s v="PCB"/>
    <n v="12000"/>
    <n v="1000"/>
    <n v="7.8430999999999995E-5"/>
    <n v="5.098015E-3"/>
    <n v="9.1351249095738868E-5"/>
    <n v="1.9543060111199998E-4"/>
  </r>
  <r>
    <x v="4"/>
    <x v="3"/>
    <x v="1"/>
    <x v="9"/>
    <m/>
    <s v="Open Cell"/>
    <n v="75"/>
    <s v="7680 x 4320"/>
    <n v="1000000"/>
    <s v="COB"/>
    <s v="PCB"/>
    <n v="16000"/>
    <n v="2000"/>
    <n v="1.0164706000000001E-2"/>
    <n v="0.76235295000000003"/>
    <n v="1.5762219571506232E-2"/>
    <n v="2.5327926504912002E-2"/>
  </r>
  <r>
    <x v="4"/>
    <x v="3"/>
    <x v="1"/>
    <x v="9"/>
    <m/>
    <s v="Open Cell"/>
    <n v="86"/>
    <s v="7680 x 4320"/>
    <n v="1000000"/>
    <s v="COB"/>
    <s v="PCB"/>
    <n v="28800"/>
    <n v="2400"/>
    <n v="2.183529E-3"/>
    <n v="0.187783494"/>
    <n v="4.452007540297542E-3"/>
    <n v="5.4408127528079997E-3"/>
  </r>
  <r>
    <x v="4"/>
    <x v="3"/>
    <x v="1"/>
    <x v="5"/>
    <s v="2022 Model"/>
    <s v="Open Cell"/>
    <n v="43"/>
    <s v="3840 x 2160"/>
    <n v="1000000"/>
    <s v="POB"/>
    <s v="PCB"/>
    <n v="3614.6269090909086"/>
    <n v="301.21890909090905"/>
    <n v="0.17329419200000001"/>
    <n v="7.4516502560000006"/>
    <n v="8.8332585630162233E-2"/>
    <n v="0.43180614950438401"/>
  </r>
  <r>
    <x v="4"/>
    <x v="3"/>
    <x v="1"/>
    <x v="5"/>
    <s v="2022 Model"/>
    <s v="Open Cell"/>
    <n v="50"/>
    <s v="3840 x 2160"/>
    <n v="1000000"/>
    <s v="COB"/>
    <s v="PCB"/>
    <n v="4887.272727272727"/>
    <n v="407.27272727272725"/>
    <n v="0.19974571099999999"/>
    <n v="9.9872855499999993"/>
    <n v="0.13766308441291869"/>
    <n v="0.49771677487567195"/>
  </r>
  <r>
    <x v="4"/>
    <x v="3"/>
    <x v="1"/>
    <x v="5"/>
    <s v="2022 Model"/>
    <s v="Open Cell"/>
    <n v="55"/>
    <s v="3840 x 2160"/>
    <n v="1000000"/>
    <s v="COB"/>
    <s v="PCB"/>
    <n v="6283.636363636364"/>
    <n v="523.63636363636363"/>
    <n v="1.022162824"/>
    <n v="56.218955319999999"/>
    <n v="0.852404011919494"/>
    <n v="2.5469762610276478"/>
  </r>
  <r>
    <x v="4"/>
    <x v="3"/>
    <x v="1"/>
    <x v="5"/>
    <s v="2022 Model"/>
    <s v="Open Cell"/>
    <n v="65"/>
    <s v="3840 x 2160"/>
    <n v="1000000"/>
    <s v="COB"/>
    <s v="PCB"/>
    <n v="8640"/>
    <n v="720"/>
    <n v="1.4347030590000001"/>
    <n v="93.255698835000004"/>
    <n v="1.6710473731193984"/>
    <n v="3.574924216669368"/>
  </r>
  <r>
    <x v="4"/>
    <x v="3"/>
    <x v="1"/>
    <x v="5"/>
    <s v="2022 Model"/>
    <s v="Open Cell"/>
    <n v="75"/>
    <s v="3840 x 2160"/>
    <n v="1000000"/>
    <s v="COB"/>
    <s v="PCB"/>
    <n v="10909.09090909091"/>
    <n v="909.09090909090912"/>
    <n v="0.93120855599999997"/>
    <n v="69.840641699999992"/>
    <n v="1.44400769943934"/>
    <n v="2.3203407818301121"/>
  </r>
  <r>
    <x v="4"/>
    <x v="3"/>
    <x v="1"/>
    <x v="5"/>
    <s v="2022 Model"/>
    <s v="Open Cell"/>
    <n v="85"/>
    <s v="3840 x 2160"/>
    <n v="1000000"/>
    <s v="COB"/>
    <s v="PCB"/>
    <n v="14400"/>
    <n v="1200"/>
    <n v="1.043821176"/>
    <n v="88.724799959999999"/>
    <n v="2.0790454284048949"/>
    <n v="2.600943502940352"/>
  </r>
  <r>
    <x v="4"/>
    <x v="3"/>
    <x v="1"/>
    <x v="5"/>
    <s v="2022 Model"/>
    <s v="Open Cell"/>
    <n v="98"/>
    <s v="3840 x 2160"/>
    <n v="1000000"/>
    <s v="COB"/>
    <s v="PCB"/>
    <n v="19141.53633217993"/>
    <n v="1595.1280276816608"/>
    <n v="7.2212384000000004E-2"/>
    <n v="7.0768136320000004"/>
    <n v="0.191189421343536"/>
    <n v="0.17993535225676802"/>
  </r>
  <r>
    <x v="4"/>
    <x v="3"/>
    <x v="1"/>
    <x v="5"/>
    <s v="2022 Model"/>
    <s v="Open Cell"/>
    <n v="55"/>
    <s v="7680 x 4320"/>
    <n v="1000000"/>
    <s v="COB"/>
    <s v="PCB"/>
    <n v="7873.1360946745563"/>
    <n v="962.27218934911241"/>
    <n v="8.6347209999999997E-3"/>
    <n v="0.47490965499999999"/>
    <n v="7.2006833445602842E-3"/>
    <n v="2.1515583321191998E-2"/>
  </r>
  <r>
    <x v="4"/>
    <x v="3"/>
    <x v="1"/>
    <x v="5"/>
    <s v="2022 Model"/>
    <s v="Open Cell"/>
    <n v="65"/>
    <s v="7680 x 4320"/>
    <n v="1000000"/>
    <s v="COB"/>
    <s v="PCB"/>
    <n v="10996.363636363636"/>
    <n v="1221.8181818181818"/>
    <n v="0.108511829"/>
    <n v="7.0532688850000005"/>
    <n v="0.12638741213057619"/>
    <n v="0.27038456693440799"/>
  </r>
  <r>
    <x v="4"/>
    <x v="3"/>
    <x v="1"/>
    <x v="5"/>
    <s v="2022 Model"/>
    <s v="Open Cell"/>
    <n v="75"/>
    <s v="7680 x 4320"/>
    <n v="1000000"/>
    <s v="COB"/>
    <s v="PCB"/>
    <n v="15708.764159999995"/>
    <n v="1745.4182399999995"/>
    <n v="0.11341111700000001"/>
    <n v="8.505833775000001"/>
    <n v="0.17586449898342196"/>
    <n v="0.28259237760698402"/>
  </r>
  <r>
    <x v="4"/>
    <x v="3"/>
    <x v="1"/>
    <x v="5"/>
    <s v="2022 Model"/>
    <s v="Open Cell"/>
    <n v="85"/>
    <s v="7680 x 4320"/>
    <n v="1000000"/>
    <s v="COB"/>
    <s v="PCB"/>
    <n v="19145.454545454544"/>
    <n v="2127.272727272727"/>
    <n v="0.15221261999999999"/>
    <n v="12.938072699999999"/>
    <n v="0.30317161505500201"/>
    <n v="0.37927610031023995"/>
  </r>
  <r>
    <x v="4"/>
    <x v="3"/>
    <x v="1"/>
    <x v="5"/>
    <s v="2021 Model"/>
    <s v="Open Cell"/>
    <n v="98"/>
    <s v="7680 x 4320"/>
    <n v="1000000"/>
    <s v="COB"/>
    <s v="PCB"/>
    <n v="25000"/>
    <n v="2500"/>
    <n v="3.7581699999999999E-3"/>
    <n v="0.36830066"/>
    <n v="9.9501263884410277E-3"/>
    <n v="9.3644276138399995E-3"/>
  </r>
  <r>
    <x v="4"/>
    <x v="3"/>
    <x v="1"/>
    <x v="16"/>
    <s v="Bravia 7"/>
    <m/>
    <n v="55"/>
    <s v="3840 x 2160"/>
    <n v="1000000"/>
    <s v="COB"/>
    <s v="PCB"/>
    <n v="4096"/>
    <n v="1024"/>
    <n v="0.23841932499999999"/>
    <n v="13.113062874999999"/>
    <n v="0.19882310760808664"/>
    <n v="0.59408182990739999"/>
  </r>
  <r>
    <x v="4"/>
    <x v="3"/>
    <x v="1"/>
    <x v="16"/>
    <s v="Bravia 7"/>
    <m/>
    <n v="65"/>
    <s v="3840 x 2160"/>
    <n v="1000000"/>
    <s v="POB"/>
    <s v="PCB"/>
    <n v="6240"/>
    <n v="1560"/>
    <n v="0.31864784299999999"/>
    <n v="20.712109795"/>
    <n v="0.37113996353116613"/>
    <n v="0.79399140009093594"/>
  </r>
  <r>
    <x v="4"/>
    <x v="3"/>
    <x v="1"/>
    <x v="16"/>
    <s v="Bravia 7"/>
    <m/>
    <n v="75"/>
    <s v="3840 x 2160"/>
    <n v="1000000"/>
    <s v="POB"/>
    <s v="PCB"/>
    <n v="7680"/>
    <n v="1920"/>
    <n v="0.23265882399999999"/>
    <n v="17.4494118"/>
    <n v="0.36077968896851748"/>
    <n v="0.57972809001964798"/>
  </r>
  <r>
    <x v="4"/>
    <x v="3"/>
    <x v="1"/>
    <x v="16"/>
    <s v="Bravia 7"/>
    <m/>
    <n v="85"/>
    <s v="3840 x 2160"/>
    <n v="1000000"/>
    <s v="POB"/>
    <s v="PCB"/>
    <n v="11232"/>
    <n v="2808"/>
    <n v="0.223597553"/>
    <n v="19.005792005"/>
    <n v="0.44535355389951509"/>
    <n v="0.55714964988285598"/>
  </r>
  <r>
    <x v="4"/>
    <x v="3"/>
    <x v="1"/>
    <x v="1"/>
    <s v="55R635"/>
    <s v="Open Cell"/>
    <n v="55"/>
    <s v="3840 x 2160"/>
    <n v="1000000"/>
    <s v="POB"/>
    <s v="PCB"/>
    <n v="2048"/>
    <n v="128"/>
    <n v="0.31777464100000002"/>
    <n v="17.477605255"/>
    <n v="0.26499924719887574"/>
    <n v="0.79181559726103201"/>
  </r>
  <r>
    <x v="4"/>
    <x v="3"/>
    <x v="1"/>
    <x v="1"/>
    <s v="65R635"/>
    <s v="ChinaStar"/>
    <n v="65"/>
    <s v="3840 x 2160"/>
    <n v="1000000"/>
    <s v="POB"/>
    <s v="PCB"/>
    <n v="2560"/>
    <n v="160"/>
    <n v="0.71713464100000002"/>
    <n v="46.613751665000002"/>
    <n v="0.83527106915855043"/>
    <n v="1.786921675981032"/>
  </r>
  <r>
    <x v="4"/>
    <x v="3"/>
    <x v="1"/>
    <x v="1"/>
    <s v="75R635"/>
    <s v="ChinaStar"/>
    <n v="75"/>
    <s v="3840 x 2160"/>
    <n v="1000000"/>
    <s v="POB"/>
    <s v="PCB"/>
    <n v="3840"/>
    <n v="240"/>
    <n v="1.0234980389999999"/>
    <n v="76.762352924999988"/>
    <n v="1.5871192754344343"/>
    <n v="2.5503032856743277"/>
  </r>
  <r>
    <x v="4"/>
    <x v="3"/>
    <x v="1"/>
    <x v="1"/>
    <s v="85R635"/>
    <s v="ChinaStar"/>
    <n v="85"/>
    <s v="3840 x 2160"/>
    <n v="1000000"/>
    <s v="POB"/>
    <s v="PCB"/>
    <n v="7168"/>
    <n v="448"/>
    <n v="1.757799739"/>
    <n v="149.412977815"/>
    <n v="3.501122218485504"/>
    <n v="4.380001015252728"/>
  </r>
  <r>
    <x v="4"/>
    <x v="3"/>
    <x v="1"/>
    <x v="1"/>
    <m/>
    <s v="Open Cell"/>
    <n v="98"/>
    <s v="3840 x 2160"/>
    <n v="1000000"/>
    <s v="POB"/>
    <s v="PCB"/>
    <n v="5120"/>
    <n v="320"/>
    <n v="0.23960261399999999"/>
    <n v="23.481056171999999"/>
    <n v="0.63437159370141571"/>
    <n v="0.59703029263972796"/>
  </r>
  <r>
    <x v="4"/>
    <x v="3"/>
    <x v="1"/>
    <x v="1"/>
    <m/>
    <s v="Open Cell"/>
    <n v="115"/>
    <s v="3840 x 2160"/>
    <n v="1000000"/>
    <s v="COB"/>
    <s v="PCB"/>
    <n v="21040"/>
    <n v="5260"/>
    <n v="1.6501960999999999E-2"/>
    <n v="1.8977255149999999"/>
    <n v="6.0163246244339892E-2"/>
    <n v="4.1118794325671996E-2"/>
  </r>
  <r>
    <x v="4"/>
    <x v="3"/>
    <x v="1"/>
    <x v="1"/>
    <s v="Q10L Pro"/>
    <m/>
    <n v="98"/>
    <s v="3840 x 2160"/>
    <n v="1000000"/>
    <s v="COB"/>
    <s v="PCB"/>
    <n v="15360"/>
    <n v="3840"/>
    <n v="1.4054901999999999E-2"/>
    <n v="1.377380396"/>
    <n v="3.7211741692672919E-2"/>
    <n v="3.5021330168303999E-2"/>
  </r>
  <r>
    <x v="4"/>
    <x v="3"/>
    <x v="1"/>
    <x v="6"/>
    <m/>
    <s v="Open Cell"/>
    <n v="55"/>
    <s v="3840 x 2160"/>
    <n v="1000000"/>
    <s v="POB"/>
    <s v="PCB"/>
    <n v="2000"/>
    <n v="160"/>
    <n v="3.9215686E-2"/>
    <n v="2.1568627299999998"/>
    <n v="3.2702821205885628E-2"/>
    <n v="9.7715764021872001E-2"/>
  </r>
  <r>
    <x v="4"/>
    <x v="3"/>
    <x v="1"/>
    <x v="6"/>
    <m/>
    <s v="Open Cell"/>
    <n v="65"/>
    <s v="3840 x 2160"/>
    <n v="1000000"/>
    <s v="POB"/>
    <s v="PCB"/>
    <n v="2560"/>
    <n v="160"/>
    <n v="0.18873725499999999"/>
    <n v="12.267921574999999"/>
    <n v="0.21982869012445316"/>
    <n v="0.47028643262075998"/>
  </r>
  <r>
    <x v="4"/>
    <x v="3"/>
    <x v="1"/>
    <x v="6"/>
    <s v="Q70"/>
    <s v="Open Cell"/>
    <n v="75"/>
    <s v="3840 x 2160"/>
    <n v="1000000"/>
    <s v="POB"/>
    <s v="PCB"/>
    <n v="4000"/>
    <n v="252"/>
    <n v="0.62431372500000004"/>
    <n v="46.823529375"/>
    <n v="0.96811162221071234"/>
    <n v="1.5556349728962"/>
  </r>
  <r>
    <x v="4"/>
    <x v="3"/>
    <x v="1"/>
    <x v="6"/>
    <m/>
    <s v="Open Cell"/>
    <n v="85"/>
    <s v="3840 x 2160"/>
    <n v="1000000"/>
    <s v="POB"/>
    <s v="PCB"/>
    <n v="4800"/>
    <n v="300"/>
    <n v="0.19952941199999999"/>
    <n v="16.960000019999999"/>
    <n v="0.3974154973944663"/>
    <n v="0.49717781140982398"/>
  </r>
  <r>
    <x v="4"/>
    <x v="3"/>
    <x v="1"/>
    <x v="6"/>
    <m/>
    <s v="Open Cell"/>
    <n v="86"/>
    <s v="3840 x 2160"/>
    <n v="1000000"/>
    <s v="POB"/>
    <s v="PCB"/>
    <n v="8000"/>
    <n v="576"/>
    <n v="0.20601307199999999"/>
    <n v="17.717124192"/>
    <n v="0.42004102072555954"/>
    <n v="0.51333348418214397"/>
  </r>
  <r>
    <x v="4"/>
    <x v="3"/>
    <x v="1"/>
    <x v="6"/>
    <m/>
    <s v="Open Cell"/>
    <n v="100"/>
    <s v="3840 x 2160"/>
    <n v="1000000"/>
    <s v="POB"/>
    <s v="PCB"/>
    <n v="9600"/>
    <n v="600"/>
    <n v="0.57850980399999996"/>
    <n v="57.850980399999997"/>
    <n v="1.59481660122861"/>
    <n v="1.4415029611366079"/>
  </r>
  <r>
    <x v="4"/>
    <x v="3"/>
    <x v="1"/>
    <x v="15"/>
    <m/>
    <s v="Open Cell"/>
    <n v="65"/>
    <s v="3840 x 2160"/>
    <n v="1000000"/>
    <s v="POB"/>
    <s v="PCB"/>
    <n v="9216"/>
    <n v="576"/>
    <n v="0.107218824"/>
    <n v="6.9692235600000005"/>
    <n v="0.12488140529862155"/>
    <n v="0.26716271913964801"/>
  </r>
  <r>
    <x v="4"/>
    <x v="3"/>
    <x v="1"/>
    <x v="15"/>
    <m/>
    <s v="Open Cell"/>
    <n v="75"/>
    <s v="3840 x 2160"/>
    <n v="1000000"/>
    <s v="POB"/>
    <s v="PCB"/>
    <n v="9600"/>
    <n v="600"/>
    <n v="0.223372549"/>
    <n v="16.752941175"/>
    <n v="0.34637963592700416"/>
    <n v="0.55658899571584797"/>
  </r>
  <r>
    <x v="4"/>
    <x v="3"/>
    <x v="1"/>
    <x v="15"/>
    <m/>
    <s v="Open Cell"/>
    <n v="85"/>
    <s v="3840 x 2160"/>
    <n v="1000000"/>
    <s v="POB"/>
    <s v="PCB"/>
    <n v="16000"/>
    <n v="1000"/>
    <n v="0.43921568599999999"/>
    <n v="37.33333331"/>
    <n v="0.87481398639686136"/>
    <n v="1.0944165640218719"/>
  </r>
  <r>
    <x v="4"/>
    <x v="3"/>
    <x v="1"/>
    <x v="15"/>
    <m/>
    <s v="Open Cell"/>
    <n v="86"/>
    <s v="3840 x 2160"/>
    <n v="1000000"/>
    <s v="POB"/>
    <s v="PCB"/>
    <n v="16000"/>
    <n v="1000"/>
    <n v="4.1830069999999999E-3"/>
    <n v="0.35973860199999996"/>
    <n v="8.528752631688152E-3"/>
    <n v="1.0423016058264E-2"/>
  </r>
  <r>
    <x v="4"/>
    <x v="3"/>
    <x v="1"/>
    <x v="15"/>
    <m/>
    <s v="Open Cell"/>
    <n v="98"/>
    <s v="3840 x 2160"/>
    <n v="1000000"/>
    <s v="POB"/>
    <s v="PCB"/>
    <n v="19200"/>
    <n v="1200"/>
    <n v="0.120470588"/>
    <n v="11.806117624000001"/>
    <n v="0.31895778442428285"/>
    <n v="0.30018282859017603"/>
  </r>
  <r>
    <x v="4"/>
    <x v="3"/>
    <x v="1"/>
    <x v="15"/>
    <m/>
    <s v="Open Cell"/>
    <n v="100"/>
    <s v="3840 x 2160"/>
    <n v="1000000"/>
    <s v="POB"/>
    <s v="PCB"/>
    <n v="19200"/>
    <n v="1200"/>
    <n v="0.143058824"/>
    <n v="14.3058824"/>
    <n v="0.39437981152596319"/>
    <n v="0.35646711081964799"/>
  </r>
  <r>
    <x v="4"/>
    <x v="3"/>
    <x v="1"/>
    <x v="4"/>
    <s v="55E8G"/>
    <s v="Open Cell"/>
    <n v="50"/>
    <s v="3840 x 2160"/>
    <n v="400000"/>
    <s v="POB"/>
    <s v="PCB"/>
    <n v="1800"/>
    <n v="180"/>
    <n v="1.4588235E-2"/>
    <n v="0.72941175000000003"/>
    <n v="1.005409035411276E-2"/>
    <n v="3.6350263737719997E-2"/>
  </r>
  <r>
    <x v="4"/>
    <x v="3"/>
    <x v="1"/>
    <x v="4"/>
    <s v="55E8G"/>
    <s v="Open Cell"/>
    <n v="55"/>
    <s v="3840 x 2160"/>
    <n v="400000"/>
    <s v="POB"/>
    <s v="PCB"/>
    <n v="2000"/>
    <n v="200"/>
    <n v="0.25124183"/>
    <n v="13.818300649999999"/>
    <n v="0.20951607593781507"/>
    <n v="0.62603233238615996"/>
  </r>
  <r>
    <x v="4"/>
    <x v="3"/>
    <x v="1"/>
    <x v="4"/>
    <m/>
    <s v="Open Cell"/>
    <n v="98"/>
    <s v="3840 x 2160"/>
    <m/>
    <s v="POB"/>
    <s v="PCB"/>
    <n v="6480"/>
    <n v="1620"/>
    <n v="4.0658824000000003E-2"/>
    <n v="3.9845647520000003"/>
    <n v="0.10764825369937481"/>
    <n v="0.10131170601964801"/>
  </r>
  <r>
    <x v="4"/>
    <x v="3"/>
    <x v="1"/>
    <x v="4"/>
    <m/>
    <s v="Open Cell"/>
    <n v="100"/>
    <s v="3840 x 2160"/>
    <m/>
    <s v="POB"/>
    <s v="PCB"/>
    <n v="6480"/>
    <n v="1620"/>
    <n v="0.24479999999999999"/>
    <n v="24.48"/>
    <n v="0.67485650421364973"/>
    <n v="0.60998088959999996"/>
  </r>
  <r>
    <x v="4"/>
    <x v="3"/>
    <x v="1"/>
    <x v="4"/>
    <s v="U8KL 65U8KL"/>
    <s v="Open Cell"/>
    <n v="65"/>
    <s v="3840 x 2160"/>
    <m/>
    <s v="POB"/>
    <s v="PCB"/>
    <n v="6400"/>
    <n v="1600"/>
    <n v="1.6380653590000001"/>
    <n v="106.474248335"/>
    <n v="1.9079103497993131"/>
    <n v="4.0816526344189681"/>
  </r>
  <r>
    <x v="4"/>
    <x v="3"/>
    <x v="1"/>
    <x v="4"/>
    <s v="U8KL 75U8KL"/>
    <s v="Open Cell"/>
    <n v="75"/>
    <s v="3840 x 2160"/>
    <m/>
    <s v="POB"/>
    <s v="PCB"/>
    <n v="8000"/>
    <n v="2000"/>
    <n v="2.4941176469999999"/>
    <n v="187.05882352500001"/>
    <n v="3.867581609264692"/>
    <n v="6.2147226351475435"/>
  </r>
  <r>
    <x v="4"/>
    <x v="3"/>
    <x v="1"/>
    <x v="4"/>
    <s v="U8KL 85 U8KL"/>
    <s v="Open Cell"/>
    <n v="85"/>
    <s v="3840 x 2160"/>
    <m/>
    <s v="POB"/>
    <s v="PCB"/>
    <n v="9600"/>
    <n v="2400"/>
    <n v="2.6829803920000002"/>
    <n v="228.05333332000001"/>
    <n v="5.343863725646024"/>
    <n v="6.6853217577267845"/>
  </r>
  <r>
    <x v="4"/>
    <x v="3"/>
    <x v="1"/>
    <x v="4"/>
    <s v="UX RGB"/>
    <m/>
    <n v="116"/>
    <s v="3840 x 2160"/>
    <m/>
    <s v="RGB COB"/>
    <s v="PCB"/>
    <n v="160000"/>
    <n v="40000"/>
    <n v="4.1830065E-2"/>
    <n v="4.8522875399999998"/>
    <n v="0.15516885031671837"/>
    <n v="0.10423014812388"/>
  </r>
  <r>
    <x v="4"/>
    <x v="3"/>
    <x v="1"/>
    <x v="14"/>
    <s v="XLED EP1 60"/>
    <s v="Open Cell"/>
    <n v="60"/>
    <s v="3840 x 2160"/>
    <m/>
    <s v="COB"/>
    <s v="PCB"/>
    <n v="8000"/>
    <n v="2000"/>
    <n v="8.7843100000000005E-4"/>
    <n v="5.270586E-2"/>
    <n v="8.717865791954422E-4"/>
    <n v="2.1888322011120002E-3"/>
  </r>
  <r>
    <x v="4"/>
    <x v="3"/>
    <x v="1"/>
    <x v="14"/>
    <s v="XLED EP1 65"/>
    <s v="Open Cell"/>
    <n v="65"/>
    <s v="3840 x 2160"/>
    <m/>
    <s v="COB"/>
    <s v="PCB"/>
    <n v="8000"/>
    <n v="2000"/>
    <n v="2.4135948000000001E-2"/>
    <n v="1.5688366200000001"/>
    <n v="2.811195825515167E-2"/>
    <n v="6.0140796700896004E-2"/>
  </r>
  <r>
    <x v="4"/>
    <x v="3"/>
    <x v="1"/>
    <x v="14"/>
    <s v="XLED EP1 70"/>
    <s v="Open Cell"/>
    <n v="70"/>
    <s v="3840 x 2160"/>
    <m/>
    <s v="COB"/>
    <s v="PCB"/>
    <n v="8000"/>
    <n v="2000"/>
    <n v="3.440523E-3"/>
    <n v="0.24083661000000001"/>
    <n v="4.647512536678361E-3"/>
    <n v="8.5729300662959994E-3"/>
  </r>
  <r>
    <x v="4"/>
    <x v="3"/>
    <x v="1"/>
    <x v="14"/>
    <s v="XLED EP1 75"/>
    <s v="Open Cell"/>
    <n v="75"/>
    <s v="3840 x 2160"/>
    <m/>
    <s v="COB"/>
    <s v="PCB"/>
    <n v="8000"/>
    <n v="2000"/>
    <n v="7.4039220000000003E-3"/>
    <n v="0.55529415000000004"/>
    <n v="1.148112343380178E-2"/>
    <n v="1.8448737451344E-2"/>
  </r>
  <r>
    <x v="4"/>
    <x v="3"/>
    <x v="1"/>
    <x v="8"/>
    <s v="5 SE"/>
    <m/>
    <n v="65"/>
    <s v="3840 x 2160"/>
    <n v="1000000"/>
    <s v="COB"/>
    <s v="PCB"/>
    <n v="37440"/>
    <n v="2340"/>
    <n v="4.8941180000000003E-3"/>
    <n v="0.31811767000000002"/>
    <n v="5.7003454312955252E-3"/>
    <n v="1.2194928314736E-2"/>
  </r>
  <r>
    <x v="4"/>
    <x v="3"/>
    <x v="1"/>
    <x v="8"/>
    <s v="S6 Pro"/>
    <s v="BOE"/>
    <n v="65"/>
    <s v="3840 x 2160"/>
    <n v="1000000"/>
    <s v="POB"/>
    <s v="PCB"/>
    <n v="3696"/>
    <n v="231"/>
    <n v="0.122233725"/>
    <n v="7.9451921250000002"/>
    <n v="0.14236977037619108"/>
    <n v="0.30457612873619999"/>
  </r>
  <r>
    <x v="4"/>
    <x v="3"/>
    <x v="1"/>
    <x v="8"/>
    <s v="S6 Pro"/>
    <s v="BOE"/>
    <n v="75"/>
    <s v="3840 x 2160"/>
    <n v="1000000"/>
    <s v="POB"/>
    <s v="PCB"/>
    <n v="4992"/>
    <n v="312"/>
    <n v="4.3068235000000003E-2"/>
    <n v="3.2301176250000001"/>
    <n v="6.6785106881323442E-2"/>
    <n v="0.10731536069772001"/>
  </r>
  <r>
    <x v="4"/>
    <x v="3"/>
    <x v="1"/>
    <x v="8"/>
    <s v="S6 Pro"/>
    <s v="BOE"/>
    <n v="98"/>
    <s v="3840 x 2160"/>
    <n v="1000000"/>
    <s v="POB"/>
    <s v="PCB"/>
    <n v="16080"/>
    <n v="1005"/>
    <n v="2.7325490000000001E-2"/>
    <n v="2.6778980200000002"/>
    <n v="7.2346934578819327E-2"/>
    <n v="6.8088344358480005E-2"/>
  </r>
  <r>
    <x v="4"/>
    <x v="3"/>
    <x v="1"/>
    <x v="33"/>
    <s v="M80F"/>
    <m/>
    <n v="65"/>
    <s v="3840 x 2160"/>
    <m/>
    <s v="POB"/>
    <s v="PCB"/>
    <n v="4000"/>
    <n v="1000"/>
    <n v="2.6143791E-2"/>
    <n v="1.6993464149999999"/>
    <n v="3.0450561180501792E-2"/>
    <n v="6.5143843511832E-2"/>
  </r>
  <r>
    <x v="4"/>
    <x v="3"/>
    <x v="1"/>
    <x v="33"/>
    <s v="M80F"/>
    <m/>
    <n v="100"/>
    <s v="3840 x 2160"/>
    <m/>
    <s v="COB"/>
    <s v="PCB"/>
    <n v="17472"/>
    <n v="1092"/>
    <n v="1.8271373E-2"/>
    <n v="1.8271373"/>
    <n v="5.0369913847890808E-2"/>
    <n v="4.5527730215495998E-2"/>
  </r>
  <r>
    <x v="4"/>
    <x v="3"/>
    <x v="1"/>
    <x v="33"/>
    <m/>
    <m/>
    <n v="75"/>
    <s v="3840 x 2160"/>
    <m/>
    <s v="POB"/>
    <s v="PCB"/>
    <n v="4096"/>
    <n v="1024"/>
    <n v="4.4975686000000001E-2"/>
    <n v="3.3731764499999999"/>
    <n v="6.974295548844392E-2"/>
    <n v="0.112068255541872"/>
  </r>
  <r>
    <x v="4"/>
    <x v="3"/>
    <x v="1"/>
    <x v="33"/>
    <m/>
    <m/>
    <n v="85"/>
    <s v="3840 x 2160"/>
    <m/>
    <s v="POB"/>
    <s v="PCB"/>
    <n v="9600"/>
    <n v="2400"/>
    <n v="6.6509804000000006E-2"/>
    <n v="5.6533333400000005"/>
    <n v="0.13247183246482214"/>
    <n v="0.16572593713660802"/>
  </r>
  <r>
    <x v="4"/>
    <x v="3"/>
    <x v="1"/>
    <x v="21"/>
    <m/>
    <m/>
    <n v="55"/>
    <s v="3840 x 2160"/>
    <m/>
    <s v="POB"/>
    <s v="PCB"/>
    <n v="6528"/>
    <n v="408"/>
    <n v="0.490666667"/>
    <n v="26.986666684999999"/>
    <n v="0.40917770207025883"/>
    <n v="1.222619648830584"/>
  </r>
  <r>
    <x v="4"/>
    <x v="3"/>
    <x v="1"/>
    <x v="21"/>
    <m/>
    <m/>
    <n v="65"/>
    <s v="3840 x 2160"/>
    <m/>
    <s v="COB"/>
    <s v="PCB"/>
    <n v="8512"/>
    <n v="532"/>
    <n v="1.778062222"/>
    <n v="115.57404443"/>
    <n v="2.0709694502128615"/>
    <n v="4.4304900977929442"/>
  </r>
  <r>
    <x v="4"/>
    <x v="3"/>
    <x v="1"/>
    <x v="21"/>
    <m/>
    <m/>
    <n v="75"/>
    <s v="3840 x 2160"/>
    <m/>
    <s v="COB"/>
    <s v="PCB"/>
    <n v="16384"/>
    <n v="1024"/>
    <n v="4.2512732030000002"/>
    <n v="318.84549022499999"/>
    <n v="6.5923698810518063"/>
    <n v="10.593118506121657"/>
  </r>
  <r>
    <x v="4"/>
    <x v="3"/>
    <x v="1"/>
    <x v="21"/>
    <m/>
    <m/>
    <n v="100"/>
    <s v="3840 x 2160"/>
    <m/>
    <s v="COB"/>
    <s v="PCB"/>
    <n v="17472"/>
    <n v="1092"/>
    <n v="0.253515294"/>
    <n v="25.3515294"/>
    <n v="0.69888253706509673"/>
    <n v="0.63169724085508805"/>
  </r>
  <r>
    <x v="4"/>
    <x v="3"/>
    <x v="1"/>
    <x v="21"/>
    <m/>
    <m/>
    <n v="85"/>
    <s v="3840 x 2160"/>
    <m/>
    <s v="COB"/>
    <s v="PCB"/>
    <n v="14400"/>
    <n v="900"/>
    <n v="2.341647059"/>
    <n v="199.040000015"/>
    <n v="4.6640082850280447"/>
    <n v="5.8348037425573676"/>
  </r>
  <r>
    <x v="4"/>
    <x v="3"/>
    <x v="1"/>
    <x v="17"/>
    <m/>
    <s v="Open Cell"/>
    <n v="55"/>
    <s v="3840 x 2160"/>
    <n v="1000000"/>
    <s v="POB"/>
    <s v="PCB"/>
    <n v="6804.6390532544374"/>
    <n v="567.05325443786978"/>
    <n v="8.0054577000000002E-2"/>
    <n v="4.4030017350000001"/>
    <n v="6.6759268685081877E-2"/>
    <n v="0.19947615234890401"/>
  </r>
  <r>
    <x v="4"/>
    <x v="3"/>
    <x v="1"/>
    <x v="17"/>
    <m/>
    <s v="Open Cell"/>
    <n v="65"/>
    <s v="3840 x 2160"/>
    <n v="1000000"/>
    <s v="POB"/>
    <s v="PCB"/>
    <n v="9504"/>
    <n v="792"/>
    <n v="0.15405176500000001"/>
    <n v="10.013364725000001"/>
    <n v="0.17942932205573342"/>
    <n v="0.38385879354228003"/>
  </r>
  <r>
    <x v="4"/>
    <x v="3"/>
    <x v="1"/>
    <x v="17"/>
    <m/>
    <s v="Open Cell"/>
    <n v="75"/>
    <s v="3840 x 2160"/>
    <n v="1000000"/>
    <s v="COB"/>
    <s v="PCB"/>
    <n v="13685.759999999997"/>
    <n v="1140.4799999999998"/>
    <n v="0.32201788199999998"/>
    <n v="24.151341149999997"/>
    <n v="0.49934710969853768"/>
    <n v="0.80238870150926389"/>
  </r>
  <r>
    <x v="4"/>
    <x v="3"/>
    <x v="1"/>
    <x v="17"/>
    <m/>
    <s v="Open Cell"/>
    <n v="85"/>
    <s v="3840 x 2160"/>
    <n v="1000000"/>
    <s v="COB"/>
    <s v="PCB"/>
    <n v="17578.598399999999"/>
    <n v="1464.8832"/>
    <n v="0.45957120000000001"/>
    <n v="39.063552000000001"/>
    <n v="0.91535736614194896"/>
    <n v="1.1451374567424"/>
  </r>
  <r>
    <x v="4"/>
    <x v="3"/>
    <x v="1"/>
    <x v="17"/>
    <m/>
    <s v="Open Cell"/>
    <n v="100"/>
    <s v="3840 x 2160"/>
    <n v="1000000"/>
    <s v="COB"/>
    <s v="PCB"/>
    <n v="20000"/>
    <n v="2000"/>
    <n v="0.11503268"/>
    <n v="11.503268"/>
    <n v="0.31711826917944214"/>
    <n v="0.28663291045535999"/>
  </r>
  <r>
    <x v="5"/>
    <x v="0"/>
    <x v="2"/>
    <x v="3"/>
    <s v="Creator Z16"/>
    <s v="AUO"/>
    <n v="16"/>
    <s v="2560 x 1600"/>
    <n v="1000000"/>
    <s v="COB"/>
    <s v="FPC"/>
    <n v="4000"/>
    <n v="1152"/>
    <n v="0.13187053000000001"/>
    <n v="2.1099284800000002"/>
    <n v="9.7887026204533933E-3"/>
    <n v="0.30887333745644641"/>
  </r>
  <r>
    <x v="5"/>
    <x v="0"/>
    <x v="2"/>
    <x v="3"/>
    <s v="Creator 17&quot;"/>
    <s v="AUO"/>
    <n v="17.3"/>
    <s v="3840 x 2160"/>
    <n v="1000000"/>
    <s v="COB"/>
    <s v="FPC"/>
    <n v="10000"/>
    <n v="240"/>
    <n v="6.5935265000000007E-2"/>
    <n v="1.1406800845000002"/>
    <n v="5.4401388784951609E-3"/>
    <n v="0.1544366687282232"/>
  </r>
  <r>
    <x v="5"/>
    <x v="0"/>
    <x v="2"/>
    <x v="3"/>
    <s v="Titan GT77 HX 13V"/>
    <s v="AUO"/>
    <n v="17.3"/>
    <s v="3840 x 2160"/>
    <n v="1000000"/>
    <s v="COB"/>
    <s v="FPC"/>
    <n v="4032"/>
    <n v="1008"/>
    <n v="7.9755296000000003E-2"/>
    <n v="1.3797666208000001"/>
    <n v="6.5803919425437901E-3"/>
    <n v="0.18680659321947649"/>
  </r>
  <r>
    <x v="5"/>
    <x v="0"/>
    <x v="2"/>
    <x v="3"/>
    <s v="Titan 18X / Raider 18HX / Stealth 18 AI Studio"/>
    <m/>
    <n v="18"/>
    <s v="3840 x 2400"/>
    <n v="1000000"/>
    <s v="COB"/>
    <s v="FPC"/>
    <n v="4000"/>
    <n v="1000"/>
    <n v="0.13187053000000001"/>
    <n v="2.3736695400000003"/>
    <n v="1.2388826754011326E-2"/>
    <n v="0.30887333745644641"/>
  </r>
  <r>
    <x v="5"/>
    <x v="0"/>
    <x v="2"/>
    <x v="3"/>
    <s v="Stealth A16 AI+ / Creeatir A16 AI+"/>
    <s v="AUO"/>
    <n v="16"/>
    <s v="3840 x 2400"/>
    <m/>
    <s v="COB"/>
    <s v="FPC"/>
    <n v="4000"/>
    <n v="1000"/>
    <n v="5.2748212000000003E-2"/>
    <n v="0.84397139200000004"/>
    <n v="3.9154810481813575E-3"/>
    <n v="0.12354933498257856"/>
  </r>
  <r>
    <x v="5"/>
    <x v="0"/>
    <x v="2"/>
    <x v="0"/>
    <s v="Macbook"/>
    <s v="LGD/Sharp"/>
    <n v="14.2"/>
    <s v="3024 x 1964"/>
    <n v="1000000"/>
    <s v="COB"/>
    <s v="FPC"/>
    <n v="10384"/>
    <n v="2596"/>
    <n v="9.5854050490000002"/>
    <n v="136.1127516958"/>
    <n v="0.56960261650721555"/>
    <n v="22.451385069556498"/>
  </r>
  <r>
    <x v="5"/>
    <x v="0"/>
    <x v="2"/>
    <x v="0"/>
    <s v="Macbook Pro"/>
    <s v="LGD/Sharp"/>
    <n v="16.2"/>
    <s v="3456 x 2234"/>
    <n v="1000000"/>
    <s v="COB"/>
    <s v="FPC"/>
    <n v="10384"/>
    <n v="2596"/>
    <n v="6.1620461029999998"/>
    <n v="99.825146868599987"/>
    <n v="0.47566588627722306"/>
    <n v="14.433033259167907"/>
  </r>
  <r>
    <x v="5"/>
    <x v="0"/>
    <x v="2"/>
    <x v="13"/>
    <s v="AERO 16"/>
    <s v="AUO"/>
    <n v="16"/>
    <s v="2560 x 1600"/>
    <n v="1000000"/>
    <s v="COB"/>
    <s v="FPC"/>
    <n v="4000"/>
    <n v="1152"/>
    <n v="0.10549642400000001"/>
    <n v="1.6879427840000001"/>
    <n v="7.830962096362715E-3"/>
    <n v="0.24709866996515711"/>
  </r>
  <r>
    <x v="5"/>
    <x v="0"/>
    <x v="2"/>
    <x v="13"/>
    <s v="AERO 17"/>
    <s v="AUO"/>
    <n v="17.3"/>
    <s v="3840 x 2160"/>
    <n v="1000000"/>
    <s v="COB"/>
    <s v="FPC"/>
    <n v="4000"/>
    <n v="1152"/>
    <n v="7.9122317999999997E-2"/>
    <n v="1.3688161014"/>
    <n v="6.5281666541941912E-3"/>
    <n v="0.18532400247386782"/>
  </r>
  <r>
    <x v="5"/>
    <x v="0"/>
    <x v="2"/>
    <x v="7"/>
    <s v="PREDATOR HELIOS 500"/>
    <s v="AUO"/>
    <n v="17.3"/>
    <s v="3840 x 2160"/>
    <n v="1000000"/>
    <s v="COB"/>
    <s v="FPC"/>
    <n v="4000"/>
    <n v="1152"/>
    <n v="7.9122317999999997E-2"/>
    <n v="1.3688161014"/>
    <n v="6.5281666541941912E-3"/>
    <n v="0.18532400247386782"/>
  </r>
  <r>
    <x v="5"/>
    <x v="0"/>
    <x v="2"/>
    <x v="7"/>
    <s v="PREDATOR HELIOS 500"/>
    <s v="AUO"/>
    <n v="16"/>
    <s v="2560 x 1600"/>
    <n v="1000000"/>
    <s v="COB"/>
    <s v="FPC"/>
    <n v="4000"/>
    <n v="1152"/>
    <n v="0.23736695299999999"/>
    <n v="3.7978712479999999"/>
    <n v="1.7619664642586463E-2"/>
    <n v="0.55597200507935662"/>
  </r>
  <r>
    <x v="5"/>
    <x v="0"/>
    <x v="2"/>
    <x v="7"/>
    <s v="PREDATOR HELIOS 500"/>
    <s v="AUO"/>
    <n v="18"/>
    <s v="2560 x 1600"/>
    <n v="1000000"/>
    <s v="COB"/>
    <s v="FPC"/>
    <n v="4000"/>
    <n v="1152"/>
    <n v="0.10549642400000001"/>
    <n v="1.8989356320000002"/>
    <n v="9.9110614032090604E-3"/>
    <n v="0.24709866996515711"/>
  </r>
  <r>
    <x v="5"/>
    <x v="0"/>
    <x v="2"/>
    <x v="7"/>
    <s v="Predator Triton 17 X (PTX17-71) "/>
    <s v="AUO"/>
    <n v="17"/>
    <s v="2560 x 1600"/>
    <n v="1000000"/>
    <s v="COB"/>
    <s v="FPC"/>
    <n v="4000"/>
    <n v="1152"/>
    <n v="0.10549642400000001"/>
    <n v="1.7934392080000001"/>
    <n v="8.8404220540969688E-3"/>
    <n v="0.24709866996515711"/>
  </r>
  <r>
    <x v="5"/>
    <x v="0"/>
    <x v="2"/>
    <x v="7"/>
    <s v="Predator Triton 14 (PT14-51)"/>
    <s v="AUO"/>
    <n v="14"/>
    <s v="2560 x 1600"/>
    <n v="1000000"/>
    <s v="COB"/>
    <s v="FPC"/>
    <n v="4000"/>
    <n v="1152"/>
    <n v="0.10549642400000001"/>
    <n v="1.476949936"/>
    <n v="5.995580355027702E-3"/>
    <n v="0.24709866996515711"/>
  </r>
  <r>
    <x v="5"/>
    <x v="0"/>
    <x v="2"/>
    <x v="2"/>
    <s v="ROG Flow X16"/>
    <s v="AUO"/>
    <n v="16.2"/>
    <s v="2560 x 1600"/>
    <n v="1000000"/>
    <s v="COB"/>
    <s v="FPC"/>
    <n v="4000"/>
    <n v="512"/>
    <n v="0.184618741"/>
    <n v="2.9908236042"/>
    <n v="1.4048929462951856E-2"/>
    <n v="0.43242267009677804"/>
  </r>
  <r>
    <x v="5"/>
    <x v="0"/>
    <x v="2"/>
    <x v="2"/>
    <s v="ROG Zephyrus Duo 16"/>
    <s v="AUO"/>
    <n v="16.2"/>
    <s v="3456 x 2234"/>
    <n v="1000000"/>
    <s v="COB"/>
    <s v="FPC"/>
    <n v="4000"/>
    <n v="512"/>
    <n v="0.13187053000000001"/>
    <n v="2.1363025860000002"/>
    <n v="1.0179461736866713E-2"/>
    <n v="0.30887333745644641"/>
  </r>
  <r>
    <x v="5"/>
    <x v="0"/>
    <x v="2"/>
    <x v="2"/>
    <s v="Strix Scar 18"/>
    <s v="AUO"/>
    <n v="18"/>
    <s v="2560 x 1600"/>
    <n v="1000000"/>
    <s v="COB"/>
    <s v="FPC"/>
    <n v="9216"/>
    <n v="2304"/>
    <n v="0.24306375999999999"/>
    <n v="4.3751476799999995"/>
    <n v="2.2835085388817258E-2"/>
    <n v="0.56931533350106878"/>
  </r>
  <r>
    <x v="5"/>
    <x v="0"/>
    <x v="2"/>
    <x v="22"/>
    <s v="Legion 7i &amp; 7"/>
    <m/>
    <n v="16.2"/>
    <s v="2560 x 1600"/>
    <n v="1000000"/>
    <s v="COB"/>
    <s v="FPC"/>
    <n v="4000"/>
    <n v="512"/>
    <n v="0.42198569400000002"/>
    <n v="6.8361682428000003"/>
    <n v="3.211183879420338E-2"/>
    <n v="0.98839467517613466"/>
  </r>
  <r>
    <x v="5"/>
    <x v="0"/>
    <x v="2"/>
    <x v="22"/>
    <s v="Slim Pro 9i"/>
    <s v="CSOT"/>
    <n v="16"/>
    <s v="3200 x 2000"/>
    <n v="1000000"/>
    <s v="COB"/>
    <s v="FPC"/>
    <n v="4000"/>
    <n v="1000"/>
    <n v="0.13187053000000001"/>
    <n v="2.1099284800000002"/>
    <n v="9.7887026204533933E-3"/>
    <n v="0.30887333745644641"/>
  </r>
  <r>
    <x v="5"/>
    <x v="0"/>
    <x v="2"/>
    <x v="22"/>
    <s v="Slim Pro 9i"/>
    <s v="CSOT"/>
    <n v="14.5"/>
    <s v="3072 x 1920"/>
    <n v="1000000"/>
    <s v="COB"/>
    <s v="FPC"/>
    <n v="4000"/>
    <n v="1000"/>
    <n v="0.23736695299999999"/>
    <n v="3.4418208185000001"/>
    <n v="1.4470837855874228E-2"/>
    <n v="0.55597200507935662"/>
  </r>
  <r>
    <x v="5"/>
    <x v="0"/>
    <x v="2"/>
    <x v="22"/>
    <s v="Yoga Pro 9i"/>
    <s v="CSOT"/>
    <n v="16"/>
    <s v="3200 x 2000"/>
    <n v="1000000"/>
    <s v="COB"/>
    <s v="FPC"/>
    <n v="6144"/>
    <n v="1536"/>
    <n v="0.28357438699999998"/>
    <n v="4.5371901919999997"/>
    <n v="2.1049626062171468E-2"/>
    <n v="0.66420122319866248"/>
  </r>
  <r>
    <x v="5"/>
    <x v="0"/>
    <x v="2"/>
    <x v="24"/>
    <s v="911Zero"/>
    <s v="BOE"/>
    <n v="15.6"/>
    <s v="3840 x 2160"/>
    <n v="1000000"/>
    <s v="COB"/>
    <s v="FPC"/>
    <n v="10000"/>
    <n v="1152"/>
    <n v="0.263741059"/>
    <n v="4.1143605204"/>
    <n v="1.7694038457026152E-2"/>
    <n v="0.61774667257064586"/>
  </r>
  <r>
    <x v="5"/>
    <x v="0"/>
    <x v="2"/>
    <x v="28"/>
    <s v="Blade 16"/>
    <s v="BOE"/>
    <n v="16"/>
    <s v="3840 x 2400"/>
    <n v="1000000"/>
    <s v="COB"/>
    <s v="FPC"/>
    <n v="10000"/>
    <n v="2596"/>
    <n v="0.46154685299999998"/>
    <n v="7.3847496479999997"/>
    <n v="3.426045902312759E-2"/>
    <n v="1.0810566764130685"/>
  </r>
  <r>
    <x v="5"/>
    <x v="0"/>
    <x v="2"/>
    <x v="28"/>
    <s v="Blade 18"/>
    <s v="BOE"/>
    <n v="18"/>
    <s v="2560 x 1600"/>
    <n v="1000000"/>
    <s v="COB"/>
    <s v="FPC"/>
    <n v="8000"/>
    <n v="2000"/>
    <n v="0.10549642400000001"/>
    <n v="1.8989356320000002"/>
    <n v="9.9110614032090604E-3"/>
    <n v="0.24709866996515711"/>
  </r>
  <r>
    <x v="5"/>
    <x v="0"/>
    <x v="2"/>
    <x v="30"/>
    <s v="OMEN Transcend 16"/>
    <s v="AUO"/>
    <n v="16.100000000000001"/>
    <s v="2560 x 1440"/>
    <n v="1000000"/>
    <s v="COB"/>
    <s v="FPC"/>
    <n v="4000"/>
    <n v="1000"/>
    <n v="0.23736695299999999"/>
    <n v="3.8216079433000001"/>
    <n v="1.696180364834882E-2"/>
    <n v="0.55597200507935662"/>
  </r>
  <r>
    <x v="5"/>
    <x v="0"/>
    <x v="2"/>
    <x v="34"/>
    <s v="Yosemite 16 Ultra"/>
    <m/>
    <n v="16"/>
    <s v="2560 x 1600"/>
    <n v="1000000"/>
    <s v="COB"/>
    <s v="FPC"/>
    <n v="4000"/>
    <n v="1000"/>
    <n v="2.6374106000000001E-2"/>
    <n v="0.42198569600000002"/>
    <n v="1.9577405240906788E-3"/>
    <n v="6.1774667491289278E-2"/>
  </r>
  <r>
    <x v="5"/>
    <x v="0"/>
    <x v="0"/>
    <x v="0"/>
    <s v="XDR"/>
    <s v="LGD"/>
    <n v="31.5"/>
    <s v="6016 x 3384"/>
    <n v="1000000"/>
    <s v="POB"/>
    <s v="PCB"/>
    <n v="576"/>
    <n v="576"/>
    <n v="7.5957399999999995E-4"/>
    <n v="2.3926580999999999E-2"/>
    <n v="2.0777401044138442E-4"/>
    <n v="1.7791098316291198E-3"/>
  </r>
  <r>
    <x v="5"/>
    <x v="0"/>
    <x v="0"/>
    <x v="2"/>
    <s v="PA32UCX"/>
    <s v="AUO"/>
    <n v="31.5"/>
    <s v="3840 x 2160"/>
    <n v="1000000"/>
    <s v="POB"/>
    <s v="PCB"/>
    <n v="5000"/>
    <n v="1152"/>
    <n v="9.8902897000000004E-2"/>
    <n v="3.1154412555"/>
    <n v="2.7053916476816174E-2"/>
    <n v="0.23165500192121136"/>
  </r>
  <r>
    <x v="5"/>
    <x v="0"/>
    <x v="0"/>
    <x v="2"/>
    <s v="PG32UQX"/>
    <s v="AUO"/>
    <n v="31.5"/>
    <s v="3840 x 2160"/>
    <n v="1000000"/>
    <s v="POB"/>
    <s v="PCB"/>
    <n v="4608"/>
    <n v="576"/>
    <n v="9.114891E-2"/>
    <n v="2.8711906649999999"/>
    <n v="2.4932889459171603E-2"/>
    <n v="0.21349325006290079"/>
  </r>
  <r>
    <x v="5"/>
    <x v="0"/>
    <x v="0"/>
    <x v="2"/>
    <s v="PG32UQXE"/>
    <s v="AUO"/>
    <n v="31.5"/>
    <s v="3840 x 2160"/>
    <n v="1000000"/>
    <s v="POB"/>
    <s v="PCB"/>
    <n v="4608"/>
    <n v="576"/>
    <n v="0.12153187999999999"/>
    <n v="3.8282542199999998"/>
    <n v="3.32438526122288E-2"/>
    <n v="0.28465766675053439"/>
  </r>
  <r>
    <x v="5"/>
    <x v="0"/>
    <x v="0"/>
    <x v="2"/>
    <s v="PA27UCX-K"/>
    <s v="AUO"/>
    <n v="27"/>
    <s v="3440 x 1440"/>
    <n v="1000000"/>
    <s v="POB"/>
    <s v="PCB"/>
    <n v="2304"/>
    <n v="576"/>
    <n v="4.5574455E-2"/>
    <n v="1.230510285"/>
    <n v="7.6348002629105377E-3"/>
    <n v="0.1067466250314504"/>
  </r>
  <r>
    <x v="5"/>
    <x v="0"/>
    <x v="0"/>
    <x v="7"/>
    <s v="X32 (Predator)"/>
    <s v="AUO"/>
    <n v="31.5"/>
    <s v="3840 x 2160"/>
    <n v="1000000"/>
    <s v="POB"/>
    <s v="PCB"/>
    <n v="2304"/>
    <n v="1152"/>
    <n v="4.5574455E-2"/>
    <n v="1.4355953324999999"/>
    <n v="1.2466444729585802E-2"/>
    <n v="0.1067466250314504"/>
  </r>
  <r>
    <x v="5"/>
    <x v="0"/>
    <x v="0"/>
    <x v="7"/>
    <s v="X27S"/>
    <s v="AUO"/>
    <n v="27"/>
    <s v="3840 x 2160"/>
    <n v="1000000"/>
    <s v="POB"/>
    <s v="PCB"/>
    <n v="2304"/>
    <n v="512"/>
    <n v="4.5574455E-2"/>
    <n v="1.230510285"/>
    <n v="9.1590206176548738E-3"/>
    <n v="0.1067466250314504"/>
  </r>
  <r>
    <x v="5"/>
    <x v="0"/>
    <x v="0"/>
    <x v="7"/>
    <s v="Predator X32"/>
    <s v="AUO"/>
    <n v="31.5"/>
    <s v="3840 x 2160"/>
    <n v="1000000"/>
    <s v="POB"/>
    <s v="PCB"/>
    <n v="2304"/>
    <n v="576"/>
    <n v="3.0382969999999999E-2"/>
    <n v="0.95706355499999995"/>
    <n v="8.3109631530571999E-3"/>
    <n v="7.1164416687633597E-2"/>
  </r>
  <r>
    <x v="5"/>
    <x v="0"/>
    <x v="0"/>
    <x v="7"/>
    <s v="X32 S/FP"/>
    <s v="AUO"/>
    <n v="31.5"/>
    <s v="3840 x 2160"/>
    <n v="1000000"/>
    <s v="POB"/>
    <s v="PCB"/>
    <n v="2304"/>
    <n v="576"/>
    <n v="4.5574455E-2"/>
    <n v="1.4355953324999999"/>
    <n v="1.2466444729585802E-2"/>
    <n v="0.1067466250314504"/>
  </r>
  <r>
    <x v="5"/>
    <x v="0"/>
    <x v="0"/>
    <x v="7"/>
    <s v="Predator X32Q FS"/>
    <s v="AUO"/>
    <n v="31.5"/>
    <s v="3440 x 1440"/>
    <n v="1000000"/>
    <s v="POB"/>
    <s v="PCB"/>
    <n v="2304"/>
    <n v="1152"/>
    <n v="3.0382969999999999E-2"/>
    <n v="0.95706355499999995"/>
    <n v="6.9278743126410429E-3"/>
    <n v="7.1164416687633597E-2"/>
  </r>
  <r>
    <x v="5"/>
    <x v="0"/>
    <x v="0"/>
    <x v="7"/>
    <s v="Predator X34 V3"/>
    <s v="AUO"/>
    <n v="34"/>
    <s v="3440 x 1440"/>
    <n v="1000000"/>
    <s v="POB"/>
    <s v="PCB"/>
    <n v="9216"/>
    <n v="2304"/>
    <n v="3.6459564E-2"/>
    <n v="1.2396251760000001"/>
    <n v="9.6854091675441217E-3"/>
    <n v="8.5397300025160314E-2"/>
  </r>
  <r>
    <x v="5"/>
    <x v="0"/>
    <x v="0"/>
    <x v="7"/>
    <s v="Predator Z57"/>
    <s v="AUO"/>
    <n v="57"/>
    <s v="7680 x 2160"/>
    <n v="1000000"/>
    <s v="POB"/>
    <s v="PCB"/>
    <n v="9216"/>
    <n v="2304"/>
    <n v="1.2153188000000001E-2"/>
    <n v="0.69273171600000005"/>
    <n v="6.6395335606996347E-3"/>
    <n v="2.846576667505344E-2"/>
  </r>
  <r>
    <x v="5"/>
    <x v="0"/>
    <x v="0"/>
    <x v="18"/>
    <s v="EX321UX"/>
    <s v="AUO"/>
    <n v="32"/>
    <s v="3840 x 2160"/>
    <n v="1000000"/>
    <s v="POB"/>
    <s v="PCB"/>
    <n v="4608"/>
    <n v="1152"/>
    <n v="3.0382969999999999E-2"/>
    <n v="0.97225503999999996"/>
    <n v="8.5768972222026417E-3"/>
    <n v="7.1164416687633597E-2"/>
  </r>
  <r>
    <x v="5"/>
    <x v="0"/>
    <x v="0"/>
    <x v="11"/>
    <s v="UltraSharp UP3221Q"/>
    <s v="LGD"/>
    <n v="31.5"/>
    <s v="3840 x 2160"/>
    <n v="1000000"/>
    <s v="POB"/>
    <s v="PCB"/>
    <n v="5000"/>
    <n v="1152"/>
    <n v="9.8902897000000004E-2"/>
    <n v="3.1154412555"/>
    <n v="2.7053916476816174E-2"/>
    <n v="0.23165500192121136"/>
  </r>
  <r>
    <x v="5"/>
    <x v="0"/>
    <x v="0"/>
    <x v="10"/>
    <s v="AG274QXM"/>
    <s v="LGD"/>
    <n v="27"/>
    <s v="3840 x 2160"/>
    <n v="80000000"/>
    <s v="POB"/>
    <s v="PCB"/>
    <n v="2304"/>
    <n v="576"/>
    <n v="0.106340395"/>
    <n v="2.8711906650000003"/>
    <n v="2.1371048107861373E-2"/>
    <n v="0.24907545840671758"/>
  </r>
  <r>
    <x v="5"/>
    <x v="0"/>
    <x v="0"/>
    <x v="10"/>
    <s v="AG274QGM"/>
    <s v="LGD"/>
    <n v="27"/>
    <s v="2560 x 1440"/>
    <n v="1000000"/>
    <s v="POB"/>
    <s v="PCB"/>
    <n v="2304"/>
    <n v="576"/>
    <n v="4.5574455E-2"/>
    <n v="1.230510285"/>
    <n v="9.1590206176548738E-3"/>
    <n v="0.1067466250314504"/>
  </r>
  <r>
    <x v="5"/>
    <x v="0"/>
    <x v="0"/>
    <x v="10"/>
    <s v="AG274QZM"/>
    <s v="LGD"/>
    <n v="27"/>
    <s v="2560 x 1440"/>
    <n v="1000000"/>
    <s v="POB"/>
    <s v="PCB"/>
    <n v="2304"/>
    <n v="576"/>
    <n v="9.114891E-2"/>
    <n v="2.4610205700000001"/>
    <n v="1.8318041235309748E-2"/>
    <n v="0.21349325006290079"/>
  </r>
  <r>
    <x v="5"/>
    <x v="0"/>
    <x v="0"/>
    <x v="10"/>
    <s v="AG3444UXM"/>
    <s v="BOE"/>
    <n v="34"/>
    <s v="3440 x 1440"/>
    <n v="1000000"/>
    <s v="POB"/>
    <s v="PCB"/>
    <n v="4608"/>
    <n v="1152"/>
    <n v="0.21268079000000001"/>
    <n v="7.23114686"/>
    <n v="5.6498220144007377E-2"/>
    <n v="0.49815091681343515"/>
  </r>
  <r>
    <x v="5"/>
    <x v="0"/>
    <x v="0"/>
    <x v="10"/>
    <s v="PD32M"/>
    <s v="AUO"/>
    <n v="31.5"/>
    <s v="3840 x 2160"/>
    <n v="1000000"/>
    <s v="POB"/>
    <s v="PCB"/>
    <n v="2304"/>
    <n v="576"/>
    <n v="6.0765939999999997E-2"/>
    <n v="1.9141271099999999"/>
    <n v="1.66219263061144E-2"/>
    <n v="0.14232883337526719"/>
  </r>
  <r>
    <x v="5"/>
    <x v="0"/>
    <x v="0"/>
    <x v="10"/>
    <s v="Q27G3XMN"/>
    <s v="BOE"/>
    <n v="27"/>
    <s v="2560 x 1440"/>
    <n v="1000000"/>
    <s v="POB"/>
    <s v="PCB"/>
    <n v="2304"/>
    <n v="576"/>
    <n v="4.5574455E-2"/>
    <n v="1.230510285"/>
    <n v="9.1590206176548738E-3"/>
    <n v="0.1067466250314504"/>
  </r>
  <r>
    <x v="5"/>
    <x v="0"/>
    <x v="0"/>
    <x v="10"/>
    <s v="Q27G4"/>
    <s v="BOE"/>
    <n v="27"/>
    <s v="2560 x 1440"/>
    <n v="1000000"/>
    <s v="POB"/>
    <s v="PCB"/>
    <n v="4608"/>
    <n v="1152"/>
    <n v="6.0765939999999997E-2"/>
    <n v="1.6406803799999998"/>
    <n v="1.2212027490206497E-2"/>
    <n v="0.14232883337526719"/>
  </r>
  <r>
    <x v="5"/>
    <x v="0"/>
    <x v="0"/>
    <x v="10"/>
    <s v="U32G4ZMN"/>
    <s v="BOE"/>
    <n v="31.5"/>
    <s v="3840 x 2160"/>
    <n v="1000000"/>
    <s v="POB"/>
    <s v="PCB"/>
    <n v="4608"/>
    <n v="1152"/>
    <n v="3.0382969999999999E-2"/>
    <n v="0.95706355499999995"/>
    <n v="8.3109631530571999E-3"/>
    <n v="7.1164416687633597E-2"/>
  </r>
  <r>
    <x v="5"/>
    <x v="0"/>
    <x v="0"/>
    <x v="12"/>
    <s v="279P2MRX"/>
    <s v="LGD"/>
    <n v="27"/>
    <s v="3840 x 2160"/>
    <n v="80000000"/>
    <s v="POB"/>
    <s v="PCB"/>
    <n v="2304"/>
    <n v="576"/>
    <n v="4.5574455E-2"/>
    <n v="1.230510285"/>
    <n v="9.1590206176548738E-3"/>
    <n v="0.1067466250314504"/>
  </r>
  <r>
    <x v="5"/>
    <x v="0"/>
    <x v="0"/>
    <x v="12"/>
    <s v="27B1U7903"/>
    <s v="LGD"/>
    <n v="27"/>
    <s v="3840 x 2160"/>
    <n v="80000000"/>
    <s v="POB"/>
    <s v="PCB"/>
    <n v="2304"/>
    <n v="576"/>
    <n v="4.5574455E-2"/>
    <n v="1.230510285"/>
    <n v="9.1590206176548738E-3"/>
    <n v="0.1067466250314504"/>
  </r>
  <r>
    <x v="5"/>
    <x v="0"/>
    <x v="0"/>
    <x v="12"/>
    <s v="32M2N6800M"/>
    <s v="LGD"/>
    <n v="31.5"/>
    <s v="3840 x 2160"/>
    <n v="80000000"/>
    <s v="POB"/>
    <s v="PCB"/>
    <n v="2304"/>
    <n v="1152"/>
    <n v="4.5574455E-2"/>
    <n v="1.4355953324999999"/>
    <n v="1.2466444729585802E-2"/>
    <n v="0.1067466250314504"/>
  </r>
  <r>
    <x v="5"/>
    <x v="0"/>
    <x v="0"/>
    <x v="12"/>
    <s v="34M2C7600MV"/>
    <s v="BOE"/>
    <n v="34"/>
    <s v="3440x1440"/>
    <n v="80000000"/>
    <s v="POB"/>
    <s v="PCB"/>
    <n v="4608"/>
    <n v="1152"/>
    <n v="3.0382969999999999E-2"/>
    <n v="1.0330209799999999"/>
    <n v="1.0995148830710151E-2"/>
    <n v="7.1164416687633597E-2"/>
  </r>
  <r>
    <x v="5"/>
    <x v="0"/>
    <x v="0"/>
    <x v="5"/>
    <s v="Odyssey Neo G7"/>
    <m/>
    <n v="31.5"/>
    <s v="3840 x 2160"/>
    <n v="1000000"/>
    <s v="POB"/>
    <s v="PCB"/>
    <n v="4608"/>
    <n v="1196"/>
    <n v="0.12153187999999999"/>
    <n v="3.8282542199999998"/>
    <n v="3.32438526122288E-2"/>
    <n v="0.28465766675053439"/>
  </r>
  <r>
    <x v="5"/>
    <x v="0"/>
    <x v="0"/>
    <x v="5"/>
    <s v="Odyssey Neo G9"/>
    <s v="CSOT"/>
    <n v="49"/>
    <s v="5120 x 1440"/>
    <n v="1000000"/>
    <s v="POB"/>
    <s v="PCB"/>
    <n v="5000"/>
    <n v="1152"/>
    <n v="6.5935265000000007E-2"/>
    <n v="3.2308279850000003"/>
    <n v="2.6619969836479896E-2"/>
    <n v="0.1544366687282232"/>
  </r>
  <r>
    <x v="5"/>
    <x v="0"/>
    <x v="0"/>
    <x v="5"/>
    <s v="Odyssey Neo G8"/>
    <s v="CSOT"/>
    <n v="31.5"/>
    <s v="3840 x 2160"/>
    <n v="1000000"/>
    <s v="POB"/>
    <s v="PCB"/>
    <n v="5000"/>
    <n v="1152"/>
    <n v="6.5935265000000007E-2"/>
    <n v="2.0769608475000001"/>
    <n v="1.8035944409057512E-2"/>
    <n v="0.1544366687282232"/>
  </r>
  <r>
    <x v="5"/>
    <x v="0"/>
    <x v="0"/>
    <x v="19"/>
    <m/>
    <s v="HKC"/>
    <n v="27"/>
    <s v="3840 x 2160"/>
    <s v="TBD"/>
    <s v="POB"/>
    <s v="PCB"/>
    <n v="5000"/>
    <n v="1152"/>
    <n v="0.13187053000000001"/>
    <n v="3.5605043100000002"/>
    <n v="2.6501795866370224E-2"/>
    <n v="0.30887333745644641"/>
  </r>
  <r>
    <x v="5"/>
    <x v="0"/>
    <x v="0"/>
    <x v="19"/>
    <m/>
    <s v="HKC"/>
    <n v="31.5"/>
    <s v="3840 x 2160"/>
    <s v="TBD"/>
    <s v="POB"/>
    <s v="PCB"/>
    <n v="5000"/>
    <n v="1152"/>
    <n v="9.8902897000000004E-2"/>
    <n v="3.1154412555"/>
    <n v="2.7053916476816174E-2"/>
    <n v="0.23165500192121136"/>
  </r>
  <r>
    <x v="5"/>
    <x v="0"/>
    <x v="0"/>
    <x v="3"/>
    <s v="MEG271G"/>
    <s v="AUO"/>
    <n v="27"/>
    <s v="3840 x 2160"/>
    <n v="1000000"/>
    <s v="POB"/>
    <s v="PCB"/>
    <n v="2304"/>
    <n v="576"/>
    <n v="7.5957424999999995E-2"/>
    <n v="2.0508504749999998"/>
    <n v="1.5265034362758122E-2"/>
    <n v="0.17791104171908398"/>
  </r>
  <r>
    <x v="5"/>
    <x v="0"/>
    <x v="0"/>
    <x v="20"/>
    <s v="M27P20"/>
    <m/>
    <n v="27"/>
    <s v="3840 x 2160"/>
    <s v="TBD"/>
    <s v="POB"/>
    <s v="PCB"/>
    <n v="5000"/>
    <n v="1152"/>
    <n v="9.8902897000000004E-2"/>
    <n v="2.6703782190000003"/>
    <n v="1.987634679929352E-2"/>
    <n v="0.23165500192121136"/>
  </r>
  <r>
    <x v="5"/>
    <x v="0"/>
    <x v="0"/>
    <x v="20"/>
    <s v="M32P10"/>
    <m/>
    <n v="31.5"/>
    <s v="3840 x 2160"/>
    <s v="TBD"/>
    <s v="POB"/>
    <s v="PCB"/>
    <n v="5000"/>
    <n v="1152"/>
    <n v="9.8902897000000004E-2"/>
    <n v="3.1154412555"/>
    <n v="2.7053916476816174E-2"/>
    <n v="0.23165500192121136"/>
  </r>
  <r>
    <x v="5"/>
    <x v="0"/>
    <x v="0"/>
    <x v="21"/>
    <m/>
    <m/>
    <n v="27"/>
    <s v="3840 x 2160"/>
    <s v="TBD"/>
    <s v="COB"/>
    <s v="PCB"/>
    <n v="5000"/>
    <n v="1152"/>
    <n v="9.8902897000000004E-2"/>
    <n v="2.6703782190000003"/>
    <n v="1.987634679929352E-2"/>
    <n v="0.23165500192121136"/>
  </r>
  <r>
    <x v="5"/>
    <x v="0"/>
    <x v="0"/>
    <x v="21"/>
    <m/>
    <m/>
    <n v="31.5"/>
    <s v="3840 x 2160"/>
    <s v="TBD"/>
    <s v="COB"/>
    <s v="PCB"/>
    <n v="5000"/>
    <n v="1152"/>
    <n v="9.8902897000000004E-2"/>
    <n v="3.1154412555"/>
    <n v="2.7053916476816174E-2"/>
    <n v="0.23165500192121136"/>
  </r>
  <r>
    <x v="5"/>
    <x v="0"/>
    <x v="0"/>
    <x v="23"/>
    <m/>
    <m/>
    <n v="27"/>
    <s v="3840 x 2160"/>
    <s v="TBD"/>
    <s v="POB"/>
    <s v="PCB"/>
    <n v="2304"/>
    <n v="576"/>
    <n v="4.5574455E-2"/>
    <n v="1.230510285"/>
    <n v="9.1590206176548738E-3"/>
    <n v="0.1067466250314504"/>
  </r>
  <r>
    <x v="5"/>
    <x v="0"/>
    <x v="0"/>
    <x v="23"/>
    <m/>
    <m/>
    <n v="31.5"/>
    <s v="3840 x 2160"/>
    <s v="TBD"/>
    <s v="POB"/>
    <s v="PCB"/>
    <n v="4608"/>
    <n v="1152"/>
    <n v="9.114891E-2"/>
    <n v="2.8711906649999999"/>
    <n v="2.4932889459171603E-2"/>
    <n v="0.21349325006290079"/>
  </r>
  <r>
    <x v="5"/>
    <x v="0"/>
    <x v="0"/>
    <x v="22"/>
    <s v="Creator Extreme"/>
    <s v="BOE"/>
    <n v="27"/>
    <s v="3840 x 2160"/>
    <s v="TBD"/>
    <s v="COB"/>
    <s v="PCB"/>
    <n v="10368"/>
    <n v="1152"/>
    <n v="0.20508504799999999"/>
    <n v="5.5372962960000001"/>
    <n v="4.1215592879931082E-2"/>
    <n v="0.48035981381265019"/>
  </r>
  <r>
    <x v="5"/>
    <x v="0"/>
    <x v="0"/>
    <x v="22"/>
    <s v="ThinkVision P27pz-30"/>
    <s v="BOE"/>
    <n v="27"/>
    <s v="3840 x 2160"/>
    <s v="TBD"/>
    <s v="COB"/>
    <s v="PCB"/>
    <n v="4608"/>
    <n v="1152"/>
    <n v="0.12153187999999999"/>
    <n v="3.2813607599999997"/>
    <n v="2.4424054980412994E-2"/>
    <n v="0.28465766675053439"/>
  </r>
  <r>
    <x v="5"/>
    <x v="0"/>
    <x v="0"/>
    <x v="22"/>
    <s v="ThinkVision P32pz-30"/>
    <s v="BOE"/>
    <n v="31.5"/>
    <s v="3840 x 2160"/>
    <s v="TBD"/>
    <s v="COB"/>
    <s v="PCB"/>
    <n v="9216"/>
    <n v="1152"/>
    <n v="0.18229782"/>
    <n v="5.7423813299999997"/>
    <n v="4.9865778918343207E-2"/>
    <n v="0.42698650012580158"/>
  </r>
  <r>
    <x v="5"/>
    <x v="0"/>
    <x v="0"/>
    <x v="22"/>
    <s v="Legion Y34wz-30"/>
    <s v="BOE"/>
    <n v="34"/>
    <s v="3440 x 1440"/>
    <s v="TBD"/>
    <s v="COB"/>
    <s v="PCB"/>
    <n v="9216"/>
    <n v="1151"/>
    <n v="3.6459564E-2"/>
    <n v="1.2396251760000001"/>
    <n v="9.6854091675441217E-3"/>
    <n v="8.5397300025160314E-2"/>
  </r>
  <r>
    <x v="5"/>
    <x v="0"/>
    <x v="0"/>
    <x v="25"/>
    <s v="27M2U"/>
    <s v="AUO"/>
    <n v="27"/>
    <s v="3840 x 2160"/>
    <s v="TBD"/>
    <s v="POB"/>
    <s v="PCB"/>
    <n v="1536"/>
    <n v="384"/>
    <n v="5.0638282999999999E-2"/>
    <n v="1.3672336409999999"/>
    <n v="1.017668950818265E-2"/>
    <n v="0.11860736036530703"/>
  </r>
  <r>
    <x v="5"/>
    <x v="0"/>
    <x v="0"/>
    <x v="25"/>
    <s v="27M2V"/>
    <s v="AUO"/>
    <n v="27"/>
    <s v="3840 x 2160"/>
    <s v="TBD"/>
    <s v="POB"/>
    <s v="PCB"/>
    <n v="2304"/>
    <n v="1152"/>
    <n v="4.5574455E-2"/>
    <n v="1.230510285"/>
    <n v="9.1590206176548738E-3"/>
    <n v="0.1067466250314504"/>
  </r>
  <r>
    <x v="5"/>
    <x v="0"/>
    <x v="0"/>
    <x v="25"/>
    <s v="32M2V"/>
    <s v="AUO"/>
    <n v="31.5"/>
    <s v="3840 x 2160"/>
    <s v="TBD"/>
    <s v="POB"/>
    <s v="PCB"/>
    <n v="2304"/>
    <n v="1152"/>
    <n v="4.5574455E-2"/>
    <n v="1.4355953324999999"/>
    <n v="1.2466444729585802E-2"/>
    <n v="0.1067466250314504"/>
  </r>
  <r>
    <x v="5"/>
    <x v="0"/>
    <x v="0"/>
    <x v="25"/>
    <m/>
    <m/>
    <n v="34"/>
    <s v="3440x1440"/>
    <s v="TBD"/>
    <s v="POB"/>
    <s v="PCB"/>
    <n v="2304"/>
    <n v="2304"/>
    <n v="3.0382969999999999E-2"/>
    <n v="1.0330209799999999"/>
    <n v="1.0995148830710151E-2"/>
    <n v="7.1164416687633597E-2"/>
  </r>
  <r>
    <x v="5"/>
    <x v="0"/>
    <x v="0"/>
    <x v="26"/>
    <m/>
    <s v="AUO"/>
    <n v="27"/>
    <s v="3840 x 2160"/>
    <s v="TBD"/>
    <s v="POB"/>
    <s v="PCB"/>
    <n v="2304"/>
    <n v="1152"/>
    <n v="9.114891E-2"/>
    <n v="2.4610205700000001"/>
    <n v="1.8318041235309748E-2"/>
    <n v="0.21349325006290079"/>
  </r>
  <r>
    <x v="5"/>
    <x v="0"/>
    <x v="0"/>
    <x v="26"/>
    <m/>
    <s v="AUO"/>
    <n v="31.5"/>
    <s v="3840 x 2160"/>
    <s v="TBD"/>
    <s v="POB"/>
    <s v="PCB"/>
    <n v="2304"/>
    <n v="1152"/>
    <n v="7.5957424999999995E-2"/>
    <n v="2.3926588874999997"/>
    <n v="2.0777407882642998E-2"/>
    <n v="0.17791104171908398"/>
  </r>
  <r>
    <x v="5"/>
    <x v="0"/>
    <x v="0"/>
    <x v="26"/>
    <s v="Army M34E7R"/>
    <m/>
    <n v="34"/>
    <s v="3440 x 1440"/>
    <s v="TBD"/>
    <s v="POB"/>
    <s v="PCB"/>
    <n v="2304"/>
    <n v="1152"/>
    <n v="1.5191484999999999E-2"/>
    <n v="0.51651048999999993"/>
    <n v="4.0355871531433845E-3"/>
    <n v="3.5582208343816799E-2"/>
  </r>
  <r>
    <x v="5"/>
    <x v="0"/>
    <x v="0"/>
    <x v="31"/>
    <s v="GM001J"/>
    <s v="AUP"/>
    <n v="27"/>
    <s v="3840 x 2160"/>
    <s v="TBD"/>
    <s v="POB"/>
    <s v="PCB"/>
    <n v="2304"/>
    <n v="1152"/>
    <n v="1.5191484999999999E-2"/>
    <n v="0.41017009499999996"/>
    <n v="3.0530068725516243E-3"/>
    <n v="3.5582208343816799E-2"/>
  </r>
  <r>
    <x v="5"/>
    <x v="0"/>
    <x v="0"/>
    <x v="27"/>
    <s v="XG272G-2K"/>
    <s v="Innolux"/>
    <n v="27"/>
    <s v="2560 x 1440"/>
    <n v="1000000"/>
    <s v="POB"/>
    <s v="PCB"/>
    <n v="2304"/>
    <n v="1152"/>
    <n v="6.0765939999999997E-2"/>
    <n v="1.6406803799999998"/>
    <n v="1.2212027490206497E-2"/>
    <n v="0.14232883337526719"/>
  </r>
  <r>
    <x v="5"/>
    <x v="0"/>
    <x v="0"/>
    <x v="27"/>
    <s v="XG321UG"/>
    <s v="BOE"/>
    <n v="31.5"/>
    <s v="3840 x 2160"/>
    <n v="1000000"/>
    <s v="POB"/>
    <s v="PCB"/>
    <n v="2304"/>
    <n v="1152"/>
    <n v="3.0382969999999999E-2"/>
    <n v="0.95706355499999995"/>
    <n v="8.3109631530571999E-3"/>
    <n v="7.1164416687633597E-2"/>
  </r>
  <r>
    <x v="5"/>
    <x v="0"/>
    <x v="0"/>
    <x v="27"/>
    <s v="XG341C-2K"/>
    <s v="AUO"/>
    <n v="34"/>
    <s v="3440 x 1440"/>
    <n v="1000000"/>
    <s v="POB"/>
    <s v="PCB"/>
    <n v="2304"/>
    <n v="1152"/>
    <n v="4.5574455E-2"/>
    <n v="1.54953147"/>
    <n v="1.2106761459430153E-2"/>
    <n v="0.1067466250314504"/>
  </r>
  <r>
    <x v="5"/>
    <x v="0"/>
    <x v="0"/>
    <x v="27"/>
    <s v="VX2700-4K-PRO"/>
    <s v="AUO"/>
    <n v="34"/>
    <s v="3840 x 2400"/>
    <n v="1000000"/>
    <s v="POB"/>
    <s v="PCB"/>
    <n v="2304"/>
    <n v="1152"/>
    <n v="9.114891E-3"/>
    <n v="0.30990629400000003"/>
    <n v="3.0552498506334191E-3"/>
    <n v="2.1349325006290078E-2"/>
  </r>
  <r>
    <x v="5"/>
    <x v="0"/>
    <x v="0"/>
    <x v="29"/>
    <s v="GP27-FQS"/>
    <s v="CSOT"/>
    <n v="27"/>
    <s v="2560 x 1440"/>
    <s v="TBD"/>
    <s v="POB"/>
    <s v="PCB"/>
    <n v="5000"/>
    <n v="1152"/>
    <n v="9.8902897000000004E-2"/>
    <n v="2.6703782190000003"/>
    <n v="1.987634679929352E-2"/>
    <n v="0.23165500192121136"/>
  </r>
  <r>
    <x v="5"/>
    <x v="0"/>
    <x v="0"/>
    <x v="29"/>
    <s v="GP27QP"/>
    <m/>
    <n v="27"/>
    <s v="2560 x 1440"/>
    <n v="1000000"/>
    <s v="POB"/>
    <s v="PCB"/>
    <n v="5000"/>
    <n v="1152"/>
    <n v="3.2967631999999997E-2"/>
    <n v="0.89012606399999994"/>
    <n v="6.6254488661084063E-3"/>
    <n v="7.7218333192988139E-2"/>
  </r>
  <r>
    <x v="5"/>
    <x v="0"/>
    <x v="0"/>
    <x v="6"/>
    <s v="F32D80U"/>
    <s v="BOE"/>
    <n v="27"/>
    <s v="2560 x 1440"/>
    <s v="TBD"/>
    <s v="POB"/>
    <s v="PCB"/>
    <n v="5000"/>
    <n v="1152"/>
    <n v="9.8902897000000004E-2"/>
    <n v="2.6703782190000003"/>
    <n v="1.987634679929352E-2"/>
    <n v="0.23165500192121136"/>
  </r>
  <r>
    <x v="5"/>
    <x v="0"/>
    <x v="0"/>
    <x v="1"/>
    <s v="27R83U"/>
    <s v="CSOT"/>
    <n v="27"/>
    <s v="3840 x 2160"/>
    <n v="1000000"/>
    <s v="POB"/>
    <s v="PCB"/>
    <n v="4608"/>
    <n v="1152"/>
    <n v="9.114891E-2"/>
    <n v="2.4610205700000001"/>
    <n v="1.8318041235309748E-2"/>
    <n v="0.21349325006290079"/>
  </r>
  <r>
    <x v="5"/>
    <x v="0"/>
    <x v="0"/>
    <x v="1"/>
    <s v="34R83Q"/>
    <s v="CSOT"/>
    <n v="34"/>
    <s v="3440 x 1440"/>
    <n v="1000000"/>
    <s v="POB"/>
    <s v="PCB"/>
    <n v="4608"/>
    <n v="1152"/>
    <n v="6.0765939999999997E-2"/>
    <n v="2.0660419599999997"/>
    <n v="1.6142348612573538E-2"/>
    <n v="0.14232883337526719"/>
  </r>
  <r>
    <x v="5"/>
    <x v="0"/>
    <x v="0"/>
    <x v="17"/>
    <m/>
    <m/>
    <n v="27"/>
    <s v="3840 x 2160"/>
    <n v="1000000"/>
    <s v="POB"/>
    <s v="PCB"/>
    <n v="5000"/>
    <n v="1152"/>
    <n v="0.527482118"/>
    <n v="14.242017186"/>
    <n v="0.10600718306354429"/>
    <n v="1.2354933451412917"/>
  </r>
  <r>
    <x v="5"/>
    <x v="0"/>
    <x v="0"/>
    <x v="17"/>
    <m/>
    <m/>
    <n v="31.5"/>
    <s v="3840 x 2160"/>
    <s v="TBD"/>
    <s v="POB"/>
    <s v="PCB"/>
    <n v="5000"/>
    <n v="1152"/>
    <n v="6.5935265000000007E-2"/>
    <n v="2.0769608475000001"/>
    <n v="1.8035944409057512E-2"/>
    <n v="0.1544366687282232"/>
  </r>
  <r>
    <x v="5"/>
    <x v="0"/>
    <x v="0"/>
    <x v="17"/>
    <m/>
    <m/>
    <n v="31.5"/>
    <s v="3840 x 2160"/>
    <s v="TBD"/>
    <s v="POB"/>
    <s v="PCB"/>
    <n v="5000"/>
    <n v="1152"/>
    <n v="0.72528791199999998"/>
    <n v="22.846569228"/>
    <n v="0.19839538767901205"/>
    <n v="1.6988033489837144"/>
  </r>
  <r>
    <x v="5"/>
    <x v="0"/>
    <x v="0"/>
    <x v="17"/>
    <m/>
    <m/>
    <n v="49"/>
    <s v="5120 x 1440"/>
    <n v="1000000"/>
    <s v="POB"/>
    <s v="PCB"/>
    <n v="5000"/>
    <n v="1152"/>
    <n v="0.16483816200000001"/>
    <n v="8.0770699380000011"/>
    <n v="6.6549924389335297E-2"/>
    <n v="0.38609167064943456"/>
  </r>
  <r>
    <x v="5"/>
    <x v="0"/>
    <x v="1"/>
    <x v="9"/>
    <m/>
    <s v="Open Cell"/>
    <n v="55"/>
    <s v="3840 x 2160"/>
    <n v="1000000"/>
    <s v="POB"/>
    <s v="PCB"/>
    <n v="4000"/>
    <n v="500"/>
    <n v="5.691532E-3"/>
    <n v="0.31303426000000001"/>
    <n v="4.7462934445052576E-3"/>
    <n v="1.3330973069420158E-2"/>
  </r>
  <r>
    <x v="5"/>
    <x v="0"/>
    <x v="1"/>
    <x v="9"/>
    <m/>
    <s v="Open Cell"/>
    <n v="65"/>
    <s v="3840 x 2160"/>
    <n v="1000000"/>
    <s v="COB"/>
    <s v="PCB"/>
    <n v="16384"/>
    <n v="1000"/>
    <n v="8.2317592999999994E-2"/>
    <n v="5.3506435449999996"/>
    <n v="9.5878095945540032E-2"/>
    <n v="0.19280812537335981"/>
  </r>
  <r>
    <x v="5"/>
    <x v="0"/>
    <x v="1"/>
    <x v="9"/>
    <m/>
    <s v="Open Cell"/>
    <n v="75"/>
    <s v="3840 x 2160"/>
    <n v="1000000"/>
    <s v="COB"/>
    <s v="PCB"/>
    <n v="12000"/>
    <n v="1000"/>
    <n v="4.4545864999999997E-2"/>
    <n v="3.3409398749999997"/>
    <n v="6.9076440098973291E-2"/>
    <n v="0.10433741331315119"/>
  </r>
  <r>
    <x v="5"/>
    <x v="0"/>
    <x v="1"/>
    <x v="9"/>
    <m/>
    <s v="Open Cell"/>
    <n v="86"/>
    <s v="3840 x 2160"/>
    <n v="1000000"/>
    <s v="COB"/>
    <s v="PCB"/>
    <n v="18000"/>
    <n v="1200"/>
    <n v="6.6249116999999996E-2"/>
    <n v="5.6974240619999996"/>
    <n v="0.13507563601035483"/>
    <n v="0.15517178759600495"/>
  </r>
  <r>
    <x v="5"/>
    <x v="0"/>
    <x v="1"/>
    <x v="9"/>
    <m/>
    <s v="Open Cell"/>
    <n v="75"/>
    <s v="7680 x 4320"/>
    <n v="1000000"/>
    <s v="COB"/>
    <s v="PCB"/>
    <n v="16000"/>
    <n v="2000"/>
    <n v="1.2659570000000001E-3"/>
    <n v="9.4946775000000011E-2"/>
    <n v="1.9630958536415431E-3"/>
    <n v="2.9651838334641598E-3"/>
  </r>
  <r>
    <x v="5"/>
    <x v="0"/>
    <x v="1"/>
    <x v="9"/>
    <m/>
    <s v="Open Cell"/>
    <n v="86"/>
    <s v="7680 x 4320"/>
    <n v="1000000"/>
    <s v="COB"/>
    <s v="PCB"/>
    <n v="28800"/>
    <n v="2400"/>
    <n v="1.9369140000000001E-3"/>
    <n v="0.16657460400000001"/>
    <n v="3.9491830577509492E-3"/>
    <n v="4.5367307733283199E-3"/>
  </r>
  <r>
    <x v="5"/>
    <x v="0"/>
    <x v="1"/>
    <x v="5"/>
    <s v="2022 Model"/>
    <s v="Open Cell"/>
    <n v="43"/>
    <s v="3840 x 2160"/>
    <n v="1000000"/>
    <s v="POB"/>
    <s v="PCB"/>
    <n v="3614.6269090909086"/>
    <n v="301.21890909090905"/>
    <n v="0.12645863099999999"/>
    <n v="5.4377211329999993"/>
    <n v="6.4459274269737701E-2"/>
    <n v="0.29619733390882125"/>
  </r>
  <r>
    <x v="5"/>
    <x v="0"/>
    <x v="1"/>
    <x v="5"/>
    <s v="2022 Model"/>
    <s v="Open Cell"/>
    <n v="50"/>
    <s v="3840 x 2160"/>
    <n v="1000000"/>
    <s v="COB"/>
    <s v="PCB"/>
    <n v="4887.272727272727"/>
    <n v="407.27272727272725"/>
    <n v="0.180430648"/>
    <n v="9.0215323999999999"/>
    <n v="0.1243513034745543"/>
    <n v="0.4226131223343782"/>
  </r>
  <r>
    <x v="5"/>
    <x v="0"/>
    <x v="1"/>
    <x v="5"/>
    <s v="2022 Model"/>
    <s v="Open Cell"/>
    <n v="55"/>
    <s v="3840 x 2160"/>
    <n v="1000000"/>
    <s v="COB"/>
    <s v="PCB"/>
    <n v="6283.636363636364"/>
    <n v="523.63636363636363"/>
    <n v="0.85584683399999995"/>
    <n v="47.071575869999997"/>
    <n v="0.71370945779006068"/>
    <n v="2.0046045766943776"/>
  </r>
  <r>
    <x v="5"/>
    <x v="0"/>
    <x v="1"/>
    <x v="5"/>
    <s v="2022 Model"/>
    <s v="Open Cell"/>
    <n v="65"/>
    <s v="3840 x 2160"/>
    <n v="1000000"/>
    <s v="COB"/>
    <s v="PCB"/>
    <n v="8640"/>
    <n v="720"/>
    <n v="1.155244073"/>
    <n v="75.090864745000005"/>
    <n v="1.3455520021292466"/>
    <n v="2.7058668256227421"/>
  </r>
  <r>
    <x v="5"/>
    <x v="0"/>
    <x v="1"/>
    <x v="5"/>
    <s v="2022 Model"/>
    <s v="Open Cell"/>
    <n v="75"/>
    <s v="3840 x 2160"/>
    <n v="1000000"/>
    <s v="COB"/>
    <s v="PCB"/>
    <n v="10909.09090909091"/>
    <n v="909.09090909090912"/>
    <n v="0.91304277499999997"/>
    <n v="68.478208124999995"/>
    <n v="1.4158383624403266"/>
    <n v="2.1385715910502916"/>
  </r>
  <r>
    <x v="5"/>
    <x v="0"/>
    <x v="1"/>
    <x v="5"/>
    <s v="2022 Model"/>
    <s v="Open Cell"/>
    <n v="85"/>
    <s v="3840 x 2160"/>
    <n v="1000000"/>
    <s v="COB"/>
    <s v="PCB"/>
    <n v="14400"/>
    <n v="1200"/>
    <n v="1.1007560139999999"/>
    <n v="93.564261189999996"/>
    <n v="2.1924461884033426"/>
    <n v="2.5782423394327361"/>
  </r>
  <r>
    <x v="5"/>
    <x v="0"/>
    <x v="1"/>
    <x v="5"/>
    <s v="2022 Model"/>
    <s v="Open Cell"/>
    <n v="98"/>
    <s v="3840 x 2160"/>
    <n v="1000000"/>
    <s v="COB"/>
    <s v="PCB"/>
    <n v="19141.53633217993"/>
    <n v="1595.1280276816608"/>
    <n v="8.3450202000000001E-2"/>
    <n v="8.1781197960000007"/>
    <n v="0.22094265481362851"/>
    <n v="0.19546097526986975"/>
  </r>
  <r>
    <x v="5"/>
    <x v="0"/>
    <x v="1"/>
    <x v="5"/>
    <s v="2022 Model"/>
    <s v="Open Cell"/>
    <n v="55"/>
    <s v="7680 x 4320"/>
    <n v="1000000"/>
    <s v="COB"/>
    <s v="PCB"/>
    <n v="7873.1360946745563"/>
    <n v="962.27218934911241"/>
    <n v="3.1666160000000001E-3"/>
    <n v="0.17416388000000002"/>
    <n v="2.6407105788152402E-3"/>
    <n v="7.4169964461580796E-3"/>
  </r>
  <r>
    <x v="5"/>
    <x v="0"/>
    <x v="1"/>
    <x v="5"/>
    <s v="2022 Model"/>
    <s v="Open Cell"/>
    <n v="65"/>
    <s v="7680 x 4320"/>
    <n v="1000000"/>
    <s v="COB"/>
    <s v="PCB"/>
    <n v="10996.363636363636"/>
    <n v="1221.8181818181818"/>
    <n v="0.14002129799999999"/>
    <n v="9.1013843699999999"/>
    <n v="0.16308756068782346"/>
    <n v="0.3279644483740502"/>
  </r>
  <r>
    <x v="5"/>
    <x v="0"/>
    <x v="1"/>
    <x v="5"/>
    <s v="2022 Model"/>
    <s v="Open Cell"/>
    <n v="75"/>
    <s v="7680 x 4320"/>
    <n v="1000000"/>
    <s v="COB"/>
    <s v="PCB"/>
    <n v="15708.764159999995"/>
    <n v="1745.4182399999995"/>
    <n v="0.118242536"/>
    <n v="8.868190199999999"/>
    <n v="0.18335649010642613"/>
    <n v="0.27695321102928766"/>
  </r>
  <r>
    <x v="5"/>
    <x v="0"/>
    <x v="1"/>
    <x v="5"/>
    <s v="2022 Model"/>
    <s v="Open Cell"/>
    <n v="85"/>
    <s v="7680 x 4320"/>
    <n v="1000000"/>
    <s v="COB"/>
    <s v="PCB"/>
    <n v="19145.454545454544"/>
    <n v="2127.272727272727"/>
    <n v="0.10853776599999999"/>
    <n v="9.2257101099999996"/>
    <n v="0.21618161367094188"/>
    <n v="0.25422224377567004"/>
  </r>
  <r>
    <x v="5"/>
    <x v="0"/>
    <x v="1"/>
    <x v="5"/>
    <s v="2021 Model"/>
    <s v="Open Cell"/>
    <n v="98"/>
    <s v="7680 x 4320"/>
    <n v="1000000"/>
    <s v="COB"/>
    <s v="PCB"/>
    <n v="25000"/>
    <n v="2500"/>
    <n v="6.9231999999999996E-4"/>
    <n v="6.7847359999999995E-2"/>
    <n v="1.8329856023664422E-3"/>
    <n v="1.6215843599615997E-3"/>
  </r>
  <r>
    <x v="5"/>
    <x v="0"/>
    <x v="1"/>
    <x v="16"/>
    <s v="Bravia 7"/>
    <m/>
    <n v="55"/>
    <s v="3840 x 2160"/>
    <n v="1000000"/>
    <s v="COB"/>
    <s v="PCB"/>
    <n v="4096"/>
    <n v="1024"/>
    <n v="5.8556759999999999E-2"/>
    <n v="3.2206218"/>
    <n v="4.8831767285059231E-2"/>
    <n v="0.13715438841290878"/>
  </r>
  <r>
    <x v="5"/>
    <x v="0"/>
    <x v="1"/>
    <x v="16"/>
    <s v="Bravia 7"/>
    <m/>
    <n v="65"/>
    <s v="3840 x 2160"/>
    <n v="1000000"/>
    <s v="POB"/>
    <s v="PCB"/>
    <n v="6240"/>
    <n v="1560"/>
    <n v="7.5753606000000001E-2"/>
    <n v="4.9239843900000002"/>
    <n v="8.823279738376992E-2"/>
    <n v="0.17743364730224928"/>
  </r>
  <r>
    <x v="5"/>
    <x v="0"/>
    <x v="1"/>
    <x v="16"/>
    <s v="Bravia 7"/>
    <m/>
    <n v="75"/>
    <s v="3840 x 2160"/>
    <n v="1000000"/>
    <s v="POB"/>
    <s v="PCB"/>
    <n v="7680"/>
    <n v="1920"/>
    <n v="4.3822369999999999E-2"/>
    <n v="3.28667775"/>
    <n v="6.7954529927750737E-2"/>
    <n v="0.10264280940670559"/>
  </r>
  <r>
    <x v="5"/>
    <x v="0"/>
    <x v="1"/>
    <x v="16"/>
    <s v="Bravia 7"/>
    <m/>
    <n v="85"/>
    <s v="3840 x 2160"/>
    <n v="1000000"/>
    <s v="POB"/>
    <s v="PCB"/>
    <n v="11232"/>
    <n v="2808"/>
    <n v="3.891033E-2"/>
    <n v="3.3073780500000001"/>
    <n v="7.750019406027632E-2"/>
    <n v="9.1137599042270395E-2"/>
  </r>
  <r>
    <x v="5"/>
    <x v="0"/>
    <x v="1"/>
    <x v="1"/>
    <s v="55R635"/>
    <s v="Open Cell"/>
    <n v="55"/>
    <s v="3840 x 2160"/>
    <n v="1000000"/>
    <s v="POB"/>
    <s v="PCB"/>
    <n v="2048"/>
    <n v="128"/>
    <n v="0.32374742499999998"/>
    <n v="17.806108374999997"/>
    <n v="0.26998008285870262"/>
    <n v="0.7582963961142839"/>
  </r>
  <r>
    <x v="5"/>
    <x v="0"/>
    <x v="1"/>
    <x v="1"/>
    <s v="65R635"/>
    <s v="ChinaStar"/>
    <n v="65"/>
    <s v="3840 x 2160"/>
    <n v="1000000"/>
    <s v="POB"/>
    <s v="PCB"/>
    <n v="2560"/>
    <n v="160"/>
    <n v="0.65511759899999999"/>
    <n v="42.582643935"/>
    <n v="0.76303771433809808"/>
    <n v="1.5344471522908409"/>
  </r>
  <r>
    <x v="5"/>
    <x v="0"/>
    <x v="1"/>
    <x v="1"/>
    <s v="75R635"/>
    <s v="ChinaStar"/>
    <n v="75"/>
    <s v="3840 x 2160"/>
    <n v="1000000"/>
    <s v="POB"/>
    <s v="PCB"/>
    <n v="3840"/>
    <n v="240"/>
    <n v="0.80031274900000005"/>
    <n v="60.023456175000007"/>
    <n v="1.241030018538043"/>
    <n v="1.874530039369473"/>
  </r>
  <r>
    <x v="5"/>
    <x v="0"/>
    <x v="1"/>
    <x v="1"/>
    <s v="85R635"/>
    <s v="ChinaStar"/>
    <n v="85"/>
    <s v="3840 x 2160"/>
    <n v="1000000"/>
    <s v="POB"/>
    <s v="PCB"/>
    <n v="7168"/>
    <n v="448"/>
    <n v="1.246876578"/>
    <n v="105.98450912999999"/>
    <n v="2.4834838657038696"/>
    <n v="2.9204927745655764"/>
  </r>
  <r>
    <x v="5"/>
    <x v="0"/>
    <x v="1"/>
    <x v="1"/>
    <m/>
    <s v="Open Cell"/>
    <n v="98"/>
    <s v="3840 x 2160"/>
    <n v="1000000"/>
    <s v="POB"/>
    <s v="PCB"/>
    <n v="5120"/>
    <n v="320"/>
    <n v="0.17269680100000001"/>
    <n v="16.924286498000001"/>
    <n v="0.45723184337841266"/>
    <n v="0.40449854332823088"/>
  </r>
  <r>
    <x v="5"/>
    <x v="0"/>
    <x v="1"/>
    <x v="1"/>
    <m/>
    <s v="Open Cell"/>
    <n v="115"/>
    <s v="3840 x 2160"/>
    <n v="1000000"/>
    <s v="COB"/>
    <s v="PCB"/>
    <n v="21040"/>
    <n v="5260"/>
    <n v="4.0785969999999998E-3"/>
    <n v="0.46903865499999997"/>
    <n v="1.4869847022570588E-2"/>
    <n v="9.5530810980273585E-3"/>
  </r>
  <r>
    <x v="5"/>
    <x v="0"/>
    <x v="1"/>
    <x v="1"/>
    <s v="Q10L Pro"/>
    <m/>
    <n v="98"/>
    <s v="3840 x 2160"/>
    <n v="1000000"/>
    <s v="COB"/>
    <s v="PCB"/>
    <n v="15360"/>
    <n v="3840"/>
    <n v="8.183147E-3"/>
    <n v="0.80194840599999995"/>
    <n v="2.1665690191021703E-2"/>
    <n v="1.9166950529331359E-2"/>
  </r>
  <r>
    <x v="5"/>
    <x v="0"/>
    <x v="1"/>
    <x v="6"/>
    <m/>
    <s v="Open Cell"/>
    <n v="55"/>
    <s v="3840 x 2160"/>
    <n v="1000000"/>
    <s v="POB"/>
    <s v="PCB"/>
    <n v="2000"/>
    <n v="160"/>
    <n v="5.8756232999999998E-2"/>
    <n v="3.231592815"/>
    <n v="4.8998112197510886E-2"/>
    <n v="0.13762160342480304"/>
  </r>
  <r>
    <x v="5"/>
    <x v="0"/>
    <x v="1"/>
    <x v="6"/>
    <m/>
    <s v="Open Cell"/>
    <n v="65"/>
    <s v="3840 x 2160"/>
    <n v="1000000"/>
    <s v="POB"/>
    <s v="PCB"/>
    <n v="2560"/>
    <n v="160"/>
    <n v="0.18674723700000001"/>
    <n v="12.138570405000001"/>
    <n v="0.21751084858191255"/>
    <n v="0.43740813321187055"/>
  </r>
  <r>
    <x v="5"/>
    <x v="0"/>
    <x v="1"/>
    <x v="6"/>
    <s v="Q70"/>
    <s v="Open Cell"/>
    <n v="75"/>
    <s v="3840 x 2160"/>
    <n v="1000000"/>
    <s v="POB"/>
    <s v="PCB"/>
    <n v="4000"/>
    <n v="252"/>
    <n v="0.53248264899999997"/>
    <n v="39.936198675"/>
    <n v="0.82571088938089132"/>
    <n v="1.247205823274385"/>
  </r>
  <r>
    <x v="5"/>
    <x v="0"/>
    <x v="1"/>
    <x v="6"/>
    <m/>
    <s v="Open Cell"/>
    <n v="85"/>
    <s v="3840 x 2160"/>
    <n v="1000000"/>
    <s v="POB"/>
    <s v="PCB"/>
    <n v="4800"/>
    <n v="300"/>
    <n v="0.30432342299999998"/>
    <n v="25.867490954999997"/>
    <n v="0.60614043467602452"/>
    <n v="0.7128005880326701"/>
  </r>
  <r>
    <x v="5"/>
    <x v="0"/>
    <x v="1"/>
    <x v="6"/>
    <m/>
    <s v="Open Cell"/>
    <n v="86"/>
    <s v="3840 x 2160"/>
    <n v="1000000"/>
    <s v="POB"/>
    <s v="PCB"/>
    <n v="8000"/>
    <n v="576"/>
    <n v="0.17703354800000001"/>
    <n v="15.224885128"/>
    <n v="0.3609545330433564"/>
    <n v="0.41465627545833023"/>
  </r>
  <r>
    <x v="5"/>
    <x v="0"/>
    <x v="1"/>
    <x v="6"/>
    <m/>
    <s v="Open Cell"/>
    <n v="100"/>
    <s v="3840 x 2160"/>
    <n v="1000000"/>
    <s v="POB"/>
    <s v="PCB"/>
    <n v="9600"/>
    <n v="600"/>
    <n v="0.46211231400000002"/>
    <n v="46.211231400000003"/>
    <n v="1.2739358691998388"/>
    <n v="1.0823811256760802"/>
  </r>
  <r>
    <x v="5"/>
    <x v="0"/>
    <x v="1"/>
    <x v="15"/>
    <m/>
    <s v="Open Cell"/>
    <n v="65"/>
    <s v="3840 x 2160"/>
    <n v="1000000"/>
    <s v="POB"/>
    <s v="PCB"/>
    <n v="9216"/>
    <n v="576"/>
    <n v="0.101624958"/>
    <n v="6.6056222700000005"/>
    <n v="0.11836603960936366"/>
    <n v="0.23803074080563102"/>
  </r>
  <r>
    <x v="5"/>
    <x v="0"/>
    <x v="1"/>
    <x v="15"/>
    <m/>
    <s v="Open Cell"/>
    <n v="75"/>
    <s v="3840 x 2160"/>
    <n v="1000000"/>
    <s v="POB"/>
    <s v="PCB"/>
    <n v="9600"/>
    <n v="600"/>
    <n v="0.16528335699999999"/>
    <n v="12.396251775"/>
    <n v="0.25630181183298872"/>
    <n v="0.38713442724917613"/>
  </r>
  <r>
    <x v="5"/>
    <x v="0"/>
    <x v="1"/>
    <x v="15"/>
    <m/>
    <s v="Open Cell"/>
    <n v="85"/>
    <s v="3840 x 2160"/>
    <n v="1000000"/>
    <s v="POB"/>
    <s v="PCB"/>
    <n v="16000"/>
    <n v="1000"/>
    <n v="0.19430331300000001"/>
    <n v="16.515781605000001"/>
    <n v="0.38700634160786124"/>
    <n v="0.45510632864791339"/>
  </r>
  <r>
    <x v="5"/>
    <x v="0"/>
    <x v="1"/>
    <x v="15"/>
    <m/>
    <s v="Open Cell"/>
    <n v="86"/>
    <s v="3840 x 2160"/>
    <n v="1000000"/>
    <s v="POB"/>
    <s v="PCB"/>
    <n v="16000"/>
    <n v="1000"/>
    <n v="2.405318E-3"/>
    <n v="0.206857348"/>
    <n v="4.9042141747663547E-3"/>
    <n v="5.6338485809078395E-3"/>
  </r>
  <r>
    <x v="5"/>
    <x v="0"/>
    <x v="1"/>
    <x v="15"/>
    <m/>
    <s v="Open Cell"/>
    <n v="98"/>
    <s v="3840 x 2160"/>
    <n v="1000000"/>
    <s v="POB"/>
    <s v="PCB"/>
    <n v="19200"/>
    <n v="1200"/>
    <n v="6.5323385999999997E-2"/>
    <n v="6.4016918279999997"/>
    <n v="0.17295011849408601"/>
    <n v="0.15300349704953567"/>
  </r>
  <r>
    <x v="5"/>
    <x v="0"/>
    <x v="1"/>
    <x v="15"/>
    <m/>
    <s v="Open Cell"/>
    <n v="100"/>
    <s v="3840 x 2160"/>
    <n v="1000000"/>
    <s v="POB"/>
    <s v="PCB"/>
    <n v="19200"/>
    <n v="1200"/>
    <n v="6.3500406999999995E-2"/>
    <n v="6.3500406999999992"/>
    <n v="0.1750558116183169"/>
    <n v="0.14873363017448013"/>
  </r>
  <r>
    <x v="5"/>
    <x v="0"/>
    <x v="1"/>
    <x v="4"/>
    <s v="55E8G"/>
    <s v="Open Cell"/>
    <n v="50"/>
    <s v="3840 x 2160"/>
    <n v="400000"/>
    <s v="POB"/>
    <s v="PCB"/>
    <n v="1800"/>
    <n v="180"/>
    <n v="8.7825769999999997E-3"/>
    <n v="0.43912885000000002"/>
    <n v="6.0528790974338281E-3"/>
    <n v="2.0570963576609758E-2"/>
  </r>
  <r>
    <x v="5"/>
    <x v="0"/>
    <x v="1"/>
    <x v="4"/>
    <s v="55E8G"/>
    <s v="Open Cell"/>
    <n v="55"/>
    <s v="3840 x 2160"/>
    <n v="400000"/>
    <s v="POB"/>
    <s v="PCB"/>
    <n v="2000"/>
    <n v="200"/>
    <n v="0.41697461400000002"/>
    <n v="22.933603770000001"/>
    <n v="0.34772428178446685"/>
    <n v="0.97665748868070434"/>
  </r>
  <r>
    <x v="5"/>
    <x v="0"/>
    <x v="1"/>
    <x v="4"/>
    <m/>
    <s v="Open Cell"/>
    <n v="98"/>
    <s v="3840 x 2160"/>
    <m/>
    <s v="POB"/>
    <s v="PCB"/>
    <n v="6480"/>
    <n v="1620"/>
    <n v="2.1363026E-2"/>
    <n v="2.0935765480000001"/>
    <n v="5.6560722037468175E-2"/>
    <n v="5.0037480995858877E-2"/>
  </r>
  <r>
    <x v="5"/>
    <x v="0"/>
    <x v="1"/>
    <x v="4"/>
    <m/>
    <s v="Open Cell"/>
    <n v="100"/>
    <s v="3840 x 2160"/>
    <m/>
    <s v="POB"/>
    <s v="PCB"/>
    <n v="6480"/>
    <n v="1620"/>
    <n v="0.26430335500000002"/>
    <n v="26.430335500000002"/>
    <n v="0.72862270509493177"/>
    <n v="0.61906370862228244"/>
  </r>
  <r>
    <x v="5"/>
    <x v="0"/>
    <x v="1"/>
    <x v="4"/>
    <s v="U8KL 65U8KL"/>
    <s v="Open Cell"/>
    <n v="65"/>
    <s v="3840 x 2160"/>
    <m/>
    <s v="POB"/>
    <s v="PCB"/>
    <n v="6400"/>
    <n v="1600"/>
    <n v="1.505644958"/>
    <n v="97.866922270000003"/>
    <n v="1.7536758119621232"/>
    <n v="3.5265922052632308"/>
  </r>
  <r>
    <x v="5"/>
    <x v="0"/>
    <x v="1"/>
    <x v="4"/>
    <s v="U8KL 75U8KL"/>
    <s v="Open Cell"/>
    <n v="75"/>
    <s v="3840 x 2160"/>
    <m/>
    <s v="POB"/>
    <s v="PCB"/>
    <n v="8000"/>
    <n v="2000"/>
    <n v="2.0846093309999998"/>
    <n v="156.345699825"/>
    <n v="3.2325647191402003"/>
    <n v="4.8826697015536364"/>
  </r>
  <r>
    <x v="5"/>
    <x v="0"/>
    <x v="1"/>
    <x v="4"/>
    <s v="U8KL 85 U8KL"/>
    <s v="Open Cell"/>
    <n v="85"/>
    <s v="3840 x 2160"/>
    <m/>
    <s v="POB"/>
    <s v="PCB"/>
    <n v="9600"/>
    <n v="2400"/>
    <n v="2.0204675050000001"/>
    <n v="171.73973792500001"/>
    <n v="4.0242944156470095"/>
    <n v="4.7324337097276343"/>
  </r>
  <r>
    <x v="5"/>
    <x v="0"/>
    <x v="1"/>
    <x v="4"/>
    <s v="UX RGB"/>
    <m/>
    <n v="116"/>
    <s v="3840 x 2160"/>
    <m/>
    <s v="RGB COB"/>
    <s v="PCB"/>
    <n v="160000"/>
    <n v="40000"/>
    <n v="1.6879427999999998E-2"/>
    <n v="1.9580136479999999"/>
    <n v="6.2614328635727065E-2"/>
    <n v="3.9535787569184633E-2"/>
  </r>
  <r>
    <x v="5"/>
    <x v="0"/>
    <x v="1"/>
    <x v="14"/>
    <s v="XLED FV1 65"/>
    <s v="Open Cell"/>
    <n v="43"/>
    <s v="3840 x 2160"/>
    <m/>
    <s v="POB"/>
    <s v="PCB"/>
    <n v="4000"/>
    <n v="500"/>
    <n v="1.4532132E-2"/>
    <n v="0.624881676"/>
    <n v="7.4074080583082704E-3"/>
    <n v="3.4037840836748157E-2"/>
  </r>
  <r>
    <x v="5"/>
    <x v="0"/>
    <x v="1"/>
    <x v="14"/>
    <s v="XLED FV1 75"/>
    <s v="Open Cell"/>
    <n v="50"/>
    <s v="3840 x 2160"/>
    <m/>
    <s v="POB"/>
    <s v="PCB"/>
    <n v="5929.950586864823"/>
    <n v="494.16254890540188"/>
    <n v="3.7965407E-2"/>
    <n v="1.89827035"/>
    <n v="2.6165443064816617E-2"/>
    <n v="8.8924356093680157E-2"/>
  </r>
  <r>
    <x v="5"/>
    <x v="0"/>
    <x v="1"/>
    <x v="14"/>
    <s v="XLED EP1 55"/>
    <s v="Open Cell"/>
    <n v="55"/>
    <s v="3840 x 2160"/>
    <m/>
    <s v="COB"/>
    <s v="PCB"/>
    <n v="8000"/>
    <n v="2000"/>
    <n v="4.3084738999999997E-2"/>
    <n v="2.3696606449999997"/>
    <n v="3.5929309415095971E-2"/>
    <n v="0.1009150954983643"/>
  </r>
  <r>
    <x v="5"/>
    <x v="0"/>
    <x v="1"/>
    <x v="14"/>
    <s v="XLED EP1 65"/>
    <s v="Open Cell"/>
    <n v="65"/>
    <s v="3840 x 2160"/>
    <m/>
    <s v="COB"/>
    <s v="PCB"/>
    <n v="8000"/>
    <n v="2000"/>
    <n v="2.0128718E-2"/>
    <n v="1.3083666700000001"/>
    <n v="2.3444601394804133E-2"/>
    <n v="4.7146426933899838E-2"/>
  </r>
  <r>
    <x v="5"/>
    <x v="0"/>
    <x v="1"/>
    <x v="14"/>
    <s v="XLED EP1 70"/>
    <s v="Open Cell"/>
    <n v="70"/>
    <s v="3840 x 2160"/>
    <m/>
    <s v="COB"/>
    <s v="PCB"/>
    <n v="8000"/>
    <n v="2000"/>
    <n v="1.8145380000000001E-3"/>
    <n v="0.12701766"/>
    <n v="2.4511064461069671E-3"/>
    <n v="4.2500959691414396E-3"/>
  </r>
  <r>
    <x v="5"/>
    <x v="0"/>
    <x v="1"/>
    <x v="14"/>
    <s v="XLED EP1 75"/>
    <s v="Open Cell"/>
    <n v="75"/>
    <s v="3840 x 2160"/>
    <m/>
    <s v="COB"/>
    <s v="PCB"/>
    <n v="8000"/>
    <n v="2000"/>
    <n v="3.207091E-3"/>
    <n v="0.240531825"/>
    <n v="4.9731760591798218E-3"/>
    <n v="7.5117988886260791E-3"/>
  </r>
  <r>
    <x v="5"/>
    <x v="0"/>
    <x v="1"/>
    <x v="8"/>
    <s v="5 SE"/>
    <m/>
    <n v="65"/>
    <s v="3840 x 2160"/>
    <n v="1000000"/>
    <s v="COB"/>
    <s v="PCB"/>
    <n v="37440"/>
    <n v="2340"/>
    <n v="9.8744700000000002E-4"/>
    <n v="6.4184055000000004E-2"/>
    <n v="1.1501130530764628E-3"/>
    <n v="2.3128446549153599E-3"/>
  </r>
  <r>
    <x v="5"/>
    <x v="0"/>
    <x v="1"/>
    <x v="8"/>
    <s v="S6 Pro"/>
    <s v="BOE"/>
    <n v="65"/>
    <s v="3840 x 2160"/>
    <n v="1000000"/>
    <s v="POB"/>
    <s v="PCB"/>
    <n v="3696"/>
    <n v="231"/>
    <n v="7.1646841000000003E-2"/>
    <n v="4.6570446649999999"/>
    <n v="8.3449508728867389E-2"/>
    <n v="0.16781458979410607"/>
  </r>
  <r>
    <x v="5"/>
    <x v="0"/>
    <x v="1"/>
    <x v="8"/>
    <s v="S6 Pro"/>
    <s v="BOE"/>
    <n v="75"/>
    <s v="3840 x 2160"/>
    <n v="1000000"/>
    <s v="POB"/>
    <s v="PCB"/>
    <n v="4992"/>
    <n v="312"/>
    <n v="3.1598289000000002E-2"/>
    <n v="2.3698716750000002"/>
    <n v="4.8998876042446293E-2"/>
    <n v="7.401099382358832E-2"/>
  </r>
  <r>
    <x v="5"/>
    <x v="0"/>
    <x v="1"/>
    <x v="8"/>
    <s v="S6 Pro"/>
    <s v="BOE"/>
    <n v="98"/>
    <s v="3840 x 2160"/>
    <n v="1000000"/>
    <s v="POB"/>
    <s v="PCB"/>
    <n v="16080"/>
    <n v="1005"/>
    <n v="1.2722868999999999E-2"/>
    <n v="1.2468411619999999"/>
    <n v="3.3685052718099052E-2"/>
    <n v="2.9800100219898717E-2"/>
  </r>
  <r>
    <x v="5"/>
    <x v="0"/>
    <x v="1"/>
    <x v="33"/>
    <s v="M80F"/>
    <m/>
    <n v="65"/>
    <s v="3840 x 2160"/>
    <m/>
    <s v="POB"/>
    <s v="PCB"/>
    <n v="4000"/>
    <n v="1000"/>
    <n v="2.2038202999999999E-2"/>
    <n v="1.4324831949999999"/>
    <n v="2.5668643417468346E-2"/>
    <n v="5.1618912217556635E-2"/>
  </r>
  <r>
    <x v="5"/>
    <x v="0"/>
    <x v="1"/>
    <x v="33"/>
    <s v="M80F"/>
    <m/>
    <n v="100"/>
    <s v="3840 x 2160"/>
    <m/>
    <s v="COB"/>
    <s v="PCB"/>
    <n v="17472"/>
    <n v="1092"/>
    <n v="1.8547536999999999E-2"/>
    <n v="1.8547536999999998"/>
    <n v="5.1131233584940053E-2"/>
    <n v="4.3442910669934554E-2"/>
  </r>
  <r>
    <x v="5"/>
    <x v="0"/>
    <x v="1"/>
    <x v="33"/>
    <m/>
    <m/>
    <n v="75"/>
    <s v="3840 x 2160"/>
    <m/>
    <s v="POB"/>
    <s v="PCB"/>
    <n v="4096"/>
    <n v="1024"/>
    <n v="3.2986452999999999E-2"/>
    <n v="2.4739839749999999"/>
    <n v="5.1151476006405933E-2"/>
    <n v="7.726241662151663E-2"/>
  </r>
  <r>
    <x v="5"/>
    <x v="0"/>
    <x v="1"/>
    <x v="33"/>
    <m/>
    <m/>
    <n v="85"/>
    <s v="3840 x 2160"/>
    <m/>
    <s v="POB"/>
    <s v="PCB"/>
    <n v="9600"/>
    <n v="2400"/>
    <n v="5.8335301999999999E-2"/>
    <n v="4.9585006700000003"/>
    <n v="0.11619015376032084"/>
    <n v="0.13663567910335775"/>
  </r>
  <r>
    <x v="5"/>
    <x v="0"/>
    <x v="1"/>
    <x v="21"/>
    <m/>
    <m/>
    <n v="55"/>
    <s v="3840 x 2160"/>
    <m/>
    <s v="POB"/>
    <s v="PCB"/>
    <n v="6528"/>
    <n v="408"/>
    <n v="0.43562494699999998"/>
    <n v="23.959372084999998"/>
    <n v="0.36327720378433265"/>
    <n v="1.0203411729609153"/>
  </r>
  <r>
    <x v="5"/>
    <x v="0"/>
    <x v="1"/>
    <x v="21"/>
    <m/>
    <m/>
    <n v="65"/>
    <s v="3840 x 2160"/>
    <m/>
    <s v="COB"/>
    <s v="PCB"/>
    <n v="8512"/>
    <n v="532"/>
    <n v="1.557679423"/>
    <n v="101.24916249499999"/>
    <n v="1.8142821203577641"/>
    <n v="3.64846976856195"/>
  </r>
  <r>
    <x v="5"/>
    <x v="0"/>
    <x v="1"/>
    <x v="21"/>
    <m/>
    <m/>
    <n v="75"/>
    <s v="3840 x 2160"/>
    <m/>
    <s v="COB"/>
    <s v="PCB"/>
    <n v="16384"/>
    <n v="1024"/>
    <n v="3.7712692720000001"/>
    <n v="282.84519540000002"/>
    <n v="5.8480367586173632"/>
    <n v="8.8332436859818699"/>
  </r>
  <r>
    <x v="5"/>
    <x v="0"/>
    <x v="1"/>
    <x v="21"/>
    <m/>
    <m/>
    <n v="100"/>
    <s v="3840 x 2160"/>
    <m/>
    <s v="COB"/>
    <s v="PCB"/>
    <n v="17472"/>
    <n v="1092"/>
    <n v="0.20736377"/>
    <n v="20.736377000000001"/>
    <n v="0.57165354952109193"/>
    <n v="0.48569714330753755"/>
  </r>
  <r>
    <x v="5"/>
    <x v="0"/>
    <x v="1"/>
    <x v="21"/>
    <m/>
    <m/>
    <n v="85"/>
    <s v="3840 x 2160"/>
    <m/>
    <s v="COB"/>
    <s v="PCB"/>
    <n v="14400"/>
    <n v="900"/>
    <n v="2.2673291359999999"/>
    <n v="192.72297655999998"/>
    <n v="4.5159845223239845"/>
    <n v="5.3106445947290952"/>
  </r>
  <r>
    <x v="5"/>
    <x v="0"/>
    <x v="1"/>
    <x v="17"/>
    <m/>
    <s v="Open Cell"/>
    <n v="55"/>
    <s v="3840 x 2160"/>
    <n v="1000000"/>
    <s v="POB"/>
    <s v="PCB"/>
    <n v="6804.6390532544374"/>
    <n v="567.05325443786978"/>
    <n v="8.0759821999999995E-2"/>
    <n v="4.4417902099999997"/>
    <n v="6.7347387968303002E-2"/>
    <n v="0.18915944110885533"/>
  </r>
  <r>
    <x v="5"/>
    <x v="0"/>
    <x v="1"/>
    <x v="17"/>
    <m/>
    <s v="Open Cell"/>
    <n v="65"/>
    <s v="3840 x 2160"/>
    <n v="1000000"/>
    <s v="POB"/>
    <s v="PCB"/>
    <n v="9504"/>
    <n v="792"/>
    <n v="0.15540889199999999"/>
    <n v="10.10157798"/>
    <n v="0.18101001395857225"/>
    <n v="0.36400599241125692"/>
  </r>
  <r>
    <x v="5"/>
    <x v="0"/>
    <x v="1"/>
    <x v="17"/>
    <m/>
    <s v="Open Cell"/>
    <n v="75"/>
    <s v="3840 x 2160"/>
    <n v="1000000"/>
    <s v="COB"/>
    <s v="PCB"/>
    <n v="13685.759999999997"/>
    <n v="1140.4799999999998"/>
    <n v="0.32485471500000002"/>
    <n v="24.364103625000002"/>
    <n v="0.50374613359885467"/>
    <n v="0.76088994266203913"/>
  </r>
  <r>
    <x v="5"/>
    <x v="0"/>
    <x v="1"/>
    <x v="17"/>
    <m/>
    <s v="Open Cell"/>
    <n v="85"/>
    <s v="3840 x 2160"/>
    <n v="1000000"/>
    <s v="COB"/>
    <s v="PCB"/>
    <n v="17578.598399999999"/>
    <n v="1464.8832"/>
    <n v="0.46361981600000002"/>
    <n v="39.407684360000005"/>
    <n v="0.92342125369251815"/>
    <n v="1.0859120675321741"/>
  </r>
  <r>
    <x v="5"/>
    <x v="0"/>
    <x v="1"/>
    <x v="17"/>
    <m/>
    <s v="Open Cell"/>
    <n v="100"/>
    <s v="3840 x 2160"/>
    <n v="1000000"/>
    <s v="COB"/>
    <s v="PCB"/>
    <n v="20000"/>
    <n v="2000"/>
    <n v="0.116046066"/>
    <n v="11.6046066"/>
    <n v="0.31991193802494478"/>
    <n v="0.27180853602477406"/>
  </r>
  <r>
    <x v="5"/>
    <x v="1"/>
    <x v="2"/>
    <x v="3"/>
    <s v="Creator Z16"/>
    <s v="AUO"/>
    <n v="16"/>
    <s v="2560 x 1600"/>
    <n v="1000000"/>
    <s v="COB"/>
    <s v="FPC"/>
    <n v="4000"/>
    <n v="1152"/>
    <n v="0.184618741"/>
    <n v="2.953899856"/>
    <n v="1.3704183594405105E-2"/>
    <n v="0.43242267009677804"/>
  </r>
  <r>
    <x v="5"/>
    <x v="1"/>
    <x v="2"/>
    <x v="3"/>
    <s v="Creator 17&quot;"/>
    <s v="AUO"/>
    <n v="17.3"/>
    <s v="3840 x 2160"/>
    <n v="1000000"/>
    <s v="COB"/>
    <s v="FPC"/>
    <n v="10000"/>
    <n v="240"/>
    <n v="6.5935265000000007E-2"/>
    <n v="1.1406800845000002"/>
    <n v="5.4401388784951609E-3"/>
    <n v="0.1544366687282232"/>
  </r>
  <r>
    <x v="5"/>
    <x v="1"/>
    <x v="2"/>
    <x v="3"/>
    <s v="Titan GT77 HX 13V"/>
    <s v="AUO"/>
    <n v="17.3"/>
    <s v="3840 x 2160"/>
    <n v="1000000"/>
    <s v="COB"/>
    <s v="FPC"/>
    <n v="4032"/>
    <n v="1008"/>
    <n v="7.9755296000000003E-2"/>
    <n v="1.3797666208000001"/>
    <n v="6.5803919425437901E-3"/>
    <n v="0.18680659321947649"/>
  </r>
  <r>
    <x v="5"/>
    <x v="1"/>
    <x v="2"/>
    <x v="3"/>
    <s v="Titan 18X / Raider 18HX / Stealth 18 AI Studio"/>
    <m/>
    <n v="18"/>
    <s v="3840 x 2400"/>
    <n v="1000000"/>
    <s v="COB"/>
    <s v="FPC"/>
    <n v="4000"/>
    <n v="1000"/>
    <n v="0.184618741"/>
    <n v="3.323137338"/>
    <n v="1.734435736166896E-2"/>
    <n v="0.43242267009677804"/>
  </r>
  <r>
    <x v="5"/>
    <x v="1"/>
    <x v="2"/>
    <x v="3"/>
    <s v="Stealth A16 AI+ / Creeatir A16 AI+"/>
    <s v="AUO"/>
    <n v="16"/>
    <s v="3840 x 2400"/>
    <m/>
    <s v="COB"/>
    <s v="FPC"/>
    <n v="4000"/>
    <n v="1000"/>
    <n v="7.9122317999999997E-2"/>
    <n v="1.265957088"/>
    <n v="5.8732215722720358E-3"/>
    <n v="0.18532400247386782"/>
  </r>
  <r>
    <x v="5"/>
    <x v="1"/>
    <x v="2"/>
    <x v="0"/>
    <s v="Macbook"/>
    <s v="LGD/Sharp"/>
    <n v="14.2"/>
    <s v="3024 x 1964"/>
    <n v="1000000"/>
    <s v="COB"/>
    <s v="FPC"/>
    <n v="10384"/>
    <n v="2596"/>
    <n v="13.008763996000001"/>
    <n v="184.72444874320001"/>
    <n v="0.77303212245782904"/>
    <n v="30.469736882287332"/>
  </r>
  <r>
    <x v="5"/>
    <x v="1"/>
    <x v="2"/>
    <x v="0"/>
    <s v="Macbook Pro"/>
    <s v="LGD/Sharp"/>
    <n v="16.2"/>
    <s v="3456 x 2234"/>
    <n v="1000000"/>
    <s v="COB"/>
    <s v="FPC"/>
    <n v="10384"/>
    <n v="2596"/>
    <n v="7.5313896820000004"/>
    <n v="122.0085128484"/>
    <n v="0.58136941660393526"/>
    <n v="17.64037398472869"/>
  </r>
  <r>
    <x v="5"/>
    <x v="1"/>
    <x v="2"/>
    <x v="13"/>
    <s v="AERO 16"/>
    <s v="AUO"/>
    <n v="16"/>
    <s v="2560 x 1600"/>
    <n v="1000000"/>
    <s v="COB"/>
    <s v="FPC"/>
    <n v="4000"/>
    <n v="1152"/>
    <n v="0.10549642400000001"/>
    <n v="1.6879427840000001"/>
    <n v="7.830962096362715E-3"/>
    <n v="0.24709866996515711"/>
  </r>
  <r>
    <x v="5"/>
    <x v="1"/>
    <x v="2"/>
    <x v="13"/>
    <s v="AERO 17"/>
    <s v="AUO"/>
    <n v="17.3"/>
    <s v="3840 x 2160"/>
    <n v="1000000"/>
    <s v="COB"/>
    <s v="FPC"/>
    <n v="4000"/>
    <n v="1152"/>
    <n v="0.13187053000000001"/>
    <n v="2.2813601690000005"/>
    <n v="1.0880277756990322E-2"/>
    <n v="0.30887333745644641"/>
  </r>
  <r>
    <x v="5"/>
    <x v="1"/>
    <x v="2"/>
    <x v="7"/>
    <s v="PREDATOR HELIOS 500"/>
    <s v="AUO"/>
    <n v="17.3"/>
    <s v="3840 x 2160"/>
    <n v="1000000"/>
    <s v="COB"/>
    <s v="FPC"/>
    <n v="4000"/>
    <n v="1152"/>
    <n v="0.13187053000000001"/>
    <n v="2.2813601690000005"/>
    <n v="1.0880277756990322E-2"/>
    <n v="0.30887333745644641"/>
  </r>
  <r>
    <x v="5"/>
    <x v="1"/>
    <x v="2"/>
    <x v="7"/>
    <s v="PREDATOR HELIOS 500"/>
    <s v="AUO"/>
    <n v="16"/>
    <s v="2560 x 1600"/>
    <n v="1000000"/>
    <s v="COB"/>
    <s v="FPC"/>
    <n v="4000"/>
    <n v="1152"/>
    <n v="0.23736695299999999"/>
    <n v="3.7978712479999999"/>
    <n v="1.7619664642586463E-2"/>
    <n v="0.55597200507935662"/>
  </r>
  <r>
    <x v="5"/>
    <x v="1"/>
    <x v="2"/>
    <x v="7"/>
    <s v="PREDATOR HELIOS 500"/>
    <s v="AUO"/>
    <n v="18"/>
    <s v="2560 x 1600"/>
    <n v="1000000"/>
    <s v="COB"/>
    <s v="FPC"/>
    <n v="4000"/>
    <n v="1152"/>
    <n v="0.15824463499999999"/>
    <n v="2.8484034299999998"/>
    <n v="1.4866592010866696E-2"/>
    <n v="0.37064800260548875"/>
  </r>
  <r>
    <x v="5"/>
    <x v="1"/>
    <x v="2"/>
    <x v="7"/>
    <s v="Predator Triton 17 X (PTX17-71) "/>
    <s v="AUO"/>
    <n v="17"/>
    <s v="2560 x 1600"/>
    <n v="1000000"/>
    <s v="COB"/>
    <s v="FPC"/>
    <n v="4000"/>
    <n v="1152"/>
    <n v="0.15824463499999999"/>
    <n v="2.6901587949999999"/>
    <n v="1.3260632997347142E-2"/>
    <n v="0.37064800260548875"/>
  </r>
  <r>
    <x v="5"/>
    <x v="1"/>
    <x v="2"/>
    <x v="7"/>
    <s v="Predator Triton 14 (PT14-51)"/>
    <s v="AUO"/>
    <n v="14"/>
    <s v="2560 x 1600"/>
    <n v="1000000"/>
    <s v="COB"/>
    <s v="FPC"/>
    <n v="4000"/>
    <n v="1152"/>
    <n v="0.15824463499999999"/>
    <n v="2.21542489"/>
    <n v="8.993370475709481E-3"/>
    <n v="0.37064800260548875"/>
  </r>
  <r>
    <x v="5"/>
    <x v="1"/>
    <x v="2"/>
    <x v="2"/>
    <s v="ROG Flow X16"/>
    <s v="AUO"/>
    <n v="16.2"/>
    <s v="2560 x 1600"/>
    <n v="1000000"/>
    <s v="COB"/>
    <s v="FPC"/>
    <n v="4000"/>
    <n v="512"/>
    <n v="0.21099284700000001"/>
    <n v="3.4180841214000002"/>
    <n v="1.605591939710169E-2"/>
    <n v="0.49419733758806733"/>
  </r>
  <r>
    <x v="5"/>
    <x v="1"/>
    <x v="2"/>
    <x v="2"/>
    <s v="ROG Zephyrus Duo 16"/>
    <s v="AUO"/>
    <n v="16.2"/>
    <s v="3456 x 2234"/>
    <n v="1000000"/>
    <s v="COB"/>
    <s v="FPC"/>
    <n v="4000"/>
    <n v="512"/>
    <n v="0.13187053000000001"/>
    <n v="2.1363025860000002"/>
    <n v="1.0179461736866713E-2"/>
    <n v="0.30887333745644641"/>
  </r>
  <r>
    <x v="5"/>
    <x v="1"/>
    <x v="2"/>
    <x v="2"/>
    <s v="Strix Scar 18"/>
    <s v="AUO"/>
    <n v="18"/>
    <s v="2560 x 1600"/>
    <n v="1000000"/>
    <s v="COB"/>
    <s v="FPC"/>
    <n v="9216"/>
    <n v="2304"/>
    <n v="0.30382969999999998"/>
    <n v="5.4689345999999999"/>
    <n v="2.8543856736021569E-2"/>
    <n v="0.71164416687633592"/>
  </r>
  <r>
    <x v="5"/>
    <x v="1"/>
    <x v="2"/>
    <x v="22"/>
    <s v="Legion 7i &amp; 7"/>
    <m/>
    <n v="16.2"/>
    <s v="2560 x 1600"/>
    <n v="1000000"/>
    <s v="COB"/>
    <s v="FPC"/>
    <n v="4000"/>
    <n v="512"/>
    <n v="0.50110801199999999"/>
    <n v="8.1179497943999994"/>
    <n v="3.8132808596652884E-2"/>
    <n v="1.1737186776500024"/>
  </r>
  <r>
    <x v="5"/>
    <x v="1"/>
    <x v="2"/>
    <x v="22"/>
    <s v="Slim Pro 9i"/>
    <s v="CSOT"/>
    <n v="16"/>
    <s v="3200 x 2000"/>
    <n v="1000000"/>
    <s v="COB"/>
    <s v="FPC"/>
    <n v="4000"/>
    <n v="1000"/>
    <n v="0.184618741"/>
    <n v="2.953899856"/>
    <n v="1.3704183594405105E-2"/>
    <n v="0.43242267009677804"/>
  </r>
  <r>
    <x v="5"/>
    <x v="1"/>
    <x v="2"/>
    <x v="22"/>
    <s v="Slim Pro 9i"/>
    <s v="CSOT"/>
    <n v="14.5"/>
    <s v="3072 x 1920"/>
    <n v="1000000"/>
    <s v="COB"/>
    <s v="FPC"/>
    <n v="4000"/>
    <n v="1000"/>
    <n v="0.31648927100000002"/>
    <n v="4.5890944295000002"/>
    <n v="1.9294450494820304E-2"/>
    <n v="0.74129600755322445"/>
  </r>
  <r>
    <x v="5"/>
    <x v="1"/>
    <x v="2"/>
    <x v="22"/>
    <s v="Yoga Pro 9i"/>
    <s v="CSOT"/>
    <n v="16"/>
    <s v="3200 x 2000"/>
    <n v="1000000"/>
    <s v="COB"/>
    <s v="FPC"/>
    <n v="6144"/>
    <n v="1536"/>
    <n v="0.32408501299999998"/>
    <n v="5.1853602079999996"/>
    <n v="2.4056715446603361E-2"/>
    <n v="0.75908711055400935"/>
  </r>
  <r>
    <x v="5"/>
    <x v="1"/>
    <x v="2"/>
    <x v="24"/>
    <s v="911Zero"/>
    <s v="BOE"/>
    <n v="15.6"/>
    <s v="3840 x 2160"/>
    <n v="1000000"/>
    <s v="COB"/>
    <s v="FPC"/>
    <n v="10000"/>
    <n v="1152"/>
    <n v="0.39561158899999999"/>
    <n v="6.1715407883999998"/>
    <n v="2.6541057719083567E-2"/>
    <n v="0.92662001002709216"/>
  </r>
  <r>
    <x v="5"/>
    <x v="1"/>
    <x v="2"/>
    <x v="28"/>
    <s v="Blade 16"/>
    <s v="BOE"/>
    <n v="16"/>
    <s v="3840 x 2400"/>
    <n v="1000000"/>
    <s v="COB"/>
    <s v="FPC"/>
    <n v="10000"/>
    <n v="2596"/>
    <n v="0.527482118"/>
    <n v="8.439713888"/>
    <n v="3.915481033335428E-2"/>
    <n v="1.2354933451412917"/>
  </r>
  <r>
    <x v="5"/>
    <x v="1"/>
    <x v="2"/>
    <x v="28"/>
    <s v="Blade 18"/>
    <s v="BOE"/>
    <n v="18"/>
    <s v="2560 x 1600"/>
    <n v="1000000"/>
    <s v="COB"/>
    <s v="FPC"/>
    <n v="8000"/>
    <n v="2000"/>
    <n v="0.15824463499999999"/>
    <n v="2.8484034299999998"/>
    <n v="1.4866592010866696E-2"/>
    <n v="0.37064800260548875"/>
  </r>
  <r>
    <x v="5"/>
    <x v="1"/>
    <x v="2"/>
    <x v="30"/>
    <s v="OMEN Transcend 16"/>
    <s v="AUO"/>
    <n v="16.100000000000001"/>
    <s v="2560 x 1440"/>
    <n v="1000000"/>
    <s v="COB"/>
    <s v="FPC"/>
    <n v="4000"/>
    <n v="1000"/>
    <n v="0.21099284700000001"/>
    <n v="3.3969848367000006"/>
    <n v="1.5077158790592493E-2"/>
    <n v="0.49419733758806733"/>
  </r>
  <r>
    <x v="5"/>
    <x v="1"/>
    <x v="2"/>
    <x v="34"/>
    <s v="Yosemite 16 Ultra"/>
    <m/>
    <n v="16"/>
    <s v="2560 x 1600"/>
    <n v="1000000"/>
    <s v="COB"/>
    <s v="FPC"/>
    <n v="4000"/>
    <n v="1000"/>
    <n v="2.6374106000000001E-2"/>
    <n v="0.42198569600000002"/>
    <n v="1.9577405240906788E-3"/>
    <n v="6.1774667491289278E-2"/>
  </r>
  <r>
    <x v="5"/>
    <x v="1"/>
    <x v="0"/>
    <x v="0"/>
    <s v="XDR"/>
    <s v="LGD"/>
    <n v="31.5"/>
    <s v="6016 x 3384"/>
    <n v="1000000"/>
    <s v="POB"/>
    <s v="PCB"/>
    <n v="576"/>
    <n v="576"/>
    <n v="1.139361E-3"/>
    <n v="3.5889871499999997E-2"/>
    <n v="3.1166101566207664E-4"/>
    <n v="2.6686647474436797E-3"/>
  </r>
  <r>
    <x v="5"/>
    <x v="1"/>
    <x v="0"/>
    <x v="2"/>
    <s v="PA32UCX"/>
    <s v="AUO"/>
    <n v="31.5"/>
    <s v="3840 x 2160"/>
    <n v="1000000"/>
    <s v="POB"/>
    <s v="PCB"/>
    <n v="5000"/>
    <n v="1152"/>
    <n v="9.8902897000000004E-2"/>
    <n v="3.1154412555"/>
    <n v="2.7053916476816174E-2"/>
    <n v="0.23165500192121136"/>
  </r>
  <r>
    <x v="5"/>
    <x v="1"/>
    <x v="0"/>
    <x v="2"/>
    <s v="PG32UQX"/>
    <s v="AUO"/>
    <n v="31.5"/>
    <s v="3840 x 2160"/>
    <n v="1000000"/>
    <s v="POB"/>
    <s v="PCB"/>
    <n v="4608"/>
    <n v="576"/>
    <n v="9.114891E-2"/>
    <n v="2.8711906649999999"/>
    <n v="2.4932889459171603E-2"/>
    <n v="0.21349325006290079"/>
  </r>
  <r>
    <x v="5"/>
    <x v="1"/>
    <x v="0"/>
    <x v="2"/>
    <s v="PG32UQXE"/>
    <s v="AUO"/>
    <n v="31.5"/>
    <s v="3840 x 2160"/>
    <n v="1000000"/>
    <s v="POB"/>
    <s v="PCB"/>
    <n v="4608"/>
    <n v="576"/>
    <n v="0.12153187999999999"/>
    <n v="3.8282542199999998"/>
    <n v="3.32438526122288E-2"/>
    <n v="0.28465766675053439"/>
  </r>
  <r>
    <x v="5"/>
    <x v="1"/>
    <x v="0"/>
    <x v="2"/>
    <s v="PA27UCX-K"/>
    <s v="AUO"/>
    <n v="27"/>
    <s v="3440 x 1440"/>
    <n v="1000000"/>
    <s v="POB"/>
    <s v="PCB"/>
    <n v="2304"/>
    <n v="576"/>
    <n v="4.5574455E-2"/>
    <n v="1.230510285"/>
    <n v="7.6348002629105377E-3"/>
    <n v="0.1067466250314504"/>
  </r>
  <r>
    <x v="5"/>
    <x v="1"/>
    <x v="0"/>
    <x v="7"/>
    <s v="X32 (Predator)"/>
    <s v="AUO"/>
    <n v="31.5"/>
    <s v="3840 x 2160"/>
    <n v="1000000"/>
    <s v="POB"/>
    <s v="PCB"/>
    <n v="2304"/>
    <n v="1152"/>
    <n v="4.5574455E-2"/>
    <n v="1.4355953324999999"/>
    <n v="1.2466444729585802E-2"/>
    <n v="0.1067466250314504"/>
  </r>
  <r>
    <x v="5"/>
    <x v="1"/>
    <x v="0"/>
    <x v="7"/>
    <s v="X27S"/>
    <s v="AUO"/>
    <n v="27"/>
    <s v="3840 x 2160"/>
    <n v="1000000"/>
    <s v="POB"/>
    <s v="PCB"/>
    <n v="2304"/>
    <n v="512"/>
    <n v="4.5574455E-2"/>
    <n v="1.230510285"/>
    <n v="9.1590206176548738E-3"/>
    <n v="0.1067466250314504"/>
  </r>
  <r>
    <x v="5"/>
    <x v="1"/>
    <x v="0"/>
    <x v="7"/>
    <s v="Predator X32"/>
    <s v="AUO"/>
    <n v="31.5"/>
    <s v="3840 x 2160"/>
    <n v="1000000"/>
    <s v="POB"/>
    <s v="PCB"/>
    <n v="2304"/>
    <n v="576"/>
    <n v="3.0382969999999999E-2"/>
    <n v="0.95706355499999995"/>
    <n v="8.3109631530571999E-3"/>
    <n v="7.1164416687633597E-2"/>
  </r>
  <r>
    <x v="5"/>
    <x v="1"/>
    <x v="0"/>
    <x v="7"/>
    <s v="X32 S/FP"/>
    <s v="AUO"/>
    <n v="31.5"/>
    <s v="3840 x 2160"/>
    <n v="1000000"/>
    <s v="POB"/>
    <s v="PCB"/>
    <n v="2304"/>
    <n v="576"/>
    <n v="4.5574455E-2"/>
    <n v="1.4355953324999999"/>
    <n v="1.2466444729585802E-2"/>
    <n v="0.1067466250314504"/>
  </r>
  <r>
    <x v="5"/>
    <x v="1"/>
    <x v="0"/>
    <x v="7"/>
    <s v="Predator X32Q FS"/>
    <s v="AUO"/>
    <n v="31.5"/>
    <s v="3440 x 1440"/>
    <n v="1000000"/>
    <s v="POB"/>
    <s v="PCB"/>
    <n v="2304"/>
    <n v="1152"/>
    <n v="4.5574455E-2"/>
    <n v="1.4355953324999999"/>
    <n v="1.0391811468961565E-2"/>
    <n v="0.1067466250314504"/>
  </r>
  <r>
    <x v="5"/>
    <x v="1"/>
    <x v="0"/>
    <x v="7"/>
    <s v="Predator X34 V3"/>
    <s v="AUO"/>
    <n v="34"/>
    <s v="3440 x 1440"/>
    <n v="1000000"/>
    <s v="POB"/>
    <s v="PCB"/>
    <n v="9216"/>
    <n v="2304"/>
    <n v="6.0765939999999997E-2"/>
    <n v="2.0660419599999997"/>
    <n v="1.6142348612573538E-2"/>
    <n v="0.14232883337526719"/>
  </r>
  <r>
    <x v="5"/>
    <x v="1"/>
    <x v="0"/>
    <x v="7"/>
    <s v="Predator Z57"/>
    <s v="AUO"/>
    <n v="57"/>
    <s v="7680 x 2160"/>
    <n v="1000000"/>
    <s v="POB"/>
    <s v="PCB"/>
    <n v="9216"/>
    <n v="2304"/>
    <n v="3.6459564E-2"/>
    <n v="2.0781951479999998"/>
    <n v="1.9918600682098907E-2"/>
    <n v="8.5397300025160314E-2"/>
  </r>
  <r>
    <x v="5"/>
    <x v="1"/>
    <x v="0"/>
    <x v="18"/>
    <s v="EX321UX"/>
    <s v="AUO"/>
    <n v="32"/>
    <s v="3840 x 2160"/>
    <n v="1000000"/>
    <s v="POB"/>
    <s v="PCB"/>
    <n v="4608"/>
    <n v="1152"/>
    <n v="6.0765939999999997E-2"/>
    <n v="1.9445100799999999"/>
    <n v="1.7153794444405283E-2"/>
    <n v="0.14232883337526719"/>
  </r>
  <r>
    <x v="5"/>
    <x v="1"/>
    <x v="0"/>
    <x v="11"/>
    <s v="UltraSharp UP3221Q"/>
    <s v="LGD"/>
    <n v="31.5"/>
    <s v="3840 x 2160"/>
    <n v="1000000"/>
    <s v="POB"/>
    <s v="PCB"/>
    <n v="5000"/>
    <n v="1152"/>
    <n v="9.8902897000000004E-2"/>
    <n v="3.1154412555"/>
    <n v="2.7053916476816174E-2"/>
    <n v="0.23165500192121136"/>
  </r>
  <r>
    <x v="5"/>
    <x v="1"/>
    <x v="0"/>
    <x v="10"/>
    <s v="AG274QXM"/>
    <s v="LGD"/>
    <n v="27"/>
    <s v="3840 x 2160"/>
    <n v="80000000"/>
    <s v="POB"/>
    <s v="PCB"/>
    <n v="2304"/>
    <n v="576"/>
    <n v="0.106340395"/>
    <n v="2.8711906650000003"/>
    <n v="2.1371048107861373E-2"/>
    <n v="0.24907545840671758"/>
  </r>
  <r>
    <x v="5"/>
    <x v="1"/>
    <x v="0"/>
    <x v="10"/>
    <s v="AG274QGM"/>
    <s v="LGD"/>
    <n v="27"/>
    <s v="2560 x 1440"/>
    <n v="1000000"/>
    <s v="POB"/>
    <s v="PCB"/>
    <n v="2304"/>
    <n v="576"/>
    <n v="4.5574455E-2"/>
    <n v="1.230510285"/>
    <n v="9.1590206176548738E-3"/>
    <n v="0.1067466250314504"/>
  </r>
  <r>
    <x v="5"/>
    <x v="1"/>
    <x v="0"/>
    <x v="10"/>
    <s v="AG274QZM"/>
    <s v="LGD"/>
    <n v="27"/>
    <s v="2560 x 1440"/>
    <n v="1000000"/>
    <s v="POB"/>
    <s v="PCB"/>
    <n v="2304"/>
    <n v="576"/>
    <n v="9.114891E-2"/>
    <n v="2.4610205700000001"/>
    <n v="1.8318041235309748E-2"/>
    <n v="0.21349325006290079"/>
  </r>
  <r>
    <x v="5"/>
    <x v="1"/>
    <x v="0"/>
    <x v="10"/>
    <s v="AG3444UXM"/>
    <s v="BOE"/>
    <n v="34"/>
    <s v="3440 x 1440"/>
    <n v="1000000"/>
    <s v="POB"/>
    <s v="PCB"/>
    <n v="4608"/>
    <n v="1152"/>
    <n v="0.18229782"/>
    <n v="6.1981258800000001"/>
    <n v="4.842704583772061E-2"/>
    <n v="0.42698650012580158"/>
  </r>
  <r>
    <x v="5"/>
    <x v="1"/>
    <x v="0"/>
    <x v="10"/>
    <s v="PD32M"/>
    <s v="AUO"/>
    <n v="31.5"/>
    <s v="3840 x 2160"/>
    <n v="1000000"/>
    <s v="POB"/>
    <s v="PCB"/>
    <n v="2304"/>
    <n v="576"/>
    <n v="6.0765939999999997E-2"/>
    <n v="1.9141271099999999"/>
    <n v="1.66219263061144E-2"/>
    <n v="0.14232883337526719"/>
  </r>
  <r>
    <x v="5"/>
    <x v="1"/>
    <x v="0"/>
    <x v="10"/>
    <s v="Q27G3XMN"/>
    <s v="BOE"/>
    <n v="27"/>
    <s v="2560 x 1440"/>
    <n v="1000000"/>
    <s v="POB"/>
    <s v="PCB"/>
    <n v="2304"/>
    <n v="576"/>
    <n v="6.0765939999999997E-2"/>
    <n v="1.6406803799999998"/>
    <n v="1.2212027490206497E-2"/>
    <n v="0.14232883337526719"/>
  </r>
  <r>
    <x v="5"/>
    <x v="1"/>
    <x v="0"/>
    <x v="10"/>
    <s v="Q27G4"/>
    <s v="BOE"/>
    <n v="27"/>
    <s v="2560 x 1440"/>
    <n v="1000000"/>
    <s v="POB"/>
    <s v="PCB"/>
    <n v="4608"/>
    <n v="1152"/>
    <n v="9.114891E-2"/>
    <n v="2.4610205700000001"/>
    <n v="1.8318041235309748E-2"/>
    <n v="0.21349325006290079"/>
  </r>
  <r>
    <x v="5"/>
    <x v="1"/>
    <x v="0"/>
    <x v="10"/>
    <s v="U32G4ZMN"/>
    <s v="BOE"/>
    <n v="31.5"/>
    <s v="3840 x 2160"/>
    <n v="1000000"/>
    <s v="POB"/>
    <s v="PCB"/>
    <n v="4608"/>
    <n v="1152"/>
    <n v="3.0382969999999999E-2"/>
    <n v="0.95706355499999995"/>
    <n v="8.3109631530571999E-3"/>
    <n v="7.1164416687633597E-2"/>
  </r>
  <r>
    <x v="5"/>
    <x v="1"/>
    <x v="0"/>
    <x v="12"/>
    <s v="279P2MRX"/>
    <s v="LGD"/>
    <n v="27"/>
    <s v="3840 x 2160"/>
    <n v="80000000"/>
    <s v="POB"/>
    <s v="PCB"/>
    <n v="2304"/>
    <n v="576"/>
    <n v="6.0765939999999997E-2"/>
    <n v="1.6406803799999998"/>
    <n v="1.2212027490206497E-2"/>
    <n v="0.14232883337526719"/>
  </r>
  <r>
    <x v="5"/>
    <x v="1"/>
    <x v="0"/>
    <x v="12"/>
    <s v="27B1U7903"/>
    <s v="LGD"/>
    <n v="27"/>
    <s v="3840 x 2160"/>
    <n v="80000000"/>
    <s v="POB"/>
    <s v="PCB"/>
    <n v="2304"/>
    <n v="576"/>
    <n v="6.0765939999999997E-2"/>
    <n v="1.6406803799999998"/>
    <n v="1.2212027490206497E-2"/>
    <n v="0.14232883337526719"/>
  </r>
  <r>
    <x v="5"/>
    <x v="1"/>
    <x v="0"/>
    <x v="12"/>
    <s v="32M2N6800M"/>
    <s v="LGD"/>
    <n v="31.5"/>
    <s v="3840 x 2160"/>
    <n v="80000000"/>
    <s v="POB"/>
    <s v="PCB"/>
    <n v="2304"/>
    <n v="1152"/>
    <n v="4.5574455E-2"/>
    <n v="1.4355953324999999"/>
    <n v="1.2466444729585802E-2"/>
    <n v="0.1067466250314504"/>
  </r>
  <r>
    <x v="5"/>
    <x v="1"/>
    <x v="0"/>
    <x v="12"/>
    <s v="34M2C7600MV"/>
    <s v="BOE"/>
    <n v="34"/>
    <s v="3440x1440"/>
    <n v="80000000"/>
    <s v="POB"/>
    <s v="PCB"/>
    <n v="4608"/>
    <n v="1152"/>
    <n v="6.0765939999999997E-2"/>
    <n v="2.0660419599999997"/>
    <n v="2.1990297661420303E-2"/>
    <n v="0.14232883337526719"/>
  </r>
  <r>
    <x v="5"/>
    <x v="1"/>
    <x v="0"/>
    <x v="5"/>
    <s v="Odyssey Neo G7"/>
    <m/>
    <n v="31.5"/>
    <s v="3840 x 2160"/>
    <n v="1000000"/>
    <s v="POB"/>
    <s v="PCB"/>
    <n v="4608"/>
    <n v="1196"/>
    <n v="0.12153187999999999"/>
    <n v="3.8282542199999998"/>
    <n v="3.32438526122288E-2"/>
    <n v="0.28465766675053439"/>
  </r>
  <r>
    <x v="5"/>
    <x v="1"/>
    <x v="0"/>
    <x v="5"/>
    <s v="Odyssey Neo G9"/>
    <s v="CSOT"/>
    <n v="49"/>
    <s v="5120 x 1440"/>
    <n v="1000000"/>
    <s v="POB"/>
    <s v="PCB"/>
    <n v="5000"/>
    <n v="1152"/>
    <n v="6.5935265000000007E-2"/>
    <n v="3.2308279850000003"/>
    <n v="2.6619969836479896E-2"/>
    <n v="0.1544366687282232"/>
  </r>
  <r>
    <x v="5"/>
    <x v="1"/>
    <x v="0"/>
    <x v="5"/>
    <s v="Odyssey Neo G8"/>
    <s v="CSOT"/>
    <n v="31.5"/>
    <s v="3840 x 2160"/>
    <n v="1000000"/>
    <s v="POB"/>
    <s v="PCB"/>
    <n v="5000"/>
    <n v="1152"/>
    <n v="6.5935265000000007E-2"/>
    <n v="2.0769608475000001"/>
    <n v="1.8035944409057512E-2"/>
    <n v="0.1544366687282232"/>
  </r>
  <r>
    <x v="5"/>
    <x v="1"/>
    <x v="0"/>
    <x v="19"/>
    <m/>
    <s v="HKC"/>
    <n v="27"/>
    <s v="3840 x 2160"/>
    <s v="TBD"/>
    <s v="POB"/>
    <s v="PCB"/>
    <n v="5000"/>
    <n v="1152"/>
    <n v="0.16483816200000001"/>
    <n v="4.4506303740000002"/>
    <n v="3.3127244732478626E-2"/>
    <n v="0.38609167064943456"/>
  </r>
  <r>
    <x v="5"/>
    <x v="1"/>
    <x v="0"/>
    <x v="19"/>
    <m/>
    <s v="HKC"/>
    <n v="31.5"/>
    <s v="3840 x 2160"/>
    <s v="TBD"/>
    <s v="POB"/>
    <s v="PCB"/>
    <n v="5000"/>
    <n v="1152"/>
    <n v="0.13187053000000001"/>
    <n v="4.1539216950000002"/>
    <n v="3.6071888818115024E-2"/>
    <n v="0.30887333745644641"/>
  </r>
  <r>
    <x v="5"/>
    <x v="1"/>
    <x v="0"/>
    <x v="3"/>
    <s v="MEG271G"/>
    <s v="AUO"/>
    <n v="27"/>
    <s v="3840 x 2160"/>
    <n v="1000000"/>
    <s v="POB"/>
    <s v="PCB"/>
    <n v="2304"/>
    <n v="576"/>
    <n v="7.5957424999999995E-2"/>
    <n v="2.0508504749999998"/>
    <n v="1.5265034362758122E-2"/>
    <n v="0.17791104171908398"/>
  </r>
  <r>
    <x v="5"/>
    <x v="1"/>
    <x v="0"/>
    <x v="20"/>
    <s v="M27P20"/>
    <m/>
    <n v="27"/>
    <s v="3840 x 2160"/>
    <s v="TBD"/>
    <s v="POB"/>
    <s v="PCB"/>
    <n v="5000"/>
    <n v="1152"/>
    <n v="0.13187053000000001"/>
    <n v="3.5605043100000002"/>
    <n v="2.6501795866370224E-2"/>
    <n v="0.30887333745644641"/>
  </r>
  <r>
    <x v="5"/>
    <x v="1"/>
    <x v="0"/>
    <x v="20"/>
    <s v="M32P10"/>
    <m/>
    <n v="31.5"/>
    <s v="3840 x 2160"/>
    <s v="TBD"/>
    <s v="POB"/>
    <s v="PCB"/>
    <n v="5000"/>
    <n v="1152"/>
    <n v="0.13187053000000001"/>
    <n v="4.1539216950000002"/>
    <n v="3.6071888818115024E-2"/>
    <n v="0.30887333745644641"/>
  </r>
  <r>
    <x v="5"/>
    <x v="1"/>
    <x v="0"/>
    <x v="21"/>
    <m/>
    <m/>
    <n v="27"/>
    <s v="3840 x 2160"/>
    <s v="TBD"/>
    <s v="COB"/>
    <s v="PCB"/>
    <n v="5000"/>
    <n v="1152"/>
    <n v="0.16483816200000001"/>
    <n v="4.4506303740000002"/>
    <n v="3.3127244732478626E-2"/>
    <n v="0.38609167064943456"/>
  </r>
  <r>
    <x v="5"/>
    <x v="1"/>
    <x v="0"/>
    <x v="21"/>
    <m/>
    <m/>
    <n v="31.5"/>
    <s v="3840 x 2160"/>
    <s v="TBD"/>
    <s v="COB"/>
    <s v="PCB"/>
    <n v="5000"/>
    <n v="1152"/>
    <n v="0.13187053000000001"/>
    <n v="4.1539216950000002"/>
    <n v="3.6071888818115024E-2"/>
    <n v="0.30887333745644641"/>
  </r>
  <r>
    <x v="5"/>
    <x v="1"/>
    <x v="0"/>
    <x v="23"/>
    <m/>
    <m/>
    <n v="27"/>
    <s v="3840 x 2160"/>
    <s v="TBD"/>
    <s v="POB"/>
    <s v="PCB"/>
    <n v="2304"/>
    <n v="576"/>
    <n v="6.0765939999999997E-2"/>
    <n v="1.6406803799999998"/>
    <n v="1.2212027490206497E-2"/>
    <n v="0.14232883337526719"/>
  </r>
  <r>
    <x v="5"/>
    <x v="1"/>
    <x v="0"/>
    <x v="23"/>
    <m/>
    <m/>
    <n v="31.5"/>
    <s v="3840 x 2160"/>
    <s v="TBD"/>
    <s v="POB"/>
    <s v="PCB"/>
    <n v="4608"/>
    <n v="1152"/>
    <n v="0.12153187999999999"/>
    <n v="3.8282542199999998"/>
    <n v="3.32438526122288E-2"/>
    <n v="0.28465766675053439"/>
  </r>
  <r>
    <x v="5"/>
    <x v="1"/>
    <x v="0"/>
    <x v="22"/>
    <s v="Creator Extreme"/>
    <s v="BOE"/>
    <n v="27"/>
    <s v="3840 x 2160"/>
    <s v="TBD"/>
    <s v="COB"/>
    <s v="PCB"/>
    <n v="10368"/>
    <n v="1152"/>
    <n v="0.27344673000000003"/>
    <n v="7.3830617100000007"/>
    <n v="5.4954123705929246E-2"/>
    <n v="0.6404797501887024"/>
  </r>
  <r>
    <x v="5"/>
    <x v="1"/>
    <x v="0"/>
    <x v="22"/>
    <s v="ThinkVision P27pz-30"/>
    <s v="BOE"/>
    <n v="27"/>
    <s v="3840 x 2160"/>
    <s v="TBD"/>
    <s v="COB"/>
    <s v="PCB"/>
    <n v="4608"/>
    <n v="1152"/>
    <n v="0.15191484999999999"/>
    <n v="4.1017009499999997"/>
    <n v="3.0530068725516245E-2"/>
    <n v="0.35582208343816796"/>
  </r>
  <r>
    <x v="5"/>
    <x v="1"/>
    <x v="0"/>
    <x v="22"/>
    <s v="ThinkVision P32pz-30"/>
    <s v="BOE"/>
    <n v="31.5"/>
    <s v="3840 x 2160"/>
    <s v="TBD"/>
    <s v="COB"/>
    <s v="PCB"/>
    <n v="9216"/>
    <n v="1152"/>
    <n v="0.18229782"/>
    <n v="5.7423813299999997"/>
    <n v="4.9865778918343207E-2"/>
    <n v="0.42698650012580158"/>
  </r>
  <r>
    <x v="5"/>
    <x v="1"/>
    <x v="0"/>
    <x v="22"/>
    <s v="Legion Y34wz-30"/>
    <s v="BOE"/>
    <n v="34"/>
    <s v="3440 x 1440"/>
    <s v="TBD"/>
    <s v="COB"/>
    <s v="PCB"/>
    <n v="9216"/>
    <n v="1151"/>
    <n v="6.0765939999999997E-2"/>
    <n v="2.0660419599999997"/>
    <n v="1.6142348612573538E-2"/>
    <n v="0.14232883337526719"/>
  </r>
  <r>
    <x v="5"/>
    <x v="1"/>
    <x v="0"/>
    <x v="25"/>
    <s v="27M2U"/>
    <s v="AUO"/>
    <n v="27"/>
    <s v="3840 x 2160"/>
    <s v="TBD"/>
    <s v="POB"/>
    <s v="PCB"/>
    <n v="1536"/>
    <n v="384"/>
    <n v="6.0765939999999997E-2"/>
    <n v="1.6406803799999998"/>
    <n v="1.2212027490206497E-2"/>
    <n v="0.14232883337526719"/>
  </r>
  <r>
    <x v="5"/>
    <x v="1"/>
    <x v="0"/>
    <x v="25"/>
    <s v="27M2V"/>
    <s v="AUO"/>
    <n v="27"/>
    <s v="3840 x 2160"/>
    <s v="TBD"/>
    <s v="POB"/>
    <s v="PCB"/>
    <n v="2304"/>
    <n v="1152"/>
    <n v="6.0765939999999997E-2"/>
    <n v="1.6406803799999998"/>
    <n v="1.2212027490206497E-2"/>
    <n v="0.14232883337526719"/>
  </r>
  <r>
    <x v="5"/>
    <x v="1"/>
    <x v="0"/>
    <x v="25"/>
    <s v="32M2V"/>
    <s v="AUO"/>
    <n v="31.5"/>
    <s v="3840 x 2160"/>
    <s v="TBD"/>
    <s v="POB"/>
    <s v="PCB"/>
    <n v="2304"/>
    <n v="1152"/>
    <n v="6.0765939999999997E-2"/>
    <n v="1.9141271099999999"/>
    <n v="1.66219263061144E-2"/>
    <n v="0.14232883337526719"/>
  </r>
  <r>
    <x v="5"/>
    <x v="1"/>
    <x v="0"/>
    <x v="25"/>
    <m/>
    <m/>
    <n v="34"/>
    <s v="3440x1440"/>
    <s v="TBD"/>
    <s v="POB"/>
    <s v="PCB"/>
    <n v="2304"/>
    <n v="2304"/>
    <n v="3.0382969999999999E-2"/>
    <n v="1.0330209799999999"/>
    <n v="1.0995148830710151E-2"/>
    <n v="7.1164416687633597E-2"/>
  </r>
  <r>
    <x v="5"/>
    <x v="1"/>
    <x v="0"/>
    <x v="26"/>
    <m/>
    <s v="AUO"/>
    <n v="27"/>
    <s v="3840 x 2160"/>
    <s v="TBD"/>
    <s v="POB"/>
    <s v="PCB"/>
    <n v="2304"/>
    <n v="1152"/>
    <n v="0.106340395"/>
    <n v="2.8711906650000003"/>
    <n v="2.1371048107861373E-2"/>
    <n v="0.24907545840671758"/>
  </r>
  <r>
    <x v="5"/>
    <x v="1"/>
    <x v="0"/>
    <x v="26"/>
    <m/>
    <s v="AUO"/>
    <n v="31.5"/>
    <s v="3840 x 2160"/>
    <s v="TBD"/>
    <s v="POB"/>
    <s v="PCB"/>
    <n v="2304"/>
    <n v="1152"/>
    <n v="7.5957424999999995E-2"/>
    <n v="2.3926588874999997"/>
    <n v="2.0777407882642998E-2"/>
    <n v="0.17791104171908398"/>
  </r>
  <r>
    <x v="5"/>
    <x v="1"/>
    <x v="0"/>
    <x v="26"/>
    <s v="Army M34E7R"/>
    <m/>
    <n v="34"/>
    <s v="3440 x 1440"/>
    <s v="TBD"/>
    <s v="POB"/>
    <s v="PCB"/>
    <n v="2304"/>
    <n v="1152"/>
    <n v="1.5191484999999999E-2"/>
    <n v="0.51651048999999993"/>
    <n v="4.0355871531433845E-3"/>
    <n v="3.5582208343816799E-2"/>
  </r>
  <r>
    <x v="5"/>
    <x v="1"/>
    <x v="0"/>
    <x v="31"/>
    <s v="GM001J"/>
    <s v="AUP"/>
    <n v="27"/>
    <s v="3840 x 2160"/>
    <s v="TBD"/>
    <s v="POB"/>
    <s v="PCB"/>
    <n v="2304"/>
    <n v="1152"/>
    <n v="1.5191484999999999E-2"/>
    <n v="0.41017009499999996"/>
    <n v="3.0530068725516243E-3"/>
    <n v="3.5582208343816799E-2"/>
  </r>
  <r>
    <x v="5"/>
    <x v="1"/>
    <x v="0"/>
    <x v="27"/>
    <s v="XG272G-2K"/>
    <s v="Innolux"/>
    <n v="27"/>
    <s v="2560 x 1440"/>
    <n v="1000000"/>
    <s v="POB"/>
    <s v="PCB"/>
    <n v="2304"/>
    <n v="1152"/>
    <n v="9.114891E-2"/>
    <n v="2.4610205700000001"/>
    <n v="1.8318041235309748E-2"/>
    <n v="0.21349325006290079"/>
  </r>
  <r>
    <x v="5"/>
    <x v="1"/>
    <x v="0"/>
    <x v="27"/>
    <s v="XG321UG"/>
    <s v="BOE"/>
    <n v="31.5"/>
    <s v="3840 x 2160"/>
    <n v="1000000"/>
    <s v="POB"/>
    <s v="PCB"/>
    <n v="2304"/>
    <n v="1152"/>
    <n v="3.0382969999999999E-2"/>
    <n v="0.95706355499999995"/>
    <n v="8.3109631530571999E-3"/>
    <n v="7.1164416687633597E-2"/>
  </r>
  <r>
    <x v="5"/>
    <x v="1"/>
    <x v="0"/>
    <x v="27"/>
    <s v="XG341C-2K"/>
    <s v="AUO"/>
    <n v="34"/>
    <s v="3440 x 1440"/>
    <n v="1000000"/>
    <s v="POB"/>
    <s v="PCB"/>
    <n v="2304"/>
    <n v="1152"/>
    <n v="6.0765939999999997E-2"/>
    <n v="2.0660419599999997"/>
    <n v="1.6142348612573538E-2"/>
    <n v="0.14232883337526719"/>
  </r>
  <r>
    <x v="5"/>
    <x v="1"/>
    <x v="0"/>
    <x v="27"/>
    <s v="VX2700-4K-PRO"/>
    <s v="AUO"/>
    <n v="34"/>
    <s v="3840 x 2400"/>
    <n v="1000000"/>
    <s v="POB"/>
    <s v="PCB"/>
    <n v="2304"/>
    <n v="1152"/>
    <n v="9.114891E-3"/>
    <n v="0.30990629400000003"/>
    <n v="3.0552498506334191E-3"/>
    <n v="2.1349325006290078E-2"/>
  </r>
  <r>
    <x v="5"/>
    <x v="1"/>
    <x v="0"/>
    <x v="29"/>
    <s v="GP27-FQS"/>
    <s v="CSOT"/>
    <n v="27"/>
    <s v="2560 x 1440"/>
    <s v="TBD"/>
    <s v="POB"/>
    <s v="PCB"/>
    <n v="5000"/>
    <n v="1152"/>
    <n v="9.8902897000000004E-2"/>
    <n v="2.6703782190000003"/>
    <n v="1.987634679929352E-2"/>
    <n v="0.23165500192121136"/>
  </r>
  <r>
    <x v="5"/>
    <x v="1"/>
    <x v="0"/>
    <x v="29"/>
    <s v="GP27QP"/>
    <m/>
    <n v="27"/>
    <s v="2560 x 1440"/>
    <n v="1000000"/>
    <s v="POB"/>
    <s v="PCB"/>
    <n v="5000"/>
    <n v="1152"/>
    <n v="3.2967631999999997E-2"/>
    <n v="0.89012606399999994"/>
    <n v="6.6254488661084063E-3"/>
    <n v="7.7218333192988139E-2"/>
  </r>
  <r>
    <x v="5"/>
    <x v="1"/>
    <x v="0"/>
    <x v="6"/>
    <s v="F32D80U"/>
    <s v="BOE"/>
    <n v="27"/>
    <s v="2560 x 1440"/>
    <s v="TBD"/>
    <s v="POB"/>
    <s v="PCB"/>
    <n v="5000"/>
    <n v="1152"/>
    <n v="9.8902897000000004E-2"/>
    <n v="2.6703782190000003"/>
    <n v="1.987634679929352E-2"/>
    <n v="0.23165500192121136"/>
  </r>
  <r>
    <x v="5"/>
    <x v="1"/>
    <x v="0"/>
    <x v="1"/>
    <s v="27R83U"/>
    <s v="CSOT"/>
    <n v="27"/>
    <s v="3840 x 2160"/>
    <n v="1000000"/>
    <s v="POB"/>
    <s v="PCB"/>
    <n v="4608"/>
    <n v="1152"/>
    <n v="0.12153187999999999"/>
    <n v="3.2813607599999997"/>
    <n v="2.4424054980412994E-2"/>
    <n v="0.28465766675053439"/>
  </r>
  <r>
    <x v="5"/>
    <x v="1"/>
    <x v="0"/>
    <x v="1"/>
    <s v="34R83Q"/>
    <s v="CSOT"/>
    <n v="34"/>
    <s v="3440 x 1440"/>
    <n v="1000000"/>
    <s v="POB"/>
    <s v="PCB"/>
    <n v="4608"/>
    <n v="1152"/>
    <n v="6.0765939999999997E-2"/>
    <n v="2.0660419599999997"/>
    <n v="1.6142348612573538E-2"/>
    <n v="0.14232883337526719"/>
  </r>
  <r>
    <x v="5"/>
    <x v="1"/>
    <x v="0"/>
    <x v="17"/>
    <m/>
    <m/>
    <n v="27"/>
    <s v="3840 x 2160"/>
    <n v="1000000"/>
    <s v="POB"/>
    <s v="PCB"/>
    <n v="5000"/>
    <n v="1152"/>
    <n v="0.791223177"/>
    <n v="21.363025779000001"/>
    <n v="0.1590107745953164"/>
    <n v="1.8532400177119377"/>
  </r>
  <r>
    <x v="5"/>
    <x v="1"/>
    <x v="0"/>
    <x v="17"/>
    <m/>
    <m/>
    <n v="31.5"/>
    <s v="3840 x 2160"/>
    <s v="TBD"/>
    <s v="POB"/>
    <s v="PCB"/>
    <n v="5000"/>
    <n v="1152"/>
    <n v="6.5935265000000007E-2"/>
    <n v="2.0769608475000001"/>
    <n v="1.8035944409057512E-2"/>
    <n v="0.1544366687282232"/>
  </r>
  <r>
    <x v="5"/>
    <x v="1"/>
    <x v="0"/>
    <x v="17"/>
    <m/>
    <m/>
    <n v="31.5"/>
    <s v="3840 x 2160"/>
    <s v="TBD"/>
    <s v="POB"/>
    <s v="PCB"/>
    <n v="5000"/>
    <n v="1152"/>
    <n v="1.054964236"/>
    <n v="33.231373433999998"/>
    <n v="0.28857510945075943"/>
    <n v="2.4709866902825834"/>
  </r>
  <r>
    <x v="5"/>
    <x v="1"/>
    <x v="0"/>
    <x v="17"/>
    <m/>
    <m/>
    <n v="49"/>
    <s v="5120 x 1440"/>
    <n v="1000000"/>
    <s v="POB"/>
    <s v="PCB"/>
    <n v="5000"/>
    <n v="1152"/>
    <n v="0.16483816200000001"/>
    <n v="8.0770699380000011"/>
    <n v="6.6549924389335297E-2"/>
    <n v="0.38609167064943456"/>
  </r>
  <r>
    <x v="5"/>
    <x v="1"/>
    <x v="1"/>
    <x v="17"/>
    <m/>
    <s v="Open Cell"/>
    <n v="43"/>
    <s v="3840 x 2160"/>
    <n v="1000000"/>
    <s v="POB"/>
    <s v="PCB"/>
    <n v="4000"/>
    <n v="500"/>
    <n v="0.13606026700000001"/>
    <n v="5.8505914810000004"/>
    <n v="6.9353479461332648E-2"/>
    <n v="0.31868673587271695"/>
  </r>
  <r>
    <x v="5"/>
    <x v="1"/>
    <x v="1"/>
    <x v="17"/>
    <m/>
    <s v="Open Cell"/>
    <n v="50"/>
    <s v="3840 x 2160"/>
    <n v="1000000"/>
    <s v="POB"/>
    <s v="PCB"/>
    <n v="5929.950586864823"/>
    <n v="494.16254890540188"/>
    <n v="0.317281011"/>
    <n v="15.86405055"/>
    <n v="0.21866743661849733"/>
    <n v="0.74315045809799563"/>
  </r>
  <r>
    <x v="5"/>
    <x v="1"/>
    <x v="1"/>
    <x v="17"/>
    <m/>
    <s v="Open Cell"/>
    <n v="55"/>
    <s v="3840 x 2160"/>
    <n v="1000000"/>
    <s v="POB"/>
    <s v="PCB"/>
    <n v="6804.6390532544374"/>
    <n v="567.05325443786978"/>
    <n v="3.8036175700000001"/>
    <n v="209.19896635000001"/>
    <n v="3.1719201680489579"/>
    <n v="8.9090113860456803"/>
  </r>
  <r>
    <x v="5"/>
    <x v="1"/>
    <x v="1"/>
    <x v="17"/>
    <m/>
    <s v="Open Cell"/>
    <n v="65"/>
    <s v="3840 x 2160"/>
    <n v="1000000"/>
    <s v="POB"/>
    <s v="PCB"/>
    <n v="9504"/>
    <n v="792"/>
    <n v="7.6644652390000001"/>
    <n v="498.19024053499999"/>
    <n v="8.927062937276343"/>
    <n v="17.952069792916202"/>
  </r>
  <r>
    <x v="5"/>
    <x v="1"/>
    <x v="1"/>
    <x v="17"/>
    <m/>
    <s v="Open Cell"/>
    <n v="75"/>
    <s v="3840 x 2160"/>
    <n v="1000000"/>
    <s v="COB"/>
    <s v="PCB"/>
    <n v="13685.759999999997"/>
    <n v="1140.4799999999998"/>
    <n v="11.226381046"/>
    <n v="841.97857844999999"/>
    <n v="17.408539218000776"/>
    <n v="26.294955978684634"/>
  </r>
  <r>
    <x v="5"/>
    <x v="1"/>
    <x v="1"/>
    <x v="17"/>
    <m/>
    <s v="Open Cell"/>
    <n v="85"/>
    <s v="3840 x 2160"/>
    <n v="1000000"/>
    <s v="COB"/>
    <s v="PCB"/>
    <n v="17578.598399999999"/>
    <n v="1464.8832"/>
    <n v="11.255368507"/>
    <n v="956.70632309500002"/>
    <n v="22.418037665381469"/>
    <n v="26.362851768771005"/>
  </r>
  <r>
    <x v="5"/>
    <x v="1"/>
    <x v="1"/>
    <x v="17"/>
    <m/>
    <s v="Open Cell"/>
    <n v="98"/>
    <s v="3840 x 2160"/>
    <n v="1000000"/>
    <s v="COB"/>
    <s v="PCB"/>
    <n v="20000"/>
    <n v="2000"/>
    <n v="1.481379725"/>
    <n v="145.17521305"/>
    <n v="3.922099184715969"/>
    <n v="3.4697570389765078"/>
  </r>
  <r>
    <x v="5"/>
    <x v="1"/>
    <x v="1"/>
    <x v="17"/>
    <m/>
    <s v="Open Cell"/>
    <n v="100"/>
    <s v="3840 x 2160"/>
    <n v="1000000"/>
    <s v="COB"/>
    <s v="PCB"/>
    <n v="20000"/>
    <n v="2000"/>
    <n v="1.817958153"/>
    <n v="181.79581529999999"/>
    <n v="5.0116866174031189"/>
    <n v="4.2581068118348124"/>
  </r>
  <r>
    <x v="5"/>
    <x v="1"/>
    <x v="1"/>
    <x v="17"/>
    <m/>
    <s v="Open Cell"/>
    <n v="115"/>
    <s v="3840 x 2160"/>
    <n v="1000000"/>
    <s v="COB"/>
    <s v="PCB"/>
    <n v="32000"/>
    <n v="2000"/>
    <n v="4.3421062000000003E-2"/>
    <n v="4.9934221300000008"/>
    <n v="0.15830555200662211"/>
    <n v="0.10170284699578656"/>
  </r>
  <r>
    <x v="5"/>
    <x v="1"/>
    <x v="1"/>
    <x v="17"/>
    <m/>
    <s v="Open Cell"/>
    <n v="55"/>
    <s v="7680 x 4320"/>
    <n v="1000000"/>
    <s v="COB"/>
    <s v="PCB"/>
    <n v="5930"/>
    <n v="494"/>
    <n v="1.8066288999999999E-2"/>
    <n v="0.993645895"/>
    <n v="1.5065874890493007E-2"/>
    <n v="4.2315709043428316E-2"/>
  </r>
  <r>
    <x v="5"/>
    <x v="1"/>
    <x v="1"/>
    <x v="17"/>
    <m/>
    <s v="Open Cell"/>
    <n v="65"/>
    <s v="7680 x 4320"/>
    <n v="1000000"/>
    <s v="COB"/>
    <s v="PCB"/>
    <n v="11999.750399999999"/>
    <n v="1333.3333333333337"/>
    <n v="0.150943728"/>
    <n v="9.8113423199999996"/>
    <n v="0.17580928581769267"/>
    <n v="0.35354747596356861"/>
  </r>
  <r>
    <x v="5"/>
    <x v="1"/>
    <x v="1"/>
    <x v="17"/>
    <m/>
    <s v="Open Cell"/>
    <n v="75"/>
    <s v="7680 x 4320"/>
    <n v="1000000"/>
    <s v="COB"/>
    <s v="PCB"/>
    <n v="17279.640575999994"/>
    <n v="1920"/>
    <n v="0.21888454099999999"/>
    <n v="16.416340575"/>
    <n v="0.33942016582185042"/>
    <n v="0.51268163323748206"/>
  </r>
  <r>
    <x v="5"/>
    <x v="1"/>
    <x v="1"/>
    <x v="17"/>
    <m/>
    <s v="Open Cell"/>
    <n v="85"/>
    <s v="7680 x 4320"/>
    <n v="1000000"/>
    <s v="COB"/>
    <s v="PCB"/>
    <n v="22194.738339839998"/>
    <n v="2466.1333333333341"/>
    <n v="0.227152887"/>
    <n v="19.307995394999999"/>
    <n v="0.45243494012649127"/>
    <n v="0.53204814085874252"/>
  </r>
  <r>
    <x v="5"/>
    <x v="1"/>
    <x v="1"/>
    <x v="17"/>
    <m/>
    <s v="Open Cell"/>
    <n v="98"/>
    <s v="7680 x 4320"/>
    <n v="1000000"/>
    <s v="COB"/>
    <s v="PCB"/>
    <n v="32000"/>
    <n v="2000"/>
    <n v="8.1278659999999992E-3"/>
    <n v="0.79653086799999995"/>
    <n v="2.1519328281667041E-2"/>
    <n v="1.9037468779558076E-2"/>
  </r>
  <r>
    <x v="5"/>
    <x v="2"/>
    <x v="2"/>
    <x v="3"/>
    <s v="Creator Z16"/>
    <s v="AUO"/>
    <n v="16"/>
    <s v="2560 x 1600"/>
    <n v="1000000"/>
    <s v="COB"/>
    <s v="FPC"/>
    <n v="4000"/>
    <n v="1152"/>
    <n v="0.23736695299999999"/>
    <n v="3.7978712479999999"/>
    <n v="1.7619664642586463E-2"/>
    <n v="0.55597200507935662"/>
  </r>
  <r>
    <x v="5"/>
    <x v="2"/>
    <x v="2"/>
    <x v="3"/>
    <s v="Creator 17&quot;"/>
    <s v="AUO"/>
    <n v="17.3"/>
    <s v="3840 x 2160"/>
    <n v="1000000"/>
    <s v="COB"/>
    <s v="FPC"/>
    <n v="10000"/>
    <n v="240"/>
    <n v="0.13187053000000001"/>
    <n v="2.2813601690000005"/>
    <n v="1.0880277756990322E-2"/>
    <n v="0.30887333745644641"/>
  </r>
  <r>
    <x v="5"/>
    <x v="2"/>
    <x v="2"/>
    <x v="3"/>
    <s v="Titan GT77 HX 13V"/>
    <s v="AUO"/>
    <n v="17.3"/>
    <s v="3840 x 2160"/>
    <n v="1000000"/>
    <s v="COB"/>
    <s v="FPC"/>
    <n v="4032"/>
    <n v="1008"/>
    <n v="5.3170198000000002E-2"/>
    <n v="0.91984442540000011"/>
    <n v="4.3869280167007085E-3"/>
    <n v="0.12453773037448224"/>
  </r>
  <r>
    <x v="5"/>
    <x v="2"/>
    <x v="2"/>
    <x v="3"/>
    <s v="Titan 18X / Raider 18HX / Stealth 18 AI Studio"/>
    <m/>
    <n v="18"/>
    <s v="3840 x 2400"/>
    <n v="1000000"/>
    <s v="COB"/>
    <s v="FPC"/>
    <n v="4000"/>
    <n v="1000"/>
    <n v="0.21099284700000001"/>
    <n v="3.7978712460000001"/>
    <n v="1.9822122712471229E-2"/>
    <n v="0.49419733758806733"/>
  </r>
  <r>
    <x v="5"/>
    <x v="2"/>
    <x v="2"/>
    <x v="3"/>
    <s v="Stealth A16 AI+ / Creeatir A16 AI+"/>
    <s v="AUO"/>
    <n v="16"/>
    <s v="3840 x 2400"/>
    <m/>
    <s v="COB"/>
    <s v="FPC"/>
    <n v="4000"/>
    <n v="1000"/>
    <n v="0.10549642400000001"/>
    <n v="1.6879427840000001"/>
    <n v="7.830962096362715E-3"/>
    <n v="0.24709866996515711"/>
  </r>
  <r>
    <x v="5"/>
    <x v="2"/>
    <x v="2"/>
    <x v="0"/>
    <s v="Macbook"/>
    <s v="LGD/Sharp"/>
    <n v="14.2"/>
    <s v="3024 x 1964"/>
    <n v="1000000"/>
    <s v="COB"/>
    <s v="FPC"/>
    <n v="10384"/>
    <n v="2596"/>
    <n v="11.639420417"/>
    <n v="165.2797699214"/>
    <n v="0.69166032006569877"/>
    <n v="27.262396156726549"/>
  </r>
  <r>
    <x v="5"/>
    <x v="2"/>
    <x v="2"/>
    <x v="0"/>
    <s v="Macbook Pro"/>
    <s v="LGD/Sharp"/>
    <n v="16.2"/>
    <s v="3456 x 2234"/>
    <n v="1000000"/>
    <s v="COB"/>
    <s v="FPC"/>
    <n v="10384"/>
    <n v="2596"/>
    <n v="7.5313896820000004"/>
    <n v="122.0085128484"/>
    <n v="0.58136941660393526"/>
    <n v="17.64037398472869"/>
  </r>
  <r>
    <x v="5"/>
    <x v="2"/>
    <x v="2"/>
    <x v="13"/>
    <s v="AERO 16"/>
    <s v="AUO"/>
    <n v="16"/>
    <s v="2560 x 1600"/>
    <n v="1000000"/>
    <s v="COB"/>
    <s v="FPC"/>
    <n v="4000"/>
    <n v="1152"/>
    <n v="0.13187053000000001"/>
    <n v="2.1099284800000002"/>
    <n v="9.7887026204533933E-3"/>
    <n v="0.30887333745644641"/>
  </r>
  <r>
    <x v="5"/>
    <x v="2"/>
    <x v="2"/>
    <x v="13"/>
    <s v="AERO 17"/>
    <s v="AUO"/>
    <n v="17.3"/>
    <s v="3840 x 2160"/>
    <n v="1000000"/>
    <s v="COB"/>
    <s v="FPC"/>
    <n v="4000"/>
    <n v="1152"/>
    <n v="0.13187053000000001"/>
    <n v="2.2813601690000005"/>
    <n v="1.0880277756990322E-2"/>
    <n v="0.30887333745644641"/>
  </r>
  <r>
    <x v="5"/>
    <x v="2"/>
    <x v="2"/>
    <x v="7"/>
    <s v="PREDATOR HELIOS 500"/>
    <s v="AUO"/>
    <n v="17.3"/>
    <s v="3840 x 2160"/>
    <n v="1000000"/>
    <s v="COB"/>
    <s v="FPC"/>
    <n v="4000"/>
    <n v="1152"/>
    <n v="0.13187053000000001"/>
    <n v="2.2813601690000005"/>
    <n v="1.0880277756990322E-2"/>
    <n v="0.30887333745644641"/>
  </r>
  <r>
    <x v="5"/>
    <x v="2"/>
    <x v="2"/>
    <x v="7"/>
    <s v="PREDATOR HELIOS 500"/>
    <s v="AUO"/>
    <n v="16"/>
    <s v="2560 x 1600"/>
    <n v="1000000"/>
    <s v="COB"/>
    <s v="FPC"/>
    <n v="4000"/>
    <n v="1152"/>
    <n v="0.21099284700000001"/>
    <n v="3.3758855520000002"/>
    <n v="1.5661924118495783E-2"/>
    <n v="0.49419733758806733"/>
  </r>
  <r>
    <x v="5"/>
    <x v="2"/>
    <x v="2"/>
    <x v="7"/>
    <s v="PREDATOR HELIOS 500"/>
    <s v="AUO"/>
    <n v="18"/>
    <s v="2560 x 1600"/>
    <n v="1000000"/>
    <s v="COB"/>
    <s v="FPC"/>
    <n v="4000"/>
    <n v="1152"/>
    <n v="0.184618741"/>
    <n v="3.323137338"/>
    <n v="1.734435736166896E-2"/>
    <n v="0.43242267009677804"/>
  </r>
  <r>
    <x v="5"/>
    <x v="2"/>
    <x v="2"/>
    <x v="7"/>
    <s v="Predator Triton 17 X (PTX17-71) "/>
    <s v="AUO"/>
    <n v="17"/>
    <s v="2560 x 1600"/>
    <n v="1000000"/>
    <s v="COB"/>
    <s v="FPC"/>
    <n v="4000"/>
    <n v="1152"/>
    <n v="0.184618741"/>
    <n v="3.138518597"/>
    <n v="1.5470738510871385E-2"/>
    <n v="0.43242267009677804"/>
  </r>
  <r>
    <x v="5"/>
    <x v="2"/>
    <x v="2"/>
    <x v="7"/>
    <s v="Predator Triton 14 (PT14-51)"/>
    <s v="AUO"/>
    <n v="14"/>
    <s v="2560 x 1600"/>
    <n v="1000000"/>
    <s v="COB"/>
    <s v="FPC"/>
    <n v="4000"/>
    <n v="1152"/>
    <n v="0.184618741"/>
    <n v="2.5846623740000001"/>
    <n v="1.0492265564466407E-2"/>
    <n v="0.43242267009677804"/>
  </r>
  <r>
    <x v="5"/>
    <x v="2"/>
    <x v="2"/>
    <x v="2"/>
    <s v="ROG Flow X16"/>
    <s v="AUO"/>
    <n v="16.2"/>
    <s v="2560 x 1600"/>
    <n v="1000000"/>
    <s v="COB"/>
    <s v="FPC"/>
    <n v="4000"/>
    <n v="512"/>
    <n v="0.23736695299999999"/>
    <n v="3.8453446385999999"/>
    <n v="1.8062909331251525E-2"/>
    <n v="0.55597200507935662"/>
  </r>
  <r>
    <x v="5"/>
    <x v="2"/>
    <x v="2"/>
    <x v="2"/>
    <s v="ROG Zephyrus Duo 16"/>
    <s v="AUO"/>
    <n v="16.2"/>
    <s v="3456 x 2234"/>
    <n v="1000000"/>
    <s v="COB"/>
    <s v="FPC"/>
    <n v="4000"/>
    <n v="512"/>
    <n v="0.10549642400000001"/>
    <n v="1.7090420688000001"/>
    <n v="8.1435693894933697E-3"/>
    <n v="0.24709866996515711"/>
  </r>
  <r>
    <x v="5"/>
    <x v="2"/>
    <x v="2"/>
    <x v="2"/>
    <s v="Strix Scar 18"/>
    <s v="AUO"/>
    <n v="18"/>
    <s v="2560 x 1600"/>
    <n v="1000000"/>
    <s v="COB"/>
    <s v="FPC"/>
    <n v="9216"/>
    <n v="2304"/>
    <n v="0.24306375999999999"/>
    <n v="4.3751476799999995"/>
    <n v="2.2835085388817258E-2"/>
    <n v="0.56931533350106878"/>
  </r>
  <r>
    <x v="5"/>
    <x v="2"/>
    <x v="2"/>
    <x v="22"/>
    <s v="Legion 7i &amp; 7"/>
    <m/>
    <n v="16.2"/>
    <s v="2560 x 1600"/>
    <n v="1000000"/>
    <s v="COB"/>
    <s v="FPC"/>
    <n v="4000"/>
    <n v="512"/>
    <n v="0.42198569400000002"/>
    <n v="6.8361682428000003"/>
    <n v="3.211183879420338E-2"/>
    <n v="0.98839467517613466"/>
  </r>
  <r>
    <x v="5"/>
    <x v="2"/>
    <x v="2"/>
    <x v="22"/>
    <s v="Slim Pro 9i"/>
    <s v="CSOT"/>
    <n v="16"/>
    <s v="3200 x 2000"/>
    <n v="1000000"/>
    <s v="COB"/>
    <s v="FPC"/>
    <n v="4000"/>
    <n v="1000"/>
    <n v="0.21099284700000001"/>
    <n v="3.3758855520000002"/>
    <n v="1.5661924118495783E-2"/>
    <n v="0.49419733758806733"/>
  </r>
  <r>
    <x v="5"/>
    <x v="2"/>
    <x v="2"/>
    <x v="22"/>
    <s v="Slim Pro 9i"/>
    <s v="CSOT"/>
    <n v="14.5"/>
    <s v="3072 x 1920"/>
    <n v="1000000"/>
    <s v="COB"/>
    <s v="FPC"/>
    <n v="4000"/>
    <n v="1000"/>
    <n v="0.263741059"/>
    <n v="3.8242453555"/>
    <n v="1.6078708735522921E-2"/>
    <n v="0.61774667257064586"/>
  </r>
  <r>
    <x v="5"/>
    <x v="2"/>
    <x v="2"/>
    <x v="22"/>
    <s v="Yoga Pro 9i"/>
    <s v="CSOT"/>
    <n v="16"/>
    <s v="3200 x 2000"/>
    <n v="1000000"/>
    <s v="COB"/>
    <s v="FPC"/>
    <n v="6144"/>
    <n v="1536"/>
    <n v="0.32408501299999998"/>
    <n v="5.1853602079999996"/>
    <n v="2.4056715446603361E-2"/>
    <n v="0.75908711055400935"/>
  </r>
  <r>
    <x v="5"/>
    <x v="2"/>
    <x v="2"/>
    <x v="24"/>
    <s v="911Zero"/>
    <s v="BOE"/>
    <n v="15.6"/>
    <s v="3840 x 2160"/>
    <n v="1000000"/>
    <s v="COB"/>
    <s v="FPC"/>
    <n v="10000"/>
    <n v="1152"/>
    <n v="0.527482118"/>
    <n v="8.2287210408"/>
    <n v="3.5388076914052304E-2"/>
    <n v="1.2354933451412917"/>
  </r>
  <r>
    <x v="5"/>
    <x v="2"/>
    <x v="2"/>
    <x v="28"/>
    <s v="Blade 16"/>
    <s v="BOE"/>
    <n v="16"/>
    <s v="3840 x 2400"/>
    <n v="1000000"/>
    <s v="COB"/>
    <s v="FPC"/>
    <n v="10000"/>
    <n v="2596"/>
    <n v="0.59341738300000002"/>
    <n v="9.4946781280000003"/>
    <n v="4.4049161643580984E-2"/>
    <n v="1.389930013869515"/>
  </r>
  <r>
    <x v="5"/>
    <x v="2"/>
    <x v="2"/>
    <x v="28"/>
    <s v="Blade 18"/>
    <s v="BOE"/>
    <n v="18"/>
    <s v="2560 x 1600"/>
    <n v="1000000"/>
    <s v="COB"/>
    <s v="FPC"/>
    <n v="8000"/>
    <n v="2000"/>
    <n v="0.15824463499999999"/>
    <n v="2.8484034299999998"/>
    <n v="1.4866592010866696E-2"/>
    <n v="0.37064800260548875"/>
  </r>
  <r>
    <x v="5"/>
    <x v="2"/>
    <x v="2"/>
    <x v="30"/>
    <s v="OMEN Transcend 16"/>
    <s v="AUO"/>
    <n v="16.100000000000001"/>
    <s v="2560 x 1440"/>
    <n v="1000000"/>
    <s v="COB"/>
    <s v="FPC"/>
    <n v="4000"/>
    <n v="1000"/>
    <n v="0.21099284700000001"/>
    <n v="3.3969848367000006"/>
    <n v="1.5077158790592493E-2"/>
    <n v="0.49419733758806733"/>
  </r>
  <r>
    <x v="5"/>
    <x v="2"/>
    <x v="2"/>
    <x v="34"/>
    <s v="Yosemite 16 Ultra"/>
    <m/>
    <n v="16"/>
    <s v="2560 x 1600"/>
    <n v="1000000"/>
    <s v="COB"/>
    <s v="FPC"/>
    <n v="4000"/>
    <n v="1000"/>
    <n v="5.2748212000000003E-2"/>
    <n v="0.84397139200000004"/>
    <n v="3.9154810481813575E-3"/>
    <n v="0.12354933498257856"/>
  </r>
  <r>
    <x v="5"/>
    <x v="2"/>
    <x v="0"/>
    <x v="0"/>
    <s v="XDR"/>
    <s v="LGD"/>
    <n v="31.5"/>
    <s v="6016 x 3384"/>
    <n v="1000000"/>
    <s v="POB"/>
    <s v="PCB"/>
    <n v="576"/>
    <n v="576"/>
    <n v="2.2787229999999999E-3"/>
    <n v="7.177977449999999E-2"/>
    <n v="6.2332230486433565E-4"/>
    <n v="5.3373318371342394E-3"/>
  </r>
  <r>
    <x v="5"/>
    <x v="2"/>
    <x v="0"/>
    <x v="0"/>
    <s v="27&quot; Monitor"/>
    <s v="LGD/Sharp"/>
    <n v="27"/>
    <s v="5120 x 2880"/>
    <n v="1000000"/>
    <s v="COB"/>
    <s v="PCB"/>
    <n v="4000"/>
    <n v="1000"/>
    <n v="0.10549642400000001"/>
    <n v="2.848403448"/>
    <n v="2.1201436693096178E-2"/>
    <n v="0.24709866996515711"/>
  </r>
  <r>
    <x v="5"/>
    <x v="2"/>
    <x v="0"/>
    <x v="2"/>
    <s v="PA32UCX"/>
    <s v="AUO"/>
    <n v="31.5"/>
    <s v="3840 x 2160"/>
    <n v="1000000"/>
    <s v="POB"/>
    <s v="PCB"/>
    <n v="5000"/>
    <n v="1152"/>
    <n v="9.8902897000000004E-2"/>
    <n v="3.1154412555"/>
    <n v="2.7053916476816174E-2"/>
    <n v="0.23165500192121136"/>
  </r>
  <r>
    <x v="5"/>
    <x v="2"/>
    <x v="0"/>
    <x v="2"/>
    <s v="PG32UQX"/>
    <s v="AUO"/>
    <n v="31.5"/>
    <s v="3840 x 2160"/>
    <n v="1000000"/>
    <s v="POB"/>
    <s v="PCB"/>
    <n v="4608"/>
    <n v="576"/>
    <n v="6.0765939999999997E-2"/>
    <n v="1.9141271099999999"/>
    <n v="1.66219263061144E-2"/>
    <n v="0.14232883337526719"/>
  </r>
  <r>
    <x v="5"/>
    <x v="2"/>
    <x v="0"/>
    <x v="2"/>
    <s v="PG32UQXE"/>
    <s v="AUO"/>
    <n v="31.5"/>
    <s v="3840 x 2160"/>
    <n v="1000000"/>
    <s v="POB"/>
    <s v="PCB"/>
    <n v="4608"/>
    <n v="576"/>
    <n v="0.12153187999999999"/>
    <n v="3.8282542199999998"/>
    <n v="3.32438526122288E-2"/>
    <n v="0.28465766675053439"/>
  </r>
  <r>
    <x v="5"/>
    <x v="2"/>
    <x v="0"/>
    <x v="2"/>
    <s v="PA27UCX-K"/>
    <s v="AUO"/>
    <n v="27"/>
    <s v="3440 x 1440"/>
    <n v="1000000"/>
    <s v="POB"/>
    <s v="PCB"/>
    <n v="2304"/>
    <n v="576"/>
    <n v="4.5574455E-2"/>
    <n v="1.230510285"/>
    <n v="7.6348002629105377E-3"/>
    <n v="0.1067466250314504"/>
  </r>
  <r>
    <x v="5"/>
    <x v="2"/>
    <x v="0"/>
    <x v="7"/>
    <s v="X32 (Predator)"/>
    <s v="AUO"/>
    <n v="31.5"/>
    <s v="3840 x 2160"/>
    <n v="1000000"/>
    <s v="POB"/>
    <s v="PCB"/>
    <n v="2304"/>
    <n v="1152"/>
    <n v="3.0382969999999999E-2"/>
    <n v="0.95706355499999995"/>
    <n v="8.3109631530571999E-3"/>
    <n v="7.1164416687633597E-2"/>
  </r>
  <r>
    <x v="5"/>
    <x v="2"/>
    <x v="0"/>
    <x v="7"/>
    <s v="X27S"/>
    <s v="AUO"/>
    <n v="27"/>
    <s v="3840 x 2160"/>
    <n v="1000000"/>
    <s v="POB"/>
    <s v="PCB"/>
    <n v="2304"/>
    <n v="512"/>
    <n v="4.5574455E-2"/>
    <n v="1.230510285"/>
    <n v="9.1590206176548738E-3"/>
    <n v="0.1067466250314504"/>
  </r>
  <r>
    <x v="5"/>
    <x v="2"/>
    <x v="0"/>
    <x v="7"/>
    <s v="Predator X32"/>
    <s v="AUO"/>
    <n v="31.5"/>
    <s v="3840 x 2160"/>
    <n v="1000000"/>
    <s v="POB"/>
    <s v="PCB"/>
    <n v="2304"/>
    <n v="576"/>
    <n v="3.0382969999999999E-2"/>
    <n v="0.95706355499999995"/>
    <n v="8.3109631530571999E-3"/>
    <n v="7.1164416687633597E-2"/>
  </r>
  <r>
    <x v="5"/>
    <x v="2"/>
    <x v="0"/>
    <x v="7"/>
    <s v="X32 S/FP"/>
    <s v="AUO"/>
    <n v="31.5"/>
    <s v="3840 x 2160"/>
    <n v="1000000"/>
    <s v="POB"/>
    <s v="PCB"/>
    <n v="2304"/>
    <n v="576"/>
    <n v="4.5574455E-2"/>
    <n v="1.4355953324999999"/>
    <n v="1.2466444729585802E-2"/>
    <n v="0.1067466250314504"/>
  </r>
  <r>
    <x v="5"/>
    <x v="2"/>
    <x v="0"/>
    <x v="7"/>
    <s v="Predator X32Q FS"/>
    <s v="AUO"/>
    <n v="31.5"/>
    <s v="3440 x 1440"/>
    <n v="1000000"/>
    <s v="POB"/>
    <s v="PCB"/>
    <n v="2304"/>
    <n v="1152"/>
    <n v="4.5574455E-2"/>
    <n v="1.4355953324999999"/>
    <n v="1.0391811468961565E-2"/>
    <n v="0.1067466250314504"/>
  </r>
  <r>
    <x v="5"/>
    <x v="2"/>
    <x v="0"/>
    <x v="7"/>
    <s v="Predator X34 V3"/>
    <s v="AUO"/>
    <n v="34"/>
    <s v="3440 x 1440"/>
    <n v="1000000"/>
    <s v="POB"/>
    <s v="PCB"/>
    <n v="9216"/>
    <n v="2304"/>
    <n v="6.0765939999999997E-2"/>
    <n v="2.0660419599999997"/>
    <n v="1.6142348612573538E-2"/>
    <n v="0.14232883337526719"/>
  </r>
  <r>
    <x v="5"/>
    <x v="2"/>
    <x v="0"/>
    <x v="7"/>
    <s v="Predator Z57"/>
    <s v="AUO"/>
    <n v="57"/>
    <s v="7680 x 2160"/>
    <n v="1000000"/>
    <s v="POB"/>
    <s v="PCB"/>
    <n v="9216"/>
    <n v="2304"/>
    <n v="6.0765939999999997E-2"/>
    <n v="3.4636585799999997"/>
    <n v="3.3197667803498171E-2"/>
    <n v="0.14232883337526719"/>
  </r>
  <r>
    <x v="5"/>
    <x v="2"/>
    <x v="0"/>
    <x v="18"/>
    <s v="EX321UX"/>
    <s v="AUO"/>
    <n v="32"/>
    <s v="3840 x 2160"/>
    <n v="1000000"/>
    <s v="POB"/>
    <s v="PCB"/>
    <n v="4608"/>
    <n v="1152"/>
    <n v="6.0765939999999997E-2"/>
    <n v="1.9445100799999999"/>
    <n v="1.7153794444405283E-2"/>
    <n v="0.14232883337526719"/>
  </r>
  <r>
    <x v="5"/>
    <x v="2"/>
    <x v="0"/>
    <x v="11"/>
    <s v="UltraSharp UP3221Q"/>
    <s v="LGD"/>
    <n v="31.5"/>
    <s v="3840 x 2160"/>
    <n v="1000000"/>
    <s v="POB"/>
    <s v="PCB"/>
    <n v="5000"/>
    <n v="1152"/>
    <n v="9.8902897000000004E-2"/>
    <n v="3.1154412555"/>
    <n v="2.7053916476816174E-2"/>
    <n v="0.23165500192121136"/>
  </r>
  <r>
    <x v="5"/>
    <x v="2"/>
    <x v="0"/>
    <x v="10"/>
    <s v="AG274QXM"/>
    <s v="LGD"/>
    <n v="27"/>
    <s v="3840 x 2160"/>
    <n v="80000000"/>
    <s v="POB"/>
    <s v="PCB"/>
    <n v="2304"/>
    <n v="576"/>
    <n v="9.114891E-2"/>
    <n v="2.4610205700000001"/>
    <n v="1.8318041235309748E-2"/>
    <n v="0.21349325006290079"/>
  </r>
  <r>
    <x v="5"/>
    <x v="2"/>
    <x v="0"/>
    <x v="10"/>
    <s v="AG274QGM"/>
    <s v="LGD"/>
    <n v="27"/>
    <s v="2560 x 1440"/>
    <n v="1000000"/>
    <s v="POB"/>
    <s v="PCB"/>
    <n v="2304"/>
    <n v="576"/>
    <n v="6.0765939999999997E-2"/>
    <n v="1.6406803799999998"/>
    <n v="1.2212027490206497E-2"/>
    <n v="0.14232883337526719"/>
  </r>
  <r>
    <x v="5"/>
    <x v="2"/>
    <x v="0"/>
    <x v="10"/>
    <s v="AG274QZM"/>
    <s v="LGD"/>
    <n v="27"/>
    <s v="2560 x 1440"/>
    <n v="1000000"/>
    <s v="POB"/>
    <s v="PCB"/>
    <n v="2304"/>
    <n v="576"/>
    <n v="7.5957424999999995E-2"/>
    <n v="2.0508504749999998"/>
    <n v="1.5265034362758122E-2"/>
    <n v="0.17791104171908398"/>
  </r>
  <r>
    <x v="5"/>
    <x v="2"/>
    <x v="0"/>
    <x v="10"/>
    <s v="AG3444UXM"/>
    <s v="BOE"/>
    <n v="34"/>
    <s v="3440 x 1440"/>
    <n v="1000000"/>
    <s v="POB"/>
    <s v="PCB"/>
    <n v="4608"/>
    <n v="1152"/>
    <n v="0.21268079000000001"/>
    <n v="7.23114686"/>
    <n v="5.6498220144007377E-2"/>
    <n v="0.49815091681343515"/>
  </r>
  <r>
    <x v="5"/>
    <x v="2"/>
    <x v="0"/>
    <x v="10"/>
    <s v="PD32M"/>
    <s v="AUO"/>
    <n v="31.5"/>
    <s v="3840 x 2160"/>
    <n v="1000000"/>
    <s v="POB"/>
    <s v="PCB"/>
    <n v="2304"/>
    <n v="576"/>
    <n v="6.0765939999999997E-2"/>
    <n v="1.9141271099999999"/>
    <n v="1.66219263061144E-2"/>
    <n v="0.14232883337526719"/>
  </r>
  <r>
    <x v="5"/>
    <x v="2"/>
    <x v="0"/>
    <x v="10"/>
    <s v="Q27G3XMN"/>
    <s v="BOE"/>
    <n v="27"/>
    <s v="2560 x 1440"/>
    <n v="1000000"/>
    <s v="POB"/>
    <s v="PCB"/>
    <n v="2304"/>
    <n v="576"/>
    <n v="6.0765939999999997E-2"/>
    <n v="1.6406803799999998"/>
    <n v="1.2212027490206497E-2"/>
    <n v="0.14232883337526719"/>
  </r>
  <r>
    <x v="5"/>
    <x v="2"/>
    <x v="0"/>
    <x v="10"/>
    <s v="Q27G4"/>
    <s v="BOE"/>
    <n v="27"/>
    <s v="2560 x 1440"/>
    <n v="1000000"/>
    <s v="POB"/>
    <s v="PCB"/>
    <n v="4608"/>
    <n v="1152"/>
    <n v="9.114891E-2"/>
    <n v="2.4610205700000001"/>
    <n v="1.8318041235309748E-2"/>
    <n v="0.21349325006290079"/>
  </r>
  <r>
    <x v="5"/>
    <x v="2"/>
    <x v="0"/>
    <x v="10"/>
    <s v="U32G4ZMN"/>
    <s v="BOE"/>
    <n v="31.5"/>
    <s v="3840 x 2160"/>
    <n v="1000000"/>
    <s v="POB"/>
    <s v="PCB"/>
    <n v="4608"/>
    <n v="1152"/>
    <n v="3.0382969999999999E-2"/>
    <n v="0.95706355499999995"/>
    <n v="8.3109631530571999E-3"/>
    <n v="7.1164416687633597E-2"/>
  </r>
  <r>
    <x v="5"/>
    <x v="2"/>
    <x v="0"/>
    <x v="12"/>
    <s v="279P2MRX"/>
    <s v="LGD"/>
    <n v="27"/>
    <s v="3840 x 2160"/>
    <n v="80000000"/>
    <s v="POB"/>
    <s v="PCB"/>
    <n v="2304"/>
    <n v="576"/>
    <n v="6.0765939999999997E-2"/>
    <n v="1.6406803799999998"/>
    <n v="1.2212027490206497E-2"/>
    <n v="0.14232883337526719"/>
  </r>
  <r>
    <x v="5"/>
    <x v="2"/>
    <x v="0"/>
    <x v="12"/>
    <s v="27B1U7903"/>
    <s v="LGD"/>
    <n v="27"/>
    <s v="3840 x 2160"/>
    <n v="80000000"/>
    <s v="POB"/>
    <s v="PCB"/>
    <n v="2304"/>
    <n v="576"/>
    <n v="6.0765939999999997E-2"/>
    <n v="1.6406803799999998"/>
    <n v="1.2212027490206497E-2"/>
    <n v="0.14232883337526719"/>
  </r>
  <r>
    <x v="5"/>
    <x v="2"/>
    <x v="0"/>
    <x v="12"/>
    <s v="32M2N6800M"/>
    <s v="LGD"/>
    <n v="31.5"/>
    <s v="3840 x 2160"/>
    <n v="80000000"/>
    <s v="POB"/>
    <s v="PCB"/>
    <n v="2304"/>
    <n v="1152"/>
    <n v="4.5574455E-2"/>
    <n v="1.4355953324999999"/>
    <n v="1.2466444729585802E-2"/>
    <n v="0.1067466250314504"/>
  </r>
  <r>
    <x v="5"/>
    <x v="2"/>
    <x v="0"/>
    <x v="12"/>
    <s v="34M2C7600MV"/>
    <s v="BOE"/>
    <n v="34"/>
    <s v="3440x1440"/>
    <n v="80000000"/>
    <s v="POB"/>
    <s v="PCB"/>
    <n v="4608"/>
    <n v="1152"/>
    <n v="6.0765939999999997E-2"/>
    <n v="2.0660419599999997"/>
    <n v="2.1990297661420303E-2"/>
    <n v="0.14232883337526719"/>
  </r>
  <r>
    <x v="5"/>
    <x v="2"/>
    <x v="0"/>
    <x v="5"/>
    <s v="Odyssey Neo G7"/>
    <m/>
    <n v="31.5"/>
    <s v="3840 x 2160"/>
    <n v="1000000"/>
    <s v="POB"/>
    <s v="PCB"/>
    <n v="4608"/>
    <n v="1196"/>
    <n v="0.12153187999999999"/>
    <n v="3.8282542199999998"/>
    <n v="3.32438526122288E-2"/>
    <n v="0.28465766675053439"/>
  </r>
  <r>
    <x v="5"/>
    <x v="2"/>
    <x v="0"/>
    <x v="5"/>
    <s v="Odyssey Neo G9"/>
    <s v="CSOT"/>
    <n v="49"/>
    <s v="5120 x 1440"/>
    <n v="1000000"/>
    <s v="POB"/>
    <s v="PCB"/>
    <n v="5000"/>
    <n v="1152"/>
    <n v="6.5935265000000007E-2"/>
    <n v="3.2308279850000003"/>
    <n v="2.6619969836479896E-2"/>
    <n v="0.1544366687282232"/>
  </r>
  <r>
    <x v="5"/>
    <x v="2"/>
    <x v="0"/>
    <x v="5"/>
    <s v="Odyssey Neo G8"/>
    <s v="CSOT"/>
    <n v="31.5"/>
    <s v="3840 x 2160"/>
    <n v="1000000"/>
    <s v="POB"/>
    <s v="PCB"/>
    <n v="5000"/>
    <n v="1152"/>
    <n v="6.5935265000000007E-2"/>
    <n v="2.0769608475000001"/>
    <n v="1.8035944409057512E-2"/>
    <n v="0.1544366687282232"/>
  </r>
  <r>
    <x v="5"/>
    <x v="2"/>
    <x v="0"/>
    <x v="19"/>
    <m/>
    <s v="HKC"/>
    <n v="27"/>
    <s v="3840 x 2160"/>
    <s v="TBD"/>
    <s v="POB"/>
    <s v="PCB"/>
    <n v="5000"/>
    <n v="1152"/>
    <n v="0.16483816200000001"/>
    <n v="4.4506303740000002"/>
    <n v="3.3127244732478626E-2"/>
    <n v="0.38609167064943456"/>
  </r>
  <r>
    <x v="5"/>
    <x v="2"/>
    <x v="0"/>
    <x v="19"/>
    <m/>
    <s v="HKC"/>
    <n v="31.5"/>
    <s v="3840 x 2160"/>
    <s v="TBD"/>
    <s v="POB"/>
    <s v="PCB"/>
    <n v="5000"/>
    <n v="1152"/>
    <n v="0.13187053000000001"/>
    <n v="4.1539216950000002"/>
    <n v="3.6071888818115024E-2"/>
    <n v="0.30887333745644641"/>
  </r>
  <r>
    <x v="5"/>
    <x v="2"/>
    <x v="0"/>
    <x v="3"/>
    <s v="MEG271G"/>
    <s v="AUO"/>
    <n v="27"/>
    <s v="3840 x 2160"/>
    <n v="1000000"/>
    <s v="POB"/>
    <s v="PCB"/>
    <n v="2304"/>
    <n v="576"/>
    <n v="6.0765939999999997E-2"/>
    <n v="1.6406803799999998"/>
    <n v="1.2212027490206497E-2"/>
    <n v="0.14232883337526719"/>
  </r>
  <r>
    <x v="5"/>
    <x v="2"/>
    <x v="0"/>
    <x v="20"/>
    <s v="M27P20"/>
    <m/>
    <n v="27"/>
    <s v="3840 x 2160"/>
    <s v="TBD"/>
    <s v="POB"/>
    <s v="PCB"/>
    <n v="5000"/>
    <n v="1152"/>
    <n v="0.16483816200000001"/>
    <n v="4.4506303740000002"/>
    <n v="3.3127244732478626E-2"/>
    <n v="0.38609167064943456"/>
  </r>
  <r>
    <x v="5"/>
    <x v="2"/>
    <x v="0"/>
    <x v="20"/>
    <s v="M32P10"/>
    <m/>
    <n v="31.5"/>
    <s v="3840 x 2160"/>
    <s v="TBD"/>
    <s v="POB"/>
    <s v="PCB"/>
    <n v="5000"/>
    <n v="1152"/>
    <n v="0.13187053000000001"/>
    <n v="4.1539216950000002"/>
    <n v="3.6071888818115024E-2"/>
    <n v="0.30887333745644641"/>
  </r>
  <r>
    <x v="5"/>
    <x v="2"/>
    <x v="0"/>
    <x v="21"/>
    <m/>
    <m/>
    <n v="27"/>
    <s v="3840 x 2160"/>
    <s v="TBD"/>
    <s v="COB"/>
    <s v="PCB"/>
    <n v="5000"/>
    <n v="1152"/>
    <n v="0.19780579400000001"/>
    <n v="5.3407564380000005"/>
    <n v="3.975269359858704E-2"/>
    <n v="0.46331000384242271"/>
  </r>
  <r>
    <x v="5"/>
    <x v="2"/>
    <x v="0"/>
    <x v="21"/>
    <m/>
    <m/>
    <n v="31.5"/>
    <s v="3840 x 2160"/>
    <s v="TBD"/>
    <s v="COB"/>
    <s v="PCB"/>
    <n v="5000"/>
    <n v="1152"/>
    <n v="0.16483816200000001"/>
    <n v="5.192402103"/>
    <n v="4.5089860885873682E-2"/>
    <n v="0.38609167064943456"/>
  </r>
  <r>
    <x v="5"/>
    <x v="2"/>
    <x v="0"/>
    <x v="23"/>
    <m/>
    <m/>
    <n v="27"/>
    <s v="3840 x 2160"/>
    <s v="TBD"/>
    <s v="POB"/>
    <s v="PCB"/>
    <n v="2304"/>
    <n v="576"/>
    <n v="7.5957424999999995E-2"/>
    <n v="2.0508504749999998"/>
    <n v="1.5265034362758122E-2"/>
    <n v="0.17791104171908398"/>
  </r>
  <r>
    <x v="5"/>
    <x v="2"/>
    <x v="0"/>
    <x v="23"/>
    <m/>
    <m/>
    <n v="31.5"/>
    <s v="3840 x 2160"/>
    <s v="TBD"/>
    <s v="POB"/>
    <s v="PCB"/>
    <n v="4608"/>
    <n v="1152"/>
    <n v="0.12153187999999999"/>
    <n v="3.8282542199999998"/>
    <n v="3.32438526122288E-2"/>
    <n v="0.28465766675053439"/>
  </r>
  <r>
    <x v="5"/>
    <x v="2"/>
    <x v="0"/>
    <x v="22"/>
    <s v="Creator Extreme"/>
    <s v="BOE"/>
    <n v="27"/>
    <s v="3840 x 2160"/>
    <s v="TBD"/>
    <s v="COB"/>
    <s v="PCB"/>
    <n v="10368"/>
    <n v="1152"/>
    <n v="0.27344673000000003"/>
    <n v="7.3830617100000007"/>
    <n v="5.4954123705929246E-2"/>
    <n v="0.6404797501887024"/>
  </r>
  <r>
    <x v="5"/>
    <x v="2"/>
    <x v="0"/>
    <x v="22"/>
    <s v="ThinkVision P27pz-30"/>
    <s v="BOE"/>
    <n v="27"/>
    <s v="3840 x 2160"/>
    <s v="TBD"/>
    <s v="COB"/>
    <s v="PCB"/>
    <n v="4608"/>
    <n v="1152"/>
    <n v="0.15191484999999999"/>
    <n v="4.1017009499999997"/>
    <n v="3.0530068725516245E-2"/>
    <n v="0.35582208343816796"/>
  </r>
  <r>
    <x v="5"/>
    <x v="2"/>
    <x v="0"/>
    <x v="22"/>
    <s v="ThinkVision P32pz-30"/>
    <s v="BOE"/>
    <n v="31.5"/>
    <s v="3840 x 2160"/>
    <s v="TBD"/>
    <s v="COB"/>
    <s v="PCB"/>
    <n v="9216"/>
    <n v="1152"/>
    <n v="0.18229782"/>
    <n v="5.7423813299999997"/>
    <n v="4.9865778918343207E-2"/>
    <n v="0.42698650012580158"/>
  </r>
  <r>
    <x v="5"/>
    <x v="2"/>
    <x v="0"/>
    <x v="22"/>
    <s v="Legion Y34wz-30"/>
    <s v="BOE"/>
    <n v="34"/>
    <s v="3440 x 1440"/>
    <s v="TBD"/>
    <s v="COB"/>
    <s v="PCB"/>
    <n v="9216"/>
    <n v="1151"/>
    <n v="6.0765939999999997E-2"/>
    <n v="2.0660419599999997"/>
    <n v="1.6142348612573538E-2"/>
    <n v="0.14232883337526719"/>
  </r>
  <r>
    <x v="5"/>
    <x v="2"/>
    <x v="0"/>
    <x v="25"/>
    <s v="27M2U"/>
    <s v="AUO"/>
    <n v="27"/>
    <s v="3840 x 2160"/>
    <s v="TBD"/>
    <s v="POB"/>
    <s v="PCB"/>
    <n v="1536"/>
    <n v="384"/>
    <n v="7.0893597000000003E-2"/>
    <n v="1.914127119"/>
    <n v="1.4247365472230347E-2"/>
    <n v="0.16605030638522736"/>
  </r>
  <r>
    <x v="5"/>
    <x v="2"/>
    <x v="0"/>
    <x v="25"/>
    <s v="27M2V"/>
    <s v="AUO"/>
    <n v="27"/>
    <s v="3840 x 2160"/>
    <s v="TBD"/>
    <s v="POB"/>
    <s v="PCB"/>
    <n v="2304"/>
    <n v="1152"/>
    <n v="6.0765939999999997E-2"/>
    <n v="1.6406803799999998"/>
    <n v="1.2212027490206497E-2"/>
    <n v="0.14232883337526719"/>
  </r>
  <r>
    <x v="5"/>
    <x v="2"/>
    <x v="0"/>
    <x v="25"/>
    <s v="32M2V"/>
    <s v="AUO"/>
    <n v="31.5"/>
    <s v="3840 x 2160"/>
    <s v="TBD"/>
    <s v="POB"/>
    <s v="PCB"/>
    <n v="2304"/>
    <n v="1152"/>
    <n v="7.5957424999999995E-2"/>
    <n v="2.3926588874999997"/>
    <n v="2.0777407882642998E-2"/>
    <n v="0.17791104171908398"/>
  </r>
  <r>
    <x v="5"/>
    <x v="2"/>
    <x v="0"/>
    <x v="25"/>
    <m/>
    <m/>
    <n v="34"/>
    <s v="3440x1440"/>
    <s v="TBD"/>
    <s v="POB"/>
    <s v="PCB"/>
    <n v="2304"/>
    <n v="2304"/>
    <n v="3.0382969999999999E-2"/>
    <n v="1.0330209799999999"/>
    <n v="1.0995148830710151E-2"/>
    <n v="7.1164416687633597E-2"/>
  </r>
  <r>
    <x v="5"/>
    <x v="2"/>
    <x v="0"/>
    <x v="26"/>
    <m/>
    <s v="AUO"/>
    <n v="27"/>
    <s v="3840 x 2160"/>
    <s v="TBD"/>
    <s v="POB"/>
    <s v="PCB"/>
    <n v="2304"/>
    <n v="1152"/>
    <n v="0.106340395"/>
    <n v="2.8711906650000003"/>
    <n v="2.1371048107861373E-2"/>
    <n v="0.24907545840671758"/>
  </r>
  <r>
    <x v="5"/>
    <x v="2"/>
    <x v="0"/>
    <x v="26"/>
    <m/>
    <s v="AUO"/>
    <n v="31.5"/>
    <s v="3840 x 2160"/>
    <s v="TBD"/>
    <s v="POB"/>
    <s v="PCB"/>
    <n v="2304"/>
    <n v="1152"/>
    <n v="9.114891E-2"/>
    <n v="2.8711906649999999"/>
    <n v="2.4932889459171603E-2"/>
    <n v="0.21349325006290079"/>
  </r>
  <r>
    <x v="5"/>
    <x v="2"/>
    <x v="0"/>
    <x v="26"/>
    <s v="Army M34E7R"/>
    <m/>
    <n v="34"/>
    <s v="3440 x 1440"/>
    <s v="TBD"/>
    <s v="POB"/>
    <s v="PCB"/>
    <n v="2304"/>
    <n v="1152"/>
    <n v="3.0382969999999999E-2"/>
    <n v="1.0330209799999999"/>
    <n v="8.0711743062867689E-3"/>
    <n v="7.1164416687633597E-2"/>
  </r>
  <r>
    <x v="5"/>
    <x v="2"/>
    <x v="0"/>
    <x v="31"/>
    <s v="GM001J"/>
    <s v="AUP"/>
    <n v="27"/>
    <s v="3840 x 2160"/>
    <s v="TBD"/>
    <s v="POB"/>
    <s v="PCB"/>
    <n v="2304"/>
    <n v="1152"/>
    <n v="1.5191484999999999E-2"/>
    <n v="0.41017009499999996"/>
    <n v="3.0530068725516243E-3"/>
    <n v="3.5582208343816799E-2"/>
  </r>
  <r>
    <x v="5"/>
    <x v="2"/>
    <x v="0"/>
    <x v="27"/>
    <s v="XG272G-2K"/>
    <s v="Innolux"/>
    <n v="27"/>
    <s v="2560 x 1440"/>
    <n v="1000000"/>
    <s v="POB"/>
    <s v="PCB"/>
    <n v="2304"/>
    <n v="1152"/>
    <n v="9.114891E-2"/>
    <n v="2.4610205700000001"/>
    <n v="1.8318041235309748E-2"/>
    <n v="0.21349325006290079"/>
  </r>
  <r>
    <x v="5"/>
    <x v="2"/>
    <x v="0"/>
    <x v="27"/>
    <s v="XG321UG"/>
    <s v="BOE"/>
    <n v="31.5"/>
    <s v="3840 x 2160"/>
    <n v="1000000"/>
    <s v="POB"/>
    <s v="PCB"/>
    <n v="2304"/>
    <n v="1152"/>
    <n v="4.5574455E-2"/>
    <n v="1.4355953324999999"/>
    <n v="1.2466444729585802E-2"/>
    <n v="0.1067466250314504"/>
  </r>
  <r>
    <x v="5"/>
    <x v="2"/>
    <x v="0"/>
    <x v="27"/>
    <s v="XG341C-2K"/>
    <s v="AUO"/>
    <n v="34"/>
    <s v="3440 x 1440"/>
    <n v="1000000"/>
    <s v="POB"/>
    <s v="PCB"/>
    <n v="2304"/>
    <n v="1152"/>
    <n v="6.0765939999999997E-2"/>
    <n v="2.0660419599999997"/>
    <n v="1.6142348612573538E-2"/>
    <n v="0.14232883337526719"/>
  </r>
  <r>
    <x v="5"/>
    <x v="2"/>
    <x v="0"/>
    <x v="27"/>
    <s v="VX2700-4K-PRO"/>
    <s v="AUO"/>
    <n v="34"/>
    <s v="3840 x 2400"/>
    <n v="1000000"/>
    <s v="POB"/>
    <s v="PCB"/>
    <n v="2304"/>
    <n v="1152"/>
    <n v="1.2153188000000001E-2"/>
    <n v="0.41320839200000004"/>
    <n v="4.073666467511226E-3"/>
    <n v="2.846576667505344E-2"/>
  </r>
  <r>
    <x v="5"/>
    <x v="2"/>
    <x v="0"/>
    <x v="29"/>
    <s v="GP27-FQS"/>
    <s v="CSOT"/>
    <n v="27"/>
    <s v="2560 x 1440"/>
    <s v="TBD"/>
    <s v="POB"/>
    <s v="PCB"/>
    <n v="5000"/>
    <n v="1152"/>
    <n v="9.8902897000000004E-2"/>
    <n v="2.6703782190000003"/>
    <n v="1.987634679929352E-2"/>
    <n v="0.23165500192121136"/>
  </r>
  <r>
    <x v="5"/>
    <x v="2"/>
    <x v="0"/>
    <x v="29"/>
    <s v="GP27QP"/>
    <m/>
    <n v="27"/>
    <s v="2560 x 1440"/>
    <n v="1000000"/>
    <s v="POB"/>
    <s v="PCB"/>
    <n v="5000"/>
    <n v="1152"/>
    <n v="3.2967631999999997E-2"/>
    <n v="0.89012606399999994"/>
    <n v="6.6254488661084063E-3"/>
    <n v="7.7218333192988139E-2"/>
  </r>
  <r>
    <x v="5"/>
    <x v="2"/>
    <x v="0"/>
    <x v="6"/>
    <s v="F32D80U"/>
    <s v="BOE"/>
    <n v="27"/>
    <s v="2560 x 1440"/>
    <s v="TBD"/>
    <s v="POB"/>
    <s v="PCB"/>
    <n v="5000"/>
    <n v="1152"/>
    <n v="9.8902897000000004E-2"/>
    <n v="2.6703782190000003"/>
    <n v="1.987634679929352E-2"/>
    <n v="0.23165500192121136"/>
  </r>
  <r>
    <x v="5"/>
    <x v="2"/>
    <x v="0"/>
    <x v="1"/>
    <s v="27R83U"/>
    <s v="CSOT"/>
    <n v="27"/>
    <s v="3840 x 2160"/>
    <n v="1000000"/>
    <s v="POB"/>
    <s v="PCB"/>
    <n v="4608"/>
    <n v="1152"/>
    <n v="0.15191484999999999"/>
    <n v="4.1017009499999997"/>
    <n v="3.0530068725516245E-2"/>
    <n v="0.35582208343816796"/>
  </r>
  <r>
    <x v="5"/>
    <x v="2"/>
    <x v="0"/>
    <x v="1"/>
    <s v="34R83Q"/>
    <s v="CSOT"/>
    <n v="34"/>
    <s v="3440 x 1440"/>
    <n v="1000000"/>
    <s v="POB"/>
    <s v="PCB"/>
    <n v="4608"/>
    <n v="1152"/>
    <n v="6.0765939999999997E-2"/>
    <n v="2.0660419599999997"/>
    <n v="1.6142348612573538E-2"/>
    <n v="0.14232883337526719"/>
  </r>
  <r>
    <x v="5"/>
    <x v="2"/>
    <x v="0"/>
    <x v="17"/>
    <m/>
    <m/>
    <n v="27"/>
    <s v="3840 x 2160"/>
    <n v="1000000"/>
    <s v="POB"/>
    <s v="PCB"/>
    <n v="5000"/>
    <n v="1152"/>
    <n v="0.98902897099999998"/>
    <n v="26.703782217000001"/>
    <n v="0.19876346819390345"/>
    <n v="2.3165500215543604"/>
  </r>
  <r>
    <x v="5"/>
    <x v="2"/>
    <x v="0"/>
    <x v="17"/>
    <m/>
    <m/>
    <n v="31.5"/>
    <s v="3840 x 2160"/>
    <s v="TBD"/>
    <s v="POB"/>
    <s v="PCB"/>
    <n v="5000"/>
    <n v="1152"/>
    <n v="6.5935265000000007E-2"/>
    <n v="2.0769608475000001"/>
    <n v="1.8035944409057512E-2"/>
    <n v="0.1544366687282232"/>
  </r>
  <r>
    <x v="5"/>
    <x v="2"/>
    <x v="0"/>
    <x v="17"/>
    <m/>
    <m/>
    <n v="31.5"/>
    <s v="3840 x 2160"/>
    <s v="TBD"/>
    <s v="POB"/>
    <s v="PCB"/>
    <n v="5000"/>
    <n v="1152"/>
    <n v="1.2198023979999999"/>
    <n v="38.423775536999997"/>
    <n v="0.33366497033663312"/>
    <n v="2.8570783609320176"/>
  </r>
  <r>
    <x v="5"/>
    <x v="2"/>
    <x v="0"/>
    <x v="17"/>
    <m/>
    <m/>
    <n v="49"/>
    <s v="5120 x 1440"/>
    <n v="1000000"/>
    <s v="POB"/>
    <s v="PCB"/>
    <n v="5000"/>
    <n v="1152"/>
    <n v="0.16483816200000001"/>
    <n v="8.0770699380000011"/>
    <n v="6.6549924389335297E-2"/>
    <n v="0.38609167064943456"/>
  </r>
  <r>
    <x v="5"/>
    <x v="2"/>
    <x v="1"/>
    <x v="17"/>
    <m/>
    <s v="Open Cell"/>
    <n v="43"/>
    <s v="3840 x 2160"/>
    <n v="1000000"/>
    <s v="POB"/>
    <s v="PCB"/>
    <n v="4000"/>
    <n v="500"/>
    <n v="0.20021623699999999"/>
    <n v="8.6092981909999988"/>
    <n v="0.10205545664999179"/>
    <n v="0.4689558564385905"/>
  </r>
  <r>
    <x v="5"/>
    <x v="2"/>
    <x v="1"/>
    <x v="17"/>
    <m/>
    <s v="Open Cell"/>
    <n v="50"/>
    <s v="3840 x 2160"/>
    <n v="1000000"/>
    <s v="POB"/>
    <s v="PCB"/>
    <n v="5929.950586864823"/>
    <n v="494.16254890540188"/>
    <n v="0.46705087899999997"/>
    <n v="23.352543949999998"/>
    <n v="0.32188758526537209"/>
    <n v="1.0939484641390074"/>
  </r>
  <r>
    <x v="5"/>
    <x v="2"/>
    <x v="1"/>
    <x v="17"/>
    <m/>
    <s v="Open Cell"/>
    <n v="55"/>
    <s v="3840 x 2160"/>
    <n v="1000000"/>
    <s v="POB"/>
    <s v="PCB"/>
    <n v="6804.6390532544374"/>
    <n v="567.05325443786978"/>
    <n v="4.5919445090000002"/>
    <n v="252.556947995"/>
    <n v="3.8293233035672323"/>
    <n v="10.755467699338382"/>
  </r>
  <r>
    <x v="5"/>
    <x v="2"/>
    <x v="1"/>
    <x v="17"/>
    <m/>
    <s v="Open Cell"/>
    <n v="65"/>
    <s v="3840 x 2160"/>
    <n v="1000000"/>
    <s v="POB"/>
    <s v="PCB"/>
    <n v="9504"/>
    <n v="792"/>
    <n v="8.6587677700000008"/>
    <n v="562.8199050500001"/>
    <n v="10.08516086011176"/>
    <n v="20.280971793927058"/>
  </r>
  <r>
    <x v="5"/>
    <x v="2"/>
    <x v="1"/>
    <x v="17"/>
    <m/>
    <s v="Open Cell"/>
    <n v="75"/>
    <s v="3840 x 2160"/>
    <n v="1000000"/>
    <s v="COB"/>
    <s v="PCB"/>
    <n v="13685.759999999997"/>
    <n v="1140.4799999999998"/>
    <n v="11.820173638"/>
    <n v="886.51302284999997"/>
    <n v="18.3293222898415"/>
    <n v="27.685764824663746"/>
  </r>
  <r>
    <x v="5"/>
    <x v="2"/>
    <x v="1"/>
    <x v="17"/>
    <m/>
    <s v="Open Cell"/>
    <n v="85"/>
    <s v="3840 x 2160"/>
    <n v="1000000"/>
    <s v="COB"/>
    <s v="PCB"/>
    <n v="17578.598399999999"/>
    <n v="1464.8832"/>
    <n v="11.806094064"/>
    <n v="1003.5179954399999"/>
    <n v="23.514952997157213"/>
    <n v="27.652786986390517"/>
  </r>
  <r>
    <x v="5"/>
    <x v="2"/>
    <x v="1"/>
    <x v="17"/>
    <m/>
    <s v="Open Cell"/>
    <n v="98"/>
    <s v="3840 x 2160"/>
    <n v="1000000"/>
    <s v="COB"/>
    <s v="PCB"/>
    <n v="20000"/>
    <n v="2000"/>
    <n v="1.5566251"/>
    <n v="152.54925979999999"/>
    <n v="4.121318749396556"/>
    <n v="3.6460002838046877"/>
  </r>
  <r>
    <x v="5"/>
    <x v="2"/>
    <x v="1"/>
    <x v="17"/>
    <m/>
    <s v="Open Cell"/>
    <n v="100"/>
    <s v="3840 x 2160"/>
    <n v="1000000"/>
    <s v="COB"/>
    <s v="PCB"/>
    <n v="20000"/>
    <n v="2000"/>
    <n v="1.891741774"/>
    <n v="189.17417739999999"/>
    <n v="5.2150908516199692"/>
    <n v="4.4309262679171644"/>
  </r>
  <r>
    <x v="5"/>
    <x v="2"/>
    <x v="1"/>
    <x v="17"/>
    <m/>
    <s v="Open Cell"/>
    <n v="115"/>
    <s v="3840 x 2160"/>
    <n v="1000000"/>
    <s v="COB"/>
    <s v="PCB"/>
    <n v="32000"/>
    <n v="2000"/>
    <n v="4.4499395999999997E-2"/>
    <n v="5.11743054"/>
    <n v="0.16223696803503496"/>
    <n v="0.10422857144288446"/>
  </r>
  <r>
    <x v="5"/>
    <x v="2"/>
    <x v="1"/>
    <x v="17"/>
    <m/>
    <s v="Open Cell"/>
    <n v="55"/>
    <s v="7680 x 4320"/>
    <n v="1000000"/>
    <s v="COB"/>
    <s v="PCB"/>
    <n v="5930"/>
    <n v="494"/>
    <n v="2.9717344E-2"/>
    <n v="1.6344539199999999"/>
    <n v="2.4781945355891465E-2"/>
    <n v="6.9605356265886709E-2"/>
  </r>
  <r>
    <x v="5"/>
    <x v="2"/>
    <x v="1"/>
    <x v="17"/>
    <m/>
    <s v="Open Cell"/>
    <n v="65"/>
    <s v="7680 x 4320"/>
    <n v="1000000"/>
    <s v="COB"/>
    <s v="PCB"/>
    <n v="11999.750399999999"/>
    <n v="1333.3333333333337"/>
    <n v="0.20666952499999999"/>
    <n v="13.433519125"/>
    <n v="0.24071501394567241"/>
    <n v="0.48407105012233193"/>
  </r>
  <r>
    <x v="5"/>
    <x v="2"/>
    <x v="1"/>
    <x v="17"/>
    <m/>
    <s v="Open Cell"/>
    <n v="75"/>
    <s v="7680 x 4320"/>
    <n v="1000000"/>
    <s v="COB"/>
    <s v="PCB"/>
    <n v="17279.640575999994"/>
    <n v="1920"/>
    <n v="0.28137604100000002"/>
    <n v="21.103203075000003"/>
    <n v="0.43632456663312646"/>
    <n v="0.65905215413900209"/>
  </r>
  <r>
    <x v="5"/>
    <x v="2"/>
    <x v="1"/>
    <x v="17"/>
    <m/>
    <s v="Open Cell"/>
    <n v="85"/>
    <s v="7680 x 4320"/>
    <n v="1000000"/>
    <s v="COB"/>
    <s v="PCB"/>
    <n v="22194.738339839998"/>
    <n v="2466.1333333333341"/>
    <n v="0.27240832799999998"/>
    <n v="23.154707879999997"/>
    <n v="0.5425730977772586"/>
    <n v="0.63804755634401655"/>
  </r>
  <r>
    <x v="5"/>
    <x v="2"/>
    <x v="1"/>
    <x v="17"/>
    <m/>
    <s v="Open Cell"/>
    <n v="98"/>
    <s v="7680 x 4320"/>
    <n v="1000000"/>
    <s v="COB"/>
    <s v="PCB"/>
    <n v="32000"/>
    <n v="2000"/>
    <n v="9.8105650000000003E-3"/>
    <n v="0.96143537000000001"/>
    <n v="2.5974440137624417E-2"/>
    <n v="2.2978765262287197E-2"/>
  </r>
  <r>
    <x v="5"/>
    <x v="3"/>
    <x v="2"/>
    <x v="3"/>
    <s v="Creator Z16"/>
    <s v="AUO"/>
    <n v="16"/>
    <s v="2560 x 1600"/>
    <n v="1000000"/>
    <s v="COB"/>
    <s v="FPC"/>
    <n v="4000"/>
    <n v="1152"/>
    <n v="0.23736695299999999"/>
    <n v="3.7978712479999999"/>
    <n v="1.7619664642586463E-2"/>
    <n v="0.55597200507935662"/>
  </r>
  <r>
    <x v="5"/>
    <x v="3"/>
    <x v="2"/>
    <x v="3"/>
    <s v="Creator 17&quot;"/>
    <s v="AUO"/>
    <n v="17.3"/>
    <s v="3840 x 2160"/>
    <n v="1000000"/>
    <s v="COB"/>
    <s v="FPC"/>
    <n v="10000"/>
    <n v="240"/>
    <n v="0.13187053000000001"/>
    <n v="2.2813601690000005"/>
    <n v="1.0880277756990322E-2"/>
    <n v="0.30887333745644641"/>
  </r>
  <r>
    <x v="5"/>
    <x v="3"/>
    <x v="2"/>
    <x v="3"/>
    <s v="Titan GT77 HX 13V"/>
    <s v="AUO"/>
    <n v="17.3"/>
    <s v="3840 x 2160"/>
    <n v="1000000"/>
    <s v="COB"/>
    <s v="FPC"/>
    <n v="4032"/>
    <n v="1008"/>
    <n v="7.9755296000000003E-2"/>
    <n v="1.3797666208000001"/>
    <n v="6.5803919425437901E-3"/>
    <n v="0.18680659321947649"/>
  </r>
  <r>
    <x v="5"/>
    <x v="3"/>
    <x v="2"/>
    <x v="3"/>
    <s v="Titan 18X / Raider 18HX / Stealth 18 AI Studio"/>
    <m/>
    <n v="18"/>
    <s v="3840 x 2400"/>
    <n v="1000000"/>
    <s v="COB"/>
    <s v="FPC"/>
    <n v="4000"/>
    <n v="1000"/>
    <n v="0.23736695299999999"/>
    <n v="4.2726051539999998"/>
    <n v="2.2299888063273491E-2"/>
    <n v="0.55597200507935662"/>
  </r>
  <r>
    <x v="5"/>
    <x v="3"/>
    <x v="2"/>
    <x v="3"/>
    <s v="Stealth A16 AI+ / Creeatir A16 AI+"/>
    <s v="AUO"/>
    <n v="16"/>
    <s v="3840 x 2400"/>
    <m/>
    <s v="COB"/>
    <s v="FPC"/>
    <n v="4000"/>
    <n v="1000"/>
    <n v="0.13187053000000001"/>
    <n v="2.1099284800000002"/>
    <n v="9.7887026204533933E-3"/>
    <n v="0.30887333745644641"/>
  </r>
  <r>
    <x v="5"/>
    <x v="3"/>
    <x v="2"/>
    <x v="0"/>
    <s v="Macbook"/>
    <s v="LGD/Sharp"/>
    <n v="14.2"/>
    <s v="3024 x 1964"/>
    <n v="1000000"/>
    <s v="COB"/>
    <s v="FPC"/>
    <n v="10384"/>
    <n v="2596"/>
    <n v="13.008763996000001"/>
    <n v="184.72444874320001"/>
    <n v="0.77303212245782904"/>
    <n v="30.469736882287332"/>
  </r>
  <r>
    <x v="5"/>
    <x v="3"/>
    <x v="2"/>
    <x v="0"/>
    <s v="Macbook Pro"/>
    <s v="LGD/Sharp"/>
    <n v="16.2"/>
    <s v="3456 x 2234"/>
    <n v="1000000"/>
    <s v="COB"/>
    <s v="FPC"/>
    <n v="10384"/>
    <n v="2596"/>
    <n v="8.2160614709999997"/>
    <n v="133.10019583019999"/>
    <n v="0.63422118172869502"/>
    <n v="19.244044346337958"/>
  </r>
  <r>
    <x v="5"/>
    <x v="3"/>
    <x v="2"/>
    <x v="13"/>
    <s v="AERO 16"/>
    <s v="AUO"/>
    <n v="16"/>
    <s v="2560 x 1600"/>
    <n v="1000000"/>
    <s v="COB"/>
    <s v="FPC"/>
    <n v="4000"/>
    <n v="1152"/>
    <n v="0.13187053000000001"/>
    <n v="2.1099284800000002"/>
    <n v="9.7887026204533933E-3"/>
    <n v="0.30887333745644641"/>
  </r>
  <r>
    <x v="5"/>
    <x v="3"/>
    <x v="2"/>
    <x v="13"/>
    <s v="AERO 17"/>
    <s v="AUO"/>
    <n v="17.3"/>
    <s v="3840 x 2160"/>
    <n v="1000000"/>
    <s v="COB"/>
    <s v="FPC"/>
    <n v="4000"/>
    <n v="1152"/>
    <n v="0.184618741"/>
    <n v="3.1939042193000002"/>
    <n v="1.5232388777279175E-2"/>
    <n v="0.43242267009677804"/>
  </r>
  <r>
    <x v="5"/>
    <x v="3"/>
    <x v="2"/>
    <x v="7"/>
    <s v="PREDATOR HELIOS 500"/>
    <s v="AUO"/>
    <n v="17.3"/>
    <s v="3840 x 2160"/>
    <n v="1000000"/>
    <s v="COB"/>
    <s v="FPC"/>
    <n v="4000"/>
    <n v="1152"/>
    <n v="0.184618741"/>
    <n v="3.1939042193000002"/>
    <n v="1.5232388777279175E-2"/>
    <n v="0.43242267009677804"/>
  </r>
  <r>
    <x v="5"/>
    <x v="3"/>
    <x v="2"/>
    <x v="7"/>
    <s v="PREDATOR HELIOS 500"/>
    <s v="AUO"/>
    <n v="16"/>
    <s v="2560 x 1600"/>
    <n v="1000000"/>
    <s v="COB"/>
    <s v="FPC"/>
    <n v="4000"/>
    <n v="1152"/>
    <n v="0.29011516500000001"/>
    <n v="4.6418426400000001"/>
    <n v="2.1535145690767823E-2"/>
    <n v="0.67952134006193521"/>
  </r>
  <r>
    <x v="5"/>
    <x v="3"/>
    <x v="2"/>
    <x v="7"/>
    <s v="PREDATOR HELIOS 500"/>
    <s v="AUO"/>
    <n v="18"/>
    <s v="2560 x 1600"/>
    <n v="1000000"/>
    <s v="COB"/>
    <s v="FPC"/>
    <n v="4000"/>
    <n v="1152"/>
    <n v="0.263741059"/>
    <n v="4.747339062"/>
    <n v="2.4777653414075756E-2"/>
    <n v="0.61774667257064586"/>
  </r>
  <r>
    <x v="5"/>
    <x v="3"/>
    <x v="2"/>
    <x v="7"/>
    <s v="Predator Triton 17 X (PTX17-71) "/>
    <s v="AUO"/>
    <n v="17"/>
    <s v="2560 x 1600"/>
    <n v="1000000"/>
    <s v="COB"/>
    <s v="FPC"/>
    <n v="4000"/>
    <n v="1152"/>
    <n v="0.23736695299999999"/>
    <n v="4.0352382010000003"/>
    <n v="1.9890949537919866E-2"/>
    <n v="0.55597200507935662"/>
  </r>
  <r>
    <x v="5"/>
    <x v="3"/>
    <x v="2"/>
    <x v="7"/>
    <s v="Predator Triton 14 (PT14-51)"/>
    <s v="AUO"/>
    <n v="14"/>
    <s v="2560 x 1600"/>
    <n v="1000000"/>
    <s v="COB"/>
    <s v="FPC"/>
    <n v="4000"/>
    <n v="1152"/>
    <n v="0.263741059"/>
    <n v="3.692374826"/>
    <n v="1.4988950830737183E-2"/>
    <n v="0.61774667257064586"/>
  </r>
  <r>
    <x v="5"/>
    <x v="3"/>
    <x v="2"/>
    <x v="2"/>
    <s v="ROG Flow X16"/>
    <s v="AUO"/>
    <n v="16.2"/>
    <s v="2560 x 1600"/>
    <n v="1000000"/>
    <s v="COB"/>
    <s v="FPC"/>
    <n v="4000"/>
    <n v="512"/>
    <n v="0.29011516500000001"/>
    <n v="4.6998656729999997"/>
    <n v="2.2076889199551194E-2"/>
    <n v="0.67952134006193521"/>
  </r>
  <r>
    <x v="5"/>
    <x v="3"/>
    <x v="2"/>
    <x v="2"/>
    <s v="ROG Zephyrus Duo 16"/>
    <s v="AUO"/>
    <n v="16.2"/>
    <s v="3456 x 2234"/>
    <n v="1000000"/>
    <s v="COB"/>
    <s v="FPC"/>
    <n v="4000"/>
    <n v="512"/>
    <n v="0.15824463499999999"/>
    <n v="2.5635630869999999"/>
    <n v="1.2215354007047206E-2"/>
    <n v="0.37064800260548875"/>
  </r>
  <r>
    <x v="5"/>
    <x v="3"/>
    <x v="2"/>
    <x v="2"/>
    <s v="Strix Scar 18"/>
    <s v="AUO"/>
    <n v="18"/>
    <s v="2560 x 1600"/>
    <n v="1000000"/>
    <s v="COB"/>
    <s v="FPC"/>
    <n v="9216"/>
    <n v="2304"/>
    <n v="0.30382969999999998"/>
    <n v="5.4689345999999999"/>
    <n v="2.8543856736021569E-2"/>
    <n v="0.71164416687633592"/>
  </r>
  <r>
    <x v="5"/>
    <x v="3"/>
    <x v="2"/>
    <x v="22"/>
    <s v="Legion 7i &amp; 7"/>
    <m/>
    <n v="16.2"/>
    <s v="2560 x 1600"/>
    <n v="1000000"/>
    <s v="COB"/>
    <s v="FPC"/>
    <n v="4000"/>
    <n v="512"/>
    <n v="0.58023033000000002"/>
    <n v="9.3997313459999994"/>
    <n v="4.4153778399102388E-2"/>
    <n v="1.3590426801238704"/>
  </r>
  <r>
    <x v="5"/>
    <x v="3"/>
    <x v="2"/>
    <x v="22"/>
    <s v="Slim Pro 9i"/>
    <s v="CSOT"/>
    <n v="16"/>
    <s v="3200 x 2000"/>
    <n v="1000000"/>
    <s v="COB"/>
    <s v="FPC"/>
    <n v="4000"/>
    <n v="1000"/>
    <n v="0.21099284700000001"/>
    <n v="3.3758855520000002"/>
    <n v="1.5661924118495783E-2"/>
    <n v="0.49419733758806733"/>
  </r>
  <r>
    <x v="5"/>
    <x v="3"/>
    <x v="2"/>
    <x v="22"/>
    <s v="Slim Pro 9i"/>
    <s v="CSOT"/>
    <n v="14.5"/>
    <s v="3072 x 1920"/>
    <n v="1000000"/>
    <s v="COB"/>
    <s v="FPC"/>
    <n v="4000"/>
    <n v="1000"/>
    <n v="0.31648927100000002"/>
    <n v="4.5890944295000002"/>
    <n v="1.9294450494820304E-2"/>
    <n v="0.74129600755322445"/>
  </r>
  <r>
    <x v="5"/>
    <x v="3"/>
    <x v="2"/>
    <x v="22"/>
    <s v="Yoga Pro 9i"/>
    <s v="CSOT"/>
    <n v="16"/>
    <s v="3200 x 2000"/>
    <n v="1000000"/>
    <s v="COB"/>
    <s v="FPC"/>
    <n v="6144"/>
    <n v="1536"/>
    <n v="0.36459564"/>
    <n v="5.83353024"/>
    <n v="2.7063804905264902E-2"/>
    <n v="0.85397300025160316"/>
  </r>
  <r>
    <x v="5"/>
    <x v="3"/>
    <x v="2"/>
    <x v="24"/>
    <s v="911Zero"/>
    <s v="BOE"/>
    <n v="15.6"/>
    <s v="3840 x 2160"/>
    <n v="1000000"/>
    <s v="COB"/>
    <s v="FPC"/>
    <n v="10000"/>
    <n v="1152"/>
    <n v="0.59341738300000002"/>
    <n v="9.2573111747999999"/>
    <n v="3.9811586545081018E-2"/>
    <n v="1.389930013869515"/>
  </r>
  <r>
    <x v="5"/>
    <x v="3"/>
    <x v="2"/>
    <x v="28"/>
    <s v="Blade 16"/>
    <s v="BOE"/>
    <n v="16"/>
    <s v="3840 x 2400"/>
    <n v="1000000"/>
    <s v="COB"/>
    <s v="FPC"/>
    <n v="10000"/>
    <n v="2596"/>
    <n v="0.527482118"/>
    <n v="8.439713888"/>
    <n v="3.915481033335428E-2"/>
    <n v="1.2354933451412917"/>
  </r>
  <r>
    <x v="5"/>
    <x v="3"/>
    <x v="2"/>
    <x v="28"/>
    <s v="Blade 18"/>
    <s v="BOE"/>
    <n v="18"/>
    <s v="2560 x 1600"/>
    <n v="1000000"/>
    <s v="COB"/>
    <s v="FPC"/>
    <n v="8000"/>
    <n v="2000"/>
    <n v="0.21099284700000001"/>
    <n v="3.7978712460000001"/>
    <n v="1.9822122712471229E-2"/>
    <n v="0.49419733758806733"/>
  </r>
  <r>
    <x v="5"/>
    <x v="3"/>
    <x v="2"/>
    <x v="30"/>
    <s v="OMEN Transcend 16"/>
    <s v="AUO"/>
    <n v="16.100000000000001"/>
    <s v="2560 x 1440"/>
    <n v="1000000"/>
    <s v="COB"/>
    <s v="FPC"/>
    <n v="4000"/>
    <n v="1000"/>
    <n v="0.23736695299999999"/>
    <n v="3.8216079433000001"/>
    <n v="1.696180364834882E-2"/>
    <n v="0.55597200507935662"/>
  </r>
  <r>
    <x v="5"/>
    <x v="3"/>
    <x v="2"/>
    <x v="34"/>
    <s v="Yosemite 16 Ultra"/>
    <m/>
    <n v="16"/>
    <s v="2560 x 1600"/>
    <n v="1000000"/>
    <s v="COB"/>
    <s v="FPC"/>
    <n v="4000"/>
    <n v="1000"/>
    <n v="5.2748212000000003E-2"/>
    <n v="0.84397139200000004"/>
    <n v="3.9154810481813575E-3"/>
    <n v="0.12354933498257856"/>
  </r>
  <r>
    <x v="5"/>
    <x v="3"/>
    <x v="0"/>
    <x v="0"/>
    <s v="XDR"/>
    <s v="LGD"/>
    <n v="31.5"/>
    <s v="6016 x 3384"/>
    <n v="1000000"/>
    <s v="POB"/>
    <s v="PCB"/>
    <n v="576"/>
    <n v="576"/>
    <n v="2.2787229999999999E-3"/>
    <n v="7.177977449999999E-2"/>
    <n v="6.2332230486433565E-4"/>
    <n v="5.3373318371342394E-3"/>
  </r>
  <r>
    <x v="5"/>
    <x v="3"/>
    <x v="0"/>
    <x v="0"/>
    <s v="27&quot; Monitor"/>
    <s v="LGD/Sharp"/>
    <n v="27"/>
    <s v="5120 x 2880"/>
    <n v="1000000"/>
    <s v="COB"/>
    <s v="PCB"/>
    <n v="4000"/>
    <n v="1000"/>
    <n v="0.15824463499999999"/>
    <n v="4.272605145"/>
    <n v="3.1802154838675961E-2"/>
    <n v="0.37064800260548875"/>
  </r>
  <r>
    <x v="5"/>
    <x v="3"/>
    <x v="0"/>
    <x v="2"/>
    <s v="PA32UCX"/>
    <s v="AUO"/>
    <n v="31.5"/>
    <s v="3840 x 2160"/>
    <n v="1000000"/>
    <s v="POB"/>
    <s v="PCB"/>
    <n v="5000"/>
    <n v="1152"/>
    <n v="0.13187053000000001"/>
    <n v="4.1539216950000002"/>
    <n v="3.6071888818115024E-2"/>
    <n v="0.30887333745644641"/>
  </r>
  <r>
    <x v="5"/>
    <x v="3"/>
    <x v="0"/>
    <x v="2"/>
    <s v="PG32UQX"/>
    <s v="AUO"/>
    <n v="31.5"/>
    <s v="3840 x 2160"/>
    <n v="1000000"/>
    <s v="POB"/>
    <s v="PCB"/>
    <n v="4608"/>
    <n v="576"/>
    <n v="6.0765939999999997E-2"/>
    <n v="1.9141271099999999"/>
    <n v="1.66219263061144E-2"/>
    <n v="0.14232883337526719"/>
  </r>
  <r>
    <x v="5"/>
    <x v="3"/>
    <x v="0"/>
    <x v="2"/>
    <s v="PG32UQXE"/>
    <s v="AUO"/>
    <n v="31.5"/>
    <s v="3840 x 2160"/>
    <n v="1000000"/>
    <s v="POB"/>
    <s v="PCB"/>
    <n v="4608"/>
    <n v="576"/>
    <n v="0.12153187999999999"/>
    <n v="3.8282542199999998"/>
    <n v="3.32438526122288E-2"/>
    <n v="0.28465766675053439"/>
  </r>
  <r>
    <x v="5"/>
    <x v="3"/>
    <x v="0"/>
    <x v="2"/>
    <s v="PA27UCX-K"/>
    <s v="AUO"/>
    <n v="27"/>
    <s v="3440 x 1440"/>
    <n v="1000000"/>
    <s v="POB"/>
    <s v="PCB"/>
    <n v="2304"/>
    <n v="576"/>
    <n v="4.5574455E-2"/>
    <n v="1.230510285"/>
    <n v="7.6348002629105377E-3"/>
    <n v="0.1067466250314504"/>
  </r>
  <r>
    <x v="5"/>
    <x v="3"/>
    <x v="0"/>
    <x v="7"/>
    <s v="X32 (Predator)"/>
    <s v="AUO"/>
    <n v="31.5"/>
    <s v="3840 x 2160"/>
    <n v="1000000"/>
    <s v="POB"/>
    <s v="PCB"/>
    <n v="2304"/>
    <n v="1152"/>
    <n v="4.5574455E-2"/>
    <n v="1.4355953324999999"/>
    <n v="1.2466444729585802E-2"/>
    <n v="0.1067466250314504"/>
  </r>
  <r>
    <x v="5"/>
    <x v="3"/>
    <x v="0"/>
    <x v="7"/>
    <s v="X27S"/>
    <s v="AUO"/>
    <n v="27"/>
    <s v="3840 x 2160"/>
    <n v="1000000"/>
    <s v="POB"/>
    <s v="PCB"/>
    <n v="2304"/>
    <n v="512"/>
    <n v="4.5574455E-2"/>
    <n v="1.230510285"/>
    <n v="9.1590206176548738E-3"/>
    <n v="0.1067466250314504"/>
  </r>
  <r>
    <x v="5"/>
    <x v="3"/>
    <x v="0"/>
    <x v="7"/>
    <s v="Predator X32"/>
    <s v="AUO"/>
    <n v="31.5"/>
    <s v="3840 x 2160"/>
    <n v="1000000"/>
    <s v="POB"/>
    <s v="PCB"/>
    <n v="2304"/>
    <n v="576"/>
    <n v="3.0382969999999999E-2"/>
    <n v="0.95706355499999995"/>
    <n v="8.3109631530571999E-3"/>
    <n v="7.1164416687633597E-2"/>
  </r>
  <r>
    <x v="5"/>
    <x v="3"/>
    <x v="0"/>
    <x v="7"/>
    <s v="X32 S/FP"/>
    <s v="AUO"/>
    <n v="31.5"/>
    <s v="3840 x 2160"/>
    <n v="1000000"/>
    <s v="POB"/>
    <s v="PCB"/>
    <n v="2304"/>
    <n v="576"/>
    <n v="4.5574455E-2"/>
    <n v="1.4355953324999999"/>
    <n v="1.2466444729585802E-2"/>
    <n v="0.1067466250314504"/>
  </r>
  <r>
    <x v="5"/>
    <x v="3"/>
    <x v="0"/>
    <x v="7"/>
    <s v="Predator X32Q FS"/>
    <s v="AUO"/>
    <n v="31.5"/>
    <s v="3440 x 1440"/>
    <n v="1000000"/>
    <s v="POB"/>
    <s v="PCB"/>
    <n v="2304"/>
    <n v="1152"/>
    <n v="4.5574455E-2"/>
    <n v="1.4355953324999999"/>
    <n v="1.0391811468961565E-2"/>
    <n v="0.1067466250314504"/>
  </r>
  <r>
    <x v="5"/>
    <x v="3"/>
    <x v="0"/>
    <x v="7"/>
    <s v="Predator X34 V3"/>
    <s v="AUO"/>
    <n v="34"/>
    <s v="3440 x 1440"/>
    <n v="1000000"/>
    <s v="POB"/>
    <s v="PCB"/>
    <n v="9216"/>
    <n v="2304"/>
    <n v="0.12153187999999999"/>
    <n v="4.1320839199999995"/>
    <n v="3.2284697225147076E-2"/>
    <n v="0.28465766675053439"/>
  </r>
  <r>
    <x v="5"/>
    <x v="3"/>
    <x v="0"/>
    <x v="7"/>
    <s v="Predator Z57"/>
    <s v="AUO"/>
    <n v="57"/>
    <s v="7680 x 2160"/>
    <n v="1000000"/>
    <s v="POB"/>
    <s v="PCB"/>
    <n v="9216"/>
    <n v="2304"/>
    <n v="6.0765939999999997E-2"/>
    <n v="3.4636585799999997"/>
    <n v="3.3197667803498171E-2"/>
    <n v="0.14232883337526719"/>
  </r>
  <r>
    <x v="5"/>
    <x v="3"/>
    <x v="0"/>
    <x v="18"/>
    <s v="EX321UX"/>
    <s v="AUO"/>
    <n v="32"/>
    <s v="3840 x 2160"/>
    <n v="1000000"/>
    <s v="POB"/>
    <s v="PCB"/>
    <n v="4608"/>
    <n v="1152"/>
    <n v="9.114891E-2"/>
    <n v="2.91676512"/>
    <n v="2.5730691666607932E-2"/>
    <n v="0.21349325006290079"/>
  </r>
  <r>
    <x v="5"/>
    <x v="3"/>
    <x v="0"/>
    <x v="11"/>
    <s v="UltraSharp UP3221Q"/>
    <s v="LGD"/>
    <n v="31.5"/>
    <s v="3840 x 2160"/>
    <n v="1000000"/>
    <s v="POB"/>
    <s v="PCB"/>
    <n v="5000"/>
    <n v="1152"/>
    <n v="9.8902897000000004E-2"/>
    <n v="3.1154412555"/>
    <n v="2.7053916476816174E-2"/>
    <n v="0.23165500192121136"/>
  </r>
  <r>
    <x v="5"/>
    <x v="3"/>
    <x v="0"/>
    <x v="10"/>
    <s v="AG274QXM"/>
    <s v="LGD"/>
    <n v="27"/>
    <s v="3840 x 2160"/>
    <n v="80000000"/>
    <s v="POB"/>
    <s v="PCB"/>
    <n v="2304"/>
    <n v="576"/>
    <n v="0.12153187999999999"/>
    <n v="3.2813607599999997"/>
    <n v="2.4424054980412994E-2"/>
    <n v="0.28465766675053439"/>
  </r>
  <r>
    <x v="5"/>
    <x v="3"/>
    <x v="0"/>
    <x v="10"/>
    <s v="AG274QGM"/>
    <s v="LGD"/>
    <n v="27"/>
    <s v="2560 x 1440"/>
    <n v="1000000"/>
    <s v="POB"/>
    <s v="PCB"/>
    <n v="2304"/>
    <n v="576"/>
    <n v="6.0765939999999997E-2"/>
    <n v="1.6406803799999998"/>
    <n v="1.2212027490206497E-2"/>
    <n v="0.14232883337526719"/>
  </r>
  <r>
    <x v="5"/>
    <x v="3"/>
    <x v="0"/>
    <x v="10"/>
    <s v="AG274QZM"/>
    <s v="LGD"/>
    <n v="27"/>
    <s v="2560 x 1440"/>
    <n v="1000000"/>
    <s v="POB"/>
    <s v="PCB"/>
    <n v="2304"/>
    <n v="576"/>
    <n v="7.5957424999999995E-2"/>
    <n v="2.0508504749999998"/>
    <n v="1.5265034362758122E-2"/>
    <n v="0.17791104171908398"/>
  </r>
  <r>
    <x v="5"/>
    <x v="3"/>
    <x v="0"/>
    <x v="10"/>
    <s v="AG3444UXM"/>
    <s v="BOE"/>
    <n v="34"/>
    <s v="3440 x 1440"/>
    <n v="1000000"/>
    <s v="POB"/>
    <s v="PCB"/>
    <n v="4608"/>
    <n v="1152"/>
    <n v="0.21268079000000001"/>
    <n v="7.23114686"/>
    <n v="5.6498220144007377E-2"/>
    <n v="0.49815091681343515"/>
  </r>
  <r>
    <x v="5"/>
    <x v="3"/>
    <x v="0"/>
    <x v="10"/>
    <s v="PD32M"/>
    <s v="AUO"/>
    <n v="31.5"/>
    <s v="3840 x 2160"/>
    <n v="1000000"/>
    <s v="POB"/>
    <s v="PCB"/>
    <n v="2304"/>
    <n v="576"/>
    <n v="6.0765939999999997E-2"/>
    <n v="1.9141271099999999"/>
    <n v="1.66219263061144E-2"/>
    <n v="0.14232883337526719"/>
  </r>
  <r>
    <x v="5"/>
    <x v="3"/>
    <x v="0"/>
    <x v="10"/>
    <s v="Q27G3XMN"/>
    <s v="BOE"/>
    <n v="27"/>
    <s v="2560 x 1440"/>
    <n v="1000000"/>
    <s v="POB"/>
    <s v="PCB"/>
    <n v="2304"/>
    <n v="576"/>
    <n v="6.0765939999999997E-2"/>
    <n v="1.6406803799999998"/>
    <n v="1.2212027490206497E-2"/>
    <n v="0.14232883337526719"/>
  </r>
  <r>
    <x v="5"/>
    <x v="3"/>
    <x v="0"/>
    <x v="10"/>
    <s v="Q27G4"/>
    <s v="BOE"/>
    <n v="27"/>
    <s v="2560 x 1440"/>
    <n v="1000000"/>
    <s v="POB"/>
    <s v="PCB"/>
    <n v="4608"/>
    <n v="1152"/>
    <n v="9.114891E-2"/>
    <n v="2.4610205700000001"/>
    <n v="1.8318041235309748E-2"/>
    <n v="0.21349325006290079"/>
  </r>
  <r>
    <x v="5"/>
    <x v="3"/>
    <x v="0"/>
    <x v="10"/>
    <s v="U32G4ZMN"/>
    <s v="BOE"/>
    <n v="31.5"/>
    <s v="3840 x 2160"/>
    <n v="1000000"/>
    <s v="POB"/>
    <s v="PCB"/>
    <n v="4608"/>
    <n v="1152"/>
    <n v="3.0382969999999999E-2"/>
    <n v="0.95706355499999995"/>
    <n v="8.3109631530571999E-3"/>
    <n v="7.1164416687633597E-2"/>
  </r>
  <r>
    <x v="5"/>
    <x v="3"/>
    <x v="0"/>
    <x v="12"/>
    <s v="279P2MRX"/>
    <s v="LGD"/>
    <n v="27"/>
    <s v="3840 x 2160"/>
    <n v="80000000"/>
    <s v="POB"/>
    <s v="PCB"/>
    <n v="2304"/>
    <n v="576"/>
    <n v="6.0765939999999997E-2"/>
    <n v="1.6406803799999998"/>
    <n v="1.2212027490206497E-2"/>
    <n v="0.14232883337526719"/>
  </r>
  <r>
    <x v="5"/>
    <x v="3"/>
    <x v="0"/>
    <x v="12"/>
    <s v="27B1U7903"/>
    <s v="LGD"/>
    <n v="27"/>
    <s v="3840 x 2160"/>
    <n v="80000000"/>
    <s v="POB"/>
    <s v="PCB"/>
    <n v="2304"/>
    <n v="576"/>
    <n v="6.0765939999999997E-2"/>
    <n v="1.6406803799999998"/>
    <n v="1.2212027490206497E-2"/>
    <n v="0.14232883337526719"/>
  </r>
  <r>
    <x v="5"/>
    <x v="3"/>
    <x v="0"/>
    <x v="12"/>
    <s v="32M2N6800M"/>
    <s v="LGD"/>
    <n v="31.5"/>
    <s v="3840 x 2160"/>
    <n v="80000000"/>
    <s v="POB"/>
    <s v="PCB"/>
    <n v="2304"/>
    <n v="1152"/>
    <n v="4.5574455E-2"/>
    <n v="1.4355953324999999"/>
    <n v="1.2466444729585802E-2"/>
    <n v="0.1067466250314504"/>
  </r>
  <r>
    <x v="5"/>
    <x v="3"/>
    <x v="0"/>
    <x v="12"/>
    <s v="34M2C7600MV"/>
    <s v="BOE"/>
    <n v="34"/>
    <s v="3440x1440"/>
    <n v="80000000"/>
    <s v="POB"/>
    <s v="PCB"/>
    <n v="4608"/>
    <n v="1152"/>
    <n v="6.0765939999999997E-2"/>
    <n v="2.0660419599999997"/>
    <n v="2.1990297661420303E-2"/>
    <n v="0.14232883337526719"/>
  </r>
  <r>
    <x v="5"/>
    <x v="3"/>
    <x v="0"/>
    <x v="5"/>
    <s v="Odyssey Neo G7"/>
    <m/>
    <n v="31.5"/>
    <s v="3840 x 2160"/>
    <n v="1000000"/>
    <s v="POB"/>
    <s v="PCB"/>
    <n v="4608"/>
    <n v="1196"/>
    <n v="0.12153187999999999"/>
    <n v="3.8282542199999998"/>
    <n v="3.32438526122288E-2"/>
    <n v="0.28465766675053439"/>
  </r>
  <r>
    <x v="5"/>
    <x v="3"/>
    <x v="0"/>
    <x v="5"/>
    <s v="Odyssey Neo G9"/>
    <s v="CSOT"/>
    <n v="49"/>
    <s v="5120 x 1440"/>
    <n v="1000000"/>
    <s v="POB"/>
    <s v="PCB"/>
    <n v="5000"/>
    <n v="1152"/>
    <n v="9.8902897000000004E-2"/>
    <n v="4.8462419529999998"/>
    <n v="3.9929954552855411E-2"/>
    <n v="0.23165500192121136"/>
  </r>
  <r>
    <x v="5"/>
    <x v="3"/>
    <x v="0"/>
    <x v="5"/>
    <s v="Odyssey Neo G8"/>
    <s v="CSOT"/>
    <n v="31.5"/>
    <s v="3840 x 2160"/>
    <n v="1000000"/>
    <s v="POB"/>
    <s v="PCB"/>
    <n v="5000"/>
    <n v="1152"/>
    <n v="6.5935265000000007E-2"/>
    <n v="2.0769608475000001"/>
    <n v="1.8035944409057512E-2"/>
    <n v="0.1544366687282232"/>
  </r>
  <r>
    <x v="5"/>
    <x v="3"/>
    <x v="0"/>
    <x v="19"/>
    <m/>
    <s v="HKC"/>
    <n v="27"/>
    <s v="3840 x 2160"/>
    <s v="TBD"/>
    <s v="POB"/>
    <s v="PCB"/>
    <n v="5000"/>
    <n v="1152"/>
    <n v="0.19780579400000001"/>
    <n v="5.3407564380000005"/>
    <n v="3.975269359858704E-2"/>
    <n v="0.46331000384242271"/>
  </r>
  <r>
    <x v="5"/>
    <x v="3"/>
    <x v="0"/>
    <x v="19"/>
    <m/>
    <s v="HKC"/>
    <n v="31.5"/>
    <s v="3840 x 2160"/>
    <s v="TBD"/>
    <s v="POB"/>
    <s v="PCB"/>
    <n v="5000"/>
    <n v="1152"/>
    <n v="0.16483816200000001"/>
    <n v="5.192402103"/>
    <n v="4.5089860885873682E-2"/>
    <n v="0.38609167064943456"/>
  </r>
  <r>
    <x v="5"/>
    <x v="3"/>
    <x v="0"/>
    <x v="3"/>
    <s v="MEG271G"/>
    <s v="AUO"/>
    <n v="27"/>
    <s v="3840 x 2160"/>
    <n v="1000000"/>
    <s v="POB"/>
    <s v="PCB"/>
    <n v="2304"/>
    <n v="576"/>
    <n v="6.0765939999999997E-2"/>
    <n v="1.6406803799999998"/>
    <n v="1.2212027490206497E-2"/>
    <n v="0.14232883337526719"/>
  </r>
  <r>
    <x v="5"/>
    <x v="3"/>
    <x v="0"/>
    <x v="20"/>
    <s v="M27P20"/>
    <m/>
    <n v="27"/>
    <s v="3840 x 2160"/>
    <s v="TBD"/>
    <s v="POB"/>
    <s v="PCB"/>
    <n v="5000"/>
    <n v="1152"/>
    <n v="0.19780579400000001"/>
    <n v="5.3407564380000005"/>
    <n v="3.975269359858704E-2"/>
    <n v="0.46331000384242271"/>
  </r>
  <r>
    <x v="5"/>
    <x v="3"/>
    <x v="0"/>
    <x v="20"/>
    <s v="M32P10"/>
    <m/>
    <n v="31.5"/>
    <s v="3840 x 2160"/>
    <s v="TBD"/>
    <s v="POB"/>
    <s v="PCB"/>
    <n v="5000"/>
    <n v="1152"/>
    <n v="0.13187053000000001"/>
    <n v="4.1539216950000002"/>
    <n v="3.6071888818115024E-2"/>
    <n v="0.30887333745644641"/>
  </r>
  <r>
    <x v="5"/>
    <x v="3"/>
    <x v="0"/>
    <x v="21"/>
    <m/>
    <m/>
    <n v="27"/>
    <s v="3840 x 2160"/>
    <s v="TBD"/>
    <s v="COB"/>
    <s v="PCB"/>
    <n v="5000"/>
    <n v="1152"/>
    <n v="0.19780579400000001"/>
    <n v="5.3407564380000005"/>
    <n v="3.975269359858704E-2"/>
    <n v="0.46331000384242271"/>
  </r>
  <r>
    <x v="5"/>
    <x v="3"/>
    <x v="0"/>
    <x v="21"/>
    <m/>
    <m/>
    <n v="31.5"/>
    <s v="3840 x 2160"/>
    <s v="TBD"/>
    <s v="COB"/>
    <s v="PCB"/>
    <n v="5000"/>
    <n v="1152"/>
    <n v="0.16483816200000001"/>
    <n v="5.192402103"/>
    <n v="4.5089860885873682E-2"/>
    <n v="0.38609167064943456"/>
  </r>
  <r>
    <x v="5"/>
    <x v="3"/>
    <x v="0"/>
    <x v="23"/>
    <m/>
    <m/>
    <n v="27"/>
    <s v="3840 x 2160"/>
    <s v="TBD"/>
    <s v="POB"/>
    <s v="PCB"/>
    <n v="2304"/>
    <n v="576"/>
    <n v="9.114891E-2"/>
    <n v="2.4610205700000001"/>
    <n v="1.8318041235309748E-2"/>
    <n v="0.21349325006290079"/>
  </r>
  <r>
    <x v="5"/>
    <x v="3"/>
    <x v="0"/>
    <x v="23"/>
    <m/>
    <m/>
    <n v="31.5"/>
    <s v="3840 x 2160"/>
    <s v="TBD"/>
    <s v="POB"/>
    <s v="PCB"/>
    <n v="4608"/>
    <n v="1152"/>
    <n v="0.12153187999999999"/>
    <n v="3.8282542199999998"/>
    <n v="3.32438526122288E-2"/>
    <n v="0.28465766675053439"/>
  </r>
  <r>
    <x v="5"/>
    <x v="3"/>
    <x v="0"/>
    <x v="22"/>
    <s v="Creator Extreme"/>
    <s v="BOE"/>
    <n v="27"/>
    <s v="3840 x 2160"/>
    <s v="TBD"/>
    <s v="COB"/>
    <s v="PCB"/>
    <n v="10368"/>
    <n v="1152"/>
    <n v="0.34180841299999998"/>
    <n v="9.2288271509999991"/>
    <n v="6.8692654732895694E-2"/>
    <n v="0.80059968890700128"/>
  </r>
  <r>
    <x v="5"/>
    <x v="3"/>
    <x v="0"/>
    <x v="22"/>
    <s v="ThinkVision P27pz-30"/>
    <s v="BOE"/>
    <n v="27"/>
    <s v="3840 x 2160"/>
    <s v="TBD"/>
    <s v="COB"/>
    <s v="PCB"/>
    <n v="4608"/>
    <n v="1152"/>
    <n v="0.18229782"/>
    <n v="4.9220411400000001"/>
    <n v="3.6636082470619495E-2"/>
    <n v="0.42698650012580158"/>
  </r>
  <r>
    <x v="5"/>
    <x v="3"/>
    <x v="0"/>
    <x v="22"/>
    <s v="ThinkVision P32pz-30"/>
    <s v="BOE"/>
    <n v="31.5"/>
    <s v="3840 x 2160"/>
    <s v="TBD"/>
    <s v="COB"/>
    <s v="PCB"/>
    <n v="9216"/>
    <n v="1152"/>
    <n v="0.18229782"/>
    <n v="5.7423813299999997"/>
    <n v="4.9865778918343207E-2"/>
    <n v="0.42698650012580158"/>
  </r>
  <r>
    <x v="5"/>
    <x v="3"/>
    <x v="0"/>
    <x v="22"/>
    <s v="Legion Y34wz-30"/>
    <s v="BOE"/>
    <n v="34"/>
    <s v="3440 x 1440"/>
    <s v="TBD"/>
    <s v="COB"/>
    <s v="PCB"/>
    <n v="9216"/>
    <n v="1151"/>
    <n v="6.0765939999999997E-2"/>
    <n v="2.0660419599999997"/>
    <n v="1.6142348612573538E-2"/>
    <n v="0.14232883337526719"/>
  </r>
  <r>
    <x v="5"/>
    <x v="3"/>
    <x v="0"/>
    <x v="25"/>
    <s v="27M2U"/>
    <s v="AUO"/>
    <n v="27"/>
    <s v="3840 x 2160"/>
    <s v="TBD"/>
    <s v="POB"/>
    <s v="PCB"/>
    <n v="1536"/>
    <n v="384"/>
    <n v="7.0893597000000003E-2"/>
    <n v="1.914127119"/>
    <n v="1.4247365472230347E-2"/>
    <n v="0.16605030638522736"/>
  </r>
  <r>
    <x v="5"/>
    <x v="3"/>
    <x v="0"/>
    <x v="25"/>
    <s v="27M2V"/>
    <s v="AUO"/>
    <n v="27"/>
    <s v="3840 x 2160"/>
    <s v="TBD"/>
    <s v="POB"/>
    <s v="PCB"/>
    <n v="2304"/>
    <n v="1152"/>
    <n v="6.0765939999999997E-2"/>
    <n v="1.6406803799999998"/>
    <n v="1.2212027490206497E-2"/>
    <n v="0.14232883337526719"/>
  </r>
  <r>
    <x v="5"/>
    <x v="3"/>
    <x v="0"/>
    <x v="25"/>
    <s v="32M2V"/>
    <s v="AUO"/>
    <n v="31.5"/>
    <s v="3840 x 2160"/>
    <s v="TBD"/>
    <s v="POB"/>
    <s v="PCB"/>
    <n v="2304"/>
    <n v="1152"/>
    <n v="7.5957424999999995E-2"/>
    <n v="2.3926588874999997"/>
    <n v="2.0777407882642998E-2"/>
    <n v="0.17791104171908398"/>
  </r>
  <r>
    <x v="5"/>
    <x v="3"/>
    <x v="0"/>
    <x v="25"/>
    <m/>
    <m/>
    <n v="34"/>
    <s v="3440x1440"/>
    <s v="TBD"/>
    <s v="POB"/>
    <s v="PCB"/>
    <n v="2304"/>
    <n v="2304"/>
    <n v="4.5574455E-2"/>
    <n v="1.54953147"/>
    <n v="1.6492723246065228E-2"/>
    <n v="0.1067466250314504"/>
  </r>
  <r>
    <x v="5"/>
    <x v="3"/>
    <x v="0"/>
    <x v="26"/>
    <m/>
    <s v="AUO"/>
    <n v="27"/>
    <s v="3840 x 2160"/>
    <s v="TBD"/>
    <s v="POB"/>
    <s v="PCB"/>
    <n v="2304"/>
    <n v="1152"/>
    <n v="0.12153187999999999"/>
    <n v="3.2813607599999997"/>
    <n v="2.4424054980412994E-2"/>
    <n v="0.28465766675053439"/>
  </r>
  <r>
    <x v="5"/>
    <x v="3"/>
    <x v="0"/>
    <x v="26"/>
    <m/>
    <s v="AUO"/>
    <n v="31.5"/>
    <s v="3840 x 2160"/>
    <s v="TBD"/>
    <s v="POB"/>
    <s v="PCB"/>
    <n v="2304"/>
    <n v="1152"/>
    <n v="9.114891E-2"/>
    <n v="2.8711906649999999"/>
    <n v="2.4932889459171603E-2"/>
    <n v="0.21349325006290079"/>
  </r>
  <r>
    <x v="5"/>
    <x v="3"/>
    <x v="0"/>
    <x v="26"/>
    <s v="Army M34E7R"/>
    <m/>
    <n v="34"/>
    <s v="3440 x 1440"/>
    <s v="TBD"/>
    <s v="POB"/>
    <s v="PCB"/>
    <n v="2304"/>
    <n v="1152"/>
    <n v="3.0382969999999999E-2"/>
    <n v="1.0330209799999999"/>
    <n v="8.0711743062867689E-3"/>
    <n v="7.1164416687633597E-2"/>
  </r>
  <r>
    <x v="5"/>
    <x v="3"/>
    <x v="0"/>
    <x v="31"/>
    <s v="GM001J"/>
    <s v="AUP"/>
    <n v="27"/>
    <s v="3840 x 2160"/>
    <s v="TBD"/>
    <s v="POB"/>
    <s v="PCB"/>
    <n v="2304"/>
    <n v="1152"/>
    <n v="3.0382969999999999E-2"/>
    <n v="0.82034018999999991"/>
    <n v="6.1060137451032486E-3"/>
    <n v="7.1164416687633597E-2"/>
  </r>
  <r>
    <x v="5"/>
    <x v="3"/>
    <x v="0"/>
    <x v="27"/>
    <s v="XG272G-2K"/>
    <s v="Innolux"/>
    <n v="27"/>
    <s v="2560 x 1440"/>
    <n v="1000000"/>
    <s v="POB"/>
    <s v="PCB"/>
    <n v="2304"/>
    <n v="1152"/>
    <n v="0.106340395"/>
    <n v="2.8711906650000003"/>
    <n v="2.1371048107861373E-2"/>
    <n v="0.24907545840671758"/>
  </r>
  <r>
    <x v="5"/>
    <x v="3"/>
    <x v="0"/>
    <x v="27"/>
    <s v="XG321UG"/>
    <s v="BOE"/>
    <n v="31.5"/>
    <s v="3840 x 2160"/>
    <n v="1000000"/>
    <s v="POB"/>
    <s v="PCB"/>
    <n v="2304"/>
    <n v="1152"/>
    <n v="4.5574455E-2"/>
    <n v="1.4355953324999999"/>
    <n v="1.2466444729585802E-2"/>
    <n v="0.1067466250314504"/>
  </r>
  <r>
    <x v="5"/>
    <x v="3"/>
    <x v="0"/>
    <x v="27"/>
    <s v="XG341C-2K"/>
    <s v="AUO"/>
    <n v="34"/>
    <s v="3440 x 1440"/>
    <n v="1000000"/>
    <s v="POB"/>
    <s v="PCB"/>
    <n v="2304"/>
    <n v="1152"/>
    <n v="6.0765939999999997E-2"/>
    <n v="2.0660419599999997"/>
    <n v="1.6142348612573538E-2"/>
    <n v="0.14232883337526719"/>
  </r>
  <r>
    <x v="5"/>
    <x v="3"/>
    <x v="0"/>
    <x v="27"/>
    <s v="VX2700-4K-PRO"/>
    <s v="AUO"/>
    <n v="34"/>
    <s v="3840 x 2400"/>
    <n v="1000000"/>
    <s v="POB"/>
    <s v="PCB"/>
    <n v="2304"/>
    <n v="1152"/>
    <n v="1.2153188000000001E-2"/>
    <n v="0.41320839200000004"/>
    <n v="4.073666467511226E-3"/>
    <n v="2.846576667505344E-2"/>
  </r>
  <r>
    <x v="5"/>
    <x v="3"/>
    <x v="0"/>
    <x v="29"/>
    <s v="GP27-FQS"/>
    <s v="CSOT"/>
    <n v="27"/>
    <s v="2560 x 1440"/>
    <s v="TBD"/>
    <s v="POB"/>
    <s v="PCB"/>
    <n v="5000"/>
    <n v="1152"/>
    <n v="9.8902897000000004E-2"/>
    <n v="2.6703782190000003"/>
    <n v="1.987634679929352E-2"/>
    <n v="0.23165500192121136"/>
  </r>
  <r>
    <x v="5"/>
    <x v="3"/>
    <x v="0"/>
    <x v="29"/>
    <s v="GP27QP"/>
    <m/>
    <n v="27"/>
    <s v="2560 x 1440"/>
    <n v="1000000"/>
    <s v="POB"/>
    <s v="PCB"/>
    <n v="5000"/>
    <n v="1152"/>
    <n v="6.5935265000000007E-2"/>
    <n v="1.7802521550000001"/>
    <n v="1.3250897933185112E-2"/>
    <n v="0.1544366687282232"/>
  </r>
  <r>
    <x v="5"/>
    <x v="3"/>
    <x v="0"/>
    <x v="6"/>
    <s v="F32D80U"/>
    <s v="BOE"/>
    <n v="27"/>
    <s v="2560 x 1440"/>
    <s v="TBD"/>
    <s v="POB"/>
    <s v="PCB"/>
    <n v="5000"/>
    <n v="1152"/>
    <n v="9.8902897000000004E-2"/>
    <n v="2.6703782190000003"/>
    <n v="1.987634679929352E-2"/>
    <n v="0.23165500192121136"/>
  </r>
  <r>
    <x v="5"/>
    <x v="3"/>
    <x v="0"/>
    <x v="1"/>
    <s v="27R83U"/>
    <s v="CSOT"/>
    <n v="27"/>
    <s v="3840 x 2160"/>
    <n v="1000000"/>
    <s v="POB"/>
    <s v="PCB"/>
    <n v="4608"/>
    <n v="1152"/>
    <n v="0.18229782"/>
    <n v="4.9220411400000001"/>
    <n v="3.6636082470619495E-2"/>
    <n v="0.42698650012580158"/>
  </r>
  <r>
    <x v="5"/>
    <x v="3"/>
    <x v="0"/>
    <x v="1"/>
    <s v="34R83Q"/>
    <s v="CSOT"/>
    <n v="34"/>
    <s v="3440 x 1440"/>
    <n v="1000000"/>
    <s v="POB"/>
    <s v="PCB"/>
    <n v="4608"/>
    <n v="1152"/>
    <n v="9.114891E-2"/>
    <n v="3.09906294"/>
    <n v="2.4213522918860305E-2"/>
    <n v="0.21349325006290079"/>
  </r>
  <r>
    <x v="5"/>
    <x v="3"/>
    <x v="0"/>
    <x v="17"/>
    <m/>
    <m/>
    <n v="27"/>
    <s v="3840 x 2160"/>
    <n v="1000000"/>
    <s v="POB"/>
    <s v="PCB"/>
    <n v="5000"/>
    <n v="1152"/>
    <n v="1.054964236"/>
    <n v="28.484034372"/>
    <n v="0.21201436612708857"/>
    <n v="2.4709866902825834"/>
  </r>
  <r>
    <x v="5"/>
    <x v="3"/>
    <x v="0"/>
    <x v="17"/>
    <m/>
    <m/>
    <n v="31.5"/>
    <s v="3840 x 2160"/>
    <s v="TBD"/>
    <s v="POB"/>
    <s v="PCB"/>
    <n v="5000"/>
    <n v="1152"/>
    <n v="6.5935265000000007E-2"/>
    <n v="2.0769608475000001"/>
    <n v="1.8035944409057512E-2"/>
    <n v="0.1544366687282232"/>
  </r>
  <r>
    <x v="5"/>
    <x v="3"/>
    <x v="0"/>
    <x v="17"/>
    <m/>
    <m/>
    <n v="31.5"/>
    <s v="3840 x 2160"/>
    <s v="TBD"/>
    <s v="POB"/>
    <s v="PCB"/>
    <n v="5000"/>
    <n v="1152"/>
    <n v="1.38464056"/>
    <n v="43.616177640000004"/>
    <n v="0.3787548312225068"/>
    <n v="3.2431700315814527"/>
  </r>
  <r>
    <x v="5"/>
    <x v="3"/>
    <x v="0"/>
    <x v="17"/>
    <m/>
    <m/>
    <n v="49"/>
    <s v="5120 x 1440"/>
    <n v="1000000"/>
    <s v="POB"/>
    <s v="PCB"/>
    <n v="5000"/>
    <n v="1152"/>
    <n v="0.16483816200000001"/>
    <n v="8.0770699380000011"/>
    <n v="6.6549924389335297E-2"/>
    <n v="0.38609167064943456"/>
  </r>
  <r>
    <x v="5"/>
    <x v="3"/>
    <x v="1"/>
    <x v="17"/>
    <m/>
    <s v="Open Cell"/>
    <n v="43"/>
    <s v="3840 x 2160"/>
    <n v="1000000"/>
    <s v="POB"/>
    <s v="PCB"/>
    <n v="4000"/>
    <n v="500"/>
    <n v="0.155949906"/>
    <n v="6.7058459580000003"/>
    <n v="7.9491749070048176E-2"/>
    <n v="0.36527318076479326"/>
  </r>
  <r>
    <x v="5"/>
    <x v="3"/>
    <x v="1"/>
    <x v="17"/>
    <m/>
    <s v="Open Cell"/>
    <n v="50"/>
    <s v="3840 x 2160"/>
    <n v="1000000"/>
    <s v="POB"/>
    <s v="PCB"/>
    <n v="5929.950586864823"/>
    <n v="494.16254890540188"/>
    <n v="0.374805108"/>
    <n v="18.740255399999999"/>
    <n v="0.25831256632587773"/>
    <n v="0.87788609482106295"/>
  </r>
  <r>
    <x v="5"/>
    <x v="3"/>
    <x v="1"/>
    <x v="17"/>
    <m/>
    <s v="Open Cell"/>
    <n v="55"/>
    <s v="3840 x 2160"/>
    <n v="1000000"/>
    <s v="POB"/>
    <s v="PCB"/>
    <n v="6804.6390532544374"/>
    <n v="567.05325443786978"/>
    <n v="4.3896506569999998"/>
    <n v="241.43078613499998"/>
    <n v="3.6606260207247008"/>
    <n v="10.281645555648199"/>
  </r>
  <r>
    <x v="5"/>
    <x v="3"/>
    <x v="1"/>
    <x v="17"/>
    <m/>
    <s v="Open Cell"/>
    <n v="65"/>
    <s v="3840 x 2160"/>
    <n v="1000000"/>
    <s v="POB"/>
    <s v="PCB"/>
    <n v="9504"/>
    <n v="792"/>
    <n v="8.9588838870000007"/>
    <n v="582.327452655"/>
    <n v="10.434716293061907"/>
    <n v="20.983917832608022"/>
  </r>
  <r>
    <x v="5"/>
    <x v="3"/>
    <x v="1"/>
    <x v="17"/>
    <m/>
    <s v="Open Cell"/>
    <n v="75"/>
    <s v="3840 x 2160"/>
    <n v="1000000"/>
    <s v="COB"/>
    <s v="PCB"/>
    <n v="13685.759999999997"/>
    <n v="1140.4799999999998"/>
    <n v="13.012184045"/>
    <n v="975.91380337499993"/>
    <n v="20.17775054410232"/>
    <n v="30.477747481387027"/>
  </r>
  <r>
    <x v="5"/>
    <x v="3"/>
    <x v="1"/>
    <x v="17"/>
    <m/>
    <s v="Open Cell"/>
    <n v="85"/>
    <s v="3840 x 2160"/>
    <n v="1000000"/>
    <s v="COB"/>
    <s v="PCB"/>
    <n v="17578.598399999999"/>
    <n v="1464.8832"/>
    <n v="12.654229488"/>
    <n v="1075.6095064799999"/>
    <n v="25.20423859173826"/>
    <n v="29.639329537071998"/>
  </r>
  <r>
    <x v="5"/>
    <x v="3"/>
    <x v="1"/>
    <x v="17"/>
    <m/>
    <s v="Open Cell"/>
    <n v="98"/>
    <s v="3840 x 2160"/>
    <n v="1000000"/>
    <s v="COB"/>
    <s v="PCB"/>
    <n v="20000"/>
    <n v="2000"/>
    <n v="1.722711076"/>
    <n v="168.825685448"/>
    <n v="4.5610477804269722"/>
    <n v="4.0350146429024427"/>
  </r>
  <r>
    <x v="5"/>
    <x v="3"/>
    <x v="1"/>
    <x v="17"/>
    <m/>
    <s v="Open Cell"/>
    <n v="100"/>
    <s v="3840 x 2160"/>
    <n v="1000000"/>
    <s v="COB"/>
    <s v="PCB"/>
    <n v="20000"/>
    <n v="2000"/>
    <n v="2.0726955930000002"/>
    <n v="207.26955930000003"/>
    <n v="5.7139383259437011"/>
    <n v="4.854764785894"/>
  </r>
  <r>
    <x v="5"/>
    <x v="3"/>
    <x v="1"/>
    <x v="17"/>
    <m/>
    <s v="Open Cell"/>
    <n v="115"/>
    <s v="3840 x 2160"/>
    <n v="1000000"/>
    <s v="COB"/>
    <s v="PCB"/>
    <n v="32000"/>
    <n v="2000"/>
    <n v="4.6550507999999997E-2"/>
    <n v="5.3533084199999994"/>
    <n v="0.16971496148870513"/>
    <n v="0.10903278212541502"/>
  </r>
  <r>
    <x v="5"/>
    <x v="3"/>
    <x v="1"/>
    <x v="17"/>
    <m/>
    <s v="Open Cell"/>
    <n v="55"/>
    <s v="7680 x 4320"/>
    <n v="1000000"/>
    <s v="COB"/>
    <s v="PCB"/>
    <n v="5930"/>
    <n v="494"/>
    <n v="2.2403244999999999E-2"/>
    <n v="1.232178475"/>
    <n v="1.8682557680277507E-2"/>
    <n v="5.2473930703125594E-2"/>
  </r>
  <r>
    <x v="5"/>
    <x v="3"/>
    <x v="1"/>
    <x v="17"/>
    <m/>
    <s v="Open Cell"/>
    <n v="65"/>
    <s v="7680 x 4320"/>
    <n v="1000000"/>
    <s v="COB"/>
    <s v="PCB"/>
    <n v="11999.750399999999"/>
    <n v="1333.3333333333337"/>
    <n v="0.172027931"/>
    <n v="11.181815515"/>
    <n v="0.20036677303879308"/>
    <n v="0.40293188465760521"/>
  </r>
  <r>
    <x v="5"/>
    <x v="3"/>
    <x v="1"/>
    <x v="17"/>
    <m/>
    <s v="Open Cell"/>
    <n v="75"/>
    <s v="7680 x 4320"/>
    <n v="1000000"/>
    <s v="COB"/>
    <s v="PCB"/>
    <n v="17279.640575999994"/>
    <n v="1920"/>
    <n v="0.23823232899999999"/>
    <n v="17.867424674999999"/>
    <n v="0.36942241897889733"/>
    <n v="0.55799892931538342"/>
  </r>
  <r>
    <x v="5"/>
    <x v="3"/>
    <x v="1"/>
    <x v="17"/>
    <m/>
    <s v="Open Cell"/>
    <n v="85"/>
    <s v="7680 x 4320"/>
    <n v="1000000"/>
    <s v="COB"/>
    <s v="PCB"/>
    <n v="22194.738339839998"/>
    <n v="2466.1333333333341"/>
    <n v="0.229204347"/>
    <n v="19.482369495"/>
    <n v="0.4565209642775816"/>
    <n v="0.53685316664318727"/>
  </r>
  <r>
    <x v="5"/>
    <x v="3"/>
    <x v="1"/>
    <x v="17"/>
    <m/>
    <s v="Open Cell"/>
    <n v="98"/>
    <s v="7680 x 4320"/>
    <n v="1000000"/>
    <s v="COB"/>
    <s v="PCB"/>
    <n v="32000"/>
    <n v="2000"/>
    <n v="8.5798980000000007E-3"/>
    <n v="0.84083000400000008"/>
    <n v="2.2716127663179795E-2"/>
    <n v="2.0096239321218241E-2"/>
  </r>
  <r>
    <x v="6"/>
    <x v="4"/>
    <x v="2"/>
    <x v="3"/>
    <s v="Creator Z16"/>
    <s v="AUO"/>
    <n v="16"/>
    <s v="2560 x 1600"/>
    <n v="1000000"/>
    <s v="COB"/>
    <s v="FPC"/>
    <n v="4000"/>
    <n v="1152"/>
    <n v="1.071029681"/>
    <n v="17.136474895999999"/>
    <n v="7.9502152944923035E-2"/>
    <n v="2.3580989729870665"/>
  </r>
  <r>
    <x v="6"/>
    <x v="4"/>
    <x v="2"/>
    <x v="3"/>
    <s v="Creator 17&quot;"/>
    <s v="AUO"/>
    <n v="17.3"/>
    <s v="3840 x 2160"/>
    <n v="1000000"/>
    <s v="COB"/>
    <s v="FPC"/>
    <n v="10000"/>
    <n v="240"/>
    <n v="0.46857548599999999"/>
    <n v="8.1063559077999994"/>
    <n v="3.8660885322874865E-2"/>
    <n v="1.0316683019203046"/>
  </r>
  <r>
    <x v="6"/>
    <x v="4"/>
    <x v="2"/>
    <x v="3"/>
    <s v="Titan GT77 HX 13V"/>
    <s v="AUO"/>
    <n v="17.3"/>
    <s v="3840 x 2160"/>
    <n v="1000000"/>
    <s v="COB"/>
    <s v="FPC"/>
    <n v="4032"/>
    <n v="1008"/>
    <n v="0.485819063"/>
    <n v="8.4046697898999998"/>
    <n v="4.0083605829754218E-2"/>
    <n v="1.0696336934828969"/>
  </r>
  <r>
    <x v="6"/>
    <x v="4"/>
    <x v="2"/>
    <x v="3"/>
    <s v="Titan 18X / Raider 18HX / Stealth 18 AI Studio"/>
    <m/>
    <n v="18"/>
    <s v="3840 x 2400"/>
    <n v="1000000"/>
    <s v="COB"/>
    <s v="FPC"/>
    <n v="4000"/>
    <n v="1000"/>
    <n v="0.53551484100000002"/>
    <n v="9.639267138000001"/>
    <n v="5.030995620743256E-2"/>
    <n v="1.1790494875943893"/>
  </r>
  <r>
    <x v="6"/>
    <x v="4"/>
    <x v="2"/>
    <x v="3"/>
    <s v="Stealth A16 AI+ / Creeatir A16 AI+"/>
    <s v="AUO"/>
    <n v="16"/>
    <s v="3840 x 2400"/>
    <m/>
    <s v="COB"/>
    <s v="FPC"/>
    <n v="4000"/>
    <n v="1000"/>
    <n v="0.26775742000000002"/>
    <n v="4.2841187200000004"/>
    <n v="1.987553821767335E-2"/>
    <n v="0.5895247426963387"/>
  </r>
  <r>
    <x v="6"/>
    <x v="4"/>
    <x v="2"/>
    <x v="0"/>
    <s v="Macbook"/>
    <s v="LGD/Sharp"/>
    <n v="14.2"/>
    <s v="3024 x 1964"/>
    <n v="1000000"/>
    <s v="COB"/>
    <s v="FPC"/>
    <n v="10384"/>
    <n v="2596"/>
    <n v="20.852947896"/>
    <n v="296.11186012319996"/>
    <n v="1.2391645029846079"/>
    <n v="45.91218701931605"/>
  </r>
  <r>
    <x v="6"/>
    <x v="4"/>
    <x v="2"/>
    <x v="0"/>
    <s v="Macbook Pro"/>
    <s v="LGD/Sharp"/>
    <n v="16.2"/>
    <s v="3456 x 2234"/>
    <n v="1000000"/>
    <s v="COB"/>
    <s v="FPC"/>
    <n v="10384"/>
    <n v="2596"/>
    <n v="25.023537475000001"/>
    <n v="405.38130709500001"/>
    <n v="1.9316381169303918"/>
    <n v="55.094624422738917"/>
  </r>
  <r>
    <x v="6"/>
    <x v="4"/>
    <x v="2"/>
    <x v="13"/>
    <s v="AERO 16"/>
    <s v="AUO"/>
    <n v="16"/>
    <s v="2560 x 1600"/>
    <n v="1000000"/>
    <s v="COB"/>
    <s v="FPC"/>
    <n v="4000"/>
    <n v="1152"/>
    <n v="0.69616929299999997"/>
    <n v="11.138708687999999"/>
    <n v="5.1676399440180348E-2"/>
    <n v="1.5327643332121923"/>
  </r>
  <r>
    <x v="6"/>
    <x v="4"/>
    <x v="2"/>
    <x v="13"/>
    <s v="AERO 17"/>
    <s v="AUO"/>
    <n v="17.3"/>
    <s v="3840 x 2160"/>
    <n v="1000000"/>
    <s v="COB"/>
    <s v="FPC"/>
    <n v="4000"/>
    <n v="1152"/>
    <n v="0.85682374500000003"/>
    <n v="14.823050788500002"/>
    <n v="7.0694190236322285E-2"/>
    <n v="1.8864791788299957"/>
  </r>
  <r>
    <x v="6"/>
    <x v="4"/>
    <x v="2"/>
    <x v="7"/>
    <s v="PREDATOR HELIOS 500"/>
    <s v="AUO"/>
    <n v="17.3"/>
    <s v="3840 x 2160"/>
    <n v="1000000"/>
    <s v="COB"/>
    <s v="FPC"/>
    <n v="4000"/>
    <n v="1152"/>
    <n v="0.85682374500000003"/>
    <n v="14.823050788500002"/>
    <n v="7.0694190236322285E-2"/>
    <n v="1.8864791788299957"/>
  </r>
  <r>
    <x v="6"/>
    <x v="4"/>
    <x v="2"/>
    <x v="7"/>
    <s v="PREDATOR HELIOS 500"/>
    <s v="AUO"/>
    <n v="16"/>
    <s v="2560 x 1600"/>
    <n v="1000000"/>
    <s v="COB"/>
    <s v="FPC"/>
    <n v="4000"/>
    <n v="1152"/>
    <n v="1.6065445220000001"/>
    <n v="25.704712352000001"/>
    <n v="0.1192532294544994"/>
    <n v="3.5371484605814558"/>
  </r>
  <r>
    <x v="6"/>
    <x v="4"/>
    <x v="2"/>
    <x v="7"/>
    <s v="PREDATOR HELIOS 500"/>
    <s v="AUO"/>
    <n v="18"/>
    <s v="2560 x 1600"/>
    <n v="1000000"/>
    <s v="COB"/>
    <s v="FPC"/>
    <n v="4000"/>
    <n v="1152"/>
    <n v="0.74972077699999995"/>
    <n v="13.494973986"/>
    <n v="7.0433938652826808E-2"/>
    <n v="1.6506692817514601"/>
  </r>
  <r>
    <x v="6"/>
    <x v="4"/>
    <x v="2"/>
    <x v="7"/>
    <s v="Predator Triton 17 X (PTX17-71) "/>
    <s v="AUO"/>
    <n v="17"/>
    <s v="2560 x 1600"/>
    <n v="1000000"/>
    <s v="COB"/>
    <s v="FPC"/>
    <n v="4000"/>
    <n v="1152"/>
    <n v="0.53551484100000002"/>
    <n v="9.1037522969999998"/>
    <n v="4.4875238715888902E-2"/>
    <n v="1.1790494875943893"/>
  </r>
  <r>
    <x v="6"/>
    <x v="4"/>
    <x v="2"/>
    <x v="7"/>
    <s v="Predator Triton 14 (PT14-51)"/>
    <s v="AUO"/>
    <n v="14"/>
    <s v="2560 x 1600"/>
    <n v="1000000"/>
    <s v="COB"/>
    <s v="FPC"/>
    <n v="4000"/>
    <n v="1152"/>
    <n v="0.64261780899999998"/>
    <n v="8.996649326"/>
    <n v="3.6521301531806841E-2"/>
    <n v="1.4148593846729247"/>
  </r>
  <r>
    <x v="6"/>
    <x v="4"/>
    <x v="2"/>
    <x v="2"/>
    <s v="ROG Flow X16"/>
    <s v="AUO"/>
    <n v="16.2"/>
    <s v="2560 x 1600"/>
    <n v="1000000"/>
    <s v="COB"/>
    <s v="FPC"/>
    <n v="4000"/>
    <n v="512"/>
    <n v="1.6065445220000001"/>
    <n v="26.0260212564"/>
    <n v="0.12225319350796411"/>
    <n v="3.5371484605814558"/>
  </r>
  <r>
    <x v="6"/>
    <x v="4"/>
    <x v="2"/>
    <x v="2"/>
    <s v="ROG Zephyrus Duo 16"/>
    <s v="AUO"/>
    <n v="16.2"/>
    <s v="3456 x 2234"/>
    <n v="1000000"/>
    <s v="COB"/>
    <s v="FPC"/>
    <n v="4000"/>
    <n v="512"/>
    <n v="0.69616929299999997"/>
    <n v="11.277942546599999"/>
    <n v="5.3739290199827441E-2"/>
    <n v="1.5327643332121923"/>
  </r>
  <r>
    <x v="6"/>
    <x v="4"/>
    <x v="2"/>
    <x v="2"/>
    <s v="Strix Scar 18"/>
    <s v="AUO"/>
    <n v="18"/>
    <s v="2560 x 1600"/>
    <n v="1000000"/>
    <s v="COB"/>
    <s v="FPC"/>
    <n v="9216"/>
    <n v="2304"/>
    <n v="0.92536964499999996"/>
    <n v="16.656653609999999"/>
    <n v="8.693560430314462E-2"/>
    <n v="2.0373975140170799"/>
  </r>
  <r>
    <x v="6"/>
    <x v="4"/>
    <x v="2"/>
    <x v="22"/>
    <s v="Legion 7i &amp; 7"/>
    <m/>
    <n v="16.2"/>
    <s v="2560 x 1600"/>
    <n v="1000000"/>
    <s v="COB"/>
    <s v="FPC"/>
    <n v="4000"/>
    <n v="512"/>
    <n v="2.945331624"/>
    <n v="47.714372308800002"/>
    <n v="0.22413085478996653"/>
    <n v="6.4847721784665726"/>
  </r>
  <r>
    <x v="6"/>
    <x v="4"/>
    <x v="2"/>
    <x v="22"/>
    <s v="Slim Pro 9i"/>
    <s v="CSOT"/>
    <n v="16"/>
    <s v="3200 x 2000"/>
    <n v="1000000"/>
    <s v="COB"/>
    <s v="FPC"/>
    <n v="4000"/>
    <n v="1000"/>
    <n v="0.80327226100000004"/>
    <n v="12.852356176000001"/>
    <n v="5.9626614727249699E-2"/>
    <n v="1.7685742302907279"/>
  </r>
  <r>
    <x v="6"/>
    <x v="4"/>
    <x v="2"/>
    <x v="22"/>
    <s v="Slim Pro 9i"/>
    <s v="CSOT"/>
    <n v="14.5"/>
    <s v="3072 x 1920"/>
    <n v="1000000"/>
    <s v="COB"/>
    <s v="FPC"/>
    <n v="4000"/>
    <n v="1000"/>
    <n v="1.071029681"/>
    <n v="15.529930374499999"/>
    <n v="6.5294248658867432E-2"/>
    <n v="2.3580989729870665"/>
  </r>
  <r>
    <x v="6"/>
    <x v="4"/>
    <x v="2"/>
    <x v="22"/>
    <s v="Yoga Pro 9i"/>
    <s v="CSOT"/>
    <n v="16"/>
    <s v="3200 x 2000"/>
    <n v="1000000"/>
    <s v="COB"/>
    <s v="FPC"/>
    <n v="6144"/>
    <n v="1536"/>
    <n v="1.645101591"/>
    <n v="26.321625456"/>
    <n v="0.12211530699644375"/>
    <n v="3.6220400246746185"/>
  </r>
  <r>
    <x v="6"/>
    <x v="4"/>
    <x v="2"/>
    <x v="24"/>
    <s v="911Zero"/>
    <s v="BOE"/>
    <n v="15.6"/>
    <s v="3840 x 2160"/>
    <n v="1000000"/>
    <s v="COB"/>
    <s v="FPC"/>
    <n v="10000"/>
    <n v="1152"/>
    <n v="2.6775742029999998"/>
    <n v="41.770157566799995"/>
    <n v="0.17963490819009392"/>
    <n v="5.8952474335685219"/>
  </r>
  <r>
    <x v="6"/>
    <x v="4"/>
    <x v="2"/>
    <x v="28"/>
    <s v="Blade 16"/>
    <s v="BOE"/>
    <n v="16"/>
    <s v="3840 x 2400"/>
    <n v="1000000"/>
    <s v="COB"/>
    <s v="FPC"/>
    <n v="10000"/>
    <n v="2596"/>
    <n v="2.0081806520000001"/>
    <n v="32.130890432000001"/>
    <n v="0.1490665367810094"/>
    <n v="4.4214355746259635"/>
  </r>
  <r>
    <x v="6"/>
    <x v="4"/>
    <x v="2"/>
    <x v="28"/>
    <s v="Blade 18"/>
    <s v="BOE"/>
    <n v="18"/>
    <s v="2560 x 1600"/>
    <n v="1000000"/>
    <s v="COB"/>
    <s v="FPC"/>
    <n v="8000"/>
    <n v="2000"/>
    <n v="0.53551484100000002"/>
    <n v="9.639267138000001"/>
    <n v="5.030995620743256E-2"/>
    <n v="1.1790494875943893"/>
  </r>
  <r>
    <x v="6"/>
    <x v="4"/>
    <x v="2"/>
    <x v="30"/>
    <s v="OMEN Transcend 16"/>
    <s v="AUO"/>
    <n v="16.100000000000001"/>
    <s v="2560 x 1440"/>
    <n v="1000000"/>
    <s v="COB"/>
    <s v="FPC"/>
    <n v="4000"/>
    <n v="1000"/>
    <n v="1.071029681"/>
    <n v="17.243577864100001"/>
    <n v="7.6533801024423462E-2"/>
    <n v="2.3580989729870665"/>
  </r>
  <r>
    <x v="6"/>
    <x v="4"/>
    <x v="2"/>
    <x v="34"/>
    <s v="Yosemite 16 Ultra"/>
    <m/>
    <n v="16"/>
    <s v="2560 x 1600"/>
    <n v="1000000"/>
    <s v="COB"/>
    <s v="FPC"/>
    <n v="4000"/>
    <n v="1000"/>
    <n v="0.160654452"/>
    <n v="2.5704712320000001"/>
    <n v="1.1925322930604009E-2"/>
    <n v="0.35371484561780314"/>
  </r>
  <r>
    <x v="6"/>
    <x v="4"/>
    <x v="0"/>
    <x v="0"/>
    <s v="XDR"/>
    <s v="LGD"/>
    <n v="31.5"/>
    <s v="6016 x 3384"/>
    <n v="1000000"/>
    <s v="POB"/>
    <s v="PCB"/>
    <n v="576"/>
    <n v="576"/>
    <n v="1.1567121E-2"/>
    <n v="0.36436431149999998"/>
    <n v="3.1640723871943447E-3"/>
    <n v="2.5467469888462529E-2"/>
  </r>
  <r>
    <x v="6"/>
    <x v="4"/>
    <x v="0"/>
    <x v="0"/>
    <s v="27&quot; Monitor"/>
    <s v="LGD/Sharp"/>
    <n v="27"/>
    <s v="5120 x 2880"/>
    <n v="1000000"/>
    <s v="COB"/>
    <s v="PCB"/>
    <n v="4000"/>
    <n v="1000"/>
    <n v="0.64261780899999998"/>
    <n v="17.350680842999999"/>
    <n v="0.12914580683198959"/>
    <n v="1.4148593846729247"/>
  </r>
  <r>
    <x v="6"/>
    <x v="4"/>
    <x v="0"/>
    <x v="17"/>
    <m/>
    <m/>
    <n v="27"/>
    <s v="3840 x 2160"/>
    <n v="1000000"/>
    <s v="POB"/>
    <s v="PCB"/>
    <n v="5000"/>
    <n v="1152"/>
    <n v="24.098167830000001"/>
    <n v="650.65053140999999"/>
    <n v="4.8429677546923475"/>
    <n v="53.057226908721837"/>
  </r>
  <r>
    <x v="6"/>
    <x v="4"/>
    <x v="0"/>
    <x v="17"/>
    <m/>
    <m/>
    <n v="31.5"/>
    <s v="3840 x 2160"/>
    <s v="TBD"/>
    <s v="POB"/>
    <s v="PCB"/>
    <n v="5000"/>
    <n v="1152"/>
    <n v="0.160654452"/>
    <n v="5.0606152380000005"/>
    <n v="4.3945448089722519E-2"/>
    <n v="0.35371484561780314"/>
  </r>
  <r>
    <x v="6"/>
    <x v="4"/>
    <x v="0"/>
    <x v="17"/>
    <m/>
    <m/>
    <n v="31.5"/>
    <s v="3840 x 2160"/>
    <s v="TBD"/>
    <s v="POB"/>
    <s v="PCB"/>
    <n v="5000"/>
    <n v="1152"/>
    <n v="18.073625872000001"/>
    <n v="569.31921496799998"/>
    <n v="4.9438629161116676"/>
    <n v="39.792920180440525"/>
  </r>
  <r>
    <x v="6"/>
    <x v="4"/>
    <x v="0"/>
    <x v="17"/>
    <m/>
    <m/>
    <n v="49"/>
    <s v="5120 x 1440"/>
    <n v="1000000"/>
    <s v="POB"/>
    <s v="PCB"/>
    <n v="5000"/>
    <n v="1152"/>
    <n v="0.56229058300000001"/>
    <n v="27.552238567"/>
    <n v="0.22701294002225811"/>
    <n v="1.2380019618640232"/>
  </r>
  <r>
    <x v="6"/>
    <x v="4"/>
    <x v="1"/>
    <x v="17"/>
    <m/>
    <s v="Open Cell"/>
    <n v="43"/>
    <s v="3840 x 2160"/>
    <n v="1000000"/>
    <s v="POB"/>
    <s v="PCB"/>
    <n v="4000"/>
    <n v="500"/>
    <n v="0.70491739899999994"/>
    <n v="30.311448156999997"/>
    <n v="0.35931484945184272"/>
    <n v="1.552025143757537"/>
  </r>
  <r>
    <x v="6"/>
    <x v="4"/>
    <x v="1"/>
    <x v="17"/>
    <m/>
    <s v="Open Cell"/>
    <n v="50"/>
    <s v="3840 x 2160"/>
    <n v="1000000"/>
    <s v="POB"/>
    <s v="PCB"/>
    <n v="5929.950586864823"/>
    <n v="494.16254890540188"/>
    <n v="1.7480382999999999"/>
    <n v="87.401915000000002"/>
    <n v="1.2047334725996439"/>
    <n v="3.8486770190377735"/>
  </r>
  <r>
    <x v="6"/>
    <x v="4"/>
    <x v="1"/>
    <x v="17"/>
    <m/>
    <s v="Open Cell"/>
    <n v="55"/>
    <s v="3840 x 2160"/>
    <n v="1000000"/>
    <s v="POB"/>
    <s v="PCB"/>
    <n v="6804.6390532544374"/>
    <n v="567.05325443786978"/>
    <n v="20.048363917"/>
    <n v="1102.6600154349999"/>
    <n v="16.71877066355998"/>
    <n v="44.140724763675955"/>
  </r>
  <r>
    <x v="6"/>
    <x v="4"/>
    <x v="1"/>
    <x v="17"/>
    <m/>
    <s v="Open Cell"/>
    <n v="65"/>
    <s v="3840 x 2160"/>
    <n v="1000000"/>
    <s v="POB"/>
    <s v="PCB"/>
    <n v="9504"/>
    <n v="792"/>
    <n v="40.266347392999997"/>
    <n v="2617.3125805449999"/>
    <n v="46.899582191652513"/>
    <n v="88.65490295723535"/>
  </r>
  <r>
    <x v="6"/>
    <x v="4"/>
    <x v="1"/>
    <x v="17"/>
    <m/>
    <s v="Open Cell"/>
    <n v="75"/>
    <s v="3840 x 2160"/>
    <n v="1000000"/>
    <s v="COB"/>
    <s v="PCB"/>
    <n v="13685.759999999997"/>
    <n v="1140.4799999999998"/>
    <n v="57.226191483999997"/>
    <n v="4291.9643612999998"/>
    <n v="88.739585327098297"/>
    <n v="125.99559635022067"/>
  </r>
  <r>
    <x v="6"/>
    <x v="4"/>
    <x v="1"/>
    <x v="17"/>
    <m/>
    <s v="Open Cell"/>
    <n v="85"/>
    <s v="3840 x 2160"/>
    <n v="1000000"/>
    <s v="COB"/>
    <s v="PCB"/>
    <n v="17578.598399999999"/>
    <n v="1464.8832"/>
    <n v="56.807791248000001"/>
    <n v="4828.6622560799997"/>
    <n v="113.147712853005"/>
    <n v="125.07439950170014"/>
  </r>
  <r>
    <x v="6"/>
    <x v="4"/>
    <x v="1"/>
    <x v="17"/>
    <m/>
    <s v="Open Cell"/>
    <n v="98"/>
    <s v="3840 x 2160"/>
    <n v="1000000"/>
    <s v="COB"/>
    <s v="PCB"/>
    <n v="20000"/>
    <n v="2000"/>
    <n v="7.6194772750000004"/>
    <n v="746.70877295000003"/>
    <n v="20.173318902578711"/>
    <n v="16.775895062123674"/>
  </r>
  <r>
    <x v="6"/>
    <x v="4"/>
    <x v="1"/>
    <x v="17"/>
    <m/>
    <s v="Open Cell"/>
    <n v="100"/>
    <s v="3840 x 2160"/>
    <n v="1000000"/>
    <s v="COB"/>
    <s v="PCB"/>
    <n v="20000"/>
    <n v="2000"/>
    <n v="9.2476874490000007"/>
    <n v="924.76874490000012"/>
    <n v="25.49371741786187"/>
    <n v="20.360745050157284"/>
  </r>
  <r>
    <x v="6"/>
    <x v="4"/>
    <x v="1"/>
    <x v="17"/>
    <m/>
    <s v="Open Cell"/>
    <n v="115"/>
    <s v="3840 x 2160"/>
    <n v="1000000"/>
    <s v="COB"/>
    <s v="PCB"/>
    <n v="32000"/>
    <n v="2000"/>
    <n v="0.163333954"/>
    <n v="18.783404709999999"/>
    <n v="0.5954868572628238"/>
    <n v="0.35961433750528971"/>
  </r>
  <r>
    <x v="6"/>
    <x v="4"/>
    <x v="1"/>
    <x v="17"/>
    <m/>
    <s v="Open Cell"/>
    <n v="55"/>
    <s v="7680 x 4320"/>
    <n v="1000000"/>
    <s v="COB"/>
    <s v="PCB"/>
    <n v="5930"/>
    <n v="494"/>
    <n v="0.104739951"/>
    <n v="5.7606973049999999"/>
    <n v="8.7344943823403243E-2"/>
    <n v="0.23060721403463669"/>
  </r>
  <r>
    <x v="6"/>
    <x v="4"/>
    <x v="1"/>
    <x v="17"/>
    <m/>
    <s v="Open Cell"/>
    <n v="65"/>
    <s v="7680 x 4320"/>
    <n v="1000000"/>
    <s v="COB"/>
    <s v="PCB"/>
    <n v="11999.750399999999"/>
    <n v="1333.3333333333337"/>
    <n v="0.78873816299999999"/>
    <n v="51.267980594999997"/>
    <n v="0.91867012277707139"/>
    <n v="1.7365743313382604"/>
  </r>
  <r>
    <x v="6"/>
    <x v="4"/>
    <x v="1"/>
    <x v="17"/>
    <m/>
    <s v="Open Cell"/>
    <n v="75"/>
    <s v="7680 x 4320"/>
    <n v="1000000"/>
    <s v="COB"/>
    <s v="PCB"/>
    <n v="17279.640575999994"/>
    <n v="1920"/>
    <n v="1.079156593"/>
    <n v="80.936744474999998"/>
    <n v="1.6734279546210766"/>
    <n v="2.375992093206539"/>
  </r>
  <r>
    <x v="6"/>
    <x v="4"/>
    <x v="1"/>
    <x v="17"/>
    <m/>
    <s v="Open Cell"/>
    <n v="85"/>
    <s v="7680 x 4320"/>
    <n v="1000000"/>
    <s v="COB"/>
    <s v="PCB"/>
    <n v="22194.738339839998"/>
    <n v="2466.1333333333341"/>
    <n v="1.042851644"/>
    <n v="88.642389739999999"/>
    <n v="2.0771143494819548"/>
    <n v="2.2960590488941581"/>
  </r>
  <r>
    <x v="6"/>
    <x v="4"/>
    <x v="1"/>
    <x v="17"/>
    <m/>
    <s v="Open Cell"/>
    <n v="98"/>
    <s v="7680 x 4320"/>
    <n v="1000000"/>
    <s v="COB"/>
    <s v="PCB"/>
    <n v="32000"/>
    <n v="2000"/>
    <n v="3.8564077000000002E-2"/>
    <n v="3.7792795460000002"/>
    <n v="0.10210220405239033"/>
    <n v="8.4906993691329979E-2"/>
  </r>
  <r>
    <x v="7"/>
    <x v="4"/>
    <x v="2"/>
    <x v="3"/>
    <s v="Creator Z16"/>
    <s v="AUO"/>
    <n v="16"/>
    <s v="2560 x 1600"/>
    <n v="1000000"/>
    <s v="COB"/>
    <s v="FPC"/>
    <n v="4000"/>
    <n v="1152"/>
    <n v="1.3523102039999999"/>
    <n v="21.636963263999998"/>
    <n v="0.10038150629682509"/>
    <n v="2.7987538330598234"/>
  </r>
  <r>
    <x v="7"/>
    <x v="4"/>
    <x v="2"/>
    <x v="3"/>
    <s v="Creator 17&quot;"/>
    <s v="AUO"/>
    <n v="17.3"/>
    <s v="3840 x 2160"/>
    <n v="1000000"/>
    <s v="COB"/>
    <s v="FPC"/>
    <n v="10000"/>
    <n v="240"/>
    <n v="0.67615510199999995"/>
    <n v="11.697483264599999"/>
    <n v="5.578771327123748E-2"/>
    <n v="1.3993769165299117"/>
  </r>
  <r>
    <x v="7"/>
    <x v="4"/>
    <x v="2"/>
    <x v="3"/>
    <s v="Titan GT77 HX 13V"/>
    <s v="AUO"/>
    <n v="17.3"/>
    <s v="3840 x 2160"/>
    <n v="1000000"/>
    <s v="COB"/>
    <s v="FPC"/>
    <n v="4032"/>
    <n v="1008"/>
    <n v="0.59977662200000004"/>
    <n v="10.376135560600002"/>
    <n v="4.9485933206679239E-2"/>
    <n v="1.2413033007049417"/>
  </r>
  <r>
    <x v="7"/>
    <x v="4"/>
    <x v="2"/>
    <x v="3"/>
    <s v="Titan 18X / Raider 18HX / Stealth 18 AI Studio"/>
    <m/>
    <n v="18"/>
    <s v="3840 x 2400"/>
    <n v="1000000"/>
    <s v="COB"/>
    <s v="FPC"/>
    <n v="4000"/>
    <n v="1000"/>
    <n v="0.540924081"/>
    <n v="9.736633458"/>
    <n v="5.0818137506399567E-2"/>
    <n v="1.1195015319821637"/>
  </r>
  <r>
    <x v="7"/>
    <x v="4"/>
    <x v="2"/>
    <x v="3"/>
    <s v="Stealth A16 AI+ / Creeatir A16 AI+"/>
    <s v="AUO"/>
    <n v="16"/>
    <s v="3840 x 2400"/>
    <m/>
    <s v="COB"/>
    <s v="FPC"/>
    <n v="4000"/>
    <n v="1000"/>
    <n v="0.27046204099999999"/>
    <n v="4.3273926559999998"/>
    <n v="2.0076301274210947E-2"/>
    <n v="0.55975076702588655"/>
  </r>
  <r>
    <x v="7"/>
    <x v="4"/>
    <x v="2"/>
    <x v="0"/>
    <s v="Macbook"/>
    <s v="LGD/Sharp"/>
    <n v="14.2"/>
    <s v="3024 x 1964"/>
    <n v="1000000"/>
    <s v="COB"/>
    <s v="FPC"/>
    <n v="10384"/>
    <n v="2596"/>
    <n v="14.042389155"/>
    <n v="199.40192600099999"/>
    <n v="0.83445421073103243"/>
    <n v="29.062259795588993"/>
  </r>
  <r>
    <x v="7"/>
    <x v="4"/>
    <x v="2"/>
    <x v="0"/>
    <s v="Macbook Pro"/>
    <s v="LGD/Sharp"/>
    <n v="16.2"/>
    <s v="3456 x 2234"/>
    <n v="1000000"/>
    <s v="COB"/>
    <s v="FPC"/>
    <n v="10384"/>
    <n v="2596"/>
    <n v="16.850866986"/>
    <n v="272.9840451732"/>
    <n v="1.3007664086662689"/>
    <n v="34.874711754706787"/>
  </r>
  <r>
    <x v="7"/>
    <x v="4"/>
    <x v="2"/>
    <x v="13"/>
    <s v="AERO 16"/>
    <s v="AUO"/>
    <n v="16"/>
    <s v="2560 x 1600"/>
    <n v="1000000"/>
    <s v="COB"/>
    <s v="FPC"/>
    <n v="4000"/>
    <n v="1152"/>
    <n v="0.91957093899999998"/>
    <n v="14.713135024"/>
    <n v="6.8259424302625368E-2"/>
    <n v="1.9031526070601705"/>
  </r>
  <r>
    <x v="7"/>
    <x v="4"/>
    <x v="2"/>
    <x v="13"/>
    <s v="AERO 17"/>
    <s v="AUO"/>
    <n v="17.3"/>
    <s v="3840 x 2160"/>
    <n v="1000000"/>
    <s v="COB"/>
    <s v="FPC"/>
    <n v="4000"/>
    <n v="1152"/>
    <n v="1.108894367"/>
    <n v="19.183872549100002"/>
    <n v="9.149184974172743E-2"/>
    <n v="2.2949781425295646"/>
  </r>
  <r>
    <x v="7"/>
    <x v="4"/>
    <x v="2"/>
    <x v="7"/>
    <s v="PREDATOR HELIOS 500"/>
    <s v="AUO"/>
    <n v="17.3"/>
    <s v="3840 x 2160"/>
    <n v="1000000"/>
    <s v="COB"/>
    <s v="FPC"/>
    <n v="4000"/>
    <n v="1152"/>
    <n v="1.108894367"/>
    <n v="19.183872549100002"/>
    <n v="9.149184974172743E-2"/>
    <n v="2.2949781425295646"/>
  </r>
  <r>
    <x v="7"/>
    <x v="4"/>
    <x v="2"/>
    <x v="7"/>
    <s v="PREDATOR HELIOS 500"/>
    <s v="AUO"/>
    <n v="16"/>
    <s v="2560 x 1600"/>
    <n v="1000000"/>
    <s v="COB"/>
    <s v="FPC"/>
    <n v="4000"/>
    <n v="1152"/>
    <n v="1.8932342849999999"/>
    <n v="30.291748559999998"/>
    <n v="0.14053410877101735"/>
    <n v="3.9182553650419871"/>
  </r>
  <r>
    <x v="7"/>
    <x v="4"/>
    <x v="2"/>
    <x v="7"/>
    <s v="PREDATOR HELIOS 500"/>
    <s v="AUO"/>
    <n v="18"/>
    <s v="2560 x 1600"/>
    <n v="1000000"/>
    <s v="COB"/>
    <s v="FPC"/>
    <n v="4000"/>
    <n v="1152"/>
    <n v="0.86547852999999997"/>
    <n v="15.578613539999999"/>
    <n v="8.1309020047818065E-2"/>
    <n v="1.7912024519993057"/>
  </r>
  <r>
    <x v="7"/>
    <x v="4"/>
    <x v="2"/>
    <x v="7"/>
    <s v="Predator Triton 17 X (PTX17-71) "/>
    <s v="AUO"/>
    <n v="17"/>
    <s v="2560 x 1600"/>
    <n v="1000000"/>
    <s v="COB"/>
    <s v="FPC"/>
    <n v="4000"/>
    <n v="1152"/>
    <n v="0.540924081"/>
    <n v="9.195709377"/>
    <n v="4.5328523886881085E-2"/>
    <n v="1.1195015319821637"/>
  </r>
  <r>
    <x v="7"/>
    <x v="4"/>
    <x v="2"/>
    <x v="7"/>
    <s v="Predator Triton 14 (PT14-51)"/>
    <s v="AUO"/>
    <n v="14"/>
    <s v="2560 x 1600"/>
    <n v="1000000"/>
    <s v="COB"/>
    <s v="FPC"/>
    <n v="4000"/>
    <n v="1152"/>
    <n v="0.64910889800000005"/>
    <n v="9.0875245720000013"/>
    <n v="3.6890203568629786E-2"/>
    <n v="1.3434018400342842"/>
  </r>
  <r>
    <x v="7"/>
    <x v="4"/>
    <x v="2"/>
    <x v="2"/>
    <s v="ROG Flow X16"/>
    <s v="AUO"/>
    <n v="16.2"/>
    <s v="2560 x 1600"/>
    <n v="1000000"/>
    <s v="COB"/>
    <s v="FPC"/>
    <n v="4000"/>
    <n v="512"/>
    <n v="1.8932342849999999"/>
    <n v="30.670395416999998"/>
    <n v="0.14406941994478822"/>
    <n v="3.9182553650419871"/>
  </r>
  <r>
    <x v="7"/>
    <x v="4"/>
    <x v="2"/>
    <x v="2"/>
    <s v="ROG Zephyrus Duo 16"/>
    <s v="AUO"/>
    <n v="16.2"/>
    <s v="3456 x 2234"/>
    <n v="1000000"/>
    <s v="COB"/>
    <s v="FPC"/>
    <n v="4000"/>
    <n v="512"/>
    <n v="0.91957093899999998"/>
    <n v="14.897049211799999"/>
    <n v="7.0984299432823181E-2"/>
    <n v="1.9031526070601705"/>
  </r>
  <r>
    <x v="7"/>
    <x v="4"/>
    <x v="2"/>
    <x v="2"/>
    <s v="Strix Scar 18"/>
    <s v="AUO"/>
    <n v="18"/>
    <s v="2560 x 1600"/>
    <n v="1000000"/>
    <s v="COB"/>
    <s v="FPC"/>
    <n v="9216"/>
    <n v="2304"/>
    <n v="1.246289084"/>
    <n v="22.433203512000002"/>
    <n v="0.11708498894401552"/>
    <n v="2.5793315325346882"/>
  </r>
  <r>
    <x v="7"/>
    <x v="4"/>
    <x v="2"/>
    <x v="22"/>
    <s v="Legion 7i &amp; 7"/>
    <m/>
    <n v="16.2"/>
    <s v="2560 x 1600"/>
    <n v="1000000"/>
    <s v="COB"/>
    <s v="FPC"/>
    <n v="4000"/>
    <n v="512"/>
    <n v="3.2455444889999998"/>
    <n v="52.577820721799995"/>
    <n v="0.24697614850939278"/>
    <n v="6.7170091981018105"/>
  </r>
  <r>
    <x v="7"/>
    <x v="4"/>
    <x v="2"/>
    <x v="22"/>
    <s v="Slim Pro 9i"/>
    <s v="CSOT"/>
    <n v="16"/>
    <s v="3200 x 2000"/>
    <n v="1000000"/>
    <s v="COB"/>
    <s v="FPC"/>
    <n v="4000"/>
    <n v="1000"/>
    <n v="0.81138612200000004"/>
    <n v="12.982177952000001"/>
    <n v="6.0228903748403201E-2"/>
    <n v="1.6792522990080505"/>
  </r>
  <r>
    <x v="7"/>
    <x v="4"/>
    <x v="2"/>
    <x v="22"/>
    <s v="Slim Pro 9i"/>
    <s v="CSOT"/>
    <n v="14.5"/>
    <s v="3072 x 1920"/>
    <n v="1000000"/>
    <s v="COB"/>
    <s v="FPC"/>
    <n v="4000"/>
    <n v="1000"/>
    <n v="1.0818481630000001"/>
    <n v="15.686798363500001"/>
    <n v="6.5953786546893045E-2"/>
    <n v="2.2390030660339373"/>
  </r>
  <r>
    <x v="7"/>
    <x v="4"/>
    <x v="2"/>
    <x v="22"/>
    <s v="Yoga Pro 9i"/>
    <s v="CSOT"/>
    <n v="16"/>
    <s v="3200 x 2000"/>
    <n v="1000000"/>
    <s v="COB"/>
    <s v="FPC"/>
    <n v="6144"/>
    <n v="1536"/>
    <n v="1.661718778"/>
    <n v="26.587500448"/>
    <n v="0.12334879488741883"/>
    <n v="3.4391087086665109"/>
  </r>
  <r>
    <x v="7"/>
    <x v="4"/>
    <x v="2"/>
    <x v="24"/>
    <s v="911Zero"/>
    <s v="BOE"/>
    <n v="15.6"/>
    <s v="3840 x 2160"/>
    <n v="1000000"/>
    <s v="COB"/>
    <s v="FPC"/>
    <n v="10000"/>
    <n v="1152"/>
    <n v="3.3807755089999998"/>
    <n v="52.740097940399998"/>
    <n v="0.22681175277611273"/>
    <n v="6.9968845805799491"/>
  </r>
  <r>
    <x v="7"/>
    <x v="4"/>
    <x v="2"/>
    <x v="28"/>
    <s v="Blade 16"/>
    <s v="BOE"/>
    <n v="16"/>
    <s v="3840 x 2400"/>
    <n v="1000000"/>
    <s v="COB"/>
    <s v="FPC"/>
    <n v="10000"/>
    <n v="2596"/>
    <n v="2.0284653060000002"/>
    <n v="32.455444896000003"/>
    <n v="0.15057225944523767"/>
    <n v="4.198130749589736"/>
  </r>
  <r>
    <x v="7"/>
    <x v="4"/>
    <x v="2"/>
    <x v="28"/>
    <s v="Blade 18"/>
    <s v="BOE"/>
    <n v="18"/>
    <s v="2560 x 1600"/>
    <n v="1000000"/>
    <s v="COB"/>
    <s v="FPC"/>
    <n v="8000"/>
    <n v="2000"/>
    <n v="0.81138612200000004"/>
    <n v="14.604950196000001"/>
    <n v="7.6227206306572801E-2"/>
    <n v="1.6792522990080505"/>
  </r>
  <r>
    <x v="7"/>
    <x v="4"/>
    <x v="2"/>
    <x v="30"/>
    <s v="OMEN Transcend 16"/>
    <s v="AUO"/>
    <n v="16.100000000000001"/>
    <s v="2560 x 1440"/>
    <n v="1000000"/>
    <s v="COB"/>
    <s v="FPC"/>
    <n v="4000"/>
    <n v="1000"/>
    <n v="1.0818481630000001"/>
    <n v="17.417755424300005"/>
    <n v="7.7306869748346455E-2"/>
    <n v="2.2390030660339373"/>
  </r>
  <r>
    <x v="7"/>
    <x v="4"/>
    <x v="2"/>
    <x v="34"/>
    <s v="Yosemite 16 Ultra"/>
    <m/>
    <n v="16"/>
    <s v="2560 x 1600"/>
    <n v="1000000"/>
    <s v="COB"/>
    <s v="FPC"/>
    <n v="4000"/>
    <n v="1000"/>
    <n v="0.162277224"/>
    <n v="2.596435584"/>
    <n v="1.2045780719988781E-2"/>
    <n v="0.33585045897376636"/>
  </r>
  <r>
    <x v="7"/>
    <x v="4"/>
    <x v="0"/>
    <x v="0"/>
    <s v="XDR"/>
    <s v="LGD"/>
    <n v="31.5"/>
    <s v="6016 x 3384"/>
    <n v="1000000"/>
    <s v="POB"/>
    <s v="PCB"/>
    <n v="576"/>
    <n v="576"/>
    <n v="1.168396E-2"/>
    <n v="0.36804473999999998"/>
    <n v="3.1960325485557934E-3"/>
    <n v="2.4181232781201181E-2"/>
  </r>
  <r>
    <x v="7"/>
    <x v="4"/>
    <x v="0"/>
    <x v="0"/>
    <s v="27&quot; Monitor"/>
    <s v="LGD/Sharp"/>
    <n v="27"/>
    <s v="5120 x 2880"/>
    <n v="1000000"/>
    <s v="COB"/>
    <s v="PCB"/>
    <n v="4000"/>
    <n v="1000"/>
    <n v="0.81138612200000004"/>
    <n v="21.907425293999999"/>
    <n v="0.1630628873187191"/>
    <n v="1.6792522990080505"/>
  </r>
  <r>
    <x v="7"/>
    <x v="4"/>
    <x v="0"/>
    <x v="17"/>
    <m/>
    <m/>
    <n v="27"/>
    <s v="3840 x 2160"/>
    <n v="1000000"/>
    <s v="POB"/>
    <s v="PCB"/>
    <n v="5000"/>
    <n v="1152"/>
    <n v="26.775742033"/>
    <n v="722.94503489099998"/>
    <n v="5.3810752829245079"/>
    <n v="55.415325881752928"/>
  </r>
  <r>
    <x v="7"/>
    <x v="4"/>
    <x v="0"/>
    <x v="17"/>
    <m/>
    <m/>
    <n v="31.5"/>
    <s v="3840 x 2160"/>
    <s v="TBD"/>
    <s v="POB"/>
    <s v="PCB"/>
    <n v="5000"/>
    <n v="1152"/>
    <n v="0.162277224"/>
    <n v="5.1117325559999998"/>
    <n v="4.438934143845745E-2"/>
    <n v="0.33585045897376636"/>
  </r>
  <r>
    <x v="7"/>
    <x v="4"/>
    <x v="0"/>
    <x v="17"/>
    <m/>
    <m/>
    <n v="31.5"/>
    <s v="3840 x 2160"/>
    <s v="TBD"/>
    <s v="POB"/>
    <s v="PCB"/>
    <n v="5000"/>
    <n v="1152"/>
    <n v="20.081806525000001"/>
    <n v="632.57690553750001"/>
    <n v="5.4931810180538196"/>
    <n v="41.561494411832101"/>
  </r>
  <r>
    <x v="7"/>
    <x v="4"/>
    <x v="0"/>
    <x v="17"/>
    <m/>
    <m/>
    <n v="49"/>
    <s v="5120 x 1440"/>
    <n v="1000000"/>
    <s v="POB"/>
    <s v="PCB"/>
    <n v="5000"/>
    <n v="1152"/>
    <n v="0.60853959199999996"/>
    <n v="29.818440008"/>
    <n v="0.24568500002758431"/>
    <n v="1.2594392252908424"/>
  </r>
  <r>
    <x v="7"/>
    <x v="4"/>
    <x v="1"/>
    <x v="17"/>
    <m/>
    <s v="Open Cell"/>
    <n v="43"/>
    <s v="3840 x 2160"/>
    <n v="1000000"/>
    <s v="POB"/>
    <s v="PCB"/>
    <n v="4000"/>
    <n v="500"/>
    <n v="0.77875459599999997"/>
    <n v="33.486447628000001"/>
    <n v="0.39695160144808767"/>
    <n v="1.6117177879166209"/>
  </r>
  <r>
    <x v="7"/>
    <x v="4"/>
    <x v="1"/>
    <x v="17"/>
    <m/>
    <s v="Open Cell"/>
    <n v="50"/>
    <s v="3840 x 2160"/>
    <n v="1000000"/>
    <s v="POB"/>
    <s v="PCB"/>
    <n v="5929.950586864823"/>
    <n v="494.16254890540188"/>
    <n v="2.0404468040000001"/>
    <n v="102.0223402"/>
    <n v="1.4062589840495858"/>
    <n v="4.2229277697956844"/>
  </r>
  <r>
    <x v="7"/>
    <x v="4"/>
    <x v="1"/>
    <x v="17"/>
    <m/>
    <s v="Open Cell"/>
    <n v="55"/>
    <s v="3840 x 2160"/>
    <n v="1000000"/>
    <s v="POB"/>
    <s v="PCB"/>
    <n v="6804.6390532544374"/>
    <n v="567.05325443786978"/>
    <n v="23.081247928"/>
    <n v="1269.4686360400001"/>
    <n v="19.247959201787314"/>
    <n v="47.769166363765834"/>
  </r>
  <r>
    <x v="7"/>
    <x v="4"/>
    <x v="1"/>
    <x v="17"/>
    <m/>
    <s v="Open Cell"/>
    <n v="65"/>
    <s v="3840 x 2160"/>
    <n v="1000000"/>
    <s v="POB"/>
    <s v="PCB"/>
    <n v="9504"/>
    <n v="792"/>
    <n v="45.827174980000002"/>
    <n v="2978.7663737000003"/>
    <n v="53.376466919355771"/>
    <n v="94.844349509602793"/>
  </r>
  <r>
    <x v="7"/>
    <x v="4"/>
    <x v="1"/>
    <x v="17"/>
    <m/>
    <s v="Open Cell"/>
    <n v="75"/>
    <s v="3840 x 2160"/>
    <n v="1000000"/>
    <s v="COB"/>
    <s v="PCB"/>
    <n v="13685.759999999997"/>
    <n v="1140.4799999999998"/>
    <n v="63.486646622000002"/>
    <n v="4761.4984966500006"/>
    <n v="98.447556074380159"/>
    <n v="131.39255701529632"/>
  </r>
  <r>
    <x v="7"/>
    <x v="4"/>
    <x v="1"/>
    <x v="17"/>
    <m/>
    <s v="Open Cell"/>
    <n v="85"/>
    <s v="3840 x 2160"/>
    <n v="1000000"/>
    <s v="COB"/>
    <s v="PCB"/>
    <n v="17578.598399999999"/>
    <n v="1464.8832"/>
    <n v="63.608796675000001"/>
    <n v="5406.7477173750003"/>
    <n v="126.69371054558414"/>
    <n v="131.64535990625359"/>
  </r>
  <r>
    <x v="7"/>
    <x v="4"/>
    <x v="1"/>
    <x v="17"/>
    <m/>
    <s v="Open Cell"/>
    <n v="98"/>
    <s v="3840 x 2160"/>
    <n v="1000000"/>
    <s v="COB"/>
    <s v="PCB"/>
    <n v="20000"/>
    <n v="2000"/>
    <n v="8.4886212190000006"/>
    <n v="831.88487946200007"/>
    <n v="22.474463367184654"/>
    <n v="17.568129785456534"/>
  </r>
  <r>
    <x v="7"/>
    <x v="4"/>
    <x v="1"/>
    <x v="17"/>
    <m/>
    <s v="Open Cell"/>
    <n v="100"/>
    <s v="3840 x 2160"/>
    <n v="1000000"/>
    <s v="COB"/>
    <s v="PCB"/>
    <n v="20000"/>
    <n v="2000"/>
    <n v="10.289714381"/>
    <n v="1028.9714380999999"/>
    <n v="28.366342632837338"/>
    <n v="21.295689021447728"/>
  </r>
  <r>
    <x v="7"/>
    <x v="4"/>
    <x v="1"/>
    <x v="17"/>
    <m/>
    <s v="Open Cell"/>
    <n v="115"/>
    <s v="3840 x 2160"/>
    <n v="1000000"/>
    <s v="COB"/>
    <s v="PCB"/>
    <n v="32000"/>
    <n v="2000"/>
    <n v="0.14968758700000001"/>
    <n v="17.214072505000001"/>
    <n v="0.54573460429351706"/>
    <n v="0.30979482861147284"/>
  </r>
  <r>
    <x v="7"/>
    <x v="4"/>
    <x v="1"/>
    <x v="17"/>
    <m/>
    <s v="Open Cell"/>
    <n v="55"/>
    <s v="7680 x 4320"/>
    <n v="1000000"/>
    <s v="COB"/>
    <s v="PCB"/>
    <n v="5930"/>
    <n v="494"/>
    <n v="0.122713479"/>
    <n v="6.7492413449999997"/>
    <n v="0.10233346328020884"/>
    <n v="0.25396896267105012"/>
  </r>
  <r>
    <x v="7"/>
    <x v="4"/>
    <x v="1"/>
    <x v="17"/>
    <m/>
    <s v="Open Cell"/>
    <n v="65"/>
    <s v="7680 x 4320"/>
    <n v="1000000"/>
    <s v="COB"/>
    <s v="PCB"/>
    <n v="11999.750399999999"/>
    <n v="1333.3333333333337"/>
    <n v="0.90964959499999998"/>
    <n v="59.127223674999996"/>
    <n v="1.0594997735931326"/>
    <n v="1.8826193008209868"/>
  </r>
  <r>
    <x v="7"/>
    <x v="4"/>
    <x v="1"/>
    <x v="17"/>
    <m/>
    <s v="Open Cell"/>
    <n v="75"/>
    <s v="7680 x 4320"/>
    <n v="1000000"/>
    <s v="COB"/>
    <s v="PCB"/>
    <n v="17279.640575999994"/>
    <n v="1920"/>
    <n v="1.2323302279999999"/>
    <n v="92.424767099999997"/>
    <n v="1.9109514469321922"/>
    <n v="2.5504421537371509"/>
  </r>
  <r>
    <x v="7"/>
    <x v="4"/>
    <x v="1"/>
    <x v="17"/>
    <m/>
    <s v="Open Cell"/>
    <n v="85"/>
    <s v="7680 x 4320"/>
    <n v="1000000"/>
    <s v="COB"/>
    <s v="PCB"/>
    <n v="22194.738339839998"/>
    <n v="2466.1333333333341"/>
    <n v="1.1707504820000001"/>
    <n v="99.513790970000002"/>
    <n v="2.3318586491340998"/>
    <n v="2.4229961360656391"/>
  </r>
  <r>
    <x v="7"/>
    <x v="4"/>
    <x v="1"/>
    <x v="17"/>
    <m/>
    <s v="Open Cell"/>
    <n v="98"/>
    <s v="7680 x 4320"/>
    <n v="1000000"/>
    <s v="COB"/>
    <s v="PCB"/>
    <n v="32000"/>
    <n v="2000"/>
    <n v="4.4376450999999997E-2"/>
    <n v="4.3488921979999997"/>
    <n v="0.11749103848960005"/>
    <n v="9.1841917606236917E-2"/>
  </r>
  <r>
    <x v="8"/>
    <x v="4"/>
    <x v="2"/>
    <x v="3"/>
    <s v="Creator Z16"/>
    <s v="AUO"/>
    <n v="16"/>
    <s v="2560 x 1600"/>
    <n v="1000000"/>
    <s v="COB"/>
    <s v="FPC"/>
    <n v="4000"/>
    <n v="1152"/>
    <n v="1.6296296299999999"/>
    <n v="26.074074079999999"/>
    <n v="0.12096682882482912"/>
    <n v="3.2592592599999999"/>
  </r>
  <r>
    <x v="8"/>
    <x v="4"/>
    <x v="2"/>
    <x v="3"/>
    <s v="Creator 17&quot;"/>
    <s v="AUO"/>
    <n v="17.3"/>
    <s v="3840 x 2160"/>
    <n v="1000000"/>
    <s v="COB"/>
    <s v="FPC"/>
    <n v="10000"/>
    <n v="240"/>
    <n v="0.882716049"/>
    <n v="15.2709876477"/>
    <n v="7.2830493618802297E-2"/>
    <n v="1.765432098"/>
  </r>
  <r>
    <x v="8"/>
    <x v="4"/>
    <x v="2"/>
    <x v="3"/>
    <s v="Titan GT77 HX 13V"/>
    <s v="AUO"/>
    <n v="17.3"/>
    <s v="3840 x 2160"/>
    <n v="1000000"/>
    <s v="COB"/>
    <s v="FPC"/>
    <n v="4032"/>
    <n v="1008"/>
    <n v="0.711822222"/>
    <n v="12.314524440600001"/>
    <n v="5.8730510061330801E-2"/>
    <n v="1.423644444"/>
  </r>
  <r>
    <x v="8"/>
    <x v="4"/>
    <x v="2"/>
    <x v="3"/>
    <s v="Titan 18X / Raider 18HX / Stealth 18 AI Studio"/>
    <m/>
    <n v="18"/>
    <s v="3840 x 2400"/>
    <n v="1000000"/>
    <s v="COB"/>
    <s v="FPC"/>
    <n v="4000"/>
    <n v="1000"/>
    <n v="0.54320987700000001"/>
    <n v="9.7777777859999997"/>
    <n v="5.1032880941790419E-2"/>
    <n v="1.086419754"/>
  </r>
  <r>
    <x v="8"/>
    <x v="4"/>
    <x v="2"/>
    <x v="3"/>
    <s v="Stealth A16 AI+ / Creeatir A16 AI+"/>
    <s v="AUO"/>
    <n v="16"/>
    <s v="3840 x 2400"/>
    <m/>
    <s v="COB"/>
    <s v="FPC"/>
    <n v="4000"/>
    <n v="1000"/>
    <n v="0.27160493800000002"/>
    <n v="4.3456790080000003"/>
    <n v="2.0161138112728304E-2"/>
    <n v="0.54320987600000004"/>
  </r>
  <r>
    <x v="8"/>
    <x v="4"/>
    <x v="2"/>
    <x v="13"/>
    <s v="AERO 16"/>
    <s v="AUO"/>
    <n v="16"/>
    <s v="2560 x 1600"/>
    <n v="1000000"/>
    <s v="COB"/>
    <s v="FPC"/>
    <n v="4000"/>
    <n v="1152"/>
    <n v="1.1407407409999999"/>
    <n v="18.251851855999998"/>
    <n v="8.4676780177380381E-2"/>
    <n v="2.2814814819999998"/>
  </r>
  <r>
    <x v="8"/>
    <x v="4"/>
    <x v="2"/>
    <x v="13"/>
    <s v="AERO 17"/>
    <s v="AUO"/>
    <n v="17.3"/>
    <s v="3840 x 2160"/>
    <n v="1000000"/>
    <s v="COB"/>
    <s v="FPC"/>
    <n v="4000"/>
    <n v="1152"/>
    <n v="1.358024691"/>
    <n v="23.4938271543"/>
    <n v="0.11204691327873599"/>
    <n v="2.716049382"/>
  </r>
  <r>
    <x v="8"/>
    <x v="4"/>
    <x v="2"/>
    <x v="7"/>
    <s v="PREDATOR HELIOS 500"/>
    <s v="AUO"/>
    <n v="17.3"/>
    <s v="3840 x 2160"/>
    <n v="1000000"/>
    <s v="COB"/>
    <s v="FPC"/>
    <n v="4000"/>
    <n v="1152"/>
    <n v="1.358024691"/>
    <n v="23.4938271543"/>
    <n v="0.11204691327873599"/>
    <n v="2.716049382"/>
  </r>
  <r>
    <x v="8"/>
    <x v="4"/>
    <x v="2"/>
    <x v="7"/>
    <s v="PREDATOR HELIOS 500"/>
    <s v="AUO"/>
    <n v="16"/>
    <s v="2560 x 1600"/>
    <n v="1000000"/>
    <s v="COB"/>
    <s v="FPC"/>
    <n v="4000"/>
    <n v="1152"/>
    <n v="2.1728395059999999"/>
    <n v="34.765432095999998"/>
    <n v="0.16128910505028574"/>
    <n v="4.3456790119999997"/>
  </r>
  <r>
    <x v="8"/>
    <x v="4"/>
    <x v="2"/>
    <x v="7"/>
    <s v="PREDATOR HELIOS 500"/>
    <s v="AUO"/>
    <n v="18"/>
    <s v="2560 x 1600"/>
    <n v="1000000"/>
    <s v="COB"/>
    <s v="FPC"/>
    <n v="4000"/>
    <n v="1152"/>
    <n v="0.97777777799999999"/>
    <n v="17.600000003999998"/>
    <n v="9.1859185638854618E-2"/>
    <n v="1.955555556"/>
  </r>
  <r>
    <x v="8"/>
    <x v="4"/>
    <x v="2"/>
    <x v="7"/>
    <s v="Predator Triton 17 X (PTX17-71) "/>
    <s v="AUO"/>
    <n v="17"/>
    <s v="2560 x 1600"/>
    <n v="1000000"/>
    <s v="COB"/>
    <s v="FPC"/>
    <n v="4000"/>
    <n v="1152"/>
    <n v="0.54320987700000001"/>
    <n v="9.2345679090000008"/>
    <n v="4.5520069728942673E-2"/>
    <n v="1.086419754"/>
  </r>
  <r>
    <x v="8"/>
    <x v="4"/>
    <x v="2"/>
    <x v="7"/>
    <s v="Predator Triton 14 (PT14-51)"/>
    <s v="AUO"/>
    <n v="14"/>
    <s v="2560 x 1600"/>
    <n v="1000000"/>
    <s v="COB"/>
    <s v="FPC"/>
    <n v="4000"/>
    <n v="1152"/>
    <n v="0.65185185199999995"/>
    <n v="9.1259259279999991"/>
    <n v="3.7046091327603906E-2"/>
    <n v="1.3037037039999999"/>
  </r>
  <r>
    <x v="8"/>
    <x v="4"/>
    <x v="2"/>
    <x v="2"/>
    <s v="ROG Flow X16"/>
    <s v="AUO"/>
    <n v="16.2"/>
    <s v="2560 x 1600"/>
    <n v="1000000"/>
    <s v="COB"/>
    <s v="FPC"/>
    <n v="4000"/>
    <n v="512"/>
    <n v="2.1728395059999999"/>
    <n v="35.199999997199996"/>
    <n v="0.16534653409920694"/>
    <n v="4.3456790119999997"/>
  </r>
  <r>
    <x v="8"/>
    <x v="4"/>
    <x v="2"/>
    <x v="2"/>
    <s v="ROG Zephyrus Duo 16"/>
    <s v="AUO"/>
    <n v="16.2"/>
    <s v="3456 x 2234"/>
    <n v="1000000"/>
    <s v="COB"/>
    <s v="FPC"/>
    <n v="4000"/>
    <n v="512"/>
    <n v="1.1407407409999999"/>
    <n v="18.480000004199997"/>
    <n v="8.8057026271862848E-2"/>
    <n v="2.2814814819999998"/>
  </r>
  <r>
    <x v="8"/>
    <x v="4"/>
    <x v="2"/>
    <x v="2"/>
    <s v="Strix Scar 18"/>
    <s v="AUO"/>
    <n v="18"/>
    <s v="2560 x 1600"/>
    <n v="1000000"/>
    <s v="COB"/>
    <s v="FPC"/>
    <n v="9216"/>
    <n v="2304"/>
    <n v="1.251555556"/>
    <n v="22.528000007999999"/>
    <n v="0.11757975763276542"/>
    <n v="2.503111112"/>
  </r>
  <r>
    <x v="8"/>
    <x v="4"/>
    <x v="2"/>
    <x v="22"/>
    <s v="Legion 7i &amp; 7"/>
    <m/>
    <n v="16.2"/>
    <s v="2560 x 1600"/>
    <n v="1000000"/>
    <s v="COB"/>
    <s v="FPC"/>
    <n v="4000"/>
    <n v="512"/>
    <n v="3.5308641980000002"/>
    <n v="57.200000007600003"/>
    <n v="0.26868811796828407"/>
    <n v="7.0617283960000004"/>
  </r>
  <r>
    <x v="8"/>
    <x v="4"/>
    <x v="2"/>
    <x v="22"/>
    <s v="Slim Pro 9i"/>
    <s v="CSOT"/>
    <n v="16"/>
    <s v="3200 x 2000"/>
    <n v="1000000"/>
    <s v="COB"/>
    <s v="FPC"/>
    <n v="4000"/>
    <n v="1000"/>
    <n v="0.81481481499999997"/>
    <n v="13.03703704"/>
    <n v="6.048341441241456E-2"/>
    <n v="1.6296296299999999"/>
  </r>
  <r>
    <x v="8"/>
    <x v="4"/>
    <x v="2"/>
    <x v="22"/>
    <s v="Slim Pro 9i"/>
    <s v="CSOT"/>
    <n v="14.5"/>
    <s v="3072 x 1920"/>
    <n v="1000000"/>
    <s v="COB"/>
    <s v="FPC"/>
    <n v="4000"/>
    <n v="1000"/>
    <n v="1.0864197529999999"/>
    <n v="15.753086418499999"/>
    <n v="6.6232488939106562E-2"/>
    <n v="2.1728395059999999"/>
  </r>
  <r>
    <x v="8"/>
    <x v="4"/>
    <x v="2"/>
    <x v="22"/>
    <s v="Yoga Pro 9i"/>
    <s v="CSOT"/>
    <n v="16"/>
    <s v="3200 x 2000"/>
    <n v="1000000"/>
    <s v="COB"/>
    <s v="FPC"/>
    <n v="6144"/>
    <n v="1536"/>
    <n v="1.6687407409999999"/>
    <n v="26.699851855999999"/>
    <n v="0.12387003270771746"/>
    <n v="3.3374814819999998"/>
  </r>
  <r>
    <x v="8"/>
    <x v="4"/>
    <x v="2"/>
    <x v="24"/>
    <s v="911Zero"/>
    <s v="BOE"/>
    <n v="15.6"/>
    <s v="3840 x 2160"/>
    <n v="1000000"/>
    <s v="COB"/>
    <s v="FPC"/>
    <n v="10000"/>
    <n v="1152"/>
    <n v="4.0740740740000003"/>
    <n v="63.555555554400001"/>
    <n v="0.27332423557960017"/>
    <n v="8.1481481480000006"/>
  </r>
  <r>
    <x v="8"/>
    <x v="4"/>
    <x v="2"/>
    <x v="28"/>
    <s v="Blade 16"/>
    <s v="BOE"/>
    <n v="16"/>
    <s v="3840 x 2400"/>
    <n v="1000000"/>
    <s v="COB"/>
    <s v="FPC"/>
    <n v="10000"/>
    <n v="2596"/>
    <n v="2.0370370370000002"/>
    <n v="32.592592592000003"/>
    <n v="0.15120853599392159"/>
    <n v="4.0740740740000003"/>
  </r>
  <r>
    <x v="8"/>
    <x v="4"/>
    <x v="2"/>
    <x v="28"/>
    <s v="Blade 18"/>
    <s v="BOE"/>
    <n v="18"/>
    <s v="2560 x 1600"/>
    <n v="1000000"/>
    <s v="COB"/>
    <s v="FPC"/>
    <n v="8000"/>
    <n v="2000"/>
    <n v="0.81481481499999997"/>
    <n v="14.66666667"/>
    <n v="7.6549321365712172E-2"/>
    <n v="1.6296296299999999"/>
  </r>
  <r>
    <x v="8"/>
    <x v="4"/>
    <x v="2"/>
    <x v="30"/>
    <s v="OMEN Transcend 16"/>
    <s v="AUO"/>
    <n v="16.100000000000001"/>
    <s v="2560 x 1440"/>
    <n v="1000000"/>
    <s v="COB"/>
    <s v="FPC"/>
    <n v="4000"/>
    <n v="1000"/>
    <n v="1.0864197529999999"/>
    <n v="17.491358023300002"/>
    <n v="7.7633547118387741E-2"/>
    <n v="2.1728395059999999"/>
  </r>
  <r>
    <x v="8"/>
    <x v="4"/>
    <x v="2"/>
    <x v="34"/>
    <s v="Yosemite 16 Ultra"/>
    <m/>
    <n v="16"/>
    <s v="2560 x 1600"/>
    <n v="1000000"/>
    <s v="COB"/>
    <s v="FPC"/>
    <n v="4000"/>
    <n v="1000"/>
    <n v="0.16296296299999999"/>
    <n v="2.6074074079999998"/>
    <n v="1.2096682882482912E-2"/>
    <n v="0.32592592599999998"/>
  </r>
  <r>
    <x v="8"/>
    <x v="4"/>
    <x v="0"/>
    <x v="0"/>
    <s v="XDR"/>
    <s v="LGD"/>
    <n v="31.5"/>
    <s v="6016 x 3384"/>
    <n v="1000000"/>
    <s v="POB"/>
    <s v="PCB"/>
    <n v="576"/>
    <n v="576"/>
    <n v="1.1733333E-2"/>
    <n v="0.3695999895"/>
    <n v="3.2095380479772091E-3"/>
    <n v="2.3466666000000001E-2"/>
  </r>
  <r>
    <x v="8"/>
    <x v="4"/>
    <x v="0"/>
    <x v="0"/>
    <s v="27&quot; Monitor"/>
    <s v="LGD/Sharp"/>
    <n v="27"/>
    <s v="5120 x 2880"/>
    <n v="1000000"/>
    <s v="COB"/>
    <s v="PCB"/>
    <n v="4000"/>
    <n v="1000"/>
    <n v="0.81481481499999997"/>
    <n v="22.000000005"/>
    <n v="0.16375194591258727"/>
    <n v="1.6296296299999999"/>
  </r>
  <r>
    <x v="8"/>
    <x v="4"/>
    <x v="0"/>
    <x v="17"/>
    <m/>
    <m/>
    <n v="27"/>
    <s v="3840 x 2160"/>
    <n v="1000000"/>
    <s v="POB"/>
    <s v="PCB"/>
    <n v="5000"/>
    <n v="1152"/>
    <n v="28.111111111"/>
    <n v="758.99999999700003"/>
    <n v="5.6494421326779669"/>
    <n v="56.222222221999999"/>
  </r>
  <r>
    <x v="8"/>
    <x v="4"/>
    <x v="0"/>
    <x v="17"/>
    <m/>
    <m/>
    <n v="31.5"/>
    <s v="3840 x 2160"/>
    <s v="TBD"/>
    <s v="POB"/>
    <s v="PCB"/>
    <n v="5000"/>
    <n v="1152"/>
    <n v="0.16296296299999999"/>
    <n v="5.1333333344999996"/>
    <n v="4.4576918609537636E-2"/>
    <n v="0.32592592599999998"/>
  </r>
  <r>
    <x v="8"/>
    <x v="4"/>
    <x v="0"/>
    <x v="17"/>
    <m/>
    <m/>
    <n v="31.5"/>
    <s v="3840 x 2160"/>
    <s v="TBD"/>
    <s v="POB"/>
    <s v="PCB"/>
    <n v="5000"/>
    <n v="1152"/>
    <n v="21.083333332999999"/>
    <n v="664.1249999895"/>
    <n v="5.7671388437070377"/>
    <n v="42.166666665999998"/>
  </r>
  <r>
    <x v="8"/>
    <x v="4"/>
    <x v="0"/>
    <x v="17"/>
    <m/>
    <m/>
    <n v="49"/>
    <s v="5120 x 1440"/>
    <n v="1000000"/>
    <s v="POB"/>
    <s v="PCB"/>
    <n v="5000"/>
    <n v="1152"/>
    <n v="0.61111111100000004"/>
    <n v="29.944444439000002"/>
    <n v="0.24672319648002805"/>
    <n v="1.2222222220000001"/>
  </r>
  <r>
    <x v="8"/>
    <x v="4"/>
    <x v="1"/>
    <x v="17"/>
    <m/>
    <s v="Open Cell"/>
    <n v="43"/>
    <s v="3840 x 2160"/>
    <n v="1000000"/>
    <s v="POB"/>
    <s v="PCB"/>
    <n v="4000"/>
    <n v="500"/>
    <n v="0.84912167500000002"/>
    <n v="36.512232025000003"/>
    <n v="0.43281954346954848"/>
    <n v="1.69824335"/>
  </r>
  <r>
    <x v="8"/>
    <x v="4"/>
    <x v="1"/>
    <x v="17"/>
    <m/>
    <s v="Open Cell"/>
    <n v="50"/>
    <s v="3840 x 2160"/>
    <n v="1000000"/>
    <s v="POB"/>
    <s v="PCB"/>
    <n v="5929.950586864823"/>
    <n v="494.16254890540188"/>
    <n v="2.3082934000000002"/>
    <n v="115.41467"/>
    <n v="1.5908566325811277"/>
    <n v="4.6165868000000003"/>
  </r>
  <r>
    <x v="8"/>
    <x v="4"/>
    <x v="1"/>
    <x v="17"/>
    <m/>
    <s v="Open Cell"/>
    <n v="55"/>
    <s v="3840 x 2160"/>
    <n v="1000000"/>
    <s v="POB"/>
    <s v="PCB"/>
    <n v="6804.6390532544374"/>
    <n v="567.05325443786978"/>
    <n v="25.87734098"/>
    <n v="1423.2537539"/>
    <n v="21.579682562551042"/>
    <n v="51.754681959999999"/>
  </r>
  <r>
    <x v="8"/>
    <x v="4"/>
    <x v="1"/>
    <x v="17"/>
    <m/>
    <s v="Open Cell"/>
    <n v="65"/>
    <s v="3840 x 2160"/>
    <n v="1000000"/>
    <s v="POB"/>
    <s v="PCB"/>
    <n v="9504"/>
    <n v="792"/>
    <n v="50.986896891000001"/>
    <n v="3314.1482979150001"/>
    <n v="59.386170245291979"/>
    <n v="101.973793782"/>
  </r>
  <r>
    <x v="8"/>
    <x v="4"/>
    <x v="1"/>
    <x v="17"/>
    <m/>
    <s v="Open Cell"/>
    <n v="75"/>
    <s v="3840 x 2160"/>
    <n v="1000000"/>
    <s v="COB"/>
    <s v="PCB"/>
    <n v="13685.759999999997"/>
    <n v="1140.4799999999998"/>
    <n v="69.393407745000005"/>
    <n v="5204.5055808750003"/>
    <n v="107.60706012468547"/>
    <n v="138.78681549000001"/>
  </r>
  <r>
    <x v="8"/>
    <x v="4"/>
    <x v="1"/>
    <x v="17"/>
    <m/>
    <s v="Open Cell"/>
    <n v="85"/>
    <s v="3840 x 2160"/>
    <n v="1000000"/>
    <s v="COB"/>
    <s v="PCB"/>
    <n v="17578.598399999999"/>
    <n v="1464.8832"/>
    <n v="70.572703782999994"/>
    <n v="5998.6798215549998"/>
    <n v="140.56416993998496"/>
    <n v="141.14540756599999"/>
  </r>
  <r>
    <x v="8"/>
    <x v="4"/>
    <x v="1"/>
    <x v="17"/>
    <m/>
    <s v="Open Cell"/>
    <n v="98"/>
    <s v="3840 x 2160"/>
    <n v="1000000"/>
    <s v="COB"/>
    <s v="PCB"/>
    <n v="20000"/>
    <n v="2000"/>
    <n v="9.2608043650000003"/>
    <n v="907.55882776999999"/>
    <n v="24.518894539197632"/>
    <n v="18.521608730000001"/>
  </r>
  <r>
    <x v="8"/>
    <x v="4"/>
    <x v="1"/>
    <x v="17"/>
    <m/>
    <s v="Open Cell"/>
    <n v="100"/>
    <s v="3840 x 2160"/>
    <n v="1000000"/>
    <s v="COB"/>
    <s v="PCB"/>
    <n v="20000"/>
    <n v="2000"/>
    <n v="11.216886569"/>
    <n v="1121.6886569000001"/>
    <n v="30.922340106684562"/>
    <n v="22.433773137999999"/>
  </r>
  <r>
    <x v="8"/>
    <x v="4"/>
    <x v="1"/>
    <x v="17"/>
    <m/>
    <s v="Open Cell"/>
    <n v="115"/>
    <s v="3840 x 2160"/>
    <n v="1000000"/>
    <s v="COB"/>
    <s v="PCB"/>
    <n v="32000"/>
    <n v="2000"/>
    <n v="0.13444133999999999"/>
    <n v="15.460754099999999"/>
    <n v="0.49014947034713158"/>
    <n v="0.26888267999999999"/>
  </r>
  <r>
    <x v="8"/>
    <x v="4"/>
    <x v="1"/>
    <x v="17"/>
    <m/>
    <s v="Open Cell"/>
    <n v="55"/>
    <s v="7680 x 4320"/>
    <n v="1000000"/>
    <s v="COB"/>
    <s v="PCB"/>
    <n v="5930"/>
    <n v="494"/>
    <n v="0.141961693"/>
    <n v="7.8078931149999997"/>
    <n v="0.11838497136742233"/>
    <n v="0.283923386"/>
  </r>
  <r>
    <x v="8"/>
    <x v="4"/>
    <x v="1"/>
    <x v="17"/>
    <m/>
    <s v="Open Cell"/>
    <n v="65"/>
    <s v="7680 x 4320"/>
    <n v="1000000"/>
    <s v="COB"/>
    <s v="PCB"/>
    <n v="11999.750399999999"/>
    <n v="1333.3333333333337"/>
    <n v="1.0402703069999999"/>
    <n v="67.617569954999993"/>
    <n v="1.2116381525373607"/>
    <n v="2.0805406139999998"/>
  </r>
  <r>
    <x v="8"/>
    <x v="4"/>
    <x v="1"/>
    <x v="17"/>
    <m/>
    <s v="Open Cell"/>
    <n v="75"/>
    <s v="7680 x 4320"/>
    <n v="1000000"/>
    <s v="COB"/>
    <s v="PCB"/>
    <n v="17279.640575999994"/>
    <n v="1920"/>
    <n v="1.39881342"/>
    <n v="104.9110065"/>
    <n v="2.1691138204695313"/>
    <n v="2.7976268399999999"/>
  </r>
  <r>
    <x v="8"/>
    <x v="4"/>
    <x v="1"/>
    <x v="17"/>
    <m/>
    <s v="Open Cell"/>
    <n v="85"/>
    <s v="7680 x 4320"/>
    <n v="1000000"/>
    <s v="COB"/>
    <s v="PCB"/>
    <n v="22194.738339839998"/>
    <n v="2466.1333333333341"/>
    <n v="1.326402987"/>
    <n v="112.744253895"/>
    <n v="2.6418817032554123"/>
    <n v="2.6528059740000001"/>
  </r>
  <r>
    <x v="8"/>
    <x v="4"/>
    <x v="1"/>
    <x v="17"/>
    <m/>
    <s v="Open Cell"/>
    <n v="98"/>
    <s v="7680 x 4320"/>
    <n v="1000000"/>
    <s v="COB"/>
    <s v="PCB"/>
    <n v="32000"/>
    <n v="2000"/>
    <n v="5.1232860999999998E-2"/>
    <n v="5.0208203779999998"/>
    <n v="0.13564406138930149"/>
    <n v="0.102465722"/>
  </r>
  <r>
    <x v="9"/>
    <x v="4"/>
    <x v="2"/>
    <x v="3"/>
    <s v="Creator Z16"/>
    <s v="AUO"/>
    <n v="16"/>
    <s v="2560 x 1600"/>
    <n v="1000000"/>
    <s v="COB"/>
    <s v="FPC"/>
    <n v="4000"/>
    <n v="1152"/>
    <n v="1.6296296299999999"/>
    <n v="26.074074079999999"/>
    <n v="0.12096682882482912"/>
    <n v="3.145821811848589"/>
  </r>
  <r>
    <x v="9"/>
    <x v="4"/>
    <x v="2"/>
    <x v="3"/>
    <s v="Creator 17&quot;"/>
    <s v="AUO"/>
    <n v="17.3"/>
    <s v="3840 x 2160"/>
    <n v="1000000"/>
    <s v="COB"/>
    <s v="FPC"/>
    <n v="10000"/>
    <n v="240"/>
    <n v="1.0864197529999999"/>
    <n v="18.795061726899998"/>
    <n v="8.9637530639490245E-2"/>
    <n v="2.0972145405889289"/>
  </r>
  <r>
    <x v="9"/>
    <x v="4"/>
    <x v="2"/>
    <x v="3"/>
    <s v="Titan GT77 HX 13V"/>
    <s v="AUO"/>
    <n v="17.3"/>
    <s v="3840 x 2160"/>
    <n v="1000000"/>
    <s v="COB"/>
    <s v="FPC"/>
    <n v="4032"/>
    <n v="1008"/>
    <n v="0.821333333"/>
    <n v="14.209066660900001"/>
    <n v="6.7765973141342681E-2"/>
    <n v="1.5854941921678858"/>
  </r>
  <r>
    <x v="9"/>
    <x v="4"/>
    <x v="2"/>
    <x v="3"/>
    <s v="Titan 18X / Raider 18HX / Stealth 18 AI Studio"/>
    <m/>
    <n v="18"/>
    <s v="3840 x 2400"/>
    <n v="1000000"/>
    <s v="COB"/>
    <s v="FPC"/>
    <n v="4000"/>
    <n v="1000"/>
    <n v="0.54320987700000001"/>
    <n v="9.7777777859999997"/>
    <n v="5.1032880941790419E-2"/>
    <n v="1.0486072712596599"/>
  </r>
  <r>
    <x v="9"/>
    <x v="4"/>
    <x v="2"/>
    <x v="3"/>
    <s v="Stealth A16 AI+ / Creeatir A16 AI+"/>
    <s v="AUO"/>
    <n v="16"/>
    <s v="3840 x 2400"/>
    <m/>
    <s v="COB"/>
    <s v="FPC"/>
    <n v="4000"/>
    <n v="1000"/>
    <n v="0.27160493800000002"/>
    <n v="4.3456790080000003"/>
    <n v="2.0161138112728304E-2"/>
    <n v="0.5243036346646347"/>
  </r>
  <r>
    <x v="9"/>
    <x v="4"/>
    <x v="2"/>
    <x v="13"/>
    <s v="AERO 16"/>
    <s v="AUO"/>
    <n v="16"/>
    <s v="2560 x 1600"/>
    <n v="1000000"/>
    <s v="COB"/>
    <s v="FPC"/>
    <n v="4000"/>
    <n v="1152"/>
    <n v="1.0864197529999999"/>
    <n v="17.382716047999999"/>
    <n v="8.0644552525142868E-2"/>
    <n v="2.0972145405889289"/>
  </r>
  <r>
    <x v="9"/>
    <x v="4"/>
    <x v="2"/>
    <x v="13"/>
    <s v="AERO 17"/>
    <s v="AUO"/>
    <n v="17.3"/>
    <s v="3840 x 2160"/>
    <n v="1000000"/>
    <s v="COB"/>
    <s v="FPC"/>
    <n v="4000"/>
    <n v="1152"/>
    <n v="1.358024691"/>
    <n v="23.4938271543"/>
    <n v="0.11204691327873599"/>
    <n v="2.6215181752535637"/>
  </r>
  <r>
    <x v="9"/>
    <x v="4"/>
    <x v="2"/>
    <x v="7"/>
    <s v="PREDATOR HELIOS 500"/>
    <s v="AUO"/>
    <n v="17.3"/>
    <s v="3840 x 2160"/>
    <n v="1000000"/>
    <s v="COB"/>
    <s v="FPC"/>
    <n v="4000"/>
    <n v="1152"/>
    <n v="1.358024691"/>
    <n v="23.4938271543"/>
    <n v="0.11204691327873599"/>
    <n v="2.6215181752535637"/>
  </r>
  <r>
    <x v="9"/>
    <x v="4"/>
    <x v="2"/>
    <x v="7"/>
    <s v="PREDATOR HELIOS 500"/>
    <s v="AUO"/>
    <n v="16"/>
    <s v="2560 x 1600"/>
    <n v="1000000"/>
    <s v="COB"/>
    <s v="FPC"/>
    <n v="4000"/>
    <n v="1152"/>
    <n v="2.1728395059999999"/>
    <n v="34.765432095999998"/>
    <n v="0.16128910505028574"/>
    <n v="4.1944290811778577"/>
  </r>
  <r>
    <x v="9"/>
    <x v="4"/>
    <x v="2"/>
    <x v="7"/>
    <s v="PREDATOR HELIOS 500"/>
    <s v="AUO"/>
    <n v="18"/>
    <s v="2560 x 1600"/>
    <n v="1000000"/>
    <s v="COB"/>
    <s v="FPC"/>
    <n v="4000"/>
    <n v="1152"/>
    <n v="1.0864197529999999"/>
    <n v="19.555555553999998"/>
    <n v="0.10206576178963393"/>
    <n v="2.0972145405889289"/>
  </r>
  <r>
    <x v="9"/>
    <x v="4"/>
    <x v="2"/>
    <x v="7"/>
    <s v="Predator Triton 17 X (PTX17-71) "/>
    <s v="AUO"/>
    <n v="17"/>
    <s v="2560 x 1600"/>
    <n v="1000000"/>
    <s v="COB"/>
    <s v="FPC"/>
    <n v="4000"/>
    <n v="1152"/>
    <n v="0.54320987700000001"/>
    <n v="9.2345679090000008"/>
    <n v="4.5520069728942673E-2"/>
    <n v="1.0486072712596599"/>
  </r>
  <r>
    <x v="9"/>
    <x v="4"/>
    <x v="2"/>
    <x v="7"/>
    <s v="Predator Triton 14 (PT14-51)"/>
    <s v="AUO"/>
    <n v="14"/>
    <s v="2560 x 1600"/>
    <n v="1000000"/>
    <s v="COB"/>
    <s v="FPC"/>
    <n v="4000"/>
    <n v="1152"/>
    <n v="0.65185185199999995"/>
    <n v="9.1259259279999991"/>
    <n v="3.7046091327603906E-2"/>
    <n v="1.2583287247394355"/>
  </r>
  <r>
    <x v="9"/>
    <x v="4"/>
    <x v="2"/>
    <x v="2"/>
    <s v="ROG Flow X16"/>
    <s v="AUO"/>
    <n v="16.2"/>
    <s v="2560 x 1600"/>
    <n v="1000000"/>
    <s v="COB"/>
    <s v="FPC"/>
    <n v="4000"/>
    <n v="512"/>
    <n v="2.1728395059999999"/>
    <n v="35.199999997199996"/>
    <n v="0.16534653409920694"/>
    <n v="4.1944290811778577"/>
  </r>
  <r>
    <x v="9"/>
    <x v="4"/>
    <x v="2"/>
    <x v="2"/>
    <s v="ROG Zephyrus Duo 16"/>
    <s v="AUO"/>
    <n v="16.2"/>
    <s v="3456 x 2234"/>
    <n v="1000000"/>
    <s v="COB"/>
    <s v="FPC"/>
    <n v="4000"/>
    <n v="512"/>
    <n v="1.0864197529999999"/>
    <n v="17.599999998599998"/>
    <n v="8.3863834518900351E-2"/>
    <n v="2.0972145405889289"/>
  </r>
  <r>
    <x v="9"/>
    <x v="4"/>
    <x v="2"/>
    <x v="2"/>
    <s v="Strix Scar 18"/>
    <s v="AUO"/>
    <n v="18"/>
    <s v="2560 x 1600"/>
    <n v="1000000"/>
    <s v="COB"/>
    <s v="FPC"/>
    <n v="9216"/>
    <n v="2304"/>
    <n v="1.251555556"/>
    <n v="22.528000007999999"/>
    <n v="0.11757975763276542"/>
    <n v="2.415991151808579"/>
  </r>
  <r>
    <x v="9"/>
    <x v="4"/>
    <x v="2"/>
    <x v="22"/>
    <s v="Legion 7i &amp; 7"/>
    <m/>
    <n v="16.2"/>
    <s v="2560 x 1600"/>
    <n v="1000000"/>
    <s v="COB"/>
    <s v="FPC"/>
    <n v="4000"/>
    <n v="512"/>
    <n v="3.802469136"/>
    <n v="61.600000003199995"/>
    <n v="0.28935643471166067"/>
    <n v="7.3402508930264476"/>
  </r>
  <r>
    <x v="9"/>
    <x v="4"/>
    <x v="2"/>
    <x v="22"/>
    <s v="Slim Pro 9i"/>
    <s v="CSOT"/>
    <n v="16"/>
    <s v="3200 x 2000"/>
    <n v="1000000"/>
    <s v="COB"/>
    <s v="FPC"/>
    <n v="4000"/>
    <n v="1000"/>
    <n v="0.81481481499999997"/>
    <n v="13.03703704"/>
    <n v="6.048341441241456E-2"/>
    <n v="1.5729109059242945"/>
  </r>
  <r>
    <x v="9"/>
    <x v="4"/>
    <x v="2"/>
    <x v="22"/>
    <s v="Slim Pro 9i"/>
    <s v="CSOT"/>
    <n v="14.5"/>
    <s v="3072 x 1920"/>
    <n v="1000000"/>
    <s v="COB"/>
    <s v="FPC"/>
    <n v="4000"/>
    <n v="1000"/>
    <n v="1.0864197529999999"/>
    <n v="15.753086418499999"/>
    <n v="6.6232488939106562E-2"/>
    <n v="2.0972145405889289"/>
  </r>
  <r>
    <x v="9"/>
    <x v="4"/>
    <x v="2"/>
    <x v="22"/>
    <s v="Yoga Pro 9i"/>
    <s v="CSOT"/>
    <n v="16"/>
    <s v="3200 x 2000"/>
    <n v="1000000"/>
    <s v="COB"/>
    <s v="FPC"/>
    <n v="6144"/>
    <n v="1536"/>
    <n v="1.6687407409999999"/>
    <n v="26.699851855999999"/>
    <n v="0.12387003270771746"/>
    <n v="3.2213215351013083"/>
  </r>
  <r>
    <x v="9"/>
    <x v="4"/>
    <x v="2"/>
    <x v="24"/>
    <s v="911Zero"/>
    <s v="BOE"/>
    <n v="15.6"/>
    <s v="3840 x 2160"/>
    <n v="1000000"/>
    <s v="COB"/>
    <s v="FPC"/>
    <n v="10000"/>
    <n v="1152"/>
    <n v="4.0740740740000003"/>
    <n v="63.555555554400001"/>
    <n v="0.27332423557960017"/>
    <n v="7.8645545276910829"/>
  </r>
  <r>
    <x v="9"/>
    <x v="4"/>
    <x v="2"/>
    <x v="28"/>
    <s v="Blade 16"/>
    <s v="BOE"/>
    <n v="16"/>
    <s v="3840 x 2400"/>
    <n v="1000000"/>
    <s v="COB"/>
    <s v="FPC"/>
    <n v="10000"/>
    <n v="2596"/>
    <n v="1.358024691"/>
    <n v="21.728395056"/>
    <n v="0.10080569063787118"/>
    <n v="2.6215181752535637"/>
  </r>
  <r>
    <x v="9"/>
    <x v="4"/>
    <x v="2"/>
    <x v="28"/>
    <s v="Blade 18"/>
    <s v="BOE"/>
    <n v="18"/>
    <s v="2560 x 1600"/>
    <n v="1000000"/>
    <s v="COB"/>
    <s v="FPC"/>
    <n v="8000"/>
    <n v="2000"/>
    <n v="1.0864197529999999"/>
    <n v="19.555555553999998"/>
    <n v="0.10206576178963393"/>
    <n v="2.0972145405889289"/>
  </r>
  <r>
    <x v="9"/>
    <x v="4"/>
    <x v="2"/>
    <x v="30"/>
    <s v="OMEN Transcend 16"/>
    <s v="AUO"/>
    <n v="16.100000000000001"/>
    <s v="2560 x 1440"/>
    <n v="1000000"/>
    <s v="COB"/>
    <s v="FPC"/>
    <n v="4000"/>
    <n v="1000"/>
    <n v="1.0864197529999999"/>
    <n v="17.491358023300002"/>
    <n v="7.7633547118387741E-2"/>
    <n v="2.0972145405889289"/>
  </r>
  <r>
    <x v="9"/>
    <x v="4"/>
    <x v="2"/>
    <x v="34"/>
    <s v="Yosemite 16 Ultra"/>
    <m/>
    <n v="16"/>
    <s v="2560 x 1600"/>
    <n v="1000000"/>
    <s v="COB"/>
    <s v="FPC"/>
    <n v="4000"/>
    <n v="1000"/>
    <n v="0.16296296299999999"/>
    <n v="2.6074074079999998"/>
    <n v="1.2096682882482912E-2"/>
    <n v="0.31458218118485887"/>
  </r>
  <r>
    <x v="9"/>
    <x v="4"/>
    <x v="0"/>
    <x v="0"/>
    <s v="XDR"/>
    <s v="LGD"/>
    <n v="31.5"/>
    <s v="6016 x 3384"/>
    <n v="1000000"/>
    <s v="POB"/>
    <s v="PCB"/>
    <n v="576"/>
    <n v="576"/>
    <n v="1.1733333E-2"/>
    <n v="0.3695999895"/>
    <n v="3.2095380479772091E-3"/>
    <n v="2.2649916396698579E-2"/>
  </r>
  <r>
    <x v="9"/>
    <x v="4"/>
    <x v="0"/>
    <x v="0"/>
    <s v="27&quot; Monitor"/>
    <s v="LGD/Sharp"/>
    <n v="27"/>
    <s v="5120 x 2880"/>
    <n v="1000000"/>
    <s v="COB"/>
    <s v="PCB"/>
    <n v="4000"/>
    <n v="1000"/>
    <n v="0.81481481499999997"/>
    <n v="22.000000005"/>
    <n v="0.16375194591258727"/>
    <n v="1.5729109059242945"/>
  </r>
  <r>
    <x v="9"/>
    <x v="4"/>
    <x v="0"/>
    <x v="17"/>
    <m/>
    <m/>
    <n v="27"/>
    <s v="3840 x 2160"/>
    <n v="1000000"/>
    <s v="POB"/>
    <s v="PCB"/>
    <n v="5000"/>
    <n v="1152"/>
    <n v="29.333333332999999"/>
    <n v="791.99999999099998"/>
    <n v="5.8950700514463632"/>
    <n v="56.624792599761868"/>
  </r>
  <r>
    <x v="9"/>
    <x v="4"/>
    <x v="0"/>
    <x v="17"/>
    <m/>
    <m/>
    <n v="31.5"/>
    <s v="3840 x 2160"/>
    <s v="TBD"/>
    <s v="POB"/>
    <s v="PCB"/>
    <n v="5000"/>
    <n v="1152"/>
    <n v="0.16296296299999999"/>
    <n v="5.1333333344999996"/>
    <n v="4.4576918609537636E-2"/>
    <n v="0.31458218118485887"/>
  </r>
  <r>
    <x v="9"/>
    <x v="4"/>
    <x v="0"/>
    <x v="17"/>
    <m/>
    <m/>
    <n v="31.5"/>
    <s v="3840 x 2160"/>
    <s v="TBD"/>
    <s v="POB"/>
    <s v="PCB"/>
    <n v="5000"/>
    <n v="1152"/>
    <n v="21.541666667000001"/>
    <n v="678.5625000105"/>
    <n v="5.8925114274502306"/>
    <n v="41.583832066566131"/>
  </r>
  <r>
    <x v="9"/>
    <x v="4"/>
    <x v="0"/>
    <x v="17"/>
    <m/>
    <m/>
    <n v="49"/>
    <s v="5120 x 1440"/>
    <n v="1000000"/>
    <s v="POB"/>
    <s v="PCB"/>
    <n v="5000"/>
    <n v="1152"/>
    <n v="0.61111111100000004"/>
    <n v="29.944444439000002"/>
    <n v="0.24672319648002805"/>
    <n v="1.1796831789606232"/>
  </r>
  <r>
    <x v="9"/>
    <x v="4"/>
    <x v="1"/>
    <x v="17"/>
    <m/>
    <s v="Open Cell"/>
    <n v="43"/>
    <s v="3840 x 2160"/>
    <n v="1000000"/>
    <s v="POB"/>
    <s v="PCB"/>
    <n v="4000"/>
    <n v="500"/>
    <n v="0.91274792500000002"/>
    <n v="39.248160775000002"/>
    <n v="0.4652515085088102"/>
    <n v="1.761960066462795"/>
  </r>
  <r>
    <x v="9"/>
    <x v="4"/>
    <x v="1"/>
    <x v="17"/>
    <m/>
    <s v="Open Cell"/>
    <n v="50"/>
    <s v="3840 x 2160"/>
    <n v="1000000"/>
    <s v="POB"/>
    <s v="PCB"/>
    <n v="5929.950586864823"/>
    <n v="494.16254890540188"/>
    <n v="2.5553119739999999"/>
    <n v="127.7655987"/>
    <n v="1.7610997814020843"/>
    <n v="4.9327503599005338"/>
  </r>
  <r>
    <x v="9"/>
    <x v="4"/>
    <x v="1"/>
    <x v="17"/>
    <m/>
    <s v="Open Cell"/>
    <n v="55"/>
    <s v="3840 x 2160"/>
    <n v="1000000"/>
    <s v="POB"/>
    <s v="PCB"/>
    <n v="6804.6390532544374"/>
    <n v="567.05325443786978"/>
    <n v="28.469510004"/>
    <n v="1565.8230502199999"/>
    <n v="23.741349200929044"/>
    <n v="54.957276116306751"/>
  </r>
  <r>
    <x v="9"/>
    <x v="4"/>
    <x v="1"/>
    <x v="17"/>
    <m/>
    <s v="Open Cell"/>
    <n v="65"/>
    <s v="3840 x 2160"/>
    <n v="1000000"/>
    <s v="POB"/>
    <s v="PCB"/>
    <n v="9504"/>
    <n v="792"/>
    <n v="55.768534078999998"/>
    <n v="3624.9547151349998"/>
    <n v="64.955505455176279"/>
    <n v="107.65505713131859"/>
  </r>
  <r>
    <x v="9"/>
    <x v="4"/>
    <x v="1"/>
    <x v="17"/>
    <m/>
    <s v="Open Cell"/>
    <n v="75"/>
    <s v="3840 x 2160"/>
    <n v="1000000"/>
    <s v="COB"/>
    <s v="PCB"/>
    <n v="13685.759999999997"/>
    <n v="1140.4799999999998"/>
    <n v="74.811318221999997"/>
    <n v="5610.8488666499998"/>
    <n v="116.00851261698952"/>
    <n v="144.41506972103434"/>
  </r>
  <r>
    <x v="9"/>
    <x v="4"/>
    <x v="1"/>
    <x v="17"/>
    <m/>
    <s v="Open Cell"/>
    <n v="85"/>
    <s v="3840 x 2160"/>
    <n v="1000000"/>
    <s v="COB"/>
    <s v="PCB"/>
    <n v="17578.598399999999"/>
    <n v="1464.8832"/>
    <n v="77.001418627000007"/>
    <n v="6545.1205832950009"/>
    <n v="153.36865265622461"/>
    <n v="148.64281908037034"/>
  </r>
  <r>
    <x v="9"/>
    <x v="4"/>
    <x v="1"/>
    <x v="17"/>
    <m/>
    <s v="Open Cell"/>
    <n v="98"/>
    <s v="3840 x 2160"/>
    <n v="1000000"/>
    <s v="COB"/>
    <s v="PCB"/>
    <n v="20000"/>
    <n v="2000"/>
    <n v="9.9557693319999991"/>
    <n v="975.66539453599989"/>
    <n v="26.358882953023706"/>
    <n v="19.218524100067359"/>
  </r>
  <r>
    <x v="9"/>
    <x v="4"/>
    <x v="1"/>
    <x v="17"/>
    <m/>
    <s v="Open Cell"/>
    <n v="100"/>
    <s v="3840 x 2160"/>
    <n v="1000000"/>
    <s v="COB"/>
    <s v="PCB"/>
    <n v="20000"/>
    <n v="2000"/>
    <n v="12.04790639"/>
    <n v="1204.7906390000001"/>
    <n v="33.213267930754469"/>
    <n v="23.25716592964255"/>
  </r>
  <r>
    <x v="9"/>
    <x v="4"/>
    <x v="1"/>
    <x v="17"/>
    <m/>
    <s v="Open Cell"/>
    <n v="115"/>
    <s v="3840 x 2160"/>
    <n v="1000000"/>
    <s v="COB"/>
    <s v="PCB"/>
    <n v="32000"/>
    <n v="2000"/>
    <n v="0.118253237"/>
    <n v="13.599122254999999"/>
    <n v="0.43113049514668506"/>
    <n v="0.22827494384494015"/>
  </r>
  <r>
    <x v="9"/>
    <x v="4"/>
    <x v="1"/>
    <x v="17"/>
    <m/>
    <s v="Open Cell"/>
    <n v="55"/>
    <s v="7680 x 4320"/>
    <n v="1000000"/>
    <s v="COB"/>
    <s v="PCB"/>
    <n v="5930"/>
    <n v="494"/>
    <n v="0.159854935"/>
    <n v="8.7920214249999997"/>
    <n v="0.13330653856682423"/>
    <n v="0.30858247297248664"/>
  </r>
  <r>
    <x v="9"/>
    <x v="4"/>
    <x v="1"/>
    <x v="17"/>
    <m/>
    <s v="Open Cell"/>
    <n v="65"/>
    <s v="7680 x 4320"/>
    <n v="1000000"/>
    <s v="COB"/>
    <s v="PCB"/>
    <n v="11999.750399999999"/>
    <n v="1333.3333333333337"/>
    <n v="1.1622095320000001"/>
    <n v="75.543619580000012"/>
    <n v="1.3536649087627866"/>
    <n v="2.2435184218538913"/>
  </r>
  <r>
    <x v="9"/>
    <x v="4"/>
    <x v="1"/>
    <x v="17"/>
    <m/>
    <s v="Open Cell"/>
    <n v="75"/>
    <s v="7680 x 4320"/>
    <n v="1000000"/>
    <s v="COB"/>
    <s v="PCB"/>
    <n v="17279.640575999994"/>
    <n v="1920"/>
    <n v="1.554424136"/>
    <n v="116.58181019999999"/>
    <n v="2.4104164487276725"/>
    <n v="3.0006458288885538"/>
  </r>
  <r>
    <x v="9"/>
    <x v="4"/>
    <x v="1"/>
    <x v="17"/>
    <m/>
    <s v="Open Cell"/>
    <n v="85"/>
    <s v="7680 x 4320"/>
    <n v="1000000"/>
    <s v="COB"/>
    <s v="PCB"/>
    <n v="22194.738339839998"/>
    <n v="2466.1333333333341"/>
    <n v="1.4712418949999999"/>
    <n v="125.05556107499999"/>
    <n v="2.9303666242899675"/>
    <n v="2.8400716080478063"/>
  </r>
  <r>
    <x v="9"/>
    <x v="4"/>
    <x v="1"/>
    <x v="17"/>
    <m/>
    <s v="Open Cell"/>
    <n v="98"/>
    <s v="7680 x 4320"/>
    <n v="1000000"/>
    <s v="COB"/>
    <s v="PCB"/>
    <n v="32000"/>
    <n v="2000"/>
    <n v="5.7544117999999998E-2"/>
    <n v="5.6393235639999997"/>
    <n v="0.15235373785948064"/>
    <n v="0.111082627742838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56D6AA-70F2-453B-8F7D-E97E9CFA9E13}" name="ピボットテーブル1" cacheId="1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dataField="1" compact="0" numFmtId="168" outline="0" subtotalTop="0" showAll="0" defaultSubtotal="0"/>
    <pivotField compact="0" numFmtId="171" outline="0" subtotalTop="0" showAll="0" defaultSubtotal="0"/>
    <pivotField compact="0" numFmtId="171" outline="0" subtotalTop="0" showAll="0" defaultSubtotal="0"/>
    <pivotField compact="0" numFmtId="168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dataFields count="1">
    <dataField name=" Shipments (000s)" fld="13" baseField="0" baseItem="0" numFmtId="172"/>
  </dataFields>
  <formats count="14">
    <format dxfId="109">
      <pivotArea outline="0" collapsedLevelsAreSubtotals="1" fieldPosition="0"/>
    </format>
    <format dxfId="108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3">
      <pivotArea field="2" type="button" dataOnly="0" labelOnly="1" outline="0" axis="axisRow" fieldPosition="0"/>
    </format>
    <format dxfId="1">
      <pivotArea field="3" type="button" dataOnly="0" labelOnly="1" outline="0" axis="axisRow" fieldPosition="1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C1F19F-DC74-4E43-B2CB-05EF0199EB9B}" name="ピボットテーブル1" cacheId="1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compact="0" numFmtId="168" outline="0" subtotalTop="0" showAll="0" defaultSubtotal="0"/>
    <pivotField compact="0" numFmtId="171" outline="0" subtotalTop="0" showAll="0" defaultSubtotal="0"/>
    <pivotField compact="0" numFmtId="171" outline="0" subtotalTop="0" showAll="0" defaultSubtotal="0"/>
    <pivotField dataField="1" compact="0" numFmtId="168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 v="4"/>
    </i>
    <i>
      <x v="7"/>
      <x v="4"/>
    </i>
    <i>
      <x v="8"/>
      <x v="4"/>
    </i>
    <i>
      <x v="9"/>
      <x v="4"/>
    </i>
  </colItems>
  <dataFields count="1">
    <dataField name=" Revenues ($ Millions)" fld="16" baseField="0" baseItem="0" numFmtId="174"/>
  </dataFields>
  <formats count="10">
    <format dxfId="107">
      <pivotArea outline="0" collapsedLevelsAreSubtotals="1" fieldPosition="0"/>
    </format>
    <format dxfId="106">
      <pivotArea dataOnly="0" labelOnly="1" outline="0" fieldPosition="0">
        <references count="1">
          <reference field="0" count="0"/>
        </references>
      </pivotArea>
    </format>
    <format dxfId="105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103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3"/>
          </reference>
          <reference field="1" count="4">
            <x v="0"/>
            <x v="1"/>
            <x v="2"/>
            <x v="3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BB952-96E5-419E-ACDE-11C83CC266E6}" name="ピボットテーブル1" cacheId="1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compact="0" numFmtId="168" outline="0" subtotalTop="0" showAll="0" defaultSubtotal="0"/>
    <pivotField compact="0" numFmtId="171" outline="0" subtotalTop="0" showAll="0" defaultSubtotal="0"/>
    <pivotField compact="0" numFmtId="171" outline="0" subtotalTop="0" showAll="0" defaultSubtotal="0"/>
    <pivotField compact="0" numFmtId="168" outline="0" subtotalTop="0" showAll="0" defaultSubtotal="0"/>
    <pivotField compact="0" outline="0" subtotalTop="0" dragToRow="0" dragToCol="0" dragToPage="0" showAll="0" defaultSubtotal="0"/>
    <pivotField dataField="1"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 v="4"/>
    </i>
    <i>
      <x v="7"/>
      <x v="4"/>
    </i>
    <i>
      <x v="8"/>
      <x v="4"/>
    </i>
    <i>
      <x v="9"/>
      <x v="4"/>
    </i>
  </colItems>
  <dataFields count="1">
    <dataField name=" PanelASPs" fld="18" baseField="0" baseItem="0" numFmtId="177"/>
  </dataFields>
  <formats count="10">
    <format dxfId="97">
      <pivotArea outline="0" collapsedLevelsAreSubtotals="1" fieldPosition="0"/>
    </format>
    <format dxfId="96">
      <pivotArea dataOnly="0" labelOnly="1" outline="0" fieldPosition="0">
        <references count="1">
          <reference field="0" count="0"/>
        </references>
      </pivotArea>
    </format>
    <format dxfId="95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94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3"/>
          </reference>
          <reference field="1" count="4">
            <x v="0"/>
            <x v="1"/>
            <x v="2"/>
            <x v="3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D8C1B0-6468-4B0D-804F-8D0BA46E3FDE}" name="ピボットテーブル1" cacheId="1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compact="0" numFmtId="168" outline="0" subtotalTop="0" showAll="0" defaultSubtotal="0"/>
    <pivotField compact="0" numFmtId="171" outline="0" subtotalTop="0" showAll="0" defaultSubtotal="0"/>
    <pivotField dataField="1" compact="0" numFmtId="171" outline="0" subtotalTop="0" showAll="0" defaultSubtotal="0"/>
    <pivotField compact="0" numFmtId="168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 v="4"/>
    </i>
    <i>
      <x v="7"/>
      <x v="4"/>
    </i>
    <i>
      <x v="8"/>
      <x v="4"/>
    </i>
    <i>
      <x v="9"/>
      <x v="4"/>
    </i>
  </colItems>
  <dataFields count="1">
    <dataField name=" Area (1,000 m2)" fld="15" baseField="0" baseItem="0"/>
  </dataFields>
  <formats count="10">
    <format dxfId="87">
      <pivotArea outline="0" collapsedLevelsAreSubtotals="1" fieldPosition="0"/>
    </format>
    <format dxfId="86">
      <pivotArea dataOnly="0" labelOnly="1" outline="0" fieldPosition="0">
        <references count="1">
          <reference field="0" count="0"/>
        </references>
      </pivotArea>
    </format>
    <format dxfId="85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3"/>
          </reference>
          <reference field="1" count="4">
            <x v="0"/>
            <x v="1"/>
            <x v="2"/>
            <x v="3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4D171A-6745-4190-91CC-D53472346357}" name="ピボットテーブル1" cacheId="1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compact="0" numFmtId="168" outline="0" subtotalTop="0" showAll="0" defaultSubtotal="0"/>
    <pivotField compact="0" numFmtId="171" outline="0" subtotalTop="0" showAll="0" defaultSubtotal="0"/>
    <pivotField compact="0" numFmtId="171" outline="0" subtotalTop="0" showAll="0" defaultSubtotal="0"/>
    <pivotField compact="0" numFmtId="168" outline="0" subtotalTop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 v="4"/>
    </i>
    <i>
      <x v="7"/>
      <x v="4"/>
    </i>
    <i>
      <x v="8"/>
      <x v="4"/>
    </i>
    <i>
      <x v="9"/>
      <x v="4"/>
    </i>
  </colItems>
  <dataFields count="1">
    <dataField name="Average Diagonal (inch)" fld="17" baseField="0" baseItem="0"/>
  </dataFields>
  <formats count="10">
    <format dxfId="77">
      <pivotArea outline="0" collapsedLevelsAreSubtotals="1" fieldPosition="0"/>
    </format>
    <format dxfId="76">
      <pivotArea dataOnly="0" labelOnly="1" outline="0" fieldPosition="0">
        <references count="1">
          <reference field="0" count="0"/>
        </references>
      </pivotArea>
    </format>
    <format dxfId="75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74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73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3"/>
          </reference>
          <reference field="1" count="4">
            <x v="0"/>
            <x v="1"/>
            <x v="2"/>
            <x v="3"/>
          </reference>
        </references>
      </pivotArea>
    </format>
    <format dxfId="71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70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6D125-95B1-41F2-94E2-8A32FA715603}" name="ピボットテーブル1" cacheId="0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compact="0" numFmtId="168" outline="0" subtotalTop="0" showAll="0" defaultSubtotal="0"/>
    <pivotField compact="0" numFmtId="171" outline="0" subtotalTop="0" showAll="0" defaultSubtotal="0"/>
    <pivotField compact="0" numFmtId="171" outline="0" subtotalTop="0" showAll="0" defaultSubtotal="0"/>
    <pivotField dataField="1" compact="0" numFmtId="168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dataFields count="1">
    <dataField name=" Revenues ($ Millions)" fld="16" baseField="0" baseItem="0" numFmtId="174"/>
  </dataFields>
  <formats count="13">
    <format dxfId="65">
      <pivotArea outline="0" collapsedLevelsAreSubtotals="1" fieldPosition="0"/>
    </format>
    <format dxfId="64">
      <pivotArea dataOnly="0" labelOnly="1" outline="0" fieldPosition="0">
        <references count="2">
          <reference field="0" count="1" selected="0">
            <x v="4"/>
          </reference>
          <reference field="1" count="1">
            <x v="0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5"/>
          </reference>
          <reference field="1" count="1">
            <x v="0"/>
          </reference>
        </references>
      </pivotArea>
    </format>
    <format dxfId="62">
      <pivotArea dataOnly="0" labelOnly="1" outline="0" fieldPosition="0">
        <references count="1">
          <reference field="0" count="0"/>
        </references>
      </pivotArea>
    </format>
    <format dxfId="61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59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58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57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56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DF19D1-33D2-4B16-B081-24D7847E1006}" name="ピボットテーブル1" cacheId="0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compact="0" numFmtId="168" outline="0" subtotalTop="0" showAll="0" defaultSubtotal="0"/>
    <pivotField compact="0" numFmtId="171" outline="0" subtotalTop="0" showAll="0" defaultSubtotal="0"/>
    <pivotField compact="0" numFmtId="171" outline="0" subtotalTop="0" showAll="0" defaultSubtotal="0"/>
    <pivotField compact="0" numFmtId="168" outline="0" subtotalTop="0" showAll="0" defaultSubtotal="0"/>
    <pivotField compact="0" outline="0" subtotalTop="0" dragToRow="0" dragToCol="0" dragToPage="0" showAll="0" defaultSubtotal="0"/>
    <pivotField dataField="1"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 v="4"/>
    </i>
    <i>
      <x v="7"/>
      <x v="4"/>
    </i>
    <i>
      <x v="8"/>
      <x v="4"/>
    </i>
    <i>
      <x v="9"/>
      <x v="4"/>
    </i>
  </colItems>
  <dataFields count="1">
    <dataField name=" BLUASPs" fld="18" baseField="0" baseItem="0" numFmtId="177"/>
  </dataFields>
  <formats count="12">
    <format dxfId="52">
      <pivotArea outline="0" collapsedLevelsAreSubtotals="1" fieldPosition="0"/>
    </format>
    <format dxfId="51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0">
      <pivotArea dataOnly="0" labelOnly="1" outline="0" fieldPosition="0">
        <references count="1">
          <reference field="0" count="0"/>
        </references>
      </pivotArea>
    </format>
    <format dxfId="49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3"/>
          </reference>
          <reference field="1" count="4">
            <x v="0"/>
            <x v="1"/>
            <x v="2"/>
            <x v="3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4"/>
          </reference>
          <reference field="1" count="4">
            <x v="0"/>
            <x v="1"/>
            <x v="2"/>
            <x v="3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4AC749-1672-4CEA-9379-CA15F5D3526F}" name="ピボットテーブル1" cacheId="2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6">
        <item x="0"/>
        <item x="1"/>
        <item x="2"/>
        <item x="3"/>
        <item m="1" x="5"/>
        <item x="4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dataField="1" compact="0" numFmtId="168" outline="0" subtotalTop="0" showAll="0" defaultSubtotal="0"/>
    <pivotField compact="0" numFmtId="171" outline="0" subtotalTop="0" showAll="0" defaultSubtotal="0"/>
    <pivotField compact="0" numFmtId="171" outline="0" subtotalTop="0" showAll="0" defaultSubtotal="0"/>
    <pivotField compact="0" numFmtId="168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 v="5"/>
    </i>
    <i>
      <x v="7"/>
      <x v="5"/>
    </i>
    <i>
      <x v="8"/>
      <x v="5"/>
    </i>
    <i>
      <x v="9"/>
      <x v="5"/>
    </i>
  </colItems>
  <dataFields count="1">
    <dataField name=" Shipments (Bpcs)" fld="13" baseField="0" baseItem="0" numFmtId="168"/>
  </dataFields>
  <formats count="14">
    <format dxfId="39">
      <pivotArea outline="0" collapsedLevelsAreSubtotals="1" fieldPosition="0"/>
    </format>
    <format dxfId="38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35">
      <pivotArea dataOnly="0" labelOnly="1" outline="0" fieldPosition="0">
        <references count="1">
          <reference field="0" count="0"/>
        </references>
      </pivotArea>
    </format>
    <format dxfId="34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3"/>
          </reference>
          <reference field="1" count="4">
            <x v="0"/>
            <x v="1"/>
            <x v="2"/>
            <x v="3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4"/>
          </reference>
          <reference field="1" count="4">
            <x v="0"/>
            <x v="1"/>
            <x v="2"/>
            <x v="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5"/>
          </reference>
          <reference field="1" count="4">
            <x v="0"/>
            <x v="1"/>
            <x v="2"/>
            <x v="3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617BF1-B673-4636-8B76-1CE915BE409D}" name="ピボットテーブル1" cacheId="2" applyNumberFormats="0" applyBorderFormats="0" applyFontFormats="0" applyPatternFormats="0" applyAlignmentFormats="0" applyWidthHeightFormats="1" dataCaption="値" updatedVersion="8" minRefreshableVersion="3" showDrill="0" showDataTips="0" colGrandTotals="0" itemPrintTitles="1" createdVersion="7" indent="0" compact="0" compactData="0" gridDropZones="1" multipleFieldFilters="0">
  <location ref="A3:AD52" firstHeaderRow="1" firstDataRow="3" firstDataCol="2"/>
  <pivotFields count="19">
    <pivotField axis="axisCol" compact="0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compact="0" outline="0" subtotalTop="0" showAll="0" defaultSubtotal="0">
      <items count="6">
        <item m="1" x="5"/>
        <item x="0"/>
        <item x="1"/>
        <item x="2"/>
        <item x="3"/>
        <item x="4"/>
      </items>
    </pivotField>
    <pivotField axis="axisRow" compact="0" outline="0" subtotalTop="0" showAll="0" sortType="ascending" defaultSubtotal="0">
      <items count="4">
        <item x="0"/>
        <item x="2"/>
        <item x="3"/>
        <item x="1"/>
      </items>
    </pivotField>
    <pivotField axis="axisRow" compact="0" outline="0" subtotalTop="0" showAll="0" defaultSubtotal="0">
      <items count="37">
        <item x="7"/>
        <item x="10"/>
        <item x="32"/>
        <item x="0"/>
        <item m="1" x="36"/>
        <item m="1" x="35"/>
        <item x="2"/>
        <item x="15"/>
        <item x="18"/>
        <item x="29"/>
        <item x="11"/>
        <item x="13"/>
        <item x="33"/>
        <item x="4"/>
        <item x="19"/>
        <item x="30"/>
        <item x="8"/>
        <item x="25"/>
        <item x="23"/>
        <item x="22"/>
        <item x="9"/>
        <item x="34"/>
        <item x="3"/>
        <item x="20"/>
        <item x="12"/>
        <item x="28"/>
        <item x="31"/>
        <item x="5"/>
        <item x="14"/>
        <item x="6"/>
        <item x="16"/>
        <item x="26"/>
        <item x="1"/>
        <item x="24"/>
        <item x="27"/>
        <item x="21"/>
        <item x="1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5" outline="0" subtotalTop="0" showAll="0" defaultSubtotal="0"/>
    <pivotField compact="0" numFmtId="165" outline="0" subtotalTop="0" showAll="0" defaultSubtotal="0"/>
    <pivotField compact="0" numFmtId="168" outline="0" subtotalTop="0" showAll="0" defaultSubtotal="0"/>
    <pivotField compact="0" numFmtId="171" outline="0" subtotalTop="0" showAll="0" defaultSubtotal="0"/>
    <pivotField compact="0" numFmtId="171" outline="0" subtotalTop="0" showAll="0" defaultSubtotal="0"/>
    <pivotField dataField="1" compact="0" numFmtId="168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2"/>
    <field x="3"/>
  </rowFields>
  <rowItems count="47">
    <i>
      <x/>
      <x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4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9"/>
    </i>
    <i r="1">
      <x v="31"/>
    </i>
    <i r="1">
      <x v="32"/>
    </i>
    <i r="1">
      <x v="34"/>
    </i>
    <i r="1">
      <x v="35"/>
    </i>
    <i r="1">
      <x v="36"/>
    </i>
    <i>
      <x v="1"/>
      <x/>
    </i>
    <i r="1">
      <x v="3"/>
    </i>
    <i r="1">
      <x v="6"/>
    </i>
    <i r="1">
      <x v="11"/>
    </i>
    <i r="1">
      <x v="15"/>
    </i>
    <i r="1">
      <x v="19"/>
    </i>
    <i r="1">
      <x v="21"/>
    </i>
    <i r="1">
      <x v="22"/>
    </i>
    <i r="1">
      <x v="25"/>
    </i>
    <i r="1">
      <x v="33"/>
    </i>
    <i>
      <x v="2"/>
      <x v="3"/>
    </i>
    <i>
      <x v="3"/>
      <x v="2"/>
    </i>
    <i r="1">
      <x v="7"/>
    </i>
    <i r="1">
      <x v="12"/>
    </i>
    <i r="1">
      <x v="13"/>
    </i>
    <i r="1">
      <x v="16"/>
    </i>
    <i r="1">
      <x v="20"/>
    </i>
    <i r="1">
      <x v="27"/>
    </i>
    <i r="1">
      <x v="28"/>
    </i>
    <i r="1">
      <x v="29"/>
    </i>
    <i r="1">
      <x v="30"/>
    </i>
    <i r="1">
      <x v="32"/>
    </i>
    <i r="1">
      <x v="35"/>
    </i>
    <i r="1">
      <x v="36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 v="5"/>
    </i>
    <i>
      <x v="7"/>
      <x v="5"/>
    </i>
    <i>
      <x v="8"/>
      <x v="5"/>
    </i>
    <i>
      <x v="9"/>
      <x v="5"/>
    </i>
  </colItems>
  <dataFields count="1">
    <dataField name=" Revenues ($ Millions)" fld="16" baseField="0" baseItem="0" numFmtId="174"/>
  </dataFields>
  <formats count="12">
    <format dxfId="25">
      <pivotArea outline="0" collapsedLevelsAreSubtotals="1" fieldPosition="0"/>
    </format>
    <format dxfId="24">
      <pivotArea dataOnly="0" labelOnly="1" outline="0" fieldPosition="0">
        <references count="2">
          <reference field="0" count="1" selected="0">
            <x v="4"/>
          </reference>
          <reference field="1" count="1">
            <x v="0"/>
          </reference>
        </references>
      </pivotArea>
    </format>
    <format dxfId="23">
      <pivotArea dataOnly="0" labelOnly="1" outline="0" fieldPosition="0">
        <references count="1">
          <reference field="0" count="0"/>
        </references>
      </pivotArea>
    </format>
    <format dxfId="22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21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5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49EEB-5AFF-443F-AB1A-B4829F9891D5}">
  <sheetPr codeName="Sheet54">
    <tabColor rgb="FF00B0F0"/>
    <pageSetUpPr autoPageBreaks="0"/>
  </sheetPr>
  <dimension ref="A1:S20"/>
  <sheetViews>
    <sheetView showGridLines="0" showRowColHeaders="0" tabSelected="1" zoomScale="90" zoomScaleNormal="90" workbookViewId="0"/>
  </sheetViews>
  <sheetFormatPr defaultColWidth="8.796875" defaultRowHeight="13.8"/>
  <cols>
    <col min="1" max="1" width="186.5" style="1" bestFit="1" customWidth="1"/>
    <col min="2" max="16384" width="8.796875" style="1"/>
  </cols>
  <sheetData>
    <row r="1" spans="1:19">
      <c r="J1" s="2"/>
    </row>
    <row r="3" spans="1:19">
      <c r="A3" s="1" t="s">
        <v>174</v>
      </c>
    </row>
    <row r="10" spans="1:19" s="4" customFormat="1" ht="88.8">
      <c r="A10" s="101" t="s">
        <v>310</v>
      </c>
    </row>
    <row r="11" spans="1:19" s="4" customFormat="1" ht="44.4">
      <c r="A11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s="4" customFormat="1" ht="44.4">
      <c r="A12" s="20" t="s">
        <v>311</v>
      </c>
    </row>
    <row r="13" spans="1:19" s="4" customFormat="1" ht="13.2"/>
    <row r="14" spans="1:19" s="4" customFormat="1" ht="13.2"/>
    <row r="15" spans="1:19" s="4" customFormat="1" ht="34.799999999999997">
      <c r="A15" s="102" t="s">
        <v>313</v>
      </c>
    </row>
    <row r="16" spans="1:19" s="4" customFormat="1" ht="34.799999999999997">
      <c r="A16" s="6"/>
    </row>
    <row r="19" spans="1:1" ht="32.4">
      <c r="A19" s="19"/>
    </row>
    <row r="20" spans="1:1" ht="44.4">
      <c r="A20" s="3" t="s">
        <v>18</v>
      </c>
    </row>
  </sheetData>
  <sheetProtection sheet="1" objects="1" scenarios="1" selectLockedCells="1" selectUnlockedCells="1"/>
  <phoneticPr fontId="10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7CD5-34A2-47A1-A8D5-7E854C1ADFDA}">
  <sheetPr codeName="Sheet55">
    <tabColor rgb="FF00B0F0"/>
  </sheetPr>
  <dimension ref="B9:K31"/>
  <sheetViews>
    <sheetView showGridLines="0" showRowColHeaders="0" workbookViewId="0"/>
  </sheetViews>
  <sheetFormatPr defaultColWidth="10" defaultRowHeight="13.8"/>
  <cols>
    <col min="1" max="1" width="10" style="9"/>
    <col min="2" max="2" width="8.69921875" style="9" customWidth="1"/>
    <col min="3" max="3" width="25.19921875" style="9" customWidth="1"/>
    <col min="4" max="4" width="27.09765625" style="9" customWidth="1"/>
    <col min="5" max="16384" width="10" style="9"/>
  </cols>
  <sheetData>
    <row r="9" spans="2:11" ht="15" customHeight="1">
      <c r="B9" s="95" t="s">
        <v>228</v>
      </c>
      <c r="C9" s="96"/>
      <c r="D9" s="97"/>
      <c r="E9" s="8"/>
      <c r="F9" s="8"/>
      <c r="G9" s="8"/>
      <c r="H9" s="8"/>
      <c r="I9" s="8"/>
      <c r="J9" s="8"/>
      <c r="K9" s="8"/>
    </row>
    <row r="10" spans="2:11" ht="15" customHeight="1">
      <c r="B10" s="98" t="s">
        <v>276</v>
      </c>
      <c r="C10" s="99"/>
      <c r="D10" s="97"/>
      <c r="E10" s="10"/>
      <c r="F10" s="10"/>
      <c r="G10" s="10"/>
      <c r="H10" s="10"/>
      <c r="I10" s="10"/>
      <c r="J10" s="10"/>
      <c r="K10" s="11"/>
    </row>
    <row r="11" spans="2:11">
      <c r="B11" s="98" t="s">
        <v>277</v>
      </c>
      <c r="C11" s="99"/>
      <c r="D11" s="97"/>
      <c r="E11" s="10"/>
      <c r="F11" s="10"/>
      <c r="G11" s="10"/>
      <c r="H11" s="10"/>
      <c r="I11" s="10"/>
      <c r="J11" s="10"/>
      <c r="K11" s="11"/>
    </row>
    <row r="12" spans="2:11" ht="15" customHeight="1">
      <c r="B12" s="98" t="s">
        <v>278</v>
      </c>
      <c r="C12" s="99"/>
      <c r="D12" s="97"/>
      <c r="E12" s="10"/>
      <c r="F12" s="10"/>
      <c r="G12" s="10"/>
      <c r="H12" s="10"/>
      <c r="I12" s="10"/>
      <c r="J12" s="10"/>
      <c r="K12" s="11"/>
    </row>
    <row r="13" spans="2:11" ht="15" customHeight="1">
      <c r="B13" s="98" t="s">
        <v>279</v>
      </c>
      <c r="C13" s="99"/>
      <c r="D13" s="97"/>
      <c r="E13" s="10"/>
      <c r="F13" s="10"/>
      <c r="G13" s="10"/>
      <c r="H13" s="10"/>
      <c r="I13" s="10"/>
      <c r="J13" s="10"/>
      <c r="K13" s="11"/>
    </row>
    <row r="14" spans="2:11" ht="15" customHeight="1">
      <c r="B14" s="98" t="s">
        <v>229</v>
      </c>
      <c r="C14" s="99"/>
      <c r="D14" s="97"/>
      <c r="E14" s="10"/>
      <c r="F14" s="10"/>
      <c r="G14" s="10"/>
      <c r="H14" s="10"/>
      <c r="I14" s="10"/>
      <c r="J14" s="10"/>
      <c r="K14" s="11"/>
    </row>
    <row r="15" spans="2:11" ht="15" customHeight="1">
      <c r="B15" s="98" t="s">
        <v>230</v>
      </c>
      <c r="C15" s="99"/>
      <c r="D15" s="97"/>
      <c r="E15" s="10"/>
      <c r="F15" s="10"/>
      <c r="G15" s="10"/>
      <c r="H15" s="10"/>
      <c r="I15" s="10"/>
      <c r="J15" s="10"/>
      <c r="K15" s="11"/>
    </row>
    <row r="16" spans="2:11" ht="15" customHeight="1">
      <c r="B16" s="100"/>
      <c r="C16" s="95" t="s">
        <v>280</v>
      </c>
      <c r="D16" s="97"/>
      <c r="E16" s="10"/>
      <c r="F16" s="10"/>
      <c r="G16" s="10"/>
      <c r="H16" s="10"/>
      <c r="I16" s="10"/>
      <c r="J16" s="10"/>
      <c r="K16" s="11"/>
    </row>
    <row r="17" spans="2:11" ht="15" customHeight="1">
      <c r="B17" s="100"/>
      <c r="C17" s="98" t="s">
        <v>281</v>
      </c>
      <c r="D17" s="97"/>
      <c r="E17" s="8"/>
      <c r="F17" s="8"/>
      <c r="G17" s="8"/>
      <c r="H17" s="8"/>
      <c r="I17" s="8"/>
      <c r="J17" s="8"/>
      <c r="K17" s="8"/>
    </row>
    <row r="18" spans="2:11" ht="15" customHeight="1">
      <c r="B18" s="97"/>
      <c r="C18" s="99"/>
      <c r="D18" s="97"/>
      <c r="E18" s="8"/>
      <c r="F18" s="8"/>
      <c r="G18" s="8"/>
      <c r="H18" s="8"/>
      <c r="I18" s="8"/>
      <c r="J18" s="8"/>
      <c r="K18" s="8"/>
    </row>
    <row r="19" spans="2:11" ht="15" customHeight="1">
      <c r="B19" s="95" t="s">
        <v>231</v>
      </c>
      <c r="C19" s="99"/>
      <c r="D19" s="97"/>
      <c r="E19" s="8"/>
      <c r="F19" s="8"/>
      <c r="G19" s="8"/>
      <c r="H19" s="8"/>
      <c r="I19" s="8"/>
      <c r="J19" s="8"/>
      <c r="K19" s="8"/>
    </row>
    <row r="20" spans="2:11" ht="20.100000000000001" customHeight="1">
      <c r="B20" s="98" t="s">
        <v>312</v>
      </c>
      <c r="C20" s="91"/>
      <c r="D20" s="91"/>
      <c r="E20"/>
      <c r="F20"/>
      <c r="G20"/>
      <c r="H20" s="8"/>
      <c r="I20" s="8"/>
      <c r="J20" s="8"/>
      <c r="K20" s="8"/>
    </row>
    <row r="21" spans="2:11" ht="20.100000000000001" customHeight="1">
      <c r="B21" s="90"/>
      <c r="C21" s="91"/>
      <c r="D21" s="91"/>
      <c r="E21"/>
      <c r="F21"/>
      <c r="G21"/>
      <c r="H21" s="8"/>
      <c r="I21" s="8"/>
      <c r="J21" s="8"/>
      <c r="K21" s="8"/>
    </row>
    <row r="22" spans="2:11" ht="20.100000000000001" customHeight="1">
      <c r="B22" s="92"/>
      <c r="C22" s="89"/>
      <c r="D22" s="93"/>
      <c r="E22"/>
      <c r="F22"/>
      <c r="G22"/>
      <c r="H22" s="8"/>
      <c r="I22" s="8"/>
      <c r="J22" s="8"/>
      <c r="K22" s="8"/>
    </row>
    <row r="23" spans="2:11">
      <c r="B23" s="89"/>
      <c r="C23" s="94"/>
      <c r="D23" s="93"/>
      <c r="E23"/>
      <c r="F23"/>
      <c r="G23"/>
      <c r="H23" s="8"/>
      <c r="I23" s="8"/>
      <c r="J23" s="8"/>
      <c r="K23" s="8"/>
    </row>
    <row r="24" spans="2:11">
      <c r="B24" s="89"/>
      <c r="C24" s="92"/>
      <c r="D24" s="93"/>
      <c r="E24"/>
      <c r="F24"/>
      <c r="G24"/>
      <c r="H24" s="8"/>
      <c r="I24" s="8"/>
      <c r="J24" s="8"/>
      <c r="K24" s="8"/>
    </row>
    <row r="25" spans="2:11">
      <c r="B25" s="89"/>
      <c r="C25" s="92"/>
      <c r="D25" s="93"/>
      <c r="E25"/>
      <c r="F25"/>
      <c r="G25"/>
      <c r="H25" s="8"/>
      <c r="I25" s="8"/>
      <c r="J25" s="8"/>
      <c r="K25" s="8"/>
    </row>
    <row r="26" spans="2:11">
      <c r="B26" s="89"/>
      <c r="C26" s="89"/>
      <c r="D26" s="93"/>
      <c r="E26"/>
      <c r="F26"/>
      <c r="G26"/>
      <c r="H26" s="8"/>
      <c r="I26" s="8"/>
      <c r="J26" s="8"/>
      <c r="K26" s="8"/>
    </row>
    <row r="27" spans="2:11">
      <c r="B27"/>
      <c r="C27"/>
      <c r="D27"/>
      <c r="E27"/>
      <c r="F27"/>
      <c r="G27"/>
      <c r="H27" s="8"/>
      <c r="I27" s="8"/>
      <c r="J27" s="8"/>
      <c r="K27" s="8"/>
    </row>
    <row r="28" spans="2:11">
      <c r="B28"/>
      <c r="C28"/>
      <c r="D28"/>
      <c r="E28"/>
      <c r="F28"/>
      <c r="G28"/>
      <c r="H28" s="8"/>
      <c r="I28" s="8"/>
      <c r="J28" s="8"/>
      <c r="K28" s="8"/>
    </row>
    <row r="29" spans="2:11">
      <c r="B29"/>
      <c r="C29"/>
      <c r="D29"/>
      <c r="E29"/>
      <c r="F29"/>
      <c r="G29"/>
      <c r="H29" s="8"/>
      <c r="I29" s="8"/>
      <c r="J29" s="8"/>
      <c r="K29" s="8"/>
    </row>
    <row r="30" spans="2:11">
      <c r="B30"/>
      <c r="C30"/>
      <c r="D30"/>
      <c r="E30"/>
      <c r="F30"/>
      <c r="G30"/>
      <c r="H30" s="7"/>
      <c r="I30" s="7"/>
      <c r="J30" s="7"/>
      <c r="K30" s="7"/>
    </row>
    <row r="31" spans="2:11">
      <c r="B31"/>
      <c r="C31"/>
      <c r="D31"/>
      <c r="E31"/>
      <c r="F31"/>
      <c r="G31"/>
    </row>
  </sheetData>
  <sheetProtection sheet="1" objects="1" scenarios="1" selectLockedCells="1" selectUnlockedCells="1"/>
  <phoneticPr fontId="4"/>
  <pageMargins left="0.7" right="0.7" top="0.75" bottom="0.75" header="0.3" footer="0.3"/>
  <pageSetup paperSize="194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51BE2-7E78-42E6-8EAD-96FA057FAE65}">
  <sheetPr codeName="Sheet15">
    <tabColor rgb="FFFF0000"/>
  </sheetPr>
  <dimension ref="C6:I51"/>
  <sheetViews>
    <sheetView showGridLines="0" zoomScale="80" zoomScaleNormal="80" workbookViewId="0"/>
  </sheetViews>
  <sheetFormatPr defaultColWidth="8.69921875" defaultRowHeight="13.8"/>
  <cols>
    <col min="1" max="2" width="8.69921875" style="74"/>
    <col min="3" max="4" width="11.59765625" style="74" customWidth="1"/>
    <col min="5" max="5" width="8.69921875" style="74"/>
    <col min="6" max="6" width="18.5" style="74" customWidth="1"/>
    <col min="7" max="16384" width="8.69921875" style="74"/>
  </cols>
  <sheetData>
    <row r="6" spans="3:9" ht="14.4" thickBot="1">
      <c r="C6" s="70" t="s">
        <v>153</v>
      </c>
      <c r="D6" s="70"/>
    </row>
    <row r="7" spans="3:9" ht="14.4" thickBot="1">
      <c r="C7" s="83" t="s">
        <v>152</v>
      </c>
      <c r="D7" s="84" t="s">
        <v>154</v>
      </c>
      <c r="F7" s="88" t="s">
        <v>165</v>
      </c>
    </row>
    <row r="8" spans="3:9">
      <c r="C8" s="75" t="s">
        <v>232</v>
      </c>
      <c r="D8" s="76"/>
      <c r="F8" s="85" t="s">
        <v>6</v>
      </c>
      <c r="H8"/>
      <c r="I8"/>
    </row>
    <row r="9" spans="3:9">
      <c r="C9" s="75" t="s">
        <v>233</v>
      </c>
      <c r="D9" s="76" t="s">
        <v>232</v>
      </c>
      <c r="F9" s="86" t="s">
        <v>5</v>
      </c>
      <c r="H9"/>
      <c r="I9"/>
    </row>
    <row r="10" spans="3:9">
      <c r="C10" s="75" t="s">
        <v>234</v>
      </c>
      <c r="D10" s="76" t="s">
        <v>233</v>
      </c>
      <c r="F10" s="86" t="s">
        <v>90</v>
      </c>
      <c r="H10"/>
      <c r="I10"/>
    </row>
    <row r="11" spans="3:9">
      <c r="C11" s="77" t="s">
        <v>235</v>
      </c>
      <c r="D11" s="78" t="s">
        <v>234</v>
      </c>
      <c r="F11" s="86" t="s">
        <v>4</v>
      </c>
      <c r="H11"/>
      <c r="I11"/>
    </row>
    <row r="12" spans="3:9">
      <c r="C12" s="79" t="s">
        <v>236</v>
      </c>
      <c r="D12" s="80" t="s">
        <v>235</v>
      </c>
      <c r="F12" s="86"/>
    </row>
    <row r="13" spans="3:9">
      <c r="C13" s="75" t="s">
        <v>237</v>
      </c>
      <c r="D13" s="76" t="s">
        <v>236</v>
      </c>
      <c r="F13" s="86"/>
    </row>
    <row r="14" spans="3:9">
      <c r="C14" s="75" t="s">
        <v>238</v>
      </c>
      <c r="D14" s="76" t="s">
        <v>237</v>
      </c>
      <c r="F14" s="86"/>
    </row>
    <row r="15" spans="3:9" ht="14.4" thickBot="1">
      <c r="C15" s="77" t="s">
        <v>239</v>
      </c>
      <c r="D15" s="78" t="s">
        <v>238</v>
      </c>
      <c r="F15" s="87"/>
    </row>
    <row r="16" spans="3:9">
      <c r="C16" s="79" t="s">
        <v>240</v>
      </c>
      <c r="D16" s="80" t="s">
        <v>239</v>
      </c>
    </row>
    <row r="17" spans="3:4">
      <c r="C17" s="75" t="s">
        <v>241</v>
      </c>
      <c r="D17" s="76" t="s">
        <v>240</v>
      </c>
    </row>
    <row r="18" spans="3:4">
      <c r="C18" s="75" t="s">
        <v>242</v>
      </c>
      <c r="D18" s="76" t="s">
        <v>241</v>
      </c>
    </row>
    <row r="19" spans="3:4">
      <c r="C19" s="77" t="s">
        <v>243</v>
      </c>
      <c r="D19" s="78" t="s">
        <v>242</v>
      </c>
    </row>
    <row r="20" spans="3:4">
      <c r="C20" s="79" t="s">
        <v>244</v>
      </c>
      <c r="D20" s="80" t="s">
        <v>243</v>
      </c>
    </row>
    <row r="21" spans="3:4">
      <c r="C21" s="75" t="s">
        <v>245</v>
      </c>
      <c r="D21" s="76" t="s">
        <v>244</v>
      </c>
    </row>
    <row r="22" spans="3:4">
      <c r="C22" s="75" t="s">
        <v>246</v>
      </c>
      <c r="D22" s="76" t="s">
        <v>245</v>
      </c>
    </row>
    <row r="23" spans="3:4">
      <c r="C23" s="77" t="s">
        <v>247</v>
      </c>
      <c r="D23" s="78" t="s">
        <v>246</v>
      </c>
    </row>
    <row r="24" spans="3:4">
      <c r="C24" s="79" t="s">
        <v>248</v>
      </c>
      <c r="D24" s="80" t="s">
        <v>247</v>
      </c>
    </row>
    <row r="25" spans="3:4">
      <c r="C25" s="75" t="s">
        <v>249</v>
      </c>
      <c r="D25" s="76" t="s">
        <v>248</v>
      </c>
    </row>
    <row r="26" spans="3:4">
      <c r="C26" s="75" t="s">
        <v>250</v>
      </c>
      <c r="D26" s="76" t="s">
        <v>249</v>
      </c>
    </row>
    <row r="27" spans="3:4">
      <c r="C27" s="77" t="s">
        <v>251</v>
      </c>
      <c r="D27" s="78" t="s">
        <v>250</v>
      </c>
    </row>
    <row r="28" spans="3:4">
      <c r="C28" s="79" t="s">
        <v>252</v>
      </c>
      <c r="D28" s="80" t="s">
        <v>251</v>
      </c>
    </row>
    <row r="29" spans="3:4">
      <c r="C29" s="75" t="s">
        <v>253</v>
      </c>
      <c r="D29" s="76" t="s">
        <v>252</v>
      </c>
    </row>
    <row r="30" spans="3:4">
      <c r="C30" s="75" t="s">
        <v>254</v>
      </c>
      <c r="D30" s="76" t="s">
        <v>253</v>
      </c>
    </row>
    <row r="31" spans="3:4">
      <c r="C31" s="77" t="s">
        <v>255</v>
      </c>
      <c r="D31" s="78" t="s">
        <v>254</v>
      </c>
    </row>
    <row r="32" spans="3:4">
      <c r="C32" s="79" t="s">
        <v>256</v>
      </c>
      <c r="D32" s="80" t="s">
        <v>255</v>
      </c>
    </row>
    <row r="33" spans="3:4">
      <c r="C33" s="75" t="s">
        <v>257</v>
      </c>
      <c r="D33" s="76" t="s">
        <v>256</v>
      </c>
    </row>
    <row r="34" spans="3:4">
      <c r="C34" s="75" t="s">
        <v>258</v>
      </c>
      <c r="D34" s="76" t="s">
        <v>257</v>
      </c>
    </row>
    <row r="35" spans="3:4">
      <c r="C35" s="77" t="s">
        <v>259</v>
      </c>
      <c r="D35" s="78" t="s">
        <v>258</v>
      </c>
    </row>
    <row r="36" spans="3:4">
      <c r="C36" s="79" t="s">
        <v>260</v>
      </c>
      <c r="D36" s="80" t="s">
        <v>259</v>
      </c>
    </row>
    <row r="37" spans="3:4">
      <c r="C37" s="75" t="s">
        <v>261</v>
      </c>
      <c r="D37" s="76" t="s">
        <v>260</v>
      </c>
    </row>
    <row r="38" spans="3:4">
      <c r="C38" s="75" t="s">
        <v>262</v>
      </c>
      <c r="D38" s="76" t="s">
        <v>261</v>
      </c>
    </row>
    <row r="39" spans="3:4">
      <c r="C39" s="77" t="s">
        <v>263</v>
      </c>
      <c r="D39" s="78" t="s">
        <v>262</v>
      </c>
    </row>
    <row r="40" spans="3:4">
      <c r="C40" s="79" t="s">
        <v>264</v>
      </c>
      <c r="D40" s="80" t="s">
        <v>263</v>
      </c>
    </row>
    <row r="41" spans="3:4">
      <c r="C41" s="75" t="s">
        <v>265</v>
      </c>
      <c r="D41" s="76" t="s">
        <v>264</v>
      </c>
    </row>
    <row r="42" spans="3:4">
      <c r="C42" s="75" t="s">
        <v>266</v>
      </c>
      <c r="D42" s="76" t="s">
        <v>265</v>
      </c>
    </row>
    <row r="43" spans="3:4">
      <c r="C43" s="77" t="s">
        <v>267</v>
      </c>
      <c r="D43" s="78" t="s">
        <v>266</v>
      </c>
    </row>
    <row r="44" spans="3:4">
      <c r="C44" s="79" t="s">
        <v>268</v>
      </c>
      <c r="D44" s="80" t="s">
        <v>267</v>
      </c>
    </row>
    <row r="45" spans="3:4">
      <c r="C45" s="75" t="s">
        <v>269</v>
      </c>
      <c r="D45" s="76" t="s">
        <v>268</v>
      </c>
    </row>
    <row r="46" spans="3:4">
      <c r="C46" s="75" t="s">
        <v>270</v>
      </c>
      <c r="D46" s="76" t="s">
        <v>269</v>
      </c>
    </row>
    <row r="47" spans="3:4">
      <c r="C47" s="77" t="s">
        <v>271</v>
      </c>
      <c r="D47" s="78" t="s">
        <v>270</v>
      </c>
    </row>
    <row r="48" spans="3:4">
      <c r="C48" s="79" t="s">
        <v>272</v>
      </c>
      <c r="D48" s="80" t="s">
        <v>271</v>
      </c>
    </row>
    <row r="49" spans="3:4">
      <c r="C49" s="75" t="s">
        <v>273</v>
      </c>
      <c r="D49" s="76" t="s">
        <v>272</v>
      </c>
    </row>
    <row r="50" spans="3:4">
      <c r="C50" s="75" t="s">
        <v>274</v>
      </c>
      <c r="D50" s="76" t="s">
        <v>273</v>
      </c>
    </row>
    <row r="51" spans="3:4" ht="14.4" thickBot="1">
      <c r="C51" s="81" t="s">
        <v>275</v>
      </c>
      <c r="D51" s="82" t="s">
        <v>274</v>
      </c>
    </row>
  </sheetData>
  <sortState xmlns:xlrd2="http://schemas.microsoft.com/office/spreadsheetml/2017/richdata2" ref="H8:I11">
    <sortCondition descending="1" ref="H8:H11"/>
  </sortState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EDA-0D0C-4947-83FA-131ABB067117}">
  <sheetPr codeName="Sheet3">
    <tabColor rgb="FFFF0000"/>
  </sheetPr>
  <dimension ref="A1:AC2253"/>
  <sheetViews>
    <sheetView showGridLines="0" showZeros="0" zoomScale="80" zoomScaleNormal="80" workbookViewId="0"/>
  </sheetViews>
  <sheetFormatPr defaultRowHeight="13.8"/>
  <cols>
    <col min="1" max="3" width="3.59765625" customWidth="1"/>
    <col min="4" max="4" width="9.09765625" bestFit="1" customWidth="1"/>
    <col min="5" max="5" width="11.796875" bestFit="1" customWidth="1"/>
    <col min="6" max="7" width="10.5" customWidth="1"/>
    <col min="8" max="8" width="11.59765625" customWidth="1"/>
    <col min="9" max="9" width="11.5" customWidth="1"/>
    <col min="10" max="10" width="13.796875" bestFit="1" customWidth="1"/>
    <col min="11" max="11" width="11.296875" customWidth="1"/>
    <col min="12" max="12" width="11.69921875" customWidth="1"/>
    <col min="13" max="13" width="14.296875" customWidth="1"/>
    <col min="14" max="14" width="14.5" bestFit="1" customWidth="1"/>
    <col min="15" max="15" width="14.796875" customWidth="1"/>
    <col min="16" max="16" width="10.09765625" bestFit="1" customWidth="1"/>
    <col min="17" max="17" width="11" customWidth="1"/>
    <col min="18" max="18" width="10.296875" customWidth="1"/>
    <col min="19" max="19" width="16.59765625" bestFit="1" customWidth="1"/>
    <col min="20" max="20" width="22.59765625" bestFit="1" customWidth="1"/>
    <col min="21" max="21" width="15.09765625" bestFit="1" customWidth="1"/>
    <col min="22" max="22" width="20.296875" bestFit="1" customWidth="1"/>
    <col min="23" max="23" width="14.59765625" customWidth="1"/>
    <col min="24" max="24" width="10.5" customWidth="1"/>
    <col min="27" max="27" width="20.296875" bestFit="1" customWidth="1"/>
    <col min="28" max="28" width="11.59765625" customWidth="1"/>
    <col min="29" max="29" width="13.296875" bestFit="1" customWidth="1"/>
  </cols>
  <sheetData>
    <row r="1" spans="4:29">
      <c r="E1" s="12"/>
      <c r="F1" s="12"/>
      <c r="G1" s="12"/>
      <c r="X1" s="12"/>
    </row>
    <row r="2" spans="4:29">
      <c r="E2" s="12"/>
      <c r="F2" s="12"/>
      <c r="G2" s="12"/>
      <c r="X2" s="12"/>
    </row>
    <row r="4" spans="4:29">
      <c r="F4" s="70" t="s">
        <v>146</v>
      </c>
      <c r="G4" s="70"/>
      <c r="H4" s="70" t="s">
        <v>147</v>
      </c>
      <c r="I4" s="70"/>
      <c r="J4" s="70"/>
      <c r="K4" s="70"/>
      <c r="L4" s="70"/>
      <c r="M4" s="70"/>
      <c r="N4" s="70"/>
      <c r="O4" s="70"/>
      <c r="P4" s="70"/>
      <c r="Q4" s="70"/>
      <c r="R4" s="70"/>
      <c r="S4" s="70" t="s">
        <v>149</v>
      </c>
      <c r="T4" s="70"/>
      <c r="U4" s="70"/>
      <c r="V4" s="70" t="s">
        <v>148</v>
      </c>
      <c r="X4" s="70" t="s">
        <v>151</v>
      </c>
    </row>
    <row r="5" spans="4:29" ht="14.4" thickBot="1">
      <c r="F5" s="12"/>
      <c r="G5" s="12"/>
      <c r="X5" s="12"/>
    </row>
    <row r="6" spans="4:29" s="12" customFormat="1" ht="15" thickTop="1" thickBot="1">
      <c r="D6" s="12" t="s">
        <v>13</v>
      </c>
      <c r="E6" s="40" t="s">
        <v>19</v>
      </c>
      <c r="F6" s="41" t="s">
        <v>26</v>
      </c>
      <c r="G6" s="42" t="s">
        <v>17</v>
      </c>
      <c r="H6" s="42" t="s">
        <v>3</v>
      </c>
      <c r="I6" s="42" t="s">
        <v>20</v>
      </c>
      <c r="J6" s="42" t="s">
        <v>21</v>
      </c>
      <c r="K6" s="42" t="s">
        <v>27</v>
      </c>
      <c r="L6" s="42" t="s">
        <v>28</v>
      </c>
      <c r="M6" s="42" t="s">
        <v>22</v>
      </c>
      <c r="N6" s="42" t="s">
        <v>88</v>
      </c>
      <c r="O6" s="42" t="s">
        <v>23</v>
      </c>
      <c r="P6" s="42" t="s">
        <v>0</v>
      </c>
      <c r="Q6" s="42" t="s">
        <v>24</v>
      </c>
      <c r="R6" s="42" t="s">
        <v>25</v>
      </c>
      <c r="S6" s="42" t="s">
        <v>71</v>
      </c>
      <c r="T6" s="63" t="s">
        <v>82</v>
      </c>
      <c r="U6" s="63" t="s">
        <v>83</v>
      </c>
      <c r="V6" s="43" t="s">
        <v>72</v>
      </c>
      <c r="W6" s="51" t="s">
        <v>69</v>
      </c>
      <c r="X6" s="55" t="s">
        <v>150</v>
      </c>
      <c r="Y6" s="55" t="s">
        <v>77</v>
      </c>
      <c r="Z6" s="55" t="s">
        <v>78</v>
      </c>
      <c r="AA6" s="55" t="s">
        <v>79</v>
      </c>
      <c r="AB6" s="55" t="s">
        <v>80</v>
      </c>
      <c r="AC6" s="56" t="s">
        <v>81</v>
      </c>
    </row>
    <row r="7" spans="4:29" hidden="1">
      <c r="D7" s="12">
        <v>1</v>
      </c>
      <c r="E7" s="35" t="s">
        <v>29</v>
      </c>
      <c r="F7" s="16" t="s">
        <v>7</v>
      </c>
      <c r="G7" s="14" t="s">
        <v>30</v>
      </c>
      <c r="H7" s="23" t="s">
        <v>5</v>
      </c>
      <c r="I7" s="23" t="s">
        <v>31</v>
      </c>
      <c r="J7" s="23" t="s">
        <v>32</v>
      </c>
      <c r="K7" s="24" t="s">
        <v>33</v>
      </c>
      <c r="L7" s="25">
        <v>31.5</v>
      </c>
      <c r="M7" s="25" t="s">
        <v>34</v>
      </c>
      <c r="N7" s="26">
        <v>1000000</v>
      </c>
      <c r="O7" s="27" t="s">
        <v>1</v>
      </c>
      <c r="P7" s="28" t="s">
        <v>35</v>
      </c>
      <c r="Q7" s="29">
        <v>576</v>
      </c>
      <c r="R7" s="29">
        <v>576</v>
      </c>
      <c r="S7" s="45">
        <v>10</v>
      </c>
      <c r="T7" s="64">
        <f t="shared" ref="T7:T70" si="0">L7*S7</f>
        <v>315</v>
      </c>
      <c r="U7" s="64">
        <f t="shared" ref="U7:U70" si="1">S7*AA7/10^6</f>
        <v>2.7354018231454003</v>
      </c>
      <c r="V7" s="48">
        <f t="shared" ref="V7:V70" si="2">S7*W7/1000</f>
        <v>6.6596616891861888</v>
      </c>
      <c r="W7" s="52">
        <v>665.96616891861891</v>
      </c>
      <c r="X7" s="71" t="str">
        <f>G7&amp;" "&amp;F7</f>
        <v>Q1 2020</v>
      </c>
      <c r="Y7" s="21">
        <f t="shared" ref="Y7:Y70" si="3">1*LEFT(M7, FIND("x", M7)-2)</f>
        <v>6016</v>
      </c>
      <c r="Z7" s="21">
        <f t="shared" ref="Z7:Z70" si="4">1*RIGHT(M7, LEN(M7)-FIND("x", M7)-1)</f>
        <v>3384</v>
      </c>
      <c r="AA7" s="57">
        <f t="shared" ref="AA7:AA70" si="5">AC7^2*AB7/(1+AB7^2)</f>
        <v>273540.18231454003</v>
      </c>
      <c r="AB7" s="59">
        <f t="shared" ref="AB7:AB70" si="6">Y7/Z7</f>
        <v>1.7777777777777777</v>
      </c>
      <c r="AC7" s="61">
        <f t="shared" ref="AC7:AC70" si="7">L7*25.4</f>
        <v>800.09999999999991</v>
      </c>
    </row>
    <row r="8" spans="4:29" hidden="1">
      <c r="D8" s="12">
        <v>2</v>
      </c>
      <c r="E8" s="35" t="s">
        <v>29</v>
      </c>
      <c r="F8" s="16" t="s">
        <v>7</v>
      </c>
      <c r="G8" s="14" t="s">
        <v>30</v>
      </c>
      <c r="H8" s="23" t="s">
        <v>6</v>
      </c>
      <c r="I8" s="23" t="s">
        <v>36</v>
      </c>
      <c r="J8" s="23" t="s">
        <v>37</v>
      </c>
      <c r="K8" s="24" t="s">
        <v>137</v>
      </c>
      <c r="L8" s="25">
        <v>65</v>
      </c>
      <c r="M8" s="25" t="s">
        <v>15</v>
      </c>
      <c r="N8" s="26">
        <v>1000000</v>
      </c>
      <c r="O8" s="27" t="s">
        <v>1</v>
      </c>
      <c r="P8" s="28" t="s">
        <v>35</v>
      </c>
      <c r="Q8" s="29">
        <v>2560</v>
      </c>
      <c r="R8" s="29">
        <v>160</v>
      </c>
      <c r="S8" s="45">
        <v>0.11600000000000001</v>
      </c>
      <c r="T8" s="64">
        <f t="shared" si="0"/>
        <v>7.54</v>
      </c>
      <c r="U8" s="64">
        <f t="shared" si="1"/>
        <v>0.13510913918100892</v>
      </c>
      <c r="V8" s="48">
        <f t="shared" si="2"/>
        <v>6.4677333065355294E-2</v>
      </c>
      <c r="W8" s="52">
        <v>557.56321608064911</v>
      </c>
      <c r="X8" s="71" t="str">
        <f t="shared" ref="X8:X71" si="8">G8&amp;" "&amp;F8</f>
        <v>Q1 2020</v>
      </c>
      <c r="Y8" s="21">
        <f t="shared" si="3"/>
        <v>3840</v>
      </c>
      <c r="Z8" s="21">
        <f t="shared" si="4"/>
        <v>2160</v>
      </c>
      <c r="AA8" s="57">
        <f t="shared" si="5"/>
        <v>1164733.9584569733</v>
      </c>
      <c r="AB8" s="59">
        <f t="shared" si="6"/>
        <v>1.7777777777777777</v>
      </c>
      <c r="AC8" s="61">
        <f t="shared" si="7"/>
        <v>1651</v>
      </c>
    </row>
    <row r="9" spans="4:29" hidden="1">
      <c r="D9" s="12">
        <v>3</v>
      </c>
      <c r="E9" s="35" t="s">
        <v>29</v>
      </c>
      <c r="F9" s="16" t="s">
        <v>7</v>
      </c>
      <c r="G9" s="14" t="s">
        <v>30</v>
      </c>
      <c r="H9" s="23" t="s">
        <v>6</v>
      </c>
      <c r="I9" s="23" t="s">
        <v>36</v>
      </c>
      <c r="J9" s="23" t="s">
        <v>89</v>
      </c>
      <c r="K9" s="24" t="s">
        <v>137</v>
      </c>
      <c r="L9" s="25">
        <v>75</v>
      </c>
      <c r="M9" s="25" t="s">
        <v>52</v>
      </c>
      <c r="N9" s="26">
        <v>1000000</v>
      </c>
      <c r="O9" s="27" t="s">
        <v>2</v>
      </c>
      <c r="P9" s="28" t="s">
        <v>35</v>
      </c>
      <c r="Q9" s="29">
        <v>40000</v>
      </c>
      <c r="R9" s="29">
        <v>1000</v>
      </c>
      <c r="S9" s="45">
        <v>0.315</v>
      </c>
      <c r="T9" s="64">
        <f t="shared" si="0"/>
        <v>23.625</v>
      </c>
      <c r="U9" s="64">
        <f t="shared" si="1"/>
        <v>0.48846461127596441</v>
      </c>
      <c r="V9" s="48">
        <f t="shared" si="2"/>
        <v>0.36779404542718913</v>
      </c>
      <c r="W9" s="52">
        <v>1167.6001442132988</v>
      </c>
      <c r="X9" s="71" t="str">
        <f t="shared" si="8"/>
        <v>Q1 2020</v>
      </c>
      <c r="Y9" s="21">
        <f t="shared" si="3"/>
        <v>7680</v>
      </c>
      <c r="Z9" s="21">
        <f t="shared" si="4"/>
        <v>4320</v>
      </c>
      <c r="AA9" s="57">
        <f t="shared" si="5"/>
        <v>1550681.3056379822</v>
      </c>
      <c r="AB9" s="59">
        <f t="shared" si="6"/>
        <v>1.7777777777777777</v>
      </c>
      <c r="AC9" s="61">
        <f t="shared" si="7"/>
        <v>1905</v>
      </c>
    </row>
    <row r="10" spans="4:29" hidden="1">
      <c r="D10" s="12">
        <v>4</v>
      </c>
      <c r="E10" s="36" t="s">
        <v>29</v>
      </c>
      <c r="F10" s="16" t="s">
        <v>7</v>
      </c>
      <c r="G10" s="14" t="s">
        <v>39</v>
      </c>
      <c r="H10" s="13" t="s">
        <v>5</v>
      </c>
      <c r="I10" s="13" t="s">
        <v>31</v>
      </c>
      <c r="J10" s="13" t="s">
        <v>32</v>
      </c>
      <c r="K10" s="13" t="s">
        <v>33</v>
      </c>
      <c r="L10" s="14">
        <v>31.5</v>
      </c>
      <c r="M10" s="14" t="s">
        <v>34</v>
      </c>
      <c r="N10" s="31">
        <v>1000000</v>
      </c>
      <c r="O10" s="14" t="s">
        <v>1</v>
      </c>
      <c r="P10" s="14" t="s">
        <v>35</v>
      </c>
      <c r="Q10" s="31">
        <v>576</v>
      </c>
      <c r="R10" s="31">
        <v>576</v>
      </c>
      <c r="S10" s="45">
        <v>15</v>
      </c>
      <c r="T10" s="64">
        <f t="shared" si="0"/>
        <v>472.5</v>
      </c>
      <c r="U10" s="64">
        <f t="shared" si="1"/>
        <v>4.1031027347181004</v>
      </c>
      <c r="V10" s="48">
        <f t="shared" si="2"/>
        <v>9.8396501457725929</v>
      </c>
      <c r="W10" s="52">
        <v>655.97667638483961</v>
      </c>
      <c r="X10" s="71" t="str">
        <f t="shared" si="8"/>
        <v>Q2 2020</v>
      </c>
      <c r="Y10" s="21">
        <f t="shared" si="3"/>
        <v>6016</v>
      </c>
      <c r="Z10" s="21">
        <f t="shared" si="4"/>
        <v>3384</v>
      </c>
      <c r="AA10" s="57">
        <f t="shared" si="5"/>
        <v>273540.18231454003</v>
      </c>
      <c r="AB10" s="59">
        <f t="shared" si="6"/>
        <v>1.7777777777777777</v>
      </c>
      <c r="AC10" s="61">
        <f t="shared" si="7"/>
        <v>800.09999999999991</v>
      </c>
    </row>
    <row r="11" spans="4:29" hidden="1">
      <c r="D11" s="12">
        <v>5</v>
      </c>
      <c r="E11" s="36" t="s">
        <v>29</v>
      </c>
      <c r="F11" s="16" t="s">
        <v>7</v>
      </c>
      <c r="G11" s="14" t="s">
        <v>39</v>
      </c>
      <c r="H11" s="13" t="s">
        <v>6</v>
      </c>
      <c r="I11" s="13" t="s">
        <v>36</v>
      </c>
      <c r="J11" s="13" t="s">
        <v>37</v>
      </c>
      <c r="K11" s="13" t="s">
        <v>137</v>
      </c>
      <c r="L11" s="14">
        <v>65</v>
      </c>
      <c r="M11" s="14" t="s">
        <v>15</v>
      </c>
      <c r="N11" s="31">
        <v>1000000</v>
      </c>
      <c r="O11" s="14" t="s">
        <v>1</v>
      </c>
      <c r="P11" s="14" t="s">
        <v>35</v>
      </c>
      <c r="Q11" s="31">
        <v>2560</v>
      </c>
      <c r="R11" s="31">
        <v>160</v>
      </c>
      <c r="S11" s="45">
        <v>1.89</v>
      </c>
      <c r="T11" s="64">
        <f t="shared" si="0"/>
        <v>122.85</v>
      </c>
      <c r="U11" s="64">
        <f t="shared" si="1"/>
        <v>2.2013471814836794</v>
      </c>
      <c r="V11" s="48">
        <f t="shared" si="2"/>
        <v>1.0537944783924267</v>
      </c>
      <c r="W11" s="52">
        <v>557.56321608064911</v>
      </c>
      <c r="X11" s="71" t="str">
        <f t="shared" si="8"/>
        <v>Q2 2020</v>
      </c>
      <c r="Y11" s="21">
        <f t="shared" si="3"/>
        <v>3840</v>
      </c>
      <c r="Z11" s="21">
        <f t="shared" si="4"/>
        <v>2160</v>
      </c>
      <c r="AA11" s="57">
        <f t="shared" si="5"/>
        <v>1164733.9584569733</v>
      </c>
      <c r="AB11" s="59">
        <f t="shared" si="6"/>
        <v>1.7777777777777777</v>
      </c>
      <c r="AC11" s="61">
        <f t="shared" si="7"/>
        <v>1651</v>
      </c>
    </row>
    <row r="12" spans="4:29" hidden="1">
      <c r="D12" s="12">
        <v>6</v>
      </c>
      <c r="E12" s="36" t="s">
        <v>29</v>
      </c>
      <c r="F12" s="16" t="s">
        <v>7</v>
      </c>
      <c r="G12" s="14" t="s">
        <v>39</v>
      </c>
      <c r="H12" s="13" t="s">
        <v>6</v>
      </c>
      <c r="I12" s="13" t="s">
        <v>36</v>
      </c>
      <c r="J12" s="13" t="s">
        <v>38</v>
      </c>
      <c r="K12" s="13" t="s">
        <v>137</v>
      </c>
      <c r="L12" s="14">
        <v>75</v>
      </c>
      <c r="M12" s="14" t="s">
        <v>15</v>
      </c>
      <c r="N12" s="31">
        <v>1000000</v>
      </c>
      <c r="O12" s="14" t="s">
        <v>1</v>
      </c>
      <c r="P12" s="14" t="s">
        <v>35</v>
      </c>
      <c r="Q12" s="31">
        <v>3840</v>
      </c>
      <c r="R12" s="31">
        <v>240</v>
      </c>
      <c r="S12" s="45">
        <v>0.73499999999999999</v>
      </c>
      <c r="T12" s="64">
        <f t="shared" si="0"/>
        <v>55.125</v>
      </c>
      <c r="U12" s="64">
        <f t="shared" si="1"/>
        <v>1.1397507596439169</v>
      </c>
      <c r="V12" s="48">
        <f t="shared" si="2"/>
        <v>0.55489768802010209</v>
      </c>
      <c r="W12" s="52">
        <v>754.9628408436763</v>
      </c>
      <c r="X12" s="71" t="str">
        <f t="shared" si="8"/>
        <v>Q2 2020</v>
      </c>
      <c r="Y12" s="21">
        <f t="shared" si="3"/>
        <v>3840</v>
      </c>
      <c r="Z12" s="21">
        <f t="shared" si="4"/>
        <v>2160</v>
      </c>
      <c r="AA12" s="57">
        <f t="shared" si="5"/>
        <v>1550681.3056379822</v>
      </c>
      <c r="AB12" s="59">
        <f t="shared" si="6"/>
        <v>1.7777777777777777</v>
      </c>
      <c r="AC12" s="61">
        <f t="shared" si="7"/>
        <v>1905</v>
      </c>
    </row>
    <row r="13" spans="4:29" hidden="1">
      <c r="D13" s="12">
        <v>7</v>
      </c>
      <c r="E13" s="36" t="s">
        <v>29</v>
      </c>
      <c r="F13" s="16" t="s">
        <v>7</v>
      </c>
      <c r="G13" s="14" t="s">
        <v>40</v>
      </c>
      <c r="H13" s="13" t="s">
        <v>5</v>
      </c>
      <c r="I13" s="13" t="s">
        <v>31</v>
      </c>
      <c r="J13" s="13" t="s">
        <v>32</v>
      </c>
      <c r="K13" s="13" t="s">
        <v>33</v>
      </c>
      <c r="L13" s="14">
        <v>31.5</v>
      </c>
      <c r="M13" s="14" t="s">
        <v>34</v>
      </c>
      <c r="N13" s="31">
        <v>1000000</v>
      </c>
      <c r="O13" s="14" t="s">
        <v>1</v>
      </c>
      <c r="P13" s="14" t="s">
        <v>35</v>
      </c>
      <c r="Q13" s="31">
        <v>576</v>
      </c>
      <c r="R13" s="31">
        <v>576</v>
      </c>
      <c r="S13" s="45">
        <v>15</v>
      </c>
      <c r="T13" s="64">
        <f t="shared" si="0"/>
        <v>472.5</v>
      </c>
      <c r="U13" s="64">
        <f t="shared" si="1"/>
        <v>4.1031027347181004</v>
      </c>
      <c r="V13" s="48">
        <f t="shared" si="2"/>
        <v>9.8396501457725929</v>
      </c>
      <c r="W13" s="52">
        <v>655.97667638483961</v>
      </c>
      <c r="X13" s="71" t="str">
        <f t="shared" si="8"/>
        <v>Q3 2020</v>
      </c>
      <c r="Y13" s="21">
        <f t="shared" si="3"/>
        <v>6016</v>
      </c>
      <c r="Z13" s="21">
        <f t="shared" si="4"/>
        <v>3384</v>
      </c>
      <c r="AA13" s="57">
        <f t="shared" si="5"/>
        <v>273540.18231454003</v>
      </c>
      <c r="AB13" s="59">
        <f t="shared" si="6"/>
        <v>1.7777777777777777</v>
      </c>
      <c r="AC13" s="61">
        <f t="shared" si="7"/>
        <v>800.09999999999991</v>
      </c>
    </row>
    <row r="14" spans="4:29" hidden="1">
      <c r="D14" s="12">
        <v>8</v>
      </c>
      <c r="E14" s="36" t="s">
        <v>29</v>
      </c>
      <c r="F14" s="16" t="s">
        <v>7</v>
      </c>
      <c r="G14" s="14" t="s">
        <v>40</v>
      </c>
      <c r="H14" s="13" t="s">
        <v>5</v>
      </c>
      <c r="I14" s="13" t="s">
        <v>41</v>
      </c>
      <c r="J14" s="13" t="s">
        <v>42</v>
      </c>
      <c r="K14" s="13" t="s">
        <v>43</v>
      </c>
      <c r="L14" s="14">
        <v>31.5</v>
      </c>
      <c r="M14" s="14" t="s">
        <v>15</v>
      </c>
      <c r="N14" s="31">
        <v>1000000</v>
      </c>
      <c r="O14" s="14" t="s">
        <v>1</v>
      </c>
      <c r="P14" s="14" t="s">
        <v>35</v>
      </c>
      <c r="Q14" s="31">
        <v>5000</v>
      </c>
      <c r="R14" s="31">
        <v>1152</v>
      </c>
      <c r="S14" s="45">
        <v>10</v>
      </c>
      <c r="T14" s="64">
        <f t="shared" si="0"/>
        <v>315</v>
      </c>
      <c r="U14" s="64">
        <f t="shared" si="1"/>
        <v>2.7354018231454003</v>
      </c>
      <c r="V14" s="48">
        <f t="shared" si="2"/>
        <v>3.6</v>
      </c>
      <c r="W14" s="52">
        <v>360</v>
      </c>
      <c r="X14" s="71" t="str">
        <f t="shared" si="8"/>
        <v>Q3 2020</v>
      </c>
      <c r="Y14" s="21">
        <f t="shared" si="3"/>
        <v>3840</v>
      </c>
      <c r="Z14" s="21">
        <f t="shared" si="4"/>
        <v>2160</v>
      </c>
      <c r="AA14" s="57">
        <f t="shared" si="5"/>
        <v>273540.18231454003</v>
      </c>
      <c r="AB14" s="59">
        <f t="shared" si="6"/>
        <v>1.7777777777777777</v>
      </c>
      <c r="AC14" s="61">
        <f t="shared" si="7"/>
        <v>800.09999999999991</v>
      </c>
    </row>
    <row r="15" spans="4:29" hidden="1">
      <c r="D15" s="12">
        <v>9</v>
      </c>
      <c r="E15" s="36" t="s">
        <v>29</v>
      </c>
      <c r="F15" s="16" t="s">
        <v>7</v>
      </c>
      <c r="G15" s="14" t="s">
        <v>40</v>
      </c>
      <c r="H15" s="13" t="s">
        <v>5</v>
      </c>
      <c r="I15" s="13" t="s">
        <v>41</v>
      </c>
      <c r="J15" s="13" t="s">
        <v>44</v>
      </c>
      <c r="K15" s="13" t="s">
        <v>43</v>
      </c>
      <c r="L15" s="14">
        <v>31.5</v>
      </c>
      <c r="M15" s="14" t="s">
        <v>15</v>
      </c>
      <c r="N15" s="31">
        <v>1000000</v>
      </c>
      <c r="O15" s="14" t="s">
        <v>1</v>
      </c>
      <c r="P15" s="14" t="s">
        <v>35</v>
      </c>
      <c r="Q15" s="31">
        <v>4608</v>
      </c>
      <c r="R15" s="31">
        <v>576</v>
      </c>
      <c r="S15" s="45">
        <v>20</v>
      </c>
      <c r="T15" s="64">
        <f t="shared" si="0"/>
        <v>630</v>
      </c>
      <c r="U15" s="64">
        <f t="shared" si="1"/>
        <v>5.4708036462908005</v>
      </c>
      <c r="V15" s="48">
        <f t="shared" si="2"/>
        <v>7.2</v>
      </c>
      <c r="W15" s="52">
        <v>360</v>
      </c>
      <c r="X15" s="71" t="str">
        <f t="shared" si="8"/>
        <v>Q3 2020</v>
      </c>
      <c r="Y15" s="21">
        <f t="shared" si="3"/>
        <v>3840</v>
      </c>
      <c r="Z15" s="21">
        <f t="shared" si="4"/>
        <v>2160</v>
      </c>
      <c r="AA15" s="57">
        <f t="shared" si="5"/>
        <v>273540.18231454003</v>
      </c>
      <c r="AB15" s="59">
        <f t="shared" si="6"/>
        <v>1.7777777777777777</v>
      </c>
      <c r="AC15" s="61">
        <f t="shared" si="7"/>
        <v>800.09999999999991</v>
      </c>
    </row>
    <row r="16" spans="4:29" hidden="1">
      <c r="D16" s="12">
        <v>10</v>
      </c>
      <c r="E16" s="36" t="s">
        <v>29</v>
      </c>
      <c r="F16" s="16" t="s">
        <v>7</v>
      </c>
      <c r="G16" s="14" t="s">
        <v>40</v>
      </c>
      <c r="H16" s="13" t="s">
        <v>90</v>
      </c>
      <c r="I16" s="13" t="s">
        <v>45</v>
      </c>
      <c r="J16" s="13" t="s">
        <v>46</v>
      </c>
      <c r="K16" s="13" t="s">
        <v>43</v>
      </c>
      <c r="L16" s="14">
        <v>17.3</v>
      </c>
      <c r="M16" s="14" t="s">
        <v>15</v>
      </c>
      <c r="N16" s="31">
        <v>1000000</v>
      </c>
      <c r="O16" s="14" t="s">
        <v>2</v>
      </c>
      <c r="P16" s="14" t="s">
        <v>47</v>
      </c>
      <c r="Q16" s="31">
        <v>10000</v>
      </c>
      <c r="R16" s="31">
        <v>240</v>
      </c>
      <c r="S16" s="45">
        <v>3</v>
      </c>
      <c r="T16" s="64">
        <f t="shared" si="0"/>
        <v>51.900000000000006</v>
      </c>
      <c r="U16" s="64">
        <f t="shared" si="1"/>
        <v>0.24752181758100888</v>
      </c>
      <c r="V16" s="48">
        <f t="shared" si="2"/>
        <v>0.82499999999999996</v>
      </c>
      <c r="W16" s="52">
        <v>275</v>
      </c>
      <c r="X16" s="71" t="str">
        <f t="shared" si="8"/>
        <v>Q3 2020</v>
      </c>
      <c r="Y16" s="21">
        <f t="shared" si="3"/>
        <v>3840</v>
      </c>
      <c r="Z16" s="21">
        <f t="shared" si="4"/>
        <v>2160</v>
      </c>
      <c r="AA16" s="57">
        <f t="shared" si="5"/>
        <v>82507.272527002962</v>
      </c>
      <c r="AB16" s="59">
        <f t="shared" si="6"/>
        <v>1.7777777777777777</v>
      </c>
      <c r="AC16" s="61">
        <f t="shared" si="7"/>
        <v>439.42</v>
      </c>
    </row>
    <row r="17" spans="4:29" hidden="1">
      <c r="D17" s="12">
        <v>11</v>
      </c>
      <c r="E17" s="36" t="s">
        <v>29</v>
      </c>
      <c r="F17" s="16" t="s">
        <v>7</v>
      </c>
      <c r="G17" s="14" t="s">
        <v>40</v>
      </c>
      <c r="H17" s="13" t="s">
        <v>6</v>
      </c>
      <c r="I17" s="13" t="s">
        <v>48</v>
      </c>
      <c r="J17" s="13" t="s">
        <v>91</v>
      </c>
      <c r="K17" s="13" t="s">
        <v>123</v>
      </c>
      <c r="L17" s="14">
        <v>65</v>
      </c>
      <c r="M17" s="14" t="s">
        <v>15</v>
      </c>
      <c r="N17" s="31">
        <v>400000</v>
      </c>
      <c r="O17" s="14" t="s">
        <v>1</v>
      </c>
      <c r="P17" s="14" t="s">
        <v>35</v>
      </c>
      <c r="Q17" s="31">
        <v>9504</v>
      </c>
      <c r="R17" s="31">
        <v>792</v>
      </c>
      <c r="S17" s="45">
        <v>0.21</v>
      </c>
      <c r="T17" s="64">
        <f t="shared" si="0"/>
        <v>13.65</v>
      </c>
      <c r="U17" s="64">
        <f t="shared" si="1"/>
        <v>0.24459413127596438</v>
      </c>
      <c r="V17" s="48">
        <f t="shared" si="2"/>
        <v>0.11708827537693631</v>
      </c>
      <c r="W17" s="52">
        <v>557.56321608064911</v>
      </c>
      <c r="X17" s="71" t="str">
        <f t="shared" si="8"/>
        <v>Q3 2020</v>
      </c>
      <c r="Y17" s="21">
        <f t="shared" si="3"/>
        <v>3840</v>
      </c>
      <c r="Z17" s="21">
        <f t="shared" si="4"/>
        <v>2160</v>
      </c>
      <c r="AA17" s="57">
        <f t="shared" si="5"/>
        <v>1164733.9584569733</v>
      </c>
      <c r="AB17" s="59">
        <f t="shared" si="6"/>
        <v>1.7777777777777777</v>
      </c>
      <c r="AC17" s="61">
        <f t="shared" si="7"/>
        <v>1651</v>
      </c>
    </row>
    <row r="18" spans="4:29" hidden="1">
      <c r="D18" s="12">
        <v>12</v>
      </c>
      <c r="E18" s="36" t="s">
        <v>29</v>
      </c>
      <c r="F18" s="16" t="s">
        <v>7</v>
      </c>
      <c r="G18" s="14" t="s">
        <v>40</v>
      </c>
      <c r="H18" s="13" t="s">
        <v>6</v>
      </c>
      <c r="I18" s="13" t="s">
        <v>48</v>
      </c>
      <c r="J18" s="13" t="s">
        <v>49</v>
      </c>
      <c r="K18" s="13" t="s">
        <v>123</v>
      </c>
      <c r="L18" s="14">
        <v>75</v>
      </c>
      <c r="M18" s="14" t="s">
        <v>15</v>
      </c>
      <c r="N18" s="31">
        <v>400000</v>
      </c>
      <c r="O18" s="14" t="s">
        <v>1</v>
      </c>
      <c r="P18" s="14" t="s">
        <v>35</v>
      </c>
      <c r="Q18" s="31">
        <v>15360</v>
      </c>
      <c r="R18" s="31">
        <v>1280</v>
      </c>
      <c r="S18" s="45">
        <v>0.105</v>
      </c>
      <c r="T18" s="64">
        <f t="shared" si="0"/>
        <v>7.875</v>
      </c>
      <c r="U18" s="64">
        <f t="shared" si="1"/>
        <v>0.16282153709198813</v>
      </c>
      <c r="V18" s="48">
        <f t="shared" si="2"/>
        <v>7.9271098288586E-2</v>
      </c>
      <c r="W18" s="52">
        <v>754.9628408436763</v>
      </c>
      <c r="X18" s="71" t="str">
        <f t="shared" si="8"/>
        <v>Q3 2020</v>
      </c>
      <c r="Y18" s="21">
        <f t="shared" si="3"/>
        <v>3840</v>
      </c>
      <c r="Z18" s="21">
        <f t="shared" si="4"/>
        <v>2160</v>
      </c>
      <c r="AA18" s="57">
        <f t="shared" si="5"/>
        <v>1550681.3056379822</v>
      </c>
      <c r="AB18" s="59">
        <f t="shared" si="6"/>
        <v>1.7777777777777777</v>
      </c>
      <c r="AC18" s="61">
        <f t="shared" si="7"/>
        <v>1905</v>
      </c>
    </row>
    <row r="19" spans="4:29" hidden="1">
      <c r="D19" s="12">
        <v>13</v>
      </c>
      <c r="E19" s="36" t="s">
        <v>29</v>
      </c>
      <c r="F19" s="16" t="s">
        <v>7</v>
      </c>
      <c r="G19" s="14" t="s">
        <v>40</v>
      </c>
      <c r="H19" s="13" t="s">
        <v>6</v>
      </c>
      <c r="I19" s="13" t="s">
        <v>36</v>
      </c>
      <c r="J19" s="13" t="s">
        <v>37</v>
      </c>
      <c r="K19" s="13" t="s">
        <v>137</v>
      </c>
      <c r="L19" s="14">
        <v>65</v>
      </c>
      <c r="M19" s="14" t="s">
        <v>15</v>
      </c>
      <c r="N19" s="31">
        <v>1000000</v>
      </c>
      <c r="O19" s="14" t="s">
        <v>1</v>
      </c>
      <c r="P19" s="14" t="s">
        <v>35</v>
      </c>
      <c r="Q19" s="31">
        <v>2560</v>
      </c>
      <c r="R19" s="31">
        <v>160</v>
      </c>
      <c r="S19" s="45">
        <v>60.164999999999999</v>
      </c>
      <c r="T19" s="64">
        <f t="shared" si="0"/>
        <v>3910.7249999999999</v>
      </c>
      <c r="U19" s="64">
        <f t="shared" si="1"/>
        <v>70.076218610563799</v>
      </c>
      <c r="V19" s="48">
        <f t="shared" si="2"/>
        <v>33.545790895492253</v>
      </c>
      <c r="W19" s="52">
        <v>557.56321608064911</v>
      </c>
      <c r="X19" s="71" t="str">
        <f t="shared" si="8"/>
        <v>Q3 2020</v>
      </c>
      <c r="Y19" s="21">
        <f t="shared" si="3"/>
        <v>3840</v>
      </c>
      <c r="Z19" s="21">
        <f t="shared" si="4"/>
        <v>2160</v>
      </c>
      <c r="AA19" s="57">
        <f t="shared" si="5"/>
        <v>1164733.9584569733</v>
      </c>
      <c r="AB19" s="59">
        <f t="shared" si="6"/>
        <v>1.7777777777777777</v>
      </c>
      <c r="AC19" s="61">
        <f t="shared" si="7"/>
        <v>1651</v>
      </c>
    </row>
    <row r="20" spans="4:29" hidden="1">
      <c r="D20" s="12">
        <v>14</v>
      </c>
      <c r="E20" s="36" t="s">
        <v>29</v>
      </c>
      <c r="F20" s="16" t="s">
        <v>7</v>
      </c>
      <c r="G20" s="14" t="s">
        <v>40</v>
      </c>
      <c r="H20" s="13" t="s">
        <v>6</v>
      </c>
      <c r="I20" s="13" t="s">
        <v>36</v>
      </c>
      <c r="J20" s="13" t="s">
        <v>38</v>
      </c>
      <c r="K20" s="13" t="s">
        <v>137</v>
      </c>
      <c r="L20" s="14">
        <v>75</v>
      </c>
      <c r="M20" s="14" t="s">
        <v>15</v>
      </c>
      <c r="N20" s="31">
        <v>1000000</v>
      </c>
      <c r="O20" s="14" t="s">
        <v>1</v>
      </c>
      <c r="P20" s="14" t="s">
        <v>35</v>
      </c>
      <c r="Q20" s="31">
        <v>3840</v>
      </c>
      <c r="R20" s="31">
        <v>240</v>
      </c>
      <c r="S20" s="45">
        <v>5.25</v>
      </c>
      <c r="T20" s="64">
        <f t="shared" si="0"/>
        <v>393.75</v>
      </c>
      <c r="U20" s="64">
        <f t="shared" si="1"/>
        <v>8.1410768545994063</v>
      </c>
      <c r="V20" s="48">
        <f t="shared" si="2"/>
        <v>3.9635549144293005</v>
      </c>
      <c r="W20" s="52">
        <v>754.9628408436763</v>
      </c>
      <c r="X20" s="71" t="str">
        <f t="shared" si="8"/>
        <v>Q3 2020</v>
      </c>
      <c r="Y20" s="21">
        <f t="shared" si="3"/>
        <v>3840</v>
      </c>
      <c r="Z20" s="21">
        <f t="shared" si="4"/>
        <v>2160</v>
      </c>
      <c r="AA20" s="57">
        <f t="shared" si="5"/>
        <v>1550681.3056379822</v>
      </c>
      <c r="AB20" s="59">
        <f t="shared" si="6"/>
        <v>1.7777777777777777</v>
      </c>
      <c r="AC20" s="61">
        <f t="shared" si="7"/>
        <v>1905</v>
      </c>
    </row>
    <row r="21" spans="4:29" hidden="1">
      <c r="D21" s="12">
        <v>15</v>
      </c>
      <c r="E21" s="36" t="s">
        <v>29</v>
      </c>
      <c r="F21" s="16" t="s">
        <v>7</v>
      </c>
      <c r="G21" s="14" t="s">
        <v>40</v>
      </c>
      <c r="H21" s="13" t="s">
        <v>6</v>
      </c>
      <c r="I21" s="13" t="s">
        <v>36</v>
      </c>
      <c r="J21" s="13" t="s">
        <v>50</v>
      </c>
      <c r="K21" s="13" t="s">
        <v>123</v>
      </c>
      <c r="L21" s="14">
        <v>55</v>
      </c>
      <c r="M21" s="14" t="s">
        <v>15</v>
      </c>
      <c r="N21" s="31">
        <v>1000000</v>
      </c>
      <c r="O21" s="14" t="s">
        <v>1</v>
      </c>
      <c r="P21" s="14" t="s">
        <v>35</v>
      </c>
      <c r="Q21" s="31">
        <v>2048</v>
      </c>
      <c r="R21" s="31">
        <v>128</v>
      </c>
      <c r="S21" s="45">
        <v>14.49</v>
      </c>
      <c r="T21" s="64">
        <f t="shared" si="0"/>
        <v>796.95</v>
      </c>
      <c r="U21" s="64">
        <f t="shared" si="1"/>
        <v>12.083529006053412</v>
      </c>
      <c r="V21" s="48">
        <f t="shared" si="2"/>
        <v>6.1912880195993489</v>
      </c>
      <c r="W21" s="52">
        <v>427.28005656310211</v>
      </c>
      <c r="X21" s="71" t="str">
        <f t="shared" si="8"/>
        <v>Q3 2020</v>
      </c>
      <c r="Y21" s="21">
        <f t="shared" si="3"/>
        <v>3840</v>
      </c>
      <c r="Z21" s="21">
        <f t="shared" si="4"/>
        <v>2160</v>
      </c>
      <c r="AA21" s="57">
        <f t="shared" si="5"/>
        <v>833921.94658753707</v>
      </c>
      <c r="AB21" s="59">
        <f t="shared" si="6"/>
        <v>1.7777777777777777</v>
      </c>
      <c r="AC21" s="61">
        <f t="shared" si="7"/>
        <v>1397</v>
      </c>
    </row>
    <row r="22" spans="4:29" hidden="1">
      <c r="D22" s="12">
        <v>16</v>
      </c>
      <c r="E22" s="36" t="s">
        <v>29</v>
      </c>
      <c r="F22" s="16" t="s">
        <v>7</v>
      </c>
      <c r="G22" s="14" t="s">
        <v>51</v>
      </c>
      <c r="H22" s="13" t="s">
        <v>5</v>
      </c>
      <c r="I22" s="13" t="s">
        <v>31</v>
      </c>
      <c r="J22" s="13" t="s">
        <v>32</v>
      </c>
      <c r="K22" s="13" t="s">
        <v>33</v>
      </c>
      <c r="L22" s="14">
        <v>31.5</v>
      </c>
      <c r="M22" s="14" t="s">
        <v>34</v>
      </c>
      <c r="N22" s="31">
        <v>1000000</v>
      </c>
      <c r="O22" s="14" t="s">
        <v>1</v>
      </c>
      <c r="P22" s="14" t="s">
        <v>35</v>
      </c>
      <c r="Q22" s="31">
        <v>576</v>
      </c>
      <c r="R22" s="31">
        <v>576</v>
      </c>
      <c r="S22" s="45">
        <v>20</v>
      </c>
      <c r="T22" s="64">
        <f t="shared" si="0"/>
        <v>630</v>
      </c>
      <c r="U22" s="64">
        <f t="shared" si="1"/>
        <v>5.4708036462908005</v>
      </c>
      <c r="V22" s="48">
        <f t="shared" si="2"/>
        <v>13.119533527696792</v>
      </c>
      <c r="W22" s="52">
        <v>655.97667638483961</v>
      </c>
      <c r="X22" s="71" t="str">
        <f t="shared" si="8"/>
        <v>Q4 2020</v>
      </c>
      <c r="Y22" s="21">
        <f t="shared" si="3"/>
        <v>6016</v>
      </c>
      <c r="Z22" s="21">
        <f t="shared" si="4"/>
        <v>3384</v>
      </c>
      <c r="AA22" s="57">
        <f t="shared" si="5"/>
        <v>273540.18231454003</v>
      </c>
      <c r="AB22" s="59">
        <f t="shared" si="6"/>
        <v>1.7777777777777777</v>
      </c>
      <c r="AC22" s="61">
        <f t="shared" si="7"/>
        <v>800.09999999999991</v>
      </c>
    </row>
    <row r="23" spans="4:29" hidden="1">
      <c r="D23" s="12">
        <v>17</v>
      </c>
      <c r="E23" s="36" t="s">
        <v>29</v>
      </c>
      <c r="F23" s="16" t="s">
        <v>7</v>
      </c>
      <c r="G23" s="14" t="s">
        <v>51</v>
      </c>
      <c r="H23" s="13" t="s">
        <v>5</v>
      </c>
      <c r="I23" s="13" t="s">
        <v>41</v>
      </c>
      <c r="J23" s="13" t="s">
        <v>42</v>
      </c>
      <c r="K23" s="13" t="s">
        <v>43</v>
      </c>
      <c r="L23" s="14">
        <v>31.5</v>
      </c>
      <c r="M23" s="14" t="s">
        <v>15</v>
      </c>
      <c r="N23" s="31">
        <v>1000000</v>
      </c>
      <c r="O23" s="14" t="s">
        <v>1</v>
      </c>
      <c r="P23" s="14" t="s">
        <v>35</v>
      </c>
      <c r="Q23" s="31">
        <v>5000</v>
      </c>
      <c r="R23" s="31">
        <v>1152</v>
      </c>
      <c r="S23" s="45">
        <v>30</v>
      </c>
      <c r="T23" s="64">
        <f t="shared" si="0"/>
        <v>945</v>
      </c>
      <c r="U23" s="64">
        <f t="shared" si="1"/>
        <v>8.2062054694362008</v>
      </c>
      <c r="V23" s="48">
        <f t="shared" si="2"/>
        <v>10.8</v>
      </c>
      <c r="W23" s="52">
        <v>360</v>
      </c>
      <c r="X23" s="71" t="str">
        <f t="shared" si="8"/>
        <v>Q4 2020</v>
      </c>
      <c r="Y23" s="21">
        <f t="shared" si="3"/>
        <v>3840</v>
      </c>
      <c r="Z23" s="21">
        <f t="shared" si="4"/>
        <v>2160</v>
      </c>
      <c r="AA23" s="57">
        <f t="shared" si="5"/>
        <v>273540.18231454003</v>
      </c>
      <c r="AB23" s="59">
        <f t="shared" si="6"/>
        <v>1.7777777777777777</v>
      </c>
      <c r="AC23" s="61">
        <f t="shared" si="7"/>
        <v>800.09999999999991</v>
      </c>
    </row>
    <row r="24" spans="4:29" hidden="1">
      <c r="D24" s="12">
        <v>18</v>
      </c>
      <c r="E24" s="36" t="s">
        <v>29</v>
      </c>
      <c r="F24" s="16" t="s">
        <v>7</v>
      </c>
      <c r="G24" s="14" t="s">
        <v>51</v>
      </c>
      <c r="H24" s="13" t="s">
        <v>5</v>
      </c>
      <c r="I24" s="13" t="s">
        <v>41</v>
      </c>
      <c r="J24" s="13" t="s">
        <v>44</v>
      </c>
      <c r="K24" s="13" t="s">
        <v>43</v>
      </c>
      <c r="L24" s="14">
        <v>31.5</v>
      </c>
      <c r="M24" s="14" t="s">
        <v>15</v>
      </c>
      <c r="N24" s="31">
        <v>1000000</v>
      </c>
      <c r="O24" s="14" t="s">
        <v>1</v>
      </c>
      <c r="P24" s="14" t="s">
        <v>35</v>
      </c>
      <c r="Q24" s="31">
        <v>4608</v>
      </c>
      <c r="R24" s="31">
        <v>576</v>
      </c>
      <c r="S24" s="45">
        <v>30</v>
      </c>
      <c r="T24" s="64">
        <f t="shared" si="0"/>
        <v>945</v>
      </c>
      <c r="U24" s="64">
        <f t="shared" si="1"/>
        <v>8.2062054694362008</v>
      </c>
      <c r="V24" s="48">
        <f t="shared" si="2"/>
        <v>10.8</v>
      </c>
      <c r="W24" s="52">
        <v>360</v>
      </c>
      <c r="X24" s="71" t="str">
        <f t="shared" si="8"/>
        <v>Q4 2020</v>
      </c>
      <c r="Y24" s="21">
        <f t="shared" si="3"/>
        <v>3840</v>
      </c>
      <c r="Z24" s="21">
        <f t="shared" si="4"/>
        <v>2160</v>
      </c>
      <c r="AA24" s="57">
        <f t="shared" si="5"/>
        <v>273540.18231454003</v>
      </c>
      <c r="AB24" s="59">
        <f t="shared" si="6"/>
        <v>1.7777777777777777</v>
      </c>
      <c r="AC24" s="61">
        <f t="shared" si="7"/>
        <v>800.09999999999991</v>
      </c>
    </row>
    <row r="25" spans="4:29" hidden="1">
      <c r="D25" s="12">
        <v>19</v>
      </c>
      <c r="E25" s="36" t="s">
        <v>29</v>
      </c>
      <c r="F25" s="16" t="s">
        <v>7</v>
      </c>
      <c r="G25" s="14" t="s">
        <v>51</v>
      </c>
      <c r="H25" s="13" t="s">
        <v>90</v>
      </c>
      <c r="I25" s="13" t="s">
        <v>45</v>
      </c>
      <c r="J25" s="13" t="s">
        <v>46</v>
      </c>
      <c r="K25" s="13" t="s">
        <v>43</v>
      </c>
      <c r="L25" s="14">
        <v>17.3</v>
      </c>
      <c r="M25" s="14" t="s">
        <v>15</v>
      </c>
      <c r="N25" s="31">
        <v>1000000</v>
      </c>
      <c r="O25" s="14" t="s">
        <v>2</v>
      </c>
      <c r="P25" s="14" t="s">
        <v>47</v>
      </c>
      <c r="Q25" s="31">
        <v>10000</v>
      </c>
      <c r="R25" s="31">
        <v>240</v>
      </c>
      <c r="S25" s="45">
        <v>5</v>
      </c>
      <c r="T25" s="64">
        <f t="shared" si="0"/>
        <v>86.5</v>
      </c>
      <c r="U25" s="64">
        <f t="shared" si="1"/>
        <v>0.41253636263501481</v>
      </c>
      <c r="V25" s="48">
        <f t="shared" si="2"/>
        <v>1.36</v>
      </c>
      <c r="W25" s="52">
        <v>272</v>
      </c>
      <c r="X25" s="71" t="str">
        <f t="shared" si="8"/>
        <v>Q4 2020</v>
      </c>
      <c r="Y25" s="21">
        <f t="shared" si="3"/>
        <v>3840</v>
      </c>
      <c r="Z25" s="21">
        <f t="shared" si="4"/>
        <v>2160</v>
      </c>
      <c r="AA25" s="57">
        <f t="shared" si="5"/>
        <v>82507.272527002962</v>
      </c>
      <c r="AB25" s="59">
        <f t="shared" si="6"/>
        <v>1.7777777777777777</v>
      </c>
      <c r="AC25" s="61">
        <f t="shared" si="7"/>
        <v>439.42</v>
      </c>
    </row>
    <row r="26" spans="4:29" hidden="1">
      <c r="D26" s="12">
        <v>20</v>
      </c>
      <c r="E26" s="36" t="s">
        <v>29</v>
      </c>
      <c r="F26" s="16" t="s">
        <v>7</v>
      </c>
      <c r="G26" s="14" t="s">
        <v>51</v>
      </c>
      <c r="H26" s="13" t="s">
        <v>6</v>
      </c>
      <c r="I26" s="13" t="s">
        <v>48</v>
      </c>
      <c r="J26" s="13" t="s">
        <v>49</v>
      </c>
      <c r="K26" s="13" t="s">
        <v>123</v>
      </c>
      <c r="L26" s="14">
        <v>75</v>
      </c>
      <c r="M26" s="14" t="s">
        <v>15</v>
      </c>
      <c r="N26" s="31">
        <v>400000</v>
      </c>
      <c r="O26" s="14" t="s">
        <v>1</v>
      </c>
      <c r="P26" s="14" t="s">
        <v>35</v>
      </c>
      <c r="Q26" s="31">
        <v>15360</v>
      </c>
      <c r="R26" s="31">
        <v>1280</v>
      </c>
      <c r="S26" s="45">
        <v>0.315</v>
      </c>
      <c r="T26" s="64">
        <f t="shared" si="0"/>
        <v>23.625</v>
      </c>
      <c r="U26" s="64">
        <f t="shared" si="1"/>
        <v>0.48846461127596441</v>
      </c>
      <c r="V26" s="48">
        <f t="shared" si="2"/>
        <v>0.23781329486575803</v>
      </c>
      <c r="W26" s="52">
        <v>754.9628408436763</v>
      </c>
      <c r="X26" s="71" t="str">
        <f t="shared" si="8"/>
        <v>Q4 2020</v>
      </c>
      <c r="Y26" s="21">
        <f t="shared" si="3"/>
        <v>3840</v>
      </c>
      <c r="Z26" s="21">
        <f t="shared" si="4"/>
        <v>2160</v>
      </c>
      <c r="AA26" s="57">
        <f t="shared" si="5"/>
        <v>1550681.3056379822</v>
      </c>
      <c r="AB26" s="59">
        <f t="shared" si="6"/>
        <v>1.7777777777777777</v>
      </c>
      <c r="AC26" s="61">
        <f t="shared" si="7"/>
        <v>1905</v>
      </c>
    </row>
    <row r="27" spans="4:29" hidden="1">
      <c r="D27" s="12">
        <v>21</v>
      </c>
      <c r="E27" s="36" t="s">
        <v>29</v>
      </c>
      <c r="F27" s="16" t="s">
        <v>7</v>
      </c>
      <c r="G27" s="14" t="s">
        <v>51</v>
      </c>
      <c r="H27" s="13" t="s">
        <v>6</v>
      </c>
      <c r="I27" s="13" t="s">
        <v>48</v>
      </c>
      <c r="J27" s="13"/>
      <c r="K27" s="13" t="s">
        <v>123</v>
      </c>
      <c r="L27" s="14">
        <v>85</v>
      </c>
      <c r="M27" s="14" t="s">
        <v>52</v>
      </c>
      <c r="N27" s="31">
        <v>400000</v>
      </c>
      <c r="O27" s="14" t="s">
        <v>1</v>
      </c>
      <c r="P27" s="14" t="s">
        <v>35</v>
      </c>
      <c r="Q27" s="31">
        <v>21060</v>
      </c>
      <c r="R27" s="31">
        <v>2340</v>
      </c>
      <c r="S27" s="45">
        <v>0.21</v>
      </c>
      <c r="T27" s="64">
        <f t="shared" si="0"/>
        <v>17.849999999999998</v>
      </c>
      <c r="U27" s="64">
        <f t="shared" si="1"/>
        <v>0.41827043750741832</v>
      </c>
      <c r="V27" s="48">
        <f t="shared" si="2"/>
        <v>0.33410018208404813</v>
      </c>
      <c r="W27" s="52">
        <v>1590.9532480192768</v>
      </c>
      <c r="X27" s="71" t="str">
        <f t="shared" si="8"/>
        <v>Q4 2020</v>
      </c>
      <c r="Y27" s="21">
        <f t="shared" si="3"/>
        <v>7680</v>
      </c>
      <c r="Z27" s="21">
        <f t="shared" si="4"/>
        <v>4320</v>
      </c>
      <c r="AA27" s="57">
        <f t="shared" si="5"/>
        <v>1991763.9881305636</v>
      </c>
      <c r="AB27" s="59">
        <f t="shared" si="6"/>
        <v>1.7777777777777777</v>
      </c>
      <c r="AC27" s="61">
        <f t="shared" si="7"/>
        <v>2159</v>
      </c>
    </row>
    <row r="28" spans="4:29" hidden="1">
      <c r="D28" s="12">
        <v>22</v>
      </c>
      <c r="E28" s="36" t="s">
        <v>29</v>
      </c>
      <c r="F28" s="16" t="s">
        <v>7</v>
      </c>
      <c r="G28" s="14" t="s">
        <v>51</v>
      </c>
      <c r="H28" s="13" t="s">
        <v>6</v>
      </c>
      <c r="I28" s="13" t="s">
        <v>53</v>
      </c>
      <c r="J28" s="13" t="s">
        <v>124</v>
      </c>
      <c r="K28" s="13" t="s">
        <v>123</v>
      </c>
      <c r="L28" s="14">
        <v>50</v>
      </c>
      <c r="M28" s="14" t="s">
        <v>15</v>
      </c>
      <c r="N28" s="31">
        <v>1000000</v>
      </c>
      <c r="O28" s="14" t="s">
        <v>2</v>
      </c>
      <c r="P28" s="14" t="s">
        <v>35</v>
      </c>
      <c r="Q28" s="31">
        <v>5376</v>
      </c>
      <c r="R28" s="31">
        <v>448</v>
      </c>
      <c r="S28" s="45">
        <v>0.51100000000000001</v>
      </c>
      <c r="T28" s="64">
        <f t="shared" si="0"/>
        <v>25.55</v>
      </c>
      <c r="U28" s="64">
        <f t="shared" si="1"/>
        <v>0.3521769543026706</v>
      </c>
      <c r="V28" s="48">
        <f t="shared" si="2"/>
        <v>0.1984910080943138</v>
      </c>
      <c r="W28" s="52">
        <v>388.43641505736554</v>
      </c>
      <c r="X28" s="71" t="str">
        <f t="shared" si="8"/>
        <v>Q4 2020</v>
      </c>
      <c r="Y28" s="21">
        <f t="shared" si="3"/>
        <v>3840</v>
      </c>
      <c r="Z28" s="21">
        <f t="shared" si="4"/>
        <v>2160</v>
      </c>
      <c r="AA28" s="57">
        <f t="shared" si="5"/>
        <v>689191.69139465876</v>
      </c>
      <c r="AB28" s="59">
        <f t="shared" si="6"/>
        <v>1.7777777777777777</v>
      </c>
      <c r="AC28" s="61">
        <f t="shared" si="7"/>
        <v>1270</v>
      </c>
    </row>
    <row r="29" spans="4:29" hidden="1">
      <c r="D29" s="12">
        <v>23</v>
      </c>
      <c r="E29" s="36" t="s">
        <v>29</v>
      </c>
      <c r="F29" s="16" t="s">
        <v>7</v>
      </c>
      <c r="G29" s="14" t="s">
        <v>51</v>
      </c>
      <c r="H29" s="13" t="s">
        <v>6</v>
      </c>
      <c r="I29" s="13" t="s">
        <v>53</v>
      </c>
      <c r="J29" s="13" t="s">
        <v>124</v>
      </c>
      <c r="K29" s="13" t="s">
        <v>123</v>
      </c>
      <c r="L29" s="14">
        <v>55</v>
      </c>
      <c r="M29" s="14" t="s">
        <v>15</v>
      </c>
      <c r="N29" s="31">
        <v>1000000</v>
      </c>
      <c r="O29" s="14" t="s">
        <v>2</v>
      </c>
      <c r="P29" s="14" t="s">
        <v>35</v>
      </c>
      <c r="Q29" s="31">
        <v>6912</v>
      </c>
      <c r="R29" s="31">
        <v>576</v>
      </c>
      <c r="S29" s="45">
        <v>8.3130000000000006</v>
      </c>
      <c r="T29" s="64">
        <f t="shared" si="0"/>
        <v>457.21500000000003</v>
      </c>
      <c r="U29" s="64">
        <f t="shared" si="1"/>
        <v>6.932393141982196</v>
      </c>
      <c r="V29" s="48">
        <f t="shared" si="2"/>
        <v>3.5519791102090679</v>
      </c>
      <c r="W29" s="52">
        <v>427.28005656310211</v>
      </c>
      <c r="X29" s="71" t="str">
        <f t="shared" si="8"/>
        <v>Q4 2020</v>
      </c>
      <c r="Y29" s="21">
        <f t="shared" si="3"/>
        <v>3840</v>
      </c>
      <c r="Z29" s="21">
        <f t="shared" si="4"/>
        <v>2160</v>
      </c>
      <c r="AA29" s="57">
        <f t="shared" si="5"/>
        <v>833921.94658753707</v>
      </c>
      <c r="AB29" s="59">
        <f t="shared" si="6"/>
        <v>1.7777777777777777</v>
      </c>
      <c r="AC29" s="61">
        <f t="shared" si="7"/>
        <v>1397</v>
      </c>
    </row>
    <row r="30" spans="4:29" hidden="1">
      <c r="D30" s="12">
        <v>24</v>
      </c>
      <c r="E30" s="36" t="s">
        <v>29</v>
      </c>
      <c r="F30" s="16" t="s">
        <v>7</v>
      </c>
      <c r="G30" s="14" t="s">
        <v>51</v>
      </c>
      <c r="H30" s="13" t="s">
        <v>6</v>
      </c>
      <c r="I30" s="13" t="s">
        <v>53</v>
      </c>
      <c r="J30" s="13" t="s">
        <v>124</v>
      </c>
      <c r="K30" s="13" t="s">
        <v>123</v>
      </c>
      <c r="L30" s="14">
        <v>65</v>
      </c>
      <c r="M30" s="14" t="s">
        <v>15</v>
      </c>
      <c r="N30" s="31">
        <v>1000000</v>
      </c>
      <c r="O30" s="14" t="s">
        <v>2</v>
      </c>
      <c r="P30" s="14" t="s">
        <v>35</v>
      </c>
      <c r="Q30" s="31">
        <v>9504</v>
      </c>
      <c r="R30" s="31">
        <v>792</v>
      </c>
      <c r="S30" s="45">
        <v>14.98</v>
      </c>
      <c r="T30" s="64">
        <f t="shared" si="0"/>
        <v>973.7</v>
      </c>
      <c r="U30" s="64">
        <f t="shared" si="1"/>
        <v>17.447714697685463</v>
      </c>
      <c r="V30" s="48">
        <f t="shared" si="2"/>
        <v>8.352296976888125</v>
      </c>
      <c r="W30" s="52">
        <v>557.56321608064911</v>
      </c>
      <c r="X30" s="71" t="str">
        <f t="shared" si="8"/>
        <v>Q4 2020</v>
      </c>
      <c r="Y30" s="21">
        <f t="shared" si="3"/>
        <v>3840</v>
      </c>
      <c r="Z30" s="21">
        <f t="shared" si="4"/>
        <v>2160</v>
      </c>
      <c r="AA30" s="57">
        <f t="shared" si="5"/>
        <v>1164733.9584569733</v>
      </c>
      <c r="AB30" s="59">
        <f t="shared" si="6"/>
        <v>1.7777777777777777</v>
      </c>
      <c r="AC30" s="61">
        <f t="shared" si="7"/>
        <v>1651</v>
      </c>
    </row>
    <row r="31" spans="4:29" hidden="1">
      <c r="D31" s="12">
        <v>25</v>
      </c>
      <c r="E31" s="36" t="s">
        <v>29</v>
      </c>
      <c r="F31" s="16" t="s">
        <v>7</v>
      </c>
      <c r="G31" s="14" t="s">
        <v>51</v>
      </c>
      <c r="H31" s="13" t="s">
        <v>6</v>
      </c>
      <c r="I31" s="13" t="s">
        <v>53</v>
      </c>
      <c r="J31" s="13" t="s">
        <v>124</v>
      </c>
      <c r="K31" s="13" t="s">
        <v>123</v>
      </c>
      <c r="L31" s="14">
        <v>65</v>
      </c>
      <c r="M31" s="14" t="s">
        <v>52</v>
      </c>
      <c r="N31" s="31">
        <v>1000000</v>
      </c>
      <c r="O31" s="14" t="s">
        <v>2</v>
      </c>
      <c r="P31" s="14" t="s">
        <v>35</v>
      </c>
      <c r="Q31" s="31">
        <v>12096</v>
      </c>
      <c r="R31" s="31">
        <v>1344</v>
      </c>
      <c r="S31" s="45">
        <v>0.68899999999999995</v>
      </c>
      <c r="T31" s="64">
        <f t="shared" si="0"/>
        <v>44.784999999999997</v>
      </c>
      <c r="U31" s="64">
        <f t="shared" si="1"/>
        <v>0.80250169737685462</v>
      </c>
      <c r="V31" s="48">
        <f t="shared" si="2"/>
        <v>0.62794382443706021</v>
      </c>
      <c r="W31" s="52">
        <v>911.38436057628485</v>
      </c>
      <c r="X31" s="71" t="str">
        <f t="shared" si="8"/>
        <v>Q4 2020</v>
      </c>
      <c r="Y31" s="21">
        <f t="shared" si="3"/>
        <v>7680</v>
      </c>
      <c r="Z31" s="21">
        <f t="shared" si="4"/>
        <v>4320</v>
      </c>
      <c r="AA31" s="57">
        <f t="shared" si="5"/>
        <v>1164733.9584569733</v>
      </c>
      <c r="AB31" s="59">
        <f t="shared" si="6"/>
        <v>1.7777777777777777</v>
      </c>
      <c r="AC31" s="61">
        <f t="shared" si="7"/>
        <v>1651</v>
      </c>
    </row>
    <row r="32" spans="4:29" hidden="1">
      <c r="D32" s="12">
        <v>26</v>
      </c>
      <c r="E32" s="36" t="s">
        <v>29</v>
      </c>
      <c r="F32" s="16" t="s">
        <v>7</v>
      </c>
      <c r="G32" s="14" t="s">
        <v>51</v>
      </c>
      <c r="H32" s="13" t="s">
        <v>6</v>
      </c>
      <c r="I32" s="13" t="s">
        <v>53</v>
      </c>
      <c r="J32" s="13" t="s">
        <v>124</v>
      </c>
      <c r="K32" s="13" t="s">
        <v>123</v>
      </c>
      <c r="L32" s="14">
        <v>75</v>
      </c>
      <c r="M32" s="14" t="s">
        <v>15</v>
      </c>
      <c r="N32" s="31">
        <v>1000000</v>
      </c>
      <c r="O32" s="14" t="s">
        <v>2</v>
      </c>
      <c r="P32" s="14" t="s">
        <v>35</v>
      </c>
      <c r="Q32" s="31">
        <v>12000</v>
      </c>
      <c r="R32" s="31">
        <v>1000</v>
      </c>
      <c r="S32" s="45">
        <v>4.1100000000000003</v>
      </c>
      <c r="T32" s="64">
        <f t="shared" si="0"/>
        <v>308.25</v>
      </c>
      <c r="U32" s="64">
        <f t="shared" si="1"/>
        <v>6.3733001661721076</v>
      </c>
      <c r="V32" s="48">
        <f t="shared" si="2"/>
        <v>3.1028972758675097</v>
      </c>
      <c r="W32" s="52">
        <v>754.9628408436763</v>
      </c>
      <c r="X32" s="71" t="str">
        <f t="shared" si="8"/>
        <v>Q4 2020</v>
      </c>
      <c r="Y32" s="21">
        <f t="shared" si="3"/>
        <v>3840</v>
      </c>
      <c r="Z32" s="21">
        <f t="shared" si="4"/>
        <v>2160</v>
      </c>
      <c r="AA32" s="57">
        <f t="shared" si="5"/>
        <v>1550681.3056379822</v>
      </c>
      <c r="AB32" s="59">
        <f t="shared" si="6"/>
        <v>1.7777777777777777</v>
      </c>
      <c r="AC32" s="61">
        <f t="shared" si="7"/>
        <v>1905</v>
      </c>
    </row>
    <row r="33" spans="4:29" hidden="1">
      <c r="D33" s="12">
        <v>27</v>
      </c>
      <c r="E33" s="36" t="s">
        <v>29</v>
      </c>
      <c r="F33" s="16" t="s">
        <v>7</v>
      </c>
      <c r="G33" s="14" t="s">
        <v>51</v>
      </c>
      <c r="H33" s="13" t="s">
        <v>6</v>
      </c>
      <c r="I33" s="13" t="s">
        <v>53</v>
      </c>
      <c r="J33" s="13" t="s">
        <v>124</v>
      </c>
      <c r="K33" s="13" t="s">
        <v>123</v>
      </c>
      <c r="L33" s="14">
        <v>75</v>
      </c>
      <c r="M33" s="14" t="s">
        <v>52</v>
      </c>
      <c r="N33" s="31">
        <v>1000000</v>
      </c>
      <c r="O33" s="14" t="s">
        <v>2</v>
      </c>
      <c r="P33" s="14" t="s">
        <v>35</v>
      </c>
      <c r="Q33" s="31">
        <v>17279.640575999994</v>
      </c>
      <c r="R33" s="31">
        <v>1919.9600639999994</v>
      </c>
      <c r="S33" s="45">
        <v>0.63200000000000001</v>
      </c>
      <c r="T33" s="64">
        <f t="shared" si="0"/>
        <v>47.4</v>
      </c>
      <c r="U33" s="64">
        <f t="shared" si="1"/>
        <v>0.98003058516320485</v>
      </c>
      <c r="V33" s="48">
        <f t="shared" si="2"/>
        <v>0.73792329114280486</v>
      </c>
      <c r="W33" s="52">
        <v>1167.6001442132988</v>
      </c>
      <c r="X33" s="71" t="str">
        <f t="shared" si="8"/>
        <v>Q4 2020</v>
      </c>
      <c r="Y33" s="21">
        <f t="shared" si="3"/>
        <v>7680</v>
      </c>
      <c r="Z33" s="21">
        <f t="shared" si="4"/>
        <v>4320</v>
      </c>
      <c r="AA33" s="57">
        <f t="shared" si="5"/>
        <v>1550681.3056379822</v>
      </c>
      <c r="AB33" s="59">
        <f t="shared" si="6"/>
        <v>1.7777777777777777</v>
      </c>
      <c r="AC33" s="61">
        <f t="shared" si="7"/>
        <v>1905</v>
      </c>
    </row>
    <row r="34" spans="4:29" hidden="1">
      <c r="D34" s="12">
        <v>28</v>
      </c>
      <c r="E34" s="36" t="s">
        <v>29</v>
      </c>
      <c r="F34" s="16" t="s">
        <v>7</v>
      </c>
      <c r="G34" s="14" t="s">
        <v>51</v>
      </c>
      <c r="H34" s="13" t="s">
        <v>6</v>
      </c>
      <c r="I34" s="13" t="s">
        <v>53</v>
      </c>
      <c r="J34" s="13" t="s">
        <v>124</v>
      </c>
      <c r="K34" s="13" t="s">
        <v>123</v>
      </c>
      <c r="L34" s="14">
        <v>85</v>
      </c>
      <c r="M34" s="14" t="s">
        <v>15</v>
      </c>
      <c r="N34" s="31">
        <v>1000000</v>
      </c>
      <c r="O34" s="14" t="s">
        <v>2</v>
      </c>
      <c r="P34" s="14" t="s">
        <v>35</v>
      </c>
      <c r="Q34" s="31">
        <v>15840</v>
      </c>
      <c r="R34" s="31">
        <v>1320</v>
      </c>
      <c r="S34" s="45">
        <v>1.9259999999999999</v>
      </c>
      <c r="T34" s="64">
        <f t="shared" si="0"/>
        <v>163.71</v>
      </c>
      <c r="U34" s="64">
        <f t="shared" si="1"/>
        <v>3.8361374411394658</v>
      </c>
      <c r="V34" s="48">
        <f t="shared" si="2"/>
        <v>2.0013290859148909</v>
      </c>
      <c r="W34" s="52">
        <v>1039.1116749298499</v>
      </c>
      <c r="X34" s="71" t="str">
        <f t="shared" si="8"/>
        <v>Q4 2020</v>
      </c>
      <c r="Y34" s="21">
        <f t="shared" si="3"/>
        <v>3840</v>
      </c>
      <c r="Z34" s="21">
        <f t="shared" si="4"/>
        <v>2160</v>
      </c>
      <c r="AA34" s="57">
        <f t="shared" si="5"/>
        <v>1991763.9881305636</v>
      </c>
      <c r="AB34" s="59">
        <f t="shared" si="6"/>
        <v>1.7777777777777777</v>
      </c>
      <c r="AC34" s="61">
        <f t="shared" si="7"/>
        <v>2159</v>
      </c>
    </row>
    <row r="35" spans="4:29" hidden="1">
      <c r="D35" s="12">
        <v>29</v>
      </c>
      <c r="E35" s="36" t="s">
        <v>29</v>
      </c>
      <c r="F35" s="16" t="s">
        <v>7</v>
      </c>
      <c r="G35" s="14" t="s">
        <v>51</v>
      </c>
      <c r="H35" s="13" t="s">
        <v>6</v>
      </c>
      <c r="I35" s="13" t="s">
        <v>53</v>
      </c>
      <c r="J35" s="13" t="s">
        <v>124</v>
      </c>
      <c r="K35" s="13" t="s">
        <v>123</v>
      </c>
      <c r="L35" s="14">
        <v>85</v>
      </c>
      <c r="M35" s="14" t="s">
        <v>52</v>
      </c>
      <c r="N35" s="31">
        <v>1000000</v>
      </c>
      <c r="O35" s="14" t="s">
        <v>2</v>
      </c>
      <c r="P35" s="14" t="s">
        <v>35</v>
      </c>
      <c r="Q35" s="31">
        <v>21060</v>
      </c>
      <c r="R35" s="31">
        <v>2340</v>
      </c>
      <c r="S35" s="45">
        <v>0.48699999999999999</v>
      </c>
      <c r="T35" s="64">
        <f t="shared" si="0"/>
        <v>41.394999999999996</v>
      </c>
      <c r="U35" s="64">
        <f t="shared" si="1"/>
        <v>0.96998906221958447</v>
      </c>
      <c r="V35" s="48">
        <f t="shared" si="2"/>
        <v>0.77479423178538775</v>
      </c>
      <c r="W35" s="52">
        <v>1590.9532480192768</v>
      </c>
      <c r="X35" s="71" t="str">
        <f t="shared" si="8"/>
        <v>Q4 2020</v>
      </c>
      <c r="Y35" s="21">
        <f t="shared" si="3"/>
        <v>7680</v>
      </c>
      <c r="Z35" s="21">
        <f t="shared" si="4"/>
        <v>4320</v>
      </c>
      <c r="AA35" s="57">
        <f t="shared" si="5"/>
        <v>1991763.9881305636</v>
      </c>
      <c r="AB35" s="59">
        <f t="shared" si="6"/>
        <v>1.7777777777777777</v>
      </c>
      <c r="AC35" s="61">
        <f t="shared" si="7"/>
        <v>2159</v>
      </c>
    </row>
    <row r="36" spans="4:29" hidden="1">
      <c r="D36" s="12">
        <v>30</v>
      </c>
      <c r="E36" s="36" t="s">
        <v>29</v>
      </c>
      <c r="F36" s="16" t="s">
        <v>7</v>
      </c>
      <c r="G36" s="14" t="s">
        <v>51</v>
      </c>
      <c r="H36" s="13" t="s">
        <v>6</v>
      </c>
      <c r="I36" s="13" t="s">
        <v>36</v>
      </c>
      <c r="J36" s="13" t="s">
        <v>37</v>
      </c>
      <c r="K36" s="13" t="s">
        <v>137</v>
      </c>
      <c r="L36" s="14">
        <v>65</v>
      </c>
      <c r="M36" s="14" t="s">
        <v>15</v>
      </c>
      <c r="N36" s="31">
        <v>1000000</v>
      </c>
      <c r="O36" s="14" t="s">
        <v>1</v>
      </c>
      <c r="P36" s="14" t="s">
        <v>35</v>
      </c>
      <c r="Q36" s="31">
        <v>2560</v>
      </c>
      <c r="R36" s="31">
        <v>160</v>
      </c>
      <c r="S36" s="45">
        <v>71.400000000000006</v>
      </c>
      <c r="T36" s="64">
        <f t="shared" si="0"/>
        <v>4641</v>
      </c>
      <c r="U36" s="64">
        <f t="shared" si="1"/>
        <v>83.162004633827891</v>
      </c>
      <c r="V36" s="48">
        <f t="shared" si="2"/>
        <v>39.810013628158345</v>
      </c>
      <c r="W36" s="52">
        <v>557.56321608064911</v>
      </c>
      <c r="X36" s="71" t="str">
        <f t="shared" si="8"/>
        <v>Q4 2020</v>
      </c>
      <c r="Y36" s="21">
        <f t="shared" si="3"/>
        <v>3840</v>
      </c>
      <c r="Z36" s="21">
        <f t="shared" si="4"/>
        <v>2160</v>
      </c>
      <c r="AA36" s="57">
        <f t="shared" si="5"/>
        <v>1164733.9584569733</v>
      </c>
      <c r="AB36" s="59">
        <f t="shared" si="6"/>
        <v>1.7777777777777777</v>
      </c>
      <c r="AC36" s="61">
        <f t="shared" si="7"/>
        <v>1651</v>
      </c>
    </row>
    <row r="37" spans="4:29" hidden="1">
      <c r="D37" s="12">
        <v>31</v>
      </c>
      <c r="E37" s="36" t="s">
        <v>29</v>
      </c>
      <c r="F37" s="16" t="s">
        <v>7</v>
      </c>
      <c r="G37" s="14" t="s">
        <v>51</v>
      </c>
      <c r="H37" s="13" t="s">
        <v>6</v>
      </c>
      <c r="I37" s="13" t="s">
        <v>36</v>
      </c>
      <c r="J37" s="13" t="s">
        <v>38</v>
      </c>
      <c r="K37" s="13" t="s">
        <v>137</v>
      </c>
      <c r="L37" s="14">
        <v>75</v>
      </c>
      <c r="M37" s="14" t="s">
        <v>15</v>
      </c>
      <c r="N37" s="31">
        <v>1000000</v>
      </c>
      <c r="O37" s="14" t="s">
        <v>1</v>
      </c>
      <c r="P37" s="14" t="s">
        <v>35</v>
      </c>
      <c r="Q37" s="31">
        <v>3840</v>
      </c>
      <c r="R37" s="31">
        <v>240</v>
      </c>
      <c r="S37" s="45">
        <v>7.0350000000000001</v>
      </c>
      <c r="T37" s="64">
        <f t="shared" si="0"/>
        <v>527.625</v>
      </c>
      <c r="U37" s="64">
        <f t="shared" si="1"/>
        <v>10.909042985163204</v>
      </c>
      <c r="V37" s="48">
        <f t="shared" si="2"/>
        <v>5.3111635853352626</v>
      </c>
      <c r="W37" s="52">
        <v>754.9628408436763</v>
      </c>
      <c r="X37" s="71" t="str">
        <f t="shared" si="8"/>
        <v>Q4 2020</v>
      </c>
      <c r="Y37" s="21">
        <f t="shared" si="3"/>
        <v>3840</v>
      </c>
      <c r="Z37" s="21">
        <f t="shared" si="4"/>
        <v>2160</v>
      </c>
      <c r="AA37" s="57">
        <f t="shared" si="5"/>
        <v>1550681.3056379822</v>
      </c>
      <c r="AB37" s="59">
        <f t="shared" si="6"/>
        <v>1.7777777777777777</v>
      </c>
      <c r="AC37" s="61">
        <f t="shared" si="7"/>
        <v>1905</v>
      </c>
    </row>
    <row r="38" spans="4:29" hidden="1">
      <c r="D38" s="12">
        <v>32</v>
      </c>
      <c r="E38" s="36" t="s">
        <v>29</v>
      </c>
      <c r="F38" s="16" t="s">
        <v>7</v>
      </c>
      <c r="G38" s="14" t="s">
        <v>51</v>
      </c>
      <c r="H38" s="13" t="s">
        <v>6</v>
      </c>
      <c r="I38" s="13" t="s">
        <v>36</v>
      </c>
      <c r="J38" s="13" t="s">
        <v>50</v>
      </c>
      <c r="K38" s="13" t="s">
        <v>123</v>
      </c>
      <c r="L38" s="14">
        <v>55</v>
      </c>
      <c r="M38" s="14" t="s">
        <v>15</v>
      </c>
      <c r="N38" s="31">
        <v>1000000</v>
      </c>
      <c r="O38" s="14" t="s">
        <v>1</v>
      </c>
      <c r="P38" s="14" t="s">
        <v>35</v>
      </c>
      <c r="Q38" s="31">
        <v>2048</v>
      </c>
      <c r="R38" s="31">
        <v>128</v>
      </c>
      <c r="S38" s="45">
        <v>15.54</v>
      </c>
      <c r="T38" s="64">
        <f t="shared" si="0"/>
        <v>854.69999999999993</v>
      </c>
      <c r="U38" s="64">
        <f t="shared" si="1"/>
        <v>12.959147049970325</v>
      </c>
      <c r="V38" s="48">
        <f t="shared" si="2"/>
        <v>6.639932078990606</v>
      </c>
      <c r="W38" s="52">
        <v>427.28005656310211</v>
      </c>
      <c r="X38" s="71" t="str">
        <f t="shared" si="8"/>
        <v>Q4 2020</v>
      </c>
      <c r="Y38" s="21">
        <f t="shared" si="3"/>
        <v>3840</v>
      </c>
      <c r="Z38" s="21">
        <f t="shared" si="4"/>
        <v>2160</v>
      </c>
      <c r="AA38" s="57">
        <f t="shared" si="5"/>
        <v>833921.94658753707</v>
      </c>
      <c r="AB38" s="59">
        <f t="shared" si="6"/>
        <v>1.7777777777777777</v>
      </c>
      <c r="AC38" s="61">
        <f t="shared" si="7"/>
        <v>1397</v>
      </c>
    </row>
    <row r="39" spans="4:29" hidden="1">
      <c r="D39" s="12">
        <v>33</v>
      </c>
      <c r="E39" s="36" t="s">
        <v>29</v>
      </c>
      <c r="F39" s="16" t="s">
        <v>8</v>
      </c>
      <c r="G39" s="14" t="s">
        <v>30</v>
      </c>
      <c r="H39" s="13" t="s">
        <v>5</v>
      </c>
      <c r="I39" s="13" t="s">
        <v>31</v>
      </c>
      <c r="J39" s="13" t="s">
        <v>32</v>
      </c>
      <c r="K39" s="13" t="s">
        <v>33</v>
      </c>
      <c r="L39" s="14">
        <v>31.5</v>
      </c>
      <c r="M39" s="14" t="s">
        <v>34</v>
      </c>
      <c r="N39" s="31">
        <v>1000000</v>
      </c>
      <c r="O39" s="14" t="s">
        <v>1</v>
      </c>
      <c r="P39" s="14" t="s">
        <v>35</v>
      </c>
      <c r="Q39" s="31">
        <v>576</v>
      </c>
      <c r="R39" s="31">
        <v>576</v>
      </c>
      <c r="S39" s="45">
        <v>20</v>
      </c>
      <c r="T39" s="64">
        <f t="shared" si="0"/>
        <v>630</v>
      </c>
      <c r="U39" s="64">
        <f t="shared" si="1"/>
        <v>5.4708036462908005</v>
      </c>
      <c r="V39" s="48">
        <f t="shared" si="2"/>
        <v>13.119533527696792</v>
      </c>
      <c r="W39" s="52">
        <v>655.97667638483961</v>
      </c>
      <c r="X39" s="71" t="str">
        <f t="shared" si="8"/>
        <v>Q1 2021</v>
      </c>
      <c r="Y39" s="21">
        <f t="shared" si="3"/>
        <v>6016</v>
      </c>
      <c r="Z39" s="21">
        <f t="shared" si="4"/>
        <v>3384</v>
      </c>
      <c r="AA39" s="57">
        <f t="shared" si="5"/>
        <v>273540.18231454003</v>
      </c>
      <c r="AB39" s="59">
        <f t="shared" si="6"/>
        <v>1.7777777777777777</v>
      </c>
      <c r="AC39" s="61">
        <f t="shared" si="7"/>
        <v>800.09999999999991</v>
      </c>
    </row>
    <row r="40" spans="4:29" hidden="1">
      <c r="D40" s="12">
        <v>34</v>
      </c>
      <c r="E40" s="36" t="s">
        <v>29</v>
      </c>
      <c r="F40" s="16" t="s">
        <v>8</v>
      </c>
      <c r="G40" s="14" t="s">
        <v>30</v>
      </c>
      <c r="H40" s="13" t="s">
        <v>5</v>
      </c>
      <c r="I40" s="13" t="s">
        <v>41</v>
      </c>
      <c r="J40" s="13" t="s">
        <v>42</v>
      </c>
      <c r="K40" s="13" t="s">
        <v>43</v>
      </c>
      <c r="L40" s="14">
        <v>31.5</v>
      </c>
      <c r="M40" s="14" t="s">
        <v>15</v>
      </c>
      <c r="N40" s="31">
        <v>1000000</v>
      </c>
      <c r="O40" s="14" t="s">
        <v>1</v>
      </c>
      <c r="P40" s="14" t="s">
        <v>35</v>
      </c>
      <c r="Q40" s="31">
        <v>5000</v>
      </c>
      <c r="R40" s="31">
        <v>1152</v>
      </c>
      <c r="S40" s="45">
        <v>50</v>
      </c>
      <c r="T40" s="64">
        <f t="shared" si="0"/>
        <v>1575</v>
      </c>
      <c r="U40" s="64">
        <f t="shared" si="1"/>
        <v>13.677009115727001</v>
      </c>
      <c r="V40" s="48">
        <f t="shared" si="2"/>
        <v>17</v>
      </c>
      <c r="W40" s="52">
        <v>340</v>
      </c>
      <c r="X40" s="71" t="str">
        <f t="shared" si="8"/>
        <v>Q1 2021</v>
      </c>
      <c r="Y40" s="21">
        <f t="shared" si="3"/>
        <v>3840</v>
      </c>
      <c r="Z40" s="21">
        <f t="shared" si="4"/>
        <v>2160</v>
      </c>
      <c r="AA40" s="57">
        <f t="shared" si="5"/>
        <v>273540.18231454003</v>
      </c>
      <c r="AB40" s="59">
        <f t="shared" si="6"/>
        <v>1.7777777777777777</v>
      </c>
      <c r="AC40" s="61">
        <f t="shared" si="7"/>
        <v>800.09999999999991</v>
      </c>
    </row>
    <row r="41" spans="4:29" hidden="1">
      <c r="D41" s="12">
        <v>35</v>
      </c>
      <c r="E41" s="36" t="s">
        <v>29</v>
      </c>
      <c r="F41" s="16" t="s">
        <v>8</v>
      </c>
      <c r="G41" s="14" t="s">
        <v>30</v>
      </c>
      <c r="H41" s="13" t="s">
        <v>5</v>
      </c>
      <c r="I41" s="13" t="s">
        <v>41</v>
      </c>
      <c r="J41" s="13" t="s">
        <v>44</v>
      </c>
      <c r="K41" s="13" t="s">
        <v>43</v>
      </c>
      <c r="L41" s="14">
        <v>31.5</v>
      </c>
      <c r="M41" s="14" t="s">
        <v>15</v>
      </c>
      <c r="N41" s="31">
        <v>1000000</v>
      </c>
      <c r="O41" s="14" t="s">
        <v>1</v>
      </c>
      <c r="P41" s="14" t="s">
        <v>35</v>
      </c>
      <c r="Q41" s="31">
        <v>4608</v>
      </c>
      <c r="R41" s="31">
        <v>576</v>
      </c>
      <c r="S41" s="45">
        <v>50</v>
      </c>
      <c r="T41" s="64">
        <f t="shared" si="0"/>
        <v>1575</v>
      </c>
      <c r="U41" s="64">
        <f t="shared" si="1"/>
        <v>13.677009115727001</v>
      </c>
      <c r="V41" s="48">
        <f t="shared" si="2"/>
        <v>17</v>
      </c>
      <c r="W41" s="52">
        <v>340</v>
      </c>
      <c r="X41" s="71" t="str">
        <f t="shared" si="8"/>
        <v>Q1 2021</v>
      </c>
      <c r="Y41" s="21">
        <f t="shared" si="3"/>
        <v>3840</v>
      </c>
      <c r="Z41" s="21">
        <f t="shared" si="4"/>
        <v>2160</v>
      </c>
      <c r="AA41" s="57">
        <f t="shared" si="5"/>
        <v>273540.18231454003</v>
      </c>
      <c r="AB41" s="59">
        <f t="shared" si="6"/>
        <v>1.7777777777777777</v>
      </c>
      <c r="AC41" s="61">
        <f t="shared" si="7"/>
        <v>800.09999999999991</v>
      </c>
    </row>
    <row r="42" spans="4:29" hidden="1">
      <c r="D42" s="12">
        <v>36</v>
      </c>
      <c r="E42" s="36" t="s">
        <v>29</v>
      </c>
      <c r="F42" s="16" t="s">
        <v>8</v>
      </c>
      <c r="G42" s="14" t="s">
        <v>30</v>
      </c>
      <c r="H42" s="13" t="s">
        <v>90</v>
      </c>
      <c r="I42" s="13" t="s">
        <v>45</v>
      </c>
      <c r="J42" s="13" t="s">
        <v>46</v>
      </c>
      <c r="K42" s="13" t="s">
        <v>43</v>
      </c>
      <c r="L42" s="14">
        <v>17.3</v>
      </c>
      <c r="M42" s="14" t="s">
        <v>15</v>
      </c>
      <c r="N42" s="31">
        <v>1000000</v>
      </c>
      <c r="O42" s="14" t="s">
        <v>2</v>
      </c>
      <c r="P42" s="14" t="s">
        <v>47</v>
      </c>
      <c r="Q42" s="31">
        <v>10000</v>
      </c>
      <c r="R42" s="31">
        <v>240</v>
      </c>
      <c r="S42" s="45">
        <v>5</v>
      </c>
      <c r="T42" s="64">
        <f t="shared" si="0"/>
        <v>86.5</v>
      </c>
      <c r="U42" s="64">
        <f t="shared" si="1"/>
        <v>0.41253636263501481</v>
      </c>
      <c r="V42" s="48">
        <f t="shared" si="2"/>
        <v>1.335</v>
      </c>
      <c r="W42" s="52">
        <v>267</v>
      </c>
      <c r="X42" s="71" t="str">
        <f t="shared" si="8"/>
        <v>Q1 2021</v>
      </c>
      <c r="Y42" s="21">
        <f t="shared" si="3"/>
        <v>3840</v>
      </c>
      <c r="Z42" s="21">
        <f t="shared" si="4"/>
        <v>2160</v>
      </c>
      <c r="AA42" s="57">
        <f t="shared" si="5"/>
        <v>82507.272527002962</v>
      </c>
      <c r="AB42" s="59">
        <f t="shared" si="6"/>
        <v>1.7777777777777777</v>
      </c>
      <c r="AC42" s="61">
        <f t="shared" si="7"/>
        <v>439.42</v>
      </c>
    </row>
    <row r="43" spans="4:29" hidden="1">
      <c r="D43" s="12">
        <v>37</v>
      </c>
      <c r="E43" s="36" t="s">
        <v>29</v>
      </c>
      <c r="F43" s="16" t="s">
        <v>8</v>
      </c>
      <c r="G43" s="14" t="s">
        <v>30</v>
      </c>
      <c r="H43" s="13" t="s">
        <v>6</v>
      </c>
      <c r="I43" s="13" t="s">
        <v>48</v>
      </c>
      <c r="J43" s="13" t="s">
        <v>215</v>
      </c>
      <c r="K43" s="13" t="s">
        <v>123</v>
      </c>
      <c r="L43" s="14">
        <v>55</v>
      </c>
      <c r="M43" s="14" t="s">
        <v>15</v>
      </c>
      <c r="N43" s="31">
        <v>400000</v>
      </c>
      <c r="O43" s="14" t="s">
        <v>1</v>
      </c>
      <c r="P43" s="14" t="s">
        <v>35</v>
      </c>
      <c r="Q43" s="31">
        <v>2000</v>
      </c>
      <c r="R43" s="31">
        <v>200</v>
      </c>
      <c r="S43" s="45">
        <v>0.315</v>
      </c>
      <c r="T43" s="64">
        <f t="shared" si="0"/>
        <v>17.324999999999999</v>
      </c>
      <c r="U43" s="64">
        <f t="shared" si="1"/>
        <v>0.26268541317507416</v>
      </c>
      <c r="V43" s="48">
        <f t="shared" si="2"/>
        <v>0.13459321781737715</v>
      </c>
      <c r="W43" s="52">
        <v>427.28005656310211</v>
      </c>
      <c r="X43" s="71" t="str">
        <f t="shared" si="8"/>
        <v>Q1 2021</v>
      </c>
      <c r="Y43" s="21">
        <f t="shared" si="3"/>
        <v>3840</v>
      </c>
      <c r="Z43" s="21">
        <f t="shared" si="4"/>
        <v>2160</v>
      </c>
      <c r="AA43" s="57">
        <f t="shared" si="5"/>
        <v>833921.94658753707</v>
      </c>
      <c r="AB43" s="59">
        <f t="shared" si="6"/>
        <v>1.7777777777777777</v>
      </c>
      <c r="AC43" s="61">
        <f t="shared" si="7"/>
        <v>1397</v>
      </c>
    </row>
    <row r="44" spans="4:29" hidden="1">
      <c r="D44" s="12">
        <v>38</v>
      </c>
      <c r="E44" s="36" t="s">
        <v>29</v>
      </c>
      <c r="F44" s="16" t="s">
        <v>8</v>
      </c>
      <c r="G44" s="14" t="s">
        <v>30</v>
      </c>
      <c r="H44" s="13" t="s">
        <v>6</v>
      </c>
      <c r="I44" s="13" t="s">
        <v>48</v>
      </c>
      <c r="J44" s="13" t="s">
        <v>91</v>
      </c>
      <c r="K44" s="13" t="s">
        <v>123</v>
      </c>
      <c r="L44" s="14">
        <v>65</v>
      </c>
      <c r="M44" s="14" t="s">
        <v>15</v>
      </c>
      <c r="N44" s="31">
        <v>400000</v>
      </c>
      <c r="O44" s="14" t="s">
        <v>1</v>
      </c>
      <c r="P44" s="14" t="s">
        <v>35</v>
      </c>
      <c r="Q44" s="31">
        <v>9504</v>
      </c>
      <c r="R44" s="31">
        <v>792</v>
      </c>
      <c r="S44" s="45">
        <v>0.94499999999999995</v>
      </c>
      <c r="T44" s="64">
        <f t="shared" si="0"/>
        <v>61.424999999999997</v>
      </c>
      <c r="U44" s="64">
        <f t="shared" si="1"/>
        <v>1.1006735907418397</v>
      </c>
      <c r="V44" s="48">
        <f t="shared" si="2"/>
        <v>0.52689723919621334</v>
      </c>
      <c r="W44" s="52">
        <v>557.56321608064911</v>
      </c>
      <c r="X44" s="71" t="str">
        <f t="shared" si="8"/>
        <v>Q1 2021</v>
      </c>
      <c r="Y44" s="21">
        <f t="shared" si="3"/>
        <v>3840</v>
      </c>
      <c r="Z44" s="21">
        <f t="shared" si="4"/>
        <v>2160</v>
      </c>
      <c r="AA44" s="57">
        <f t="shared" si="5"/>
        <v>1164733.9584569733</v>
      </c>
      <c r="AB44" s="59">
        <f t="shared" si="6"/>
        <v>1.7777777777777777</v>
      </c>
      <c r="AC44" s="61">
        <f t="shared" si="7"/>
        <v>1651</v>
      </c>
    </row>
    <row r="45" spans="4:29" hidden="1">
      <c r="D45" s="12">
        <v>39</v>
      </c>
      <c r="E45" s="36" t="s">
        <v>29</v>
      </c>
      <c r="F45" s="16" t="s">
        <v>8</v>
      </c>
      <c r="G45" s="14" t="s">
        <v>30</v>
      </c>
      <c r="H45" s="13" t="s">
        <v>6</v>
      </c>
      <c r="I45" s="13" t="s">
        <v>48</v>
      </c>
      <c r="J45" s="13" t="s">
        <v>49</v>
      </c>
      <c r="K45" s="13" t="s">
        <v>123</v>
      </c>
      <c r="L45" s="14">
        <v>75</v>
      </c>
      <c r="M45" s="14" t="s">
        <v>15</v>
      </c>
      <c r="N45" s="31">
        <v>400000</v>
      </c>
      <c r="O45" s="14" t="s">
        <v>1</v>
      </c>
      <c r="P45" s="14" t="s">
        <v>35</v>
      </c>
      <c r="Q45" s="31">
        <v>15360</v>
      </c>
      <c r="R45" s="31">
        <v>1280</v>
      </c>
      <c r="S45" s="45">
        <v>0.42</v>
      </c>
      <c r="T45" s="64">
        <f t="shared" si="0"/>
        <v>31.5</v>
      </c>
      <c r="U45" s="64">
        <f t="shared" si="1"/>
        <v>0.65128614836795251</v>
      </c>
      <c r="V45" s="48">
        <f t="shared" si="2"/>
        <v>0.317084393154344</v>
      </c>
      <c r="W45" s="52">
        <v>754.9628408436763</v>
      </c>
      <c r="X45" s="71" t="str">
        <f t="shared" si="8"/>
        <v>Q1 2021</v>
      </c>
      <c r="Y45" s="21">
        <f t="shared" si="3"/>
        <v>3840</v>
      </c>
      <c r="Z45" s="21">
        <f t="shared" si="4"/>
        <v>2160</v>
      </c>
      <c r="AA45" s="57">
        <f t="shared" si="5"/>
        <v>1550681.3056379822</v>
      </c>
      <c r="AB45" s="59">
        <f t="shared" si="6"/>
        <v>1.7777777777777777</v>
      </c>
      <c r="AC45" s="61">
        <f t="shared" si="7"/>
        <v>1905</v>
      </c>
    </row>
    <row r="46" spans="4:29" hidden="1">
      <c r="D46" s="12">
        <v>40</v>
      </c>
      <c r="E46" s="36" t="s">
        <v>29</v>
      </c>
      <c r="F46" s="16" t="s">
        <v>8</v>
      </c>
      <c r="G46" s="14" t="s">
        <v>30</v>
      </c>
      <c r="H46" s="13" t="s">
        <v>6</v>
      </c>
      <c r="I46" s="13" t="s">
        <v>48</v>
      </c>
      <c r="J46" s="13"/>
      <c r="K46" s="13" t="s">
        <v>123</v>
      </c>
      <c r="L46" s="14">
        <v>85</v>
      </c>
      <c r="M46" s="14" t="s">
        <v>52</v>
      </c>
      <c r="N46" s="31">
        <v>400000</v>
      </c>
      <c r="O46" s="14" t="s">
        <v>1</v>
      </c>
      <c r="P46" s="14" t="s">
        <v>35</v>
      </c>
      <c r="Q46" s="31">
        <v>21060</v>
      </c>
      <c r="R46" s="31">
        <v>2340</v>
      </c>
      <c r="S46" s="45">
        <v>0.105</v>
      </c>
      <c r="T46" s="64">
        <f t="shared" si="0"/>
        <v>8.9249999999999989</v>
      </c>
      <c r="U46" s="64">
        <f t="shared" si="1"/>
        <v>0.20913521875370916</v>
      </c>
      <c r="V46" s="48">
        <f t="shared" si="2"/>
        <v>0.16543506725239632</v>
      </c>
      <c r="W46" s="52">
        <v>1575.5720690704413</v>
      </c>
      <c r="X46" s="71" t="str">
        <f t="shared" si="8"/>
        <v>Q1 2021</v>
      </c>
      <c r="Y46" s="21">
        <f t="shared" si="3"/>
        <v>7680</v>
      </c>
      <c r="Z46" s="21">
        <f t="shared" si="4"/>
        <v>4320</v>
      </c>
      <c r="AA46" s="57">
        <f t="shared" si="5"/>
        <v>1991763.9881305636</v>
      </c>
      <c r="AB46" s="59">
        <f t="shared" si="6"/>
        <v>1.7777777777777777</v>
      </c>
      <c r="AC46" s="61">
        <f t="shared" si="7"/>
        <v>2159</v>
      </c>
    </row>
    <row r="47" spans="4:29" hidden="1">
      <c r="D47" s="12">
        <v>41</v>
      </c>
      <c r="E47" s="36" t="s">
        <v>29</v>
      </c>
      <c r="F47" s="16" t="s">
        <v>8</v>
      </c>
      <c r="G47" s="14" t="s">
        <v>30</v>
      </c>
      <c r="H47" s="13" t="s">
        <v>6</v>
      </c>
      <c r="I47" s="13" t="s">
        <v>53</v>
      </c>
      <c r="J47" s="13" t="s">
        <v>124</v>
      </c>
      <c r="K47" s="13" t="s">
        <v>123</v>
      </c>
      <c r="L47" s="14">
        <v>50</v>
      </c>
      <c r="M47" s="14" t="s">
        <v>15</v>
      </c>
      <c r="N47" s="31">
        <v>1000000</v>
      </c>
      <c r="O47" s="14" t="s">
        <v>2</v>
      </c>
      <c r="P47" s="14" t="s">
        <v>35</v>
      </c>
      <c r="Q47" s="31">
        <v>5376</v>
      </c>
      <c r="R47" s="31">
        <v>448</v>
      </c>
      <c r="S47" s="45">
        <v>32.802999999999997</v>
      </c>
      <c r="T47" s="64">
        <f t="shared" si="0"/>
        <v>1640.1499999999999</v>
      </c>
      <c r="U47" s="64">
        <f t="shared" si="1"/>
        <v>22.607555052818991</v>
      </c>
      <c r="V47" s="48">
        <f t="shared" si="2"/>
        <v>12.741879723126759</v>
      </c>
      <c r="W47" s="52">
        <v>388.43641505736554</v>
      </c>
      <c r="X47" s="71" t="str">
        <f t="shared" si="8"/>
        <v>Q1 2021</v>
      </c>
      <c r="Y47" s="21">
        <f t="shared" si="3"/>
        <v>3840</v>
      </c>
      <c r="Z47" s="21">
        <f t="shared" si="4"/>
        <v>2160</v>
      </c>
      <c r="AA47" s="57">
        <f t="shared" si="5"/>
        <v>689191.69139465876</v>
      </c>
      <c r="AB47" s="59">
        <f t="shared" si="6"/>
        <v>1.7777777777777777</v>
      </c>
      <c r="AC47" s="61">
        <f t="shared" si="7"/>
        <v>1270</v>
      </c>
    </row>
    <row r="48" spans="4:29" hidden="1">
      <c r="D48" s="12">
        <v>42</v>
      </c>
      <c r="E48" s="36" t="s">
        <v>29</v>
      </c>
      <c r="F48" s="16" t="s">
        <v>8</v>
      </c>
      <c r="G48" s="14" t="s">
        <v>30</v>
      </c>
      <c r="H48" s="13" t="s">
        <v>6</v>
      </c>
      <c r="I48" s="13" t="s">
        <v>53</v>
      </c>
      <c r="J48" s="13" t="s">
        <v>124</v>
      </c>
      <c r="K48" s="13" t="s">
        <v>123</v>
      </c>
      <c r="L48" s="14">
        <v>55</v>
      </c>
      <c r="M48" s="14" t="s">
        <v>15</v>
      </c>
      <c r="N48" s="31">
        <v>1000000</v>
      </c>
      <c r="O48" s="14" t="s">
        <v>2</v>
      </c>
      <c r="P48" s="14" t="s">
        <v>35</v>
      </c>
      <c r="Q48" s="31">
        <v>6912</v>
      </c>
      <c r="R48" s="31">
        <v>576</v>
      </c>
      <c r="S48" s="45">
        <v>99.787999999999997</v>
      </c>
      <c r="T48" s="64">
        <f t="shared" si="0"/>
        <v>5488.34</v>
      </c>
      <c r="U48" s="64">
        <f t="shared" si="1"/>
        <v>83.215403206077141</v>
      </c>
      <c r="V48" s="48">
        <f t="shared" si="2"/>
        <v>42.637422284318831</v>
      </c>
      <c r="W48" s="52">
        <v>427.28005656310211</v>
      </c>
      <c r="X48" s="71" t="str">
        <f t="shared" si="8"/>
        <v>Q1 2021</v>
      </c>
      <c r="Y48" s="21">
        <f t="shared" si="3"/>
        <v>3840</v>
      </c>
      <c r="Z48" s="21">
        <f t="shared" si="4"/>
        <v>2160</v>
      </c>
      <c r="AA48" s="57">
        <f t="shared" si="5"/>
        <v>833921.94658753707</v>
      </c>
      <c r="AB48" s="59">
        <f t="shared" si="6"/>
        <v>1.7777777777777777</v>
      </c>
      <c r="AC48" s="61">
        <f t="shared" si="7"/>
        <v>1397</v>
      </c>
    </row>
    <row r="49" spans="4:29" hidden="1">
      <c r="D49" s="12">
        <v>43</v>
      </c>
      <c r="E49" s="36" t="s">
        <v>29</v>
      </c>
      <c r="F49" s="16" t="s">
        <v>8</v>
      </c>
      <c r="G49" s="14" t="s">
        <v>30</v>
      </c>
      <c r="H49" s="13" t="s">
        <v>6</v>
      </c>
      <c r="I49" s="13" t="s">
        <v>53</v>
      </c>
      <c r="J49" s="13" t="s">
        <v>124</v>
      </c>
      <c r="K49" s="13" t="s">
        <v>123</v>
      </c>
      <c r="L49" s="14">
        <v>65</v>
      </c>
      <c r="M49" s="14" t="s">
        <v>15</v>
      </c>
      <c r="N49" s="31">
        <v>1000000</v>
      </c>
      <c r="O49" s="14" t="s">
        <v>2</v>
      </c>
      <c r="P49" s="14" t="s">
        <v>35</v>
      </c>
      <c r="Q49" s="31">
        <v>9504</v>
      </c>
      <c r="R49" s="31">
        <v>792</v>
      </c>
      <c r="S49" s="45">
        <v>97.241</v>
      </c>
      <c r="T49" s="64">
        <f t="shared" si="0"/>
        <v>6320.665</v>
      </c>
      <c r="U49" s="64">
        <f t="shared" si="1"/>
        <v>113.25989485431454</v>
      </c>
      <c r="V49" s="48">
        <f t="shared" si="2"/>
        <v>54.218004694898404</v>
      </c>
      <c r="W49" s="52">
        <v>557.56321608064911</v>
      </c>
      <c r="X49" s="71" t="str">
        <f t="shared" si="8"/>
        <v>Q1 2021</v>
      </c>
      <c r="Y49" s="21">
        <f t="shared" si="3"/>
        <v>3840</v>
      </c>
      <c r="Z49" s="21">
        <f t="shared" si="4"/>
        <v>2160</v>
      </c>
      <c r="AA49" s="57">
        <f t="shared" si="5"/>
        <v>1164733.9584569733</v>
      </c>
      <c r="AB49" s="59">
        <f t="shared" si="6"/>
        <v>1.7777777777777777</v>
      </c>
      <c r="AC49" s="61">
        <f t="shared" si="7"/>
        <v>1651</v>
      </c>
    </row>
    <row r="50" spans="4:29" hidden="1">
      <c r="D50" s="12">
        <v>44</v>
      </c>
      <c r="E50" s="36" t="s">
        <v>29</v>
      </c>
      <c r="F50" s="16" t="s">
        <v>8</v>
      </c>
      <c r="G50" s="14" t="s">
        <v>30</v>
      </c>
      <c r="H50" s="13" t="s">
        <v>6</v>
      </c>
      <c r="I50" s="13" t="s">
        <v>53</v>
      </c>
      <c r="J50" s="13" t="s">
        <v>124</v>
      </c>
      <c r="K50" s="13" t="s">
        <v>123</v>
      </c>
      <c r="L50" s="14">
        <v>65</v>
      </c>
      <c r="M50" s="14" t="s">
        <v>52</v>
      </c>
      <c r="N50" s="31">
        <v>1000000</v>
      </c>
      <c r="O50" s="14" t="s">
        <v>2</v>
      </c>
      <c r="P50" s="14" t="s">
        <v>35</v>
      </c>
      <c r="Q50" s="31">
        <v>12096</v>
      </c>
      <c r="R50" s="31">
        <v>1344</v>
      </c>
      <c r="S50" s="45">
        <v>19.187999999999999</v>
      </c>
      <c r="T50" s="64">
        <f t="shared" si="0"/>
        <v>1247.22</v>
      </c>
      <c r="U50" s="64">
        <f t="shared" si="1"/>
        <v>22.348915194872401</v>
      </c>
      <c r="V50" s="48">
        <f t="shared" si="2"/>
        <v>17.487643110737753</v>
      </c>
      <c r="W50" s="52">
        <v>911.38436057628485</v>
      </c>
      <c r="X50" s="71" t="str">
        <f t="shared" si="8"/>
        <v>Q1 2021</v>
      </c>
      <c r="Y50" s="21">
        <f t="shared" si="3"/>
        <v>7680</v>
      </c>
      <c r="Z50" s="21">
        <f t="shared" si="4"/>
        <v>4320</v>
      </c>
      <c r="AA50" s="57">
        <f t="shared" si="5"/>
        <v>1164733.9584569733</v>
      </c>
      <c r="AB50" s="59">
        <f t="shared" si="6"/>
        <v>1.7777777777777777</v>
      </c>
      <c r="AC50" s="61">
        <f t="shared" si="7"/>
        <v>1651</v>
      </c>
    </row>
    <row r="51" spans="4:29" hidden="1">
      <c r="D51" s="12">
        <v>45</v>
      </c>
      <c r="E51" s="36" t="s">
        <v>29</v>
      </c>
      <c r="F51" s="16" t="s">
        <v>8</v>
      </c>
      <c r="G51" s="14" t="s">
        <v>30</v>
      </c>
      <c r="H51" s="13" t="s">
        <v>6</v>
      </c>
      <c r="I51" s="13" t="s">
        <v>53</v>
      </c>
      <c r="J51" s="13" t="s">
        <v>124</v>
      </c>
      <c r="K51" s="13" t="s">
        <v>123</v>
      </c>
      <c r="L51" s="14">
        <v>75</v>
      </c>
      <c r="M51" s="14" t="s">
        <v>15</v>
      </c>
      <c r="N51" s="31">
        <v>1000000</v>
      </c>
      <c r="O51" s="14" t="s">
        <v>2</v>
      </c>
      <c r="P51" s="14" t="s">
        <v>35</v>
      </c>
      <c r="Q51" s="31">
        <v>12000</v>
      </c>
      <c r="R51" s="31">
        <v>1000</v>
      </c>
      <c r="S51" s="45">
        <v>38.259</v>
      </c>
      <c r="T51" s="64">
        <f t="shared" si="0"/>
        <v>2869.4250000000002</v>
      </c>
      <c r="U51" s="64">
        <f t="shared" si="1"/>
        <v>59.327516072403562</v>
      </c>
      <c r="V51" s="48">
        <f t="shared" si="2"/>
        <v>28.884123327838214</v>
      </c>
      <c r="W51" s="52">
        <v>754.9628408436763</v>
      </c>
      <c r="X51" s="71" t="str">
        <f t="shared" si="8"/>
        <v>Q1 2021</v>
      </c>
      <c r="Y51" s="21">
        <f t="shared" si="3"/>
        <v>3840</v>
      </c>
      <c r="Z51" s="21">
        <f t="shared" si="4"/>
        <v>2160</v>
      </c>
      <c r="AA51" s="57">
        <f t="shared" si="5"/>
        <v>1550681.3056379822</v>
      </c>
      <c r="AB51" s="59">
        <f t="shared" si="6"/>
        <v>1.7777777777777777</v>
      </c>
      <c r="AC51" s="61">
        <f t="shared" si="7"/>
        <v>1905</v>
      </c>
    </row>
    <row r="52" spans="4:29" hidden="1">
      <c r="D52" s="12">
        <v>46</v>
      </c>
      <c r="E52" s="36" t="s">
        <v>29</v>
      </c>
      <c r="F52" s="16" t="s">
        <v>8</v>
      </c>
      <c r="G52" s="14" t="s">
        <v>30</v>
      </c>
      <c r="H52" s="13" t="s">
        <v>6</v>
      </c>
      <c r="I52" s="13" t="s">
        <v>53</v>
      </c>
      <c r="J52" s="13" t="s">
        <v>124</v>
      </c>
      <c r="K52" s="13" t="s">
        <v>123</v>
      </c>
      <c r="L52" s="14">
        <v>75</v>
      </c>
      <c r="M52" s="14" t="s">
        <v>52</v>
      </c>
      <c r="N52" s="31">
        <v>1000000</v>
      </c>
      <c r="O52" s="14" t="s">
        <v>2</v>
      </c>
      <c r="P52" s="14" t="s">
        <v>35</v>
      </c>
      <c r="Q52" s="31">
        <v>17279.640575999994</v>
      </c>
      <c r="R52" s="31">
        <v>1919.9600639999994</v>
      </c>
      <c r="S52" s="45">
        <v>11.756</v>
      </c>
      <c r="T52" s="64">
        <f t="shared" si="0"/>
        <v>881.7</v>
      </c>
      <c r="U52" s="64">
        <f t="shared" si="1"/>
        <v>18.229809429080117</v>
      </c>
      <c r="V52" s="48">
        <f t="shared" si="2"/>
        <v>13.457401277358322</v>
      </c>
      <c r="W52" s="52">
        <v>1144.7262059678735</v>
      </c>
      <c r="X52" s="71" t="str">
        <f t="shared" si="8"/>
        <v>Q1 2021</v>
      </c>
      <c r="Y52" s="21">
        <f t="shared" si="3"/>
        <v>7680</v>
      </c>
      <c r="Z52" s="21">
        <f t="shared" si="4"/>
        <v>4320</v>
      </c>
      <c r="AA52" s="57">
        <f t="shared" si="5"/>
        <v>1550681.3056379822</v>
      </c>
      <c r="AB52" s="59">
        <f t="shared" si="6"/>
        <v>1.7777777777777777</v>
      </c>
      <c r="AC52" s="61">
        <f t="shared" si="7"/>
        <v>1905</v>
      </c>
    </row>
    <row r="53" spans="4:29" hidden="1">
      <c r="D53" s="12">
        <v>47</v>
      </c>
      <c r="E53" s="36" t="s">
        <v>29</v>
      </c>
      <c r="F53" s="16" t="s">
        <v>8</v>
      </c>
      <c r="G53" s="14" t="s">
        <v>30</v>
      </c>
      <c r="H53" s="13" t="s">
        <v>6</v>
      </c>
      <c r="I53" s="13" t="s">
        <v>53</v>
      </c>
      <c r="J53" s="13" t="s">
        <v>124</v>
      </c>
      <c r="K53" s="13" t="s">
        <v>123</v>
      </c>
      <c r="L53" s="14">
        <v>85</v>
      </c>
      <c r="M53" s="14" t="s">
        <v>15</v>
      </c>
      <c r="N53" s="31">
        <v>1000000</v>
      </c>
      <c r="O53" s="14" t="s">
        <v>2</v>
      </c>
      <c r="P53" s="14" t="s">
        <v>35</v>
      </c>
      <c r="Q53" s="31">
        <v>15840</v>
      </c>
      <c r="R53" s="31">
        <v>1320</v>
      </c>
      <c r="S53" s="45">
        <v>19.408999999999999</v>
      </c>
      <c r="T53" s="64">
        <f t="shared" si="0"/>
        <v>1649.7649999999999</v>
      </c>
      <c r="U53" s="64">
        <f t="shared" si="1"/>
        <v>38.658147245626104</v>
      </c>
      <c r="V53" s="48">
        <f t="shared" si="2"/>
        <v>20.168118498713454</v>
      </c>
      <c r="W53" s="52">
        <v>1039.1116749298499</v>
      </c>
      <c r="X53" s="71" t="str">
        <f t="shared" si="8"/>
        <v>Q1 2021</v>
      </c>
      <c r="Y53" s="21">
        <f t="shared" si="3"/>
        <v>3840</v>
      </c>
      <c r="Z53" s="21">
        <f t="shared" si="4"/>
        <v>2160</v>
      </c>
      <c r="AA53" s="57">
        <f t="shared" si="5"/>
        <v>1991763.9881305636</v>
      </c>
      <c r="AB53" s="59">
        <f t="shared" si="6"/>
        <v>1.7777777777777777</v>
      </c>
      <c r="AC53" s="61">
        <f t="shared" si="7"/>
        <v>2159</v>
      </c>
    </row>
    <row r="54" spans="4:29" hidden="1">
      <c r="D54" s="12">
        <v>48</v>
      </c>
      <c r="E54" s="36" t="s">
        <v>29</v>
      </c>
      <c r="F54" s="16" t="s">
        <v>8</v>
      </c>
      <c r="G54" s="14" t="s">
        <v>30</v>
      </c>
      <c r="H54" s="13" t="s">
        <v>6</v>
      </c>
      <c r="I54" s="13" t="s">
        <v>53</v>
      </c>
      <c r="J54" s="13" t="s">
        <v>124</v>
      </c>
      <c r="K54" s="13" t="s">
        <v>123</v>
      </c>
      <c r="L54" s="14">
        <v>85</v>
      </c>
      <c r="M54" s="14" t="s">
        <v>52</v>
      </c>
      <c r="N54" s="31">
        <v>1000000</v>
      </c>
      <c r="O54" s="14" t="s">
        <v>2</v>
      </c>
      <c r="P54" s="14" t="s">
        <v>35</v>
      </c>
      <c r="Q54" s="31">
        <v>21060</v>
      </c>
      <c r="R54" s="31">
        <v>2340</v>
      </c>
      <c r="S54" s="45">
        <v>5.78</v>
      </c>
      <c r="T54" s="64">
        <f t="shared" si="0"/>
        <v>491.3</v>
      </c>
      <c r="U54" s="64">
        <f t="shared" si="1"/>
        <v>11.512395851394659</v>
      </c>
      <c r="V54" s="48">
        <f t="shared" si="2"/>
        <v>9.1068065592271505</v>
      </c>
      <c r="W54" s="52">
        <v>1575.5720690704413</v>
      </c>
      <c r="X54" s="71" t="str">
        <f t="shared" si="8"/>
        <v>Q1 2021</v>
      </c>
      <c r="Y54" s="21">
        <f t="shared" si="3"/>
        <v>7680</v>
      </c>
      <c r="Z54" s="21">
        <f t="shared" si="4"/>
        <v>4320</v>
      </c>
      <c r="AA54" s="57">
        <f t="shared" si="5"/>
        <v>1991763.9881305636</v>
      </c>
      <c r="AB54" s="59">
        <f t="shared" si="6"/>
        <v>1.7777777777777777</v>
      </c>
      <c r="AC54" s="61">
        <f t="shared" si="7"/>
        <v>2159</v>
      </c>
    </row>
    <row r="55" spans="4:29" hidden="1">
      <c r="D55" s="12">
        <v>49</v>
      </c>
      <c r="E55" s="36" t="s">
        <v>29</v>
      </c>
      <c r="F55" s="16" t="s">
        <v>8</v>
      </c>
      <c r="G55" s="14" t="s">
        <v>30</v>
      </c>
      <c r="H55" s="13" t="s">
        <v>6</v>
      </c>
      <c r="I55" s="13" t="s">
        <v>58</v>
      </c>
      <c r="J55" s="13" t="s">
        <v>59</v>
      </c>
      <c r="K55" s="13" t="s">
        <v>123</v>
      </c>
      <c r="L55" s="14">
        <v>75</v>
      </c>
      <c r="M55" s="14" t="s">
        <v>15</v>
      </c>
      <c r="N55" s="31">
        <v>1000000</v>
      </c>
      <c r="O55" s="14" t="s">
        <v>1</v>
      </c>
      <c r="P55" s="14" t="s">
        <v>35</v>
      </c>
      <c r="Q55" s="31">
        <v>4000</v>
      </c>
      <c r="R55" s="31">
        <v>252</v>
      </c>
      <c r="S55" s="45">
        <v>5.2999999999999999E-2</v>
      </c>
      <c r="T55" s="64">
        <f t="shared" si="0"/>
        <v>3.9750000000000001</v>
      </c>
      <c r="U55" s="64">
        <f t="shared" si="1"/>
        <v>8.2186109198813057E-2</v>
      </c>
      <c r="V55" s="48">
        <f t="shared" si="2"/>
        <v>4.0013030564714849E-2</v>
      </c>
      <c r="W55" s="52">
        <v>754.9628408436763</v>
      </c>
      <c r="X55" s="71" t="str">
        <f t="shared" si="8"/>
        <v>Q1 2021</v>
      </c>
      <c r="Y55" s="21">
        <f t="shared" si="3"/>
        <v>3840</v>
      </c>
      <c r="Z55" s="21">
        <f t="shared" si="4"/>
        <v>2160</v>
      </c>
      <c r="AA55" s="57">
        <f t="shared" si="5"/>
        <v>1550681.3056379822</v>
      </c>
      <c r="AB55" s="59">
        <f t="shared" si="6"/>
        <v>1.7777777777777777</v>
      </c>
      <c r="AC55" s="61">
        <f t="shared" si="7"/>
        <v>1905</v>
      </c>
    </row>
    <row r="56" spans="4:29" hidden="1">
      <c r="D56" s="12">
        <v>50</v>
      </c>
      <c r="E56" s="36" t="s">
        <v>29</v>
      </c>
      <c r="F56" s="16" t="s">
        <v>8</v>
      </c>
      <c r="G56" s="14" t="s">
        <v>30</v>
      </c>
      <c r="H56" s="13" t="s">
        <v>6</v>
      </c>
      <c r="I56" s="13" t="s">
        <v>36</v>
      </c>
      <c r="J56" s="13" t="s">
        <v>37</v>
      </c>
      <c r="K56" s="13" t="s">
        <v>137</v>
      </c>
      <c r="L56" s="14">
        <v>65</v>
      </c>
      <c r="M56" s="14" t="s">
        <v>15</v>
      </c>
      <c r="N56" s="31">
        <v>1000000</v>
      </c>
      <c r="O56" s="14" t="s">
        <v>1</v>
      </c>
      <c r="P56" s="14" t="s">
        <v>35</v>
      </c>
      <c r="Q56" s="31">
        <v>2560</v>
      </c>
      <c r="R56" s="31">
        <v>160</v>
      </c>
      <c r="S56" s="45">
        <v>68.271000000000001</v>
      </c>
      <c r="T56" s="64">
        <f t="shared" si="0"/>
        <v>4437.6149999999998</v>
      </c>
      <c r="U56" s="64">
        <f t="shared" si="1"/>
        <v>79.517552077816021</v>
      </c>
      <c r="V56" s="48">
        <f t="shared" si="2"/>
        <v>38.065398325041997</v>
      </c>
      <c r="W56" s="52">
        <v>557.56321608064911</v>
      </c>
      <c r="X56" s="71" t="str">
        <f t="shared" si="8"/>
        <v>Q1 2021</v>
      </c>
      <c r="Y56" s="21">
        <f t="shared" si="3"/>
        <v>3840</v>
      </c>
      <c r="Z56" s="21">
        <f t="shared" si="4"/>
        <v>2160</v>
      </c>
      <c r="AA56" s="57">
        <f t="shared" si="5"/>
        <v>1164733.9584569733</v>
      </c>
      <c r="AB56" s="59">
        <f t="shared" si="6"/>
        <v>1.7777777777777777</v>
      </c>
      <c r="AC56" s="61">
        <f t="shared" si="7"/>
        <v>1651</v>
      </c>
    </row>
    <row r="57" spans="4:29" hidden="1">
      <c r="D57" s="12">
        <v>51</v>
      </c>
      <c r="E57" s="36" t="s">
        <v>29</v>
      </c>
      <c r="F57" s="16" t="s">
        <v>8</v>
      </c>
      <c r="G57" s="14" t="s">
        <v>30</v>
      </c>
      <c r="H57" s="13" t="s">
        <v>6</v>
      </c>
      <c r="I57" s="13" t="s">
        <v>36</v>
      </c>
      <c r="J57" s="13" t="s">
        <v>38</v>
      </c>
      <c r="K57" s="13" t="s">
        <v>137</v>
      </c>
      <c r="L57" s="14">
        <v>75</v>
      </c>
      <c r="M57" s="14" t="s">
        <v>15</v>
      </c>
      <c r="N57" s="31">
        <v>1000000</v>
      </c>
      <c r="O57" s="14" t="s">
        <v>1</v>
      </c>
      <c r="P57" s="14" t="s">
        <v>35</v>
      </c>
      <c r="Q57" s="31">
        <v>3840</v>
      </c>
      <c r="R57" s="31">
        <v>240</v>
      </c>
      <c r="S57" s="45">
        <v>11.234999999999999</v>
      </c>
      <c r="T57" s="64">
        <f t="shared" si="0"/>
        <v>842.625</v>
      </c>
      <c r="U57" s="64">
        <f t="shared" si="1"/>
        <v>17.42190446884273</v>
      </c>
      <c r="V57" s="48">
        <f t="shared" si="2"/>
        <v>8.4820075168787028</v>
      </c>
      <c r="W57" s="52">
        <v>754.9628408436763</v>
      </c>
      <c r="X57" s="71" t="str">
        <f t="shared" si="8"/>
        <v>Q1 2021</v>
      </c>
      <c r="Y57" s="21">
        <f t="shared" si="3"/>
        <v>3840</v>
      </c>
      <c r="Z57" s="21">
        <f t="shared" si="4"/>
        <v>2160</v>
      </c>
      <c r="AA57" s="57">
        <f t="shared" si="5"/>
        <v>1550681.3056379822</v>
      </c>
      <c r="AB57" s="59">
        <f t="shared" si="6"/>
        <v>1.7777777777777777</v>
      </c>
      <c r="AC57" s="61">
        <f t="shared" si="7"/>
        <v>1905</v>
      </c>
    </row>
    <row r="58" spans="4:29" hidden="1">
      <c r="D58" s="12">
        <v>52</v>
      </c>
      <c r="E58" s="36" t="s">
        <v>29</v>
      </c>
      <c r="F58" s="16" t="s">
        <v>8</v>
      </c>
      <c r="G58" s="14" t="s">
        <v>30</v>
      </c>
      <c r="H58" s="13" t="s">
        <v>6</v>
      </c>
      <c r="I58" s="13" t="s">
        <v>36</v>
      </c>
      <c r="J58" s="13" t="s">
        <v>50</v>
      </c>
      <c r="K58" s="13" t="s">
        <v>123</v>
      </c>
      <c r="L58" s="14">
        <v>55</v>
      </c>
      <c r="M58" s="14" t="s">
        <v>15</v>
      </c>
      <c r="N58" s="31">
        <v>1000000</v>
      </c>
      <c r="O58" s="14" t="s">
        <v>1</v>
      </c>
      <c r="P58" s="14" t="s">
        <v>35</v>
      </c>
      <c r="Q58" s="31">
        <v>2048</v>
      </c>
      <c r="R58" s="31">
        <v>128</v>
      </c>
      <c r="S58" s="45">
        <v>14.595000000000001</v>
      </c>
      <c r="T58" s="64">
        <f t="shared" si="0"/>
        <v>802.72500000000002</v>
      </c>
      <c r="U58" s="64">
        <f t="shared" si="1"/>
        <v>12.171090810445104</v>
      </c>
      <c r="V58" s="48">
        <f t="shared" si="2"/>
        <v>6.2361524255384753</v>
      </c>
      <c r="W58" s="52">
        <v>427.28005656310211</v>
      </c>
      <c r="X58" s="71" t="str">
        <f t="shared" si="8"/>
        <v>Q1 2021</v>
      </c>
      <c r="Y58" s="21">
        <f t="shared" si="3"/>
        <v>3840</v>
      </c>
      <c r="Z58" s="21">
        <f t="shared" si="4"/>
        <v>2160</v>
      </c>
      <c r="AA58" s="57">
        <f t="shared" si="5"/>
        <v>833921.94658753707</v>
      </c>
      <c r="AB58" s="59">
        <f t="shared" si="6"/>
        <v>1.7777777777777777</v>
      </c>
      <c r="AC58" s="61">
        <f t="shared" si="7"/>
        <v>1397</v>
      </c>
    </row>
    <row r="59" spans="4:29" hidden="1">
      <c r="D59" s="12">
        <v>53</v>
      </c>
      <c r="E59" s="36" t="s">
        <v>29</v>
      </c>
      <c r="F59" s="16" t="s">
        <v>8</v>
      </c>
      <c r="G59" s="14" t="s">
        <v>39</v>
      </c>
      <c r="H59" s="13" t="s">
        <v>5</v>
      </c>
      <c r="I59" s="13" t="s">
        <v>54</v>
      </c>
      <c r="J59" s="13" t="s">
        <v>55</v>
      </c>
      <c r="K59" s="13" t="s">
        <v>43</v>
      </c>
      <c r="L59" s="14">
        <v>31.5</v>
      </c>
      <c r="M59" s="14" t="s">
        <v>15</v>
      </c>
      <c r="N59" s="31">
        <v>1000000</v>
      </c>
      <c r="O59" s="14" t="s">
        <v>1</v>
      </c>
      <c r="P59" s="14" t="s">
        <v>35</v>
      </c>
      <c r="Q59" s="31">
        <v>2304</v>
      </c>
      <c r="R59" s="31">
        <v>1152</v>
      </c>
      <c r="S59" s="45">
        <v>30</v>
      </c>
      <c r="T59" s="64">
        <f t="shared" si="0"/>
        <v>945</v>
      </c>
      <c r="U59" s="64">
        <f t="shared" si="1"/>
        <v>8.2062054694362008</v>
      </c>
      <c r="V59" s="48">
        <f t="shared" si="2"/>
        <v>10.199999999999999</v>
      </c>
      <c r="W59" s="52">
        <v>340</v>
      </c>
      <c r="X59" s="71" t="str">
        <f t="shared" si="8"/>
        <v>Q2 2021</v>
      </c>
      <c r="Y59" s="21">
        <f t="shared" si="3"/>
        <v>3840</v>
      </c>
      <c r="Z59" s="21">
        <f t="shared" si="4"/>
        <v>2160</v>
      </c>
      <c r="AA59" s="57">
        <f t="shared" si="5"/>
        <v>273540.18231454003</v>
      </c>
      <c r="AB59" s="59">
        <f t="shared" si="6"/>
        <v>1.7777777777777777</v>
      </c>
      <c r="AC59" s="61">
        <f t="shared" si="7"/>
        <v>800.09999999999991</v>
      </c>
    </row>
    <row r="60" spans="4:29" hidden="1">
      <c r="D60" s="12">
        <v>54</v>
      </c>
      <c r="E60" s="36" t="s">
        <v>29</v>
      </c>
      <c r="F60" s="16" t="s">
        <v>8</v>
      </c>
      <c r="G60" s="14" t="s">
        <v>39</v>
      </c>
      <c r="H60" s="13" t="s">
        <v>5</v>
      </c>
      <c r="I60" s="13" t="s">
        <v>31</v>
      </c>
      <c r="J60" s="13" t="s">
        <v>32</v>
      </c>
      <c r="K60" s="13" t="s">
        <v>33</v>
      </c>
      <c r="L60" s="14">
        <v>31.5</v>
      </c>
      <c r="M60" s="14" t="s">
        <v>34</v>
      </c>
      <c r="N60" s="31">
        <v>1000000</v>
      </c>
      <c r="O60" s="14" t="s">
        <v>1</v>
      </c>
      <c r="P60" s="14" t="s">
        <v>35</v>
      </c>
      <c r="Q60" s="31">
        <v>576</v>
      </c>
      <c r="R60" s="31">
        <v>576</v>
      </c>
      <c r="S60" s="45">
        <v>20</v>
      </c>
      <c r="T60" s="64">
        <f t="shared" si="0"/>
        <v>630</v>
      </c>
      <c r="U60" s="64">
        <f t="shared" si="1"/>
        <v>5.4708036462908005</v>
      </c>
      <c r="V60" s="48">
        <f t="shared" si="2"/>
        <v>13.119533527696792</v>
      </c>
      <c r="W60" s="52">
        <v>655.97667638483961</v>
      </c>
      <c r="X60" s="71" t="str">
        <f t="shared" si="8"/>
        <v>Q2 2021</v>
      </c>
      <c r="Y60" s="21">
        <f t="shared" si="3"/>
        <v>6016</v>
      </c>
      <c r="Z60" s="21">
        <f t="shared" si="4"/>
        <v>3384</v>
      </c>
      <c r="AA60" s="57">
        <f t="shared" si="5"/>
        <v>273540.18231454003</v>
      </c>
      <c r="AB60" s="59">
        <f t="shared" si="6"/>
        <v>1.7777777777777777</v>
      </c>
      <c r="AC60" s="61">
        <f t="shared" si="7"/>
        <v>800.09999999999991</v>
      </c>
    </row>
    <row r="61" spans="4:29" hidden="1">
      <c r="D61" s="12">
        <v>55</v>
      </c>
      <c r="E61" s="36" t="s">
        <v>29</v>
      </c>
      <c r="F61" s="16" t="s">
        <v>8</v>
      </c>
      <c r="G61" s="14" t="s">
        <v>39</v>
      </c>
      <c r="H61" s="13" t="s">
        <v>5</v>
      </c>
      <c r="I61" s="13" t="s">
        <v>41</v>
      </c>
      <c r="J61" s="13" t="s">
        <v>42</v>
      </c>
      <c r="K61" s="13" t="s">
        <v>43</v>
      </c>
      <c r="L61" s="14">
        <v>31.5</v>
      </c>
      <c r="M61" s="14" t="s">
        <v>15</v>
      </c>
      <c r="N61" s="31">
        <v>1000000</v>
      </c>
      <c r="O61" s="14" t="s">
        <v>1</v>
      </c>
      <c r="P61" s="14" t="s">
        <v>35</v>
      </c>
      <c r="Q61" s="31">
        <v>5000</v>
      </c>
      <c r="R61" s="31">
        <v>1152</v>
      </c>
      <c r="S61" s="45">
        <v>50</v>
      </c>
      <c r="T61" s="64">
        <f t="shared" si="0"/>
        <v>1575</v>
      </c>
      <c r="U61" s="64">
        <f t="shared" si="1"/>
        <v>13.677009115727001</v>
      </c>
      <c r="V61" s="48">
        <f t="shared" si="2"/>
        <v>17</v>
      </c>
      <c r="W61" s="52">
        <v>340</v>
      </c>
      <c r="X61" s="71" t="str">
        <f t="shared" si="8"/>
        <v>Q2 2021</v>
      </c>
      <c r="Y61" s="21">
        <f t="shared" si="3"/>
        <v>3840</v>
      </c>
      <c r="Z61" s="21">
        <f t="shared" si="4"/>
        <v>2160</v>
      </c>
      <c r="AA61" s="57">
        <f t="shared" si="5"/>
        <v>273540.18231454003</v>
      </c>
      <c r="AB61" s="59">
        <f t="shared" si="6"/>
        <v>1.7777777777777777</v>
      </c>
      <c r="AC61" s="61">
        <f t="shared" si="7"/>
        <v>800.09999999999991</v>
      </c>
    </row>
    <row r="62" spans="4:29" hidden="1">
      <c r="D62" s="12">
        <v>56</v>
      </c>
      <c r="E62" s="36" t="s">
        <v>29</v>
      </c>
      <c r="F62" s="16" t="s">
        <v>8</v>
      </c>
      <c r="G62" s="14" t="s">
        <v>39</v>
      </c>
      <c r="H62" s="13" t="s">
        <v>5</v>
      </c>
      <c r="I62" s="13" t="s">
        <v>41</v>
      </c>
      <c r="J62" s="13" t="s">
        <v>44</v>
      </c>
      <c r="K62" s="13" t="s">
        <v>43</v>
      </c>
      <c r="L62" s="14">
        <v>31.5</v>
      </c>
      <c r="M62" s="14" t="s">
        <v>15</v>
      </c>
      <c r="N62" s="31">
        <v>1000000</v>
      </c>
      <c r="O62" s="14" t="s">
        <v>1</v>
      </c>
      <c r="P62" s="14" t="s">
        <v>35</v>
      </c>
      <c r="Q62" s="31">
        <v>4608</v>
      </c>
      <c r="R62" s="31">
        <v>576</v>
      </c>
      <c r="S62" s="45">
        <v>60</v>
      </c>
      <c r="T62" s="64">
        <f t="shared" si="0"/>
        <v>1890</v>
      </c>
      <c r="U62" s="64">
        <f t="shared" si="1"/>
        <v>16.412410938872402</v>
      </c>
      <c r="V62" s="48">
        <f t="shared" si="2"/>
        <v>20.399999999999999</v>
      </c>
      <c r="W62" s="52">
        <v>340</v>
      </c>
      <c r="X62" s="71" t="str">
        <f t="shared" si="8"/>
        <v>Q2 2021</v>
      </c>
      <c r="Y62" s="21">
        <f t="shared" si="3"/>
        <v>3840</v>
      </c>
      <c r="Z62" s="21">
        <f t="shared" si="4"/>
        <v>2160</v>
      </c>
      <c r="AA62" s="57">
        <f t="shared" si="5"/>
        <v>273540.18231454003</v>
      </c>
      <c r="AB62" s="59">
        <f t="shared" si="6"/>
        <v>1.7777777777777777</v>
      </c>
      <c r="AC62" s="61">
        <f t="shared" si="7"/>
        <v>800.09999999999991</v>
      </c>
    </row>
    <row r="63" spans="4:29" hidden="1">
      <c r="D63" s="12">
        <v>57</v>
      </c>
      <c r="E63" s="36" t="s">
        <v>29</v>
      </c>
      <c r="F63" s="16" t="s">
        <v>8</v>
      </c>
      <c r="G63" s="14" t="s">
        <v>39</v>
      </c>
      <c r="H63" s="13" t="s">
        <v>90</v>
      </c>
      <c r="I63" s="13" t="s">
        <v>54</v>
      </c>
      <c r="J63" s="13" t="s">
        <v>92</v>
      </c>
      <c r="K63" s="13" t="s">
        <v>43</v>
      </c>
      <c r="L63" s="14">
        <v>17.3</v>
      </c>
      <c r="M63" s="14" t="s">
        <v>15</v>
      </c>
      <c r="N63" s="31">
        <v>1000000</v>
      </c>
      <c r="O63" s="14" t="s">
        <v>2</v>
      </c>
      <c r="P63" s="14" t="s">
        <v>47</v>
      </c>
      <c r="Q63" s="31">
        <v>4000</v>
      </c>
      <c r="R63" s="31">
        <v>1152</v>
      </c>
      <c r="S63" s="45">
        <v>1</v>
      </c>
      <c r="T63" s="64">
        <f t="shared" si="0"/>
        <v>17.3</v>
      </c>
      <c r="U63" s="64">
        <f t="shared" si="1"/>
        <v>8.2507272527002962E-2</v>
      </c>
      <c r="V63" s="48">
        <f t="shared" si="2"/>
        <v>0.26500000000000001</v>
      </c>
      <c r="W63" s="52">
        <v>265</v>
      </c>
      <c r="X63" s="71" t="str">
        <f t="shared" si="8"/>
        <v>Q2 2021</v>
      </c>
      <c r="Y63" s="21">
        <f t="shared" si="3"/>
        <v>3840</v>
      </c>
      <c r="Z63" s="21">
        <f t="shared" si="4"/>
        <v>2160</v>
      </c>
      <c r="AA63" s="57">
        <f t="shared" si="5"/>
        <v>82507.272527002962</v>
      </c>
      <c r="AB63" s="59">
        <f t="shared" si="6"/>
        <v>1.7777777777777777</v>
      </c>
      <c r="AC63" s="61">
        <f t="shared" si="7"/>
        <v>439.42</v>
      </c>
    </row>
    <row r="64" spans="4:29" hidden="1">
      <c r="D64" s="12">
        <v>58</v>
      </c>
      <c r="E64" s="36" t="s">
        <v>29</v>
      </c>
      <c r="F64" s="16" t="s">
        <v>8</v>
      </c>
      <c r="G64" s="14" t="s">
        <v>39</v>
      </c>
      <c r="H64" s="13" t="s">
        <v>90</v>
      </c>
      <c r="I64" s="13" t="s">
        <v>45</v>
      </c>
      <c r="J64" s="13" t="s">
        <v>46</v>
      </c>
      <c r="K64" s="13" t="s">
        <v>43</v>
      </c>
      <c r="L64" s="14">
        <v>17.3</v>
      </c>
      <c r="M64" s="14" t="s">
        <v>15</v>
      </c>
      <c r="N64" s="31">
        <v>1000000</v>
      </c>
      <c r="O64" s="14" t="s">
        <v>2</v>
      </c>
      <c r="P64" s="14" t="s">
        <v>47</v>
      </c>
      <c r="Q64" s="31">
        <v>10000</v>
      </c>
      <c r="R64" s="31">
        <v>240</v>
      </c>
      <c r="S64" s="45">
        <v>5</v>
      </c>
      <c r="T64" s="64">
        <f t="shared" si="0"/>
        <v>86.5</v>
      </c>
      <c r="U64" s="64">
        <f t="shared" si="1"/>
        <v>0.41253636263501481</v>
      </c>
      <c r="V64" s="48">
        <f t="shared" si="2"/>
        <v>1.325</v>
      </c>
      <c r="W64" s="52">
        <v>265</v>
      </c>
      <c r="X64" s="71" t="str">
        <f t="shared" si="8"/>
        <v>Q2 2021</v>
      </c>
      <c r="Y64" s="21">
        <f t="shared" si="3"/>
        <v>3840</v>
      </c>
      <c r="Z64" s="21">
        <f t="shared" si="4"/>
        <v>2160</v>
      </c>
      <c r="AA64" s="57">
        <f t="shared" si="5"/>
        <v>82507.272527002962</v>
      </c>
      <c r="AB64" s="59">
        <f t="shared" si="6"/>
        <v>1.7777777777777777</v>
      </c>
      <c r="AC64" s="61">
        <f t="shared" si="7"/>
        <v>439.42</v>
      </c>
    </row>
    <row r="65" spans="4:29" hidden="1">
      <c r="D65" s="12">
        <v>59</v>
      </c>
      <c r="E65" s="36" t="s">
        <v>29</v>
      </c>
      <c r="F65" s="16" t="s">
        <v>8</v>
      </c>
      <c r="G65" s="14" t="s">
        <v>39</v>
      </c>
      <c r="H65" s="13" t="s">
        <v>4</v>
      </c>
      <c r="I65" s="13" t="s">
        <v>31</v>
      </c>
      <c r="J65" s="13" t="s">
        <v>56</v>
      </c>
      <c r="K65" s="13" t="s">
        <v>57</v>
      </c>
      <c r="L65" s="14">
        <v>12.9</v>
      </c>
      <c r="M65" s="14" t="s">
        <v>16</v>
      </c>
      <c r="N65" s="31">
        <v>1000000</v>
      </c>
      <c r="O65" s="14" t="s">
        <v>2</v>
      </c>
      <c r="P65" s="14" t="s">
        <v>47</v>
      </c>
      <c r="Q65" s="31">
        <v>10384</v>
      </c>
      <c r="R65" s="31">
        <v>2596</v>
      </c>
      <c r="S65" s="45">
        <v>1000</v>
      </c>
      <c r="T65" s="64">
        <f t="shared" si="0"/>
        <v>12900</v>
      </c>
      <c r="U65" s="64">
        <f t="shared" si="1"/>
        <v>51.526267260771327</v>
      </c>
      <c r="V65" s="48">
        <f t="shared" si="2"/>
        <v>318.54355530842565</v>
      </c>
      <c r="W65" s="52">
        <v>318.5435553084256</v>
      </c>
      <c r="X65" s="71" t="str">
        <f t="shared" si="8"/>
        <v>Q2 2021</v>
      </c>
      <c r="Y65" s="21">
        <f t="shared" si="3"/>
        <v>2732</v>
      </c>
      <c r="Z65" s="21">
        <f t="shared" si="4"/>
        <v>2048</v>
      </c>
      <c r="AA65" s="57">
        <f t="shared" si="5"/>
        <v>51526.267260771325</v>
      </c>
      <c r="AB65" s="59">
        <f t="shared" si="6"/>
        <v>1.333984375</v>
      </c>
      <c r="AC65" s="61">
        <f t="shared" si="7"/>
        <v>327.65999999999997</v>
      </c>
    </row>
    <row r="66" spans="4:29" hidden="1">
      <c r="D66" s="12">
        <v>60</v>
      </c>
      <c r="E66" s="36" t="s">
        <v>29</v>
      </c>
      <c r="F66" s="16" t="s">
        <v>8</v>
      </c>
      <c r="G66" s="14" t="s">
        <v>39</v>
      </c>
      <c r="H66" s="13" t="s">
        <v>6</v>
      </c>
      <c r="I66" s="13" t="s">
        <v>48</v>
      </c>
      <c r="J66" s="13" t="s">
        <v>215</v>
      </c>
      <c r="K66" s="13" t="s">
        <v>123</v>
      </c>
      <c r="L66" s="14">
        <v>55</v>
      </c>
      <c r="M66" s="14" t="s">
        <v>15</v>
      </c>
      <c r="N66" s="31">
        <v>400000</v>
      </c>
      <c r="O66" s="14" t="s">
        <v>1</v>
      </c>
      <c r="P66" s="14" t="s">
        <v>35</v>
      </c>
      <c r="Q66" s="31">
        <v>2000</v>
      </c>
      <c r="R66" s="31">
        <v>200</v>
      </c>
      <c r="S66" s="45">
        <v>0.42</v>
      </c>
      <c r="T66" s="64">
        <f t="shared" si="0"/>
        <v>23.099999999999998</v>
      </c>
      <c r="U66" s="64">
        <f t="shared" si="1"/>
        <v>0.35024721756676558</v>
      </c>
      <c r="V66" s="48">
        <f t="shared" si="2"/>
        <v>0.17945762375650287</v>
      </c>
      <c r="W66" s="52">
        <v>427.28005656310211</v>
      </c>
      <c r="X66" s="71" t="str">
        <f t="shared" si="8"/>
        <v>Q2 2021</v>
      </c>
      <c r="Y66" s="21">
        <f t="shared" si="3"/>
        <v>3840</v>
      </c>
      <c r="Z66" s="21">
        <f t="shared" si="4"/>
        <v>2160</v>
      </c>
      <c r="AA66" s="57">
        <f t="shared" si="5"/>
        <v>833921.94658753707</v>
      </c>
      <c r="AB66" s="59">
        <f t="shared" si="6"/>
        <v>1.7777777777777777</v>
      </c>
      <c r="AC66" s="61">
        <f t="shared" si="7"/>
        <v>1397</v>
      </c>
    </row>
    <row r="67" spans="4:29" hidden="1">
      <c r="D67" s="12">
        <v>61</v>
      </c>
      <c r="E67" s="36" t="s">
        <v>29</v>
      </c>
      <c r="F67" s="16" t="s">
        <v>8</v>
      </c>
      <c r="G67" s="14" t="s">
        <v>39</v>
      </c>
      <c r="H67" s="13" t="s">
        <v>6</v>
      </c>
      <c r="I67" s="13" t="s">
        <v>48</v>
      </c>
      <c r="J67" s="13" t="s">
        <v>91</v>
      </c>
      <c r="K67" s="13" t="s">
        <v>123</v>
      </c>
      <c r="L67" s="14">
        <v>65</v>
      </c>
      <c r="M67" s="14" t="s">
        <v>15</v>
      </c>
      <c r="N67" s="31">
        <v>400000</v>
      </c>
      <c r="O67" s="14" t="s">
        <v>1</v>
      </c>
      <c r="P67" s="14" t="s">
        <v>35</v>
      </c>
      <c r="Q67" s="31">
        <v>9504</v>
      </c>
      <c r="R67" s="31">
        <v>792</v>
      </c>
      <c r="S67" s="45">
        <v>0.52500000000000002</v>
      </c>
      <c r="T67" s="64">
        <f t="shared" si="0"/>
        <v>34.125</v>
      </c>
      <c r="U67" s="64">
        <f t="shared" si="1"/>
        <v>0.61148532818991097</v>
      </c>
      <c r="V67" s="48">
        <f t="shared" si="2"/>
        <v>0.29272068844234084</v>
      </c>
      <c r="W67" s="52">
        <v>557.56321608064911</v>
      </c>
      <c r="X67" s="71" t="str">
        <f t="shared" si="8"/>
        <v>Q2 2021</v>
      </c>
      <c r="Y67" s="21">
        <f t="shared" si="3"/>
        <v>3840</v>
      </c>
      <c r="Z67" s="21">
        <f t="shared" si="4"/>
        <v>2160</v>
      </c>
      <c r="AA67" s="57">
        <f t="shared" si="5"/>
        <v>1164733.9584569733</v>
      </c>
      <c r="AB67" s="59">
        <f t="shared" si="6"/>
        <v>1.7777777777777777</v>
      </c>
      <c r="AC67" s="61">
        <f t="shared" si="7"/>
        <v>1651</v>
      </c>
    </row>
    <row r="68" spans="4:29" hidden="1">
      <c r="D68" s="12">
        <v>62</v>
      </c>
      <c r="E68" s="36" t="s">
        <v>29</v>
      </c>
      <c r="F68" s="16" t="s">
        <v>8</v>
      </c>
      <c r="G68" s="14" t="s">
        <v>39</v>
      </c>
      <c r="H68" s="13" t="s">
        <v>6</v>
      </c>
      <c r="I68" s="13" t="s">
        <v>48</v>
      </c>
      <c r="J68" s="13" t="s">
        <v>49</v>
      </c>
      <c r="K68" s="13" t="s">
        <v>123</v>
      </c>
      <c r="L68" s="14">
        <v>75</v>
      </c>
      <c r="M68" s="14" t="s">
        <v>15</v>
      </c>
      <c r="N68" s="31">
        <v>400000</v>
      </c>
      <c r="O68" s="14" t="s">
        <v>1</v>
      </c>
      <c r="P68" s="14" t="s">
        <v>35</v>
      </c>
      <c r="Q68" s="31">
        <v>15360</v>
      </c>
      <c r="R68" s="31">
        <v>1280</v>
      </c>
      <c r="S68" s="45">
        <v>0.21</v>
      </c>
      <c r="T68" s="64">
        <f t="shared" si="0"/>
        <v>15.75</v>
      </c>
      <c r="U68" s="64">
        <f t="shared" si="1"/>
        <v>0.32564307418397626</v>
      </c>
      <c r="V68" s="48">
        <f t="shared" si="2"/>
        <v>0.158542196577172</v>
      </c>
      <c r="W68" s="52">
        <v>754.9628408436763</v>
      </c>
      <c r="X68" s="71" t="str">
        <f t="shared" si="8"/>
        <v>Q2 2021</v>
      </c>
      <c r="Y68" s="21">
        <f t="shared" si="3"/>
        <v>3840</v>
      </c>
      <c r="Z68" s="21">
        <f t="shared" si="4"/>
        <v>2160</v>
      </c>
      <c r="AA68" s="57">
        <f t="shared" si="5"/>
        <v>1550681.3056379822</v>
      </c>
      <c r="AB68" s="59">
        <f t="shared" si="6"/>
        <v>1.7777777777777777</v>
      </c>
      <c r="AC68" s="61">
        <f t="shared" si="7"/>
        <v>1905</v>
      </c>
    </row>
    <row r="69" spans="4:29" hidden="1">
      <c r="D69" s="12">
        <v>63</v>
      </c>
      <c r="E69" s="36" t="s">
        <v>29</v>
      </c>
      <c r="F69" s="16" t="s">
        <v>8</v>
      </c>
      <c r="G69" s="14" t="s">
        <v>39</v>
      </c>
      <c r="H69" s="13" t="s">
        <v>6</v>
      </c>
      <c r="I69" s="13" t="s">
        <v>48</v>
      </c>
      <c r="J69" s="13"/>
      <c r="K69" s="13" t="s">
        <v>123</v>
      </c>
      <c r="L69" s="14">
        <v>85</v>
      </c>
      <c r="M69" s="14" t="s">
        <v>52</v>
      </c>
      <c r="N69" s="31">
        <v>400000</v>
      </c>
      <c r="O69" s="14" t="s">
        <v>1</v>
      </c>
      <c r="P69" s="14" t="s">
        <v>35</v>
      </c>
      <c r="Q69" s="31">
        <v>21060</v>
      </c>
      <c r="R69" s="31">
        <v>2340</v>
      </c>
      <c r="S69" s="45">
        <v>0.105</v>
      </c>
      <c r="T69" s="64">
        <f t="shared" si="0"/>
        <v>8.9249999999999989</v>
      </c>
      <c r="U69" s="64">
        <f t="shared" si="1"/>
        <v>0.20913521875370916</v>
      </c>
      <c r="V69" s="48">
        <f t="shared" si="2"/>
        <v>0.16543506725239632</v>
      </c>
      <c r="W69" s="52">
        <v>1575.5720690704413</v>
      </c>
      <c r="X69" s="71" t="str">
        <f t="shared" si="8"/>
        <v>Q2 2021</v>
      </c>
      <c r="Y69" s="21">
        <f t="shared" si="3"/>
        <v>7680</v>
      </c>
      <c r="Z69" s="21">
        <f t="shared" si="4"/>
        <v>4320</v>
      </c>
      <c r="AA69" s="57">
        <f t="shared" si="5"/>
        <v>1991763.9881305636</v>
      </c>
      <c r="AB69" s="59">
        <f t="shared" si="6"/>
        <v>1.7777777777777777</v>
      </c>
      <c r="AC69" s="61">
        <f t="shared" si="7"/>
        <v>2159</v>
      </c>
    </row>
    <row r="70" spans="4:29" hidden="1">
      <c r="D70" s="12">
        <v>64</v>
      </c>
      <c r="E70" s="36" t="s">
        <v>29</v>
      </c>
      <c r="F70" s="16" t="s">
        <v>8</v>
      </c>
      <c r="G70" s="14" t="s">
        <v>39</v>
      </c>
      <c r="H70" s="13" t="s">
        <v>6</v>
      </c>
      <c r="I70" s="13" t="s">
        <v>93</v>
      </c>
      <c r="J70" s="13" t="s">
        <v>94</v>
      </c>
      <c r="K70" s="13" t="s">
        <v>95</v>
      </c>
      <c r="L70" s="14">
        <v>75</v>
      </c>
      <c r="M70" s="14" t="s">
        <v>15</v>
      </c>
      <c r="N70" s="31">
        <v>1000000</v>
      </c>
      <c r="O70" s="14" t="s">
        <v>2</v>
      </c>
      <c r="P70" s="14" t="s">
        <v>35</v>
      </c>
      <c r="Q70" s="31">
        <v>46080</v>
      </c>
      <c r="R70" s="31">
        <v>2880</v>
      </c>
      <c r="S70" s="45">
        <v>0.02</v>
      </c>
      <c r="T70" s="64">
        <f t="shared" si="0"/>
        <v>1.5</v>
      </c>
      <c r="U70" s="64">
        <f t="shared" si="1"/>
        <v>3.1013626112759644E-2</v>
      </c>
      <c r="V70" s="48">
        <f t="shared" si="2"/>
        <v>1.5099256816873526E-2</v>
      </c>
      <c r="W70" s="52">
        <v>754.9628408436763</v>
      </c>
      <c r="X70" s="71" t="str">
        <f t="shared" si="8"/>
        <v>Q2 2021</v>
      </c>
      <c r="Y70" s="21">
        <f t="shared" si="3"/>
        <v>3840</v>
      </c>
      <c r="Z70" s="21">
        <f t="shared" si="4"/>
        <v>2160</v>
      </c>
      <c r="AA70" s="57">
        <f t="shared" si="5"/>
        <v>1550681.3056379822</v>
      </c>
      <c r="AB70" s="59">
        <f t="shared" si="6"/>
        <v>1.7777777777777777</v>
      </c>
      <c r="AC70" s="61">
        <f t="shared" si="7"/>
        <v>1905</v>
      </c>
    </row>
    <row r="71" spans="4:29" hidden="1">
      <c r="D71" s="12">
        <v>65</v>
      </c>
      <c r="E71" s="36" t="s">
        <v>29</v>
      </c>
      <c r="F71" s="16" t="s">
        <v>8</v>
      </c>
      <c r="G71" s="14" t="s">
        <v>39</v>
      </c>
      <c r="H71" s="13" t="s">
        <v>6</v>
      </c>
      <c r="I71" s="13" t="s">
        <v>125</v>
      </c>
      <c r="J71" s="13"/>
      <c r="K71" s="13" t="s">
        <v>123</v>
      </c>
      <c r="L71" s="14">
        <v>65</v>
      </c>
      <c r="M71" s="14" t="s">
        <v>15</v>
      </c>
      <c r="N71" s="31">
        <v>1000000</v>
      </c>
      <c r="O71" s="14" t="s">
        <v>2</v>
      </c>
      <c r="P71" s="14" t="s">
        <v>35</v>
      </c>
      <c r="Q71" s="31">
        <v>16384</v>
      </c>
      <c r="R71" s="31">
        <v>1000</v>
      </c>
      <c r="S71" s="45">
        <v>2.14</v>
      </c>
      <c r="T71" s="64">
        <f t="shared" ref="T71:T134" si="9">L71*S71</f>
        <v>139.1</v>
      </c>
      <c r="U71" s="64">
        <f t="shared" ref="U71:U134" si="10">S71*AA71/10^6</f>
        <v>2.4925306710979229</v>
      </c>
      <c r="V71" s="48">
        <f t="shared" ref="V71:V134" si="11">S71*W71/1000</f>
        <v>1.1931852824125893</v>
      </c>
      <c r="W71" s="52">
        <v>557.56321608064911</v>
      </c>
      <c r="X71" s="71" t="str">
        <f t="shared" si="8"/>
        <v>Q2 2021</v>
      </c>
      <c r="Y71" s="21">
        <f t="shared" ref="Y71:Y134" si="12">1*LEFT(M71, FIND("x", M71)-2)</f>
        <v>3840</v>
      </c>
      <c r="Z71" s="21">
        <f t="shared" ref="Z71:Z134" si="13">1*RIGHT(M71, LEN(M71)-FIND("x", M71)-1)</f>
        <v>2160</v>
      </c>
      <c r="AA71" s="57">
        <f t="shared" ref="AA71:AA134" si="14">AC71^2*AB71/(1+AB71^2)</f>
        <v>1164733.9584569733</v>
      </c>
      <c r="AB71" s="59">
        <f t="shared" ref="AB71:AB134" si="15">Y71/Z71</f>
        <v>1.7777777777777777</v>
      </c>
      <c r="AC71" s="61">
        <f t="shared" ref="AC71:AC134" si="16">L71*25.4</f>
        <v>1651</v>
      </c>
    </row>
    <row r="72" spans="4:29" hidden="1">
      <c r="D72" s="12">
        <v>66</v>
      </c>
      <c r="E72" s="36" t="s">
        <v>29</v>
      </c>
      <c r="F72" s="16" t="s">
        <v>8</v>
      </c>
      <c r="G72" s="14" t="s">
        <v>39</v>
      </c>
      <c r="H72" s="13" t="s">
        <v>6</v>
      </c>
      <c r="I72" s="13" t="s">
        <v>125</v>
      </c>
      <c r="J72" s="13"/>
      <c r="K72" s="13" t="s">
        <v>123</v>
      </c>
      <c r="L72" s="14">
        <v>65</v>
      </c>
      <c r="M72" s="14" t="s">
        <v>52</v>
      </c>
      <c r="N72" s="31">
        <v>1000000</v>
      </c>
      <c r="O72" s="14" t="s">
        <v>2</v>
      </c>
      <c r="P72" s="14" t="s">
        <v>35</v>
      </c>
      <c r="Q72" s="31">
        <v>12000</v>
      </c>
      <c r="R72" s="31">
        <v>1000</v>
      </c>
      <c r="S72" s="45">
        <v>7.4999999999999997E-2</v>
      </c>
      <c r="T72" s="64">
        <f t="shared" si="9"/>
        <v>4.875</v>
      </c>
      <c r="U72" s="64">
        <f t="shared" si="10"/>
        <v>8.7355046884272994E-2</v>
      </c>
      <c r="V72" s="48">
        <f t="shared" si="11"/>
        <v>6.8353827043221363E-2</v>
      </c>
      <c r="W72" s="52">
        <v>911.38436057628485</v>
      </c>
      <c r="X72" s="71" t="str">
        <f t="shared" ref="X72:X135" si="17">G72&amp;" "&amp;F72</f>
        <v>Q2 2021</v>
      </c>
      <c r="Y72" s="21">
        <f t="shared" si="12"/>
        <v>7680</v>
      </c>
      <c r="Z72" s="21">
        <f t="shared" si="13"/>
        <v>4320</v>
      </c>
      <c r="AA72" s="57">
        <f t="shared" si="14"/>
        <v>1164733.9584569733</v>
      </c>
      <c r="AB72" s="59">
        <f t="shared" si="15"/>
        <v>1.7777777777777777</v>
      </c>
      <c r="AC72" s="61">
        <f t="shared" si="16"/>
        <v>1651</v>
      </c>
    </row>
    <row r="73" spans="4:29" hidden="1">
      <c r="D73" s="12">
        <v>67</v>
      </c>
      <c r="E73" s="36" t="s">
        <v>29</v>
      </c>
      <c r="F73" s="16" t="s">
        <v>8</v>
      </c>
      <c r="G73" s="14" t="s">
        <v>39</v>
      </c>
      <c r="H73" s="13" t="s">
        <v>6</v>
      </c>
      <c r="I73" s="13" t="s">
        <v>125</v>
      </c>
      <c r="J73" s="13"/>
      <c r="K73" s="13" t="s">
        <v>123</v>
      </c>
      <c r="L73" s="14">
        <v>75</v>
      </c>
      <c r="M73" s="14" t="s">
        <v>15</v>
      </c>
      <c r="N73" s="31">
        <v>1000000</v>
      </c>
      <c r="O73" s="14" t="s">
        <v>2</v>
      </c>
      <c r="P73" s="14" t="s">
        <v>35</v>
      </c>
      <c r="Q73" s="31">
        <v>12000</v>
      </c>
      <c r="R73" s="31">
        <v>1000</v>
      </c>
      <c r="S73" s="45">
        <v>2.4129999999999998</v>
      </c>
      <c r="T73" s="64">
        <f t="shared" si="9"/>
        <v>180.97499999999999</v>
      </c>
      <c r="U73" s="64">
        <f t="shared" si="10"/>
        <v>3.7417939905044508</v>
      </c>
      <c r="V73" s="48">
        <f t="shared" si="11"/>
        <v>1.8217253349557907</v>
      </c>
      <c r="W73" s="52">
        <v>754.9628408436763</v>
      </c>
      <c r="X73" s="71" t="str">
        <f t="shared" si="17"/>
        <v>Q2 2021</v>
      </c>
      <c r="Y73" s="21">
        <f t="shared" si="12"/>
        <v>3840</v>
      </c>
      <c r="Z73" s="21">
        <f t="shared" si="13"/>
        <v>2160</v>
      </c>
      <c r="AA73" s="57">
        <f t="shared" si="14"/>
        <v>1550681.3056379822</v>
      </c>
      <c r="AB73" s="59">
        <f t="shared" si="15"/>
        <v>1.7777777777777777</v>
      </c>
      <c r="AC73" s="61">
        <f t="shared" si="16"/>
        <v>1905</v>
      </c>
    </row>
    <row r="74" spans="4:29" hidden="1">
      <c r="D74" s="12">
        <v>68</v>
      </c>
      <c r="E74" s="36" t="s">
        <v>29</v>
      </c>
      <c r="F74" s="16" t="s">
        <v>8</v>
      </c>
      <c r="G74" s="14" t="s">
        <v>39</v>
      </c>
      <c r="H74" s="13" t="s">
        <v>6</v>
      </c>
      <c r="I74" s="13" t="s">
        <v>125</v>
      </c>
      <c r="J74" s="13"/>
      <c r="K74" s="13" t="s">
        <v>123</v>
      </c>
      <c r="L74" s="14">
        <v>75</v>
      </c>
      <c r="M74" s="14" t="s">
        <v>52</v>
      </c>
      <c r="N74" s="31">
        <v>1000000</v>
      </c>
      <c r="O74" s="14" t="s">
        <v>2</v>
      </c>
      <c r="P74" s="14" t="s">
        <v>35</v>
      </c>
      <c r="Q74" s="31">
        <v>16000</v>
      </c>
      <c r="R74" s="31">
        <v>2000</v>
      </c>
      <c r="S74" s="45">
        <v>0.108</v>
      </c>
      <c r="T74" s="64">
        <f t="shared" si="9"/>
        <v>8.1</v>
      </c>
      <c r="U74" s="64">
        <f t="shared" si="10"/>
        <v>0.16747358100890208</v>
      </c>
      <c r="V74" s="48">
        <f t="shared" si="11"/>
        <v>0.12363043024453034</v>
      </c>
      <c r="W74" s="52">
        <v>1144.7262059678735</v>
      </c>
      <c r="X74" s="71" t="str">
        <f t="shared" si="17"/>
        <v>Q2 2021</v>
      </c>
      <c r="Y74" s="21">
        <f t="shared" si="12"/>
        <v>7680</v>
      </c>
      <c r="Z74" s="21">
        <f t="shared" si="13"/>
        <v>4320</v>
      </c>
      <c r="AA74" s="57">
        <f t="shared" si="14"/>
        <v>1550681.3056379822</v>
      </c>
      <c r="AB74" s="59">
        <f t="shared" si="15"/>
        <v>1.7777777777777777</v>
      </c>
      <c r="AC74" s="61">
        <f t="shared" si="16"/>
        <v>1905</v>
      </c>
    </row>
    <row r="75" spans="4:29" hidden="1">
      <c r="D75" s="12">
        <v>69</v>
      </c>
      <c r="E75" s="36" t="s">
        <v>29</v>
      </c>
      <c r="F75" s="16" t="s">
        <v>8</v>
      </c>
      <c r="G75" s="14" t="s">
        <v>39</v>
      </c>
      <c r="H75" s="13" t="s">
        <v>6</v>
      </c>
      <c r="I75" s="13" t="s">
        <v>125</v>
      </c>
      <c r="J75" s="13"/>
      <c r="K75" s="13" t="s">
        <v>123</v>
      </c>
      <c r="L75" s="14">
        <v>86</v>
      </c>
      <c r="M75" s="14" t="s">
        <v>15</v>
      </c>
      <c r="N75" s="31">
        <v>1000000</v>
      </c>
      <c r="O75" s="14" t="s">
        <v>2</v>
      </c>
      <c r="P75" s="14" t="s">
        <v>35</v>
      </c>
      <c r="Q75" s="31">
        <v>18000</v>
      </c>
      <c r="R75" s="31">
        <v>1200</v>
      </c>
      <c r="S75" s="45">
        <v>0.71699999999999997</v>
      </c>
      <c r="T75" s="64">
        <f t="shared" si="9"/>
        <v>61.661999999999999</v>
      </c>
      <c r="U75" s="64">
        <f t="shared" si="10"/>
        <v>1.4618946697723445</v>
      </c>
      <c r="V75" s="48">
        <f t="shared" si="11"/>
        <v>0.74504307092470234</v>
      </c>
      <c r="W75" s="52">
        <v>1039.1116749298499</v>
      </c>
      <c r="X75" s="71" t="str">
        <f t="shared" si="17"/>
        <v>Q2 2021</v>
      </c>
      <c r="Y75" s="21">
        <f t="shared" si="12"/>
        <v>3840</v>
      </c>
      <c r="Z75" s="21">
        <f t="shared" si="13"/>
        <v>2160</v>
      </c>
      <c r="AA75" s="57">
        <f t="shared" si="14"/>
        <v>2038904.6998219588</v>
      </c>
      <c r="AB75" s="59">
        <f t="shared" si="15"/>
        <v>1.7777777777777777</v>
      </c>
      <c r="AC75" s="61">
        <f t="shared" si="16"/>
        <v>2184.4</v>
      </c>
    </row>
    <row r="76" spans="4:29" hidden="1">
      <c r="D76" s="12">
        <v>70</v>
      </c>
      <c r="E76" s="36" t="s">
        <v>29</v>
      </c>
      <c r="F76" s="16" t="s">
        <v>8</v>
      </c>
      <c r="G76" s="14" t="s">
        <v>39</v>
      </c>
      <c r="H76" s="13" t="s">
        <v>6</v>
      </c>
      <c r="I76" s="13" t="s">
        <v>125</v>
      </c>
      <c r="J76" s="13"/>
      <c r="K76" s="13" t="s">
        <v>123</v>
      </c>
      <c r="L76" s="14">
        <v>86</v>
      </c>
      <c r="M76" s="14" t="s">
        <v>52</v>
      </c>
      <c r="N76" s="31">
        <v>1000000</v>
      </c>
      <c r="O76" s="14" t="s">
        <v>2</v>
      </c>
      <c r="P76" s="14" t="s">
        <v>35</v>
      </c>
      <c r="Q76" s="31">
        <v>28800</v>
      </c>
      <c r="R76" s="31">
        <v>2400</v>
      </c>
      <c r="S76" s="45">
        <v>8.0000000000000002E-3</v>
      </c>
      <c r="T76" s="64">
        <f t="shared" si="9"/>
        <v>0.68800000000000006</v>
      </c>
      <c r="U76" s="64">
        <f t="shared" si="10"/>
        <v>1.6311237598575671E-2</v>
      </c>
      <c r="V76" s="48">
        <f t="shared" si="11"/>
        <v>1.2604576552563531E-2</v>
      </c>
      <c r="W76" s="52">
        <v>1575.5720690704413</v>
      </c>
      <c r="X76" s="71" t="str">
        <f t="shared" si="17"/>
        <v>Q2 2021</v>
      </c>
      <c r="Y76" s="21">
        <f t="shared" si="12"/>
        <v>7680</v>
      </c>
      <c r="Z76" s="21">
        <f t="shared" si="13"/>
        <v>4320</v>
      </c>
      <c r="AA76" s="57">
        <f t="shared" si="14"/>
        <v>2038904.6998219588</v>
      </c>
      <c r="AB76" s="59">
        <f t="shared" si="15"/>
        <v>1.7777777777777777</v>
      </c>
      <c r="AC76" s="61">
        <f t="shared" si="16"/>
        <v>2184.4</v>
      </c>
    </row>
    <row r="77" spans="4:29" hidden="1">
      <c r="D77" s="12">
        <v>71</v>
      </c>
      <c r="E77" s="36" t="s">
        <v>29</v>
      </c>
      <c r="F77" s="16" t="s">
        <v>8</v>
      </c>
      <c r="G77" s="14" t="s">
        <v>39</v>
      </c>
      <c r="H77" s="13" t="s">
        <v>6</v>
      </c>
      <c r="I77" s="13" t="s">
        <v>53</v>
      </c>
      <c r="J77" s="13" t="s">
        <v>124</v>
      </c>
      <c r="K77" s="13" t="s">
        <v>123</v>
      </c>
      <c r="L77" s="14">
        <v>43</v>
      </c>
      <c r="M77" s="14" t="s">
        <v>15</v>
      </c>
      <c r="N77" s="31">
        <v>1000000</v>
      </c>
      <c r="O77" s="14" t="s">
        <v>2</v>
      </c>
      <c r="P77" s="14" t="s">
        <v>35</v>
      </c>
      <c r="Q77" s="31">
        <v>3976.0896000000002</v>
      </c>
      <c r="R77" s="31">
        <v>331.3408</v>
      </c>
      <c r="S77" s="45">
        <v>0.59499999999999997</v>
      </c>
      <c r="T77" s="64">
        <f t="shared" si="9"/>
        <v>25.584999999999997</v>
      </c>
      <c r="U77" s="64">
        <f t="shared" si="10"/>
        <v>0.30328707409851635</v>
      </c>
      <c r="V77" s="48">
        <f t="shared" si="11"/>
        <v>0.19876291358485396</v>
      </c>
      <c r="W77" s="52">
        <v>334.05531694933438</v>
      </c>
      <c r="X77" s="71" t="str">
        <f t="shared" si="17"/>
        <v>Q2 2021</v>
      </c>
      <c r="Y77" s="21">
        <f t="shared" si="12"/>
        <v>3840</v>
      </c>
      <c r="Z77" s="21">
        <f t="shared" si="13"/>
        <v>2160</v>
      </c>
      <c r="AA77" s="57">
        <f t="shared" si="14"/>
        <v>509726.1749554897</v>
      </c>
      <c r="AB77" s="59">
        <f t="shared" si="15"/>
        <v>1.7777777777777777</v>
      </c>
      <c r="AC77" s="61">
        <f t="shared" si="16"/>
        <v>1092.2</v>
      </c>
    </row>
    <row r="78" spans="4:29" hidden="1">
      <c r="D78" s="12">
        <v>72</v>
      </c>
      <c r="E78" s="36" t="s">
        <v>29</v>
      </c>
      <c r="F78" s="16" t="s">
        <v>8</v>
      </c>
      <c r="G78" s="14" t="s">
        <v>39</v>
      </c>
      <c r="H78" s="13" t="s">
        <v>6</v>
      </c>
      <c r="I78" s="13" t="s">
        <v>53</v>
      </c>
      <c r="J78" s="13" t="s">
        <v>124</v>
      </c>
      <c r="K78" s="13" t="s">
        <v>123</v>
      </c>
      <c r="L78" s="14">
        <v>50</v>
      </c>
      <c r="M78" s="14" t="s">
        <v>15</v>
      </c>
      <c r="N78" s="31">
        <v>1000000</v>
      </c>
      <c r="O78" s="14" t="s">
        <v>2</v>
      </c>
      <c r="P78" s="14" t="s">
        <v>35</v>
      </c>
      <c r="Q78" s="31">
        <v>5376</v>
      </c>
      <c r="R78" s="31">
        <v>448</v>
      </c>
      <c r="S78" s="45">
        <v>25.471</v>
      </c>
      <c r="T78" s="64">
        <f t="shared" si="9"/>
        <v>1273.55</v>
      </c>
      <c r="U78" s="64">
        <f t="shared" si="10"/>
        <v>17.554401571513356</v>
      </c>
      <c r="V78" s="48">
        <f t="shared" si="11"/>
        <v>9.8938639279261569</v>
      </c>
      <c r="W78" s="52">
        <v>388.43641505736554</v>
      </c>
      <c r="X78" s="71" t="str">
        <f t="shared" si="17"/>
        <v>Q2 2021</v>
      </c>
      <c r="Y78" s="21">
        <f t="shared" si="12"/>
        <v>3840</v>
      </c>
      <c r="Z78" s="21">
        <f t="shared" si="13"/>
        <v>2160</v>
      </c>
      <c r="AA78" s="57">
        <f t="shared" si="14"/>
        <v>689191.69139465876</v>
      </c>
      <c r="AB78" s="59">
        <f t="shared" si="15"/>
        <v>1.7777777777777777</v>
      </c>
      <c r="AC78" s="61">
        <f t="shared" si="16"/>
        <v>1270</v>
      </c>
    </row>
    <row r="79" spans="4:29" hidden="1">
      <c r="D79" s="12">
        <v>73</v>
      </c>
      <c r="E79" s="36" t="s">
        <v>29</v>
      </c>
      <c r="F79" s="16" t="s">
        <v>8</v>
      </c>
      <c r="G79" s="14" t="s">
        <v>39</v>
      </c>
      <c r="H79" s="13" t="s">
        <v>6</v>
      </c>
      <c r="I79" s="13" t="s">
        <v>53</v>
      </c>
      <c r="J79" s="13" t="s">
        <v>124</v>
      </c>
      <c r="K79" s="13" t="s">
        <v>123</v>
      </c>
      <c r="L79" s="14">
        <v>55</v>
      </c>
      <c r="M79" s="14" t="s">
        <v>15</v>
      </c>
      <c r="N79" s="31">
        <v>1000000</v>
      </c>
      <c r="O79" s="14" t="s">
        <v>2</v>
      </c>
      <c r="P79" s="14" t="s">
        <v>35</v>
      </c>
      <c r="Q79" s="31">
        <v>6912</v>
      </c>
      <c r="R79" s="31">
        <v>576</v>
      </c>
      <c r="S79" s="45">
        <v>131.91200000000001</v>
      </c>
      <c r="T79" s="64">
        <f t="shared" si="9"/>
        <v>7255.1600000000008</v>
      </c>
      <c r="U79" s="64">
        <f t="shared" si="10"/>
        <v>110.0043118182552</v>
      </c>
      <c r="V79" s="48">
        <f t="shared" si="11"/>
        <v>56.363366821351924</v>
      </c>
      <c r="W79" s="52">
        <v>427.28005656310211</v>
      </c>
      <c r="X79" s="71" t="str">
        <f t="shared" si="17"/>
        <v>Q2 2021</v>
      </c>
      <c r="Y79" s="21">
        <f t="shared" si="12"/>
        <v>3840</v>
      </c>
      <c r="Z79" s="21">
        <f t="shared" si="13"/>
        <v>2160</v>
      </c>
      <c r="AA79" s="57">
        <f t="shared" si="14"/>
        <v>833921.94658753707</v>
      </c>
      <c r="AB79" s="59">
        <f t="shared" si="15"/>
        <v>1.7777777777777777</v>
      </c>
      <c r="AC79" s="61">
        <f t="shared" si="16"/>
        <v>1397</v>
      </c>
    </row>
    <row r="80" spans="4:29" hidden="1">
      <c r="D80" s="12">
        <v>74</v>
      </c>
      <c r="E80" s="36" t="s">
        <v>29</v>
      </c>
      <c r="F80" s="16" t="s">
        <v>8</v>
      </c>
      <c r="G80" s="14" t="s">
        <v>39</v>
      </c>
      <c r="H80" s="13" t="s">
        <v>6</v>
      </c>
      <c r="I80" s="13" t="s">
        <v>53</v>
      </c>
      <c r="J80" s="13" t="s">
        <v>124</v>
      </c>
      <c r="K80" s="13" t="s">
        <v>123</v>
      </c>
      <c r="L80" s="14">
        <v>55</v>
      </c>
      <c r="M80" s="14" t="s">
        <v>52</v>
      </c>
      <c r="N80" s="31">
        <v>1000000</v>
      </c>
      <c r="O80" s="14" t="s">
        <v>2</v>
      </c>
      <c r="P80" s="14" t="s">
        <v>35</v>
      </c>
      <c r="Q80" s="31">
        <v>8660.4497041420109</v>
      </c>
      <c r="R80" s="31">
        <v>962.27218934911241</v>
      </c>
      <c r="S80" s="45">
        <v>0.33900000000000002</v>
      </c>
      <c r="T80" s="64">
        <f t="shared" si="9"/>
        <v>18.645</v>
      </c>
      <c r="U80" s="64">
        <f t="shared" si="10"/>
        <v>0.28269953989317509</v>
      </c>
      <c r="V80" s="48">
        <f t="shared" si="11"/>
        <v>0.24576750456403776</v>
      </c>
      <c r="W80" s="52">
        <v>724.97788956943282</v>
      </c>
      <c r="X80" s="71" t="str">
        <f t="shared" si="17"/>
        <v>Q2 2021</v>
      </c>
      <c r="Y80" s="21">
        <f t="shared" si="12"/>
        <v>7680</v>
      </c>
      <c r="Z80" s="21">
        <f t="shared" si="13"/>
        <v>4320</v>
      </c>
      <c r="AA80" s="57">
        <f t="shared" si="14"/>
        <v>833921.94658753707</v>
      </c>
      <c r="AB80" s="59">
        <f t="shared" si="15"/>
        <v>1.7777777777777777</v>
      </c>
      <c r="AC80" s="61">
        <f t="shared" si="16"/>
        <v>1397</v>
      </c>
    </row>
    <row r="81" spans="4:29" hidden="1">
      <c r="D81" s="12">
        <v>75</v>
      </c>
      <c r="E81" s="36" t="s">
        <v>29</v>
      </c>
      <c r="F81" s="16" t="s">
        <v>8</v>
      </c>
      <c r="G81" s="14" t="s">
        <v>39</v>
      </c>
      <c r="H81" s="13" t="s">
        <v>6</v>
      </c>
      <c r="I81" s="13" t="s">
        <v>53</v>
      </c>
      <c r="J81" s="13" t="s">
        <v>124</v>
      </c>
      <c r="K81" s="13" t="s">
        <v>123</v>
      </c>
      <c r="L81" s="14">
        <v>65</v>
      </c>
      <c r="M81" s="14" t="s">
        <v>15</v>
      </c>
      <c r="N81" s="31">
        <v>1000000</v>
      </c>
      <c r="O81" s="14" t="s">
        <v>2</v>
      </c>
      <c r="P81" s="14" t="s">
        <v>35</v>
      </c>
      <c r="Q81" s="31">
        <v>9504</v>
      </c>
      <c r="R81" s="31">
        <v>792</v>
      </c>
      <c r="S81" s="45">
        <v>154.393</v>
      </c>
      <c r="T81" s="64">
        <f t="shared" si="9"/>
        <v>10035.545</v>
      </c>
      <c r="U81" s="64">
        <f t="shared" si="10"/>
        <v>179.82677004804748</v>
      </c>
      <c r="V81" s="48">
        <f t="shared" si="11"/>
        <v>86.083857620339671</v>
      </c>
      <c r="W81" s="52">
        <v>557.56321608064911</v>
      </c>
      <c r="X81" s="71" t="str">
        <f t="shared" si="17"/>
        <v>Q2 2021</v>
      </c>
      <c r="Y81" s="21">
        <f t="shared" si="12"/>
        <v>3840</v>
      </c>
      <c r="Z81" s="21">
        <f t="shared" si="13"/>
        <v>2160</v>
      </c>
      <c r="AA81" s="57">
        <f t="shared" si="14"/>
        <v>1164733.9584569733</v>
      </c>
      <c r="AB81" s="59">
        <f t="shared" si="15"/>
        <v>1.7777777777777777</v>
      </c>
      <c r="AC81" s="61">
        <f t="shared" si="16"/>
        <v>1651</v>
      </c>
    </row>
    <row r="82" spans="4:29" hidden="1">
      <c r="D82" s="12">
        <v>76</v>
      </c>
      <c r="E82" s="36" t="s">
        <v>29</v>
      </c>
      <c r="F82" s="16" t="s">
        <v>8</v>
      </c>
      <c r="G82" s="14" t="s">
        <v>39</v>
      </c>
      <c r="H82" s="13" t="s">
        <v>6</v>
      </c>
      <c r="I82" s="13" t="s">
        <v>53</v>
      </c>
      <c r="J82" s="13" t="s">
        <v>124</v>
      </c>
      <c r="K82" s="13" t="s">
        <v>123</v>
      </c>
      <c r="L82" s="14">
        <v>65</v>
      </c>
      <c r="M82" s="14" t="s">
        <v>52</v>
      </c>
      <c r="N82" s="31">
        <v>1000000</v>
      </c>
      <c r="O82" s="14" t="s">
        <v>2</v>
      </c>
      <c r="P82" s="14" t="s">
        <v>35</v>
      </c>
      <c r="Q82" s="31">
        <v>12096</v>
      </c>
      <c r="R82" s="31">
        <v>1344</v>
      </c>
      <c r="S82" s="45">
        <v>21.741</v>
      </c>
      <c r="T82" s="64">
        <f t="shared" si="9"/>
        <v>1413.165</v>
      </c>
      <c r="U82" s="64">
        <f t="shared" si="10"/>
        <v>25.322480990813059</v>
      </c>
      <c r="V82" s="48">
        <f t="shared" si="11"/>
        <v>19.814407383289009</v>
      </c>
      <c r="W82" s="52">
        <v>911.38436057628485</v>
      </c>
      <c r="X82" s="71" t="str">
        <f t="shared" si="17"/>
        <v>Q2 2021</v>
      </c>
      <c r="Y82" s="21">
        <f t="shared" si="12"/>
        <v>7680</v>
      </c>
      <c r="Z82" s="21">
        <f t="shared" si="13"/>
        <v>4320</v>
      </c>
      <c r="AA82" s="57">
        <f t="shared" si="14"/>
        <v>1164733.9584569733</v>
      </c>
      <c r="AB82" s="59">
        <f t="shared" si="15"/>
        <v>1.7777777777777777</v>
      </c>
      <c r="AC82" s="61">
        <f t="shared" si="16"/>
        <v>1651</v>
      </c>
    </row>
    <row r="83" spans="4:29" hidden="1">
      <c r="D83" s="12">
        <v>77</v>
      </c>
      <c r="E83" s="36" t="s">
        <v>29</v>
      </c>
      <c r="F83" s="16" t="s">
        <v>8</v>
      </c>
      <c r="G83" s="14" t="s">
        <v>39</v>
      </c>
      <c r="H83" s="13" t="s">
        <v>6</v>
      </c>
      <c r="I83" s="13" t="s">
        <v>53</v>
      </c>
      <c r="J83" s="13" t="s">
        <v>124</v>
      </c>
      <c r="K83" s="13" t="s">
        <v>123</v>
      </c>
      <c r="L83" s="14">
        <v>75</v>
      </c>
      <c r="M83" s="14" t="s">
        <v>15</v>
      </c>
      <c r="N83" s="31">
        <v>1000000</v>
      </c>
      <c r="O83" s="14" t="s">
        <v>2</v>
      </c>
      <c r="P83" s="14" t="s">
        <v>35</v>
      </c>
      <c r="Q83" s="31">
        <v>12000</v>
      </c>
      <c r="R83" s="31">
        <v>1000</v>
      </c>
      <c r="S83" s="45">
        <v>75.430000000000007</v>
      </c>
      <c r="T83" s="64">
        <f t="shared" si="9"/>
        <v>5657.2500000000009</v>
      </c>
      <c r="U83" s="64">
        <f t="shared" si="10"/>
        <v>116.967890884273</v>
      </c>
      <c r="V83" s="48">
        <f t="shared" si="11"/>
        <v>56.94684708483851</v>
      </c>
      <c r="W83" s="52">
        <v>754.9628408436763</v>
      </c>
      <c r="X83" s="71" t="str">
        <f t="shared" si="17"/>
        <v>Q2 2021</v>
      </c>
      <c r="Y83" s="21">
        <f t="shared" si="12"/>
        <v>3840</v>
      </c>
      <c r="Z83" s="21">
        <f t="shared" si="13"/>
        <v>2160</v>
      </c>
      <c r="AA83" s="57">
        <f t="shared" si="14"/>
        <v>1550681.3056379822</v>
      </c>
      <c r="AB83" s="59">
        <f t="shared" si="15"/>
        <v>1.7777777777777777</v>
      </c>
      <c r="AC83" s="61">
        <f t="shared" si="16"/>
        <v>1905</v>
      </c>
    </row>
    <row r="84" spans="4:29" hidden="1">
      <c r="D84" s="12">
        <v>78</v>
      </c>
      <c r="E84" s="36" t="s">
        <v>29</v>
      </c>
      <c r="F84" s="16" t="s">
        <v>8</v>
      </c>
      <c r="G84" s="14" t="s">
        <v>39</v>
      </c>
      <c r="H84" s="13" t="s">
        <v>6</v>
      </c>
      <c r="I84" s="13" t="s">
        <v>53</v>
      </c>
      <c r="J84" s="13" t="s">
        <v>124</v>
      </c>
      <c r="K84" s="13" t="s">
        <v>123</v>
      </c>
      <c r="L84" s="14">
        <v>75</v>
      </c>
      <c r="M84" s="14" t="s">
        <v>52</v>
      </c>
      <c r="N84" s="31">
        <v>1000000</v>
      </c>
      <c r="O84" s="14" t="s">
        <v>2</v>
      </c>
      <c r="P84" s="14" t="s">
        <v>35</v>
      </c>
      <c r="Q84" s="31">
        <v>17279.640575999994</v>
      </c>
      <c r="R84" s="31">
        <v>1919.9600639999994</v>
      </c>
      <c r="S84" s="45">
        <v>13.842000000000001</v>
      </c>
      <c r="T84" s="64">
        <f t="shared" si="9"/>
        <v>1038.1500000000001</v>
      </c>
      <c r="U84" s="64">
        <f t="shared" si="10"/>
        <v>21.464530632640951</v>
      </c>
      <c r="V84" s="48">
        <f t="shared" si="11"/>
        <v>15.845300143007305</v>
      </c>
      <c r="W84" s="52">
        <v>1144.7262059678735</v>
      </c>
      <c r="X84" s="71" t="str">
        <f t="shared" si="17"/>
        <v>Q2 2021</v>
      </c>
      <c r="Y84" s="21">
        <f t="shared" si="12"/>
        <v>7680</v>
      </c>
      <c r="Z84" s="21">
        <f t="shared" si="13"/>
        <v>4320</v>
      </c>
      <c r="AA84" s="57">
        <f t="shared" si="14"/>
        <v>1550681.3056379822</v>
      </c>
      <c r="AB84" s="59">
        <f t="shared" si="15"/>
        <v>1.7777777777777777</v>
      </c>
      <c r="AC84" s="61">
        <f t="shared" si="16"/>
        <v>1905</v>
      </c>
    </row>
    <row r="85" spans="4:29" hidden="1">
      <c r="D85" s="12">
        <v>79</v>
      </c>
      <c r="E85" s="36" t="s">
        <v>29</v>
      </c>
      <c r="F85" s="16" t="s">
        <v>8</v>
      </c>
      <c r="G85" s="14" t="s">
        <v>39</v>
      </c>
      <c r="H85" s="13" t="s">
        <v>6</v>
      </c>
      <c r="I85" s="13" t="s">
        <v>53</v>
      </c>
      <c r="J85" s="13" t="s">
        <v>124</v>
      </c>
      <c r="K85" s="13" t="s">
        <v>123</v>
      </c>
      <c r="L85" s="14">
        <v>85</v>
      </c>
      <c r="M85" s="14" t="s">
        <v>15</v>
      </c>
      <c r="N85" s="31">
        <v>1000000</v>
      </c>
      <c r="O85" s="14" t="s">
        <v>2</v>
      </c>
      <c r="P85" s="14" t="s">
        <v>35</v>
      </c>
      <c r="Q85" s="31">
        <v>15840</v>
      </c>
      <c r="R85" s="31">
        <v>1320</v>
      </c>
      <c r="S85" s="45">
        <v>23.707999999999998</v>
      </c>
      <c r="T85" s="64">
        <f t="shared" si="9"/>
        <v>2015.1799999999998</v>
      </c>
      <c r="U85" s="64">
        <f t="shared" si="10"/>
        <v>47.220740630599401</v>
      </c>
      <c r="V85" s="48">
        <f t="shared" si="11"/>
        <v>24.635259589236881</v>
      </c>
      <c r="W85" s="52">
        <v>1039.1116749298499</v>
      </c>
      <c r="X85" s="71" t="str">
        <f t="shared" si="17"/>
        <v>Q2 2021</v>
      </c>
      <c r="Y85" s="21">
        <f t="shared" si="12"/>
        <v>3840</v>
      </c>
      <c r="Z85" s="21">
        <f t="shared" si="13"/>
        <v>2160</v>
      </c>
      <c r="AA85" s="57">
        <f t="shared" si="14"/>
        <v>1991763.9881305636</v>
      </c>
      <c r="AB85" s="59">
        <f t="shared" si="15"/>
        <v>1.7777777777777777</v>
      </c>
      <c r="AC85" s="61">
        <f t="shared" si="16"/>
        <v>2159</v>
      </c>
    </row>
    <row r="86" spans="4:29" hidden="1">
      <c r="D86" s="12">
        <v>80</v>
      </c>
      <c r="E86" s="36" t="s">
        <v>29</v>
      </c>
      <c r="F86" s="16" t="s">
        <v>8</v>
      </c>
      <c r="G86" s="14" t="s">
        <v>39</v>
      </c>
      <c r="H86" s="13" t="s">
        <v>6</v>
      </c>
      <c r="I86" s="13" t="s">
        <v>53</v>
      </c>
      <c r="J86" s="13" t="s">
        <v>124</v>
      </c>
      <c r="K86" s="13" t="s">
        <v>123</v>
      </c>
      <c r="L86" s="14">
        <v>85</v>
      </c>
      <c r="M86" s="14" t="s">
        <v>52</v>
      </c>
      <c r="N86" s="31">
        <v>1000000</v>
      </c>
      <c r="O86" s="14" t="s">
        <v>2</v>
      </c>
      <c r="P86" s="14" t="s">
        <v>35</v>
      </c>
      <c r="Q86" s="31">
        <v>21060</v>
      </c>
      <c r="R86" s="31">
        <v>2340</v>
      </c>
      <c r="S86" s="45">
        <v>6.6550000000000002</v>
      </c>
      <c r="T86" s="64">
        <f t="shared" si="9"/>
        <v>565.67500000000007</v>
      </c>
      <c r="U86" s="64">
        <f t="shared" si="10"/>
        <v>13.255189341008901</v>
      </c>
      <c r="V86" s="48">
        <f t="shared" si="11"/>
        <v>10.485432119663786</v>
      </c>
      <c r="W86" s="52">
        <v>1575.5720690704413</v>
      </c>
      <c r="X86" s="71" t="str">
        <f t="shared" si="17"/>
        <v>Q2 2021</v>
      </c>
      <c r="Y86" s="21">
        <f t="shared" si="12"/>
        <v>7680</v>
      </c>
      <c r="Z86" s="21">
        <f t="shared" si="13"/>
        <v>4320</v>
      </c>
      <c r="AA86" s="57">
        <f t="shared" si="14"/>
        <v>1991763.9881305636</v>
      </c>
      <c r="AB86" s="59">
        <f t="shared" si="15"/>
        <v>1.7777777777777777</v>
      </c>
      <c r="AC86" s="61">
        <f t="shared" si="16"/>
        <v>2159</v>
      </c>
    </row>
    <row r="87" spans="4:29" hidden="1">
      <c r="D87" s="12">
        <v>81</v>
      </c>
      <c r="E87" s="36" t="s">
        <v>29</v>
      </c>
      <c r="F87" s="16" t="s">
        <v>8</v>
      </c>
      <c r="G87" s="14" t="s">
        <v>39</v>
      </c>
      <c r="H87" s="13" t="s">
        <v>6</v>
      </c>
      <c r="I87" s="13" t="s">
        <v>53</v>
      </c>
      <c r="J87" s="13" t="s">
        <v>124</v>
      </c>
      <c r="K87" s="13" t="s">
        <v>123</v>
      </c>
      <c r="L87" s="14">
        <v>98</v>
      </c>
      <c r="M87" s="14" t="s">
        <v>15</v>
      </c>
      <c r="N87" s="31">
        <v>1000000</v>
      </c>
      <c r="O87" s="14" t="s">
        <v>2</v>
      </c>
      <c r="P87" s="14" t="s">
        <v>35</v>
      </c>
      <c r="Q87" s="31">
        <v>21055.689965397924</v>
      </c>
      <c r="R87" s="31">
        <v>1754.640830449827</v>
      </c>
      <c r="S87" s="45">
        <v>7.9000000000000001E-2</v>
      </c>
      <c r="T87" s="64">
        <f t="shared" si="9"/>
        <v>7.742</v>
      </c>
      <c r="U87" s="64">
        <f t="shared" si="10"/>
        <v>0.20916030533127591</v>
      </c>
      <c r="V87" s="48">
        <f t="shared" si="11"/>
        <v>0.1231347334791872</v>
      </c>
      <c r="W87" s="52">
        <v>1558.6675123947748</v>
      </c>
      <c r="X87" s="71" t="str">
        <f t="shared" si="17"/>
        <v>Q2 2021</v>
      </c>
      <c r="Y87" s="21">
        <f t="shared" si="12"/>
        <v>3840</v>
      </c>
      <c r="Z87" s="21">
        <f t="shared" si="13"/>
        <v>2160</v>
      </c>
      <c r="AA87" s="57">
        <f t="shared" si="14"/>
        <v>2647598.8016617205</v>
      </c>
      <c r="AB87" s="59">
        <f t="shared" si="15"/>
        <v>1.7777777777777777</v>
      </c>
      <c r="AC87" s="61">
        <f t="shared" si="16"/>
        <v>2489.1999999999998</v>
      </c>
    </row>
    <row r="88" spans="4:29" hidden="1">
      <c r="D88" s="12">
        <v>82</v>
      </c>
      <c r="E88" s="36" t="s">
        <v>29</v>
      </c>
      <c r="F88" s="16" t="s">
        <v>8</v>
      </c>
      <c r="G88" s="14" t="s">
        <v>39</v>
      </c>
      <c r="H88" s="13" t="s">
        <v>6</v>
      </c>
      <c r="I88" s="13" t="s">
        <v>58</v>
      </c>
      <c r="J88" s="13" t="s">
        <v>59</v>
      </c>
      <c r="K88" s="13" t="s">
        <v>123</v>
      </c>
      <c r="L88" s="14">
        <v>75</v>
      </c>
      <c r="M88" s="14" t="s">
        <v>15</v>
      </c>
      <c r="N88" s="31">
        <v>1000000</v>
      </c>
      <c r="O88" s="14" t="s">
        <v>1</v>
      </c>
      <c r="P88" s="14" t="s">
        <v>35</v>
      </c>
      <c r="Q88" s="31">
        <v>4000</v>
      </c>
      <c r="R88" s="31">
        <v>252</v>
      </c>
      <c r="S88" s="45">
        <v>0.105</v>
      </c>
      <c r="T88" s="64">
        <f t="shared" si="9"/>
        <v>7.875</v>
      </c>
      <c r="U88" s="64">
        <f t="shared" si="10"/>
        <v>0.16282153709198813</v>
      </c>
      <c r="V88" s="48">
        <f t="shared" si="11"/>
        <v>7.9271098288586E-2</v>
      </c>
      <c r="W88" s="52">
        <v>754.9628408436763</v>
      </c>
      <c r="X88" s="71" t="str">
        <f t="shared" si="17"/>
        <v>Q2 2021</v>
      </c>
      <c r="Y88" s="21">
        <f t="shared" si="12"/>
        <v>3840</v>
      </c>
      <c r="Z88" s="21">
        <f t="shared" si="13"/>
        <v>2160</v>
      </c>
      <c r="AA88" s="57">
        <f t="shared" si="14"/>
        <v>1550681.3056379822</v>
      </c>
      <c r="AB88" s="59">
        <f t="shared" si="15"/>
        <v>1.7777777777777777</v>
      </c>
      <c r="AC88" s="61">
        <f t="shared" si="16"/>
        <v>1905</v>
      </c>
    </row>
    <row r="89" spans="4:29" hidden="1">
      <c r="D89" s="12">
        <v>83</v>
      </c>
      <c r="E89" s="36" t="s">
        <v>29</v>
      </c>
      <c r="F89" s="16" t="s">
        <v>8</v>
      </c>
      <c r="G89" s="14" t="s">
        <v>39</v>
      </c>
      <c r="H89" s="13" t="s">
        <v>6</v>
      </c>
      <c r="I89" s="13" t="s">
        <v>36</v>
      </c>
      <c r="J89" s="13" t="s">
        <v>37</v>
      </c>
      <c r="K89" s="13" t="s">
        <v>137</v>
      </c>
      <c r="L89" s="14">
        <v>65</v>
      </c>
      <c r="M89" s="14" t="s">
        <v>15</v>
      </c>
      <c r="N89" s="31">
        <v>1000000</v>
      </c>
      <c r="O89" s="14" t="s">
        <v>1</v>
      </c>
      <c r="P89" s="14" t="s">
        <v>35</v>
      </c>
      <c r="Q89" s="31">
        <v>2560</v>
      </c>
      <c r="R89" s="31">
        <v>160</v>
      </c>
      <c r="S89" s="45">
        <v>53.76</v>
      </c>
      <c r="T89" s="64">
        <f t="shared" si="9"/>
        <v>3494.4</v>
      </c>
      <c r="U89" s="64">
        <f t="shared" si="10"/>
        <v>62.616097606646882</v>
      </c>
      <c r="V89" s="48">
        <f t="shared" si="11"/>
        <v>29.974598496495695</v>
      </c>
      <c r="W89" s="52">
        <v>557.56321608064911</v>
      </c>
      <c r="X89" s="71" t="str">
        <f t="shared" si="17"/>
        <v>Q2 2021</v>
      </c>
      <c r="Y89" s="21">
        <f t="shared" si="12"/>
        <v>3840</v>
      </c>
      <c r="Z89" s="21">
        <f t="shared" si="13"/>
        <v>2160</v>
      </c>
      <c r="AA89" s="57">
        <f t="shared" si="14"/>
        <v>1164733.9584569733</v>
      </c>
      <c r="AB89" s="59">
        <f t="shared" si="15"/>
        <v>1.7777777777777777</v>
      </c>
      <c r="AC89" s="61">
        <f t="shared" si="16"/>
        <v>1651</v>
      </c>
    </row>
    <row r="90" spans="4:29" hidden="1">
      <c r="D90" s="12">
        <v>84</v>
      </c>
      <c r="E90" s="36" t="s">
        <v>29</v>
      </c>
      <c r="F90" s="16" t="s">
        <v>8</v>
      </c>
      <c r="G90" s="14" t="s">
        <v>39</v>
      </c>
      <c r="H90" s="13" t="s">
        <v>6</v>
      </c>
      <c r="I90" s="13" t="s">
        <v>36</v>
      </c>
      <c r="J90" s="13" t="s">
        <v>38</v>
      </c>
      <c r="K90" s="13" t="s">
        <v>137</v>
      </c>
      <c r="L90" s="14">
        <v>75</v>
      </c>
      <c r="M90" s="14" t="s">
        <v>15</v>
      </c>
      <c r="N90" s="31">
        <v>1000000</v>
      </c>
      <c r="O90" s="14" t="s">
        <v>1</v>
      </c>
      <c r="P90" s="14" t="s">
        <v>35</v>
      </c>
      <c r="Q90" s="31">
        <v>3840</v>
      </c>
      <c r="R90" s="31">
        <v>240</v>
      </c>
      <c r="S90" s="45">
        <v>6.93</v>
      </c>
      <c r="T90" s="64">
        <f t="shared" si="9"/>
        <v>519.75</v>
      </c>
      <c r="U90" s="64">
        <f t="shared" si="10"/>
        <v>10.746221448071218</v>
      </c>
      <c r="V90" s="48">
        <f t="shared" si="11"/>
        <v>5.2318924870466761</v>
      </c>
      <c r="W90" s="52">
        <v>754.9628408436763</v>
      </c>
      <c r="X90" s="71" t="str">
        <f t="shared" si="17"/>
        <v>Q2 2021</v>
      </c>
      <c r="Y90" s="21">
        <f t="shared" si="12"/>
        <v>3840</v>
      </c>
      <c r="Z90" s="21">
        <f t="shared" si="13"/>
        <v>2160</v>
      </c>
      <c r="AA90" s="57">
        <f t="shared" si="14"/>
        <v>1550681.3056379822</v>
      </c>
      <c r="AB90" s="59">
        <f t="shared" si="15"/>
        <v>1.7777777777777777</v>
      </c>
      <c r="AC90" s="61">
        <f t="shared" si="16"/>
        <v>1905</v>
      </c>
    </row>
    <row r="91" spans="4:29" hidden="1">
      <c r="D91" s="12">
        <v>85</v>
      </c>
      <c r="E91" s="36" t="s">
        <v>29</v>
      </c>
      <c r="F91" s="16" t="s">
        <v>8</v>
      </c>
      <c r="G91" s="14" t="s">
        <v>39</v>
      </c>
      <c r="H91" s="13" t="s">
        <v>6</v>
      </c>
      <c r="I91" s="13" t="s">
        <v>36</v>
      </c>
      <c r="J91" s="13" t="s">
        <v>50</v>
      </c>
      <c r="K91" s="13" t="s">
        <v>123</v>
      </c>
      <c r="L91" s="14">
        <v>55</v>
      </c>
      <c r="M91" s="14" t="s">
        <v>15</v>
      </c>
      <c r="N91" s="31">
        <v>1000000</v>
      </c>
      <c r="O91" s="14" t="s">
        <v>1</v>
      </c>
      <c r="P91" s="14" t="s">
        <v>35</v>
      </c>
      <c r="Q91" s="31">
        <v>2048</v>
      </c>
      <c r="R91" s="31">
        <v>128</v>
      </c>
      <c r="S91" s="45">
        <v>12.705</v>
      </c>
      <c r="T91" s="64">
        <f t="shared" si="9"/>
        <v>698.77499999999998</v>
      </c>
      <c r="U91" s="64">
        <f t="shared" si="10"/>
        <v>10.594978331394659</v>
      </c>
      <c r="V91" s="48">
        <f t="shared" si="11"/>
        <v>5.428593118634212</v>
      </c>
      <c r="W91" s="52">
        <v>427.28005656310211</v>
      </c>
      <c r="X91" s="71" t="str">
        <f t="shared" si="17"/>
        <v>Q2 2021</v>
      </c>
      <c r="Y91" s="21">
        <f t="shared" si="12"/>
        <v>3840</v>
      </c>
      <c r="Z91" s="21">
        <f t="shared" si="13"/>
        <v>2160</v>
      </c>
      <c r="AA91" s="57">
        <f t="shared" si="14"/>
        <v>833921.94658753707</v>
      </c>
      <c r="AB91" s="59">
        <f t="shared" si="15"/>
        <v>1.7777777777777777</v>
      </c>
      <c r="AC91" s="61">
        <f t="shared" si="16"/>
        <v>1397</v>
      </c>
    </row>
    <row r="92" spans="4:29" hidden="1">
      <c r="D92" s="12">
        <v>86</v>
      </c>
      <c r="E92" s="36" t="s">
        <v>29</v>
      </c>
      <c r="F92" s="16" t="s">
        <v>8</v>
      </c>
      <c r="G92" s="14" t="s">
        <v>40</v>
      </c>
      <c r="H92" s="13" t="s">
        <v>5</v>
      </c>
      <c r="I92" s="13" t="s">
        <v>54</v>
      </c>
      <c r="J92" s="13" t="s">
        <v>55</v>
      </c>
      <c r="K92" s="13" t="s">
        <v>43</v>
      </c>
      <c r="L92" s="14">
        <v>31.5</v>
      </c>
      <c r="M92" s="14" t="s">
        <v>15</v>
      </c>
      <c r="N92" s="31">
        <v>1000000</v>
      </c>
      <c r="O92" s="14" t="s">
        <v>1</v>
      </c>
      <c r="P92" s="14" t="s">
        <v>35</v>
      </c>
      <c r="Q92" s="31">
        <v>2304</v>
      </c>
      <c r="R92" s="31">
        <v>1152</v>
      </c>
      <c r="S92" s="45">
        <v>50</v>
      </c>
      <c r="T92" s="64">
        <f t="shared" si="9"/>
        <v>1575</v>
      </c>
      <c r="U92" s="64">
        <f t="shared" si="10"/>
        <v>13.677009115727001</v>
      </c>
      <c r="V92" s="48">
        <f t="shared" si="11"/>
        <v>17</v>
      </c>
      <c r="W92" s="52">
        <v>340</v>
      </c>
      <c r="X92" s="71" t="str">
        <f t="shared" si="17"/>
        <v>Q3 2021</v>
      </c>
      <c r="Y92" s="21">
        <f t="shared" si="12"/>
        <v>3840</v>
      </c>
      <c r="Z92" s="21">
        <f t="shared" si="13"/>
        <v>2160</v>
      </c>
      <c r="AA92" s="57">
        <f t="shared" si="14"/>
        <v>273540.18231454003</v>
      </c>
      <c r="AB92" s="59">
        <f t="shared" si="15"/>
        <v>1.7777777777777777</v>
      </c>
      <c r="AC92" s="61">
        <f t="shared" si="16"/>
        <v>800.09999999999991</v>
      </c>
    </row>
    <row r="93" spans="4:29" hidden="1">
      <c r="D93" s="12">
        <v>87</v>
      </c>
      <c r="E93" s="36" t="s">
        <v>29</v>
      </c>
      <c r="F93" s="16" t="s">
        <v>8</v>
      </c>
      <c r="G93" s="14" t="s">
        <v>40</v>
      </c>
      <c r="H93" s="13" t="s">
        <v>5</v>
      </c>
      <c r="I93" s="13" t="s">
        <v>96</v>
      </c>
      <c r="J93" s="13" t="s">
        <v>61</v>
      </c>
      <c r="K93" s="13" t="s">
        <v>33</v>
      </c>
      <c r="L93" s="14">
        <v>27</v>
      </c>
      <c r="M93" s="14" t="s">
        <v>15</v>
      </c>
      <c r="N93" s="31">
        <v>80000000</v>
      </c>
      <c r="O93" s="14" t="s">
        <v>1</v>
      </c>
      <c r="P93" s="14" t="s">
        <v>35</v>
      </c>
      <c r="Q93" s="31">
        <v>2304</v>
      </c>
      <c r="R93" s="31">
        <v>576</v>
      </c>
      <c r="S93" s="45">
        <v>50</v>
      </c>
      <c r="T93" s="64">
        <f t="shared" si="9"/>
        <v>1350</v>
      </c>
      <c r="U93" s="64">
        <f t="shared" si="10"/>
        <v>10.048414860534123</v>
      </c>
      <c r="V93" s="48">
        <f t="shared" si="11"/>
        <v>13.6</v>
      </c>
      <c r="W93" s="52">
        <v>272</v>
      </c>
      <c r="X93" s="71" t="str">
        <f t="shared" si="17"/>
        <v>Q3 2021</v>
      </c>
      <c r="Y93" s="21">
        <f t="shared" si="12"/>
        <v>3840</v>
      </c>
      <c r="Z93" s="21">
        <f t="shared" si="13"/>
        <v>2160</v>
      </c>
      <c r="AA93" s="57">
        <f t="shared" si="14"/>
        <v>200968.29721068247</v>
      </c>
      <c r="AB93" s="59">
        <f t="shared" si="15"/>
        <v>1.7777777777777777</v>
      </c>
      <c r="AC93" s="61">
        <f t="shared" si="16"/>
        <v>685.8</v>
      </c>
    </row>
    <row r="94" spans="4:29" hidden="1">
      <c r="D94" s="12">
        <v>88</v>
      </c>
      <c r="E94" s="36" t="s">
        <v>29</v>
      </c>
      <c r="F94" s="16" t="s">
        <v>8</v>
      </c>
      <c r="G94" s="14" t="s">
        <v>40</v>
      </c>
      <c r="H94" s="13" t="s">
        <v>5</v>
      </c>
      <c r="I94" s="13" t="s">
        <v>31</v>
      </c>
      <c r="J94" s="13" t="s">
        <v>32</v>
      </c>
      <c r="K94" s="13" t="s">
        <v>33</v>
      </c>
      <c r="L94" s="14">
        <v>31.5</v>
      </c>
      <c r="M94" s="14" t="s">
        <v>34</v>
      </c>
      <c r="N94" s="31">
        <v>1000000</v>
      </c>
      <c r="O94" s="14" t="s">
        <v>1</v>
      </c>
      <c r="P94" s="14" t="s">
        <v>35</v>
      </c>
      <c r="Q94" s="31">
        <v>576</v>
      </c>
      <c r="R94" s="31">
        <v>576</v>
      </c>
      <c r="S94" s="45">
        <v>20</v>
      </c>
      <c r="T94" s="64">
        <f t="shared" si="9"/>
        <v>630</v>
      </c>
      <c r="U94" s="64">
        <f t="shared" si="10"/>
        <v>5.4708036462908005</v>
      </c>
      <c r="V94" s="48">
        <f t="shared" si="11"/>
        <v>13.119533527696792</v>
      </c>
      <c r="W94" s="52">
        <v>655.97667638483961</v>
      </c>
      <c r="X94" s="71" t="str">
        <f t="shared" si="17"/>
        <v>Q3 2021</v>
      </c>
      <c r="Y94" s="21">
        <f t="shared" si="12"/>
        <v>6016</v>
      </c>
      <c r="Z94" s="21">
        <f t="shared" si="13"/>
        <v>3384</v>
      </c>
      <c r="AA94" s="57">
        <f t="shared" si="14"/>
        <v>273540.18231454003</v>
      </c>
      <c r="AB94" s="59">
        <f t="shared" si="15"/>
        <v>1.7777777777777777</v>
      </c>
      <c r="AC94" s="61">
        <f t="shared" si="16"/>
        <v>800.09999999999991</v>
      </c>
    </row>
    <row r="95" spans="4:29" hidden="1">
      <c r="D95" s="12">
        <v>89</v>
      </c>
      <c r="E95" s="36" t="s">
        <v>29</v>
      </c>
      <c r="F95" s="16" t="s">
        <v>8</v>
      </c>
      <c r="G95" s="14" t="s">
        <v>40</v>
      </c>
      <c r="H95" s="13" t="s">
        <v>5</v>
      </c>
      <c r="I95" s="13" t="s">
        <v>41</v>
      </c>
      <c r="J95" s="13" t="s">
        <v>42</v>
      </c>
      <c r="K95" s="13" t="s">
        <v>43</v>
      </c>
      <c r="L95" s="14">
        <v>31.5</v>
      </c>
      <c r="M95" s="14" t="s">
        <v>15</v>
      </c>
      <c r="N95" s="31">
        <v>1000000</v>
      </c>
      <c r="O95" s="14" t="s">
        <v>1</v>
      </c>
      <c r="P95" s="14" t="s">
        <v>35</v>
      </c>
      <c r="Q95" s="31">
        <v>5000</v>
      </c>
      <c r="R95" s="31">
        <v>1152</v>
      </c>
      <c r="S95" s="45">
        <v>50</v>
      </c>
      <c r="T95" s="64">
        <f t="shared" si="9"/>
        <v>1575</v>
      </c>
      <c r="U95" s="64">
        <f t="shared" si="10"/>
        <v>13.677009115727001</v>
      </c>
      <c r="V95" s="48">
        <f t="shared" si="11"/>
        <v>17</v>
      </c>
      <c r="W95" s="52">
        <v>340</v>
      </c>
      <c r="X95" s="71" t="str">
        <f t="shared" si="17"/>
        <v>Q3 2021</v>
      </c>
      <c r="Y95" s="21">
        <f t="shared" si="12"/>
        <v>3840</v>
      </c>
      <c r="Z95" s="21">
        <f t="shared" si="13"/>
        <v>2160</v>
      </c>
      <c r="AA95" s="57">
        <f t="shared" si="14"/>
        <v>273540.18231454003</v>
      </c>
      <c r="AB95" s="59">
        <f t="shared" si="15"/>
        <v>1.7777777777777777</v>
      </c>
      <c r="AC95" s="61">
        <f t="shared" si="16"/>
        <v>800.09999999999991</v>
      </c>
    </row>
    <row r="96" spans="4:29" hidden="1">
      <c r="D96" s="12">
        <v>90</v>
      </c>
      <c r="E96" s="36" t="s">
        <v>29</v>
      </c>
      <c r="F96" s="16" t="s">
        <v>8</v>
      </c>
      <c r="G96" s="14" t="s">
        <v>40</v>
      </c>
      <c r="H96" s="13" t="s">
        <v>5</v>
      </c>
      <c r="I96" s="13" t="s">
        <v>41</v>
      </c>
      <c r="J96" s="13" t="s">
        <v>44</v>
      </c>
      <c r="K96" s="13" t="s">
        <v>43</v>
      </c>
      <c r="L96" s="14">
        <v>31.5</v>
      </c>
      <c r="M96" s="14" t="s">
        <v>15</v>
      </c>
      <c r="N96" s="31">
        <v>1000000</v>
      </c>
      <c r="O96" s="14" t="s">
        <v>1</v>
      </c>
      <c r="P96" s="14" t="s">
        <v>35</v>
      </c>
      <c r="Q96" s="31">
        <v>4608</v>
      </c>
      <c r="R96" s="31">
        <v>576</v>
      </c>
      <c r="S96" s="45">
        <v>60</v>
      </c>
      <c r="T96" s="64">
        <f t="shared" si="9"/>
        <v>1890</v>
      </c>
      <c r="U96" s="64">
        <f t="shared" si="10"/>
        <v>16.412410938872402</v>
      </c>
      <c r="V96" s="48">
        <f t="shared" si="11"/>
        <v>20.399999999999999</v>
      </c>
      <c r="W96" s="52">
        <v>340</v>
      </c>
      <c r="X96" s="71" t="str">
        <f t="shared" si="17"/>
        <v>Q3 2021</v>
      </c>
      <c r="Y96" s="21">
        <f t="shared" si="12"/>
        <v>3840</v>
      </c>
      <c r="Z96" s="21">
        <f t="shared" si="13"/>
        <v>2160</v>
      </c>
      <c r="AA96" s="57">
        <f t="shared" si="14"/>
        <v>273540.18231454003</v>
      </c>
      <c r="AB96" s="59">
        <f t="shared" si="15"/>
        <v>1.7777777777777777</v>
      </c>
      <c r="AC96" s="61">
        <f t="shared" si="16"/>
        <v>800.09999999999991</v>
      </c>
    </row>
    <row r="97" spans="4:29" hidden="1">
      <c r="D97" s="12">
        <v>91</v>
      </c>
      <c r="E97" s="36" t="s">
        <v>29</v>
      </c>
      <c r="F97" s="16" t="s">
        <v>8</v>
      </c>
      <c r="G97" s="14" t="s">
        <v>40</v>
      </c>
      <c r="H97" s="13" t="s">
        <v>5</v>
      </c>
      <c r="I97" s="13" t="s">
        <v>53</v>
      </c>
      <c r="J97" s="13" t="s">
        <v>97</v>
      </c>
      <c r="K97" s="13" t="s">
        <v>98</v>
      </c>
      <c r="L97" s="14">
        <v>49</v>
      </c>
      <c r="M97" s="14" t="s">
        <v>99</v>
      </c>
      <c r="N97" s="31">
        <v>1000000</v>
      </c>
      <c r="O97" s="14" t="s">
        <v>1</v>
      </c>
      <c r="P97" s="14" t="s">
        <v>35</v>
      </c>
      <c r="Q97" s="31">
        <v>5000</v>
      </c>
      <c r="R97" s="31">
        <v>1152</v>
      </c>
      <c r="S97" s="45">
        <v>6</v>
      </c>
      <c r="T97" s="64">
        <f t="shared" si="9"/>
        <v>294</v>
      </c>
      <c r="U97" s="64">
        <f t="shared" si="10"/>
        <v>2.4223732022443434</v>
      </c>
      <c r="V97" s="48">
        <f t="shared" si="11"/>
        <v>2.6190000000000002</v>
      </c>
      <c r="W97" s="52">
        <v>436.5</v>
      </c>
      <c r="X97" s="71" t="str">
        <f t="shared" si="17"/>
        <v>Q3 2021</v>
      </c>
      <c r="Y97" s="21">
        <f t="shared" si="12"/>
        <v>5120</v>
      </c>
      <c r="Z97" s="21">
        <f t="shared" si="13"/>
        <v>1440</v>
      </c>
      <c r="AA97" s="57">
        <f t="shared" si="14"/>
        <v>403728.86704072385</v>
      </c>
      <c r="AB97" s="59">
        <f t="shared" si="15"/>
        <v>3.5555555555555554</v>
      </c>
      <c r="AC97" s="61">
        <f t="shared" si="16"/>
        <v>1244.5999999999999</v>
      </c>
    </row>
    <row r="98" spans="4:29" hidden="1">
      <c r="D98" s="12">
        <v>92</v>
      </c>
      <c r="E98" s="36" t="s">
        <v>29</v>
      </c>
      <c r="F98" s="16" t="s">
        <v>8</v>
      </c>
      <c r="G98" s="14" t="s">
        <v>40</v>
      </c>
      <c r="H98" s="13" t="s">
        <v>90</v>
      </c>
      <c r="I98" s="13" t="s">
        <v>54</v>
      </c>
      <c r="J98" s="13" t="s">
        <v>92</v>
      </c>
      <c r="K98" s="13" t="s">
        <v>43</v>
      </c>
      <c r="L98" s="14">
        <v>17.3</v>
      </c>
      <c r="M98" s="14" t="s">
        <v>15</v>
      </c>
      <c r="N98" s="31">
        <v>1000000</v>
      </c>
      <c r="O98" s="14" t="s">
        <v>2</v>
      </c>
      <c r="P98" s="14" t="s">
        <v>47</v>
      </c>
      <c r="Q98" s="31">
        <v>4000</v>
      </c>
      <c r="R98" s="31">
        <v>1152</v>
      </c>
      <c r="S98" s="45">
        <v>2</v>
      </c>
      <c r="T98" s="64">
        <f t="shared" si="9"/>
        <v>34.6</v>
      </c>
      <c r="U98" s="64">
        <f t="shared" si="10"/>
        <v>0.16501454505400592</v>
      </c>
      <c r="V98" s="48">
        <f t="shared" si="11"/>
        <v>0.52</v>
      </c>
      <c r="W98" s="52">
        <v>260</v>
      </c>
      <c r="X98" s="71" t="str">
        <f t="shared" si="17"/>
        <v>Q3 2021</v>
      </c>
      <c r="Y98" s="21">
        <f t="shared" si="12"/>
        <v>3840</v>
      </c>
      <c r="Z98" s="21">
        <f t="shared" si="13"/>
        <v>2160</v>
      </c>
      <c r="AA98" s="57">
        <f t="shared" si="14"/>
        <v>82507.272527002962</v>
      </c>
      <c r="AB98" s="59">
        <f t="shared" si="15"/>
        <v>1.7777777777777777</v>
      </c>
      <c r="AC98" s="61">
        <f t="shared" si="16"/>
        <v>439.42</v>
      </c>
    </row>
    <row r="99" spans="4:29" hidden="1">
      <c r="D99" s="12">
        <v>93</v>
      </c>
      <c r="E99" s="36" t="s">
        <v>29</v>
      </c>
      <c r="F99" s="16" t="s">
        <v>8</v>
      </c>
      <c r="G99" s="14" t="s">
        <v>40</v>
      </c>
      <c r="H99" s="13" t="s">
        <v>90</v>
      </c>
      <c r="I99" s="13" t="s">
        <v>45</v>
      </c>
      <c r="J99" s="13" t="s">
        <v>46</v>
      </c>
      <c r="K99" s="13" t="s">
        <v>43</v>
      </c>
      <c r="L99" s="14">
        <v>17.3</v>
      </c>
      <c r="M99" s="14" t="s">
        <v>15</v>
      </c>
      <c r="N99" s="31">
        <v>1000000</v>
      </c>
      <c r="O99" s="14" t="s">
        <v>2</v>
      </c>
      <c r="P99" s="14" t="s">
        <v>47</v>
      </c>
      <c r="Q99" s="31">
        <v>10000</v>
      </c>
      <c r="R99" s="31">
        <v>240</v>
      </c>
      <c r="S99" s="45">
        <v>3</v>
      </c>
      <c r="T99" s="64">
        <f t="shared" si="9"/>
        <v>51.900000000000006</v>
      </c>
      <c r="U99" s="64">
        <f t="shared" si="10"/>
        <v>0.24752181758100888</v>
      </c>
      <c r="V99" s="48">
        <f t="shared" si="11"/>
        <v>0.78</v>
      </c>
      <c r="W99" s="52">
        <v>260</v>
      </c>
      <c r="X99" s="71" t="str">
        <f t="shared" si="17"/>
        <v>Q3 2021</v>
      </c>
      <c r="Y99" s="21">
        <f t="shared" si="12"/>
        <v>3840</v>
      </c>
      <c r="Z99" s="21">
        <f t="shared" si="13"/>
        <v>2160</v>
      </c>
      <c r="AA99" s="57">
        <f t="shared" si="14"/>
        <v>82507.272527002962</v>
      </c>
      <c r="AB99" s="59">
        <f t="shared" si="15"/>
        <v>1.7777777777777777</v>
      </c>
      <c r="AC99" s="61">
        <f t="shared" si="16"/>
        <v>439.42</v>
      </c>
    </row>
    <row r="100" spans="4:29" hidden="1">
      <c r="D100" s="12">
        <v>94</v>
      </c>
      <c r="E100" s="36" t="s">
        <v>29</v>
      </c>
      <c r="F100" s="16" t="s">
        <v>8</v>
      </c>
      <c r="G100" s="14" t="s">
        <v>40</v>
      </c>
      <c r="H100" s="13" t="s">
        <v>4</v>
      </c>
      <c r="I100" s="13" t="s">
        <v>31</v>
      </c>
      <c r="J100" s="13" t="s">
        <v>56</v>
      </c>
      <c r="K100" s="13" t="s">
        <v>57</v>
      </c>
      <c r="L100" s="14">
        <v>12.9</v>
      </c>
      <c r="M100" s="14" t="s">
        <v>16</v>
      </c>
      <c r="N100" s="31">
        <v>1000000</v>
      </c>
      <c r="O100" s="14" t="s">
        <v>2</v>
      </c>
      <c r="P100" s="14" t="s">
        <v>47</v>
      </c>
      <c r="Q100" s="31">
        <v>10384</v>
      </c>
      <c r="R100" s="31">
        <v>2596</v>
      </c>
      <c r="S100" s="45">
        <v>1000</v>
      </c>
      <c r="T100" s="64">
        <f t="shared" si="9"/>
        <v>12900</v>
      </c>
      <c r="U100" s="64">
        <f t="shared" si="10"/>
        <v>51.526267260771327</v>
      </c>
      <c r="V100" s="48">
        <f t="shared" si="11"/>
        <v>312.17268420225707</v>
      </c>
      <c r="W100" s="52">
        <v>312.17268420225707</v>
      </c>
      <c r="X100" s="71" t="str">
        <f t="shared" si="17"/>
        <v>Q3 2021</v>
      </c>
      <c r="Y100" s="21">
        <f t="shared" si="12"/>
        <v>2732</v>
      </c>
      <c r="Z100" s="21">
        <f t="shared" si="13"/>
        <v>2048</v>
      </c>
      <c r="AA100" s="57">
        <f t="shared" si="14"/>
        <v>51526.267260771325</v>
      </c>
      <c r="AB100" s="59">
        <f t="shared" si="15"/>
        <v>1.333984375</v>
      </c>
      <c r="AC100" s="61">
        <f t="shared" si="16"/>
        <v>327.65999999999997</v>
      </c>
    </row>
    <row r="101" spans="4:29" hidden="1">
      <c r="D101" s="12">
        <v>95</v>
      </c>
      <c r="E101" s="36" t="s">
        <v>29</v>
      </c>
      <c r="F101" s="16" t="s">
        <v>8</v>
      </c>
      <c r="G101" s="14" t="s">
        <v>40</v>
      </c>
      <c r="H101" s="13" t="s">
        <v>6</v>
      </c>
      <c r="I101" s="13" t="s">
        <v>48</v>
      </c>
      <c r="J101" s="13" t="s">
        <v>215</v>
      </c>
      <c r="K101" s="13" t="s">
        <v>123</v>
      </c>
      <c r="L101" s="14">
        <v>55</v>
      </c>
      <c r="M101" s="14" t="s">
        <v>15</v>
      </c>
      <c r="N101" s="31">
        <v>400000</v>
      </c>
      <c r="O101" s="14" t="s">
        <v>1</v>
      </c>
      <c r="P101" s="14" t="s">
        <v>35</v>
      </c>
      <c r="Q101" s="31">
        <v>2000</v>
      </c>
      <c r="R101" s="31">
        <v>200</v>
      </c>
      <c r="S101" s="45">
        <v>0.63</v>
      </c>
      <c r="T101" s="64">
        <f t="shared" si="9"/>
        <v>34.65</v>
      </c>
      <c r="U101" s="64">
        <f t="shared" si="10"/>
        <v>0.52537082635014831</v>
      </c>
      <c r="V101" s="48">
        <f t="shared" si="11"/>
        <v>0.26918643563475431</v>
      </c>
      <c r="W101" s="52">
        <v>427.28005656310211</v>
      </c>
      <c r="X101" s="71" t="str">
        <f t="shared" si="17"/>
        <v>Q3 2021</v>
      </c>
      <c r="Y101" s="21">
        <f t="shared" si="12"/>
        <v>3840</v>
      </c>
      <c r="Z101" s="21">
        <f t="shared" si="13"/>
        <v>2160</v>
      </c>
      <c r="AA101" s="57">
        <f t="shared" si="14"/>
        <v>833921.94658753707</v>
      </c>
      <c r="AB101" s="59">
        <f t="shared" si="15"/>
        <v>1.7777777777777777</v>
      </c>
      <c r="AC101" s="61">
        <f t="shared" si="16"/>
        <v>1397</v>
      </c>
    </row>
    <row r="102" spans="4:29" hidden="1">
      <c r="D102" s="12">
        <v>96</v>
      </c>
      <c r="E102" s="36" t="s">
        <v>29</v>
      </c>
      <c r="F102" s="16" t="s">
        <v>8</v>
      </c>
      <c r="G102" s="14" t="s">
        <v>40</v>
      </c>
      <c r="H102" s="13" t="s">
        <v>6</v>
      </c>
      <c r="I102" s="13" t="s">
        <v>48</v>
      </c>
      <c r="J102" s="13" t="s">
        <v>91</v>
      </c>
      <c r="K102" s="13" t="s">
        <v>123</v>
      </c>
      <c r="L102" s="14">
        <v>65</v>
      </c>
      <c r="M102" s="14" t="s">
        <v>15</v>
      </c>
      <c r="N102" s="31">
        <v>400000</v>
      </c>
      <c r="O102" s="14" t="s">
        <v>1</v>
      </c>
      <c r="P102" s="14" t="s">
        <v>35</v>
      </c>
      <c r="Q102" s="31">
        <v>9504</v>
      </c>
      <c r="R102" s="31">
        <v>792</v>
      </c>
      <c r="S102" s="45">
        <v>0.84</v>
      </c>
      <c r="T102" s="64">
        <f t="shared" si="9"/>
        <v>54.6</v>
      </c>
      <c r="U102" s="64">
        <f t="shared" si="10"/>
        <v>0.97837652510385753</v>
      </c>
      <c r="V102" s="48">
        <f t="shared" si="11"/>
        <v>0.46835310150774523</v>
      </c>
      <c r="W102" s="52">
        <v>557.56321608064911</v>
      </c>
      <c r="X102" s="71" t="str">
        <f t="shared" si="17"/>
        <v>Q3 2021</v>
      </c>
      <c r="Y102" s="21">
        <f t="shared" si="12"/>
        <v>3840</v>
      </c>
      <c r="Z102" s="21">
        <f t="shared" si="13"/>
        <v>2160</v>
      </c>
      <c r="AA102" s="57">
        <f t="shared" si="14"/>
        <v>1164733.9584569733</v>
      </c>
      <c r="AB102" s="59">
        <f t="shared" si="15"/>
        <v>1.7777777777777777</v>
      </c>
      <c r="AC102" s="61">
        <f t="shared" si="16"/>
        <v>1651</v>
      </c>
    </row>
    <row r="103" spans="4:29" hidden="1">
      <c r="D103" s="12">
        <v>97</v>
      </c>
      <c r="E103" s="36" t="s">
        <v>29</v>
      </c>
      <c r="F103" s="16" t="s">
        <v>8</v>
      </c>
      <c r="G103" s="14" t="s">
        <v>40</v>
      </c>
      <c r="H103" s="13" t="s">
        <v>6</v>
      </c>
      <c r="I103" s="13" t="s">
        <v>48</v>
      </c>
      <c r="J103" s="13" t="s">
        <v>49</v>
      </c>
      <c r="K103" s="13" t="s">
        <v>123</v>
      </c>
      <c r="L103" s="14">
        <v>75</v>
      </c>
      <c r="M103" s="14" t="s">
        <v>15</v>
      </c>
      <c r="N103" s="31">
        <v>400000</v>
      </c>
      <c r="O103" s="14" t="s">
        <v>1</v>
      </c>
      <c r="P103" s="14" t="s">
        <v>35</v>
      </c>
      <c r="Q103" s="31">
        <v>15360</v>
      </c>
      <c r="R103" s="31">
        <v>1280</v>
      </c>
      <c r="S103" s="45">
        <v>0.21</v>
      </c>
      <c r="T103" s="64">
        <f t="shared" si="9"/>
        <v>15.75</v>
      </c>
      <c r="U103" s="64">
        <f t="shared" si="10"/>
        <v>0.32564307418397626</v>
      </c>
      <c r="V103" s="48">
        <f t="shared" si="11"/>
        <v>0.158542196577172</v>
      </c>
      <c r="W103" s="52">
        <v>754.9628408436763</v>
      </c>
      <c r="X103" s="71" t="str">
        <f t="shared" si="17"/>
        <v>Q3 2021</v>
      </c>
      <c r="Y103" s="21">
        <f t="shared" si="12"/>
        <v>3840</v>
      </c>
      <c r="Z103" s="21">
        <f t="shared" si="13"/>
        <v>2160</v>
      </c>
      <c r="AA103" s="57">
        <f t="shared" si="14"/>
        <v>1550681.3056379822</v>
      </c>
      <c r="AB103" s="59">
        <f t="shared" si="15"/>
        <v>1.7777777777777777</v>
      </c>
      <c r="AC103" s="61">
        <f t="shared" si="16"/>
        <v>1905</v>
      </c>
    </row>
    <row r="104" spans="4:29" hidden="1">
      <c r="D104" s="12">
        <v>98</v>
      </c>
      <c r="E104" s="36" t="s">
        <v>29</v>
      </c>
      <c r="F104" s="16" t="s">
        <v>8</v>
      </c>
      <c r="G104" s="14" t="s">
        <v>40</v>
      </c>
      <c r="H104" s="13" t="s">
        <v>6</v>
      </c>
      <c r="I104" s="13" t="s">
        <v>48</v>
      </c>
      <c r="J104" s="13"/>
      <c r="K104" s="13" t="s">
        <v>123</v>
      </c>
      <c r="L104" s="14">
        <v>85</v>
      </c>
      <c r="M104" s="14" t="s">
        <v>52</v>
      </c>
      <c r="N104" s="31">
        <v>400000</v>
      </c>
      <c r="O104" s="14" t="s">
        <v>1</v>
      </c>
      <c r="P104" s="14" t="s">
        <v>35</v>
      </c>
      <c r="Q104" s="31">
        <v>21060</v>
      </c>
      <c r="R104" s="31">
        <v>2340</v>
      </c>
      <c r="S104" s="45">
        <v>0.105</v>
      </c>
      <c r="T104" s="64">
        <f t="shared" si="9"/>
        <v>8.9249999999999989</v>
      </c>
      <c r="U104" s="64">
        <f t="shared" si="10"/>
        <v>0.20913521875370916</v>
      </c>
      <c r="V104" s="48">
        <f t="shared" si="11"/>
        <v>0.16543506725239632</v>
      </c>
      <c r="W104" s="52">
        <v>1575.5720690704413</v>
      </c>
      <c r="X104" s="71" t="str">
        <f t="shared" si="17"/>
        <v>Q3 2021</v>
      </c>
      <c r="Y104" s="21">
        <f t="shared" si="12"/>
        <v>7680</v>
      </c>
      <c r="Z104" s="21">
        <f t="shared" si="13"/>
        <v>4320</v>
      </c>
      <c r="AA104" s="57">
        <f t="shared" si="14"/>
        <v>1991763.9881305636</v>
      </c>
      <c r="AB104" s="59">
        <f t="shared" si="15"/>
        <v>1.7777777777777777</v>
      </c>
      <c r="AC104" s="61">
        <f t="shared" si="16"/>
        <v>2159</v>
      </c>
    </row>
    <row r="105" spans="4:29" hidden="1">
      <c r="D105" s="12">
        <v>99</v>
      </c>
      <c r="E105" s="36" t="s">
        <v>29</v>
      </c>
      <c r="F105" s="16" t="s">
        <v>8</v>
      </c>
      <c r="G105" s="14" t="s">
        <v>40</v>
      </c>
      <c r="H105" s="13" t="s">
        <v>6</v>
      </c>
      <c r="I105" s="13" t="s">
        <v>93</v>
      </c>
      <c r="J105" s="13" t="s">
        <v>94</v>
      </c>
      <c r="K105" s="13" t="s">
        <v>95</v>
      </c>
      <c r="L105" s="14">
        <v>75</v>
      </c>
      <c r="M105" s="14" t="s">
        <v>15</v>
      </c>
      <c r="N105" s="31">
        <v>1000000</v>
      </c>
      <c r="O105" s="14" t="s">
        <v>2</v>
      </c>
      <c r="P105" s="14" t="s">
        <v>35</v>
      </c>
      <c r="Q105" s="31">
        <v>46080</v>
      </c>
      <c r="R105" s="31">
        <v>2880</v>
      </c>
      <c r="S105" s="45">
        <v>5.2999999999999999E-2</v>
      </c>
      <c r="T105" s="64">
        <f t="shared" si="9"/>
        <v>3.9750000000000001</v>
      </c>
      <c r="U105" s="64">
        <f t="shared" si="10"/>
        <v>8.2186109198813057E-2</v>
      </c>
      <c r="V105" s="48">
        <f t="shared" si="11"/>
        <v>4.0013030564714849E-2</v>
      </c>
      <c r="W105" s="52">
        <v>754.9628408436763</v>
      </c>
      <c r="X105" s="71" t="str">
        <f t="shared" si="17"/>
        <v>Q3 2021</v>
      </c>
      <c r="Y105" s="21">
        <f t="shared" si="12"/>
        <v>3840</v>
      </c>
      <c r="Z105" s="21">
        <f t="shared" si="13"/>
        <v>2160</v>
      </c>
      <c r="AA105" s="57">
        <f t="shared" si="14"/>
        <v>1550681.3056379822</v>
      </c>
      <c r="AB105" s="59">
        <f t="shared" si="15"/>
        <v>1.7777777777777777</v>
      </c>
      <c r="AC105" s="61">
        <f t="shared" si="16"/>
        <v>1905</v>
      </c>
    </row>
    <row r="106" spans="4:29" hidden="1">
      <c r="D106" s="12">
        <v>100</v>
      </c>
      <c r="E106" s="36" t="s">
        <v>29</v>
      </c>
      <c r="F106" s="16" t="s">
        <v>8</v>
      </c>
      <c r="G106" s="14" t="s">
        <v>40</v>
      </c>
      <c r="H106" s="13" t="s">
        <v>6</v>
      </c>
      <c r="I106" s="13" t="s">
        <v>125</v>
      </c>
      <c r="J106" s="13"/>
      <c r="K106" s="13" t="s">
        <v>123</v>
      </c>
      <c r="L106" s="14">
        <v>65</v>
      </c>
      <c r="M106" s="14" t="s">
        <v>15</v>
      </c>
      <c r="N106" s="31">
        <v>1000000</v>
      </c>
      <c r="O106" s="14" t="s">
        <v>2</v>
      </c>
      <c r="P106" s="14" t="s">
        <v>35</v>
      </c>
      <c r="Q106" s="31">
        <v>16384</v>
      </c>
      <c r="R106" s="31">
        <v>1000</v>
      </c>
      <c r="S106" s="45">
        <v>12.43</v>
      </c>
      <c r="T106" s="64">
        <f t="shared" si="9"/>
        <v>807.94999999999993</v>
      </c>
      <c r="U106" s="64">
        <f t="shared" si="10"/>
        <v>14.477643103620178</v>
      </c>
      <c r="V106" s="48">
        <f t="shared" si="11"/>
        <v>6.9305107758824676</v>
      </c>
      <c r="W106" s="52">
        <v>557.56321608064911</v>
      </c>
      <c r="X106" s="71" t="str">
        <f t="shared" si="17"/>
        <v>Q3 2021</v>
      </c>
      <c r="Y106" s="21">
        <f t="shared" si="12"/>
        <v>3840</v>
      </c>
      <c r="Z106" s="21">
        <f t="shared" si="13"/>
        <v>2160</v>
      </c>
      <c r="AA106" s="57">
        <f t="shared" si="14"/>
        <v>1164733.9584569733</v>
      </c>
      <c r="AB106" s="59">
        <f t="shared" si="15"/>
        <v>1.7777777777777777</v>
      </c>
      <c r="AC106" s="61">
        <f t="shared" si="16"/>
        <v>1651</v>
      </c>
    </row>
    <row r="107" spans="4:29" hidden="1">
      <c r="D107" s="12">
        <v>101</v>
      </c>
      <c r="E107" s="36" t="s">
        <v>29</v>
      </c>
      <c r="F107" s="16" t="s">
        <v>8</v>
      </c>
      <c r="G107" s="14" t="s">
        <v>40</v>
      </c>
      <c r="H107" s="13" t="s">
        <v>6</v>
      </c>
      <c r="I107" s="13" t="s">
        <v>125</v>
      </c>
      <c r="J107" s="13"/>
      <c r="K107" s="13" t="s">
        <v>123</v>
      </c>
      <c r="L107" s="14">
        <v>65</v>
      </c>
      <c r="M107" s="14" t="s">
        <v>52</v>
      </c>
      <c r="N107" s="31">
        <v>1000000</v>
      </c>
      <c r="O107" s="14" t="s">
        <v>2</v>
      </c>
      <c r="P107" s="14" t="s">
        <v>35</v>
      </c>
      <c r="Q107" s="31">
        <v>12000</v>
      </c>
      <c r="R107" s="31">
        <v>1000</v>
      </c>
      <c r="S107" s="45">
        <v>0.43099999999999999</v>
      </c>
      <c r="T107" s="64">
        <f t="shared" si="9"/>
        <v>28.015000000000001</v>
      </c>
      <c r="U107" s="64">
        <f t="shared" si="10"/>
        <v>0.50200033609495553</v>
      </c>
      <c r="V107" s="48">
        <f t="shared" si="11"/>
        <v>0.39280665940837878</v>
      </c>
      <c r="W107" s="52">
        <v>911.38436057628485</v>
      </c>
      <c r="X107" s="71" t="str">
        <f t="shared" si="17"/>
        <v>Q3 2021</v>
      </c>
      <c r="Y107" s="21">
        <f t="shared" si="12"/>
        <v>7680</v>
      </c>
      <c r="Z107" s="21">
        <f t="shared" si="13"/>
        <v>4320</v>
      </c>
      <c r="AA107" s="57">
        <f t="shared" si="14"/>
        <v>1164733.9584569733</v>
      </c>
      <c r="AB107" s="59">
        <f t="shared" si="15"/>
        <v>1.7777777777777777</v>
      </c>
      <c r="AC107" s="61">
        <f t="shared" si="16"/>
        <v>1651</v>
      </c>
    </row>
    <row r="108" spans="4:29" hidden="1">
      <c r="D108" s="12">
        <v>102</v>
      </c>
      <c r="E108" s="36" t="s">
        <v>29</v>
      </c>
      <c r="F108" s="16" t="s">
        <v>8</v>
      </c>
      <c r="G108" s="14" t="s">
        <v>40</v>
      </c>
      <c r="H108" s="13" t="s">
        <v>6</v>
      </c>
      <c r="I108" s="13" t="s">
        <v>125</v>
      </c>
      <c r="J108" s="13"/>
      <c r="K108" s="13" t="s">
        <v>123</v>
      </c>
      <c r="L108" s="14">
        <v>75</v>
      </c>
      <c r="M108" s="14" t="s">
        <v>15</v>
      </c>
      <c r="N108" s="31">
        <v>1000000</v>
      </c>
      <c r="O108" s="14" t="s">
        <v>2</v>
      </c>
      <c r="P108" s="14" t="s">
        <v>35</v>
      </c>
      <c r="Q108" s="31">
        <v>12000</v>
      </c>
      <c r="R108" s="31">
        <v>1000</v>
      </c>
      <c r="S108" s="45">
        <v>14.007</v>
      </c>
      <c r="T108" s="64">
        <f t="shared" si="9"/>
        <v>1050.5249999999999</v>
      </c>
      <c r="U108" s="64">
        <f t="shared" si="10"/>
        <v>21.720393048071216</v>
      </c>
      <c r="V108" s="48">
        <f t="shared" si="11"/>
        <v>10.574764511697374</v>
      </c>
      <c r="W108" s="52">
        <v>754.9628408436763</v>
      </c>
      <c r="X108" s="71" t="str">
        <f t="shared" si="17"/>
        <v>Q3 2021</v>
      </c>
      <c r="Y108" s="21">
        <f t="shared" si="12"/>
        <v>3840</v>
      </c>
      <c r="Z108" s="21">
        <f t="shared" si="13"/>
        <v>2160</v>
      </c>
      <c r="AA108" s="57">
        <f t="shared" si="14"/>
        <v>1550681.3056379822</v>
      </c>
      <c r="AB108" s="59">
        <f t="shared" si="15"/>
        <v>1.7777777777777777</v>
      </c>
      <c r="AC108" s="61">
        <f t="shared" si="16"/>
        <v>1905</v>
      </c>
    </row>
    <row r="109" spans="4:29" hidden="1">
      <c r="D109" s="12">
        <v>103</v>
      </c>
      <c r="E109" s="36" t="s">
        <v>29</v>
      </c>
      <c r="F109" s="16" t="s">
        <v>8</v>
      </c>
      <c r="G109" s="14" t="s">
        <v>40</v>
      </c>
      <c r="H109" s="13" t="s">
        <v>6</v>
      </c>
      <c r="I109" s="13" t="s">
        <v>125</v>
      </c>
      <c r="J109" s="13"/>
      <c r="K109" s="13" t="s">
        <v>123</v>
      </c>
      <c r="L109" s="14">
        <v>75</v>
      </c>
      <c r="M109" s="14" t="s">
        <v>52</v>
      </c>
      <c r="N109" s="31">
        <v>1000000</v>
      </c>
      <c r="O109" s="14" t="s">
        <v>2</v>
      </c>
      <c r="P109" s="14" t="s">
        <v>35</v>
      </c>
      <c r="Q109" s="31">
        <v>16000</v>
      </c>
      <c r="R109" s="31">
        <v>2000</v>
      </c>
      <c r="S109" s="45">
        <v>0.627</v>
      </c>
      <c r="T109" s="64">
        <f t="shared" si="9"/>
        <v>47.024999999999999</v>
      </c>
      <c r="U109" s="64">
        <f t="shared" si="10"/>
        <v>0.97227717863501484</v>
      </c>
      <c r="V109" s="48">
        <f t="shared" si="11"/>
        <v>0.71774333114185673</v>
      </c>
      <c r="W109" s="52">
        <v>1144.7262059678735</v>
      </c>
      <c r="X109" s="71" t="str">
        <f t="shared" si="17"/>
        <v>Q3 2021</v>
      </c>
      <c r="Y109" s="21">
        <f t="shared" si="12"/>
        <v>7680</v>
      </c>
      <c r="Z109" s="21">
        <f t="shared" si="13"/>
        <v>4320</v>
      </c>
      <c r="AA109" s="57">
        <f t="shared" si="14"/>
        <v>1550681.3056379822</v>
      </c>
      <c r="AB109" s="59">
        <f t="shared" si="15"/>
        <v>1.7777777777777777</v>
      </c>
      <c r="AC109" s="61">
        <f t="shared" si="16"/>
        <v>1905</v>
      </c>
    </row>
    <row r="110" spans="4:29" hidden="1">
      <c r="D110" s="12">
        <v>104</v>
      </c>
      <c r="E110" s="36" t="s">
        <v>29</v>
      </c>
      <c r="F110" s="16" t="s">
        <v>8</v>
      </c>
      <c r="G110" s="14" t="s">
        <v>40</v>
      </c>
      <c r="H110" s="13" t="s">
        <v>6</v>
      </c>
      <c r="I110" s="13" t="s">
        <v>125</v>
      </c>
      <c r="J110" s="13"/>
      <c r="K110" s="13" t="s">
        <v>123</v>
      </c>
      <c r="L110" s="14">
        <v>86</v>
      </c>
      <c r="M110" s="14" t="s">
        <v>15</v>
      </c>
      <c r="N110" s="31">
        <v>1000000</v>
      </c>
      <c r="O110" s="14" t="s">
        <v>2</v>
      </c>
      <c r="P110" s="14" t="s">
        <v>35</v>
      </c>
      <c r="Q110" s="31">
        <v>18000</v>
      </c>
      <c r="R110" s="31">
        <v>1200</v>
      </c>
      <c r="S110" s="45">
        <v>4.1660000000000004</v>
      </c>
      <c r="T110" s="64">
        <f t="shared" si="9"/>
        <v>358.27600000000001</v>
      </c>
      <c r="U110" s="64">
        <f t="shared" si="10"/>
        <v>8.4940769794582813</v>
      </c>
      <c r="V110" s="48">
        <f t="shared" si="11"/>
        <v>4.3289392377577549</v>
      </c>
      <c r="W110" s="52">
        <v>1039.1116749298499</v>
      </c>
      <c r="X110" s="71" t="str">
        <f t="shared" si="17"/>
        <v>Q3 2021</v>
      </c>
      <c r="Y110" s="21">
        <f t="shared" si="12"/>
        <v>3840</v>
      </c>
      <c r="Z110" s="21">
        <f t="shared" si="13"/>
        <v>2160</v>
      </c>
      <c r="AA110" s="57">
        <f t="shared" si="14"/>
        <v>2038904.6998219588</v>
      </c>
      <c r="AB110" s="59">
        <f t="shared" si="15"/>
        <v>1.7777777777777777</v>
      </c>
      <c r="AC110" s="61">
        <f t="shared" si="16"/>
        <v>2184.4</v>
      </c>
    </row>
    <row r="111" spans="4:29" hidden="1">
      <c r="D111" s="12">
        <v>105</v>
      </c>
      <c r="E111" s="36" t="s">
        <v>29</v>
      </c>
      <c r="F111" s="16" t="s">
        <v>8</v>
      </c>
      <c r="G111" s="14" t="s">
        <v>40</v>
      </c>
      <c r="H111" s="13" t="s">
        <v>6</v>
      </c>
      <c r="I111" s="13" t="s">
        <v>125</v>
      </c>
      <c r="J111" s="13"/>
      <c r="K111" s="13" t="s">
        <v>123</v>
      </c>
      <c r="L111" s="14">
        <v>86</v>
      </c>
      <c r="M111" s="14" t="s">
        <v>52</v>
      </c>
      <c r="N111" s="31">
        <v>1000000</v>
      </c>
      <c r="O111" s="14" t="s">
        <v>2</v>
      </c>
      <c r="P111" s="14" t="s">
        <v>35</v>
      </c>
      <c r="Q111" s="31">
        <v>28800</v>
      </c>
      <c r="R111" s="31">
        <v>2400</v>
      </c>
      <c r="S111" s="45">
        <v>4.7E-2</v>
      </c>
      <c r="T111" s="64">
        <f t="shared" si="9"/>
        <v>4.0419999999999998</v>
      </c>
      <c r="U111" s="64">
        <f t="shared" si="10"/>
        <v>9.5828520891632074E-2</v>
      </c>
      <c r="V111" s="48">
        <f t="shared" si="11"/>
        <v>7.4051887246310746E-2</v>
      </c>
      <c r="W111" s="52">
        <v>1575.5720690704413</v>
      </c>
      <c r="X111" s="71" t="str">
        <f t="shared" si="17"/>
        <v>Q3 2021</v>
      </c>
      <c r="Y111" s="21">
        <f t="shared" si="12"/>
        <v>7680</v>
      </c>
      <c r="Z111" s="21">
        <f t="shared" si="13"/>
        <v>4320</v>
      </c>
      <c r="AA111" s="57">
        <f t="shared" si="14"/>
        <v>2038904.6998219588</v>
      </c>
      <c r="AB111" s="59">
        <f t="shared" si="15"/>
        <v>1.7777777777777777</v>
      </c>
      <c r="AC111" s="61">
        <f t="shared" si="16"/>
        <v>2184.4</v>
      </c>
    </row>
    <row r="112" spans="4:29" hidden="1">
      <c r="D112" s="12">
        <v>106</v>
      </c>
      <c r="E112" s="36" t="s">
        <v>29</v>
      </c>
      <c r="F112" s="16" t="s">
        <v>8</v>
      </c>
      <c r="G112" s="14" t="s">
        <v>40</v>
      </c>
      <c r="H112" s="13" t="s">
        <v>6</v>
      </c>
      <c r="I112" s="13" t="s">
        <v>53</v>
      </c>
      <c r="J112" s="13" t="s">
        <v>124</v>
      </c>
      <c r="K112" s="13" t="s">
        <v>123</v>
      </c>
      <c r="L112" s="14">
        <v>43</v>
      </c>
      <c r="M112" s="14" t="s">
        <v>15</v>
      </c>
      <c r="N112" s="31">
        <v>1000000</v>
      </c>
      <c r="O112" s="14" t="s">
        <v>2</v>
      </c>
      <c r="P112" s="14" t="s">
        <v>35</v>
      </c>
      <c r="Q112" s="31">
        <v>3976.0896000000002</v>
      </c>
      <c r="R112" s="31">
        <v>331.3408</v>
      </c>
      <c r="S112" s="45">
        <v>12.884</v>
      </c>
      <c r="T112" s="64">
        <f t="shared" si="9"/>
        <v>554.01200000000006</v>
      </c>
      <c r="U112" s="64">
        <f t="shared" si="10"/>
        <v>6.5673120381265289</v>
      </c>
      <c r="V112" s="48">
        <f t="shared" si="11"/>
        <v>4.3039687035752241</v>
      </c>
      <c r="W112" s="52">
        <v>334.05531694933438</v>
      </c>
      <c r="X112" s="71" t="str">
        <f t="shared" si="17"/>
        <v>Q3 2021</v>
      </c>
      <c r="Y112" s="21">
        <f t="shared" si="12"/>
        <v>3840</v>
      </c>
      <c r="Z112" s="21">
        <f t="shared" si="13"/>
        <v>2160</v>
      </c>
      <c r="AA112" s="57">
        <f t="shared" si="14"/>
        <v>509726.1749554897</v>
      </c>
      <c r="AB112" s="59">
        <f t="shared" si="15"/>
        <v>1.7777777777777777</v>
      </c>
      <c r="AC112" s="61">
        <f t="shared" si="16"/>
        <v>1092.2</v>
      </c>
    </row>
    <row r="113" spans="4:29" hidden="1">
      <c r="D113" s="12">
        <v>107</v>
      </c>
      <c r="E113" s="36" t="s">
        <v>29</v>
      </c>
      <c r="F113" s="16" t="s">
        <v>8</v>
      </c>
      <c r="G113" s="14" t="s">
        <v>40</v>
      </c>
      <c r="H113" s="13" t="s">
        <v>6</v>
      </c>
      <c r="I113" s="13" t="s">
        <v>53</v>
      </c>
      <c r="J113" s="13" t="s">
        <v>124</v>
      </c>
      <c r="K113" s="13" t="s">
        <v>123</v>
      </c>
      <c r="L113" s="14">
        <v>50</v>
      </c>
      <c r="M113" s="14" t="s">
        <v>15</v>
      </c>
      <c r="N113" s="31">
        <v>1000000</v>
      </c>
      <c r="O113" s="14" t="s">
        <v>2</v>
      </c>
      <c r="P113" s="14" t="s">
        <v>35</v>
      </c>
      <c r="Q113" s="31">
        <v>5376</v>
      </c>
      <c r="R113" s="31">
        <v>448</v>
      </c>
      <c r="S113" s="45">
        <v>50.021000000000001</v>
      </c>
      <c r="T113" s="64">
        <f t="shared" si="9"/>
        <v>2501.0500000000002</v>
      </c>
      <c r="U113" s="64">
        <f t="shared" si="10"/>
        <v>34.474057595252226</v>
      </c>
      <c r="V113" s="48">
        <f t="shared" si="11"/>
        <v>19.42997791758448</v>
      </c>
      <c r="W113" s="52">
        <v>388.43641505736554</v>
      </c>
      <c r="X113" s="71" t="str">
        <f t="shared" si="17"/>
        <v>Q3 2021</v>
      </c>
      <c r="Y113" s="21">
        <f t="shared" si="12"/>
        <v>3840</v>
      </c>
      <c r="Z113" s="21">
        <f t="shared" si="13"/>
        <v>2160</v>
      </c>
      <c r="AA113" s="57">
        <f t="shared" si="14"/>
        <v>689191.69139465876</v>
      </c>
      <c r="AB113" s="59">
        <f t="shared" si="15"/>
        <v>1.7777777777777777</v>
      </c>
      <c r="AC113" s="61">
        <f t="shared" si="16"/>
        <v>1270</v>
      </c>
    </row>
    <row r="114" spans="4:29" hidden="1">
      <c r="D114" s="12">
        <v>108</v>
      </c>
      <c r="E114" s="36" t="s">
        <v>29</v>
      </c>
      <c r="F114" s="16" t="s">
        <v>8</v>
      </c>
      <c r="G114" s="14" t="s">
        <v>40</v>
      </c>
      <c r="H114" s="13" t="s">
        <v>6</v>
      </c>
      <c r="I114" s="13" t="s">
        <v>53</v>
      </c>
      <c r="J114" s="13" t="s">
        <v>124</v>
      </c>
      <c r="K114" s="13" t="s">
        <v>123</v>
      </c>
      <c r="L114" s="14">
        <v>55</v>
      </c>
      <c r="M114" s="14" t="s">
        <v>15</v>
      </c>
      <c r="N114" s="31">
        <v>1000000</v>
      </c>
      <c r="O114" s="14" t="s">
        <v>2</v>
      </c>
      <c r="P114" s="14" t="s">
        <v>35</v>
      </c>
      <c r="Q114" s="31">
        <v>6912</v>
      </c>
      <c r="R114" s="31">
        <v>576</v>
      </c>
      <c r="S114" s="45">
        <v>188.67</v>
      </c>
      <c r="T114" s="64">
        <f t="shared" si="9"/>
        <v>10376.849999999999</v>
      </c>
      <c r="U114" s="64">
        <f t="shared" si="10"/>
        <v>157.33605366267062</v>
      </c>
      <c r="V114" s="48">
        <f t="shared" si="11"/>
        <v>80.614928271760462</v>
      </c>
      <c r="W114" s="52">
        <v>427.28005656310211</v>
      </c>
      <c r="X114" s="71" t="str">
        <f t="shared" si="17"/>
        <v>Q3 2021</v>
      </c>
      <c r="Y114" s="21">
        <f t="shared" si="12"/>
        <v>3840</v>
      </c>
      <c r="Z114" s="21">
        <f t="shared" si="13"/>
        <v>2160</v>
      </c>
      <c r="AA114" s="57">
        <f t="shared" si="14"/>
        <v>833921.94658753707</v>
      </c>
      <c r="AB114" s="59">
        <f t="shared" si="15"/>
        <v>1.7777777777777777</v>
      </c>
      <c r="AC114" s="61">
        <f t="shared" si="16"/>
        <v>1397</v>
      </c>
    </row>
    <row r="115" spans="4:29" hidden="1">
      <c r="D115" s="12">
        <v>109</v>
      </c>
      <c r="E115" s="36" t="s">
        <v>29</v>
      </c>
      <c r="F115" s="16" t="s">
        <v>8</v>
      </c>
      <c r="G115" s="14" t="s">
        <v>40</v>
      </c>
      <c r="H115" s="13" t="s">
        <v>6</v>
      </c>
      <c r="I115" s="13" t="s">
        <v>53</v>
      </c>
      <c r="J115" s="13" t="s">
        <v>124</v>
      </c>
      <c r="K115" s="13" t="s">
        <v>123</v>
      </c>
      <c r="L115" s="14">
        <v>55</v>
      </c>
      <c r="M115" s="14" t="s">
        <v>52</v>
      </c>
      <c r="N115" s="31">
        <v>1000000</v>
      </c>
      <c r="O115" s="14" t="s">
        <v>2</v>
      </c>
      <c r="P115" s="14" t="s">
        <v>35</v>
      </c>
      <c r="Q115" s="31">
        <v>8660.4497041420109</v>
      </c>
      <c r="R115" s="31">
        <v>962.27218934911241</v>
      </c>
      <c r="S115" s="45">
        <v>4.0970000000000004</v>
      </c>
      <c r="T115" s="64">
        <f t="shared" si="9"/>
        <v>225.33500000000004</v>
      </c>
      <c r="U115" s="64">
        <f t="shared" si="10"/>
        <v>3.4165782151691397</v>
      </c>
      <c r="V115" s="48">
        <f t="shared" si="11"/>
        <v>2.9702344135659664</v>
      </c>
      <c r="W115" s="52">
        <v>724.97788956943282</v>
      </c>
      <c r="X115" s="71" t="str">
        <f t="shared" si="17"/>
        <v>Q3 2021</v>
      </c>
      <c r="Y115" s="21">
        <f t="shared" si="12"/>
        <v>7680</v>
      </c>
      <c r="Z115" s="21">
        <f t="shared" si="13"/>
        <v>4320</v>
      </c>
      <c r="AA115" s="57">
        <f t="shared" si="14"/>
        <v>833921.94658753707</v>
      </c>
      <c r="AB115" s="59">
        <f t="shared" si="15"/>
        <v>1.7777777777777777</v>
      </c>
      <c r="AC115" s="61">
        <f t="shared" si="16"/>
        <v>1397</v>
      </c>
    </row>
    <row r="116" spans="4:29" hidden="1">
      <c r="D116" s="12">
        <v>110</v>
      </c>
      <c r="E116" s="36" t="s">
        <v>29</v>
      </c>
      <c r="F116" s="16" t="s">
        <v>8</v>
      </c>
      <c r="G116" s="14" t="s">
        <v>40</v>
      </c>
      <c r="H116" s="13" t="s">
        <v>6</v>
      </c>
      <c r="I116" s="13" t="s">
        <v>53</v>
      </c>
      <c r="J116" s="13" t="s">
        <v>124</v>
      </c>
      <c r="K116" s="13" t="s">
        <v>123</v>
      </c>
      <c r="L116" s="14">
        <v>65</v>
      </c>
      <c r="M116" s="14" t="s">
        <v>15</v>
      </c>
      <c r="N116" s="31">
        <v>1000000</v>
      </c>
      <c r="O116" s="14" t="s">
        <v>2</v>
      </c>
      <c r="P116" s="14" t="s">
        <v>35</v>
      </c>
      <c r="Q116" s="31">
        <v>9504</v>
      </c>
      <c r="R116" s="31">
        <v>792</v>
      </c>
      <c r="S116" s="45">
        <v>196.45500000000001</v>
      </c>
      <c r="T116" s="64">
        <f t="shared" si="9"/>
        <v>12769.575000000001</v>
      </c>
      <c r="U116" s="64">
        <f t="shared" si="10"/>
        <v>228.81780980866472</v>
      </c>
      <c r="V116" s="48">
        <f t="shared" si="11"/>
        <v>109.53608161512393</v>
      </c>
      <c r="W116" s="52">
        <v>557.56321608064911</v>
      </c>
      <c r="X116" s="71" t="str">
        <f t="shared" si="17"/>
        <v>Q3 2021</v>
      </c>
      <c r="Y116" s="21">
        <f t="shared" si="12"/>
        <v>3840</v>
      </c>
      <c r="Z116" s="21">
        <f t="shared" si="13"/>
        <v>2160</v>
      </c>
      <c r="AA116" s="57">
        <f t="shared" si="14"/>
        <v>1164733.9584569733</v>
      </c>
      <c r="AB116" s="59">
        <f t="shared" si="15"/>
        <v>1.7777777777777777</v>
      </c>
      <c r="AC116" s="61">
        <f t="shared" si="16"/>
        <v>1651</v>
      </c>
    </row>
    <row r="117" spans="4:29" hidden="1">
      <c r="D117" s="12">
        <v>111</v>
      </c>
      <c r="E117" s="36" t="s">
        <v>29</v>
      </c>
      <c r="F117" s="16" t="s">
        <v>8</v>
      </c>
      <c r="G117" s="14" t="s">
        <v>40</v>
      </c>
      <c r="H117" s="13" t="s">
        <v>6</v>
      </c>
      <c r="I117" s="13" t="s">
        <v>53</v>
      </c>
      <c r="J117" s="13" t="s">
        <v>124</v>
      </c>
      <c r="K117" s="13" t="s">
        <v>123</v>
      </c>
      <c r="L117" s="14">
        <v>65</v>
      </c>
      <c r="M117" s="14" t="s">
        <v>52</v>
      </c>
      <c r="N117" s="31">
        <v>1000000</v>
      </c>
      <c r="O117" s="14" t="s">
        <v>2</v>
      </c>
      <c r="P117" s="14" t="s">
        <v>35</v>
      </c>
      <c r="Q117" s="31">
        <v>12096</v>
      </c>
      <c r="R117" s="31">
        <v>1344</v>
      </c>
      <c r="S117" s="45">
        <v>26.972000000000001</v>
      </c>
      <c r="T117" s="64">
        <f t="shared" si="9"/>
        <v>1753.18</v>
      </c>
      <c r="U117" s="64">
        <f t="shared" si="10"/>
        <v>31.415204327501488</v>
      </c>
      <c r="V117" s="48">
        <f t="shared" si="11"/>
        <v>24.581858973463557</v>
      </c>
      <c r="W117" s="52">
        <v>911.38436057628485</v>
      </c>
      <c r="X117" s="71" t="str">
        <f t="shared" si="17"/>
        <v>Q3 2021</v>
      </c>
      <c r="Y117" s="21">
        <f t="shared" si="12"/>
        <v>7680</v>
      </c>
      <c r="Z117" s="21">
        <f t="shared" si="13"/>
        <v>4320</v>
      </c>
      <c r="AA117" s="57">
        <f t="shared" si="14"/>
        <v>1164733.9584569733</v>
      </c>
      <c r="AB117" s="59">
        <f t="shared" si="15"/>
        <v>1.7777777777777777</v>
      </c>
      <c r="AC117" s="61">
        <f t="shared" si="16"/>
        <v>1651</v>
      </c>
    </row>
    <row r="118" spans="4:29" hidden="1">
      <c r="D118" s="12">
        <v>112</v>
      </c>
      <c r="E118" s="36" t="s">
        <v>29</v>
      </c>
      <c r="F118" s="16" t="s">
        <v>8</v>
      </c>
      <c r="G118" s="14" t="s">
        <v>40</v>
      </c>
      <c r="H118" s="13" t="s">
        <v>6</v>
      </c>
      <c r="I118" s="13" t="s">
        <v>53</v>
      </c>
      <c r="J118" s="13" t="s">
        <v>124</v>
      </c>
      <c r="K118" s="13" t="s">
        <v>123</v>
      </c>
      <c r="L118" s="14">
        <v>75</v>
      </c>
      <c r="M118" s="14" t="s">
        <v>15</v>
      </c>
      <c r="N118" s="31">
        <v>1000000</v>
      </c>
      <c r="O118" s="14" t="s">
        <v>2</v>
      </c>
      <c r="P118" s="14" t="s">
        <v>35</v>
      </c>
      <c r="Q118" s="31">
        <v>12000</v>
      </c>
      <c r="R118" s="31">
        <v>1000</v>
      </c>
      <c r="S118" s="45">
        <v>95.647999999999996</v>
      </c>
      <c r="T118" s="64">
        <f t="shared" si="9"/>
        <v>7173.5999999999995</v>
      </c>
      <c r="U118" s="64">
        <f t="shared" si="10"/>
        <v>148.31956552166173</v>
      </c>
      <c r="V118" s="48">
        <f t="shared" si="11"/>
        <v>72.210685801015956</v>
      </c>
      <c r="W118" s="52">
        <v>754.9628408436763</v>
      </c>
      <c r="X118" s="71" t="str">
        <f t="shared" si="17"/>
        <v>Q3 2021</v>
      </c>
      <c r="Y118" s="21">
        <f t="shared" si="12"/>
        <v>3840</v>
      </c>
      <c r="Z118" s="21">
        <f t="shared" si="13"/>
        <v>2160</v>
      </c>
      <c r="AA118" s="57">
        <f t="shared" si="14"/>
        <v>1550681.3056379822</v>
      </c>
      <c r="AB118" s="59">
        <f t="shared" si="15"/>
        <v>1.7777777777777777</v>
      </c>
      <c r="AC118" s="61">
        <f t="shared" si="16"/>
        <v>1905</v>
      </c>
    </row>
    <row r="119" spans="4:29" hidden="1">
      <c r="D119" s="12">
        <v>113</v>
      </c>
      <c r="E119" s="36" t="s">
        <v>29</v>
      </c>
      <c r="F119" s="16" t="s">
        <v>8</v>
      </c>
      <c r="G119" s="14" t="s">
        <v>40</v>
      </c>
      <c r="H119" s="13" t="s">
        <v>6</v>
      </c>
      <c r="I119" s="13" t="s">
        <v>53</v>
      </c>
      <c r="J119" s="13" t="s">
        <v>124</v>
      </c>
      <c r="K119" s="13" t="s">
        <v>123</v>
      </c>
      <c r="L119" s="14">
        <v>75</v>
      </c>
      <c r="M119" s="14" t="s">
        <v>52</v>
      </c>
      <c r="N119" s="31">
        <v>1000000</v>
      </c>
      <c r="O119" s="14" t="s">
        <v>2</v>
      </c>
      <c r="P119" s="14" t="s">
        <v>35</v>
      </c>
      <c r="Q119" s="31">
        <v>17279.640575999994</v>
      </c>
      <c r="R119" s="31">
        <v>1919.9600639999994</v>
      </c>
      <c r="S119" s="45">
        <v>19.417000000000002</v>
      </c>
      <c r="T119" s="64">
        <f t="shared" si="9"/>
        <v>1456.2750000000001</v>
      </c>
      <c r="U119" s="64">
        <f t="shared" si="10"/>
        <v>30.109578911572701</v>
      </c>
      <c r="V119" s="48">
        <f t="shared" si="11"/>
        <v>22.227148741278199</v>
      </c>
      <c r="W119" s="52">
        <v>1144.7262059678735</v>
      </c>
      <c r="X119" s="71" t="str">
        <f t="shared" si="17"/>
        <v>Q3 2021</v>
      </c>
      <c r="Y119" s="21">
        <f t="shared" si="12"/>
        <v>7680</v>
      </c>
      <c r="Z119" s="21">
        <f t="shared" si="13"/>
        <v>4320</v>
      </c>
      <c r="AA119" s="57">
        <f t="shared" si="14"/>
        <v>1550681.3056379822</v>
      </c>
      <c r="AB119" s="59">
        <f t="shared" si="15"/>
        <v>1.7777777777777777</v>
      </c>
      <c r="AC119" s="61">
        <f t="shared" si="16"/>
        <v>1905</v>
      </c>
    </row>
    <row r="120" spans="4:29" hidden="1">
      <c r="D120" s="12">
        <v>114</v>
      </c>
      <c r="E120" s="36" t="s">
        <v>29</v>
      </c>
      <c r="F120" s="16" t="s">
        <v>8</v>
      </c>
      <c r="G120" s="14" t="s">
        <v>40</v>
      </c>
      <c r="H120" s="13" t="s">
        <v>6</v>
      </c>
      <c r="I120" s="13" t="s">
        <v>53</v>
      </c>
      <c r="J120" s="13" t="s">
        <v>124</v>
      </c>
      <c r="K120" s="13" t="s">
        <v>123</v>
      </c>
      <c r="L120" s="14">
        <v>85</v>
      </c>
      <c r="M120" s="14" t="s">
        <v>15</v>
      </c>
      <c r="N120" s="31">
        <v>1000000</v>
      </c>
      <c r="O120" s="14" t="s">
        <v>2</v>
      </c>
      <c r="P120" s="14" t="s">
        <v>35</v>
      </c>
      <c r="Q120" s="31">
        <v>15840</v>
      </c>
      <c r="R120" s="31">
        <v>1320</v>
      </c>
      <c r="S120" s="45">
        <v>34.953000000000003</v>
      </c>
      <c r="T120" s="64">
        <f t="shared" si="9"/>
        <v>2971.0050000000001</v>
      </c>
      <c r="U120" s="64">
        <f t="shared" si="10"/>
        <v>69.618126677127606</v>
      </c>
      <c r="V120" s="48">
        <f t="shared" si="11"/>
        <v>36.320070373823043</v>
      </c>
      <c r="W120" s="52">
        <v>1039.1116749298499</v>
      </c>
      <c r="X120" s="71" t="str">
        <f t="shared" si="17"/>
        <v>Q3 2021</v>
      </c>
      <c r="Y120" s="21">
        <f t="shared" si="12"/>
        <v>3840</v>
      </c>
      <c r="Z120" s="21">
        <f t="shared" si="13"/>
        <v>2160</v>
      </c>
      <c r="AA120" s="57">
        <f t="shared" si="14"/>
        <v>1991763.9881305636</v>
      </c>
      <c r="AB120" s="59">
        <f t="shared" si="15"/>
        <v>1.7777777777777777</v>
      </c>
      <c r="AC120" s="61">
        <f t="shared" si="16"/>
        <v>2159</v>
      </c>
    </row>
    <row r="121" spans="4:29" hidden="1">
      <c r="D121" s="12">
        <v>115</v>
      </c>
      <c r="E121" s="36" t="s">
        <v>29</v>
      </c>
      <c r="F121" s="16" t="s">
        <v>8</v>
      </c>
      <c r="G121" s="14" t="s">
        <v>40</v>
      </c>
      <c r="H121" s="13" t="s">
        <v>6</v>
      </c>
      <c r="I121" s="13" t="s">
        <v>53</v>
      </c>
      <c r="J121" s="13" t="s">
        <v>124</v>
      </c>
      <c r="K121" s="13" t="s">
        <v>123</v>
      </c>
      <c r="L121" s="14">
        <v>85</v>
      </c>
      <c r="M121" s="14" t="s">
        <v>52</v>
      </c>
      <c r="N121" s="31">
        <v>1000000</v>
      </c>
      <c r="O121" s="14" t="s">
        <v>2</v>
      </c>
      <c r="P121" s="14" t="s">
        <v>35</v>
      </c>
      <c r="Q121" s="31">
        <v>21060</v>
      </c>
      <c r="R121" s="31">
        <v>2340</v>
      </c>
      <c r="S121" s="45">
        <v>8.8979999999999997</v>
      </c>
      <c r="T121" s="64">
        <f t="shared" si="9"/>
        <v>756.32999999999993</v>
      </c>
      <c r="U121" s="64">
        <f t="shared" si="10"/>
        <v>17.722715966385756</v>
      </c>
      <c r="V121" s="48">
        <f t="shared" si="11"/>
        <v>14.019440270588786</v>
      </c>
      <c r="W121" s="52">
        <v>1575.5720690704413</v>
      </c>
      <c r="X121" s="71" t="str">
        <f t="shared" si="17"/>
        <v>Q3 2021</v>
      </c>
      <c r="Y121" s="21">
        <f t="shared" si="12"/>
        <v>7680</v>
      </c>
      <c r="Z121" s="21">
        <f t="shared" si="13"/>
        <v>4320</v>
      </c>
      <c r="AA121" s="57">
        <f t="shared" si="14"/>
        <v>1991763.9881305636</v>
      </c>
      <c r="AB121" s="59">
        <f t="shared" si="15"/>
        <v>1.7777777777777777</v>
      </c>
      <c r="AC121" s="61">
        <f t="shared" si="16"/>
        <v>2159</v>
      </c>
    </row>
    <row r="122" spans="4:29" hidden="1">
      <c r="D122" s="12">
        <v>116</v>
      </c>
      <c r="E122" s="36" t="s">
        <v>29</v>
      </c>
      <c r="F122" s="16" t="s">
        <v>8</v>
      </c>
      <c r="G122" s="14" t="s">
        <v>40</v>
      </c>
      <c r="H122" s="13" t="s">
        <v>6</v>
      </c>
      <c r="I122" s="13" t="s">
        <v>53</v>
      </c>
      <c r="J122" s="13" t="s">
        <v>124</v>
      </c>
      <c r="K122" s="13" t="s">
        <v>123</v>
      </c>
      <c r="L122" s="14">
        <v>98</v>
      </c>
      <c r="M122" s="14" t="s">
        <v>15</v>
      </c>
      <c r="N122" s="31">
        <v>1000000</v>
      </c>
      <c r="O122" s="14" t="s">
        <v>2</v>
      </c>
      <c r="P122" s="14" t="s">
        <v>35</v>
      </c>
      <c r="Q122" s="31">
        <v>21055.689965397924</v>
      </c>
      <c r="R122" s="31">
        <v>1754.640830449827</v>
      </c>
      <c r="S122" s="45">
        <v>1.232</v>
      </c>
      <c r="T122" s="64">
        <f t="shared" si="9"/>
        <v>120.736</v>
      </c>
      <c r="U122" s="64">
        <f t="shared" si="10"/>
        <v>3.2618417236472395</v>
      </c>
      <c r="V122" s="48">
        <f t="shared" si="11"/>
        <v>1.9202783752703627</v>
      </c>
      <c r="W122" s="52">
        <v>1558.6675123947748</v>
      </c>
      <c r="X122" s="71" t="str">
        <f t="shared" si="17"/>
        <v>Q3 2021</v>
      </c>
      <c r="Y122" s="21">
        <f t="shared" si="12"/>
        <v>3840</v>
      </c>
      <c r="Z122" s="21">
        <f t="shared" si="13"/>
        <v>2160</v>
      </c>
      <c r="AA122" s="57">
        <f t="shared" si="14"/>
        <v>2647598.8016617205</v>
      </c>
      <c r="AB122" s="59">
        <f t="shared" si="15"/>
        <v>1.7777777777777777</v>
      </c>
      <c r="AC122" s="61">
        <f t="shared" si="16"/>
        <v>2489.1999999999998</v>
      </c>
    </row>
    <row r="123" spans="4:29" hidden="1">
      <c r="D123" s="12">
        <v>117</v>
      </c>
      <c r="E123" s="36" t="s">
        <v>29</v>
      </c>
      <c r="F123" s="16" t="s">
        <v>8</v>
      </c>
      <c r="G123" s="14" t="s">
        <v>40</v>
      </c>
      <c r="H123" s="13" t="s">
        <v>6</v>
      </c>
      <c r="I123" s="13" t="s">
        <v>58</v>
      </c>
      <c r="J123" s="13" t="s">
        <v>59</v>
      </c>
      <c r="K123" s="13" t="s">
        <v>123</v>
      </c>
      <c r="L123" s="14">
        <v>75</v>
      </c>
      <c r="M123" s="14" t="s">
        <v>15</v>
      </c>
      <c r="N123" s="31">
        <v>1000000</v>
      </c>
      <c r="O123" s="14" t="s">
        <v>1</v>
      </c>
      <c r="P123" s="14" t="s">
        <v>35</v>
      </c>
      <c r="Q123" s="31">
        <v>4000</v>
      </c>
      <c r="R123" s="31">
        <v>252</v>
      </c>
      <c r="S123" s="45">
        <v>0.105</v>
      </c>
      <c r="T123" s="64">
        <f t="shared" si="9"/>
        <v>7.875</v>
      </c>
      <c r="U123" s="64">
        <f t="shared" si="10"/>
        <v>0.16282153709198813</v>
      </c>
      <c r="V123" s="48">
        <f t="shared" si="11"/>
        <v>7.9271098288586E-2</v>
      </c>
      <c r="W123" s="52">
        <v>754.9628408436763</v>
      </c>
      <c r="X123" s="71" t="str">
        <f t="shared" si="17"/>
        <v>Q3 2021</v>
      </c>
      <c r="Y123" s="21">
        <f t="shared" si="12"/>
        <v>3840</v>
      </c>
      <c r="Z123" s="21">
        <f t="shared" si="13"/>
        <v>2160</v>
      </c>
      <c r="AA123" s="57">
        <f t="shared" si="14"/>
        <v>1550681.3056379822</v>
      </c>
      <c r="AB123" s="59">
        <f t="shared" si="15"/>
        <v>1.7777777777777777</v>
      </c>
      <c r="AC123" s="61">
        <f t="shared" si="16"/>
        <v>1905</v>
      </c>
    </row>
    <row r="124" spans="4:29" hidden="1">
      <c r="D124" s="12">
        <v>118</v>
      </c>
      <c r="E124" s="36" t="s">
        <v>29</v>
      </c>
      <c r="F124" s="16" t="s">
        <v>8</v>
      </c>
      <c r="G124" s="14" t="s">
        <v>40</v>
      </c>
      <c r="H124" s="13" t="s">
        <v>6</v>
      </c>
      <c r="I124" s="13" t="s">
        <v>58</v>
      </c>
      <c r="J124" s="13"/>
      <c r="K124" s="13" t="s">
        <v>123</v>
      </c>
      <c r="L124" s="14">
        <v>86</v>
      </c>
      <c r="M124" s="14" t="s">
        <v>15</v>
      </c>
      <c r="N124" s="31">
        <v>1000000</v>
      </c>
      <c r="O124" s="14" t="s">
        <v>1</v>
      </c>
      <c r="P124" s="14" t="s">
        <v>35</v>
      </c>
      <c r="Q124" s="31">
        <v>8000</v>
      </c>
      <c r="R124" s="31">
        <v>576</v>
      </c>
      <c r="S124" s="45">
        <v>2.1000000000000001E-2</v>
      </c>
      <c r="T124" s="64">
        <f t="shared" si="9"/>
        <v>1.806</v>
      </c>
      <c r="U124" s="64">
        <f t="shared" si="10"/>
        <v>4.2816998696261134E-2</v>
      </c>
      <c r="V124" s="48">
        <f t="shared" si="11"/>
        <v>2.1821345173526848E-2</v>
      </c>
      <c r="W124" s="52">
        <v>1039.1116749298499</v>
      </c>
      <c r="X124" s="71" t="str">
        <f t="shared" si="17"/>
        <v>Q3 2021</v>
      </c>
      <c r="Y124" s="21">
        <f t="shared" si="12"/>
        <v>3840</v>
      </c>
      <c r="Z124" s="21">
        <f t="shared" si="13"/>
        <v>2160</v>
      </c>
      <c r="AA124" s="57">
        <f t="shared" si="14"/>
        <v>2038904.6998219588</v>
      </c>
      <c r="AB124" s="59">
        <f t="shared" si="15"/>
        <v>1.7777777777777777</v>
      </c>
      <c r="AC124" s="61">
        <f t="shared" si="16"/>
        <v>2184.4</v>
      </c>
    </row>
    <row r="125" spans="4:29" hidden="1">
      <c r="D125" s="12">
        <v>119</v>
      </c>
      <c r="E125" s="36" t="s">
        <v>29</v>
      </c>
      <c r="F125" s="16" t="s">
        <v>8</v>
      </c>
      <c r="G125" s="14" t="s">
        <v>40</v>
      </c>
      <c r="H125" s="13" t="s">
        <v>6</v>
      </c>
      <c r="I125" s="13" t="s">
        <v>36</v>
      </c>
      <c r="J125" s="13" t="s">
        <v>37</v>
      </c>
      <c r="K125" s="13" t="s">
        <v>137</v>
      </c>
      <c r="L125" s="14">
        <v>65</v>
      </c>
      <c r="M125" s="14" t="s">
        <v>15</v>
      </c>
      <c r="N125" s="31">
        <v>1000000</v>
      </c>
      <c r="O125" s="14" t="s">
        <v>1</v>
      </c>
      <c r="P125" s="14" t="s">
        <v>35</v>
      </c>
      <c r="Q125" s="31">
        <v>2560</v>
      </c>
      <c r="R125" s="31">
        <v>160</v>
      </c>
      <c r="S125" s="45">
        <v>49.77</v>
      </c>
      <c r="T125" s="64">
        <f t="shared" si="9"/>
        <v>3235.05</v>
      </c>
      <c r="U125" s="64">
        <f t="shared" si="10"/>
        <v>57.968809112403562</v>
      </c>
      <c r="V125" s="48">
        <f t="shared" si="11"/>
        <v>27.74992126433391</v>
      </c>
      <c r="W125" s="52">
        <v>557.56321608064911</v>
      </c>
      <c r="X125" s="71" t="str">
        <f t="shared" si="17"/>
        <v>Q3 2021</v>
      </c>
      <c r="Y125" s="21">
        <f t="shared" si="12"/>
        <v>3840</v>
      </c>
      <c r="Z125" s="21">
        <f t="shared" si="13"/>
        <v>2160</v>
      </c>
      <c r="AA125" s="57">
        <f t="shared" si="14"/>
        <v>1164733.9584569733</v>
      </c>
      <c r="AB125" s="59">
        <f t="shared" si="15"/>
        <v>1.7777777777777777</v>
      </c>
      <c r="AC125" s="61">
        <f t="shared" si="16"/>
        <v>1651</v>
      </c>
    </row>
    <row r="126" spans="4:29" hidden="1">
      <c r="D126" s="12">
        <v>120</v>
      </c>
      <c r="E126" s="36" t="s">
        <v>29</v>
      </c>
      <c r="F126" s="16" t="s">
        <v>8</v>
      </c>
      <c r="G126" s="14" t="s">
        <v>40</v>
      </c>
      <c r="H126" s="13" t="s">
        <v>6</v>
      </c>
      <c r="I126" s="13" t="s">
        <v>36</v>
      </c>
      <c r="J126" s="13" t="s">
        <v>38</v>
      </c>
      <c r="K126" s="13" t="s">
        <v>137</v>
      </c>
      <c r="L126" s="14">
        <v>75</v>
      </c>
      <c r="M126" s="14" t="s">
        <v>15</v>
      </c>
      <c r="N126" s="31">
        <v>1000000</v>
      </c>
      <c r="O126" s="14" t="s">
        <v>1</v>
      </c>
      <c r="P126" s="14" t="s">
        <v>35</v>
      </c>
      <c r="Q126" s="31">
        <v>3840</v>
      </c>
      <c r="R126" s="31">
        <v>240</v>
      </c>
      <c r="S126" s="45">
        <v>5.67</v>
      </c>
      <c r="T126" s="64">
        <f t="shared" si="9"/>
        <v>425.25</v>
      </c>
      <c r="U126" s="64">
        <f t="shared" si="10"/>
        <v>8.7923630029673596</v>
      </c>
      <c r="V126" s="48">
        <f t="shared" si="11"/>
        <v>4.2806393075836446</v>
      </c>
      <c r="W126" s="52">
        <v>754.9628408436763</v>
      </c>
      <c r="X126" s="71" t="str">
        <f t="shared" si="17"/>
        <v>Q3 2021</v>
      </c>
      <c r="Y126" s="21">
        <f t="shared" si="12"/>
        <v>3840</v>
      </c>
      <c r="Z126" s="21">
        <f t="shared" si="13"/>
        <v>2160</v>
      </c>
      <c r="AA126" s="57">
        <f t="shared" si="14"/>
        <v>1550681.3056379822</v>
      </c>
      <c r="AB126" s="59">
        <f t="shared" si="15"/>
        <v>1.7777777777777777</v>
      </c>
      <c r="AC126" s="61">
        <f t="shared" si="16"/>
        <v>1905</v>
      </c>
    </row>
    <row r="127" spans="4:29" hidden="1">
      <c r="D127" s="12">
        <v>121</v>
      </c>
      <c r="E127" s="36" t="s">
        <v>29</v>
      </c>
      <c r="F127" s="16" t="s">
        <v>8</v>
      </c>
      <c r="G127" s="14" t="s">
        <v>40</v>
      </c>
      <c r="H127" s="13" t="s">
        <v>6</v>
      </c>
      <c r="I127" s="13" t="s">
        <v>36</v>
      </c>
      <c r="J127" s="13" t="s">
        <v>100</v>
      </c>
      <c r="K127" s="13" t="s">
        <v>137</v>
      </c>
      <c r="L127" s="14">
        <v>85</v>
      </c>
      <c r="M127" s="14" t="s">
        <v>52</v>
      </c>
      <c r="N127" s="31">
        <v>1000000</v>
      </c>
      <c r="O127" s="14" t="s">
        <v>2</v>
      </c>
      <c r="P127" s="14" t="s">
        <v>35</v>
      </c>
      <c r="Q127" s="31">
        <v>96000</v>
      </c>
      <c r="R127" s="31">
        <v>1920</v>
      </c>
      <c r="S127" s="45">
        <v>0.42</v>
      </c>
      <c r="T127" s="64">
        <f t="shared" si="9"/>
        <v>35.699999999999996</v>
      </c>
      <c r="U127" s="64">
        <f t="shared" si="10"/>
        <v>0.83654087501483665</v>
      </c>
      <c r="V127" s="48">
        <f t="shared" si="11"/>
        <v>0.66174026900958527</v>
      </c>
      <c r="W127" s="52">
        <v>1575.5720690704413</v>
      </c>
      <c r="X127" s="71" t="str">
        <f t="shared" si="17"/>
        <v>Q3 2021</v>
      </c>
      <c r="Y127" s="21">
        <f t="shared" si="12"/>
        <v>7680</v>
      </c>
      <c r="Z127" s="21">
        <f t="shared" si="13"/>
        <v>4320</v>
      </c>
      <c r="AA127" s="57">
        <f t="shared" si="14"/>
        <v>1991763.9881305636</v>
      </c>
      <c r="AB127" s="59">
        <f t="shared" si="15"/>
        <v>1.7777777777777777</v>
      </c>
      <c r="AC127" s="61">
        <f t="shared" si="16"/>
        <v>2159</v>
      </c>
    </row>
    <row r="128" spans="4:29" hidden="1">
      <c r="D128" s="12">
        <v>122</v>
      </c>
      <c r="E128" s="36" t="s">
        <v>29</v>
      </c>
      <c r="F128" s="16" t="s">
        <v>8</v>
      </c>
      <c r="G128" s="14" t="s">
        <v>40</v>
      </c>
      <c r="H128" s="13" t="s">
        <v>6</v>
      </c>
      <c r="I128" s="13" t="s">
        <v>36</v>
      </c>
      <c r="J128" s="13" t="s">
        <v>50</v>
      </c>
      <c r="K128" s="13" t="s">
        <v>123</v>
      </c>
      <c r="L128" s="14">
        <v>55</v>
      </c>
      <c r="M128" s="14" t="s">
        <v>15</v>
      </c>
      <c r="N128" s="31">
        <v>1000000</v>
      </c>
      <c r="O128" s="14" t="s">
        <v>1</v>
      </c>
      <c r="P128" s="14" t="s">
        <v>35</v>
      </c>
      <c r="Q128" s="31">
        <v>2048</v>
      </c>
      <c r="R128" s="31">
        <v>128</v>
      </c>
      <c r="S128" s="45">
        <v>11.34</v>
      </c>
      <c r="T128" s="64">
        <f t="shared" si="9"/>
        <v>623.70000000000005</v>
      </c>
      <c r="U128" s="64">
        <f t="shared" si="10"/>
        <v>9.4566748743026707</v>
      </c>
      <c r="V128" s="48">
        <f t="shared" si="11"/>
        <v>4.8453558414255777</v>
      </c>
      <c r="W128" s="52">
        <v>427.28005656310211</v>
      </c>
      <c r="X128" s="71" t="str">
        <f t="shared" si="17"/>
        <v>Q3 2021</v>
      </c>
      <c r="Y128" s="21">
        <f t="shared" si="12"/>
        <v>3840</v>
      </c>
      <c r="Z128" s="21">
        <f t="shared" si="13"/>
        <v>2160</v>
      </c>
      <c r="AA128" s="57">
        <f t="shared" si="14"/>
        <v>833921.94658753707</v>
      </c>
      <c r="AB128" s="59">
        <f t="shared" si="15"/>
        <v>1.7777777777777777</v>
      </c>
      <c r="AC128" s="61">
        <f t="shared" si="16"/>
        <v>1397</v>
      </c>
    </row>
    <row r="129" spans="4:29" hidden="1">
      <c r="D129" s="12">
        <v>123</v>
      </c>
      <c r="E129" s="36" t="s">
        <v>29</v>
      </c>
      <c r="F129" s="16" t="s">
        <v>8</v>
      </c>
      <c r="G129" s="14" t="s">
        <v>40</v>
      </c>
      <c r="H129" s="13" t="s">
        <v>6</v>
      </c>
      <c r="I129" s="13" t="s">
        <v>36</v>
      </c>
      <c r="J129" s="13"/>
      <c r="K129" s="13" t="s">
        <v>123</v>
      </c>
      <c r="L129" s="14">
        <v>98</v>
      </c>
      <c r="M129" s="14" t="s">
        <v>52</v>
      </c>
      <c r="N129" s="31">
        <v>1000000</v>
      </c>
      <c r="O129" s="14" t="s">
        <v>2</v>
      </c>
      <c r="P129" s="14" t="s">
        <v>35</v>
      </c>
      <c r="Q129" s="31">
        <v>96000</v>
      </c>
      <c r="R129" s="31">
        <v>1920</v>
      </c>
      <c r="S129" s="45">
        <v>0.21</v>
      </c>
      <c r="T129" s="64">
        <f t="shared" si="9"/>
        <v>20.58</v>
      </c>
      <c r="U129" s="64">
        <f t="shared" si="10"/>
        <v>0.55599574834896126</v>
      </c>
      <c r="V129" s="48">
        <f t="shared" si="11"/>
        <v>0.4963052017571889</v>
      </c>
      <c r="W129" s="52">
        <v>2363.3581036056617</v>
      </c>
      <c r="X129" s="71" t="str">
        <f t="shared" si="17"/>
        <v>Q3 2021</v>
      </c>
      <c r="Y129" s="21">
        <f t="shared" si="12"/>
        <v>7680</v>
      </c>
      <c r="Z129" s="21">
        <f t="shared" si="13"/>
        <v>4320</v>
      </c>
      <c r="AA129" s="57">
        <f t="shared" si="14"/>
        <v>2647598.8016617205</v>
      </c>
      <c r="AB129" s="59">
        <f t="shared" si="15"/>
        <v>1.7777777777777777</v>
      </c>
      <c r="AC129" s="61">
        <f t="shared" si="16"/>
        <v>2489.1999999999998</v>
      </c>
    </row>
    <row r="130" spans="4:29" hidden="1">
      <c r="D130" s="12">
        <v>124</v>
      </c>
      <c r="E130" s="36" t="s">
        <v>29</v>
      </c>
      <c r="F130" s="16" t="s">
        <v>8</v>
      </c>
      <c r="G130" s="14" t="s">
        <v>51</v>
      </c>
      <c r="H130" s="13" t="s">
        <v>5</v>
      </c>
      <c r="I130" s="13" t="s">
        <v>54</v>
      </c>
      <c r="J130" s="13" t="s">
        <v>55</v>
      </c>
      <c r="K130" s="13" t="s">
        <v>43</v>
      </c>
      <c r="L130" s="14">
        <v>31.5</v>
      </c>
      <c r="M130" s="14" t="s">
        <v>15</v>
      </c>
      <c r="N130" s="31">
        <v>1000000</v>
      </c>
      <c r="O130" s="14" t="s">
        <v>1</v>
      </c>
      <c r="P130" s="14" t="s">
        <v>35</v>
      </c>
      <c r="Q130" s="31">
        <v>2304</v>
      </c>
      <c r="R130" s="31">
        <v>1152</v>
      </c>
      <c r="S130" s="45">
        <v>50</v>
      </c>
      <c r="T130" s="64">
        <f t="shared" si="9"/>
        <v>1575</v>
      </c>
      <c r="U130" s="64">
        <f t="shared" si="10"/>
        <v>13.677009115727001</v>
      </c>
      <c r="V130" s="48">
        <f t="shared" si="11"/>
        <v>17</v>
      </c>
      <c r="W130" s="52">
        <v>340</v>
      </c>
      <c r="X130" s="71" t="str">
        <f t="shared" si="17"/>
        <v>Q4 2021</v>
      </c>
      <c r="Y130" s="21">
        <f t="shared" si="12"/>
        <v>3840</v>
      </c>
      <c r="Z130" s="21">
        <f t="shared" si="13"/>
        <v>2160</v>
      </c>
      <c r="AA130" s="57">
        <f t="shared" si="14"/>
        <v>273540.18231454003</v>
      </c>
      <c r="AB130" s="59">
        <f t="shared" si="15"/>
        <v>1.7777777777777777</v>
      </c>
      <c r="AC130" s="61">
        <f t="shared" si="16"/>
        <v>800.09999999999991</v>
      </c>
    </row>
    <row r="131" spans="4:29" hidden="1">
      <c r="D131" s="12">
        <v>125</v>
      </c>
      <c r="E131" s="36" t="s">
        <v>29</v>
      </c>
      <c r="F131" s="16" t="s">
        <v>8</v>
      </c>
      <c r="G131" s="14" t="s">
        <v>51</v>
      </c>
      <c r="H131" s="13" t="s">
        <v>5</v>
      </c>
      <c r="I131" s="13" t="s">
        <v>96</v>
      </c>
      <c r="J131" s="13" t="s">
        <v>61</v>
      </c>
      <c r="K131" s="13" t="s">
        <v>33</v>
      </c>
      <c r="L131" s="14">
        <v>27</v>
      </c>
      <c r="M131" s="14" t="s">
        <v>15</v>
      </c>
      <c r="N131" s="31">
        <v>80000000</v>
      </c>
      <c r="O131" s="14" t="s">
        <v>1</v>
      </c>
      <c r="P131" s="14" t="s">
        <v>35</v>
      </c>
      <c r="Q131" s="31">
        <v>2304</v>
      </c>
      <c r="R131" s="31">
        <v>576</v>
      </c>
      <c r="S131" s="45">
        <v>50</v>
      </c>
      <c r="T131" s="64">
        <f t="shared" si="9"/>
        <v>1350</v>
      </c>
      <c r="U131" s="64">
        <f t="shared" si="10"/>
        <v>10.048414860534123</v>
      </c>
      <c r="V131" s="48">
        <f t="shared" si="11"/>
        <v>13.6</v>
      </c>
      <c r="W131" s="52">
        <v>272</v>
      </c>
      <c r="X131" s="71" t="str">
        <f t="shared" si="17"/>
        <v>Q4 2021</v>
      </c>
      <c r="Y131" s="21">
        <f t="shared" si="12"/>
        <v>3840</v>
      </c>
      <c r="Z131" s="21">
        <f t="shared" si="13"/>
        <v>2160</v>
      </c>
      <c r="AA131" s="57">
        <f t="shared" si="14"/>
        <v>200968.29721068247</v>
      </c>
      <c r="AB131" s="59">
        <f t="shared" si="15"/>
        <v>1.7777777777777777</v>
      </c>
      <c r="AC131" s="61">
        <f t="shared" si="16"/>
        <v>685.8</v>
      </c>
    </row>
    <row r="132" spans="4:29" hidden="1">
      <c r="D132" s="12">
        <v>126</v>
      </c>
      <c r="E132" s="36" t="s">
        <v>29</v>
      </c>
      <c r="F132" s="16" t="s">
        <v>8</v>
      </c>
      <c r="G132" s="14" t="s">
        <v>51</v>
      </c>
      <c r="H132" s="13" t="s">
        <v>5</v>
      </c>
      <c r="I132" s="13" t="s">
        <v>31</v>
      </c>
      <c r="J132" s="13" t="s">
        <v>32</v>
      </c>
      <c r="K132" s="13" t="s">
        <v>33</v>
      </c>
      <c r="L132" s="14">
        <v>31.5</v>
      </c>
      <c r="M132" s="14" t="s">
        <v>34</v>
      </c>
      <c r="N132" s="31">
        <v>1000000</v>
      </c>
      <c r="O132" s="14" t="s">
        <v>1</v>
      </c>
      <c r="P132" s="14" t="s">
        <v>35</v>
      </c>
      <c r="Q132" s="31">
        <v>576</v>
      </c>
      <c r="R132" s="31">
        <v>576</v>
      </c>
      <c r="S132" s="45">
        <v>15</v>
      </c>
      <c r="T132" s="64">
        <f t="shared" si="9"/>
        <v>472.5</v>
      </c>
      <c r="U132" s="64">
        <f t="shared" si="10"/>
        <v>4.1031027347181004</v>
      </c>
      <c r="V132" s="48">
        <f t="shared" si="11"/>
        <v>9.8396501457725929</v>
      </c>
      <c r="W132" s="52">
        <v>655.97667638483961</v>
      </c>
      <c r="X132" s="71" t="str">
        <f t="shared" si="17"/>
        <v>Q4 2021</v>
      </c>
      <c r="Y132" s="21">
        <f t="shared" si="12"/>
        <v>6016</v>
      </c>
      <c r="Z132" s="21">
        <f t="shared" si="13"/>
        <v>3384</v>
      </c>
      <c r="AA132" s="57">
        <f t="shared" si="14"/>
        <v>273540.18231454003</v>
      </c>
      <c r="AB132" s="59">
        <f t="shared" si="15"/>
        <v>1.7777777777777777</v>
      </c>
      <c r="AC132" s="61">
        <f t="shared" si="16"/>
        <v>800.09999999999991</v>
      </c>
    </row>
    <row r="133" spans="4:29" hidden="1">
      <c r="D133" s="12">
        <v>127</v>
      </c>
      <c r="E133" s="36" t="s">
        <v>29</v>
      </c>
      <c r="F133" s="16" t="s">
        <v>8</v>
      </c>
      <c r="G133" s="14" t="s">
        <v>51</v>
      </c>
      <c r="H133" s="13" t="s">
        <v>5</v>
      </c>
      <c r="I133" s="13" t="s">
        <v>41</v>
      </c>
      <c r="J133" s="13" t="s">
        <v>42</v>
      </c>
      <c r="K133" s="13" t="s">
        <v>43</v>
      </c>
      <c r="L133" s="14">
        <v>31.5</v>
      </c>
      <c r="M133" s="14" t="s">
        <v>15</v>
      </c>
      <c r="N133" s="31">
        <v>1000000</v>
      </c>
      <c r="O133" s="14" t="s">
        <v>1</v>
      </c>
      <c r="P133" s="14" t="s">
        <v>35</v>
      </c>
      <c r="Q133" s="31">
        <v>5000</v>
      </c>
      <c r="R133" s="31">
        <v>1152</v>
      </c>
      <c r="S133" s="45">
        <v>50</v>
      </c>
      <c r="T133" s="64">
        <f t="shared" si="9"/>
        <v>1575</v>
      </c>
      <c r="U133" s="64">
        <f t="shared" si="10"/>
        <v>13.677009115727001</v>
      </c>
      <c r="V133" s="48">
        <f t="shared" si="11"/>
        <v>17</v>
      </c>
      <c r="W133" s="52">
        <v>340</v>
      </c>
      <c r="X133" s="71" t="str">
        <f t="shared" si="17"/>
        <v>Q4 2021</v>
      </c>
      <c r="Y133" s="21">
        <f t="shared" si="12"/>
        <v>3840</v>
      </c>
      <c r="Z133" s="21">
        <f t="shared" si="13"/>
        <v>2160</v>
      </c>
      <c r="AA133" s="57">
        <f t="shared" si="14"/>
        <v>273540.18231454003</v>
      </c>
      <c r="AB133" s="59">
        <f t="shared" si="15"/>
        <v>1.7777777777777777</v>
      </c>
      <c r="AC133" s="61">
        <f t="shared" si="16"/>
        <v>800.09999999999991</v>
      </c>
    </row>
    <row r="134" spans="4:29" hidden="1">
      <c r="D134" s="12">
        <v>128</v>
      </c>
      <c r="E134" s="36" t="s">
        <v>29</v>
      </c>
      <c r="F134" s="16" t="s">
        <v>8</v>
      </c>
      <c r="G134" s="14" t="s">
        <v>51</v>
      </c>
      <c r="H134" s="13" t="s">
        <v>5</v>
      </c>
      <c r="I134" s="13" t="s">
        <v>41</v>
      </c>
      <c r="J134" s="13" t="s">
        <v>44</v>
      </c>
      <c r="K134" s="13" t="s">
        <v>43</v>
      </c>
      <c r="L134" s="14">
        <v>31.5</v>
      </c>
      <c r="M134" s="14" t="s">
        <v>15</v>
      </c>
      <c r="N134" s="31">
        <v>1000000</v>
      </c>
      <c r="O134" s="14" t="s">
        <v>1</v>
      </c>
      <c r="P134" s="14" t="s">
        <v>35</v>
      </c>
      <c r="Q134" s="31">
        <v>4608</v>
      </c>
      <c r="R134" s="31">
        <v>576</v>
      </c>
      <c r="S134" s="45">
        <v>60</v>
      </c>
      <c r="T134" s="64">
        <f t="shared" si="9"/>
        <v>1890</v>
      </c>
      <c r="U134" s="64">
        <f t="shared" si="10"/>
        <v>16.412410938872402</v>
      </c>
      <c r="V134" s="48">
        <f t="shared" si="11"/>
        <v>20.399999999999999</v>
      </c>
      <c r="W134" s="52">
        <v>340</v>
      </c>
      <c r="X134" s="71" t="str">
        <f t="shared" si="17"/>
        <v>Q4 2021</v>
      </c>
      <c r="Y134" s="21">
        <f t="shared" si="12"/>
        <v>3840</v>
      </c>
      <c r="Z134" s="21">
        <f t="shared" si="13"/>
        <v>2160</v>
      </c>
      <c r="AA134" s="57">
        <f t="shared" si="14"/>
        <v>273540.18231454003</v>
      </c>
      <c r="AB134" s="59">
        <f t="shared" si="15"/>
        <v>1.7777777777777777</v>
      </c>
      <c r="AC134" s="61">
        <f t="shared" si="16"/>
        <v>800.09999999999991</v>
      </c>
    </row>
    <row r="135" spans="4:29" hidden="1">
      <c r="D135" s="12">
        <v>129</v>
      </c>
      <c r="E135" s="36" t="s">
        <v>29</v>
      </c>
      <c r="F135" s="16" t="s">
        <v>8</v>
      </c>
      <c r="G135" s="14" t="s">
        <v>51</v>
      </c>
      <c r="H135" s="13" t="s">
        <v>5</v>
      </c>
      <c r="I135" s="13" t="s">
        <v>105</v>
      </c>
      <c r="J135" s="13" t="s">
        <v>106</v>
      </c>
      <c r="K135" s="13" t="s">
        <v>33</v>
      </c>
      <c r="L135" s="14">
        <v>31.5</v>
      </c>
      <c r="M135" s="14" t="s">
        <v>15</v>
      </c>
      <c r="N135" s="31">
        <v>1000000</v>
      </c>
      <c r="O135" s="14" t="s">
        <v>1</v>
      </c>
      <c r="P135" s="14" t="s">
        <v>35</v>
      </c>
      <c r="Q135" s="31">
        <v>5000</v>
      </c>
      <c r="R135" s="31">
        <v>1152</v>
      </c>
      <c r="S135" s="45">
        <v>5</v>
      </c>
      <c r="T135" s="64">
        <f t="shared" ref="T135:T198" si="18">L135*S135</f>
        <v>157.5</v>
      </c>
      <c r="U135" s="64">
        <f t="shared" ref="U135:U198" si="19">S135*AA135/10^6</f>
        <v>1.3677009115727001</v>
      </c>
      <c r="V135" s="48">
        <f t="shared" ref="V135:V198" si="20">S135*W135/1000</f>
        <v>1.7</v>
      </c>
      <c r="W135" s="52">
        <v>340</v>
      </c>
      <c r="X135" s="71" t="str">
        <f t="shared" si="17"/>
        <v>Q4 2021</v>
      </c>
      <c r="Y135" s="21">
        <f t="shared" ref="Y135:Y198" si="21">1*LEFT(M135, FIND("x", M135)-2)</f>
        <v>3840</v>
      </c>
      <c r="Z135" s="21">
        <f t="shared" ref="Z135:Z198" si="22">1*RIGHT(M135, LEN(M135)-FIND("x", M135)-1)</f>
        <v>2160</v>
      </c>
      <c r="AA135" s="57">
        <f t="shared" ref="AA135:AA198" si="23">AC135^2*AB135/(1+AB135^2)</f>
        <v>273540.18231454003</v>
      </c>
      <c r="AB135" s="59">
        <f t="shared" ref="AB135:AB198" si="24">Y135/Z135</f>
        <v>1.7777777777777777</v>
      </c>
      <c r="AC135" s="61">
        <f t="shared" ref="AC135:AC198" si="25">L135*25.4</f>
        <v>800.09999999999991</v>
      </c>
    </row>
    <row r="136" spans="4:29" hidden="1">
      <c r="D136" s="12">
        <v>130</v>
      </c>
      <c r="E136" s="36" t="s">
        <v>29</v>
      </c>
      <c r="F136" s="16" t="s">
        <v>8</v>
      </c>
      <c r="G136" s="14" t="s">
        <v>51</v>
      </c>
      <c r="H136" s="13" t="s">
        <v>5</v>
      </c>
      <c r="I136" s="13" t="s">
        <v>60</v>
      </c>
      <c r="J136" s="13" t="s">
        <v>107</v>
      </c>
      <c r="K136" s="13" t="s">
        <v>33</v>
      </c>
      <c r="L136" s="14">
        <v>27</v>
      </c>
      <c r="M136" s="14" t="s">
        <v>15</v>
      </c>
      <c r="N136" s="31">
        <v>80000000</v>
      </c>
      <c r="O136" s="14" t="s">
        <v>1</v>
      </c>
      <c r="P136" s="14" t="s">
        <v>35</v>
      </c>
      <c r="Q136" s="31">
        <v>2304</v>
      </c>
      <c r="R136" s="31">
        <v>576</v>
      </c>
      <c r="S136" s="45">
        <v>10</v>
      </c>
      <c r="T136" s="64">
        <f t="shared" si="18"/>
        <v>270</v>
      </c>
      <c r="U136" s="64">
        <f t="shared" si="19"/>
        <v>2.0096829721068246</v>
      </c>
      <c r="V136" s="48">
        <f t="shared" si="20"/>
        <v>2.72</v>
      </c>
      <c r="W136" s="52">
        <v>272</v>
      </c>
      <c r="X136" s="71" t="str">
        <f t="shared" ref="X136:X199" si="26">G136&amp;" "&amp;F136</f>
        <v>Q4 2021</v>
      </c>
      <c r="Y136" s="21">
        <f t="shared" si="21"/>
        <v>3840</v>
      </c>
      <c r="Z136" s="21">
        <f t="shared" si="22"/>
        <v>2160</v>
      </c>
      <c r="AA136" s="57">
        <f t="shared" si="23"/>
        <v>200968.29721068247</v>
      </c>
      <c r="AB136" s="59">
        <f t="shared" si="24"/>
        <v>1.7777777777777777</v>
      </c>
      <c r="AC136" s="61">
        <f t="shared" si="25"/>
        <v>685.8</v>
      </c>
    </row>
    <row r="137" spans="4:29" hidden="1">
      <c r="D137" s="12">
        <v>131</v>
      </c>
      <c r="E137" s="36" t="s">
        <v>29</v>
      </c>
      <c r="F137" s="16" t="s">
        <v>8</v>
      </c>
      <c r="G137" s="14" t="s">
        <v>51</v>
      </c>
      <c r="H137" s="13" t="s">
        <v>5</v>
      </c>
      <c r="I137" s="13" t="s">
        <v>53</v>
      </c>
      <c r="J137" s="13" t="s">
        <v>97</v>
      </c>
      <c r="K137" s="13" t="s">
        <v>98</v>
      </c>
      <c r="L137" s="14">
        <v>49</v>
      </c>
      <c r="M137" s="14" t="s">
        <v>99</v>
      </c>
      <c r="N137" s="31">
        <v>1000000</v>
      </c>
      <c r="O137" s="14" t="s">
        <v>1</v>
      </c>
      <c r="P137" s="14" t="s">
        <v>35</v>
      </c>
      <c r="Q137" s="31">
        <v>5000</v>
      </c>
      <c r="R137" s="31">
        <v>1152</v>
      </c>
      <c r="S137" s="45">
        <v>17</v>
      </c>
      <c r="T137" s="64">
        <f t="shared" si="18"/>
        <v>833</v>
      </c>
      <c r="U137" s="64">
        <f t="shared" si="19"/>
        <v>6.8633907396923055</v>
      </c>
      <c r="V137" s="48">
        <f t="shared" si="20"/>
        <v>7.1978849999999994</v>
      </c>
      <c r="W137" s="52">
        <v>423.40499999999997</v>
      </c>
      <c r="X137" s="71" t="str">
        <f t="shared" si="26"/>
        <v>Q4 2021</v>
      </c>
      <c r="Y137" s="21">
        <f t="shared" si="21"/>
        <v>5120</v>
      </c>
      <c r="Z137" s="21">
        <f t="shared" si="22"/>
        <v>1440</v>
      </c>
      <c r="AA137" s="57">
        <f t="shared" si="23"/>
        <v>403728.86704072385</v>
      </c>
      <c r="AB137" s="59">
        <f t="shared" si="24"/>
        <v>3.5555555555555554</v>
      </c>
      <c r="AC137" s="61">
        <f t="shared" si="25"/>
        <v>1244.5999999999999</v>
      </c>
    </row>
    <row r="138" spans="4:29" hidden="1">
      <c r="D138" s="12">
        <v>132</v>
      </c>
      <c r="E138" s="36" t="s">
        <v>29</v>
      </c>
      <c r="F138" s="16" t="s">
        <v>8</v>
      </c>
      <c r="G138" s="14" t="s">
        <v>51</v>
      </c>
      <c r="H138" s="13" t="s">
        <v>90</v>
      </c>
      <c r="I138" s="13" t="s">
        <v>54</v>
      </c>
      <c r="J138" s="13" t="s">
        <v>92</v>
      </c>
      <c r="K138" s="13" t="s">
        <v>43</v>
      </c>
      <c r="L138" s="14">
        <v>17.3</v>
      </c>
      <c r="M138" s="14" t="s">
        <v>15</v>
      </c>
      <c r="N138" s="31">
        <v>1000000</v>
      </c>
      <c r="O138" s="14" t="s">
        <v>2</v>
      </c>
      <c r="P138" s="14" t="s">
        <v>47</v>
      </c>
      <c r="Q138" s="31">
        <v>4000</v>
      </c>
      <c r="R138" s="31">
        <v>1152</v>
      </c>
      <c r="S138" s="45">
        <v>3</v>
      </c>
      <c r="T138" s="64">
        <f t="shared" si="18"/>
        <v>51.900000000000006</v>
      </c>
      <c r="U138" s="64">
        <f t="shared" si="19"/>
        <v>0.24752181758100888</v>
      </c>
      <c r="V138" s="48">
        <f t="shared" si="20"/>
        <v>0.76800000000000002</v>
      </c>
      <c r="W138" s="52">
        <v>256</v>
      </c>
      <c r="X138" s="71" t="str">
        <f t="shared" si="26"/>
        <v>Q4 2021</v>
      </c>
      <c r="Y138" s="21">
        <f t="shared" si="21"/>
        <v>3840</v>
      </c>
      <c r="Z138" s="21">
        <f t="shared" si="22"/>
        <v>2160</v>
      </c>
      <c r="AA138" s="57">
        <f t="shared" si="23"/>
        <v>82507.272527002962</v>
      </c>
      <c r="AB138" s="59">
        <f t="shared" si="24"/>
        <v>1.7777777777777777</v>
      </c>
      <c r="AC138" s="61">
        <f t="shared" si="25"/>
        <v>439.42</v>
      </c>
    </row>
    <row r="139" spans="4:29" hidden="1">
      <c r="D139" s="12">
        <v>133</v>
      </c>
      <c r="E139" s="36" t="s">
        <v>29</v>
      </c>
      <c r="F139" s="16" t="s">
        <v>8</v>
      </c>
      <c r="G139" s="14" t="s">
        <v>51</v>
      </c>
      <c r="H139" s="13" t="s">
        <v>90</v>
      </c>
      <c r="I139" s="13" t="s">
        <v>31</v>
      </c>
      <c r="J139" s="13" t="s">
        <v>216</v>
      </c>
      <c r="K139" s="13" t="s">
        <v>57</v>
      </c>
      <c r="L139" s="14">
        <v>14.2</v>
      </c>
      <c r="M139" s="14" t="s">
        <v>63</v>
      </c>
      <c r="N139" s="31">
        <v>1000000</v>
      </c>
      <c r="O139" s="14" t="s">
        <v>2</v>
      </c>
      <c r="P139" s="14" t="s">
        <v>47</v>
      </c>
      <c r="Q139" s="31">
        <v>10384</v>
      </c>
      <c r="R139" s="31">
        <v>2596</v>
      </c>
      <c r="S139" s="45">
        <v>1350</v>
      </c>
      <c r="T139" s="64">
        <f t="shared" si="18"/>
        <v>19170</v>
      </c>
      <c r="U139" s="64">
        <f t="shared" si="19"/>
        <v>80.222330548771467</v>
      </c>
      <c r="V139" s="48">
        <f t="shared" si="20"/>
        <v>311.5647689751263</v>
      </c>
      <c r="W139" s="52">
        <v>230.78871775935283</v>
      </c>
      <c r="X139" s="71" t="str">
        <f t="shared" si="26"/>
        <v>Q4 2021</v>
      </c>
      <c r="Y139" s="21">
        <f t="shared" si="21"/>
        <v>3024</v>
      </c>
      <c r="Z139" s="21">
        <f t="shared" si="22"/>
        <v>1964</v>
      </c>
      <c r="AA139" s="57">
        <f t="shared" si="23"/>
        <v>59423.948554645533</v>
      </c>
      <c r="AB139" s="59">
        <f t="shared" si="24"/>
        <v>1.539714867617108</v>
      </c>
      <c r="AC139" s="61">
        <f t="shared" si="25"/>
        <v>360.67999999999995</v>
      </c>
    </row>
    <row r="140" spans="4:29" hidden="1">
      <c r="D140" s="12">
        <v>134</v>
      </c>
      <c r="E140" s="36" t="s">
        <v>29</v>
      </c>
      <c r="F140" s="16" t="s">
        <v>8</v>
      </c>
      <c r="G140" s="14" t="s">
        <v>51</v>
      </c>
      <c r="H140" s="13" t="s">
        <v>90</v>
      </c>
      <c r="I140" s="13" t="s">
        <v>31</v>
      </c>
      <c r="J140" s="13" t="s">
        <v>62</v>
      </c>
      <c r="K140" s="13" t="s">
        <v>57</v>
      </c>
      <c r="L140" s="14">
        <v>16.2</v>
      </c>
      <c r="M140" s="14" t="s">
        <v>64</v>
      </c>
      <c r="N140" s="31">
        <v>1000000</v>
      </c>
      <c r="O140" s="14" t="s">
        <v>2</v>
      </c>
      <c r="P140" s="14" t="s">
        <v>47</v>
      </c>
      <c r="Q140" s="31">
        <v>10384</v>
      </c>
      <c r="R140" s="31">
        <v>2596</v>
      </c>
      <c r="S140" s="45">
        <v>1250</v>
      </c>
      <c r="T140" s="64">
        <f t="shared" si="18"/>
        <v>20250</v>
      </c>
      <c r="U140" s="64">
        <f t="shared" si="19"/>
        <v>96.491059610387481</v>
      </c>
      <c r="V140" s="48">
        <f t="shared" si="20"/>
        <v>335.44871767347803</v>
      </c>
      <c r="W140" s="52">
        <v>268.3589741387824</v>
      </c>
      <c r="X140" s="71" t="str">
        <f t="shared" si="26"/>
        <v>Q4 2021</v>
      </c>
      <c r="Y140" s="21">
        <f t="shared" si="21"/>
        <v>3456</v>
      </c>
      <c r="Z140" s="21">
        <f t="shared" si="22"/>
        <v>2234</v>
      </c>
      <c r="AA140" s="57">
        <f t="shared" si="23"/>
        <v>77192.847688309979</v>
      </c>
      <c r="AB140" s="59">
        <f t="shared" si="24"/>
        <v>1.5470008952551477</v>
      </c>
      <c r="AC140" s="61">
        <f t="shared" si="25"/>
        <v>411.47999999999996</v>
      </c>
    </row>
    <row r="141" spans="4:29" hidden="1">
      <c r="D141" s="12">
        <v>135</v>
      </c>
      <c r="E141" s="36" t="s">
        <v>29</v>
      </c>
      <c r="F141" s="16" t="s">
        <v>8</v>
      </c>
      <c r="G141" s="14" t="s">
        <v>51</v>
      </c>
      <c r="H141" s="13" t="s">
        <v>90</v>
      </c>
      <c r="I141" s="13" t="s">
        <v>102</v>
      </c>
      <c r="J141" s="13" t="s">
        <v>103</v>
      </c>
      <c r="K141" s="13" t="s">
        <v>43</v>
      </c>
      <c r="L141" s="14">
        <v>16</v>
      </c>
      <c r="M141" s="14" t="s">
        <v>66</v>
      </c>
      <c r="N141" s="31">
        <v>1000000</v>
      </c>
      <c r="O141" s="14" t="s">
        <v>2</v>
      </c>
      <c r="P141" s="14" t="s">
        <v>47</v>
      </c>
      <c r="Q141" s="31">
        <v>4000</v>
      </c>
      <c r="R141" s="31">
        <v>1152</v>
      </c>
      <c r="S141" s="45">
        <v>2</v>
      </c>
      <c r="T141" s="64">
        <f t="shared" si="18"/>
        <v>32</v>
      </c>
      <c r="U141" s="64">
        <f t="shared" si="19"/>
        <v>0.14845928988764046</v>
      </c>
      <c r="V141" s="48">
        <f t="shared" si="20"/>
        <v>0.38262381502890175</v>
      </c>
      <c r="W141" s="52">
        <v>191.31190751445087</v>
      </c>
      <c r="X141" s="71" t="str">
        <f t="shared" si="26"/>
        <v>Q4 2021</v>
      </c>
      <c r="Y141" s="21">
        <f t="shared" si="21"/>
        <v>2560</v>
      </c>
      <c r="Z141" s="21">
        <f t="shared" si="22"/>
        <v>1600</v>
      </c>
      <c r="AA141" s="57">
        <f t="shared" si="23"/>
        <v>74229.644943820225</v>
      </c>
      <c r="AB141" s="59">
        <f t="shared" si="24"/>
        <v>1.6</v>
      </c>
      <c r="AC141" s="61">
        <f t="shared" si="25"/>
        <v>406.4</v>
      </c>
    </row>
    <row r="142" spans="4:29" hidden="1">
      <c r="D142" s="12">
        <v>136</v>
      </c>
      <c r="E142" s="36" t="s">
        <v>29</v>
      </c>
      <c r="F142" s="16" t="s">
        <v>8</v>
      </c>
      <c r="G142" s="14" t="s">
        <v>51</v>
      </c>
      <c r="H142" s="13" t="s">
        <v>90</v>
      </c>
      <c r="I142" s="13" t="s">
        <v>102</v>
      </c>
      <c r="J142" s="13" t="s">
        <v>104</v>
      </c>
      <c r="K142" s="13" t="s">
        <v>43</v>
      </c>
      <c r="L142" s="14">
        <v>17.3</v>
      </c>
      <c r="M142" s="14" t="s">
        <v>15</v>
      </c>
      <c r="N142" s="31">
        <v>1000000</v>
      </c>
      <c r="O142" s="14" t="s">
        <v>2</v>
      </c>
      <c r="P142" s="14" t="s">
        <v>47</v>
      </c>
      <c r="Q142" s="31">
        <v>4000</v>
      </c>
      <c r="R142" s="31">
        <v>1152</v>
      </c>
      <c r="S142" s="45">
        <v>2</v>
      </c>
      <c r="T142" s="64">
        <f t="shared" si="18"/>
        <v>34.6</v>
      </c>
      <c r="U142" s="64">
        <f t="shared" si="19"/>
        <v>0.16501454505400592</v>
      </c>
      <c r="V142" s="48">
        <f t="shared" si="20"/>
        <v>0.51200000000000001</v>
      </c>
      <c r="W142" s="52">
        <v>256</v>
      </c>
      <c r="X142" s="71" t="str">
        <f t="shared" si="26"/>
        <v>Q4 2021</v>
      </c>
      <c r="Y142" s="21">
        <f t="shared" si="21"/>
        <v>3840</v>
      </c>
      <c r="Z142" s="21">
        <f t="shared" si="22"/>
        <v>2160</v>
      </c>
      <c r="AA142" s="57">
        <f t="shared" si="23"/>
        <v>82507.272527002962</v>
      </c>
      <c r="AB142" s="59">
        <f t="shared" si="24"/>
        <v>1.7777777777777777</v>
      </c>
      <c r="AC142" s="61">
        <f t="shared" si="25"/>
        <v>439.42</v>
      </c>
    </row>
    <row r="143" spans="4:29" hidden="1">
      <c r="D143" s="12">
        <v>137</v>
      </c>
      <c r="E143" s="36" t="s">
        <v>29</v>
      </c>
      <c r="F143" s="16" t="s">
        <v>8</v>
      </c>
      <c r="G143" s="14" t="s">
        <v>51</v>
      </c>
      <c r="H143" s="13" t="s">
        <v>90</v>
      </c>
      <c r="I143" s="13" t="s">
        <v>45</v>
      </c>
      <c r="J143" s="13" t="s">
        <v>101</v>
      </c>
      <c r="K143" s="13" t="s">
        <v>43</v>
      </c>
      <c r="L143" s="14">
        <v>16</v>
      </c>
      <c r="M143" s="14" t="s">
        <v>66</v>
      </c>
      <c r="N143" s="31">
        <v>1000000</v>
      </c>
      <c r="O143" s="14" t="s">
        <v>2</v>
      </c>
      <c r="P143" s="14" t="s">
        <v>47</v>
      </c>
      <c r="Q143" s="31">
        <v>4000</v>
      </c>
      <c r="R143" s="31">
        <v>1152</v>
      </c>
      <c r="S143" s="45">
        <v>2</v>
      </c>
      <c r="T143" s="64">
        <f t="shared" si="18"/>
        <v>32</v>
      </c>
      <c r="U143" s="64">
        <f t="shared" si="19"/>
        <v>0.14845928988764046</v>
      </c>
      <c r="V143" s="48">
        <f t="shared" si="20"/>
        <v>0.38262381502890175</v>
      </c>
      <c r="W143" s="52">
        <v>191.31190751445087</v>
      </c>
      <c r="X143" s="71" t="str">
        <f t="shared" si="26"/>
        <v>Q4 2021</v>
      </c>
      <c r="Y143" s="21">
        <f t="shared" si="21"/>
        <v>2560</v>
      </c>
      <c r="Z143" s="21">
        <f t="shared" si="22"/>
        <v>1600</v>
      </c>
      <c r="AA143" s="57">
        <f t="shared" si="23"/>
        <v>74229.644943820225</v>
      </c>
      <c r="AB143" s="59">
        <f t="shared" si="24"/>
        <v>1.6</v>
      </c>
      <c r="AC143" s="61">
        <f t="shared" si="25"/>
        <v>406.4</v>
      </c>
    </row>
    <row r="144" spans="4:29" hidden="1">
      <c r="D144" s="12">
        <v>138</v>
      </c>
      <c r="E144" s="36" t="s">
        <v>29</v>
      </c>
      <c r="F144" s="16" t="s">
        <v>8</v>
      </c>
      <c r="G144" s="14" t="s">
        <v>51</v>
      </c>
      <c r="H144" s="13" t="s">
        <v>90</v>
      </c>
      <c r="I144" s="13" t="s">
        <v>45</v>
      </c>
      <c r="J144" s="13" t="s">
        <v>46</v>
      </c>
      <c r="K144" s="13" t="s">
        <v>43</v>
      </c>
      <c r="L144" s="14">
        <v>17.3</v>
      </c>
      <c r="M144" s="14" t="s">
        <v>15</v>
      </c>
      <c r="N144" s="31">
        <v>1000000</v>
      </c>
      <c r="O144" s="14" t="s">
        <v>2</v>
      </c>
      <c r="P144" s="14" t="s">
        <v>47</v>
      </c>
      <c r="Q144" s="31">
        <v>10000</v>
      </c>
      <c r="R144" s="31">
        <v>240</v>
      </c>
      <c r="S144" s="45">
        <v>4</v>
      </c>
      <c r="T144" s="64">
        <f t="shared" si="18"/>
        <v>69.2</v>
      </c>
      <c r="U144" s="64">
        <f t="shared" si="19"/>
        <v>0.33002909010801185</v>
      </c>
      <c r="V144" s="48">
        <f t="shared" si="20"/>
        <v>1.024</v>
      </c>
      <c r="W144" s="52">
        <v>256</v>
      </c>
      <c r="X144" s="71" t="str">
        <f t="shared" si="26"/>
        <v>Q4 2021</v>
      </c>
      <c r="Y144" s="21">
        <f t="shared" si="21"/>
        <v>3840</v>
      </c>
      <c r="Z144" s="21">
        <f t="shared" si="22"/>
        <v>2160</v>
      </c>
      <c r="AA144" s="57">
        <f t="shared" si="23"/>
        <v>82507.272527002962</v>
      </c>
      <c r="AB144" s="59">
        <f t="shared" si="24"/>
        <v>1.7777777777777777</v>
      </c>
      <c r="AC144" s="61">
        <f t="shared" si="25"/>
        <v>439.42</v>
      </c>
    </row>
    <row r="145" spans="4:29" hidden="1">
      <c r="D145" s="12">
        <v>139</v>
      </c>
      <c r="E145" s="36" t="s">
        <v>29</v>
      </c>
      <c r="F145" s="16" t="s">
        <v>8</v>
      </c>
      <c r="G145" s="14" t="s">
        <v>51</v>
      </c>
      <c r="H145" s="13" t="s">
        <v>4</v>
      </c>
      <c r="I145" s="13" t="s">
        <v>31</v>
      </c>
      <c r="J145" s="13" t="s">
        <v>56</v>
      </c>
      <c r="K145" s="13" t="s">
        <v>57</v>
      </c>
      <c r="L145" s="14">
        <v>12.9</v>
      </c>
      <c r="M145" s="14" t="s">
        <v>16</v>
      </c>
      <c r="N145" s="31">
        <v>1000000</v>
      </c>
      <c r="O145" s="14" t="s">
        <v>2</v>
      </c>
      <c r="P145" s="14" t="s">
        <v>47</v>
      </c>
      <c r="Q145" s="31">
        <v>10384</v>
      </c>
      <c r="R145" s="31">
        <v>2596</v>
      </c>
      <c r="S145" s="45">
        <v>1900</v>
      </c>
      <c r="T145" s="64">
        <f t="shared" si="18"/>
        <v>24510</v>
      </c>
      <c r="U145" s="64">
        <f t="shared" si="19"/>
        <v>97.899907795465509</v>
      </c>
      <c r="V145" s="48">
        <f t="shared" si="20"/>
        <v>581.26553798460259</v>
      </c>
      <c r="W145" s="52">
        <v>305.92923051821191</v>
      </c>
      <c r="X145" s="71" t="str">
        <f t="shared" si="26"/>
        <v>Q4 2021</v>
      </c>
      <c r="Y145" s="21">
        <f t="shared" si="21"/>
        <v>2732</v>
      </c>
      <c r="Z145" s="21">
        <f t="shared" si="22"/>
        <v>2048</v>
      </c>
      <c r="AA145" s="57">
        <f t="shared" si="23"/>
        <v>51526.267260771325</v>
      </c>
      <c r="AB145" s="59">
        <f t="shared" si="24"/>
        <v>1.333984375</v>
      </c>
      <c r="AC145" s="61">
        <f t="shared" si="25"/>
        <v>327.65999999999997</v>
      </c>
    </row>
    <row r="146" spans="4:29" hidden="1">
      <c r="D146" s="12">
        <v>140</v>
      </c>
      <c r="E146" s="36" t="s">
        <v>29</v>
      </c>
      <c r="F146" s="16" t="s">
        <v>8</v>
      </c>
      <c r="G146" s="14" t="s">
        <v>51</v>
      </c>
      <c r="H146" s="13" t="s">
        <v>6</v>
      </c>
      <c r="I146" s="13" t="s">
        <v>48</v>
      </c>
      <c r="J146" s="13" t="s">
        <v>215</v>
      </c>
      <c r="K146" s="13" t="s">
        <v>123</v>
      </c>
      <c r="L146" s="14">
        <v>55</v>
      </c>
      <c r="M146" s="14" t="s">
        <v>15</v>
      </c>
      <c r="N146" s="31">
        <v>400000</v>
      </c>
      <c r="O146" s="14" t="s">
        <v>1</v>
      </c>
      <c r="P146" s="14" t="s">
        <v>35</v>
      </c>
      <c r="Q146" s="31">
        <v>2000</v>
      </c>
      <c r="R146" s="31">
        <v>200</v>
      </c>
      <c r="S146" s="45">
        <v>0.84</v>
      </c>
      <c r="T146" s="64">
        <f t="shared" si="18"/>
        <v>46.199999999999996</v>
      </c>
      <c r="U146" s="64">
        <f t="shared" si="19"/>
        <v>0.70049443513353116</v>
      </c>
      <c r="V146" s="48">
        <f t="shared" si="20"/>
        <v>0.35891524751300574</v>
      </c>
      <c r="W146" s="52">
        <v>427.28005656310211</v>
      </c>
      <c r="X146" s="71" t="str">
        <f t="shared" si="26"/>
        <v>Q4 2021</v>
      </c>
      <c r="Y146" s="21">
        <f t="shared" si="21"/>
        <v>3840</v>
      </c>
      <c r="Z146" s="21">
        <f t="shared" si="22"/>
        <v>2160</v>
      </c>
      <c r="AA146" s="57">
        <f t="shared" si="23"/>
        <v>833921.94658753707</v>
      </c>
      <c r="AB146" s="59">
        <f t="shared" si="24"/>
        <v>1.7777777777777777</v>
      </c>
      <c r="AC146" s="61">
        <f t="shared" si="25"/>
        <v>1397</v>
      </c>
    </row>
    <row r="147" spans="4:29" hidden="1">
      <c r="D147" s="12">
        <v>141</v>
      </c>
      <c r="E147" s="36" t="s">
        <v>29</v>
      </c>
      <c r="F147" s="16" t="s">
        <v>8</v>
      </c>
      <c r="G147" s="14" t="s">
        <v>51</v>
      </c>
      <c r="H147" s="13" t="s">
        <v>6</v>
      </c>
      <c r="I147" s="13" t="s">
        <v>48</v>
      </c>
      <c r="J147" s="13" t="s">
        <v>91</v>
      </c>
      <c r="K147" s="13" t="s">
        <v>123</v>
      </c>
      <c r="L147" s="14">
        <v>65</v>
      </c>
      <c r="M147" s="14" t="s">
        <v>15</v>
      </c>
      <c r="N147" s="31">
        <v>400000</v>
      </c>
      <c r="O147" s="14" t="s">
        <v>1</v>
      </c>
      <c r="P147" s="14" t="s">
        <v>35</v>
      </c>
      <c r="Q147" s="31">
        <v>9504</v>
      </c>
      <c r="R147" s="31">
        <v>792</v>
      </c>
      <c r="S147" s="45">
        <v>1.3129999999999999</v>
      </c>
      <c r="T147" s="64">
        <f t="shared" si="18"/>
        <v>85.344999999999999</v>
      </c>
      <c r="U147" s="64">
        <f t="shared" si="19"/>
        <v>1.529295687454006</v>
      </c>
      <c r="V147" s="48">
        <f t="shared" si="20"/>
        <v>0.73208050271389224</v>
      </c>
      <c r="W147" s="52">
        <v>557.56321608064911</v>
      </c>
      <c r="X147" s="71" t="str">
        <f t="shared" si="26"/>
        <v>Q4 2021</v>
      </c>
      <c r="Y147" s="21">
        <f t="shared" si="21"/>
        <v>3840</v>
      </c>
      <c r="Z147" s="21">
        <f t="shared" si="22"/>
        <v>2160</v>
      </c>
      <c r="AA147" s="57">
        <f t="shared" si="23"/>
        <v>1164733.9584569733</v>
      </c>
      <c r="AB147" s="59">
        <f t="shared" si="24"/>
        <v>1.7777777777777777</v>
      </c>
      <c r="AC147" s="61">
        <f t="shared" si="25"/>
        <v>1651</v>
      </c>
    </row>
    <row r="148" spans="4:29" hidden="1">
      <c r="D148" s="12">
        <v>142</v>
      </c>
      <c r="E148" s="36" t="s">
        <v>29</v>
      </c>
      <c r="F148" s="16" t="s">
        <v>8</v>
      </c>
      <c r="G148" s="14" t="s">
        <v>51</v>
      </c>
      <c r="H148" s="13" t="s">
        <v>6</v>
      </c>
      <c r="I148" s="13" t="s">
        <v>48</v>
      </c>
      <c r="J148" s="13" t="s">
        <v>49</v>
      </c>
      <c r="K148" s="13" t="s">
        <v>123</v>
      </c>
      <c r="L148" s="14">
        <v>75</v>
      </c>
      <c r="M148" s="14" t="s">
        <v>15</v>
      </c>
      <c r="N148" s="31">
        <v>400000</v>
      </c>
      <c r="O148" s="14" t="s">
        <v>1</v>
      </c>
      <c r="P148" s="14" t="s">
        <v>35</v>
      </c>
      <c r="Q148" s="31">
        <v>15360</v>
      </c>
      <c r="R148" s="31">
        <v>1280</v>
      </c>
      <c r="S148" s="45">
        <v>0.47299999999999998</v>
      </c>
      <c r="T148" s="64">
        <f t="shared" si="18"/>
        <v>35.475000000000001</v>
      </c>
      <c r="U148" s="64">
        <f t="shared" si="19"/>
        <v>0.73347225756676548</v>
      </c>
      <c r="V148" s="48">
        <f t="shared" si="20"/>
        <v>0.35709742371905889</v>
      </c>
      <c r="W148" s="52">
        <v>754.9628408436763</v>
      </c>
      <c r="X148" s="71" t="str">
        <f t="shared" si="26"/>
        <v>Q4 2021</v>
      </c>
      <c r="Y148" s="21">
        <f t="shared" si="21"/>
        <v>3840</v>
      </c>
      <c r="Z148" s="21">
        <f t="shared" si="22"/>
        <v>2160</v>
      </c>
      <c r="AA148" s="57">
        <f t="shared" si="23"/>
        <v>1550681.3056379822</v>
      </c>
      <c r="AB148" s="59">
        <f t="shared" si="24"/>
        <v>1.7777777777777777</v>
      </c>
      <c r="AC148" s="61">
        <f t="shared" si="25"/>
        <v>1905</v>
      </c>
    </row>
    <row r="149" spans="4:29" hidden="1">
      <c r="D149" s="12">
        <v>143</v>
      </c>
      <c r="E149" s="36" t="s">
        <v>29</v>
      </c>
      <c r="F149" s="16" t="s">
        <v>8</v>
      </c>
      <c r="G149" s="14" t="s">
        <v>51</v>
      </c>
      <c r="H149" s="13" t="s">
        <v>6</v>
      </c>
      <c r="I149" s="13" t="s">
        <v>48</v>
      </c>
      <c r="J149" s="13" t="s">
        <v>49</v>
      </c>
      <c r="K149" s="13" t="s">
        <v>123</v>
      </c>
      <c r="L149" s="14">
        <v>85</v>
      </c>
      <c r="M149" s="14" t="s">
        <v>15</v>
      </c>
      <c r="N149" s="31">
        <v>400000</v>
      </c>
      <c r="O149" s="14" t="s">
        <v>1</v>
      </c>
      <c r="P149" s="14" t="s">
        <v>35</v>
      </c>
      <c r="Q149" s="31">
        <v>15360</v>
      </c>
      <c r="R149" s="31">
        <v>1280</v>
      </c>
      <c r="S149" s="45">
        <v>0.105</v>
      </c>
      <c r="T149" s="64">
        <f t="shared" si="18"/>
        <v>8.9249999999999989</v>
      </c>
      <c r="U149" s="64">
        <f t="shared" si="19"/>
        <v>0.20913521875370916</v>
      </c>
      <c r="V149" s="48">
        <f t="shared" si="20"/>
        <v>0.10910672586763424</v>
      </c>
      <c r="W149" s="52">
        <v>1039.1116749298499</v>
      </c>
      <c r="X149" s="71" t="str">
        <f t="shared" si="26"/>
        <v>Q4 2021</v>
      </c>
      <c r="Y149" s="21">
        <f t="shared" si="21"/>
        <v>3840</v>
      </c>
      <c r="Z149" s="21">
        <f t="shared" si="22"/>
        <v>2160</v>
      </c>
      <c r="AA149" s="57">
        <f t="shared" si="23"/>
        <v>1991763.9881305636</v>
      </c>
      <c r="AB149" s="59">
        <f t="shared" si="24"/>
        <v>1.7777777777777777</v>
      </c>
      <c r="AC149" s="61">
        <f t="shared" si="25"/>
        <v>2159</v>
      </c>
    </row>
    <row r="150" spans="4:29" hidden="1">
      <c r="D150" s="12">
        <v>144</v>
      </c>
      <c r="E150" s="36" t="s">
        <v>29</v>
      </c>
      <c r="F150" s="16" t="s">
        <v>8</v>
      </c>
      <c r="G150" s="14" t="s">
        <v>51</v>
      </c>
      <c r="H150" s="13" t="s">
        <v>6</v>
      </c>
      <c r="I150" s="13" t="s">
        <v>48</v>
      </c>
      <c r="J150" s="13"/>
      <c r="K150" s="13" t="s">
        <v>123</v>
      </c>
      <c r="L150" s="14">
        <v>85</v>
      </c>
      <c r="M150" s="14" t="s">
        <v>52</v>
      </c>
      <c r="N150" s="31">
        <v>400000</v>
      </c>
      <c r="O150" s="14" t="s">
        <v>1</v>
      </c>
      <c r="P150" s="14" t="s">
        <v>35</v>
      </c>
      <c r="Q150" s="31">
        <v>21060</v>
      </c>
      <c r="R150" s="31">
        <v>2340</v>
      </c>
      <c r="S150" s="45">
        <v>0.21</v>
      </c>
      <c r="T150" s="64">
        <f t="shared" si="18"/>
        <v>17.849999999999998</v>
      </c>
      <c r="U150" s="64">
        <f t="shared" si="19"/>
        <v>0.41827043750741832</v>
      </c>
      <c r="V150" s="48">
        <f t="shared" si="20"/>
        <v>0.33087013450479263</v>
      </c>
      <c r="W150" s="52">
        <v>1575.5720690704413</v>
      </c>
      <c r="X150" s="71" t="str">
        <f t="shared" si="26"/>
        <v>Q4 2021</v>
      </c>
      <c r="Y150" s="21">
        <f t="shared" si="21"/>
        <v>7680</v>
      </c>
      <c r="Z150" s="21">
        <f t="shared" si="22"/>
        <v>4320</v>
      </c>
      <c r="AA150" s="57">
        <f t="shared" si="23"/>
        <v>1991763.9881305636</v>
      </c>
      <c r="AB150" s="59">
        <f t="shared" si="24"/>
        <v>1.7777777777777777</v>
      </c>
      <c r="AC150" s="61">
        <f t="shared" si="25"/>
        <v>2159</v>
      </c>
    </row>
    <row r="151" spans="4:29" hidden="1">
      <c r="D151" s="12">
        <v>145</v>
      </c>
      <c r="E151" s="36" t="s">
        <v>29</v>
      </c>
      <c r="F151" s="16" t="s">
        <v>8</v>
      </c>
      <c r="G151" s="14" t="s">
        <v>51</v>
      </c>
      <c r="H151" s="13" t="s">
        <v>6</v>
      </c>
      <c r="I151" s="13" t="s">
        <v>93</v>
      </c>
      <c r="J151" s="13" t="s">
        <v>94</v>
      </c>
      <c r="K151" s="13" t="s">
        <v>95</v>
      </c>
      <c r="L151" s="14">
        <v>75</v>
      </c>
      <c r="M151" s="14" t="s">
        <v>15</v>
      </c>
      <c r="N151" s="31">
        <v>1000000</v>
      </c>
      <c r="O151" s="14" t="s">
        <v>2</v>
      </c>
      <c r="P151" s="14" t="s">
        <v>35</v>
      </c>
      <c r="Q151" s="31">
        <v>46080</v>
      </c>
      <c r="R151" s="31">
        <v>2880</v>
      </c>
      <c r="S151" s="45">
        <v>0.52500000000000002</v>
      </c>
      <c r="T151" s="64">
        <f t="shared" si="18"/>
        <v>39.375</v>
      </c>
      <c r="U151" s="64">
        <f t="shared" si="19"/>
        <v>0.81410768545994072</v>
      </c>
      <c r="V151" s="48">
        <f t="shared" si="20"/>
        <v>0.39635549144293009</v>
      </c>
      <c r="W151" s="52">
        <v>754.9628408436763</v>
      </c>
      <c r="X151" s="71" t="str">
        <f t="shared" si="26"/>
        <v>Q4 2021</v>
      </c>
      <c r="Y151" s="21">
        <f t="shared" si="21"/>
        <v>3840</v>
      </c>
      <c r="Z151" s="21">
        <f t="shared" si="22"/>
        <v>2160</v>
      </c>
      <c r="AA151" s="57">
        <f t="shared" si="23"/>
        <v>1550681.3056379822</v>
      </c>
      <c r="AB151" s="59">
        <f t="shared" si="24"/>
        <v>1.7777777777777777</v>
      </c>
      <c r="AC151" s="61">
        <f t="shared" si="25"/>
        <v>1905</v>
      </c>
    </row>
    <row r="152" spans="4:29" hidden="1">
      <c r="D152" s="12">
        <v>146</v>
      </c>
      <c r="E152" s="36" t="s">
        <v>29</v>
      </c>
      <c r="F152" s="16" t="s">
        <v>8</v>
      </c>
      <c r="G152" s="14" t="s">
        <v>51</v>
      </c>
      <c r="H152" s="13" t="s">
        <v>6</v>
      </c>
      <c r="I152" s="13" t="s">
        <v>93</v>
      </c>
      <c r="J152" s="13" t="s">
        <v>94</v>
      </c>
      <c r="K152" s="13" t="s">
        <v>95</v>
      </c>
      <c r="L152" s="14">
        <v>85</v>
      </c>
      <c r="M152" s="14" t="s">
        <v>52</v>
      </c>
      <c r="N152" s="31">
        <v>1000000</v>
      </c>
      <c r="O152" s="14" t="s">
        <v>2</v>
      </c>
      <c r="P152" s="14" t="s">
        <v>35</v>
      </c>
      <c r="Q152" s="31">
        <v>46080</v>
      </c>
      <c r="R152" s="31">
        <v>2880</v>
      </c>
      <c r="S152" s="45">
        <v>1.365</v>
      </c>
      <c r="T152" s="64">
        <f t="shared" si="18"/>
        <v>116.02500000000001</v>
      </c>
      <c r="U152" s="64">
        <f t="shared" si="19"/>
        <v>2.7187578437982194</v>
      </c>
      <c r="V152" s="48">
        <f t="shared" si="20"/>
        <v>2.1506558742811528</v>
      </c>
      <c r="W152" s="52">
        <v>1575.5720690704413</v>
      </c>
      <c r="X152" s="71" t="str">
        <f t="shared" si="26"/>
        <v>Q4 2021</v>
      </c>
      <c r="Y152" s="21">
        <f t="shared" si="21"/>
        <v>7680</v>
      </c>
      <c r="Z152" s="21">
        <f t="shared" si="22"/>
        <v>4320</v>
      </c>
      <c r="AA152" s="57">
        <f t="shared" si="23"/>
        <v>1991763.9881305636</v>
      </c>
      <c r="AB152" s="59">
        <f t="shared" si="24"/>
        <v>1.7777777777777777</v>
      </c>
      <c r="AC152" s="61">
        <f t="shared" si="25"/>
        <v>2159</v>
      </c>
    </row>
    <row r="153" spans="4:29" hidden="1">
      <c r="D153" s="12">
        <v>147</v>
      </c>
      <c r="E153" s="36" t="s">
        <v>29</v>
      </c>
      <c r="F153" s="16" t="s">
        <v>8</v>
      </c>
      <c r="G153" s="14" t="s">
        <v>51</v>
      </c>
      <c r="H153" s="13" t="s">
        <v>6</v>
      </c>
      <c r="I153" s="13" t="s">
        <v>125</v>
      </c>
      <c r="J153" s="13"/>
      <c r="K153" s="13" t="s">
        <v>123</v>
      </c>
      <c r="L153" s="14">
        <v>65</v>
      </c>
      <c r="M153" s="14" t="s">
        <v>15</v>
      </c>
      <c r="N153" s="31">
        <v>1000000</v>
      </c>
      <c r="O153" s="14" t="s">
        <v>2</v>
      </c>
      <c r="P153" s="14" t="s">
        <v>35</v>
      </c>
      <c r="Q153" s="31">
        <v>16384</v>
      </c>
      <c r="R153" s="31">
        <v>1000</v>
      </c>
      <c r="S153" s="45">
        <v>7.0309999999999997</v>
      </c>
      <c r="T153" s="64">
        <f t="shared" si="18"/>
        <v>457.01499999999999</v>
      </c>
      <c r="U153" s="64">
        <f t="shared" si="19"/>
        <v>8.1892444619109792</v>
      </c>
      <c r="V153" s="48">
        <f t="shared" si="20"/>
        <v>3.9202269722630434</v>
      </c>
      <c r="W153" s="52">
        <v>557.56321608064911</v>
      </c>
      <c r="X153" s="71" t="str">
        <f t="shared" si="26"/>
        <v>Q4 2021</v>
      </c>
      <c r="Y153" s="21">
        <f t="shared" si="21"/>
        <v>3840</v>
      </c>
      <c r="Z153" s="21">
        <f t="shared" si="22"/>
        <v>2160</v>
      </c>
      <c r="AA153" s="57">
        <f t="shared" si="23"/>
        <v>1164733.9584569733</v>
      </c>
      <c r="AB153" s="59">
        <f t="shared" si="24"/>
        <v>1.7777777777777777</v>
      </c>
      <c r="AC153" s="61">
        <f t="shared" si="25"/>
        <v>1651</v>
      </c>
    </row>
    <row r="154" spans="4:29" hidden="1">
      <c r="D154" s="12">
        <v>148</v>
      </c>
      <c r="E154" s="36" t="s">
        <v>29</v>
      </c>
      <c r="F154" s="16" t="s">
        <v>8</v>
      </c>
      <c r="G154" s="14" t="s">
        <v>51</v>
      </c>
      <c r="H154" s="13" t="s">
        <v>6</v>
      </c>
      <c r="I154" s="13" t="s">
        <v>125</v>
      </c>
      <c r="J154" s="13"/>
      <c r="K154" s="13" t="s">
        <v>123</v>
      </c>
      <c r="L154" s="14">
        <v>65</v>
      </c>
      <c r="M154" s="14" t="s">
        <v>52</v>
      </c>
      <c r="N154" s="31">
        <v>1000000</v>
      </c>
      <c r="O154" s="14" t="s">
        <v>2</v>
      </c>
      <c r="P154" s="14" t="s">
        <v>35</v>
      </c>
      <c r="Q154" s="31">
        <v>12000</v>
      </c>
      <c r="R154" s="31">
        <v>1000</v>
      </c>
      <c r="S154" s="45">
        <v>0.24399999999999999</v>
      </c>
      <c r="T154" s="64">
        <f t="shared" si="18"/>
        <v>15.86</v>
      </c>
      <c r="U154" s="64">
        <f t="shared" si="19"/>
        <v>0.28419508586350145</v>
      </c>
      <c r="V154" s="48">
        <f t="shared" si="20"/>
        <v>0.22237778398061347</v>
      </c>
      <c r="W154" s="52">
        <v>911.38436057628485</v>
      </c>
      <c r="X154" s="71" t="str">
        <f t="shared" si="26"/>
        <v>Q4 2021</v>
      </c>
      <c r="Y154" s="21">
        <f t="shared" si="21"/>
        <v>7680</v>
      </c>
      <c r="Z154" s="21">
        <f t="shared" si="22"/>
        <v>4320</v>
      </c>
      <c r="AA154" s="57">
        <f t="shared" si="23"/>
        <v>1164733.9584569733</v>
      </c>
      <c r="AB154" s="59">
        <f t="shared" si="24"/>
        <v>1.7777777777777777</v>
      </c>
      <c r="AC154" s="61">
        <f t="shared" si="25"/>
        <v>1651</v>
      </c>
    </row>
    <row r="155" spans="4:29" hidden="1">
      <c r="D155" s="12">
        <v>149</v>
      </c>
      <c r="E155" s="36" t="s">
        <v>29</v>
      </c>
      <c r="F155" s="16" t="s">
        <v>8</v>
      </c>
      <c r="G155" s="14" t="s">
        <v>51</v>
      </c>
      <c r="H155" s="13" t="s">
        <v>6</v>
      </c>
      <c r="I155" s="13" t="s">
        <v>125</v>
      </c>
      <c r="J155" s="13"/>
      <c r="K155" s="13" t="s">
        <v>123</v>
      </c>
      <c r="L155" s="14">
        <v>75</v>
      </c>
      <c r="M155" s="14" t="s">
        <v>15</v>
      </c>
      <c r="N155" s="31">
        <v>1000000</v>
      </c>
      <c r="O155" s="14" t="s">
        <v>2</v>
      </c>
      <c r="P155" s="14" t="s">
        <v>35</v>
      </c>
      <c r="Q155" s="31">
        <v>12000</v>
      </c>
      <c r="R155" s="31">
        <v>1000</v>
      </c>
      <c r="S155" s="45">
        <v>7.9210000000000003</v>
      </c>
      <c r="T155" s="64">
        <f t="shared" si="18"/>
        <v>594.07500000000005</v>
      </c>
      <c r="U155" s="64">
        <f t="shared" si="19"/>
        <v>12.282946621958457</v>
      </c>
      <c r="V155" s="48">
        <f t="shared" si="20"/>
        <v>5.9800606623227601</v>
      </c>
      <c r="W155" s="52">
        <v>754.9628408436763</v>
      </c>
      <c r="X155" s="71" t="str">
        <f t="shared" si="26"/>
        <v>Q4 2021</v>
      </c>
      <c r="Y155" s="21">
        <f t="shared" si="21"/>
        <v>3840</v>
      </c>
      <c r="Z155" s="21">
        <f t="shared" si="22"/>
        <v>2160</v>
      </c>
      <c r="AA155" s="57">
        <f t="shared" si="23"/>
        <v>1550681.3056379822</v>
      </c>
      <c r="AB155" s="59">
        <f t="shared" si="24"/>
        <v>1.7777777777777777</v>
      </c>
      <c r="AC155" s="61">
        <f t="shared" si="25"/>
        <v>1905</v>
      </c>
    </row>
    <row r="156" spans="4:29" hidden="1">
      <c r="D156" s="12">
        <v>150</v>
      </c>
      <c r="E156" s="36" t="s">
        <v>29</v>
      </c>
      <c r="F156" s="16" t="s">
        <v>8</v>
      </c>
      <c r="G156" s="14" t="s">
        <v>51</v>
      </c>
      <c r="H156" s="13" t="s">
        <v>6</v>
      </c>
      <c r="I156" s="13" t="s">
        <v>125</v>
      </c>
      <c r="J156" s="13"/>
      <c r="K156" s="13" t="s">
        <v>123</v>
      </c>
      <c r="L156" s="14">
        <v>75</v>
      </c>
      <c r="M156" s="14" t="s">
        <v>52</v>
      </c>
      <c r="N156" s="31">
        <v>1000000</v>
      </c>
      <c r="O156" s="14" t="s">
        <v>2</v>
      </c>
      <c r="P156" s="14" t="s">
        <v>35</v>
      </c>
      <c r="Q156" s="31">
        <v>16000</v>
      </c>
      <c r="R156" s="31">
        <v>2000</v>
      </c>
      <c r="S156" s="45">
        <v>0.35499999999999998</v>
      </c>
      <c r="T156" s="64">
        <f t="shared" si="18"/>
        <v>26.625</v>
      </c>
      <c r="U156" s="64">
        <f t="shared" si="19"/>
        <v>0.55049186350148371</v>
      </c>
      <c r="V156" s="48">
        <f t="shared" si="20"/>
        <v>0.40637780311859506</v>
      </c>
      <c r="W156" s="52">
        <v>1144.7262059678735</v>
      </c>
      <c r="X156" s="71" t="str">
        <f t="shared" si="26"/>
        <v>Q4 2021</v>
      </c>
      <c r="Y156" s="21">
        <f t="shared" si="21"/>
        <v>7680</v>
      </c>
      <c r="Z156" s="21">
        <f t="shared" si="22"/>
        <v>4320</v>
      </c>
      <c r="AA156" s="57">
        <f t="shared" si="23"/>
        <v>1550681.3056379822</v>
      </c>
      <c r="AB156" s="59">
        <f t="shared" si="24"/>
        <v>1.7777777777777777</v>
      </c>
      <c r="AC156" s="61">
        <f t="shared" si="25"/>
        <v>1905</v>
      </c>
    </row>
    <row r="157" spans="4:29" hidden="1">
      <c r="D157" s="12">
        <v>151</v>
      </c>
      <c r="E157" s="36" t="s">
        <v>29</v>
      </c>
      <c r="F157" s="16" t="s">
        <v>8</v>
      </c>
      <c r="G157" s="14" t="s">
        <v>51</v>
      </c>
      <c r="H157" s="13" t="s">
        <v>6</v>
      </c>
      <c r="I157" s="13" t="s">
        <v>125</v>
      </c>
      <c r="J157" s="13"/>
      <c r="K157" s="13" t="s">
        <v>123</v>
      </c>
      <c r="L157" s="14">
        <v>86</v>
      </c>
      <c r="M157" s="14" t="s">
        <v>15</v>
      </c>
      <c r="N157" s="31">
        <v>1000000</v>
      </c>
      <c r="O157" s="14" t="s">
        <v>2</v>
      </c>
      <c r="P157" s="14" t="s">
        <v>35</v>
      </c>
      <c r="Q157" s="31">
        <v>18000</v>
      </c>
      <c r="R157" s="31">
        <v>1200</v>
      </c>
      <c r="S157" s="45">
        <v>2.3559999999999999</v>
      </c>
      <c r="T157" s="64">
        <f t="shared" si="18"/>
        <v>202.61599999999999</v>
      </c>
      <c r="U157" s="64">
        <f t="shared" si="19"/>
        <v>4.8036594727805353</v>
      </c>
      <c r="V157" s="48">
        <f t="shared" si="20"/>
        <v>2.448147106134726</v>
      </c>
      <c r="W157" s="52">
        <v>1039.1116749298499</v>
      </c>
      <c r="X157" s="71" t="str">
        <f t="shared" si="26"/>
        <v>Q4 2021</v>
      </c>
      <c r="Y157" s="21">
        <f t="shared" si="21"/>
        <v>3840</v>
      </c>
      <c r="Z157" s="21">
        <f t="shared" si="22"/>
        <v>2160</v>
      </c>
      <c r="AA157" s="57">
        <f t="shared" si="23"/>
        <v>2038904.6998219588</v>
      </c>
      <c r="AB157" s="59">
        <f t="shared" si="24"/>
        <v>1.7777777777777777</v>
      </c>
      <c r="AC157" s="61">
        <f t="shared" si="25"/>
        <v>2184.4</v>
      </c>
    </row>
    <row r="158" spans="4:29" hidden="1">
      <c r="D158" s="12">
        <v>152</v>
      </c>
      <c r="E158" s="36" t="s">
        <v>29</v>
      </c>
      <c r="F158" s="16" t="s">
        <v>8</v>
      </c>
      <c r="G158" s="14" t="s">
        <v>51</v>
      </c>
      <c r="H158" s="13" t="s">
        <v>6</v>
      </c>
      <c r="I158" s="13" t="s">
        <v>125</v>
      </c>
      <c r="J158" s="13"/>
      <c r="K158" s="13" t="s">
        <v>123</v>
      </c>
      <c r="L158" s="14">
        <v>86</v>
      </c>
      <c r="M158" s="14" t="s">
        <v>52</v>
      </c>
      <c r="N158" s="31">
        <v>1000000</v>
      </c>
      <c r="O158" s="14" t="s">
        <v>2</v>
      </c>
      <c r="P158" s="14" t="s">
        <v>35</v>
      </c>
      <c r="Q158" s="31">
        <v>28800</v>
      </c>
      <c r="R158" s="31">
        <v>2400</v>
      </c>
      <c r="S158" s="45">
        <v>2.7E-2</v>
      </c>
      <c r="T158" s="64">
        <f t="shared" si="18"/>
        <v>2.3220000000000001</v>
      </c>
      <c r="U158" s="64">
        <f t="shared" si="19"/>
        <v>5.5050426895192892E-2</v>
      </c>
      <c r="V158" s="48">
        <f t="shared" si="20"/>
        <v>4.254044586490191E-2</v>
      </c>
      <c r="W158" s="52">
        <v>1575.5720690704413</v>
      </c>
      <c r="X158" s="71" t="str">
        <f t="shared" si="26"/>
        <v>Q4 2021</v>
      </c>
      <c r="Y158" s="21">
        <f t="shared" si="21"/>
        <v>7680</v>
      </c>
      <c r="Z158" s="21">
        <f t="shared" si="22"/>
        <v>4320</v>
      </c>
      <c r="AA158" s="57">
        <f t="shared" si="23"/>
        <v>2038904.6998219588</v>
      </c>
      <c r="AB158" s="59">
        <f t="shared" si="24"/>
        <v>1.7777777777777777</v>
      </c>
      <c r="AC158" s="61">
        <f t="shared" si="25"/>
        <v>2184.4</v>
      </c>
    </row>
    <row r="159" spans="4:29" hidden="1">
      <c r="D159" s="12">
        <v>153</v>
      </c>
      <c r="E159" s="36" t="s">
        <v>29</v>
      </c>
      <c r="F159" s="16" t="s">
        <v>8</v>
      </c>
      <c r="G159" s="14" t="s">
        <v>51</v>
      </c>
      <c r="H159" s="13" t="s">
        <v>6</v>
      </c>
      <c r="I159" s="13" t="s">
        <v>53</v>
      </c>
      <c r="J159" s="13" t="s">
        <v>124</v>
      </c>
      <c r="K159" s="13" t="s">
        <v>123</v>
      </c>
      <c r="L159" s="14">
        <v>43</v>
      </c>
      <c r="M159" s="14" t="s">
        <v>15</v>
      </c>
      <c r="N159" s="31">
        <v>1000000</v>
      </c>
      <c r="O159" s="14" t="s">
        <v>2</v>
      </c>
      <c r="P159" s="14" t="s">
        <v>35</v>
      </c>
      <c r="Q159" s="31">
        <v>3976.0896000000002</v>
      </c>
      <c r="R159" s="31">
        <v>331.3408</v>
      </c>
      <c r="S159" s="45">
        <v>13.241</v>
      </c>
      <c r="T159" s="64">
        <f t="shared" si="18"/>
        <v>569.36299999999994</v>
      </c>
      <c r="U159" s="64">
        <f t="shared" si="19"/>
        <v>6.7492842825856387</v>
      </c>
      <c r="V159" s="48">
        <f t="shared" si="20"/>
        <v>4.4232264517261362</v>
      </c>
      <c r="W159" s="52">
        <v>334.05531694933438</v>
      </c>
      <c r="X159" s="71" t="str">
        <f t="shared" si="26"/>
        <v>Q4 2021</v>
      </c>
      <c r="Y159" s="21">
        <f t="shared" si="21"/>
        <v>3840</v>
      </c>
      <c r="Z159" s="21">
        <f t="shared" si="22"/>
        <v>2160</v>
      </c>
      <c r="AA159" s="57">
        <f t="shared" si="23"/>
        <v>509726.1749554897</v>
      </c>
      <c r="AB159" s="59">
        <f t="shared" si="24"/>
        <v>1.7777777777777777</v>
      </c>
      <c r="AC159" s="61">
        <f t="shared" si="25"/>
        <v>1092.2</v>
      </c>
    </row>
    <row r="160" spans="4:29" hidden="1">
      <c r="D160" s="12">
        <v>154</v>
      </c>
      <c r="E160" s="36" t="s">
        <v>29</v>
      </c>
      <c r="F160" s="16" t="s">
        <v>8</v>
      </c>
      <c r="G160" s="14" t="s">
        <v>51</v>
      </c>
      <c r="H160" s="13" t="s">
        <v>6</v>
      </c>
      <c r="I160" s="13" t="s">
        <v>53</v>
      </c>
      <c r="J160" s="13" t="s">
        <v>124</v>
      </c>
      <c r="K160" s="13" t="s">
        <v>123</v>
      </c>
      <c r="L160" s="14">
        <v>50</v>
      </c>
      <c r="M160" s="14" t="s">
        <v>15</v>
      </c>
      <c r="N160" s="31">
        <v>1000000</v>
      </c>
      <c r="O160" s="14" t="s">
        <v>2</v>
      </c>
      <c r="P160" s="14" t="s">
        <v>35</v>
      </c>
      <c r="Q160" s="31">
        <v>5376</v>
      </c>
      <c r="R160" s="31">
        <v>448</v>
      </c>
      <c r="S160" s="45">
        <v>59.978000000000002</v>
      </c>
      <c r="T160" s="64">
        <f t="shared" si="18"/>
        <v>2998.9</v>
      </c>
      <c r="U160" s="64">
        <f t="shared" si="19"/>
        <v>41.336339266468848</v>
      </c>
      <c r="V160" s="48">
        <f t="shared" si="20"/>
        <v>23.297639302310671</v>
      </c>
      <c r="W160" s="52">
        <v>388.43641505736554</v>
      </c>
      <c r="X160" s="71" t="str">
        <f t="shared" si="26"/>
        <v>Q4 2021</v>
      </c>
      <c r="Y160" s="21">
        <f t="shared" si="21"/>
        <v>3840</v>
      </c>
      <c r="Z160" s="21">
        <f t="shared" si="22"/>
        <v>2160</v>
      </c>
      <c r="AA160" s="57">
        <f t="shared" si="23"/>
        <v>689191.69139465876</v>
      </c>
      <c r="AB160" s="59">
        <f t="shared" si="24"/>
        <v>1.7777777777777777</v>
      </c>
      <c r="AC160" s="61">
        <f t="shared" si="25"/>
        <v>1270</v>
      </c>
    </row>
    <row r="161" spans="4:29" hidden="1">
      <c r="D161" s="12">
        <v>155</v>
      </c>
      <c r="E161" s="36" t="s">
        <v>29</v>
      </c>
      <c r="F161" s="16" t="s">
        <v>8</v>
      </c>
      <c r="G161" s="14" t="s">
        <v>51</v>
      </c>
      <c r="H161" s="13" t="s">
        <v>6</v>
      </c>
      <c r="I161" s="13" t="s">
        <v>53</v>
      </c>
      <c r="J161" s="13" t="s">
        <v>124</v>
      </c>
      <c r="K161" s="13" t="s">
        <v>123</v>
      </c>
      <c r="L161" s="14">
        <v>55</v>
      </c>
      <c r="M161" s="14" t="s">
        <v>15</v>
      </c>
      <c r="N161" s="31">
        <v>1000000</v>
      </c>
      <c r="O161" s="14" t="s">
        <v>2</v>
      </c>
      <c r="P161" s="14" t="s">
        <v>35</v>
      </c>
      <c r="Q161" s="31">
        <v>6912</v>
      </c>
      <c r="R161" s="31">
        <v>576</v>
      </c>
      <c r="S161" s="45">
        <v>202.596</v>
      </c>
      <c r="T161" s="64">
        <f t="shared" si="18"/>
        <v>11142.78</v>
      </c>
      <c r="U161" s="64">
        <f t="shared" si="19"/>
        <v>168.94925069084866</v>
      </c>
      <c r="V161" s="48">
        <f t="shared" si="20"/>
        <v>86.565230339458239</v>
      </c>
      <c r="W161" s="52">
        <v>427.28005656310211</v>
      </c>
      <c r="X161" s="71" t="str">
        <f t="shared" si="26"/>
        <v>Q4 2021</v>
      </c>
      <c r="Y161" s="21">
        <f t="shared" si="21"/>
        <v>3840</v>
      </c>
      <c r="Z161" s="21">
        <f t="shared" si="22"/>
        <v>2160</v>
      </c>
      <c r="AA161" s="57">
        <f t="shared" si="23"/>
        <v>833921.94658753707</v>
      </c>
      <c r="AB161" s="59">
        <f t="shared" si="24"/>
        <v>1.7777777777777777</v>
      </c>
      <c r="AC161" s="61">
        <f t="shared" si="25"/>
        <v>1397</v>
      </c>
    </row>
    <row r="162" spans="4:29" hidden="1">
      <c r="D162" s="12">
        <v>156</v>
      </c>
      <c r="E162" s="36" t="s">
        <v>29</v>
      </c>
      <c r="F162" s="16" t="s">
        <v>8</v>
      </c>
      <c r="G162" s="14" t="s">
        <v>51</v>
      </c>
      <c r="H162" s="13" t="s">
        <v>6</v>
      </c>
      <c r="I162" s="13" t="s">
        <v>53</v>
      </c>
      <c r="J162" s="13" t="s">
        <v>124</v>
      </c>
      <c r="K162" s="13" t="s">
        <v>123</v>
      </c>
      <c r="L162" s="14">
        <v>55</v>
      </c>
      <c r="M162" s="14" t="s">
        <v>52</v>
      </c>
      <c r="N162" s="31">
        <v>1000000</v>
      </c>
      <c r="O162" s="14" t="s">
        <v>2</v>
      </c>
      <c r="P162" s="14" t="s">
        <v>35</v>
      </c>
      <c r="Q162" s="31">
        <v>8660.4497041420109</v>
      </c>
      <c r="R162" s="31">
        <v>962.27218934911241</v>
      </c>
      <c r="S162" s="45">
        <v>7.8940000000000001</v>
      </c>
      <c r="T162" s="64">
        <f t="shared" si="18"/>
        <v>434.17</v>
      </c>
      <c r="U162" s="64">
        <f t="shared" si="19"/>
        <v>6.5829798463620177</v>
      </c>
      <c r="V162" s="48">
        <f t="shared" si="20"/>
        <v>5.7229754602611029</v>
      </c>
      <c r="W162" s="52">
        <v>724.97788956943282</v>
      </c>
      <c r="X162" s="71" t="str">
        <f t="shared" si="26"/>
        <v>Q4 2021</v>
      </c>
      <c r="Y162" s="21">
        <f t="shared" si="21"/>
        <v>7680</v>
      </c>
      <c r="Z162" s="21">
        <f t="shared" si="22"/>
        <v>4320</v>
      </c>
      <c r="AA162" s="57">
        <f t="shared" si="23"/>
        <v>833921.94658753707</v>
      </c>
      <c r="AB162" s="59">
        <f t="shared" si="24"/>
        <v>1.7777777777777777</v>
      </c>
      <c r="AC162" s="61">
        <f t="shared" si="25"/>
        <v>1397</v>
      </c>
    </row>
    <row r="163" spans="4:29" hidden="1">
      <c r="D163" s="12">
        <v>157</v>
      </c>
      <c r="E163" s="36" t="s">
        <v>29</v>
      </c>
      <c r="F163" s="16" t="s">
        <v>8</v>
      </c>
      <c r="G163" s="14" t="s">
        <v>51</v>
      </c>
      <c r="H163" s="13" t="s">
        <v>6</v>
      </c>
      <c r="I163" s="13" t="s">
        <v>53</v>
      </c>
      <c r="J163" s="13" t="s">
        <v>124</v>
      </c>
      <c r="K163" s="13" t="s">
        <v>123</v>
      </c>
      <c r="L163" s="14">
        <v>65</v>
      </c>
      <c r="M163" s="14" t="s">
        <v>15</v>
      </c>
      <c r="N163" s="31">
        <v>1000000</v>
      </c>
      <c r="O163" s="14" t="s">
        <v>2</v>
      </c>
      <c r="P163" s="14" t="s">
        <v>35</v>
      </c>
      <c r="Q163" s="31">
        <v>9504</v>
      </c>
      <c r="R163" s="31">
        <v>792</v>
      </c>
      <c r="S163" s="45">
        <v>197.92400000000001</v>
      </c>
      <c r="T163" s="64">
        <f t="shared" si="18"/>
        <v>12865.060000000001</v>
      </c>
      <c r="U163" s="64">
        <f t="shared" si="19"/>
        <v>230.52880399363798</v>
      </c>
      <c r="V163" s="48">
        <f t="shared" si="20"/>
        <v>110.3551419795464</v>
      </c>
      <c r="W163" s="52">
        <v>557.56321608064911</v>
      </c>
      <c r="X163" s="71" t="str">
        <f t="shared" si="26"/>
        <v>Q4 2021</v>
      </c>
      <c r="Y163" s="21">
        <f t="shared" si="21"/>
        <v>3840</v>
      </c>
      <c r="Z163" s="21">
        <f t="shared" si="22"/>
        <v>2160</v>
      </c>
      <c r="AA163" s="57">
        <f t="shared" si="23"/>
        <v>1164733.9584569733</v>
      </c>
      <c r="AB163" s="59">
        <f t="shared" si="24"/>
        <v>1.7777777777777777</v>
      </c>
      <c r="AC163" s="61">
        <f t="shared" si="25"/>
        <v>1651</v>
      </c>
    </row>
    <row r="164" spans="4:29" hidden="1">
      <c r="D164" s="12">
        <v>158</v>
      </c>
      <c r="E164" s="36" t="s">
        <v>29</v>
      </c>
      <c r="F164" s="16" t="s">
        <v>8</v>
      </c>
      <c r="G164" s="14" t="s">
        <v>51</v>
      </c>
      <c r="H164" s="13" t="s">
        <v>6</v>
      </c>
      <c r="I164" s="13" t="s">
        <v>53</v>
      </c>
      <c r="J164" s="13" t="s">
        <v>124</v>
      </c>
      <c r="K164" s="13" t="s">
        <v>123</v>
      </c>
      <c r="L164" s="14">
        <v>65</v>
      </c>
      <c r="M164" s="14" t="s">
        <v>52</v>
      </c>
      <c r="N164" s="31">
        <v>1000000</v>
      </c>
      <c r="O164" s="14" t="s">
        <v>2</v>
      </c>
      <c r="P164" s="14" t="s">
        <v>35</v>
      </c>
      <c r="Q164" s="31">
        <v>12096</v>
      </c>
      <c r="R164" s="31">
        <v>1344</v>
      </c>
      <c r="S164" s="45">
        <v>23.952000000000002</v>
      </c>
      <c r="T164" s="64">
        <f t="shared" si="18"/>
        <v>1556.88</v>
      </c>
      <c r="U164" s="64">
        <f t="shared" si="19"/>
        <v>27.897707772961425</v>
      </c>
      <c r="V164" s="48">
        <f t="shared" si="20"/>
        <v>21.829478204523177</v>
      </c>
      <c r="W164" s="52">
        <v>911.38436057628485</v>
      </c>
      <c r="X164" s="71" t="str">
        <f t="shared" si="26"/>
        <v>Q4 2021</v>
      </c>
      <c r="Y164" s="21">
        <f t="shared" si="21"/>
        <v>7680</v>
      </c>
      <c r="Z164" s="21">
        <f t="shared" si="22"/>
        <v>4320</v>
      </c>
      <c r="AA164" s="57">
        <f t="shared" si="23"/>
        <v>1164733.9584569733</v>
      </c>
      <c r="AB164" s="59">
        <f t="shared" si="24"/>
        <v>1.7777777777777777</v>
      </c>
      <c r="AC164" s="61">
        <f t="shared" si="25"/>
        <v>1651</v>
      </c>
    </row>
    <row r="165" spans="4:29" hidden="1">
      <c r="D165" s="12">
        <v>159</v>
      </c>
      <c r="E165" s="36" t="s">
        <v>29</v>
      </c>
      <c r="F165" s="16" t="s">
        <v>8</v>
      </c>
      <c r="G165" s="14" t="s">
        <v>51</v>
      </c>
      <c r="H165" s="13" t="s">
        <v>6</v>
      </c>
      <c r="I165" s="13" t="s">
        <v>53</v>
      </c>
      <c r="J165" s="13" t="s">
        <v>124</v>
      </c>
      <c r="K165" s="13" t="s">
        <v>123</v>
      </c>
      <c r="L165" s="14">
        <v>75</v>
      </c>
      <c r="M165" s="14" t="s">
        <v>15</v>
      </c>
      <c r="N165" s="31">
        <v>1000000</v>
      </c>
      <c r="O165" s="14" t="s">
        <v>2</v>
      </c>
      <c r="P165" s="14" t="s">
        <v>35</v>
      </c>
      <c r="Q165" s="31">
        <v>12000</v>
      </c>
      <c r="R165" s="31">
        <v>1000</v>
      </c>
      <c r="S165" s="45">
        <v>90.635999999999996</v>
      </c>
      <c r="T165" s="64">
        <f t="shared" si="18"/>
        <v>6797.7</v>
      </c>
      <c r="U165" s="64">
        <f t="shared" si="19"/>
        <v>140.54755081780417</v>
      </c>
      <c r="V165" s="48">
        <f t="shared" si="20"/>
        <v>68.426812042707439</v>
      </c>
      <c r="W165" s="52">
        <v>754.9628408436763</v>
      </c>
      <c r="X165" s="71" t="str">
        <f t="shared" si="26"/>
        <v>Q4 2021</v>
      </c>
      <c r="Y165" s="21">
        <f t="shared" si="21"/>
        <v>3840</v>
      </c>
      <c r="Z165" s="21">
        <f t="shared" si="22"/>
        <v>2160</v>
      </c>
      <c r="AA165" s="57">
        <f t="shared" si="23"/>
        <v>1550681.3056379822</v>
      </c>
      <c r="AB165" s="59">
        <f t="shared" si="24"/>
        <v>1.7777777777777777</v>
      </c>
      <c r="AC165" s="61">
        <f t="shared" si="25"/>
        <v>1905</v>
      </c>
    </row>
    <row r="166" spans="4:29" hidden="1">
      <c r="D166" s="12">
        <v>160</v>
      </c>
      <c r="E166" s="36" t="s">
        <v>29</v>
      </c>
      <c r="F166" s="16" t="s">
        <v>8</v>
      </c>
      <c r="G166" s="14" t="s">
        <v>51</v>
      </c>
      <c r="H166" s="13" t="s">
        <v>6</v>
      </c>
      <c r="I166" s="13" t="s">
        <v>53</v>
      </c>
      <c r="J166" s="13" t="s">
        <v>124</v>
      </c>
      <c r="K166" s="13" t="s">
        <v>123</v>
      </c>
      <c r="L166" s="14">
        <v>75</v>
      </c>
      <c r="M166" s="14" t="s">
        <v>52</v>
      </c>
      <c r="N166" s="31">
        <v>1000000</v>
      </c>
      <c r="O166" s="14" t="s">
        <v>2</v>
      </c>
      <c r="P166" s="14" t="s">
        <v>35</v>
      </c>
      <c r="Q166" s="31">
        <v>17279.640575999994</v>
      </c>
      <c r="R166" s="31">
        <v>1919.9600639999994</v>
      </c>
      <c r="S166" s="45">
        <v>14.144</v>
      </c>
      <c r="T166" s="64">
        <f t="shared" si="18"/>
        <v>1060.8</v>
      </c>
      <c r="U166" s="64">
        <f t="shared" si="19"/>
        <v>21.93283638694362</v>
      </c>
      <c r="V166" s="48">
        <f t="shared" si="20"/>
        <v>16.191007457209604</v>
      </c>
      <c r="W166" s="52">
        <v>1144.7262059678735</v>
      </c>
      <c r="X166" s="71" t="str">
        <f t="shared" si="26"/>
        <v>Q4 2021</v>
      </c>
      <c r="Y166" s="21">
        <f t="shared" si="21"/>
        <v>7680</v>
      </c>
      <c r="Z166" s="21">
        <f t="shared" si="22"/>
        <v>4320</v>
      </c>
      <c r="AA166" s="57">
        <f t="shared" si="23"/>
        <v>1550681.3056379822</v>
      </c>
      <c r="AB166" s="59">
        <f t="shared" si="24"/>
        <v>1.7777777777777777</v>
      </c>
      <c r="AC166" s="61">
        <f t="shared" si="25"/>
        <v>1905</v>
      </c>
    </row>
    <row r="167" spans="4:29" hidden="1">
      <c r="D167" s="12">
        <v>161</v>
      </c>
      <c r="E167" s="36" t="s">
        <v>29</v>
      </c>
      <c r="F167" s="16" t="s">
        <v>8</v>
      </c>
      <c r="G167" s="14" t="s">
        <v>51</v>
      </c>
      <c r="H167" s="13" t="s">
        <v>6</v>
      </c>
      <c r="I167" s="13" t="s">
        <v>53</v>
      </c>
      <c r="J167" s="13" t="s">
        <v>124</v>
      </c>
      <c r="K167" s="13" t="s">
        <v>123</v>
      </c>
      <c r="L167" s="14">
        <v>85</v>
      </c>
      <c r="M167" s="14" t="s">
        <v>15</v>
      </c>
      <c r="N167" s="31">
        <v>1000000</v>
      </c>
      <c r="O167" s="14" t="s">
        <v>2</v>
      </c>
      <c r="P167" s="14" t="s">
        <v>35</v>
      </c>
      <c r="Q167" s="31">
        <v>15840</v>
      </c>
      <c r="R167" s="31">
        <v>1320</v>
      </c>
      <c r="S167" s="45">
        <v>46.658999999999999</v>
      </c>
      <c r="T167" s="64">
        <f t="shared" si="18"/>
        <v>3966.0149999999999</v>
      </c>
      <c r="U167" s="64">
        <f t="shared" si="19"/>
        <v>92.933715922183964</v>
      </c>
      <c r="V167" s="48">
        <f t="shared" si="20"/>
        <v>48.483911640551867</v>
      </c>
      <c r="W167" s="52">
        <v>1039.1116749298499</v>
      </c>
      <c r="X167" s="71" t="str">
        <f t="shared" si="26"/>
        <v>Q4 2021</v>
      </c>
      <c r="Y167" s="21">
        <f t="shared" si="21"/>
        <v>3840</v>
      </c>
      <c r="Z167" s="21">
        <f t="shared" si="22"/>
        <v>2160</v>
      </c>
      <c r="AA167" s="57">
        <f t="shared" si="23"/>
        <v>1991763.9881305636</v>
      </c>
      <c r="AB167" s="59">
        <f t="shared" si="24"/>
        <v>1.7777777777777777</v>
      </c>
      <c r="AC167" s="61">
        <f t="shared" si="25"/>
        <v>2159</v>
      </c>
    </row>
    <row r="168" spans="4:29" hidden="1">
      <c r="D168" s="12">
        <v>162</v>
      </c>
      <c r="E168" s="36" t="s">
        <v>29</v>
      </c>
      <c r="F168" s="16" t="s">
        <v>8</v>
      </c>
      <c r="G168" s="14" t="s">
        <v>51</v>
      </c>
      <c r="H168" s="13" t="s">
        <v>6</v>
      </c>
      <c r="I168" s="13" t="s">
        <v>53</v>
      </c>
      <c r="J168" s="13" t="s">
        <v>124</v>
      </c>
      <c r="K168" s="13" t="s">
        <v>123</v>
      </c>
      <c r="L168" s="14">
        <v>85</v>
      </c>
      <c r="M168" s="14" t="s">
        <v>52</v>
      </c>
      <c r="N168" s="31">
        <v>1000000</v>
      </c>
      <c r="O168" s="14" t="s">
        <v>2</v>
      </c>
      <c r="P168" s="14" t="s">
        <v>35</v>
      </c>
      <c r="Q168" s="31">
        <v>21060</v>
      </c>
      <c r="R168" s="31">
        <v>2340</v>
      </c>
      <c r="S168" s="45">
        <v>13.651</v>
      </c>
      <c r="T168" s="64">
        <f t="shared" si="18"/>
        <v>1160.335</v>
      </c>
      <c r="U168" s="64">
        <f t="shared" si="19"/>
        <v>27.189570201970323</v>
      </c>
      <c r="V168" s="48">
        <f t="shared" si="20"/>
        <v>21.508134314880593</v>
      </c>
      <c r="W168" s="52">
        <v>1575.5720690704413</v>
      </c>
      <c r="X168" s="71" t="str">
        <f t="shared" si="26"/>
        <v>Q4 2021</v>
      </c>
      <c r="Y168" s="21">
        <f t="shared" si="21"/>
        <v>7680</v>
      </c>
      <c r="Z168" s="21">
        <f t="shared" si="22"/>
        <v>4320</v>
      </c>
      <c r="AA168" s="57">
        <f t="shared" si="23"/>
        <v>1991763.9881305636</v>
      </c>
      <c r="AB168" s="59">
        <f t="shared" si="24"/>
        <v>1.7777777777777777</v>
      </c>
      <c r="AC168" s="61">
        <f t="shared" si="25"/>
        <v>2159</v>
      </c>
    </row>
    <row r="169" spans="4:29" hidden="1">
      <c r="D169" s="12">
        <v>163</v>
      </c>
      <c r="E169" s="36" t="s">
        <v>29</v>
      </c>
      <c r="F169" s="16" t="s">
        <v>8</v>
      </c>
      <c r="G169" s="14" t="s">
        <v>51</v>
      </c>
      <c r="H169" s="13" t="s">
        <v>6</v>
      </c>
      <c r="I169" s="13" t="s">
        <v>53</v>
      </c>
      <c r="J169" s="13" t="s">
        <v>124</v>
      </c>
      <c r="K169" s="13" t="s">
        <v>123</v>
      </c>
      <c r="L169" s="14">
        <v>98</v>
      </c>
      <c r="M169" s="14" t="s">
        <v>15</v>
      </c>
      <c r="N169" s="31">
        <v>1000000</v>
      </c>
      <c r="O169" s="14" t="s">
        <v>2</v>
      </c>
      <c r="P169" s="14" t="s">
        <v>35</v>
      </c>
      <c r="Q169" s="31">
        <v>21055.689965397924</v>
      </c>
      <c r="R169" s="31">
        <v>1754.640830449827</v>
      </c>
      <c r="S169" s="45">
        <v>3.42</v>
      </c>
      <c r="T169" s="64">
        <f t="shared" si="18"/>
        <v>335.15999999999997</v>
      </c>
      <c r="U169" s="64">
        <f t="shared" si="19"/>
        <v>9.0547879016830848</v>
      </c>
      <c r="V169" s="48">
        <f t="shared" si="20"/>
        <v>5.330642892390129</v>
      </c>
      <c r="W169" s="52">
        <v>1558.6675123947748</v>
      </c>
      <c r="X169" s="71" t="str">
        <f t="shared" si="26"/>
        <v>Q4 2021</v>
      </c>
      <c r="Y169" s="21">
        <f t="shared" si="21"/>
        <v>3840</v>
      </c>
      <c r="Z169" s="21">
        <f t="shared" si="22"/>
        <v>2160</v>
      </c>
      <c r="AA169" s="57">
        <f t="shared" si="23"/>
        <v>2647598.8016617205</v>
      </c>
      <c r="AB169" s="59">
        <f t="shared" si="24"/>
        <v>1.7777777777777777</v>
      </c>
      <c r="AC169" s="61">
        <f t="shared" si="25"/>
        <v>2489.1999999999998</v>
      </c>
    </row>
    <row r="170" spans="4:29" hidden="1">
      <c r="D170" s="12">
        <v>164</v>
      </c>
      <c r="E170" s="36" t="s">
        <v>29</v>
      </c>
      <c r="F170" s="16" t="s">
        <v>8</v>
      </c>
      <c r="G170" s="14" t="s">
        <v>51</v>
      </c>
      <c r="H170" s="13" t="s">
        <v>6</v>
      </c>
      <c r="I170" s="13" t="s">
        <v>108</v>
      </c>
      <c r="J170" s="13" t="s">
        <v>176</v>
      </c>
      <c r="K170" s="13" t="s">
        <v>123</v>
      </c>
      <c r="L170" s="14">
        <v>55</v>
      </c>
      <c r="M170" s="14" t="s">
        <v>15</v>
      </c>
      <c r="N170" s="31"/>
      <c r="O170" s="14" t="s">
        <v>2</v>
      </c>
      <c r="P170" s="14" t="s">
        <v>35</v>
      </c>
      <c r="Q170" s="31">
        <v>8000</v>
      </c>
      <c r="R170" s="31">
        <v>2000</v>
      </c>
      <c r="S170" s="45">
        <v>2</v>
      </c>
      <c r="T170" s="64">
        <f t="shared" si="18"/>
        <v>110</v>
      </c>
      <c r="U170" s="64">
        <f t="shared" si="19"/>
        <v>1.6678438931750741</v>
      </c>
      <c r="V170" s="48">
        <f t="shared" si="20"/>
        <v>0.85456011312620417</v>
      </c>
      <c r="W170" s="52">
        <v>427.28005656310211</v>
      </c>
      <c r="X170" s="71" t="str">
        <f t="shared" si="26"/>
        <v>Q4 2021</v>
      </c>
      <c r="Y170" s="21">
        <f t="shared" si="21"/>
        <v>3840</v>
      </c>
      <c r="Z170" s="21">
        <f t="shared" si="22"/>
        <v>2160</v>
      </c>
      <c r="AA170" s="57">
        <f t="shared" si="23"/>
        <v>833921.94658753707</v>
      </c>
      <c r="AB170" s="59">
        <f t="shared" si="24"/>
        <v>1.7777777777777777</v>
      </c>
      <c r="AC170" s="61">
        <f t="shared" si="25"/>
        <v>1397</v>
      </c>
    </row>
    <row r="171" spans="4:29" hidden="1">
      <c r="D171" s="12">
        <v>165</v>
      </c>
      <c r="E171" s="36" t="s">
        <v>29</v>
      </c>
      <c r="F171" s="16" t="s">
        <v>8</v>
      </c>
      <c r="G171" s="14" t="s">
        <v>51</v>
      </c>
      <c r="H171" s="13" t="s">
        <v>6</v>
      </c>
      <c r="I171" s="13" t="s">
        <v>108</v>
      </c>
      <c r="J171" s="13" t="s">
        <v>177</v>
      </c>
      <c r="K171" s="13" t="s">
        <v>123</v>
      </c>
      <c r="L171" s="14">
        <v>65</v>
      </c>
      <c r="M171" s="14" t="s">
        <v>15</v>
      </c>
      <c r="N171" s="31"/>
      <c r="O171" s="14" t="s">
        <v>2</v>
      </c>
      <c r="P171" s="14" t="s">
        <v>35</v>
      </c>
      <c r="Q171" s="31">
        <v>8000</v>
      </c>
      <c r="R171" s="31">
        <v>2000</v>
      </c>
      <c r="S171" s="45">
        <v>9</v>
      </c>
      <c r="T171" s="64">
        <f t="shared" si="18"/>
        <v>585</v>
      </c>
      <c r="U171" s="64">
        <f t="shared" si="19"/>
        <v>10.482605626112759</v>
      </c>
      <c r="V171" s="48">
        <f t="shared" si="20"/>
        <v>5.018068944725842</v>
      </c>
      <c r="W171" s="52">
        <v>557.56321608064911</v>
      </c>
      <c r="X171" s="71" t="str">
        <f t="shared" si="26"/>
        <v>Q4 2021</v>
      </c>
      <c r="Y171" s="21">
        <f t="shared" si="21"/>
        <v>3840</v>
      </c>
      <c r="Z171" s="21">
        <f t="shared" si="22"/>
        <v>2160</v>
      </c>
      <c r="AA171" s="57">
        <f t="shared" si="23"/>
        <v>1164733.9584569733</v>
      </c>
      <c r="AB171" s="59">
        <f t="shared" si="24"/>
        <v>1.7777777777777777</v>
      </c>
      <c r="AC171" s="61">
        <f t="shared" si="25"/>
        <v>1651</v>
      </c>
    </row>
    <row r="172" spans="4:29" hidden="1">
      <c r="D172" s="12">
        <v>166</v>
      </c>
      <c r="E172" s="36" t="s">
        <v>29</v>
      </c>
      <c r="F172" s="16" t="s">
        <v>8</v>
      </c>
      <c r="G172" s="14" t="s">
        <v>51</v>
      </c>
      <c r="H172" s="13" t="s">
        <v>6</v>
      </c>
      <c r="I172" s="13" t="s">
        <v>108</v>
      </c>
      <c r="J172" s="13" t="s">
        <v>175</v>
      </c>
      <c r="K172" s="13" t="s">
        <v>123</v>
      </c>
      <c r="L172" s="14">
        <v>65</v>
      </c>
      <c r="M172" s="14" t="s">
        <v>52</v>
      </c>
      <c r="N172" s="31">
        <v>1000000</v>
      </c>
      <c r="O172" s="14" t="s">
        <v>2</v>
      </c>
      <c r="P172" s="14" t="s">
        <v>35</v>
      </c>
      <c r="Q172" s="31">
        <v>12096</v>
      </c>
      <c r="R172" s="31">
        <v>1344</v>
      </c>
      <c r="S172" s="45">
        <v>0.5</v>
      </c>
      <c r="T172" s="64">
        <f t="shared" si="18"/>
        <v>32.5</v>
      </c>
      <c r="U172" s="64">
        <f t="shared" si="19"/>
        <v>0.58236697922848668</v>
      </c>
      <c r="V172" s="48">
        <f t="shared" si="20"/>
        <v>0.4556921802881424</v>
      </c>
      <c r="W172" s="52">
        <v>911.38436057628485</v>
      </c>
      <c r="X172" s="71" t="str">
        <f t="shared" si="26"/>
        <v>Q4 2021</v>
      </c>
      <c r="Y172" s="21">
        <f t="shared" si="21"/>
        <v>7680</v>
      </c>
      <c r="Z172" s="21">
        <f t="shared" si="22"/>
        <v>4320</v>
      </c>
      <c r="AA172" s="57">
        <f t="shared" si="23"/>
        <v>1164733.9584569733</v>
      </c>
      <c r="AB172" s="59">
        <f t="shared" si="24"/>
        <v>1.7777777777777777</v>
      </c>
      <c r="AC172" s="61">
        <f t="shared" si="25"/>
        <v>1651</v>
      </c>
    </row>
    <row r="173" spans="4:29" hidden="1">
      <c r="D173" s="12">
        <v>167</v>
      </c>
      <c r="E173" s="36" t="s">
        <v>29</v>
      </c>
      <c r="F173" s="16" t="s">
        <v>8</v>
      </c>
      <c r="G173" s="14" t="s">
        <v>51</v>
      </c>
      <c r="H173" s="13" t="s">
        <v>6</v>
      </c>
      <c r="I173" s="13" t="s">
        <v>108</v>
      </c>
      <c r="J173" s="13" t="s">
        <v>175</v>
      </c>
      <c r="K173" s="13" t="s">
        <v>123</v>
      </c>
      <c r="L173" s="14">
        <v>75</v>
      </c>
      <c r="M173" s="14" t="s">
        <v>52</v>
      </c>
      <c r="N173" s="31">
        <v>1000000</v>
      </c>
      <c r="O173" s="14" t="s">
        <v>2</v>
      </c>
      <c r="P173" s="14" t="s">
        <v>35</v>
      </c>
      <c r="Q173" s="31">
        <v>17279.640575999994</v>
      </c>
      <c r="R173" s="31">
        <v>1919.9600639999994</v>
      </c>
      <c r="S173" s="45">
        <v>0.4</v>
      </c>
      <c r="T173" s="64">
        <f t="shared" si="18"/>
        <v>30</v>
      </c>
      <c r="U173" s="64">
        <f t="shared" si="19"/>
        <v>0.62027252225519292</v>
      </c>
      <c r="V173" s="48">
        <f t="shared" si="20"/>
        <v>0.45789048238714941</v>
      </c>
      <c r="W173" s="52">
        <v>1144.7262059678735</v>
      </c>
      <c r="X173" s="71" t="str">
        <f t="shared" si="26"/>
        <v>Q4 2021</v>
      </c>
      <c r="Y173" s="21">
        <f t="shared" si="21"/>
        <v>7680</v>
      </c>
      <c r="Z173" s="21">
        <f t="shared" si="22"/>
        <v>4320</v>
      </c>
      <c r="AA173" s="57">
        <f t="shared" si="23"/>
        <v>1550681.3056379822</v>
      </c>
      <c r="AB173" s="59">
        <f t="shared" si="24"/>
        <v>1.7777777777777777</v>
      </c>
      <c r="AC173" s="61">
        <f t="shared" si="25"/>
        <v>1905</v>
      </c>
    </row>
    <row r="174" spans="4:29" hidden="1">
      <c r="D174" s="12">
        <v>168</v>
      </c>
      <c r="E174" s="36" t="s">
        <v>29</v>
      </c>
      <c r="F174" s="16" t="s">
        <v>8</v>
      </c>
      <c r="G174" s="14" t="s">
        <v>51</v>
      </c>
      <c r="H174" s="13" t="s">
        <v>6</v>
      </c>
      <c r="I174" s="13" t="s">
        <v>108</v>
      </c>
      <c r="J174" s="13" t="s">
        <v>175</v>
      </c>
      <c r="K174" s="13" t="s">
        <v>123</v>
      </c>
      <c r="L174" s="14">
        <v>85</v>
      </c>
      <c r="M174" s="14" t="s">
        <v>52</v>
      </c>
      <c r="N174" s="31">
        <v>1000000</v>
      </c>
      <c r="O174" s="14" t="s">
        <v>2</v>
      </c>
      <c r="P174" s="14" t="s">
        <v>35</v>
      </c>
      <c r="Q174" s="31">
        <v>21060</v>
      </c>
      <c r="R174" s="31">
        <v>2340</v>
      </c>
      <c r="S174" s="45">
        <v>0.1</v>
      </c>
      <c r="T174" s="64">
        <f t="shared" si="18"/>
        <v>8.5</v>
      </c>
      <c r="U174" s="64">
        <f t="shared" si="19"/>
        <v>0.19917639881305638</v>
      </c>
      <c r="V174" s="48">
        <f t="shared" si="20"/>
        <v>0.15755720690704414</v>
      </c>
      <c r="W174" s="52">
        <v>1575.5720690704413</v>
      </c>
      <c r="X174" s="71" t="str">
        <f t="shared" si="26"/>
        <v>Q4 2021</v>
      </c>
      <c r="Y174" s="21">
        <f t="shared" si="21"/>
        <v>7680</v>
      </c>
      <c r="Z174" s="21">
        <f t="shared" si="22"/>
        <v>4320</v>
      </c>
      <c r="AA174" s="57">
        <f t="shared" si="23"/>
        <v>1991763.9881305636</v>
      </c>
      <c r="AB174" s="59">
        <f t="shared" si="24"/>
        <v>1.7777777777777777</v>
      </c>
      <c r="AC174" s="61">
        <f t="shared" si="25"/>
        <v>2159</v>
      </c>
    </row>
    <row r="175" spans="4:29" hidden="1">
      <c r="D175" s="12">
        <v>169</v>
      </c>
      <c r="E175" s="36" t="s">
        <v>29</v>
      </c>
      <c r="F175" s="16" t="s">
        <v>8</v>
      </c>
      <c r="G175" s="14" t="s">
        <v>51</v>
      </c>
      <c r="H175" s="13" t="s">
        <v>6</v>
      </c>
      <c r="I175" s="13" t="s">
        <v>58</v>
      </c>
      <c r="J175" s="13" t="s">
        <v>59</v>
      </c>
      <c r="K175" s="13" t="s">
        <v>123</v>
      </c>
      <c r="L175" s="14">
        <v>75</v>
      </c>
      <c r="M175" s="14" t="s">
        <v>15</v>
      </c>
      <c r="N175" s="31">
        <v>1000000</v>
      </c>
      <c r="O175" s="14" t="s">
        <v>1</v>
      </c>
      <c r="P175" s="14" t="s">
        <v>35</v>
      </c>
      <c r="Q175" s="31">
        <v>4000</v>
      </c>
      <c r="R175" s="31">
        <v>252</v>
      </c>
      <c r="S175" s="45">
        <v>0.21</v>
      </c>
      <c r="T175" s="64">
        <f t="shared" si="18"/>
        <v>15.75</v>
      </c>
      <c r="U175" s="64">
        <f t="shared" si="19"/>
        <v>0.32564307418397626</v>
      </c>
      <c r="V175" s="48">
        <f t="shared" si="20"/>
        <v>0.158542196577172</v>
      </c>
      <c r="W175" s="52">
        <v>754.9628408436763</v>
      </c>
      <c r="X175" s="71" t="str">
        <f t="shared" si="26"/>
        <v>Q4 2021</v>
      </c>
      <c r="Y175" s="21">
        <f t="shared" si="21"/>
        <v>3840</v>
      </c>
      <c r="Z175" s="21">
        <f t="shared" si="22"/>
        <v>2160</v>
      </c>
      <c r="AA175" s="57">
        <f t="shared" si="23"/>
        <v>1550681.3056379822</v>
      </c>
      <c r="AB175" s="59">
        <f t="shared" si="24"/>
        <v>1.7777777777777777</v>
      </c>
      <c r="AC175" s="61">
        <f t="shared" si="25"/>
        <v>1905</v>
      </c>
    </row>
    <row r="176" spans="4:29" hidden="1">
      <c r="D176" s="12">
        <v>170</v>
      </c>
      <c r="E176" s="36" t="s">
        <v>29</v>
      </c>
      <c r="F176" s="16" t="s">
        <v>8</v>
      </c>
      <c r="G176" s="14" t="s">
        <v>51</v>
      </c>
      <c r="H176" s="13" t="s">
        <v>6</v>
      </c>
      <c r="I176" s="13" t="s">
        <v>58</v>
      </c>
      <c r="J176" s="13"/>
      <c r="K176" s="13" t="s">
        <v>123</v>
      </c>
      <c r="L176" s="14">
        <v>86</v>
      </c>
      <c r="M176" s="14" t="s">
        <v>15</v>
      </c>
      <c r="N176" s="31">
        <v>1000000</v>
      </c>
      <c r="O176" s="14" t="s">
        <v>1</v>
      </c>
      <c r="P176" s="14" t="s">
        <v>35</v>
      </c>
      <c r="Q176" s="31">
        <v>8000</v>
      </c>
      <c r="R176" s="31">
        <v>576</v>
      </c>
      <c r="S176" s="45">
        <v>5.2999999999999999E-2</v>
      </c>
      <c r="T176" s="64">
        <f t="shared" si="18"/>
        <v>4.5579999999999998</v>
      </c>
      <c r="U176" s="64">
        <f t="shared" si="19"/>
        <v>0.10806194909056381</v>
      </c>
      <c r="V176" s="48">
        <f t="shared" si="20"/>
        <v>5.5072918771282044E-2</v>
      </c>
      <c r="W176" s="52">
        <v>1039.1116749298499</v>
      </c>
      <c r="X176" s="71" t="str">
        <f t="shared" si="26"/>
        <v>Q4 2021</v>
      </c>
      <c r="Y176" s="21">
        <f t="shared" si="21"/>
        <v>3840</v>
      </c>
      <c r="Z176" s="21">
        <f t="shared" si="22"/>
        <v>2160</v>
      </c>
      <c r="AA176" s="57">
        <f t="shared" si="23"/>
        <v>2038904.6998219588</v>
      </c>
      <c r="AB176" s="59">
        <f t="shared" si="24"/>
        <v>1.7777777777777777</v>
      </c>
      <c r="AC176" s="61">
        <f t="shared" si="25"/>
        <v>2184.4</v>
      </c>
    </row>
    <row r="177" spans="4:29" hidden="1">
      <c r="D177" s="12">
        <v>171</v>
      </c>
      <c r="E177" s="36" t="s">
        <v>29</v>
      </c>
      <c r="F177" s="16" t="s">
        <v>8</v>
      </c>
      <c r="G177" s="14" t="s">
        <v>51</v>
      </c>
      <c r="H177" s="13" t="s">
        <v>6</v>
      </c>
      <c r="I177" s="13" t="s">
        <v>36</v>
      </c>
      <c r="J177" s="13" t="s">
        <v>37</v>
      </c>
      <c r="K177" s="13" t="s">
        <v>137</v>
      </c>
      <c r="L177" s="14">
        <v>65</v>
      </c>
      <c r="M177" s="14" t="s">
        <v>15</v>
      </c>
      <c r="N177" s="31">
        <v>1000000</v>
      </c>
      <c r="O177" s="14" t="s">
        <v>1</v>
      </c>
      <c r="P177" s="14" t="s">
        <v>35</v>
      </c>
      <c r="Q177" s="31">
        <v>2560</v>
      </c>
      <c r="R177" s="31">
        <v>160</v>
      </c>
      <c r="S177" s="45">
        <v>62.685000000000002</v>
      </c>
      <c r="T177" s="64">
        <f t="shared" si="18"/>
        <v>4074.5250000000001</v>
      </c>
      <c r="U177" s="64">
        <f t="shared" si="19"/>
        <v>73.011348185875377</v>
      </c>
      <c r="V177" s="48">
        <f t="shared" si="20"/>
        <v>34.950850200015495</v>
      </c>
      <c r="W177" s="52">
        <v>557.56321608064911</v>
      </c>
      <c r="X177" s="71" t="str">
        <f t="shared" si="26"/>
        <v>Q4 2021</v>
      </c>
      <c r="Y177" s="21">
        <f t="shared" si="21"/>
        <v>3840</v>
      </c>
      <c r="Z177" s="21">
        <f t="shared" si="22"/>
        <v>2160</v>
      </c>
      <c r="AA177" s="57">
        <f t="shared" si="23"/>
        <v>1164733.9584569733</v>
      </c>
      <c r="AB177" s="59">
        <f t="shared" si="24"/>
        <v>1.7777777777777777</v>
      </c>
      <c r="AC177" s="61">
        <f t="shared" si="25"/>
        <v>1651</v>
      </c>
    </row>
    <row r="178" spans="4:29" hidden="1">
      <c r="D178" s="12">
        <v>172</v>
      </c>
      <c r="E178" s="36" t="s">
        <v>29</v>
      </c>
      <c r="F178" s="16" t="s">
        <v>8</v>
      </c>
      <c r="G178" s="14" t="s">
        <v>51</v>
      </c>
      <c r="H178" s="13" t="s">
        <v>6</v>
      </c>
      <c r="I178" s="13" t="s">
        <v>36</v>
      </c>
      <c r="J178" s="13" t="s">
        <v>38</v>
      </c>
      <c r="K178" s="13" t="s">
        <v>137</v>
      </c>
      <c r="L178" s="14">
        <v>75</v>
      </c>
      <c r="M178" s="14" t="s">
        <v>15</v>
      </c>
      <c r="N178" s="31">
        <v>1000000</v>
      </c>
      <c r="O178" s="14" t="s">
        <v>1</v>
      </c>
      <c r="P178" s="14" t="s">
        <v>35</v>
      </c>
      <c r="Q178" s="31">
        <v>3840</v>
      </c>
      <c r="R178" s="31">
        <v>240</v>
      </c>
      <c r="S178" s="45">
        <v>11.025</v>
      </c>
      <c r="T178" s="64">
        <f t="shared" si="18"/>
        <v>826.875</v>
      </c>
      <c r="U178" s="64">
        <f t="shared" si="19"/>
        <v>17.096261394658754</v>
      </c>
      <c r="V178" s="48">
        <f t="shared" si="20"/>
        <v>8.3234653203015316</v>
      </c>
      <c r="W178" s="52">
        <v>754.9628408436763</v>
      </c>
      <c r="X178" s="71" t="str">
        <f t="shared" si="26"/>
        <v>Q4 2021</v>
      </c>
      <c r="Y178" s="21">
        <f t="shared" si="21"/>
        <v>3840</v>
      </c>
      <c r="Z178" s="21">
        <f t="shared" si="22"/>
        <v>2160</v>
      </c>
      <c r="AA178" s="57">
        <f t="shared" si="23"/>
        <v>1550681.3056379822</v>
      </c>
      <c r="AB178" s="59">
        <f t="shared" si="24"/>
        <v>1.7777777777777777</v>
      </c>
      <c r="AC178" s="61">
        <f t="shared" si="25"/>
        <v>1905</v>
      </c>
    </row>
    <row r="179" spans="4:29" hidden="1">
      <c r="D179" s="12">
        <v>173</v>
      </c>
      <c r="E179" s="36" t="s">
        <v>29</v>
      </c>
      <c r="F179" s="16" t="s">
        <v>8</v>
      </c>
      <c r="G179" s="14" t="s">
        <v>51</v>
      </c>
      <c r="H179" s="13" t="s">
        <v>6</v>
      </c>
      <c r="I179" s="13" t="s">
        <v>36</v>
      </c>
      <c r="J179" s="13" t="s">
        <v>89</v>
      </c>
      <c r="K179" s="13" t="s">
        <v>137</v>
      </c>
      <c r="L179" s="14">
        <v>75</v>
      </c>
      <c r="M179" s="14" t="s">
        <v>52</v>
      </c>
      <c r="N179" s="31">
        <v>1000000</v>
      </c>
      <c r="O179" s="14" t="s">
        <v>2</v>
      </c>
      <c r="P179" s="14" t="s">
        <v>35</v>
      </c>
      <c r="Q179" s="31">
        <v>40000</v>
      </c>
      <c r="R179" s="31">
        <v>1000</v>
      </c>
      <c r="S179" s="45">
        <v>0.105</v>
      </c>
      <c r="T179" s="64">
        <f t="shared" si="18"/>
        <v>7.875</v>
      </c>
      <c r="U179" s="64">
        <f t="shared" si="19"/>
        <v>0.16282153709198813</v>
      </c>
      <c r="V179" s="48">
        <f t="shared" si="20"/>
        <v>0.12019625162662671</v>
      </c>
      <c r="W179" s="52">
        <v>1144.7262059678735</v>
      </c>
      <c r="X179" s="71" t="str">
        <f t="shared" si="26"/>
        <v>Q4 2021</v>
      </c>
      <c r="Y179" s="21">
        <f t="shared" si="21"/>
        <v>7680</v>
      </c>
      <c r="Z179" s="21">
        <f t="shared" si="22"/>
        <v>4320</v>
      </c>
      <c r="AA179" s="57">
        <f t="shared" si="23"/>
        <v>1550681.3056379822</v>
      </c>
      <c r="AB179" s="59">
        <f t="shared" si="24"/>
        <v>1.7777777777777777</v>
      </c>
      <c r="AC179" s="61">
        <f t="shared" si="25"/>
        <v>1905</v>
      </c>
    </row>
    <row r="180" spans="4:29" hidden="1">
      <c r="D180" s="12">
        <v>174</v>
      </c>
      <c r="E180" s="36" t="s">
        <v>29</v>
      </c>
      <c r="F180" s="16" t="s">
        <v>8</v>
      </c>
      <c r="G180" s="14" t="s">
        <v>51</v>
      </c>
      <c r="H180" s="13" t="s">
        <v>6</v>
      </c>
      <c r="I180" s="13" t="s">
        <v>36</v>
      </c>
      <c r="J180" s="13" t="s">
        <v>100</v>
      </c>
      <c r="K180" s="13" t="s">
        <v>137</v>
      </c>
      <c r="L180" s="14">
        <v>85</v>
      </c>
      <c r="M180" s="14" t="s">
        <v>52</v>
      </c>
      <c r="N180" s="31">
        <v>1000000</v>
      </c>
      <c r="O180" s="14" t="s">
        <v>2</v>
      </c>
      <c r="P180" s="14" t="s">
        <v>35</v>
      </c>
      <c r="Q180" s="31">
        <v>96000</v>
      </c>
      <c r="R180" s="31">
        <v>1920</v>
      </c>
      <c r="S180" s="45">
        <v>3.36</v>
      </c>
      <c r="T180" s="64">
        <f t="shared" si="18"/>
        <v>285.59999999999997</v>
      </c>
      <c r="U180" s="64">
        <f t="shared" si="19"/>
        <v>6.6923270001186932</v>
      </c>
      <c r="V180" s="48">
        <f t="shared" si="20"/>
        <v>5.2939221520766822</v>
      </c>
      <c r="W180" s="52">
        <v>1575.5720690704413</v>
      </c>
      <c r="X180" s="71" t="str">
        <f t="shared" si="26"/>
        <v>Q4 2021</v>
      </c>
      <c r="Y180" s="21">
        <f t="shared" si="21"/>
        <v>7680</v>
      </c>
      <c r="Z180" s="21">
        <f t="shared" si="22"/>
        <v>4320</v>
      </c>
      <c r="AA180" s="57">
        <f t="shared" si="23"/>
        <v>1991763.9881305636</v>
      </c>
      <c r="AB180" s="59">
        <f t="shared" si="24"/>
        <v>1.7777777777777777</v>
      </c>
      <c r="AC180" s="61">
        <f t="shared" si="25"/>
        <v>2159</v>
      </c>
    </row>
    <row r="181" spans="4:29" hidden="1">
      <c r="D181" s="12">
        <v>175</v>
      </c>
      <c r="E181" s="36" t="s">
        <v>29</v>
      </c>
      <c r="F181" s="16" t="s">
        <v>8</v>
      </c>
      <c r="G181" s="14" t="s">
        <v>51</v>
      </c>
      <c r="H181" s="13" t="s">
        <v>6</v>
      </c>
      <c r="I181" s="13" t="s">
        <v>36</v>
      </c>
      <c r="J181" s="13" t="s">
        <v>50</v>
      </c>
      <c r="K181" s="13" t="s">
        <v>123</v>
      </c>
      <c r="L181" s="14">
        <v>55</v>
      </c>
      <c r="M181" s="14" t="s">
        <v>15</v>
      </c>
      <c r="N181" s="31">
        <v>1000000</v>
      </c>
      <c r="O181" s="14" t="s">
        <v>1</v>
      </c>
      <c r="P181" s="14" t="s">
        <v>35</v>
      </c>
      <c r="Q181" s="31">
        <v>2048</v>
      </c>
      <c r="R181" s="31">
        <v>128</v>
      </c>
      <c r="S181" s="45">
        <v>17.114999999999998</v>
      </c>
      <c r="T181" s="64">
        <f t="shared" si="18"/>
        <v>941.32499999999993</v>
      </c>
      <c r="U181" s="64">
        <f t="shared" si="19"/>
        <v>14.272574115845694</v>
      </c>
      <c r="V181" s="48">
        <f t="shared" si="20"/>
        <v>7.312898168077492</v>
      </c>
      <c r="W181" s="52">
        <v>427.28005656310211</v>
      </c>
      <c r="X181" s="71" t="str">
        <f t="shared" si="26"/>
        <v>Q4 2021</v>
      </c>
      <c r="Y181" s="21">
        <f t="shared" si="21"/>
        <v>3840</v>
      </c>
      <c r="Z181" s="21">
        <f t="shared" si="22"/>
        <v>2160</v>
      </c>
      <c r="AA181" s="57">
        <f t="shared" si="23"/>
        <v>833921.94658753707</v>
      </c>
      <c r="AB181" s="59">
        <f t="shared" si="24"/>
        <v>1.7777777777777777</v>
      </c>
      <c r="AC181" s="61">
        <f t="shared" si="25"/>
        <v>1397</v>
      </c>
    </row>
    <row r="182" spans="4:29" hidden="1">
      <c r="D182" s="12">
        <v>176</v>
      </c>
      <c r="E182" s="36" t="s">
        <v>29</v>
      </c>
      <c r="F182" s="16" t="s">
        <v>8</v>
      </c>
      <c r="G182" s="14" t="s">
        <v>51</v>
      </c>
      <c r="H182" s="13" t="s">
        <v>6</v>
      </c>
      <c r="I182" s="13" t="s">
        <v>36</v>
      </c>
      <c r="J182" s="13"/>
      <c r="K182" s="13" t="s">
        <v>123</v>
      </c>
      <c r="L182" s="14">
        <v>98</v>
      </c>
      <c r="M182" s="14" t="s">
        <v>15</v>
      </c>
      <c r="N182" s="31">
        <v>1000000</v>
      </c>
      <c r="O182" s="14" t="s">
        <v>1</v>
      </c>
      <c r="P182" s="14" t="s">
        <v>35</v>
      </c>
      <c r="Q182" s="31">
        <v>5120</v>
      </c>
      <c r="R182" s="31">
        <v>320</v>
      </c>
      <c r="S182" s="45">
        <v>1.155</v>
      </c>
      <c r="T182" s="64">
        <f t="shared" si="18"/>
        <v>113.19</v>
      </c>
      <c r="U182" s="64">
        <f t="shared" si="19"/>
        <v>3.0579766159192872</v>
      </c>
      <c r="V182" s="48">
        <f t="shared" si="20"/>
        <v>1.800260976815965</v>
      </c>
      <c r="W182" s="52">
        <v>1558.6675123947748</v>
      </c>
      <c r="X182" s="71" t="str">
        <f t="shared" si="26"/>
        <v>Q4 2021</v>
      </c>
      <c r="Y182" s="21">
        <f t="shared" si="21"/>
        <v>3840</v>
      </c>
      <c r="Z182" s="21">
        <f t="shared" si="22"/>
        <v>2160</v>
      </c>
      <c r="AA182" s="57">
        <f t="shared" si="23"/>
        <v>2647598.8016617205</v>
      </c>
      <c r="AB182" s="59">
        <f t="shared" si="24"/>
        <v>1.7777777777777777</v>
      </c>
      <c r="AC182" s="61">
        <f t="shared" si="25"/>
        <v>2489.1999999999998</v>
      </c>
    </row>
    <row r="183" spans="4:29" hidden="1">
      <c r="D183" s="12">
        <v>177</v>
      </c>
      <c r="E183" s="36" t="s">
        <v>29</v>
      </c>
      <c r="F183" s="16" t="s">
        <v>8</v>
      </c>
      <c r="G183" s="14" t="s">
        <v>51</v>
      </c>
      <c r="H183" s="13" t="s">
        <v>6</v>
      </c>
      <c r="I183" s="13" t="s">
        <v>36</v>
      </c>
      <c r="J183" s="13"/>
      <c r="K183" s="13" t="s">
        <v>123</v>
      </c>
      <c r="L183" s="14">
        <v>98</v>
      </c>
      <c r="M183" s="14" t="s">
        <v>52</v>
      </c>
      <c r="N183" s="31">
        <v>1000000</v>
      </c>
      <c r="O183" s="14" t="s">
        <v>2</v>
      </c>
      <c r="P183" s="14" t="s">
        <v>35</v>
      </c>
      <c r="Q183" s="31">
        <v>96000</v>
      </c>
      <c r="R183" s="31">
        <v>1920</v>
      </c>
      <c r="S183" s="45">
        <v>0.63</v>
      </c>
      <c r="T183" s="64">
        <f t="shared" si="18"/>
        <v>61.74</v>
      </c>
      <c r="U183" s="64">
        <f t="shared" si="19"/>
        <v>1.6679872450468838</v>
      </c>
      <c r="V183" s="48">
        <f t="shared" si="20"/>
        <v>1.4889156052715669</v>
      </c>
      <c r="W183" s="52">
        <v>2363.3581036056617</v>
      </c>
      <c r="X183" s="71" t="str">
        <f t="shared" si="26"/>
        <v>Q4 2021</v>
      </c>
      <c r="Y183" s="21">
        <f t="shared" si="21"/>
        <v>7680</v>
      </c>
      <c r="Z183" s="21">
        <f t="shared" si="22"/>
        <v>4320</v>
      </c>
      <c r="AA183" s="57">
        <f t="shared" si="23"/>
        <v>2647598.8016617205</v>
      </c>
      <c r="AB183" s="59">
        <f t="shared" si="24"/>
        <v>1.7777777777777777</v>
      </c>
      <c r="AC183" s="61">
        <f t="shared" si="25"/>
        <v>2489.1999999999998</v>
      </c>
    </row>
    <row r="184" spans="4:29" hidden="1">
      <c r="D184" s="12">
        <v>178</v>
      </c>
      <c r="E184" s="36" t="s">
        <v>29</v>
      </c>
      <c r="F184" s="16" t="s">
        <v>9</v>
      </c>
      <c r="G184" s="14" t="s">
        <v>30</v>
      </c>
      <c r="H184" s="13" t="s">
        <v>5</v>
      </c>
      <c r="I184" s="13" t="s">
        <v>54</v>
      </c>
      <c r="J184" s="13" t="s">
        <v>55</v>
      </c>
      <c r="K184" s="13" t="s">
        <v>43</v>
      </c>
      <c r="L184" s="14">
        <v>31.5</v>
      </c>
      <c r="M184" s="14" t="s">
        <v>15</v>
      </c>
      <c r="N184" s="31">
        <v>1000000</v>
      </c>
      <c r="O184" s="14" t="s">
        <v>1</v>
      </c>
      <c r="P184" s="14" t="s">
        <v>35</v>
      </c>
      <c r="Q184" s="31">
        <v>2304</v>
      </c>
      <c r="R184" s="31">
        <v>1152</v>
      </c>
      <c r="S184" s="45">
        <v>30</v>
      </c>
      <c r="T184" s="64">
        <f t="shared" si="18"/>
        <v>945</v>
      </c>
      <c r="U184" s="64">
        <f t="shared" si="19"/>
        <v>8.2062054694362008</v>
      </c>
      <c r="V184" s="48">
        <f t="shared" si="20"/>
        <v>9.6947323993196353</v>
      </c>
      <c r="W184" s="52">
        <v>323.15774664398782</v>
      </c>
      <c r="X184" s="71" t="str">
        <f t="shared" si="26"/>
        <v>Q1 2022</v>
      </c>
      <c r="Y184" s="21">
        <f t="shared" si="21"/>
        <v>3840</v>
      </c>
      <c r="Z184" s="21">
        <f t="shared" si="22"/>
        <v>2160</v>
      </c>
      <c r="AA184" s="57">
        <f t="shared" si="23"/>
        <v>273540.18231454003</v>
      </c>
      <c r="AB184" s="59">
        <f t="shared" si="24"/>
        <v>1.7777777777777777</v>
      </c>
      <c r="AC184" s="61">
        <f t="shared" si="25"/>
        <v>800.09999999999991</v>
      </c>
    </row>
    <row r="185" spans="4:29" hidden="1">
      <c r="D185" s="12">
        <v>179</v>
      </c>
      <c r="E185" s="36" t="s">
        <v>29</v>
      </c>
      <c r="F185" s="16" t="s">
        <v>9</v>
      </c>
      <c r="G185" s="14" t="s">
        <v>30</v>
      </c>
      <c r="H185" s="13" t="s">
        <v>5</v>
      </c>
      <c r="I185" s="13" t="s">
        <v>96</v>
      </c>
      <c r="J185" s="13" t="s">
        <v>61</v>
      </c>
      <c r="K185" s="13" t="s">
        <v>33</v>
      </c>
      <c r="L185" s="14">
        <v>27</v>
      </c>
      <c r="M185" s="14" t="s">
        <v>15</v>
      </c>
      <c r="N185" s="31">
        <v>80000000</v>
      </c>
      <c r="O185" s="14" t="s">
        <v>1</v>
      </c>
      <c r="P185" s="14" t="s">
        <v>35</v>
      </c>
      <c r="Q185" s="31">
        <v>2304</v>
      </c>
      <c r="R185" s="31">
        <v>576</v>
      </c>
      <c r="S185" s="45">
        <v>50</v>
      </c>
      <c r="T185" s="64">
        <f t="shared" si="18"/>
        <v>1350</v>
      </c>
      <c r="U185" s="64">
        <f t="shared" si="19"/>
        <v>10.048414860534123</v>
      </c>
      <c r="V185" s="48">
        <f t="shared" si="20"/>
        <v>12.926309865759514</v>
      </c>
      <c r="W185" s="52">
        <v>258.52619731519025</v>
      </c>
      <c r="X185" s="71" t="str">
        <f t="shared" si="26"/>
        <v>Q1 2022</v>
      </c>
      <c r="Y185" s="21">
        <f t="shared" si="21"/>
        <v>3840</v>
      </c>
      <c r="Z185" s="21">
        <f t="shared" si="22"/>
        <v>2160</v>
      </c>
      <c r="AA185" s="57">
        <f t="shared" si="23"/>
        <v>200968.29721068247</v>
      </c>
      <c r="AB185" s="59">
        <f t="shared" si="24"/>
        <v>1.7777777777777777</v>
      </c>
      <c r="AC185" s="61">
        <f t="shared" si="25"/>
        <v>685.8</v>
      </c>
    </row>
    <row r="186" spans="4:29" hidden="1">
      <c r="D186" s="12">
        <v>180</v>
      </c>
      <c r="E186" s="36" t="s">
        <v>29</v>
      </c>
      <c r="F186" s="16" t="s">
        <v>9</v>
      </c>
      <c r="G186" s="14" t="s">
        <v>30</v>
      </c>
      <c r="H186" s="13" t="s">
        <v>5</v>
      </c>
      <c r="I186" s="13" t="s">
        <v>31</v>
      </c>
      <c r="J186" s="13" t="s">
        <v>32</v>
      </c>
      <c r="K186" s="13" t="s">
        <v>33</v>
      </c>
      <c r="L186" s="14">
        <v>31.5</v>
      </c>
      <c r="M186" s="14" t="s">
        <v>34</v>
      </c>
      <c r="N186" s="31">
        <v>1000000</v>
      </c>
      <c r="O186" s="14" t="s">
        <v>1</v>
      </c>
      <c r="P186" s="14" t="s">
        <v>35</v>
      </c>
      <c r="Q186" s="31">
        <v>576</v>
      </c>
      <c r="R186" s="31">
        <v>576</v>
      </c>
      <c r="S186" s="45">
        <v>20</v>
      </c>
      <c r="T186" s="64">
        <f t="shared" si="18"/>
        <v>630</v>
      </c>
      <c r="U186" s="64">
        <f t="shared" si="19"/>
        <v>5.4708036462908005</v>
      </c>
      <c r="V186" s="48">
        <f t="shared" si="20"/>
        <v>13.119533527696792</v>
      </c>
      <c r="W186" s="52">
        <v>655.97667638483961</v>
      </c>
      <c r="X186" s="71" t="str">
        <f t="shared" si="26"/>
        <v>Q1 2022</v>
      </c>
      <c r="Y186" s="21">
        <f t="shared" si="21"/>
        <v>6016</v>
      </c>
      <c r="Z186" s="21">
        <f t="shared" si="22"/>
        <v>3384</v>
      </c>
      <c r="AA186" s="57">
        <f t="shared" si="23"/>
        <v>273540.18231454003</v>
      </c>
      <c r="AB186" s="59">
        <f t="shared" si="24"/>
        <v>1.7777777777777777</v>
      </c>
      <c r="AC186" s="61">
        <f t="shared" si="25"/>
        <v>800.09999999999991</v>
      </c>
    </row>
    <row r="187" spans="4:29" hidden="1">
      <c r="D187" s="12">
        <v>181</v>
      </c>
      <c r="E187" s="36" t="s">
        <v>29</v>
      </c>
      <c r="F187" s="16" t="s">
        <v>9</v>
      </c>
      <c r="G187" s="14" t="s">
        <v>30</v>
      </c>
      <c r="H187" s="13" t="s">
        <v>5</v>
      </c>
      <c r="I187" s="13" t="s">
        <v>41</v>
      </c>
      <c r="J187" s="13" t="s">
        <v>42</v>
      </c>
      <c r="K187" s="13" t="s">
        <v>43</v>
      </c>
      <c r="L187" s="14">
        <v>31.5</v>
      </c>
      <c r="M187" s="14" t="s">
        <v>15</v>
      </c>
      <c r="N187" s="31">
        <v>1000000</v>
      </c>
      <c r="O187" s="14" t="s">
        <v>1</v>
      </c>
      <c r="P187" s="14" t="s">
        <v>35</v>
      </c>
      <c r="Q187" s="31">
        <v>5000</v>
      </c>
      <c r="R187" s="31">
        <v>1152</v>
      </c>
      <c r="S187" s="45">
        <v>40</v>
      </c>
      <c r="T187" s="64">
        <f t="shared" si="18"/>
        <v>1260</v>
      </c>
      <c r="U187" s="64">
        <f t="shared" si="19"/>
        <v>10.941607292581601</v>
      </c>
      <c r="V187" s="48">
        <f t="shared" si="20"/>
        <v>12.926309865759514</v>
      </c>
      <c r="W187" s="52">
        <v>323.15774664398782</v>
      </c>
      <c r="X187" s="71" t="str">
        <f t="shared" si="26"/>
        <v>Q1 2022</v>
      </c>
      <c r="Y187" s="21">
        <f t="shared" si="21"/>
        <v>3840</v>
      </c>
      <c r="Z187" s="21">
        <f t="shared" si="22"/>
        <v>2160</v>
      </c>
      <c r="AA187" s="57">
        <f t="shared" si="23"/>
        <v>273540.18231454003</v>
      </c>
      <c r="AB187" s="59">
        <f t="shared" si="24"/>
        <v>1.7777777777777777</v>
      </c>
      <c r="AC187" s="61">
        <f t="shared" si="25"/>
        <v>800.09999999999991</v>
      </c>
    </row>
    <row r="188" spans="4:29" hidden="1">
      <c r="D188" s="12">
        <v>182</v>
      </c>
      <c r="E188" s="36" t="s">
        <v>29</v>
      </c>
      <c r="F188" s="16" t="s">
        <v>9</v>
      </c>
      <c r="G188" s="14" t="s">
        <v>30</v>
      </c>
      <c r="H188" s="13" t="s">
        <v>5</v>
      </c>
      <c r="I188" s="13" t="s">
        <v>41</v>
      </c>
      <c r="J188" s="13" t="s">
        <v>44</v>
      </c>
      <c r="K188" s="13" t="s">
        <v>43</v>
      </c>
      <c r="L188" s="14">
        <v>31.5</v>
      </c>
      <c r="M188" s="14" t="s">
        <v>15</v>
      </c>
      <c r="N188" s="31">
        <v>1000000</v>
      </c>
      <c r="O188" s="14" t="s">
        <v>1</v>
      </c>
      <c r="P188" s="14" t="s">
        <v>35</v>
      </c>
      <c r="Q188" s="31">
        <v>4608</v>
      </c>
      <c r="R188" s="31">
        <v>576</v>
      </c>
      <c r="S188" s="45">
        <v>50</v>
      </c>
      <c r="T188" s="64">
        <f t="shared" si="18"/>
        <v>1575</v>
      </c>
      <c r="U188" s="64">
        <f t="shared" si="19"/>
        <v>13.677009115727001</v>
      </c>
      <c r="V188" s="48">
        <f t="shared" si="20"/>
        <v>16.15788733219939</v>
      </c>
      <c r="W188" s="52">
        <v>323.15774664398782</v>
      </c>
      <c r="X188" s="71" t="str">
        <f t="shared" si="26"/>
        <v>Q1 2022</v>
      </c>
      <c r="Y188" s="21">
        <f t="shared" si="21"/>
        <v>3840</v>
      </c>
      <c r="Z188" s="21">
        <f t="shared" si="22"/>
        <v>2160</v>
      </c>
      <c r="AA188" s="57">
        <f t="shared" si="23"/>
        <v>273540.18231454003</v>
      </c>
      <c r="AB188" s="59">
        <f t="shared" si="24"/>
        <v>1.7777777777777777</v>
      </c>
      <c r="AC188" s="61">
        <f t="shared" si="25"/>
        <v>800.09999999999991</v>
      </c>
    </row>
    <row r="189" spans="4:29" hidden="1">
      <c r="D189" s="12">
        <v>183</v>
      </c>
      <c r="E189" s="36" t="s">
        <v>29</v>
      </c>
      <c r="F189" s="16" t="s">
        <v>9</v>
      </c>
      <c r="G189" s="14" t="s">
        <v>30</v>
      </c>
      <c r="H189" s="13" t="s">
        <v>5</v>
      </c>
      <c r="I189" s="13" t="s">
        <v>105</v>
      </c>
      <c r="J189" s="13" t="s">
        <v>106</v>
      </c>
      <c r="K189" s="13" t="s">
        <v>33</v>
      </c>
      <c r="L189" s="14">
        <v>31.5</v>
      </c>
      <c r="M189" s="14" t="s">
        <v>15</v>
      </c>
      <c r="N189" s="31">
        <v>1000000</v>
      </c>
      <c r="O189" s="14" t="s">
        <v>1</v>
      </c>
      <c r="P189" s="14" t="s">
        <v>35</v>
      </c>
      <c r="Q189" s="31">
        <v>5000</v>
      </c>
      <c r="R189" s="31">
        <v>1152</v>
      </c>
      <c r="S189" s="45">
        <v>10</v>
      </c>
      <c r="T189" s="64">
        <f t="shared" si="18"/>
        <v>315</v>
      </c>
      <c r="U189" s="64">
        <f t="shared" si="19"/>
        <v>2.7354018231454003</v>
      </c>
      <c r="V189" s="48">
        <f t="shared" si="20"/>
        <v>3.2315774664398784</v>
      </c>
      <c r="W189" s="52">
        <v>323.15774664398782</v>
      </c>
      <c r="X189" s="71" t="str">
        <f t="shared" si="26"/>
        <v>Q1 2022</v>
      </c>
      <c r="Y189" s="21">
        <f t="shared" si="21"/>
        <v>3840</v>
      </c>
      <c r="Z189" s="21">
        <f t="shared" si="22"/>
        <v>2160</v>
      </c>
      <c r="AA189" s="57">
        <f t="shared" si="23"/>
        <v>273540.18231454003</v>
      </c>
      <c r="AB189" s="59">
        <f t="shared" si="24"/>
        <v>1.7777777777777777</v>
      </c>
      <c r="AC189" s="61">
        <f t="shared" si="25"/>
        <v>800.09999999999991</v>
      </c>
    </row>
    <row r="190" spans="4:29" hidden="1">
      <c r="D190" s="12">
        <v>184</v>
      </c>
      <c r="E190" s="36" t="s">
        <v>29</v>
      </c>
      <c r="F190" s="16" t="s">
        <v>9</v>
      </c>
      <c r="G190" s="14" t="s">
        <v>30</v>
      </c>
      <c r="H190" s="13" t="s">
        <v>5</v>
      </c>
      <c r="I190" s="13" t="s">
        <v>60</v>
      </c>
      <c r="J190" s="13" t="s">
        <v>107</v>
      </c>
      <c r="K190" s="13" t="s">
        <v>33</v>
      </c>
      <c r="L190" s="14">
        <v>27</v>
      </c>
      <c r="M190" s="14" t="s">
        <v>15</v>
      </c>
      <c r="N190" s="31">
        <v>80000000</v>
      </c>
      <c r="O190" s="14" t="s">
        <v>1</v>
      </c>
      <c r="P190" s="14" t="s">
        <v>35</v>
      </c>
      <c r="Q190" s="31">
        <v>2304</v>
      </c>
      <c r="R190" s="31">
        <v>576</v>
      </c>
      <c r="S190" s="45">
        <v>15</v>
      </c>
      <c r="T190" s="64">
        <f t="shared" si="18"/>
        <v>405</v>
      </c>
      <c r="U190" s="64">
        <f t="shared" si="19"/>
        <v>3.0145244581602371</v>
      </c>
      <c r="V190" s="48">
        <f t="shared" si="20"/>
        <v>3.8778929597278537</v>
      </c>
      <c r="W190" s="52">
        <v>258.52619731519025</v>
      </c>
      <c r="X190" s="71" t="str">
        <f t="shared" si="26"/>
        <v>Q1 2022</v>
      </c>
      <c r="Y190" s="21">
        <f t="shared" si="21"/>
        <v>3840</v>
      </c>
      <c r="Z190" s="21">
        <f t="shared" si="22"/>
        <v>2160</v>
      </c>
      <c r="AA190" s="57">
        <f t="shared" si="23"/>
        <v>200968.29721068247</v>
      </c>
      <c r="AB190" s="59">
        <f t="shared" si="24"/>
        <v>1.7777777777777777</v>
      </c>
      <c r="AC190" s="61">
        <f t="shared" si="25"/>
        <v>685.8</v>
      </c>
    </row>
    <row r="191" spans="4:29" hidden="1">
      <c r="D191" s="12">
        <v>185</v>
      </c>
      <c r="E191" s="36" t="s">
        <v>29</v>
      </c>
      <c r="F191" s="16" t="s">
        <v>9</v>
      </c>
      <c r="G191" s="14" t="s">
        <v>30</v>
      </c>
      <c r="H191" s="13" t="s">
        <v>5</v>
      </c>
      <c r="I191" s="13" t="s">
        <v>53</v>
      </c>
      <c r="J191" s="13" t="s">
        <v>97</v>
      </c>
      <c r="K191" s="13" t="s">
        <v>98</v>
      </c>
      <c r="L191" s="14">
        <v>49</v>
      </c>
      <c r="M191" s="14" t="s">
        <v>99</v>
      </c>
      <c r="N191" s="31">
        <v>1000000</v>
      </c>
      <c r="O191" s="14" t="s">
        <v>1</v>
      </c>
      <c r="P191" s="14" t="s">
        <v>35</v>
      </c>
      <c r="Q191" s="31">
        <v>5000</v>
      </c>
      <c r="R191" s="31">
        <v>1152</v>
      </c>
      <c r="S191" s="45">
        <v>15</v>
      </c>
      <c r="T191" s="64">
        <f t="shared" si="18"/>
        <v>735</v>
      </c>
      <c r="U191" s="64">
        <f t="shared" si="19"/>
        <v>6.055933005610858</v>
      </c>
      <c r="V191" s="48">
        <f t="shared" si="20"/>
        <v>6.1605427499999994</v>
      </c>
      <c r="W191" s="52">
        <v>410.70284999999996</v>
      </c>
      <c r="X191" s="71" t="str">
        <f t="shared" si="26"/>
        <v>Q1 2022</v>
      </c>
      <c r="Y191" s="21">
        <f t="shared" si="21"/>
        <v>5120</v>
      </c>
      <c r="Z191" s="21">
        <f t="shared" si="22"/>
        <v>1440</v>
      </c>
      <c r="AA191" s="57">
        <f t="shared" si="23"/>
        <v>403728.86704072385</v>
      </c>
      <c r="AB191" s="59">
        <f t="shared" si="24"/>
        <v>3.5555555555555554</v>
      </c>
      <c r="AC191" s="61">
        <f t="shared" si="25"/>
        <v>1244.5999999999999</v>
      </c>
    </row>
    <row r="192" spans="4:29" hidden="1">
      <c r="D192" s="12">
        <v>186</v>
      </c>
      <c r="E192" s="36" t="s">
        <v>29</v>
      </c>
      <c r="F192" s="16" t="s">
        <v>9</v>
      </c>
      <c r="G192" s="14" t="s">
        <v>30</v>
      </c>
      <c r="H192" s="13" t="s">
        <v>90</v>
      </c>
      <c r="I192" s="13" t="s">
        <v>54</v>
      </c>
      <c r="J192" s="13" t="s">
        <v>92</v>
      </c>
      <c r="K192" s="13" t="s">
        <v>43</v>
      </c>
      <c r="L192" s="14">
        <v>17.3</v>
      </c>
      <c r="M192" s="14" t="s">
        <v>15</v>
      </c>
      <c r="N192" s="31">
        <v>1000000</v>
      </c>
      <c r="O192" s="14" t="s">
        <v>2</v>
      </c>
      <c r="P192" s="14" t="s">
        <v>47</v>
      </c>
      <c r="Q192" s="31">
        <v>4000</v>
      </c>
      <c r="R192" s="31">
        <v>1152</v>
      </c>
      <c r="S192" s="45">
        <v>3</v>
      </c>
      <c r="T192" s="64">
        <f t="shared" si="18"/>
        <v>51.900000000000006</v>
      </c>
      <c r="U192" s="64">
        <f t="shared" si="19"/>
        <v>0.24752181758100888</v>
      </c>
      <c r="V192" s="48">
        <f t="shared" si="20"/>
        <v>0.75230002994854228</v>
      </c>
      <c r="W192" s="52">
        <v>250.76667664951407</v>
      </c>
      <c r="X192" s="71" t="str">
        <f t="shared" si="26"/>
        <v>Q1 2022</v>
      </c>
      <c r="Y192" s="21">
        <f t="shared" si="21"/>
        <v>3840</v>
      </c>
      <c r="Z192" s="21">
        <f t="shared" si="22"/>
        <v>2160</v>
      </c>
      <c r="AA192" s="57">
        <f t="shared" si="23"/>
        <v>82507.272527002962</v>
      </c>
      <c r="AB192" s="59">
        <f t="shared" si="24"/>
        <v>1.7777777777777777</v>
      </c>
      <c r="AC192" s="61">
        <f t="shared" si="25"/>
        <v>439.42</v>
      </c>
    </row>
    <row r="193" spans="4:29" hidden="1">
      <c r="D193" s="12">
        <v>187</v>
      </c>
      <c r="E193" s="36" t="s">
        <v>29</v>
      </c>
      <c r="F193" s="16" t="s">
        <v>9</v>
      </c>
      <c r="G193" s="14" t="s">
        <v>30</v>
      </c>
      <c r="H193" s="13" t="s">
        <v>90</v>
      </c>
      <c r="I193" s="13" t="s">
        <v>31</v>
      </c>
      <c r="J193" s="13" t="s">
        <v>216</v>
      </c>
      <c r="K193" s="13" t="s">
        <v>57</v>
      </c>
      <c r="L193" s="14">
        <v>14.2</v>
      </c>
      <c r="M193" s="14" t="s">
        <v>63</v>
      </c>
      <c r="N193" s="31">
        <v>1000000</v>
      </c>
      <c r="O193" s="14" t="s">
        <v>2</v>
      </c>
      <c r="P193" s="14" t="s">
        <v>47</v>
      </c>
      <c r="Q193" s="31">
        <v>10384</v>
      </c>
      <c r="R193" s="31">
        <v>2596</v>
      </c>
      <c r="S193" s="45">
        <v>1560</v>
      </c>
      <c r="T193" s="64">
        <f t="shared" si="18"/>
        <v>22152</v>
      </c>
      <c r="U193" s="64">
        <f t="shared" si="19"/>
        <v>92.701359745247032</v>
      </c>
      <c r="V193" s="48">
        <f t="shared" si="20"/>
        <v>352.82979171049863</v>
      </c>
      <c r="W193" s="52">
        <v>226.17294340416578</v>
      </c>
      <c r="X193" s="71" t="str">
        <f t="shared" si="26"/>
        <v>Q1 2022</v>
      </c>
      <c r="Y193" s="21">
        <f t="shared" si="21"/>
        <v>3024</v>
      </c>
      <c r="Z193" s="21">
        <f t="shared" si="22"/>
        <v>1964</v>
      </c>
      <c r="AA193" s="57">
        <f t="shared" si="23"/>
        <v>59423.948554645533</v>
      </c>
      <c r="AB193" s="59">
        <f t="shared" si="24"/>
        <v>1.539714867617108</v>
      </c>
      <c r="AC193" s="61">
        <f t="shared" si="25"/>
        <v>360.67999999999995</v>
      </c>
    </row>
    <row r="194" spans="4:29" hidden="1">
      <c r="D194" s="12">
        <v>188</v>
      </c>
      <c r="E194" s="36" t="s">
        <v>29</v>
      </c>
      <c r="F194" s="16" t="s">
        <v>9</v>
      </c>
      <c r="G194" s="14" t="s">
        <v>30</v>
      </c>
      <c r="H194" s="13" t="s">
        <v>90</v>
      </c>
      <c r="I194" s="13" t="s">
        <v>31</v>
      </c>
      <c r="J194" s="13" t="s">
        <v>62</v>
      </c>
      <c r="K194" s="13" t="s">
        <v>57</v>
      </c>
      <c r="L194" s="14">
        <v>16.2</v>
      </c>
      <c r="M194" s="14" t="s">
        <v>64</v>
      </c>
      <c r="N194" s="31">
        <v>1000000</v>
      </c>
      <c r="O194" s="14" t="s">
        <v>2</v>
      </c>
      <c r="P194" s="14" t="s">
        <v>47</v>
      </c>
      <c r="Q194" s="31">
        <v>10384</v>
      </c>
      <c r="R194" s="31">
        <v>2596</v>
      </c>
      <c r="S194" s="45">
        <v>1400</v>
      </c>
      <c r="T194" s="64">
        <f t="shared" si="18"/>
        <v>22680</v>
      </c>
      <c r="U194" s="64">
        <f t="shared" si="19"/>
        <v>108.06998676363396</v>
      </c>
      <c r="V194" s="48">
        <f t="shared" si="20"/>
        <v>368.18851251840942</v>
      </c>
      <c r="W194" s="52">
        <v>262.99179465600673</v>
      </c>
      <c r="X194" s="71" t="str">
        <f t="shared" si="26"/>
        <v>Q1 2022</v>
      </c>
      <c r="Y194" s="21">
        <f t="shared" si="21"/>
        <v>3456</v>
      </c>
      <c r="Z194" s="21">
        <f t="shared" si="22"/>
        <v>2234</v>
      </c>
      <c r="AA194" s="57">
        <f t="shared" si="23"/>
        <v>77192.847688309979</v>
      </c>
      <c r="AB194" s="59">
        <f t="shared" si="24"/>
        <v>1.5470008952551477</v>
      </c>
      <c r="AC194" s="61">
        <f t="shared" si="25"/>
        <v>411.47999999999996</v>
      </c>
    </row>
    <row r="195" spans="4:29" hidden="1">
      <c r="D195" s="12">
        <v>189</v>
      </c>
      <c r="E195" s="36" t="s">
        <v>29</v>
      </c>
      <c r="F195" s="16" t="s">
        <v>9</v>
      </c>
      <c r="G195" s="14" t="s">
        <v>30</v>
      </c>
      <c r="H195" s="13" t="s">
        <v>90</v>
      </c>
      <c r="I195" s="13" t="s">
        <v>109</v>
      </c>
      <c r="J195" s="13" t="s">
        <v>110</v>
      </c>
      <c r="K195" s="13" t="s">
        <v>43</v>
      </c>
      <c r="L195" s="14">
        <v>16.2</v>
      </c>
      <c r="M195" s="14" t="s">
        <v>64</v>
      </c>
      <c r="N195" s="31">
        <v>1000000</v>
      </c>
      <c r="O195" s="14" t="s">
        <v>2</v>
      </c>
      <c r="P195" s="14" t="s">
        <v>47</v>
      </c>
      <c r="Q195" s="31">
        <v>4000</v>
      </c>
      <c r="R195" s="31">
        <v>512</v>
      </c>
      <c r="S195" s="45">
        <v>1</v>
      </c>
      <c r="T195" s="64">
        <f t="shared" si="18"/>
        <v>16.2</v>
      </c>
      <c r="U195" s="64">
        <f t="shared" si="19"/>
        <v>7.7192847688309973E-2</v>
      </c>
      <c r="V195" s="48">
        <f t="shared" si="20"/>
        <v>0.20822331272082481</v>
      </c>
      <c r="W195" s="52">
        <v>208.22331272082482</v>
      </c>
      <c r="X195" s="71" t="str">
        <f t="shared" si="26"/>
        <v>Q1 2022</v>
      </c>
      <c r="Y195" s="21">
        <f t="shared" si="21"/>
        <v>3456</v>
      </c>
      <c r="Z195" s="21">
        <f t="shared" si="22"/>
        <v>2234</v>
      </c>
      <c r="AA195" s="57">
        <f t="shared" si="23"/>
        <v>77192.847688309979</v>
      </c>
      <c r="AB195" s="59">
        <f t="shared" si="24"/>
        <v>1.5470008952551477</v>
      </c>
      <c r="AC195" s="61">
        <f t="shared" si="25"/>
        <v>411.47999999999996</v>
      </c>
    </row>
    <row r="196" spans="4:29" hidden="1">
      <c r="D196" s="12">
        <v>190</v>
      </c>
      <c r="E196" s="36" t="s">
        <v>29</v>
      </c>
      <c r="F196" s="16" t="s">
        <v>9</v>
      </c>
      <c r="G196" s="14" t="s">
        <v>30</v>
      </c>
      <c r="H196" s="13" t="s">
        <v>90</v>
      </c>
      <c r="I196" s="13" t="s">
        <v>102</v>
      </c>
      <c r="J196" s="13" t="s">
        <v>103</v>
      </c>
      <c r="K196" s="13" t="s">
        <v>43</v>
      </c>
      <c r="L196" s="14">
        <v>16</v>
      </c>
      <c r="M196" s="14" t="s">
        <v>66</v>
      </c>
      <c r="N196" s="31">
        <v>1000000</v>
      </c>
      <c r="O196" s="14" t="s">
        <v>2</v>
      </c>
      <c r="P196" s="14" t="s">
        <v>47</v>
      </c>
      <c r="Q196" s="31">
        <v>4000</v>
      </c>
      <c r="R196" s="31">
        <v>1152</v>
      </c>
      <c r="S196" s="45">
        <v>5</v>
      </c>
      <c r="T196" s="64">
        <f t="shared" si="18"/>
        <v>80</v>
      </c>
      <c r="U196" s="64">
        <f t="shared" si="19"/>
        <v>0.37114822471910108</v>
      </c>
      <c r="V196" s="48">
        <f t="shared" si="20"/>
        <v>0.93700490724371188</v>
      </c>
      <c r="W196" s="52">
        <v>187.40098144874236</v>
      </c>
      <c r="X196" s="71" t="str">
        <f t="shared" si="26"/>
        <v>Q1 2022</v>
      </c>
      <c r="Y196" s="21">
        <f t="shared" si="21"/>
        <v>2560</v>
      </c>
      <c r="Z196" s="21">
        <f t="shared" si="22"/>
        <v>1600</v>
      </c>
      <c r="AA196" s="57">
        <f t="shared" si="23"/>
        <v>74229.644943820225</v>
      </c>
      <c r="AB196" s="59">
        <f t="shared" si="24"/>
        <v>1.6</v>
      </c>
      <c r="AC196" s="61">
        <f t="shared" si="25"/>
        <v>406.4</v>
      </c>
    </row>
    <row r="197" spans="4:29" hidden="1">
      <c r="D197" s="12">
        <v>191</v>
      </c>
      <c r="E197" s="36" t="s">
        <v>29</v>
      </c>
      <c r="F197" s="16" t="s">
        <v>9</v>
      </c>
      <c r="G197" s="14" t="s">
        <v>30</v>
      </c>
      <c r="H197" s="13" t="s">
        <v>90</v>
      </c>
      <c r="I197" s="13" t="s">
        <v>102</v>
      </c>
      <c r="J197" s="13" t="s">
        <v>104</v>
      </c>
      <c r="K197" s="13" t="s">
        <v>43</v>
      </c>
      <c r="L197" s="14">
        <v>17.3</v>
      </c>
      <c r="M197" s="14" t="s">
        <v>15</v>
      </c>
      <c r="N197" s="31">
        <v>1000000</v>
      </c>
      <c r="O197" s="14" t="s">
        <v>2</v>
      </c>
      <c r="P197" s="14" t="s">
        <v>47</v>
      </c>
      <c r="Q197" s="31">
        <v>4000</v>
      </c>
      <c r="R197" s="31">
        <v>1152</v>
      </c>
      <c r="S197" s="45">
        <v>5</v>
      </c>
      <c r="T197" s="64">
        <f t="shared" si="18"/>
        <v>86.5</v>
      </c>
      <c r="U197" s="64">
        <f t="shared" si="19"/>
        <v>0.41253636263501481</v>
      </c>
      <c r="V197" s="48">
        <f t="shared" si="20"/>
        <v>1.2538333832475703</v>
      </c>
      <c r="W197" s="52">
        <v>250.76667664951407</v>
      </c>
      <c r="X197" s="71" t="str">
        <f t="shared" si="26"/>
        <v>Q1 2022</v>
      </c>
      <c r="Y197" s="21">
        <f t="shared" si="21"/>
        <v>3840</v>
      </c>
      <c r="Z197" s="21">
        <f t="shared" si="22"/>
        <v>2160</v>
      </c>
      <c r="AA197" s="57">
        <f t="shared" si="23"/>
        <v>82507.272527002962</v>
      </c>
      <c r="AB197" s="59">
        <f t="shared" si="24"/>
        <v>1.7777777777777777</v>
      </c>
      <c r="AC197" s="61">
        <f t="shared" si="25"/>
        <v>439.42</v>
      </c>
    </row>
    <row r="198" spans="4:29" hidden="1">
      <c r="D198" s="12">
        <v>192</v>
      </c>
      <c r="E198" s="36" t="s">
        <v>29</v>
      </c>
      <c r="F198" s="16" t="s">
        <v>9</v>
      </c>
      <c r="G198" s="14" t="s">
        <v>30</v>
      </c>
      <c r="H198" s="13" t="s">
        <v>90</v>
      </c>
      <c r="I198" s="13" t="s">
        <v>45</v>
      </c>
      <c r="J198" s="13" t="s">
        <v>101</v>
      </c>
      <c r="K198" s="13" t="s">
        <v>43</v>
      </c>
      <c r="L198" s="14">
        <v>16</v>
      </c>
      <c r="M198" s="14" t="s">
        <v>66</v>
      </c>
      <c r="N198" s="31">
        <v>1000000</v>
      </c>
      <c r="O198" s="14" t="s">
        <v>2</v>
      </c>
      <c r="P198" s="14" t="s">
        <v>47</v>
      </c>
      <c r="Q198" s="31">
        <v>4000</v>
      </c>
      <c r="R198" s="31">
        <v>1152</v>
      </c>
      <c r="S198" s="45">
        <v>4.5</v>
      </c>
      <c r="T198" s="64">
        <f t="shared" si="18"/>
        <v>72</v>
      </c>
      <c r="U198" s="64">
        <f t="shared" si="19"/>
        <v>0.33403340224719102</v>
      </c>
      <c r="V198" s="48">
        <f t="shared" si="20"/>
        <v>0.84330441651934063</v>
      </c>
      <c r="W198" s="52">
        <v>187.40098144874236</v>
      </c>
      <c r="X198" s="71" t="str">
        <f t="shared" si="26"/>
        <v>Q1 2022</v>
      </c>
      <c r="Y198" s="21">
        <f t="shared" si="21"/>
        <v>2560</v>
      </c>
      <c r="Z198" s="21">
        <f t="shared" si="22"/>
        <v>1600</v>
      </c>
      <c r="AA198" s="57">
        <f t="shared" si="23"/>
        <v>74229.644943820225</v>
      </c>
      <c r="AB198" s="59">
        <f t="shared" si="24"/>
        <v>1.6</v>
      </c>
      <c r="AC198" s="61">
        <f t="shared" si="25"/>
        <v>406.4</v>
      </c>
    </row>
    <row r="199" spans="4:29" hidden="1">
      <c r="D199" s="12">
        <v>193</v>
      </c>
      <c r="E199" s="36" t="s">
        <v>29</v>
      </c>
      <c r="F199" s="16" t="s">
        <v>9</v>
      </c>
      <c r="G199" s="14" t="s">
        <v>30</v>
      </c>
      <c r="H199" s="13" t="s">
        <v>90</v>
      </c>
      <c r="I199" s="13" t="s">
        <v>45</v>
      </c>
      <c r="J199" s="13" t="s">
        <v>46</v>
      </c>
      <c r="K199" s="13" t="s">
        <v>43</v>
      </c>
      <c r="L199" s="14">
        <v>17.3</v>
      </c>
      <c r="M199" s="14" t="s">
        <v>15</v>
      </c>
      <c r="N199" s="31">
        <v>1000000</v>
      </c>
      <c r="O199" s="14" t="s">
        <v>2</v>
      </c>
      <c r="P199" s="14" t="s">
        <v>47</v>
      </c>
      <c r="Q199" s="31">
        <v>10000</v>
      </c>
      <c r="R199" s="31">
        <v>240</v>
      </c>
      <c r="S199" s="45">
        <v>4</v>
      </c>
      <c r="T199" s="64">
        <f t="shared" ref="T199:T262" si="27">L199*S199</f>
        <v>69.2</v>
      </c>
      <c r="U199" s="64">
        <f t="shared" ref="U199:U262" si="28">S199*AA199/10^6</f>
        <v>0.33002909010801185</v>
      </c>
      <c r="V199" s="48">
        <f t="shared" ref="V199:V262" si="29">S199*W199/1000</f>
        <v>1.0030667065980563</v>
      </c>
      <c r="W199" s="52">
        <v>250.76667664951407</v>
      </c>
      <c r="X199" s="71" t="str">
        <f t="shared" si="26"/>
        <v>Q1 2022</v>
      </c>
      <c r="Y199" s="21">
        <f t="shared" ref="Y199:Y262" si="30">1*LEFT(M199, FIND("x", M199)-2)</f>
        <v>3840</v>
      </c>
      <c r="Z199" s="21">
        <f t="shared" ref="Z199:Z262" si="31">1*RIGHT(M199, LEN(M199)-FIND("x", M199)-1)</f>
        <v>2160</v>
      </c>
      <c r="AA199" s="57">
        <f t="shared" ref="AA199:AA262" si="32">AC199^2*AB199/(1+AB199^2)</f>
        <v>82507.272527002962</v>
      </c>
      <c r="AB199" s="59">
        <f t="shared" ref="AB199:AB262" si="33">Y199/Z199</f>
        <v>1.7777777777777777</v>
      </c>
      <c r="AC199" s="61">
        <f t="shared" ref="AC199:AC262" si="34">L199*25.4</f>
        <v>439.42</v>
      </c>
    </row>
    <row r="200" spans="4:29" hidden="1">
      <c r="D200" s="12">
        <v>194</v>
      </c>
      <c r="E200" s="36" t="s">
        <v>29</v>
      </c>
      <c r="F200" s="16" t="s">
        <v>9</v>
      </c>
      <c r="G200" s="14" t="s">
        <v>30</v>
      </c>
      <c r="H200" s="13" t="s">
        <v>4</v>
      </c>
      <c r="I200" s="13" t="s">
        <v>31</v>
      </c>
      <c r="J200" s="13" t="s">
        <v>56</v>
      </c>
      <c r="K200" s="13" t="s">
        <v>57</v>
      </c>
      <c r="L200" s="14">
        <v>12.9</v>
      </c>
      <c r="M200" s="14" t="s">
        <v>16</v>
      </c>
      <c r="N200" s="31">
        <v>1000000</v>
      </c>
      <c r="O200" s="14" t="s">
        <v>2</v>
      </c>
      <c r="P200" s="14" t="s">
        <v>47</v>
      </c>
      <c r="Q200" s="31">
        <v>10384</v>
      </c>
      <c r="R200" s="31">
        <v>2596</v>
      </c>
      <c r="S200" s="45">
        <v>1140</v>
      </c>
      <c r="T200" s="64">
        <f t="shared" si="27"/>
        <v>14706</v>
      </c>
      <c r="U200" s="64">
        <f t="shared" si="28"/>
        <v>58.739944677279311</v>
      </c>
      <c r="V200" s="48">
        <f t="shared" si="29"/>
        <v>341.78413633494637</v>
      </c>
      <c r="W200" s="52">
        <v>299.81064590784769</v>
      </c>
      <c r="X200" s="71" t="str">
        <f t="shared" ref="X200:X263" si="35">G200&amp;" "&amp;F200</f>
        <v>Q1 2022</v>
      </c>
      <c r="Y200" s="21">
        <f t="shared" si="30"/>
        <v>2732</v>
      </c>
      <c r="Z200" s="21">
        <f t="shared" si="31"/>
        <v>2048</v>
      </c>
      <c r="AA200" s="57">
        <f t="shared" si="32"/>
        <v>51526.267260771325</v>
      </c>
      <c r="AB200" s="59">
        <f t="shared" si="33"/>
        <v>1.333984375</v>
      </c>
      <c r="AC200" s="61">
        <f t="shared" si="34"/>
        <v>327.65999999999997</v>
      </c>
    </row>
    <row r="201" spans="4:29" hidden="1">
      <c r="D201" s="12">
        <v>195</v>
      </c>
      <c r="E201" s="36" t="s">
        <v>29</v>
      </c>
      <c r="F201" s="16" t="s">
        <v>9</v>
      </c>
      <c r="G201" s="14" t="s">
        <v>30</v>
      </c>
      <c r="H201" s="13" t="s">
        <v>6</v>
      </c>
      <c r="I201" s="13" t="s">
        <v>139</v>
      </c>
      <c r="J201" s="13"/>
      <c r="K201" s="13" t="s">
        <v>123</v>
      </c>
      <c r="L201" s="14">
        <v>65</v>
      </c>
      <c r="M201" s="14" t="s">
        <v>15</v>
      </c>
      <c r="N201" s="31">
        <v>1000000</v>
      </c>
      <c r="O201" s="14" t="s">
        <v>1</v>
      </c>
      <c r="P201" s="14" t="s">
        <v>35</v>
      </c>
      <c r="Q201" s="31">
        <v>9216</v>
      </c>
      <c r="R201" s="31">
        <v>576</v>
      </c>
      <c r="S201" s="45">
        <v>0.21</v>
      </c>
      <c r="T201" s="64">
        <f t="shared" si="27"/>
        <v>13.65</v>
      </c>
      <c r="U201" s="64">
        <f t="shared" si="28"/>
        <v>0.24459413127596438</v>
      </c>
      <c r="V201" s="48">
        <f t="shared" si="29"/>
        <v>9.5167902686227934E-2</v>
      </c>
      <c r="W201" s="52">
        <v>453.18048898203779</v>
      </c>
      <c r="X201" s="71" t="str">
        <f t="shared" si="35"/>
        <v>Q1 2022</v>
      </c>
      <c r="Y201" s="21">
        <f t="shared" si="30"/>
        <v>3840</v>
      </c>
      <c r="Z201" s="21">
        <f t="shared" si="31"/>
        <v>2160</v>
      </c>
      <c r="AA201" s="57">
        <f t="shared" si="32"/>
        <v>1164733.9584569733</v>
      </c>
      <c r="AB201" s="59">
        <f t="shared" si="33"/>
        <v>1.7777777777777777</v>
      </c>
      <c r="AC201" s="61">
        <f t="shared" si="34"/>
        <v>1651</v>
      </c>
    </row>
    <row r="202" spans="4:29" hidden="1">
      <c r="D202" s="12">
        <v>196</v>
      </c>
      <c r="E202" s="36" t="s">
        <v>29</v>
      </c>
      <c r="F202" s="16" t="s">
        <v>9</v>
      </c>
      <c r="G202" s="14" t="s">
        <v>30</v>
      </c>
      <c r="H202" s="13" t="s">
        <v>6</v>
      </c>
      <c r="I202" s="13" t="s">
        <v>48</v>
      </c>
      <c r="J202" s="13" t="s">
        <v>215</v>
      </c>
      <c r="K202" s="13" t="s">
        <v>123</v>
      </c>
      <c r="L202" s="14">
        <v>55</v>
      </c>
      <c r="M202" s="14" t="s">
        <v>15</v>
      </c>
      <c r="N202" s="31">
        <v>400000</v>
      </c>
      <c r="O202" s="14" t="s">
        <v>1</v>
      </c>
      <c r="P202" s="14" t="s">
        <v>35</v>
      </c>
      <c r="Q202" s="31">
        <v>2000</v>
      </c>
      <c r="R202" s="31">
        <v>200</v>
      </c>
      <c r="S202" s="45">
        <v>3.78</v>
      </c>
      <c r="T202" s="64">
        <f t="shared" si="27"/>
        <v>207.89999999999998</v>
      </c>
      <c r="U202" s="64">
        <f t="shared" si="28"/>
        <v>3.1522249581008897</v>
      </c>
      <c r="V202" s="48">
        <f t="shared" si="29"/>
        <v>1.3046123936497116</v>
      </c>
      <c r="W202" s="52">
        <v>345.13555387558506</v>
      </c>
      <c r="X202" s="71" t="str">
        <f t="shared" si="35"/>
        <v>Q1 2022</v>
      </c>
      <c r="Y202" s="21">
        <f t="shared" si="30"/>
        <v>3840</v>
      </c>
      <c r="Z202" s="21">
        <f t="shared" si="31"/>
        <v>2160</v>
      </c>
      <c r="AA202" s="57">
        <f t="shared" si="32"/>
        <v>833921.94658753707</v>
      </c>
      <c r="AB202" s="59">
        <f t="shared" si="33"/>
        <v>1.7777777777777777</v>
      </c>
      <c r="AC202" s="61">
        <f t="shared" si="34"/>
        <v>1397</v>
      </c>
    </row>
    <row r="203" spans="4:29" hidden="1">
      <c r="D203" s="12">
        <v>197</v>
      </c>
      <c r="E203" s="36" t="s">
        <v>29</v>
      </c>
      <c r="F203" s="16" t="s">
        <v>9</v>
      </c>
      <c r="G203" s="14" t="s">
        <v>30</v>
      </c>
      <c r="H203" s="13" t="s">
        <v>6</v>
      </c>
      <c r="I203" s="13" t="s">
        <v>48</v>
      </c>
      <c r="J203" s="13" t="s">
        <v>91</v>
      </c>
      <c r="K203" s="13" t="s">
        <v>123</v>
      </c>
      <c r="L203" s="14">
        <v>65</v>
      </c>
      <c r="M203" s="14" t="s">
        <v>15</v>
      </c>
      <c r="N203" s="31">
        <v>400000</v>
      </c>
      <c r="O203" s="14" t="s">
        <v>1</v>
      </c>
      <c r="P203" s="14" t="s">
        <v>35</v>
      </c>
      <c r="Q203" s="31">
        <v>9504</v>
      </c>
      <c r="R203" s="31">
        <v>792</v>
      </c>
      <c r="S203" s="45">
        <v>3.476</v>
      </c>
      <c r="T203" s="64">
        <f t="shared" si="27"/>
        <v>225.94</v>
      </c>
      <c r="U203" s="64">
        <f t="shared" si="28"/>
        <v>4.0486152395964394</v>
      </c>
      <c r="V203" s="48">
        <f t="shared" si="29"/>
        <v>1.5752553797015632</v>
      </c>
      <c r="W203" s="52">
        <v>453.18048898203779</v>
      </c>
      <c r="X203" s="71" t="str">
        <f t="shared" si="35"/>
        <v>Q1 2022</v>
      </c>
      <c r="Y203" s="21">
        <f t="shared" si="30"/>
        <v>3840</v>
      </c>
      <c r="Z203" s="21">
        <f t="shared" si="31"/>
        <v>2160</v>
      </c>
      <c r="AA203" s="57">
        <f t="shared" si="32"/>
        <v>1164733.9584569733</v>
      </c>
      <c r="AB203" s="59">
        <f t="shared" si="33"/>
        <v>1.7777777777777777</v>
      </c>
      <c r="AC203" s="61">
        <f t="shared" si="34"/>
        <v>1651</v>
      </c>
    </row>
    <row r="204" spans="4:29" hidden="1">
      <c r="D204" s="12">
        <v>198</v>
      </c>
      <c r="E204" s="36" t="s">
        <v>29</v>
      </c>
      <c r="F204" s="16" t="s">
        <v>9</v>
      </c>
      <c r="G204" s="14" t="s">
        <v>30</v>
      </c>
      <c r="H204" s="13" t="s">
        <v>6</v>
      </c>
      <c r="I204" s="13" t="s">
        <v>48</v>
      </c>
      <c r="J204" s="13" t="s">
        <v>49</v>
      </c>
      <c r="K204" s="13" t="s">
        <v>123</v>
      </c>
      <c r="L204" s="14">
        <v>75</v>
      </c>
      <c r="M204" s="14" t="s">
        <v>15</v>
      </c>
      <c r="N204" s="31">
        <v>400000</v>
      </c>
      <c r="O204" s="14" t="s">
        <v>1</v>
      </c>
      <c r="P204" s="14" t="s">
        <v>35</v>
      </c>
      <c r="Q204" s="31">
        <v>15360</v>
      </c>
      <c r="R204" s="31">
        <v>1280</v>
      </c>
      <c r="S204" s="45">
        <v>1.1970000000000001</v>
      </c>
      <c r="T204" s="64">
        <f t="shared" si="27"/>
        <v>89.775000000000006</v>
      </c>
      <c r="U204" s="64">
        <f t="shared" si="28"/>
        <v>1.8561655228486649</v>
      </c>
      <c r="V204" s="48">
        <f t="shared" si="29"/>
        <v>0.79736963898354207</v>
      </c>
      <c r="W204" s="52">
        <v>666.14004927614201</v>
      </c>
      <c r="X204" s="71" t="str">
        <f t="shared" si="35"/>
        <v>Q1 2022</v>
      </c>
      <c r="Y204" s="21">
        <f t="shared" si="30"/>
        <v>3840</v>
      </c>
      <c r="Z204" s="21">
        <f t="shared" si="31"/>
        <v>2160</v>
      </c>
      <c r="AA204" s="57">
        <f t="shared" si="32"/>
        <v>1550681.3056379822</v>
      </c>
      <c r="AB204" s="59">
        <f t="shared" si="33"/>
        <v>1.7777777777777777</v>
      </c>
      <c r="AC204" s="61">
        <f t="shared" si="34"/>
        <v>1905</v>
      </c>
    </row>
    <row r="205" spans="4:29" hidden="1">
      <c r="D205" s="12">
        <v>199</v>
      </c>
      <c r="E205" s="36" t="s">
        <v>29</v>
      </c>
      <c r="F205" s="16" t="s">
        <v>9</v>
      </c>
      <c r="G205" s="14" t="s">
        <v>30</v>
      </c>
      <c r="H205" s="13" t="s">
        <v>6</v>
      </c>
      <c r="I205" s="13" t="s">
        <v>48</v>
      </c>
      <c r="J205" s="13"/>
      <c r="K205" s="13" t="s">
        <v>123</v>
      </c>
      <c r="L205" s="14">
        <v>85</v>
      </c>
      <c r="M205" s="14" t="s">
        <v>52</v>
      </c>
      <c r="N205" s="31">
        <v>400000</v>
      </c>
      <c r="O205" s="14" t="s">
        <v>1</v>
      </c>
      <c r="P205" s="14" t="s">
        <v>35</v>
      </c>
      <c r="Q205" s="31">
        <v>21060</v>
      </c>
      <c r="R205" s="31">
        <v>2340</v>
      </c>
      <c r="S205" s="45">
        <v>0.105</v>
      </c>
      <c r="T205" s="64">
        <f t="shared" si="27"/>
        <v>8.9249999999999989</v>
      </c>
      <c r="U205" s="64">
        <f t="shared" si="28"/>
        <v>0.20913521875370916</v>
      </c>
      <c r="V205" s="48">
        <f t="shared" si="29"/>
        <v>0.13512462183777679</v>
      </c>
      <c r="W205" s="52">
        <v>1286.9011603597792</v>
      </c>
      <c r="X205" s="71" t="str">
        <f t="shared" si="35"/>
        <v>Q1 2022</v>
      </c>
      <c r="Y205" s="21">
        <f t="shared" si="30"/>
        <v>7680</v>
      </c>
      <c r="Z205" s="21">
        <f t="shared" si="31"/>
        <v>4320</v>
      </c>
      <c r="AA205" s="57">
        <f t="shared" si="32"/>
        <v>1991763.9881305636</v>
      </c>
      <c r="AB205" s="59">
        <f t="shared" si="33"/>
        <v>1.7777777777777777</v>
      </c>
      <c r="AC205" s="61">
        <f t="shared" si="34"/>
        <v>2159</v>
      </c>
    </row>
    <row r="206" spans="4:29" hidden="1">
      <c r="D206" s="12">
        <v>200</v>
      </c>
      <c r="E206" s="36" t="s">
        <v>29</v>
      </c>
      <c r="F206" s="16" t="s">
        <v>9</v>
      </c>
      <c r="G206" s="14" t="s">
        <v>30</v>
      </c>
      <c r="H206" s="13" t="s">
        <v>6</v>
      </c>
      <c r="I206" s="13" t="s">
        <v>93</v>
      </c>
      <c r="J206" s="13" t="s">
        <v>94</v>
      </c>
      <c r="K206" s="13" t="s">
        <v>95</v>
      </c>
      <c r="L206" s="14">
        <v>75</v>
      </c>
      <c r="M206" s="14" t="s">
        <v>15</v>
      </c>
      <c r="N206" s="31">
        <v>1000000</v>
      </c>
      <c r="O206" s="14" t="s">
        <v>2</v>
      </c>
      <c r="P206" s="14" t="s">
        <v>35</v>
      </c>
      <c r="Q206" s="31">
        <v>46080</v>
      </c>
      <c r="R206" s="31">
        <v>2880</v>
      </c>
      <c r="S206" s="45">
        <v>0.84</v>
      </c>
      <c r="T206" s="64">
        <f t="shared" si="27"/>
        <v>63</v>
      </c>
      <c r="U206" s="64">
        <f t="shared" si="28"/>
        <v>1.302572296735905</v>
      </c>
      <c r="V206" s="48">
        <f t="shared" si="29"/>
        <v>0.55955764139195918</v>
      </c>
      <c r="W206" s="52">
        <v>666.14004927614201</v>
      </c>
      <c r="X206" s="71" t="str">
        <f t="shared" si="35"/>
        <v>Q1 2022</v>
      </c>
      <c r="Y206" s="21">
        <f t="shared" si="30"/>
        <v>3840</v>
      </c>
      <c r="Z206" s="21">
        <f t="shared" si="31"/>
        <v>2160</v>
      </c>
      <c r="AA206" s="57">
        <f t="shared" si="32"/>
        <v>1550681.3056379822</v>
      </c>
      <c r="AB206" s="59">
        <f t="shared" si="33"/>
        <v>1.7777777777777777</v>
      </c>
      <c r="AC206" s="61">
        <f t="shared" si="34"/>
        <v>1905</v>
      </c>
    </row>
    <row r="207" spans="4:29" hidden="1">
      <c r="D207" s="12">
        <v>201</v>
      </c>
      <c r="E207" s="36" t="s">
        <v>29</v>
      </c>
      <c r="F207" s="16" t="s">
        <v>9</v>
      </c>
      <c r="G207" s="14" t="s">
        <v>30</v>
      </c>
      <c r="H207" s="13" t="s">
        <v>6</v>
      </c>
      <c r="I207" s="13" t="s">
        <v>93</v>
      </c>
      <c r="J207" s="13" t="s">
        <v>94</v>
      </c>
      <c r="K207" s="13" t="s">
        <v>95</v>
      </c>
      <c r="L207" s="14">
        <v>85</v>
      </c>
      <c r="M207" s="14" t="s">
        <v>52</v>
      </c>
      <c r="N207" s="31">
        <v>1000000</v>
      </c>
      <c r="O207" s="14" t="s">
        <v>2</v>
      </c>
      <c r="P207" s="14" t="s">
        <v>35</v>
      </c>
      <c r="Q207" s="31">
        <v>46080</v>
      </c>
      <c r="R207" s="31">
        <v>2880</v>
      </c>
      <c r="S207" s="45">
        <v>1.155</v>
      </c>
      <c r="T207" s="64">
        <f t="shared" si="27"/>
        <v>98.174999999999997</v>
      </c>
      <c r="U207" s="64">
        <f t="shared" si="28"/>
        <v>2.3004874062908014</v>
      </c>
      <c r="V207" s="48">
        <f t="shared" si="29"/>
        <v>1.4863708402155451</v>
      </c>
      <c r="W207" s="52">
        <v>1286.9011603597792</v>
      </c>
      <c r="X207" s="71" t="str">
        <f t="shared" si="35"/>
        <v>Q1 2022</v>
      </c>
      <c r="Y207" s="21">
        <f t="shared" si="30"/>
        <v>7680</v>
      </c>
      <c r="Z207" s="21">
        <f t="shared" si="31"/>
        <v>4320</v>
      </c>
      <c r="AA207" s="57">
        <f t="shared" si="32"/>
        <v>1991763.9881305636</v>
      </c>
      <c r="AB207" s="59">
        <f t="shared" si="33"/>
        <v>1.7777777777777777</v>
      </c>
      <c r="AC207" s="61">
        <f t="shared" si="34"/>
        <v>2159</v>
      </c>
    </row>
    <row r="208" spans="4:29" hidden="1">
      <c r="D208" s="12">
        <v>202</v>
      </c>
      <c r="E208" s="36" t="s">
        <v>29</v>
      </c>
      <c r="F208" s="16" t="s">
        <v>9</v>
      </c>
      <c r="G208" s="14" t="s">
        <v>30</v>
      </c>
      <c r="H208" s="13" t="s">
        <v>6</v>
      </c>
      <c r="I208" s="13" t="s">
        <v>93</v>
      </c>
      <c r="J208" s="13" t="s">
        <v>38</v>
      </c>
      <c r="K208" s="13"/>
      <c r="L208" s="14">
        <v>65</v>
      </c>
      <c r="M208" s="14" t="s">
        <v>15</v>
      </c>
      <c r="N208" s="31">
        <v>1000000</v>
      </c>
      <c r="O208" s="14" t="s">
        <v>2</v>
      </c>
      <c r="P208" s="14" t="s">
        <v>35</v>
      </c>
      <c r="Q208" s="31">
        <v>37440</v>
      </c>
      <c r="R208" s="31">
        <v>2340</v>
      </c>
      <c r="S208" s="45">
        <v>0.42</v>
      </c>
      <c r="T208" s="64">
        <f t="shared" si="27"/>
        <v>27.3</v>
      </c>
      <c r="U208" s="64">
        <f t="shared" si="28"/>
        <v>0.48918826255192877</v>
      </c>
      <c r="V208" s="48">
        <f t="shared" si="29"/>
        <v>0.19033580537245587</v>
      </c>
      <c r="W208" s="52">
        <v>453.18048898203779</v>
      </c>
      <c r="X208" s="71" t="str">
        <f t="shared" si="35"/>
        <v>Q1 2022</v>
      </c>
      <c r="Y208" s="21">
        <f t="shared" si="30"/>
        <v>3840</v>
      </c>
      <c r="Z208" s="21">
        <f t="shared" si="31"/>
        <v>2160</v>
      </c>
      <c r="AA208" s="57">
        <f t="shared" si="32"/>
        <v>1164733.9584569733</v>
      </c>
      <c r="AB208" s="59">
        <f t="shared" si="33"/>
        <v>1.7777777777777777</v>
      </c>
      <c r="AC208" s="61">
        <f t="shared" si="34"/>
        <v>1651</v>
      </c>
    </row>
    <row r="209" spans="4:29" hidden="1">
      <c r="D209" s="12">
        <v>203</v>
      </c>
      <c r="E209" s="36" t="s">
        <v>29</v>
      </c>
      <c r="F209" s="16" t="s">
        <v>9</v>
      </c>
      <c r="G209" s="14" t="s">
        <v>30</v>
      </c>
      <c r="H209" s="13" t="s">
        <v>6</v>
      </c>
      <c r="I209" s="13" t="s">
        <v>125</v>
      </c>
      <c r="J209" s="13"/>
      <c r="K209" s="13" t="s">
        <v>123</v>
      </c>
      <c r="L209" s="14">
        <v>65</v>
      </c>
      <c r="M209" s="14" t="s">
        <v>15</v>
      </c>
      <c r="N209" s="31">
        <v>1000000</v>
      </c>
      <c r="O209" s="14" t="s">
        <v>2</v>
      </c>
      <c r="P209" s="14" t="s">
        <v>35</v>
      </c>
      <c r="Q209" s="31">
        <v>16384</v>
      </c>
      <c r="R209" s="31">
        <v>1000</v>
      </c>
      <c r="S209" s="45">
        <v>10.715999999999999</v>
      </c>
      <c r="T209" s="64">
        <f t="shared" si="27"/>
        <v>696.54</v>
      </c>
      <c r="U209" s="64">
        <f t="shared" si="28"/>
        <v>12.481289098824925</v>
      </c>
      <c r="V209" s="48">
        <f t="shared" si="29"/>
        <v>4.8562821199315165</v>
      </c>
      <c r="W209" s="52">
        <v>453.18048898203779</v>
      </c>
      <c r="X209" s="71" t="str">
        <f t="shared" si="35"/>
        <v>Q1 2022</v>
      </c>
      <c r="Y209" s="21">
        <f t="shared" si="30"/>
        <v>3840</v>
      </c>
      <c r="Z209" s="21">
        <f t="shared" si="31"/>
        <v>2160</v>
      </c>
      <c r="AA209" s="57">
        <f t="shared" si="32"/>
        <v>1164733.9584569733</v>
      </c>
      <c r="AB209" s="59">
        <f t="shared" si="33"/>
        <v>1.7777777777777777</v>
      </c>
      <c r="AC209" s="61">
        <f t="shared" si="34"/>
        <v>1651</v>
      </c>
    </row>
    <row r="210" spans="4:29" hidden="1">
      <c r="D210" s="12">
        <v>204</v>
      </c>
      <c r="E210" s="36" t="s">
        <v>29</v>
      </c>
      <c r="F210" s="16" t="s">
        <v>9</v>
      </c>
      <c r="G210" s="14" t="s">
        <v>30</v>
      </c>
      <c r="H210" s="13" t="s">
        <v>6</v>
      </c>
      <c r="I210" s="13" t="s">
        <v>125</v>
      </c>
      <c r="J210" s="13"/>
      <c r="K210" s="13" t="s">
        <v>123</v>
      </c>
      <c r="L210" s="14">
        <v>65</v>
      </c>
      <c r="M210" s="14" t="s">
        <v>52</v>
      </c>
      <c r="N210" s="31">
        <v>1000000</v>
      </c>
      <c r="O210" s="14" t="s">
        <v>2</v>
      </c>
      <c r="P210" s="14" t="s">
        <v>35</v>
      </c>
      <c r="Q210" s="31">
        <v>12000</v>
      </c>
      <c r="R210" s="31">
        <v>1000</v>
      </c>
      <c r="S210" s="45">
        <v>4.2999999999999997E-2</v>
      </c>
      <c r="T210" s="64">
        <f t="shared" si="27"/>
        <v>2.7949999999999999</v>
      </c>
      <c r="U210" s="64">
        <f t="shared" si="28"/>
        <v>5.0083560213649847E-2</v>
      </c>
      <c r="V210" s="48">
        <f t="shared" si="29"/>
        <v>3.0339480666854084E-2</v>
      </c>
      <c r="W210" s="52">
        <v>705.56931783381594</v>
      </c>
      <c r="X210" s="71" t="str">
        <f t="shared" si="35"/>
        <v>Q1 2022</v>
      </c>
      <c r="Y210" s="21">
        <f t="shared" si="30"/>
        <v>7680</v>
      </c>
      <c r="Z210" s="21">
        <f t="shared" si="31"/>
        <v>4320</v>
      </c>
      <c r="AA210" s="57">
        <f t="shared" si="32"/>
        <v>1164733.9584569733</v>
      </c>
      <c r="AB210" s="59">
        <f t="shared" si="33"/>
        <v>1.7777777777777777</v>
      </c>
      <c r="AC210" s="61">
        <f t="shared" si="34"/>
        <v>1651</v>
      </c>
    </row>
    <row r="211" spans="4:29" hidden="1">
      <c r="D211" s="12">
        <v>205</v>
      </c>
      <c r="E211" s="36" t="s">
        <v>29</v>
      </c>
      <c r="F211" s="16" t="s">
        <v>9</v>
      </c>
      <c r="G211" s="14" t="s">
        <v>30</v>
      </c>
      <c r="H211" s="13" t="s">
        <v>6</v>
      </c>
      <c r="I211" s="13" t="s">
        <v>125</v>
      </c>
      <c r="J211" s="13"/>
      <c r="K211" s="13" t="s">
        <v>123</v>
      </c>
      <c r="L211" s="14">
        <v>75</v>
      </c>
      <c r="M211" s="14" t="s">
        <v>15</v>
      </c>
      <c r="N211" s="31">
        <v>1000000</v>
      </c>
      <c r="O211" s="14" t="s">
        <v>2</v>
      </c>
      <c r="P211" s="14" t="s">
        <v>35</v>
      </c>
      <c r="Q211" s="31">
        <v>12000</v>
      </c>
      <c r="R211" s="31">
        <v>1000</v>
      </c>
      <c r="S211" s="45">
        <v>4.7679999999999998</v>
      </c>
      <c r="T211" s="64">
        <f t="shared" si="27"/>
        <v>357.59999999999997</v>
      </c>
      <c r="U211" s="64">
        <f t="shared" si="28"/>
        <v>7.393648465281899</v>
      </c>
      <c r="V211" s="48">
        <f t="shared" si="29"/>
        <v>3.176155754948645</v>
      </c>
      <c r="W211" s="52">
        <v>666.14004927614201</v>
      </c>
      <c r="X211" s="71" t="str">
        <f t="shared" si="35"/>
        <v>Q1 2022</v>
      </c>
      <c r="Y211" s="21">
        <f t="shared" si="30"/>
        <v>3840</v>
      </c>
      <c r="Z211" s="21">
        <f t="shared" si="31"/>
        <v>2160</v>
      </c>
      <c r="AA211" s="57">
        <f t="shared" si="32"/>
        <v>1550681.3056379822</v>
      </c>
      <c r="AB211" s="59">
        <f t="shared" si="33"/>
        <v>1.7777777777777777</v>
      </c>
      <c r="AC211" s="61">
        <f t="shared" si="34"/>
        <v>1905</v>
      </c>
    </row>
    <row r="212" spans="4:29" hidden="1">
      <c r="D212" s="12">
        <v>206</v>
      </c>
      <c r="E212" s="36" t="s">
        <v>29</v>
      </c>
      <c r="F212" s="16" t="s">
        <v>9</v>
      </c>
      <c r="G212" s="14" t="s">
        <v>30</v>
      </c>
      <c r="H212" s="13" t="s">
        <v>6</v>
      </c>
      <c r="I212" s="13" t="s">
        <v>125</v>
      </c>
      <c r="J212" s="13"/>
      <c r="K212" s="13" t="s">
        <v>123</v>
      </c>
      <c r="L212" s="14">
        <v>75</v>
      </c>
      <c r="M212" s="14" t="s">
        <v>52</v>
      </c>
      <c r="N212" s="31">
        <v>1000000</v>
      </c>
      <c r="O212" s="14" t="s">
        <v>2</v>
      </c>
      <c r="P212" s="14" t="s">
        <v>35</v>
      </c>
      <c r="Q212" s="31">
        <v>16000</v>
      </c>
      <c r="R212" s="31">
        <v>2000</v>
      </c>
      <c r="S212" s="45">
        <v>2.3E-2</v>
      </c>
      <c r="T212" s="64">
        <f t="shared" si="27"/>
        <v>1.7249999999999999</v>
      </c>
      <c r="U212" s="64">
        <f t="shared" si="28"/>
        <v>3.5665670029673587E-2</v>
      </c>
      <c r="V212" s="48">
        <f t="shared" si="29"/>
        <v>2.2746144968218515E-2</v>
      </c>
      <c r="W212" s="52">
        <v>988.96282470515291</v>
      </c>
      <c r="X212" s="71" t="str">
        <f t="shared" si="35"/>
        <v>Q1 2022</v>
      </c>
      <c r="Y212" s="21">
        <f t="shared" si="30"/>
        <v>7680</v>
      </c>
      <c r="Z212" s="21">
        <f t="shared" si="31"/>
        <v>4320</v>
      </c>
      <c r="AA212" s="57">
        <f t="shared" si="32"/>
        <v>1550681.3056379822</v>
      </c>
      <c r="AB212" s="59">
        <f t="shared" si="33"/>
        <v>1.7777777777777777</v>
      </c>
      <c r="AC212" s="61">
        <f t="shared" si="34"/>
        <v>1905</v>
      </c>
    </row>
    <row r="213" spans="4:29" hidden="1">
      <c r="D213" s="12">
        <v>207</v>
      </c>
      <c r="E213" s="36" t="s">
        <v>29</v>
      </c>
      <c r="F213" s="16" t="s">
        <v>9</v>
      </c>
      <c r="G213" s="14" t="s">
        <v>30</v>
      </c>
      <c r="H213" s="13" t="s">
        <v>6</v>
      </c>
      <c r="I213" s="13" t="s">
        <v>125</v>
      </c>
      <c r="J213" s="13"/>
      <c r="K213" s="13" t="s">
        <v>123</v>
      </c>
      <c r="L213" s="14">
        <v>86</v>
      </c>
      <c r="M213" s="14" t="s">
        <v>15</v>
      </c>
      <c r="N213" s="31">
        <v>1000000</v>
      </c>
      <c r="O213" s="14" t="s">
        <v>2</v>
      </c>
      <c r="P213" s="14" t="s">
        <v>35</v>
      </c>
      <c r="Q213" s="31">
        <v>18000</v>
      </c>
      <c r="R213" s="31">
        <v>1200</v>
      </c>
      <c r="S213" s="45">
        <v>1.6080000000000001</v>
      </c>
      <c r="T213" s="64">
        <f t="shared" si="27"/>
        <v>138.28800000000001</v>
      </c>
      <c r="U213" s="64">
        <f t="shared" si="28"/>
        <v>3.2785587573137098</v>
      </c>
      <c r="V213" s="48">
        <f t="shared" si="29"/>
        <v>1.3938524892792794</v>
      </c>
      <c r="W213" s="52">
        <v>866.82368736273588</v>
      </c>
      <c r="X213" s="71" t="str">
        <f t="shared" si="35"/>
        <v>Q1 2022</v>
      </c>
      <c r="Y213" s="21">
        <f t="shared" si="30"/>
        <v>3840</v>
      </c>
      <c r="Z213" s="21">
        <f t="shared" si="31"/>
        <v>2160</v>
      </c>
      <c r="AA213" s="57">
        <f t="shared" si="32"/>
        <v>2038904.6998219588</v>
      </c>
      <c r="AB213" s="59">
        <f t="shared" si="33"/>
        <v>1.7777777777777777</v>
      </c>
      <c r="AC213" s="61">
        <f t="shared" si="34"/>
        <v>2184.4</v>
      </c>
    </row>
    <row r="214" spans="4:29" hidden="1">
      <c r="D214" s="12">
        <v>208</v>
      </c>
      <c r="E214" s="36" t="s">
        <v>29</v>
      </c>
      <c r="F214" s="16" t="s">
        <v>9</v>
      </c>
      <c r="G214" s="14" t="s">
        <v>30</v>
      </c>
      <c r="H214" s="13" t="s">
        <v>6</v>
      </c>
      <c r="I214" s="13" t="s">
        <v>125</v>
      </c>
      <c r="J214" s="13"/>
      <c r="K214" s="13" t="s">
        <v>123</v>
      </c>
      <c r="L214" s="14">
        <v>86</v>
      </c>
      <c r="M214" s="14" t="s">
        <v>52</v>
      </c>
      <c r="N214" s="31">
        <v>1000000</v>
      </c>
      <c r="O214" s="14" t="s">
        <v>2</v>
      </c>
      <c r="P214" s="14" t="s">
        <v>35</v>
      </c>
      <c r="Q214" s="31">
        <v>28800</v>
      </c>
      <c r="R214" s="31">
        <v>2400</v>
      </c>
      <c r="S214" s="45">
        <v>6.0000000000000001E-3</v>
      </c>
      <c r="T214" s="64">
        <f t="shared" si="27"/>
        <v>0.51600000000000001</v>
      </c>
      <c r="U214" s="64">
        <f t="shared" si="28"/>
        <v>1.2233428198931754E-2</v>
      </c>
      <c r="V214" s="48">
        <f t="shared" si="29"/>
        <v>7.7214069621586758E-3</v>
      </c>
      <c r="W214" s="52">
        <v>1286.9011603597792</v>
      </c>
      <c r="X214" s="71" t="str">
        <f t="shared" si="35"/>
        <v>Q1 2022</v>
      </c>
      <c r="Y214" s="21">
        <f t="shared" si="30"/>
        <v>7680</v>
      </c>
      <c r="Z214" s="21">
        <f t="shared" si="31"/>
        <v>4320</v>
      </c>
      <c r="AA214" s="57">
        <f t="shared" si="32"/>
        <v>2038904.6998219588</v>
      </c>
      <c r="AB214" s="59">
        <f t="shared" si="33"/>
        <v>1.7777777777777777</v>
      </c>
      <c r="AC214" s="61">
        <f t="shared" si="34"/>
        <v>2184.4</v>
      </c>
    </row>
    <row r="215" spans="4:29" hidden="1">
      <c r="D215" s="12">
        <v>209</v>
      </c>
      <c r="E215" s="36" t="s">
        <v>29</v>
      </c>
      <c r="F215" s="16" t="s">
        <v>9</v>
      </c>
      <c r="G215" s="14" t="s">
        <v>30</v>
      </c>
      <c r="H215" s="13" t="s">
        <v>6</v>
      </c>
      <c r="I215" s="13" t="s">
        <v>53</v>
      </c>
      <c r="J215" s="13" t="s">
        <v>126</v>
      </c>
      <c r="K215" s="13" t="s">
        <v>123</v>
      </c>
      <c r="L215" s="14">
        <v>43</v>
      </c>
      <c r="M215" s="14" t="s">
        <v>15</v>
      </c>
      <c r="N215" s="31">
        <v>1000000</v>
      </c>
      <c r="O215" s="14" t="s">
        <v>2</v>
      </c>
      <c r="P215" s="14" t="s">
        <v>35</v>
      </c>
      <c r="Q215" s="31">
        <v>3614.6269090909086</v>
      </c>
      <c r="R215" s="31">
        <v>301.21890909090905</v>
      </c>
      <c r="S215" s="45">
        <v>26.754000000000001</v>
      </c>
      <c r="T215" s="64">
        <f t="shared" si="27"/>
        <v>1150.422</v>
      </c>
      <c r="U215" s="64">
        <f t="shared" si="28"/>
        <v>13.637214084759172</v>
      </c>
      <c r="V215" s="48">
        <f t="shared" si="29"/>
        <v>7.2191188029210611</v>
      </c>
      <c r="W215" s="52">
        <v>269.83325121182105</v>
      </c>
      <c r="X215" s="71" t="str">
        <f t="shared" si="35"/>
        <v>Q1 2022</v>
      </c>
      <c r="Y215" s="21">
        <f t="shared" si="30"/>
        <v>3840</v>
      </c>
      <c r="Z215" s="21">
        <f t="shared" si="31"/>
        <v>2160</v>
      </c>
      <c r="AA215" s="57">
        <f t="shared" si="32"/>
        <v>509726.1749554897</v>
      </c>
      <c r="AB215" s="59">
        <f t="shared" si="33"/>
        <v>1.7777777777777777</v>
      </c>
      <c r="AC215" s="61">
        <f t="shared" si="34"/>
        <v>1092.2</v>
      </c>
    </row>
    <row r="216" spans="4:29" hidden="1">
      <c r="D216" s="12">
        <v>210</v>
      </c>
      <c r="E216" s="36" t="s">
        <v>29</v>
      </c>
      <c r="F216" s="16" t="s">
        <v>9</v>
      </c>
      <c r="G216" s="14" t="s">
        <v>30</v>
      </c>
      <c r="H216" s="13" t="s">
        <v>6</v>
      </c>
      <c r="I216" s="13" t="s">
        <v>53</v>
      </c>
      <c r="J216" s="13" t="s">
        <v>126</v>
      </c>
      <c r="K216" s="13" t="s">
        <v>123</v>
      </c>
      <c r="L216" s="14">
        <v>50</v>
      </c>
      <c r="M216" s="14" t="s">
        <v>15</v>
      </c>
      <c r="N216" s="31">
        <v>1000000</v>
      </c>
      <c r="O216" s="14" t="s">
        <v>2</v>
      </c>
      <c r="P216" s="14" t="s">
        <v>35</v>
      </c>
      <c r="Q216" s="31">
        <v>4887.272727272727</v>
      </c>
      <c r="R216" s="31">
        <v>407.27272727272725</v>
      </c>
      <c r="S216" s="45">
        <v>57.762999999999998</v>
      </c>
      <c r="T216" s="64">
        <f t="shared" si="27"/>
        <v>2888.15</v>
      </c>
      <c r="U216" s="64">
        <f t="shared" si="28"/>
        <v>39.80977967002967</v>
      </c>
      <c r="V216" s="48">
        <f t="shared" si="29"/>
        <v>18.123695453195833</v>
      </c>
      <c r="W216" s="52">
        <v>313.75959443235001</v>
      </c>
      <c r="X216" s="71" t="str">
        <f t="shared" si="35"/>
        <v>Q1 2022</v>
      </c>
      <c r="Y216" s="21">
        <f t="shared" si="30"/>
        <v>3840</v>
      </c>
      <c r="Z216" s="21">
        <f t="shared" si="31"/>
        <v>2160</v>
      </c>
      <c r="AA216" s="57">
        <f t="shared" si="32"/>
        <v>689191.69139465876</v>
      </c>
      <c r="AB216" s="59">
        <f t="shared" si="33"/>
        <v>1.7777777777777777</v>
      </c>
      <c r="AC216" s="61">
        <f t="shared" si="34"/>
        <v>1270</v>
      </c>
    </row>
    <row r="217" spans="4:29" hidden="1">
      <c r="D217" s="12">
        <v>211</v>
      </c>
      <c r="E217" s="36" t="s">
        <v>29</v>
      </c>
      <c r="F217" s="16" t="s">
        <v>9</v>
      </c>
      <c r="G217" s="14" t="s">
        <v>30</v>
      </c>
      <c r="H217" s="13" t="s">
        <v>6</v>
      </c>
      <c r="I217" s="13" t="s">
        <v>53</v>
      </c>
      <c r="J217" s="13" t="s">
        <v>126</v>
      </c>
      <c r="K217" s="13" t="s">
        <v>123</v>
      </c>
      <c r="L217" s="14">
        <v>55</v>
      </c>
      <c r="M217" s="14" t="s">
        <v>15</v>
      </c>
      <c r="N217" s="31">
        <v>1000000</v>
      </c>
      <c r="O217" s="14" t="s">
        <v>2</v>
      </c>
      <c r="P217" s="14" t="s">
        <v>35</v>
      </c>
      <c r="Q217" s="31">
        <v>6283.636363636364</v>
      </c>
      <c r="R217" s="31">
        <v>523.63636363636363</v>
      </c>
      <c r="S217" s="45">
        <v>140.827</v>
      </c>
      <c r="T217" s="64">
        <f t="shared" si="27"/>
        <v>7745.4849999999997</v>
      </c>
      <c r="U217" s="64">
        <f t="shared" si="28"/>
        <v>117.43872597208308</v>
      </c>
      <c r="V217" s="48">
        <f t="shared" si="29"/>
        <v>48.604404645637018</v>
      </c>
      <c r="W217" s="52">
        <v>345.13555387558506</v>
      </c>
      <c r="X217" s="71" t="str">
        <f t="shared" si="35"/>
        <v>Q1 2022</v>
      </c>
      <c r="Y217" s="21">
        <f t="shared" si="30"/>
        <v>3840</v>
      </c>
      <c r="Z217" s="21">
        <f t="shared" si="31"/>
        <v>2160</v>
      </c>
      <c r="AA217" s="57">
        <f t="shared" si="32"/>
        <v>833921.94658753707</v>
      </c>
      <c r="AB217" s="59">
        <f t="shared" si="33"/>
        <v>1.7777777777777777</v>
      </c>
      <c r="AC217" s="61">
        <f t="shared" si="34"/>
        <v>1397</v>
      </c>
    </row>
    <row r="218" spans="4:29" hidden="1">
      <c r="D218" s="12">
        <v>212</v>
      </c>
      <c r="E218" s="36" t="s">
        <v>29</v>
      </c>
      <c r="F218" s="16" t="s">
        <v>9</v>
      </c>
      <c r="G218" s="14" t="s">
        <v>30</v>
      </c>
      <c r="H218" s="13" t="s">
        <v>6</v>
      </c>
      <c r="I218" s="13" t="s">
        <v>53</v>
      </c>
      <c r="J218" s="13" t="s">
        <v>126</v>
      </c>
      <c r="K218" s="13" t="s">
        <v>123</v>
      </c>
      <c r="L218" s="14">
        <v>55</v>
      </c>
      <c r="M218" s="14" t="s">
        <v>52</v>
      </c>
      <c r="N218" s="31">
        <v>1000000</v>
      </c>
      <c r="O218" s="14" t="s">
        <v>2</v>
      </c>
      <c r="P218" s="14" t="s">
        <v>35</v>
      </c>
      <c r="Q218" s="31">
        <v>7873.1360946745563</v>
      </c>
      <c r="R218" s="31">
        <v>962.27218934911241</v>
      </c>
      <c r="S218" s="45">
        <v>9.2750000000000004</v>
      </c>
      <c r="T218" s="64">
        <f t="shared" si="27"/>
        <v>510.125</v>
      </c>
      <c r="U218" s="64">
        <f t="shared" si="28"/>
        <v>7.7346260545994063</v>
      </c>
      <c r="V218" s="48">
        <f t="shared" si="29"/>
        <v>5.2317356125341732</v>
      </c>
      <c r="W218" s="52">
        <v>564.06852965328005</v>
      </c>
      <c r="X218" s="71" t="str">
        <f t="shared" si="35"/>
        <v>Q1 2022</v>
      </c>
      <c r="Y218" s="21">
        <f t="shared" si="30"/>
        <v>7680</v>
      </c>
      <c r="Z218" s="21">
        <f t="shared" si="31"/>
        <v>4320</v>
      </c>
      <c r="AA218" s="57">
        <f t="shared" si="32"/>
        <v>833921.94658753707</v>
      </c>
      <c r="AB218" s="59">
        <f t="shared" si="33"/>
        <v>1.7777777777777777</v>
      </c>
      <c r="AC218" s="61">
        <f t="shared" si="34"/>
        <v>1397</v>
      </c>
    </row>
    <row r="219" spans="4:29" hidden="1">
      <c r="D219" s="12">
        <v>213</v>
      </c>
      <c r="E219" s="36" t="s">
        <v>29</v>
      </c>
      <c r="F219" s="16" t="s">
        <v>9</v>
      </c>
      <c r="G219" s="14" t="s">
        <v>30</v>
      </c>
      <c r="H219" s="13" t="s">
        <v>6</v>
      </c>
      <c r="I219" s="13" t="s">
        <v>53</v>
      </c>
      <c r="J219" s="13" t="s">
        <v>126</v>
      </c>
      <c r="K219" s="13" t="s">
        <v>123</v>
      </c>
      <c r="L219" s="14">
        <v>65</v>
      </c>
      <c r="M219" s="14" t="s">
        <v>15</v>
      </c>
      <c r="N219" s="31">
        <v>1000000</v>
      </c>
      <c r="O219" s="14" t="s">
        <v>2</v>
      </c>
      <c r="P219" s="14" t="s">
        <v>35</v>
      </c>
      <c r="Q219" s="31">
        <v>8640</v>
      </c>
      <c r="R219" s="31">
        <v>720</v>
      </c>
      <c r="S219" s="45">
        <v>152.18899999999999</v>
      </c>
      <c r="T219" s="64">
        <f t="shared" si="27"/>
        <v>9892.2849999999999</v>
      </c>
      <c r="U219" s="64">
        <f t="shared" si="28"/>
        <v>177.2596964036083</v>
      </c>
      <c r="V219" s="48">
        <f t="shared" si="29"/>
        <v>68.96908543768734</v>
      </c>
      <c r="W219" s="52">
        <v>453.18048898203779</v>
      </c>
      <c r="X219" s="71" t="str">
        <f t="shared" si="35"/>
        <v>Q1 2022</v>
      </c>
      <c r="Y219" s="21">
        <f t="shared" si="30"/>
        <v>3840</v>
      </c>
      <c r="Z219" s="21">
        <f t="shared" si="31"/>
        <v>2160</v>
      </c>
      <c r="AA219" s="57">
        <f t="shared" si="32"/>
        <v>1164733.9584569733</v>
      </c>
      <c r="AB219" s="59">
        <f t="shared" si="33"/>
        <v>1.7777777777777777</v>
      </c>
      <c r="AC219" s="61">
        <f t="shared" si="34"/>
        <v>1651</v>
      </c>
    </row>
    <row r="220" spans="4:29" hidden="1">
      <c r="D220" s="12">
        <v>214</v>
      </c>
      <c r="E220" s="36" t="s">
        <v>29</v>
      </c>
      <c r="F220" s="16" t="s">
        <v>9</v>
      </c>
      <c r="G220" s="14" t="s">
        <v>30</v>
      </c>
      <c r="H220" s="13" t="s">
        <v>6</v>
      </c>
      <c r="I220" s="13" t="s">
        <v>53</v>
      </c>
      <c r="J220" s="13" t="s">
        <v>126</v>
      </c>
      <c r="K220" s="13" t="s">
        <v>123</v>
      </c>
      <c r="L220" s="14">
        <v>65</v>
      </c>
      <c r="M220" s="14" t="s">
        <v>52</v>
      </c>
      <c r="N220" s="31">
        <v>1000000</v>
      </c>
      <c r="O220" s="14" t="s">
        <v>2</v>
      </c>
      <c r="P220" s="14" t="s">
        <v>35</v>
      </c>
      <c r="Q220" s="31">
        <v>10996.363636363636</v>
      </c>
      <c r="R220" s="31">
        <v>1221.8181818181818</v>
      </c>
      <c r="S220" s="45">
        <v>27.122</v>
      </c>
      <c r="T220" s="64">
        <f t="shared" si="27"/>
        <v>1762.93</v>
      </c>
      <c r="U220" s="64">
        <f t="shared" si="28"/>
        <v>31.589914421270031</v>
      </c>
      <c r="V220" s="48">
        <f t="shared" si="29"/>
        <v>19.136451038288758</v>
      </c>
      <c r="W220" s="52">
        <v>705.56931783381594</v>
      </c>
      <c r="X220" s="71" t="str">
        <f t="shared" si="35"/>
        <v>Q1 2022</v>
      </c>
      <c r="Y220" s="21">
        <f t="shared" si="30"/>
        <v>7680</v>
      </c>
      <c r="Z220" s="21">
        <f t="shared" si="31"/>
        <v>4320</v>
      </c>
      <c r="AA220" s="57">
        <f t="shared" si="32"/>
        <v>1164733.9584569733</v>
      </c>
      <c r="AB220" s="59">
        <f t="shared" si="33"/>
        <v>1.7777777777777777</v>
      </c>
      <c r="AC220" s="61">
        <f t="shared" si="34"/>
        <v>1651</v>
      </c>
    </row>
    <row r="221" spans="4:29" hidden="1">
      <c r="D221" s="12">
        <v>215</v>
      </c>
      <c r="E221" s="36" t="s">
        <v>29</v>
      </c>
      <c r="F221" s="16" t="s">
        <v>9</v>
      </c>
      <c r="G221" s="14" t="s">
        <v>30</v>
      </c>
      <c r="H221" s="13" t="s">
        <v>6</v>
      </c>
      <c r="I221" s="13" t="s">
        <v>53</v>
      </c>
      <c r="J221" s="13" t="s">
        <v>126</v>
      </c>
      <c r="K221" s="13" t="s">
        <v>123</v>
      </c>
      <c r="L221" s="14">
        <v>75</v>
      </c>
      <c r="M221" s="14" t="s">
        <v>15</v>
      </c>
      <c r="N221" s="31">
        <v>1000000</v>
      </c>
      <c r="O221" s="14" t="s">
        <v>2</v>
      </c>
      <c r="P221" s="14" t="s">
        <v>35</v>
      </c>
      <c r="Q221" s="31">
        <v>10909.09090909091</v>
      </c>
      <c r="R221" s="31">
        <v>909.09090909090912</v>
      </c>
      <c r="S221" s="45">
        <v>75.972999999999999</v>
      </c>
      <c r="T221" s="64">
        <f t="shared" si="27"/>
        <v>5697.9750000000004</v>
      </c>
      <c r="U221" s="64">
        <f t="shared" si="28"/>
        <v>117.80991083323441</v>
      </c>
      <c r="V221" s="48">
        <f t="shared" si="29"/>
        <v>50.608657963656334</v>
      </c>
      <c r="W221" s="52">
        <v>666.14004927614201</v>
      </c>
      <c r="X221" s="71" t="str">
        <f t="shared" si="35"/>
        <v>Q1 2022</v>
      </c>
      <c r="Y221" s="21">
        <f t="shared" si="30"/>
        <v>3840</v>
      </c>
      <c r="Z221" s="21">
        <f t="shared" si="31"/>
        <v>2160</v>
      </c>
      <c r="AA221" s="57">
        <f t="shared" si="32"/>
        <v>1550681.3056379822</v>
      </c>
      <c r="AB221" s="59">
        <f t="shared" si="33"/>
        <v>1.7777777777777777</v>
      </c>
      <c r="AC221" s="61">
        <f t="shared" si="34"/>
        <v>1905</v>
      </c>
    </row>
    <row r="222" spans="4:29" hidden="1">
      <c r="D222" s="12">
        <v>216</v>
      </c>
      <c r="E222" s="36" t="s">
        <v>29</v>
      </c>
      <c r="F222" s="16" t="s">
        <v>9</v>
      </c>
      <c r="G222" s="14" t="s">
        <v>30</v>
      </c>
      <c r="H222" s="13" t="s">
        <v>6</v>
      </c>
      <c r="I222" s="13" t="s">
        <v>53</v>
      </c>
      <c r="J222" s="13" t="s">
        <v>126</v>
      </c>
      <c r="K222" s="13" t="s">
        <v>123</v>
      </c>
      <c r="L222" s="14">
        <v>75</v>
      </c>
      <c r="M222" s="14" t="s">
        <v>52</v>
      </c>
      <c r="N222" s="31">
        <v>1000000</v>
      </c>
      <c r="O222" s="14" t="s">
        <v>2</v>
      </c>
      <c r="P222" s="14" t="s">
        <v>35</v>
      </c>
      <c r="Q222" s="31">
        <v>15708.764159999995</v>
      </c>
      <c r="R222" s="31">
        <v>1745.4182399999995</v>
      </c>
      <c r="S222" s="45">
        <v>19.882000000000001</v>
      </c>
      <c r="T222" s="64">
        <f t="shared" si="27"/>
        <v>1491.15</v>
      </c>
      <c r="U222" s="64">
        <f t="shared" si="28"/>
        <v>30.830645718694363</v>
      </c>
      <c r="V222" s="48">
        <f t="shared" si="29"/>
        <v>19.662558880787852</v>
      </c>
      <c r="W222" s="52">
        <v>988.96282470515291</v>
      </c>
      <c r="X222" s="71" t="str">
        <f t="shared" si="35"/>
        <v>Q1 2022</v>
      </c>
      <c r="Y222" s="21">
        <f t="shared" si="30"/>
        <v>7680</v>
      </c>
      <c r="Z222" s="21">
        <f t="shared" si="31"/>
        <v>4320</v>
      </c>
      <c r="AA222" s="57">
        <f t="shared" si="32"/>
        <v>1550681.3056379822</v>
      </c>
      <c r="AB222" s="59">
        <f t="shared" si="33"/>
        <v>1.7777777777777777</v>
      </c>
      <c r="AC222" s="61">
        <f t="shared" si="34"/>
        <v>1905</v>
      </c>
    </row>
    <row r="223" spans="4:29" hidden="1">
      <c r="D223" s="12">
        <v>217</v>
      </c>
      <c r="E223" s="36" t="s">
        <v>29</v>
      </c>
      <c r="F223" s="16" t="s">
        <v>9</v>
      </c>
      <c r="G223" s="14" t="s">
        <v>30</v>
      </c>
      <c r="H223" s="13" t="s">
        <v>6</v>
      </c>
      <c r="I223" s="13" t="s">
        <v>53</v>
      </c>
      <c r="J223" s="13" t="s">
        <v>126</v>
      </c>
      <c r="K223" s="13" t="s">
        <v>123</v>
      </c>
      <c r="L223" s="14">
        <v>85</v>
      </c>
      <c r="M223" s="14" t="s">
        <v>15</v>
      </c>
      <c r="N223" s="31">
        <v>1000000</v>
      </c>
      <c r="O223" s="14" t="s">
        <v>2</v>
      </c>
      <c r="P223" s="14" t="s">
        <v>35</v>
      </c>
      <c r="Q223" s="31">
        <v>14400</v>
      </c>
      <c r="R223" s="31">
        <v>1200</v>
      </c>
      <c r="S223" s="45">
        <v>61.378999999999998</v>
      </c>
      <c r="T223" s="64">
        <f t="shared" si="27"/>
        <v>5217.2150000000001</v>
      </c>
      <c r="U223" s="64">
        <f t="shared" si="28"/>
        <v>122.25248182746586</v>
      </c>
      <c r="V223" s="48">
        <f t="shared" si="29"/>
        <v>53.204771106637367</v>
      </c>
      <c r="W223" s="52">
        <v>866.82368736273588</v>
      </c>
      <c r="X223" s="71" t="str">
        <f t="shared" si="35"/>
        <v>Q1 2022</v>
      </c>
      <c r="Y223" s="21">
        <f t="shared" si="30"/>
        <v>3840</v>
      </c>
      <c r="Z223" s="21">
        <f t="shared" si="31"/>
        <v>2160</v>
      </c>
      <c r="AA223" s="57">
        <f t="shared" si="32"/>
        <v>1991763.9881305636</v>
      </c>
      <c r="AB223" s="59">
        <f t="shared" si="33"/>
        <v>1.7777777777777777</v>
      </c>
      <c r="AC223" s="61">
        <f t="shared" si="34"/>
        <v>2159</v>
      </c>
    </row>
    <row r="224" spans="4:29" hidden="1">
      <c r="D224" s="12">
        <v>218</v>
      </c>
      <c r="E224" s="36" t="s">
        <v>29</v>
      </c>
      <c r="F224" s="16" t="s">
        <v>9</v>
      </c>
      <c r="G224" s="14" t="s">
        <v>30</v>
      </c>
      <c r="H224" s="13" t="s">
        <v>6</v>
      </c>
      <c r="I224" s="13" t="s">
        <v>53</v>
      </c>
      <c r="J224" s="13" t="s">
        <v>126</v>
      </c>
      <c r="K224" s="13" t="s">
        <v>123</v>
      </c>
      <c r="L224" s="14">
        <v>85</v>
      </c>
      <c r="M224" s="14" t="s">
        <v>52</v>
      </c>
      <c r="N224" s="31">
        <v>1000000</v>
      </c>
      <c r="O224" s="14" t="s">
        <v>2</v>
      </c>
      <c r="P224" s="14" t="s">
        <v>35</v>
      </c>
      <c r="Q224" s="31">
        <v>19145.454545454544</v>
      </c>
      <c r="R224" s="31">
        <v>2127.272727272727</v>
      </c>
      <c r="S224" s="45">
        <v>11.044</v>
      </c>
      <c r="T224" s="64">
        <f t="shared" si="27"/>
        <v>938.74</v>
      </c>
      <c r="U224" s="64">
        <f t="shared" si="28"/>
        <v>21.997041484913947</v>
      </c>
      <c r="V224" s="48">
        <f t="shared" si="29"/>
        <v>14.212536415013401</v>
      </c>
      <c r="W224" s="52">
        <v>1286.9011603597792</v>
      </c>
      <c r="X224" s="71" t="str">
        <f t="shared" si="35"/>
        <v>Q1 2022</v>
      </c>
      <c r="Y224" s="21">
        <f t="shared" si="30"/>
        <v>7680</v>
      </c>
      <c r="Z224" s="21">
        <f t="shared" si="31"/>
        <v>4320</v>
      </c>
      <c r="AA224" s="57">
        <f t="shared" si="32"/>
        <v>1991763.9881305636</v>
      </c>
      <c r="AB224" s="59">
        <f t="shared" si="33"/>
        <v>1.7777777777777777</v>
      </c>
      <c r="AC224" s="61">
        <f t="shared" si="34"/>
        <v>2159</v>
      </c>
    </row>
    <row r="225" spans="4:29" hidden="1">
      <c r="D225" s="12">
        <v>219</v>
      </c>
      <c r="E225" s="36" t="s">
        <v>29</v>
      </c>
      <c r="F225" s="16" t="s">
        <v>9</v>
      </c>
      <c r="G225" s="14" t="s">
        <v>30</v>
      </c>
      <c r="H225" s="13" t="s">
        <v>6</v>
      </c>
      <c r="I225" s="13" t="s">
        <v>53</v>
      </c>
      <c r="J225" s="13" t="s">
        <v>126</v>
      </c>
      <c r="K225" s="13" t="s">
        <v>123</v>
      </c>
      <c r="L225" s="14">
        <v>98</v>
      </c>
      <c r="M225" s="14" t="s">
        <v>15</v>
      </c>
      <c r="N225" s="31">
        <v>1000000</v>
      </c>
      <c r="O225" s="14" t="s">
        <v>2</v>
      </c>
      <c r="P225" s="14" t="s">
        <v>35</v>
      </c>
      <c r="Q225" s="31">
        <v>19141.53633217993</v>
      </c>
      <c r="R225" s="31">
        <v>1595.1280276816608</v>
      </c>
      <c r="S225" s="45">
        <v>1.96</v>
      </c>
      <c r="T225" s="64">
        <f t="shared" si="27"/>
        <v>192.07999999999998</v>
      </c>
      <c r="U225" s="64">
        <f t="shared" si="28"/>
        <v>5.1892936512569721</v>
      </c>
      <c r="V225" s="48">
        <f t="shared" si="29"/>
        <v>2.5484616408464436</v>
      </c>
      <c r="W225" s="52">
        <v>1300.2355310441039</v>
      </c>
      <c r="X225" s="71" t="str">
        <f t="shared" si="35"/>
        <v>Q1 2022</v>
      </c>
      <c r="Y225" s="21">
        <f t="shared" si="30"/>
        <v>3840</v>
      </c>
      <c r="Z225" s="21">
        <f t="shared" si="31"/>
        <v>2160</v>
      </c>
      <c r="AA225" s="57">
        <f t="shared" si="32"/>
        <v>2647598.8016617205</v>
      </c>
      <c r="AB225" s="59">
        <f t="shared" si="33"/>
        <v>1.7777777777777777</v>
      </c>
      <c r="AC225" s="61">
        <f t="shared" si="34"/>
        <v>2489.1999999999998</v>
      </c>
    </row>
    <row r="226" spans="4:29" hidden="1">
      <c r="D226" s="12">
        <v>220</v>
      </c>
      <c r="E226" s="36" t="s">
        <v>29</v>
      </c>
      <c r="F226" s="16" t="s">
        <v>9</v>
      </c>
      <c r="G226" s="14" t="s">
        <v>30</v>
      </c>
      <c r="H226" s="13" t="s">
        <v>6</v>
      </c>
      <c r="I226" s="13" t="s">
        <v>108</v>
      </c>
      <c r="J226" s="13" t="s">
        <v>176</v>
      </c>
      <c r="K226" s="13" t="s">
        <v>123</v>
      </c>
      <c r="L226" s="14">
        <v>55</v>
      </c>
      <c r="M226" s="14" t="s">
        <v>15</v>
      </c>
      <c r="N226" s="31"/>
      <c r="O226" s="14" t="s">
        <v>2</v>
      </c>
      <c r="P226" s="14" t="s">
        <v>35</v>
      </c>
      <c r="Q226" s="31">
        <v>8000</v>
      </c>
      <c r="R226" s="31">
        <v>2000</v>
      </c>
      <c r="S226" s="45">
        <v>10</v>
      </c>
      <c r="T226" s="64">
        <f t="shared" si="27"/>
        <v>550</v>
      </c>
      <c r="U226" s="64">
        <f t="shared" si="28"/>
        <v>8.3392194658753702</v>
      </c>
      <c r="V226" s="48">
        <f t="shared" si="29"/>
        <v>3.451355538755851</v>
      </c>
      <c r="W226" s="52">
        <v>345.13555387558506</v>
      </c>
      <c r="X226" s="71" t="str">
        <f t="shared" si="35"/>
        <v>Q1 2022</v>
      </c>
      <c r="Y226" s="21">
        <f t="shared" si="30"/>
        <v>3840</v>
      </c>
      <c r="Z226" s="21">
        <f t="shared" si="31"/>
        <v>2160</v>
      </c>
      <c r="AA226" s="57">
        <f t="shared" si="32"/>
        <v>833921.94658753707</v>
      </c>
      <c r="AB226" s="59">
        <f t="shared" si="33"/>
        <v>1.7777777777777777</v>
      </c>
      <c r="AC226" s="61">
        <f t="shared" si="34"/>
        <v>1397</v>
      </c>
    </row>
    <row r="227" spans="4:29" hidden="1">
      <c r="D227" s="12">
        <v>221</v>
      </c>
      <c r="E227" s="36" t="s">
        <v>29</v>
      </c>
      <c r="F227" s="16" t="s">
        <v>9</v>
      </c>
      <c r="G227" s="14" t="s">
        <v>30</v>
      </c>
      <c r="H227" s="13" t="s">
        <v>6</v>
      </c>
      <c r="I227" s="13" t="s">
        <v>108</v>
      </c>
      <c r="J227" s="13" t="s">
        <v>177</v>
      </c>
      <c r="K227" s="13" t="s">
        <v>123</v>
      </c>
      <c r="L227" s="14">
        <v>65</v>
      </c>
      <c r="M227" s="14" t="s">
        <v>15</v>
      </c>
      <c r="N227" s="31"/>
      <c r="O227" s="14" t="s">
        <v>2</v>
      </c>
      <c r="P227" s="14" t="s">
        <v>35</v>
      </c>
      <c r="Q227" s="31">
        <v>8000</v>
      </c>
      <c r="R227" s="31">
        <v>2000</v>
      </c>
      <c r="S227" s="45">
        <v>2.2909999999999999</v>
      </c>
      <c r="T227" s="64">
        <f t="shared" si="27"/>
        <v>148.91499999999999</v>
      </c>
      <c r="U227" s="64">
        <f t="shared" si="28"/>
        <v>2.6684054988249257</v>
      </c>
      <c r="V227" s="48">
        <f t="shared" si="29"/>
        <v>1.0382365002578486</v>
      </c>
      <c r="W227" s="52">
        <v>453.18048898203779</v>
      </c>
      <c r="X227" s="71" t="str">
        <f t="shared" si="35"/>
        <v>Q1 2022</v>
      </c>
      <c r="Y227" s="21">
        <f t="shared" si="30"/>
        <v>3840</v>
      </c>
      <c r="Z227" s="21">
        <f t="shared" si="31"/>
        <v>2160</v>
      </c>
      <c r="AA227" s="57">
        <f t="shared" si="32"/>
        <v>1164733.9584569733</v>
      </c>
      <c r="AB227" s="59">
        <f t="shared" si="33"/>
        <v>1.7777777777777777</v>
      </c>
      <c r="AC227" s="61">
        <f t="shared" si="34"/>
        <v>1651</v>
      </c>
    </row>
    <row r="228" spans="4:29" hidden="1">
      <c r="D228" s="12">
        <v>222</v>
      </c>
      <c r="E228" s="36" t="s">
        <v>29</v>
      </c>
      <c r="F228" s="16" t="s">
        <v>9</v>
      </c>
      <c r="G228" s="14" t="s">
        <v>30</v>
      </c>
      <c r="H228" s="13" t="s">
        <v>6</v>
      </c>
      <c r="I228" s="13" t="s">
        <v>108</v>
      </c>
      <c r="J228" s="13" t="s">
        <v>175</v>
      </c>
      <c r="K228" s="13" t="s">
        <v>123</v>
      </c>
      <c r="L228" s="14">
        <v>65</v>
      </c>
      <c r="M228" s="14" t="s">
        <v>52</v>
      </c>
      <c r="N228" s="31">
        <v>1000000</v>
      </c>
      <c r="O228" s="14" t="s">
        <v>2</v>
      </c>
      <c r="P228" s="14" t="s">
        <v>35</v>
      </c>
      <c r="Q228" s="31">
        <v>12096</v>
      </c>
      <c r="R228" s="31">
        <v>1344</v>
      </c>
      <c r="S228" s="45">
        <v>0.16800000000000001</v>
      </c>
      <c r="T228" s="64">
        <f t="shared" si="27"/>
        <v>10.92</v>
      </c>
      <c r="U228" s="64">
        <f t="shared" si="28"/>
        <v>0.19567530502077154</v>
      </c>
      <c r="V228" s="48">
        <f t="shared" si="29"/>
        <v>0.11853564539608108</v>
      </c>
      <c r="W228" s="52">
        <v>705.56931783381594</v>
      </c>
      <c r="X228" s="71" t="str">
        <f t="shared" si="35"/>
        <v>Q1 2022</v>
      </c>
      <c r="Y228" s="21">
        <f t="shared" si="30"/>
        <v>7680</v>
      </c>
      <c r="Z228" s="21">
        <f t="shared" si="31"/>
        <v>4320</v>
      </c>
      <c r="AA228" s="57">
        <f t="shared" si="32"/>
        <v>1164733.9584569733</v>
      </c>
      <c r="AB228" s="59">
        <f t="shared" si="33"/>
        <v>1.7777777777777777</v>
      </c>
      <c r="AC228" s="61">
        <f t="shared" si="34"/>
        <v>1651</v>
      </c>
    </row>
    <row r="229" spans="4:29" hidden="1">
      <c r="D229" s="12">
        <v>223</v>
      </c>
      <c r="E229" s="36" t="s">
        <v>29</v>
      </c>
      <c r="F229" s="16" t="s">
        <v>9</v>
      </c>
      <c r="G229" s="14" t="s">
        <v>30</v>
      </c>
      <c r="H229" s="13" t="s">
        <v>6</v>
      </c>
      <c r="I229" s="13" t="s">
        <v>108</v>
      </c>
      <c r="J229" s="13" t="s">
        <v>175</v>
      </c>
      <c r="K229" s="13" t="s">
        <v>123</v>
      </c>
      <c r="L229" s="14">
        <v>75</v>
      </c>
      <c r="M229" s="14" t="s">
        <v>52</v>
      </c>
      <c r="N229" s="31">
        <v>1000000</v>
      </c>
      <c r="O229" s="14" t="s">
        <v>2</v>
      </c>
      <c r="P229" s="14" t="s">
        <v>35</v>
      </c>
      <c r="Q229" s="31">
        <v>17279.640575999994</v>
      </c>
      <c r="R229" s="31">
        <v>1919.9600639999994</v>
      </c>
      <c r="S229" s="45">
        <v>0.49099999999999999</v>
      </c>
      <c r="T229" s="64">
        <f t="shared" si="27"/>
        <v>36.825000000000003</v>
      </c>
      <c r="U229" s="64">
        <f t="shared" si="28"/>
        <v>0.76138452106824928</v>
      </c>
      <c r="V229" s="48">
        <f t="shared" si="29"/>
        <v>0.48558074693023007</v>
      </c>
      <c r="W229" s="52">
        <v>988.96282470515291</v>
      </c>
      <c r="X229" s="71" t="str">
        <f t="shared" si="35"/>
        <v>Q1 2022</v>
      </c>
      <c r="Y229" s="21">
        <f t="shared" si="30"/>
        <v>7680</v>
      </c>
      <c r="Z229" s="21">
        <f t="shared" si="31"/>
        <v>4320</v>
      </c>
      <c r="AA229" s="57">
        <f t="shared" si="32"/>
        <v>1550681.3056379822</v>
      </c>
      <c r="AB229" s="59">
        <f t="shared" si="33"/>
        <v>1.7777777777777777</v>
      </c>
      <c r="AC229" s="61">
        <f t="shared" si="34"/>
        <v>1905</v>
      </c>
    </row>
    <row r="230" spans="4:29" hidden="1">
      <c r="D230" s="12">
        <v>224</v>
      </c>
      <c r="E230" s="36" t="s">
        <v>29</v>
      </c>
      <c r="F230" s="16" t="s">
        <v>9</v>
      </c>
      <c r="G230" s="14" t="s">
        <v>30</v>
      </c>
      <c r="H230" s="13" t="s">
        <v>6</v>
      </c>
      <c r="I230" s="13" t="s">
        <v>58</v>
      </c>
      <c r="J230" s="13" t="s">
        <v>59</v>
      </c>
      <c r="K230" s="13" t="s">
        <v>123</v>
      </c>
      <c r="L230" s="14">
        <v>75</v>
      </c>
      <c r="M230" s="14" t="s">
        <v>15</v>
      </c>
      <c r="N230" s="31">
        <v>1000000</v>
      </c>
      <c r="O230" s="14" t="s">
        <v>1</v>
      </c>
      <c r="P230" s="14" t="s">
        <v>35</v>
      </c>
      <c r="Q230" s="31">
        <v>4000</v>
      </c>
      <c r="R230" s="31">
        <v>252</v>
      </c>
      <c r="S230" s="45">
        <v>0.105</v>
      </c>
      <c r="T230" s="64">
        <f t="shared" si="27"/>
        <v>7.875</v>
      </c>
      <c r="U230" s="64">
        <f t="shared" si="28"/>
        <v>0.16282153709198813</v>
      </c>
      <c r="V230" s="48">
        <f t="shared" si="29"/>
        <v>6.9944705173994898E-2</v>
      </c>
      <c r="W230" s="52">
        <v>666.14004927614201</v>
      </c>
      <c r="X230" s="71" t="str">
        <f t="shared" si="35"/>
        <v>Q1 2022</v>
      </c>
      <c r="Y230" s="21">
        <f t="shared" si="30"/>
        <v>3840</v>
      </c>
      <c r="Z230" s="21">
        <f t="shared" si="31"/>
        <v>2160</v>
      </c>
      <c r="AA230" s="57">
        <f t="shared" si="32"/>
        <v>1550681.3056379822</v>
      </c>
      <c r="AB230" s="59">
        <f t="shared" si="33"/>
        <v>1.7777777777777777</v>
      </c>
      <c r="AC230" s="61">
        <f t="shared" si="34"/>
        <v>1905</v>
      </c>
    </row>
    <row r="231" spans="4:29" hidden="1">
      <c r="D231" s="12">
        <v>225</v>
      </c>
      <c r="E231" s="36" t="s">
        <v>29</v>
      </c>
      <c r="F231" s="16" t="s">
        <v>9</v>
      </c>
      <c r="G231" s="14" t="s">
        <v>30</v>
      </c>
      <c r="H231" s="13" t="s">
        <v>6</v>
      </c>
      <c r="I231" s="13" t="s">
        <v>58</v>
      </c>
      <c r="J231" s="13"/>
      <c r="K231" s="13" t="s">
        <v>123</v>
      </c>
      <c r="L231" s="14">
        <v>86</v>
      </c>
      <c r="M231" s="14" t="s">
        <v>15</v>
      </c>
      <c r="N231" s="31">
        <v>1000000</v>
      </c>
      <c r="O231" s="14" t="s">
        <v>1</v>
      </c>
      <c r="P231" s="14" t="s">
        <v>35</v>
      </c>
      <c r="Q231" s="31">
        <v>8000</v>
      </c>
      <c r="R231" s="31">
        <v>576</v>
      </c>
      <c r="S231" s="45">
        <v>0.105</v>
      </c>
      <c r="T231" s="64">
        <f t="shared" si="27"/>
        <v>9.0299999999999994</v>
      </c>
      <c r="U231" s="64">
        <f t="shared" si="28"/>
        <v>0.21408499348130566</v>
      </c>
      <c r="V231" s="48">
        <f t="shared" si="29"/>
        <v>9.1016487173087274E-2</v>
      </c>
      <c r="W231" s="52">
        <v>866.82368736273588</v>
      </c>
      <c r="X231" s="71" t="str">
        <f t="shared" si="35"/>
        <v>Q1 2022</v>
      </c>
      <c r="Y231" s="21">
        <f t="shared" si="30"/>
        <v>3840</v>
      </c>
      <c r="Z231" s="21">
        <f t="shared" si="31"/>
        <v>2160</v>
      </c>
      <c r="AA231" s="57">
        <f t="shared" si="32"/>
        <v>2038904.6998219588</v>
      </c>
      <c r="AB231" s="59">
        <f t="shared" si="33"/>
        <v>1.7777777777777777</v>
      </c>
      <c r="AC231" s="61">
        <f t="shared" si="34"/>
        <v>2184.4</v>
      </c>
    </row>
    <row r="232" spans="4:29" hidden="1">
      <c r="D232" s="12">
        <v>226</v>
      </c>
      <c r="E232" s="36" t="s">
        <v>29</v>
      </c>
      <c r="F232" s="16" t="s">
        <v>9</v>
      </c>
      <c r="G232" s="14" t="s">
        <v>30</v>
      </c>
      <c r="H232" s="13" t="s">
        <v>6</v>
      </c>
      <c r="I232" s="13" t="s">
        <v>111</v>
      </c>
      <c r="J232" s="13" t="s">
        <v>112</v>
      </c>
      <c r="K232" s="13" t="s">
        <v>43</v>
      </c>
      <c r="L232" s="14">
        <v>65</v>
      </c>
      <c r="M232" s="14" t="s">
        <v>15</v>
      </c>
      <c r="N232" s="31">
        <v>1000000</v>
      </c>
      <c r="O232" s="14" t="s">
        <v>2</v>
      </c>
      <c r="P232" s="14" t="s">
        <v>35</v>
      </c>
      <c r="Q232" s="31">
        <v>6480</v>
      </c>
      <c r="R232" s="31">
        <v>432</v>
      </c>
      <c r="S232" s="45">
        <v>8.3989999999999991</v>
      </c>
      <c r="T232" s="64">
        <f t="shared" si="27"/>
        <v>545.93499999999995</v>
      </c>
      <c r="U232" s="64">
        <f t="shared" si="28"/>
        <v>9.7826005170801178</v>
      </c>
      <c r="V232" s="48">
        <f t="shared" si="29"/>
        <v>3.8062629269601347</v>
      </c>
      <c r="W232" s="52">
        <v>453.18048898203779</v>
      </c>
      <c r="X232" s="71" t="str">
        <f t="shared" si="35"/>
        <v>Q1 2022</v>
      </c>
      <c r="Y232" s="21">
        <f t="shared" si="30"/>
        <v>3840</v>
      </c>
      <c r="Z232" s="21">
        <f t="shared" si="31"/>
        <v>2160</v>
      </c>
      <c r="AA232" s="57">
        <f t="shared" si="32"/>
        <v>1164733.9584569733</v>
      </c>
      <c r="AB232" s="59">
        <f t="shared" si="33"/>
        <v>1.7777777777777777</v>
      </c>
      <c r="AC232" s="61">
        <f t="shared" si="34"/>
        <v>1651</v>
      </c>
    </row>
    <row r="233" spans="4:29" hidden="1">
      <c r="D233" s="12">
        <v>227</v>
      </c>
      <c r="E233" s="36" t="s">
        <v>29</v>
      </c>
      <c r="F233" s="16" t="s">
        <v>9</v>
      </c>
      <c r="G233" s="14" t="s">
        <v>30</v>
      </c>
      <c r="H233" s="13" t="s">
        <v>6</v>
      </c>
      <c r="I233" s="13" t="s">
        <v>111</v>
      </c>
      <c r="J233" s="13" t="s">
        <v>112</v>
      </c>
      <c r="K233" s="13" t="s">
        <v>43</v>
      </c>
      <c r="L233" s="14">
        <v>75</v>
      </c>
      <c r="M233" s="14" t="s">
        <v>15</v>
      </c>
      <c r="N233" s="31">
        <v>1000000</v>
      </c>
      <c r="O233" s="14" t="s">
        <v>2</v>
      </c>
      <c r="P233" s="14" t="s">
        <v>35</v>
      </c>
      <c r="Q233" s="31">
        <v>12000</v>
      </c>
      <c r="R233" s="31">
        <v>600</v>
      </c>
      <c r="S233" s="45">
        <v>2.8</v>
      </c>
      <c r="T233" s="64">
        <f t="shared" si="27"/>
        <v>210</v>
      </c>
      <c r="U233" s="64">
        <f t="shared" si="28"/>
        <v>4.3419076557863505</v>
      </c>
      <c r="V233" s="48">
        <f t="shared" si="29"/>
        <v>1.8651921379731975</v>
      </c>
      <c r="W233" s="52">
        <v>666.14004927614201</v>
      </c>
      <c r="X233" s="71" t="str">
        <f t="shared" si="35"/>
        <v>Q1 2022</v>
      </c>
      <c r="Y233" s="21">
        <f t="shared" si="30"/>
        <v>3840</v>
      </c>
      <c r="Z233" s="21">
        <f t="shared" si="31"/>
        <v>2160</v>
      </c>
      <c r="AA233" s="57">
        <f t="shared" si="32"/>
        <v>1550681.3056379822</v>
      </c>
      <c r="AB233" s="59">
        <f t="shared" si="33"/>
        <v>1.7777777777777777</v>
      </c>
      <c r="AC233" s="61">
        <f t="shared" si="34"/>
        <v>1905</v>
      </c>
    </row>
    <row r="234" spans="4:29" hidden="1">
      <c r="D234" s="12">
        <v>228</v>
      </c>
      <c r="E234" s="36" t="s">
        <v>29</v>
      </c>
      <c r="F234" s="16" t="s">
        <v>9</v>
      </c>
      <c r="G234" s="14" t="s">
        <v>30</v>
      </c>
      <c r="H234" s="13" t="s">
        <v>6</v>
      </c>
      <c r="I234" s="13" t="s">
        <v>111</v>
      </c>
      <c r="J234" s="13" t="s">
        <v>112</v>
      </c>
      <c r="K234" s="13" t="s">
        <v>43</v>
      </c>
      <c r="L234" s="14">
        <v>85</v>
      </c>
      <c r="M234" s="14" t="s">
        <v>15</v>
      </c>
      <c r="N234" s="31">
        <v>1000000</v>
      </c>
      <c r="O234" s="14" t="s">
        <v>2</v>
      </c>
      <c r="P234" s="14" t="s">
        <v>35</v>
      </c>
      <c r="Q234" s="31">
        <v>15360</v>
      </c>
      <c r="R234" s="31">
        <v>768</v>
      </c>
      <c r="S234" s="45">
        <v>5.601</v>
      </c>
      <c r="T234" s="64">
        <f t="shared" si="27"/>
        <v>476.08499999999998</v>
      </c>
      <c r="U234" s="64">
        <f t="shared" si="28"/>
        <v>11.155870097519285</v>
      </c>
      <c r="V234" s="48">
        <f t="shared" si="29"/>
        <v>4.8550794729186837</v>
      </c>
      <c r="W234" s="52">
        <v>866.82368736273588</v>
      </c>
      <c r="X234" s="71" t="str">
        <f t="shared" si="35"/>
        <v>Q1 2022</v>
      </c>
      <c r="Y234" s="21">
        <f t="shared" si="30"/>
        <v>3840</v>
      </c>
      <c r="Z234" s="21">
        <f t="shared" si="31"/>
        <v>2160</v>
      </c>
      <c r="AA234" s="57">
        <f t="shared" si="32"/>
        <v>1991763.9881305636</v>
      </c>
      <c r="AB234" s="59">
        <f t="shared" si="33"/>
        <v>1.7777777777777777</v>
      </c>
      <c r="AC234" s="61">
        <f t="shared" si="34"/>
        <v>2159</v>
      </c>
    </row>
    <row r="235" spans="4:29" hidden="1">
      <c r="D235" s="12">
        <v>229</v>
      </c>
      <c r="E235" s="36" t="s">
        <v>29</v>
      </c>
      <c r="F235" s="16" t="s">
        <v>9</v>
      </c>
      <c r="G235" s="14" t="s">
        <v>30</v>
      </c>
      <c r="H235" s="13" t="s">
        <v>6</v>
      </c>
      <c r="I235" s="13" t="s">
        <v>36</v>
      </c>
      <c r="J235" s="13" t="s">
        <v>37</v>
      </c>
      <c r="K235" s="13" t="s">
        <v>137</v>
      </c>
      <c r="L235" s="14">
        <v>65</v>
      </c>
      <c r="M235" s="14" t="s">
        <v>15</v>
      </c>
      <c r="N235" s="31">
        <v>1000000</v>
      </c>
      <c r="O235" s="14" t="s">
        <v>1</v>
      </c>
      <c r="P235" s="14" t="s">
        <v>35</v>
      </c>
      <c r="Q235" s="31">
        <v>2560</v>
      </c>
      <c r="R235" s="31">
        <v>160</v>
      </c>
      <c r="S235" s="45">
        <v>57.015000000000001</v>
      </c>
      <c r="T235" s="64">
        <f t="shared" si="27"/>
        <v>3705.9749999999999</v>
      </c>
      <c r="U235" s="64">
        <f t="shared" si="28"/>
        <v>66.407306641424341</v>
      </c>
      <c r="V235" s="48">
        <f t="shared" si="29"/>
        <v>25.838085579310885</v>
      </c>
      <c r="W235" s="52">
        <v>453.18048898203779</v>
      </c>
      <c r="X235" s="71" t="str">
        <f t="shared" si="35"/>
        <v>Q1 2022</v>
      </c>
      <c r="Y235" s="21">
        <f t="shared" si="30"/>
        <v>3840</v>
      </c>
      <c r="Z235" s="21">
        <f t="shared" si="31"/>
        <v>2160</v>
      </c>
      <c r="AA235" s="57">
        <f t="shared" si="32"/>
        <v>1164733.9584569733</v>
      </c>
      <c r="AB235" s="59">
        <f t="shared" si="33"/>
        <v>1.7777777777777777</v>
      </c>
      <c r="AC235" s="61">
        <f t="shared" si="34"/>
        <v>1651</v>
      </c>
    </row>
    <row r="236" spans="4:29" hidden="1">
      <c r="D236" s="12">
        <v>230</v>
      </c>
      <c r="E236" s="36" t="s">
        <v>29</v>
      </c>
      <c r="F236" s="16" t="s">
        <v>9</v>
      </c>
      <c r="G236" s="14" t="s">
        <v>30</v>
      </c>
      <c r="H236" s="13" t="s">
        <v>6</v>
      </c>
      <c r="I236" s="13" t="s">
        <v>36</v>
      </c>
      <c r="J236" s="13" t="s">
        <v>38</v>
      </c>
      <c r="K236" s="13" t="s">
        <v>137</v>
      </c>
      <c r="L236" s="14">
        <v>75</v>
      </c>
      <c r="M236" s="14" t="s">
        <v>15</v>
      </c>
      <c r="N236" s="31">
        <v>1000000</v>
      </c>
      <c r="O236" s="14" t="s">
        <v>1</v>
      </c>
      <c r="P236" s="14" t="s">
        <v>35</v>
      </c>
      <c r="Q236" s="31">
        <v>3840</v>
      </c>
      <c r="R236" s="31">
        <v>240</v>
      </c>
      <c r="S236" s="45">
        <v>14.07</v>
      </c>
      <c r="T236" s="64">
        <f t="shared" si="27"/>
        <v>1055.25</v>
      </c>
      <c r="U236" s="64">
        <f t="shared" si="28"/>
        <v>21.818085970326408</v>
      </c>
      <c r="V236" s="48">
        <f t="shared" si="29"/>
        <v>9.3725904933153181</v>
      </c>
      <c r="W236" s="52">
        <v>666.14004927614201</v>
      </c>
      <c r="X236" s="71" t="str">
        <f t="shared" si="35"/>
        <v>Q1 2022</v>
      </c>
      <c r="Y236" s="21">
        <f t="shared" si="30"/>
        <v>3840</v>
      </c>
      <c r="Z236" s="21">
        <f t="shared" si="31"/>
        <v>2160</v>
      </c>
      <c r="AA236" s="57">
        <f t="shared" si="32"/>
        <v>1550681.3056379822</v>
      </c>
      <c r="AB236" s="59">
        <f t="shared" si="33"/>
        <v>1.7777777777777777</v>
      </c>
      <c r="AC236" s="61">
        <f t="shared" si="34"/>
        <v>1905</v>
      </c>
    </row>
    <row r="237" spans="4:29" hidden="1">
      <c r="D237" s="12">
        <v>231</v>
      </c>
      <c r="E237" s="36" t="s">
        <v>29</v>
      </c>
      <c r="F237" s="16" t="s">
        <v>9</v>
      </c>
      <c r="G237" s="14" t="s">
        <v>30</v>
      </c>
      <c r="H237" s="13" t="s">
        <v>6</v>
      </c>
      <c r="I237" s="13" t="s">
        <v>36</v>
      </c>
      <c r="J237" s="13" t="s">
        <v>89</v>
      </c>
      <c r="K237" s="13" t="s">
        <v>137</v>
      </c>
      <c r="L237" s="14">
        <v>75</v>
      </c>
      <c r="M237" s="14" t="s">
        <v>52</v>
      </c>
      <c r="N237" s="31">
        <v>1000000</v>
      </c>
      <c r="O237" s="14" t="s">
        <v>2</v>
      </c>
      <c r="P237" s="14" t="s">
        <v>35</v>
      </c>
      <c r="Q237" s="31">
        <v>40000</v>
      </c>
      <c r="R237" s="31">
        <v>1000</v>
      </c>
      <c r="S237" s="45">
        <v>1.155</v>
      </c>
      <c r="T237" s="64">
        <f t="shared" si="27"/>
        <v>86.625</v>
      </c>
      <c r="U237" s="64">
        <f t="shared" si="28"/>
        <v>1.7910369080118695</v>
      </c>
      <c r="V237" s="48">
        <f t="shared" si="29"/>
        <v>1.1422520625344517</v>
      </c>
      <c r="W237" s="52">
        <v>988.96282470515291</v>
      </c>
      <c r="X237" s="71" t="str">
        <f t="shared" si="35"/>
        <v>Q1 2022</v>
      </c>
      <c r="Y237" s="21">
        <f t="shared" si="30"/>
        <v>7680</v>
      </c>
      <c r="Z237" s="21">
        <f t="shared" si="31"/>
        <v>4320</v>
      </c>
      <c r="AA237" s="57">
        <f t="shared" si="32"/>
        <v>1550681.3056379822</v>
      </c>
      <c r="AB237" s="59">
        <f t="shared" si="33"/>
        <v>1.7777777777777777</v>
      </c>
      <c r="AC237" s="61">
        <f t="shared" si="34"/>
        <v>1905</v>
      </c>
    </row>
    <row r="238" spans="4:29" hidden="1">
      <c r="D238" s="12">
        <v>232</v>
      </c>
      <c r="E238" s="36" t="s">
        <v>29</v>
      </c>
      <c r="F238" s="16" t="s">
        <v>9</v>
      </c>
      <c r="G238" s="14" t="s">
        <v>30</v>
      </c>
      <c r="H238" s="13" t="s">
        <v>6</v>
      </c>
      <c r="I238" s="13" t="s">
        <v>36</v>
      </c>
      <c r="J238" s="13" t="s">
        <v>138</v>
      </c>
      <c r="K238" s="13" t="s">
        <v>137</v>
      </c>
      <c r="L238" s="14">
        <v>85</v>
      </c>
      <c r="M238" s="14" t="s">
        <v>15</v>
      </c>
      <c r="N238" s="31">
        <v>1000000</v>
      </c>
      <c r="O238" s="14" t="s">
        <v>1</v>
      </c>
      <c r="P238" s="14" t="s">
        <v>35</v>
      </c>
      <c r="Q238" s="31">
        <v>7168</v>
      </c>
      <c r="R238" s="31">
        <v>448</v>
      </c>
      <c r="S238" s="45">
        <v>2.625</v>
      </c>
      <c r="T238" s="64">
        <f t="shared" si="27"/>
        <v>223.125</v>
      </c>
      <c r="U238" s="64">
        <f t="shared" si="28"/>
        <v>5.2283804688427296</v>
      </c>
      <c r="V238" s="48">
        <f t="shared" si="29"/>
        <v>2.2754121793271818</v>
      </c>
      <c r="W238" s="52">
        <v>866.82368736273588</v>
      </c>
      <c r="X238" s="71" t="str">
        <f t="shared" si="35"/>
        <v>Q1 2022</v>
      </c>
      <c r="Y238" s="21">
        <f t="shared" si="30"/>
        <v>3840</v>
      </c>
      <c r="Z238" s="21">
        <f t="shared" si="31"/>
        <v>2160</v>
      </c>
      <c r="AA238" s="57">
        <f t="shared" si="32"/>
        <v>1991763.9881305636</v>
      </c>
      <c r="AB238" s="59">
        <f t="shared" si="33"/>
        <v>1.7777777777777777</v>
      </c>
      <c r="AC238" s="61">
        <f t="shared" si="34"/>
        <v>2159</v>
      </c>
    </row>
    <row r="239" spans="4:29" hidden="1">
      <c r="D239" s="12">
        <v>233</v>
      </c>
      <c r="E239" s="36" t="s">
        <v>29</v>
      </c>
      <c r="F239" s="16" t="s">
        <v>9</v>
      </c>
      <c r="G239" s="14" t="s">
        <v>30</v>
      </c>
      <c r="H239" s="13" t="s">
        <v>6</v>
      </c>
      <c r="I239" s="13" t="s">
        <v>36</v>
      </c>
      <c r="J239" s="13" t="s">
        <v>100</v>
      </c>
      <c r="K239" s="13" t="s">
        <v>137</v>
      </c>
      <c r="L239" s="14">
        <v>85</v>
      </c>
      <c r="M239" s="14" t="s">
        <v>52</v>
      </c>
      <c r="N239" s="31">
        <v>1000000</v>
      </c>
      <c r="O239" s="14" t="s">
        <v>2</v>
      </c>
      <c r="P239" s="14" t="s">
        <v>35</v>
      </c>
      <c r="Q239" s="31">
        <v>96000</v>
      </c>
      <c r="R239" s="31">
        <v>1920</v>
      </c>
      <c r="S239" s="45">
        <v>0.315</v>
      </c>
      <c r="T239" s="64">
        <f t="shared" si="27"/>
        <v>26.774999999999999</v>
      </c>
      <c r="U239" s="64">
        <f t="shared" si="28"/>
        <v>0.62740565626112754</v>
      </c>
      <c r="V239" s="48">
        <f t="shared" si="29"/>
        <v>0.40537386551333043</v>
      </c>
      <c r="W239" s="52">
        <v>1286.9011603597792</v>
      </c>
      <c r="X239" s="71" t="str">
        <f t="shared" si="35"/>
        <v>Q1 2022</v>
      </c>
      <c r="Y239" s="21">
        <f t="shared" si="30"/>
        <v>7680</v>
      </c>
      <c r="Z239" s="21">
        <f t="shared" si="31"/>
        <v>4320</v>
      </c>
      <c r="AA239" s="57">
        <f t="shared" si="32"/>
        <v>1991763.9881305636</v>
      </c>
      <c r="AB239" s="59">
        <f t="shared" si="33"/>
        <v>1.7777777777777777</v>
      </c>
      <c r="AC239" s="61">
        <f t="shared" si="34"/>
        <v>2159</v>
      </c>
    </row>
    <row r="240" spans="4:29" hidden="1">
      <c r="D240" s="12">
        <v>234</v>
      </c>
      <c r="E240" s="36" t="s">
        <v>29</v>
      </c>
      <c r="F240" s="16" t="s">
        <v>9</v>
      </c>
      <c r="G240" s="14" t="s">
        <v>30</v>
      </c>
      <c r="H240" s="13" t="s">
        <v>6</v>
      </c>
      <c r="I240" s="13" t="s">
        <v>36</v>
      </c>
      <c r="J240" s="13" t="s">
        <v>50</v>
      </c>
      <c r="K240" s="13" t="s">
        <v>123</v>
      </c>
      <c r="L240" s="14">
        <v>55</v>
      </c>
      <c r="M240" s="14" t="s">
        <v>15</v>
      </c>
      <c r="N240" s="31">
        <v>1000000</v>
      </c>
      <c r="O240" s="14" t="s">
        <v>1</v>
      </c>
      <c r="P240" s="14" t="s">
        <v>35</v>
      </c>
      <c r="Q240" s="31">
        <v>2048</v>
      </c>
      <c r="R240" s="31">
        <v>128</v>
      </c>
      <c r="S240" s="45">
        <v>15.12</v>
      </c>
      <c r="T240" s="64">
        <f t="shared" si="27"/>
        <v>831.59999999999991</v>
      </c>
      <c r="U240" s="64">
        <f t="shared" si="28"/>
        <v>12.608899832403559</v>
      </c>
      <c r="V240" s="48">
        <f t="shared" si="29"/>
        <v>5.2184495745988464</v>
      </c>
      <c r="W240" s="52">
        <v>345.13555387558506</v>
      </c>
      <c r="X240" s="71" t="str">
        <f t="shared" si="35"/>
        <v>Q1 2022</v>
      </c>
      <c r="Y240" s="21">
        <f t="shared" si="30"/>
        <v>3840</v>
      </c>
      <c r="Z240" s="21">
        <f t="shared" si="31"/>
        <v>2160</v>
      </c>
      <c r="AA240" s="57">
        <f t="shared" si="32"/>
        <v>833921.94658753707</v>
      </c>
      <c r="AB240" s="59">
        <f t="shared" si="33"/>
        <v>1.7777777777777777</v>
      </c>
      <c r="AC240" s="61">
        <f t="shared" si="34"/>
        <v>1397</v>
      </c>
    </row>
    <row r="241" spans="4:29" hidden="1">
      <c r="D241" s="12">
        <v>235</v>
      </c>
      <c r="E241" s="36" t="s">
        <v>29</v>
      </c>
      <c r="F241" s="16" t="s">
        <v>9</v>
      </c>
      <c r="G241" s="14" t="s">
        <v>30</v>
      </c>
      <c r="H241" s="13" t="s">
        <v>6</v>
      </c>
      <c r="I241" s="13" t="s">
        <v>36</v>
      </c>
      <c r="J241" s="13"/>
      <c r="K241" s="13" t="s">
        <v>123</v>
      </c>
      <c r="L241" s="14">
        <v>98</v>
      </c>
      <c r="M241" s="14" t="s">
        <v>15</v>
      </c>
      <c r="N241" s="31">
        <v>1000000</v>
      </c>
      <c r="O241" s="14" t="s">
        <v>1</v>
      </c>
      <c r="P241" s="14" t="s">
        <v>35</v>
      </c>
      <c r="Q241" s="31">
        <v>5120</v>
      </c>
      <c r="R241" s="31">
        <v>320</v>
      </c>
      <c r="S241" s="45">
        <v>0.315</v>
      </c>
      <c r="T241" s="64">
        <f t="shared" si="27"/>
        <v>30.87</v>
      </c>
      <c r="U241" s="64">
        <f t="shared" si="28"/>
        <v>0.83399362252344189</v>
      </c>
      <c r="V241" s="48">
        <f t="shared" si="29"/>
        <v>0.40957419227889275</v>
      </c>
      <c r="W241" s="52">
        <v>1300.2355310441039</v>
      </c>
      <c r="X241" s="71" t="str">
        <f t="shared" si="35"/>
        <v>Q1 2022</v>
      </c>
      <c r="Y241" s="21">
        <f t="shared" si="30"/>
        <v>3840</v>
      </c>
      <c r="Z241" s="21">
        <f t="shared" si="31"/>
        <v>2160</v>
      </c>
      <c r="AA241" s="57">
        <f t="shared" si="32"/>
        <v>2647598.8016617205</v>
      </c>
      <c r="AB241" s="59">
        <f t="shared" si="33"/>
        <v>1.7777777777777777</v>
      </c>
      <c r="AC241" s="61">
        <f t="shared" si="34"/>
        <v>2489.1999999999998</v>
      </c>
    </row>
    <row r="242" spans="4:29" hidden="1">
      <c r="D242" s="12">
        <v>236</v>
      </c>
      <c r="E242" s="36" t="s">
        <v>29</v>
      </c>
      <c r="F242" s="16" t="s">
        <v>9</v>
      </c>
      <c r="G242" s="14" t="s">
        <v>30</v>
      </c>
      <c r="H242" s="13" t="s">
        <v>6</v>
      </c>
      <c r="I242" s="13" t="s">
        <v>36</v>
      </c>
      <c r="J242" s="13"/>
      <c r="K242" s="13" t="s">
        <v>123</v>
      </c>
      <c r="L242" s="14">
        <v>98</v>
      </c>
      <c r="M242" s="14" t="s">
        <v>52</v>
      </c>
      <c r="N242" s="31">
        <v>1000000</v>
      </c>
      <c r="O242" s="14" t="s">
        <v>2</v>
      </c>
      <c r="P242" s="14" t="s">
        <v>35</v>
      </c>
      <c r="Q242" s="31">
        <v>96000</v>
      </c>
      <c r="R242" s="31">
        <v>1920</v>
      </c>
      <c r="S242" s="45">
        <v>5.2999999999999999E-2</v>
      </c>
      <c r="T242" s="64">
        <f t="shared" si="27"/>
        <v>5.194</v>
      </c>
      <c r="U242" s="64">
        <f t="shared" si="28"/>
        <v>0.14032273648807117</v>
      </c>
      <c r="V242" s="48">
        <f t="shared" si="29"/>
        <v>0.10230864224860244</v>
      </c>
      <c r="W242" s="52">
        <v>1930.3517405396688</v>
      </c>
      <c r="X242" s="71" t="str">
        <f t="shared" si="35"/>
        <v>Q1 2022</v>
      </c>
      <c r="Y242" s="21">
        <f t="shared" si="30"/>
        <v>7680</v>
      </c>
      <c r="Z242" s="21">
        <f t="shared" si="31"/>
        <v>4320</v>
      </c>
      <c r="AA242" s="57">
        <f t="shared" si="32"/>
        <v>2647598.8016617205</v>
      </c>
      <c r="AB242" s="59">
        <f t="shared" si="33"/>
        <v>1.7777777777777777</v>
      </c>
      <c r="AC242" s="61">
        <f t="shared" si="34"/>
        <v>2489.1999999999998</v>
      </c>
    </row>
    <row r="243" spans="4:29" hidden="1">
      <c r="D243" s="12">
        <v>237</v>
      </c>
      <c r="E243" s="36" t="s">
        <v>29</v>
      </c>
      <c r="F243" s="16" t="s">
        <v>9</v>
      </c>
      <c r="G243" s="14" t="s">
        <v>39</v>
      </c>
      <c r="H243" s="13" t="s">
        <v>5</v>
      </c>
      <c r="I243" s="13" t="s">
        <v>54</v>
      </c>
      <c r="J243" s="13" t="s">
        <v>114</v>
      </c>
      <c r="K243" s="13" t="s">
        <v>43</v>
      </c>
      <c r="L243" s="14">
        <v>27</v>
      </c>
      <c r="M243" s="14" t="s">
        <v>15</v>
      </c>
      <c r="N243" s="31">
        <v>1000000</v>
      </c>
      <c r="O243" s="14" t="s">
        <v>1</v>
      </c>
      <c r="P243" s="14" t="s">
        <v>35</v>
      </c>
      <c r="Q243" s="31">
        <v>2304</v>
      </c>
      <c r="R243" s="31">
        <v>512</v>
      </c>
      <c r="S243" s="45">
        <v>15</v>
      </c>
      <c r="T243" s="64">
        <f t="shared" si="27"/>
        <v>405</v>
      </c>
      <c r="U243" s="64">
        <f t="shared" si="28"/>
        <v>3.0145244581602371</v>
      </c>
      <c r="V243" s="48">
        <f t="shared" si="29"/>
        <v>3.8778929597278537</v>
      </c>
      <c r="W243" s="52">
        <v>258.52619731519025</v>
      </c>
      <c r="X243" s="71" t="str">
        <f t="shared" si="35"/>
        <v>Q2 2022</v>
      </c>
      <c r="Y243" s="21">
        <f t="shared" si="30"/>
        <v>3840</v>
      </c>
      <c r="Z243" s="21">
        <f t="shared" si="31"/>
        <v>2160</v>
      </c>
      <c r="AA243" s="57">
        <f t="shared" si="32"/>
        <v>200968.29721068247</v>
      </c>
      <c r="AB243" s="59">
        <f t="shared" si="33"/>
        <v>1.7777777777777777</v>
      </c>
      <c r="AC243" s="61">
        <f t="shared" si="34"/>
        <v>685.8</v>
      </c>
    </row>
    <row r="244" spans="4:29" hidden="1">
      <c r="D244" s="12">
        <v>238</v>
      </c>
      <c r="E244" s="36" t="s">
        <v>29</v>
      </c>
      <c r="F244" s="16" t="s">
        <v>9</v>
      </c>
      <c r="G244" s="14" t="s">
        <v>39</v>
      </c>
      <c r="H244" s="13" t="s">
        <v>5</v>
      </c>
      <c r="I244" s="13" t="s">
        <v>54</v>
      </c>
      <c r="J244" s="13" t="s">
        <v>55</v>
      </c>
      <c r="K244" s="13" t="s">
        <v>43</v>
      </c>
      <c r="L244" s="14">
        <v>31.5</v>
      </c>
      <c r="M244" s="14" t="s">
        <v>15</v>
      </c>
      <c r="N244" s="31">
        <v>1000000</v>
      </c>
      <c r="O244" s="14" t="s">
        <v>1</v>
      </c>
      <c r="P244" s="14" t="s">
        <v>35</v>
      </c>
      <c r="Q244" s="31">
        <v>2304</v>
      </c>
      <c r="R244" s="31">
        <v>1152</v>
      </c>
      <c r="S244" s="45">
        <v>20</v>
      </c>
      <c r="T244" s="64">
        <f t="shared" si="27"/>
        <v>630</v>
      </c>
      <c r="U244" s="64">
        <f t="shared" si="28"/>
        <v>5.4708036462908005</v>
      </c>
      <c r="V244" s="48">
        <f t="shared" si="29"/>
        <v>6.4631549328797568</v>
      </c>
      <c r="W244" s="52">
        <v>323.15774664398782</v>
      </c>
      <c r="X244" s="71" t="str">
        <f t="shared" si="35"/>
        <v>Q2 2022</v>
      </c>
      <c r="Y244" s="21">
        <f t="shared" si="30"/>
        <v>3840</v>
      </c>
      <c r="Z244" s="21">
        <f t="shared" si="31"/>
        <v>2160</v>
      </c>
      <c r="AA244" s="57">
        <f t="shared" si="32"/>
        <v>273540.18231454003</v>
      </c>
      <c r="AB244" s="59">
        <f t="shared" si="33"/>
        <v>1.7777777777777777</v>
      </c>
      <c r="AC244" s="61">
        <f t="shared" si="34"/>
        <v>800.09999999999991</v>
      </c>
    </row>
    <row r="245" spans="4:29" hidden="1">
      <c r="D245" s="12">
        <v>239</v>
      </c>
      <c r="E245" s="36" t="s">
        <v>29</v>
      </c>
      <c r="F245" s="16" t="s">
        <v>9</v>
      </c>
      <c r="G245" s="14" t="s">
        <v>39</v>
      </c>
      <c r="H245" s="13" t="s">
        <v>5</v>
      </c>
      <c r="I245" s="13" t="s">
        <v>54</v>
      </c>
      <c r="J245" s="13" t="s">
        <v>128</v>
      </c>
      <c r="K245" s="13" t="s">
        <v>43</v>
      </c>
      <c r="L245" s="14">
        <v>31.5</v>
      </c>
      <c r="M245" s="14" t="s">
        <v>15</v>
      </c>
      <c r="N245" s="31">
        <v>1000000</v>
      </c>
      <c r="O245" s="14" t="s">
        <v>1</v>
      </c>
      <c r="P245" s="14" t="s">
        <v>35</v>
      </c>
      <c r="Q245" s="31">
        <v>2304</v>
      </c>
      <c r="R245" s="31">
        <v>576</v>
      </c>
      <c r="S245" s="45">
        <v>5</v>
      </c>
      <c r="T245" s="64">
        <f t="shared" si="27"/>
        <v>157.5</v>
      </c>
      <c r="U245" s="64">
        <f t="shared" si="28"/>
        <v>1.3677009115727001</v>
      </c>
      <c r="V245" s="48">
        <f t="shared" si="29"/>
        <v>1.6157887332199392</v>
      </c>
      <c r="W245" s="52">
        <v>323.15774664398782</v>
      </c>
      <c r="X245" s="71" t="str">
        <f t="shared" si="35"/>
        <v>Q2 2022</v>
      </c>
      <c r="Y245" s="21">
        <f t="shared" si="30"/>
        <v>3840</v>
      </c>
      <c r="Z245" s="21">
        <f t="shared" si="31"/>
        <v>2160</v>
      </c>
      <c r="AA245" s="57">
        <f t="shared" si="32"/>
        <v>273540.18231454003</v>
      </c>
      <c r="AB245" s="59">
        <f t="shared" si="33"/>
        <v>1.7777777777777777</v>
      </c>
      <c r="AC245" s="61">
        <f t="shared" si="34"/>
        <v>800.09999999999991</v>
      </c>
    </row>
    <row r="246" spans="4:29" hidden="1">
      <c r="D246" s="12">
        <v>240</v>
      </c>
      <c r="E246" s="36" t="s">
        <v>29</v>
      </c>
      <c r="F246" s="16" t="s">
        <v>9</v>
      </c>
      <c r="G246" s="14" t="s">
        <v>39</v>
      </c>
      <c r="H246" s="13" t="s">
        <v>5</v>
      </c>
      <c r="I246" s="13" t="s">
        <v>54</v>
      </c>
      <c r="J246" s="13" t="s">
        <v>118</v>
      </c>
      <c r="K246" s="13" t="s">
        <v>43</v>
      </c>
      <c r="L246" s="14">
        <v>31.5</v>
      </c>
      <c r="M246" s="14" t="s">
        <v>15</v>
      </c>
      <c r="N246" s="31">
        <v>1000000</v>
      </c>
      <c r="O246" s="14" t="s">
        <v>1</v>
      </c>
      <c r="P246" s="14" t="s">
        <v>35</v>
      </c>
      <c r="Q246" s="31">
        <v>2304</v>
      </c>
      <c r="R246" s="31">
        <v>576</v>
      </c>
      <c r="S246" s="45">
        <v>10</v>
      </c>
      <c r="T246" s="64">
        <f t="shared" si="27"/>
        <v>315</v>
      </c>
      <c r="U246" s="64">
        <f t="shared" si="28"/>
        <v>2.7354018231454003</v>
      </c>
      <c r="V246" s="48">
        <f t="shared" si="29"/>
        <v>3.2315774664398784</v>
      </c>
      <c r="W246" s="52">
        <v>323.15774664398782</v>
      </c>
      <c r="X246" s="71" t="str">
        <f t="shared" si="35"/>
        <v>Q2 2022</v>
      </c>
      <c r="Y246" s="21">
        <f t="shared" si="30"/>
        <v>3840</v>
      </c>
      <c r="Z246" s="21">
        <f t="shared" si="31"/>
        <v>2160</v>
      </c>
      <c r="AA246" s="57">
        <f t="shared" si="32"/>
        <v>273540.18231454003</v>
      </c>
      <c r="AB246" s="59">
        <f t="shared" si="33"/>
        <v>1.7777777777777777</v>
      </c>
      <c r="AC246" s="61">
        <f t="shared" si="34"/>
        <v>800.09999999999991</v>
      </c>
    </row>
    <row r="247" spans="4:29" hidden="1">
      <c r="D247" s="12">
        <v>241</v>
      </c>
      <c r="E247" s="36" t="s">
        <v>29</v>
      </c>
      <c r="F247" s="16" t="s">
        <v>9</v>
      </c>
      <c r="G247" s="14" t="s">
        <v>39</v>
      </c>
      <c r="H247" s="13" t="s">
        <v>5</v>
      </c>
      <c r="I247" s="13" t="s">
        <v>219</v>
      </c>
      <c r="J247" s="13"/>
      <c r="K247" s="13"/>
      <c r="L247" s="14">
        <v>31.5</v>
      </c>
      <c r="M247" s="14" t="s">
        <v>15</v>
      </c>
      <c r="N247" s="31" t="s">
        <v>65</v>
      </c>
      <c r="O247" s="14" t="s">
        <v>1</v>
      </c>
      <c r="P247" s="14" t="s">
        <v>35</v>
      </c>
      <c r="Q247" s="31">
        <v>5000</v>
      </c>
      <c r="R247" s="31">
        <v>1152</v>
      </c>
      <c r="S247" s="45">
        <v>5</v>
      </c>
      <c r="T247" s="64">
        <f t="shared" si="27"/>
        <v>157.5</v>
      </c>
      <c r="U247" s="64">
        <f t="shared" si="28"/>
        <v>1.3677009115727001</v>
      </c>
      <c r="V247" s="48">
        <f t="shared" si="29"/>
        <v>1.2926309865759513</v>
      </c>
      <c r="W247" s="52">
        <v>258.52619731519025</v>
      </c>
      <c r="X247" s="71" t="str">
        <f t="shared" si="35"/>
        <v>Q2 2022</v>
      </c>
      <c r="Y247" s="21">
        <f t="shared" si="30"/>
        <v>3840</v>
      </c>
      <c r="Z247" s="21">
        <f t="shared" si="31"/>
        <v>2160</v>
      </c>
      <c r="AA247" s="57">
        <f t="shared" si="32"/>
        <v>273540.18231454003</v>
      </c>
      <c r="AB247" s="59">
        <f t="shared" si="33"/>
        <v>1.7777777777777777</v>
      </c>
      <c r="AC247" s="61">
        <f t="shared" si="34"/>
        <v>800.09999999999991</v>
      </c>
    </row>
    <row r="248" spans="4:29" hidden="1">
      <c r="D248" s="12">
        <v>242</v>
      </c>
      <c r="E248" s="36" t="s">
        <v>29</v>
      </c>
      <c r="F248" s="16" t="s">
        <v>9</v>
      </c>
      <c r="G248" s="14" t="s">
        <v>39</v>
      </c>
      <c r="H248" s="13" t="s">
        <v>5</v>
      </c>
      <c r="I248" s="13" t="s">
        <v>96</v>
      </c>
      <c r="J248" s="13" t="s">
        <v>132</v>
      </c>
      <c r="K248" s="13" t="s">
        <v>43</v>
      </c>
      <c r="L248" s="14">
        <v>31.5</v>
      </c>
      <c r="M248" s="14" t="s">
        <v>15</v>
      </c>
      <c r="N248" s="31">
        <v>1000000</v>
      </c>
      <c r="O248" s="14" t="s">
        <v>1</v>
      </c>
      <c r="P248" s="14" t="s">
        <v>35</v>
      </c>
      <c r="Q248" s="31">
        <v>2304</v>
      </c>
      <c r="R248" s="31">
        <v>576</v>
      </c>
      <c r="S248" s="45">
        <v>4</v>
      </c>
      <c r="T248" s="64">
        <f t="shared" si="27"/>
        <v>126</v>
      </c>
      <c r="U248" s="64">
        <f t="shared" si="28"/>
        <v>1.0941607292581601</v>
      </c>
      <c r="V248" s="48">
        <f t="shared" si="29"/>
        <v>1.2926309865759513</v>
      </c>
      <c r="W248" s="52">
        <v>323.15774664398782</v>
      </c>
      <c r="X248" s="71" t="str">
        <f t="shared" si="35"/>
        <v>Q2 2022</v>
      </c>
      <c r="Y248" s="21">
        <f t="shared" si="30"/>
        <v>3840</v>
      </c>
      <c r="Z248" s="21">
        <f t="shared" si="31"/>
        <v>2160</v>
      </c>
      <c r="AA248" s="57">
        <f t="shared" si="32"/>
        <v>273540.18231454003</v>
      </c>
      <c r="AB248" s="59">
        <f t="shared" si="33"/>
        <v>1.7777777777777777</v>
      </c>
      <c r="AC248" s="61">
        <f t="shared" si="34"/>
        <v>800.09999999999991</v>
      </c>
    </row>
    <row r="249" spans="4:29" hidden="1">
      <c r="D249" s="12">
        <v>243</v>
      </c>
      <c r="E249" s="36" t="s">
        <v>29</v>
      </c>
      <c r="F249" s="16" t="s">
        <v>9</v>
      </c>
      <c r="G249" s="14" t="s">
        <v>39</v>
      </c>
      <c r="H249" s="13" t="s">
        <v>5</v>
      </c>
      <c r="I249" s="13" t="s">
        <v>96</v>
      </c>
      <c r="J249" s="13" t="s">
        <v>131</v>
      </c>
      <c r="K249" s="13" t="s">
        <v>95</v>
      </c>
      <c r="L249" s="14">
        <v>34</v>
      </c>
      <c r="M249" s="14" t="s">
        <v>117</v>
      </c>
      <c r="N249" s="31">
        <v>1000000</v>
      </c>
      <c r="O249" s="14" t="s">
        <v>1</v>
      </c>
      <c r="P249" s="14" t="s">
        <v>35</v>
      </c>
      <c r="Q249" s="31">
        <v>4608</v>
      </c>
      <c r="R249" s="31">
        <v>1152</v>
      </c>
      <c r="S249" s="45">
        <v>5</v>
      </c>
      <c r="T249" s="64">
        <f t="shared" si="27"/>
        <v>170</v>
      </c>
      <c r="U249" s="64">
        <f t="shared" si="28"/>
        <v>1.3282398505292223</v>
      </c>
      <c r="V249" s="48">
        <f t="shared" si="29"/>
        <v>1.9390000000000001</v>
      </c>
      <c r="W249" s="52">
        <v>387.8</v>
      </c>
      <c r="X249" s="71" t="str">
        <f t="shared" si="35"/>
        <v>Q2 2022</v>
      </c>
      <c r="Y249" s="21">
        <f t="shared" si="30"/>
        <v>3440</v>
      </c>
      <c r="Z249" s="21">
        <f t="shared" si="31"/>
        <v>1440</v>
      </c>
      <c r="AA249" s="57">
        <f t="shared" si="32"/>
        <v>265647.97010584443</v>
      </c>
      <c r="AB249" s="59">
        <f t="shared" si="33"/>
        <v>2.3888888888888888</v>
      </c>
      <c r="AC249" s="61">
        <f t="shared" si="34"/>
        <v>863.59999999999991</v>
      </c>
    </row>
    <row r="250" spans="4:29" hidden="1">
      <c r="D250" s="12">
        <v>244</v>
      </c>
      <c r="E250" s="36" t="s">
        <v>29</v>
      </c>
      <c r="F250" s="16" t="s">
        <v>9</v>
      </c>
      <c r="G250" s="14" t="s">
        <v>39</v>
      </c>
      <c r="H250" s="13" t="s">
        <v>5</v>
      </c>
      <c r="I250" s="13" t="s">
        <v>96</v>
      </c>
      <c r="J250" s="13" t="s">
        <v>61</v>
      </c>
      <c r="K250" s="13" t="s">
        <v>33</v>
      </c>
      <c r="L250" s="14">
        <v>27</v>
      </c>
      <c r="M250" s="14" t="s">
        <v>15</v>
      </c>
      <c r="N250" s="31">
        <v>80000000</v>
      </c>
      <c r="O250" s="14" t="s">
        <v>1</v>
      </c>
      <c r="P250" s="14" t="s">
        <v>35</v>
      </c>
      <c r="Q250" s="31">
        <v>2304</v>
      </c>
      <c r="R250" s="31">
        <v>576</v>
      </c>
      <c r="S250" s="45">
        <v>50</v>
      </c>
      <c r="T250" s="64">
        <f t="shared" si="27"/>
        <v>1350</v>
      </c>
      <c r="U250" s="64">
        <f t="shared" si="28"/>
        <v>10.048414860534123</v>
      </c>
      <c r="V250" s="48">
        <f t="shared" si="29"/>
        <v>12.926309865759514</v>
      </c>
      <c r="W250" s="52">
        <v>258.52619731519025</v>
      </c>
      <c r="X250" s="71" t="str">
        <f t="shared" si="35"/>
        <v>Q2 2022</v>
      </c>
      <c r="Y250" s="21">
        <f t="shared" si="30"/>
        <v>3840</v>
      </c>
      <c r="Z250" s="21">
        <f t="shared" si="31"/>
        <v>2160</v>
      </c>
      <c r="AA250" s="57">
        <f t="shared" si="32"/>
        <v>200968.29721068247</v>
      </c>
      <c r="AB250" s="59">
        <f t="shared" si="33"/>
        <v>1.7777777777777777</v>
      </c>
      <c r="AC250" s="61">
        <f t="shared" si="34"/>
        <v>685.8</v>
      </c>
    </row>
    <row r="251" spans="4:29" hidden="1">
      <c r="D251" s="12">
        <v>245</v>
      </c>
      <c r="E251" s="36" t="s">
        <v>29</v>
      </c>
      <c r="F251" s="16" t="s">
        <v>9</v>
      </c>
      <c r="G251" s="14" t="s">
        <v>39</v>
      </c>
      <c r="H251" s="13" t="s">
        <v>5</v>
      </c>
      <c r="I251" s="13" t="s">
        <v>96</v>
      </c>
      <c r="J251" s="13" t="s">
        <v>129</v>
      </c>
      <c r="K251" s="13" t="s">
        <v>33</v>
      </c>
      <c r="L251" s="14">
        <v>27</v>
      </c>
      <c r="M251" s="14" t="s">
        <v>143</v>
      </c>
      <c r="N251" s="31">
        <v>1000000</v>
      </c>
      <c r="O251" s="14" t="s">
        <v>1</v>
      </c>
      <c r="P251" s="14" t="s">
        <v>35</v>
      </c>
      <c r="Q251" s="31">
        <v>2304</v>
      </c>
      <c r="R251" s="31">
        <v>576</v>
      </c>
      <c r="S251" s="45">
        <v>12</v>
      </c>
      <c r="T251" s="64">
        <f t="shared" si="27"/>
        <v>324</v>
      </c>
      <c r="U251" s="64">
        <f t="shared" si="28"/>
        <v>2.4116195665281901</v>
      </c>
      <c r="V251" s="48">
        <f t="shared" si="29"/>
        <v>2.88</v>
      </c>
      <c r="W251" s="52">
        <v>240</v>
      </c>
      <c r="X251" s="71" t="str">
        <f t="shared" si="35"/>
        <v>Q2 2022</v>
      </c>
      <c r="Y251" s="21">
        <f t="shared" si="30"/>
        <v>2560</v>
      </c>
      <c r="Z251" s="21">
        <f t="shared" si="31"/>
        <v>1440</v>
      </c>
      <c r="AA251" s="57">
        <f t="shared" si="32"/>
        <v>200968.29721068247</v>
      </c>
      <c r="AB251" s="59">
        <f t="shared" si="33"/>
        <v>1.7777777777777777</v>
      </c>
      <c r="AC251" s="61">
        <f t="shared" si="34"/>
        <v>685.8</v>
      </c>
    </row>
    <row r="252" spans="4:29" hidden="1">
      <c r="D252" s="12">
        <v>246</v>
      </c>
      <c r="E252" s="36" t="s">
        <v>29</v>
      </c>
      <c r="F252" s="16" t="s">
        <v>9</v>
      </c>
      <c r="G252" s="14" t="s">
        <v>39</v>
      </c>
      <c r="H252" s="13" t="s">
        <v>5</v>
      </c>
      <c r="I252" s="13" t="s">
        <v>96</v>
      </c>
      <c r="J252" s="13" t="s">
        <v>130</v>
      </c>
      <c r="K252" s="13" t="s">
        <v>33</v>
      </c>
      <c r="L252" s="14">
        <v>27</v>
      </c>
      <c r="M252" s="14" t="s">
        <v>143</v>
      </c>
      <c r="N252" s="31">
        <v>1000000</v>
      </c>
      <c r="O252" s="14" t="s">
        <v>1</v>
      </c>
      <c r="P252" s="14" t="s">
        <v>35</v>
      </c>
      <c r="Q252" s="31">
        <v>2304</v>
      </c>
      <c r="R252" s="31">
        <v>576</v>
      </c>
      <c r="S252" s="45">
        <v>18</v>
      </c>
      <c r="T252" s="64">
        <f t="shared" si="27"/>
        <v>486</v>
      </c>
      <c r="U252" s="64">
        <f t="shared" si="28"/>
        <v>3.6174293497922845</v>
      </c>
      <c r="V252" s="48">
        <f t="shared" si="29"/>
        <v>4.32</v>
      </c>
      <c r="W252" s="52">
        <v>240</v>
      </c>
      <c r="X252" s="71" t="str">
        <f t="shared" si="35"/>
        <v>Q2 2022</v>
      </c>
      <c r="Y252" s="21">
        <f t="shared" si="30"/>
        <v>2560</v>
      </c>
      <c r="Z252" s="21">
        <f t="shared" si="31"/>
        <v>1440</v>
      </c>
      <c r="AA252" s="57">
        <f t="shared" si="32"/>
        <v>200968.29721068247</v>
      </c>
      <c r="AB252" s="59">
        <f t="shared" si="33"/>
        <v>1.7777777777777777</v>
      </c>
      <c r="AC252" s="61">
        <f t="shared" si="34"/>
        <v>685.8</v>
      </c>
    </row>
    <row r="253" spans="4:29" hidden="1">
      <c r="D253" s="12">
        <v>247</v>
      </c>
      <c r="E253" s="36" t="s">
        <v>29</v>
      </c>
      <c r="F253" s="16" t="s">
        <v>9</v>
      </c>
      <c r="G253" s="14" t="s">
        <v>39</v>
      </c>
      <c r="H253" s="13" t="s">
        <v>5</v>
      </c>
      <c r="I253" s="13" t="s">
        <v>31</v>
      </c>
      <c r="J253" s="13" t="s">
        <v>32</v>
      </c>
      <c r="K253" s="13" t="s">
        <v>33</v>
      </c>
      <c r="L253" s="14">
        <v>31.5</v>
      </c>
      <c r="M253" s="14" t="s">
        <v>34</v>
      </c>
      <c r="N253" s="31">
        <v>1000000</v>
      </c>
      <c r="O253" s="14" t="s">
        <v>1</v>
      </c>
      <c r="P253" s="14" t="s">
        <v>35</v>
      </c>
      <c r="Q253" s="31">
        <v>576</v>
      </c>
      <c r="R253" s="31">
        <v>576</v>
      </c>
      <c r="S253" s="45">
        <v>16</v>
      </c>
      <c r="T253" s="64">
        <f t="shared" si="27"/>
        <v>504</v>
      </c>
      <c r="U253" s="64">
        <f t="shared" si="28"/>
        <v>4.3766429170326404</v>
      </c>
      <c r="V253" s="48">
        <f t="shared" si="29"/>
        <v>10.285714285714286</v>
      </c>
      <c r="W253" s="52">
        <v>642.85714285714289</v>
      </c>
      <c r="X253" s="71" t="str">
        <f t="shared" si="35"/>
        <v>Q2 2022</v>
      </c>
      <c r="Y253" s="21">
        <f t="shared" si="30"/>
        <v>6016</v>
      </c>
      <c r="Z253" s="21">
        <f t="shared" si="31"/>
        <v>3384</v>
      </c>
      <c r="AA253" s="57">
        <f t="shared" si="32"/>
        <v>273540.18231454003</v>
      </c>
      <c r="AB253" s="59">
        <f t="shared" si="33"/>
        <v>1.7777777777777777</v>
      </c>
      <c r="AC253" s="61">
        <f t="shared" si="34"/>
        <v>800.09999999999991</v>
      </c>
    </row>
    <row r="254" spans="4:29" hidden="1">
      <c r="D254" s="12">
        <v>248</v>
      </c>
      <c r="E254" s="36" t="s">
        <v>29</v>
      </c>
      <c r="F254" s="16" t="s">
        <v>9</v>
      </c>
      <c r="G254" s="14" t="s">
        <v>39</v>
      </c>
      <c r="H254" s="13" t="s">
        <v>5</v>
      </c>
      <c r="I254" s="13" t="s">
        <v>41</v>
      </c>
      <c r="J254" s="13" t="s">
        <v>116</v>
      </c>
      <c r="K254" s="13" t="s">
        <v>43</v>
      </c>
      <c r="L254" s="14">
        <v>27</v>
      </c>
      <c r="M254" s="14" t="s">
        <v>117</v>
      </c>
      <c r="N254" s="31">
        <v>1000000</v>
      </c>
      <c r="O254" s="14" t="s">
        <v>1</v>
      </c>
      <c r="P254" s="14" t="s">
        <v>35</v>
      </c>
      <c r="Q254" s="31">
        <v>2304</v>
      </c>
      <c r="R254" s="31">
        <v>576</v>
      </c>
      <c r="S254" s="45">
        <v>10</v>
      </c>
      <c r="T254" s="64">
        <f t="shared" si="27"/>
        <v>270</v>
      </c>
      <c r="U254" s="64">
        <f t="shared" si="28"/>
        <v>1.6752367664979291</v>
      </c>
      <c r="V254" s="48">
        <f t="shared" si="29"/>
        <v>2.4042936350312694</v>
      </c>
      <c r="W254" s="52">
        <v>240.42936350312695</v>
      </c>
      <c r="X254" s="71" t="str">
        <f t="shared" si="35"/>
        <v>Q2 2022</v>
      </c>
      <c r="Y254" s="21">
        <f t="shared" si="30"/>
        <v>3440</v>
      </c>
      <c r="Z254" s="21">
        <f t="shared" si="31"/>
        <v>1440</v>
      </c>
      <c r="AA254" s="57">
        <f t="shared" si="32"/>
        <v>167523.67664979291</v>
      </c>
      <c r="AB254" s="59">
        <f t="shared" si="33"/>
        <v>2.3888888888888888</v>
      </c>
      <c r="AC254" s="61">
        <f t="shared" si="34"/>
        <v>685.8</v>
      </c>
    </row>
    <row r="255" spans="4:29" hidden="1">
      <c r="D255" s="12">
        <v>249</v>
      </c>
      <c r="E255" s="36" t="s">
        <v>29</v>
      </c>
      <c r="F255" s="16" t="s">
        <v>9</v>
      </c>
      <c r="G255" s="14" t="s">
        <v>39</v>
      </c>
      <c r="H255" s="13" t="s">
        <v>5</v>
      </c>
      <c r="I255" s="13" t="s">
        <v>41</v>
      </c>
      <c r="J255" s="13" t="s">
        <v>42</v>
      </c>
      <c r="K255" s="13" t="s">
        <v>43</v>
      </c>
      <c r="L255" s="14">
        <v>31.5</v>
      </c>
      <c r="M255" s="14" t="s">
        <v>15</v>
      </c>
      <c r="N255" s="31">
        <v>1000000</v>
      </c>
      <c r="O255" s="14" t="s">
        <v>1</v>
      </c>
      <c r="P255" s="14" t="s">
        <v>35</v>
      </c>
      <c r="Q255" s="31">
        <v>5000</v>
      </c>
      <c r="R255" s="31">
        <v>1152</v>
      </c>
      <c r="S255" s="45">
        <v>30</v>
      </c>
      <c r="T255" s="64">
        <f t="shared" si="27"/>
        <v>945</v>
      </c>
      <c r="U255" s="64">
        <f t="shared" si="28"/>
        <v>8.2062054694362008</v>
      </c>
      <c r="V255" s="48">
        <f t="shared" si="29"/>
        <v>9.6947323993196353</v>
      </c>
      <c r="W255" s="52">
        <v>323.15774664398782</v>
      </c>
      <c r="X255" s="71" t="str">
        <f t="shared" si="35"/>
        <v>Q2 2022</v>
      </c>
      <c r="Y255" s="21">
        <f t="shared" si="30"/>
        <v>3840</v>
      </c>
      <c r="Z255" s="21">
        <f t="shared" si="31"/>
        <v>2160</v>
      </c>
      <c r="AA255" s="57">
        <f t="shared" si="32"/>
        <v>273540.18231454003</v>
      </c>
      <c r="AB255" s="59">
        <f t="shared" si="33"/>
        <v>1.7777777777777777</v>
      </c>
      <c r="AC255" s="61">
        <f t="shared" si="34"/>
        <v>800.09999999999991</v>
      </c>
    </row>
    <row r="256" spans="4:29" hidden="1">
      <c r="D256" s="12">
        <v>250</v>
      </c>
      <c r="E256" s="36" t="s">
        <v>29</v>
      </c>
      <c r="F256" s="16" t="s">
        <v>9</v>
      </c>
      <c r="G256" s="14" t="s">
        <v>39</v>
      </c>
      <c r="H256" s="13" t="s">
        <v>5</v>
      </c>
      <c r="I256" s="13" t="s">
        <v>41</v>
      </c>
      <c r="J256" s="13" t="s">
        <v>44</v>
      </c>
      <c r="K256" s="13" t="s">
        <v>43</v>
      </c>
      <c r="L256" s="14">
        <v>31.5</v>
      </c>
      <c r="M256" s="14" t="s">
        <v>15</v>
      </c>
      <c r="N256" s="31">
        <v>1000000</v>
      </c>
      <c r="O256" s="14" t="s">
        <v>1</v>
      </c>
      <c r="P256" s="14" t="s">
        <v>35</v>
      </c>
      <c r="Q256" s="31">
        <v>4608</v>
      </c>
      <c r="R256" s="31">
        <v>576</v>
      </c>
      <c r="S256" s="45">
        <v>30</v>
      </c>
      <c r="T256" s="64">
        <f t="shared" si="27"/>
        <v>945</v>
      </c>
      <c r="U256" s="64">
        <f t="shared" si="28"/>
        <v>8.2062054694362008</v>
      </c>
      <c r="V256" s="48">
        <f t="shared" si="29"/>
        <v>9.6947323993196353</v>
      </c>
      <c r="W256" s="52">
        <v>323.15774664398782</v>
      </c>
      <c r="X256" s="71" t="str">
        <f t="shared" si="35"/>
        <v>Q2 2022</v>
      </c>
      <c r="Y256" s="21">
        <f t="shared" si="30"/>
        <v>3840</v>
      </c>
      <c r="Z256" s="21">
        <f t="shared" si="31"/>
        <v>2160</v>
      </c>
      <c r="AA256" s="57">
        <f t="shared" si="32"/>
        <v>273540.18231454003</v>
      </c>
      <c r="AB256" s="59">
        <f t="shared" si="33"/>
        <v>1.7777777777777777</v>
      </c>
      <c r="AC256" s="61">
        <f t="shared" si="34"/>
        <v>800.09999999999991</v>
      </c>
    </row>
    <row r="257" spans="4:29" hidden="1">
      <c r="D257" s="12">
        <v>251</v>
      </c>
      <c r="E257" s="36" t="s">
        <v>29</v>
      </c>
      <c r="F257" s="16" t="s">
        <v>9</v>
      </c>
      <c r="G257" s="14" t="s">
        <v>39</v>
      </c>
      <c r="H257" s="13" t="s">
        <v>5</v>
      </c>
      <c r="I257" s="13" t="s">
        <v>41</v>
      </c>
      <c r="J257" s="13" t="s">
        <v>113</v>
      </c>
      <c r="K257" s="13" t="s">
        <v>43</v>
      </c>
      <c r="L257" s="14">
        <v>31.5</v>
      </c>
      <c r="M257" s="14" t="s">
        <v>15</v>
      </c>
      <c r="N257" s="31">
        <v>1000000</v>
      </c>
      <c r="O257" s="14" t="s">
        <v>1</v>
      </c>
      <c r="P257" s="14" t="s">
        <v>35</v>
      </c>
      <c r="Q257" s="31">
        <v>4608</v>
      </c>
      <c r="R257" s="31">
        <v>576</v>
      </c>
      <c r="S257" s="45">
        <v>20</v>
      </c>
      <c r="T257" s="64">
        <f t="shared" si="27"/>
        <v>630</v>
      </c>
      <c r="U257" s="64">
        <f t="shared" si="28"/>
        <v>5.4708036462908005</v>
      </c>
      <c r="V257" s="48">
        <f t="shared" si="29"/>
        <v>6.4631549328797568</v>
      </c>
      <c r="W257" s="52">
        <v>323.15774664398782</v>
      </c>
      <c r="X257" s="71" t="str">
        <f t="shared" si="35"/>
        <v>Q2 2022</v>
      </c>
      <c r="Y257" s="21">
        <f t="shared" si="30"/>
        <v>3840</v>
      </c>
      <c r="Z257" s="21">
        <f t="shared" si="31"/>
        <v>2160</v>
      </c>
      <c r="AA257" s="57">
        <f t="shared" si="32"/>
        <v>273540.18231454003</v>
      </c>
      <c r="AB257" s="59">
        <f t="shared" si="33"/>
        <v>1.7777777777777777</v>
      </c>
      <c r="AC257" s="61">
        <f t="shared" si="34"/>
        <v>800.09999999999991</v>
      </c>
    </row>
    <row r="258" spans="4:29" hidden="1">
      <c r="D258" s="12">
        <v>252</v>
      </c>
      <c r="E258" s="36" t="s">
        <v>29</v>
      </c>
      <c r="F258" s="16" t="s">
        <v>9</v>
      </c>
      <c r="G258" s="14" t="s">
        <v>39</v>
      </c>
      <c r="H258" s="13" t="s">
        <v>5</v>
      </c>
      <c r="I258" s="13" t="s">
        <v>217</v>
      </c>
      <c r="J258" s="13" t="s">
        <v>218</v>
      </c>
      <c r="K258" s="13" t="s">
        <v>43</v>
      </c>
      <c r="L258" s="14">
        <v>32</v>
      </c>
      <c r="M258" s="14" t="s">
        <v>15</v>
      </c>
      <c r="N258" s="31">
        <v>1000000</v>
      </c>
      <c r="O258" s="14" t="s">
        <v>1</v>
      </c>
      <c r="P258" s="14" t="s">
        <v>35</v>
      </c>
      <c r="Q258" s="31">
        <v>4608</v>
      </c>
      <c r="R258" s="31">
        <v>1152</v>
      </c>
      <c r="S258" s="45">
        <v>10</v>
      </c>
      <c r="T258" s="64">
        <f t="shared" si="27"/>
        <v>320</v>
      </c>
      <c r="U258" s="64">
        <f t="shared" si="28"/>
        <v>2.8229291679525219</v>
      </c>
      <c r="V258" s="48">
        <f t="shared" si="29"/>
        <v>3.2315774664398784</v>
      </c>
      <c r="W258" s="52">
        <v>323.15774664398782</v>
      </c>
      <c r="X258" s="71" t="str">
        <f t="shared" si="35"/>
        <v>Q2 2022</v>
      </c>
      <c r="Y258" s="21">
        <f t="shared" si="30"/>
        <v>3840</v>
      </c>
      <c r="Z258" s="21">
        <f t="shared" si="31"/>
        <v>2160</v>
      </c>
      <c r="AA258" s="57">
        <f t="shared" si="32"/>
        <v>282292.91679525218</v>
      </c>
      <c r="AB258" s="59">
        <f t="shared" si="33"/>
        <v>1.7777777777777777</v>
      </c>
      <c r="AC258" s="61">
        <f t="shared" si="34"/>
        <v>812.8</v>
      </c>
    </row>
    <row r="259" spans="4:29" hidden="1">
      <c r="D259" s="12">
        <v>253</v>
      </c>
      <c r="E259" s="36" t="s">
        <v>29</v>
      </c>
      <c r="F259" s="16" t="s">
        <v>9</v>
      </c>
      <c r="G259" s="14" t="s">
        <v>39</v>
      </c>
      <c r="H259" s="13" t="s">
        <v>5</v>
      </c>
      <c r="I259" s="13" t="s">
        <v>105</v>
      </c>
      <c r="J259" s="13" t="s">
        <v>106</v>
      </c>
      <c r="K259" s="13" t="s">
        <v>33</v>
      </c>
      <c r="L259" s="14">
        <v>31.5</v>
      </c>
      <c r="M259" s="14" t="s">
        <v>15</v>
      </c>
      <c r="N259" s="31">
        <v>1000000</v>
      </c>
      <c r="O259" s="14" t="s">
        <v>1</v>
      </c>
      <c r="P259" s="14" t="s">
        <v>35</v>
      </c>
      <c r="Q259" s="31">
        <v>5000</v>
      </c>
      <c r="R259" s="31">
        <v>1152</v>
      </c>
      <c r="S259" s="45">
        <v>15</v>
      </c>
      <c r="T259" s="64">
        <f t="shared" si="27"/>
        <v>472.5</v>
      </c>
      <c r="U259" s="64">
        <f t="shared" si="28"/>
        <v>4.1031027347181004</v>
      </c>
      <c r="V259" s="48">
        <f t="shared" si="29"/>
        <v>4.8473661996598176</v>
      </c>
      <c r="W259" s="52">
        <v>323.15774664398782</v>
      </c>
      <c r="X259" s="71" t="str">
        <f t="shared" si="35"/>
        <v>Q2 2022</v>
      </c>
      <c r="Y259" s="21">
        <f t="shared" si="30"/>
        <v>3840</v>
      </c>
      <c r="Z259" s="21">
        <f t="shared" si="31"/>
        <v>2160</v>
      </c>
      <c r="AA259" s="57">
        <f t="shared" si="32"/>
        <v>273540.18231454003</v>
      </c>
      <c r="AB259" s="59">
        <f t="shared" si="33"/>
        <v>1.7777777777777777</v>
      </c>
      <c r="AC259" s="61">
        <f t="shared" si="34"/>
        <v>800.09999999999991</v>
      </c>
    </row>
    <row r="260" spans="4:29" hidden="1">
      <c r="D260" s="12">
        <v>254</v>
      </c>
      <c r="E260" s="36" t="s">
        <v>29</v>
      </c>
      <c r="F260" s="16" t="s">
        <v>9</v>
      </c>
      <c r="G260" s="14" t="s">
        <v>39</v>
      </c>
      <c r="H260" s="13" t="s">
        <v>5</v>
      </c>
      <c r="I260" s="13" t="s">
        <v>120</v>
      </c>
      <c r="J260" s="13"/>
      <c r="K260" s="13" t="s">
        <v>120</v>
      </c>
      <c r="L260" s="14">
        <v>27</v>
      </c>
      <c r="M260" s="14" t="s">
        <v>15</v>
      </c>
      <c r="N260" s="31" t="s">
        <v>65</v>
      </c>
      <c r="O260" s="14" t="s">
        <v>1</v>
      </c>
      <c r="P260" s="14" t="s">
        <v>35</v>
      </c>
      <c r="Q260" s="31">
        <v>5000</v>
      </c>
      <c r="R260" s="31">
        <v>1152</v>
      </c>
      <c r="S260" s="45">
        <v>9</v>
      </c>
      <c r="T260" s="64">
        <f t="shared" si="27"/>
        <v>243</v>
      </c>
      <c r="U260" s="64">
        <f t="shared" si="28"/>
        <v>1.8087146748961422</v>
      </c>
      <c r="V260" s="48">
        <f t="shared" si="29"/>
        <v>2.326735775836712</v>
      </c>
      <c r="W260" s="52">
        <v>258.52619731519025</v>
      </c>
      <c r="X260" s="71" t="str">
        <f t="shared" si="35"/>
        <v>Q2 2022</v>
      </c>
      <c r="Y260" s="21">
        <f t="shared" si="30"/>
        <v>3840</v>
      </c>
      <c r="Z260" s="21">
        <f t="shared" si="31"/>
        <v>2160</v>
      </c>
      <c r="AA260" s="57">
        <f t="shared" si="32"/>
        <v>200968.29721068247</v>
      </c>
      <c r="AB260" s="59">
        <f t="shared" si="33"/>
        <v>1.7777777777777777</v>
      </c>
      <c r="AC260" s="61">
        <f t="shared" si="34"/>
        <v>685.8</v>
      </c>
    </row>
    <row r="261" spans="4:29" hidden="1">
      <c r="D261" s="12">
        <v>255</v>
      </c>
      <c r="E261" s="36" t="s">
        <v>29</v>
      </c>
      <c r="F261" s="16" t="s">
        <v>9</v>
      </c>
      <c r="G261" s="14" t="s">
        <v>39</v>
      </c>
      <c r="H261" s="13" t="s">
        <v>5</v>
      </c>
      <c r="I261" s="13" t="s">
        <v>120</v>
      </c>
      <c r="J261" s="13"/>
      <c r="K261" s="13" t="s">
        <v>120</v>
      </c>
      <c r="L261" s="14">
        <v>31.5</v>
      </c>
      <c r="M261" s="14" t="s">
        <v>15</v>
      </c>
      <c r="N261" s="31" t="s">
        <v>65</v>
      </c>
      <c r="O261" s="14" t="s">
        <v>1</v>
      </c>
      <c r="P261" s="14" t="s">
        <v>35</v>
      </c>
      <c r="Q261" s="31">
        <v>5000</v>
      </c>
      <c r="R261" s="31">
        <v>1152</v>
      </c>
      <c r="S261" s="45">
        <v>9</v>
      </c>
      <c r="T261" s="64">
        <f t="shared" si="27"/>
        <v>283.5</v>
      </c>
      <c r="U261" s="64">
        <f t="shared" si="28"/>
        <v>2.4618616408308607</v>
      </c>
      <c r="V261" s="48">
        <f t="shared" si="29"/>
        <v>2.9084197197958903</v>
      </c>
      <c r="W261" s="52">
        <v>323.15774664398782</v>
      </c>
      <c r="X261" s="71" t="str">
        <f t="shared" si="35"/>
        <v>Q2 2022</v>
      </c>
      <c r="Y261" s="21">
        <f t="shared" si="30"/>
        <v>3840</v>
      </c>
      <c r="Z261" s="21">
        <f t="shared" si="31"/>
        <v>2160</v>
      </c>
      <c r="AA261" s="57">
        <f t="shared" si="32"/>
        <v>273540.18231454003</v>
      </c>
      <c r="AB261" s="59">
        <f t="shared" si="33"/>
        <v>1.7777777777777777</v>
      </c>
      <c r="AC261" s="61">
        <f t="shared" si="34"/>
        <v>800.09999999999991</v>
      </c>
    </row>
    <row r="262" spans="4:29" hidden="1">
      <c r="D262" s="12">
        <v>256</v>
      </c>
      <c r="E262" s="36" t="s">
        <v>29</v>
      </c>
      <c r="F262" s="16" t="s">
        <v>9</v>
      </c>
      <c r="G262" s="14" t="s">
        <v>39</v>
      </c>
      <c r="H262" s="13" t="s">
        <v>5</v>
      </c>
      <c r="I262" s="13" t="s">
        <v>45</v>
      </c>
      <c r="J262" s="13" t="s">
        <v>134</v>
      </c>
      <c r="K262" s="13" t="s">
        <v>43</v>
      </c>
      <c r="L262" s="14">
        <v>27</v>
      </c>
      <c r="M262" s="14" t="s">
        <v>15</v>
      </c>
      <c r="N262" s="31">
        <v>1000000</v>
      </c>
      <c r="O262" s="14" t="s">
        <v>1</v>
      </c>
      <c r="P262" s="14" t="s">
        <v>35</v>
      </c>
      <c r="Q262" s="31">
        <v>2304</v>
      </c>
      <c r="R262" s="31">
        <v>576</v>
      </c>
      <c r="S262" s="45">
        <v>10</v>
      </c>
      <c r="T262" s="64">
        <f t="shared" si="27"/>
        <v>270</v>
      </c>
      <c r="U262" s="64">
        <f t="shared" si="28"/>
        <v>2.0096829721068246</v>
      </c>
      <c r="V262" s="48">
        <f t="shared" si="29"/>
        <v>2.5852619731519026</v>
      </c>
      <c r="W262" s="52">
        <v>258.52619731519025</v>
      </c>
      <c r="X262" s="71" t="str">
        <f t="shared" si="35"/>
        <v>Q2 2022</v>
      </c>
      <c r="Y262" s="21">
        <f t="shared" si="30"/>
        <v>3840</v>
      </c>
      <c r="Z262" s="21">
        <f t="shared" si="31"/>
        <v>2160</v>
      </c>
      <c r="AA262" s="57">
        <f t="shared" si="32"/>
        <v>200968.29721068247</v>
      </c>
      <c r="AB262" s="59">
        <f t="shared" si="33"/>
        <v>1.7777777777777777</v>
      </c>
      <c r="AC262" s="61">
        <f t="shared" si="34"/>
        <v>685.8</v>
      </c>
    </row>
    <row r="263" spans="4:29" hidden="1">
      <c r="D263" s="12">
        <v>257</v>
      </c>
      <c r="E263" s="36" t="s">
        <v>29</v>
      </c>
      <c r="F263" s="16" t="s">
        <v>9</v>
      </c>
      <c r="G263" s="14" t="s">
        <v>39</v>
      </c>
      <c r="H263" s="13" t="s">
        <v>5</v>
      </c>
      <c r="I263" s="13" t="s">
        <v>121</v>
      </c>
      <c r="J263" s="13"/>
      <c r="K263" s="13"/>
      <c r="L263" s="14">
        <v>27</v>
      </c>
      <c r="M263" s="14" t="s">
        <v>15</v>
      </c>
      <c r="N263" s="31" t="s">
        <v>65</v>
      </c>
      <c r="O263" s="14" t="s">
        <v>1</v>
      </c>
      <c r="P263" s="14" t="s">
        <v>35</v>
      </c>
      <c r="Q263" s="31">
        <v>5000</v>
      </c>
      <c r="R263" s="31">
        <v>1152</v>
      </c>
      <c r="S263" s="45">
        <v>6</v>
      </c>
      <c r="T263" s="64">
        <f t="shared" ref="T263:T326" si="36">L263*S263</f>
        <v>162</v>
      </c>
      <c r="U263" s="64">
        <f t="shared" ref="U263:U326" si="37">S263*AA263/10^6</f>
        <v>1.205809783264095</v>
      </c>
      <c r="V263" s="48">
        <f t="shared" ref="V263:V326" si="38">S263*W263/1000</f>
        <v>1.5511571838911413</v>
      </c>
      <c r="W263" s="52">
        <v>258.52619731519025</v>
      </c>
      <c r="X263" s="71" t="str">
        <f t="shared" si="35"/>
        <v>Q2 2022</v>
      </c>
      <c r="Y263" s="21">
        <f t="shared" ref="Y263:Y326" si="39">1*LEFT(M263, FIND("x", M263)-2)</f>
        <v>3840</v>
      </c>
      <c r="Z263" s="21">
        <f t="shared" ref="Z263:Z326" si="40">1*RIGHT(M263, LEN(M263)-FIND("x", M263)-1)</f>
        <v>2160</v>
      </c>
      <c r="AA263" s="57">
        <f t="shared" ref="AA263:AA326" si="41">AC263^2*AB263/(1+AB263^2)</f>
        <v>200968.29721068247</v>
      </c>
      <c r="AB263" s="59">
        <f t="shared" ref="AB263:AB326" si="42">Y263/Z263</f>
        <v>1.7777777777777777</v>
      </c>
      <c r="AC263" s="61">
        <f t="shared" ref="AC263:AC326" si="43">L263*25.4</f>
        <v>685.8</v>
      </c>
    </row>
    <row r="264" spans="4:29" hidden="1">
      <c r="D264" s="12">
        <v>258</v>
      </c>
      <c r="E264" s="36" t="s">
        <v>29</v>
      </c>
      <c r="F264" s="16" t="s">
        <v>9</v>
      </c>
      <c r="G264" s="14" t="s">
        <v>39</v>
      </c>
      <c r="H264" s="13" t="s">
        <v>5</v>
      </c>
      <c r="I264" s="13" t="s">
        <v>121</v>
      </c>
      <c r="J264" s="13"/>
      <c r="K264" s="13"/>
      <c r="L264" s="14">
        <v>31.5</v>
      </c>
      <c r="M264" s="14" t="s">
        <v>15</v>
      </c>
      <c r="N264" s="31" t="s">
        <v>65</v>
      </c>
      <c r="O264" s="14" t="s">
        <v>1</v>
      </c>
      <c r="P264" s="14" t="s">
        <v>35</v>
      </c>
      <c r="Q264" s="31">
        <v>5000</v>
      </c>
      <c r="R264" s="31">
        <v>1152</v>
      </c>
      <c r="S264" s="45">
        <v>6</v>
      </c>
      <c r="T264" s="64">
        <f t="shared" si="36"/>
        <v>189</v>
      </c>
      <c r="U264" s="64">
        <f t="shared" si="37"/>
        <v>1.6412410938872402</v>
      </c>
      <c r="V264" s="48">
        <f t="shared" si="38"/>
        <v>1.9389464798639269</v>
      </c>
      <c r="W264" s="52">
        <v>323.15774664398782</v>
      </c>
      <c r="X264" s="71" t="str">
        <f t="shared" ref="X264:X327" si="44">G264&amp;" "&amp;F264</f>
        <v>Q2 2022</v>
      </c>
      <c r="Y264" s="21">
        <f t="shared" si="39"/>
        <v>3840</v>
      </c>
      <c r="Z264" s="21">
        <f t="shared" si="40"/>
        <v>2160</v>
      </c>
      <c r="AA264" s="57">
        <f t="shared" si="41"/>
        <v>273540.18231454003</v>
      </c>
      <c r="AB264" s="59">
        <f t="shared" si="42"/>
        <v>1.7777777777777777</v>
      </c>
      <c r="AC264" s="61">
        <f t="shared" si="43"/>
        <v>800.09999999999991</v>
      </c>
    </row>
    <row r="265" spans="4:29" hidden="1">
      <c r="D265" s="12">
        <v>259</v>
      </c>
      <c r="E265" s="36" t="s">
        <v>29</v>
      </c>
      <c r="F265" s="16" t="s">
        <v>9</v>
      </c>
      <c r="G265" s="14" t="s">
        <v>39</v>
      </c>
      <c r="H265" s="13" t="s">
        <v>5</v>
      </c>
      <c r="I265" s="13" t="s">
        <v>60</v>
      </c>
      <c r="J265" s="13" t="s">
        <v>107</v>
      </c>
      <c r="K265" s="13" t="s">
        <v>33</v>
      </c>
      <c r="L265" s="14">
        <v>27</v>
      </c>
      <c r="M265" s="14" t="s">
        <v>15</v>
      </c>
      <c r="N265" s="31">
        <v>80000000</v>
      </c>
      <c r="O265" s="14" t="s">
        <v>1</v>
      </c>
      <c r="P265" s="14" t="s">
        <v>35</v>
      </c>
      <c r="Q265" s="31">
        <v>2304</v>
      </c>
      <c r="R265" s="31">
        <v>576</v>
      </c>
      <c r="S265" s="45">
        <v>15</v>
      </c>
      <c r="T265" s="64">
        <f t="shared" si="36"/>
        <v>405</v>
      </c>
      <c r="U265" s="64">
        <f t="shared" si="37"/>
        <v>3.0145244581602371</v>
      </c>
      <c r="V265" s="48">
        <f t="shared" si="38"/>
        <v>3.8778929597278537</v>
      </c>
      <c r="W265" s="52">
        <v>258.52619731519025</v>
      </c>
      <c r="X265" s="71" t="str">
        <f t="shared" si="44"/>
        <v>Q2 2022</v>
      </c>
      <c r="Y265" s="21">
        <f t="shared" si="39"/>
        <v>3840</v>
      </c>
      <c r="Z265" s="21">
        <f t="shared" si="40"/>
        <v>2160</v>
      </c>
      <c r="AA265" s="57">
        <f t="shared" si="41"/>
        <v>200968.29721068247</v>
      </c>
      <c r="AB265" s="59">
        <f t="shared" si="42"/>
        <v>1.7777777777777777</v>
      </c>
      <c r="AC265" s="61">
        <f t="shared" si="43"/>
        <v>685.8</v>
      </c>
    </row>
    <row r="266" spans="4:29" hidden="1">
      <c r="D266" s="12">
        <v>260</v>
      </c>
      <c r="E266" s="36" t="s">
        <v>29</v>
      </c>
      <c r="F266" s="16" t="s">
        <v>9</v>
      </c>
      <c r="G266" s="14" t="s">
        <v>39</v>
      </c>
      <c r="H266" s="13" t="s">
        <v>5</v>
      </c>
      <c r="I266" s="13" t="s">
        <v>60</v>
      </c>
      <c r="J266" s="13" t="s">
        <v>115</v>
      </c>
      <c r="K266" s="13" t="s">
        <v>33</v>
      </c>
      <c r="L266" s="14">
        <v>27</v>
      </c>
      <c r="M266" s="14" t="s">
        <v>15</v>
      </c>
      <c r="N266" s="31">
        <v>80000000</v>
      </c>
      <c r="O266" s="14" t="s">
        <v>1</v>
      </c>
      <c r="P266" s="14" t="s">
        <v>35</v>
      </c>
      <c r="Q266" s="31">
        <v>2304</v>
      </c>
      <c r="R266" s="31">
        <v>576</v>
      </c>
      <c r="S266" s="45">
        <v>10</v>
      </c>
      <c r="T266" s="64">
        <f t="shared" si="36"/>
        <v>270</v>
      </c>
      <c r="U266" s="64">
        <f t="shared" si="37"/>
        <v>2.0096829721068246</v>
      </c>
      <c r="V266" s="48">
        <f t="shared" si="38"/>
        <v>2.5852619731519026</v>
      </c>
      <c r="W266" s="52">
        <v>258.52619731519025</v>
      </c>
      <c r="X266" s="71" t="str">
        <f t="shared" si="44"/>
        <v>Q2 2022</v>
      </c>
      <c r="Y266" s="21">
        <f t="shared" si="39"/>
        <v>3840</v>
      </c>
      <c r="Z266" s="21">
        <f t="shared" si="40"/>
        <v>2160</v>
      </c>
      <c r="AA266" s="57">
        <f t="shared" si="41"/>
        <v>200968.29721068247</v>
      </c>
      <c r="AB266" s="59">
        <f t="shared" si="42"/>
        <v>1.7777777777777777</v>
      </c>
      <c r="AC266" s="61">
        <f t="shared" si="43"/>
        <v>685.8</v>
      </c>
    </row>
    <row r="267" spans="4:29" hidden="1">
      <c r="D267" s="12">
        <v>261</v>
      </c>
      <c r="E267" s="36" t="s">
        <v>29</v>
      </c>
      <c r="F267" s="16" t="s">
        <v>9</v>
      </c>
      <c r="G267" s="14" t="s">
        <v>39</v>
      </c>
      <c r="H267" s="13" t="s">
        <v>5</v>
      </c>
      <c r="I267" s="13" t="s">
        <v>53</v>
      </c>
      <c r="J267" s="13" t="s">
        <v>119</v>
      </c>
      <c r="K267" s="13" t="s">
        <v>98</v>
      </c>
      <c r="L267" s="14">
        <v>31.5</v>
      </c>
      <c r="M267" s="14" t="s">
        <v>15</v>
      </c>
      <c r="N267" s="31">
        <v>1000000</v>
      </c>
      <c r="O267" s="14" t="s">
        <v>1</v>
      </c>
      <c r="P267" s="14" t="s">
        <v>35</v>
      </c>
      <c r="Q267" s="31">
        <v>5000</v>
      </c>
      <c r="R267" s="31">
        <v>1152</v>
      </c>
      <c r="S267" s="45">
        <v>2</v>
      </c>
      <c r="T267" s="64">
        <f t="shared" si="36"/>
        <v>63</v>
      </c>
      <c r="U267" s="64">
        <f t="shared" si="37"/>
        <v>0.54708036462908005</v>
      </c>
      <c r="V267" s="48">
        <f t="shared" si="38"/>
        <v>0.64631549328797566</v>
      </c>
      <c r="W267" s="52">
        <v>323.15774664398782</v>
      </c>
      <c r="X267" s="71" t="str">
        <f t="shared" si="44"/>
        <v>Q2 2022</v>
      </c>
      <c r="Y267" s="21">
        <f t="shared" si="39"/>
        <v>3840</v>
      </c>
      <c r="Z267" s="21">
        <f t="shared" si="40"/>
        <v>2160</v>
      </c>
      <c r="AA267" s="57">
        <f t="shared" si="41"/>
        <v>273540.18231454003</v>
      </c>
      <c r="AB267" s="59">
        <f t="shared" si="42"/>
        <v>1.7777777777777777</v>
      </c>
      <c r="AC267" s="61">
        <f t="shared" si="43"/>
        <v>800.09999999999991</v>
      </c>
    </row>
    <row r="268" spans="4:29" hidden="1">
      <c r="D268" s="12">
        <v>262</v>
      </c>
      <c r="E268" s="36" t="s">
        <v>29</v>
      </c>
      <c r="F268" s="16" t="s">
        <v>9</v>
      </c>
      <c r="G268" s="14" t="s">
        <v>39</v>
      </c>
      <c r="H268" s="13" t="s">
        <v>5</v>
      </c>
      <c r="I268" s="13" t="s">
        <v>53</v>
      </c>
      <c r="J268" s="13" t="s">
        <v>97</v>
      </c>
      <c r="K268" s="13" t="s">
        <v>98</v>
      </c>
      <c r="L268" s="14">
        <v>49</v>
      </c>
      <c r="M268" s="14" t="s">
        <v>99</v>
      </c>
      <c r="N268" s="31">
        <v>1000000</v>
      </c>
      <c r="O268" s="14" t="s">
        <v>1</v>
      </c>
      <c r="P268" s="14" t="s">
        <v>35</v>
      </c>
      <c r="Q268" s="31">
        <v>5000</v>
      </c>
      <c r="R268" s="31">
        <v>1152</v>
      </c>
      <c r="S268" s="45">
        <v>15</v>
      </c>
      <c r="T268" s="64">
        <f t="shared" si="36"/>
        <v>735</v>
      </c>
      <c r="U268" s="64">
        <f t="shared" si="37"/>
        <v>6.055933005610858</v>
      </c>
      <c r="V268" s="48">
        <f t="shared" si="38"/>
        <v>6.0373318949999994</v>
      </c>
      <c r="W268" s="52">
        <v>402.48879299999993</v>
      </c>
      <c r="X268" s="71" t="str">
        <f t="shared" si="44"/>
        <v>Q2 2022</v>
      </c>
      <c r="Y268" s="21">
        <f t="shared" si="39"/>
        <v>5120</v>
      </c>
      <c r="Z268" s="21">
        <f t="shared" si="40"/>
        <v>1440</v>
      </c>
      <c r="AA268" s="57">
        <f t="shared" si="41"/>
        <v>403728.86704072385</v>
      </c>
      <c r="AB268" s="59">
        <f t="shared" si="42"/>
        <v>3.5555555555555554</v>
      </c>
      <c r="AC268" s="61">
        <f t="shared" si="43"/>
        <v>1244.5999999999999</v>
      </c>
    </row>
    <row r="269" spans="4:29" hidden="1">
      <c r="D269" s="12">
        <v>263</v>
      </c>
      <c r="E269" s="36" t="s">
        <v>29</v>
      </c>
      <c r="F269" s="16" t="s">
        <v>9</v>
      </c>
      <c r="G269" s="14" t="s">
        <v>39</v>
      </c>
      <c r="H269" s="13" t="s">
        <v>5</v>
      </c>
      <c r="I269" s="13" t="s">
        <v>53</v>
      </c>
      <c r="J269" s="13" t="s">
        <v>133</v>
      </c>
      <c r="K269" s="13"/>
      <c r="L269" s="14">
        <v>31.5</v>
      </c>
      <c r="M269" s="14" t="s">
        <v>15</v>
      </c>
      <c r="N269" s="31">
        <v>1000000</v>
      </c>
      <c r="O269" s="14" t="s">
        <v>1</v>
      </c>
      <c r="P269" s="14" t="s">
        <v>35</v>
      </c>
      <c r="Q269" s="31">
        <v>5000</v>
      </c>
      <c r="R269" s="31">
        <v>1196</v>
      </c>
      <c r="S269" s="45">
        <v>1</v>
      </c>
      <c r="T269" s="64">
        <f t="shared" si="36"/>
        <v>31.5</v>
      </c>
      <c r="U269" s="64">
        <f t="shared" si="37"/>
        <v>0.27354018231454003</v>
      </c>
      <c r="V269" s="48">
        <f t="shared" si="38"/>
        <v>0.32315774664398783</v>
      </c>
      <c r="W269" s="52">
        <v>323.15774664398782</v>
      </c>
      <c r="X269" s="71" t="str">
        <f t="shared" si="44"/>
        <v>Q2 2022</v>
      </c>
      <c r="Y269" s="21">
        <f t="shared" si="39"/>
        <v>3840</v>
      </c>
      <c r="Z269" s="21">
        <f t="shared" si="40"/>
        <v>2160</v>
      </c>
      <c r="AA269" s="57">
        <f t="shared" si="41"/>
        <v>273540.18231454003</v>
      </c>
      <c r="AB269" s="59">
        <f t="shared" si="42"/>
        <v>1.7777777777777777</v>
      </c>
      <c r="AC269" s="61">
        <f t="shared" si="43"/>
        <v>800.09999999999991</v>
      </c>
    </row>
    <row r="270" spans="4:29" hidden="1">
      <c r="D270" s="12">
        <v>264</v>
      </c>
      <c r="E270" s="36" t="s">
        <v>29</v>
      </c>
      <c r="F270" s="16" t="s">
        <v>9</v>
      </c>
      <c r="G270" s="14" t="s">
        <v>39</v>
      </c>
      <c r="H270" s="13" t="s">
        <v>5</v>
      </c>
      <c r="I270" s="13" t="s">
        <v>122</v>
      </c>
      <c r="J270" s="13"/>
      <c r="K270" s="13"/>
      <c r="L270" s="14">
        <v>27</v>
      </c>
      <c r="M270" s="14" t="s">
        <v>15</v>
      </c>
      <c r="N270" s="31" t="s">
        <v>65</v>
      </c>
      <c r="O270" s="14" t="s">
        <v>1</v>
      </c>
      <c r="P270" s="14" t="s">
        <v>35</v>
      </c>
      <c r="Q270" s="31">
        <v>5000</v>
      </c>
      <c r="R270" s="31">
        <v>1152</v>
      </c>
      <c r="S270" s="45">
        <v>15</v>
      </c>
      <c r="T270" s="64">
        <f t="shared" si="36"/>
        <v>405</v>
      </c>
      <c r="U270" s="64">
        <f t="shared" si="37"/>
        <v>3.0145244581602371</v>
      </c>
      <c r="V270" s="48">
        <f t="shared" si="38"/>
        <v>3.8778929597278537</v>
      </c>
      <c r="W270" s="52">
        <v>258.52619731519025</v>
      </c>
      <c r="X270" s="71" t="str">
        <f t="shared" si="44"/>
        <v>Q2 2022</v>
      </c>
      <c r="Y270" s="21">
        <f t="shared" si="39"/>
        <v>3840</v>
      </c>
      <c r="Z270" s="21">
        <f t="shared" si="40"/>
        <v>2160</v>
      </c>
      <c r="AA270" s="57">
        <f t="shared" si="41"/>
        <v>200968.29721068247</v>
      </c>
      <c r="AB270" s="59">
        <f t="shared" si="42"/>
        <v>1.7777777777777777</v>
      </c>
      <c r="AC270" s="61">
        <f t="shared" si="43"/>
        <v>685.8</v>
      </c>
    </row>
    <row r="271" spans="4:29" hidden="1">
      <c r="D271" s="12">
        <v>265</v>
      </c>
      <c r="E271" s="36" t="s">
        <v>29</v>
      </c>
      <c r="F271" s="16" t="s">
        <v>9</v>
      </c>
      <c r="G271" s="14" t="s">
        <v>39</v>
      </c>
      <c r="H271" s="13" t="s">
        <v>5</v>
      </c>
      <c r="I271" s="13" t="s">
        <v>122</v>
      </c>
      <c r="J271" s="13"/>
      <c r="K271" s="13"/>
      <c r="L271" s="14">
        <v>31.5</v>
      </c>
      <c r="M271" s="14" t="s">
        <v>15</v>
      </c>
      <c r="N271" s="31" t="s">
        <v>65</v>
      </c>
      <c r="O271" s="14" t="s">
        <v>1</v>
      </c>
      <c r="P271" s="14" t="s">
        <v>35</v>
      </c>
      <c r="Q271" s="31">
        <v>5000</v>
      </c>
      <c r="R271" s="31">
        <v>1152</v>
      </c>
      <c r="S271" s="45">
        <v>15</v>
      </c>
      <c r="T271" s="64">
        <f t="shared" si="36"/>
        <v>472.5</v>
      </c>
      <c r="U271" s="64">
        <f t="shared" si="37"/>
        <v>4.1031027347181004</v>
      </c>
      <c r="V271" s="48">
        <f t="shared" si="38"/>
        <v>4.8473661996598176</v>
      </c>
      <c r="W271" s="52">
        <v>323.15774664398782</v>
      </c>
      <c r="X271" s="71" t="str">
        <f t="shared" si="44"/>
        <v>Q2 2022</v>
      </c>
      <c r="Y271" s="21">
        <f t="shared" si="39"/>
        <v>3840</v>
      </c>
      <c r="Z271" s="21">
        <f t="shared" si="40"/>
        <v>2160</v>
      </c>
      <c r="AA271" s="57">
        <f t="shared" si="41"/>
        <v>273540.18231454003</v>
      </c>
      <c r="AB271" s="59">
        <f t="shared" si="42"/>
        <v>1.7777777777777777</v>
      </c>
      <c r="AC271" s="61">
        <f t="shared" si="43"/>
        <v>800.09999999999991</v>
      </c>
    </row>
    <row r="272" spans="4:29" hidden="1">
      <c r="D272" s="12">
        <v>266</v>
      </c>
      <c r="E272" s="36" t="s">
        <v>29</v>
      </c>
      <c r="F272" s="16" t="s">
        <v>9</v>
      </c>
      <c r="G272" s="14" t="s">
        <v>39</v>
      </c>
      <c r="H272" s="13" t="s">
        <v>90</v>
      </c>
      <c r="I272" s="13" t="s">
        <v>54</v>
      </c>
      <c r="J272" s="13" t="s">
        <v>92</v>
      </c>
      <c r="K272" s="13" t="s">
        <v>43</v>
      </c>
      <c r="L272" s="14">
        <v>17.3</v>
      </c>
      <c r="M272" s="14" t="s">
        <v>15</v>
      </c>
      <c r="N272" s="31">
        <v>1000000</v>
      </c>
      <c r="O272" s="14" t="s">
        <v>2</v>
      </c>
      <c r="P272" s="14" t="s">
        <v>47</v>
      </c>
      <c r="Q272" s="31">
        <v>4000</v>
      </c>
      <c r="R272" s="31">
        <v>1152</v>
      </c>
      <c r="S272" s="45">
        <v>8</v>
      </c>
      <c r="T272" s="64">
        <f t="shared" si="36"/>
        <v>138.4</v>
      </c>
      <c r="U272" s="64">
        <f t="shared" si="37"/>
        <v>0.66005818021602369</v>
      </c>
      <c r="V272" s="48">
        <f t="shared" si="38"/>
        <v>1.9649295482857168</v>
      </c>
      <c r="W272" s="52">
        <v>245.61619353571459</v>
      </c>
      <c r="X272" s="71" t="str">
        <f t="shared" si="44"/>
        <v>Q2 2022</v>
      </c>
      <c r="Y272" s="21">
        <f t="shared" si="39"/>
        <v>3840</v>
      </c>
      <c r="Z272" s="21">
        <f t="shared" si="40"/>
        <v>2160</v>
      </c>
      <c r="AA272" s="57">
        <f t="shared" si="41"/>
        <v>82507.272527002962</v>
      </c>
      <c r="AB272" s="59">
        <f t="shared" si="42"/>
        <v>1.7777777777777777</v>
      </c>
      <c r="AC272" s="61">
        <f t="shared" si="43"/>
        <v>439.42</v>
      </c>
    </row>
    <row r="273" spans="4:29" hidden="1">
      <c r="D273" s="12">
        <v>267</v>
      </c>
      <c r="E273" s="36" t="s">
        <v>29</v>
      </c>
      <c r="F273" s="16" t="s">
        <v>9</v>
      </c>
      <c r="G273" s="14" t="s">
        <v>39</v>
      </c>
      <c r="H273" s="13" t="s">
        <v>90</v>
      </c>
      <c r="I273" s="13" t="s">
        <v>31</v>
      </c>
      <c r="J273" s="13" t="s">
        <v>216</v>
      </c>
      <c r="K273" s="13" t="s">
        <v>57</v>
      </c>
      <c r="L273" s="14">
        <v>14.2</v>
      </c>
      <c r="M273" s="14" t="s">
        <v>63</v>
      </c>
      <c r="N273" s="31">
        <v>1000000</v>
      </c>
      <c r="O273" s="14" t="s">
        <v>2</v>
      </c>
      <c r="P273" s="14" t="s">
        <v>47</v>
      </c>
      <c r="Q273" s="31">
        <v>10384</v>
      </c>
      <c r="R273" s="31">
        <v>2596</v>
      </c>
      <c r="S273" s="45">
        <v>1190</v>
      </c>
      <c r="T273" s="64">
        <f t="shared" si="36"/>
        <v>16898</v>
      </c>
      <c r="U273" s="64">
        <f t="shared" si="37"/>
        <v>70.71449878002818</v>
      </c>
      <c r="V273" s="48">
        <f t="shared" si="38"/>
        <v>263.76288659793812</v>
      </c>
      <c r="W273" s="52">
        <v>221.64948453608247</v>
      </c>
      <c r="X273" s="71" t="str">
        <f t="shared" si="44"/>
        <v>Q2 2022</v>
      </c>
      <c r="Y273" s="21">
        <f t="shared" si="39"/>
        <v>3024</v>
      </c>
      <c r="Z273" s="21">
        <f t="shared" si="40"/>
        <v>1964</v>
      </c>
      <c r="AA273" s="57">
        <f t="shared" si="41"/>
        <v>59423.948554645533</v>
      </c>
      <c r="AB273" s="59">
        <f t="shared" si="42"/>
        <v>1.539714867617108</v>
      </c>
      <c r="AC273" s="61">
        <f t="shared" si="43"/>
        <v>360.67999999999995</v>
      </c>
    </row>
    <row r="274" spans="4:29" hidden="1">
      <c r="D274" s="12">
        <v>268</v>
      </c>
      <c r="E274" s="36" t="s">
        <v>29</v>
      </c>
      <c r="F274" s="16" t="s">
        <v>9</v>
      </c>
      <c r="G274" s="14" t="s">
        <v>39</v>
      </c>
      <c r="H274" s="13" t="s">
        <v>90</v>
      </c>
      <c r="I274" s="13" t="s">
        <v>31</v>
      </c>
      <c r="J274" s="13" t="s">
        <v>62</v>
      </c>
      <c r="K274" s="13" t="s">
        <v>57</v>
      </c>
      <c r="L274" s="14">
        <v>16.2</v>
      </c>
      <c r="M274" s="14" t="s">
        <v>64</v>
      </c>
      <c r="N274" s="31">
        <v>1000000</v>
      </c>
      <c r="O274" s="14" t="s">
        <v>2</v>
      </c>
      <c r="P274" s="14" t="s">
        <v>47</v>
      </c>
      <c r="Q274" s="31">
        <v>10384</v>
      </c>
      <c r="R274" s="31">
        <v>2596</v>
      </c>
      <c r="S274" s="45">
        <v>1370</v>
      </c>
      <c r="T274" s="64">
        <f t="shared" si="36"/>
        <v>22194</v>
      </c>
      <c r="U274" s="64">
        <f t="shared" si="37"/>
        <v>105.75420133298466</v>
      </c>
      <c r="V274" s="48">
        <f t="shared" si="38"/>
        <v>353.09278350515467</v>
      </c>
      <c r="W274" s="52">
        <v>257.73195876288662</v>
      </c>
      <c r="X274" s="71" t="str">
        <f t="shared" si="44"/>
        <v>Q2 2022</v>
      </c>
      <c r="Y274" s="21">
        <f t="shared" si="39"/>
        <v>3456</v>
      </c>
      <c r="Z274" s="21">
        <f t="shared" si="40"/>
        <v>2234</v>
      </c>
      <c r="AA274" s="57">
        <f t="shared" si="41"/>
        <v>77192.847688309979</v>
      </c>
      <c r="AB274" s="59">
        <f t="shared" si="42"/>
        <v>1.5470008952551477</v>
      </c>
      <c r="AC274" s="61">
        <f t="shared" si="43"/>
        <v>411.47999999999996</v>
      </c>
    </row>
    <row r="275" spans="4:29" hidden="1">
      <c r="D275" s="12">
        <v>269</v>
      </c>
      <c r="E275" s="36" t="s">
        <v>29</v>
      </c>
      <c r="F275" s="16" t="s">
        <v>9</v>
      </c>
      <c r="G275" s="14" t="s">
        <v>39</v>
      </c>
      <c r="H275" s="13" t="s">
        <v>90</v>
      </c>
      <c r="I275" s="13" t="s">
        <v>109</v>
      </c>
      <c r="J275" s="13" t="s">
        <v>127</v>
      </c>
      <c r="K275" s="13" t="s">
        <v>43</v>
      </c>
      <c r="L275" s="14">
        <v>16.2</v>
      </c>
      <c r="M275" s="14" t="s">
        <v>66</v>
      </c>
      <c r="N275" s="31">
        <v>1000000</v>
      </c>
      <c r="O275" s="14" t="s">
        <v>2</v>
      </c>
      <c r="P275" s="14" t="s">
        <v>47</v>
      </c>
      <c r="Q275" s="31">
        <v>4000</v>
      </c>
      <c r="R275" s="31">
        <v>512</v>
      </c>
      <c r="S275" s="45">
        <v>3</v>
      </c>
      <c r="T275" s="64">
        <f t="shared" si="36"/>
        <v>48.599999999999994</v>
      </c>
      <c r="U275" s="64">
        <f t="shared" si="37"/>
        <v>0.22829095334831456</v>
      </c>
      <c r="V275" s="48">
        <f t="shared" si="38"/>
        <v>0.61183987632494907</v>
      </c>
      <c r="W275" s="52">
        <v>203.9466254416497</v>
      </c>
      <c r="X275" s="71" t="str">
        <f t="shared" si="44"/>
        <v>Q2 2022</v>
      </c>
      <c r="Y275" s="21">
        <f t="shared" si="39"/>
        <v>2560</v>
      </c>
      <c r="Z275" s="21">
        <f t="shared" si="40"/>
        <v>1600</v>
      </c>
      <c r="AA275" s="57">
        <f t="shared" si="41"/>
        <v>76096.984449438183</v>
      </c>
      <c r="AB275" s="59">
        <f t="shared" si="42"/>
        <v>1.6</v>
      </c>
      <c r="AC275" s="61">
        <f t="shared" si="43"/>
        <v>411.47999999999996</v>
      </c>
    </row>
    <row r="276" spans="4:29" hidden="1">
      <c r="D276" s="12">
        <v>270</v>
      </c>
      <c r="E276" s="36" t="s">
        <v>29</v>
      </c>
      <c r="F276" s="16" t="s">
        <v>9</v>
      </c>
      <c r="G276" s="14" t="s">
        <v>39</v>
      </c>
      <c r="H276" s="13" t="s">
        <v>90</v>
      </c>
      <c r="I276" s="13" t="s">
        <v>109</v>
      </c>
      <c r="J276" s="13" t="s">
        <v>110</v>
      </c>
      <c r="K276" s="13" t="s">
        <v>43</v>
      </c>
      <c r="L276" s="14">
        <v>16.2</v>
      </c>
      <c r="M276" s="14" t="s">
        <v>64</v>
      </c>
      <c r="N276" s="31">
        <v>1000000</v>
      </c>
      <c r="O276" s="14" t="s">
        <v>2</v>
      </c>
      <c r="P276" s="14" t="s">
        <v>47</v>
      </c>
      <c r="Q276" s="31">
        <v>4000</v>
      </c>
      <c r="R276" s="31">
        <v>512</v>
      </c>
      <c r="S276" s="45">
        <v>5</v>
      </c>
      <c r="T276" s="64">
        <f t="shared" si="36"/>
        <v>81</v>
      </c>
      <c r="U276" s="64">
        <f t="shared" si="37"/>
        <v>0.38596423844154987</v>
      </c>
      <c r="V276" s="48">
        <f t="shared" si="38"/>
        <v>1.0197331272082486</v>
      </c>
      <c r="W276" s="52">
        <v>203.9466254416497</v>
      </c>
      <c r="X276" s="71" t="str">
        <f t="shared" si="44"/>
        <v>Q2 2022</v>
      </c>
      <c r="Y276" s="21">
        <f t="shared" si="39"/>
        <v>3456</v>
      </c>
      <c r="Z276" s="21">
        <f t="shared" si="40"/>
        <v>2234</v>
      </c>
      <c r="AA276" s="57">
        <f t="shared" si="41"/>
        <v>77192.847688309979</v>
      </c>
      <c r="AB276" s="59">
        <f t="shared" si="42"/>
        <v>1.5470008952551477</v>
      </c>
      <c r="AC276" s="61">
        <f t="shared" si="43"/>
        <v>411.47999999999996</v>
      </c>
    </row>
    <row r="277" spans="4:29" hidden="1">
      <c r="D277" s="12">
        <v>271</v>
      </c>
      <c r="E277" s="36" t="s">
        <v>29</v>
      </c>
      <c r="F277" s="16" t="s">
        <v>9</v>
      </c>
      <c r="G277" s="14" t="s">
        <v>39</v>
      </c>
      <c r="H277" s="13" t="s">
        <v>90</v>
      </c>
      <c r="I277" s="13" t="s">
        <v>102</v>
      </c>
      <c r="J277" s="13" t="s">
        <v>103</v>
      </c>
      <c r="K277" s="13" t="s">
        <v>43</v>
      </c>
      <c r="L277" s="14">
        <v>16</v>
      </c>
      <c r="M277" s="14" t="s">
        <v>66</v>
      </c>
      <c r="N277" s="31">
        <v>1000000</v>
      </c>
      <c r="O277" s="14" t="s">
        <v>2</v>
      </c>
      <c r="P277" s="14" t="s">
        <v>47</v>
      </c>
      <c r="Q277" s="31">
        <v>4000</v>
      </c>
      <c r="R277" s="31">
        <v>1152</v>
      </c>
      <c r="S277" s="45">
        <v>10</v>
      </c>
      <c r="T277" s="64">
        <f t="shared" si="36"/>
        <v>160</v>
      </c>
      <c r="U277" s="64">
        <f t="shared" si="37"/>
        <v>0.74229644943820217</v>
      </c>
      <c r="V277" s="48">
        <f t="shared" si="38"/>
        <v>1.8355196289748474</v>
      </c>
      <c r="W277" s="52">
        <v>183.55196289748474</v>
      </c>
      <c r="X277" s="71" t="str">
        <f t="shared" si="44"/>
        <v>Q2 2022</v>
      </c>
      <c r="Y277" s="21">
        <f t="shared" si="39"/>
        <v>2560</v>
      </c>
      <c r="Z277" s="21">
        <f t="shared" si="40"/>
        <v>1600</v>
      </c>
      <c r="AA277" s="57">
        <f t="shared" si="41"/>
        <v>74229.644943820225</v>
      </c>
      <c r="AB277" s="59">
        <f t="shared" si="42"/>
        <v>1.6</v>
      </c>
      <c r="AC277" s="61">
        <f t="shared" si="43"/>
        <v>406.4</v>
      </c>
    </row>
    <row r="278" spans="4:29" hidden="1">
      <c r="D278" s="12">
        <v>272</v>
      </c>
      <c r="E278" s="36" t="s">
        <v>29</v>
      </c>
      <c r="F278" s="16" t="s">
        <v>9</v>
      </c>
      <c r="G278" s="14" t="s">
        <v>39</v>
      </c>
      <c r="H278" s="13" t="s">
        <v>90</v>
      </c>
      <c r="I278" s="13" t="s">
        <v>102</v>
      </c>
      <c r="J278" s="13" t="s">
        <v>104</v>
      </c>
      <c r="K278" s="13" t="s">
        <v>43</v>
      </c>
      <c r="L278" s="14">
        <v>17.3</v>
      </c>
      <c r="M278" s="14" t="s">
        <v>15</v>
      </c>
      <c r="N278" s="31">
        <v>1000000</v>
      </c>
      <c r="O278" s="14" t="s">
        <v>2</v>
      </c>
      <c r="P278" s="14" t="s">
        <v>47</v>
      </c>
      <c r="Q278" s="31">
        <v>4000</v>
      </c>
      <c r="R278" s="31">
        <v>1152</v>
      </c>
      <c r="S278" s="45">
        <v>10</v>
      </c>
      <c r="T278" s="64">
        <f t="shared" si="36"/>
        <v>173</v>
      </c>
      <c r="U278" s="64">
        <f t="shared" si="37"/>
        <v>0.82507272527002962</v>
      </c>
      <c r="V278" s="48">
        <f t="shared" si="38"/>
        <v>2.4561619353571458</v>
      </c>
      <c r="W278" s="52">
        <v>245.61619353571459</v>
      </c>
      <c r="X278" s="71" t="str">
        <f t="shared" si="44"/>
        <v>Q2 2022</v>
      </c>
      <c r="Y278" s="21">
        <f t="shared" si="39"/>
        <v>3840</v>
      </c>
      <c r="Z278" s="21">
        <f t="shared" si="40"/>
        <v>2160</v>
      </c>
      <c r="AA278" s="57">
        <f t="shared" si="41"/>
        <v>82507.272527002962</v>
      </c>
      <c r="AB278" s="59">
        <f t="shared" si="42"/>
        <v>1.7777777777777777</v>
      </c>
      <c r="AC278" s="61">
        <f t="shared" si="43"/>
        <v>439.42</v>
      </c>
    </row>
    <row r="279" spans="4:29" hidden="1">
      <c r="D279" s="12">
        <v>273</v>
      </c>
      <c r="E279" s="36" t="s">
        <v>29</v>
      </c>
      <c r="F279" s="16" t="s">
        <v>9</v>
      </c>
      <c r="G279" s="14" t="s">
        <v>39</v>
      </c>
      <c r="H279" s="13" t="s">
        <v>90</v>
      </c>
      <c r="I279" s="13" t="s">
        <v>45</v>
      </c>
      <c r="J279" s="13" t="s">
        <v>101</v>
      </c>
      <c r="K279" s="13" t="s">
        <v>43</v>
      </c>
      <c r="L279" s="14">
        <v>16</v>
      </c>
      <c r="M279" s="14" t="s">
        <v>66</v>
      </c>
      <c r="N279" s="31">
        <v>1000000</v>
      </c>
      <c r="O279" s="14" t="s">
        <v>2</v>
      </c>
      <c r="P279" s="14" t="s">
        <v>47</v>
      </c>
      <c r="Q279" s="31">
        <v>4000</v>
      </c>
      <c r="R279" s="31">
        <v>1152</v>
      </c>
      <c r="S279" s="45">
        <v>5</v>
      </c>
      <c r="T279" s="64">
        <f t="shared" si="36"/>
        <v>80</v>
      </c>
      <c r="U279" s="64">
        <f t="shared" si="37"/>
        <v>0.37114822471910108</v>
      </c>
      <c r="V279" s="48">
        <f t="shared" si="38"/>
        <v>0.91775981448742372</v>
      </c>
      <c r="W279" s="52">
        <v>183.55196289748474</v>
      </c>
      <c r="X279" s="71" t="str">
        <f t="shared" si="44"/>
        <v>Q2 2022</v>
      </c>
      <c r="Y279" s="21">
        <f t="shared" si="39"/>
        <v>2560</v>
      </c>
      <c r="Z279" s="21">
        <f t="shared" si="40"/>
        <v>1600</v>
      </c>
      <c r="AA279" s="57">
        <f t="shared" si="41"/>
        <v>74229.644943820225</v>
      </c>
      <c r="AB279" s="59">
        <f t="shared" si="42"/>
        <v>1.6</v>
      </c>
      <c r="AC279" s="61">
        <f t="shared" si="43"/>
        <v>406.4</v>
      </c>
    </row>
    <row r="280" spans="4:29" hidden="1">
      <c r="D280" s="12">
        <v>274</v>
      </c>
      <c r="E280" s="36" t="s">
        <v>29</v>
      </c>
      <c r="F280" s="16" t="s">
        <v>9</v>
      </c>
      <c r="G280" s="14" t="s">
        <v>39</v>
      </c>
      <c r="H280" s="13" t="s">
        <v>90</v>
      </c>
      <c r="I280" s="13" t="s">
        <v>45</v>
      </c>
      <c r="J280" s="13" t="s">
        <v>46</v>
      </c>
      <c r="K280" s="13" t="s">
        <v>43</v>
      </c>
      <c r="L280" s="14">
        <v>17.3</v>
      </c>
      <c r="M280" s="14" t="s">
        <v>15</v>
      </c>
      <c r="N280" s="31">
        <v>1000000</v>
      </c>
      <c r="O280" s="14" t="s">
        <v>2</v>
      </c>
      <c r="P280" s="14" t="s">
        <v>47</v>
      </c>
      <c r="Q280" s="31">
        <v>10000</v>
      </c>
      <c r="R280" s="31">
        <v>240</v>
      </c>
      <c r="S280" s="45">
        <v>3</v>
      </c>
      <c r="T280" s="64">
        <f t="shared" si="36"/>
        <v>51.900000000000006</v>
      </c>
      <c r="U280" s="64">
        <f t="shared" si="37"/>
        <v>0.24752181758100888</v>
      </c>
      <c r="V280" s="48">
        <f t="shared" si="38"/>
        <v>0.73684858060714375</v>
      </c>
      <c r="W280" s="52">
        <v>245.61619353571459</v>
      </c>
      <c r="X280" s="71" t="str">
        <f t="shared" si="44"/>
        <v>Q2 2022</v>
      </c>
      <c r="Y280" s="21">
        <f t="shared" si="39"/>
        <v>3840</v>
      </c>
      <c r="Z280" s="21">
        <f t="shared" si="40"/>
        <v>2160</v>
      </c>
      <c r="AA280" s="57">
        <f t="shared" si="41"/>
        <v>82507.272527002962</v>
      </c>
      <c r="AB280" s="59">
        <f t="shared" si="42"/>
        <v>1.7777777777777777</v>
      </c>
      <c r="AC280" s="61">
        <f t="shared" si="43"/>
        <v>439.42</v>
      </c>
    </row>
    <row r="281" spans="4:29" hidden="1">
      <c r="D281" s="12">
        <v>275</v>
      </c>
      <c r="E281" s="36" t="s">
        <v>29</v>
      </c>
      <c r="F281" s="16" t="s">
        <v>9</v>
      </c>
      <c r="G281" s="14" t="s">
        <v>39</v>
      </c>
      <c r="H281" s="13" t="s">
        <v>4</v>
      </c>
      <c r="I281" s="13" t="s">
        <v>31</v>
      </c>
      <c r="J281" s="13" t="s">
        <v>56</v>
      </c>
      <c r="K281" s="13" t="s">
        <v>57</v>
      </c>
      <c r="L281" s="14">
        <v>12.9</v>
      </c>
      <c r="M281" s="14" t="s">
        <v>16</v>
      </c>
      <c r="N281" s="31">
        <v>1000000</v>
      </c>
      <c r="O281" s="14" t="s">
        <v>2</v>
      </c>
      <c r="P281" s="14" t="s">
        <v>47</v>
      </c>
      <c r="Q281" s="31">
        <v>10384</v>
      </c>
      <c r="R281" s="31">
        <v>2596</v>
      </c>
      <c r="S281" s="45">
        <v>900</v>
      </c>
      <c r="T281" s="64">
        <f t="shared" si="36"/>
        <v>11610</v>
      </c>
      <c r="U281" s="64">
        <f t="shared" si="37"/>
        <v>46.373640534694196</v>
      </c>
      <c r="V281" s="48">
        <f t="shared" si="38"/>
        <v>264.43298969072168</v>
      </c>
      <c r="W281" s="52">
        <v>293.81443298969077</v>
      </c>
      <c r="X281" s="71" t="str">
        <f t="shared" si="44"/>
        <v>Q2 2022</v>
      </c>
      <c r="Y281" s="21">
        <f t="shared" si="39"/>
        <v>2732</v>
      </c>
      <c r="Z281" s="21">
        <f t="shared" si="40"/>
        <v>2048</v>
      </c>
      <c r="AA281" s="57">
        <f t="shared" si="41"/>
        <v>51526.267260771325</v>
      </c>
      <c r="AB281" s="59">
        <f t="shared" si="42"/>
        <v>1.333984375</v>
      </c>
      <c r="AC281" s="61">
        <f t="shared" si="43"/>
        <v>327.65999999999997</v>
      </c>
    </row>
    <row r="282" spans="4:29" hidden="1">
      <c r="D282" s="12">
        <v>276</v>
      </c>
      <c r="E282" s="36" t="s">
        <v>29</v>
      </c>
      <c r="F282" s="16" t="s">
        <v>9</v>
      </c>
      <c r="G282" s="14" t="s">
        <v>39</v>
      </c>
      <c r="H282" s="13" t="s">
        <v>6</v>
      </c>
      <c r="I282" s="13" t="s">
        <v>219</v>
      </c>
      <c r="J282" s="13"/>
      <c r="K282" s="13"/>
      <c r="L282" s="14">
        <v>55</v>
      </c>
      <c r="M282" s="14" t="s">
        <v>15</v>
      </c>
      <c r="N282" s="31">
        <v>1000000</v>
      </c>
      <c r="O282" s="14" t="s">
        <v>2</v>
      </c>
      <c r="P282" s="14" t="s">
        <v>35</v>
      </c>
      <c r="Q282" s="31">
        <v>6804.6390532544374</v>
      </c>
      <c r="R282" s="31">
        <v>567.05325443786978</v>
      </c>
      <c r="S282" s="45">
        <v>2</v>
      </c>
      <c r="T282" s="64">
        <f t="shared" si="36"/>
        <v>110</v>
      </c>
      <c r="U282" s="64">
        <f t="shared" si="37"/>
        <v>1.6678438931750741</v>
      </c>
      <c r="V282" s="48">
        <f t="shared" si="38"/>
        <v>0.69027110775117007</v>
      </c>
      <c r="W282" s="52">
        <v>345.13555387558506</v>
      </c>
      <c r="X282" s="71" t="str">
        <f t="shared" si="44"/>
        <v>Q2 2022</v>
      </c>
      <c r="Y282" s="21">
        <f t="shared" si="39"/>
        <v>3840</v>
      </c>
      <c r="Z282" s="21">
        <f t="shared" si="40"/>
        <v>2160</v>
      </c>
      <c r="AA282" s="57">
        <f t="shared" si="41"/>
        <v>833921.94658753707</v>
      </c>
      <c r="AB282" s="59">
        <f t="shared" si="42"/>
        <v>1.7777777777777777</v>
      </c>
      <c r="AC282" s="61">
        <f t="shared" si="43"/>
        <v>1397</v>
      </c>
    </row>
    <row r="283" spans="4:29" hidden="1">
      <c r="D283" s="12">
        <v>277</v>
      </c>
      <c r="E283" s="36" t="s">
        <v>29</v>
      </c>
      <c r="F283" s="16" t="s">
        <v>9</v>
      </c>
      <c r="G283" s="14" t="s">
        <v>39</v>
      </c>
      <c r="H283" s="13" t="s">
        <v>6</v>
      </c>
      <c r="I283" s="13" t="s">
        <v>219</v>
      </c>
      <c r="J283" s="13"/>
      <c r="K283" s="13"/>
      <c r="L283" s="14">
        <v>65</v>
      </c>
      <c r="M283" s="14" t="s">
        <v>15</v>
      </c>
      <c r="N283" s="31">
        <v>1000000</v>
      </c>
      <c r="O283" s="14" t="s">
        <v>2</v>
      </c>
      <c r="P283" s="14" t="s">
        <v>35</v>
      </c>
      <c r="Q283" s="31">
        <v>9504</v>
      </c>
      <c r="R283" s="31">
        <v>792</v>
      </c>
      <c r="S283" s="45">
        <v>2</v>
      </c>
      <c r="T283" s="64">
        <f t="shared" si="36"/>
        <v>130</v>
      </c>
      <c r="U283" s="64">
        <f t="shared" si="37"/>
        <v>2.3294679169139467</v>
      </c>
      <c r="V283" s="48">
        <f t="shared" si="38"/>
        <v>0.90636097796407555</v>
      </c>
      <c r="W283" s="52">
        <v>453.18048898203779</v>
      </c>
      <c r="X283" s="71" t="str">
        <f t="shared" si="44"/>
        <v>Q2 2022</v>
      </c>
      <c r="Y283" s="21">
        <f t="shared" si="39"/>
        <v>3840</v>
      </c>
      <c r="Z283" s="21">
        <f t="shared" si="40"/>
        <v>2160</v>
      </c>
      <c r="AA283" s="57">
        <f t="shared" si="41"/>
        <v>1164733.9584569733</v>
      </c>
      <c r="AB283" s="59">
        <f t="shared" si="42"/>
        <v>1.7777777777777777</v>
      </c>
      <c r="AC283" s="61">
        <f t="shared" si="43"/>
        <v>1651</v>
      </c>
    </row>
    <row r="284" spans="4:29" hidden="1">
      <c r="D284" s="12">
        <v>278</v>
      </c>
      <c r="E284" s="36" t="s">
        <v>29</v>
      </c>
      <c r="F284" s="16" t="s">
        <v>9</v>
      </c>
      <c r="G284" s="14" t="s">
        <v>39</v>
      </c>
      <c r="H284" s="13" t="s">
        <v>6</v>
      </c>
      <c r="I284" s="13" t="s">
        <v>219</v>
      </c>
      <c r="J284" s="13"/>
      <c r="K284" s="13"/>
      <c r="L284" s="14">
        <v>75</v>
      </c>
      <c r="M284" s="14" t="s">
        <v>15</v>
      </c>
      <c r="N284" s="31">
        <v>1000000</v>
      </c>
      <c r="O284" s="14" t="s">
        <v>2</v>
      </c>
      <c r="P284" s="14" t="s">
        <v>35</v>
      </c>
      <c r="Q284" s="31">
        <v>13685.759999999997</v>
      </c>
      <c r="R284" s="31">
        <v>1140.4799999999998</v>
      </c>
      <c r="S284" s="45">
        <v>1</v>
      </c>
      <c r="T284" s="64">
        <f t="shared" si="36"/>
        <v>75</v>
      </c>
      <c r="U284" s="64">
        <f t="shared" si="37"/>
        <v>1.5506813056379822</v>
      </c>
      <c r="V284" s="48">
        <f t="shared" si="38"/>
        <v>0.66614004927614201</v>
      </c>
      <c r="W284" s="52">
        <v>666.14004927614201</v>
      </c>
      <c r="X284" s="71" t="str">
        <f t="shared" si="44"/>
        <v>Q2 2022</v>
      </c>
      <c r="Y284" s="21">
        <f t="shared" si="39"/>
        <v>3840</v>
      </c>
      <c r="Z284" s="21">
        <f t="shared" si="40"/>
        <v>2160</v>
      </c>
      <c r="AA284" s="57">
        <f t="shared" si="41"/>
        <v>1550681.3056379822</v>
      </c>
      <c r="AB284" s="59">
        <f t="shared" si="42"/>
        <v>1.7777777777777777</v>
      </c>
      <c r="AC284" s="61">
        <f t="shared" si="43"/>
        <v>1905</v>
      </c>
    </row>
    <row r="285" spans="4:29" hidden="1">
      <c r="D285" s="12">
        <v>279</v>
      </c>
      <c r="E285" s="36" t="s">
        <v>29</v>
      </c>
      <c r="F285" s="16" t="s">
        <v>9</v>
      </c>
      <c r="G285" s="14" t="s">
        <v>39</v>
      </c>
      <c r="H285" s="13" t="s">
        <v>6</v>
      </c>
      <c r="I285" s="13" t="s">
        <v>139</v>
      </c>
      <c r="J285" s="13"/>
      <c r="K285" s="13" t="s">
        <v>123</v>
      </c>
      <c r="L285" s="14">
        <v>65</v>
      </c>
      <c r="M285" s="14" t="s">
        <v>15</v>
      </c>
      <c r="N285" s="31">
        <v>1000000</v>
      </c>
      <c r="O285" s="14" t="s">
        <v>1</v>
      </c>
      <c r="P285" s="14" t="s">
        <v>35</v>
      </c>
      <c r="Q285" s="31">
        <v>9216</v>
      </c>
      <c r="R285" s="31">
        <v>576</v>
      </c>
      <c r="S285" s="45">
        <v>0.52500000000000002</v>
      </c>
      <c r="T285" s="64">
        <f t="shared" si="36"/>
        <v>34.125</v>
      </c>
      <c r="U285" s="64">
        <f t="shared" si="37"/>
        <v>0.61148532818991097</v>
      </c>
      <c r="V285" s="48">
        <f t="shared" si="38"/>
        <v>0.23791975671556986</v>
      </c>
      <c r="W285" s="52">
        <v>453.18048898203779</v>
      </c>
      <c r="X285" s="71" t="str">
        <f t="shared" si="44"/>
        <v>Q2 2022</v>
      </c>
      <c r="Y285" s="21">
        <f t="shared" si="39"/>
        <v>3840</v>
      </c>
      <c r="Z285" s="21">
        <f t="shared" si="40"/>
        <v>2160</v>
      </c>
      <c r="AA285" s="57">
        <f t="shared" si="41"/>
        <v>1164733.9584569733</v>
      </c>
      <c r="AB285" s="59">
        <f t="shared" si="42"/>
        <v>1.7777777777777777</v>
      </c>
      <c r="AC285" s="61">
        <f t="shared" si="43"/>
        <v>1651</v>
      </c>
    </row>
    <row r="286" spans="4:29" hidden="1">
      <c r="D286" s="12">
        <v>280</v>
      </c>
      <c r="E286" s="36" t="s">
        <v>29</v>
      </c>
      <c r="F286" s="16" t="s">
        <v>9</v>
      </c>
      <c r="G286" s="14" t="s">
        <v>39</v>
      </c>
      <c r="H286" s="13" t="s">
        <v>6</v>
      </c>
      <c r="I286" s="13" t="s">
        <v>48</v>
      </c>
      <c r="J286" s="13" t="s">
        <v>215</v>
      </c>
      <c r="K286" s="13" t="s">
        <v>123</v>
      </c>
      <c r="L286" s="14">
        <v>55</v>
      </c>
      <c r="M286" s="14" t="s">
        <v>15</v>
      </c>
      <c r="N286" s="31">
        <v>400000</v>
      </c>
      <c r="O286" s="14" t="s">
        <v>1</v>
      </c>
      <c r="P286" s="14" t="s">
        <v>35</v>
      </c>
      <c r="Q286" s="31">
        <v>2000</v>
      </c>
      <c r="R286" s="31">
        <v>200</v>
      </c>
      <c r="S286" s="45">
        <v>4.62</v>
      </c>
      <c r="T286" s="64">
        <f t="shared" si="36"/>
        <v>254.1</v>
      </c>
      <c r="U286" s="64">
        <f t="shared" si="37"/>
        <v>3.8527193932344215</v>
      </c>
      <c r="V286" s="48">
        <f t="shared" si="38"/>
        <v>1.5945262589052032</v>
      </c>
      <c r="W286" s="52">
        <v>345.13555387558506</v>
      </c>
      <c r="X286" s="71" t="str">
        <f t="shared" si="44"/>
        <v>Q2 2022</v>
      </c>
      <c r="Y286" s="21">
        <f t="shared" si="39"/>
        <v>3840</v>
      </c>
      <c r="Z286" s="21">
        <f t="shared" si="40"/>
        <v>2160</v>
      </c>
      <c r="AA286" s="57">
        <f t="shared" si="41"/>
        <v>833921.94658753707</v>
      </c>
      <c r="AB286" s="59">
        <f t="shared" si="42"/>
        <v>1.7777777777777777</v>
      </c>
      <c r="AC286" s="61">
        <f t="shared" si="43"/>
        <v>1397</v>
      </c>
    </row>
    <row r="287" spans="4:29" hidden="1">
      <c r="D287" s="12">
        <v>281</v>
      </c>
      <c r="E287" s="36" t="s">
        <v>29</v>
      </c>
      <c r="F287" s="16" t="s">
        <v>9</v>
      </c>
      <c r="G287" s="14" t="s">
        <v>39</v>
      </c>
      <c r="H287" s="13" t="s">
        <v>6</v>
      </c>
      <c r="I287" s="13" t="s">
        <v>48</v>
      </c>
      <c r="J287" s="13" t="s">
        <v>91</v>
      </c>
      <c r="K287" s="13" t="s">
        <v>123</v>
      </c>
      <c r="L287" s="14">
        <v>65</v>
      </c>
      <c r="M287" s="14" t="s">
        <v>15</v>
      </c>
      <c r="N287" s="31">
        <v>400000</v>
      </c>
      <c r="O287" s="14" t="s">
        <v>1</v>
      </c>
      <c r="P287" s="14" t="s">
        <v>35</v>
      </c>
      <c r="Q287" s="31">
        <v>9504</v>
      </c>
      <c r="R287" s="31">
        <v>792</v>
      </c>
      <c r="S287" s="45">
        <v>5.04</v>
      </c>
      <c r="T287" s="64">
        <f t="shared" si="36"/>
        <v>327.60000000000002</v>
      </c>
      <c r="U287" s="64">
        <f t="shared" si="37"/>
        <v>5.8702591506231458</v>
      </c>
      <c r="V287" s="48">
        <f t="shared" si="38"/>
        <v>2.2840296644694704</v>
      </c>
      <c r="W287" s="52">
        <v>453.18048898203779</v>
      </c>
      <c r="X287" s="71" t="str">
        <f t="shared" si="44"/>
        <v>Q2 2022</v>
      </c>
      <c r="Y287" s="21">
        <f t="shared" si="39"/>
        <v>3840</v>
      </c>
      <c r="Z287" s="21">
        <f t="shared" si="40"/>
        <v>2160</v>
      </c>
      <c r="AA287" s="57">
        <f t="shared" si="41"/>
        <v>1164733.9584569733</v>
      </c>
      <c r="AB287" s="59">
        <f t="shared" si="42"/>
        <v>1.7777777777777777</v>
      </c>
      <c r="AC287" s="61">
        <f t="shared" si="43"/>
        <v>1651</v>
      </c>
    </row>
    <row r="288" spans="4:29" hidden="1">
      <c r="D288" s="12">
        <v>282</v>
      </c>
      <c r="E288" s="36" t="s">
        <v>29</v>
      </c>
      <c r="F288" s="16" t="s">
        <v>9</v>
      </c>
      <c r="G288" s="14" t="s">
        <v>39</v>
      </c>
      <c r="H288" s="13" t="s">
        <v>6</v>
      </c>
      <c r="I288" s="13" t="s">
        <v>48</v>
      </c>
      <c r="J288" s="13" t="s">
        <v>49</v>
      </c>
      <c r="K288" s="13" t="s">
        <v>123</v>
      </c>
      <c r="L288" s="14">
        <v>75</v>
      </c>
      <c r="M288" s="14" t="s">
        <v>15</v>
      </c>
      <c r="N288" s="31">
        <v>400000</v>
      </c>
      <c r="O288" s="14" t="s">
        <v>1</v>
      </c>
      <c r="P288" s="14" t="s">
        <v>35</v>
      </c>
      <c r="Q288" s="31">
        <v>15360</v>
      </c>
      <c r="R288" s="31">
        <v>1280</v>
      </c>
      <c r="S288" s="45">
        <v>4.83</v>
      </c>
      <c r="T288" s="64">
        <f t="shared" si="36"/>
        <v>362.25</v>
      </c>
      <c r="U288" s="64">
        <f t="shared" si="37"/>
        <v>7.4897907062314548</v>
      </c>
      <c r="V288" s="48">
        <f t="shared" si="38"/>
        <v>3.217456438003766</v>
      </c>
      <c r="W288" s="52">
        <v>666.14004927614201</v>
      </c>
      <c r="X288" s="71" t="str">
        <f t="shared" si="44"/>
        <v>Q2 2022</v>
      </c>
      <c r="Y288" s="21">
        <f t="shared" si="39"/>
        <v>3840</v>
      </c>
      <c r="Z288" s="21">
        <f t="shared" si="40"/>
        <v>2160</v>
      </c>
      <c r="AA288" s="57">
        <f t="shared" si="41"/>
        <v>1550681.3056379822</v>
      </c>
      <c r="AB288" s="59">
        <f t="shared" si="42"/>
        <v>1.7777777777777777</v>
      </c>
      <c r="AC288" s="61">
        <f t="shared" si="43"/>
        <v>1905</v>
      </c>
    </row>
    <row r="289" spans="4:29" hidden="1">
      <c r="D289" s="12">
        <v>283</v>
      </c>
      <c r="E289" s="36" t="s">
        <v>29</v>
      </c>
      <c r="F289" s="16" t="s">
        <v>9</v>
      </c>
      <c r="G289" s="14" t="s">
        <v>39</v>
      </c>
      <c r="H289" s="13" t="s">
        <v>6</v>
      </c>
      <c r="I289" s="13" t="s">
        <v>48</v>
      </c>
      <c r="J289" s="13" t="s">
        <v>49</v>
      </c>
      <c r="K289" s="13" t="s">
        <v>123</v>
      </c>
      <c r="L289" s="14">
        <v>85</v>
      </c>
      <c r="M289" s="14" t="s">
        <v>15</v>
      </c>
      <c r="N289" s="31">
        <v>400000</v>
      </c>
      <c r="O289" s="14" t="s">
        <v>1</v>
      </c>
      <c r="P289" s="14" t="s">
        <v>35</v>
      </c>
      <c r="Q289" s="31">
        <v>15360</v>
      </c>
      <c r="R289" s="31">
        <v>1280</v>
      </c>
      <c r="S289" s="45">
        <v>0.21</v>
      </c>
      <c r="T289" s="64">
        <f t="shared" si="36"/>
        <v>17.849999999999998</v>
      </c>
      <c r="U289" s="64">
        <f t="shared" si="37"/>
        <v>0.41827043750741832</v>
      </c>
      <c r="V289" s="48">
        <f t="shared" si="38"/>
        <v>0.18203297434617455</v>
      </c>
      <c r="W289" s="52">
        <v>866.82368736273588</v>
      </c>
      <c r="X289" s="71" t="str">
        <f t="shared" si="44"/>
        <v>Q2 2022</v>
      </c>
      <c r="Y289" s="21">
        <f t="shared" si="39"/>
        <v>3840</v>
      </c>
      <c r="Z289" s="21">
        <f t="shared" si="40"/>
        <v>2160</v>
      </c>
      <c r="AA289" s="57">
        <f t="shared" si="41"/>
        <v>1991763.9881305636</v>
      </c>
      <c r="AB289" s="59">
        <f t="shared" si="42"/>
        <v>1.7777777777777777</v>
      </c>
      <c r="AC289" s="61">
        <f t="shared" si="43"/>
        <v>2159</v>
      </c>
    </row>
    <row r="290" spans="4:29" hidden="1">
      <c r="D290" s="12">
        <v>284</v>
      </c>
      <c r="E290" s="36" t="s">
        <v>29</v>
      </c>
      <c r="F290" s="16" t="s">
        <v>9</v>
      </c>
      <c r="G290" s="14" t="s">
        <v>39</v>
      </c>
      <c r="H290" s="13" t="s">
        <v>6</v>
      </c>
      <c r="I290" s="13" t="s">
        <v>93</v>
      </c>
      <c r="J290" s="13" t="s">
        <v>94</v>
      </c>
      <c r="K290" s="13" t="s">
        <v>95</v>
      </c>
      <c r="L290" s="14">
        <v>75</v>
      </c>
      <c r="M290" s="14" t="s">
        <v>15</v>
      </c>
      <c r="N290" s="31">
        <v>1000000</v>
      </c>
      <c r="O290" s="14" t="s">
        <v>2</v>
      </c>
      <c r="P290" s="14" t="s">
        <v>35</v>
      </c>
      <c r="Q290" s="31">
        <v>46080</v>
      </c>
      <c r="R290" s="31">
        <v>2880</v>
      </c>
      <c r="S290" s="45">
        <v>1.365</v>
      </c>
      <c r="T290" s="64">
        <f t="shared" si="36"/>
        <v>102.375</v>
      </c>
      <c r="U290" s="64">
        <f t="shared" si="37"/>
        <v>2.116679982195846</v>
      </c>
      <c r="V290" s="48">
        <f t="shared" si="38"/>
        <v>0.90928116726193386</v>
      </c>
      <c r="W290" s="52">
        <v>666.14004927614201</v>
      </c>
      <c r="X290" s="71" t="str">
        <f t="shared" si="44"/>
        <v>Q2 2022</v>
      </c>
      <c r="Y290" s="21">
        <f t="shared" si="39"/>
        <v>3840</v>
      </c>
      <c r="Z290" s="21">
        <f t="shared" si="40"/>
        <v>2160</v>
      </c>
      <c r="AA290" s="57">
        <f t="shared" si="41"/>
        <v>1550681.3056379822</v>
      </c>
      <c r="AB290" s="59">
        <f t="shared" si="42"/>
        <v>1.7777777777777777</v>
      </c>
      <c r="AC290" s="61">
        <f t="shared" si="43"/>
        <v>1905</v>
      </c>
    </row>
    <row r="291" spans="4:29" hidden="1">
      <c r="D291" s="12">
        <v>285</v>
      </c>
      <c r="E291" s="36" t="s">
        <v>29</v>
      </c>
      <c r="F291" s="16" t="s">
        <v>9</v>
      </c>
      <c r="G291" s="14" t="s">
        <v>39</v>
      </c>
      <c r="H291" s="13" t="s">
        <v>6</v>
      </c>
      <c r="I291" s="13" t="s">
        <v>93</v>
      </c>
      <c r="J291" s="13" t="s">
        <v>94</v>
      </c>
      <c r="K291" s="13" t="s">
        <v>95</v>
      </c>
      <c r="L291" s="14">
        <v>85</v>
      </c>
      <c r="M291" s="14" t="s">
        <v>52</v>
      </c>
      <c r="N291" s="31">
        <v>1000000</v>
      </c>
      <c r="O291" s="14" t="s">
        <v>2</v>
      </c>
      <c r="P291" s="14" t="s">
        <v>35</v>
      </c>
      <c r="Q291" s="31">
        <v>46080</v>
      </c>
      <c r="R291" s="31">
        <v>2880</v>
      </c>
      <c r="S291" s="45">
        <v>0.84</v>
      </c>
      <c r="T291" s="64">
        <f t="shared" si="36"/>
        <v>71.399999999999991</v>
      </c>
      <c r="U291" s="64">
        <f t="shared" si="37"/>
        <v>1.6730817500296733</v>
      </c>
      <c r="V291" s="48">
        <f t="shared" si="38"/>
        <v>1.0809969747022143</v>
      </c>
      <c r="W291" s="52">
        <v>1286.9011603597792</v>
      </c>
      <c r="X291" s="71" t="str">
        <f t="shared" si="44"/>
        <v>Q2 2022</v>
      </c>
      <c r="Y291" s="21">
        <f t="shared" si="39"/>
        <v>7680</v>
      </c>
      <c r="Z291" s="21">
        <f t="shared" si="40"/>
        <v>4320</v>
      </c>
      <c r="AA291" s="57">
        <f t="shared" si="41"/>
        <v>1991763.9881305636</v>
      </c>
      <c r="AB291" s="59">
        <f t="shared" si="42"/>
        <v>1.7777777777777777</v>
      </c>
      <c r="AC291" s="61">
        <f t="shared" si="43"/>
        <v>2159</v>
      </c>
    </row>
    <row r="292" spans="4:29" hidden="1">
      <c r="D292" s="12">
        <v>286</v>
      </c>
      <c r="E292" s="36" t="s">
        <v>29</v>
      </c>
      <c r="F292" s="16" t="s">
        <v>9</v>
      </c>
      <c r="G292" s="14" t="s">
        <v>39</v>
      </c>
      <c r="H292" s="13" t="s">
        <v>6</v>
      </c>
      <c r="I292" s="13" t="s">
        <v>93</v>
      </c>
      <c r="J292" s="13" t="s">
        <v>38</v>
      </c>
      <c r="K292" s="13"/>
      <c r="L292" s="14">
        <v>65</v>
      </c>
      <c r="M292" s="14" t="s">
        <v>15</v>
      </c>
      <c r="N292" s="31">
        <v>1000000</v>
      </c>
      <c r="O292" s="14" t="s">
        <v>2</v>
      </c>
      <c r="P292" s="14" t="s">
        <v>35</v>
      </c>
      <c r="Q292" s="31">
        <v>37440</v>
      </c>
      <c r="R292" s="31">
        <v>2340</v>
      </c>
      <c r="S292" s="45">
        <v>0.52500000000000002</v>
      </c>
      <c r="T292" s="64">
        <f t="shared" si="36"/>
        <v>34.125</v>
      </c>
      <c r="U292" s="64">
        <f t="shared" si="37"/>
        <v>0.61148532818991097</v>
      </c>
      <c r="V292" s="48">
        <f t="shared" si="38"/>
        <v>0.23791975671556986</v>
      </c>
      <c r="W292" s="52">
        <v>453.18048898203779</v>
      </c>
      <c r="X292" s="71" t="str">
        <f t="shared" si="44"/>
        <v>Q2 2022</v>
      </c>
      <c r="Y292" s="21">
        <f t="shared" si="39"/>
        <v>3840</v>
      </c>
      <c r="Z292" s="21">
        <f t="shared" si="40"/>
        <v>2160</v>
      </c>
      <c r="AA292" s="57">
        <f t="shared" si="41"/>
        <v>1164733.9584569733</v>
      </c>
      <c r="AB292" s="59">
        <f t="shared" si="42"/>
        <v>1.7777777777777777</v>
      </c>
      <c r="AC292" s="61">
        <f t="shared" si="43"/>
        <v>1651</v>
      </c>
    </row>
    <row r="293" spans="4:29" hidden="1">
      <c r="D293" s="12">
        <v>287</v>
      </c>
      <c r="E293" s="36" t="s">
        <v>29</v>
      </c>
      <c r="F293" s="16" t="s">
        <v>9</v>
      </c>
      <c r="G293" s="14" t="s">
        <v>39</v>
      </c>
      <c r="H293" s="13" t="s">
        <v>6</v>
      </c>
      <c r="I293" s="13" t="s">
        <v>125</v>
      </c>
      <c r="J293" s="13"/>
      <c r="K293" s="13" t="s">
        <v>123</v>
      </c>
      <c r="L293" s="14">
        <v>65</v>
      </c>
      <c r="M293" s="14" t="s">
        <v>15</v>
      </c>
      <c r="N293" s="31">
        <v>1000000</v>
      </c>
      <c r="O293" s="14" t="s">
        <v>2</v>
      </c>
      <c r="P293" s="14" t="s">
        <v>35</v>
      </c>
      <c r="Q293" s="31">
        <v>16384</v>
      </c>
      <c r="R293" s="31">
        <v>1000</v>
      </c>
      <c r="S293" s="45">
        <v>51.121000000000002</v>
      </c>
      <c r="T293" s="64">
        <f t="shared" si="36"/>
        <v>3322.8650000000002</v>
      </c>
      <c r="U293" s="64">
        <f t="shared" si="37"/>
        <v>59.54236469027893</v>
      </c>
      <c r="V293" s="48">
        <f t="shared" si="38"/>
        <v>23.167039777250753</v>
      </c>
      <c r="W293" s="52">
        <v>453.18048898203779</v>
      </c>
      <c r="X293" s="71" t="str">
        <f t="shared" si="44"/>
        <v>Q2 2022</v>
      </c>
      <c r="Y293" s="21">
        <f t="shared" si="39"/>
        <v>3840</v>
      </c>
      <c r="Z293" s="21">
        <f t="shared" si="40"/>
        <v>2160</v>
      </c>
      <c r="AA293" s="57">
        <f t="shared" si="41"/>
        <v>1164733.9584569733</v>
      </c>
      <c r="AB293" s="59">
        <f t="shared" si="42"/>
        <v>1.7777777777777777</v>
      </c>
      <c r="AC293" s="61">
        <f t="shared" si="43"/>
        <v>1651</v>
      </c>
    </row>
    <row r="294" spans="4:29" hidden="1">
      <c r="D294" s="12">
        <v>288</v>
      </c>
      <c r="E294" s="36" t="s">
        <v>29</v>
      </c>
      <c r="F294" s="16" t="s">
        <v>9</v>
      </c>
      <c r="G294" s="14" t="s">
        <v>39</v>
      </c>
      <c r="H294" s="13" t="s">
        <v>6</v>
      </c>
      <c r="I294" s="13" t="s">
        <v>125</v>
      </c>
      <c r="J294" s="13"/>
      <c r="K294" s="13" t="s">
        <v>123</v>
      </c>
      <c r="L294" s="14">
        <v>65</v>
      </c>
      <c r="M294" s="14" t="s">
        <v>52</v>
      </c>
      <c r="N294" s="31">
        <v>1000000</v>
      </c>
      <c r="O294" s="14" t="s">
        <v>2</v>
      </c>
      <c r="P294" s="14" t="s">
        <v>35</v>
      </c>
      <c r="Q294" s="31">
        <v>12000</v>
      </c>
      <c r="R294" s="31">
        <v>1000</v>
      </c>
      <c r="S294" s="45">
        <v>0.27800000000000002</v>
      </c>
      <c r="T294" s="64">
        <f t="shared" si="36"/>
        <v>18.07</v>
      </c>
      <c r="U294" s="64">
        <f t="shared" si="37"/>
        <v>0.3237960404510386</v>
      </c>
      <c r="V294" s="48">
        <f t="shared" si="38"/>
        <v>0.19614827035780083</v>
      </c>
      <c r="W294" s="52">
        <v>705.56931783381594</v>
      </c>
      <c r="X294" s="71" t="str">
        <f t="shared" si="44"/>
        <v>Q2 2022</v>
      </c>
      <c r="Y294" s="21">
        <f t="shared" si="39"/>
        <v>7680</v>
      </c>
      <c r="Z294" s="21">
        <f t="shared" si="40"/>
        <v>4320</v>
      </c>
      <c r="AA294" s="57">
        <f t="shared" si="41"/>
        <v>1164733.9584569733</v>
      </c>
      <c r="AB294" s="59">
        <f t="shared" si="42"/>
        <v>1.7777777777777777</v>
      </c>
      <c r="AC294" s="61">
        <f t="shared" si="43"/>
        <v>1651</v>
      </c>
    </row>
    <row r="295" spans="4:29" hidden="1">
      <c r="D295" s="12">
        <v>289</v>
      </c>
      <c r="E295" s="36" t="s">
        <v>29</v>
      </c>
      <c r="F295" s="16" t="s">
        <v>9</v>
      </c>
      <c r="G295" s="14" t="s">
        <v>39</v>
      </c>
      <c r="H295" s="13" t="s">
        <v>6</v>
      </c>
      <c r="I295" s="13" t="s">
        <v>125</v>
      </c>
      <c r="J295" s="13"/>
      <c r="K295" s="13" t="s">
        <v>123</v>
      </c>
      <c r="L295" s="14">
        <v>75</v>
      </c>
      <c r="M295" s="14" t="s">
        <v>15</v>
      </c>
      <c r="N295" s="31">
        <v>1000000</v>
      </c>
      <c r="O295" s="14" t="s">
        <v>2</v>
      </c>
      <c r="P295" s="14" t="s">
        <v>35</v>
      </c>
      <c r="Q295" s="31">
        <v>12000</v>
      </c>
      <c r="R295" s="31">
        <v>1000</v>
      </c>
      <c r="S295" s="45">
        <v>15.46</v>
      </c>
      <c r="T295" s="64">
        <f t="shared" si="36"/>
        <v>1159.5</v>
      </c>
      <c r="U295" s="64">
        <f t="shared" si="37"/>
        <v>23.973532985163207</v>
      </c>
      <c r="V295" s="48">
        <f t="shared" si="38"/>
        <v>10.298525161809156</v>
      </c>
      <c r="W295" s="52">
        <v>666.14004927614201</v>
      </c>
      <c r="X295" s="71" t="str">
        <f t="shared" si="44"/>
        <v>Q2 2022</v>
      </c>
      <c r="Y295" s="21">
        <f t="shared" si="39"/>
        <v>3840</v>
      </c>
      <c r="Z295" s="21">
        <f t="shared" si="40"/>
        <v>2160</v>
      </c>
      <c r="AA295" s="57">
        <f t="shared" si="41"/>
        <v>1550681.3056379822</v>
      </c>
      <c r="AB295" s="59">
        <f t="shared" si="42"/>
        <v>1.7777777777777777</v>
      </c>
      <c r="AC295" s="61">
        <f t="shared" si="43"/>
        <v>1905</v>
      </c>
    </row>
    <row r="296" spans="4:29" hidden="1">
      <c r="D296" s="12">
        <v>290</v>
      </c>
      <c r="E296" s="36" t="s">
        <v>29</v>
      </c>
      <c r="F296" s="16" t="s">
        <v>9</v>
      </c>
      <c r="G296" s="14" t="s">
        <v>39</v>
      </c>
      <c r="H296" s="13" t="s">
        <v>6</v>
      </c>
      <c r="I296" s="13" t="s">
        <v>125</v>
      </c>
      <c r="J296" s="13"/>
      <c r="K296" s="13" t="s">
        <v>123</v>
      </c>
      <c r="L296" s="14">
        <v>75</v>
      </c>
      <c r="M296" s="14" t="s">
        <v>52</v>
      </c>
      <c r="N296" s="31">
        <v>1000000</v>
      </c>
      <c r="O296" s="14" t="s">
        <v>2</v>
      </c>
      <c r="P296" s="14" t="s">
        <v>35</v>
      </c>
      <c r="Q296" s="31">
        <v>16000</v>
      </c>
      <c r="R296" s="31">
        <v>2000</v>
      </c>
      <c r="S296" s="45">
        <v>0.128</v>
      </c>
      <c r="T296" s="64">
        <f t="shared" si="36"/>
        <v>9.6</v>
      </c>
      <c r="U296" s="64">
        <f t="shared" si="37"/>
        <v>0.19848720712166171</v>
      </c>
      <c r="V296" s="48">
        <f t="shared" si="38"/>
        <v>0.12658724156225959</v>
      </c>
      <c r="W296" s="52">
        <v>988.96282470515291</v>
      </c>
      <c r="X296" s="71" t="str">
        <f t="shared" si="44"/>
        <v>Q2 2022</v>
      </c>
      <c r="Y296" s="21">
        <f t="shared" si="39"/>
        <v>7680</v>
      </c>
      <c r="Z296" s="21">
        <f t="shared" si="40"/>
        <v>4320</v>
      </c>
      <c r="AA296" s="57">
        <f t="shared" si="41"/>
        <v>1550681.3056379822</v>
      </c>
      <c r="AB296" s="59">
        <f t="shared" si="42"/>
        <v>1.7777777777777777</v>
      </c>
      <c r="AC296" s="61">
        <f t="shared" si="43"/>
        <v>1905</v>
      </c>
    </row>
    <row r="297" spans="4:29" hidden="1">
      <c r="D297" s="12">
        <v>291</v>
      </c>
      <c r="E297" s="36" t="s">
        <v>29</v>
      </c>
      <c r="F297" s="16" t="s">
        <v>9</v>
      </c>
      <c r="G297" s="14" t="s">
        <v>39</v>
      </c>
      <c r="H297" s="13" t="s">
        <v>6</v>
      </c>
      <c r="I297" s="13" t="s">
        <v>125</v>
      </c>
      <c r="J297" s="13"/>
      <c r="K297" s="13" t="s">
        <v>123</v>
      </c>
      <c r="L297" s="14">
        <v>86</v>
      </c>
      <c r="M297" s="14" t="s">
        <v>15</v>
      </c>
      <c r="N297" s="31">
        <v>1000000</v>
      </c>
      <c r="O297" s="14" t="s">
        <v>2</v>
      </c>
      <c r="P297" s="14" t="s">
        <v>35</v>
      </c>
      <c r="Q297" s="31">
        <v>18000</v>
      </c>
      <c r="R297" s="31">
        <v>1200</v>
      </c>
      <c r="S297" s="45">
        <v>6.4429999999999996</v>
      </c>
      <c r="T297" s="64">
        <f t="shared" si="36"/>
        <v>554.09799999999996</v>
      </c>
      <c r="U297" s="64">
        <f t="shared" si="37"/>
        <v>13.136662980952879</v>
      </c>
      <c r="V297" s="48">
        <f t="shared" si="38"/>
        <v>5.5849450176781064</v>
      </c>
      <c r="W297" s="52">
        <v>866.82368736273588</v>
      </c>
      <c r="X297" s="71" t="str">
        <f t="shared" si="44"/>
        <v>Q2 2022</v>
      </c>
      <c r="Y297" s="21">
        <f t="shared" si="39"/>
        <v>3840</v>
      </c>
      <c r="Z297" s="21">
        <f t="shared" si="40"/>
        <v>2160</v>
      </c>
      <c r="AA297" s="57">
        <f t="shared" si="41"/>
        <v>2038904.6998219588</v>
      </c>
      <c r="AB297" s="59">
        <f t="shared" si="42"/>
        <v>1.7777777777777777</v>
      </c>
      <c r="AC297" s="61">
        <f t="shared" si="43"/>
        <v>2184.4</v>
      </c>
    </row>
    <row r="298" spans="4:29" hidden="1">
      <c r="D298" s="12">
        <v>292</v>
      </c>
      <c r="E298" s="36" t="s">
        <v>29</v>
      </c>
      <c r="F298" s="16" t="s">
        <v>9</v>
      </c>
      <c r="G298" s="14" t="s">
        <v>39</v>
      </c>
      <c r="H298" s="13" t="s">
        <v>6</v>
      </c>
      <c r="I298" s="13" t="s">
        <v>125</v>
      </c>
      <c r="J298" s="13"/>
      <c r="K298" s="13" t="s">
        <v>123</v>
      </c>
      <c r="L298" s="14">
        <v>86</v>
      </c>
      <c r="M298" s="14" t="s">
        <v>52</v>
      </c>
      <c r="N298" s="31">
        <v>1000000</v>
      </c>
      <c r="O298" s="14" t="s">
        <v>2</v>
      </c>
      <c r="P298" s="14" t="s">
        <v>35</v>
      </c>
      <c r="Q298" s="31">
        <v>28800</v>
      </c>
      <c r="R298" s="31">
        <v>2400</v>
      </c>
      <c r="S298" s="45">
        <v>1.4999999999999999E-2</v>
      </c>
      <c r="T298" s="64">
        <f t="shared" si="36"/>
        <v>1.29</v>
      </c>
      <c r="U298" s="64">
        <f t="shared" si="37"/>
        <v>3.058357049732938E-2</v>
      </c>
      <c r="V298" s="48">
        <f t="shared" si="38"/>
        <v>1.9303517405396688E-2</v>
      </c>
      <c r="W298" s="52">
        <v>1286.9011603597792</v>
      </c>
      <c r="X298" s="71" t="str">
        <f t="shared" si="44"/>
        <v>Q2 2022</v>
      </c>
      <c r="Y298" s="21">
        <f t="shared" si="39"/>
        <v>7680</v>
      </c>
      <c r="Z298" s="21">
        <f t="shared" si="40"/>
        <v>4320</v>
      </c>
      <c r="AA298" s="57">
        <f t="shared" si="41"/>
        <v>2038904.6998219588</v>
      </c>
      <c r="AB298" s="59">
        <f t="shared" si="42"/>
        <v>1.7777777777777777</v>
      </c>
      <c r="AC298" s="61">
        <f t="shared" si="43"/>
        <v>2184.4</v>
      </c>
    </row>
    <row r="299" spans="4:29" hidden="1">
      <c r="D299" s="12">
        <v>293</v>
      </c>
      <c r="E299" s="36" t="s">
        <v>29</v>
      </c>
      <c r="F299" s="16" t="s">
        <v>9</v>
      </c>
      <c r="G299" s="14" t="s">
        <v>39</v>
      </c>
      <c r="H299" s="13" t="s">
        <v>6</v>
      </c>
      <c r="I299" s="13" t="s">
        <v>53</v>
      </c>
      <c r="J299" s="13" t="s">
        <v>126</v>
      </c>
      <c r="K299" s="13" t="s">
        <v>123</v>
      </c>
      <c r="L299" s="14">
        <v>43</v>
      </c>
      <c r="M299" s="14" t="s">
        <v>15</v>
      </c>
      <c r="N299" s="31">
        <v>1000000</v>
      </c>
      <c r="O299" s="14" t="s">
        <v>2</v>
      </c>
      <c r="P299" s="14" t="s">
        <v>35</v>
      </c>
      <c r="Q299" s="31">
        <v>3614.6269090909086</v>
      </c>
      <c r="R299" s="31">
        <v>301.21890909090905</v>
      </c>
      <c r="S299" s="45">
        <v>30.815000000000001</v>
      </c>
      <c r="T299" s="64">
        <f t="shared" si="36"/>
        <v>1325.0450000000001</v>
      </c>
      <c r="U299" s="64">
        <f t="shared" si="37"/>
        <v>15.707212081253415</v>
      </c>
      <c r="V299" s="48">
        <f t="shared" si="38"/>
        <v>8.3149116360922655</v>
      </c>
      <c r="W299" s="52">
        <v>269.83325121182105</v>
      </c>
      <c r="X299" s="71" t="str">
        <f t="shared" si="44"/>
        <v>Q2 2022</v>
      </c>
      <c r="Y299" s="21">
        <f t="shared" si="39"/>
        <v>3840</v>
      </c>
      <c r="Z299" s="21">
        <f t="shared" si="40"/>
        <v>2160</v>
      </c>
      <c r="AA299" s="57">
        <f t="shared" si="41"/>
        <v>509726.1749554897</v>
      </c>
      <c r="AB299" s="59">
        <f t="shared" si="42"/>
        <v>1.7777777777777777</v>
      </c>
      <c r="AC299" s="61">
        <f t="shared" si="43"/>
        <v>1092.2</v>
      </c>
    </row>
    <row r="300" spans="4:29" hidden="1">
      <c r="D300" s="12">
        <v>294</v>
      </c>
      <c r="E300" s="36" t="s">
        <v>29</v>
      </c>
      <c r="F300" s="16" t="s">
        <v>9</v>
      </c>
      <c r="G300" s="14" t="s">
        <v>39</v>
      </c>
      <c r="H300" s="13" t="s">
        <v>6</v>
      </c>
      <c r="I300" s="13" t="s">
        <v>53</v>
      </c>
      <c r="J300" s="13" t="s">
        <v>126</v>
      </c>
      <c r="K300" s="13" t="s">
        <v>123</v>
      </c>
      <c r="L300" s="14">
        <v>50</v>
      </c>
      <c r="M300" s="14" t="s">
        <v>15</v>
      </c>
      <c r="N300" s="31">
        <v>1000000</v>
      </c>
      <c r="O300" s="14" t="s">
        <v>2</v>
      </c>
      <c r="P300" s="14" t="s">
        <v>35</v>
      </c>
      <c r="Q300" s="31">
        <v>4887.272727272727</v>
      </c>
      <c r="R300" s="31">
        <v>407.27272727272725</v>
      </c>
      <c r="S300" s="45">
        <v>40.930999999999997</v>
      </c>
      <c r="T300" s="64">
        <f t="shared" si="36"/>
        <v>2046.55</v>
      </c>
      <c r="U300" s="64">
        <f t="shared" si="37"/>
        <v>28.209305120474774</v>
      </c>
      <c r="V300" s="48">
        <f t="shared" si="38"/>
        <v>12.842493959710517</v>
      </c>
      <c r="W300" s="52">
        <v>313.75959443235001</v>
      </c>
      <c r="X300" s="71" t="str">
        <f t="shared" si="44"/>
        <v>Q2 2022</v>
      </c>
      <c r="Y300" s="21">
        <f t="shared" si="39"/>
        <v>3840</v>
      </c>
      <c r="Z300" s="21">
        <f t="shared" si="40"/>
        <v>2160</v>
      </c>
      <c r="AA300" s="57">
        <f t="shared" si="41"/>
        <v>689191.69139465876</v>
      </c>
      <c r="AB300" s="59">
        <f t="shared" si="42"/>
        <v>1.7777777777777777</v>
      </c>
      <c r="AC300" s="61">
        <f t="shared" si="43"/>
        <v>1270</v>
      </c>
    </row>
    <row r="301" spans="4:29" hidden="1">
      <c r="D301" s="12">
        <v>295</v>
      </c>
      <c r="E301" s="36" t="s">
        <v>29</v>
      </c>
      <c r="F301" s="16" t="s">
        <v>9</v>
      </c>
      <c r="G301" s="14" t="s">
        <v>39</v>
      </c>
      <c r="H301" s="13" t="s">
        <v>6</v>
      </c>
      <c r="I301" s="13" t="s">
        <v>53</v>
      </c>
      <c r="J301" s="13" t="s">
        <v>126</v>
      </c>
      <c r="K301" s="13" t="s">
        <v>123</v>
      </c>
      <c r="L301" s="14">
        <v>55</v>
      </c>
      <c r="M301" s="14" t="s">
        <v>15</v>
      </c>
      <c r="N301" s="31">
        <v>1000000</v>
      </c>
      <c r="O301" s="14" t="s">
        <v>2</v>
      </c>
      <c r="P301" s="14" t="s">
        <v>35</v>
      </c>
      <c r="Q301" s="31">
        <v>6283.636363636364</v>
      </c>
      <c r="R301" s="31">
        <v>523.63636363636363</v>
      </c>
      <c r="S301" s="45">
        <v>120.744</v>
      </c>
      <c r="T301" s="64">
        <f t="shared" si="36"/>
        <v>6640.92</v>
      </c>
      <c r="U301" s="64">
        <f t="shared" si="37"/>
        <v>100.69107151876557</v>
      </c>
      <c r="V301" s="48">
        <f t="shared" si="38"/>
        <v>41.673047317153646</v>
      </c>
      <c r="W301" s="52">
        <v>345.13555387558506</v>
      </c>
      <c r="X301" s="71" t="str">
        <f t="shared" si="44"/>
        <v>Q2 2022</v>
      </c>
      <c r="Y301" s="21">
        <f t="shared" si="39"/>
        <v>3840</v>
      </c>
      <c r="Z301" s="21">
        <f t="shared" si="40"/>
        <v>2160</v>
      </c>
      <c r="AA301" s="57">
        <f t="shared" si="41"/>
        <v>833921.94658753707</v>
      </c>
      <c r="AB301" s="59">
        <f t="shared" si="42"/>
        <v>1.7777777777777777</v>
      </c>
      <c r="AC301" s="61">
        <f t="shared" si="43"/>
        <v>1397</v>
      </c>
    </row>
    <row r="302" spans="4:29" hidden="1">
      <c r="D302" s="12">
        <v>296</v>
      </c>
      <c r="E302" s="36" t="s">
        <v>29</v>
      </c>
      <c r="F302" s="16" t="s">
        <v>9</v>
      </c>
      <c r="G302" s="14" t="s">
        <v>39</v>
      </c>
      <c r="H302" s="13" t="s">
        <v>6</v>
      </c>
      <c r="I302" s="13" t="s">
        <v>53</v>
      </c>
      <c r="J302" s="13" t="s">
        <v>126</v>
      </c>
      <c r="K302" s="13" t="s">
        <v>123</v>
      </c>
      <c r="L302" s="14">
        <v>55</v>
      </c>
      <c r="M302" s="14" t="s">
        <v>52</v>
      </c>
      <c r="N302" s="31">
        <v>1000000</v>
      </c>
      <c r="O302" s="14" t="s">
        <v>2</v>
      </c>
      <c r="P302" s="14" t="s">
        <v>35</v>
      </c>
      <c r="Q302" s="31">
        <v>7873.1360946745563</v>
      </c>
      <c r="R302" s="31">
        <v>962.27218934911241</v>
      </c>
      <c r="S302" s="45">
        <v>11.925000000000001</v>
      </c>
      <c r="T302" s="64">
        <f t="shared" si="36"/>
        <v>655.875</v>
      </c>
      <c r="U302" s="64">
        <f t="shared" si="37"/>
        <v>9.9445192130563793</v>
      </c>
      <c r="V302" s="48">
        <f t="shared" si="38"/>
        <v>6.726517216115365</v>
      </c>
      <c r="W302" s="52">
        <v>564.06852965328005</v>
      </c>
      <c r="X302" s="71" t="str">
        <f t="shared" si="44"/>
        <v>Q2 2022</v>
      </c>
      <c r="Y302" s="21">
        <f t="shared" si="39"/>
        <v>7680</v>
      </c>
      <c r="Z302" s="21">
        <f t="shared" si="40"/>
        <v>4320</v>
      </c>
      <c r="AA302" s="57">
        <f t="shared" si="41"/>
        <v>833921.94658753707</v>
      </c>
      <c r="AB302" s="59">
        <f t="shared" si="42"/>
        <v>1.7777777777777777</v>
      </c>
      <c r="AC302" s="61">
        <f t="shared" si="43"/>
        <v>1397</v>
      </c>
    </row>
    <row r="303" spans="4:29" hidden="1">
      <c r="D303" s="12">
        <v>297</v>
      </c>
      <c r="E303" s="36" t="s">
        <v>29</v>
      </c>
      <c r="F303" s="16" t="s">
        <v>9</v>
      </c>
      <c r="G303" s="14" t="s">
        <v>39</v>
      </c>
      <c r="H303" s="13" t="s">
        <v>6</v>
      </c>
      <c r="I303" s="13" t="s">
        <v>53</v>
      </c>
      <c r="J303" s="13" t="s">
        <v>126</v>
      </c>
      <c r="K303" s="13" t="s">
        <v>123</v>
      </c>
      <c r="L303" s="14">
        <v>65</v>
      </c>
      <c r="M303" s="14" t="s">
        <v>15</v>
      </c>
      <c r="N303" s="31">
        <v>1000000</v>
      </c>
      <c r="O303" s="14" t="s">
        <v>2</v>
      </c>
      <c r="P303" s="14" t="s">
        <v>35</v>
      </c>
      <c r="Q303" s="31">
        <v>8640</v>
      </c>
      <c r="R303" s="31">
        <v>720</v>
      </c>
      <c r="S303" s="45">
        <v>124.003</v>
      </c>
      <c r="T303" s="64">
        <f t="shared" si="36"/>
        <v>8060.1949999999997</v>
      </c>
      <c r="U303" s="64">
        <f t="shared" si="37"/>
        <v>144.43050505054006</v>
      </c>
      <c r="V303" s="48">
        <f t="shared" si="38"/>
        <v>56.195740175239635</v>
      </c>
      <c r="W303" s="52">
        <v>453.18048898203779</v>
      </c>
      <c r="X303" s="71" t="str">
        <f t="shared" si="44"/>
        <v>Q2 2022</v>
      </c>
      <c r="Y303" s="21">
        <f t="shared" si="39"/>
        <v>3840</v>
      </c>
      <c r="Z303" s="21">
        <f t="shared" si="40"/>
        <v>2160</v>
      </c>
      <c r="AA303" s="57">
        <f t="shared" si="41"/>
        <v>1164733.9584569733</v>
      </c>
      <c r="AB303" s="59">
        <f t="shared" si="42"/>
        <v>1.7777777777777777</v>
      </c>
      <c r="AC303" s="61">
        <f t="shared" si="43"/>
        <v>1651</v>
      </c>
    </row>
    <row r="304" spans="4:29" hidden="1">
      <c r="D304" s="12">
        <v>298</v>
      </c>
      <c r="E304" s="36" t="s">
        <v>29</v>
      </c>
      <c r="F304" s="16" t="s">
        <v>9</v>
      </c>
      <c r="G304" s="14" t="s">
        <v>39</v>
      </c>
      <c r="H304" s="13" t="s">
        <v>6</v>
      </c>
      <c r="I304" s="13" t="s">
        <v>53</v>
      </c>
      <c r="J304" s="13" t="s">
        <v>126</v>
      </c>
      <c r="K304" s="13" t="s">
        <v>123</v>
      </c>
      <c r="L304" s="14">
        <v>65</v>
      </c>
      <c r="M304" s="14" t="s">
        <v>52</v>
      </c>
      <c r="N304" s="31">
        <v>1000000</v>
      </c>
      <c r="O304" s="14" t="s">
        <v>2</v>
      </c>
      <c r="P304" s="14" t="s">
        <v>35</v>
      </c>
      <c r="Q304" s="31">
        <v>10996.363636363636</v>
      </c>
      <c r="R304" s="31">
        <v>1221.8181818181818</v>
      </c>
      <c r="S304" s="45">
        <v>25.891999999999999</v>
      </c>
      <c r="T304" s="64">
        <f t="shared" si="36"/>
        <v>1682.98</v>
      </c>
      <c r="U304" s="64">
        <f t="shared" si="37"/>
        <v>30.157291652367952</v>
      </c>
      <c r="V304" s="48">
        <f t="shared" si="38"/>
        <v>18.268600777353164</v>
      </c>
      <c r="W304" s="52">
        <v>705.56931783381594</v>
      </c>
      <c r="X304" s="71" t="str">
        <f t="shared" si="44"/>
        <v>Q2 2022</v>
      </c>
      <c r="Y304" s="21">
        <f t="shared" si="39"/>
        <v>7680</v>
      </c>
      <c r="Z304" s="21">
        <f t="shared" si="40"/>
        <v>4320</v>
      </c>
      <c r="AA304" s="57">
        <f t="shared" si="41"/>
        <v>1164733.9584569733</v>
      </c>
      <c r="AB304" s="59">
        <f t="shared" si="42"/>
        <v>1.7777777777777777</v>
      </c>
      <c r="AC304" s="61">
        <f t="shared" si="43"/>
        <v>1651</v>
      </c>
    </row>
    <row r="305" spans="4:29" hidden="1">
      <c r="D305" s="12">
        <v>299</v>
      </c>
      <c r="E305" s="36" t="s">
        <v>29</v>
      </c>
      <c r="F305" s="16" t="s">
        <v>9</v>
      </c>
      <c r="G305" s="14" t="s">
        <v>39</v>
      </c>
      <c r="H305" s="13" t="s">
        <v>6</v>
      </c>
      <c r="I305" s="13" t="s">
        <v>53</v>
      </c>
      <c r="J305" s="13" t="s">
        <v>126</v>
      </c>
      <c r="K305" s="13" t="s">
        <v>123</v>
      </c>
      <c r="L305" s="14">
        <v>75</v>
      </c>
      <c r="M305" s="14" t="s">
        <v>15</v>
      </c>
      <c r="N305" s="31">
        <v>1000000</v>
      </c>
      <c r="O305" s="14" t="s">
        <v>2</v>
      </c>
      <c r="P305" s="14" t="s">
        <v>35</v>
      </c>
      <c r="Q305" s="31">
        <v>10909.09090909091</v>
      </c>
      <c r="R305" s="31">
        <v>909.09090909090912</v>
      </c>
      <c r="S305" s="45">
        <v>74.846000000000004</v>
      </c>
      <c r="T305" s="64">
        <f t="shared" si="36"/>
        <v>5613.4500000000007</v>
      </c>
      <c r="U305" s="64">
        <f t="shared" si="37"/>
        <v>116.06229300178042</v>
      </c>
      <c r="V305" s="48">
        <f t="shared" si="38"/>
        <v>49.857918128122122</v>
      </c>
      <c r="W305" s="52">
        <v>666.14004927614201</v>
      </c>
      <c r="X305" s="71" t="str">
        <f t="shared" si="44"/>
        <v>Q2 2022</v>
      </c>
      <c r="Y305" s="21">
        <f t="shared" si="39"/>
        <v>3840</v>
      </c>
      <c r="Z305" s="21">
        <f t="shared" si="40"/>
        <v>2160</v>
      </c>
      <c r="AA305" s="57">
        <f t="shared" si="41"/>
        <v>1550681.3056379822</v>
      </c>
      <c r="AB305" s="59">
        <f t="shared" si="42"/>
        <v>1.7777777777777777</v>
      </c>
      <c r="AC305" s="61">
        <f t="shared" si="43"/>
        <v>1905</v>
      </c>
    </row>
    <row r="306" spans="4:29" hidden="1">
      <c r="D306" s="12">
        <v>300</v>
      </c>
      <c r="E306" s="36" t="s">
        <v>29</v>
      </c>
      <c r="F306" s="16" t="s">
        <v>9</v>
      </c>
      <c r="G306" s="14" t="s">
        <v>39</v>
      </c>
      <c r="H306" s="13" t="s">
        <v>6</v>
      </c>
      <c r="I306" s="13" t="s">
        <v>53</v>
      </c>
      <c r="J306" s="13" t="s">
        <v>126</v>
      </c>
      <c r="K306" s="13" t="s">
        <v>123</v>
      </c>
      <c r="L306" s="14">
        <v>75</v>
      </c>
      <c r="M306" s="14" t="s">
        <v>52</v>
      </c>
      <c r="N306" s="31">
        <v>1000000</v>
      </c>
      <c r="O306" s="14" t="s">
        <v>2</v>
      </c>
      <c r="P306" s="14" t="s">
        <v>35</v>
      </c>
      <c r="Q306" s="31">
        <v>15708.764159999995</v>
      </c>
      <c r="R306" s="31">
        <v>1745.4182399999995</v>
      </c>
      <c r="S306" s="45">
        <v>16.792000000000002</v>
      </c>
      <c r="T306" s="64">
        <f t="shared" si="36"/>
        <v>1259.4000000000001</v>
      </c>
      <c r="U306" s="64">
        <f t="shared" si="37"/>
        <v>26.039040484273002</v>
      </c>
      <c r="V306" s="48">
        <f t="shared" si="38"/>
        <v>16.606663752448931</v>
      </c>
      <c r="W306" s="52">
        <v>988.96282470515291</v>
      </c>
      <c r="X306" s="71" t="str">
        <f t="shared" si="44"/>
        <v>Q2 2022</v>
      </c>
      <c r="Y306" s="21">
        <f t="shared" si="39"/>
        <v>7680</v>
      </c>
      <c r="Z306" s="21">
        <f t="shared" si="40"/>
        <v>4320</v>
      </c>
      <c r="AA306" s="57">
        <f t="shared" si="41"/>
        <v>1550681.3056379822</v>
      </c>
      <c r="AB306" s="59">
        <f t="shared" si="42"/>
        <v>1.7777777777777777</v>
      </c>
      <c r="AC306" s="61">
        <f t="shared" si="43"/>
        <v>1905</v>
      </c>
    </row>
    <row r="307" spans="4:29" hidden="1">
      <c r="D307" s="12">
        <v>301</v>
      </c>
      <c r="E307" s="36" t="s">
        <v>29</v>
      </c>
      <c r="F307" s="16" t="s">
        <v>9</v>
      </c>
      <c r="G307" s="14" t="s">
        <v>39</v>
      </c>
      <c r="H307" s="13" t="s">
        <v>6</v>
      </c>
      <c r="I307" s="13" t="s">
        <v>53</v>
      </c>
      <c r="J307" s="13" t="s">
        <v>126</v>
      </c>
      <c r="K307" s="13" t="s">
        <v>123</v>
      </c>
      <c r="L307" s="14">
        <v>85</v>
      </c>
      <c r="M307" s="14" t="s">
        <v>15</v>
      </c>
      <c r="N307" s="31">
        <v>1000000</v>
      </c>
      <c r="O307" s="14" t="s">
        <v>2</v>
      </c>
      <c r="P307" s="14" t="s">
        <v>35</v>
      </c>
      <c r="Q307" s="31">
        <v>14400</v>
      </c>
      <c r="R307" s="31">
        <v>1200</v>
      </c>
      <c r="S307" s="45">
        <v>41.795999999999999</v>
      </c>
      <c r="T307" s="64">
        <f t="shared" si="36"/>
        <v>3552.66</v>
      </c>
      <c r="U307" s="64">
        <f t="shared" si="37"/>
        <v>83.247767647905036</v>
      </c>
      <c r="V307" s="48">
        <f t="shared" si="38"/>
        <v>36.229762837012906</v>
      </c>
      <c r="W307" s="52">
        <v>866.82368736273588</v>
      </c>
      <c r="X307" s="71" t="str">
        <f t="shared" si="44"/>
        <v>Q2 2022</v>
      </c>
      <c r="Y307" s="21">
        <f t="shared" si="39"/>
        <v>3840</v>
      </c>
      <c r="Z307" s="21">
        <f t="shared" si="40"/>
        <v>2160</v>
      </c>
      <c r="AA307" s="57">
        <f t="shared" si="41"/>
        <v>1991763.9881305636</v>
      </c>
      <c r="AB307" s="59">
        <f t="shared" si="42"/>
        <v>1.7777777777777777</v>
      </c>
      <c r="AC307" s="61">
        <f t="shared" si="43"/>
        <v>2159</v>
      </c>
    </row>
    <row r="308" spans="4:29" hidden="1">
      <c r="D308" s="12">
        <v>302</v>
      </c>
      <c r="E308" s="36" t="s">
        <v>29</v>
      </c>
      <c r="F308" s="16" t="s">
        <v>9</v>
      </c>
      <c r="G308" s="14" t="s">
        <v>39</v>
      </c>
      <c r="H308" s="13" t="s">
        <v>6</v>
      </c>
      <c r="I308" s="13" t="s">
        <v>53</v>
      </c>
      <c r="J308" s="13" t="s">
        <v>126</v>
      </c>
      <c r="K308" s="13" t="s">
        <v>123</v>
      </c>
      <c r="L308" s="14">
        <v>85</v>
      </c>
      <c r="M308" s="14" t="s">
        <v>52</v>
      </c>
      <c r="N308" s="31">
        <v>1000000</v>
      </c>
      <c r="O308" s="14" t="s">
        <v>2</v>
      </c>
      <c r="P308" s="14" t="s">
        <v>35</v>
      </c>
      <c r="Q308" s="31">
        <v>19145.454545454544</v>
      </c>
      <c r="R308" s="31">
        <v>2127.272727272727</v>
      </c>
      <c r="S308" s="45">
        <v>10.395</v>
      </c>
      <c r="T308" s="64">
        <f t="shared" si="36"/>
        <v>883.57499999999993</v>
      </c>
      <c r="U308" s="64">
        <f t="shared" si="37"/>
        <v>20.70438665661721</v>
      </c>
      <c r="V308" s="48">
        <f t="shared" si="38"/>
        <v>13.377337561939903</v>
      </c>
      <c r="W308" s="52">
        <v>1286.9011603597792</v>
      </c>
      <c r="X308" s="71" t="str">
        <f t="shared" si="44"/>
        <v>Q2 2022</v>
      </c>
      <c r="Y308" s="21">
        <f t="shared" si="39"/>
        <v>7680</v>
      </c>
      <c r="Z308" s="21">
        <f t="shared" si="40"/>
        <v>4320</v>
      </c>
      <c r="AA308" s="57">
        <f t="shared" si="41"/>
        <v>1991763.9881305636</v>
      </c>
      <c r="AB308" s="59">
        <f t="shared" si="42"/>
        <v>1.7777777777777777</v>
      </c>
      <c r="AC308" s="61">
        <f t="shared" si="43"/>
        <v>2159</v>
      </c>
    </row>
    <row r="309" spans="4:29" hidden="1">
      <c r="D309" s="12">
        <v>303</v>
      </c>
      <c r="E309" s="36" t="s">
        <v>29</v>
      </c>
      <c r="F309" s="16" t="s">
        <v>9</v>
      </c>
      <c r="G309" s="14" t="s">
        <v>39</v>
      </c>
      <c r="H309" s="13" t="s">
        <v>6</v>
      </c>
      <c r="I309" s="13" t="s">
        <v>53</v>
      </c>
      <c r="J309" s="13" t="s">
        <v>126</v>
      </c>
      <c r="K309" s="13" t="s">
        <v>123</v>
      </c>
      <c r="L309" s="14">
        <v>98</v>
      </c>
      <c r="M309" s="14" t="s">
        <v>15</v>
      </c>
      <c r="N309" s="31">
        <v>1000000</v>
      </c>
      <c r="O309" s="14" t="s">
        <v>2</v>
      </c>
      <c r="P309" s="14" t="s">
        <v>35</v>
      </c>
      <c r="Q309" s="31">
        <v>19141.53633217993</v>
      </c>
      <c r="R309" s="31">
        <v>1595.1280276816608</v>
      </c>
      <c r="S309" s="45">
        <v>2.0640000000000001</v>
      </c>
      <c r="T309" s="64">
        <f t="shared" si="36"/>
        <v>202.27199999999999</v>
      </c>
      <c r="U309" s="64">
        <f t="shared" si="37"/>
        <v>5.4646439266297913</v>
      </c>
      <c r="V309" s="48">
        <f t="shared" si="38"/>
        <v>2.6836861360750306</v>
      </c>
      <c r="W309" s="52">
        <v>1300.2355310441039</v>
      </c>
      <c r="X309" s="71" t="str">
        <f t="shared" si="44"/>
        <v>Q2 2022</v>
      </c>
      <c r="Y309" s="21">
        <f t="shared" si="39"/>
        <v>3840</v>
      </c>
      <c r="Z309" s="21">
        <f t="shared" si="40"/>
        <v>2160</v>
      </c>
      <c r="AA309" s="57">
        <f t="shared" si="41"/>
        <v>2647598.8016617205</v>
      </c>
      <c r="AB309" s="59">
        <f t="shared" si="42"/>
        <v>1.7777777777777777</v>
      </c>
      <c r="AC309" s="61">
        <f t="shared" si="43"/>
        <v>2489.1999999999998</v>
      </c>
    </row>
    <row r="310" spans="4:29" hidden="1">
      <c r="D310" s="12">
        <v>304</v>
      </c>
      <c r="E310" s="36" t="s">
        <v>29</v>
      </c>
      <c r="F310" s="16" t="s">
        <v>9</v>
      </c>
      <c r="G310" s="14" t="s">
        <v>39</v>
      </c>
      <c r="H310" s="13" t="s">
        <v>6</v>
      </c>
      <c r="I310" s="13" t="s">
        <v>108</v>
      </c>
      <c r="J310" s="13" t="s">
        <v>176</v>
      </c>
      <c r="K310" s="13" t="s">
        <v>123</v>
      </c>
      <c r="L310" s="14">
        <v>55</v>
      </c>
      <c r="M310" s="14" t="s">
        <v>15</v>
      </c>
      <c r="N310" s="31"/>
      <c r="O310" s="14" t="s">
        <v>2</v>
      </c>
      <c r="P310" s="14" t="s">
        <v>35</v>
      </c>
      <c r="Q310" s="31">
        <v>8000</v>
      </c>
      <c r="R310" s="31">
        <v>2000</v>
      </c>
      <c r="S310" s="45">
        <v>5.2039999999999997</v>
      </c>
      <c r="T310" s="64">
        <f t="shared" si="36"/>
        <v>286.21999999999997</v>
      </c>
      <c r="U310" s="64">
        <f t="shared" si="37"/>
        <v>4.3397298100415433</v>
      </c>
      <c r="V310" s="48">
        <f t="shared" si="38"/>
        <v>1.7960854223685447</v>
      </c>
      <c r="W310" s="52">
        <v>345.13555387558506</v>
      </c>
      <c r="X310" s="71" t="str">
        <f t="shared" si="44"/>
        <v>Q2 2022</v>
      </c>
      <c r="Y310" s="21">
        <f t="shared" si="39"/>
        <v>3840</v>
      </c>
      <c r="Z310" s="21">
        <f t="shared" si="40"/>
        <v>2160</v>
      </c>
      <c r="AA310" s="57">
        <f t="shared" si="41"/>
        <v>833921.94658753707</v>
      </c>
      <c r="AB310" s="59">
        <f t="shared" si="42"/>
        <v>1.7777777777777777</v>
      </c>
      <c r="AC310" s="61">
        <f t="shared" si="43"/>
        <v>1397</v>
      </c>
    </row>
    <row r="311" spans="4:29" hidden="1">
      <c r="D311" s="12">
        <v>305</v>
      </c>
      <c r="E311" s="36" t="s">
        <v>29</v>
      </c>
      <c r="F311" s="16" t="s">
        <v>9</v>
      </c>
      <c r="G311" s="14" t="s">
        <v>39</v>
      </c>
      <c r="H311" s="13" t="s">
        <v>6</v>
      </c>
      <c r="I311" s="13" t="s">
        <v>108</v>
      </c>
      <c r="J311" s="13" t="s">
        <v>177</v>
      </c>
      <c r="K311" s="13" t="s">
        <v>123</v>
      </c>
      <c r="L311" s="14">
        <v>65</v>
      </c>
      <c r="M311" s="14" t="s">
        <v>15</v>
      </c>
      <c r="N311" s="31"/>
      <c r="O311" s="14" t="s">
        <v>2</v>
      </c>
      <c r="P311" s="14" t="s">
        <v>35</v>
      </c>
      <c r="Q311" s="31">
        <v>8000</v>
      </c>
      <c r="R311" s="31">
        <v>2000</v>
      </c>
      <c r="S311" s="45">
        <v>1.5</v>
      </c>
      <c r="T311" s="64">
        <f t="shared" si="36"/>
        <v>97.5</v>
      </c>
      <c r="U311" s="64">
        <f t="shared" si="37"/>
        <v>1.7471009376854598</v>
      </c>
      <c r="V311" s="48">
        <f t="shared" si="38"/>
        <v>0.67977073347305672</v>
      </c>
      <c r="W311" s="52">
        <v>453.18048898203779</v>
      </c>
      <c r="X311" s="71" t="str">
        <f t="shared" si="44"/>
        <v>Q2 2022</v>
      </c>
      <c r="Y311" s="21">
        <f t="shared" si="39"/>
        <v>3840</v>
      </c>
      <c r="Z311" s="21">
        <f t="shared" si="40"/>
        <v>2160</v>
      </c>
      <c r="AA311" s="57">
        <f t="shared" si="41"/>
        <v>1164733.9584569733</v>
      </c>
      <c r="AB311" s="59">
        <f t="shared" si="42"/>
        <v>1.7777777777777777</v>
      </c>
      <c r="AC311" s="61">
        <f t="shared" si="43"/>
        <v>1651</v>
      </c>
    </row>
    <row r="312" spans="4:29" hidden="1">
      <c r="D312" s="12">
        <v>306</v>
      </c>
      <c r="E312" s="36" t="s">
        <v>29</v>
      </c>
      <c r="F312" s="16" t="s">
        <v>9</v>
      </c>
      <c r="G312" s="14" t="s">
        <v>39</v>
      </c>
      <c r="H312" s="13" t="s">
        <v>6</v>
      </c>
      <c r="I312" s="13" t="s">
        <v>108</v>
      </c>
      <c r="J312" s="13" t="s">
        <v>175</v>
      </c>
      <c r="K312" s="13" t="s">
        <v>123</v>
      </c>
      <c r="L312" s="14">
        <v>65</v>
      </c>
      <c r="M312" s="14" t="s">
        <v>52</v>
      </c>
      <c r="N312" s="31">
        <v>1000000</v>
      </c>
      <c r="O312" s="14" t="s">
        <v>2</v>
      </c>
      <c r="P312" s="14" t="s">
        <v>35</v>
      </c>
      <c r="Q312" s="31">
        <v>12096</v>
      </c>
      <c r="R312" s="31">
        <v>1344</v>
      </c>
      <c r="S312" s="45">
        <v>0.111</v>
      </c>
      <c r="T312" s="64">
        <f t="shared" si="36"/>
        <v>7.2149999999999999</v>
      </c>
      <c r="U312" s="64">
        <f t="shared" si="37"/>
        <v>0.12928546938872404</v>
      </c>
      <c r="V312" s="48">
        <f t="shared" si="38"/>
        <v>7.8318194279553568E-2</v>
      </c>
      <c r="W312" s="52">
        <v>705.56931783381594</v>
      </c>
      <c r="X312" s="71" t="str">
        <f t="shared" si="44"/>
        <v>Q2 2022</v>
      </c>
      <c r="Y312" s="21">
        <f t="shared" si="39"/>
        <v>7680</v>
      </c>
      <c r="Z312" s="21">
        <f t="shared" si="40"/>
        <v>4320</v>
      </c>
      <c r="AA312" s="57">
        <f t="shared" si="41"/>
        <v>1164733.9584569733</v>
      </c>
      <c r="AB312" s="59">
        <f t="shared" si="42"/>
        <v>1.7777777777777777</v>
      </c>
      <c r="AC312" s="61">
        <f t="shared" si="43"/>
        <v>1651</v>
      </c>
    </row>
    <row r="313" spans="4:29" hidden="1">
      <c r="D313" s="12">
        <v>307</v>
      </c>
      <c r="E313" s="36" t="s">
        <v>29</v>
      </c>
      <c r="F313" s="16" t="s">
        <v>9</v>
      </c>
      <c r="G313" s="14" t="s">
        <v>39</v>
      </c>
      <c r="H313" s="13" t="s">
        <v>6</v>
      </c>
      <c r="I313" s="13" t="s">
        <v>108</v>
      </c>
      <c r="J313" s="13" t="s">
        <v>175</v>
      </c>
      <c r="K313" s="13" t="s">
        <v>123</v>
      </c>
      <c r="L313" s="14">
        <v>75</v>
      </c>
      <c r="M313" s="14" t="s">
        <v>52</v>
      </c>
      <c r="N313" s="31">
        <v>1000000</v>
      </c>
      <c r="O313" s="14" t="s">
        <v>2</v>
      </c>
      <c r="P313" s="14" t="s">
        <v>35</v>
      </c>
      <c r="Q313" s="31">
        <v>17279.640575999994</v>
      </c>
      <c r="R313" s="31">
        <v>1919.9600639999994</v>
      </c>
      <c r="S313" s="45">
        <v>0.33500000000000002</v>
      </c>
      <c r="T313" s="64">
        <f t="shared" si="36"/>
        <v>25.125</v>
      </c>
      <c r="U313" s="64">
        <f t="shared" si="37"/>
        <v>0.51947823738872401</v>
      </c>
      <c r="V313" s="48">
        <f t="shared" si="38"/>
        <v>0.33130254627622624</v>
      </c>
      <c r="W313" s="52">
        <v>988.96282470515291</v>
      </c>
      <c r="X313" s="71" t="str">
        <f t="shared" si="44"/>
        <v>Q2 2022</v>
      </c>
      <c r="Y313" s="21">
        <f t="shared" si="39"/>
        <v>7680</v>
      </c>
      <c r="Z313" s="21">
        <f t="shared" si="40"/>
        <v>4320</v>
      </c>
      <c r="AA313" s="57">
        <f t="shared" si="41"/>
        <v>1550681.3056379822</v>
      </c>
      <c r="AB313" s="59">
        <f t="shared" si="42"/>
        <v>1.7777777777777777</v>
      </c>
      <c r="AC313" s="61">
        <f t="shared" si="43"/>
        <v>1905</v>
      </c>
    </row>
    <row r="314" spans="4:29" hidden="1">
      <c r="D314" s="12">
        <v>308</v>
      </c>
      <c r="E314" s="36" t="s">
        <v>29</v>
      </c>
      <c r="F314" s="16" t="s">
        <v>9</v>
      </c>
      <c r="G314" s="14" t="s">
        <v>39</v>
      </c>
      <c r="H314" s="13" t="s">
        <v>6</v>
      </c>
      <c r="I314" s="13" t="s">
        <v>58</v>
      </c>
      <c r="J314" s="13"/>
      <c r="K314" s="13" t="s">
        <v>123</v>
      </c>
      <c r="L314" s="14">
        <v>86</v>
      </c>
      <c r="M314" s="14" t="s">
        <v>15</v>
      </c>
      <c r="N314" s="31">
        <v>1000000</v>
      </c>
      <c r="O314" s="14" t="s">
        <v>1</v>
      </c>
      <c r="P314" s="14" t="s">
        <v>35</v>
      </c>
      <c r="Q314" s="31">
        <v>8000</v>
      </c>
      <c r="R314" s="31">
        <v>576</v>
      </c>
      <c r="S314" s="45">
        <v>2.1000000000000001E-2</v>
      </c>
      <c r="T314" s="64">
        <f t="shared" si="36"/>
        <v>1.806</v>
      </c>
      <c r="U314" s="64">
        <f t="shared" si="37"/>
        <v>4.2816998696261134E-2</v>
      </c>
      <c r="V314" s="48">
        <f t="shared" si="38"/>
        <v>1.8203297434617453E-2</v>
      </c>
      <c r="W314" s="52">
        <v>866.82368736273588</v>
      </c>
      <c r="X314" s="71" t="str">
        <f t="shared" si="44"/>
        <v>Q2 2022</v>
      </c>
      <c r="Y314" s="21">
        <f t="shared" si="39"/>
        <v>3840</v>
      </c>
      <c r="Z314" s="21">
        <f t="shared" si="40"/>
        <v>2160</v>
      </c>
      <c r="AA314" s="57">
        <f t="shared" si="41"/>
        <v>2038904.6998219588</v>
      </c>
      <c r="AB314" s="59">
        <f t="shared" si="42"/>
        <v>1.7777777777777777</v>
      </c>
      <c r="AC314" s="61">
        <f t="shared" si="43"/>
        <v>2184.4</v>
      </c>
    </row>
    <row r="315" spans="4:29" hidden="1">
      <c r="D315" s="12">
        <v>309</v>
      </c>
      <c r="E315" s="36" t="s">
        <v>29</v>
      </c>
      <c r="F315" s="16" t="s">
        <v>9</v>
      </c>
      <c r="G315" s="14" t="s">
        <v>39</v>
      </c>
      <c r="H315" s="13" t="s">
        <v>6</v>
      </c>
      <c r="I315" s="13" t="s">
        <v>111</v>
      </c>
      <c r="J315" s="13" t="s">
        <v>112</v>
      </c>
      <c r="K315" s="13" t="s">
        <v>43</v>
      </c>
      <c r="L315" s="14">
        <v>65</v>
      </c>
      <c r="M315" s="14" t="s">
        <v>15</v>
      </c>
      <c r="N315" s="31">
        <v>1000000</v>
      </c>
      <c r="O315" s="14" t="s">
        <v>2</v>
      </c>
      <c r="P315" s="14" t="s">
        <v>35</v>
      </c>
      <c r="Q315" s="31">
        <v>6480</v>
      </c>
      <c r="R315" s="31">
        <v>432</v>
      </c>
      <c r="S315" s="45">
        <v>20.847999999999999</v>
      </c>
      <c r="T315" s="64">
        <f t="shared" si="36"/>
        <v>1355.12</v>
      </c>
      <c r="U315" s="64">
        <f t="shared" si="37"/>
        <v>24.28237356591098</v>
      </c>
      <c r="V315" s="48">
        <f t="shared" si="38"/>
        <v>9.4479068342975232</v>
      </c>
      <c r="W315" s="52">
        <v>453.18048898203779</v>
      </c>
      <c r="X315" s="71" t="str">
        <f t="shared" si="44"/>
        <v>Q2 2022</v>
      </c>
      <c r="Y315" s="21">
        <f t="shared" si="39"/>
        <v>3840</v>
      </c>
      <c r="Z315" s="21">
        <f t="shared" si="40"/>
        <v>2160</v>
      </c>
      <c r="AA315" s="57">
        <f t="shared" si="41"/>
        <v>1164733.9584569733</v>
      </c>
      <c r="AB315" s="59">
        <f t="shared" si="42"/>
        <v>1.7777777777777777</v>
      </c>
      <c r="AC315" s="61">
        <f t="shared" si="43"/>
        <v>1651</v>
      </c>
    </row>
    <row r="316" spans="4:29" hidden="1">
      <c r="D316" s="12">
        <v>310</v>
      </c>
      <c r="E316" s="36" t="s">
        <v>29</v>
      </c>
      <c r="F316" s="16" t="s">
        <v>9</v>
      </c>
      <c r="G316" s="14" t="s">
        <v>39</v>
      </c>
      <c r="H316" s="13" t="s">
        <v>6</v>
      </c>
      <c r="I316" s="13" t="s">
        <v>111</v>
      </c>
      <c r="J316" s="13" t="s">
        <v>112</v>
      </c>
      <c r="K316" s="13" t="s">
        <v>43</v>
      </c>
      <c r="L316" s="14">
        <v>75</v>
      </c>
      <c r="M316" s="14" t="s">
        <v>15</v>
      </c>
      <c r="N316" s="31">
        <v>1000000</v>
      </c>
      <c r="O316" s="14" t="s">
        <v>2</v>
      </c>
      <c r="P316" s="14" t="s">
        <v>35</v>
      </c>
      <c r="Q316" s="31">
        <v>12000</v>
      </c>
      <c r="R316" s="31">
        <v>600</v>
      </c>
      <c r="S316" s="45">
        <v>12.657999999999999</v>
      </c>
      <c r="T316" s="64">
        <f t="shared" si="36"/>
        <v>949.34999999999991</v>
      </c>
      <c r="U316" s="64">
        <f t="shared" si="37"/>
        <v>19.628523966765577</v>
      </c>
      <c r="V316" s="48">
        <f t="shared" si="38"/>
        <v>8.4320007437374063</v>
      </c>
      <c r="W316" s="52">
        <v>666.14004927614201</v>
      </c>
      <c r="X316" s="71" t="str">
        <f t="shared" si="44"/>
        <v>Q2 2022</v>
      </c>
      <c r="Y316" s="21">
        <f t="shared" si="39"/>
        <v>3840</v>
      </c>
      <c r="Z316" s="21">
        <f t="shared" si="40"/>
        <v>2160</v>
      </c>
      <c r="AA316" s="57">
        <f t="shared" si="41"/>
        <v>1550681.3056379822</v>
      </c>
      <c r="AB316" s="59">
        <f t="shared" si="42"/>
        <v>1.7777777777777777</v>
      </c>
      <c r="AC316" s="61">
        <f t="shared" si="43"/>
        <v>1905</v>
      </c>
    </row>
    <row r="317" spans="4:29" hidden="1">
      <c r="D317" s="12">
        <v>311</v>
      </c>
      <c r="E317" s="36" t="s">
        <v>29</v>
      </c>
      <c r="F317" s="16" t="s">
        <v>9</v>
      </c>
      <c r="G317" s="14" t="s">
        <v>39</v>
      </c>
      <c r="H317" s="13" t="s">
        <v>6</v>
      </c>
      <c r="I317" s="13" t="s">
        <v>111</v>
      </c>
      <c r="J317" s="13" t="s">
        <v>112</v>
      </c>
      <c r="K317" s="13" t="s">
        <v>43</v>
      </c>
      <c r="L317" s="14">
        <v>85</v>
      </c>
      <c r="M317" s="14" t="s">
        <v>15</v>
      </c>
      <c r="N317" s="31">
        <v>1000000</v>
      </c>
      <c r="O317" s="14" t="s">
        <v>2</v>
      </c>
      <c r="P317" s="14" t="s">
        <v>35</v>
      </c>
      <c r="Q317" s="31">
        <v>15360</v>
      </c>
      <c r="R317" s="31">
        <v>768</v>
      </c>
      <c r="S317" s="45">
        <v>7.4450000000000003</v>
      </c>
      <c r="T317" s="64">
        <f t="shared" si="36"/>
        <v>632.82500000000005</v>
      </c>
      <c r="U317" s="64">
        <f t="shared" si="37"/>
        <v>14.828682891632047</v>
      </c>
      <c r="V317" s="48">
        <f t="shared" si="38"/>
        <v>6.4535023524155681</v>
      </c>
      <c r="W317" s="52">
        <v>866.82368736273588</v>
      </c>
      <c r="X317" s="71" t="str">
        <f t="shared" si="44"/>
        <v>Q2 2022</v>
      </c>
      <c r="Y317" s="21">
        <f t="shared" si="39"/>
        <v>3840</v>
      </c>
      <c r="Z317" s="21">
        <f t="shared" si="40"/>
        <v>2160</v>
      </c>
      <c r="AA317" s="57">
        <f t="shared" si="41"/>
        <v>1991763.9881305636</v>
      </c>
      <c r="AB317" s="59">
        <f t="shared" si="42"/>
        <v>1.7777777777777777</v>
      </c>
      <c r="AC317" s="61">
        <f t="shared" si="43"/>
        <v>2159</v>
      </c>
    </row>
    <row r="318" spans="4:29" hidden="1">
      <c r="D318" s="12">
        <v>312</v>
      </c>
      <c r="E318" s="36" t="s">
        <v>29</v>
      </c>
      <c r="F318" s="16" t="s">
        <v>9</v>
      </c>
      <c r="G318" s="14" t="s">
        <v>39</v>
      </c>
      <c r="H318" s="13" t="s">
        <v>6</v>
      </c>
      <c r="I318" s="13" t="s">
        <v>36</v>
      </c>
      <c r="J318" s="13" t="s">
        <v>37</v>
      </c>
      <c r="K318" s="13" t="s">
        <v>137</v>
      </c>
      <c r="L318" s="14">
        <v>65</v>
      </c>
      <c r="M318" s="14" t="s">
        <v>15</v>
      </c>
      <c r="N318" s="31">
        <v>1000000</v>
      </c>
      <c r="O318" s="14" t="s">
        <v>1</v>
      </c>
      <c r="P318" s="14" t="s">
        <v>35</v>
      </c>
      <c r="Q318" s="31">
        <v>2560</v>
      </c>
      <c r="R318" s="31">
        <v>160</v>
      </c>
      <c r="S318" s="45">
        <v>65.415000000000006</v>
      </c>
      <c r="T318" s="64">
        <f t="shared" si="36"/>
        <v>4251.9750000000004</v>
      </c>
      <c r="U318" s="64">
        <f t="shared" si="37"/>
        <v>76.191071892462915</v>
      </c>
      <c r="V318" s="48">
        <f t="shared" si="38"/>
        <v>29.644801686760005</v>
      </c>
      <c r="W318" s="52">
        <v>453.18048898203779</v>
      </c>
      <c r="X318" s="71" t="str">
        <f t="shared" si="44"/>
        <v>Q2 2022</v>
      </c>
      <c r="Y318" s="21">
        <f t="shared" si="39"/>
        <v>3840</v>
      </c>
      <c r="Z318" s="21">
        <f t="shared" si="40"/>
        <v>2160</v>
      </c>
      <c r="AA318" s="57">
        <f t="shared" si="41"/>
        <v>1164733.9584569733</v>
      </c>
      <c r="AB318" s="59">
        <f t="shared" si="42"/>
        <v>1.7777777777777777</v>
      </c>
      <c r="AC318" s="61">
        <f t="shared" si="43"/>
        <v>1651</v>
      </c>
    </row>
    <row r="319" spans="4:29" hidden="1">
      <c r="D319" s="12">
        <v>313</v>
      </c>
      <c r="E319" s="36" t="s">
        <v>29</v>
      </c>
      <c r="F319" s="16" t="s">
        <v>9</v>
      </c>
      <c r="G319" s="14" t="s">
        <v>39</v>
      </c>
      <c r="H319" s="13" t="s">
        <v>6</v>
      </c>
      <c r="I319" s="13" t="s">
        <v>36</v>
      </c>
      <c r="J319" s="13" t="s">
        <v>38</v>
      </c>
      <c r="K319" s="13" t="s">
        <v>137</v>
      </c>
      <c r="L319" s="14">
        <v>75</v>
      </c>
      <c r="M319" s="14" t="s">
        <v>15</v>
      </c>
      <c r="N319" s="31">
        <v>1000000</v>
      </c>
      <c r="O319" s="14" t="s">
        <v>1</v>
      </c>
      <c r="P319" s="14" t="s">
        <v>35</v>
      </c>
      <c r="Q319" s="31">
        <v>3840</v>
      </c>
      <c r="R319" s="31">
        <v>240</v>
      </c>
      <c r="S319" s="45">
        <v>19.739999999999998</v>
      </c>
      <c r="T319" s="64">
        <f t="shared" si="36"/>
        <v>1480.4999999999998</v>
      </c>
      <c r="U319" s="64">
        <f t="shared" si="37"/>
        <v>30.610448973293767</v>
      </c>
      <c r="V319" s="48">
        <f t="shared" si="38"/>
        <v>13.149604572711041</v>
      </c>
      <c r="W319" s="52">
        <v>666.14004927614201</v>
      </c>
      <c r="X319" s="71" t="str">
        <f t="shared" si="44"/>
        <v>Q2 2022</v>
      </c>
      <c r="Y319" s="21">
        <f t="shared" si="39"/>
        <v>3840</v>
      </c>
      <c r="Z319" s="21">
        <f t="shared" si="40"/>
        <v>2160</v>
      </c>
      <c r="AA319" s="57">
        <f t="shared" si="41"/>
        <v>1550681.3056379822</v>
      </c>
      <c r="AB319" s="59">
        <f t="shared" si="42"/>
        <v>1.7777777777777777</v>
      </c>
      <c r="AC319" s="61">
        <f t="shared" si="43"/>
        <v>1905</v>
      </c>
    </row>
    <row r="320" spans="4:29" hidden="1">
      <c r="D320" s="12">
        <v>314</v>
      </c>
      <c r="E320" s="36" t="s">
        <v>29</v>
      </c>
      <c r="F320" s="16" t="s">
        <v>9</v>
      </c>
      <c r="G320" s="14" t="s">
        <v>39</v>
      </c>
      <c r="H320" s="13" t="s">
        <v>6</v>
      </c>
      <c r="I320" s="13" t="s">
        <v>36</v>
      </c>
      <c r="J320" s="13" t="s">
        <v>89</v>
      </c>
      <c r="K320" s="13" t="s">
        <v>137</v>
      </c>
      <c r="L320" s="14">
        <v>75</v>
      </c>
      <c r="M320" s="14" t="s">
        <v>52</v>
      </c>
      <c r="N320" s="31">
        <v>1000000</v>
      </c>
      <c r="O320" s="14" t="s">
        <v>2</v>
      </c>
      <c r="P320" s="14" t="s">
        <v>35</v>
      </c>
      <c r="Q320" s="31">
        <v>40000</v>
      </c>
      <c r="R320" s="31">
        <v>1000</v>
      </c>
      <c r="S320" s="45">
        <v>0.84</v>
      </c>
      <c r="T320" s="64">
        <f t="shared" si="36"/>
        <v>63</v>
      </c>
      <c r="U320" s="64">
        <f t="shared" si="37"/>
        <v>1.302572296735905</v>
      </c>
      <c r="V320" s="48">
        <f t="shared" si="38"/>
        <v>0.83072877275232837</v>
      </c>
      <c r="W320" s="52">
        <v>988.96282470515291</v>
      </c>
      <c r="X320" s="71" t="str">
        <f t="shared" si="44"/>
        <v>Q2 2022</v>
      </c>
      <c r="Y320" s="21">
        <f t="shared" si="39"/>
        <v>7680</v>
      </c>
      <c r="Z320" s="21">
        <f t="shared" si="40"/>
        <v>4320</v>
      </c>
      <c r="AA320" s="57">
        <f t="shared" si="41"/>
        <v>1550681.3056379822</v>
      </c>
      <c r="AB320" s="59">
        <f t="shared" si="42"/>
        <v>1.7777777777777777</v>
      </c>
      <c r="AC320" s="61">
        <f t="shared" si="43"/>
        <v>1905</v>
      </c>
    </row>
    <row r="321" spans="4:29" hidden="1">
      <c r="D321" s="12">
        <v>315</v>
      </c>
      <c r="E321" s="36" t="s">
        <v>29</v>
      </c>
      <c r="F321" s="16" t="s">
        <v>9</v>
      </c>
      <c r="G321" s="14" t="s">
        <v>39</v>
      </c>
      <c r="H321" s="13" t="s">
        <v>6</v>
      </c>
      <c r="I321" s="13" t="s">
        <v>36</v>
      </c>
      <c r="J321" s="13" t="s">
        <v>138</v>
      </c>
      <c r="K321" s="13" t="s">
        <v>137</v>
      </c>
      <c r="L321" s="14">
        <v>85</v>
      </c>
      <c r="M321" s="14" t="s">
        <v>15</v>
      </c>
      <c r="N321" s="31">
        <v>1000000</v>
      </c>
      <c r="O321" s="14" t="s">
        <v>1</v>
      </c>
      <c r="P321" s="14" t="s">
        <v>35</v>
      </c>
      <c r="Q321" s="31">
        <v>7168</v>
      </c>
      <c r="R321" s="31">
        <v>448</v>
      </c>
      <c r="S321" s="45">
        <v>4.62</v>
      </c>
      <c r="T321" s="64">
        <f t="shared" si="36"/>
        <v>392.7</v>
      </c>
      <c r="U321" s="64">
        <f t="shared" si="37"/>
        <v>9.2019496251632056</v>
      </c>
      <c r="V321" s="48">
        <f t="shared" si="38"/>
        <v>4.0047254356158399</v>
      </c>
      <c r="W321" s="52">
        <v>866.82368736273588</v>
      </c>
      <c r="X321" s="71" t="str">
        <f t="shared" si="44"/>
        <v>Q2 2022</v>
      </c>
      <c r="Y321" s="21">
        <f t="shared" si="39"/>
        <v>3840</v>
      </c>
      <c r="Z321" s="21">
        <f t="shared" si="40"/>
        <v>2160</v>
      </c>
      <c r="AA321" s="57">
        <f t="shared" si="41"/>
        <v>1991763.9881305636</v>
      </c>
      <c r="AB321" s="59">
        <f t="shared" si="42"/>
        <v>1.7777777777777777</v>
      </c>
      <c r="AC321" s="61">
        <f t="shared" si="43"/>
        <v>2159</v>
      </c>
    </row>
    <row r="322" spans="4:29" hidden="1">
      <c r="D322" s="12">
        <v>316</v>
      </c>
      <c r="E322" s="36" t="s">
        <v>29</v>
      </c>
      <c r="F322" s="16" t="s">
        <v>9</v>
      </c>
      <c r="G322" s="14" t="s">
        <v>39</v>
      </c>
      <c r="H322" s="13" t="s">
        <v>6</v>
      </c>
      <c r="I322" s="13" t="s">
        <v>36</v>
      </c>
      <c r="J322" s="13" t="s">
        <v>100</v>
      </c>
      <c r="K322" s="13" t="s">
        <v>137</v>
      </c>
      <c r="L322" s="14">
        <v>85</v>
      </c>
      <c r="M322" s="14" t="s">
        <v>52</v>
      </c>
      <c r="N322" s="31">
        <v>1000000</v>
      </c>
      <c r="O322" s="14" t="s">
        <v>2</v>
      </c>
      <c r="P322" s="14" t="s">
        <v>35</v>
      </c>
      <c r="Q322" s="31">
        <v>96000</v>
      </c>
      <c r="R322" s="31">
        <v>1920</v>
      </c>
      <c r="S322" s="45">
        <v>0.105</v>
      </c>
      <c r="T322" s="64">
        <f t="shared" si="36"/>
        <v>8.9249999999999989</v>
      </c>
      <c r="U322" s="64">
        <f t="shared" si="37"/>
        <v>0.20913521875370916</v>
      </c>
      <c r="V322" s="48">
        <f t="shared" si="38"/>
        <v>0.13512462183777679</v>
      </c>
      <c r="W322" s="52">
        <v>1286.9011603597792</v>
      </c>
      <c r="X322" s="71" t="str">
        <f t="shared" si="44"/>
        <v>Q2 2022</v>
      </c>
      <c r="Y322" s="21">
        <f t="shared" si="39"/>
        <v>7680</v>
      </c>
      <c r="Z322" s="21">
        <f t="shared" si="40"/>
        <v>4320</v>
      </c>
      <c r="AA322" s="57">
        <f t="shared" si="41"/>
        <v>1991763.9881305636</v>
      </c>
      <c r="AB322" s="59">
        <f t="shared" si="42"/>
        <v>1.7777777777777777</v>
      </c>
      <c r="AC322" s="61">
        <f t="shared" si="43"/>
        <v>2159</v>
      </c>
    </row>
    <row r="323" spans="4:29" hidden="1">
      <c r="D323" s="12">
        <v>317</v>
      </c>
      <c r="E323" s="36" t="s">
        <v>29</v>
      </c>
      <c r="F323" s="16" t="s">
        <v>9</v>
      </c>
      <c r="G323" s="14" t="s">
        <v>39</v>
      </c>
      <c r="H323" s="13" t="s">
        <v>6</v>
      </c>
      <c r="I323" s="13" t="s">
        <v>36</v>
      </c>
      <c r="J323" s="13" t="s">
        <v>50</v>
      </c>
      <c r="K323" s="13" t="s">
        <v>123</v>
      </c>
      <c r="L323" s="14">
        <v>55</v>
      </c>
      <c r="M323" s="14" t="s">
        <v>15</v>
      </c>
      <c r="N323" s="31">
        <v>1000000</v>
      </c>
      <c r="O323" s="14" t="s">
        <v>1</v>
      </c>
      <c r="P323" s="14" t="s">
        <v>35</v>
      </c>
      <c r="Q323" s="31">
        <v>2048</v>
      </c>
      <c r="R323" s="31">
        <v>128</v>
      </c>
      <c r="S323" s="45">
        <v>24.15</v>
      </c>
      <c r="T323" s="64">
        <f t="shared" si="36"/>
        <v>1328.25</v>
      </c>
      <c r="U323" s="64">
        <f t="shared" si="37"/>
        <v>20.139215010089018</v>
      </c>
      <c r="V323" s="48">
        <f t="shared" si="38"/>
        <v>8.3350236260953796</v>
      </c>
      <c r="W323" s="52">
        <v>345.13555387558506</v>
      </c>
      <c r="X323" s="71" t="str">
        <f t="shared" si="44"/>
        <v>Q2 2022</v>
      </c>
      <c r="Y323" s="21">
        <f t="shared" si="39"/>
        <v>3840</v>
      </c>
      <c r="Z323" s="21">
        <f t="shared" si="40"/>
        <v>2160</v>
      </c>
      <c r="AA323" s="57">
        <f t="shared" si="41"/>
        <v>833921.94658753707</v>
      </c>
      <c r="AB323" s="59">
        <f t="shared" si="42"/>
        <v>1.7777777777777777</v>
      </c>
      <c r="AC323" s="61">
        <f t="shared" si="43"/>
        <v>1397</v>
      </c>
    </row>
    <row r="324" spans="4:29" hidden="1">
      <c r="D324" s="12">
        <v>318</v>
      </c>
      <c r="E324" s="36" t="s">
        <v>29</v>
      </c>
      <c r="F324" s="16" t="s">
        <v>9</v>
      </c>
      <c r="G324" s="14" t="s">
        <v>39</v>
      </c>
      <c r="H324" s="13" t="s">
        <v>6</v>
      </c>
      <c r="I324" s="13" t="s">
        <v>36</v>
      </c>
      <c r="J324" s="13"/>
      <c r="K324" s="13" t="s">
        <v>123</v>
      </c>
      <c r="L324" s="14">
        <v>98</v>
      </c>
      <c r="M324" s="14" t="s">
        <v>15</v>
      </c>
      <c r="N324" s="31">
        <v>1000000</v>
      </c>
      <c r="O324" s="14" t="s">
        <v>1</v>
      </c>
      <c r="P324" s="14" t="s">
        <v>35</v>
      </c>
      <c r="Q324" s="31">
        <v>5120</v>
      </c>
      <c r="R324" s="31">
        <v>320</v>
      </c>
      <c r="S324" s="45">
        <v>0.84</v>
      </c>
      <c r="T324" s="64">
        <f t="shared" si="36"/>
        <v>82.32</v>
      </c>
      <c r="U324" s="64">
        <f t="shared" si="37"/>
        <v>2.223982993395845</v>
      </c>
      <c r="V324" s="48">
        <f t="shared" si="38"/>
        <v>1.0921978460770472</v>
      </c>
      <c r="W324" s="52">
        <v>1300.2355310441039</v>
      </c>
      <c r="X324" s="71" t="str">
        <f t="shared" si="44"/>
        <v>Q2 2022</v>
      </c>
      <c r="Y324" s="21">
        <f t="shared" si="39"/>
        <v>3840</v>
      </c>
      <c r="Z324" s="21">
        <f t="shared" si="40"/>
        <v>2160</v>
      </c>
      <c r="AA324" s="57">
        <f t="shared" si="41"/>
        <v>2647598.8016617205</v>
      </c>
      <c r="AB324" s="59">
        <f t="shared" si="42"/>
        <v>1.7777777777777777</v>
      </c>
      <c r="AC324" s="61">
        <f t="shared" si="43"/>
        <v>2489.1999999999998</v>
      </c>
    </row>
    <row r="325" spans="4:29" hidden="1">
      <c r="D325" s="12">
        <v>319</v>
      </c>
      <c r="E325" s="36" t="s">
        <v>29</v>
      </c>
      <c r="F325" s="16" t="s">
        <v>9</v>
      </c>
      <c r="G325" s="14" t="s">
        <v>40</v>
      </c>
      <c r="H325" s="13" t="s">
        <v>5</v>
      </c>
      <c r="I325" s="13" t="s">
        <v>54</v>
      </c>
      <c r="J325" s="13" t="s">
        <v>114</v>
      </c>
      <c r="K325" s="13" t="s">
        <v>43</v>
      </c>
      <c r="L325" s="14">
        <v>27</v>
      </c>
      <c r="M325" s="14" t="s">
        <v>15</v>
      </c>
      <c r="N325" s="31">
        <v>1000000</v>
      </c>
      <c r="O325" s="14" t="s">
        <v>1</v>
      </c>
      <c r="P325" s="14" t="s">
        <v>35</v>
      </c>
      <c r="Q325" s="31">
        <v>2304</v>
      </c>
      <c r="R325" s="31">
        <v>512</v>
      </c>
      <c r="S325" s="45">
        <v>20</v>
      </c>
      <c r="T325" s="64">
        <f t="shared" si="36"/>
        <v>540</v>
      </c>
      <c r="U325" s="64">
        <f t="shared" si="37"/>
        <v>4.0193659442136491</v>
      </c>
      <c r="V325" s="48">
        <f t="shared" si="38"/>
        <v>5.1705239463038053</v>
      </c>
      <c r="W325" s="52">
        <v>258.52619731519025</v>
      </c>
      <c r="X325" s="71" t="str">
        <f t="shared" si="44"/>
        <v>Q3 2022</v>
      </c>
      <c r="Y325" s="21">
        <f t="shared" si="39"/>
        <v>3840</v>
      </c>
      <c r="Z325" s="21">
        <f t="shared" si="40"/>
        <v>2160</v>
      </c>
      <c r="AA325" s="57">
        <f t="shared" si="41"/>
        <v>200968.29721068247</v>
      </c>
      <c r="AB325" s="59">
        <f t="shared" si="42"/>
        <v>1.7777777777777777</v>
      </c>
      <c r="AC325" s="61">
        <f t="shared" si="43"/>
        <v>685.8</v>
      </c>
    </row>
    <row r="326" spans="4:29" hidden="1">
      <c r="D326" s="12">
        <v>320</v>
      </c>
      <c r="E326" s="36" t="s">
        <v>29</v>
      </c>
      <c r="F326" s="16" t="s">
        <v>9</v>
      </c>
      <c r="G326" s="14" t="s">
        <v>40</v>
      </c>
      <c r="H326" s="13" t="s">
        <v>5</v>
      </c>
      <c r="I326" s="13" t="s">
        <v>54</v>
      </c>
      <c r="J326" s="13" t="s">
        <v>55</v>
      </c>
      <c r="K326" s="13" t="s">
        <v>43</v>
      </c>
      <c r="L326" s="14">
        <v>31.5</v>
      </c>
      <c r="M326" s="14" t="s">
        <v>15</v>
      </c>
      <c r="N326" s="31">
        <v>1000000</v>
      </c>
      <c r="O326" s="14" t="s">
        <v>1</v>
      </c>
      <c r="P326" s="14" t="s">
        <v>35</v>
      </c>
      <c r="Q326" s="31">
        <v>2304</v>
      </c>
      <c r="R326" s="31">
        <v>1152</v>
      </c>
      <c r="S326" s="45">
        <v>15</v>
      </c>
      <c r="T326" s="64">
        <f t="shared" si="36"/>
        <v>472.5</v>
      </c>
      <c r="U326" s="64">
        <f t="shared" si="37"/>
        <v>4.1031027347181004</v>
      </c>
      <c r="V326" s="48">
        <f t="shared" si="38"/>
        <v>4.8473661996598176</v>
      </c>
      <c r="W326" s="52">
        <v>323.15774664398782</v>
      </c>
      <c r="X326" s="71" t="str">
        <f t="shared" si="44"/>
        <v>Q3 2022</v>
      </c>
      <c r="Y326" s="21">
        <f t="shared" si="39"/>
        <v>3840</v>
      </c>
      <c r="Z326" s="21">
        <f t="shared" si="40"/>
        <v>2160</v>
      </c>
      <c r="AA326" s="57">
        <f t="shared" si="41"/>
        <v>273540.18231454003</v>
      </c>
      <c r="AB326" s="59">
        <f t="shared" si="42"/>
        <v>1.7777777777777777</v>
      </c>
      <c r="AC326" s="61">
        <f t="shared" si="43"/>
        <v>800.09999999999991</v>
      </c>
    </row>
    <row r="327" spans="4:29" hidden="1">
      <c r="D327" s="12">
        <v>321</v>
      </c>
      <c r="E327" s="36" t="s">
        <v>29</v>
      </c>
      <c r="F327" s="16" t="s">
        <v>9</v>
      </c>
      <c r="G327" s="14" t="s">
        <v>40</v>
      </c>
      <c r="H327" s="13" t="s">
        <v>5</v>
      </c>
      <c r="I327" s="13" t="s">
        <v>54</v>
      </c>
      <c r="J327" s="13" t="s">
        <v>128</v>
      </c>
      <c r="K327" s="13" t="s">
        <v>43</v>
      </c>
      <c r="L327" s="14">
        <v>31.5</v>
      </c>
      <c r="M327" s="14" t="s">
        <v>15</v>
      </c>
      <c r="N327" s="31">
        <v>1000000</v>
      </c>
      <c r="O327" s="14" t="s">
        <v>1</v>
      </c>
      <c r="P327" s="14" t="s">
        <v>35</v>
      </c>
      <c r="Q327" s="31">
        <v>2304</v>
      </c>
      <c r="R327" s="31">
        <v>576</v>
      </c>
      <c r="S327" s="45">
        <v>5</v>
      </c>
      <c r="T327" s="64">
        <f t="shared" ref="T327:T390" si="45">L327*S327</f>
        <v>157.5</v>
      </c>
      <c r="U327" s="64">
        <f t="shared" ref="U327:U390" si="46">S327*AA327/10^6</f>
        <v>1.3677009115727001</v>
      </c>
      <c r="V327" s="48">
        <f t="shared" ref="V327:V390" si="47">S327*W327/1000</f>
        <v>1.6157887332199392</v>
      </c>
      <c r="W327" s="52">
        <v>323.15774664398782</v>
      </c>
      <c r="X327" s="71" t="str">
        <f t="shared" si="44"/>
        <v>Q3 2022</v>
      </c>
      <c r="Y327" s="21">
        <f t="shared" ref="Y327:Y390" si="48">1*LEFT(M327, FIND("x", M327)-2)</f>
        <v>3840</v>
      </c>
      <c r="Z327" s="21">
        <f t="shared" ref="Z327:Z390" si="49">1*RIGHT(M327, LEN(M327)-FIND("x", M327)-1)</f>
        <v>2160</v>
      </c>
      <c r="AA327" s="57">
        <f t="shared" ref="AA327:AA390" si="50">AC327^2*AB327/(1+AB327^2)</f>
        <v>273540.18231454003</v>
      </c>
      <c r="AB327" s="59">
        <f t="shared" ref="AB327:AB390" si="51">Y327/Z327</f>
        <v>1.7777777777777777</v>
      </c>
      <c r="AC327" s="61">
        <f t="shared" ref="AC327:AC390" si="52">L327*25.4</f>
        <v>800.09999999999991</v>
      </c>
    </row>
    <row r="328" spans="4:29" hidden="1">
      <c r="D328" s="12">
        <v>322</v>
      </c>
      <c r="E328" s="36" t="s">
        <v>29</v>
      </c>
      <c r="F328" s="16" t="s">
        <v>9</v>
      </c>
      <c r="G328" s="14" t="s">
        <v>40</v>
      </c>
      <c r="H328" s="13" t="s">
        <v>5</v>
      </c>
      <c r="I328" s="13" t="s">
        <v>54</v>
      </c>
      <c r="J328" s="13" t="s">
        <v>118</v>
      </c>
      <c r="K328" s="13" t="s">
        <v>43</v>
      </c>
      <c r="L328" s="14">
        <v>31.5</v>
      </c>
      <c r="M328" s="14" t="s">
        <v>15</v>
      </c>
      <c r="N328" s="31">
        <v>1000000</v>
      </c>
      <c r="O328" s="14" t="s">
        <v>1</v>
      </c>
      <c r="P328" s="14" t="s">
        <v>35</v>
      </c>
      <c r="Q328" s="31">
        <v>2304</v>
      </c>
      <c r="R328" s="31">
        <v>576</v>
      </c>
      <c r="S328" s="45">
        <v>8</v>
      </c>
      <c r="T328" s="64">
        <f t="shared" si="45"/>
        <v>252</v>
      </c>
      <c r="U328" s="64">
        <f t="shared" si="46"/>
        <v>2.1883214585163202</v>
      </c>
      <c r="V328" s="48">
        <f t="shared" si="47"/>
        <v>2.5852619731519026</v>
      </c>
      <c r="W328" s="52">
        <v>323.15774664398782</v>
      </c>
      <c r="X328" s="71" t="str">
        <f t="shared" ref="X328:X391" si="53">G328&amp;" "&amp;F328</f>
        <v>Q3 2022</v>
      </c>
      <c r="Y328" s="21">
        <f t="shared" si="48"/>
        <v>3840</v>
      </c>
      <c r="Z328" s="21">
        <f t="shared" si="49"/>
        <v>2160</v>
      </c>
      <c r="AA328" s="57">
        <f t="shared" si="50"/>
        <v>273540.18231454003</v>
      </c>
      <c r="AB328" s="59">
        <f t="shared" si="51"/>
        <v>1.7777777777777777</v>
      </c>
      <c r="AC328" s="61">
        <f t="shared" si="52"/>
        <v>800.09999999999991</v>
      </c>
    </row>
    <row r="329" spans="4:29" hidden="1">
      <c r="D329" s="12">
        <v>323</v>
      </c>
      <c r="E329" s="36" t="s">
        <v>29</v>
      </c>
      <c r="F329" s="16" t="s">
        <v>9</v>
      </c>
      <c r="G329" s="14" t="s">
        <v>40</v>
      </c>
      <c r="H329" s="13" t="s">
        <v>5</v>
      </c>
      <c r="I329" s="13" t="s">
        <v>219</v>
      </c>
      <c r="J329" s="13"/>
      <c r="K329" s="13"/>
      <c r="L329" s="14">
        <v>31.5</v>
      </c>
      <c r="M329" s="14" t="s">
        <v>15</v>
      </c>
      <c r="N329" s="31" t="s">
        <v>65</v>
      </c>
      <c r="O329" s="14" t="s">
        <v>1</v>
      </c>
      <c r="P329" s="14" t="s">
        <v>35</v>
      </c>
      <c r="Q329" s="31">
        <v>5000</v>
      </c>
      <c r="R329" s="31">
        <v>1152</v>
      </c>
      <c r="S329" s="45">
        <v>15</v>
      </c>
      <c r="T329" s="64">
        <f t="shared" si="45"/>
        <v>472.5</v>
      </c>
      <c r="U329" s="64">
        <f t="shared" si="46"/>
        <v>4.1031027347181004</v>
      </c>
      <c r="V329" s="48">
        <f t="shared" si="47"/>
        <v>3.8778929597278537</v>
      </c>
      <c r="W329" s="52">
        <v>258.52619731519025</v>
      </c>
      <c r="X329" s="71" t="str">
        <f t="shared" si="53"/>
        <v>Q3 2022</v>
      </c>
      <c r="Y329" s="21">
        <f t="shared" si="48"/>
        <v>3840</v>
      </c>
      <c r="Z329" s="21">
        <f t="shared" si="49"/>
        <v>2160</v>
      </c>
      <c r="AA329" s="57">
        <f t="shared" si="50"/>
        <v>273540.18231454003</v>
      </c>
      <c r="AB329" s="59">
        <f t="shared" si="51"/>
        <v>1.7777777777777777</v>
      </c>
      <c r="AC329" s="61">
        <f t="shared" si="52"/>
        <v>800.09999999999991</v>
      </c>
    </row>
    <row r="330" spans="4:29" hidden="1">
      <c r="D330" s="12">
        <v>324</v>
      </c>
      <c r="E330" s="36" t="s">
        <v>29</v>
      </c>
      <c r="F330" s="16" t="s">
        <v>9</v>
      </c>
      <c r="G330" s="14" t="s">
        <v>40</v>
      </c>
      <c r="H330" s="13" t="s">
        <v>5</v>
      </c>
      <c r="I330" s="13" t="s">
        <v>96</v>
      </c>
      <c r="J330" s="13" t="s">
        <v>132</v>
      </c>
      <c r="K330" s="13" t="s">
        <v>43</v>
      </c>
      <c r="L330" s="14">
        <v>31.5</v>
      </c>
      <c r="M330" s="14" t="s">
        <v>15</v>
      </c>
      <c r="N330" s="31">
        <v>1000000</v>
      </c>
      <c r="O330" s="14" t="s">
        <v>1</v>
      </c>
      <c r="P330" s="14" t="s">
        <v>35</v>
      </c>
      <c r="Q330" s="31">
        <v>2304</v>
      </c>
      <c r="R330" s="31">
        <v>576</v>
      </c>
      <c r="S330" s="45">
        <v>15</v>
      </c>
      <c r="T330" s="64">
        <f t="shared" si="45"/>
        <v>472.5</v>
      </c>
      <c r="U330" s="64">
        <f t="shared" si="46"/>
        <v>4.1031027347181004</v>
      </c>
      <c r="V330" s="48">
        <f t="shared" si="47"/>
        <v>4.8473661996598176</v>
      </c>
      <c r="W330" s="52">
        <v>323.15774664398782</v>
      </c>
      <c r="X330" s="71" t="str">
        <f t="shared" si="53"/>
        <v>Q3 2022</v>
      </c>
      <c r="Y330" s="21">
        <f t="shared" si="48"/>
        <v>3840</v>
      </c>
      <c r="Z330" s="21">
        <f t="shared" si="49"/>
        <v>2160</v>
      </c>
      <c r="AA330" s="57">
        <f t="shared" si="50"/>
        <v>273540.18231454003</v>
      </c>
      <c r="AB330" s="59">
        <f t="shared" si="51"/>
        <v>1.7777777777777777</v>
      </c>
      <c r="AC330" s="61">
        <f t="shared" si="52"/>
        <v>800.09999999999991</v>
      </c>
    </row>
    <row r="331" spans="4:29" hidden="1">
      <c r="D331" s="12">
        <v>325</v>
      </c>
      <c r="E331" s="36" t="s">
        <v>29</v>
      </c>
      <c r="F331" s="16" t="s">
        <v>9</v>
      </c>
      <c r="G331" s="14" t="s">
        <v>40</v>
      </c>
      <c r="H331" s="13" t="s">
        <v>5</v>
      </c>
      <c r="I331" s="13" t="s">
        <v>96</v>
      </c>
      <c r="J331" s="13" t="s">
        <v>131</v>
      </c>
      <c r="K331" s="13" t="s">
        <v>95</v>
      </c>
      <c r="L331" s="14">
        <v>34</v>
      </c>
      <c r="M331" s="14" t="s">
        <v>117</v>
      </c>
      <c r="N331" s="31">
        <v>1000000</v>
      </c>
      <c r="O331" s="14" t="s">
        <v>1</v>
      </c>
      <c r="P331" s="14" t="s">
        <v>35</v>
      </c>
      <c r="Q331" s="31">
        <v>4608</v>
      </c>
      <c r="R331" s="31">
        <v>1152</v>
      </c>
      <c r="S331" s="45">
        <v>30</v>
      </c>
      <c r="T331" s="64">
        <f t="shared" si="45"/>
        <v>1020</v>
      </c>
      <c r="U331" s="64">
        <f t="shared" si="46"/>
        <v>7.9694391031753327</v>
      </c>
      <c r="V331" s="48">
        <f t="shared" si="47"/>
        <v>11.634</v>
      </c>
      <c r="W331" s="52">
        <v>387.8</v>
      </c>
      <c r="X331" s="71" t="str">
        <f t="shared" si="53"/>
        <v>Q3 2022</v>
      </c>
      <c r="Y331" s="21">
        <f t="shared" si="48"/>
        <v>3440</v>
      </c>
      <c r="Z331" s="21">
        <f t="shared" si="49"/>
        <v>1440</v>
      </c>
      <c r="AA331" s="57">
        <f t="shared" si="50"/>
        <v>265647.97010584443</v>
      </c>
      <c r="AB331" s="59">
        <f t="shared" si="51"/>
        <v>2.3888888888888888</v>
      </c>
      <c r="AC331" s="61">
        <f t="shared" si="52"/>
        <v>863.59999999999991</v>
      </c>
    </row>
    <row r="332" spans="4:29" hidden="1">
      <c r="D332" s="12">
        <v>326</v>
      </c>
      <c r="E332" s="36" t="s">
        <v>29</v>
      </c>
      <c r="F332" s="16" t="s">
        <v>9</v>
      </c>
      <c r="G332" s="14" t="s">
        <v>40</v>
      </c>
      <c r="H332" s="13" t="s">
        <v>5</v>
      </c>
      <c r="I332" s="13" t="s">
        <v>96</v>
      </c>
      <c r="J332" s="13" t="s">
        <v>61</v>
      </c>
      <c r="K332" s="13" t="s">
        <v>33</v>
      </c>
      <c r="L332" s="14">
        <v>27</v>
      </c>
      <c r="M332" s="14" t="s">
        <v>15</v>
      </c>
      <c r="N332" s="31">
        <v>80000000</v>
      </c>
      <c r="O332" s="14" t="s">
        <v>1</v>
      </c>
      <c r="P332" s="14" t="s">
        <v>35</v>
      </c>
      <c r="Q332" s="31">
        <v>2304</v>
      </c>
      <c r="R332" s="31">
        <v>576</v>
      </c>
      <c r="S332" s="45">
        <v>50</v>
      </c>
      <c r="T332" s="64">
        <f t="shared" si="45"/>
        <v>1350</v>
      </c>
      <c r="U332" s="64">
        <f t="shared" si="46"/>
        <v>10.048414860534123</v>
      </c>
      <c r="V332" s="48">
        <f t="shared" si="47"/>
        <v>12.926309865759514</v>
      </c>
      <c r="W332" s="52">
        <v>258.52619731519025</v>
      </c>
      <c r="X332" s="71" t="str">
        <f t="shared" si="53"/>
        <v>Q3 2022</v>
      </c>
      <c r="Y332" s="21">
        <f t="shared" si="48"/>
        <v>3840</v>
      </c>
      <c r="Z332" s="21">
        <f t="shared" si="49"/>
        <v>2160</v>
      </c>
      <c r="AA332" s="57">
        <f t="shared" si="50"/>
        <v>200968.29721068247</v>
      </c>
      <c r="AB332" s="59">
        <f t="shared" si="51"/>
        <v>1.7777777777777777</v>
      </c>
      <c r="AC332" s="61">
        <f t="shared" si="52"/>
        <v>685.8</v>
      </c>
    </row>
    <row r="333" spans="4:29" hidden="1">
      <c r="D333" s="12">
        <v>327</v>
      </c>
      <c r="E333" s="36" t="s">
        <v>29</v>
      </c>
      <c r="F333" s="16" t="s">
        <v>9</v>
      </c>
      <c r="G333" s="14" t="s">
        <v>40</v>
      </c>
      <c r="H333" s="13" t="s">
        <v>5</v>
      </c>
      <c r="I333" s="13" t="s">
        <v>96</v>
      </c>
      <c r="J333" s="13" t="s">
        <v>129</v>
      </c>
      <c r="K333" s="13" t="s">
        <v>33</v>
      </c>
      <c r="L333" s="14">
        <v>27</v>
      </c>
      <c r="M333" s="14" t="s">
        <v>143</v>
      </c>
      <c r="N333" s="31">
        <v>1000000</v>
      </c>
      <c r="O333" s="14" t="s">
        <v>1</v>
      </c>
      <c r="P333" s="14" t="s">
        <v>35</v>
      </c>
      <c r="Q333" s="31">
        <v>2304</v>
      </c>
      <c r="R333" s="31">
        <v>576</v>
      </c>
      <c r="S333" s="45">
        <v>16</v>
      </c>
      <c r="T333" s="64">
        <f t="shared" si="45"/>
        <v>432</v>
      </c>
      <c r="U333" s="64">
        <f t="shared" si="46"/>
        <v>3.2154927553709194</v>
      </c>
      <c r="V333" s="48">
        <f t="shared" si="47"/>
        <v>3.84</v>
      </c>
      <c r="W333" s="52">
        <v>240</v>
      </c>
      <c r="X333" s="71" t="str">
        <f t="shared" si="53"/>
        <v>Q3 2022</v>
      </c>
      <c r="Y333" s="21">
        <f t="shared" si="48"/>
        <v>2560</v>
      </c>
      <c r="Z333" s="21">
        <f t="shared" si="49"/>
        <v>1440</v>
      </c>
      <c r="AA333" s="57">
        <f t="shared" si="50"/>
        <v>200968.29721068247</v>
      </c>
      <c r="AB333" s="59">
        <f t="shared" si="51"/>
        <v>1.7777777777777777</v>
      </c>
      <c r="AC333" s="61">
        <f t="shared" si="52"/>
        <v>685.8</v>
      </c>
    </row>
    <row r="334" spans="4:29" hidden="1">
      <c r="D334" s="12">
        <v>328</v>
      </c>
      <c r="E334" s="36" t="s">
        <v>29</v>
      </c>
      <c r="F334" s="16" t="s">
        <v>9</v>
      </c>
      <c r="G334" s="14" t="s">
        <v>40</v>
      </c>
      <c r="H334" s="13" t="s">
        <v>5</v>
      </c>
      <c r="I334" s="13" t="s">
        <v>96</v>
      </c>
      <c r="J334" s="13" t="s">
        <v>130</v>
      </c>
      <c r="K334" s="13" t="s">
        <v>33</v>
      </c>
      <c r="L334" s="14">
        <v>27</v>
      </c>
      <c r="M334" s="14" t="s">
        <v>143</v>
      </c>
      <c r="N334" s="31">
        <v>1000000</v>
      </c>
      <c r="O334" s="14" t="s">
        <v>1</v>
      </c>
      <c r="P334" s="14" t="s">
        <v>35</v>
      </c>
      <c r="Q334" s="31">
        <v>2304</v>
      </c>
      <c r="R334" s="31">
        <v>576</v>
      </c>
      <c r="S334" s="45">
        <v>20</v>
      </c>
      <c r="T334" s="64">
        <f t="shared" si="45"/>
        <v>540</v>
      </c>
      <c r="U334" s="64">
        <f t="shared" si="46"/>
        <v>4.0193659442136491</v>
      </c>
      <c r="V334" s="48">
        <f t="shared" si="47"/>
        <v>4.8</v>
      </c>
      <c r="W334" s="52">
        <v>240</v>
      </c>
      <c r="X334" s="71" t="str">
        <f t="shared" si="53"/>
        <v>Q3 2022</v>
      </c>
      <c r="Y334" s="21">
        <f t="shared" si="48"/>
        <v>2560</v>
      </c>
      <c r="Z334" s="21">
        <f t="shared" si="49"/>
        <v>1440</v>
      </c>
      <c r="AA334" s="57">
        <f t="shared" si="50"/>
        <v>200968.29721068247</v>
      </c>
      <c r="AB334" s="59">
        <f t="shared" si="51"/>
        <v>1.7777777777777777</v>
      </c>
      <c r="AC334" s="61">
        <f t="shared" si="52"/>
        <v>685.8</v>
      </c>
    </row>
    <row r="335" spans="4:29" hidden="1">
      <c r="D335" s="12">
        <v>329</v>
      </c>
      <c r="E335" s="36" t="s">
        <v>29</v>
      </c>
      <c r="F335" s="16" t="s">
        <v>9</v>
      </c>
      <c r="G335" s="14" t="s">
        <v>40</v>
      </c>
      <c r="H335" s="13" t="s">
        <v>5</v>
      </c>
      <c r="I335" s="13" t="s">
        <v>31</v>
      </c>
      <c r="J335" s="13" t="s">
        <v>32</v>
      </c>
      <c r="K335" s="13" t="s">
        <v>33</v>
      </c>
      <c r="L335" s="14">
        <v>31.5</v>
      </c>
      <c r="M335" s="14" t="s">
        <v>34</v>
      </c>
      <c r="N335" s="31">
        <v>1000000</v>
      </c>
      <c r="O335" s="14" t="s">
        <v>1</v>
      </c>
      <c r="P335" s="14" t="s">
        <v>35</v>
      </c>
      <c r="Q335" s="31">
        <v>576</v>
      </c>
      <c r="R335" s="31">
        <v>576</v>
      </c>
      <c r="S335" s="45">
        <v>13.333</v>
      </c>
      <c r="T335" s="64">
        <f t="shared" si="45"/>
        <v>419.98950000000002</v>
      </c>
      <c r="U335" s="64">
        <f t="shared" si="46"/>
        <v>3.6471112507997621</v>
      </c>
      <c r="V335" s="48">
        <f t="shared" si="47"/>
        <v>8.3997900000000012</v>
      </c>
      <c r="W335" s="52">
        <v>630</v>
      </c>
      <c r="X335" s="71" t="str">
        <f t="shared" si="53"/>
        <v>Q3 2022</v>
      </c>
      <c r="Y335" s="21">
        <f t="shared" si="48"/>
        <v>6016</v>
      </c>
      <c r="Z335" s="21">
        <f t="shared" si="49"/>
        <v>3384</v>
      </c>
      <c r="AA335" s="57">
        <f t="shared" si="50"/>
        <v>273540.18231454003</v>
      </c>
      <c r="AB335" s="59">
        <f t="shared" si="51"/>
        <v>1.7777777777777777</v>
      </c>
      <c r="AC335" s="61">
        <f t="shared" si="52"/>
        <v>800.09999999999991</v>
      </c>
    </row>
    <row r="336" spans="4:29" hidden="1">
      <c r="D336" s="12">
        <v>330</v>
      </c>
      <c r="E336" s="36" t="s">
        <v>29</v>
      </c>
      <c r="F336" s="16" t="s">
        <v>9</v>
      </c>
      <c r="G336" s="14" t="s">
        <v>40</v>
      </c>
      <c r="H336" s="13" t="s">
        <v>5</v>
      </c>
      <c r="I336" s="13" t="s">
        <v>41</v>
      </c>
      <c r="J336" s="13" t="s">
        <v>116</v>
      </c>
      <c r="K336" s="13" t="s">
        <v>43</v>
      </c>
      <c r="L336" s="14">
        <v>27</v>
      </c>
      <c r="M336" s="14" t="s">
        <v>117</v>
      </c>
      <c r="N336" s="31">
        <v>1000000</v>
      </c>
      <c r="O336" s="14" t="s">
        <v>1</v>
      </c>
      <c r="P336" s="14" t="s">
        <v>35</v>
      </c>
      <c r="Q336" s="31">
        <v>2304</v>
      </c>
      <c r="R336" s="31">
        <v>576</v>
      </c>
      <c r="S336" s="45">
        <v>15</v>
      </c>
      <c r="T336" s="64">
        <f t="shared" si="45"/>
        <v>405</v>
      </c>
      <c r="U336" s="64">
        <f t="shared" si="46"/>
        <v>2.5128551497468936</v>
      </c>
      <c r="V336" s="48">
        <f t="shared" si="47"/>
        <v>3.6064404525469045</v>
      </c>
      <c r="W336" s="52">
        <v>240.42936350312695</v>
      </c>
      <c r="X336" s="71" t="str">
        <f t="shared" si="53"/>
        <v>Q3 2022</v>
      </c>
      <c r="Y336" s="21">
        <f t="shared" si="48"/>
        <v>3440</v>
      </c>
      <c r="Z336" s="21">
        <f t="shared" si="49"/>
        <v>1440</v>
      </c>
      <c r="AA336" s="57">
        <f t="shared" si="50"/>
        <v>167523.67664979291</v>
      </c>
      <c r="AB336" s="59">
        <f t="shared" si="51"/>
        <v>2.3888888888888888</v>
      </c>
      <c r="AC336" s="61">
        <f t="shared" si="52"/>
        <v>685.8</v>
      </c>
    </row>
    <row r="337" spans="4:29" hidden="1">
      <c r="D337" s="12">
        <v>331</v>
      </c>
      <c r="E337" s="36" t="s">
        <v>29</v>
      </c>
      <c r="F337" s="16" t="s">
        <v>9</v>
      </c>
      <c r="G337" s="14" t="s">
        <v>40</v>
      </c>
      <c r="H337" s="13" t="s">
        <v>5</v>
      </c>
      <c r="I337" s="13" t="s">
        <v>41</v>
      </c>
      <c r="J337" s="13" t="s">
        <v>42</v>
      </c>
      <c r="K337" s="13" t="s">
        <v>43</v>
      </c>
      <c r="L337" s="14">
        <v>31.5</v>
      </c>
      <c r="M337" s="14" t="s">
        <v>15</v>
      </c>
      <c r="N337" s="31">
        <v>1000000</v>
      </c>
      <c r="O337" s="14" t="s">
        <v>1</v>
      </c>
      <c r="P337" s="14" t="s">
        <v>35</v>
      </c>
      <c r="Q337" s="31">
        <v>5000</v>
      </c>
      <c r="R337" s="31">
        <v>1152</v>
      </c>
      <c r="S337" s="45">
        <v>30</v>
      </c>
      <c r="T337" s="64">
        <f t="shared" si="45"/>
        <v>945</v>
      </c>
      <c r="U337" s="64">
        <f t="shared" si="46"/>
        <v>8.2062054694362008</v>
      </c>
      <c r="V337" s="48">
        <f t="shared" si="47"/>
        <v>9.6947323993196353</v>
      </c>
      <c r="W337" s="52">
        <v>323.15774664398782</v>
      </c>
      <c r="X337" s="71" t="str">
        <f t="shared" si="53"/>
        <v>Q3 2022</v>
      </c>
      <c r="Y337" s="21">
        <f t="shared" si="48"/>
        <v>3840</v>
      </c>
      <c r="Z337" s="21">
        <f t="shared" si="49"/>
        <v>2160</v>
      </c>
      <c r="AA337" s="57">
        <f t="shared" si="50"/>
        <v>273540.18231454003</v>
      </c>
      <c r="AB337" s="59">
        <f t="shared" si="51"/>
        <v>1.7777777777777777</v>
      </c>
      <c r="AC337" s="61">
        <f t="shared" si="52"/>
        <v>800.09999999999991</v>
      </c>
    </row>
    <row r="338" spans="4:29" hidden="1">
      <c r="D338" s="12">
        <v>332</v>
      </c>
      <c r="E338" s="36" t="s">
        <v>29</v>
      </c>
      <c r="F338" s="16" t="s">
        <v>9</v>
      </c>
      <c r="G338" s="14" t="s">
        <v>40</v>
      </c>
      <c r="H338" s="13" t="s">
        <v>5</v>
      </c>
      <c r="I338" s="13" t="s">
        <v>41</v>
      </c>
      <c r="J338" s="13" t="s">
        <v>44</v>
      </c>
      <c r="K338" s="13" t="s">
        <v>43</v>
      </c>
      <c r="L338" s="14">
        <v>31.5</v>
      </c>
      <c r="M338" s="14" t="s">
        <v>15</v>
      </c>
      <c r="N338" s="31">
        <v>1000000</v>
      </c>
      <c r="O338" s="14" t="s">
        <v>1</v>
      </c>
      <c r="P338" s="14" t="s">
        <v>35</v>
      </c>
      <c r="Q338" s="31">
        <v>4608</v>
      </c>
      <c r="R338" s="31">
        <v>576</v>
      </c>
      <c r="S338" s="45">
        <v>30</v>
      </c>
      <c r="T338" s="64">
        <f t="shared" si="45"/>
        <v>945</v>
      </c>
      <c r="U338" s="64">
        <f t="shared" si="46"/>
        <v>8.2062054694362008</v>
      </c>
      <c r="V338" s="48">
        <f t="shared" si="47"/>
        <v>9.6947323993196353</v>
      </c>
      <c r="W338" s="52">
        <v>323.15774664398782</v>
      </c>
      <c r="X338" s="71" t="str">
        <f t="shared" si="53"/>
        <v>Q3 2022</v>
      </c>
      <c r="Y338" s="21">
        <f t="shared" si="48"/>
        <v>3840</v>
      </c>
      <c r="Z338" s="21">
        <f t="shared" si="49"/>
        <v>2160</v>
      </c>
      <c r="AA338" s="57">
        <f t="shared" si="50"/>
        <v>273540.18231454003</v>
      </c>
      <c r="AB338" s="59">
        <f t="shared" si="51"/>
        <v>1.7777777777777777</v>
      </c>
      <c r="AC338" s="61">
        <f t="shared" si="52"/>
        <v>800.09999999999991</v>
      </c>
    </row>
    <row r="339" spans="4:29" hidden="1">
      <c r="D339" s="12">
        <v>333</v>
      </c>
      <c r="E339" s="36" t="s">
        <v>29</v>
      </c>
      <c r="F339" s="16" t="s">
        <v>9</v>
      </c>
      <c r="G339" s="14" t="s">
        <v>40</v>
      </c>
      <c r="H339" s="13" t="s">
        <v>5</v>
      </c>
      <c r="I339" s="13" t="s">
        <v>41</v>
      </c>
      <c r="J339" s="13" t="s">
        <v>113</v>
      </c>
      <c r="K339" s="13" t="s">
        <v>43</v>
      </c>
      <c r="L339" s="14">
        <v>31.5</v>
      </c>
      <c r="M339" s="14" t="s">
        <v>15</v>
      </c>
      <c r="N339" s="31">
        <v>1000000</v>
      </c>
      <c r="O339" s="14" t="s">
        <v>1</v>
      </c>
      <c r="P339" s="14" t="s">
        <v>35</v>
      </c>
      <c r="Q339" s="31">
        <v>4608</v>
      </c>
      <c r="R339" s="31">
        <v>576</v>
      </c>
      <c r="S339" s="45">
        <v>20</v>
      </c>
      <c r="T339" s="64">
        <f t="shared" si="45"/>
        <v>630</v>
      </c>
      <c r="U339" s="64">
        <f t="shared" si="46"/>
        <v>5.4708036462908005</v>
      </c>
      <c r="V339" s="48">
        <f t="shared" si="47"/>
        <v>6.4631549328797568</v>
      </c>
      <c r="W339" s="52">
        <v>323.15774664398782</v>
      </c>
      <c r="X339" s="71" t="str">
        <f t="shared" si="53"/>
        <v>Q3 2022</v>
      </c>
      <c r="Y339" s="21">
        <f t="shared" si="48"/>
        <v>3840</v>
      </c>
      <c r="Z339" s="21">
        <f t="shared" si="49"/>
        <v>2160</v>
      </c>
      <c r="AA339" s="57">
        <f t="shared" si="50"/>
        <v>273540.18231454003</v>
      </c>
      <c r="AB339" s="59">
        <f t="shared" si="51"/>
        <v>1.7777777777777777</v>
      </c>
      <c r="AC339" s="61">
        <f t="shared" si="52"/>
        <v>800.09999999999991</v>
      </c>
    </row>
    <row r="340" spans="4:29" hidden="1">
      <c r="D340" s="12">
        <v>334</v>
      </c>
      <c r="E340" s="36" t="s">
        <v>29</v>
      </c>
      <c r="F340" s="16" t="s">
        <v>9</v>
      </c>
      <c r="G340" s="14" t="s">
        <v>40</v>
      </c>
      <c r="H340" s="13" t="s">
        <v>5</v>
      </c>
      <c r="I340" s="13" t="s">
        <v>217</v>
      </c>
      <c r="J340" s="13" t="s">
        <v>218</v>
      </c>
      <c r="K340" s="13" t="s">
        <v>43</v>
      </c>
      <c r="L340" s="14">
        <v>32</v>
      </c>
      <c r="M340" s="14" t="s">
        <v>15</v>
      </c>
      <c r="N340" s="31">
        <v>1000000</v>
      </c>
      <c r="O340" s="14" t="s">
        <v>1</v>
      </c>
      <c r="P340" s="14" t="s">
        <v>35</v>
      </c>
      <c r="Q340" s="31">
        <v>4608</v>
      </c>
      <c r="R340" s="31">
        <v>1152</v>
      </c>
      <c r="S340" s="45">
        <v>8</v>
      </c>
      <c r="T340" s="64">
        <f t="shared" si="45"/>
        <v>256</v>
      </c>
      <c r="U340" s="64">
        <f t="shared" si="46"/>
        <v>2.2583433343620176</v>
      </c>
      <c r="V340" s="48">
        <f t="shared" si="47"/>
        <v>2.5852619731519026</v>
      </c>
      <c r="W340" s="52">
        <v>323.15774664398782</v>
      </c>
      <c r="X340" s="71" t="str">
        <f t="shared" si="53"/>
        <v>Q3 2022</v>
      </c>
      <c r="Y340" s="21">
        <f t="shared" si="48"/>
        <v>3840</v>
      </c>
      <c r="Z340" s="21">
        <f t="shared" si="49"/>
        <v>2160</v>
      </c>
      <c r="AA340" s="57">
        <f t="shared" si="50"/>
        <v>282292.91679525218</v>
      </c>
      <c r="AB340" s="59">
        <f t="shared" si="51"/>
        <v>1.7777777777777777</v>
      </c>
      <c r="AC340" s="61">
        <f t="shared" si="52"/>
        <v>812.8</v>
      </c>
    </row>
    <row r="341" spans="4:29" hidden="1">
      <c r="D341" s="12">
        <v>335</v>
      </c>
      <c r="E341" s="36" t="s">
        <v>29</v>
      </c>
      <c r="F341" s="16" t="s">
        <v>9</v>
      </c>
      <c r="G341" s="14" t="s">
        <v>40</v>
      </c>
      <c r="H341" s="13" t="s">
        <v>5</v>
      </c>
      <c r="I341" s="13" t="s">
        <v>105</v>
      </c>
      <c r="J341" s="13" t="s">
        <v>106</v>
      </c>
      <c r="K341" s="13" t="s">
        <v>33</v>
      </c>
      <c r="L341" s="14">
        <v>31.5</v>
      </c>
      <c r="M341" s="14" t="s">
        <v>15</v>
      </c>
      <c r="N341" s="31">
        <v>1000000</v>
      </c>
      <c r="O341" s="14" t="s">
        <v>1</v>
      </c>
      <c r="P341" s="14" t="s">
        <v>35</v>
      </c>
      <c r="Q341" s="31">
        <v>5000</v>
      </c>
      <c r="R341" s="31">
        <v>1152</v>
      </c>
      <c r="S341" s="45">
        <v>15</v>
      </c>
      <c r="T341" s="64">
        <f t="shared" si="45"/>
        <v>472.5</v>
      </c>
      <c r="U341" s="64">
        <f t="shared" si="46"/>
        <v>4.1031027347181004</v>
      </c>
      <c r="V341" s="48">
        <f t="shared" si="47"/>
        <v>4.8473661996598176</v>
      </c>
      <c r="W341" s="52">
        <v>323.15774664398782</v>
      </c>
      <c r="X341" s="71" t="str">
        <f t="shared" si="53"/>
        <v>Q3 2022</v>
      </c>
      <c r="Y341" s="21">
        <f t="shared" si="48"/>
        <v>3840</v>
      </c>
      <c r="Z341" s="21">
        <f t="shared" si="49"/>
        <v>2160</v>
      </c>
      <c r="AA341" s="57">
        <f t="shared" si="50"/>
        <v>273540.18231454003</v>
      </c>
      <c r="AB341" s="59">
        <f t="shared" si="51"/>
        <v>1.7777777777777777</v>
      </c>
      <c r="AC341" s="61">
        <f t="shared" si="52"/>
        <v>800.09999999999991</v>
      </c>
    </row>
    <row r="342" spans="4:29" hidden="1">
      <c r="D342" s="12">
        <v>336</v>
      </c>
      <c r="E342" s="36" t="s">
        <v>29</v>
      </c>
      <c r="F342" s="16" t="s">
        <v>9</v>
      </c>
      <c r="G342" s="14" t="s">
        <v>40</v>
      </c>
      <c r="H342" s="13" t="s">
        <v>5</v>
      </c>
      <c r="I342" s="13" t="s">
        <v>120</v>
      </c>
      <c r="J342" s="13"/>
      <c r="K342" s="13" t="s">
        <v>120</v>
      </c>
      <c r="L342" s="14">
        <v>27</v>
      </c>
      <c r="M342" s="14" t="s">
        <v>15</v>
      </c>
      <c r="N342" s="31" t="s">
        <v>65</v>
      </c>
      <c r="O342" s="14" t="s">
        <v>1</v>
      </c>
      <c r="P342" s="14" t="s">
        <v>35</v>
      </c>
      <c r="Q342" s="31">
        <v>5000</v>
      </c>
      <c r="R342" s="31">
        <v>1152</v>
      </c>
      <c r="S342" s="45">
        <v>10</v>
      </c>
      <c r="T342" s="64">
        <f t="shared" si="45"/>
        <v>270</v>
      </c>
      <c r="U342" s="64">
        <f t="shared" si="46"/>
        <v>2.0096829721068246</v>
      </c>
      <c r="V342" s="48">
        <f t="shared" si="47"/>
        <v>2.5852619731519026</v>
      </c>
      <c r="W342" s="52">
        <v>258.52619731519025</v>
      </c>
      <c r="X342" s="71" t="str">
        <f t="shared" si="53"/>
        <v>Q3 2022</v>
      </c>
      <c r="Y342" s="21">
        <f t="shared" si="48"/>
        <v>3840</v>
      </c>
      <c r="Z342" s="21">
        <f t="shared" si="49"/>
        <v>2160</v>
      </c>
      <c r="AA342" s="57">
        <f t="shared" si="50"/>
        <v>200968.29721068247</v>
      </c>
      <c r="AB342" s="59">
        <f t="shared" si="51"/>
        <v>1.7777777777777777</v>
      </c>
      <c r="AC342" s="61">
        <f t="shared" si="52"/>
        <v>685.8</v>
      </c>
    </row>
    <row r="343" spans="4:29" hidden="1">
      <c r="D343" s="12">
        <v>337</v>
      </c>
      <c r="E343" s="36" t="s">
        <v>29</v>
      </c>
      <c r="F343" s="16" t="s">
        <v>9</v>
      </c>
      <c r="G343" s="14" t="s">
        <v>40</v>
      </c>
      <c r="H343" s="13" t="s">
        <v>5</v>
      </c>
      <c r="I343" s="13" t="s">
        <v>120</v>
      </c>
      <c r="J343" s="13"/>
      <c r="K343" s="13" t="s">
        <v>120</v>
      </c>
      <c r="L343" s="14">
        <v>31.5</v>
      </c>
      <c r="M343" s="14" t="s">
        <v>15</v>
      </c>
      <c r="N343" s="31" t="s">
        <v>65</v>
      </c>
      <c r="O343" s="14" t="s">
        <v>1</v>
      </c>
      <c r="P343" s="14" t="s">
        <v>35</v>
      </c>
      <c r="Q343" s="31">
        <v>5000</v>
      </c>
      <c r="R343" s="31">
        <v>1152</v>
      </c>
      <c r="S343" s="45">
        <v>10</v>
      </c>
      <c r="T343" s="64">
        <f t="shared" si="45"/>
        <v>315</v>
      </c>
      <c r="U343" s="64">
        <f t="shared" si="46"/>
        <v>2.7354018231454003</v>
      </c>
      <c r="V343" s="48">
        <f t="shared" si="47"/>
        <v>3.2315774664398784</v>
      </c>
      <c r="W343" s="52">
        <v>323.15774664398782</v>
      </c>
      <c r="X343" s="71" t="str">
        <f t="shared" si="53"/>
        <v>Q3 2022</v>
      </c>
      <c r="Y343" s="21">
        <f t="shared" si="48"/>
        <v>3840</v>
      </c>
      <c r="Z343" s="21">
        <f t="shared" si="49"/>
        <v>2160</v>
      </c>
      <c r="AA343" s="57">
        <f t="shared" si="50"/>
        <v>273540.18231454003</v>
      </c>
      <c r="AB343" s="59">
        <f t="shared" si="51"/>
        <v>1.7777777777777777</v>
      </c>
      <c r="AC343" s="61">
        <f t="shared" si="52"/>
        <v>800.09999999999991</v>
      </c>
    </row>
    <row r="344" spans="4:29" hidden="1">
      <c r="D344" s="12">
        <v>338</v>
      </c>
      <c r="E344" s="36" t="s">
        <v>29</v>
      </c>
      <c r="F344" s="16" t="s">
        <v>9</v>
      </c>
      <c r="G344" s="14" t="s">
        <v>40</v>
      </c>
      <c r="H344" s="13" t="s">
        <v>5</v>
      </c>
      <c r="I344" s="13" t="s">
        <v>45</v>
      </c>
      <c r="J344" s="13" t="s">
        <v>134</v>
      </c>
      <c r="K344" s="13" t="s">
        <v>43</v>
      </c>
      <c r="L344" s="14">
        <v>27</v>
      </c>
      <c r="M344" s="14" t="s">
        <v>15</v>
      </c>
      <c r="N344" s="31">
        <v>1000000</v>
      </c>
      <c r="O344" s="14" t="s">
        <v>1</v>
      </c>
      <c r="P344" s="14" t="s">
        <v>35</v>
      </c>
      <c r="Q344" s="31">
        <v>2304</v>
      </c>
      <c r="R344" s="31">
        <v>576</v>
      </c>
      <c r="S344" s="45">
        <v>30</v>
      </c>
      <c r="T344" s="64">
        <f t="shared" si="45"/>
        <v>810</v>
      </c>
      <c r="U344" s="64">
        <f t="shared" si="46"/>
        <v>6.0290489163204741</v>
      </c>
      <c r="V344" s="48">
        <f t="shared" si="47"/>
        <v>7.7557859194557075</v>
      </c>
      <c r="W344" s="52">
        <v>258.52619731519025</v>
      </c>
      <c r="X344" s="71" t="str">
        <f t="shared" si="53"/>
        <v>Q3 2022</v>
      </c>
      <c r="Y344" s="21">
        <f t="shared" si="48"/>
        <v>3840</v>
      </c>
      <c r="Z344" s="21">
        <f t="shared" si="49"/>
        <v>2160</v>
      </c>
      <c r="AA344" s="57">
        <f t="shared" si="50"/>
        <v>200968.29721068247</v>
      </c>
      <c r="AB344" s="59">
        <f t="shared" si="51"/>
        <v>1.7777777777777777</v>
      </c>
      <c r="AC344" s="61">
        <f t="shared" si="52"/>
        <v>685.8</v>
      </c>
    </row>
    <row r="345" spans="4:29" hidden="1">
      <c r="D345" s="12">
        <v>339</v>
      </c>
      <c r="E345" s="36" t="s">
        <v>29</v>
      </c>
      <c r="F345" s="16" t="s">
        <v>9</v>
      </c>
      <c r="G345" s="14" t="s">
        <v>40</v>
      </c>
      <c r="H345" s="13" t="s">
        <v>5</v>
      </c>
      <c r="I345" s="13" t="s">
        <v>121</v>
      </c>
      <c r="J345" s="13"/>
      <c r="K345" s="13"/>
      <c r="L345" s="14">
        <v>27</v>
      </c>
      <c r="M345" s="14" t="s">
        <v>15</v>
      </c>
      <c r="N345" s="31" t="s">
        <v>65</v>
      </c>
      <c r="O345" s="14" t="s">
        <v>1</v>
      </c>
      <c r="P345" s="14" t="s">
        <v>35</v>
      </c>
      <c r="Q345" s="31">
        <v>5000</v>
      </c>
      <c r="R345" s="31">
        <v>1152</v>
      </c>
      <c r="S345" s="45">
        <v>10</v>
      </c>
      <c r="T345" s="64">
        <f t="shared" si="45"/>
        <v>270</v>
      </c>
      <c r="U345" s="64">
        <f t="shared" si="46"/>
        <v>2.0096829721068246</v>
      </c>
      <c r="V345" s="48">
        <f t="shared" si="47"/>
        <v>2.5852619731519026</v>
      </c>
      <c r="W345" s="52">
        <v>258.52619731519025</v>
      </c>
      <c r="X345" s="71" t="str">
        <f t="shared" si="53"/>
        <v>Q3 2022</v>
      </c>
      <c r="Y345" s="21">
        <f t="shared" si="48"/>
        <v>3840</v>
      </c>
      <c r="Z345" s="21">
        <f t="shared" si="49"/>
        <v>2160</v>
      </c>
      <c r="AA345" s="57">
        <f t="shared" si="50"/>
        <v>200968.29721068247</v>
      </c>
      <c r="AB345" s="59">
        <f t="shared" si="51"/>
        <v>1.7777777777777777</v>
      </c>
      <c r="AC345" s="61">
        <f t="shared" si="52"/>
        <v>685.8</v>
      </c>
    </row>
    <row r="346" spans="4:29" hidden="1">
      <c r="D346" s="12">
        <v>340</v>
      </c>
      <c r="E346" s="36" t="s">
        <v>29</v>
      </c>
      <c r="F346" s="16" t="s">
        <v>9</v>
      </c>
      <c r="G346" s="14" t="s">
        <v>40</v>
      </c>
      <c r="H346" s="13" t="s">
        <v>5</v>
      </c>
      <c r="I346" s="13" t="s">
        <v>121</v>
      </c>
      <c r="J346" s="13"/>
      <c r="K346" s="13"/>
      <c r="L346" s="14">
        <v>31.5</v>
      </c>
      <c r="M346" s="14" t="s">
        <v>15</v>
      </c>
      <c r="N346" s="31" t="s">
        <v>65</v>
      </c>
      <c r="O346" s="14" t="s">
        <v>1</v>
      </c>
      <c r="P346" s="14" t="s">
        <v>35</v>
      </c>
      <c r="Q346" s="31">
        <v>5000</v>
      </c>
      <c r="R346" s="31">
        <v>1152</v>
      </c>
      <c r="S346" s="45">
        <v>5</v>
      </c>
      <c r="T346" s="64">
        <f t="shared" si="45"/>
        <v>157.5</v>
      </c>
      <c r="U346" s="64">
        <f t="shared" si="46"/>
        <v>1.3677009115727001</v>
      </c>
      <c r="V346" s="48">
        <f t="shared" si="47"/>
        <v>1.6157887332199392</v>
      </c>
      <c r="W346" s="52">
        <v>323.15774664398782</v>
      </c>
      <c r="X346" s="71" t="str">
        <f t="shared" si="53"/>
        <v>Q3 2022</v>
      </c>
      <c r="Y346" s="21">
        <f t="shared" si="48"/>
        <v>3840</v>
      </c>
      <c r="Z346" s="21">
        <f t="shared" si="49"/>
        <v>2160</v>
      </c>
      <c r="AA346" s="57">
        <f t="shared" si="50"/>
        <v>273540.18231454003</v>
      </c>
      <c r="AB346" s="59">
        <f t="shared" si="51"/>
        <v>1.7777777777777777</v>
      </c>
      <c r="AC346" s="61">
        <f t="shared" si="52"/>
        <v>800.09999999999991</v>
      </c>
    </row>
    <row r="347" spans="4:29" hidden="1">
      <c r="D347" s="12">
        <v>341</v>
      </c>
      <c r="E347" s="36" t="s">
        <v>29</v>
      </c>
      <c r="F347" s="16" t="s">
        <v>9</v>
      </c>
      <c r="G347" s="14" t="s">
        <v>40</v>
      </c>
      <c r="H347" s="13" t="s">
        <v>5</v>
      </c>
      <c r="I347" s="13" t="s">
        <v>60</v>
      </c>
      <c r="J347" s="13" t="s">
        <v>107</v>
      </c>
      <c r="K347" s="13" t="s">
        <v>33</v>
      </c>
      <c r="L347" s="14">
        <v>27</v>
      </c>
      <c r="M347" s="14" t="s">
        <v>15</v>
      </c>
      <c r="N347" s="31">
        <v>80000000</v>
      </c>
      <c r="O347" s="14" t="s">
        <v>1</v>
      </c>
      <c r="P347" s="14" t="s">
        <v>35</v>
      </c>
      <c r="Q347" s="31">
        <v>2304</v>
      </c>
      <c r="R347" s="31">
        <v>576</v>
      </c>
      <c r="S347" s="45">
        <v>20</v>
      </c>
      <c r="T347" s="64">
        <f t="shared" si="45"/>
        <v>540</v>
      </c>
      <c r="U347" s="64">
        <f t="shared" si="46"/>
        <v>4.0193659442136491</v>
      </c>
      <c r="V347" s="48">
        <f t="shared" si="47"/>
        <v>5.1705239463038053</v>
      </c>
      <c r="W347" s="52">
        <v>258.52619731519025</v>
      </c>
      <c r="X347" s="71" t="str">
        <f t="shared" si="53"/>
        <v>Q3 2022</v>
      </c>
      <c r="Y347" s="21">
        <f t="shared" si="48"/>
        <v>3840</v>
      </c>
      <c r="Z347" s="21">
        <f t="shared" si="49"/>
        <v>2160</v>
      </c>
      <c r="AA347" s="57">
        <f t="shared" si="50"/>
        <v>200968.29721068247</v>
      </c>
      <c r="AB347" s="59">
        <f t="shared" si="51"/>
        <v>1.7777777777777777</v>
      </c>
      <c r="AC347" s="61">
        <f t="shared" si="52"/>
        <v>685.8</v>
      </c>
    </row>
    <row r="348" spans="4:29" hidden="1">
      <c r="D348" s="12">
        <v>342</v>
      </c>
      <c r="E348" s="36" t="s">
        <v>29</v>
      </c>
      <c r="F348" s="16" t="s">
        <v>9</v>
      </c>
      <c r="G348" s="14" t="s">
        <v>40</v>
      </c>
      <c r="H348" s="13" t="s">
        <v>5</v>
      </c>
      <c r="I348" s="13" t="s">
        <v>60</v>
      </c>
      <c r="J348" s="13" t="s">
        <v>115</v>
      </c>
      <c r="K348" s="13" t="s">
        <v>33</v>
      </c>
      <c r="L348" s="14">
        <v>27</v>
      </c>
      <c r="M348" s="14" t="s">
        <v>15</v>
      </c>
      <c r="N348" s="31">
        <v>80000000</v>
      </c>
      <c r="O348" s="14" t="s">
        <v>1</v>
      </c>
      <c r="P348" s="14" t="s">
        <v>35</v>
      </c>
      <c r="Q348" s="31">
        <v>2304</v>
      </c>
      <c r="R348" s="31">
        <v>576</v>
      </c>
      <c r="S348" s="45">
        <v>20</v>
      </c>
      <c r="T348" s="64">
        <f t="shared" si="45"/>
        <v>540</v>
      </c>
      <c r="U348" s="64">
        <f t="shared" si="46"/>
        <v>4.0193659442136491</v>
      </c>
      <c r="V348" s="48">
        <f t="shared" si="47"/>
        <v>5.1705239463038053</v>
      </c>
      <c r="W348" s="52">
        <v>258.52619731519025</v>
      </c>
      <c r="X348" s="71" t="str">
        <f t="shared" si="53"/>
        <v>Q3 2022</v>
      </c>
      <c r="Y348" s="21">
        <f t="shared" si="48"/>
        <v>3840</v>
      </c>
      <c r="Z348" s="21">
        <f t="shared" si="49"/>
        <v>2160</v>
      </c>
      <c r="AA348" s="57">
        <f t="shared" si="50"/>
        <v>200968.29721068247</v>
      </c>
      <c r="AB348" s="59">
        <f t="shared" si="51"/>
        <v>1.7777777777777777</v>
      </c>
      <c r="AC348" s="61">
        <f t="shared" si="52"/>
        <v>685.8</v>
      </c>
    </row>
    <row r="349" spans="4:29" hidden="1">
      <c r="D349" s="12">
        <v>343</v>
      </c>
      <c r="E349" s="36" t="s">
        <v>29</v>
      </c>
      <c r="F349" s="16" t="s">
        <v>9</v>
      </c>
      <c r="G349" s="14" t="s">
        <v>40</v>
      </c>
      <c r="H349" s="13" t="s">
        <v>5</v>
      </c>
      <c r="I349" s="13" t="s">
        <v>53</v>
      </c>
      <c r="J349" s="13" t="s">
        <v>119</v>
      </c>
      <c r="K349" s="13" t="s">
        <v>98</v>
      </c>
      <c r="L349" s="14">
        <v>31.5</v>
      </c>
      <c r="M349" s="14" t="s">
        <v>15</v>
      </c>
      <c r="N349" s="31">
        <v>1000000</v>
      </c>
      <c r="O349" s="14" t="s">
        <v>1</v>
      </c>
      <c r="P349" s="14" t="s">
        <v>35</v>
      </c>
      <c r="Q349" s="31">
        <v>5000</v>
      </c>
      <c r="R349" s="31">
        <v>1152</v>
      </c>
      <c r="S349" s="45">
        <v>3</v>
      </c>
      <c r="T349" s="64">
        <f t="shared" si="45"/>
        <v>94.5</v>
      </c>
      <c r="U349" s="64">
        <f t="shared" si="46"/>
        <v>0.82062054694362008</v>
      </c>
      <c r="V349" s="48">
        <f t="shared" si="47"/>
        <v>0.96947323993196344</v>
      </c>
      <c r="W349" s="52">
        <v>323.15774664398782</v>
      </c>
      <c r="X349" s="71" t="str">
        <f t="shared" si="53"/>
        <v>Q3 2022</v>
      </c>
      <c r="Y349" s="21">
        <f t="shared" si="48"/>
        <v>3840</v>
      </c>
      <c r="Z349" s="21">
        <f t="shared" si="49"/>
        <v>2160</v>
      </c>
      <c r="AA349" s="57">
        <f t="shared" si="50"/>
        <v>273540.18231454003</v>
      </c>
      <c r="AB349" s="59">
        <f t="shared" si="51"/>
        <v>1.7777777777777777</v>
      </c>
      <c r="AC349" s="61">
        <f t="shared" si="52"/>
        <v>800.09999999999991</v>
      </c>
    </row>
    <row r="350" spans="4:29" hidden="1">
      <c r="D350" s="12">
        <v>344</v>
      </c>
      <c r="E350" s="36" t="s">
        <v>29</v>
      </c>
      <c r="F350" s="16" t="s">
        <v>9</v>
      </c>
      <c r="G350" s="14" t="s">
        <v>40</v>
      </c>
      <c r="H350" s="13" t="s">
        <v>5</v>
      </c>
      <c r="I350" s="13" t="s">
        <v>53</v>
      </c>
      <c r="J350" s="13" t="s">
        <v>97</v>
      </c>
      <c r="K350" s="13" t="s">
        <v>98</v>
      </c>
      <c r="L350" s="14">
        <v>49</v>
      </c>
      <c r="M350" s="14" t="s">
        <v>99</v>
      </c>
      <c r="N350" s="31">
        <v>1000000</v>
      </c>
      <c r="O350" s="14" t="s">
        <v>1</v>
      </c>
      <c r="P350" s="14" t="s">
        <v>35</v>
      </c>
      <c r="Q350" s="31">
        <v>5000</v>
      </c>
      <c r="R350" s="31">
        <v>1152</v>
      </c>
      <c r="S350" s="45">
        <v>15</v>
      </c>
      <c r="T350" s="64">
        <f t="shared" si="45"/>
        <v>735</v>
      </c>
      <c r="U350" s="64">
        <f t="shared" si="46"/>
        <v>6.055933005610858</v>
      </c>
      <c r="V350" s="48">
        <f t="shared" si="47"/>
        <v>5.9165852570999977</v>
      </c>
      <c r="W350" s="52">
        <v>394.43901713999986</v>
      </c>
      <c r="X350" s="71" t="str">
        <f t="shared" si="53"/>
        <v>Q3 2022</v>
      </c>
      <c r="Y350" s="21">
        <f t="shared" si="48"/>
        <v>5120</v>
      </c>
      <c r="Z350" s="21">
        <f t="shared" si="49"/>
        <v>1440</v>
      </c>
      <c r="AA350" s="57">
        <f t="shared" si="50"/>
        <v>403728.86704072385</v>
      </c>
      <c r="AB350" s="59">
        <f t="shared" si="51"/>
        <v>3.5555555555555554</v>
      </c>
      <c r="AC350" s="61">
        <f t="shared" si="52"/>
        <v>1244.5999999999999</v>
      </c>
    </row>
    <row r="351" spans="4:29" hidden="1">
      <c r="D351" s="12">
        <v>345</v>
      </c>
      <c r="E351" s="36" t="s">
        <v>29</v>
      </c>
      <c r="F351" s="16" t="s">
        <v>9</v>
      </c>
      <c r="G351" s="14" t="s">
        <v>40</v>
      </c>
      <c r="H351" s="13" t="s">
        <v>5</v>
      </c>
      <c r="I351" s="13" t="s">
        <v>53</v>
      </c>
      <c r="J351" s="13" t="s">
        <v>133</v>
      </c>
      <c r="K351" s="13"/>
      <c r="L351" s="14">
        <v>31.5</v>
      </c>
      <c r="M351" s="14" t="s">
        <v>15</v>
      </c>
      <c r="N351" s="31">
        <v>1000000</v>
      </c>
      <c r="O351" s="14" t="s">
        <v>1</v>
      </c>
      <c r="P351" s="14" t="s">
        <v>35</v>
      </c>
      <c r="Q351" s="31">
        <v>5000</v>
      </c>
      <c r="R351" s="31">
        <v>1196</v>
      </c>
      <c r="S351" s="45">
        <v>8</v>
      </c>
      <c r="T351" s="64">
        <f t="shared" si="45"/>
        <v>252</v>
      </c>
      <c r="U351" s="64">
        <f t="shared" si="46"/>
        <v>2.1883214585163202</v>
      </c>
      <c r="V351" s="48">
        <f t="shared" si="47"/>
        <v>2.5852619731519026</v>
      </c>
      <c r="W351" s="52">
        <v>323.15774664398782</v>
      </c>
      <c r="X351" s="71" t="str">
        <f t="shared" si="53"/>
        <v>Q3 2022</v>
      </c>
      <c r="Y351" s="21">
        <f t="shared" si="48"/>
        <v>3840</v>
      </c>
      <c r="Z351" s="21">
        <f t="shared" si="49"/>
        <v>2160</v>
      </c>
      <c r="AA351" s="57">
        <f t="shared" si="50"/>
        <v>273540.18231454003</v>
      </c>
      <c r="AB351" s="59">
        <f t="shared" si="51"/>
        <v>1.7777777777777777</v>
      </c>
      <c r="AC351" s="61">
        <f t="shared" si="52"/>
        <v>800.09999999999991</v>
      </c>
    </row>
    <row r="352" spans="4:29" hidden="1">
      <c r="D352" s="12">
        <v>346</v>
      </c>
      <c r="E352" s="36" t="s">
        <v>29</v>
      </c>
      <c r="F352" s="16" t="s">
        <v>9</v>
      </c>
      <c r="G352" s="14" t="s">
        <v>40</v>
      </c>
      <c r="H352" s="13" t="s">
        <v>5</v>
      </c>
      <c r="I352" s="13" t="s">
        <v>122</v>
      </c>
      <c r="J352" s="13"/>
      <c r="K352" s="13"/>
      <c r="L352" s="14">
        <v>27</v>
      </c>
      <c r="M352" s="14" t="s">
        <v>15</v>
      </c>
      <c r="N352" s="31" t="s">
        <v>65</v>
      </c>
      <c r="O352" s="14" t="s">
        <v>1</v>
      </c>
      <c r="P352" s="14" t="s">
        <v>35</v>
      </c>
      <c r="Q352" s="31">
        <v>5000</v>
      </c>
      <c r="R352" s="31">
        <v>1152</v>
      </c>
      <c r="S352" s="45">
        <v>20</v>
      </c>
      <c r="T352" s="64">
        <f t="shared" si="45"/>
        <v>540</v>
      </c>
      <c r="U352" s="64">
        <f t="shared" si="46"/>
        <v>4.0193659442136491</v>
      </c>
      <c r="V352" s="48">
        <f t="shared" si="47"/>
        <v>5.1705239463038053</v>
      </c>
      <c r="W352" s="52">
        <v>258.52619731519025</v>
      </c>
      <c r="X352" s="71" t="str">
        <f t="shared" si="53"/>
        <v>Q3 2022</v>
      </c>
      <c r="Y352" s="21">
        <f t="shared" si="48"/>
        <v>3840</v>
      </c>
      <c r="Z352" s="21">
        <f t="shared" si="49"/>
        <v>2160</v>
      </c>
      <c r="AA352" s="57">
        <f t="shared" si="50"/>
        <v>200968.29721068247</v>
      </c>
      <c r="AB352" s="59">
        <f t="shared" si="51"/>
        <v>1.7777777777777777</v>
      </c>
      <c r="AC352" s="61">
        <f t="shared" si="52"/>
        <v>685.8</v>
      </c>
    </row>
    <row r="353" spans="4:29" hidden="1">
      <c r="D353" s="12">
        <v>347</v>
      </c>
      <c r="E353" s="36" t="s">
        <v>29</v>
      </c>
      <c r="F353" s="16" t="s">
        <v>9</v>
      </c>
      <c r="G353" s="14" t="s">
        <v>40</v>
      </c>
      <c r="H353" s="13" t="s">
        <v>5</v>
      </c>
      <c r="I353" s="13" t="s">
        <v>122</v>
      </c>
      <c r="J353" s="13"/>
      <c r="K353" s="13"/>
      <c r="L353" s="14">
        <v>31.5</v>
      </c>
      <c r="M353" s="14" t="s">
        <v>15</v>
      </c>
      <c r="N353" s="31" t="s">
        <v>65</v>
      </c>
      <c r="O353" s="14" t="s">
        <v>1</v>
      </c>
      <c r="P353" s="14" t="s">
        <v>35</v>
      </c>
      <c r="Q353" s="31">
        <v>5000</v>
      </c>
      <c r="R353" s="31">
        <v>1152</v>
      </c>
      <c r="S353" s="45">
        <v>20</v>
      </c>
      <c r="T353" s="64">
        <f t="shared" si="45"/>
        <v>630</v>
      </c>
      <c r="U353" s="64">
        <f t="shared" si="46"/>
        <v>5.4708036462908005</v>
      </c>
      <c r="V353" s="48">
        <f t="shared" si="47"/>
        <v>6.4631549328797568</v>
      </c>
      <c r="W353" s="52">
        <v>323.15774664398782</v>
      </c>
      <c r="X353" s="71" t="str">
        <f t="shared" si="53"/>
        <v>Q3 2022</v>
      </c>
      <c r="Y353" s="21">
        <f t="shared" si="48"/>
        <v>3840</v>
      </c>
      <c r="Z353" s="21">
        <f t="shared" si="49"/>
        <v>2160</v>
      </c>
      <c r="AA353" s="57">
        <f t="shared" si="50"/>
        <v>273540.18231454003</v>
      </c>
      <c r="AB353" s="59">
        <f t="shared" si="51"/>
        <v>1.7777777777777777</v>
      </c>
      <c r="AC353" s="61">
        <f t="shared" si="52"/>
        <v>800.09999999999991</v>
      </c>
    </row>
    <row r="354" spans="4:29" hidden="1">
      <c r="D354" s="12">
        <v>348</v>
      </c>
      <c r="E354" s="36" t="s">
        <v>29</v>
      </c>
      <c r="F354" s="16" t="s">
        <v>9</v>
      </c>
      <c r="G354" s="14" t="s">
        <v>40</v>
      </c>
      <c r="H354" s="13" t="s">
        <v>90</v>
      </c>
      <c r="I354" s="13" t="s">
        <v>54</v>
      </c>
      <c r="J354" s="13" t="s">
        <v>92</v>
      </c>
      <c r="K354" s="13" t="s">
        <v>43</v>
      </c>
      <c r="L354" s="14">
        <v>17.3</v>
      </c>
      <c r="M354" s="14" t="s">
        <v>15</v>
      </c>
      <c r="N354" s="31">
        <v>1000000</v>
      </c>
      <c r="O354" s="14" t="s">
        <v>2</v>
      </c>
      <c r="P354" s="14" t="s">
        <v>47</v>
      </c>
      <c r="Q354" s="31">
        <v>4000</v>
      </c>
      <c r="R354" s="31">
        <v>1152</v>
      </c>
      <c r="S354" s="45">
        <v>10</v>
      </c>
      <c r="T354" s="64">
        <f t="shared" si="45"/>
        <v>173</v>
      </c>
      <c r="U354" s="64">
        <f t="shared" si="46"/>
        <v>0.82507272527002962</v>
      </c>
      <c r="V354" s="48">
        <f t="shared" si="47"/>
        <v>2.4046571042191514</v>
      </c>
      <c r="W354" s="52">
        <v>240.46571042191513</v>
      </c>
      <c r="X354" s="71" t="str">
        <f t="shared" si="53"/>
        <v>Q3 2022</v>
      </c>
      <c r="Y354" s="21">
        <f t="shared" si="48"/>
        <v>3840</v>
      </c>
      <c r="Z354" s="21">
        <f t="shared" si="49"/>
        <v>2160</v>
      </c>
      <c r="AA354" s="57">
        <f t="shared" si="50"/>
        <v>82507.272527002962</v>
      </c>
      <c r="AB354" s="59">
        <f t="shared" si="51"/>
        <v>1.7777777777777777</v>
      </c>
      <c r="AC354" s="61">
        <f t="shared" si="52"/>
        <v>439.42</v>
      </c>
    </row>
    <row r="355" spans="4:29" hidden="1">
      <c r="D355" s="12">
        <v>349</v>
      </c>
      <c r="E355" s="36" t="s">
        <v>29</v>
      </c>
      <c r="F355" s="16" t="s">
        <v>9</v>
      </c>
      <c r="G355" s="14" t="s">
        <v>40</v>
      </c>
      <c r="H355" s="13" t="s">
        <v>90</v>
      </c>
      <c r="I355" s="13" t="s">
        <v>31</v>
      </c>
      <c r="J355" s="13" t="s">
        <v>216</v>
      </c>
      <c r="K355" s="13" t="s">
        <v>57</v>
      </c>
      <c r="L355" s="14">
        <v>14.2</v>
      </c>
      <c r="M355" s="14" t="s">
        <v>63</v>
      </c>
      <c r="N355" s="31">
        <v>1000000</v>
      </c>
      <c r="O355" s="14" t="s">
        <v>2</v>
      </c>
      <c r="P355" s="14" t="s">
        <v>47</v>
      </c>
      <c r="Q355" s="31">
        <v>10384</v>
      </c>
      <c r="R355" s="31">
        <v>2596</v>
      </c>
      <c r="S355" s="45">
        <v>1623.9649999999999</v>
      </c>
      <c r="T355" s="64">
        <f t="shared" si="45"/>
        <v>23060.302999999996</v>
      </c>
      <c r="U355" s="64">
        <f t="shared" si="46"/>
        <v>96.502412614544923</v>
      </c>
      <c r="V355" s="48">
        <f t="shared" si="47"/>
        <v>349.15247499999998</v>
      </c>
      <c r="W355" s="52">
        <v>215</v>
      </c>
      <c r="X355" s="71" t="str">
        <f t="shared" si="53"/>
        <v>Q3 2022</v>
      </c>
      <c r="Y355" s="21">
        <f t="shared" si="48"/>
        <v>3024</v>
      </c>
      <c r="Z355" s="21">
        <f t="shared" si="49"/>
        <v>1964</v>
      </c>
      <c r="AA355" s="57">
        <f t="shared" si="50"/>
        <v>59423.948554645533</v>
      </c>
      <c r="AB355" s="59">
        <f t="shared" si="51"/>
        <v>1.539714867617108</v>
      </c>
      <c r="AC355" s="61">
        <f t="shared" si="52"/>
        <v>360.67999999999995</v>
      </c>
    </row>
    <row r="356" spans="4:29" hidden="1">
      <c r="D356" s="12">
        <v>350</v>
      </c>
      <c r="E356" s="36" t="s">
        <v>29</v>
      </c>
      <c r="F356" s="16" t="s">
        <v>9</v>
      </c>
      <c r="G356" s="14" t="s">
        <v>40</v>
      </c>
      <c r="H356" s="13" t="s">
        <v>90</v>
      </c>
      <c r="I356" s="13" t="s">
        <v>31</v>
      </c>
      <c r="J356" s="13" t="s">
        <v>62</v>
      </c>
      <c r="K356" s="13" t="s">
        <v>57</v>
      </c>
      <c r="L356" s="14">
        <v>16.2</v>
      </c>
      <c r="M356" s="14" t="s">
        <v>64</v>
      </c>
      <c r="N356" s="31">
        <v>1000000</v>
      </c>
      <c r="O356" s="14" t="s">
        <v>2</v>
      </c>
      <c r="P356" s="14" t="s">
        <v>47</v>
      </c>
      <c r="Q356" s="31">
        <v>10384</v>
      </c>
      <c r="R356" s="31">
        <v>2596</v>
      </c>
      <c r="S356" s="45">
        <v>1073.4549999999999</v>
      </c>
      <c r="T356" s="64">
        <f t="shared" si="45"/>
        <v>17389.970999999998</v>
      </c>
      <c r="U356" s="64">
        <f t="shared" si="46"/>
        <v>82.863048315254773</v>
      </c>
      <c r="V356" s="48">
        <f t="shared" si="47"/>
        <v>268.36374999999998</v>
      </c>
      <c r="W356" s="52">
        <v>250</v>
      </c>
      <c r="X356" s="71" t="str">
        <f t="shared" si="53"/>
        <v>Q3 2022</v>
      </c>
      <c r="Y356" s="21">
        <f t="shared" si="48"/>
        <v>3456</v>
      </c>
      <c r="Z356" s="21">
        <f t="shared" si="49"/>
        <v>2234</v>
      </c>
      <c r="AA356" s="57">
        <f t="shared" si="50"/>
        <v>77192.847688309979</v>
      </c>
      <c r="AB356" s="59">
        <f t="shared" si="51"/>
        <v>1.5470008952551477</v>
      </c>
      <c r="AC356" s="61">
        <f t="shared" si="52"/>
        <v>411.47999999999996</v>
      </c>
    </row>
    <row r="357" spans="4:29" hidden="1">
      <c r="D357" s="12">
        <v>351</v>
      </c>
      <c r="E357" s="36" t="s">
        <v>29</v>
      </c>
      <c r="F357" s="16" t="s">
        <v>9</v>
      </c>
      <c r="G357" s="14" t="s">
        <v>40</v>
      </c>
      <c r="H357" s="13" t="s">
        <v>90</v>
      </c>
      <c r="I357" s="13" t="s">
        <v>109</v>
      </c>
      <c r="J357" s="13" t="s">
        <v>127</v>
      </c>
      <c r="K357" s="13" t="s">
        <v>43</v>
      </c>
      <c r="L357" s="14">
        <v>16.2</v>
      </c>
      <c r="M357" s="14" t="s">
        <v>66</v>
      </c>
      <c r="N357" s="31">
        <v>1000000</v>
      </c>
      <c r="O357" s="14" t="s">
        <v>2</v>
      </c>
      <c r="P357" s="14" t="s">
        <v>47</v>
      </c>
      <c r="Q357" s="31">
        <v>4000</v>
      </c>
      <c r="R357" s="31">
        <v>512</v>
      </c>
      <c r="S357" s="45">
        <v>10</v>
      </c>
      <c r="T357" s="64">
        <f t="shared" si="45"/>
        <v>162</v>
      </c>
      <c r="U357" s="64">
        <f t="shared" si="46"/>
        <v>0.76096984449438176</v>
      </c>
      <c r="V357" s="48">
        <f t="shared" si="47"/>
        <v>1.9966993816247458</v>
      </c>
      <c r="W357" s="52">
        <v>199.66993816247458</v>
      </c>
      <c r="X357" s="71" t="str">
        <f t="shared" si="53"/>
        <v>Q3 2022</v>
      </c>
      <c r="Y357" s="21">
        <f t="shared" si="48"/>
        <v>2560</v>
      </c>
      <c r="Z357" s="21">
        <f t="shared" si="49"/>
        <v>1600</v>
      </c>
      <c r="AA357" s="57">
        <f t="shared" si="50"/>
        <v>76096.984449438183</v>
      </c>
      <c r="AB357" s="59">
        <f t="shared" si="51"/>
        <v>1.6</v>
      </c>
      <c r="AC357" s="61">
        <f t="shared" si="52"/>
        <v>411.47999999999996</v>
      </c>
    </row>
    <row r="358" spans="4:29" hidden="1">
      <c r="D358" s="12">
        <v>352</v>
      </c>
      <c r="E358" s="36" t="s">
        <v>29</v>
      </c>
      <c r="F358" s="16" t="s">
        <v>9</v>
      </c>
      <c r="G358" s="14" t="s">
        <v>40</v>
      </c>
      <c r="H358" s="13" t="s">
        <v>90</v>
      </c>
      <c r="I358" s="13" t="s">
        <v>109</v>
      </c>
      <c r="J358" s="13" t="s">
        <v>110</v>
      </c>
      <c r="K358" s="13" t="s">
        <v>43</v>
      </c>
      <c r="L358" s="14">
        <v>16.2</v>
      </c>
      <c r="M358" s="14" t="s">
        <v>64</v>
      </c>
      <c r="N358" s="31">
        <v>1000000</v>
      </c>
      <c r="O358" s="14" t="s">
        <v>2</v>
      </c>
      <c r="P358" s="14" t="s">
        <v>47</v>
      </c>
      <c r="Q358" s="31">
        <v>4000</v>
      </c>
      <c r="R358" s="31">
        <v>512</v>
      </c>
      <c r="S358" s="45">
        <v>10</v>
      </c>
      <c r="T358" s="64">
        <f t="shared" si="45"/>
        <v>162</v>
      </c>
      <c r="U358" s="64">
        <f t="shared" si="46"/>
        <v>0.77192847688309973</v>
      </c>
      <c r="V358" s="48">
        <f t="shared" si="47"/>
        <v>1.9966993816247458</v>
      </c>
      <c r="W358" s="52">
        <v>199.66993816247458</v>
      </c>
      <c r="X358" s="71" t="str">
        <f t="shared" si="53"/>
        <v>Q3 2022</v>
      </c>
      <c r="Y358" s="21">
        <f t="shared" si="48"/>
        <v>3456</v>
      </c>
      <c r="Z358" s="21">
        <f t="shared" si="49"/>
        <v>2234</v>
      </c>
      <c r="AA358" s="57">
        <f t="shared" si="50"/>
        <v>77192.847688309979</v>
      </c>
      <c r="AB358" s="59">
        <f t="shared" si="51"/>
        <v>1.5470008952551477</v>
      </c>
      <c r="AC358" s="61">
        <f t="shared" si="52"/>
        <v>411.47999999999996</v>
      </c>
    </row>
    <row r="359" spans="4:29" hidden="1">
      <c r="D359" s="12">
        <v>353</v>
      </c>
      <c r="E359" s="36" t="s">
        <v>29</v>
      </c>
      <c r="F359" s="16" t="s">
        <v>9</v>
      </c>
      <c r="G359" s="14" t="s">
        <v>40</v>
      </c>
      <c r="H359" s="13" t="s">
        <v>90</v>
      </c>
      <c r="I359" s="13" t="s">
        <v>102</v>
      </c>
      <c r="J359" s="13" t="s">
        <v>103</v>
      </c>
      <c r="K359" s="13" t="s">
        <v>43</v>
      </c>
      <c r="L359" s="14">
        <v>16</v>
      </c>
      <c r="M359" s="14" t="s">
        <v>66</v>
      </c>
      <c r="N359" s="31">
        <v>1000000</v>
      </c>
      <c r="O359" s="14" t="s">
        <v>2</v>
      </c>
      <c r="P359" s="14" t="s">
        <v>47</v>
      </c>
      <c r="Q359" s="31">
        <v>4000</v>
      </c>
      <c r="R359" s="31">
        <v>1152</v>
      </c>
      <c r="S359" s="45">
        <v>10</v>
      </c>
      <c r="T359" s="64">
        <f t="shared" si="45"/>
        <v>160</v>
      </c>
      <c r="U359" s="64">
        <f t="shared" si="46"/>
        <v>0.74229644943820217</v>
      </c>
      <c r="V359" s="48">
        <f t="shared" si="47"/>
        <v>1.7970294434622713</v>
      </c>
      <c r="W359" s="52">
        <v>179.70294434622713</v>
      </c>
      <c r="X359" s="71" t="str">
        <f t="shared" si="53"/>
        <v>Q3 2022</v>
      </c>
      <c r="Y359" s="21">
        <f t="shared" si="48"/>
        <v>2560</v>
      </c>
      <c r="Z359" s="21">
        <f t="shared" si="49"/>
        <v>1600</v>
      </c>
      <c r="AA359" s="57">
        <f t="shared" si="50"/>
        <v>74229.644943820225</v>
      </c>
      <c r="AB359" s="59">
        <f t="shared" si="51"/>
        <v>1.6</v>
      </c>
      <c r="AC359" s="61">
        <f t="shared" si="52"/>
        <v>406.4</v>
      </c>
    </row>
    <row r="360" spans="4:29" hidden="1">
      <c r="D360" s="12">
        <v>354</v>
      </c>
      <c r="E360" s="36" t="s">
        <v>29</v>
      </c>
      <c r="F360" s="16" t="s">
        <v>9</v>
      </c>
      <c r="G360" s="14" t="s">
        <v>40</v>
      </c>
      <c r="H360" s="13" t="s">
        <v>90</v>
      </c>
      <c r="I360" s="13" t="s">
        <v>102</v>
      </c>
      <c r="J360" s="13" t="s">
        <v>104</v>
      </c>
      <c r="K360" s="13" t="s">
        <v>43</v>
      </c>
      <c r="L360" s="14">
        <v>17.3</v>
      </c>
      <c r="M360" s="14" t="s">
        <v>15</v>
      </c>
      <c r="N360" s="31">
        <v>1000000</v>
      </c>
      <c r="O360" s="14" t="s">
        <v>2</v>
      </c>
      <c r="P360" s="14" t="s">
        <v>47</v>
      </c>
      <c r="Q360" s="31">
        <v>4000</v>
      </c>
      <c r="R360" s="31">
        <v>1152</v>
      </c>
      <c r="S360" s="45">
        <v>15</v>
      </c>
      <c r="T360" s="64">
        <f t="shared" si="45"/>
        <v>259.5</v>
      </c>
      <c r="U360" s="64">
        <f t="shared" si="46"/>
        <v>1.2376090879050445</v>
      </c>
      <c r="V360" s="48">
        <f t="shared" si="47"/>
        <v>3.6069856563287273</v>
      </c>
      <c r="W360" s="52">
        <v>240.46571042191513</v>
      </c>
      <c r="X360" s="71" t="str">
        <f t="shared" si="53"/>
        <v>Q3 2022</v>
      </c>
      <c r="Y360" s="21">
        <f t="shared" si="48"/>
        <v>3840</v>
      </c>
      <c r="Z360" s="21">
        <f t="shared" si="49"/>
        <v>2160</v>
      </c>
      <c r="AA360" s="57">
        <f t="shared" si="50"/>
        <v>82507.272527002962</v>
      </c>
      <c r="AB360" s="59">
        <f t="shared" si="51"/>
        <v>1.7777777777777777</v>
      </c>
      <c r="AC360" s="61">
        <f t="shared" si="52"/>
        <v>439.42</v>
      </c>
    </row>
    <row r="361" spans="4:29" hidden="1">
      <c r="D361" s="12">
        <v>355</v>
      </c>
      <c r="E361" s="36" t="s">
        <v>29</v>
      </c>
      <c r="F361" s="16" t="s">
        <v>9</v>
      </c>
      <c r="G361" s="14" t="s">
        <v>40</v>
      </c>
      <c r="H361" s="13" t="s">
        <v>90</v>
      </c>
      <c r="I361" s="13" t="s">
        <v>135</v>
      </c>
      <c r="J361" s="13" t="s">
        <v>136</v>
      </c>
      <c r="K361" s="13"/>
      <c r="L361" s="14">
        <v>16.2</v>
      </c>
      <c r="M361" s="14" t="s">
        <v>66</v>
      </c>
      <c r="N361" s="31">
        <v>1000000</v>
      </c>
      <c r="O361" s="14" t="s">
        <v>2</v>
      </c>
      <c r="P361" s="14" t="s">
        <v>47</v>
      </c>
      <c r="Q361" s="31">
        <v>4000</v>
      </c>
      <c r="R361" s="31">
        <v>512</v>
      </c>
      <c r="S361" s="45">
        <v>40</v>
      </c>
      <c r="T361" s="64">
        <f t="shared" si="45"/>
        <v>648</v>
      </c>
      <c r="U361" s="64">
        <f t="shared" si="46"/>
        <v>3.0438793779775271</v>
      </c>
      <c r="V361" s="48">
        <f t="shared" si="47"/>
        <v>7.1881177738490853</v>
      </c>
      <c r="W361" s="52">
        <v>179.70294434622713</v>
      </c>
      <c r="X361" s="71" t="str">
        <f t="shared" si="53"/>
        <v>Q3 2022</v>
      </c>
      <c r="Y361" s="21">
        <f t="shared" si="48"/>
        <v>2560</v>
      </c>
      <c r="Z361" s="21">
        <f t="shared" si="49"/>
        <v>1600</v>
      </c>
      <c r="AA361" s="57">
        <f t="shared" si="50"/>
        <v>76096.984449438183</v>
      </c>
      <c r="AB361" s="59">
        <f t="shared" si="51"/>
        <v>1.6</v>
      </c>
      <c r="AC361" s="61">
        <f t="shared" si="52"/>
        <v>411.47999999999996</v>
      </c>
    </row>
    <row r="362" spans="4:29" hidden="1">
      <c r="D362" s="12">
        <v>356</v>
      </c>
      <c r="E362" s="36" t="s">
        <v>29</v>
      </c>
      <c r="F362" s="16" t="s">
        <v>9</v>
      </c>
      <c r="G362" s="14" t="s">
        <v>40</v>
      </c>
      <c r="H362" s="13" t="s">
        <v>90</v>
      </c>
      <c r="I362" s="13" t="s">
        <v>45</v>
      </c>
      <c r="J362" s="13" t="s">
        <v>101</v>
      </c>
      <c r="K362" s="13" t="s">
        <v>43</v>
      </c>
      <c r="L362" s="14">
        <v>16</v>
      </c>
      <c r="M362" s="14" t="s">
        <v>66</v>
      </c>
      <c r="N362" s="31">
        <v>1000000</v>
      </c>
      <c r="O362" s="14" t="s">
        <v>2</v>
      </c>
      <c r="P362" s="14" t="s">
        <v>47</v>
      </c>
      <c r="Q362" s="31">
        <v>4000</v>
      </c>
      <c r="R362" s="31">
        <v>1152</v>
      </c>
      <c r="S362" s="45">
        <v>5</v>
      </c>
      <c r="T362" s="64">
        <f t="shared" si="45"/>
        <v>80</v>
      </c>
      <c r="U362" s="64">
        <f t="shared" si="46"/>
        <v>0.37114822471910108</v>
      </c>
      <c r="V362" s="48">
        <f t="shared" si="47"/>
        <v>0.89851472173113567</v>
      </c>
      <c r="W362" s="52">
        <v>179.70294434622713</v>
      </c>
      <c r="X362" s="71" t="str">
        <f t="shared" si="53"/>
        <v>Q3 2022</v>
      </c>
      <c r="Y362" s="21">
        <f t="shared" si="48"/>
        <v>2560</v>
      </c>
      <c r="Z362" s="21">
        <f t="shared" si="49"/>
        <v>1600</v>
      </c>
      <c r="AA362" s="57">
        <f t="shared" si="50"/>
        <v>74229.644943820225</v>
      </c>
      <c r="AB362" s="59">
        <f t="shared" si="51"/>
        <v>1.6</v>
      </c>
      <c r="AC362" s="61">
        <f t="shared" si="52"/>
        <v>406.4</v>
      </c>
    </row>
    <row r="363" spans="4:29" hidden="1">
      <c r="D363" s="12">
        <v>357</v>
      </c>
      <c r="E363" s="36" t="s">
        <v>29</v>
      </c>
      <c r="F363" s="16" t="s">
        <v>9</v>
      </c>
      <c r="G363" s="14" t="s">
        <v>40</v>
      </c>
      <c r="H363" s="13" t="s">
        <v>90</v>
      </c>
      <c r="I363" s="13" t="s">
        <v>45</v>
      </c>
      <c r="J363" s="13" t="s">
        <v>46</v>
      </c>
      <c r="K363" s="13" t="s">
        <v>43</v>
      </c>
      <c r="L363" s="14">
        <v>17.3</v>
      </c>
      <c r="M363" s="14" t="s">
        <v>15</v>
      </c>
      <c r="N363" s="31">
        <v>1000000</v>
      </c>
      <c r="O363" s="14" t="s">
        <v>2</v>
      </c>
      <c r="P363" s="14" t="s">
        <v>47</v>
      </c>
      <c r="Q363" s="31">
        <v>10000</v>
      </c>
      <c r="R363" s="31">
        <v>240</v>
      </c>
      <c r="S363" s="45">
        <v>3</v>
      </c>
      <c r="T363" s="64">
        <f t="shared" si="45"/>
        <v>51.900000000000006</v>
      </c>
      <c r="U363" s="64">
        <f t="shared" si="46"/>
        <v>0.24752181758100888</v>
      </c>
      <c r="V363" s="48">
        <f t="shared" si="47"/>
        <v>0.72139713126574545</v>
      </c>
      <c r="W363" s="52">
        <v>240.46571042191513</v>
      </c>
      <c r="X363" s="71" t="str">
        <f t="shared" si="53"/>
        <v>Q3 2022</v>
      </c>
      <c r="Y363" s="21">
        <f t="shared" si="48"/>
        <v>3840</v>
      </c>
      <c r="Z363" s="21">
        <f t="shared" si="49"/>
        <v>2160</v>
      </c>
      <c r="AA363" s="57">
        <f t="shared" si="50"/>
        <v>82507.272527002962</v>
      </c>
      <c r="AB363" s="59">
        <f t="shared" si="51"/>
        <v>1.7777777777777777</v>
      </c>
      <c r="AC363" s="61">
        <f t="shared" si="52"/>
        <v>439.42</v>
      </c>
    </row>
    <row r="364" spans="4:29" hidden="1">
      <c r="D364" s="12">
        <v>358</v>
      </c>
      <c r="E364" s="36" t="s">
        <v>29</v>
      </c>
      <c r="F364" s="16" t="s">
        <v>9</v>
      </c>
      <c r="G364" s="14" t="s">
        <v>40</v>
      </c>
      <c r="H364" s="13" t="s">
        <v>4</v>
      </c>
      <c r="I364" s="13" t="s">
        <v>31</v>
      </c>
      <c r="J364" s="13" t="s">
        <v>56</v>
      </c>
      <c r="K364" s="13" t="s">
        <v>57</v>
      </c>
      <c r="L364" s="14">
        <v>12.9</v>
      </c>
      <c r="M364" s="14" t="s">
        <v>16</v>
      </c>
      <c r="N364" s="31">
        <v>1000000</v>
      </c>
      <c r="O364" s="14" t="s">
        <v>2</v>
      </c>
      <c r="P364" s="14" t="s">
        <v>47</v>
      </c>
      <c r="Q364" s="31">
        <v>10384</v>
      </c>
      <c r="R364" s="31">
        <v>2596</v>
      </c>
      <c r="S364" s="45">
        <v>1819</v>
      </c>
      <c r="T364" s="64">
        <f t="shared" si="45"/>
        <v>23465.100000000002</v>
      </c>
      <c r="U364" s="64">
        <f t="shared" si="46"/>
        <v>93.726280147343033</v>
      </c>
      <c r="V364" s="48">
        <f t="shared" si="47"/>
        <v>518.41499999999996</v>
      </c>
      <c r="W364" s="52">
        <v>285</v>
      </c>
      <c r="X364" s="71" t="str">
        <f t="shared" si="53"/>
        <v>Q3 2022</v>
      </c>
      <c r="Y364" s="21">
        <f t="shared" si="48"/>
        <v>2732</v>
      </c>
      <c r="Z364" s="21">
        <f t="shared" si="49"/>
        <v>2048</v>
      </c>
      <c r="AA364" s="57">
        <f t="shared" si="50"/>
        <v>51526.267260771325</v>
      </c>
      <c r="AB364" s="59">
        <f t="shared" si="51"/>
        <v>1.333984375</v>
      </c>
      <c r="AC364" s="61">
        <f t="shared" si="52"/>
        <v>327.65999999999997</v>
      </c>
    </row>
    <row r="365" spans="4:29" hidden="1">
      <c r="D365" s="12">
        <v>359</v>
      </c>
      <c r="E365" s="36" t="s">
        <v>29</v>
      </c>
      <c r="F365" s="16" t="s">
        <v>9</v>
      </c>
      <c r="G365" s="14" t="s">
        <v>40</v>
      </c>
      <c r="H365" s="13" t="s">
        <v>6</v>
      </c>
      <c r="I365" s="13" t="s">
        <v>219</v>
      </c>
      <c r="J365" s="13"/>
      <c r="K365" s="13"/>
      <c r="L365" s="14">
        <v>55</v>
      </c>
      <c r="M365" s="14" t="s">
        <v>15</v>
      </c>
      <c r="N365" s="31">
        <v>1000000</v>
      </c>
      <c r="O365" s="14" t="s">
        <v>2</v>
      </c>
      <c r="P365" s="14" t="s">
        <v>35</v>
      </c>
      <c r="Q365" s="31">
        <v>6804.6390532544374</v>
      </c>
      <c r="R365" s="31">
        <v>567.05325443786978</v>
      </c>
      <c r="S365" s="45">
        <v>4</v>
      </c>
      <c r="T365" s="64">
        <f t="shared" si="45"/>
        <v>220</v>
      </c>
      <c r="U365" s="64">
        <f t="shared" si="46"/>
        <v>3.3356877863501482</v>
      </c>
      <c r="V365" s="48">
        <f t="shared" si="47"/>
        <v>1.3805422155023401</v>
      </c>
      <c r="W365" s="52">
        <v>345.13555387558506</v>
      </c>
      <c r="X365" s="71" t="str">
        <f t="shared" si="53"/>
        <v>Q3 2022</v>
      </c>
      <c r="Y365" s="21">
        <f t="shared" si="48"/>
        <v>3840</v>
      </c>
      <c r="Z365" s="21">
        <f t="shared" si="49"/>
        <v>2160</v>
      </c>
      <c r="AA365" s="57">
        <f t="shared" si="50"/>
        <v>833921.94658753707</v>
      </c>
      <c r="AB365" s="59">
        <f t="shared" si="51"/>
        <v>1.7777777777777777</v>
      </c>
      <c r="AC365" s="61">
        <f t="shared" si="52"/>
        <v>1397</v>
      </c>
    </row>
    <row r="366" spans="4:29" hidden="1">
      <c r="D366" s="12">
        <v>360</v>
      </c>
      <c r="E366" s="36" t="s">
        <v>29</v>
      </c>
      <c r="F366" s="16" t="s">
        <v>9</v>
      </c>
      <c r="G366" s="14" t="s">
        <v>40</v>
      </c>
      <c r="H366" s="13" t="s">
        <v>6</v>
      </c>
      <c r="I366" s="13" t="s">
        <v>219</v>
      </c>
      <c r="J366" s="13"/>
      <c r="K366" s="13"/>
      <c r="L366" s="14">
        <v>65</v>
      </c>
      <c r="M366" s="14" t="s">
        <v>15</v>
      </c>
      <c r="N366" s="31">
        <v>1000000</v>
      </c>
      <c r="O366" s="14" t="s">
        <v>2</v>
      </c>
      <c r="P366" s="14" t="s">
        <v>35</v>
      </c>
      <c r="Q366" s="31">
        <v>9504</v>
      </c>
      <c r="R366" s="31">
        <v>792</v>
      </c>
      <c r="S366" s="45">
        <v>6</v>
      </c>
      <c r="T366" s="64">
        <f t="shared" si="45"/>
        <v>390</v>
      </c>
      <c r="U366" s="64">
        <f t="shared" si="46"/>
        <v>6.9884037507418393</v>
      </c>
      <c r="V366" s="48">
        <f t="shared" si="47"/>
        <v>2.7190829338922269</v>
      </c>
      <c r="W366" s="52">
        <v>453.18048898203779</v>
      </c>
      <c r="X366" s="71" t="str">
        <f t="shared" si="53"/>
        <v>Q3 2022</v>
      </c>
      <c r="Y366" s="21">
        <f t="shared" si="48"/>
        <v>3840</v>
      </c>
      <c r="Z366" s="21">
        <f t="shared" si="49"/>
        <v>2160</v>
      </c>
      <c r="AA366" s="57">
        <f t="shared" si="50"/>
        <v>1164733.9584569733</v>
      </c>
      <c r="AB366" s="59">
        <f t="shared" si="51"/>
        <v>1.7777777777777777</v>
      </c>
      <c r="AC366" s="61">
        <f t="shared" si="52"/>
        <v>1651</v>
      </c>
    </row>
    <row r="367" spans="4:29" hidden="1">
      <c r="D367" s="12">
        <v>361</v>
      </c>
      <c r="E367" s="36" t="s">
        <v>29</v>
      </c>
      <c r="F367" s="16" t="s">
        <v>9</v>
      </c>
      <c r="G367" s="14" t="s">
        <v>40</v>
      </c>
      <c r="H367" s="13" t="s">
        <v>6</v>
      </c>
      <c r="I367" s="13" t="s">
        <v>219</v>
      </c>
      <c r="J367" s="13"/>
      <c r="K367" s="13"/>
      <c r="L367" s="14">
        <v>75</v>
      </c>
      <c r="M367" s="14" t="s">
        <v>15</v>
      </c>
      <c r="N367" s="31">
        <v>1000000</v>
      </c>
      <c r="O367" s="14" t="s">
        <v>2</v>
      </c>
      <c r="P367" s="14" t="s">
        <v>35</v>
      </c>
      <c r="Q367" s="31">
        <v>13685.759999999997</v>
      </c>
      <c r="R367" s="31">
        <v>1140.4799999999998</v>
      </c>
      <c r="S367" s="45">
        <v>3</v>
      </c>
      <c r="T367" s="64">
        <f t="shared" si="45"/>
        <v>225</v>
      </c>
      <c r="U367" s="64">
        <f t="shared" si="46"/>
        <v>4.6520439169139474</v>
      </c>
      <c r="V367" s="48">
        <f t="shared" si="47"/>
        <v>1.998420147828426</v>
      </c>
      <c r="W367" s="52">
        <v>666.14004927614201</v>
      </c>
      <c r="X367" s="71" t="str">
        <f t="shared" si="53"/>
        <v>Q3 2022</v>
      </c>
      <c r="Y367" s="21">
        <f t="shared" si="48"/>
        <v>3840</v>
      </c>
      <c r="Z367" s="21">
        <f t="shared" si="49"/>
        <v>2160</v>
      </c>
      <c r="AA367" s="57">
        <f t="shared" si="50"/>
        <v>1550681.3056379822</v>
      </c>
      <c r="AB367" s="59">
        <f t="shared" si="51"/>
        <v>1.7777777777777777</v>
      </c>
      <c r="AC367" s="61">
        <f t="shared" si="52"/>
        <v>1905</v>
      </c>
    </row>
    <row r="368" spans="4:29" hidden="1">
      <c r="D368" s="12">
        <v>362</v>
      </c>
      <c r="E368" s="36" t="s">
        <v>29</v>
      </c>
      <c r="F368" s="16" t="s">
        <v>9</v>
      </c>
      <c r="G368" s="14" t="s">
        <v>40</v>
      </c>
      <c r="H368" s="13" t="s">
        <v>6</v>
      </c>
      <c r="I368" s="13" t="s">
        <v>139</v>
      </c>
      <c r="J368" s="13"/>
      <c r="K368" s="13" t="s">
        <v>123</v>
      </c>
      <c r="L368" s="14">
        <v>65</v>
      </c>
      <c r="M368" s="14" t="s">
        <v>15</v>
      </c>
      <c r="N368" s="31">
        <v>1000000</v>
      </c>
      <c r="O368" s="14" t="s">
        <v>1</v>
      </c>
      <c r="P368" s="14" t="s">
        <v>35</v>
      </c>
      <c r="Q368" s="31">
        <v>9216</v>
      </c>
      <c r="R368" s="31">
        <v>576</v>
      </c>
      <c r="S368" s="45">
        <v>0.52500000000000002</v>
      </c>
      <c r="T368" s="64">
        <f t="shared" si="45"/>
        <v>34.125</v>
      </c>
      <c r="U368" s="64">
        <f t="shared" si="46"/>
        <v>0.61148532818991097</v>
      </c>
      <c r="V368" s="48">
        <f t="shared" si="47"/>
        <v>0.23791975671556986</v>
      </c>
      <c r="W368" s="52">
        <v>453.18048898203779</v>
      </c>
      <c r="X368" s="71" t="str">
        <f t="shared" si="53"/>
        <v>Q3 2022</v>
      </c>
      <c r="Y368" s="21">
        <f t="shared" si="48"/>
        <v>3840</v>
      </c>
      <c r="Z368" s="21">
        <f t="shared" si="49"/>
        <v>2160</v>
      </c>
      <c r="AA368" s="57">
        <f t="shared" si="50"/>
        <v>1164733.9584569733</v>
      </c>
      <c r="AB368" s="59">
        <f t="shared" si="51"/>
        <v>1.7777777777777777</v>
      </c>
      <c r="AC368" s="61">
        <f t="shared" si="52"/>
        <v>1651</v>
      </c>
    </row>
    <row r="369" spans="4:29" hidden="1">
      <c r="D369" s="12">
        <v>363</v>
      </c>
      <c r="E369" s="36" t="s">
        <v>29</v>
      </c>
      <c r="F369" s="16" t="s">
        <v>9</v>
      </c>
      <c r="G369" s="14" t="s">
        <v>40</v>
      </c>
      <c r="H369" s="13" t="s">
        <v>6</v>
      </c>
      <c r="I369" s="13" t="s">
        <v>48</v>
      </c>
      <c r="J369" s="13" t="s">
        <v>215</v>
      </c>
      <c r="K369" s="13" t="s">
        <v>123</v>
      </c>
      <c r="L369" s="14">
        <v>55</v>
      </c>
      <c r="M369" s="14" t="s">
        <v>15</v>
      </c>
      <c r="N369" s="31">
        <v>400000</v>
      </c>
      <c r="O369" s="14" t="s">
        <v>1</v>
      </c>
      <c r="P369" s="14" t="s">
        <v>35</v>
      </c>
      <c r="Q369" s="31">
        <v>2000</v>
      </c>
      <c r="R369" s="31">
        <v>200</v>
      </c>
      <c r="S369" s="45">
        <v>5.3029999999999999</v>
      </c>
      <c r="T369" s="64">
        <f t="shared" si="45"/>
        <v>291.66500000000002</v>
      </c>
      <c r="U369" s="64">
        <f t="shared" si="46"/>
        <v>4.4222880827537088</v>
      </c>
      <c r="V369" s="48">
        <f t="shared" si="47"/>
        <v>1.8302538422022276</v>
      </c>
      <c r="W369" s="52">
        <v>345.13555387558506</v>
      </c>
      <c r="X369" s="71" t="str">
        <f t="shared" si="53"/>
        <v>Q3 2022</v>
      </c>
      <c r="Y369" s="21">
        <f t="shared" si="48"/>
        <v>3840</v>
      </c>
      <c r="Z369" s="21">
        <f t="shared" si="49"/>
        <v>2160</v>
      </c>
      <c r="AA369" s="57">
        <f t="shared" si="50"/>
        <v>833921.94658753707</v>
      </c>
      <c r="AB369" s="59">
        <f t="shared" si="51"/>
        <v>1.7777777777777777</v>
      </c>
      <c r="AC369" s="61">
        <f t="shared" si="52"/>
        <v>1397</v>
      </c>
    </row>
    <row r="370" spans="4:29" hidden="1">
      <c r="D370" s="12">
        <v>364</v>
      </c>
      <c r="E370" s="36" t="s">
        <v>29</v>
      </c>
      <c r="F370" s="16" t="s">
        <v>9</v>
      </c>
      <c r="G370" s="14" t="s">
        <v>40</v>
      </c>
      <c r="H370" s="13" t="s">
        <v>6</v>
      </c>
      <c r="I370" s="13" t="s">
        <v>48</v>
      </c>
      <c r="J370" s="13" t="s">
        <v>91</v>
      </c>
      <c r="K370" s="13" t="s">
        <v>123</v>
      </c>
      <c r="L370" s="14">
        <v>65</v>
      </c>
      <c r="M370" s="14" t="s">
        <v>15</v>
      </c>
      <c r="N370" s="31">
        <v>400000</v>
      </c>
      <c r="O370" s="14" t="s">
        <v>1</v>
      </c>
      <c r="P370" s="14" t="s">
        <v>35</v>
      </c>
      <c r="Q370" s="31">
        <v>9504</v>
      </c>
      <c r="R370" s="31">
        <v>792</v>
      </c>
      <c r="S370" s="45">
        <v>10.605</v>
      </c>
      <c r="T370" s="64">
        <f t="shared" si="45"/>
        <v>689.32500000000005</v>
      </c>
      <c r="U370" s="64">
        <f t="shared" si="46"/>
        <v>12.352003629436203</v>
      </c>
      <c r="V370" s="48">
        <f t="shared" si="47"/>
        <v>4.8059790856545108</v>
      </c>
      <c r="W370" s="52">
        <v>453.18048898203779</v>
      </c>
      <c r="X370" s="71" t="str">
        <f t="shared" si="53"/>
        <v>Q3 2022</v>
      </c>
      <c r="Y370" s="21">
        <f t="shared" si="48"/>
        <v>3840</v>
      </c>
      <c r="Z370" s="21">
        <f t="shared" si="49"/>
        <v>2160</v>
      </c>
      <c r="AA370" s="57">
        <f t="shared" si="50"/>
        <v>1164733.9584569733</v>
      </c>
      <c r="AB370" s="59">
        <f t="shared" si="51"/>
        <v>1.7777777777777777</v>
      </c>
      <c r="AC370" s="61">
        <f t="shared" si="52"/>
        <v>1651</v>
      </c>
    </row>
    <row r="371" spans="4:29" hidden="1">
      <c r="D371" s="12">
        <v>365</v>
      </c>
      <c r="E371" s="36" t="s">
        <v>29</v>
      </c>
      <c r="F371" s="16" t="s">
        <v>9</v>
      </c>
      <c r="G371" s="14" t="s">
        <v>40</v>
      </c>
      <c r="H371" s="13" t="s">
        <v>6</v>
      </c>
      <c r="I371" s="13" t="s">
        <v>48</v>
      </c>
      <c r="J371" s="13" t="s">
        <v>49</v>
      </c>
      <c r="K371" s="13" t="s">
        <v>123</v>
      </c>
      <c r="L371" s="14">
        <v>75</v>
      </c>
      <c r="M371" s="14" t="s">
        <v>15</v>
      </c>
      <c r="N371" s="31">
        <v>400000</v>
      </c>
      <c r="O371" s="14" t="s">
        <v>1</v>
      </c>
      <c r="P371" s="14" t="s">
        <v>35</v>
      </c>
      <c r="Q371" s="31">
        <v>15360</v>
      </c>
      <c r="R371" s="31">
        <v>1280</v>
      </c>
      <c r="S371" s="45">
        <v>11.234999999999999</v>
      </c>
      <c r="T371" s="64">
        <f t="shared" si="45"/>
        <v>842.625</v>
      </c>
      <c r="U371" s="64">
        <f t="shared" si="46"/>
        <v>17.42190446884273</v>
      </c>
      <c r="V371" s="48">
        <f t="shared" si="47"/>
        <v>7.4840834536174556</v>
      </c>
      <c r="W371" s="52">
        <v>666.14004927614201</v>
      </c>
      <c r="X371" s="71" t="str">
        <f t="shared" si="53"/>
        <v>Q3 2022</v>
      </c>
      <c r="Y371" s="21">
        <f t="shared" si="48"/>
        <v>3840</v>
      </c>
      <c r="Z371" s="21">
        <f t="shared" si="49"/>
        <v>2160</v>
      </c>
      <c r="AA371" s="57">
        <f t="shared" si="50"/>
        <v>1550681.3056379822</v>
      </c>
      <c r="AB371" s="59">
        <f t="shared" si="51"/>
        <v>1.7777777777777777</v>
      </c>
      <c r="AC371" s="61">
        <f t="shared" si="52"/>
        <v>1905</v>
      </c>
    </row>
    <row r="372" spans="4:29" hidden="1">
      <c r="D372" s="12">
        <v>366</v>
      </c>
      <c r="E372" s="36" t="s">
        <v>29</v>
      </c>
      <c r="F372" s="16" t="s">
        <v>9</v>
      </c>
      <c r="G372" s="14" t="s">
        <v>40</v>
      </c>
      <c r="H372" s="13" t="s">
        <v>6</v>
      </c>
      <c r="I372" s="13" t="s">
        <v>48</v>
      </c>
      <c r="J372" s="13" t="s">
        <v>49</v>
      </c>
      <c r="K372" s="13" t="s">
        <v>123</v>
      </c>
      <c r="L372" s="14">
        <v>85</v>
      </c>
      <c r="M372" s="14" t="s">
        <v>15</v>
      </c>
      <c r="N372" s="31">
        <v>400000</v>
      </c>
      <c r="O372" s="14" t="s">
        <v>1</v>
      </c>
      <c r="P372" s="14" t="s">
        <v>35</v>
      </c>
      <c r="Q372" s="31">
        <v>15360</v>
      </c>
      <c r="R372" s="31">
        <v>1280</v>
      </c>
      <c r="S372" s="45">
        <v>1.7849999999999999</v>
      </c>
      <c r="T372" s="64">
        <f t="shared" si="45"/>
        <v>151.72499999999999</v>
      </c>
      <c r="U372" s="64">
        <f t="shared" si="46"/>
        <v>3.5552987188130563</v>
      </c>
      <c r="V372" s="48">
        <f t="shared" si="47"/>
        <v>1.5472802819424836</v>
      </c>
      <c r="W372" s="52">
        <v>866.82368736273588</v>
      </c>
      <c r="X372" s="71" t="str">
        <f t="shared" si="53"/>
        <v>Q3 2022</v>
      </c>
      <c r="Y372" s="21">
        <f t="shared" si="48"/>
        <v>3840</v>
      </c>
      <c r="Z372" s="21">
        <f t="shared" si="49"/>
        <v>2160</v>
      </c>
      <c r="AA372" s="57">
        <f t="shared" si="50"/>
        <v>1991763.9881305636</v>
      </c>
      <c r="AB372" s="59">
        <f t="shared" si="51"/>
        <v>1.7777777777777777</v>
      </c>
      <c r="AC372" s="61">
        <f t="shared" si="52"/>
        <v>2159</v>
      </c>
    </row>
    <row r="373" spans="4:29" hidden="1">
      <c r="D373" s="12">
        <v>367</v>
      </c>
      <c r="E373" s="36" t="s">
        <v>29</v>
      </c>
      <c r="F373" s="16" t="s">
        <v>9</v>
      </c>
      <c r="G373" s="14" t="s">
        <v>40</v>
      </c>
      <c r="H373" s="13" t="s">
        <v>6</v>
      </c>
      <c r="I373" s="13" t="s">
        <v>93</v>
      </c>
      <c r="J373" s="13" t="s">
        <v>94</v>
      </c>
      <c r="K373" s="13" t="s">
        <v>95</v>
      </c>
      <c r="L373" s="14">
        <v>75</v>
      </c>
      <c r="M373" s="14" t="s">
        <v>15</v>
      </c>
      <c r="N373" s="31">
        <v>1000000</v>
      </c>
      <c r="O373" s="14" t="s">
        <v>2</v>
      </c>
      <c r="P373" s="14" t="s">
        <v>35</v>
      </c>
      <c r="Q373" s="31">
        <v>46080</v>
      </c>
      <c r="R373" s="31">
        <v>2880</v>
      </c>
      <c r="S373" s="45">
        <v>1.6279999999999999</v>
      </c>
      <c r="T373" s="64">
        <f t="shared" si="45"/>
        <v>122.1</v>
      </c>
      <c r="U373" s="64">
        <f t="shared" si="46"/>
        <v>2.5245091655786349</v>
      </c>
      <c r="V373" s="48">
        <f t="shared" si="47"/>
        <v>1.0844760002215592</v>
      </c>
      <c r="W373" s="52">
        <v>666.14004927614201</v>
      </c>
      <c r="X373" s="71" t="str">
        <f t="shared" si="53"/>
        <v>Q3 2022</v>
      </c>
      <c r="Y373" s="21">
        <f t="shared" si="48"/>
        <v>3840</v>
      </c>
      <c r="Z373" s="21">
        <f t="shared" si="49"/>
        <v>2160</v>
      </c>
      <c r="AA373" s="57">
        <f t="shared" si="50"/>
        <v>1550681.3056379822</v>
      </c>
      <c r="AB373" s="59">
        <f t="shared" si="51"/>
        <v>1.7777777777777777</v>
      </c>
      <c r="AC373" s="61">
        <f t="shared" si="52"/>
        <v>1905</v>
      </c>
    </row>
    <row r="374" spans="4:29" hidden="1">
      <c r="D374" s="12">
        <v>368</v>
      </c>
      <c r="E374" s="36" t="s">
        <v>29</v>
      </c>
      <c r="F374" s="16" t="s">
        <v>9</v>
      </c>
      <c r="G374" s="14" t="s">
        <v>40</v>
      </c>
      <c r="H374" s="13" t="s">
        <v>6</v>
      </c>
      <c r="I374" s="13" t="s">
        <v>93</v>
      </c>
      <c r="J374" s="13" t="s">
        <v>94</v>
      </c>
      <c r="K374" s="13" t="s">
        <v>95</v>
      </c>
      <c r="L374" s="14">
        <v>85</v>
      </c>
      <c r="M374" s="14" t="s">
        <v>52</v>
      </c>
      <c r="N374" s="31">
        <v>1000000</v>
      </c>
      <c r="O374" s="14" t="s">
        <v>2</v>
      </c>
      <c r="P374" s="14" t="s">
        <v>35</v>
      </c>
      <c r="Q374" s="31">
        <v>46080</v>
      </c>
      <c r="R374" s="31">
        <v>2880</v>
      </c>
      <c r="S374" s="45">
        <v>0.42</v>
      </c>
      <c r="T374" s="64">
        <f t="shared" si="45"/>
        <v>35.699999999999996</v>
      </c>
      <c r="U374" s="64">
        <f t="shared" si="46"/>
        <v>0.83654087501483665</v>
      </c>
      <c r="V374" s="48">
        <f t="shared" si="47"/>
        <v>0.54049848735110717</v>
      </c>
      <c r="W374" s="52">
        <v>1286.9011603597792</v>
      </c>
      <c r="X374" s="71" t="str">
        <f t="shared" si="53"/>
        <v>Q3 2022</v>
      </c>
      <c r="Y374" s="21">
        <f t="shared" si="48"/>
        <v>7680</v>
      </c>
      <c r="Z374" s="21">
        <f t="shared" si="49"/>
        <v>4320</v>
      </c>
      <c r="AA374" s="57">
        <f t="shared" si="50"/>
        <v>1991763.9881305636</v>
      </c>
      <c r="AB374" s="59">
        <f t="shared" si="51"/>
        <v>1.7777777777777777</v>
      </c>
      <c r="AC374" s="61">
        <f t="shared" si="52"/>
        <v>2159</v>
      </c>
    </row>
    <row r="375" spans="4:29" hidden="1">
      <c r="D375" s="12">
        <v>369</v>
      </c>
      <c r="E375" s="36" t="s">
        <v>29</v>
      </c>
      <c r="F375" s="16" t="s">
        <v>9</v>
      </c>
      <c r="G375" s="14" t="s">
        <v>40</v>
      </c>
      <c r="H375" s="13" t="s">
        <v>6</v>
      </c>
      <c r="I375" s="13" t="s">
        <v>93</v>
      </c>
      <c r="J375" s="13" t="s">
        <v>38</v>
      </c>
      <c r="K375" s="13"/>
      <c r="L375" s="14">
        <v>65</v>
      </c>
      <c r="M375" s="14" t="s">
        <v>15</v>
      </c>
      <c r="N375" s="31">
        <v>1000000</v>
      </c>
      <c r="O375" s="14" t="s">
        <v>2</v>
      </c>
      <c r="P375" s="14" t="s">
        <v>35</v>
      </c>
      <c r="Q375" s="31">
        <v>37440</v>
      </c>
      <c r="R375" s="31">
        <v>2340</v>
      </c>
      <c r="S375" s="45">
        <v>0.78800000000000003</v>
      </c>
      <c r="T375" s="64">
        <f t="shared" si="45"/>
        <v>51.22</v>
      </c>
      <c r="U375" s="64">
        <f t="shared" si="46"/>
        <v>0.91781035926409493</v>
      </c>
      <c r="V375" s="48">
        <f t="shared" si="47"/>
        <v>0.35710622531784575</v>
      </c>
      <c r="W375" s="52">
        <v>453.18048898203779</v>
      </c>
      <c r="X375" s="71" t="str">
        <f t="shared" si="53"/>
        <v>Q3 2022</v>
      </c>
      <c r="Y375" s="21">
        <f t="shared" si="48"/>
        <v>3840</v>
      </c>
      <c r="Z375" s="21">
        <f t="shared" si="49"/>
        <v>2160</v>
      </c>
      <c r="AA375" s="57">
        <f t="shared" si="50"/>
        <v>1164733.9584569733</v>
      </c>
      <c r="AB375" s="59">
        <f t="shared" si="51"/>
        <v>1.7777777777777777</v>
      </c>
      <c r="AC375" s="61">
        <f t="shared" si="52"/>
        <v>1651</v>
      </c>
    </row>
    <row r="376" spans="4:29" hidden="1">
      <c r="D376" s="12">
        <v>370</v>
      </c>
      <c r="E376" s="36" t="s">
        <v>29</v>
      </c>
      <c r="F376" s="16" t="s">
        <v>9</v>
      </c>
      <c r="G376" s="14" t="s">
        <v>40</v>
      </c>
      <c r="H376" s="13" t="s">
        <v>6</v>
      </c>
      <c r="I376" s="13" t="s">
        <v>125</v>
      </c>
      <c r="J376" s="13"/>
      <c r="K376" s="13" t="s">
        <v>123</v>
      </c>
      <c r="L376" s="14">
        <v>65</v>
      </c>
      <c r="M376" s="14" t="s">
        <v>15</v>
      </c>
      <c r="N376" s="31">
        <v>1000000</v>
      </c>
      <c r="O376" s="14" t="s">
        <v>2</v>
      </c>
      <c r="P376" s="14" t="s">
        <v>35</v>
      </c>
      <c r="Q376" s="31">
        <v>16384</v>
      </c>
      <c r="R376" s="31">
        <v>1000</v>
      </c>
      <c r="S376" s="45">
        <v>38.44</v>
      </c>
      <c r="T376" s="64">
        <f t="shared" si="45"/>
        <v>2498.6</v>
      </c>
      <c r="U376" s="64">
        <f t="shared" si="46"/>
        <v>44.772373363086054</v>
      </c>
      <c r="V376" s="48">
        <f t="shared" si="47"/>
        <v>17.420257996469534</v>
      </c>
      <c r="W376" s="52">
        <v>453.18048898203779</v>
      </c>
      <c r="X376" s="71" t="str">
        <f t="shared" si="53"/>
        <v>Q3 2022</v>
      </c>
      <c r="Y376" s="21">
        <f t="shared" si="48"/>
        <v>3840</v>
      </c>
      <c r="Z376" s="21">
        <f t="shared" si="49"/>
        <v>2160</v>
      </c>
      <c r="AA376" s="57">
        <f t="shared" si="50"/>
        <v>1164733.9584569733</v>
      </c>
      <c r="AB376" s="59">
        <f t="shared" si="51"/>
        <v>1.7777777777777777</v>
      </c>
      <c r="AC376" s="61">
        <f t="shared" si="52"/>
        <v>1651</v>
      </c>
    </row>
    <row r="377" spans="4:29" hidden="1">
      <c r="D377" s="12">
        <v>371</v>
      </c>
      <c r="E377" s="36" t="s">
        <v>29</v>
      </c>
      <c r="F377" s="16" t="s">
        <v>9</v>
      </c>
      <c r="G377" s="14" t="s">
        <v>40</v>
      </c>
      <c r="H377" s="13" t="s">
        <v>6</v>
      </c>
      <c r="I377" s="13" t="s">
        <v>125</v>
      </c>
      <c r="J377" s="13"/>
      <c r="K377" s="13" t="s">
        <v>123</v>
      </c>
      <c r="L377" s="14">
        <v>65</v>
      </c>
      <c r="M377" s="14" t="s">
        <v>52</v>
      </c>
      <c r="N377" s="31">
        <v>1000000</v>
      </c>
      <c r="O377" s="14" t="s">
        <v>2</v>
      </c>
      <c r="P377" s="14" t="s">
        <v>35</v>
      </c>
      <c r="Q377" s="31">
        <v>12000</v>
      </c>
      <c r="R377" s="31">
        <v>1000</v>
      </c>
      <c r="S377" s="45">
        <v>0.33100000000000002</v>
      </c>
      <c r="T377" s="64">
        <f t="shared" si="45"/>
        <v>21.515000000000001</v>
      </c>
      <c r="U377" s="64">
        <f t="shared" si="46"/>
        <v>0.38552694024925821</v>
      </c>
      <c r="V377" s="48">
        <f t="shared" si="47"/>
        <v>0.23354344420299311</v>
      </c>
      <c r="W377" s="52">
        <v>705.56931783381594</v>
      </c>
      <c r="X377" s="71" t="str">
        <f t="shared" si="53"/>
        <v>Q3 2022</v>
      </c>
      <c r="Y377" s="21">
        <f t="shared" si="48"/>
        <v>7680</v>
      </c>
      <c r="Z377" s="21">
        <f t="shared" si="49"/>
        <v>4320</v>
      </c>
      <c r="AA377" s="57">
        <f t="shared" si="50"/>
        <v>1164733.9584569733</v>
      </c>
      <c r="AB377" s="59">
        <f t="shared" si="51"/>
        <v>1.7777777777777777</v>
      </c>
      <c r="AC377" s="61">
        <f t="shared" si="52"/>
        <v>1651</v>
      </c>
    </row>
    <row r="378" spans="4:29" hidden="1">
      <c r="D378" s="12">
        <v>372</v>
      </c>
      <c r="E378" s="36" t="s">
        <v>29</v>
      </c>
      <c r="F378" s="16" t="s">
        <v>9</v>
      </c>
      <c r="G378" s="14" t="s">
        <v>40</v>
      </c>
      <c r="H378" s="13" t="s">
        <v>6</v>
      </c>
      <c r="I378" s="13" t="s">
        <v>125</v>
      </c>
      <c r="J378" s="13"/>
      <c r="K378" s="13" t="s">
        <v>123</v>
      </c>
      <c r="L378" s="14">
        <v>75</v>
      </c>
      <c r="M378" s="14" t="s">
        <v>15</v>
      </c>
      <c r="N378" s="31">
        <v>1000000</v>
      </c>
      <c r="O378" s="14" t="s">
        <v>2</v>
      </c>
      <c r="P378" s="14" t="s">
        <v>35</v>
      </c>
      <c r="Q378" s="31">
        <v>12000</v>
      </c>
      <c r="R378" s="31">
        <v>1000</v>
      </c>
      <c r="S378" s="45">
        <v>13.499000000000001</v>
      </c>
      <c r="T378" s="64">
        <f t="shared" si="45"/>
        <v>1012.4250000000001</v>
      </c>
      <c r="U378" s="64">
        <f t="shared" si="46"/>
        <v>20.932646944807125</v>
      </c>
      <c r="V378" s="48">
        <f t="shared" si="47"/>
        <v>8.9922245251786403</v>
      </c>
      <c r="W378" s="52">
        <v>666.14004927614201</v>
      </c>
      <c r="X378" s="71" t="str">
        <f t="shared" si="53"/>
        <v>Q3 2022</v>
      </c>
      <c r="Y378" s="21">
        <f t="shared" si="48"/>
        <v>3840</v>
      </c>
      <c r="Z378" s="21">
        <f t="shared" si="49"/>
        <v>2160</v>
      </c>
      <c r="AA378" s="57">
        <f t="shared" si="50"/>
        <v>1550681.3056379822</v>
      </c>
      <c r="AB378" s="59">
        <f t="shared" si="51"/>
        <v>1.7777777777777777</v>
      </c>
      <c r="AC378" s="61">
        <f t="shared" si="52"/>
        <v>1905</v>
      </c>
    </row>
    <row r="379" spans="4:29" hidden="1">
      <c r="D379" s="12">
        <v>373</v>
      </c>
      <c r="E379" s="36" t="s">
        <v>29</v>
      </c>
      <c r="F379" s="16" t="s">
        <v>9</v>
      </c>
      <c r="G379" s="14" t="s">
        <v>40</v>
      </c>
      <c r="H379" s="13" t="s">
        <v>6</v>
      </c>
      <c r="I379" s="13" t="s">
        <v>125</v>
      </c>
      <c r="J379" s="13"/>
      <c r="K379" s="13" t="s">
        <v>123</v>
      </c>
      <c r="L379" s="14">
        <v>75</v>
      </c>
      <c r="M379" s="14" t="s">
        <v>52</v>
      </c>
      <c r="N379" s="31">
        <v>1000000</v>
      </c>
      <c r="O379" s="14" t="s">
        <v>2</v>
      </c>
      <c r="P379" s="14" t="s">
        <v>35</v>
      </c>
      <c r="Q379" s="31">
        <v>16000</v>
      </c>
      <c r="R379" s="31">
        <v>2000</v>
      </c>
      <c r="S379" s="45">
        <v>0.16400000000000001</v>
      </c>
      <c r="T379" s="64">
        <f t="shared" si="45"/>
        <v>12.3</v>
      </c>
      <c r="U379" s="64">
        <f t="shared" si="46"/>
        <v>0.2543117341246291</v>
      </c>
      <c r="V379" s="48">
        <f t="shared" si="47"/>
        <v>0.16218990325164509</v>
      </c>
      <c r="W379" s="52">
        <v>988.96282470515291</v>
      </c>
      <c r="X379" s="71" t="str">
        <f t="shared" si="53"/>
        <v>Q3 2022</v>
      </c>
      <c r="Y379" s="21">
        <f t="shared" si="48"/>
        <v>7680</v>
      </c>
      <c r="Z379" s="21">
        <f t="shared" si="49"/>
        <v>4320</v>
      </c>
      <c r="AA379" s="57">
        <f t="shared" si="50"/>
        <v>1550681.3056379822</v>
      </c>
      <c r="AB379" s="59">
        <f t="shared" si="51"/>
        <v>1.7777777777777777</v>
      </c>
      <c r="AC379" s="61">
        <f t="shared" si="52"/>
        <v>1905</v>
      </c>
    </row>
    <row r="380" spans="4:29" hidden="1">
      <c r="D380" s="12">
        <v>374</v>
      </c>
      <c r="E380" s="36" t="s">
        <v>29</v>
      </c>
      <c r="F380" s="16" t="s">
        <v>9</v>
      </c>
      <c r="G380" s="14" t="s">
        <v>40</v>
      </c>
      <c r="H380" s="13" t="s">
        <v>6</v>
      </c>
      <c r="I380" s="13" t="s">
        <v>125</v>
      </c>
      <c r="J380" s="13"/>
      <c r="K380" s="13" t="s">
        <v>123</v>
      </c>
      <c r="L380" s="14">
        <v>86</v>
      </c>
      <c r="M380" s="14" t="s">
        <v>15</v>
      </c>
      <c r="N380" s="31">
        <v>1000000</v>
      </c>
      <c r="O380" s="14" t="s">
        <v>2</v>
      </c>
      <c r="P380" s="14" t="s">
        <v>35</v>
      </c>
      <c r="Q380" s="31">
        <v>18000</v>
      </c>
      <c r="R380" s="31">
        <v>1200</v>
      </c>
      <c r="S380" s="45">
        <v>5.28</v>
      </c>
      <c r="T380" s="64">
        <f t="shared" si="45"/>
        <v>454.08000000000004</v>
      </c>
      <c r="U380" s="64">
        <f t="shared" si="46"/>
        <v>10.765416815059943</v>
      </c>
      <c r="V380" s="48">
        <f t="shared" si="47"/>
        <v>4.5768290692752451</v>
      </c>
      <c r="W380" s="52">
        <v>866.82368736273588</v>
      </c>
      <c r="X380" s="71" t="str">
        <f t="shared" si="53"/>
        <v>Q3 2022</v>
      </c>
      <c r="Y380" s="21">
        <f t="shared" si="48"/>
        <v>3840</v>
      </c>
      <c r="Z380" s="21">
        <f t="shared" si="49"/>
        <v>2160</v>
      </c>
      <c r="AA380" s="57">
        <f t="shared" si="50"/>
        <v>2038904.6998219588</v>
      </c>
      <c r="AB380" s="59">
        <f t="shared" si="51"/>
        <v>1.7777777777777777</v>
      </c>
      <c r="AC380" s="61">
        <f t="shared" si="52"/>
        <v>2184.4</v>
      </c>
    </row>
    <row r="381" spans="4:29" hidden="1">
      <c r="D381" s="12">
        <v>375</v>
      </c>
      <c r="E381" s="36" t="s">
        <v>29</v>
      </c>
      <c r="F381" s="16" t="s">
        <v>9</v>
      </c>
      <c r="G381" s="14" t="s">
        <v>40</v>
      </c>
      <c r="H381" s="13" t="s">
        <v>6</v>
      </c>
      <c r="I381" s="13" t="s">
        <v>125</v>
      </c>
      <c r="J381" s="13"/>
      <c r="K381" s="13" t="s">
        <v>123</v>
      </c>
      <c r="L381" s="14">
        <v>86</v>
      </c>
      <c r="M381" s="14" t="s">
        <v>52</v>
      </c>
      <c r="N381" s="31">
        <v>1000000</v>
      </c>
      <c r="O381" s="14" t="s">
        <v>2</v>
      </c>
      <c r="P381" s="14" t="s">
        <v>35</v>
      </c>
      <c r="Q381" s="31">
        <v>28800</v>
      </c>
      <c r="R381" s="31">
        <v>2400</v>
      </c>
      <c r="S381" s="45">
        <v>7.0000000000000001E-3</v>
      </c>
      <c r="T381" s="64">
        <f t="shared" si="45"/>
        <v>0.60199999999999998</v>
      </c>
      <c r="U381" s="64">
        <f t="shared" si="46"/>
        <v>1.4272332898753711E-2</v>
      </c>
      <c r="V381" s="48">
        <f t="shared" si="47"/>
        <v>9.0083081225184533E-3</v>
      </c>
      <c r="W381" s="52">
        <v>1286.9011603597792</v>
      </c>
      <c r="X381" s="71" t="str">
        <f t="shared" si="53"/>
        <v>Q3 2022</v>
      </c>
      <c r="Y381" s="21">
        <f t="shared" si="48"/>
        <v>7680</v>
      </c>
      <c r="Z381" s="21">
        <f t="shared" si="49"/>
        <v>4320</v>
      </c>
      <c r="AA381" s="57">
        <f t="shared" si="50"/>
        <v>2038904.6998219588</v>
      </c>
      <c r="AB381" s="59">
        <f t="shared" si="51"/>
        <v>1.7777777777777777</v>
      </c>
      <c r="AC381" s="61">
        <f t="shared" si="52"/>
        <v>2184.4</v>
      </c>
    </row>
    <row r="382" spans="4:29" hidden="1">
      <c r="D382" s="12">
        <v>376</v>
      </c>
      <c r="E382" s="36" t="s">
        <v>29</v>
      </c>
      <c r="F382" s="16" t="s">
        <v>9</v>
      </c>
      <c r="G382" s="14" t="s">
        <v>40</v>
      </c>
      <c r="H382" s="13" t="s">
        <v>6</v>
      </c>
      <c r="I382" s="13" t="s">
        <v>53</v>
      </c>
      <c r="J382" s="13" t="s">
        <v>126</v>
      </c>
      <c r="K382" s="13" t="s">
        <v>123</v>
      </c>
      <c r="L382" s="14">
        <v>43</v>
      </c>
      <c r="M382" s="14" t="s">
        <v>15</v>
      </c>
      <c r="N382" s="31">
        <v>1000000</v>
      </c>
      <c r="O382" s="14" t="s">
        <v>2</v>
      </c>
      <c r="P382" s="14" t="s">
        <v>35</v>
      </c>
      <c r="Q382" s="31">
        <v>3614.6269090909086</v>
      </c>
      <c r="R382" s="31">
        <v>301.21890909090905</v>
      </c>
      <c r="S382" s="45">
        <v>37.289000000000001</v>
      </c>
      <c r="T382" s="64">
        <f t="shared" si="45"/>
        <v>1603.4270000000001</v>
      </c>
      <c r="U382" s="64">
        <f t="shared" si="46"/>
        <v>19.007179337915257</v>
      </c>
      <c r="V382" s="48">
        <f t="shared" si="47"/>
        <v>10.061812104437594</v>
      </c>
      <c r="W382" s="52">
        <v>269.83325121182105</v>
      </c>
      <c r="X382" s="71" t="str">
        <f t="shared" si="53"/>
        <v>Q3 2022</v>
      </c>
      <c r="Y382" s="21">
        <f t="shared" si="48"/>
        <v>3840</v>
      </c>
      <c r="Z382" s="21">
        <f t="shared" si="49"/>
        <v>2160</v>
      </c>
      <c r="AA382" s="57">
        <f t="shared" si="50"/>
        <v>509726.1749554897</v>
      </c>
      <c r="AB382" s="59">
        <f t="shared" si="51"/>
        <v>1.7777777777777777</v>
      </c>
      <c r="AC382" s="61">
        <f t="shared" si="52"/>
        <v>1092.2</v>
      </c>
    </row>
    <row r="383" spans="4:29" hidden="1">
      <c r="D383" s="12">
        <v>377</v>
      </c>
      <c r="E383" s="36" t="s">
        <v>29</v>
      </c>
      <c r="F383" s="16" t="s">
        <v>9</v>
      </c>
      <c r="G383" s="14" t="s">
        <v>40</v>
      </c>
      <c r="H383" s="13" t="s">
        <v>6</v>
      </c>
      <c r="I383" s="13" t="s">
        <v>53</v>
      </c>
      <c r="J383" s="13" t="s">
        <v>126</v>
      </c>
      <c r="K383" s="13" t="s">
        <v>123</v>
      </c>
      <c r="L383" s="14">
        <v>50</v>
      </c>
      <c r="M383" s="14" t="s">
        <v>15</v>
      </c>
      <c r="N383" s="31">
        <v>1000000</v>
      </c>
      <c r="O383" s="14" t="s">
        <v>2</v>
      </c>
      <c r="P383" s="14" t="s">
        <v>35</v>
      </c>
      <c r="Q383" s="31">
        <v>4887.272727272727</v>
      </c>
      <c r="R383" s="31">
        <v>407.27272727272725</v>
      </c>
      <c r="S383" s="45">
        <v>51.790999999999997</v>
      </c>
      <c r="T383" s="64">
        <f t="shared" si="45"/>
        <v>2589.5499999999997</v>
      </c>
      <c r="U383" s="64">
        <f t="shared" si="46"/>
        <v>35.693926889020773</v>
      </c>
      <c r="V383" s="48">
        <f t="shared" si="47"/>
        <v>16.249923155245838</v>
      </c>
      <c r="W383" s="52">
        <v>313.75959443235001</v>
      </c>
      <c r="X383" s="71" t="str">
        <f t="shared" si="53"/>
        <v>Q3 2022</v>
      </c>
      <c r="Y383" s="21">
        <f t="shared" si="48"/>
        <v>3840</v>
      </c>
      <c r="Z383" s="21">
        <f t="shared" si="49"/>
        <v>2160</v>
      </c>
      <c r="AA383" s="57">
        <f t="shared" si="50"/>
        <v>689191.69139465876</v>
      </c>
      <c r="AB383" s="59">
        <f t="shared" si="51"/>
        <v>1.7777777777777777</v>
      </c>
      <c r="AC383" s="61">
        <f t="shared" si="52"/>
        <v>1270</v>
      </c>
    </row>
    <row r="384" spans="4:29" hidden="1">
      <c r="D384" s="12">
        <v>378</v>
      </c>
      <c r="E384" s="36" t="s">
        <v>29</v>
      </c>
      <c r="F384" s="16" t="s">
        <v>9</v>
      </c>
      <c r="G384" s="14" t="s">
        <v>40</v>
      </c>
      <c r="H384" s="13" t="s">
        <v>6</v>
      </c>
      <c r="I384" s="13" t="s">
        <v>53</v>
      </c>
      <c r="J384" s="13" t="s">
        <v>126</v>
      </c>
      <c r="K384" s="13" t="s">
        <v>123</v>
      </c>
      <c r="L384" s="14">
        <v>55</v>
      </c>
      <c r="M384" s="14" t="s">
        <v>15</v>
      </c>
      <c r="N384" s="31">
        <v>1000000</v>
      </c>
      <c r="O384" s="14" t="s">
        <v>2</v>
      </c>
      <c r="P384" s="14" t="s">
        <v>35</v>
      </c>
      <c r="Q384" s="31">
        <v>6283.636363636364</v>
      </c>
      <c r="R384" s="31">
        <v>523.63636363636363</v>
      </c>
      <c r="S384" s="45">
        <v>155.60300000000001</v>
      </c>
      <c r="T384" s="64">
        <f t="shared" si="45"/>
        <v>8558.1650000000009</v>
      </c>
      <c r="U384" s="64">
        <f t="shared" si="46"/>
        <v>129.76075665486053</v>
      </c>
      <c r="V384" s="48">
        <f t="shared" si="47"/>
        <v>53.704127589702665</v>
      </c>
      <c r="W384" s="52">
        <v>345.13555387558506</v>
      </c>
      <c r="X384" s="71" t="str">
        <f t="shared" si="53"/>
        <v>Q3 2022</v>
      </c>
      <c r="Y384" s="21">
        <f t="shared" si="48"/>
        <v>3840</v>
      </c>
      <c r="Z384" s="21">
        <f t="shared" si="49"/>
        <v>2160</v>
      </c>
      <c r="AA384" s="57">
        <f t="shared" si="50"/>
        <v>833921.94658753707</v>
      </c>
      <c r="AB384" s="59">
        <f t="shared" si="51"/>
        <v>1.7777777777777777</v>
      </c>
      <c r="AC384" s="61">
        <f t="shared" si="52"/>
        <v>1397</v>
      </c>
    </row>
    <row r="385" spans="4:29" hidden="1">
      <c r="D385" s="12">
        <v>379</v>
      </c>
      <c r="E385" s="36" t="s">
        <v>29</v>
      </c>
      <c r="F385" s="16" t="s">
        <v>9</v>
      </c>
      <c r="G385" s="14" t="s">
        <v>40</v>
      </c>
      <c r="H385" s="13" t="s">
        <v>6</v>
      </c>
      <c r="I385" s="13" t="s">
        <v>53</v>
      </c>
      <c r="J385" s="13" t="s">
        <v>126</v>
      </c>
      <c r="K385" s="13" t="s">
        <v>123</v>
      </c>
      <c r="L385" s="14">
        <v>55</v>
      </c>
      <c r="M385" s="14" t="s">
        <v>52</v>
      </c>
      <c r="N385" s="31">
        <v>1000000</v>
      </c>
      <c r="O385" s="14" t="s">
        <v>2</v>
      </c>
      <c r="P385" s="14" t="s">
        <v>35</v>
      </c>
      <c r="Q385" s="31">
        <v>7873.1360946745563</v>
      </c>
      <c r="R385" s="31">
        <v>962.27218934911241</v>
      </c>
      <c r="S385" s="45">
        <v>17.361999999999998</v>
      </c>
      <c r="T385" s="64">
        <f t="shared" si="45"/>
        <v>954.90999999999985</v>
      </c>
      <c r="U385" s="64">
        <f t="shared" si="46"/>
        <v>14.478552836652817</v>
      </c>
      <c r="V385" s="48">
        <f t="shared" si="47"/>
        <v>9.7933578118402469</v>
      </c>
      <c r="W385" s="52">
        <v>564.06852965328005</v>
      </c>
      <c r="X385" s="71" t="str">
        <f t="shared" si="53"/>
        <v>Q3 2022</v>
      </c>
      <c r="Y385" s="21">
        <f t="shared" si="48"/>
        <v>7680</v>
      </c>
      <c r="Z385" s="21">
        <f t="shared" si="49"/>
        <v>4320</v>
      </c>
      <c r="AA385" s="57">
        <f t="shared" si="50"/>
        <v>833921.94658753707</v>
      </c>
      <c r="AB385" s="59">
        <f t="shared" si="51"/>
        <v>1.7777777777777777</v>
      </c>
      <c r="AC385" s="61">
        <f t="shared" si="52"/>
        <v>1397</v>
      </c>
    </row>
    <row r="386" spans="4:29" hidden="1">
      <c r="D386" s="12">
        <v>380</v>
      </c>
      <c r="E386" s="36" t="s">
        <v>29</v>
      </c>
      <c r="F386" s="16" t="s">
        <v>9</v>
      </c>
      <c r="G386" s="14" t="s">
        <v>40</v>
      </c>
      <c r="H386" s="13" t="s">
        <v>6</v>
      </c>
      <c r="I386" s="13" t="s">
        <v>53</v>
      </c>
      <c r="J386" s="13" t="s">
        <v>126</v>
      </c>
      <c r="K386" s="13" t="s">
        <v>123</v>
      </c>
      <c r="L386" s="14">
        <v>65</v>
      </c>
      <c r="M386" s="14" t="s">
        <v>15</v>
      </c>
      <c r="N386" s="31">
        <v>1000000</v>
      </c>
      <c r="O386" s="14" t="s">
        <v>2</v>
      </c>
      <c r="P386" s="14" t="s">
        <v>35</v>
      </c>
      <c r="Q386" s="31">
        <v>8640</v>
      </c>
      <c r="R386" s="31">
        <v>720</v>
      </c>
      <c r="S386" s="45">
        <v>151.59</v>
      </c>
      <c r="T386" s="64">
        <f t="shared" si="45"/>
        <v>9853.35</v>
      </c>
      <c r="U386" s="64">
        <f t="shared" si="46"/>
        <v>176.56202076249261</v>
      </c>
      <c r="V386" s="48">
        <f t="shared" si="47"/>
        <v>68.697630324787113</v>
      </c>
      <c r="W386" s="52">
        <v>453.18048898203779</v>
      </c>
      <c r="X386" s="71" t="str">
        <f t="shared" si="53"/>
        <v>Q3 2022</v>
      </c>
      <c r="Y386" s="21">
        <f t="shared" si="48"/>
        <v>3840</v>
      </c>
      <c r="Z386" s="21">
        <f t="shared" si="49"/>
        <v>2160</v>
      </c>
      <c r="AA386" s="57">
        <f t="shared" si="50"/>
        <v>1164733.9584569733</v>
      </c>
      <c r="AB386" s="59">
        <f t="shared" si="51"/>
        <v>1.7777777777777777</v>
      </c>
      <c r="AC386" s="61">
        <f t="shared" si="52"/>
        <v>1651</v>
      </c>
    </row>
    <row r="387" spans="4:29" hidden="1">
      <c r="D387" s="12">
        <v>381</v>
      </c>
      <c r="E387" s="36" t="s">
        <v>29</v>
      </c>
      <c r="F387" s="16" t="s">
        <v>9</v>
      </c>
      <c r="G387" s="14" t="s">
        <v>40</v>
      </c>
      <c r="H387" s="13" t="s">
        <v>6</v>
      </c>
      <c r="I387" s="13" t="s">
        <v>53</v>
      </c>
      <c r="J387" s="13" t="s">
        <v>126</v>
      </c>
      <c r="K387" s="13" t="s">
        <v>123</v>
      </c>
      <c r="L387" s="14">
        <v>65</v>
      </c>
      <c r="M387" s="14" t="s">
        <v>52</v>
      </c>
      <c r="N387" s="31">
        <v>1000000</v>
      </c>
      <c r="O387" s="14" t="s">
        <v>2</v>
      </c>
      <c r="P387" s="14" t="s">
        <v>35</v>
      </c>
      <c r="Q387" s="31">
        <v>10996.363636363636</v>
      </c>
      <c r="R387" s="31">
        <v>1221.8181818181818</v>
      </c>
      <c r="S387" s="45">
        <v>27.558</v>
      </c>
      <c r="T387" s="64">
        <f t="shared" si="45"/>
        <v>1791.27</v>
      </c>
      <c r="U387" s="64">
        <f t="shared" si="46"/>
        <v>32.097738427157275</v>
      </c>
      <c r="V387" s="48">
        <f t="shared" si="47"/>
        <v>19.444079260864299</v>
      </c>
      <c r="W387" s="52">
        <v>705.56931783381594</v>
      </c>
      <c r="X387" s="71" t="str">
        <f t="shared" si="53"/>
        <v>Q3 2022</v>
      </c>
      <c r="Y387" s="21">
        <f t="shared" si="48"/>
        <v>7680</v>
      </c>
      <c r="Z387" s="21">
        <f t="shared" si="49"/>
        <v>4320</v>
      </c>
      <c r="AA387" s="57">
        <f t="shared" si="50"/>
        <v>1164733.9584569733</v>
      </c>
      <c r="AB387" s="59">
        <f t="shared" si="51"/>
        <v>1.7777777777777777</v>
      </c>
      <c r="AC387" s="61">
        <f t="shared" si="52"/>
        <v>1651</v>
      </c>
    </row>
    <row r="388" spans="4:29" hidden="1">
      <c r="D388" s="12">
        <v>382</v>
      </c>
      <c r="E388" s="36" t="s">
        <v>29</v>
      </c>
      <c r="F388" s="16" t="s">
        <v>9</v>
      </c>
      <c r="G388" s="14" t="s">
        <v>40</v>
      </c>
      <c r="H388" s="13" t="s">
        <v>6</v>
      </c>
      <c r="I388" s="13" t="s">
        <v>53</v>
      </c>
      <c r="J388" s="13" t="s">
        <v>126</v>
      </c>
      <c r="K388" s="13" t="s">
        <v>123</v>
      </c>
      <c r="L388" s="14">
        <v>75</v>
      </c>
      <c r="M388" s="14" t="s">
        <v>15</v>
      </c>
      <c r="N388" s="31">
        <v>1000000</v>
      </c>
      <c r="O388" s="14" t="s">
        <v>2</v>
      </c>
      <c r="P388" s="14" t="s">
        <v>35</v>
      </c>
      <c r="Q388" s="31">
        <v>10909.09090909091</v>
      </c>
      <c r="R388" s="31">
        <v>909.09090909090912</v>
      </c>
      <c r="S388" s="45">
        <v>84.143000000000001</v>
      </c>
      <c r="T388" s="64">
        <f t="shared" si="45"/>
        <v>6310.7250000000004</v>
      </c>
      <c r="U388" s="64">
        <f t="shared" si="46"/>
        <v>130.47897710029673</v>
      </c>
      <c r="V388" s="48">
        <f t="shared" si="47"/>
        <v>56.051022166242419</v>
      </c>
      <c r="W388" s="52">
        <v>666.14004927614201</v>
      </c>
      <c r="X388" s="71" t="str">
        <f t="shared" si="53"/>
        <v>Q3 2022</v>
      </c>
      <c r="Y388" s="21">
        <f t="shared" si="48"/>
        <v>3840</v>
      </c>
      <c r="Z388" s="21">
        <f t="shared" si="49"/>
        <v>2160</v>
      </c>
      <c r="AA388" s="57">
        <f t="shared" si="50"/>
        <v>1550681.3056379822</v>
      </c>
      <c r="AB388" s="59">
        <f t="shared" si="51"/>
        <v>1.7777777777777777</v>
      </c>
      <c r="AC388" s="61">
        <f t="shared" si="52"/>
        <v>1905</v>
      </c>
    </row>
    <row r="389" spans="4:29" hidden="1">
      <c r="D389" s="12">
        <v>383</v>
      </c>
      <c r="E389" s="36" t="s">
        <v>29</v>
      </c>
      <c r="F389" s="16" t="s">
        <v>9</v>
      </c>
      <c r="G389" s="14" t="s">
        <v>40</v>
      </c>
      <c r="H389" s="13" t="s">
        <v>6</v>
      </c>
      <c r="I389" s="13" t="s">
        <v>53</v>
      </c>
      <c r="J389" s="13" t="s">
        <v>126</v>
      </c>
      <c r="K389" s="13" t="s">
        <v>123</v>
      </c>
      <c r="L389" s="14">
        <v>75</v>
      </c>
      <c r="M389" s="14" t="s">
        <v>52</v>
      </c>
      <c r="N389" s="31">
        <v>1000000</v>
      </c>
      <c r="O389" s="14" t="s">
        <v>2</v>
      </c>
      <c r="P389" s="14" t="s">
        <v>35</v>
      </c>
      <c r="Q389" s="31">
        <v>15708.764159999995</v>
      </c>
      <c r="R389" s="31">
        <v>1745.4182399999995</v>
      </c>
      <c r="S389" s="45">
        <v>17.102</v>
      </c>
      <c r="T389" s="64">
        <f t="shared" si="45"/>
        <v>1282.6500000000001</v>
      </c>
      <c r="U389" s="64">
        <f t="shared" si="46"/>
        <v>26.519751689020772</v>
      </c>
      <c r="V389" s="48">
        <f t="shared" si="47"/>
        <v>16.913242228107528</v>
      </c>
      <c r="W389" s="52">
        <v>988.96282470515291</v>
      </c>
      <c r="X389" s="71" t="str">
        <f t="shared" si="53"/>
        <v>Q3 2022</v>
      </c>
      <c r="Y389" s="21">
        <f t="shared" si="48"/>
        <v>7680</v>
      </c>
      <c r="Z389" s="21">
        <f t="shared" si="49"/>
        <v>4320</v>
      </c>
      <c r="AA389" s="57">
        <f t="shared" si="50"/>
        <v>1550681.3056379822</v>
      </c>
      <c r="AB389" s="59">
        <f t="shared" si="51"/>
        <v>1.7777777777777777</v>
      </c>
      <c r="AC389" s="61">
        <f t="shared" si="52"/>
        <v>1905</v>
      </c>
    </row>
    <row r="390" spans="4:29" hidden="1">
      <c r="D390" s="12">
        <v>384</v>
      </c>
      <c r="E390" s="36" t="s">
        <v>29</v>
      </c>
      <c r="F390" s="16" t="s">
        <v>9</v>
      </c>
      <c r="G390" s="14" t="s">
        <v>40</v>
      </c>
      <c r="H390" s="13" t="s">
        <v>6</v>
      </c>
      <c r="I390" s="13" t="s">
        <v>53</v>
      </c>
      <c r="J390" s="13" t="s">
        <v>126</v>
      </c>
      <c r="K390" s="13" t="s">
        <v>123</v>
      </c>
      <c r="L390" s="14">
        <v>85</v>
      </c>
      <c r="M390" s="14" t="s">
        <v>15</v>
      </c>
      <c r="N390" s="31">
        <v>1000000</v>
      </c>
      <c r="O390" s="14" t="s">
        <v>2</v>
      </c>
      <c r="P390" s="14" t="s">
        <v>35</v>
      </c>
      <c r="Q390" s="31">
        <v>14400</v>
      </c>
      <c r="R390" s="31">
        <v>1200</v>
      </c>
      <c r="S390" s="45">
        <v>55.447000000000003</v>
      </c>
      <c r="T390" s="64">
        <f t="shared" si="45"/>
        <v>4712.9949999999999</v>
      </c>
      <c r="U390" s="64">
        <f t="shared" si="46"/>
        <v>110.43733784987536</v>
      </c>
      <c r="V390" s="48">
        <f t="shared" si="47"/>
        <v>48.062772993201612</v>
      </c>
      <c r="W390" s="52">
        <v>866.82368736273588</v>
      </c>
      <c r="X390" s="71" t="str">
        <f t="shared" si="53"/>
        <v>Q3 2022</v>
      </c>
      <c r="Y390" s="21">
        <f t="shared" si="48"/>
        <v>3840</v>
      </c>
      <c r="Z390" s="21">
        <f t="shared" si="49"/>
        <v>2160</v>
      </c>
      <c r="AA390" s="57">
        <f t="shared" si="50"/>
        <v>1991763.9881305636</v>
      </c>
      <c r="AB390" s="59">
        <f t="shared" si="51"/>
        <v>1.7777777777777777</v>
      </c>
      <c r="AC390" s="61">
        <f t="shared" si="52"/>
        <v>2159</v>
      </c>
    </row>
    <row r="391" spans="4:29" hidden="1">
      <c r="D391" s="12">
        <v>385</v>
      </c>
      <c r="E391" s="36" t="s">
        <v>29</v>
      </c>
      <c r="F391" s="16" t="s">
        <v>9</v>
      </c>
      <c r="G391" s="14" t="s">
        <v>40</v>
      </c>
      <c r="H391" s="13" t="s">
        <v>6</v>
      </c>
      <c r="I391" s="13" t="s">
        <v>53</v>
      </c>
      <c r="J391" s="13" t="s">
        <v>126</v>
      </c>
      <c r="K391" s="13" t="s">
        <v>123</v>
      </c>
      <c r="L391" s="14">
        <v>85</v>
      </c>
      <c r="M391" s="14" t="s">
        <v>52</v>
      </c>
      <c r="N391" s="31">
        <v>1000000</v>
      </c>
      <c r="O391" s="14" t="s">
        <v>2</v>
      </c>
      <c r="P391" s="14" t="s">
        <v>35</v>
      </c>
      <c r="Q391" s="31">
        <v>19145.454545454544</v>
      </c>
      <c r="R391" s="31">
        <v>2127.272727272727</v>
      </c>
      <c r="S391" s="45">
        <v>11.138999999999999</v>
      </c>
      <c r="T391" s="64">
        <f t="shared" ref="T391:T454" si="54">L391*S391</f>
        <v>946.81499999999994</v>
      </c>
      <c r="U391" s="64">
        <f t="shared" ref="U391:U454" si="55">S391*AA391/10^6</f>
        <v>22.186259063786345</v>
      </c>
      <c r="V391" s="48">
        <f t="shared" ref="V391:V454" si="56">S391*W391/1000</f>
        <v>14.33479202524758</v>
      </c>
      <c r="W391" s="52">
        <v>1286.9011603597792</v>
      </c>
      <c r="X391" s="71" t="str">
        <f t="shared" si="53"/>
        <v>Q3 2022</v>
      </c>
      <c r="Y391" s="21">
        <f t="shared" ref="Y391:Y454" si="57">1*LEFT(M391, FIND("x", M391)-2)</f>
        <v>7680</v>
      </c>
      <c r="Z391" s="21">
        <f t="shared" ref="Z391:Z454" si="58">1*RIGHT(M391, LEN(M391)-FIND("x", M391)-1)</f>
        <v>4320</v>
      </c>
      <c r="AA391" s="57">
        <f t="shared" ref="AA391:AA454" si="59">AC391^2*AB391/(1+AB391^2)</f>
        <v>1991763.9881305636</v>
      </c>
      <c r="AB391" s="59">
        <f t="shared" ref="AB391:AB454" si="60">Y391/Z391</f>
        <v>1.7777777777777777</v>
      </c>
      <c r="AC391" s="61">
        <f t="shared" ref="AC391:AC454" si="61">L391*25.4</f>
        <v>2159</v>
      </c>
    </row>
    <row r="392" spans="4:29" hidden="1">
      <c r="D392" s="12">
        <v>386</v>
      </c>
      <c r="E392" s="36" t="s">
        <v>29</v>
      </c>
      <c r="F392" s="16" t="s">
        <v>9</v>
      </c>
      <c r="G392" s="14" t="s">
        <v>40</v>
      </c>
      <c r="H392" s="13" t="s">
        <v>6</v>
      </c>
      <c r="I392" s="13" t="s">
        <v>53</v>
      </c>
      <c r="J392" s="13" t="s">
        <v>126</v>
      </c>
      <c r="K392" s="13" t="s">
        <v>123</v>
      </c>
      <c r="L392" s="14">
        <v>98</v>
      </c>
      <c r="M392" s="14" t="s">
        <v>15</v>
      </c>
      <c r="N392" s="31">
        <v>1000000</v>
      </c>
      <c r="O392" s="14" t="s">
        <v>2</v>
      </c>
      <c r="P392" s="14" t="s">
        <v>35</v>
      </c>
      <c r="Q392" s="31">
        <v>19141.53633217993</v>
      </c>
      <c r="R392" s="31">
        <v>1595.1280276816608</v>
      </c>
      <c r="S392" s="45">
        <v>2.7040000000000002</v>
      </c>
      <c r="T392" s="64">
        <f t="shared" si="54"/>
        <v>264.99200000000002</v>
      </c>
      <c r="U392" s="64">
        <f t="shared" si="55"/>
        <v>7.159107159693292</v>
      </c>
      <c r="V392" s="48">
        <f t="shared" si="56"/>
        <v>3.5158368759432572</v>
      </c>
      <c r="W392" s="52">
        <v>1300.2355310441039</v>
      </c>
      <c r="X392" s="71" t="str">
        <f t="shared" ref="X392:X455" si="62">G392&amp;" "&amp;F392</f>
        <v>Q3 2022</v>
      </c>
      <c r="Y392" s="21">
        <f t="shared" si="57"/>
        <v>3840</v>
      </c>
      <c r="Z392" s="21">
        <f t="shared" si="58"/>
        <v>2160</v>
      </c>
      <c r="AA392" s="57">
        <f t="shared" si="59"/>
        <v>2647598.8016617205</v>
      </c>
      <c r="AB392" s="59">
        <f t="shared" si="60"/>
        <v>1.7777777777777777</v>
      </c>
      <c r="AC392" s="61">
        <f t="shared" si="61"/>
        <v>2489.1999999999998</v>
      </c>
    </row>
    <row r="393" spans="4:29" hidden="1">
      <c r="D393" s="12">
        <v>387</v>
      </c>
      <c r="E393" s="36" t="s">
        <v>29</v>
      </c>
      <c r="F393" s="16" t="s">
        <v>9</v>
      </c>
      <c r="G393" s="14" t="s">
        <v>40</v>
      </c>
      <c r="H393" s="13" t="s">
        <v>6</v>
      </c>
      <c r="I393" s="13" t="s">
        <v>108</v>
      </c>
      <c r="J393" s="13" t="s">
        <v>176</v>
      </c>
      <c r="K393" s="13" t="s">
        <v>123</v>
      </c>
      <c r="L393" s="14">
        <v>55</v>
      </c>
      <c r="M393" s="14" t="s">
        <v>15</v>
      </c>
      <c r="N393" s="31"/>
      <c r="O393" s="14" t="s">
        <v>2</v>
      </c>
      <c r="P393" s="14" t="s">
        <v>35</v>
      </c>
      <c r="Q393" s="31">
        <v>8000</v>
      </c>
      <c r="R393" s="31">
        <v>2000</v>
      </c>
      <c r="S393" s="45">
        <v>4.4770000000000003</v>
      </c>
      <c r="T393" s="64">
        <f t="shared" si="54"/>
        <v>246.23500000000001</v>
      </c>
      <c r="U393" s="64">
        <f t="shared" si="55"/>
        <v>3.7334685548724038</v>
      </c>
      <c r="V393" s="48">
        <f t="shared" si="56"/>
        <v>1.5451718747009946</v>
      </c>
      <c r="W393" s="52">
        <v>345.13555387558506</v>
      </c>
      <c r="X393" s="71" t="str">
        <f t="shared" si="62"/>
        <v>Q3 2022</v>
      </c>
      <c r="Y393" s="21">
        <f t="shared" si="57"/>
        <v>3840</v>
      </c>
      <c r="Z393" s="21">
        <f t="shared" si="58"/>
        <v>2160</v>
      </c>
      <c r="AA393" s="57">
        <f t="shared" si="59"/>
        <v>833921.94658753707</v>
      </c>
      <c r="AB393" s="59">
        <f t="shared" si="60"/>
        <v>1.7777777777777777</v>
      </c>
      <c r="AC393" s="61">
        <f t="shared" si="61"/>
        <v>1397</v>
      </c>
    </row>
    <row r="394" spans="4:29" hidden="1">
      <c r="D394" s="12">
        <v>388</v>
      </c>
      <c r="E394" s="36" t="s">
        <v>29</v>
      </c>
      <c r="F394" s="16" t="s">
        <v>9</v>
      </c>
      <c r="G394" s="14" t="s">
        <v>40</v>
      </c>
      <c r="H394" s="13" t="s">
        <v>6</v>
      </c>
      <c r="I394" s="13" t="s">
        <v>108</v>
      </c>
      <c r="J394" s="13" t="s">
        <v>177</v>
      </c>
      <c r="K394" s="13" t="s">
        <v>123</v>
      </c>
      <c r="L394" s="14">
        <v>65</v>
      </c>
      <c r="M394" s="14" t="s">
        <v>15</v>
      </c>
      <c r="N394" s="31"/>
      <c r="O394" s="14" t="s">
        <v>2</v>
      </c>
      <c r="P394" s="14" t="s">
        <v>35</v>
      </c>
      <c r="Q394" s="31">
        <v>8000</v>
      </c>
      <c r="R394" s="31">
        <v>2000</v>
      </c>
      <c r="S394" s="45">
        <v>1.5</v>
      </c>
      <c r="T394" s="64">
        <f t="shared" si="54"/>
        <v>97.5</v>
      </c>
      <c r="U394" s="64">
        <f t="shared" si="55"/>
        <v>1.7471009376854598</v>
      </c>
      <c r="V394" s="48">
        <f t="shared" si="56"/>
        <v>0.67977073347305672</v>
      </c>
      <c r="W394" s="52">
        <v>453.18048898203779</v>
      </c>
      <c r="X394" s="71" t="str">
        <f t="shared" si="62"/>
        <v>Q3 2022</v>
      </c>
      <c r="Y394" s="21">
        <f t="shared" si="57"/>
        <v>3840</v>
      </c>
      <c r="Z394" s="21">
        <f t="shared" si="58"/>
        <v>2160</v>
      </c>
      <c r="AA394" s="57">
        <f t="shared" si="59"/>
        <v>1164733.9584569733</v>
      </c>
      <c r="AB394" s="59">
        <f t="shared" si="60"/>
        <v>1.7777777777777777</v>
      </c>
      <c r="AC394" s="61">
        <f t="shared" si="61"/>
        <v>1651</v>
      </c>
    </row>
    <row r="395" spans="4:29" hidden="1">
      <c r="D395" s="12">
        <v>389</v>
      </c>
      <c r="E395" s="36" t="s">
        <v>29</v>
      </c>
      <c r="F395" s="16" t="s">
        <v>9</v>
      </c>
      <c r="G395" s="14" t="s">
        <v>40</v>
      </c>
      <c r="H395" s="13" t="s">
        <v>6</v>
      </c>
      <c r="I395" s="13" t="s">
        <v>108</v>
      </c>
      <c r="J395" s="13" t="s">
        <v>175</v>
      </c>
      <c r="K395" s="13" t="s">
        <v>123</v>
      </c>
      <c r="L395" s="14">
        <v>65</v>
      </c>
      <c r="M395" s="14" t="s">
        <v>52</v>
      </c>
      <c r="N395" s="31">
        <v>1000000</v>
      </c>
      <c r="O395" s="14" t="s">
        <v>2</v>
      </c>
      <c r="P395" s="14" t="s">
        <v>35</v>
      </c>
      <c r="Q395" s="31">
        <v>12096</v>
      </c>
      <c r="R395" s="31">
        <v>1344</v>
      </c>
      <c r="S395" s="45">
        <v>8.6999999999999994E-2</v>
      </c>
      <c r="T395" s="64">
        <f t="shared" si="54"/>
        <v>5.6549999999999994</v>
      </c>
      <c r="U395" s="64">
        <f t="shared" si="55"/>
        <v>0.10133185438575668</v>
      </c>
      <c r="V395" s="48">
        <f t="shared" si="56"/>
        <v>6.1384530651541987E-2</v>
      </c>
      <c r="W395" s="52">
        <v>705.56931783381594</v>
      </c>
      <c r="X395" s="71" t="str">
        <f t="shared" si="62"/>
        <v>Q3 2022</v>
      </c>
      <c r="Y395" s="21">
        <f t="shared" si="57"/>
        <v>7680</v>
      </c>
      <c r="Z395" s="21">
        <f t="shared" si="58"/>
        <v>4320</v>
      </c>
      <c r="AA395" s="57">
        <f t="shared" si="59"/>
        <v>1164733.9584569733</v>
      </c>
      <c r="AB395" s="59">
        <f t="shared" si="60"/>
        <v>1.7777777777777777</v>
      </c>
      <c r="AC395" s="61">
        <f t="shared" si="61"/>
        <v>1651</v>
      </c>
    </row>
    <row r="396" spans="4:29" hidden="1">
      <c r="D396" s="12">
        <v>390</v>
      </c>
      <c r="E396" s="36" t="s">
        <v>29</v>
      </c>
      <c r="F396" s="16" t="s">
        <v>9</v>
      </c>
      <c r="G396" s="14" t="s">
        <v>40</v>
      </c>
      <c r="H396" s="13" t="s">
        <v>6</v>
      </c>
      <c r="I396" s="13" t="s">
        <v>108</v>
      </c>
      <c r="J396" s="13" t="s">
        <v>175</v>
      </c>
      <c r="K396" s="13" t="s">
        <v>123</v>
      </c>
      <c r="L396" s="14">
        <v>75</v>
      </c>
      <c r="M396" s="14" t="s">
        <v>52</v>
      </c>
      <c r="N396" s="31">
        <v>1000000</v>
      </c>
      <c r="O396" s="14" t="s">
        <v>2</v>
      </c>
      <c r="P396" s="14" t="s">
        <v>35</v>
      </c>
      <c r="Q396" s="31">
        <v>17279.640575999994</v>
      </c>
      <c r="R396" s="31">
        <v>1919.9600639999994</v>
      </c>
      <c r="S396" s="45">
        <v>0.215</v>
      </c>
      <c r="T396" s="64">
        <f t="shared" si="54"/>
        <v>16.125</v>
      </c>
      <c r="U396" s="64">
        <f t="shared" si="55"/>
        <v>0.33339648071216615</v>
      </c>
      <c r="V396" s="48">
        <f t="shared" si="56"/>
        <v>0.21262700731160789</v>
      </c>
      <c r="W396" s="52">
        <v>988.96282470515291</v>
      </c>
      <c r="X396" s="71" t="str">
        <f t="shared" si="62"/>
        <v>Q3 2022</v>
      </c>
      <c r="Y396" s="21">
        <f t="shared" si="57"/>
        <v>7680</v>
      </c>
      <c r="Z396" s="21">
        <f t="shared" si="58"/>
        <v>4320</v>
      </c>
      <c r="AA396" s="57">
        <f t="shared" si="59"/>
        <v>1550681.3056379822</v>
      </c>
      <c r="AB396" s="59">
        <f t="shared" si="60"/>
        <v>1.7777777777777777</v>
      </c>
      <c r="AC396" s="61">
        <f t="shared" si="61"/>
        <v>1905</v>
      </c>
    </row>
    <row r="397" spans="4:29" hidden="1">
      <c r="D397" s="12">
        <v>391</v>
      </c>
      <c r="E397" s="36" t="s">
        <v>29</v>
      </c>
      <c r="F397" s="16" t="s">
        <v>9</v>
      </c>
      <c r="G397" s="14" t="s">
        <v>40</v>
      </c>
      <c r="H397" s="13" t="s">
        <v>6</v>
      </c>
      <c r="I397" s="13" t="s">
        <v>108</v>
      </c>
      <c r="J397" s="13" t="s">
        <v>175</v>
      </c>
      <c r="K397" s="13" t="s">
        <v>123</v>
      </c>
      <c r="L397" s="14">
        <v>85</v>
      </c>
      <c r="M397" s="14" t="s">
        <v>52</v>
      </c>
      <c r="N397" s="31">
        <v>1000000</v>
      </c>
      <c r="O397" s="14" t="s">
        <v>2</v>
      </c>
      <c r="P397" s="14" t="s">
        <v>35</v>
      </c>
      <c r="Q397" s="31">
        <v>21060</v>
      </c>
      <c r="R397" s="31">
        <v>2340</v>
      </c>
      <c r="S397" s="45">
        <v>1.6E-2</v>
      </c>
      <c r="T397" s="64">
        <f t="shared" si="54"/>
        <v>1.36</v>
      </c>
      <c r="U397" s="64">
        <f t="shared" si="55"/>
        <v>3.1868223810089018E-2</v>
      </c>
      <c r="V397" s="48">
        <f t="shared" si="56"/>
        <v>2.0590418565756469E-2</v>
      </c>
      <c r="W397" s="52">
        <v>1286.9011603597792</v>
      </c>
      <c r="X397" s="71" t="str">
        <f t="shared" si="62"/>
        <v>Q3 2022</v>
      </c>
      <c r="Y397" s="21">
        <f t="shared" si="57"/>
        <v>7680</v>
      </c>
      <c r="Z397" s="21">
        <f t="shared" si="58"/>
        <v>4320</v>
      </c>
      <c r="AA397" s="57">
        <f t="shared" si="59"/>
        <v>1991763.9881305636</v>
      </c>
      <c r="AB397" s="59">
        <f t="shared" si="60"/>
        <v>1.7777777777777777</v>
      </c>
      <c r="AC397" s="61">
        <f t="shared" si="61"/>
        <v>2159</v>
      </c>
    </row>
    <row r="398" spans="4:29" hidden="1">
      <c r="D398" s="12">
        <v>392</v>
      </c>
      <c r="E398" s="36" t="s">
        <v>29</v>
      </c>
      <c r="F398" s="16" t="s">
        <v>9</v>
      </c>
      <c r="G398" s="14" t="s">
        <v>40</v>
      </c>
      <c r="H398" s="13" t="s">
        <v>6</v>
      </c>
      <c r="I398" s="13" t="s">
        <v>58</v>
      </c>
      <c r="J398" s="13"/>
      <c r="K398" s="13" t="s">
        <v>123</v>
      </c>
      <c r="L398" s="14">
        <v>65</v>
      </c>
      <c r="M398" s="14" t="s">
        <v>15</v>
      </c>
      <c r="N398" s="31">
        <v>1000000</v>
      </c>
      <c r="O398" s="14" t="s">
        <v>1</v>
      </c>
      <c r="P398" s="14" t="s">
        <v>35</v>
      </c>
      <c r="Q398" s="31">
        <v>2560</v>
      </c>
      <c r="R398" s="31">
        <v>160</v>
      </c>
      <c r="S398" s="45">
        <v>1.575</v>
      </c>
      <c r="T398" s="64">
        <f t="shared" si="54"/>
        <v>102.375</v>
      </c>
      <c r="U398" s="64">
        <f t="shared" si="55"/>
        <v>1.834455984569733</v>
      </c>
      <c r="V398" s="48">
        <f t="shared" si="56"/>
        <v>0.71375927014670948</v>
      </c>
      <c r="W398" s="52">
        <v>453.18048898203779</v>
      </c>
      <c r="X398" s="71" t="str">
        <f t="shared" si="62"/>
        <v>Q3 2022</v>
      </c>
      <c r="Y398" s="21">
        <f t="shared" si="57"/>
        <v>3840</v>
      </c>
      <c r="Z398" s="21">
        <f t="shared" si="58"/>
        <v>2160</v>
      </c>
      <c r="AA398" s="57">
        <f t="shared" si="59"/>
        <v>1164733.9584569733</v>
      </c>
      <c r="AB398" s="59">
        <f t="shared" si="60"/>
        <v>1.7777777777777777</v>
      </c>
      <c r="AC398" s="61">
        <f t="shared" si="61"/>
        <v>1651</v>
      </c>
    </row>
    <row r="399" spans="4:29" hidden="1">
      <c r="D399" s="12">
        <v>393</v>
      </c>
      <c r="E399" s="36" t="s">
        <v>29</v>
      </c>
      <c r="F399" s="16" t="s">
        <v>9</v>
      </c>
      <c r="G399" s="14" t="s">
        <v>40</v>
      </c>
      <c r="H399" s="13" t="s">
        <v>6</v>
      </c>
      <c r="I399" s="13" t="s">
        <v>58</v>
      </c>
      <c r="J399" s="13" t="s">
        <v>59</v>
      </c>
      <c r="K399" s="13" t="s">
        <v>123</v>
      </c>
      <c r="L399" s="14">
        <v>75</v>
      </c>
      <c r="M399" s="14" t="s">
        <v>15</v>
      </c>
      <c r="N399" s="31">
        <v>1000000</v>
      </c>
      <c r="O399" s="14" t="s">
        <v>1</v>
      </c>
      <c r="P399" s="14" t="s">
        <v>35</v>
      </c>
      <c r="Q399" s="31">
        <v>4000</v>
      </c>
      <c r="R399" s="31">
        <v>252</v>
      </c>
      <c r="S399" s="45">
        <v>1.103</v>
      </c>
      <c r="T399" s="64">
        <f t="shared" si="54"/>
        <v>82.724999999999994</v>
      </c>
      <c r="U399" s="64">
        <f t="shared" si="55"/>
        <v>1.7104014801186942</v>
      </c>
      <c r="V399" s="48">
        <f t="shared" si="56"/>
        <v>0.73475247435158464</v>
      </c>
      <c r="W399" s="52">
        <v>666.14004927614201</v>
      </c>
      <c r="X399" s="71" t="str">
        <f t="shared" si="62"/>
        <v>Q3 2022</v>
      </c>
      <c r="Y399" s="21">
        <f t="shared" si="57"/>
        <v>3840</v>
      </c>
      <c r="Z399" s="21">
        <f t="shared" si="58"/>
        <v>2160</v>
      </c>
      <c r="AA399" s="57">
        <f t="shared" si="59"/>
        <v>1550681.3056379822</v>
      </c>
      <c r="AB399" s="59">
        <f t="shared" si="60"/>
        <v>1.7777777777777777</v>
      </c>
      <c r="AC399" s="61">
        <f t="shared" si="61"/>
        <v>1905</v>
      </c>
    </row>
    <row r="400" spans="4:29" hidden="1">
      <c r="D400" s="12">
        <v>394</v>
      </c>
      <c r="E400" s="36" t="s">
        <v>29</v>
      </c>
      <c r="F400" s="16" t="s">
        <v>9</v>
      </c>
      <c r="G400" s="14" t="s">
        <v>40</v>
      </c>
      <c r="H400" s="13" t="s">
        <v>6</v>
      </c>
      <c r="I400" s="13" t="s">
        <v>58</v>
      </c>
      <c r="J400" s="13"/>
      <c r="K400" s="13" t="s">
        <v>123</v>
      </c>
      <c r="L400" s="14">
        <v>86</v>
      </c>
      <c r="M400" s="14" t="s">
        <v>15</v>
      </c>
      <c r="N400" s="31">
        <v>1000000</v>
      </c>
      <c r="O400" s="14" t="s">
        <v>1</v>
      </c>
      <c r="P400" s="14" t="s">
        <v>35</v>
      </c>
      <c r="Q400" s="31">
        <v>8000</v>
      </c>
      <c r="R400" s="31">
        <v>576</v>
      </c>
      <c r="S400" s="45">
        <v>1.0999999999999999E-2</v>
      </c>
      <c r="T400" s="64">
        <f t="shared" si="54"/>
        <v>0.94599999999999995</v>
      </c>
      <c r="U400" s="64">
        <f t="shared" si="55"/>
        <v>2.2427951698041546E-2</v>
      </c>
      <c r="V400" s="48">
        <f t="shared" si="56"/>
        <v>9.5350605609900944E-3</v>
      </c>
      <c r="W400" s="52">
        <v>866.82368736273588</v>
      </c>
      <c r="X400" s="71" t="str">
        <f t="shared" si="62"/>
        <v>Q3 2022</v>
      </c>
      <c r="Y400" s="21">
        <f t="shared" si="57"/>
        <v>3840</v>
      </c>
      <c r="Z400" s="21">
        <f t="shared" si="58"/>
        <v>2160</v>
      </c>
      <c r="AA400" s="57">
        <f t="shared" si="59"/>
        <v>2038904.6998219588</v>
      </c>
      <c r="AB400" s="59">
        <f t="shared" si="60"/>
        <v>1.7777777777777777</v>
      </c>
      <c r="AC400" s="61">
        <f t="shared" si="61"/>
        <v>2184.4</v>
      </c>
    </row>
    <row r="401" spans="4:29" hidden="1">
      <c r="D401" s="12">
        <v>395</v>
      </c>
      <c r="E401" s="36" t="s">
        <v>29</v>
      </c>
      <c r="F401" s="16" t="s">
        <v>9</v>
      </c>
      <c r="G401" s="14" t="s">
        <v>40</v>
      </c>
      <c r="H401" s="13" t="s">
        <v>6</v>
      </c>
      <c r="I401" s="13" t="s">
        <v>111</v>
      </c>
      <c r="J401" s="13" t="s">
        <v>112</v>
      </c>
      <c r="K401" s="13" t="s">
        <v>43</v>
      </c>
      <c r="L401" s="14">
        <v>65</v>
      </c>
      <c r="M401" s="14" t="s">
        <v>15</v>
      </c>
      <c r="N401" s="31">
        <v>1000000</v>
      </c>
      <c r="O401" s="14" t="s">
        <v>2</v>
      </c>
      <c r="P401" s="14" t="s">
        <v>35</v>
      </c>
      <c r="Q401" s="31">
        <v>6480</v>
      </c>
      <c r="R401" s="31">
        <v>432</v>
      </c>
      <c r="S401" s="45">
        <v>16.658000000000001</v>
      </c>
      <c r="T401" s="64">
        <f t="shared" si="54"/>
        <v>1082.77</v>
      </c>
      <c r="U401" s="64">
        <f t="shared" si="55"/>
        <v>19.402138279976263</v>
      </c>
      <c r="V401" s="48">
        <f t="shared" si="56"/>
        <v>7.5490805854627858</v>
      </c>
      <c r="W401" s="52">
        <v>453.18048898203779</v>
      </c>
      <c r="X401" s="71" t="str">
        <f t="shared" si="62"/>
        <v>Q3 2022</v>
      </c>
      <c r="Y401" s="21">
        <f t="shared" si="57"/>
        <v>3840</v>
      </c>
      <c r="Z401" s="21">
        <f t="shared" si="58"/>
        <v>2160</v>
      </c>
      <c r="AA401" s="57">
        <f t="shared" si="59"/>
        <v>1164733.9584569733</v>
      </c>
      <c r="AB401" s="59">
        <f t="shared" si="60"/>
        <v>1.7777777777777777</v>
      </c>
      <c r="AC401" s="61">
        <f t="shared" si="61"/>
        <v>1651</v>
      </c>
    </row>
    <row r="402" spans="4:29" hidden="1">
      <c r="D402" s="12">
        <v>396</v>
      </c>
      <c r="E402" s="36" t="s">
        <v>29</v>
      </c>
      <c r="F402" s="16" t="s">
        <v>9</v>
      </c>
      <c r="G402" s="14" t="s">
        <v>40</v>
      </c>
      <c r="H402" s="13" t="s">
        <v>6</v>
      </c>
      <c r="I402" s="13" t="s">
        <v>111</v>
      </c>
      <c r="J402" s="13" t="s">
        <v>112</v>
      </c>
      <c r="K402" s="13" t="s">
        <v>43</v>
      </c>
      <c r="L402" s="14">
        <v>75</v>
      </c>
      <c r="M402" s="14" t="s">
        <v>15</v>
      </c>
      <c r="N402" s="31">
        <v>1000000</v>
      </c>
      <c r="O402" s="14" t="s">
        <v>2</v>
      </c>
      <c r="P402" s="14" t="s">
        <v>35</v>
      </c>
      <c r="Q402" s="31">
        <v>12000</v>
      </c>
      <c r="R402" s="31">
        <v>600</v>
      </c>
      <c r="S402" s="45">
        <v>10.879</v>
      </c>
      <c r="T402" s="64">
        <f t="shared" si="54"/>
        <v>815.92499999999995</v>
      </c>
      <c r="U402" s="64">
        <f t="shared" si="55"/>
        <v>16.869861924035607</v>
      </c>
      <c r="V402" s="48">
        <f t="shared" si="56"/>
        <v>7.2469375960751483</v>
      </c>
      <c r="W402" s="52">
        <v>666.14004927614201</v>
      </c>
      <c r="X402" s="71" t="str">
        <f t="shared" si="62"/>
        <v>Q3 2022</v>
      </c>
      <c r="Y402" s="21">
        <f t="shared" si="57"/>
        <v>3840</v>
      </c>
      <c r="Z402" s="21">
        <f t="shared" si="58"/>
        <v>2160</v>
      </c>
      <c r="AA402" s="57">
        <f t="shared" si="59"/>
        <v>1550681.3056379822</v>
      </c>
      <c r="AB402" s="59">
        <f t="shared" si="60"/>
        <v>1.7777777777777777</v>
      </c>
      <c r="AC402" s="61">
        <f t="shared" si="61"/>
        <v>1905</v>
      </c>
    </row>
    <row r="403" spans="4:29" hidden="1">
      <c r="D403" s="12">
        <v>397</v>
      </c>
      <c r="E403" s="36" t="s">
        <v>29</v>
      </c>
      <c r="F403" s="16" t="s">
        <v>9</v>
      </c>
      <c r="G403" s="14" t="s">
        <v>40</v>
      </c>
      <c r="H403" s="13" t="s">
        <v>6</v>
      </c>
      <c r="I403" s="13" t="s">
        <v>111</v>
      </c>
      <c r="J403" s="13" t="s">
        <v>112</v>
      </c>
      <c r="K403" s="13" t="s">
        <v>43</v>
      </c>
      <c r="L403" s="14">
        <v>85</v>
      </c>
      <c r="M403" s="14" t="s">
        <v>15</v>
      </c>
      <c r="N403" s="31">
        <v>1000000</v>
      </c>
      <c r="O403" s="14" t="s">
        <v>2</v>
      </c>
      <c r="P403" s="14" t="s">
        <v>35</v>
      </c>
      <c r="Q403" s="31">
        <v>15360</v>
      </c>
      <c r="R403" s="31">
        <v>768</v>
      </c>
      <c r="S403" s="45">
        <v>6.5869999999999997</v>
      </c>
      <c r="T403" s="64">
        <f t="shared" si="54"/>
        <v>559.89499999999998</v>
      </c>
      <c r="U403" s="64">
        <f t="shared" si="55"/>
        <v>13.119749389816022</v>
      </c>
      <c r="V403" s="48">
        <f t="shared" si="56"/>
        <v>5.7097676286583408</v>
      </c>
      <c r="W403" s="52">
        <v>866.82368736273588</v>
      </c>
      <c r="X403" s="71" t="str">
        <f t="shared" si="62"/>
        <v>Q3 2022</v>
      </c>
      <c r="Y403" s="21">
        <f t="shared" si="57"/>
        <v>3840</v>
      </c>
      <c r="Z403" s="21">
        <f t="shared" si="58"/>
        <v>2160</v>
      </c>
      <c r="AA403" s="57">
        <f t="shared" si="59"/>
        <v>1991763.9881305636</v>
      </c>
      <c r="AB403" s="59">
        <f t="shared" si="60"/>
        <v>1.7777777777777777</v>
      </c>
      <c r="AC403" s="61">
        <f t="shared" si="61"/>
        <v>2159</v>
      </c>
    </row>
    <row r="404" spans="4:29" hidden="1">
      <c r="D404" s="12">
        <v>398</v>
      </c>
      <c r="E404" s="36" t="s">
        <v>29</v>
      </c>
      <c r="F404" s="16" t="s">
        <v>9</v>
      </c>
      <c r="G404" s="14" t="s">
        <v>40</v>
      </c>
      <c r="H404" s="13" t="s">
        <v>6</v>
      </c>
      <c r="I404" s="13" t="s">
        <v>36</v>
      </c>
      <c r="J404" s="13" t="s">
        <v>37</v>
      </c>
      <c r="K404" s="13" t="s">
        <v>137</v>
      </c>
      <c r="L404" s="14">
        <v>65</v>
      </c>
      <c r="M404" s="14" t="s">
        <v>15</v>
      </c>
      <c r="N404" s="31">
        <v>1000000</v>
      </c>
      <c r="O404" s="14" t="s">
        <v>1</v>
      </c>
      <c r="P404" s="14" t="s">
        <v>35</v>
      </c>
      <c r="Q404" s="31">
        <v>2560</v>
      </c>
      <c r="R404" s="31">
        <v>160</v>
      </c>
      <c r="S404" s="45">
        <v>73.08</v>
      </c>
      <c r="T404" s="64">
        <f t="shared" si="54"/>
        <v>4750.2</v>
      </c>
      <c r="U404" s="64">
        <f t="shared" si="55"/>
        <v>85.118757684035614</v>
      </c>
      <c r="V404" s="48">
        <f t="shared" si="56"/>
        <v>33.118430134807319</v>
      </c>
      <c r="W404" s="52">
        <v>453.18048898203779</v>
      </c>
      <c r="X404" s="71" t="str">
        <f t="shared" si="62"/>
        <v>Q3 2022</v>
      </c>
      <c r="Y404" s="21">
        <f t="shared" si="57"/>
        <v>3840</v>
      </c>
      <c r="Z404" s="21">
        <f t="shared" si="58"/>
        <v>2160</v>
      </c>
      <c r="AA404" s="57">
        <f t="shared" si="59"/>
        <v>1164733.9584569733</v>
      </c>
      <c r="AB404" s="59">
        <f t="shared" si="60"/>
        <v>1.7777777777777777</v>
      </c>
      <c r="AC404" s="61">
        <f t="shared" si="61"/>
        <v>1651</v>
      </c>
    </row>
    <row r="405" spans="4:29" hidden="1">
      <c r="D405" s="12">
        <v>399</v>
      </c>
      <c r="E405" s="36" t="s">
        <v>29</v>
      </c>
      <c r="F405" s="16" t="s">
        <v>9</v>
      </c>
      <c r="G405" s="14" t="s">
        <v>40</v>
      </c>
      <c r="H405" s="13" t="s">
        <v>6</v>
      </c>
      <c r="I405" s="13" t="s">
        <v>36</v>
      </c>
      <c r="J405" s="13" t="s">
        <v>38</v>
      </c>
      <c r="K405" s="13" t="s">
        <v>137</v>
      </c>
      <c r="L405" s="14">
        <v>75</v>
      </c>
      <c r="M405" s="14" t="s">
        <v>15</v>
      </c>
      <c r="N405" s="31">
        <v>1000000</v>
      </c>
      <c r="O405" s="14" t="s">
        <v>1</v>
      </c>
      <c r="P405" s="14" t="s">
        <v>35</v>
      </c>
      <c r="Q405" s="31">
        <v>3840</v>
      </c>
      <c r="R405" s="31">
        <v>240</v>
      </c>
      <c r="S405" s="45">
        <v>28.98</v>
      </c>
      <c r="T405" s="64">
        <f t="shared" si="54"/>
        <v>2173.5</v>
      </c>
      <c r="U405" s="64">
        <f t="shared" si="55"/>
        <v>44.938744237388725</v>
      </c>
      <c r="V405" s="48">
        <f t="shared" si="56"/>
        <v>19.304738628022594</v>
      </c>
      <c r="W405" s="52">
        <v>666.14004927614201</v>
      </c>
      <c r="X405" s="71" t="str">
        <f t="shared" si="62"/>
        <v>Q3 2022</v>
      </c>
      <c r="Y405" s="21">
        <f t="shared" si="57"/>
        <v>3840</v>
      </c>
      <c r="Z405" s="21">
        <f t="shared" si="58"/>
        <v>2160</v>
      </c>
      <c r="AA405" s="57">
        <f t="shared" si="59"/>
        <v>1550681.3056379822</v>
      </c>
      <c r="AB405" s="59">
        <f t="shared" si="60"/>
        <v>1.7777777777777777</v>
      </c>
      <c r="AC405" s="61">
        <f t="shared" si="61"/>
        <v>1905</v>
      </c>
    </row>
    <row r="406" spans="4:29" hidden="1">
      <c r="D406" s="12">
        <v>400</v>
      </c>
      <c r="E406" s="36" t="s">
        <v>29</v>
      </c>
      <c r="F406" s="16" t="s">
        <v>9</v>
      </c>
      <c r="G406" s="14" t="s">
        <v>40</v>
      </c>
      <c r="H406" s="13" t="s">
        <v>6</v>
      </c>
      <c r="I406" s="13" t="s">
        <v>36</v>
      </c>
      <c r="J406" s="13" t="s">
        <v>89</v>
      </c>
      <c r="K406" s="13" t="s">
        <v>137</v>
      </c>
      <c r="L406" s="14">
        <v>75</v>
      </c>
      <c r="M406" s="14" t="s">
        <v>52</v>
      </c>
      <c r="N406" s="31">
        <v>1000000</v>
      </c>
      <c r="O406" s="14" t="s">
        <v>2</v>
      </c>
      <c r="P406" s="14" t="s">
        <v>35</v>
      </c>
      <c r="Q406" s="31">
        <v>40000</v>
      </c>
      <c r="R406" s="31">
        <v>1000</v>
      </c>
      <c r="S406" s="45">
        <v>0.52500000000000002</v>
      </c>
      <c r="T406" s="64">
        <f t="shared" si="54"/>
        <v>39.375</v>
      </c>
      <c r="U406" s="64">
        <f t="shared" si="55"/>
        <v>0.81410768545994072</v>
      </c>
      <c r="V406" s="48">
        <f t="shared" si="56"/>
        <v>0.5192054829702053</v>
      </c>
      <c r="W406" s="52">
        <v>988.96282470515291</v>
      </c>
      <c r="X406" s="71" t="str">
        <f t="shared" si="62"/>
        <v>Q3 2022</v>
      </c>
      <c r="Y406" s="21">
        <f t="shared" si="57"/>
        <v>7680</v>
      </c>
      <c r="Z406" s="21">
        <f t="shared" si="58"/>
        <v>4320</v>
      </c>
      <c r="AA406" s="57">
        <f t="shared" si="59"/>
        <v>1550681.3056379822</v>
      </c>
      <c r="AB406" s="59">
        <f t="shared" si="60"/>
        <v>1.7777777777777777</v>
      </c>
      <c r="AC406" s="61">
        <f t="shared" si="61"/>
        <v>1905</v>
      </c>
    </row>
    <row r="407" spans="4:29" hidden="1">
      <c r="D407" s="12">
        <v>401</v>
      </c>
      <c r="E407" s="36" t="s">
        <v>29</v>
      </c>
      <c r="F407" s="16" t="s">
        <v>9</v>
      </c>
      <c r="G407" s="14" t="s">
        <v>40</v>
      </c>
      <c r="H407" s="13" t="s">
        <v>6</v>
      </c>
      <c r="I407" s="13" t="s">
        <v>36</v>
      </c>
      <c r="J407" s="13" t="s">
        <v>138</v>
      </c>
      <c r="K407" s="13" t="s">
        <v>137</v>
      </c>
      <c r="L407" s="14">
        <v>85</v>
      </c>
      <c r="M407" s="14" t="s">
        <v>15</v>
      </c>
      <c r="N407" s="31">
        <v>1000000</v>
      </c>
      <c r="O407" s="14" t="s">
        <v>1</v>
      </c>
      <c r="P407" s="14" t="s">
        <v>35</v>
      </c>
      <c r="Q407" s="31">
        <v>7168</v>
      </c>
      <c r="R407" s="31">
        <v>448</v>
      </c>
      <c r="S407" s="45">
        <v>9.24</v>
      </c>
      <c r="T407" s="64">
        <f t="shared" si="54"/>
        <v>785.4</v>
      </c>
      <c r="U407" s="64">
        <f t="shared" si="55"/>
        <v>18.403899250326411</v>
      </c>
      <c r="V407" s="48">
        <f t="shared" si="56"/>
        <v>8.0094508712316799</v>
      </c>
      <c r="W407" s="52">
        <v>866.82368736273588</v>
      </c>
      <c r="X407" s="71" t="str">
        <f t="shared" si="62"/>
        <v>Q3 2022</v>
      </c>
      <c r="Y407" s="21">
        <f t="shared" si="57"/>
        <v>3840</v>
      </c>
      <c r="Z407" s="21">
        <f t="shared" si="58"/>
        <v>2160</v>
      </c>
      <c r="AA407" s="57">
        <f t="shared" si="59"/>
        <v>1991763.9881305636</v>
      </c>
      <c r="AB407" s="59">
        <f t="shared" si="60"/>
        <v>1.7777777777777777</v>
      </c>
      <c r="AC407" s="61">
        <f t="shared" si="61"/>
        <v>2159</v>
      </c>
    </row>
    <row r="408" spans="4:29" hidden="1">
      <c r="D408" s="12">
        <v>402</v>
      </c>
      <c r="E408" s="36" t="s">
        <v>29</v>
      </c>
      <c r="F408" s="16" t="s">
        <v>9</v>
      </c>
      <c r="G408" s="14" t="s">
        <v>40</v>
      </c>
      <c r="H408" s="13" t="s">
        <v>6</v>
      </c>
      <c r="I408" s="13" t="s">
        <v>36</v>
      </c>
      <c r="J408" s="13" t="s">
        <v>100</v>
      </c>
      <c r="K408" s="13" t="s">
        <v>137</v>
      </c>
      <c r="L408" s="14">
        <v>85</v>
      </c>
      <c r="M408" s="14" t="s">
        <v>52</v>
      </c>
      <c r="N408" s="31">
        <v>1000000</v>
      </c>
      <c r="O408" s="14" t="s">
        <v>2</v>
      </c>
      <c r="P408" s="14" t="s">
        <v>35</v>
      </c>
      <c r="Q408" s="31">
        <v>96000</v>
      </c>
      <c r="R408" s="31">
        <v>1920</v>
      </c>
      <c r="S408" s="45">
        <v>0.105</v>
      </c>
      <c r="T408" s="64">
        <f t="shared" si="54"/>
        <v>8.9249999999999989</v>
      </c>
      <c r="U408" s="64">
        <f t="shared" si="55"/>
        <v>0.20913521875370916</v>
      </c>
      <c r="V408" s="48">
        <f t="shared" si="56"/>
        <v>0.13512462183777679</v>
      </c>
      <c r="W408" s="52">
        <v>1286.9011603597792</v>
      </c>
      <c r="X408" s="71" t="str">
        <f t="shared" si="62"/>
        <v>Q3 2022</v>
      </c>
      <c r="Y408" s="21">
        <f t="shared" si="57"/>
        <v>7680</v>
      </c>
      <c r="Z408" s="21">
        <f t="shared" si="58"/>
        <v>4320</v>
      </c>
      <c r="AA408" s="57">
        <f t="shared" si="59"/>
        <v>1991763.9881305636</v>
      </c>
      <c r="AB408" s="59">
        <f t="shared" si="60"/>
        <v>1.7777777777777777</v>
      </c>
      <c r="AC408" s="61">
        <f t="shared" si="61"/>
        <v>2159</v>
      </c>
    </row>
    <row r="409" spans="4:29" hidden="1">
      <c r="D409" s="12">
        <v>403</v>
      </c>
      <c r="E409" s="36" t="s">
        <v>29</v>
      </c>
      <c r="F409" s="16" t="s">
        <v>9</v>
      </c>
      <c r="G409" s="14" t="s">
        <v>40</v>
      </c>
      <c r="H409" s="13" t="s">
        <v>6</v>
      </c>
      <c r="I409" s="13" t="s">
        <v>36</v>
      </c>
      <c r="J409" s="13" t="s">
        <v>50</v>
      </c>
      <c r="K409" s="13" t="s">
        <v>123</v>
      </c>
      <c r="L409" s="14">
        <v>55</v>
      </c>
      <c r="M409" s="14" t="s">
        <v>15</v>
      </c>
      <c r="N409" s="31">
        <v>1000000</v>
      </c>
      <c r="O409" s="14" t="s">
        <v>1</v>
      </c>
      <c r="P409" s="14" t="s">
        <v>35</v>
      </c>
      <c r="Q409" s="31">
        <v>2048</v>
      </c>
      <c r="R409" s="31">
        <v>128</v>
      </c>
      <c r="S409" s="45">
        <v>32.287999999999997</v>
      </c>
      <c r="T409" s="64">
        <f t="shared" si="54"/>
        <v>1775.84</v>
      </c>
      <c r="U409" s="64">
        <f t="shared" si="55"/>
        <v>26.925671811418397</v>
      </c>
      <c r="V409" s="48">
        <f t="shared" si="56"/>
        <v>11.143736763534889</v>
      </c>
      <c r="W409" s="52">
        <v>345.13555387558506</v>
      </c>
      <c r="X409" s="71" t="str">
        <f t="shared" si="62"/>
        <v>Q3 2022</v>
      </c>
      <c r="Y409" s="21">
        <f t="shared" si="57"/>
        <v>3840</v>
      </c>
      <c r="Z409" s="21">
        <f t="shared" si="58"/>
        <v>2160</v>
      </c>
      <c r="AA409" s="57">
        <f t="shared" si="59"/>
        <v>833921.94658753707</v>
      </c>
      <c r="AB409" s="59">
        <f t="shared" si="60"/>
        <v>1.7777777777777777</v>
      </c>
      <c r="AC409" s="61">
        <f t="shared" si="61"/>
        <v>1397</v>
      </c>
    </row>
    <row r="410" spans="4:29" hidden="1">
      <c r="D410" s="12">
        <v>404</v>
      </c>
      <c r="E410" s="36" t="s">
        <v>29</v>
      </c>
      <c r="F410" s="16" t="s">
        <v>9</v>
      </c>
      <c r="G410" s="14" t="s">
        <v>40</v>
      </c>
      <c r="H410" s="13" t="s">
        <v>6</v>
      </c>
      <c r="I410" s="13" t="s">
        <v>36</v>
      </c>
      <c r="J410" s="13"/>
      <c r="K410" s="13" t="s">
        <v>123</v>
      </c>
      <c r="L410" s="14">
        <v>98</v>
      </c>
      <c r="M410" s="14" t="s">
        <v>15</v>
      </c>
      <c r="N410" s="31">
        <v>1000000</v>
      </c>
      <c r="O410" s="14" t="s">
        <v>1</v>
      </c>
      <c r="P410" s="14" t="s">
        <v>35</v>
      </c>
      <c r="Q410" s="31">
        <v>5120</v>
      </c>
      <c r="R410" s="31">
        <v>320</v>
      </c>
      <c r="S410" s="45">
        <v>3.8849999999999998</v>
      </c>
      <c r="T410" s="64">
        <f t="shared" si="54"/>
        <v>380.72999999999996</v>
      </c>
      <c r="U410" s="64">
        <f t="shared" si="55"/>
        <v>10.285921344455785</v>
      </c>
      <c r="V410" s="48">
        <f t="shared" si="56"/>
        <v>5.0514150381063434</v>
      </c>
      <c r="W410" s="52">
        <v>1300.2355310441039</v>
      </c>
      <c r="X410" s="71" t="str">
        <f t="shared" si="62"/>
        <v>Q3 2022</v>
      </c>
      <c r="Y410" s="21">
        <f t="shared" si="57"/>
        <v>3840</v>
      </c>
      <c r="Z410" s="21">
        <f t="shared" si="58"/>
        <v>2160</v>
      </c>
      <c r="AA410" s="57">
        <f t="shared" si="59"/>
        <v>2647598.8016617205</v>
      </c>
      <c r="AB410" s="59">
        <f t="shared" si="60"/>
        <v>1.7777777777777777</v>
      </c>
      <c r="AC410" s="61">
        <f t="shared" si="61"/>
        <v>2489.1999999999998</v>
      </c>
    </row>
    <row r="411" spans="4:29" hidden="1">
      <c r="D411" s="12">
        <v>405</v>
      </c>
      <c r="E411" s="36" t="s">
        <v>29</v>
      </c>
      <c r="F411" s="16" t="s">
        <v>9</v>
      </c>
      <c r="G411" s="14" t="s">
        <v>51</v>
      </c>
      <c r="H411" s="13" t="s">
        <v>5</v>
      </c>
      <c r="I411" s="13" t="s">
        <v>54</v>
      </c>
      <c r="J411" s="13" t="s">
        <v>114</v>
      </c>
      <c r="K411" s="13" t="s">
        <v>43</v>
      </c>
      <c r="L411" s="14">
        <v>27</v>
      </c>
      <c r="M411" s="14" t="s">
        <v>15</v>
      </c>
      <c r="N411" s="31">
        <v>1000000</v>
      </c>
      <c r="O411" s="14" t="s">
        <v>1</v>
      </c>
      <c r="P411" s="14" t="s">
        <v>35</v>
      </c>
      <c r="Q411" s="31">
        <v>2304</v>
      </c>
      <c r="R411" s="31">
        <v>512</v>
      </c>
      <c r="S411" s="45">
        <v>20</v>
      </c>
      <c r="T411" s="64">
        <f t="shared" si="54"/>
        <v>540</v>
      </c>
      <c r="U411" s="64">
        <f t="shared" si="55"/>
        <v>4.0193659442136491</v>
      </c>
      <c r="V411" s="48">
        <f t="shared" si="56"/>
        <v>5.1705239463038053</v>
      </c>
      <c r="W411" s="52">
        <v>258.52619731519025</v>
      </c>
      <c r="X411" s="71" t="str">
        <f t="shared" si="62"/>
        <v>Q4 2022</v>
      </c>
      <c r="Y411" s="21">
        <f t="shared" si="57"/>
        <v>3840</v>
      </c>
      <c r="Z411" s="21">
        <f t="shared" si="58"/>
        <v>2160</v>
      </c>
      <c r="AA411" s="57">
        <f t="shared" si="59"/>
        <v>200968.29721068247</v>
      </c>
      <c r="AB411" s="59">
        <f t="shared" si="60"/>
        <v>1.7777777777777777</v>
      </c>
      <c r="AC411" s="61">
        <f t="shared" si="61"/>
        <v>685.8</v>
      </c>
    </row>
    <row r="412" spans="4:29" hidden="1">
      <c r="D412" s="12">
        <v>406</v>
      </c>
      <c r="E412" s="36" t="s">
        <v>29</v>
      </c>
      <c r="F412" s="16" t="s">
        <v>9</v>
      </c>
      <c r="G412" s="14" t="s">
        <v>51</v>
      </c>
      <c r="H412" s="13" t="s">
        <v>5</v>
      </c>
      <c r="I412" s="13" t="s">
        <v>54</v>
      </c>
      <c r="J412" s="13" t="s">
        <v>55</v>
      </c>
      <c r="K412" s="13" t="s">
        <v>43</v>
      </c>
      <c r="L412" s="14">
        <v>31.5</v>
      </c>
      <c r="M412" s="14" t="s">
        <v>15</v>
      </c>
      <c r="N412" s="31">
        <v>1000000</v>
      </c>
      <c r="O412" s="14" t="s">
        <v>1</v>
      </c>
      <c r="P412" s="14" t="s">
        <v>35</v>
      </c>
      <c r="Q412" s="31">
        <v>2304</v>
      </c>
      <c r="R412" s="31">
        <v>1152</v>
      </c>
      <c r="S412" s="45">
        <v>15</v>
      </c>
      <c r="T412" s="64">
        <f t="shared" si="54"/>
        <v>472.5</v>
      </c>
      <c r="U412" s="64">
        <f t="shared" si="55"/>
        <v>4.1031027347181004</v>
      </c>
      <c r="V412" s="48">
        <f t="shared" si="56"/>
        <v>4.8473661996598176</v>
      </c>
      <c r="W412" s="52">
        <v>323.15774664398782</v>
      </c>
      <c r="X412" s="71" t="str">
        <f t="shared" si="62"/>
        <v>Q4 2022</v>
      </c>
      <c r="Y412" s="21">
        <f t="shared" si="57"/>
        <v>3840</v>
      </c>
      <c r="Z412" s="21">
        <f t="shared" si="58"/>
        <v>2160</v>
      </c>
      <c r="AA412" s="57">
        <f t="shared" si="59"/>
        <v>273540.18231454003</v>
      </c>
      <c r="AB412" s="59">
        <f t="shared" si="60"/>
        <v>1.7777777777777777</v>
      </c>
      <c r="AC412" s="61">
        <f t="shared" si="61"/>
        <v>800.09999999999991</v>
      </c>
    </row>
    <row r="413" spans="4:29" hidden="1">
      <c r="D413" s="12">
        <v>407</v>
      </c>
      <c r="E413" s="36" t="s">
        <v>29</v>
      </c>
      <c r="F413" s="16" t="s">
        <v>9</v>
      </c>
      <c r="G413" s="14" t="s">
        <v>51</v>
      </c>
      <c r="H413" s="13" t="s">
        <v>5</v>
      </c>
      <c r="I413" s="13" t="s">
        <v>54</v>
      </c>
      <c r="J413" s="13" t="s">
        <v>128</v>
      </c>
      <c r="K413" s="13" t="s">
        <v>43</v>
      </c>
      <c r="L413" s="14">
        <v>31.5</v>
      </c>
      <c r="M413" s="14" t="s">
        <v>15</v>
      </c>
      <c r="N413" s="31">
        <v>1000000</v>
      </c>
      <c r="O413" s="14" t="s">
        <v>1</v>
      </c>
      <c r="P413" s="14" t="s">
        <v>35</v>
      </c>
      <c r="Q413" s="31">
        <v>2304</v>
      </c>
      <c r="R413" s="31">
        <v>576</v>
      </c>
      <c r="S413" s="45">
        <v>10</v>
      </c>
      <c r="T413" s="64">
        <f t="shared" si="54"/>
        <v>315</v>
      </c>
      <c r="U413" s="64">
        <f t="shared" si="55"/>
        <v>2.7354018231454003</v>
      </c>
      <c r="V413" s="48">
        <f t="shared" si="56"/>
        <v>3.2315774664398784</v>
      </c>
      <c r="W413" s="52">
        <v>323.15774664398782</v>
      </c>
      <c r="X413" s="71" t="str">
        <f t="shared" si="62"/>
        <v>Q4 2022</v>
      </c>
      <c r="Y413" s="21">
        <f t="shared" si="57"/>
        <v>3840</v>
      </c>
      <c r="Z413" s="21">
        <f t="shared" si="58"/>
        <v>2160</v>
      </c>
      <c r="AA413" s="57">
        <f t="shared" si="59"/>
        <v>273540.18231454003</v>
      </c>
      <c r="AB413" s="59">
        <f t="shared" si="60"/>
        <v>1.7777777777777777</v>
      </c>
      <c r="AC413" s="61">
        <f t="shared" si="61"/>
        <v>800.09999999999991</v>
      </c>
    </row>
    <row r="414" spans="4:29" hidden="1">
      <c r="D414" s="12">
        <v>408</v>
      </c>
      <c r="E414" s="36" t="s">
        <v>29</v>
      </c>
      <c r="F414" s="16" t="s">
        <v>9</v>
      </c>
      <c r="G414" s="14" t="s">
        <v>51</v>
      </c>
      <c r="H414" s="13" t="s">
        <v>5</v>
      </c>
      <c r="I414" s="13" t="s">
        <v>54</v>
      </c>
      <c r="J414" s="13" t="s">
        <v>118</v>
      </c>
      <c r="K414" s="13" t="s">
        <v>43</v>
      </c>
      <c r="L414" s="14">
        <v>31.5</v>
      </c>
      <c r="M414" s="14" t="s">
        <v>15</v>
      </c>
      <c r="N414" s="31">
        <v>1000000</v>
      </c>
      <c r="O414" s="14" t="s">
        <v>1</v>
      </c>
      <c r="P414" s="14" t="s">
        <v>35</v>
      </c>
      <c r="Q414" s="31">
        <v>2304</v>
      </c>
      <c r="R414" s="31">
        <v>576</v>
      </c>
      <c r="S414" s="45">
        <v>15</v>
      </c>
      <c r="T414" s="64">
        <f t="shared" si="54"/>
        <v>472.5</v>
      </c>
      <c r="U414" s="64">
        <f t="shared" si="55"/>
        <v>4.1031027347181004</v>
      </c>
      <c r="V414" s="48">
        <f t="shared" si="56"/>
        <v>4.8473661996598176</v>
      </c>
      <c r="W414" s="52">
        <v>323.15774664398782</v>
      </c>
      <c r="X414" s="71" t="str">
        <f t="shared" si="62"/>
        <v>Q4 2022</v>
      </c>
      <c r="Y414" s="21">
        <f t="shared" si="57"/>
        <v>3840</v>
      </c>
      <c r="Z414" s="21">
        <f t="shared" si="58"/>
        <v>2160</v>
      </c>
      <c r="AA414" s="57">
        <f t="shared" si="59"/>
        <v>273540.18231454003</v>
      </c>
      <c r="AB414" s="59">
        <f t="shared" si="60"/>
        <v>1.7777777777777777</v>
      </c>
      <c r="AC414" s="61">
        <f t="shared" si="61"/>
        <v>800.09999999999991</v>
      </c>
    </row>
    <row r="415" spans="4:29" hidden="1">
      <c r="D415" s="12">
        <v>409</v>
      </c>
      <c r="E415" s="36" t="s">
        <v>29</v>
      </c>
      <c r="F415" s="16" t="s">
        <v>9</v>
      </c>
      <c r="G415" s="14" t="s">
        <v>51</v>
      </c>
      <c r="H415" s="13" t="s">
        <v>5</v>
      </c>
      <c r="I415" s="13" t="s">
        <v>219</v>
      </c>
      <c r="J415" s="13"/>
      <c r="K415" s="13"/>
      <c r="L415" s="14">
        <v>31.5</v>
      </c>
      <c r="M415" s="14" t="s">
        <v>15</v>
      </c>
      <c r="N415" s="31" t="s">
        <v>65</v>
      </c>
      <c r="O415" s="14" t="s">
        <v>1</v>
      </c>
      <c r="P415" s="14" t="s">
        <v>35</v>
      </c>
      <c r="Q415" s="31">
        <v>5000</v>
      </c>
      <c r="R415" s="31">
        <v>1152</v>
      </c>
      <c r="S415" s="45">
        <v>15</v>
      </c>
      <c r="T415" s="64">
        <f t="shared" si="54"/>
        <v>472.5</v>
      </c>
      <c r="U415" s="64">
        <f t="shared" si="55"/>
        <v>4.1031027347181004</v>
      </c>
      <c r="V415" s="48">
        <f t="shared" si="56"/>
        <v>3.8778929597278537</v>
      </c>
      <c r="W415" s="52">
        <v>258.52619731519025</v>
      </c>
      <c r="X415" s="71" t="str">
        <f t="shared" si="62"/>
        <v>Q4 2022</v>
      </c>
      <c r="Y415" s="21">
        <f t="shared" si="57"/>
        <v>3840</v>
      </c>
      <c r="Z415" s="21">
        <f t="shared" si="58"/>
        <v>2160</v>
      </c>
      <c r="AA415" s="57">
        <f t="shared" si="59"/>
        <v>273540.18231454003</v>
      </c>
      <c r="AB415" s="59">
        <f t="shared" si="60"/>
        <v>1.7777777777777777</v>
      </c>
      <c r="AC415" s="61">
        <f t="shared" si="61"/>
        <v>800.09999999999991</v>
      </c>
    </row>
    <row r="416" spans="4:29" hidden="1">
      <c r="D416" s="12">
        <v>410</v>
      </c>
      <c r="E416" s="36" t="s">
        <v>29</v>
      </c>
      <c r="F416" s="16" t="s">
        <v>9</v>
      </c>
      <c r="G416" s="14" t="s">
        <v>51</v>
      </c>
      <c r="H416" s="13" t="s">
        <v>5</v>
      </c>
      <c r="I416" s="13" t="s">
        <v>96</v>
      </c>
      <c r="J416" s="13" t="s">
        <v>132</v>
      </c>
      <c r="K416" s="13" t="s">
        <v>43</v>
      </c>
      <c r="L416" s="14">
        <v>31.5</v>
      </c>
      <c r="M416" s="14" t="s">
        <v>15</v>
      </c>
      <c r="N416" s="31">
        <v>1000000</v>
      </c>
      <c r="O416" s="14" t="s">
        <v>1</v>
      </c>
      <c r="P416" s="14" t="s">
        <v>35</v>
      </c>
      <c r="Q416" s="31">
        <v>2304</v>
      </c>
      <c r="R416" s="31">
        <v>576</v>
      </c>
      <c r="S416" s="45">
        <v>15</v>
      </c>
      <c r="T416" s="64">
        <f t="shared" si="54"/>
        <v>472.5</v>
      </c>
      <c r="U416" s="64">
        <f t="shared" si="55"/>
        <v>4.1031027347181004</v>
      </c>
      <c r="V416" s="48">
        <f t="shared" si="56"/>
        <v>4.8473661996598176</v>
      </c>
      <c r="W416" s="52">
        <v>323.15774664398782</v>
      </c>
      <c r="X416" s="71" t="str">
        <f t="shared" si="62"/>
        <v>Q4 2022</v>
      </c>
      <c r="Y416" s="21">
        <f t="shared" si="57"/>
        <v>3840</v>
      </c>
      <c r="Z416" s="21">
        <f t="shared" si="58"/>
        <v>2160</v>
      </c>
      <c r="AA416" s="57">
        <f t="shared" si="59"/>
        <v>273540.18231454003</v>
      </c>
      <c r="AB416" s="59">
        <f t="shared" si="60"/>
        <v>1.7777777777777777</v>
      </c>
      <c r="AC416" s="61">
        <f t="shared" si="61"/>
        <v>800.09999999999991</v>
      </c>
    </row>
    <row r="417" spans="4:29" hidden="1">
      <c r="D417" s="12">
        <v>411</v>
      </c>
      <c r="E417" s="36" t="s">
        <v>29</v>
      </c>
      <c r="F417" s="16" t="s">
        <v>9</v>
      </c>
      <c r="G417" s="14" t="s">
        <v>51</v>
      </c>
      <c r="H417" s="13" t="s">
        <v>5</v>
      </c>
      <c r="I417" s="13" t="s">
        <v>96</v>
      </c>
      <c r="J417" s="13" t="s">
        <v>131</v>
      </c>
      <c r="K417" s="13" t="s">
        <v>95</v>
      </c>
      <c r="L417" s="14">
        <v>34</v>
      </c>
      <c r="M417" s="14" t="s">
        <v>117</v>
      </c>
      <c r="N417" s="31">
        <v>1000000</v>
      </c>
      <c r="O417" s="14" t="s">
        <v>1</v>
      </c>
      <c r="P417" s="14" t="s">
        <v>35</v>
      </c>
      <c r="Q417" s="31">
        <v>4608</v>
      </c>
      <c r="R417" s="31">
        <v>1152</v>
      </c>
      <c r="S417" s="45">
        <v>30</v>
      </c>
      <c r="T417" s="64">
        <f t="shared" si="54"/>
        <v>1020</v>
      </c>
      <c r="U417" s="64">
        <f t="shared" si="55"/>
        <v>7.9694391031753327</v>
      </c>
      <c r="V417" s="48">
        <f t="shared" si="56"/>
        <v>11.634</v>
      </c>
      <c r="W417" s="52">
        <v>387.8</v>
      </c>
      <c r="X417" s="71" t="str">
        <f t="shared" si="62"/>
        <v>Q4 2022</v>
      </c>
      <c r="Y417" s="21">
        <f t="shared" si="57"/>
        <v>3440</v>
      </c>
      <c r="Z417" s="21">
        <f t="shared" si="58"/>
        <v>1440</v>
      </c>
      <c r="AA417" s="57">
        <f t="shared" si="59"/>
        <v>265647.97010584443</v>
      </c>
      <c r="AB417" s="59">
        <f t="shared" si="60"/>
        <v>2.3888888888888888</v>
      </c>
      <c r="AC417" s="61">
        <f t="shared" si="61"/>
        <v>863.59999999999991</v>
      </c>
    </row>
    <row r="418" spans="4:29" hidden="1">
      <c r="D418" s="12">
        <v>412</v>
      </c>
      <c r="E418" s="36" t="s">
        <v>29</v>
      </c>
      <c r="F418" s="16" t="s">
        <v>9</v>
      </c>
      <c r="G418" s="14" t="s">
        <v>51</v>
      </c>
      <c r="H418" s="13" t="s">
        <v>5</v>
      </c>
      <c r="I418" s="13" t="s">
        <v>96</v>
      </c>
      <c r="J418" s="13" t="s">
        <v>61</v>
      </c>
      <c r="K418" s="13" t="s">
        <v>33</v>
      </c>
      <c r="L418" s="14">
        <v>27</v>
      </c>
      <c r="M418" s="14" t="s">
        <v>15</v>
      </c>
      <c r="N418" s="31">
        <v>80000000</v>
      </c>
      <c r="O418" s="14" t="s">
        <v>1</v>
      </c>
      <c r="P418" s="14" t="s">
        <v>35</v>
      </c>
      <c r="Q418" s="31">
        <v>2304</v>
      </c>
      <c r="R418" s="31">
        <v>576</v>
      </c>
      <c r="S418" s="45">
        <v>50</v>
      </c>
      <c r="T418" s="64">
        <f t="shared" si="54"/>
        <v>1350</v>
      </c>
      <c r="U418" s="64">
        <f t="shared" si="55"/>
        <v>10.048414860534123</v>
      </c>
      <c r="V418" s="48">
        <f t="shared" si="56"/>
        <v>12.926309865759514</v>
      </c>
      <c r="W418" s="52">
        <v>258.52619731519025</v>
      </c>
      <c r="X418" s="71" t="str">
        <f t="shared" si="62"/>
        <v>Q4 2022</v>
      </c>
      <c r="Y418" s="21">
        <f t="shared" si="57"/>
        <v>3840</v>
      </c>
      <c r="Z418" s="21">
        <f t="shared" si="58"/>
        <v>2160</v>
      </c>
      <c r="AA418" s="57">
        <f t="shared" si="59"/>
        <v>200968.29721068247</v>
      </c>
      <c r="AB418" s="59">
        <f t="shared" si="60"/>
        <v>1.7777777777777777</v>
      </c>
      <c r="AC418" s="61">
        <f t="shared" si="61"/>
        <v>685.8</v>
      </c>
    </row>
    <row r="419" spans="4:29" hidden="1">
      <c r="D419" s="12">
        <v>413</v>
      </c>
      <c r="E419" s="36" t="s">
        <v>29</v>
      </c>
      <c r="F419" s="16" t="s">
        <v>9</v>
      </c>
      <c r="G419" s="14" t="s">
        <v>51</v>
      </c>
      <c r="H419" s="13" t="s">
        <v>5</v>
      </c>
      <c r="I419" s="13" t="s">
        <v>96</v>
      </c>
      <c r="J419" s="13" t="s">
        <v>129</v>
      </c>
      <c r="K419" s="13" t="s">
        <v>33</v>
      </c>
      <c r="L419" s="14">
        <v>27</v>
      </c>
      <c r="M419" s="14" t="s">
        <v>143</v>
      </c>
      <c r="N419" s="31">
        <v>1000000</v>
      </c>
      <c r="O419" s="14" t="s">
        <v>1</v>
      </c>
      <c r="P419" s="14" t="s">
        <v>35</v>
      </c>
      <c r="Q419" s="31">
        <v>2304</v>
      </c>
      <c r="R419" s="31">
        <v>576</v>
      </c>
      <c r="S419" s="45">
        <v>25</v>
      </c>
      <c r="T419" s="64">
        <f t="shared" si="54"/>
        <v>675</v>
      </c>
      <c r="U419" s="64">
        <f t="shared" si="55"/>
        <v>5.0242074302670616</v>
      </c>
      <c r="V419" s="48">
        <f t="shared" si="56"/>
        <v>6</v>
      </c>
      <c r="W419" s="52">
        <v>240</v>
      </c>
      <c r="X419" s="71" t="str">
        <f t="shared" si="62"/>
        <v>Q4 2022</v>
      </c>
      <c r="Y419" s="21">
        <f t="shared" si="57"/>
        <v>2560</v>
      </c>
      <c r="Z419" s="21">
        <f t="shared" si="58"/>
        <v>1440</v>
      </c>
      <c r="AA419" s="57">
        <f t="shared" si="59"/>
        <v>200968.29721068247</v>
      </c>
      <c r="AB419" s="59">
        <f t="shared" si="60"/>
        <v>1.7777777777777777</v>
      </c>
      <c r="AC419" s="61">
        <f t="shared" si="61"/>
        <v>685.8</v>
      </c>
    </row>
    <row r="420" spans="4:29" hidden="1">
      <c r="D420" s="12">
        <v>414</v>
      </c>
      <c r="E420" s="36" t="s">
        <v>29</v>
      </c>
      <c r="F420" s="16" t="s">
        <v>9</v>
      </c>
      <c r="G420" s="14" t="s">
        <v>51</v>
      </c>
      <c r="H420" s="13" t="s">
        <v>5</v>
      </c>
      <c r="I420" s="13" t="s">
        <v>96</v>
      </c>
      <c r="J420" s="13" t="s">
        <v>130</v>
      </c>
      <c r="K420" s="13" t="s">
        <v>33</v>
      </c>
      <c r="L420" s="14">
        <v>27</v>
      </c>
      <c r="M420" s="14" t="s">
        <v>143</v>
      </c>
      <c r="N420" s="31">
        <v>1000000</v>
      </c>
      <c r="O420" s="14" t="s">
        <v>1</v>
      </c>
      <c r="P420" s="14" t="s">
        <v>35</v>
      </c>
      <c r="Q420" s="31">
        <v>2304</v>
      </c>
      <c r="R420" s="31">
        <v>576</v>
      </c>
      <c r="S420" s="45">
        <v>25</v>
      </c>
      <c r="T420" s="64">
        <f t="shared" si="54"/>
        <v>675</v>
      </c>
      <c r="U420" s="64">
        <f t="shared" si="55"/>
        <v>5.0242074302670616</v>
      </c>
      <c r="V420" s="48">
        <f t="shared" si="56"/>
        <v>6</v>
      </c>
      <c r="W420" s="52">
        <v>240</v>
      </c>
      <c r="X420" s="71" t="str">
        <f t="shared" si="62"/>
        <v>Q4 2022</v>
      </c>
      <c r="Y420" s="21">
        <f t="shared" si="57"/>
        <v>2560</v>
      </c>
      <c r="Z420" s="21">
        <f t="shared" si="58"/>
        <v>1440</v>
      </c>
      <c r="AA420" s="57">
        <f t="shared" si="59"/>
        <v>200968.29721068247</v>
      </c>
      <c r="AB420" s="59">
        <f t="shared" si="60"/>
        <v>1.7777777777777777</v>
      </c>
      <c r="AC420" s="61">
        <f t="shared" si="61"/>
        <v>685.8</v>
      </c>
    </row>
    <row r="421" spans="4:29" hidden="1">
      <c r="D421" s="12">
        <v>415</v>
      </c>
      <c r="E421" s="36" t="s">
        <v>29</v>
      </c>
      <c r="F421" s="16" t="s">
        <v>9</v>
      </c>
      <c r="G421" s="14" t="s">
        <v>51</v>
      </c>
      <c r="H421" s="13" t="s">
        <v>5</v>
      </c>
      <c r="I421" s="13" t="s">
        <v>31</v>
      </c>
      <c r="J421" s="13" t="s">
        <v>32</v>
      </c>
      <c r="K421" s="13" t="s">
        <v>33</v>
      </c>
      <c r="L421" s="14">
        <v>31.5</v>
      </c>
      <c r="M421" s="14" t="s">
        <v>34</v>
      </c>
      <c r="N421" s="31">
        <v>1000000</v>
      </c>
      <c r="O421" s="14" t="s">
        <v>1</v>
      </c>
      <c r="P421" s="14" t="s">
        <v>35</v>
      </c>
      <c r="Q421" s="31">
        <v>576</v>
      </c>
      <c r="R421" s="31">
        <v>576</v>
      </c>
      <c r="S421" s="45">
        <v>3.3</v>
      </c>
      <c r="T421" s="64">
        <f t="shared" si="54"/>
        <v>103.94999999999999</v>
      </c>
      <c r="U421" s="64">
        <f t="shared" si="55"/>
        <v>0.90268260163798208</v>
      </c>
      <c r="V421" s="48">
        <f t="shared" si="56"/>
        <v>1.9958399999999996</v>
      </c>
      <c r="W421" s="52">
        <v>604.79999999999995</v>
      </c>
      <c r="X421" s="71" t="str">
        <f t="shared" si="62"/>
        <v>Q4 2022</v>
      </c>
      <c r="Y421" s="21">
        <f t="shared" si="57"/>
        <v>6016</v>
      </c>
      <c r="Z421" s="21">
        <f t="shared" si="58"/>
        <v>3384</v>
      </c>
      <c r="AA421" s="57">
        <f t="shared" si="59"/>
        <v>273540.18231454003</v>
      </c>
      <c r="AB421" s="59">
        <f t="shared" si="60"/>
        <v>1.7777777777777777</v>
      </c>
      <c r="AC421" s="61">
        <f t="shared" si="61"/>
        <v>800.09999999999991</v>
      </c>
    </row>
    <row r="422" spans="4:29" hidden="1">
      <c r="D422" s="12">
        <v>416</v>
      </c>
      <c r="E422" s="36" t="s">
        <v>29</v>
      </c>
      <c r="F422" s="16" t="s">
        <v>9</v>
      </c>
      <c r="G422" s="14" t="s">
        <v>51</v>
      </c>
      <c r="H422" s="13" t="s">
        <v>5</v>
      </c>
      <c r="I422" s="13" t="s">
        <v>41</v>
      </c>
      <c r="J422" s="13" t="s">
        <v>116</v>
      </c>
      <c r="K422" s="13" t="s">
        <v>43</v>
      </c>
      <c r="L422" s="14">
        <v>27</v>
      </c>
      <c r="M422" s="14" t="s">
        <v>117</v>
      </c>
      <c r="N422" s="31">
        <v>1000000</v>
      </c>
      <c r="O422" s="14" t="s">
        <v>1</v>
      </c>
      <c r="P422" s="14" t="s">
        <v>35</v>
      </c>
      <c r="Q422" s="31">
        <v>2304</v>
      </c>
      <c r="R422" s="31">
        <v>576</v>
      </c>
      <c r="S422" s="45">
        <v>10</v>
      </c>
      <c r="T422" s="64">
        <f t="shared" si="54"/>
        <v>270</v>
      </c>
      <c r="U422" s="64">
        <f t="shared" si="55"/>
        <v>1.6752367664979291</v>
      </c>
      <c r="V422" s="48">
        <f t="shared" si="56"/>
        <v>2.4042936350312694</v>
      </c>
      <c r="W422" s="52">
        <v>240.42936350312695</v>
      </c>
      <c r="X422" s="71" t="str">
        <f t="shared" si="62"/>
        <v>Q4 2022</v>
      </c>
      <c r="Y422" s="21">
        <f t="shared" si="57"/>
        <v>3440</v>
      </c>
      <c r="Z422" s="21">
        <f t="shared" si="58"/>
        <v>1440</v>
      </c>
      <c r="AA422" s="57">
        <f t="shared" si="59"/>
        <v>167523.67664979291</v>
      </c>
      <c r="AB422" s="59">
        <f t="shared" si="60"/>
        <v>2.3888888888888888</v>
      </c>
      <c r="AC422" s="61">
        <f t="shared" si="61"/>
        <v>685.8</v>
      </c>
    </row>
    <row r="423" spans="4:29" hidden="1">
      <c r="D423" s="12">
        <v>417</v>
      </c>
      <c r="E423" s="36" t="s">
        <v>29</v>
      </c>
      <c r="F423" s="16" t="s">
        <v>9</v>
      </c>
      <c r="G423" s="14" t="s">
        <v>51</v>
      </c>
      <c r="H423" s="13" t="s">
        <v>5</v>
      </c>
      <c r="I423" s="13" t="s">
        <v>41</v>
      </c>
      <c r="J423" s="13" t="s">
        <v>42</v>
      </c>
      <c r="K423" s="13" t="s">
        <v>43</v>
      </c>
      <c r="L423" s="14">
        <v>31.5</v>
      </c>
      <c r="M423" s="14" t="s">
        <v>15</v>
      </c>
      <c r="N423" s="31">
        <v>1000000</v>
      </c>
      <c r="O423" s="14" t="s">
        <v>1</v>
      </c>
      <c r="P423" s="14" t="s">
        <v>35</v>
      </c>
      <c r="Q423" s="31">
        <v>5000</v>
      </c>
      <c r="R423" s="31">
        <v>1152</v>
      </c>
      <c r="S423" s="45">
        <v>20</v>
      </c>
      <c r="T423" s="64">
        <f t="shared" si="54"/>
        <v>630</v>
      </c>
      <c r="U423" s="64">
        <f t="shared" si="55"/>
        <v>5.4708036462908005</v>
      </c>
      <c r="V423" s="48">
        <f t="shared" si="56"/>
        <v>6.4631549328797568</v>
      </c>
      <c r="W423" s="52">
        <v>323.15774664398782</v>
      </c>
      <c r="X423" s="71" t="str">
        <f t="shared" si="62"/>
        <v>Q4 2022</v>
      </c>
      <c r="Y423" s="21">
        <f t="shared" si="57"/>
        <v>3840</v>
      </c>
      <c r="Z423" s="21">
        <f t="shared" si="58"/>
        <v>2160</v>
      </c>
      <c r="AA423" s="57">
        <f t="shared" si="59"/>
        <v>273540.18231454003</v>
      </c>
      <c r="AB423" s="59">
        <f t="shared" si="60"/>
        <v>1.7777777777777777</v>
      </c>
      <c r="AC423" s="61">
        <f t="shared" si="61"/>
        <v>800.09999999999991</v>
      </c>
    </row>
    <row r="424" spans="4:29" hidden="1">
      <c r="D424" s="12">
        <v>418</v>
      </c>
      <c r="E424" s="36" t="s">
        <v>29</v>
      </c>
      <c r="F424" s="16" t="s">
        <v>9</v>
      </c>
      <c r="G424" s="14" t="s">
        <v>51</v>
      </c>
      <c r="H424" s="13" t="s">
        <v>5</v>
      </c>
      <c r="I424" s="13" t="s">
        <v>41</v>
      </c>
      <c r="J424" s="13" t="s">
        <v>44</v>
      </c>
      <c r="K424" s="13" t="s">
        <v>43</v>
      </c>
      <c r="L424" s="14">
        <v>31.5</v>
      </c>
      <c r="M424" s="14" t="s">
        <v>15</v>
      </c>
      <c r="N424" s="31">
        <v>1000000</v>
      </c>
      <c r="O424" s="14" t="s">
        <v>1</v>
      </c>
      <c r="P424" s="14" t="s">
        <v>35</v>
      </c>
      <c r="Q424" s="31">
        <v>4608</v>
      </c>
      <c r="R424" s="31">
        <v>576</v>
      </c>
      <c r="S424" s="45">
        <v>20</v>
      </c>
      <c r="T424" s="64">
        <f t="shared" si="54"/>
        <v>630</v>
      </c>
      <c r="U424" s="64">
        <f t="shared" si="55"/>
        <v>5.4708036462908005</v>
      </c>
      <c r="V424" s="48">
        <f t="shared" si="56"/>
        <v>6.4631549328797568</v>
      </c>
      <c r="W424" s="52">
        <v>323.15774664398782</v>
      </c>
      <c r="X424" s="71" t="str">
        <f t="shared" si="62"/>
        <v>Q4 2022</v>
      </c>
      <c r="Y424" s="21">
        <f t="shared" si="57"/>
        <v>3840</v>
      </c>
      <c r="Z424" s="21">
        <f t="shared" si="58"/>
        <v>2160</v>
      </c>
      <c r="AA424" s="57">
        <f t="shared" si="59"/>
        <v>273540.18231454003</v>
      </c>
      <c r="AB424" s="59">
        <f t="shared" si="60"/>
        <v>1.7777777777777777</v>
      </c>
      <c r="AC424" s="61">
        <f t="shared" si="61"/>
        <v>800.09999999999991</v>
      </c>
    </row>
    <row r="425" spans="4:29" hidden="1">
      <c r="D425" s="12">
        <v>419</v>
      </c>
      <c r="E425" s="36" t="s">
        <v>29</v>
      </c>
      <c r="F425" s="16" t="s">
        <v>9</v>
      </c>
      <c r="G425" s="14" t="s">
        <v>51</v>
      </c>
      <c r="H425" s="13" t="s">
        <v>5</v>
      </c>
      <c r="I425" s="13" t="s">
        <v>41</v>
      </c>
      <c r="J425" s="13" t="s">
        <v>113</v>
      </c>
      <c r="K425" s="13" t="s">
        <v>43</v>
      </c>
      <c r="L425" s="14">
        <v>31.5</v>
      </c>
      <c r="M425" s="14" t="s">
        <v>15</v>
      </c>
      <c r="N425" s="31">
        <v>1000000</v>
      </c>
      <c r="O425" s="14" t="s">
        <v>1</v>
      </c>
      <c r="P425" s="14" t="s">
        <v>35</v>
      </c>
      <c r="Q425" s="31">
        <v>4608</v>
      </c>
      <c r="R425" s="31">
        <v>576</v>
      </c>
      <c r="S425" s="45">
        <v>10</v>
      </c>
      <c r="T425" s="64">
        <f t="shared" si="54"/>
        <v>315</v>
      </c>
      <c r="U425" s="64">
        <f t="shared" si="55"/>
        <v>2.7354018231454003</v>
      </c>
      <c r="V425" s="48">
        <f t="shared" si="56"/>
        <v>3.2315774664398784</v>
      </c>
      <c r="W425" s="52">
        <v>323.15774664398782</v>
      </c>
      <c r="X425" s="71" t="str">
        <f t="shared" si="62"/>
        <v>Q4 2022</v>
      </c>
      <c r="Y425" s="21">
        <f t="shared" si="57"/>
        <v>3840</v>
      </c>
      <c r="Z425" s="21">
        <f t="shared" si="58"/>
        <v>2160</v>
      </c>
      <c r="AA425" s="57">
        <f t="shared" si="59"/>
        <v>273540.18231454003</v>
      </c>
      <c r="AB425" s="59">
        <f t="shared" si="60"/>
        <v>1.7777777777777777</v>
      </c>
      <c r="AC425" s="61">
        <f t="shared" si="61"/>
        <v>800.09999999999991</v>
      </c>
    </row>
    <row r="426" spans="4:29" hidden="1">
      <c r="D426" s="12">
        <v>420</v>
      </c>
      <c r="E426" s="36" t="s">
        <v>29</v>
      </c>
      <c r="F426" s="16" t="s">
        <v>9</v>
      </c>
      <c r="G426" s="14" t="s">
        <v>51</v>
      </c>
      <c r="H426" s="13" t="s">
        <v>5</v>
      </c>
      <c r="I426" s="13" t="s">
        <v>217</v>
      </c>
      <c r="J426" s="13" t="s">
        <v>218</v>
      </c>
      <c r="K426" s="13" t="s">
        <v>43</v>
      </c>
      <c r="L426" s="14">
        <v>32</v>
      </c>
      <c r="M426" s="14" t="s">
        <v>15</v>
      </c>
      <c r="N426" s="31">
        <v>1000000</v>
      </c>
      <c r="O426" s="14" t="s">
        <v>1</v>
      </c>
      <c r="P426" s="14" t="s">
        <v>35</v>
      </c>
      <c r="Q426" s="31">
        <v>4608</v>
      </c>
      <c r="R426" s="31">
        <v>1152</v>
      </c>
      <c r="S426" s="45">
        <v>15</v>
      </c>
      <c r="T426" s="64">
        <f t="shared" si="54"/>
        <v>480</v>
      </c>
      <c r="U426" s="64">
        <f t="shared" si="55"/>
        <v>4.2343937519287831</v>
      </c>
      <c r="V426" s="48">
        <f t="shared" si="56"/>
        <v>4.8473661996598176</v>
      </c>
      <c r="W426" s="52">
        <v>323.15774664398782</v>
      </c>
      <c r="X426" s="71" t="str">
        <f t="shared" si="62"/>
        <v>Q4 2022</v>
      </c>
      <c r="Y426" s="21">
        <f t="shared" si="57"/>
        <v>3840</v>
      </c>
      <c r="Z426" s="21">
        <f t="shared" si="58"/>
        <v>2160</v>
      </c>
      <c r="AA426" s="57">
        <f t="shared" si="59"/>
        <v>282292.91679525218</v>
      </c>
      <c r="AB426" s="59">
        <f t="shared" si="60"/>
        <v>1.7777777777777777</v>
      </c>
      <c r="AC426" s="61">
        <f t="shared" si="61"/>
        <v>812.8</v>
      </c>
    </row>
    <row r="427" spans="4:29" hidden="1">
      <c r="D427" s="12">
        <v>421</v>
      </c>
      <c r="E427" s="36" t="s">
        <v>29</v>
      </c>
      <c r="F427" s="16" t="s">
        <v>9</v>
      </c>
      <c r="G427" s="14" t="s">
        <v>51</v>
      </c>
      <c r="H427" s="13" t="s">
        <v>5</v>
      </c>
      <c r="I427" s="13" t="s">
        <v>105</v>
      </c>
      <c r="J427" s="13" t="s">
        <v>106</v>
      </c>
      <c r="K427" s="13" t="s">
        <v>33</v>
      </c>
      <c r="L427" s="14">
        <v>31.5</v>
      </c>
      <c r="M427" s="14" t="s">
        <v>15</v>
      </c>
      <c r="N427" s="31">
        <v>1000000</v>
      </c>
      <c r="O427" s="14" t="s">
        <v>1</v>
      </c>
      <c r="P427" s="14" t="s">
        <v>35</v>
      </c>
      <c r="Q427" s="31">
        <v>5000</v>
      </c>
      <c r="R427" s="31">
        <v>1152</v>
      </c>
      <c r="S427" s="45">
        <v>10</v>
      </c>
      <c r="T427" s="64">
        <f t="shared" si="54"/>
        <v>315</v>
      </c>
      <c r="U427" s="64">
        <f t="shared" si="55"/>
        <v>2.7354018231454003</v>
      </c>
      <c r="V427" s="48">
        <f t="shared" si="56"/>
        <v>3.2315774664398784</v>
      </c>
      <c r="W427" s="52">
        <v>323.15774664398782</v>
      </c>
      <c r="X427" s="71" t="str">
        <f t="shared" si="62"/>
        <v>Q4 2022</v>
      </c>
      <c r="Y427" s="21">
        <f t="shared" si="57"/>
        <v>3840</v>
      </c>
      <c r="Z427" s="21">
        <f t="shared" si="58"/>
        <v>2160</v>
      </c>
      <c r="AA427" s="57">
        <f t="shared" si="59"/>
        <v>273540.18231454003</v>
      </c>
      <c r="AB427" s="59">
        <f t="shared" si="60"/>
        <v>1.7777777777777777</v>
      </c>
      <c r="AC427" s="61">
        <f t="shared" si="61"/>
        <v>800.09999999999991</v>
      </c>
    </row>
    <row r="428" spans="4:29" hidden="1">
      <c r="D428" s="12">
        <v>422</v>
      </c>
      <c r="E428" s="36" t="s">
        <v>29</v>
      </c>
      <c r="F428" s="16" t="s">
        <v>9</v>
      </c>
      <c r="G428" s="14" t="s">
        <v>51</v>
      </c>
      <c r="H428" s="13" t="s">
        <v>5</v>
      </c>
      <c r="I428" s="13" t="s">
        <v>120</v>
      </c>
      <c r="J428" s="13"/>
      <c r="K428" s="13" t="s">
        <v>120</v>
      </c>
      <c r="L428" s="14">
        <v>27</v>
      </c>
      <c r="M428" s="14" t="s">
        <v>15</v>
      </c>
      <c r="N428" s="31" t="s">
        <v>65</v>
      </c>
      <c r="O428" s="14" t="s">
        <v>1</v>
      </c>
      <c r="P428" s="14" t="s">
        <v>35</v>
      </c>
      <c r="Q428" s="31">
        <v>5000</v>
      </c>
      <c r="R428" s="31">
        <v>1152</v>
      </c>
      <c r="S428" s="45">
        <v>20</v>
      </c>
      <c r="T428" s="64">
        <f t="shared" si="54"/>
        <v>540</v>
      </c>
      <c r="U428" s="64">
        <f t="shared" si="55"/>
        <v>4.0193659442136491</v>
      </c>
      <c r="V428" s="48">
        <f t="shared" si="56"/>
        <v>5.1705239463038053</v>
      </c>
      <c r="W428" s="52">
        <v>258.52619731519025</v>
      </c>
      <c r="X428" s="71" t="str">
        <f t="shared" si="62"/>
        <v>Q4 2022</v>
      </c>
      <c r="Y428" s="21">
        <f t="shared" si="57"/>
        <v>3840</v>
      </c>
      <c r="Z428" s="21">
        <f t="shared" si="58"/>
        <v>2160</v>
      </c>
      <c r="AA428" s="57">
        <f t="shared" si="59"/>
        <v>200968.29721068247</v>
      </c>
      <c r="AB428" s="59">
        <f t="shared" si="60"/>
        <v>1.7777777777777777</v>
      </c>
      <c r="AC428" s="61">
        <f t="shared" si="61"/>
        <v>685.8</v>
      </c>
    </row>
    <row r="429" spans="4:29" hidden="1">
      <c r="D429" s="12">
        <v>423</v>
      </c>
      <c r="E429" s="36" t="s">
        <v>29</v>
      </c>
      <c r="F429" s="16" t="s">
        <v>9</v>
      </c>
      <c r="G429" s="14" t="s">
        <v>51</v>
      </c>
      <c r="H429" s="13" t="s">
        <v>5</v>
      </c>
      <c r="I429" s="13" t="s">
        <v>120</v>
      </c>
      <c r="J429" s="13"/>
      <c r="K429" s="13" t="s">
        <v>120</v>
      </c>
      <c r="L429" s="14">
        <v>31.5</v>
      </c>
      <c r="M429" s="14" t="s">
        <v>15</v>
      </c>
      <c r="N429" s="31" t="s">
        <v>65</v>
      </c>
      <c r="O429" s="14" t="s">
        <v>1</v>
      </c>
      <c r="P429" s="14" t="s">
        <v>35</v>
      </c>
      <c r="Q429" s="31">
        <v>5000</v>
      </c>
      <c r="R429" s="31">
        <v>1152</v>
      </c>
      <c r="S429" s="45">
        <v>20</v>
      </c>
      <c r="T429" s="64">
        <f t="shared" si="54"/>
        <v>630</v>
      </c>
      <c r="U429" s="64">
        <f t="shared" si="55"/>
        <v>5.4708036462908005</v>
      </c>
      <c r="V429" s="48">
        <f t="shared" si="56"/>
        <v>6.4631549328797568</v>
      </c>
      <c r="W429" s="52">
        <v>323.15774664398782</v>
      </c>
      <c r="X429" s="71" t="str">
        <f t="shared" si="62"/>
        <v>Q4 2022</v>
      </c>
      <c r="Y429" s="21">
        <f t="shared" si="57"/>
        <v>3840</v>
      </c>
      <c r="Z429" s="21">
        <f t="shared" si="58"/>
        <v>2160</v>
      </c>
      <c r="AA429" s="57">
        <f t="shared" si="59"/>
        <v>273540.18231454003</v>
      </c>
      <c r="AB429" s="59">
        <f t="shared" si="60"/>
        <v>1.7777777777777777</v>
      </c>
      <c r="AC429" s="61">
        <f t="shared" si="61"/>
        <v>800.09999999999991</v>
      </c>
    </row>
    <row r="430" spans="4:29" hidden="1">
      <c r="D430" s="12">
        <v>424</v>
      </c>
      <c r="E430" s="36" t="s">
        <v>29</v>
      </c>
      <c r="F430" s="16" t="s">
        <v>9</v>
      </c>
      <c r="G430" s="14" t="s">
        <v>51</v>
      </c>
      <c r="H430" s="13" t="s">
        <v>5</v>
      </c>
      <c r="I430" s="13" t="s">
        <v>140</v>
      </c>
      <c r="J430" s="13"/>
      <c r="K430" s="13"/>
      <c r="L430" s="14">
        <v>27</v>
      </c>
      <c r="M430" s="14" t="s">
        <v>15</v>
      </c>
      <c r="N430" s="31" t="s">
        <v>65</v>
      </c>
      <c r="O430" s="14" t="s">
        <v>1</v>
      </c>
      <c r="P430" s="14" t="s">
        <v>35</v>
      </c>
      <c r="Q430" s="31">
        <v>2304</v>
      </c>
      <c r="R430" s="31">
        <v>576</v>
      </c>
      <c r="S430" s="45">
        <v>20</v>
      </c>
      <c r="T430" s="64">
        <f t="shared" si="54"/>
        <v>540</v>
      </c>
      <c r="U430" s="64">
        <f t="shared" si="55"/>
        <v>4.0193659442136491</v>
      </c>
      <c r="V430" s="48">
        <f t="shared" si="56"/>
        <v>5.1705239463038053</v>
      </c>
      <c r="W430" s="52">
        <v>258.52619731519025</v>
      </c>
      <c r="X430" s="71" t="str">
        <f t="shared" si="62"/>
        <v>Q4 2022</v>
      </c>
      <c r="Y430" s="21">
        <f t="shared" si="57"/>
        <v>3840</v>
      </c>
      <c r="Z430" s="21">
        <f t="shared" si="58"/>
        <v>2160</v>
      </c>
      <c r="AA430" s="57">
        <f t="shared" si="59"/>
        <v>200968.29721068247</v>
      </c>
      <c r="AB430" s="59">
        <f t="shared" si="60"/>
        <v>1.7777777777777777</v>
      </c>
      <c r="AC430" s="61">
        <f t="shared" si="61"/>
        <v>685.8</v>
      </c>
    </row>
    <row r="431" spans="4:29" hidden="1">
      <c r="D431" s="12">
        <v>425</v>
      </c>
      <c r="E431" s="36" t="s">
        <v>29</v>
      </c>
      <c r="F431" s="16" t="s">
        <v>9</v>
      </c>
      <c r="G431" s="14" t="s">
        <v>51</v>
      </c>
      <c r="H431" s="13" t="s">
        <v>5</v>
      </c>
      <c r="I431" s="13" t="s">
        <v>140</v>
      </c>
      <c r="J431" s="13"/>
      <c r="K431" s="13"/>
      <c r="L431" s="14">
        <v>31.5</v>
      </c>
      <c r="M431" s="14" t="s">
        <v>15</v>
      </c>
      <c r="N431" s="31" t="s">
        <v>65</v>
      </c>
      <c r="O431" s="14" t="s">
        <v>1</v>
      </c>
      <c r="P431" s="14" t="s">
        <v>35</v>
      </c>
      <c r="Q431" s="31">
        <v>4608</v>
      </c>
      <c r="R431" s="31">
        <v>1152</v>
      </c>
      <c r="S431" s="45">
        <v>15</v>
      </c>
      <c r="T431" s="64">
        <f t="shared" si="54"/>
        <v>472.5</v>
      </c>
      <c r="U431" s="64">
        <f t="shared" si="55"/>
        <v>4.1031027347181004</v>
      </c>
      <c r="V431" s="48">
        <f t="shared" si="56"/>
        <v>4.8473661996598176</v>
      </c>
      <c r="W431" s="52">
        <v>323.15774664398782</v>
      </c>
      <c r="X431" s="71" t="str">
        <f t="shared" si="62"/>
        <v>Q4 2022</v>
      </c>
      <c r="Y431" s="21">
        <f t="shared" si="57"/>
        <v>3840</v>
      </c>
      <c r="Z431" s="21">
        <f t="shared" si="58"/>
        <v>2160</v>
      </c>
      <c r="AA431" s="57">
        <f t="shared" si="59"/>
        <v>273540.18231454003</v>
      </c>
      <c r="AB431" s="59">
        <f t="shared" si="60"/>
        <v>1.7777777777777777</v>
      </c>
      <c r="AC431" s="61">
        <f t="shared" si="61"/>
        <v>800.09999999999991</v>
      </c>
    </row>
    <row r="432" spans="4:29" hidden="1">
      <c r="D432" s="12">
        <v>426</v>
      </c>
      <c r="E432" s="36" t="s">
        <v>29</v>
      </c>
      <c r="F432" s="16" t="s">
        <v>9</v>
      </c>
      <c r="G432" s="14" t="s">
        <v>51</v>
      </c>
      <c r="H432" s="13" t="s">
        <v>5</v>
      </c>
      <c r="I432" s="13" t="s">
        <v>135</v>
      </c>
      <c r="J432" s="13"/>
      <c r="K432" s="13" t="s">
        <v>95</v>
      </c>
      <c r="L432" s="14">
        <v>27</v>
      </c>
      <c r="M432" s="14" t="s">
        <v>15</v>
      </c>
      <c r="N432" s="31" t="s">
        <v>65</v>
      </c>
      <c r="O432" s="14" t="s">
        <v>2</v>
      </c>
      <c r="P432" s="14" t="s">
        <v>35</v>
      </c>
      <c r="Q432" s="31">
        <v>10368</v>
      </c>
      <c r="R432" s="31">
        <v>1152</v>
      </c>
      <c r="S432" s="45">
        <v>25</v>
      </c>
      <c r="T432" s="64">
        <f t="shared" si="54"/>
        <v>675</v>
      </c>
      <c r="U432" s="64">
        <f t="shared" si="55"/>
        <v>5.0242074302670616</v>
      </c>
      <c r="V432" s="48">
        <f t="shared" si="56"/>
        <v>6.4631549328797568</v>
      </c>
      <c r="W432" s="52">
        <v>258.52619731519025</v>
      </c>
      <c r="X432" s="71" t="str">
        <f t="shared" si="62"/>
        <v>Q4 2022</v>
      </c>
      <c r="Y432" s="21">
        <f t="shared" si="57"/>
        <v>3840</v>
      </c>
      <c r="Z432" s="21">
        <f t="shared" si="58"/>
        <v>2160</v>
      </c>
      <c r="AA432" s="57">
        <f t="shared" si="59"/>
        <v>200968.29721068247</v>
      </c>
      <c r="AB432" s="59">
        <f t="shared" si="60"/>
        <v>1.7777777777777777</v>
      </c>
      <c r="AC432" s="61">
        <f t="shared" si="61"/>
        <v>685.8</v>
      </c>
    </row>
    <row r="433" spans="4:29" hidden="1">
      <c r="D433" s="12">
        <v>427</v>
      </c>
      <c r="E433" s="36" t="s">
        <v>29</v>
      </c>
      <c r="F433" s="16" t="s">
        <v>9</v>
      </c>
      <c r="G433" s="14" t="s">
        <v>51</v>
      </c>
      <c r="H433" s="13" t="s">
        <v>5</v>
      </c>
      <c r="I433" s="13" t="s">
        <v>45</v>
      </c>
      <c r="J433" s="13" t="s">
        <v>134</v>
      </c>
      <c r="K433" s="13" t="s">
        <v>43</v>
      </c>
      <c r="L433" s="14">
        <v>27</v>
      </c>
      <c r="M433" s="14" t="s">
        <v>15</v>
      </c>
      <c r="N433" s="31">
        <v>1000000</v>
      </c>
      <c r="O433" s="14" t="s">
        <v>1</v>
      </c>
      <c r="P433" s="14" t="s">
        <v>35</v>
      </c>
      <c r="Q433" s="31">
        <v>2304</v>
      </c>
      <c r="R433" s="31">
        <v>576</v>
      </c>
      <c r="S433" s="45">
        <v>35</v>
      </c>
      <c r="T433" s="64">
        <f t="shared" si="54"/>
        <v>945</v>
      </c>
      <c r="U433" s="64">
        <f t="shared" si="55"/>
        <v>7.0338904023738866</v>
      </c>
      <c r="V433" s="48">
        <f t="shared" si="56"/>
        <v>9.0484169060316582</v>
      </c>
      <c r="W433" s="52">
        <v>258.52619731519025</v>
      </c>
      <c r="X433" s="71" t="str">
        <f t="shared" si="62"/>
        <v>Q4 2022</v>
      </c>
      <c r="Y433" s="21">
        <f t="shared" si="57"/>
        <v>3840</v>
      </c>
      <c r="Z433" s="21">
        <f t="shared" si="58"/>
        <v>2160</v>
      </c>
      <c r="AA433" s="57">
        <f t="shared" si="59"/>
        <v>200968.29721068247</v>
      </c>
      <c r="AB433" s="59">
        <f t="shared" si="60"/>
        <v>1.7777777777777777</v>
      </c>
      <c r="AC433" s="61">
        <f t="shared" si="61"/>
        <v>685.8</v>
      </c>
    </row>
    <row r="434" spans="4:29" hidden="1">
      <c r="D434" s="12">
        <v>428</v>
      </c>
      <c r="E434" s="36" t="s">
        <v>29</v>
      </c>
      <c r="F434" s="16" t="s">
        <v>9</v>
      </c>
      <c r="G434" s="14" t="s">
        <v>51</v>
      </c>
      <c r="H434" s="13" t="s">
        <v>5</v>
      </c>
      <c r="I434" s="13" t="s">
        <v>121</v>
      </c>
      <c r="J434" s="13"/>
      <c r="K434" s="13"/>
      <c r="L434" s="14">
        <v>27</v>
      </c>
      <c r="M434" s="14" t="s">
        <v>15</v>
      </c>
      <c r="N434" s="31" t="s">
        <v>65</v>
      </c>
      <c r="O434" s="14" t="s">
        <v>1</v>
      </c>
      <c r="P434" s="14" t="s">
        <v>35</v>
      </c>
      <c r="Q434" s="31">
        <v>5000</v>
      </c>
      <c r="R434" s="31">
        <v>1152</v>
      </c>
      <c r="S434" s="45">
        <v>20</v>
      </c>
      <c r="T434" s="64">
        <f t="shared" si="54"/>
        <v>540</v>
      </c>
      <c r="U434" s="64">
        <f t="shared" si="55"/>
        <v>4.0193659442136491</v>
      </c>
      <c r="V434" s="48">
        <f t="shared" si="56"/>
        <v>5.1705239463038053</v>
      </c>
      <c r="W434" s="52">
        <v>258.52619731519025</v>
      </c>
      <c r="X434" s="71" t="str">
        <f t="shared" si="62"/>
        <v>Q4 2022</v>
      </c>
      <c r="Y434" s="21">
        <f t="shared" si="57"/>
        <v>3840</v>
      </c>
      <c r="Z434" s="21">
        <f t="shared" si="58"/>
        <v>2160</v>
      </c>
      <c r="AA434" s="57">
        <f t="shared" si="59"/>
        <v>200968.29721068247</v>
      </c>
      <c r="AB434" s="59">
        <f t="shared" si="60"/>
        <v>1.7777777777777777</v>
      </c>
      <c r="AC434" s="61">
        <f t="shared" si="61"/>
        <v>685.8</v>
      </c>
    </row>
    <row r="435" spans="4:29" hidden="1">
      <c r="D435" s="12">
        <v>429</v>
      </c>
      <c r="E435" s="36" t="s">
        <v>29</v>
      </c>
      <c r="F435" s="16" t="s">
        <v>9</v>
      </c>
      <c r="G435" s="14" t="s">
        <v>51</v>
      </c>
      <c r="H435" s="13" t="s">
        <v>5</v>
      </c>
      <c r="I435" s="13" t="s">
        <v>121</v>
      </c>
      <c r="J435" s="13"/>
      <c r="K435" s="13"/>
      <c r="L435" s="14">
        <v>31.5</v>
      </c>
      <c r="M435" s="14" t="s">
        <v>15</v>
      </c>
      <c r="N435" s="31" t="s">
        <v>65</v>
      </c>
      <c r="O435" s="14" t="s">
        <v>1</v>
      </c>
      <c r="P435" s="14" t="s">
        <v>35</v>
      </c>
      <c r="Q435" s="31">
        <v>5000</v>
      </c>
      <c r="R435" s="31">
        <v>1152</v>
      </c>
      <c r="S435" s="45">
        <v>5</v>
      </c>
      <c r="T435" s="64">
        <f t="shared" si="54"/>
        <v>157.5</v>
      </c>
      <c r="U435" s="64">
        <f t="shared" si="55"/>
        <v>1.3677009115727001</v>
      </c>
      <c r="V435" s="48">
        <f t="shared" si="56"/>
        <v>1.6157887332199392</v>
      </c>
      <c r="W435" s="52">
        <v>323.15774664398782</v>
      </c>
      <c r="X435" s="71" t="str">
        <f t="shared" si="62"/>
        <v>Q4 2022</v>
      </c>
      <c r="Y435" s="21">
        <f t="shared" si="57"/>
        <v>3840</v>
      </c>
      <c r="Z435" s="21">
        <f t="shared" si="58"/>
        <v>2160</v>
      </c>
      <c r="AA435" s="57">
        <f t="shared" si="59"/>
        <v>273540.18231454003</v>
      </c>
      <c r="AB435" s="59">
        <f t="shared" si="60"/>
        <v>1.7777777777777777</v>
      </c>
      <c r="AC435" s="61">
        <f t="shared" si="61"/>
        <v>800.09999999999991</v>
      </c>
    </row>
    <row r="436" spans="4:29" hidden="1">
      <c r="D436" s="12">
        <v>430</v>
      </c>
      <c r="E436" s="36" t="s">
        <v>29</v>
      </c>
      <c r="F436" s="16" t="s">
        <v>9</v>
      </c>
      <c r="G436" s="14" t="s">
        <v>51</v>
      </c>
      <c r="H436" s="13" t="s">
        <v>5</v>
      </c>
      <c r="I436" s="13" t="s">
        <v>60</v>
      </c>
      <c r="J436" s="13" t="s">
        <v>107</v>
      </c>
      <c r="K436" s="13" t="s">
        <v>33</v>
      </c>
      <c r="L436" s="14">
        <v>27</v>
      </c>
      <c r="M436" s="14" t="s">
        <v>15</v>
      </c>
      <c r="N436" s="31">
        <v>80000000</v>
      </c>
      <c r="O436" s="14" t="s">
        <v>1</v>
      </c>
      <c r="P436" s="14" t="s">
        <v>35</v>
      </c>
      <c r="Q436" s="31">
        <v>2304</v>
      </c>
      <c r="R436" s="31">
        <v>576</v>
      </c>
      <c r="S436" s="45">
        <v>15</v>
      </c>
      <c r="T436" s="64">
        <f t="shared" si="54"/>
        <v>405</v>
      </c>
      <c r="U436" s="64">
        <f t="shared" si="55"/>
        <v>3.0145244581602371</v>
      </c>
      <c r="V436" s="48">
        <f t="shared" si="56"/>
        <v>3.8778929597278537</v>
      </c>
      <c r="W436" s="52">
        <v>258.52619731519025</v>
      </c>
      <c r="X436" s="71" t="str">
        <f t="shared" si="62"/>
        <v>Q4 2022</v>
      </c>
      <c r="Y436" s="21">
        <f t="shared" si="57"/>
        <v>3840</v>
      </c>
      <c r="Z436" s="21">
        <f t="shared" si="58"/>
        <v>2160</v>
      </c>
      <c r="AA436" s="57">
        <f t="shared" si="59"/>
        <v>200968.29721068247</v>
      </c>
      <c r="AB436" s="59">
        <f t="shared" si="60"/>
        <v>1.7777777777777777</v>
      </c>
      <c r="AC436" s="61">
        <f t="shared" si="61"/>
        <v>685.8</v>
      </c>
    </row>
    <row r="437" spans="4:29" hidden="1">
      <c r="D437" s="12">
        <v>431</v>
      </c>
      <c r="E437" s="36" t="s">
        <v>29</v>
      </c>
      <c r="F437" s="16" t="s">
        <v>9</v>
      </c>
      <c r="G437" s="14" t="s">
        <v>51</v>
      </c>
      <c r="H437" s="13" t="s">
        <v>5</v>
      </c>
      <c r="I437" s="13" t="s">
        <v>60</v>
      </c>
      <c r="J437" s="13" t="s">
        <v>115</v>
      </c>
      <c r="K437" s="13" t="s">
        <v>33</v>
      </c>
      <c r="L437" s="14">
        <v>27</v>
      </c>
      <c r="M437" s="14" t="s">
        <v>15</v>
      </c>
      <c r="N437" s="31">
        <v>80000000</v>
      </c>
      <c r="O437" s="14" t="s">
        <v>1</v>
      </c>
      <c r="P437" s="14" t="s">
        <v>35</v>
      </c>
      <c r="Q437" s="31">
        <v>2304</v>
      </c>
      <c r="R437" s="31">
        <v>576</v>
      </c>
      <c r="S437" s="45">
        <v>15</v>
      </c>
      <c r="T437" s="64">
        <f t="shared" si="54"/>
        <v>405</v>
      </c>
      <c r="U437" s="64">
        <f t="shared" si="55"/>
        <v>3.0145244581602371</v>
      </c>
      <c r="V437" s="48">
        <f t="shared" si="56"/>
        <v>3.8778929597278537</v>
      </c>
      <c r="W437" s="52">
        <v>258.52619731519025</v>
      </c>
      <c r="X437" s="71" t="str">
        <f t="shared" si="62"/>
        <v>Q4 2022</v>
      </c>
      <c r="Y437" s="21">
        <f t="shared" si="57"/>
        <v>3840</v>
      </c>
      <c r="Z437" s="21">
        <f t="shared" si="58"/>
        <v>2160</v>
      </c>
      <c r="AA437" s="57">
        <f t="shared" si="59"/>
        <v>200968.29721068247</v>
      </c>
      <c r="AB437" s="59">
        <f t="shared" si="60"/>
        <v>1.7777777777777777</v>
      </c>
      <c r="AC437" s="61">
        <f t="shared" si="61"/>
        <v>685.8</v>
      </c>
    </row>
    <row r="438" spans="4:29" hidden="1">
      <c r="D438" s="12">
        <v>432</v>
      </c>
      <c r="E438" s="36" t="s">
        <v>29</v>
      </c>
      <c r="F438" s="16" t="s">
        <v>9</v>
      </c>
      <c r="G438" s="14" t="s">
        <v>51</v>
      </c>
      <c r="H438" s="13" t="s">
        <v>5</v>
      </c>
      <c r="I438" s="13" t="s">
        <v>53</v>
      </c>
      <c r="J438" s="13" t="s">
        <v>119</v>
      </c>
      <c r="K438" s="13" t="s">
        <v>98</v>
      </c>
      <c r="L438" s="14">
        <v>31.5</v>
      </c>
      <c r="M438" s="14" t="s">
        <v>15</v>
      </c>
      <c r="N438" s="31">
        <v>1000000</v>
      </c>
      <c r="O438" s="14" t="s">
        <v>1</v>
      </c>
      <c r="P438" s="14" t="s">
        <v>35</v>
      </c>
      <c r="Q438" s="31">
        <v>5000</v>
      </c>
      <c r="R438" s="31">
        <v>1152</v>
      </c>
      <c r="S438" s="45">
        <v>5</v>
      </c>
      <c r="T438" s="64">
        <f t="shared" si="54"/>
        <v>157.5</v>
      </c>
      <c r="U438" s="64">
        <f t="shared" si="55"/>
        <v>1.3677009115727001</v>
      </c>
      <c r="V438" s="48">
        <f t="shared" si="56"/>
        <v>1.6157887332199392</v>
      </c>
      <c r="W438" s="52">
        <v>323.15774664398782</v>
      </c>
      <c r="X438" s="71" t="str">
        <f t="shared" si="62"/>
        <v>Q4 2022</v>
      </c>
      <c r="Y438" s="21">
        <f t="shared" si="57"/>
        <v>3840</v>
      </c>
      <c r="Z438" s="21">
        <f t="shared" si="58"/>
        <v>2160</v>
      </c>
      <c r="AA438" s="57">
        <f t="shared" si="59"/>
        <v>273540.18231454003</v>
      </c>
      <c r="AB438" s="59">
        <f t="shared" si="60"/>
        <v>1.7777777777777777</v>
      </c>
      <c r="AC438" s="61">
        <f t="shared" si="61"/>
        <v>800.09999999999991</v>
      </c>
    </row>
    <row r="439" spans="4:29" hidden="1">
      <c r="D439" s="12">
        <v>433</v>
      </c>
      <c r="E439" s="36" t="s">
        <v>29</v>
      </c>
      <c r="F439" s="16" t="s">
        <v>9</v>
      </c>
      <c r="G439" s="14" t="s">
        <v>51</v>
      </c>
      <c r="H439" s="13" t="s">
        <v>5</v>
      </c>
      <c r="I439" s="13" t="s">
        <v>53</v>
      </c>
      <c r="J439" s="13" t="s">
        <v>97</v>
      </c>
      <c r="K439" s="13" t="s">
        <v>98</v>
      </c>
      <c r="L439" s="14">
        <v>49</v>
      </c>
      <c r="M439" s="14" t="s">
        <v>99</v>
      </c>
      <c r="N439" s="31">
        <v>1000000</v>
      </c>
      <c r="O439" s="14" t="s">
        <v>1</v>
      </c>
      <c r="P439" s="14" t="s">
        <v>35</v>
      </c>
      <c r="Q439" s="31">
        <v>5000</v>
      </c>
      <c r="R439" s="31">
        <v>1152</v>
      </c>
      <c r="S439" s="45">
        <v>15</v>
      </c>
      <c r="T439" s="64">
        <f t="shared" si="54"/>
        <v>735</v>
      </c>
      <c r="U439" s="64">
        <f t="shared" si="55"/>
        <v>6.055933005610858</v>
      </c>
      <c r="V439" s="48">
        <f t="shared" si="56"/>
        <v>5.7982535519579974</v>
      </c>
      <c r="W439" s="52">
        <v>386.55023679719983</v>
      </c>
      <c r="X439" s="71" t="str">
        <f t="shared" si="62"/>
        <v>Q4 2022</v>
      </c>
      <c r="Y439" s="21">
        <f t="shared" si="57"/>
        <v>5120</v>
      </c>
      <c r="Z439" s="21">
        <f t="shared" si="58"/>
        <v>1440</v>
      </c>
      <c r="AA439" s="57">
        <f t="shared" si="59"/>
        <v>403728.86704072385</v>
      </c>
      <c r="AB439" s="59">
        <f t="shared" si="60"/>
        <v>3.5555555555555554</v>
      </c>
      <c r="AC439" s="61">
        <f t="shared" si="61"/>
        <v>1244.5999999999999</v>
      </c>
    </row>
    <row r="440" spans="4:29" hidden="1">
      <c r="D440" s="12">
        <v>434</v>
      </c>
      <c r="E440" s="36" t="s">
        <v>29</v>
      </c>
      <c r="F440" s="16" t="s">
        <v>9</v>
      </c>
      <c r="G440" s="14" t="s">
        <v>51</v>
      </c>
      <c r="H440" s="13" t="s">
        <v>5</v>
      </c>
      <c r="I440" s="13" t="s">
        <v>53</v>
      </c>
      <c r="J440" s="13" t="s">
        <v>133</v>
      </c>
      <c r="K440" s="13"/>
      <c r="L440" s="14">
        <v>31.5</v>
      </c>
      <c r="M440" s="14" t="s">
        <v>15</v>
      </c>
      <c r="N440" s="31">
        <v>1000000</v>
      </c>
      <c r="O440" s="14" t="s">
        <v>1</v>
      </c>
      <c r="P440" s="14" t="s">
        <v>35</v>
      </c>
      <c r="Q440" s="31">
        <v>5000</v>
      </c>
      <c r="R440" s="31">
        <v>1196</v>
      </c>
      <c r="S440" s="45">
        <v>9</v>
      </c>
      <c r="T440" s="64">
        <f t="shared" si="54"/>
        <v>283.5</v>
      </c>
      <c r="U440" s="64">
        <f t="shared" si="55"/>
        <v>2.4618616408308607</v>
      </c>
      <c r="V440" s="48">
        <f t="shared" si="56"/>
        <v>2.9084197197958903</v>
      </c>
      <c r="W440" s="52">
        <v>323.15774664398782</v>
      </c>
      <c r="X440" s="71" t="str">
        <f t="shared" si="62"/>
        <v>Q4 2022</v>
      </c>
      <c r="Y440" s="21">
        <f t="shared" si="57"/>
        <v>3840</v>
      </c>
      <c r="Z440" s="21">
        <f t="shared" si="58"/>
        <v>2160</v>
      </c>
      <c r="AA440" s="57">
        <f t="shared" si="59"/>
        <v>273540.18231454003</v>
      </c>
      <c r="AB440" s="59">
        <f t="shared" si="60"/>
        <v>1.7777777777777777</v>
      </c>
      <c r="AC440" s="61">
        <f t="shared" si="61"/>
        <v>800.09999999999991</v>
      </c>
    </row>
    <row r="441" spans="4:29" hidden="1">
      <c r="D441" s="12">
        <v>435</v>
      </c>
      <c r="E441" s="36" t="s">
        <v>29</v>
      </c>
      <c r="F441" s="16" t="s">
        <v>9</v>
      </c>
      <c r="G441" s="14" t="s">
        <v>51</v>
      </c>
      <c r="H441" s="13" t="s">
        <v>5</v>
      </c>
      <c r="I441" s="13" t="s">
        <v>122</v>
      </c>
      <c r="J441" s="13"/>
      <c r="K441" s="13"/>
      <c r="L441" s="14">
        <v>27</v>
      </c>
      <c r="M441" s="14" t="s">
        <v>15</v>
      </c>
      <c r="N441" s="31" t="s">
        <v>65</v>
      </c>
      <c r="O441" s="14" t="s">
        <v>1</v>
      </c>
      <c r="P441" s="14" t="s">
        <v>35</v>
      </c>
      <c r="Q441" s="31">
        <v>5000</v>
      </c>
      <c r="R441" s="31">
        <v>1152</v>
      </c>
      <c r="S441" s="45">
        <v>25</v>
      </c>
      <c r="T441" s="64">
        <f t="shared" si="54"/>
        <v>675</v>
      </c>
      <c r="U441" s="64">
        <f t="shared" si="55"/>
        <v>5.0242074302670616</v>
      </c>
      <c r="V441" s="48">
        <f t="shared" si="56"/>
        <v>6.4631549328797568</v>
      </c>
      <c r="W441" s="52">
        <v>258.52619731519025</v>
      </c>
      <c r="X441" s="71" t="str">
        <f t="shared" si="62"/>
        <v>Q4 2022</v>
      </c>
      <c r="Y441" s="21">
        <f t="shared" si="57"/>
        <v>3840</v>
      </c>
      <c r="Z441" s="21">
        <f t="shared" si="58"/>
        <v>2160</v>
      </c>
      <c r="AA441" s="57">
        <f t="shared" si="59"/>
        <v>200968.29721068247</v>
      </c>
      <c r="AB441" s="59">
        <f t="shared" si="60"/>
        <v>1.7777777777777777</v>
      </c>
      <c r="AC441" s="61">
        <f t="shared" si="61"/>
        <v>685.8</v>
      </c>
    </row>
    <row r="442" spans="4:29" hidden="1">
      <c r="D442" s="12">
        <v>436</v>
      </c>
      <c r="E442" s="36" t="s">
        <v>29</v>
      </c>
      <c r="F442" s="16" t="s">
        <v>9</v>
      </c>
      <c r="G442" s="14" t="s">
        <v>51</v>
      </c>
      <c r="H442" s="13" t="s">
        <v>5</v>
      </c>
      <c r="I442" s="13" t="s">
        <v>122</v>
      </c>
      <c r="J442" s="13"/>
      <c r="K442" s="13"/>
      <c r="L442" s="14">
        <v>31.5</v>
      </c>
      <c r="M442" s="14" t="s">
        <v>15</v>
      </c>
      <c r="N442" s="31" t="s">
        <v>65</v>
      </c>
      <c r="O442" s="14" t="s">
        <v>1</v>
      </c>
      <c r="P442" s="14" t="s">
        <v>35</v>
      </c>
      <c r="Q442" s="31">
        <v>5000</v>
      </c>
      <c r="R442" s="31">
        <v>1152</v>
      </c>
      <c r="S442" s="45">
        <v>30</v>
      </c>
      <c r="T442" s="64">
        <f t="shared" si="54"/>
        <v>945</v>
      </c>
      <c r="U442" s="64">
        <f t="shared" si="55"/>
        <v>8.2062054694362008</v>
      </c>
      <c r="V442" s="48">
        <f t="shared" si="56"/>
        <v>9.6947323993196353</v>
      </c>
      <c r="W442" s="52">
        <v>323.15774664398782</v>
      </c>
      <c r="X442" s="71" t="str">
        <f t="shared" si="62"/>
        <v>Q4 2022</v>
      </c>
      <c r="Y442" s="21">
        <f t="shared" si="57"/>
        <v>3840</v>
      </c>
      <c r="Z442" s="21">
        <f t="shared" si="58"/>
        <v>2160</v>
      </c>
      <c r="AA442" s="57">
        <f t="shared" si="59"/>
        <v>273540.18231454003</v>
      </c>
      <c r="AB442" s="59">
        <f t="shared" si="60"/>
        <v>1.7777777777777777</v>
      </c>
      <c r="AC442" s="61">
        <f t="shared" si="61"/>
        <v>800.09999999999991</v>
      </c>
    </row>
    <row r="443" spans="4:29" hidden="1">
      <c r="D443" s="12">
        <v>437</v>
      </c>
      <c r="E443" s="36" t="s">
        <v>29</v>
      </c>
      <c r="F443" s="16" t="s">
        <v>9</v>
      </c>
      <c r="G443" s="14" t="s">
        <v>51</v>
      </c>
      <c r="H443" s="13" t="s">
        <v>90</v>
      </c>
      <c r="I443" s="13" t="s">
        <v>54</v>
      </c>
      <c r="J443" s="13" t="s">
        <v>92</v>
      </c>
      <c r="K443" s="13" t="s">
        <v>43</v>
      </c>
      <c r="L443" s="14">
        <v>17.3</v>
      </c>
      <c r="M443" s="14" t="s">
        <v>15</v>
      </c>
      <c r="N443" s="31">
        <v>1000000</v>
      </c>
      <c r="O443" s="14" t="s">
        <v>2</v>
      </c>
      <c r="P443" s="14" t="s">
        <v>47</v>
      </c>
      <c r="Q443" s="31">
        <v>4000</v>
      </c>
      <c r="R443" s="31">
        <v>1152</v>
      </c>
      <c r="S443" s="45">
        <v>10</v>
      </c>
      <c r="T443" s="64">
        <f t="shared" si="54"/>
        <v>173</v>
      </c>
      <c r="U443" s="64">
        <f t="shared" si="55"/>
        <v>0.82507272527002962</v>
      </c>
      <c r="V443" s="48">
        <f t="shared" si="56"/>
        <v>2.3263318643512152</v>
      </c>
      <c r="W443" s="52">
        <v>232.63318643512153</v>
      </c>
      <c r="X443" s="71" t="str">
        <f t="shared" si="62"/>
        <v>Q4 2022</v>
      </c>
      <c r="Y443" s="21">
        <f t="shared" si="57"/>
        <v>3840</v>
      </c>
      <c r="Z443" s="21">
        <f t="shared" si="58"/>
        <v>2160</v>
      </c>
      <c r="AA443" s="57">
        <f t="shared" si="59"/>
        <v>82507.272527002962</v>
      </c>
      <c r="AB443" s="59">
        <f t="shared" si="60"/>
        <v>1.7777777777777777</v>
      </c>
      <c r="AC443" s="61">
        <f t="shared" si="61"/>
        <v>439.42</v>
      </c>
    </row>
    <row r="444" spans="4:29" hidden="1">
      <c r="D444" s="12">
        <v>438</v>
      </c>
      <c r="E444" s="36" t="s">
        <v>29</v>
      </c>
      <c r="F444" s="16" t="s">
        <v>9</v>
      </c>
      <c r="G444" s="14" t="s">
        <v>51</v>
      </c>
      <c r="H444" s="13" t="s">
        <v>90</v>
      </c>
      <c r="I444" s="13" t="s">
        <v>31</v>
      </c>
      <c r="J444" s="13" t="s">
        <v>216</v>
      </c>
      <c r="K444" s="13" t="s">
        <v>57</v>
      </c>
      <c r="L444" s="14">
        <v>14.2</v>
      </c>
      <c r="M444" s="14" t="s">
        <v>63</v>
      </c>
      <c r="N444" s="31">
        <v>1000000</v>
      </c>
      <c r="O444" s="14" t="s">
        <v>2</v>
      </c>
      <c r="P444" s="14" t="s">
        <v>47</v>
      </c>
      <c r="Q444" s="31">
        <v>10384</v>
      </c>
      <c r="R444" s="31">
        <v>2596</v>
      </c>
      <c r="S444" s="45">
        <v>1500</v>
      </c>
      <c r="T444" s="64">
        <f t="shared" si="54"/>
        <v>21300</v>
      </c>
      <c r="U444" s="64">
        <f t="shared" si="55"/>
        <v>89.135922831968287</v>
      </c>
      <c r="V444" s="48">
        <f t="shared" si="56"/>
        <v>309.60000000000002</v>
      </c>
      <c r="W444" s="52">
        <v>206.4</v>
      </c>
      <c r="X444" s="71" t="str">
        <f t="shared" si="62"/>
        <v>Q4 2022</v>
      </c>
      <c r="Y444" s="21">
        <f t="shared" si="57"/>
        <v>3024</v>
      </c>
      <c r="Z444" s="21">
        <f t="shared" si="58"/>
        <v>1964</v>
      </c>
      <c r="AA444" s="57">
        <f t="shared" si="59"/>
        <v>59423.948554645533</v>
      </c>
      <c r="AB444" s="59">
        <f t="shared" si="60"/>
        <v>1.539714867617108</v>
      </c>
      <c r="AC444" s="61">
        <f t="shared" si="61"/>
        <v>360.67999999999995</v>
      </c>
    </row>
    <row r="445" spans="4:29" hidden="1">
      <c r="D445" s="12">
        <v>439</v>
      </c>
      <c r="E445" s="36" t="s">
        <v>29</v>
      </c>
      <c r="F445" s="16" t="s">
        <v>9</v>
      </c>
      <c r="G445" s="14" t="s">
        <v>51</v>
      </c>
      <c r="H445" s="13" t="s">
        <v>90</v>
      </c>
      <c r="I445" s="13" t="s">
        <v>31</v>
      </c>
      <c r="J445" s="13" t="s">
        <v>62</v>
      </c>
      <c r="K445" s="13" t="s">
        <v>57</v>
      </c>
      <c r="L445" s="14">
        <v>16.2</v>
      </c>
      <c r="M445" s="14" t="s">
        <v>64</v>
      </c>
      <c r="N445" s="31">
        <v>1000000</v>
      </c>
      <c r="O445" s="14" t="s">
        <v>2</v>
      </c>
      <c r="P445" s="14" t="s">
        <v>47</v>
      </c>
      <c r="Q445" s="31">
        <v>10384</v>
      </c>
      <c r="R445" s="31">
        <v>2596</v>
      </c>
      <c r="S445" s="45">
        <v>1000</v>
      </c>
      <c r="T445" s="64">
        <f t="shared" si="54"/>
        <v>16200</v>
      </c>
      <c r="U445" s="64">
        <f t="shared" si="55"/>
        <v>77.192847688309982</v>
      </c>
      <c r="V445" s="48">
        <f t="shared" si="56"/>
        <v>240</v>
      </c>
      <c r="W445" s="52">
        <v>240</v>
      </c>
      <c r="X445" s="71" t="str">
        <f t="shared" si="62"/>
        <v>Q4 2022</v>
      </c>
      <c r="Y445" s="21">
        <f t="shared" si="57"/>
        <v>3456</v>
      </c>
      <c r="Z445" s="21">
        <f t="shared" si="58"/>
        <v>2234</v>
      </c>
      <c r="AA445" s="57">
        <f t="shared" si="59"/>
        <v>77192.847688309979</v>
      </c>
      <c r="AB445" s="59">
        <f t="shared" si="60"/>
        <v>1.5470008952551477</v>
      </c>
      <c r="AC445" s="61">
        <f t="shared" si="61"/>
        <v>411.47999999999996</v>
      </c>
    </row>
    <row r="446" spans="4:29" hidden="1">
      <c r="D446" s="12">
        <v>440</v>
      </c>
      <c r="E446" s="36" t="s">
        <v>29</v>
      </c>
      <c r="F446" s="16" t="s">
        <v>9</v>
      </c>
      <c r="G446" s="14" t="s">
        <v>51</v>
      </c>
      <c r="H446" s="13" t="s">
        <v>90</v>
      </c>
      <c r="I446" s="13" t="s">
        <v>109</v>
      </c>
      <c r="J446" s="13" t="s">
        <v>127</v>
      </c>
      <c r="K446" s="13" t="s">
        <v>43</v>
      </c>
      <c r="L446" s="14">
        <v>16.2</v>
      </c>
      <c r="M446" s="14" t="s">
        <v>66</v>
      </c>
      <c r="N446" s="31">
        <v>1000000</v>
      </c>
      <c r="O446" s="14" t="s">
        <v>2</v>
      </c>
      <c r="P446" s="14" t="s">
        <v>47</v>
      </c>
      <c r="Q446" s="31">
        <v>4000</v>
      </c>
      <c r="R446" s="31">
        <v>512</v>
      </c>
      <c r="S446" s="45">
        <v>15</v>
      </c>
      <c r="T446" s="64">
        <f t="shared" si="54"/>
        <v>243</v>
      </c>
      <c r="U446" s="64">
        <f t="shared" si="55"/>
        <v>1.1414547667415726</v>
      </c>
      <c r="V446" s="48">
        <f t="shared" si="56"/>
        <v>2.8974934015669254</v>
      </c>
      <c r="W446" s="52">
        <v>193.16622677112838</v>
      </c>
      <c r="X446" s="71" t="str">
        <f t="shared" si="62"/>
        <v>Q4 2022</v>
      </c>
      <c r="Y446" s="21">
        <f t="shared" si="57"/>
        <v>2560</v>
      </c>
      <c r="Z446" s="21">
        <f t="shared" si="58"/>
        <v>1600</v>
      </c>
      <c r="AA446" s="57">
        <f t="shared" si="59"/>
        <v>76096.984449438183</v>
      </c>
      <c r="AB446" s="59">
        <f t="shared" si="60"/>
        <v>1.6</v>
      </c>
      <c r="AC446" s="61">
        <f t="shared" si="61"/>
        <v>411.47999999999996</v>
      </c>
    </row>
    <row r="447" spans="4:29" hidden="1">
      <c r="D447" s="12">
        <v>441</v>
      </c>
      <c r="E447" s="36" t="s">
        <v>29</v>
      </c>
      <c r="F447" s="16" t="s">
        <v>9</v>
      </c>
      <c r="G447" s="14" t="s">
        <v>51</v>
      </c>
      <c r="H447" s="13" t="s">
        <v>90</v>
      </c>
      <c r="I447" s="13" t="s">
        <v>109</v>
      </c>
      <c r="J447" s="13" t="s">
        <v>110</v>
      </c>
      <c r="K447" s="13" t="s">
        <v>43</v>
      </c>
      <c r="L447" s="14">
        <v>16.2</v>
      </c>
      <c r="M447" s="14" t="s">
        <v>64</v>
      </c>
      <c r="N447" s="31">
        <v>1000000</v>
      </c>
      <c r="O447" s="14" t="s">
        <v>2</v>
      </c>
      <c r="P447" s="14" t="s">
        <v>47</v>
      </c>
      <c r="Q447" s="31">
        <v>4000</v>
      </c>
      <c r="R447" s="31">
        <v>512</v>
      </c>
      <c r="S447" s="45">
        <v>10</v>
      </c>
      <c r="T447" s="64">
        <f t="shared" si="54"/>
        <v>162</v>
      </c>
      <c r="U447" s="64">
        <f t="shared" si="55"/>
        <v>0.77192847688309973</v>
      </c>
      <c r="V447" s="48">
        <f t="shared" si="56"/>
        <v>1.9316622677112836</v>
      </c>
      <c r="W447" s="52">
        <v>193.16622677112838</v>
      </c>
      <c r="X447" s="71" t="str">
        <f t="shared" si="62"/>
        <v>Q4 2022</v>
      </c>
      <c r="Y447" s="21">
        <f t="shared" si="57"/>
        <v>3456</v>
      </c>
      <c r="Z447" s="21">
        <f t="shared" si="58"/>
        <v>2234</v>
      </c>
      <c r="AA447" s="57">
        <f t="shared" si="59"/>
        <v>77192.847688309979</v>
      </c>
      <c r="AB447" s="59">
        <f t="shared" si="60"/>
        <v>1.5470008952551477</v>
      </c>
      <c r="AC447" s="61">
        <f t="shared" si="61"/>
        <v>411.47999999999996</v>
      </c>
    </row>
    <row r="448" spans="4:29" hidden="1">
      <c r="D448" s="12">
        <v>442</v>
      </c>
      <c r="E448" s="36" t="s">
        <v>29</v>
      </c>
      <c r="F448" s="16" t="s">
        <v>9</v>
      </c>
      <c r="G448" s="14" t="s">
        <v>51</v>
      </c>
      <c r="H448" s="13" t="s">
        <v>90</v>
      </c>
      <c r="I448" s="13" t="s">
        <v>102</v>
      </c>
      <c r="J448" s="13" t="s">
        <v>103</v>
      </c>
      <c r="K448" s="13" t="s">
        <v>43</v>
      </c>
      <c r="L448" s="14">
        <v>16</v>
      </c>
      <c r="M448" s="14" t="s">
        <v>66</v>
      </c>
      <c r="N448" s="31">
        <v>1000000</v>
      </c>
      <c r="O448" s="14" t="s">
        <v>2</v>
      </c>
      <c r="P448" s="14" t="s">
        <v>47</v>
      </c>
      <c r="Q448" s="31">
        <v>4000</v>
      </c>
      <c r="R448" s="31">
        <v>1152</v>
      </c>
      <c r="S448" s="45">
        <v>15</v>
      </c>
      <c r="T448" s="64">
        <f t="shared" si="54"/>
        <v>240</v>
      </c>
      <c r="U448" s="64">
        <f t="shared" si="55"/>
        <v>1.1134446741573032</v>
      </c>
      <c r="V448" s="48">
        <f t="shared" si="56"/>
        <v>2.6077440614102332</v>
      </c>
      <c r="W448" s="52">
        <v>173.84960409401555</v>
      </c>
      <c r="X448" s="71" t="str">
        <f t="shared" si="62"/>
        <v>Q4 2022</v>
      </c>
      <c r="Y448" s="21">
        <f t="shared" si="57"/>
        <v>2560</v>
      </c>
      <c r="Z448" s="21">
        <f t="shared" si="58"/>
        <v>1600</v>
      </c>
      <c r="AA448" s="57">
        <f t="shared" si="59"/>
        <v>74229.644943820225</v>
      </c>
      <c r="AB448" s="59">
        <f t="shared" si="60"/>
        <v>1.6</v>
      </c>
      <c r="AC448" s="61">
        <f t="shared" si="61"/>
        <v>406.4</v>
      </c>
    </row>
    <row r="449" spans="4:29" hidden="1">
      <c r="D449" s="12">
        <v>443</v>
      </c>
      <c r="E449" s="36" t="s">
        <v>29</v>
      </c>
      <c r="F449" s="16" t="s">
        <v>9</v>
      </c>
      <c r="G449" s="14" t="s">
        <v>51</v>
      </c>
      <c r="H449" s="13" t="s">
        <v>90</v>
      </c>
      <c r="I449" s="13" t="s">
        <v>102</v>
      </c>
      <c r="J449" s="13" t="s">
        <v>104</v>
      </c>
      <c r="K449" s="13" t="s">
        <v>43</v>
      </c>
      <c r="L449" s="14">
        <v>17.3</v>
      </c>
      <c r="M449" s="14" t="s">
        <v>15</v>
      </c>
      <c r="N449" s="31">
        <v>1000000</v>
      </c>
      <c r="O449" s="14" t="s">
        <v>2</v>
      </c>
      <c r="P449" s="14" t="s">
        <v>47</v>
      </c>
      <c r="Q449" s="31">
        <v>4000</v>
      </c>
      <c r="R449" s="31">
        <v>1152</v>
      </c>
      <c r="S449" s="45">
        <v>20</v>
      </c>
      <c r="T449" s="64">
        <f t="shared" si="54"/>
        <v>346</v>
      </c>
      <c r="U449" s="64">
        <f t="shared" si="55"/>
        <v>1.6501454505400592</v>
      </c>
      <c r="V449" s="48">
        <f t="shared" si="56"/>
        <v>4.6526637287024304</v>
      </c>
      <c r="W449" s="52">
        <v>232.63318643512153</v>
      </c>
      <c r="X449" s="71" t="str">
        <f t="shared" si="62"/>
        <v>Q4 2022</v>
      </c>
      <c r="Y449" s="21">
        <f t="shared" si="57"/>
        <v>3840</v>
      </c>
      <c r="Z449" s="21">
        <f t="shared" si="58"/>
        <v>2160</v>
      </c>
      <c r="AA449" s="57">
        <f t="shared" si="59"/>
        <v>82507.272527002962</v>
      </c>
      <c r="AB449" s="59">
        <f t="shared" si="60"/>
        <v>1.7777777777777777</v>
      </c>
      <c r="AC449" s="61">
        <f t="shared" si="61"/>
        <v>439.42</v>
      </c>
    </row>
    <row r="450" spans="4:29" hidden="1">
      <c r="D450" s="12">
        <v>444</v>
      </c>
      <c r="E450" s="36" t="s">
        <v>29</v>
      </c>
      <c r="F450" s="16" t="s">
        <v>9</v>
      </c>
      <c r="G450" s="14" t="s">
        <v>51</v>
      </c>
      <c r="H450" s="13" t="s">
        <v>90</v>
      </c>
      <c r="I450" s="13" t="s">
        <v>135</v>
      </c>
      <c r="J450" s="13" t="s">
        <v>136</v>
      </c>
      <c r="K450" s="13"/>
      <c r="L450" s="14">
        <v>16.2</v>
      </c>
      <c r="M450" s="14" t="s">
        <v>66</v>
      </c>
      <c r="N450" s="31">
        <v>1000000</v>
      </c>
      <c r="O450" s="14" t="s">
        <v>2</v>
      </c>
      <c r="P450" s="14" t="s">
        <v>47</v>
      </c>
      <c r="Q450" s="31">
        <v>4000</v>
      </c>
      <c r="R450" s="31">
        <v>512</v>
      </c>
      <c r="S450" s="45">
        <v>55</v>
      </c>
      <c r="T450" s="64">
        <f t="shared" si="54"/>
        <v>891</v>
      </c>
      <c r="U450" s="64">
        <f t="shared" si="55"/>
        <v>4.1853341447190999</v>
      </c>
      <c r="V450" s="48">
        <f t="shared" si="56"/>
        <v>9.5617282251708549</v>
      </c>
      <c r="W450" s="52">
        <v>173.84960409401555</v>
      </c>
      <c r="X450" s="71" t="str">
        <f t="shared" si="62"/>
        <v>Q4 2022</v>
      </c>
      <c r="Y450" s="21">
        <f t="shared" si="57"/>
        <v>2560</v>
      </c>
      <c r="Z450" s="21">
        <f t="shared" si="58"/>
        <v>1600</v>
      </c>
      <c r="AA450" s="57">
        <f t="shared" si="59"/>
        <v>76096.984449438183</v>
      </c>
      <c r="AB450" s="59">
        <f t="shared" si="60"/>
        <v>1.6</v>
      </c>
      <c r="AC450" s="61">
        <f t="shared" si="61"/>
        <v>411.47999999999996</v>
      </c>
    </row>
    <row r="451" spans="4:29" hidden="1">
      <c r="D451" s="12">
        <v>445</v>
      </c>
      <c r="E451" s="36" t="s">
        <v>29</v>
      </c>
      <c r="F451" s="16" t="s">
        <v>9</v>
      </c>
      <c r="G451" s="14" t="s">
        <v>51</v>
      </c>
      <c r="H451" s="13" t="s">
        <v>90</v>
      </c>
      <c r="I451" s="13" t="s">
        <v>45</v>
      </c>
      <c r="J451" s="13" t="s">
        <v>101</v>
      </c>
      <c r="K451" s="13" t="s">
        <v>43</v>
      </c>
      <c r="L451" s="14">
        <v>16</v>
      </c>
      <c r="M451" s="14" t="s">
        <v>66</v>
      </c>
      <c r="N451" s="31">
        <v>1000000</v>
      </c>
      <c r="O451" s="14" t="s">
        <v>2</v>
      </c>
      <c r="P451" s="14" t="s">
        <v>47</v>
      </c>
      <c r="Q451" s="31">
        <v>4000</v>
      </c>
      <c r="R451" s="31">
        <v>1152</v>
      </c>
      <c r="S451" s="45">
        <v>10</v>
      </c>
      <c r="T451" s="64">
        <f t="shared" si="54"/>
        <v>160</v>
      </c>
      <c r="U451" s="64">
        <f t="shared" si="55"/>
        <v>0.74229644943820217</v>
      </c>
      <c r="V451" s="48">
        <f t="shared" si="56"/>
        <v>1.7384960409401555</v>
      </c>
      <c r="W451" s="52">
        <v>173.84960409401555</v>
      </c>
      <c r="X451" s="71" t="str">
        <f t="shared" si="62"/>
        <v>Q4 2022</v>
      </c>
      <c r="Y451" s="21">
        <f t="shared" si="57"/>
        <v>2560</v>
      </c>
      <c r="Z451" s="21">
        <f t="shared" si="58"/>
        <v>1600</v>
      </c>
      <c r="AA451" s="57">
        <f t="shared" si="59"/>
        <v>74229.644943820225</v>
      </c>
      <c r="AB451" s="59">
        <f t="shared" si="60"/>
        <v>1.6</v>
      </c>
      <c r="AC451" s="61">
        <f t="shared" si="61"/>
        <v>406.4</v>
      </c>
    </row>
    <row r="452" spans="4:29" hidden="1">
      <c r="D452" s="12">
        <v>446</v>
      </c>
      <c r="E452" s="36" t="s">
        <v>29</v>
      </c>
      <c r="F452" s="16" t="s">
        <v>9</v>
      </c>
      <c r="G452" s="14" t="s">
        <v>51</v>
      </c>
      <c r="H452" s="13" t="s">
        <v>90</v>
      </c>
      <c r="I452" s="13" t="s">
        <v>45</v>
      </c>
      <c r="J452" s="13" t="s">
        <v>46</v>
      </c>
      <c r="K452" s="13" t="s">
        <v>43</v>
      </c>
      <c r="L452" s="14">
        <v>17.3</v>
      </c>
      <c r="M452" s="14" t="s">
        <v>15</v>
      </c>
      <c r="N452" s="31">
        <v>1000000</v>
      </c>
      <c r="O452" s="14" t="s">
        <v>2</v>
      </c>
      <c r="P452" s="14" t="s">
        <v>47</v>
      </c>
      <c r="Q452" s="31">
        <v>10000</v>
      </c>
      <c r="R452" s="31">
        <v>240</v>
      </c>
      <c r="S452" s="45">
        <v>4</v>
      </c>
      <c r="T452" s="64">
        <f t="shared" si="54"/>
        <v>69.2</v>
      </c>
      <c r="U452" s="64">
        <f t="shared" si="55"/>
        <v>0.33002909010801185</v>
      </c>
      <c r="V452" s="48">
        <f t="shared" si="56"/>
        <v>0.93053274574048617</v>
      </c>
      <c r="W452" s="52">
        <v>232.63318643512153</v>
      </c>
      <c r="X452" s="71" t="str">
        <f t="shared" si="62"/>
        <v>Q4 2022</v>
      </c>
      <c r="Y452" s="21">
        <f t="shared" si="57"/>
        <v>3840</v>
      </c>
      <c r="Z452" s="21">
        <f t="shared" si="58"/>
        <v>2160</v>
      </c>
      <c r="AA452" s="57">
        <f t="shared" si="59"/>
        <v>82507.272527002962</v>
      </c>
      <c r="AB452" s="59">
        <f t="shared" si="60"/>
        <v>1.7777777777777777</v>
      </c>
      <c r="AC452" s="61">
        <f t="shared" si="61"/>
        <v>439.42</v>
      </c>
    </row>
    <row r="453" spans="4:29" hidden="1">
      <c r="D453" s="12">
        <v>447</v>
      </c>
      <c r="E453" s="36" t="s">
        <v>29</v>
      </c>
      <c r="F453" s="16" t="s">
        <v>9</v>
      </c>
      <c r="G453" s="14" t="s">
        <v>51</v>
      </c>
      <c r="H453" s="13" t="s">
        <v>4</v>
      </c>
      <c r="I453" s="13" t="s">
        <v>31</v>
      </c>
      <c r="J453" s="13" t="s">
        <v>56</v>
      </c>
      <c r="K453" s="13" t="s">
        <v>57</v>
      </c>
      <c r="L453" s="14">
        <v>12.9</v>
      </c>
      <c r="M453" s="14" t="s">
        <v>16</v>
      </c>
      <c r="N453" s="31">
        <v>1000000</v>
      </c>
      <c r="O453" s="14" t="s">
        <v>2</v>
      </c>
      <c r="P453" s="14" t="s">
        <v>47</v>
      </c>
      <c r="Q453" s="31">
        <v>10384</v>
      </c>
      <c r="R453" s="31">
        <v>2596</v>
      </c>
      <c r="S453" s="45">
        <v>1502</v>
      </c>
      <c r="T453" s="64">
        <f t="shared" si="54"/>
        <v>19375.8</v>
      </c>
      <c r="U453" s="64">
        <f t="shared" si="55"/>
        <v>77.392453425678539</v>
      </c>
      <c r="V453" s="48">
        <f t="shared" si="56"/>
        <v>410.94719999999995</v>
      </c>
      <c r="W453" s="52">
        <v>273.59999999999997</v>
      </c>
      <c r="X453" s="71" t="str">
        <f t="shared" si="62"/>
        <v>Q4 2022</v>
      </c>
      <c r="Y453" s="21">
        <f t="shared" si="57"/>
        <v>2732</v>
      </c>
      <c r="Z453" s="21">
        <f t="shared" si="58"/>
        <v>2048</v>
      </c>
      <c r="AA453" s="57">
        <f t="shared" si="59"/>
        <v>51526.267260771325</v>
      </c>
      <c r="AB453" s="59">
        <f t="shared" si="60"/>
        <v>1.333984375</v>
      </c>
      <c r="AC453" s="61">
        <f t="shared" si="61"/>
        <v>327.65999999999997</v>
      </c>
    </row>
    <row r="454" spans="4:29" hidden="1">
      <c r="D454" s="12">
        <v>448</v>
      </c>
      <c r="E454" s="36" t="s">
        <v>29</v>
      </c>
      <c r="F454" s="16" t="s">
        <v>9</v>
      </c>
      <c r="G454" s="14" t="s">
        <v>51</v>
      </c>
      <c r="H454" s="13" t="s">
        <v>6</v>
      </c>
      <c r="I454" s="13" t="s">
        <v>219</v>
      </c>
      <c r="J454" s="13"/>
      <c r="K454" s="13"/>
      <c r="L454" s="14">
        <v>55</v>
      </c>
      <c r="M454" s="14" t="s">
        <v>15</v>
      </c>
      <c r="N454" s="31">
        <v>1000000</v>
      </c>
      <c r="O454" s="14" t="s">
        <v>2</v>
      </c>
      <c r="P454" s="14" t="s">
        <v>35</v>
      </c>
      <c r="Q454" s="31">
        <v>6804.6390532544374</v>
      </c>
      <c r="R454" s="31">
        <v>567.05325443786978</v>
      </c>
      <c r="S454" s="45">
        <v>6</v>
      </c>
      <c r="T454" s="64">
        <f t="shared" si="54"/>
        <v>330</v>
      </c>
      <c r="U454" s="64">
        <f t="shared" si="55"/>
        <v>5.0035316795252225</v>
      </c>
      <c r="V454" s="48">
        <f t="shared" si="56"/>
        <v>2.07081332325351</v>
      </c>
      <c r="W454" s="52">
        <v>345.13555387558506</v>
      </c>
      <c r="X454" s="71" t="str">
        <f t="shared" si="62"/>
        <v>Q4 2022</v>
      </c>
      <c r="Y454" s="21">
        <f t="shared" si="57"/>
        <v>3840</v>
      </c>
      <c r="Z454" s="21">
        <f t="shared" si="58"/>
        <v>2160</v>
      </c>
      <c r="AA454" s="57">
        <f t="shared" si="59"/>
        <v>833921.94658753707</v>
      </c>
      <c r="AB454" s="59">
        <f t="shared" si="60"/>
        <v>1.7777777777777777</v>
      </c>
      <c r="AC454" s="61">
        <f t="shared" si="61"/>
        <v>1397</v>
      </c>
    </row>
    <row r="455" spans="4:29" hidden="1">
      <c r="D455" s="12">
        <v>449</v>
      </c>
      <c r="E455" s="36" t="s">
        <v>29</v>
      </c>
      <c r="F455" s="16" t="s">
        <v>9</v>
      </c>
      <c r="G455" s="14" t="s">
        <v>51</v>
      </c>
      <c r="H455" s="13" t="s">
        <v>6</v>
      </c>
      <c r="I455" s="13" t="s">
        <v>219</v>
      </c>
      <c r="J455" s="13"/>
      <c r="K455" s="13"/>
      <c r="L455" s="14">
        <v>65</v>
      </c>
      <c r="M455" s="14" t="s">
        <v>15</v>
      </c>
      <c r="N455" s="31">
        <v>1000000</v>
      </c>
      <c r="O455" s="14" t="s">
        <v>2</v>
      </c>
      <c r="P455" s="14" t="s">
        <v>35</v>
      </c>
      <c r="Q455" s="31">
        <v>9504</v>
      </c>
      <c r="R455" s="31">
        <v>792</v>
      </c>
      <c r="S455" s="45">
        <v>8</v>
      </c>
      <c r="T455" s="64">
        <f t="shared" ref="T455:T518" si="63">L455*S455</f>
        <v>520</v>
      </c>
      <c r="U455" s="64">
        <f t="shared" ref="U455:U518" si="64">S455*AA455/10^6</f>
        <v>9.3178716676557869</v>
      </c>
      <c r="V455" s="48">
        <f t="shared" ref="V455:V518" si="65">S455*W455/1000</f>
        <v>3.6254439118563022</v>
      </c>
      <c r="W455" s="52">
        <v>453.18048898203779</v>
      </c>
      <c r="X455" s="71" t="str">
        <f t="shared" si="62"/>
        <v>Q4 2022</v>
      </c>
      <c r="Y455" s="21">
        <f t="shared" ref="Y455:Y518" si="66">1*LEFT(M455, FIND("x", M455)-2)</f>
        <v>3840</v>
      </c>
      <c r="Z455" s="21">
        <f t="shared" ref="Z455:Z518" si="67">1*RIGHT(M455, LEN(M455)-FIND("x", M455)-1)</f>
        <v>2160</v>
      </c>
      <c r="AA455" s="57">
        <f t="shared" ref="AA455:AA518" si="68">AC455^2*AB455/(1+AB455^2)</f>
        <v>1164733.9584569733</v>
      </c>
      <c r="AB455" s="59">
        <f t="shared" ref="AB455:AB518" si="69">Y455/Z455</f>
        <v>1.7777777777777777</v>
      </c>
      <c r="AC455" s="61">
        <f t="shared" ref="AC455:AC518" si="70">L455*25.4</f>
        <v>1651</v>
      </c>
    </row>
    <row r="456" spans="4:29" hidden="1">
      <c r="D456" s="12">
        <v>450</v>
      </c>
      <c r="E456" s="36" t="s">
        <v>29</v>
      </c>
      <c r="F456" s="16" t="s">
        <v>9</v>
      </c>
      <c r="G456" s="14" t="s">
        <v>51</v>
      </c>
      <c r="H456" s="13" t="s">
        <v>6</v>
      </c>
      <c r="I456" s="13" t="s">
        <v>219</v>
      </c>
      <c r="J456" s="13"/>
      <c r="K456" s="13"/>
      <c r="L456" s="14">
        <v>75</v>
      </c>
      <c r="M456" s="14" t="s">
        <v>15</v>
      </c>
      <c r="N456" s="31">
        <v>1000000</v>
      </c>
      <c r="O456" s="14" t="s">
        <v>2</v>
      </c>
      <c r="P456" s="14" t="s">
        <v>35</v>
      </c>
      <c r="Q456" s="31">
        <v>13685.759999999997</v>
      </c>
      <c r="R456" s="31">
        <v>1140.4799999999998</v>
      </c>
      <c r="S456" s="45">
        <v>4</v>
      </c>
      <c r="T456" s="64">
        <f t="shared" si="63"/>
        <v>300</v>
      </c>
      <c r="U456" s="64">
        <f t="shared" si="64"/>
        <v>6.2027252225519289</v>
      </c>
      <c r="V456" s="48">
        <f t="shared" si="65"/>
        <v>2.664560197104568</v>
      </c>
      <c r="W456" s="52">
        <v>666.14004927614201</v>
      </c>
      <c r="X456" s="71" t="str">
        <f t="shared" ref="X456:X519" si="71">G456&amp;" "&amp;F456</f>
        <v>Q4 2022</v>
      </c>
      <c r="Y456" s="21">
        <f t="shared" si="66"/>
        <v>3840</v>
      </c>
      <c r="Z456" s="21">
        <f t="shared" si="67"/>
        <v>2160</v>
      </c>
      <c r="AA456" s="57">
        <f t="shared" si="68"/>
        <v>1550681.3056379822</v>
      </c>
      <c r="AB456" s="59">
        <f t="shared" si="69"/>
        <v>1.7777777777777777</v>
      </c>
      <c r="AC456" s="61">
        <f t="shared" si="70"/>
        <v>1905</v>
      </c>
    </row>
    <row r="457" spans="4:29" hidden="1">
      <c r="D457" s="12">
        <v>451</v>
      </c>
      <c r="E457" s="36" t="s">
        <v>29</v>
      </c>
      <c r="F457" s="16" t="s">
        <v>9</v>
      </c>
      <c r="G457" s="14" t="s">
        <v>51</v>
      </c>
      <c r="H457" s="13" t="s">
        <v>6</v>
      </c>
      <c r="I457" s="13" t="s">
        <v>139</v>
      </c>
      <c r="J457" s="13"/>
      <c r="K457" s="13" t="s">
        <v>123</v>
      </c>
      <c r="L457" s="14">
        <v>65</v>
      </c>
      <c r="M457" s="14" t="s">
        <v>15</v>
      </c>
      <c r="N457" s="31">
        <v>1000000</v>
      </c>
      <c r="O457" s="14" t="s">
        <v>1</v>
      </c>
      <c r="P457" s="14" t="s">
        <v>35</v>
      </c>
      <c r="Q457" s="31">
        <v>9216</v>
      </c>
      <c r="R457" s="31">
        <v>576</v>
      </c>
      <c r="S457" s="45">
        <v>0.47299999999999998</v>
      </c>
      <c r="T457" s="64">
        <f t="shared" si="63"/>
        <v>30.744999999999997</v>
      </c>
      <c r="U457" s="64">
        <f t="shared" si="64"/>
        <v>0.55091916235014826</v>
      </c>
      <c r="V457" s="48">
        <f t="shared" si="65"/>
        <v>0.21435437128850388</v>
      </c>
      <c r="W457" s="52">
        <v>453.18048898203779</v>
      </c>
      <c r="X457" s="71" t="str">
        <f t="shared" si="71"/>
        <v>Q4 2022</v>
      </c>
      <c r="Y457" s="21">
        <f t="shared" si="66"/>
        <v>3840</v>
      </c>
      <c r="Z457" s="21">
        <f t="shared" si="67"/>
        <v>2160</v>
      </c>
      <c r="AA457" s="57">
        <f t="shared" si="68"/>
        <v>1164733.9584569733</v>
      </c>
      <c r="AB457" s="59">
        <f t="shared" si="69"/>
        <v>1.7777777777777777</v>
      </c>
      <c r="AC457" s="61">
        <f t="shared" si="70"/>
        <v>1651</v>
      </c>
    </row>
    <row r="458" spans="4:29" hidden="1">
      <c r="D458" s="12">
        <v>452</v>
      </c>
      <c r="E458" s="36" t="s">
        <v>29</v>
      </c>
      <c r="F458" s="16" t="s">
        <v>9</v>
      </c>
      <c r="G458" s="14" t="s">
        <v>51</v>
      </c>
      <c r="H458" s="13" t="s">
        <v>6</v>
      </c>
      <c r="I458" s="13" t="s">
        <v>48</v>
      </c>
      <c r="J458" s="13" t="s">
        <v>215</v>
      </c>
      <c r="K458" s="13" t="s">
        <v>123</v>
      </c>
      <c r="L458" s="14">
        <v>55</v>
      </c>
      <c r="M458" s="14" t="s">
        <v>15</v>
      </c>
      <c r="N458" s="31">
        <v>400000</v>
      </c>
      <c r="O458" s="14" t="s">
        <v>1</v>
      </c>
      <c r="P458" s="14" t="s">
        <v>35</v>
      </c>
      <c r="Q458" s="31">
        <v>2000</v>
      </c>
      <c r="R458" s="31">
        <v>200</v>
      </c>
      <c r="S458" s="45">
        <v>5.6180000000000003</v>
      </c>
      <c r="T458" s="64">
        <f t="shared" si="63"/>
        <v>308.99</v>
      </c>
      <c r="U458" s="64">
        <f t="shared" si="64"/>
        <v>4.6849734959287836</v>
      </c>
      <c r="V458" s="48">
        <f t="shared" si="65"/>
        <v>1.9389715416730369</v>
      </c>
      <c r="W458" s="52">
        <v>345.13555387558506</v>
      </c>
      <c r="X458" s="71" t="str">
        <f t="shared" si="71"/>
        <v>Q4 2022</v>
      </c>
      <c r="Y458" s="21">
        <f t="shared" si="66"/>
        <v>3840</v>
      </c>
      <c r="Z458" s="21">
        <f t="shared" si="67"/>
        <v>2160</v>
      </c>
      <c r="AA458" s="57">
        <f t="shared" si="68"/>
        <v>833921.94658753707</v>
      </c>
      <c r="AB458" s="59">
        <f t="shared" si="69"/>
        <v>1.7777777777777777</v>
      </c>
      <c r="AC458" s="61">
        <f t="shared" si="70"/>
        <v>1397</v>
      </c>
    </row>
    <row r="459" spans="4:29" hidden="1">
      <c r="D459" s="12">
        <v>453</v>
      </c>
      <c r="E459" s="36" t="s">
        <v>29</v>
      </c>
      <c r="F459" s="16" t="s">
        <v>9</v>
      </c>
      <c r="G459" s="14" t="s">
        <v>51</v>
      </c>
      <c r="H459" s="13" t="s">
        <v>6</v>
      </c>
      <c r="I459" s="13" t="s">
        <v>48</v>
      </c>
      <c r="J459" s="13" t="s">
        <v>91</v>
      </c>
      <c r="K459" s="13" t="s">
        <v>123</v>
      </c>
      <c r="L459" s="14">
        <v>65</v>
      </c>
      <c r="M459" s="14" t="s">
        <v>15</v>
      </c>
      <c r="N459" s="31">
        <v>400000</v>
      </c>
      <c r="O459" s="14" t="s">
        <v>1</v>
      </c>
      <c r="P459" s="14" t="s">
        <v>35</v>
      </c>
      <c r="Q459" s="31">
        <v>9504</v>
      </c>
      <c r="R459" s="31">
        <v>792</v>
      </c>
      <c r="S459" s="45">
        <v>17.062999999999999</v>
      </c>
      <c r="T459" s="64">
        <f t="shared" si="63"/>
        <v>1109.095</v>
      </c>
      <c r="U459" s="64">
        <f t="shared" si="64"/>
        <v>19.873855533151335</v>
      </c>
      <c r="V459" s="48">
        <f t="shared" si="65"/>
        <v>7.73261868350051</v>
      </c>
      <c r="W459" s="52">
        <v>453.18048898203779</v>
      </c>
      <c r="X459" s="71" t="str">
        <f t="shared" si="71"/>
        <v>Q4 2022</v>
      </c>
      <c r="Y459" s="21">
        <f t="shared" si="66"/>
        <v>3840</v>
      </c>
      <c r="Z459" s="21">
        <f t="shared" si="67"/>
        <v>2160</v>
      </c>
      <c r="AA459" s="57">
        <f t="shared" si="68"/>
        <v>1164733.9584569733</v>
      </c>
      <c r="AB459" s="59">
        <f t="shared" si="69"/>
        <v>1.7777777777777777</v>
      </c>
      <c r="AC459" s="61">
        <f t="shared" si="70"/>
        <v>1651</v>
      </c>
    </row>
    <row r="460" spans="4:29" hidden="1">
      <c r="D460" s="12">
        <v>454</v>
      </c>
      <c r="E460" s="36" t="s">
        <v>29</v>
      </c>
      <c r="F460" s="16" t="s">
        <v>9</v>
      </c>
      <c r="G460" s="14" t="s">
        <v>51</v>
      </c>
      <c r="H460" s="13" t="s">
        <v>6</v>
      </c>
      <c r="I460" s="13" t="s">
        <v>48</v>
      </c>
      <c r="J460" s="13" t="s">
        <v>49</v>
      </c>
      <c r="K460" s="13" t="s">
        <v>123</v>
      </c>
      <c r="L460" s="14">
        <v>75</v>
      </c>
      <c r="M460" s="14" t="s">
        <v>15</v>
      </c>
      <c r="N460" s="31">
        <v>400000</v>
      </c>
      <c r="O460" s="14" t="s">
        <v>1</v>
      </c>
      <c r="P460" s="14" t="s">
        <v>35</v>
      </c>
      <c r="Q460" s="31">
        <v>15360</v>
      </c>
      <c r="R460" s="31">
        <v>1280</v>
      </c>
      <c r="S460" s="45">
        <v>13.965</v>
      </c>
      <c r="T460" s="64">
        <f t="shared" si="63"/>
        <v>1047.375</v>
      </c>
      <c r="U460" s="64">
        <f t="shared" si="64"/>
        <v>21.655264433234418</v>
      </c>
      <c r="V460" s="48">
        <f t="shared" si="65"/>
        <v>9.3026457881413229</v>
      </c>
      <c r="W460" s="52">
        <v>666.14004927614201</v>
      </c>
      <c r="X460" s="71" t="str">
        <f t="shared" si="71"/>
        <v>Q4 2022</v>
      </c>
      <c r="Y460" s="21">
        <f t="shared" si="66"/>
        <v>3840</v>
      </c>
      <c r="Z460" s="21">
        <f t="shared" si="67"/>
        <v>2160</v>
      </c>
      <c r="AA460" s="57">
        <f t="shared" si="68"/>
        <v>1550681.3056379822</v>
      </c>
      <c r="AB460" s="59">
        <f t="shared" si="69"/>
        <v>1.7777777777777777</v>
      </c>
      <c r="AC460" s="61">
        <f t="shared" si="70"/>
        <v>1905</v>
      </c>
    </row>
    <row r="461" spans="4:29" hidden="1">
      <c r="D461" s="12">
        <v>455</v>
      </c>
      <c r="E461" s="36" t="s">
        <v>29</v>
      </c>
      <c r="F461" s="16" t="s">
        <v>9</v>
      </c>
      <c r="G461" s="14" t="s">
        <v>51</v>
      </c>
      <c r="H461" s="13" t="s">
        <v>6</v>
      </c>
      <c r="I461" s="13" t="s">
        <v>48</v>
      </c>
      <c r="J461" s="13" t="s">
        <v>49</v>
      </c>
      <c r="K461" s="13" t="s">
        <v>123</v>
      </c>
      <c r="L461" s="14">
        <v>85</v>
      </c>
      <c r="M461" s="14" t="s">
        <v>15</v>
      </c>
      <c r="N461" s="31">
        <v>400000</v>
      </c>
      <c r="O461" s="14" t="s">
        <v>1</v>
      </c>
      <c r="P461" s="14" t="s">
        <v>35</v>
      </c>
      <c r="Q461" s="31">
        <v>15360</v>
      </c>
      <c r="R461" s="31">
        <v>1280</v>
      </c>
      <c r="S461" s="45">
        <v>4.2</v>
      </c>
      <c r="T461" s="64">
        <f t="shared" si="63"/>
        <v>357</v>
      </c>
      <c r="U461" s="64">
        <f t="shared" si="64"/>
        <v>8.3654087501483687</v>
      </c>
      <c r="V461" s="48">
        <f t="shared" si="65"/>
        <v>3.6406594869234907</v>
      </c>
      <c r="W461" s="52">
        <v>866.82368736273588</v>
      </c>
      <c r="X461" s="71" t="str">
        <f t="shared" si="71"/>
        <v>Q4 2022</v>
      </c>
      <c r="Y461" s="21">
        <f t="shared" si="66"/>
        <v>3840</v>
      </c>
      <c r="Z461" s="21">
        <f t="shared" si="67"/>
        <v>2160</v>
      </c>
      <c r="AA461" s="57">
        <f t="shared" si="68"/>
        <v>1991763.9881305636</v>
      </c>
      <c r="AB461" s="59">
        <f t="shared" si="69"/>
        <v>1.7777777777777777</v>
      </c>
      <c r="AC461" s="61">
        <f t="shared" si="70"/>
        <v>2159</v>
      </c>
    </row>
    <row r="462" spans="4:29" hidden="1">
      <c r="D462" s="12">
        <v>456</v>
      </c>
      <c r="E462" s="36" t="s">
        <v>29</v>
      </c>
      <c r="F462" s="16" t="s">
        <v>9</v>
      </c>
      <c r="G462" s="14" t="s">
        <v>51</v>
      </c>
      <c r="H462" s="13" t="s">
        <v>6</v>
      </c>
      <c r="I462" s="13" t="s">
        <v>93</v>
      </c>
      <c r="J462" s="13" t="s">
        <v>94</v>
      </c>
      <c r="K462" s="13" t="s">
        <v>95</v>
      </c>
      <c r="L462" s="14">
        <v>75</v>
      </c>
      <c r="M462" s="14" t="s">
        <v>15</v>
      </c>
      <c r="N462" s="31">
        <v>1000000</v>
      </c>
      <c r="O462" s="14" t="s">
        <v>2</v>
      </c>
      <c r="P462" s="14" t="s">
        <v>35</v>
      </c>
      <c r="Q462" s="31">
        <v>46080</v>
      </c>
      <c r="R462" s="31">
        <v>2880</v>
      </c>
      <c r="S462" s="45">
        <v>1.5229999999999999</v>
      </c>
      <c r="T462" s="64">
        <f t="shared" si="63"/>
        <v>114.22499999999999</v>
      </c>
      <c r="U462" s="64">
        <f t="shared" si="64"/>
        <v>2.3616876284866466</v>
      </c>
      <c r="V462" s="48">
        <f t="shared" si="65"/>
        <v>1.0145312950475642</v>
      </c>
      <c r="W462" s="52">
        <v>666.14004927614201</v>
      </c>
      <c r="X462" s="71" t="str">
        <f t="shared" si="71"/>
        <v>Q4 2022</v>
      </c>
      <c r="Y462" s="21">
        <f t="shared" si="66"/>
        <v>3840</v>
      </c>
      <c r="Z462" s="21">
        <f t="shared" si="67"/>
        <v>2160</v>
      </c>
      <c r="AA462" s="57">
        <f t="shared" si="68"/>
        <v>1550681.3056379822</v>
      </c>
      <c r="AB462" s="59">
        <f t="shared" si="69"/>
        <v>1.7777777777777777</v>
      </c>
      <c r="AC462" s="61">
        <f t="shared" si="70"/>
        <v>1905</v>
      </c>
    </row>
    <row r="463" spans="4:29" hidden="1">
      <c r="D463" s="12">
        <v>457</v>
      </c>
      <c r="E463" s="36" t="s">
        <v>29</v>
      </c>
      <c r="F463" s="16" t="s">
        <v>9</v>
      </c>
      <c r="G463" s="14" t="s">
        <v>51</v>
      </c>
      <c r="H463" s="13" t="s">
        <v>6</v>
      </c>
      <c r="I463" s="13" t="s">
        <v>93</v>
      </c>
      <c r="J463" s="13" t="s">
        <v>38</v>
      </c>
      <c r="K463" s="13"/>
      <c r="L463" s="14">
        <v>65</v>
      </c>
      <c r="M463" s="14" t="s">
        <v>15</v>
      </c>
      <c r="N463" s="31">
        <v>1000000</v>
      </c>
      <c r="O463" s="14" t="s">
        <v>2</v>
      </c>
      <c r="P463" s="14" t="s">
        <v>35</v>
      </c>
      <c r="Q463" s="31">
        <v>37440</v>
      </c>
      <c r="R463" s="31">
        <v>2340</v>
      </c>
      <c r="S463" s="45">
        <v>1.05</v>
      </c>
      <c r="T463" s="64">
        <f t="shared" si="63"/>
        <v>68.25</v>
      </c>
      <c r="U463" s="64">
        <f t="shared" si="64"/>
        <v>1.2229706563798219</v>
      </c>
      <c r="V463" s="48">
        <f t="shared" si="65"/>
        <v>0.47583951343113973</v>
      </c>
      <c r="W463" s="52">
        <v>453.18048898203779</v>
      </c>
      <c r="X463" s="71" t="str">
        <f t="shared" si="71"/>
        <v>Q4 2022</v>
      </c>
      <c r="Y463" s="21">
        <f t="shared" si="66"/>
        <v>3840</v>
      </c>
      <c r="Z463" s="21">
        <f t="shared" si="67"/>
        <v>2160</v>
      </c>
      <c r="AA463" s="57">
        <f t="shared" si="68"/>
        <v>1164733.9584569733</v>
      </c>
      <c r="AB463" s="59">
        <f t="shared" si="69"/>
        <v>1.7777777777777777</v>
      </c>
      <c r="AC463" s="61">
        <f t="shared" si="70"/>
        <v>1651</v>
      </c>
    </row>
    <row r="464" spans="4:29" hidden="1">
      <c r="D464" s="12">
        <v>458</v>
      </c>
      <c r="E464" s="36" t="s">
        <v>29</v>
      </c>
      <c r="F464" s="16" t="s">
        <v>9</v>
      </c>
      <c r="G464" s="14" t="s">
        <v>51</v>
      </c>
      <c r="H464" s="13" t="s">
        <v>6</v>
      </c>
      <c r="I464" s="13" t="s">
        <v>125</v>
      </c>
      <c r="J464" s="13"/>
      <c r="K464" s="13" t="s">
        <v>123</v>
      </c>
      <c r="L464" s="14">
        <v>55</v>
      </c>
      <c r="M464" s="14" t="s">
        <v>15</v>
      </c>
      <c r="N464" s="31">
        <v>1000000</v>
      </c>
      <c r="O464" s="14" t="s">
        <v>1</v>
      </c>
      <c r="P464" s="14" t="s">
        <v>35</v>
      </c>
      <c r="Q464" s="31">
        <v>4000</v>
      </c>
      <c r="R464" s="31">
        <v>500</v>
      </c>
      <c r="S464" s="45">
        <v>4.6859999999999999</v>
      </c>
      <c r="T464" s="64">
        <f t="shared" si="63"/>
        <v>257.73</v>
      </c>
      <c r="U464" s="64">
        <f t="shared" si="64"/>
        <v>3.9077582417091987</v>
      </c>
      <c r="V464" s="48">
        <f t="shared" si="65"/>
        <v>1.6173052054609915</v>
      </c>
      <c r="W464" s="52">
        <v>345.13555387558506</v>
      </c>
      <c r="X464" s="71" t="str">
        <f t="shared" si="71"/>
        <v>Q4 2022</v>
      </c>
      <c r="Y464" s="21">
        <f t="shared" si="66"/>
        <v>3840</v>
      </c>
      <c r="Z464" s="21">
        <f t="shared" si="67"/>
        <v>2160</v>
      </c>
      <c r="AA464" s="57">
        <f t="shared" si="68"/>
        <v>833921.94658753707</v>
      </c>
      <c r="AB464" s="59">
        <f t="shared" si="69"/>
        <v>1.7777777777777777</v>
      </c>
      <c r="AC464" s="61">
        <f t="shared" si="70"/>
        <v>1397</v>
      </c>
    </row>
    <row r="465" spans="4:29" hidden="1">
      <c r="D465" s="12">
        <v>459</v>
      </c>
      <c r="E465" s="36" t="s">
        <v>29</v>
      </c>
      <c r="F465" s="16" t="s">
        <v>9</v>
      </c>
      <c r="G465" s="14" t="s">
        <v>51</v>
      </c>
      <c r="H465" s="13" t="s">
        <v>6</v>
      </c>
      <c r="I465" s="13" t="s">
        <v>125</v>
      </c>
      <c r="J465" s="13"/>
      <c r="K465" s="13" t="s">
        <v>123</v>
      </c>
      <c r="L465" s="14">
        <v>65</v>
      </c>
      <c r="M465" s="14" t="s">
        <v>15</v>
      </c>
      <c r="N465" s="31">
        <v>1000000</v>
      </c>
      <c r="O465" s="14" t="s">
        <v>2</v>
      </c>
      <c r="P465" s="14" t="s">
        <v>35</v>
      </c>
      <c r="Q465" s="31">
        <v>16384</v>
      </c>
      <c r="R465" s="31">
        <v>1000</v>
      </c>
      <c r="S465" s="45">
        <v>21.614000000000001</v>
      </c>
      <c r="T465" s="64">
        <f t="shared" si="63"/>
        <v>1404.91</v>
      </c>
      <c r="U465" s="64">
        <f t="shared" si="64"/>
        <v>25.174559778089019</v>
      </c>
      <c r="V465" s="48">
        <f t="shared" si="65"/>
        <v>9.7950430888577653</v>
      </c>
      <c r="W465" s="52">
        <v>453.18048898203779</v>
      </c>
      <c r="X465" s="71" t="str">
        <f t="shared" si="71"/>
        <v>Q4 2022</v>
      </c>
      <c r="Y465" s="21">
        <f t="shared" si="66"/>
        <v>3840</v>
      </c>
      <c r="Z465" s="21">
        <f t="shared" si="67"/>
        <v>2160</v>
      </c>
      <c r="AA465" s="57">
        <f t="shared" si="68"/>
        <v>1164733.9584569733</v>
      </c>
      <c r="AB465" s="59">
        <f t="shared" si="69"/>
        <v>1.7777777777777777</v>
      </c>
      <c r="AC465" s="61">
        <f t="shared" si="70"/>
        <v>1651</v>
      </c>
    </row>
    <row r="466" spans="4:29" hidden="1">
      <c r="D466" s="12">
        <v>460</v>
      </c>
      <c r="E466" s="36" t="s">
        <v>29</v>
      </c>
      <c r="F466" s="16" t="s">
        <v>9</v>
      </c>
      <c r="G466" s="14" t="s">
        <v>51</v>
      </c>
      <c r="H466" s="13" t="s">
        <v>6</v>
      </c>
      <c r="I466" s="13" t="s">
        <v>125</v>
      </c>
      <c r="J466" s="13"/>
      <c r="K466" s="13" t="s">
        <v>123</v>
      </c>
      <c r="L466" s="14">
        <v>65</v>
      </c>
      <c r="M466" s="14" t="s">
        <v>52</v>
      </c>
      <c r="N466" s="31">
        <v>1000000</v>
      </c>
      <c r="O466" s="14" t="s">
        <v>2</v>
      </c>
      <c r="P466" s="14" t="s">
        <v>35</v>
      </c>
      <c r="Q466" s="31">
        <v>12000</v>
      </c>
      <c r="R466" s="31">
        <v>1000</v>
      </c>
      <c r="S466" s="45">
        <v>0.51</v>
      </c>
      <c r="T466" s="64">
        <f t="shared" si="63"/>
        <v>33.15</v>
      </c>
      <c r="U466" s="64">
        <f t="shared" si="64"/>
        <v>0.59401431881305644</v>
      </c>
      <c r="V466" s="48">
        <f t="shared" si="65"/>
        <v>0.35984035209524612</v>
      </c>
      <c r="W466" s="52">
        <v>705.56931783381594</v>
      </c>
      <c r="X466" s="71" t="str">
        <f t="shared" si="71"/>
        <v>Q4 2022</v>
      </c>
      <c r="Y466" s="21">
        <f t="shared" si="66"/>
        <v>7680</v>
      </c>
      <c r="Z466" s="21">
        <f t="shared" si="67"/>
        <v>4320</v>
      </c>
      <c r="AA466" s="57">
        <f t="shared" si="68"/>
        <v>1164733.9584569733</v>
      </c>
      <c r="AB466" s="59">
        <f t="shared" si="69"/>
        <v>1.7777777777777777</v>
      </c>
      <c r="AC466" s="61">
        <f t="shared" si="70"/>
        <v>1651</v>
      </c>
    </row>
    <row r="467" spans="4:29" hidden="1">
      <c r="D467" s="12">
        <v>461</v>
      </c>
      <c r="E467" s="36" t="s">
        <v>29</v>
      </c>
      <c r="F467" s="16" t="s">
        <v>9</v>
      </c>
      <c r="G467" s="14" t="s">
        <v>51</v>
      </c>
      <c r="H467" s="13" t="s">
        <v>6</v>
      </c>
      <c r="I467" s="13" t="s">
        <v>125</v>
      </c>
      <c r="J467" s="13"/>
      <c r="K467" s="13" t="s">
        <v>123</v>
      </c>
      <c r="L467" s="14">
        <v>75</v>
      </c>
      <c r="M467" s="14" t="s">
        <v>15</v>
      </c>
      <c r="N467" s="31">
        <v>1000000</v>
      </c>
      <c r="O467" s="14" t="s">
        <v>2</v>
      </c>
      <c r="P467" s="14" t="s">
        <v>35</v>
      </c>
      <c r="Q467" s="31">
        <v>12000</v>
      </c>
      <c r="R467" s="31">
        <v>1000</v>
      </c>
      <c r="S467" s="45">
        <v>13.05</v>
      </c>
      <c r="T467" s="64">
        <f t="shared" si="63"/>
        <v>978.75</v>
      </c>
      <c r="U467" s="64">
        <f t="shared" si="64"/>
        <v>20.236391038575668</v>
      </c>
      <c r="V467" s="48">
        <f t="shared" si="65"/>
        <v>8.6931276430536553</v>
      </c>
      <c r="W467" s="52">
        <v>666.14004927614201</v>
      </c>
      <c r="X467" s="71" t="str">
        <f t="shared" si="71"/>
        <v>Q4 2022</v>
      </c>
      <c r="Y467" s="21">
        <f t="shared" si="66"/>
        <v>3840</v>
      </c>
      <c r="Z467" s="21">
        <f t="shared" si="67"/>
        <v>2160</v>
      </c>
      <c r="AA467" s="57">
        <f t="shared" si="68"/>
        <v>1550681.3056379822</v>
      </c>
      <c r="AB467" s="59">
        <f t="shared" si="69"/>
        <v>1.7777777777777777</v>
      </c>
      <c r="AC467" s="61">
        <f t="shared" si="70"/>
        <v>1905</v>
      </c>
    </row>
    <row r="468" spans="4:29" hidden="1">
      <c r="D468" s="12">
        <v>462</v>
      </c>
      <c r="E468" s="36" t="s">
        <v>29</v>
      </c>
      <c r="F468" s="16" t="s">
        <v>9</v>
      </c>
      <c r="G468" s="14" t="s">
        <v>51</v>
      </c>
      <c r="H468" s="13" t="s">
        <v>6</v>
      </c>
      <c r="I468" s="13" t="s">
        <v>125</v>
      </c>
      <c r="J468" s="13"/>
      <c r="K468" s="13" t="s">
        <v>123</v>
      </c>
      <c r="L468" s="14">
        <v>75</v>
      </c>
      <c r="M468" s="14" t="s">
        <v>52</v>
      </c>
      <c r="N468" s="31">
        <v>1000000</v>
      </c>
      <c r="O468" s="14" t="s">
        <v>2</v>
      </c>
      <c r="P468" s="14" t="s">
        <v>35</v>
      </c>
      <c r="Q468" s="31">
        <v>16000</v>
      </c>
      <c r="R468" s="31">
        <v>2000</v>
      </c>
      <c r="S468" s="45">
        <v>1.1060000000000001</v>
      </c>
      <c r="T468" s="64">
        <f t="shared" si="63"/>
        <v>82.95</v>
      </c>
      <c r="U468" s="64">
        <f t="shared" si="64"/>
        <v>1.7150535240356084</v>
      </c>
      <c r="V468" s="48">
        <f t="shared" si="65"/>
        <v>1.0937928841238993</v>
      </c>
      <c r="W468" s="52">
        <v>988.96282470515291</v>
      </c>
      <c r="X468" s="71" t="str">
        <f t="shared" si="71"/>
        <v>Q4 2022</v>
      </c>
      <c r="Y468" s="21">
        <f t="shared" si="66"/>
        <v>7680</v>
      </c>
      <c r="Z468" s="21">
        <f t="shared" si="67"/>
        <v>4320</v>
      </c>
      <c r="AA468" s="57">
        <f t="shared" si="68"/>
        <v>1550681.3056379822</v>
      </c>
      <c r="AB468" s="59">
        <f t="shared" si="69"/>
        <v>1.7777777777777777</v>
      </c>
      <c r="AC468" s="61">
        <f t="shared" si="70"/>
        <v>1905</v>
      </c>
    </row>
    <row r="469" spans="4:29" hidden="1">
      <c r="D469" s="12">
        <v>463</v>
      </c>
      <c r="E469" s="36" t="s">
        <v>29</v>
      </c>
      <c r="F469" s="16" t="s">
        <v>9</v>
      </c>
      <c r="G469" s="14" t="s">
        <v>51</v>
      </c>
      <c r="H469" s="13" t="s">
        <v>6</v>
      </c>
      <c r="I469" s="13" t="s">
        <v>125</v>
      </c>
      <c r="J469" s="13"/>
      <c r="K469" s="13" t="s">
        <v>123</v>
      </c>
      <c r="L469" s="14">
        <v>86</v>
      </c>
      <c r="M469" s="14" t="s">
        <v>15</v>
      </c>
      <c r="N469" s="31">
        <v>1000000</v>
      </c>
      <c r="O469" s="14" t="s">
        <v>2</v>
      </c>
      <c r="P469" s="14" t="s">
        <v>35</v>
      </c>
      <c r="Q469" s="31">
        <v>18000</v>
      </c>
      <c r="R469" s="31">
        <v>1200</v>
      </c>
      <c r="S469" s="45">
        <v>3.9249999999999998</v>
      </c>
      <c r="T469" s="64">
        <f t="shared" si="63"/>
        <v>337.55</v>
      </c>
      <c r="U469" s="64">
        <f t="shared" si="64"/>
        <v>8.0027009468011876</v>
      </c>
      <c r="V469" s="48">
        <f t="shared" si="65"/>
        <v>3.402282972898738</v>
      </c>
      <c r="W469" s="52">
        <v>866.82368736273588</v>
      </c>
      <c r="X469" s="71" t="str">
        <f t="shared" si="71"/>
        <v>Q4 2022</v>
      </c>
      <c r="Y469" s="21">
        <f t="shared" si="66"/>
        <v>3840</v>
      </c>
      <c r="Z469" s="21">
        <f t="shared" si="67"/>
        <v>2160</v>
      </c>
      <c r="AA469" s="57">
        <f t="shared" si="68"/>
        <v>2038904.6998219588</v>
      </c>
      <c r="AB469" s="59">
        <f t="shared" si="69"/>
        <v>1.7777777777777777</v>
      </c>
      <c r="AC469" s="61">
        <f t="shared" si="70"/>
        <v>2184.4</v>
      </c>
    </row>
    <row r="470" spans="4:29" hidden="1">
      <c r="D470" s="12">
        <v>464</v>
      </c>
      <c r="E470" s="36" t="s">
        <v>29</v>
      </c>
      <c r="F470" s="16" t="s">
        <v>9</v>
      </c>
      <c r="G470" s="14" t="s">
        <v>51</v>
      </c>
      <c r="H470" s="13" t="s">
        <v>6</v>
      </c>
      <c r="I470" s="13" t="s">
        <v>125</v>
      </c>
      <c r="J470" s="13"/>
      <c r="K470" s="13" t="s">
        <v>123</v>
      </c>
      <c r="L470" s="14">
        <v>86</v>
      </c>
      <c r="M470" s="14" t="s">
        <v>52</v>
      </c>
      <c r="N470" s="31">
        <v>1000000</v>
      </c>
      <c r="O470" s="14" t="s">
        <v>2</v>
      </c>
      <c r="P470" s="14" t="s">
        <v>35</v>
      </c>
      <c r="Q470" s="31">
        <v>28800</v>
      </c>
      <c r="R470" s="31">
        <v>2400</v>
      </c>
      <c r="S470" s="45">
        <v>0.71399999999999997</v>
      </c>
      <c r="T470" s="64">
        <f t="shared" si="63"/>
        <v>61.403999999999996</v>
      </c>
      <c r="U470" s="64">
        <f t="shared" si="64"/>
        <v>1.4557779556728785</v>
      </c>
      <c r="V470" s="48">
        <f t="shared" si="65"/>
        <v>0.91884742849688228</v>
      </c>
      <c r="W470" s="52">
        <v>1286.9011603597792</v>
      </c>
      <c r="X470" s="71" t="str">
        <f t="shared" si="71"/>
        <v>Q4 2022</v>
      </c>
      <c r="Y470" s="21">
        <f t="shared" si="66"/>
        <v>7680</v>
      </c>
      <c r="Z470" s="21">
        <f t="shared" si="67"/>
        <v>4320</v>
      </c>
      <c r="AA470" s="57">
        <f t="shared" si="68"/>
        <v>2038904.6998219588</v>
      </c>
      <c r="AB470" s="59">
        <f t="shared" si="69"/>
        <v>1.7777777777777777</v>
      </c>
      <c r="AC470" s="61">
        <f t="shared" si="70"/>
        <v>2184.4</v>
      </c>
    </row>
    <row r="471" spans="4:29" hidden="1">
      <c r="D471" s="12">
        <v>465</v>
      </c>
      <c r="E471" s="36" t="s">
        <v>29</v>
      </c>
      <c r="F471" s="16" t="s">
        <v>9</v>
      </c>
      <c r="G471" s="14" t="s">
        <v>51</v>
      </c>
      <c r="H471" s="13" t="s">
        <v>6</v>
      </c>
      <c r="I471" s="13" t="s">
        <v>53</v>
      </c>
      <c r="J471" s="13" t="s">
        <v>126</v>
      </c>
      <c r="K471" s="13" t="s">
        <v>123</v>
      </c>
      <c r="L471" s="14">
        <v>43</v>
      </c>
      <c r="M471" s="14" t="s">
        <v>15</v>
      </c>
      <c r="N471" s="31">
        <v>1000000</v>
      </c>
      <c r="O471" s="14" t="s">
        <v>2</v>
      </c>
      <c r="P471" s="14" t="s">
        <v>35</v>
      </c>
      <c r="Q471" s="31">
        <v>3614.6269090909086</v>
      </c>
      <c r="R471" s="31">
        <v>301.21890909090905</v>
      </c>
      <c r="S471" s="45">
        <v>37.713000000000001</v>
      </c>
      <c r="T471" s="64">
        <f t="shared" si="63"/>
        <v>1621.6590000000001</v>
      </c>
      <c r="U471" s="64">
        <f t="shared" si="64"/>
        <v>19.223303236096381</v>
      </c>
      <c r="V471" s="48">
        <f t="shared" si="65"/>
        <v>10.176221402951407</v>
      </c>
      <c r="W471" s="52">
        <v>269.83325121182105</v>
      </c>
      <c r="X471" s="71" t="str">
        <f t="shared" si="71"/>
        <v>Q4 2022</v>
      </c>
      <c r="Y471" s="21">
        <f t="shared" si="66"/>
        <v>3840</v>
      </c>
      <c r="Z471" s="21">
        <f t="shared" si="67"/>
        <v>2160</v>
      </c>
      <c r="AA471" s="57">
        <f t="shared" si="68"/>
        <v>509726.1749554897</v>
      </c>
      <c r="AB471" s="59">
        <f t="shared" si="69"/>
        <v>1.7777777777777777</v>
      </c>
      <c r="AC471" s="61">
        <f t="shared" si="70"/>
        <v>1092.2</v>
      </c>
    </row>
    <row r="472" spans="4:29" hidden="1">
      <c r="D472" s="12">
        <v>466</v>
      </c>
      <c r="E472" s="36" t="s">
        <v>29</v>
      </c>
      <c r="F472" s="16" t="s">
        <v>9</v>
      </c>
      <c r="G472" s="14" t="s">
        <v>51</v>
      </c>
      <c r="H472" s="13" t="s">
        <v>6</v>
      </c>
      <c r="I472" s="13" t="s">
        <v>53</v>
      </c>
      <c r="J472" s="13" t="s">
        <v>126</v>
      </c>
      <c r="K472" s="13" t="s">
        <v>123</v>
      </c>
      <c r="L472" s="14">
        <v>50</v>
      </c>
      <c r="M472" s="14" t="s">
        <v>15</v>
      </c>
      <c r="N472" s="31">
        <v>1000000</v>
      </c>
      <c r="O472" s="14" t="s">
        <v>2</v>
      </c>
      <c r="P472" s="14" t="s">
        <v>35</v>
      </c>
      <c r="Q472" s="31">
        <v>4887.272727272727</v>
      </c>
      <c r="R472" s="31">
        <v>407.27272727272725</v>
      </c>
      <c r="S472" s="45">
        <v>54.731999999999999</v>
      </c>
      <c r="T472" s="64">
        <f t="shared" si="63"/>
        <v>2736.6</v>
      </c>
      <c r="U472" s="64">
        <f t="shared" si="64"/>
        <v>37.720839653412462</v>
      </c>
      <c r="V472" s="48">
        <f t="shared" si="65"/>
        <v>17.17269012247138</v>
      </c>
      <c r="W472" s="52">
        <v>313.75959443235001</v>
      </c>
      <c r="X472" s="71" t="str">
        <f t="shared" si="71"/>
        <v>Q4 2022</v>
      </c>
      <c r="Y472" s="21">
        <f t="shared" si="66"/>
        <v>3840</v>
      </c>
      <c r="Z472" s="21">
        <f t="shared" si="67"/>
        <v>2160</v>
      </c>
      <c r="AA472" s="57">
        <f t="shared" si="68"/>
        <v>689191.69139465876</v>
      </c>
      <c r="AB472" s="59">
        <f t="shared" si="69"/>
        <v>1.7777777777777777</v>
      </c>
      <c r="AC472" s="61">
        <f t="shared" si="70"/>
        <v>1270</v>
      </c>
    </row>
    <row r="473" spans="4:29" hidden="1">
      <c r="D473" s="12">
        <v>467</v>
      </c>
      <c r="E473" s="36" t="s">
        <v>29</v>
      </c>
      <c r="F473" s="16" t="s">
        <v>9</v>
      </c>
      <c r="G473" s="14" t="s">
        <v>51</v>
      </c>
      <c r="H473" s="13" t="s">
        <v>6</v>
      </c>
      <c r="I473" s="13" t="s">
        <v>53</v>
      </c>
      <c r="J473" s="13" t="s">
        <v>126</v>
      </c>
      <c r="K473" s="13" t="s">
        <v>123</v>
      </c>
      <c r="L473" s="14">
        <v>55</v>
      </c>
      <c r="M473" s="14" t="s">
        <v>15</v>
      </c>
      <c r="N473" s="31">
        <v>1000000</v>
      </c>
      <c r="O473" s="14" t="s">
        <v>2</v>
      </c>
      <c r="P473" s="14" t="s">
        <v>35</v>
      </c>
      <c r="Q473" s="31">
        <v>6283.636363636364</v>
      </c>
      <c r="R473" s="31">
        <v>523.63636363636363</v>
      </c>
      <c r="S473" s="45">
        <v>159.458</v>
      </c>
      <c r="T473" s="64">
        <f t="shared" si="63"/>
        <v>8770.19</v>
      </c>
      <c r="U473" s="64">
        <f t="shared" si="64"/>
        <v>132.97552575895548</v>
      </c>
      <c r="V473" s="48">
        <f t="shared" si="65"/>
        <v>55.034625149893046</v>
      </c>
      <c r="W473" s="52">
        <v>345.13555387558506</v>
      </c>
      <c r="X473" s="71" t="str">
        <f t="shared" si="71"/>
        <v>Q4 2022</v>
      </c>
      <c r="Y473" s="21">
        <f t="shared" si="66"/>
        <v>3840</v>
      </c>
      <c r="Z473" s="21">
        <f t="shared" si="67"/>
        <v>2160</v>
      </c>
      <c r="AA473" s="57">
        <f t="shared" si="68"/>
        <v>833921.94658753707</v>
      </c>
      <c r="AB473" s="59">
        <f t="shared" si="69"/>
        <v>1.7777777777777777</v>
      </c>
      <c r="AC473" s="61">
        <f t="shared" si="70"/>
        <v>1397</v>
      </c>
    </row>
    <row r="474" spans="4:29" hidden="1">
      <c r="D474" s="12">
        <v>468</v>
      </c>
      <c r="E474" s="36" t="s">
        <v>29</v>
      </c>
      <c r="F474" s="16" t="s">
        <v>9</v>
      </c>
      <c r="G474" s="14" t="s">
        <v>51</v>
      </c>
      <c r="H474" s="13" t="s">
        <v>6</v>
      </c>
      <c r="I474" s="13" t="s">
        <v>53</v>
      </c>
      <c r="J474" s="13" t="s">
        <v>126</v>
      </c>
      <c r="K474" s="13" t="s">
        <v>123</v>
      </c>
      <c r="L474" s="14">
        <v>55</v>
      </c>
      <c r="M474" s="14" t="s">
        <v>52</v>
      </c>
      <c r="N474" s="31">
        <v>1000000</v>
      </c>
      <c r="O474" s="14" t="s">
        <v>2</v>
      </c>
      <c r="P474" s="14" t="s">
        <v>35</v>
      </c>
      <c r="Q474" s="31">
        <v>7873.1360946745563</v>
      </c>
      <c r="R474" s="31">
        <v>962.27218934911241</v>
      </c>
      <c r="S474" s="45">
        <v>15.055999999999999</v>
      </c>
      <c r="T474" s="64">
        <f t="shared" si="63"/>
        <v>828.07999999999993</v>
      </c>
      <c r="U474" s="64">
        <f t="shared" si="64"/>
        <v>12.555528827821957</v>
      </c>
      <c r="V474" s="48">
        <f t="shared" si="65"/>
        <v>8.4926157824597848</v>
      </c>
      <c r="W474" s="52">
        <v>564.06852965328005</v>
      </c>
      <c r="X474" s="71" t="str">
        <f t="shared" si="71"/>
        <v>Q4 2022</v>
      </c>
      <c r="Y474" s="21">
        <f t="shared" si="66"/>
        <v>7680</v>
      </c>
      <c r="Z474" s="21">
        <f t="shared" si="67"/>
        <v>4320</v>
      </c>
      <c r="AA474" s="57">
        <f t="shared" si="68"/>
        <v>833921.94658753707</v>
      </c>
      <c r="AB474" s="59">
        <f t="shared" si="69"/>
        <v>1.7777777777777777</v>
      </c>
      <c r="AC474" s="61">
        <f t="shared" si="70"/>
        <v>1397</v>
      </c>
    </row>
    <row r="475" spans="4:29" hidden="1">
      <c r="D475" s="12">
        <v>469</v>
      </c>
      <c r="E475" s="36" t="s">
        <v>29</v>
      </c>
      <c r="F475" s="16" t="s">
        <v>9</v>
      </c>
      <c r="G475" s="14" t="s">
        <v>51</v>
      </c>
      <c r="H475" s="13" t="s">
        <v>6</v>
      </c>
      <c r="I475" s="13" t="s">
        <v>53</v>
      </c>
      <c r="J475" s="13" t="s">
        <v>126</v>
      </c>
      <c r="K475" s="13" t="s">
        <v>123</v>
      </c>
      <c r="L475" s="14">
        <v>65</v>
      </c>
      <c r="M475" s="14" t="s">
        <v>15</v>
      </c>
      <c r="N475" s="31">
        <v>1000000</v>
      </c>
      <c r="O475" s="14" t="s">
        <v>2</v>
      </c>
      <c r="P475" s="14" t="s">
        <v>35</v>
      </c>
      <c r="Q475" s="31">
        <v>8640</v>
      </c>
      <c r="R475" s="31">
        <v>720</v>
      </c>
      <c r="S475" s="45">
        <v>147.46600000000001</v>
      </c>
      <c r="T475" s="64">
        <f t="shared" si="63"/>
        <v>9585.2900000000009</v>
      </c>
      <c r="U475" s="64">
        <f t="shared" si="64"/>
        <v>171.75865791781604</v>
      </c>
      <c r="V475" s="48">
        <f t="shared" si="65"/>
        <v>66.828713988225189</v>
      </c>
      <c r="W475" s="52">
        <v>453.18048898203779</v>
      </c>
      <c r="X475" s="71" t="str">
        <f t="shared" si="71"/>
        <v>Q4 2022</v>
      </c>
      <c r="Y475" s="21">
        <f t="shared" si="66"/>
        <v>3840</v>
      </c>
      <c r="Z475" s="21">
        <f t="shared" si="67"/>
        <v>2160</v>
      </c>
      <c r="AA475" s="57">
        <f t="shared" si="68"/>
        <v>1164733.9584569733</v>
      </c>
      <c r="AB475" s="59">
        <f t="shared" si="69"/>
        <v>1.7777777777777777</v>
      </c>
      <c r="AC475" s="61">
        <f t="shared" si="70"/>
        <v>1651</v>
      </c>
    </row>
    <row r="476" spans="4:29" hidden="1">
      <c r="D476" s="12">
        <v>470</v>
      </c>
      <c r="E476" s="36" t="s">
        <v>29</v>
      </c>
      <c r="F476" s="16" t="s">
        <v>9</v>
      </c>
      <c r="G476" s="14" t="s">
        <v>51</v>
      </c>
      <c r="H476" s="13" t="s">
        <v>6</v>
      </c>
      <c r="I476" s="13" t="s">
        <v>53</v>
      </c>
      <c r="J476" s="13" t="s">
        <v>126</v>
      </c>
      <c r="K476" s="13" t="s">
        <v>123</v>
      </c>
      <c r="L476" s="14">
        <v>65</v>
      </c>
      <c r="M476" s="14" t="s">
        <v>52</v>
      </c>
      <c r="N476" s="31">
        <v>1000000</v>
      </c>
      <c r="O476" s="14" t="s">
        <v>2</v>
      </c>
      <c r="P476" s="14" t="s">
        <v>35</v>
      </c>
      <c r="Q476" s="31">
        <v>10996.363636363636</v>
      </c>
      <c r="R476" s="31">
        <v>1221.8181818181818</v>
      </c>
      <c r="S476" s="45">
        <v>24.372</v>
      </c>
      <c r="T476" s="64">
        <f t="shared" si="63"/>
        <v>1584.18</v>
      </c>
      <c r="U476" s="64">
        <f t="shared" si="64"/>
        <v>28.386896035513352</v>
      </c>
      <c r="V476" s="48">
        <f t="shared" si="65"/>
        <v>17.196135414245759</v>
      </c>
      <c r="W476" s="52">
        <v>705.56931783381594</v>
      </c>
      <c r="X476" s="71" t="str">
        <f t="shared" si="71"/>
        <v>Q4 2022</v>
      </c>
      <c r="Y476" s="21">
        <f t="shared" si="66"/>
        <v>7680</v>
      </c>
      <c r="Z476" s="21">
        <f t="shared" si="67"/>
        <v>4320</v>
      </c>
      <c r="AA476" s="57">
        <f t="shared" si="68"/>
        <v>1164733.9584569733</v>
      </c>
      <c r="AB476" s="59">
        <f t="shared" si="69"/>
        <v>1.7777777777777777</v>
      </c>
      <c r="AC476" s="61">
        <f t="shared" si="70"/>
        <v>1651</v>
      </c>
    </row>
    <row r="477" spans="4:29" hidden="1">
      <c r="D477" s="12">
        <v>471</v>
      </c>
      <c r="E477" s="36" t="s">
        <v>29</v>
      </c>
      <c r="F477" s="16" t="s">
        <v>9</v>
      </c>
      <c r="G477" s="14" t="s">
        <v>51</v>
      </c>
      <c r="H477" s="13" t="s">
        <v>6</v>
      </c>
      <c r="I477" s="13" t="s">
        <v>53</v>
      </c>
      <c r="J477" s="13" t="s">
        <v>126</v>
      </c>
      <c r="K477" s="13" t="s">
        <v>123</v>
      </c>
      <c r="L477" s="14">
        <v>75</v>
      </c>
      <c r="M477" s="14" t="s">
        <v>15</v>
      </c>
      <c r="N477" s="31">
        <v>1000000</v>
      </c>
      <c r="O477" s="14" t="s">
        <v>2</v>
      </c>
      <c r="P477" s="14" t="s">
        <v>35</v>
      </c>
      <c r="Q477" s="31">
        <v>10909.09090909091</v>
      </c>
      <c r="R477" s="31">
        <v>909.09090909090912</v>
      </c>
      <c r="S477" s="45">
        <v>82.137</v>
      </c>
      <c r="T477" s="64">
        <f t="shared" si="63"/>
        <v>6160.2749999999996</v>
      </c>
      <c r="U477" s="64">
        <f t="shared" si="64"/>
        <v>127.36831040118695</v>
      </c>
      <c r="V477" s="48">
        <f t="shared" si="65"/>
        <v>54.714745227394481</v>
      </c>
      <c r="W477" s="52">
        <v>666.14004927614201</v>
      </c>
      <c r="X477" s="71" t="str">
        <f t="shared" si="71"/>
        <v>Q4 2022</v>
      </c>
      <c r="Y477" s="21">
        <f t="shared" si="66"/>
        <v>3840</v>
      </c>
      <c r="Z477" s="21">
        <f t="shared" si="67"/>
        <v>2160</v>
      </c>
      <c r="AA477" s="57">
        <f t="shared" si="68"/>
        <v>1550681.3056379822</v>
      </c>
      <c r="AB477" s="59">
        <f t="shared" si="69"/>
        <v>1.7777777777777777</v>
      </c>
      <c r="AC477" s="61">
        <f t="shared" si="70"/>
        <v>1905</v>
      </c>
    </row>
    <row r="478" spans="4:29" hidden="1">
      <c r="D478" s="12">
        <v>472</v>
      </c>
      <c r="E478" s="36" t="s">
        <v>29</v>
      </c>
      <c r="F478" s="16" t="s">
        <v>9</v>
      </c>
      <c r="G478" s="14" t="s">
        <v>51</v>
      </c>
      <c r="H478" s="13" t="s">
        <v>6</v>
      </c>
      <c r="I478" s="13" t="s">
        <v>53</v>
      </c>
      <c r="J478" s="13" t="s">
        <v>126</v>
      </c>
      <c r="K478" s="13" t="s">
        <v>123</v>
      </c>
      <c r="L478" s="14">
        <v>75</v>
      </c>
      <c r="M478" s="14" t="s">
        <v>52</v>
      </c>
      <c r="N478" s="31">
        <v>1000000</v>
      </c>
      <c r="O478" s="14" t="s">
        <v>2</v>
      </c>
      <c r="P478" s="14" t="s">
        <v>35</v>
      </c>
      <c r="Q478" s="31">
        <v>15708.764159999995</v>
      </c>
      <c r="R478" s="31">
        <v>1745.4182399999995</v>
      </c>
      <c r="S478" s="45">
        <v>16.228000000000002</v>
      </c>
      <c r="T478" s="64">
        <f t="shared" si="63"/>
        <v>1217.1000000000001</v>
      </c>
      <c r="U478" s="64">
        <f t="shared" si="64"/>
        <v>25.164456227893176</v>
      </c>
      <c r="V478" s="48">
        <f t="shared" si="65"/>
        <v>16.048888719315222</v>
      </c>
      <c r="W478" s="52">
        <v>988.96282470515291</v>
      </c>
      <c r="X478" s="71" t="str">
        <f t="shared" si="71"/>
        <v>Q4 2022</v>
      </c>
      <c r="Y478" s="21">
        <f t="shared" si="66"/>
        <v>7680</v>
      </c>
      <c r="Z478" s="21">
        <f t="shared" si="67"/>
        <v>4320</v>
      </c>
      <c r="AA478" s="57">
        <f t="shared" si="68"/>
        <v>1550681.3056379822</v>
      </c>
      <c r="AB478" s="59">
        <f t="shared" si="69"/>
        <v>1.7777777777777777</v>
      </c>
      <c r="AC478" s="61">
        <f t="shared" si="70"/>
        <v>1905</v>
      </c>
    </row>
    <row r="479" spans="4:29" hidden="1">
      <c r="D479" s="12">
        <v>473</v>
      </c>
      <c r="E479" s="36" t="s">
        <v>29</v>
      </c>
      <c r="F479" s="16" t="s">
        <v>9</v>
      </c>
      <c r="G479" s="14" t="s">
        <v>51</v>
      </c>
      <c r="H479" s="13" t="s">
        <v>6</v>
      </c>
      <c r="I479" s="13" t="s">
        <v>53</v>
      </c>
      <c r="J479" s="13" t="s">
        <v>126</v>
      </c>
      <c r="K479" s="13" t="s">
        <v>123</v>
      </c>
      <c r="L479" s="14">
        <v>85</v>
      </c>
      <c r="M479" s="14" t="s">
        <v>15</v>
      </c>
      <c r="N479" s="31">
        <v>1000000</v>
      </c>
      <c r="O479" s="14" t="s">
        <v>2</v>
      </c>
      <c r="P479" s="14" t="s">
        <v>35</v>
      </c>
      <c r="Q479" s="31">
        <v>14400</v>
      </c>
      <c r="R479" s="31">
        <v>1200</v>
      </c>
      <c r="S479" s="45">
        <v>61.42</v>
      </c>
      <c r="T479" s="64">
        <f t="shared" si="63"/>
        <v>5220.7</v>
      </c>
      <c r="U479" s="64">
        <f t="shared" si="64"/>
        <v>122.33414415097923</v>
      </c>
      <c r="V479" s="48">
        <f t="shared" si="65"/>
        <v>53.24031087781924</v>
      </c>
      <c r="W479" s="52">
        <v>866.82368736273588</v>
      </c>
      <c r="X479" s="71" t="str">
        <f t="shared" si="71"/>
        <v>Q4 2022</v>
      </c>
      <c r="Y479" s="21">
        <f t="shared" si="66"/>
        <v>3840</v>
      </c>
      <c r="Z479" s="21">
        <f t="shared" si="67"/>
        <v>2160</v>
      </c>
      <c r="AA479" s="57">
        <f t="shared" si="68"/>
        <v>1991763.9881305636</v>
      </c>
      <c r="AB479" s="59">
        <f t="shared" si="69"/>
        <v>1.7777777777777777</v>
      </c>
      <c r="AC479" s="61">
        <f t="shared" si="70"/>
        <v>2159</v>
      </c>
    </row>
    <row r="480" spans="4:29" hidden="1">
      <c r="D480" s="12">
        <v>474</v>
      </c>
      <c r="E480" s="36" t="s">
        <v>29</v>
      </c>
      <c r="F480" s="16" t="s">
        <v>9</v>
      </c>
      <c r="G480" s="14" t="s">
        <v>51</v>
      </c>
      <c r="H480" s="13" t="s">
        <v>6</v>
      </c>
      <c r="I480" s="13" t="s">
        <v>53</v>
      </c>
      <c r="J480" s="13" t="s">
        <v>126</v>
      </c>
      <c r="K480" s="13" t="s">
        <v>123</v>
      </c>
      <c r="L480" s="14">
        <v>85</v>
      </c>
      <c r="M480" s="14" t="s">
        <v>52</v>
      </c>
      <c r="N480" s="31">
        <v>1000000</v>
      </c>
      <c r="O480" s="14" t="s">
        <v>2</v>
      </c>
      <c r="P480" s="14" t="s">
        <v>35</v>
      </c>
      <c r="Q480" s="31">
        <v>19145.454545454544</v>
      </c>
      <c r="R480" s="31">
        <v>2127.272727272727</v>
      </c>
      <c r="S480" s="45">
        <v>11.04</v>
      </c>
      <c r="T480" s="64">
        <f t="shared" si="63"/>
        <v>938.4</v>
      </c>
      <c r="U480" s="64">
        <f t="shared" si="64"/>
        <v>21.989074428961423</v>
      </c>
      <c r="V480" s="48">
        <f t="shared" si="65"/>
        <v>14.20738881037196</v>
      </c>
      <c r="W480" s="52">
        <v>1286.9011603597792</v>
      </c>
      <c r="X480" s="71" t="str">
        <f t="shared" si="71"/>
        <v>Q4 2022</v>
      </c>
      <c r="Y480" s="21">
        <f t="shared" si="66"/>
        <v>7680</v>
      </c>
      <c r="Z480" s="21">
        <f t="shared" si="67"/>
        <v>4320</v>
      </c>
      <c r="AA480" s="57">
        <f t="shared" si="68"/>
        <v>1991763.9881305636</v>
      </c>
      <c r="AB480" s="59">
        <f t="shared" si="69"/>
        <v>1.7777777777777777</v>
      </c>
      <c r="AC480" s="61">
        <f t="shared" si="70"/>
        <v>2159</v>
      </c>
    </row>
    <row r="481" spans="4:29" hidden="1">
      <c r="D481" s="12">
        <v>475</v>
      </c>
      <c r="E481" s="36" t="s">
        <v>29</v>
      </c>
      <c r="F481" s="16" t="s">
        <v>9</v>
      </c>
      <c r="G481" s="14" t="s">
        <v>51</v>
      </c>
      <c r="H481" s="13" t="s">
        <v>6</v>
      </c>
      <c r="I481" s="13" t="s">
        <v>53</v>
      </c>
      <c r="J481" s="13" t="s">
        <v>126</v>
      </c>
      <c r="K481" s="13" t="s">
        <v>123</v>
      </c>
      <c r="L481" s="14">
        <v>98</v>
      </c>
      <c r="M481" s="14" t="s">
        <v>15</v>
      </c>
      <c r="N481" s="31">
        <v>1000000</v>
      </c>
      <c r="O481" s="14" t="s">
        <v>2</v>
      </c>
      <c r="P481" s="14" t="s">
        <v>35</v>
      </c>
      <c r="Q481" s="31">
        <v>19141.53633217993</v>
      </c>
      <c r="R481" s="31">
        <v>1595.1280276816608</v>
      </c>
      <c r="S481" s="45">
        <v>3.0680000000000001</v>
      </c>
      <c r="T481" s="64">
        <f t="shared" si="63"/>
        <v>300.66399999999999</v>
      </c>
      <c r="U481" s="64">
        <f t="shared" si="64"/>
        <v>8.1228331234981592</v>
      </c>
      <c r="V481" s="48">
        <f t="shared" si="65"/>
        <v>3.989122609243311</v>
      </c>
      <c r="W481" s="52">
        <v>1300.2355310441039</v>
      </c>
      <c r="X481" s="71" t="str">
        <f t="shared" si="71"/>
        <v>Q4 2022</v>
      </c>
      <c r="Y481" s="21">
        <f t="shared" si="66"/>
        <v>3840</v>
      </c>
      <c r="Z481" s="21">
        <f t="shared" si="67"/>
        <v>2160</v>
      </c>
      <c r="AA481" s="57">
        <f t="shared" si="68"/>
        <v>2647598.8016617205</v>
      </c>
      <c r="AB481" s="59">
        <f t="shared" si="69"/>
        <v>1.7777777777777777</v>
      </c>
      <c r="AC481" s="61">
        <f t="shared" si="70"/>
        <v>2489.1999999999998</v>
      </c>
    </row>
    <row r="482" spans="4:29" hidden="1">
      <c r="D482" s="12">
        <v>476</v>
      </c>
      <c r="E482" s="36" t="s">
        <v>29</v>
      </c>
      <c r="F482" s="16" t="s">
        <v>9</v>
      </c>
      <c r="G482" s="14" t="s">
        <v>51</v>
      </c>
      <c r="H482" s="13" t="s">
        <v>6</v>
      </c>
      <c r="I482" s="13" t="s">
        <v>108</v>
      </c>
      <c r="J482" s="13" t="s">
        <v>176</v>
      </c>
      <c r="K482" s="13" t="s">
        <v>123</v>
      </c>
      <c r="L482" s="14">
        <v>55</v>
      </c>
      <c r="M482" s="14" t="s">
        <v>15</v>
      </c>
      <c r="N482" s="31"/>
      <c r="O482" s="14" t="s">
        <v>2</v>
      </c>
      <c r="P482" s="14" t="s">
        <v>35</v>
      </c>
      <c r="Q482" s="31">
        <v>8000</v>
      </c>
      <c r="R482" s="31">
        <v>2000</v>
      </c>
      <c r="S482" s="45">
        <v>3.75</v>
      </c>
      <c r="T482" s="64">
        <f t="shared" si="63"/>
        <v>206.25</v>
      </c>
      <c r="U482" s="64">
        <f t="shared" si="64"/>
        <v>3.1272072997032643</v>
      </c>
      <c r="V482" s="48">
        <f t="shared" si="65"/>
        <v>1.294258327033444</v>
      </c>
      <c r="W482" s="52">
        <v>345.13555387558506</v>
      </c>
      <c r="X482" s="71" t="str">
        <f t="shared" si="71"/>
        <v>Q4 2022</v>
      </c>
      <c r="Y482" s="21">
        <f t="shared" si="66"/>
        <v>3840</v>
      </c>
      <c r="Z482" s="21">
        <f t="shared" si="67"/>
        <v>2160</v>
      </c>
      <c r="AA482" s="57">
        <f t="shared" si="68"/>
        <v>833921.94658753707</v>
      </c>
      <c r="AB482" s="59">
        <f t="shared" si="69"/>
        <v>1.7777777777777777</v>
      </c>
      <c r="AC482" s="61">
        <f t="shared" si="70"/>
        <v>1397</v>
      </c>
    </row>
    <row r="483" spans="4:29" hidden="1">
      <c r="D483" s="12">
        <v>477</v>
      </c>
      <c r="E483" s="36" t="s">
        <v>29</v>
      </c>
      <c r="F483" s="16" t="s">
        <v>9</v>
      </c>
      <c r="G483" s="14" t="s">
        <v>51</v>
      </c>
      <c r="H483" s="13" t="s">
        <v>6</v>
      </c>
      <c r="I483" s="13" t="s">
        <v>108</v>
      </c>
      <c r="J483" s="13" t="s">
        <v>177</v>
      </c>
      <c r="K483" s="13" t="s">
        <v>123</v>
      </c>
      <c r="L483" s="14">
        <v>65</v>
      </c>
      <c r="M483" s="14" t="s">
        <v>15</v>
      </c>
      <c r="N483" s="31"/>
      <c r="O483" s="14" t="s">
        <v>2</v>
      </c>
      <c r="P483" s="14" t="s">
        <v>35</v>
      </c>
      <c r="Q483" s="31">
        <v>8000</v>
      </c>
      <c r="R483" s="31">
        <v>2000</v>
      </c>
      <c r="S483" s="45">
        <v>1.5</v>
      </c>
      <c r="T483" s="64">
        <f t="shared" si="63"/>
        <v>97.5</v>
      </c>
      <c r="U483" s="64">
        <f t="shared" si="64"/>
        <v>1.7471009376854598</v>
      </c>
      <c r="V483" s="48">
        <f t="shared" si="65"/>
        <v>0.67977073347305672</v>
      </c>
      <c r="W483" s="52">
        <v>453.18048898203779</v>
      </c>
      <c r="X483" s="71" t="str">
        <f t="shared" si="71"/>
        <v>Q4 2022</v>
      </c>
      <c r="Y483" s="21">
        <f t="shared" si="66"/>
        <v>3840</v>
      </c>
      <c r="Z483" s="21">
        <f t="shared" si="67"/>
        <v>2160</v>
      </c>
      <c r="AA483" s="57">
        <f t="shared" si="68"/>
        <v>1164733.9584569733</v>
      </c>
      <c r="AB483" s="59">
        <f t="shared" si="69"/>
        <v>1.7777777777777777</v>
      </c>
      <c r="AC483" s="61">
        <f t="shared" si="70"/>
        <v>1651</v>
      </c>
    </row>
    <row r="484" spans="4:29" hidden="1">
      <c r="D484" s="12">
        <v>478</v>
      </c>
      <c r="E484" s="36" t="s">
        <v>29</v>
      </c>
      <c r="F484" s="16" t="s">
        <v>9</v>
      </c>
      <c r="G484" s="14" t="s">
        <v>51</v>
      </c>
      <c r="H484" s="13" t="s">
        <v>6</v>
      </c>
      <c r="I484" s="13" t="s">
        <v>108</v>
      </c>
      <c r="J484" s="13" t="s">
        <v>175</v>
      </c>
      <c r="K484" s="13" t="s">
        <v>123</v>
      </c>
      <c r="L484" s="14">
        <v>65</v>
      </c>
      <c r="M484" s="14" t="s">
        <v>52</v>
      </c>
      <c r="N484" s="31">
        <v>1000000</v>
      </c>
      <c r="O484" s="14" t="s">
        <v>2</v>
      </c>
      <c r="P484" s="14" t="s">
        <v>35</v>
      </c>
      <c r="Q484" s="31">
        <v>12096</v>
      </c>
      <c r="R484" s="31">
        <v>1344</v>
      </c>
      <c r="S484" s="45">
        <v>6.3E-2</v>
      </c>
      <c r="T484" s="64">
        <f t="shared" si="63"/>
        <v>4.0949999999999998</v>
      </c>
      <c r="U484" s="64">
        <f t="shared" si="64"/>
        <v>7.3378239382789326E-2</v>
      </c>
      <c r="V484" s="48">
        <f t="shared" si="65"/>
        <v>4.4450867023530405E-2</v>
      </c>
      <c r="W484" s="52">
        <v>705.56931783381594</v>
      </c>
      <c r="X484" s="71" t="str">
        <f t="shared" si="71"/>
        <v>Q4 2022</v>
      </c>
      <c r="Y484" s="21">
        <f t="shared" si="66"/>
        <v>7680</v>
      </c>
      <c r="Z484" s="21">
        <f t="shared" si="67"/>
        <v>4320</v>
      </c>
      <c r="AA484" s="57">
        <f t="shared" si="68"/>
        <v>1164733.9584569733</v>
      </c>
      <c r="AB484" s="59">
        <f t="shared" si="69"/>
        <v>1.7777777777777777</v>
      </c>
      <c r="AC484" s="61">
        <f t="shared" si="70"/>
        <v>1651</v>
      </c>
    </row>
    <row r="485" spans="4:29" hidden="1">
      <c r="D485" s="12">
        <v>479</v>
      </c>
      <c r="E485" s="36" t="s">
        <v>29</v>
      </c>
      <c r="F485" s="16" t="s">
        <v>9</v>
      </c>
      <c r="G485" s="14" t="s">
        <v>51</v>
      </c>
      <c r="H485" s="13" t="s">
        <v>6</v>
      </c>
      <c r="I485" s="13" t="s">
        <v>108</v>
      </c>
      <c r="J485" s="13" t="s">
        <v>175</v>
      </c>
      <c r="K485" s="13" t="s">
        <v>123</v>
      </c>
      <c r="L485" s="14">
        <v>75</v>
      </c>
      <c r="M485" s="14" t="s">
        <v>52</v>
      </c>
      <c r="N485" s="31">
        <v>1000000</v>
      </c>
      <c r="O485" s="14" t="s">
        <v>2</v>
      </c>
      <c r="P485" s="14" t="s">
        <v>35</v>
      </c>
      <c r="Q485" s="31">
        <v>17279.640575999994</v>
      </c>
      <c r="R485" s="31">
        <v>1919.9600639999994</v>
      </c>
      <c r="S485" s="45">
        <v>9.5000000000000001E-2</v>
      </c>
      <c r="T485" s="64">
        <f t="shared" si="63"/>
        <v>7.125</v>
      </c>
      <c r="U485" s="64">
        <f t="shared" si="64"/>
        <v>0.14731472403560833</v>
      </c>
      <c r="V485" s="48">
        <f t="shared" si="65"/>
        <v>9.3951468346989531E-2</v>
      </c>
      <c r="W485" s="52">
        <v>988.96282470515291</v>
      </c>
      <c r="X485" s="71" t="str">
        <f t="shared" si="71"/>
        <v>Q4 2022</v>
      </c>
      <c r="Y485" s="21">
        <f t="shared" si="66"/>
        <v>7680</v>
      </c>
      <c r="Z485" s="21">
        <f t="shared" si="67"/>
        <v>4320</v>
      </c>
      <c r="AA485" s="57">
        <f t="shared" si="68"/>
        <v>1550681.3056379822</v>
      </c>
      <c r="AB485" s="59">
        <f t="shared" si="69"/>
        <v>1.7777777777777777</v>
      </c>
      <c r="AC485" s="61">
        <f t="shared" si="70"/>
        <v>1905</v>
      </c>
    </row>
    <row r="486" spans="4:29" hidden="1">
      <c r="D486" s="12">
        <v>480</v>
      </c>
      <c r="E486" s="36" t="s">
        <v>29</v>
      </c>
      <c r="F486" s="16" t="s">
        <v>9</v>
      </c>
      <c r="G486" s="14" t="s">
        <v>51</v>
      </c>
      <c r="H486" s="13" t="s">
        <v>6</v>
      </c>
      <c r="I486" s="13" t="s">
        <v>108</v>
      </c>
      <c r="J486" s="13" t="s">
        <v>175</v>
      </c>
      <c r="K486" s="13" t="s">
        <v>123</v>
      </c>
      <c r="L486" s="14">
        <v>85</v>
      </c>
      <c r="M486" s="14" t="s">
        <v>52</v>
      </c>
      <c r="N486" s="31">
        <v>1000000</v>
      </c>
      <c r="O486" s="14" t="s">
        <v>2</v>
      </c>
      <c r="P486" s="14" t="s">
        <v>35</v>
      </c>
      <c r="Q486" s="31">
        <v>21060</v>
      </c>
      <c r="R486" s="31">
        <v>2340</v>
      </c>
      <c r="S486" s="45">
        <v>3.2000000000000001E-2</v>
      </c>
      <c r="T486" s="64">
        <f t="shared" si="63"/>
        <v>2.72</v>
      </c>
      <c r="U486" s="64">
        <f t="shared" si="64"/>
        <v>6.3736447620178036E-2</v>
      </c>
      <c r="V486" s="48">
        <f t="shared" si="65"/>
        <v>4.1180837131512937E-2</v>
      </c>
      <c r="W486" s="52">
        <v>1286.9011603597792</v>
      </c>
      <c r="X486" s="71" t="str">
        <f t="shared" si="71"/>
        <v>Q4 2022</v>
      </c>
      <c r="Y486" s="21">
        <f t="shared" si="66"/>
        <v>7680</v>
      </c>
      <c r="Z486" s="21">
        <f t="shared" si="67"/>
        <v>4320</v>
      </c>
      <c r="AA486" s="57">
        <f t="shared" si="68"/>
        <v>1991763.9881305636</v>
      </c>
      <c r="AB486" s="59">
        <f t="shared" si="69"/>
        <v>1.7777777777777777</v>
      </c>
      <c r="AC486" s="61">
        <f t="shared" si="70"/>
        <v>2159</v>
      </c>
    </row>
    <row r="487" spans="4:29" hidden="1">
      <c r="D487" s="12">
        <v>481</v>
      </c>
      <c r="E487" s="36" t="s">
        <v>29</v>
      </c>
      <c r="F487" s="16" t="s">
        <v>9</v>
      </c>
      <c r="G487" s="14" t="s">
        <v>51</v>
      </c>
      <c r="H487" s="13" t="s">
        <v>6</v>
      </c>
      <c r="I487" s="13" t="s">
        <v>58</v>
      </c>
      <c r="J487" s="13"/>
      <c r="K487" s="13" t="s">
        <v>123</v>
      </c>
      <c r="L487" s="14">
        <v>65</v>
      </c>
      <c r="M487" s="14" t="s">
        <v>15</v>
      </c>
      <c r="N487" s="31">
        <v>1000000</v>
      </c>
      <c r="O487" s="14" t="s">
        <v>1</v>
      </c>
      <c r="P487" s="14" t="s">
        <v>35</v>
      </c>
      <c r="Q487" s="31">
        <v>2560</v>
      </c>
      <c r="R487" s="31">
        <v>160</v>
      </c>
      <c r="S487" s="45">
        <v>2.415</v>
      </c>
      <c r="T487" s="64">
        <f t="shared" si="63"/>
        <v>156.97499999999999</v>
      </c>
      <c r="U487" s="64">
        <f t="shared" si="64"/>
        <v>2.8128325096735907</v>
      </c>
      <c r="V487" s="48">
        <f t="shared" si="65"/>
        <v>1.0944308808916212</v>
      </c>
      <c r="W487" s="52">
        <v>453.18048898203779</v>
      </c>
      <c r="X487" s="71" t="str">
        <f t="shared" si="71"/>
        <v>Q4 2022</v>
      </c>
      <c r="Y487" s="21">
        <f t="shared" si="66"/>
        <v>3840</v>
      </c>
      <c r="Z487" s="21">
        <f t="shared" si="67"/>
        <v>2160</v>
      </c>
      <c r="AA487" s="57">
        <f t="shared" si="68"/>
        <v>1164733.9584569733</v>
      </c>
      <c r="AB487" s="59">
        <f t="shared" si="69"/>
        <v>1.7777777777777777</v>
      </c>
      <c r="AC487" s="61">
        <f t="shared" si="70"/>
        <v>1651</v>
      </c>
    </row>
    <row r="488" spans="4:29" hidden="1">
      <c r="D488" s="12">
        <v>482</v>
      </c>
      <c r="E488" s="36" t="s">
        <v>29</v>
      </c>
      <c r="F488" s="16" t="s">
        <v>9</v>
      </c>
      <c r="G488" s="14" t="s">
        <v>51</v>
      </c>
      <c r="H488" s="13" t="s">
        <v>6</v>
      </c>
      <c r="I488" s="13" t="s">
        <v>58</v>
      </c>
      <c r="J488" s="13" t="s">
        <v>59</v>
      </c>
      <c r="K488" s="13" t="s">
        <v>123</v>
      </c>
      <c r="L488" s="14">
        <v>75</v>
      </c>
      <c r="M488" s="14" t="s">
        <v>15</v>
      </c>
      <c r="N488" s="31">
        <v>1000000</v>
      </c>
      <c r="O488" s="14" t="s">
        <v>1</v>
      </c>
      <c r="P488" s="14" t="s">
        <v>35</v>
      </c>
      <c r="Q488" s="31">
        <v>4000</v>
      </c>
      <c r="R488" s="31">
        <v>252</v>
      </c>
      <c r="S488" s="45">
        <v>1.7330000000000001</v>
      </c>
      <c r="T488" s="64">
        <f t="shared" si="63"/>
        <v>129.97499999999999</v>
      </c>
      <c r="U488" s="64">
        <f t="shared" si="64"/>
        <v>2.6873307026706237</v>
      </c>
      <c r="V488" s="48">
        <f t="shared" si="65"/>
        <v>1.1544207053955542</v>
      </c>
      <c r="W488" s="52">
        <v>666.14004927614201</v>
      </c>
      <c r="X488" s="71" t="str">
        <f t="shared" si="71"/>
        <v>Q4 2022</v>
      </c>
      <c r="Y488" s="21">
        <f t="shared" si="66"/>
        <v>3840</v>
      </c>
      <c r="Z488" s="21">
        <f t="shared" si="67"/>
        <v>2160</v>
      </c>
      <c r="AA488" s="57">
        <f t="shared" si="68"/>
        <v>1550681.3056379822</v>
      </c>
      <c r="AB488" s="59">
        <f t="shared" si="69"/>
        <v>1.7777777777777777</v>
      </c>
      <c r="AC488" s="61">
        <f t="shared" si="70"/>
        <v>1905</v>
      </c>
    </row>
    <row r="489" spans="4:29" hidden="1">
      <c r="D489" s="12">
        <v>483</v>
      </c>
      <c r="E489" s="36" t="s">
        <v>29</v>
      </c>
      <c r="F489" s="16" t="s">
        <v>9</v>
      </c>
      <c r="G489" s="14" t="s">
        <v>51</v>
      </c>
      <c r="H489" s="13" t="s">
        <v>6</v>
      </c>
      <c r="I489" s="13" t="s">
        <v>111</v>
      </c>
      <c r="J489" s="13" t="s">
        <v>112</v>
      </c>
      <c r="K489" s="13" t="s">
        <v>43</v>
      </c>
      <c r="L489" s="14">
        <v>65</v>
      </c>
      <c r="M489" s="14" t="s">
        <v>15</v>
      </c>
      <c r="N489" s="31">
        <v>1000000</v>
      </c>
      <c r="O489" s="14" t="s">
        <v>2</v>
      </c>
      <c r="P489" s="14" t="s">
        <v>35</v>
      </c>
      <c r="Q489" s="31">
        <v>6480</v>
      </c>
      <c r="R489" s="31">
        <v>432</v>
      </c>
      <c r="S489" s="45">
        <v>11.747</v>
      </c>
      <c r="T489" s="64">
        <f t="shared" si="63"/>
        <v>763.55499999999995</v>
      </c>
      <c r="U489" s="64">
        <f t="shared" si="64"/>
        <v>13.682129809994066</v>
      </c>
      <c r="V489" s="48">
        <f t="shared" si="65"/>
        <v>5.3235112040719974</v>
      </c>
      <c r="W489" s="52">
        <v>453.18048898203779</v>
      </c>
      <c r="X489" s="71" t="str">
        <f t="shared" si="71"/>
        <v>Q4 2022</v>
      </c>
      <c r="Y489" s="21">
        <f t="shared" si="66"/>
        <v>3840</v>
      </c>
      <c r="Z489" s="21">
        <f t="shared" si="67"/>
        <v>2160</v>
      </c>
      <c r="AA489" s="57">
        <f t="shared" si="68"/>
        <v>1164733.9584569733</v>
      </c>
      <c r="AB489" s="59">
        <f t="shared" si="69"/>
        <v>1.7777777777777777</v>
      </c>
      <c r="AC489" s="61">
        <f t="shared" si="70"/>
        <v>1651</v>
      </c>
    </row>
    <row r="490" spans="4:29" hidden="1">
      <c r="D490" s="12">
        <v>484</v>
      </c>
      <c r="E490" s="36" t="s">
        <v>29</v>
      </c>
      <c r="F490" s="16" t="s">
        <v>9</v>
      </c>
      <c r="G490" s="14" t="s">
        <v>51</v>
      </c>
      <c r="H490" s="13" t="s">
        <v>6</v>
      </c>
      <c r="I490" s="13" t="s">
        <v>111</v>
      </c>
      <c r="J490" s="13" t="s">
        <v>112</v>
      </c>
      <c r="K490" s="13" t="s">
        <v>43</v>
      </c>
      <c r="L490" s="14">
        <v>75</v>
      </c>
      <c r="M490" s="14" t="s">
        <v>15</v>
      </c>
      <c r="N490" s="31">
        <v>1000000</v>
      </c>
      <c r="O490" s="14" t="s">
        <v>2</v>
      </c>
      <c r="P490" s="14" t="s">
        <v>35</v>
      </c>
      <c r="Q490" s="31">
        <v>12000</v>
      </c>
      <c r="R490" s="31">
        <v>600</v>
      </c>
      <c r="S490" s="45">
        <v>7.9630000000000001</v>
      </c>
      <c r="T490" s="64">
        <f t="shared" si="63"/>
        <v>597.22500000000002</v>
      </c>
      <c r="U490" s="64">
        <f t="shared" si="64"/>
        <v>12.348075236795252</v>
      </c>
      <c r="V490" s="48">
        <f t="shared" si="65"/>
        <v>5.3044732123859184</v>
      </c>
      <c r="W490" s="52">
        <v>666.14004927614201</v>
      </c>
      <c r="X490" s="71" t="str">
        <f t="shared" si="71"/>
        <v>Q4 2022</v>
      </c>
      <c r="Y490" s="21">
        <f t="shared" si="66"/>
        <v>3840</v>
      </c>
      <c r="Z490" s="21">
        <f t="shared" si="67"/>
        <v>2160</v>
      </c>
      <c r="AA490" s="57">
        <f t="shared" si="68"/>
        <v>1550681.3056379822</v>
      </c>
      <c r="AB490" s="59">
        <f t="shared" si="69"/>
        <v>1.7777777777777777</v>
      </c>
      <c r="AC490" s="61">
        <f t="shared" si="70"/>
        <v>1905</v>
      </c>
    </row>
    <row r="491" spans="4:29" hidden="1">
      <c r="D491" s="12">
        <v>485</v>
      </c>
      <c r="E491" s="36" t="s">
        <v>29</v>
      </c>
      <c r="F491" s="16" t="s">
        <v>9</v>
      </c>
      <c r="G491" s="14" t="s">
        <v>51</v>
      </c>
      <c r="H491" s="13" t="s">
        <v>6</v>
      </c>
      <c r="I491" s="13" t="s">
        <v>111</v>
      </c>
      <c r="J491" s="13" t="s">
        <v>112</v>
      </c>
      <c r="K491" s="13" t="s">
        <v>43</v>
      </c>
      <c r="L491" s="14">
        <v>85</v>
      </c>
      <c r="M491" s="14" t="s">
        <v>15</v>
      </c>
      <c r="N491" s="31">
        <v>1000000</v>
      </c>
      <c r="O491" s="14" t="s">
        <v>2</v>
      </c>
      <c r="P491" s="14" t="s">
        <v>35</v>
      </c>
      <c r="Q491" s="31">
        <v>15360</v>
      </c>
      <c r="R491" s="31">
        <v>768</v>
      </c>
      <c r="S491" s="45">
        <v>5.7519999999999998</v>
      </c>
      <c r="T491" s="64">
        <f t="shared" si="63"/>
        <v>488.91999999999996</v>
      </c>
      <c r="U491" s="64">
        <f t="shared" si="64"/>
        <v>11.456626459727003</v>
      </c>
      <c r="V491" s="48">
        <f t="shared" si="65"/>
        <v>4.9859698497104565</v>
      </c>
      <c r="W491" s="52">
        <v>866.82368736273588</v>
      </c>
      <c r="X491" s="71" t="str">
        <f t="shared" si="71"/>
        <v>Q4 2022</v>
      </c>
      <c r="Y491" s="21">
        <f t="shared" si="66"/>
        <v>3840</v>
      </c>
      <c r="Z491" s="21">
        <f t="shared" si="67"/>
        <v>2160</v>
      </c>
      <c r="AA491" s="57">
        <f t="shared" si="68"/>
        <v>1991763.9881305636</v>
      </c>
      <c r="AB491" s="59">
        <f t="shared" si="69"/>
        <v>1.7777777777777777</v>
      </c>
      <c r="AC491" s="61">
        <f t="shared" si="70"/>
        <v>2159</v>
      </c>
    </row>
    <row r="492" spans="4:29" hidden="1">
      <c r="D492" s="12">
        <v>486</v>
      </c>
      <c r="E492" s="36" t="s">
        <v>29</v>
      </c>
      <c r="F492" s="16" t="s">
        <v>9</v>
      </c>
      <c r="G492" s="14" t="s">
        <v>51</v>
      </c>
      <c r="H492" s="13" t="s">
        <v>6</v>
      </c>
      <c r="I492" s="13" t="s">
        <v>36</v>
      </c>
      <c r="J492" s="13" t="s">
        <v>37</v>
      </c>
      <c r="K492" s="13" t="s">
        <v>137</v>
      </c>
      <c r="L492" s="14">
        <v>65</v>
      </c>
      <c r="M492" s="14" t="s">
        <v>15</v>
      </c>
      <c r="N492" s="31">
        <v>1000000</v>
      </c>
      <c r="O492" s="14" t="s">
        <v>1</v>
      </c>
      <c r="P492" s="14" t="s">
        <v>35</v>
      </c>
      <c r="Q492" s="31">
        <v>2560</v>
      </c>
      <c r="R492" s="31">
        <v>160</v>
      </c>
      <c r="S492" s="45">
        <v>78.173000000000002</v>
      </c>
      <c r="T492" s="64">
        <f t="shared" si="63"/>
        <v>5081.2449999999999</v>
      </c>
      <c r="U492" s="64">
        <f t="shared" si="64"/>
        <v>91.050747734456976</v>
      </c>
      <c r="V492" s="48">
        <f t="shared" si="65"/>
        <v>35.426478365192835</v>
      </c>
      <c r="W492" s="52">
        <v>453.18048898203779</v>
      </c>
      <c r="X492" s="71" t="str">
        <f t="shared" si="71"/>
        <v>Q4 2022</v>
      </c>
      <c r="Y492" s="21">
        <f t="shared" si="66"/>
        <v>3840</v>
      </c>
      <c r="Z492" s="21">
        <f t="shared" si="67"/>
        <v>2160</v>
      </c>
      <c r="AA492" s="57">
        <f t="shared" si="68"/>
        <v>1164733.9584569733</v>
      </c>
      <c r="AB492" s="59">
        <f t="shared" si="69"/>
        <v>1.7777777777777777</v>
      </c>
      <c r="AC492" s="61">
        <f t="shared" si="70"/>
        <v>1651</v>
      </c>
    </row>
    <row r="493" spans="4:29" hidden="1">
      <c r="D493" s="12">
        <v>487</v>
      </c>
      <c r="E493" s="36" t="s">
        <v>29</v>
      </c>
      <c r="F493" s="16" t="s">
        <v>9</v>
      </c>
      <c r="G493" s="14" t="s">
        <v>51</v>
      </c>
      <c r="H493" s="13" t="s">
        <v>6</v>
      </c>
      <c r="I493" s="13" t="s">
        <v>36</v>
      </c>
      <c r="J493" s="13" t="s">
        <v>38</v>
      </c>
      <c r="K493" s="13" t="s">
        <v>137</v>
      </c>
      <c r="L493" s="14">
        <v>75</v>
      </c>
      <c r="M493" s="14" t="s">
        <v>15</v>
      </c>
      <c r="N493" s="31">
        <v>1000000</v>
      </c>
      <c r="O493" s="14" t="s">
        <v>1</v>
      </c>
      <c r="P493" s="14" t="s">
        <v>35</v>
      </c>
      <c r="Q493" s="31">
        <v>3840</v>
      </c>
      <c r="R493" s="31">
        <v>240</v>
      </c>
      <c r="S493" s="45">
        <v>30.24</v>
      </c>
      <c r="T493" s="64">
        <f t="shared" si="63"/>
        <v>2268</v>
      </c>
      <c r="U493" s="64">
        <f t="shared" si="64"/>
        <v>46.89260268249258</v>
      </c>
      <c r="V493" s="48">
        <f t="shared" si="65"/>
        <v>20.144075090110533</v>
      </c>
      <c r="W493" s="52">
        <v>666.14004927614201</v>
      </c>
      <c r="X493" s="71" t="str">
        <f t="shared" si="71"/>
        <v>Q4 2022</v>
      </c>
      <c r="Y493" s="21">
        <f t="shared" si="66"/>
        <v>3840</v>
      </c>
      <c r="Z493" s="21">
        <f t="shared" si="67"/>
        <v>2160</v>
      </c>
      <c r="AA493" s="57">
        <f t="shared" si="68"/>
        <v>1550681.3056379822</v>
      </c>
      <c r="AB493" s="59">
        <f t="shared" si="69"/>
        <v>1.7777777777777777</v>
      </c>
      <c r="AC493" s="61">
        <f t="shared" si="70"/>
        <v>1905</v>
      </c>
    </row>
    <row r="494" spans="4:29" hidden="1">
      <c r="D494" s="12">
        <v>488</v>
      </c>
      <c r="E494" s="36" t="s">
        <v>29</v>
      </c>
      <c r="F494" s="16" t="s">
        <v>9</v>
      </c>
      <c r="G494" s="14" t="s">
        <v>51</v>
      </c>
      <c r="H494" s="13" t="s">
        <v>6</v>
      </c>
      <c r="I494" s="13" t="s">
        <v>36</v>
      </c>
      <c r="J494" s="13" t="s">
        <v>89</v>
      </c>
      <c r="K494" s="13" t="s">
        <v>137</v>
      </c>
      <c r="L494" s="14">
        <v>75</v>
      </c>
      <c r="M494" s="14" t="s">
        <v>52</v>
      </c>
      <c r="N494" s="31">
        <v>1000000</v>
      </c>
      <c r="O494" s="14" t="s">
        <v>2</v>
      </c>
      <c r="P494" s="14" t="s">
        <v>35</v>
      </c>
      <c r="Q494" s="31">
        <v>40000</v>
      </c>
      <c r="R494" s="31">
        <v>1000</v>
      </c>
      <c r="S494" s="45">
        <v>0.105</v>
      </c>
      <c r="T494" s="64">
        <f t="shared" si="63"/>
        <v>7.875</v>
      </c>
      <c r="U494" s="64">
        <f t="shared" si="64"/>
        <v>0.16282153709198813</v>
      </c>
      <c r="V494" s="48">
        <f t="shared" si="65"/>
        <v>0.10384109659404105</v>
      </c>
      <c r="W494" s="52">
        <v>988.96282470515291</v>
      </c>
      <c r="X494" s="71" t="str">
        <f t="shared" si="71"/>
        <v>Q4 2022</v>
      </c>
      <c r="Y494" s="21">
        <f t="shared" si="66"/>
        <v>7680</v>
      </c>
      <c r="Z494" s="21">
        <f t="shared" si="67"/>
        <v>4320</v>
      </c>
      <c r="AA494" s="57">
        <f t="shared" si="68"/>
        <v>1550681.3056379822</v>
      </c>
      <c r="AB494" s="59">
        <f t="shared" si="69"/>
        <v>1.7777777777777777</v>
      </c>
      <c r="AC494" s="61">
        <f t="shared" si="70"/>
        <v>1905</v>
      </c>
    </row>
    <row r="495" spans="4:29" hidden="1">
      <c r="D495" s="12">
        <v>489</v>
      </c>
      <c r="E495" s="36" t="s">
        <v>29</v>
      </c>
      <c r="F495" s="16" t="s">
        <v>9</v>
      </c>
      <c r="G495" s="14" t="s">
        <v>51</v>
      </c>
      <c r="H495" s="13" t="s">
        <v>6</v>
      </c>
      <c r="I495" s="13" t="s">
        <v>36</v>
      </c>
      <c r="J495" s="13" t="s">
        <v>138</v>
      </c>
      <c r="K495" s="13" t="s">
        <v>137</v>
      </c>
      <c r="L495" s="14">
        <v>85</v>
      </c>
      <c r="M495" s="14" t="s">
        <v>15</v>
      </c>
      <c r="N495" s="31">
        <v>1000000</v>
      </c>
      <c r="O495" s="14" t="s">
        <v>1</v>
      </c>
      <c r="P495" s="14" t="s">
        <v>35</v>
      </c>
      <c r="Q495" s="31">
        <v>7168</v>
      </c>
      <c r="R495" s="31">
        <v>448</v>
      </c>
      <c r="S495" s="45">
        <v>15.225</v>
      </c>
      <c r="T495" s="64">
        <f t="shared" si="63"/>
        <v>1294.125</v>
      </c>
      <c r="U495" s="64">
        <f t="shared" si="64"/>
        <v>30.324606719287832</v>
      </c>
      <c r="V495" s="48">
        <f t="shared" si="65"/>
        <v>13.197390640097654</v>
      </c>
      <c r="W495" s="52">
        <v>866.82368736273588</v>
      </c>
      <c r="X495" s="71" t="str">
        <f t="shared" si="71"/>
        <v>Q4 2022</v>
      </c>
      <c r="Y495" s="21">
        <f t="shared" si="66"/>
        <v>3840</v>
      </c>
      <c r="Z495" s="21">
        <f t="shared" si="67"/>
        <v>2160</v>
      </c>
      <c r="AA495" s="57">
        <f t="shared" si="68"/>
        <v>1991763.9881305636</v>
      </c>
      <c r="AB495" s="59">
        <f t="shared" si="69"/>
        <v>1.7777777777777777</v>
      </c>
      <c r="AC495" s="61">
        <f t="shared" si="70"/>
        <v>2159</v>
      </c>
    </row>
    <row r="496" spans="4:29" hidden="1">
      <c r="D496" s="12">
        <v>490</v>
      </c>
      <c r="E496" s="36" t="s">
        <v>29</v>
      </c>
      <c r="F496" s="16" t="s">
        <v>9</v>
      </c>
      <c r="G496" s="14" t="s">
        <v>51</v>
      </c>
      <c r="H496" s="13" t="s">
        <v>6</v>
      </c>
      <c r="I496" s="13" t="s">
        <v>36</v>
      </c>
      <c r="J496" s="13" t="s">
        <v>100</v>
      </c>
      <c r="K496" s="13" t="s">
        <v>137</v>
      </c>
      <c r="L496" s="14">
        <v>85</v>
      </c>
      <c r="M496" s="14" t="s">
        <v>52</v>
      </c>
      <c r="N496" s="31">
        <v>1000000</v>
      </c>
      <c r="O496" s="14" t="s">
        <v>2</v>
      </c>
      <c r="P496" s="14" t="s">
        <v>35</v>
      </c>
      <c r="Q496" s="31">
        <v>96000</v>
      </c>
      <c r="R496" s="31">
        <v>1920</v>
      </c>
      <c r="S496" s="45">
        <v>5.2999999999999999E-2</v>
      </c>
      <c r="T496" s="64">
        <f t="shared" si="63"/>
        <v>4.5049999999999999</v>
      </c>
      <c r="U496" s="64">
        <f t="shared" si="64"/>
        <v>0.10556349137091987</v>
      </c>
      <c r="V496" s="48">
        <f t="shared" si="65"/>
        <v>6.820576149906829E-2</v>
      </c>
      <c r="W496" s="52">
        <v>1286.9011603597792</v>
      </c>
      <c r="X496" s="71" t="str">
        <f t="shared" si="71"/>
        <v>Q4 2022</v>
      </c>
      <c r="Y496" s="21">
        <f t="shared" si="66"/>
        <v>7680</v>
      </c>
      <c r="Z496" s="21">
        <f t="shared" si="67"/>
        <v>4320</v>
      </c>
      <c r="AA496" s="57">
        <f t="shared" si="68"/>
        <v>1991763.9881305636</v>
      </c>
      <c r="AB496" s="59">
        <f t="shared" si="69"/>
        <v>1.7777777777777777</v>
      </c>
      <c r="AC496" s="61">
        <f t="shared" si="70"/>
        <v>2159</v>
      </c>
    </row>
    <row r="497" spans="4:29" hidden="1">
      <c r="D497" s="12">
        <v>491</v>
      </c>
      <c r="E497" s="36" t="s">
        <v>29</v>
      </c>
      <c r="F497" s="16" t="s">
        <v>9</v>
      </c>
      <c r="G497" s="14" t="s">
        <v>51</v>
      </c>
      <c r="H497" s="13" t="s">
        <v>6</v>
      </c>
      <c r="I497" s="13" t="s">
        <v>36</v>
      </c>
      <c r="J497" s="13" t="s">
        <v>50</v>
      </c>
      <c r="K497" s="13" t="s">
        <v>123</v>
      </c>
      <c r="L497" s="14">
        <v>55</v>
      </c>
      <c r="M497" s="14" t="s">
        <v>15</v>
      </c>
      <c r="N497" s="31">
        <v>1000000</v>
      </c>
      <c r="O497" s="14" t="s">
        <v>1</v>
      </c>
      <c r="P497" s="14" t="s">
        <v>35</v>
      </c>
      <c r="Q497" s="31">
        <v>2048</v>
      </c>
      <c r="R497" s="31">
        <v>128</v>
      </c>
      <c r="S497" s="45">
        <v>34.755000000000003</v>
      </c>
      <c r="T497" s="64">
        <f t="shared" si="63"/>
        <v>1911.5250000000001</v>
      </c>
      <c r="U497" s="64">
        <f t="shared" si="64"/>
        <v>28.982957253649854</v>
      </c>
      <c r="V497" s="48">
        <f t="shared" si="65"/>
        <v>11.99518617494596</v>
      </c>
      <c r="W497" s="52">
        <v>345.13555387558506</v>
      </c>
      <c r="X497" s="71" t="str">
        <f t="shared" si="71"/>
        <v>Q4 2022</v>
      </c>
      <c r="Y497" s="21">
        <f t="shared" si="66"/>
        <v>3840</v>
      </c>
      <c r="Z497" s="21">
        <f t="shared" si="67"/>
        <v>2160</v>
      </c>
      <c r="AA497" s="57">
        <f t="shared" si="68"/>
        <v>833921.94658753707</v>
      </c>
      <c r="AB497" s="59">
        <f t="shared" si="69"/>
        <v>1.7777777777777777</v>
      </c>
      <c r="AC497" s="61">
        <f t="shared" si="70"/>
        <v>1397</v>
      </c>
    </row>
    <row r="498" spans="4:29" hidden="1">
      <c r="D498" s="12">
        <v>492</v>
      </c>
      <c r="E498" s="36" t="s">
        <v>29</v>
      </c>
      <c r="F498" s="16" t="s">
        <v>9</v>
      </c>
      <c r="G498" s="14" t="s">
        <v>51</v>
      </c>
      <c r="H498" s="13" t="s">
        <v>6</v>
      </c>
      <c r="I498" s="13" t="s">
        <v>36</v>
      </c>
      <c r="J498" s="13"/>
      <c r="K498" s="13" t="s">
        <v>123</v>
      </c>
      <c r="L498" s="14">
        <v>98</v>
      </c>
      <c r="M498" s="14" t="s">
        <v>15</v>
      </c>
      <c r="N498" s="31">
        <v>1000000</v>
      </c>
      <c r="O498" s="14" t="s">
        <v>1</v>
      </c>
      <c r="P498" s="14" t="s">
        <v>35</v>
      </c>
      <c r="Q498" s="31">
        <v>5120</v>
      </c>
      <c r="R498" s="31">
        <v>320</v>
      </c>
      <c r="S498" s="45">
        <v>8.6630000000000003</v>
      </c>
      <c r="T498" s="64">
        <f t="shared" si="63"/>
        <v>848.97400000000005</v>
      </c>
      <c r="U498" s="64">
        <f t="shared" si="64"/>
        <v>22.936148418795486</v>
      </c>
      <c r="V498" s="48">
        <f t="shared" si="65"/>
        <v>11.263940405435072</v>
      </c>
      <c r="W498" s="52">
        <v>1300.2355310441039</v>
      </c>
      <c r="X498" s="71" t="str">
        <f t="shared" si="71"/>
        <v>Q4 2022</v>
      </c>
      <c r="Y498" s="21">
        <f t="shared" si="66"/>
        <v>3840</v>
      </c>
      <c r="Z498" s="21">
        <f t="shared" si="67"/>
        <v>2160</v>
      </c>
      <c r="AA498" s="57">
        <f t="shared" si="68"/>
        <v>2647598.8016617205</v>
      </c>
      <c r="AB498" s="59">
        <f t="shared" si="69"/>
        <v>1.7777777777777777</v>
      </c>
      <c r="AC498" s="61">
        <f t="shared" si="70"/>
        <v>2489.1999999999998</v>
      </c>
    </row>
    <row r="499" spans="4:29">
      <c r="D499" s="12">
        <v>493</v>
      </c>
      <c r="E499" s="36" t="s">
        <v>29</v>
      </c>
      <c r="F499" s="16" t="s">
        <v>10</v>
      </c>
      <c r="G499" s="14" t="s">
        <v>30</v>
      </c>
      <c r="H499" s="13" t="s">
        <v>4</v>
      </c>
      <c r="I499" s="13" t="s">
        <v>31</v>
      </c>
      <c r="J499" s="13" t="s">
        <v>56</v>
      </c>
      <c r="K499" s="13" t="s">
        <v>57</v>
      </c>
      <c r="L499" s="14">
        <v>12.9</v>
      </c>
      <c r="M499" s="14" t="s">
        <v>16</v>
      </c>
      <c r="N499" s="31">
        <v>1000000</v>
      </c>
      <c r="O499" s="14" t="s">
        <v>2</v>
      </c>
      <c r="P499" s="14" t="s">
        <v>47</v>
      </c>
      <c r="Q499" s="31">
        <v>10384</v>
      </c>
      <c r="R499" s="31">
        <v>2596</v>
      </c>
      <c r="S499" s="45">
        <v>400</v>
      </c>
      <c r="T499" s="64">
        <f t="shared" si="63"/>
        <v>5160</v>
      </c>
      <c r="U499" s="64">
        <f t="shared" si="64"/>
        <v>20.610506904308533</v>
      </c>
      <c r="V499" s="48">
        <f t="shared" si="65"/>
        <v>106.70399999999997</v>
      </c>
      <c r="W499" s="52">
        <v>266.75999999999993</v>
      </c>
      <c r="X499" s="71" t="str">
        <f t="shared" si="71"/>
        <v>Q1 2023</v>
      </c>
      <c r="Y499" s="21">
        <f t="shared" si="66"/>
        <v>2732</v>
      </c>
      <c r="Z499" s="21">
        <f t="shared" si="67"/>
        <v>2048</v>
      </c>
      <c r="AA499" s="57">
        <f t="shared" si="68"/>
        <v>51526.267260771325</v>
      </c>
      <c r="AB499" s="59">
        <f t="shared" si="69"/>
        <v>1.333984375</v>
      </c>
      <c r="AC499" s="61">
        <f t="shared" si="70"/>
        <v>327.65999999999997</v>
      </c>
    </row>
    <row r="500" spans="4:29">
      <c r="D500" s="12">
        <v>494</v>
      </c>
      <c r="E500" s="36" t="s">
        <v>29</v>
      </c>
      <c r="F500" s="16" t="s">
        <v>10</v>
      </c>
      <c r="G500" s="14" t="s">
        <v>30</v>
      </c>
      <c r="H500" s="13" t="s">
        <v>90</v>
      </c>
      <c r="I500" s="13" t="s">
        <v>45</v>
      </c>
      <c r="J500" s="13" t="s">
        <v>101</v>
      </c>
      <c r="K500" s="13" t="s">
        <v>43</v>
      </c>
      <c r="L500" s="14">
        <v>16</v>
      </c>
      <c r="M500" s="14" t="s">
        <v>66</v>
      </c>
      <c r="N500" s="31">
        <v>1000000</v>
      </c>
      <c r="O500" s="14" t="s">
        <v>2</v>
      </c>
      <c r="P500" s="14" t="s">
        <v>47</v>
      </c>
      <c r="Q500" s="31">
        <v>4000</v>
      </c>
      <c r="R500" s="31">
        <v>1152</v>
      </c>
      <c r="S500" s="45">
        <v>10</v>
      </c>
      <c r="T500" s="64">
        <f t="shared" si="63"/>
        <v>160</v>
      </c>
      <c r="U500" s="64">
        <f t="shared" si="64"/>
        <v>0.74229644943820217</v>
      </c>
      <c r="V500" s="48">
        <f t="shared" si="65"/>
        <v>1.5628958333738074</v>
      </c>
      <c r="W500" s="52">
        <v>156.28958333738075</v>
      </c>
      <c r="X500" s="71" t="str">
        <f t="shared" si="71"/>
        <v>Q1 2023</v>
      </c>
      <c r="Y500" s="21">
        <f t="shared" si="66"/>
        <v>2560</v>
      </c>
      <c r="Z500" s="21">
        <f t="shared" si="67"/>
        <v>1600</v>
      </c>
      <c r="AA500" s="57">
        <f t="shared" si="68"/>
        <v>74229.644943820225</v>
      </c>
      <c r="AB500" s="59">
        <f t="shared" si="69"/>
        <v>1.6</v>
      </c>
      <c r="AC500" s="61">
        <f t="shared" si="70"/>
        <v>406.4</v>
      </c>
    </row>
    <row r="501" spans="4:29">
      <c r="D501" s="12">
        <v>495</v>
      </c>
      <c r="E501" s="36" t="s">
        <v>29</v>
      </c>
      <c r="F501" s="16" t="s">
        <v>10</v>
      </c>
      <c r="G501" s="14" t="s">
        <v>30</v>
      </c>
      <c r="H501" s="13" t="s">
        <v>90</v>
      </c>
      <c r="I501" s="13" t="s">
        <v>45</v>
      </c>
      <c r="J501" s="13" t="s">
        <v>46</v>
      </c>
      <c r="K501" s="13" t="s">
        <v>43</v>
      </c>
      <c r="L501" s="14">
        <v>17.3</v>
      </c>
      <c r="M501" s="14" t="s">
        <v>15</v>
      </c>
      <c r="N501" s="31">
        <v>1000000</v>
      </c>
      <c r="O501" s="14" t="s">
        <v>2</v>
      </c>
      <c r="P501" s="14" t="s">
        <v>47</v>
      </c>
      <c r="Q501" s="31">
        <v>10000</v>
      </c>
      <c r="R501" s="31">
        <v>240</v>
      </c>
      <c r="S501" s="45">
        <v>5</v>
      </c>
      <c r="T501" s="64">
        <f t="shared" si="63"/>
        <v>86.5</v>
      </c>
      <c r="U501" s="64">
        <f t="shared" si="64"/>
        <v>0.41253636263501481</v>
      </c>
      <c r="V501" s="48">
        <f t="shared" si="65"/>
        <v>0.8888263615176486</v>
      </c>
      <c r="W501" s="52">
        <v>177.76527230352971</v>
      </c>
      <c r="X501" s="71" t="str">
        <f t="shared" si="71"/>
        <v>Q1 2023</v>
      </c>
      <c r="Y501" s="21">
        <f t="shared" si="66"/>
        <v>3840</v>
      </c>
      <c r="Z501" s="21">
        <f t="shared" si="67"/>
        <v>2160</v>
      </c>
      <c r="AA501" s="57">
        <f t="shared" si="68"/>
        <v>82507.272527002962</v>
      </c>
      <c r="AB501" s="59">
        <f t="shared" si="69"/>
        <v>1.7777777777777777</v>
      </c>
      <c r="AC501" s="61">
        <f t="shared" si="70"/>
        <v>439.42</v>
      </c>
    </row>
    <row r="502" spans="4:29">
      <c r="D502" s="12">
        <v>496</v>
      </c>
      <c r="E502" s="36" t="s">
        <v>29</v>
      </c>
      <c r="F502" s="16" t="s">
        <v>10</v>
      </c>
      <c r="G502" s="14" t="s">
        <v>30</v>
      </c>
      <c r="H502" s="13" t="s">
        <v>90</v>
      </c>
      <c r="I502" s="13" t="s">
        <v>31</v>
      </c>
      <c r="J502" s="13" t="s">
        <v>216</v>
      </c>
      <c r="K502" s="13" t="s">
        <v>57</v>
      </c>
      <c r="L502" s="14">
        <v>14.2</v>
      </c>
      <c r="M502" s="14" t="s">
        <v>63</v>
      </c>
      <c r="N502" s="31">
        <v>1000000</v>
      </c>
      <c r="O502" s="14" t="s">
        <v>2</v>
      </c>
      <c r="P502" s="14" t="s">
        <v>47</v>
      </c>
      <c r="Q502" s="31">
        <v>10384</v>
      </c>
      <c r="R502" s="31">
        <v>2596</v>
      </c>
      <c r="S502" s="45">
        <v>700</v>
      </c>
      <c r="T502" s="64">
        <f t="shared" si="63"/>
        <v>9940</v>
      </c>
      <c r="U502" s="64">
        <f t="shared" si="64"/>
        <v>41.596763988251872</v>
      </c>
      <c r="V502" s="48">
        <f t="shared" si="65"/>
        <v>135.67294223437503</v>
      </c>
      <c r="W502" s="52">
        <v>193.81848890625002</v>
      </c>
      <c r="X502" s="71" t="str">
        <f t="shared" si="71"/>
        <v>Q1 2023</v>
      </c>
      <c r="Y502" s="21">
        <f t="shared" si="66"/>
        <v>3024</v>
      </c>
      <c r="Z502" s="21">
        <f t="shared" si="67"/>
        <v>1964</v>
      </c>
      <c r="AA502" s="57">
        <f t="shared" si="68"/>
        <v>59423.948554645533</v>
      </c>
      <c r="AB502" s="59">
        <f t="shared" si="69"/>
        <v>1.539714867617108</v>
      </c>
      <c r="AC502" s="61">
        <f t="shared" si="70"/>
        <v>360.67999999999995</v>
      </c>
    </row>
    <row r="503" spans="4:29">
      <c r="D503" s="12">
        <v>497</v>
      </c>
      <c r="E503" s="36" t="s">
        <v>29</v>
      </c>
      <c r="F503" s="16" t="s">
        <v>10</v>
      </c>
      <c r="G503" s="14" t="s">
        <v>30</v>
      </c>
      <c r="H503" s="13" t="s">
        <v>90</v>
      </c>
      <c r="I503" s="13" t="s">
        <v>31</v>
      </c>
      <c r="J503" s="13" t="s">
        <v>62</v>
      </c>
      <c r="K503" s="13" t="s">
        <v>57</v>
      </c>
      <c r="L503" s="14">
        <v>16.2</v>
      </c>
      <c r="M503" s="14" t="s">
        <v>64</v>
      </c>
      <c r="N503" s="31">
        <v>1000000</v>
      </c>
      <c r="O503" s="14" t="s">
        <v>2</v>
      </c>
      <c r="P503" s="14" t="s">
        <v>47</v>
      </c>
      <c r="Q503" s="31">
        <v>10384</v>
      </c>
      <c r="R503" s="31">
        <v>2596</v>
      </c>
      <c r="S503" s="45">
        <v>1000</v>
      </c>
      <c r="T503" s="64">
        <f t="shared" si="63"/>
        <v>16200</v>
      </c>
      <c r="U503" s="64">
        <f t="shared" si="64"/>
        <v>77.192847688309982</v>
      </c>
      <c r="V503" s="48">
        <f t="shared" si="65"/>
        <v>225.37033593749999</v>
      </c>
      <c r="W503" s="52">
        <v>225.37033593749999</v>
      </c>
      <c r="X503" s="71" t="str">
        <f t="shared" si="71"/>
        <v>Q1 2023</v>
      </c>
      <c r="Y503" s="21">
        <f t="shared" si="66"/>
        <v>3456</v>
      </c>
      <c r="Z503" s="21">
        <f t="shared" si="67"/>
        <v>2234</v>
      </c>
      <c r="AA503" s="57">
        <f t="shared" si="68"/>
        <v>77192.847688309979</v>
      </c>
      <c r="AB503" s="59">
        <f t="shared" si="69"/>
        <v>1.5470008952551477</v>
      </c>
      <c r="AC503" s="61">
        <f t="shared" si="70"/>
        <v>411.47999999999996</v>
      </c>
    </row>
    <row r="504" spans="4:29">
      <c r="D504" s="12">
        <v>498</v>
      </c>
      <c r="E504" s="36" t="s">
        <v>29</v>
      </c>
      <c r="F504" s="16" t="s">
        <v>10</v>
      </c>
      <c r="G504" s="14" t="s">
        <v>30</v>
      </c>
      <c r="H504" s="13" t="s">
        <v>90</v>
      </c>
      <c r="I504" s="13" t="s">
        <v>102</v>
      </c>
      <c r="J504" s="13" t="s">
        <v>103</v>
      </c>
      <c r="K504" s="13" t="s">
        <v>43</v>
      </c>
      <c r="L504" s="14">
        <v>16</v>
      </c>
      <c r="M504" s="14" t="s">
        <v>66</v>
      </c>
      <c r="N504" s="31">
        <v>1000000</v>
      </c>
      <c r="O504" s="14" t="s">
        <v>2</v>
      </c>
      <c r="P504" s="14" t="s">
        <v>47</v>
      </c>
      <c r="Q504" s="31">
        <v>4000</v>
      </c>
      <c r="R504" s="31">
        <v>1152</v>
      </c>
      <c r="S504" s="45">
        <v>10</v>
      </c>
      <c r="T504" s="64">
        <f t="shared" si="63"/>
        <v>160</v>
      </c>
      <c r="U504" s="64">
        <f t="shared" si="64"/>
        <v>0.74229644943820217</v>
      </c>
      <c r="V504" s="48">
        <f t="shared" si="65"/>
        <v>1.5628958333738074</v>
      </c>
      <c r="W504" s="52">
        <v>156.28958333738075</v>
      </c>
      <c r="X504" s="71" t="str">
        <f t="shared" si="71"/>
        <v>Q1 2023</v>
      </c>
      <c r="Y504" s="21">
        <f t="shared" si="66"/>
        <v>2560</v>
      </c>
      <c r="Z504" s="21">
        <f t="shared" si="67"/>
        <v>1600</v>
      </c>
      <c r="AA504" s="57">
        <f t="shared" si="68"/>
        <v>74229.644943820225</v>
      </c>
      <c r="AB504" s="59">
        <f t="shared" si="69"/>
        <v>1.6</v>
      </c>
      <c r="AC504" s="61">
        <f t="shared" si="70"/>
        <v>406.4</v>
      </c>
    </row>
    <row r="505" spans="4:29">
      <c r="D505" s="12">
        <v>499</v>
      </c>
      <c r="E505" s="36" t="s">
        <v>29</v>
      </c>
      <c r="F505" s="16" t="s">
        <v>10</v>
      </c>
      <c r="G505" s="14" t="s">
        <v>30</v>
      </c>
      <c r="H505" s="13" t="s">
        <v>90</v>
      </c>
      <c r="I505" s="13" t="s">
        <v>102</v>
      </c>
      <c r="J505" s="13" t="s">
        <v>104</v>
      </c>
      <c r="K505" s="13" t="s">
        <v>43</v>
      </c>
      <c r="L505" s="14">
        <v>17.3</v>
      </c>
      <c r="M505" s="14" t="s">
        <v>15</v>
      </c>
      <c r="N505" s="31">
        <v>1000000</v>
      </c>
      <c r="O505" s="14" t="s">
        <v>2</v>
      </c>
      <c r="P505" s="14" t="s">
        <v>47</v>
      </c>
      <c r="Q505" s="31">
        <v>4000</v>
      </c>
      <c r="R505" s="31">
        <v>1152</v>
      </c>
      <c r="S505" s="45">
        <v>10</v>
      </c>
      <c r="T505" s="64">
        <f t="shared" si="63"/>
        <v>173</v>
      </c>
      <c r="U505" s="64">
        <f t="shared" si="64"/>
        <v>0.82507272527002962</v>
      </c>
      <c r="V505" s="48">
        <f t="shared" si="65"/>
        <v>1.7776527230352972</v>
      </c>
      <c r="W505" s="52">
        <v>177.76527230352971</v>
      </c>
      <c r="X505" s="71" t="str">
        <f t="shared" si="71"/>
        <v>Q1 2023</v>
      </c>
      <c r="Y505" s="21">
        <f t="shared" si="66"/>
        <v>3840</v>
      </c>
      <c r="Z505" s="21">
        <f t="shared" si="67"/>
        <v>2160</v>
      </c>
      <c r="AA505" s="57">
        <f t="shared" si="68"/>
        <v>82507.272527002962</v>
      </c>
      <c r="AB505" s="59">
        <f t="shared" si="69"/>
        <v>1.7777777777777777</v>
      </c>
      <c r="AC505" s="61">
        <f t="shared" si="70"/>
        <v>439.42</v>
      </c>
    </row>
    <row r="506" spans="4:29">
      <c r="D506" s="12">
        <v>500</v>
      </c>
      <c r="E506" s="36" t="s">
        <v>29</v>
      </c>
      <c r="F506" s="16" t="s">
        <v>10</v>
      </c>
      <c r="G506" s="14" t="s">
        <v>30</v>
      </c>
      <c r="H506" s="13" t="s">
        <v>90</v>
      </c>
      <c r="I506" s="13" t="s">
        <v>54</v>
      </c>
      <c r="J506" s="13" t="s">
        <v>92</v>
      </c>
      <c r="K506" s="13" t="s">
        <v>43</v>
      </c>
      <c r="L506" s="14">
        <v>17.3</v>
      </c>
      <c r="M506" s="14" t="s">
        <v>15</v>
      </c>
      <c r="N506" s="31">
        <v>1000000</v>
      </c>
      <c r="O506" s="14" t="s">
        <v>2</v>
      </c>
      <c r="P506" s="14" t="s">
        <v>47</v>
      </c>
      <c r="Q506" s="31">
        <v>4000</v>
      </c>
      <c r="R506" s="31">
        <v>1152</v>
      </c>
      <c r="S506" s="45">
        <v>12</v>
      </c>
      <c r="T506" s="64">
        <f t="shared" si="63"/>
        <v>207.60000000000002</v>
      </c>
      <c r="U506" s="64">
        <f t="shared" si="64"/>
        <v>0.99008727032403554</v>
      </c>
      <c r="V506" s="48">
        <f t="shared" si="65"/>
        <v>2.1331832676423566</v>
      </c>
      <c r="W506" s="52">
        <v>177.76527230352971</v>
      </c>
      <c r="X506" s="71" t="str">
        <f t="shared" si="71"/>
        <v>Q1 2023</v>
      </c>
      <c r="Y506" s="21">
        <f t="shared" si="66"/>
        <v>3840</v>
      </c>
      <c r="Z506" s="21">
        <f t="shared" si="67"/>
        <v>2160</v>
      </c>
      <c r="AA506" s="57">
        <f t="shared" si="68"/>
        <v>82507.272527002962</v>
      </c>
      <c r="AB506" s="59">
        <f t="shared" si="69"/>
        <v>1.7777777777777777</v>
      </c>
      <c r="AC506" s="61">
        <f t="shared" si="70"/>
        <v>439.42</v>
      </c>
    </row>
    <row r="507" spans="4:29">
      <c r="D507" s="12">
        <v>501</v>
      </c>
      <c r="E507" s="36" t="s">
        <v>29</v>
      </c>
      <c r="F507" s="16" t="s">
        <v>10</v>
      </c>
      <c r="G507" s="14" t="s">
        <v>30</v>
      </c>
      <c r="H507" s="13" t="s">
        <v>90</v>
      </c>
      <c r="I507" s="13" t="s">
        <v>54</v>
      </c>
      <c r="J507" s="13" t="s">
        <v>92</v>
      </c>
      <c r="K507" s="13" t="s">
        <v>43</v>
      </c>
      <c r="L507" s="14">
        <v>16</v>
      </c>
      <c r="M507" s="14" t="s">
        <v>66</v>
      </c>
      <c r="N507" s="31">
        <v>1000000</v>
      </c>
      <c r="O507" s="14" t="s">
        <v>2</v>
      </c>
      <c r="P507" s="14" t="s">
        <v>47</v>
      </c>
      <c r="Q507" s="31">
        <v>4000</v>
      </c>
      <c r="R507" s="31">
        <v>1152</v>
      </c>
      <c r="S507" s="45">
        <v>15</v>
      </c>
      <c r="T507" s="64">
        <f t="shared" si="63"/>
        <v>240</v>
      </c>
      <c r="U507" s="64">
        <f t="shared" si="64"/>
        <v>1.1134446741573032</v>
      </c>
      <c r="V507" s="48">
        <f t="shared" si="65"/>
        <v>2.3443437500607112</v>
      </c>
      <c r="W507" s="52">
        <v>156.28958333738075</v>
      </c>
      <c r="X507" s="71" t="str">
        <f t="shared" si="71"/>
        <v>Q1 2023</v>
      </c>
      <c r="Y507" s="21">
        <f t="shared" si="66"/>
        <v>2560</v>
      </c>
      <c r="Z507" s="21">
        <f t="shared" si="67"/>
        <v>1600</v>
      </c>
      <c r="AA507" s="57">
        <f t="shared" si="68"/>
        <v>74229.644943820225</v>
      </c>
      <c r="AB507" s="59">
        <f t="shared" si="69"/>
        <v>1.6</v>
      </c>
      <c r="AC507" s="61">
        <f t="shared" si="70"/>
        <v>406.4</v>
      </c>
    </row>
    <row r="508" spans="4:29">
      <c r="D508" s="12">
        <v>502</v>
      </c>
      <c r="E508" s="36" t="s">
        <v>29</v>
      </c>
      <c r="F508" s="16" t="s">
        <v>10</v>
      </c>
      <c r="G508" s="14" t="s">
        <v>30</v>
      </c>
      <c r="H508" s="13" t="s">
        <v>90</v>
      </c>
      <c r="I508" s="13" t="s">
        <v>54</v>
      </c>
      <c r="J508" s="13" t="s">
        <v>92</v>
      </c>
      <c r="K508" s="13" t="s">
        <v>43</v>
      </c>
      <c r="L508" s="14">
        <v>18</v>
      </c>
      <c r="M508" s="14" t="s">
        <v>66</v>
      </c>
      <c r="N508" s="31">
        <v>1000000</v>
      </c>
      <c r="O508" s="14" t="s">
        <v>2</v>
      </c>
      <c r="P508" s="14" t="s">
        <v>47</v>
      </c>
      <c r="Q508" s="31">
        <v>4000</v>
      </c>
      <c r="R508" s="31">
        <v>1152</v>
      </c>
      <c r="S508" s="45">
        <v>15</v>
      </c>
      <c r="T508" s="64">
        <f t="shared" si="63"/>
        <v>270</v>
      </c>
      <c r="U508" s="64">
        <f t="shared" si="64"/>
        <v>1.4092034157303368</v>
      </c>
      <c r="V508" s="48">
        <f t="shared" si="65"/>
        <v>2.6664790845529454</v>
      </c>
      <c r="W508" s="52">
        <v>177.76527230352971</v>
      </c>
      <c r="X508" s="71" t="str">
        <f t="shared" si="71"/>
        <v>Q1 2023</v>
      </c>
      <c r="Y508" s="21">
        <f t="shared" si="66"/>
        <v>2560</v>
      </c>
      <c r="Z508" s="21">
        <f t="shared" si="67"/>
        <v>1600</v>
      </c>
      <c r="AA508" s="57">
        <f t="shared" si="68"/>
        <v>93946.894382022467</v>
      </c>
      <c r="AB508" s="59">
        <f t="shared" si="69"/>
        <v>1.6</v>
      </c>
      <c r="AC508" s="61">
        <f t="shared" si="70"/>
        <v>457.2</v>
      </c>
    </row>
    <row r="509" spans="4:29">
      <c r="D509" s="12">
        <v>503</v>
      </c>
      <c r="E509" s="36" t="s">
        <v>29</v>
      </c>
      <c r="F509" s="16" t="s">
        <v>10</v>
      </c>
      <c r="G509" s="14" t="s">
        <v>30</v>
      </c>
      <c r="H509" s="13" t="s">
        <v>90</v>
      </c>
      <c r="I509" s="13" t="s">
        <v>109</v>
      </c>
      <c r="J509" s="13" t="s">
        <v>127</v>
      </c>
      <c r="K509" s="13" t="s">
        <v>43</v>
      </c>
      <c r="L509" s="14">
        <v>16.2</v>
      </c>
      <c r="M509" s="14" t="s">
        <v>66</v>
      </c>
      <c r="N509" s="31">
        <v>1000000</v>
      </c>
      <c r="O509" s="14" t="s">
        <v>2</v>
      </c>
      <c r="P509" s="14" t="s">
        <v>47</v>
      </c>
      <c r="Q509" s="31">
        <v>4000</v>
      </c>
      <c r="R509" s="31">
        <v>512</v>
      </c>
      <c r="S509" s="45">
        <v>35</v>
      </c>
      <c r="T509" s="64">
        <f t="shared" si="63"/>
        <v>567</v>
      </c>
      <c r="U509" s="64">
        <f t="shared" si="64"/>
        <v>2.6633944557303364</v>
      </c>
      <c r="V509" s="48">
        <f t="shared" si="65"/>
        <v>5.4701354168083265</v>
      </c>
      <c r="W509" s="52">
        <v>156.28958333738075</v>
      </c>
      <c r="X509" s="71" t="str">
        <f t="shared" si="71"/>
        <v>Q1 2023</v>
      </c>
      <c r="Y509" s="21">
        <f t="shared" si="66"/>
        <v>2560</v>
      </c>
      <c r="Z509" s="21">
        <f t="shared" si="67"/>
        <v>1600</v>
      </c>
      <c r="AA509" s="57">
        <f t="shared" si="68"/>
        <v>76096.984449438183</v>
      </c>
      <c r="AB509" s="59">
        <f t="shared" si="69"/>
        <v>1.6</v>
      </c>
      <c r="AC509" s="61">
        <f t="shared" si="70"/>
        <v>411.47999999999996</v>
      </c>
    </row>
    <row r="510" spans="4:29">
      <c r="D510" s="12">
        <v>504</v>
      </c>
      <c r="E510" s="36" t="s">
        <v>29</v>
      </c>
      <c r="F510" s="16" t="s">
        <v>10</v>
      </c>
      <c r="G510" s="14" t="s">
        <v>30</v>
      </c>
      <c r="H510" s="13" t="s">
        <v>90</v>
      </c>
      <c r="I510" s="13" t="s">
        <v>109</v>
      </c>
      <c r="J510" s="13" t="s">
        <v>110</v>
      </c>
      <c r="K510" s="13" t="s">
        <v>43</v>
      </c>
      <c r="L510" s="14">
        <v>16.2</v>
      </c>
      <c r="M510" s="14" t="s">
        <v>64</v>
      </c>
      <c r="N510" s="31">
        <v>1000000</v>
      </c>
      <c r="O510" s="14" t="s">
        <v>2</v>
      </c>
      <c r="P510" s="14" t="s">
        <v>47</v>
      </c>
      <c r="Q510" s="31">
        <v>4000</v>
      </c>
      <c r="R510" s="31">
        <v>512</v>
      </c>
      <c r="S510" s="45">
        <v>12</v>
      </c>
      <c r="T510" s="64">
        <f t="shared" si="63"/>
        <v>194.39999999999998</v>
      </c>
      <c r="U510" s="64">
        <f t="shared" si="64"/>
        <v>0.92631417225971979</v>
      </c>
      <c r="V510" s="48">
        <f t="shared" si="65"/>
        <v>2.0838611111650764</v>
      </c>
      <c r="W510" s="52">
        <v>173.65509259708972</v>
      </c>
      <c r="X510" s="71" t="str">
        <f t="shared" si="71"/>
        <v>Q1 2023</v>
      </c>
      <c r="Y510" s="21">
        <f t="shared" si="66"/>
        <v>3456</v>
      </c>
      <c r="Z510" s="21">
        <f t="shared" si="67"/>
        <v>2234</v>
      </c>
      <c r="AA510" s="57">
        <f t="shared" si="68"/>
        <v>77192.847688309979</v>
      </c>
      <c r="AB510" s="59">
        <f t="shared" si="69"/>
        <v>1.5470008952551477</v>
      </c>
      <c r="AC510" s="61">
        <f t="shared" si="70"/>
        <v>411.47999999999996</v>
      </c>
    </row>
    <row r="511" spans="4:29">
      <c r="D511" s="12">
        <v>505</v>
      </c>
      <c r="E511" s="36" t="s">
        <v>29</v>
      </c>
      <c r="F511" s="16" t="s">
        <v>10</v>
      </c>
      <c r="G511" s="14" t="s">
        <v>30</v>
      </c>
      <c r="H511" s="13" t="s">
        <v>90</v>
      </c>
      <c r="I511" s="13" t="s">
        <v>135</v>
      </c>
      <c r="J511" s="13" t="s">
        <v>136</v>
      </c>
      <c r="K511" s="13"/>
      <c r="L511" s="14">
        <v>16.2</v>
      </c>
      <c r="M511" s="14" t="s">
        <v>66</v>
      </c>
      <c r="N511" s="31">
        <v>1000000</v>
      </c>
      <c r="O511" s="14" t="s">
        <v>2</v>
      </c>
      <c r="P511" s="14" t="s">
        <v>47</v>
      </c>
      <c r="Q511" s="31">
        <v>4000</v>
      </c>
      <c r="R511" s="31">
        <v>512</v>
      </c>
      <c r="S511" s="45">
        <v>45</v>
      </c>
      <c r="T511" s="64">
        <f t="shared" si="63"/>
        <v>729</v>
      </c>
      <c r="U511" s="64">
        <f t="shared" si="64"/>
        <v>3.4243643002247182</v>
      </c>
      <c r="V511" s="48">
        <f t="shared" si="65"/>
        <v>7.0330312501821339</v>
      </c>
      <c r="W511" s="52">
        <v>156.28958333738075</v>
      </c>
      <c r="X511" s="71" t="str">
        <f t="shared" si="71"/>
        <v>Q1 2023</v>
      </c>
      <c r="Y511" s="21">
        <f t="shared" si="66"/>
        <v>2560</v>
      </c>
      <c r="Z511" s="21">
        <f t="shared" si="67"/>
        <v>1600</v>
      </c>
      <c r="AA511" s="57">
        <f t="shared" si="68"/>
        <v>76096.984449438183</v>
      </c>
      <c r="AB511" s="59">
        <f t="shared" si="69"/>
        <v>1.6</v>
      </c>
      <c r="AC511" s="61">
        <f t="shared" si="70"/>
        <v>411.47999999999996</v>
      </c>
    </row>
    <row r="512" spans="4:29">
      <c r="D512" s="12">
        <v>506</v>
      </c>
      <c r="E512" s="36" t="s">
        <v>29</v>
      </c>
      <c r="F512" s="16" t="s">
        <v>10</v>
      </c>
      <c r="G512" s="14" t="s">
        <v>30</v>
      </c>
      <c r="H512" s="13" t="s">
        <v>90</v>
      </c>
      <c r="I512" s="13" t="s">
        <v>141</v>
      </c>
      <c r="J512" s="13" t="s">
        <v>214</v>
      </c>
      <c r="K512" s="13" t="s">
        <v>95</v>
      </c>
      <c r="L512" s="14">
        <v>15.6</v>
      </c>
      <c r="M512" s="14" t="s">
        <v>15</v>
      </c>
      <c r="N512" s="31">
        <v>1000000</v>
      </c>
      <c r="O512" s="14" t="s">
        <v>2</v>
      </c>
      <c r="P512" s="14" t="s">
        <v>47</v>
      </c>
      <c r="Q512" s="31">
        <v>10000</v>
      </c>
      <c r="R512" s="31">
        <v>1152</v>
      </c>
      <c r="S512" s="45">
        <v>15</v>
      </c>
      <c r="T512" s="64">
        <f t="shared" si="63"/>
        <v>234</v>
      </c>
      <c r="U512" s="64">
        <f t="shared" si="64"/>
        <v>1.0063301401068245</v>
      </c>
      <c r="V512" s="48">
        <f t="shared" si="65"/>
        <v>2.6048263889563459</v>
      </c>
      <c r="W512" s="52">
        <v>173.65509259708972</v>
      </c>
      <c r="X512" s="71" t="str">
        <f t="shared" si="71"/>
        <v>Q1 2023</v>
      </c>
      <c r="Y512" s="21">
        <f t="shared" si="66"/>
        <v>3840</v>
      </c>
      <c r="Z512" s="21">
        <f t="shared" si="67"/>
        <v>2160</v>
      </c>
      <c r="AA512" s="57">
        <f t="shared" si="68"/>
        <v>67088.676007121641</v>
      </c>
      <c r="AB512" s="59">
        <f t="shared" si="69"/>
        <v>1.7777777777777777</v>
      </c>
      <c r="AC512" s="61">
        <f t="shared" si="70"/>
        <v>396.23999999999995</v>
      </c>
    </row>
    <row r="513" spans="4:29">
      <c r="D513" s="12">
        <v>507</v>
      </c>
      <c r="E513" s="36" t="s">
        <v>29</v>
      </c>
      <c r="F513" s="16" t="s">
        <v>10</v>
      </c>
      <c r="G513" s="14" t="s">
        <v>30</v>
      </c>
      <c r="H513" s="13" t="s">
        <v>5</v>
      </c>
      <c r="I513" s="13" t="s">
        <v>31</v>
      </c>
      <c r="J513" s="13" t="s">
        <v>32</v>
      </c>
      <c r="K513" s="13" t="s">
        <v>33</v>
      </c>
      <c r="L513" s="14">
        <v>31.5</v>
      </c>
      <c r="M513" s="14" t="s">
        <v>34</v>
      </c>
      <c r="N513" s="31">
        <v>1000000</v>
      </c>
      <c r="O513" s="14" t="s">
        <v>1</v>
      </c>
      <c r="P513" s="14" t="s">
        <v>35</v>
      </c>
      <c r="Q513" s="31">
        <v>576</v>
      </c>
      <c r="R513" s="31">
        <v>576</v>
      </c>
      <c r="S513" s="45">
        <v>2.1669999999999998</v>
      </c>
      <c r="T513" s="64">
        <f t="shared" si="63"/>
        <v>68.260499999999993</v>
      </c>
      <c r="U513" s="64">
        <f t="shared" si="64"/>
        <v>0.59276157507560823</v>
      </c>
      <c r="V513" s="48">
        <f t="shared" si="65"/>
        <v>1.2909425759999997</v>
      </c>
      <c r="W513" s="52">
        <v>595.72799999999995</v>
      </c>
      <c r="X513" s="71" t="str">
        <f t="shared" si="71"/>
        <v>Q1 2023</v>
      </c>
      <c r="Y513" s="21">
        <f t="shared" si="66"/>
        <v>6016</v>
      </c>
      <c r="Z513" s="21">
        <f t="shared" si="67"/>
        <v>3384</v>
      </c>
      <c r="AA513" s="57">
        <f t="shared" si="68"/>
        <v>273540.18231454003</v>
      </c>
      <c r="AB513" s="59">
        <f t="shared" si="69"/>
        <v>1.7777777777777777</v>
      </c>
      <c r="AC513" s="61">
        <f t="shared" si="70"/>
        <v>800.09999999999991</v>
      </c>
    </row>
    <row r="514" spans="4:29">
      <c r="D514" s="12">
        <v>508</v>
      </c>
      <c r="E514" s="36" t="s">
        <v>29</v>
      </c>
      <c r="F514" s="16" t="s">
        <v>10</v>
      </c>
      <c r="G514" s="14" t="s">
        <v>30</v>
      </c>
      <c r="H514" s="13" t="s">
        <v>5</v>
      </c>
      <c r="I514" s="13" t="s">
        <v>41</v>
      </c>
      <c r="J514" s="13" t="s">
        <v>42</v>
      </c>
      <c r="K514" s="13" t="s">
        <v>43</v>
      </c>
      <c r="L514" s="14">
        <v>31.5</v>
      </c>
      <c r="M514" s="14" t="s">
        <v>15</v>
      </c>
      <c r="N514" s="31">
        <v>1000000</v>
      </c>
      <c r="O514" s="14" t="s">
        <v>1</v>
      </c>
      <c r="P514" s="14" t="s">
        <v>35</v>
      </c>
      <c r="Q514" s="31">
        <v>5000</v>
      </c>
      <c r="R514" s="31">
        <v>1152</v>
      </c>
      <c r="S514" s="45">
        <v>18</v>
      </c>
      <c r="T514" s="64">
        <f t="shared" si="63"/>
        <v>567</v>
      </c>
      <c r="U514" s="64">
        <f t="shared" si="64"/>
        <v>4.9237232816617214</v>
      </c>
      <c r="V514" s="48">
        <f t="shared" si="65"/>
        <v>4.9202991043851485</v>
      </c>
      <c r="W514" s="52">
        <v>273.34995024361939</v>
      </c>
      <c r="X514" s="71" t="str">
        <f t="shared" si="71"/>
        <v>Q1 2023</v>
      </c>
      <c r="Y514" s="21">
        <f t="shared" si="66"/>
        <v>3840</v>
      </c>
      <c r="Z514" s="21">
        <f t="shared" si="67"/>
        <v>2160</v>
      </c>
      <c r="AA514" s="57">
        <f t="shared" si="68"/>
        <v>273540.18231454003</v>
      </c>
      <c r="AB514" s="59">
        <f t="shared" si="69"/>
        <v>1.7777777777777777</v>
      </c>
      <c r="AC514" s="61">
        <f t="shared" si="70"/>
        <v>800.09999999999991</v>
      </c>
    </row>
    <row r="515" spans="4:29">
      <c r="D515" s="12">
        <v>509</v>
      </c>
      <c r="E515" s="36" t="s">
        <v>29</v>
      </c>
      <c r="F515" s="16" t="s">
        <v>10</v>
      </c>
      <c r="G515" s="14" t="s">
        <v>30</v>
      </c>
      <c r="H515" s="13" t="s">
        <v>5</v>
      </c>
      <c r="I515" s="13" t="s">
        <v>41</v>
      </c>
      <c r="J515" s="13" t="s">
        <v>44</v>
      </c>
      <c r="K515" s="13" t="s">
        <v>43</v>
      </c>
      <c r="L515" s="14">
        <v>31.5</v>
      </c>
      <c r="M515" s="14" t="s">
        <v>15</v>
      </c>
      <c r="N515" s="31">
        <v>1000000</v>
      </c>
      <c r="O515" s="14" t="s">
        <v>1</v>
      </c>
      <c r="P515" s="14" t="s">
        <v>35</v>
      </c>
      <c r="Q515" s="31">
        <v>4608</v>
      </c>
      <c r="R515" s="31">
        <v>576</v>
      </c>
      <c r="S515" s="45">
        <v>20</v>
      </c>
      <c r="T515" s="64">
        <f t="shared" si="63"/>
        <v>630</v>
      </c>
      <c r="U515" s="64">
        <f t="shared" si="64"/>
        <v>5.4708036462908005</v>
      </c>
      <c r="V515" s="48">
        <f t="shared" si="65"/>
        <v>5.4669990048723873</v>
      </c>
      <c r="W515" s="52">
        <v>273.34995024361939</v>
      </c>
      <c r="X515" s="71" t="str">
        <f t="shared" si="71"/>
        <v>Q1 2023</v>
      </c>
      <c r="Y515" s="21">
        <f t="shared" si="66"/>
        <v>3840</v>
      </c>
      <c r="Z515" s="21">
        <f t="shared" si="67"/>
        <v>2160</v>
      </c>
      <c r="AA515" s="57">
        <f t="shared" si="68"/>
        <v>273540.18231454003</v>
      </c>
      <c r="AB515" s="59">
        <f t="shared" si="69"/>
        <v>1.7777777777777777</v>
      </c>
      <c r="AC515" s="61">
        <f t="shared" si="70"/>
        <v>800.09999999999991</v>
      </c>
    </row>
    <row r="516" spans="4:29">
      <c r="D516" s="12">
        <v>510</v>
      </c>
      <c r="E516" s="36" t="s">
        <v>29</v>
      </c>
      <c r="F516" s="16" t="s">
        <v>10</v>
      </c>
      <c r="G516" s="14" t="s">
        <v>30</v>
      </c>
      <c r="H516" s="13" t="s">
        <v>5</v>
      </c>
      <c r="I516" s="13" t="s">
        <v>41</v>
      </c>
      <c r="J516" s="13" t="s">
        <v>113</v>
      </c>
      <c r="K516" s="13" t="s">
        <v>43</v>
      </c>
      <c r="L516" s="14">
        <v>31.5</v>
      </c>
      <c r="M516" s="14" t="s">
        <v>15</v>
      </c>
      <c r="N516" s="31">
        <v>1000000</v>
      </c>
      <c r="O516" s="14" t="s">
        <v>1</v>
      </c>
      <c r="P516" s="14" t="s">
        <v>35</v>
      </c>
      <c r="Q516" s="31">
        <v>4608</v>
      </c>
      <c r="R516" s="31">
        <v>576</v>
      </c>
      <c r="S516" s="45">
        <v>15</v>
      </c>
      <c r="T516" s="64">
        <f t="shared" si="63"/>
        <v>472.5</v>
      </c>
      <c r="U516" s="64">
        <f t="shared" si="64"/>
        <v>4.1031027347181004</v>
      </c>
      <c r="V516" s="48">
        <f t="shared" si="65"/>
        <v>4.1002492536542903</v>
      </c>
      <c r="W516" s="52">
        <v>273.34995024361939</v>
      </c>
      <c r="X516" s="71" t="str">
        <f t="shared" si="71"/>
        <v>Q1 2023</v>
      </c>
      <c r="Y516" s="21">
        <f t="shared" si="66"/>
        <v>3840</v>
      </c>
      <c r="Z516" s="21">
        <f t="shared" si="67"/>
        <v>2160</v>
      </c>
      <c r="AA516" s="57">
        <f t="shared" si="68"/>
        <v>273540.18231454003</v>
      </c>
      <c r="AB516" s="59">
        <f t="shared" si="69"/>
        <v>1.7777777777777777</v>
      </c>
      <c r="AC516" s="61">
        <f t="shared" si="70"/>
        <v>800.09999999999991</v>
      </c>
    </row>
    <row r="517" spans="4:29">
      <c r="D517" s="12">
        <v>511</v>
      </c>
      <c r="E517" s="36" t="s">
        <v>29</v>
      </c>
      <c r="F517" s="16" t="s">
        <v>10</v>
      </c>
      <c r="G517" s="14" t="s">
        <v>30</v>
      </c>
      <c r="H517" s="13" t="s">
        <v>5</v>
      </c>
      <c r="I517" s="13" t="s">
        <v>41</v>
      </c>
      <c r="J517" s="13" t="s">
        <v>116</v>
      </c>
      <c r="K517" s="13" t="s">
        <v>43</v>
      </c>
      <c r="L517" s="14">
        <v>27</v>
      </c>
      <c r="M517" s="14" t="s">
        <v>117</v>
      </c>
      <c r="N517" s="31">
        <v>1000000</v>
      </c>
      <c r="O517" s="14" t="s">
        <v>1</v>
      </c>
      <c r="P517" s="14" t="s">
        <v>35</v>
      </c>
      <c r="Q517" s="31">
        <v>2304</v>
      </c>
      <c r="R517" s="31">
        <v>576</v>
      </c>
      <c r="S517" s="45">
        <v>15</v>
      </c>
      <c r="T517" s="64">
        <f t="shared" si="63"/>
        <v>405</v>
      </c>
      <c r="U517" s="64">
        <f t="shared" si="64"/>
        <v>2.5128551497468936</v>
      </c>
      <c r="V517" s="48">
        <f t="shared" si="65"/>
        <v>3.2801994029234325</v>
      </c>
      <c r="W517" s="52">
        <v>218.6799601948955</v>
      </c>
      <c r="X517" s="71" t="str">
        <f t="shared" si="71"/>
        <v>Q1 2023</v>
      </c>
      <c r="Y517" s="21">
        <f t="shared" si="66"/>
        <v>3440</v>
      </c>
      <c r="Z517" s="21">
        <f t="shared" si="67"/>
        <v>1440</v>
      </c>
      <c r="AA517" s="57">
        <f t="shared" si="68"/>
        <v>167523.67664979291</v>
      </c>
      <c r="AB517" s="59">
        <f t="shared" si="69"/>
        <v>2.3888888888888888</v>
      </c>
      <c r="AC517" s="61">
        <f t="shared" si="70"/>
        <v>685.8</v>
      </c>
    </row>
    <row r="518" spans="4:29">
      <c r="D518" s="12">
        <v>512</v>
      </c>
      <c r="E518" s="36" t="s">
        <v>29</v>
      </c>
      <c r="F518" s="16" t="s">
        <v>10</v>
      </c>
      <c r="G518" s="14" t="s">
        <v>30</v>
      </c>
      <c r="H518" s="13" t="s">
        <v>5</v>
      </c>
      <c r="I518" s="13" t="s">
        <v>54</v>
      </c>
      <c r="J518" s="13" t="s">
        <v>55</v>
      </c>
      <c r="K518" s="13" t="s">
        <v>43</v>
      </c>
      <c r="L518" s="14">
        <v>31.5</v>
      </c>
      <c r="M518" s="14" t="s">
        <v>15</v>
      </c>
      <c r="N518" s="31">
        <v>1000000</v>
      </c>
      <c r="O518" s="14" t="s">
        <v>1</v>
      </c>
      <c r="P518" s="14" t="s">
        <v>35</v>
      </c>
      <c r="Q518" s="31">
        <v>2304</v>
      </c>
      <c r="R518" s="31">
        <v>1152</v>
      </c>
      <c r="S518" s="45">
        <v>15</v>
      </c>
      <c r="T518" s="64">
        <f t="shared" si="63"/>
        <v>472.5</v>
      </c>
      <c r="U518" s="64">
        <f t="shared" si="64"/>
        <v>4.1031027347181004</v>
      </c>
      <c r="V518" s="48">
        <f t="shared" si="65"/>
        <v>4.1002492536542903</v>
      </c>
      <c r="W518" s="52">
        <v>273.34995024361939</v>
      </c>
      <c r="X518" s="71" t="str">
        <f t="shared" si="71"/>
        <v>Q1 2023</v>
      </c>
      <c r="Y518" s="21">
        <f t="shared" si="66"/>
        <v>3840</v>
      </c>
      <c r="Z518" s="21">
        <f t="shared" si="67"/>
        <v>2160</v>
      </c>
      <c r="AA518" s="57">
        <f t="shared" si="68"/>
        <v>273540.18231454003</v>
      </c>
      <c r="AB518" s="59">
        <f t="shared" si="69"/>
        <v>1.7777777777777777</v>
      </c>
      <c r="AC518" s="61">
        <f t="shared" si="70"/>
        <v>800.09999999999991</v>
      </c>
    </row>
    <row r="519" spans="4:29">
      <c r="D519" s="12">
        <v>513</v>
      </c>
      <c r="E519" s="36" t="s">
        <v>29</v>
      </c>
      <c r="F519" s="16" t="s">
        <v>10</v>
      </c>
      <c r="G519" s="14" t="s">
        <v>30</v>
      </c>
      <c r="H519" s="13" t="s">
        <v>5</v>
      </c>
      <c r="I519" s="13" t="s">
        <v>54</v>
      </c>
      <c r="J519" s="13" t="s">
        <v>114</v>
      </c>
      <c r="K519" s="13" t="s">
        <v>43</v>
      </c>
      <c r="L519" s="14">
        <v>27</v>
      </c>
      <c r="M519" s="14" t="s">
        <v>15</v>
      </c>
      <c r="N519" s="31">
        <v>1000000</v>
      </c>
      <c r="O519" s="14" t="s">
        <v>1</v>
      </c>
      <c r="P519" s="14" t="s">
        <v>35</v>
      </c>
      <c r="Q519" s="31">
        <v>2304</v>
      </c>
      <c r="R519" s="31">
        <v>512</v>
      </c>
      <c r="S519" s="45">
        <v>15</v>
      </c>
      <c r="T519" s="64">
        <f t="shared" ref="T519:T582" si="72">L519*S519</f>
        <v>405</v>
      </c>
      <c r="U519" s="64">
        <f t="shared" ref="U519:U582" si="73">S519*AA519/10^6</f>
        <v>3.0145244581602371</v>
      </c>
      <c r="V519" s="48">
        <f t="shared" ref="V519:V582" si="74">S519*W519/1000</f>
        <v>3.2801994029234329</v>
      </c>
      <c r="W519" s="52">
        <v>218.67996019489553</v>
      </c>
      <c r="X519" s="71" t="str">
        <f t="shared" si="71"/>
        <v>Q1 2023</v>
      </c>
      <c r="Y519" s="21">
        <f t="shared" ref="Y519:Y582" si="75">1*LEFT(M519, FIND("x", M519)-2)</f>
        <v>3840</v>
      </c>
      <c r="Z519" s="21">
        <f t="shared" ref="Z519:Z582" si="76">1*RIGHT(M519, LEN(M519)-FIND("x", M519)-1)</f>
        <v>2160</v>
      </c>
      <c r="AA519" s="57">
        <f t="shared" ref="AA519:AA582" si="77">AC519^2*AB519/(1+AB519^2)</f>
        <v>200968.29721068247</v>
      </c>
      <c r="AB519" s="59">
        <f t="shared" ref="AB519:AB582" si="78">Y519/Z519</f>
        <v>1.7777777777777777</v>
      </c>
      <c r="AC519" s="61">
        <f t="shared" ref="AC519:AC582" si="79">L519*25.4</f>
        <v>685.8</v>
      </c>
    </row>
    <row r="520" spans="4:29">
      <c r="D520" s="12">
        <v>514</v>
      </c>
      <c r="E520" s="36" t="s">
        <v>29</v>
      </c>
      <c r="F520" s="16" t="s">
        <v>10</v>
      </c>
      <c r="G520" s="14" t="s">
        <v>30</v>
      </c>
      <c r="H520" s="13" t="s">
        <v>5</v>
      </c>
      <c r="I520" s="13" t="s">
        <v>54</v>
      </c>
      <c r="J520" s="13" t="s">
        <v>128</v>
      </c>
      <c r="K520" s="13" t="s">
        <v>43</v>
      </c>
      <c r="L520" s="14">
        <v>31.5</v>
      </c>
      <c r="M520" s="14" t="s">
        <v>15</v>
      </c>
      <c r="N520" s="31">
        <v>1000000</v>
      </c>
      <c r="O520" s="14" t="s">
        <v>1</v>
      </c>
      <c r="P520" s="14" t="s">
        <v>35</v>
      </c>
      <c r="Q520" s="31">
        <v>2304</v>
      </c>
      <c r="R520" s="31">
        <v>576</v>
      </c>
      <c r="S520" s="45">
        <v>10</v>
      </c>
      <c r="T520" s="64">
        <f t="shared" si="72"/>
        <v>315</v>
      </c>
      <c r="U520" s="64">
        <f t="shared" si="73"/>
        <v>2.7354018231454003</v>
      </c>
      <c r="V520" s="48">
        <f t="shared" si="74"/>
        <v>2.7334995024361937</v>
      </c>
      <c r="W520" s="52">
        <v>273.34995024361939</v>
      </c>
      <c r="X520" s="71" t="str">
        <f t="shared" ref="X520:X583" si="80">G520&amp;" "&amp;F520</f>
        <v>Q1 2023</v>
      </c>
      <c r="Y520" s="21">
        <f t="shared" si="75"/>
        <v>3840</v>
      </c>
      <c r="Z520" s="21">
        <f t="shared" si="76"/>
        <v>2160</v>
      </c>
      <c r="AA520" s="57">
        <f t="shared" si="77"/>
        <v>273540.18231454003</v>
      </c>
      <c r="AB520" s="59">
        <f t="shared" si="78"/>
        <v>1.7777777777777777</v>
      </c>
      <c r="AC520" s="61">
        <f t="shared" si="79"/>
        <v>800.09999999999991</v>
      </c>
    </row>
    <row r="521" spans="4:29">
      <c r="D521" s="12">
        <v>515</v>
      </c>
      <c r="E521" s="36" t="s">
        <v>29</v>
      </c>
      <c r="F521" s="16" t="s">
        <v>10</v>
      </c>
      <c r="G521" s="14" t="s">
        <v>30</v>
      </c>
      <c r="H521" s="13" t="s">
        <v>5</v>
      </c>
      <c r="I521" s="13" t="s">
        <v>54</v>
      </c>
      <c r="J521" s="13" t="s">
        <v>118</v>
      </c>
      <c r="K521" s="13" t="s">
        <v>43</v>
      </c>
      <c r="L521" s="14">
        <v>31.5</v>
      </c>
      <c r="M521" s="14" t="s">
        <v>15</v>
      </c>
      <c r="N521" s="31">
        <v>1000000</v>
      </c>
      <c r="O521" s="14" t="s">
        <v>1</v>
      </c>
      <c r="P521" s="14" t="s">
        <v>35</v>
      </c>
      <c r="Q521" s="31">
        <v>2304</v>
      </c>
      <c r="R521" s="31">
        <v>576</v>
      </c>
      <c r="S521" s="45">
        <v>10</v>
      </c>
      <c r="T521" s="64">
        <f t="shared" si="72"/>
        <v>315</v>
      </c>
      <c r="U521" s="64">
        <f t="shared" si="73"/>
        <v>2.7354018231454003</v>
      </c>
      <c r="V521" s="48">
        <f t="shared" si="74"/>
        <v>2.7334995024361937</v>
      </c>
      <c r="W521" s="52">
        <v>273.34995024361939</v>
      </c>
      <c r="X521" s="71" t="str">
        <f t="shared" si="80"/>
        <v>Q1 2023</v>
      </c>
      <c r="Y521" s="21">
        <f t="shared" si="75"/>
        <v>3840</v>
      </c>
      <c r="Z521" s="21">
        <f t="shared" si="76"/>
        <v>2160</v>
      </c>
      <c r="AA521" s="57">
        <f t="shared" si="77"/>
        <v>273540.18231454003</v>
      </c>
      <c r="AB521" s="59">
        <f t="shared" si="78"/>
        <v>1.7777777777777777</v>
      </c>
      <c r="AC521" s="61">
        <f t="shared" si="79"/>
        <v>800.09999999999991</v>
      </c>
    </row>
    <row r="522" spans="4:29">
      <c r="D522" s="12">
        <v>516</v>
      </c>
      <c r="E522" s="36" t="s">
        <v>29</v>
      </c>
      <c r="F522" s="16" t="s">
        <v>10</v>
      </c>
      <c r="G522" s="14" t="s">
        <v>30</v>
      </c>
      <c r="H522" s="13" t="s">
        <v>5</v>
      </c>
      <c r="I522" s="13" t="s">
        <v>217</v>
      </c>
      <c r="J522" s="13" t="s">
        <v>218</v>
      </c>
      <c r="K522" s="13" t="s">
        <v>43</v>
      </c>
      <c r="L522" s="14">
        <v>32</v>
      </c>
      <c r="M522" s="14" t="s">
        <v>15</v>
      </c>
      <c r="N522" s="31">
        <v>1000000</v>
      </c>
      <c r="O522" s="14" t="s">
        <v>1</v>
      </c>
      <c r="P522" s="14" t="s">
        <v>35</v>
      </c>
      <c r="Q522" s="31">
        <v>4608</v>
      </c>
      <c r="R522" s="31">
        <v>1152</v>
      </c>
      <c r="S522" s="45">
        <v>10</v>
      </c>
      <c r="T522" s="64">
        <f t="shared" si="72"/>
        <v>320</v>
      </c>
      <c r="U522" s="64">
        <f t="shared" si="73"/>
        <v>2.8229291679525219</v>
      </c>
      <c r="V522" s="48">
        <f t="shared" si="74"/>
        <v>2.7334995024361937</v>
      </c>
      <c r="W522" s="52">
        <v>273.34995024361939</v>
      </c>
      <c r="X522" s="71" t="str">
        <f t="shared" si="80"/>
        <v>Q1 2023</v>
      </c>
      <c r="Y522" s="21">
        <f t="shared" si="75"/>
        <v>3840</v>
      </c>
      <c r="Z522" s="21">
        <f t="shared" si="76"/>
        <v>2160</v>
      </c>
      <c r="AA522" s="57">
        <f t="shared" si="77"/>
        <v>282292.91679525218</v>
      </c>
      <c r="AB522" s="59">
        <f t="shared" si="78"/>
        <v>1.7777777777777777</v>
      </c>
      <c r="AC522" s="61">
        <f t="shared" si="79"/>
        <v>812.8</v>
      </c>
    </row>
    <row r="523" spans="4:29">
      <c r="D523" s="12">
        <v>517</v>
      </c>
      <c r="E523" s="36" t="s">
        <v>29</v>
      </c>
      <c r="F523" s="16" t="s">
        <v>10</v>
      </c>
      <c r="G523" s="14" t="s">
        <v>30</v>
      </c>
      <c r="H523" s="13" t="s">
        <v>5</v>
      </c>
      <c r="I523" s="13" t="s">
        <v>105</v>
      </c>
      <c r="J523" s="13" t="s">
        <v>106</v>
      </c>
      <c r="K523" s="13" t="s">
        <v>33</v>
      </c>
      <c r="L523" s="14">
        <v>31.5</v>
      </c>
      <c r="M523" s="14" t="s">
        <v>15</v>
      </c>
      <c r="N523" s="31">
        <v>1000000</v>
      </c>
      <c r="O523" s="14" t="s">
        <v>1</v>
      </c>
      <c r="P523" s="14" t="s">
        <v>35</v>
      </c>
      <c r="Q523" s="31">
        <v>5000</v>
      </c>
      <c r="R523" s="31">
        <v>1152</v>
      </c>
      <c r="S523" s="45">
        <v>10</v>
      </c>
      <c r="T523" s="64">
        <f t="shared" si="72"/>
        <v>315</v>
      </c>
      <c r="U523" s="64">
        <f t="shared" si="73"/>
        <v>2.7354018231454003</v>
      </c>
      <c r="V523" s="48">
        <f t="shared" si="74"/>
        <v>2.7334995024361937</v>
      </c>
      <c r="W523" s="52">
        <v>273.34995024361939</v>
      </c>
      <c r="X523" s="71" t="str">
        <f t="shared" si="80"/>
        <v>Q1 2023</v>
      </c>
      <c r="Y523" s="21">
        <f t="shared" si="75"/>
        <v>3840</v>
      </c>
      <c r="Z523" s="21">
        <f t="shared" si="76"/>
        <v>2160</v>
      </c>
      <c r="AA523" s="57">
        <f t="shared" si="77"/>
        <v>273540.18231454003</v>
      </c>
      <c r="AB523" s="59">
        <f t="shared" si="78"/>
        <v>1.7777777777777777</v>
      </c>
      <c r="AC523" s="61">
        <f t="shared" si="79"/>
        <v>800.09999999999991</v>
      </c>
    </row>
    <row r="524" spans="4:29">
      <c r="D524" s="12">
        <v>518</v>
      </c>
      <c r="E524" s="36" t="s">
        <v>29</v>
      </c>
      <c r="F524" s="16" t="s">
        <v>10</v>
      </c>
      <c r="G524" s="14" t="s">
        <v>30</v>
      </c>
      <c r="H524" s="13" t="s">
        <v>5</v>
      </c>
      <c r="I524" s="13" t="s">
        <v>96</v>
      </c>
      <c r="J524" s="13" t="s">
        <v>61</v>
      </c>
      <c r="K524" s="13" t="s">
        <v>33</v>
      </c>
      <c r="L524" s="14">
        <v>27</v>
      </c>
      <c r="M524" s="14" t="s">
        <v>15</v>
      </c>
      <c r="N524" s="31">
        <v>80000000</v>
      </c>
      <c r="O524" s="14" t="s">
        <v>1</v>
      </c>
      <c r="P524" s="14" t="s">
        <v>35</v>
      </c>
      <c r="Q524" s="31">
        <v>2304</v>
      </c>
      <c r="R524" s="31">
        <v>576</v>
      </c>
      <c r="S524" s="45">
        <v>40</v>
      </c>
      <c r="T524" s="64">
        <f t="shared" si="72"/>
        <v>1080</v>
      </c>
      <c r="U524" s="64">
        <f t="shared" si="73"/>
        <v>8.0387318884272982</v>
      </c>
      <c r="V524" s="48">
        <f t="shared" si="74"/>
        <v>8.7471984077958211</v>
      </c>
      <c r="W524" s="52">
        <v>218.67996019489553</v>
      </c>
      <c r="X524" s="71" t="str">
        <f t="shared" si="80"/>
        <v>Q1 2023</v>
      </c>
      <c r="Y524" s="21">
        <f t="shared" si="75"/>
        <v>3840</v>
      </c>
      <c r="Z524" s="21">
        <f t="shared" si="76"/>
        <v>2160</v>
      </c>
      <c r="AA524" s="57">
        <f t="shared" si="77"/>
        <v>200968.29721068247</v>
      </c>
      <c r="AB524" s="59">
        <f t="shared" si="78"/>
        <v>1.7777777777777777</v>
      </c>
      <c r="AC524" s="61">
        <f t="shared" si="79"/>
        <v>685.8</v>
      </c>
    </row>
    <row r="525" spans="4:29">
      <c r="D525" s="12">
        <v>519</v>
      </c>
      <c r="E525" s="36" t="s">
        <v>29</v>
      </c>
      <c r="F525" s="16" t="s">
        <v>10</v>
      </c>
      <c r="G525" s="14" t="s">
        <v>30</v>
      </c>
      <c r="H525" s="13" t="s">
        <v>5</v>
      </c>
      <c r="I525" s="13" t="s">
        <v>96</v>
      </c>
      <c r="J525" s="13" t="s">
        <v>129</v>
      </c>
      <c r="K525" s="13" t="s">
        <v>33</v>
      </c>
      <c r="L525" s="14">
        <v>27</v>
      </c>
      <c r="M525" s="14" t="s">
        <v>143</v>
      </c>
      <c r="N525" s="31">
        <v>1000000</v>
      </c>
      <c r="O525" s="14" t="s">
        <v>1</v>
      </c>
      <c r="P525" s="14" t="s">
        <v>35</v>
      </c>
      <c r="Q525" s="31">
        <v>2304</v>
      </c>
      <c r="R525" s="31">
        <v>576</v>
      </c>
      <c r="S525" s="45">
        <v>20</v>
      </c>
      <c r="T525" s="64">
        <f t="shared" si="72"/>
        <v>540</v>
      </c>
      <c r="U525" s="64">
        <f t="shared" si="73"/>
        <v>4.0193659442136491</v>
      </c>
      <c r="V525" s="48">
        <f t="shared" si="74"/>
        <v>4.067447259625057</v>
      </c>
      <c r="W525" s="52">
        <v>203.37236298125285</v>
      </c>
      <c r="X525" s="71" t="str">
        <f t="shared" si="80"/>
        <v>Q1 2023</v>
      </c>
      <c r="Y525" s="21">
        <f t="shared" si="75"/>
        <v>2560</v>
      </c>
      <c r="Z525" s="21">
        <f t="shared" si="76"/>
        <v>1440</v>
      </c>
      <c r="AA525" s="57">
        <f t="shared" si="77"/>
        <v>200968.29721068247</v>
      </c>
      <c r="AB525" s="59">
        <f t="shared" si="78"/>
        <v>1.7777777777777777</v>
      </c>
      <c r="AC525" s="61">
        <f t="shared" si="79"/>
        <v>685.8</v>
      </c>
    </row>
    <row r="526" spans="4:29">
      <c r="D526" s="12">
        <v>520</v>
      </c>
      <c r="E526" s="36" t="s">
        <v>29</v>
      </c>
      <c r="F526" s="16" t="s">
        <v>10</v>
      </c>
      <c r="G526" s="14" t="s">
        <v>30</v>
      </c>
      <c r="H526" s="13" t="s">
        <v>5</v>
      </c>
      <c r="I526" s="13" t="s">
        <v>96</v>
      </c>
      <c r="J526" s="13" t="s">
        <v>130</v>
      </c>
      <c r="K526" s="13" t="s">
        <v>33</v>
      </c>
      <c r="L526" s="14">
        <v>27</v>
      </c>
      <c r="M526" s="14" t="s">
        <v>143</v>
      </c>
      <c r="N526" s="31">
        <v>1000000</v>
      </c>
      <c r="O526" s="14" t="s">
        <v>1</v>
      </c>
      <c r="P526" s="14" t="s">
        <v>35</v>
      </c>
      <c r="Q526" s="31">
        <v>2304</v>
      </c>
      <c r="R526" s="31">
        <v>576</v>
      </c>
      <c r="S526" s="45">
        <v>25</v>
      </c>
      <c r="T526" s="64">
        <f t="shared" si="72"/>
        <v>675</v>
      </c>
      <c r="U526" s="64">
        <f t="shared" si="73"/>
        <v>5.0242074302670616</v>
      </c>
      <c r="V526" s="48">
        <f t="shared" si="74"/>
        <v>5.0843090745313209</v>
      </c>
      <c r="W526" s="52">
        <v>203.37236298125285</v>
      </c>
      <c r="X526" s="71" t="str">
        <f t="shared" si="80"/>
        <v>Q1 2023</v>
      </c>
      <c r="Y526" s="21">
        <f t="shared" si="75"/>
        <v>2560</v>
      </c>
      <c r="Z526" s="21">
        <f t="shared" si="76"/>
        <v>1440</v>
      </c>
      <c r="AA526" s="57">
        <f t="shared" si="77"/>
        <v>200968.29721068247</v>
      </c>
      <c r="AB526" s="59">
        <f t="shared" si="78"/>
        <v>1.7777777777777777</v>
      </c>
      <c r="AC526" s="61">
        <f t="shared" si="79"/>
        <v>685.8</v>
      </c>
    </row>
    <row r="527" spans="4:29">
      <c r="D527" s="12">
        <v>521</v>
      </c>
      <c r="E527" s="36" t="s">
        <v>29</v>
      </c>
      <c r="F527" s="16" t="s">
        <v>10</v>
      </c>
      <c r="G527" s="14" t="s">
        <v>30</v>
      </c>
      <c r="H527" s="13" t="s">
        <v>5</v>
      </c>
      <c r="I527" s="13" t="s">
        <v>96</v>
      </c>
      <c r="J527" s="13" t="s">
        <v>131</v>
      </c>
      <c r="K527" s="13" t="s">
        <v>95</v>
      </c>
      <c r="L527" s="14">
        <v>34</v>
      </c>
      <c r="M527" s="14" t="s">
        <v>117</v>
      </c>
      <c r="N527" s="31">
        <v>1000000</v>
      </c>
      <c r="O527" s="14" t="s">
        <v>1</v>
      </c>
      <c r="P527" s="14" t="s">
        <v>35</v>
      </c>
      <c r="Q527" s="31">
        <v>4608</v>
      </c>
      <c r="R527" s="31">
        <v>1152</v>
      </c>
      <c r="S527" s="45">
        <v>30</v>
      </c>
      <c r="T527" s="64">
        <f t="shared" si="72"/>
        <v>1020</v>
      </c>
      <c r="U527" s="64">
        <f t="shared" si="73"/>
        <v>7.9694391031753327</v>
      </c>
      <c r="V527" s="48">
        <f t="shared" si="74"/>
        <v>9.840598208770297</v>
      </c>
      <c r="W527" s="52">
        <v>328.01994029234328</v>
      </c>
      <c r="X527" s="71" t="str">
        <f t="shared" si="80"/>
        <v>Q1 2023</v>
      </c>
      <c r="Y527" s="21">
        <f t="shared" si="75"/>
        <v>3440</v>
      </c>
      <c r="Z527" s="21">
        <f t="shared" si="76"/>
        <v>1440</v>
      </c>
      <c r="AA527" s="57">
        <f t="shared" si="77"/>
        <v>265647.97010584443</v>
      </c>
      <c r="AB527" s="59">
        <f t="shared" si="78"/>
        <v>2.3888888888888888</v>
      </c>
      <c r="AC527" s="61">
        <f t="shared" si="79"/>
        <v>863.59999999999991</v>
      </c>
    </row>
    <row r="528" spans="4:29">
      <c r="D528" s="12">
        <v>522</v>
      </c>
      <c r="E528" s="36" t="s">
        <v>29</v>
      </c>
      <c r="F528" s="16" t="s">
        <v>10</v>
      </c>
      <c r="G528" s="14" t="s">
        <v>30</v>
      </c>
      <c r="H528" s="13" t="s">
        <v>5</v>
      </c>
      <c r="I528" s="13" t="s">
        <v>96</v>
      </c>
      <c r="J528" s="13" t="s">
        <v>132</v>
      </c>
      <c r="K528" s="13" t="s">
        <v>43</v>
      </c>
      <c r="L528" s="14">
        <v>31.5</v>
      </c>
      <c r="M528" s="14" t="s">
        <v>15</v>
      </c>
      <c r="N528" s="31">
        <v>1000000</v>
      </c>
      <c r="O528" s="14" t="s">
        <v>1</v>
      </c>
      <c r="P528" s="14" t="s">
        <v>35</v>
      </c>
      <c r="Q528" s="31">
        <v>2304</v>
      </c>
      <c r="R528" s="31">
        <v>576</v>
      </c>
      <c r="S528" s="45">
        <v>15</v>
      </c>
      <c r="T528" s="64">
        <f t="shared" si="72"/>
        <v>472.5</v>
      </c>
      <c r="U528" s="64">
        <f t="shared" si="73"/>
        <v>4.1031027347181004</v>
      </c>
      <c r="V528" s="48">
        <f t="shared" si="74"/>
        <v>4.1002492536542903</v>
      </c>
      <c r="W528" s="52">
        <v>273.34995024361939</v>
      </c>
      <c r="X528" s="71" t="str">
        <f t="shared" si="80"/>
        <v>Q1 2023</v>
      </c>
      <c r="Y528" s="21">
        <f t="shared" si="75"/>
        <v>3840</v>
      </c>
      <c r="Z528" s="21">
        <f t="shared" si="76"/>
        <v>2160</v>
      </c>
      <c r="AA528" s="57">
        <f t="shared" si="77"/>
        <v>273540.18231454003</v>
      </c>
      <c r="AB528" s="59">
        <f t="shared" si="78"/>
        <v>1.7777777777777777</v>
      </c>
      <c r="AC528" s="61">
        <f t="shared" si="79"/>
        <v>800.09999999999991</v>
      </c>
    </row>
    <row r="529" spans="4:29">
      <c r="D529" s="12">
        <v>523</v>
      </c>
      <c r="E529" s="36" t="s">
        <v>29</v>
      </c>
      <c r="F529" s="16" t="s">
        <v>10</v>
      </c>
      <c r="G529" s="14" t="s">
        <v>30</v>
      </c>
      <c r="H529" s="13" t="s">
        <v>5</v>
      </c>
      <c r="I529" s="13" t="s">
        <v>60</v>
      </c>
      <c r="J529" s="13" t="s">
        <v>107</v>
      </c>
      <c r="K529" s="13" t="s">
        <v>33</v>
      </c>
      <c r="L529" s="14">
        <v>27</v>
      </c>
      <c r="M529" s="14" t="s">
        <v>15</v>
      </c>
      <c r="N529" s="31">
        <v>80000000</v>
      </c>
      <c r="O529" s="14" t="s">
        <v>1</v>
      </c>
      <c r="P529" s="14" t="s">
        <v>35</v>
      </c>
      <c r="Q529" s="31">
        <v>2304</v>
      </c>
      <c r="R529" s="31">
        <v>576</v>
      </c>
      <c r="S529" s="45">
        <v>15</v>
      </c>
      <c r="T529" s="64">
        <f t="shared" si="72"/>
        <v>405</v>
      </c>
      <c r="U529" s="64">
        <f t="shared" si="73"/>
        <v>3.0145244581602371</v>
      </c>
      <c r="V529" s="48">
        <f t="shared" si="74"/>
        <v>3.2801994029234329</v>
      </c>
      <c r="W529" s="52">
        <v>218.67996019489553</v>
      </c>
      <c r="X529" s="71" t="str">
        <f t="shared" si="80"/>
        <v>Q1 2023</v>
      </c>
      <c r="Y529" s="21">
        <f t="shared" si="75"/>
        <v>3840</v>
      </c>
      <c r="Z529" s="21">
        <f t="shared" si="76"/>
        <v>2160</v>
      </c>
      <c r="AA529" s="57">
        <f t="shared" si="77"/>
        <v>200968.29721068247</v>
      </c>
      <c r="AB529" s="59">
        <f t="shared" si="78"/>
        <v>1.7777777777777777</v>
      </c>
      <c r="AC529" s="61">
        <f t="shared" si="79"/>
        <v>685.8</v>
      </c>
    </row>
    <row r="530" spans="4:29">
      <c r="D530" s="12">
        <v>524</v>
      </c>
      <c r="E530" s="36" t="s">
        <v>29</v>
      </c>
      <c r="F530" s="16" t="s">
        <v>10</v>
      </c>
      <c r="G530" s="14" t="s">
        <v>30</v>
      </c>
      <c r="H530" s="13" t="s">
        <v>5</v>
      </c>
      <c r="I530" s="13" t="s">
        <v>60</v>
      </c>
      <c r="J530" s="13" t="s">
        <v>115</v>
      </c>
      <c r="K530" s="13" t="s">
        <v>33</v>
      </c>
      <c r="L530" s="14">
        <v>27</v>
      </c>
      <c r="M530" s="14" t="s">
        <v>15</v>
      </c>
      <c r="N530" s="31">
        <v>80000000</v>
      </c>
      <c r="O530" s="14" t="s">
        <v>1</v>
      </c>
      <c r="P530" s="14" t="s">
        <v>35</v>
      </c>
      <c r="Q530" s="31">
        <v>2304</v>
      </c>
      <c r="R530" s="31">
        <v>576</v>
      </c>
      <c r="S530" s="45">
        <v>10</v>
      </c>
      <c r="T530" s="64">
        <f t="shared" si="72"/>
        <v>270</v>
      </c>
      <c r="U530" s="64">
        <f t="shared" si="73"/>
        <v>2.0096829721068246</v>
      </c>
      <c r="V530" s="48">
        <f t="shared" si="74"/>
        <v>2.1867996019489553</v>
      </c>
      <c r="W530" s="52">
        <v>218.67996019489553</v>
      </c>
      <c r="X530" s="71" t="str">
        <f t="shared" si="80"/>
        <v>Q1 2023</v>
      </c>
      <c r="Y530" s="21">
        <f t="shared" si="75"/>
        <v>3840</v>
      </c>
      <c r="Z530" s="21">
        <f t="shared" si="76"/>
        <v>2160</v>
      </c>
      <c r="AA530" s="57">
        <f t="shared" si="77"/>
        <v>200968.29721068247</v>
      </c>
      <c r="AB530" s="59">
        <f t="shared" si="78"/>
        <v>1.7777777777777777</v>
      </c>
      <c r="AC530" s="61">
        <f t="shared" si="79"/>
        <v>685.8</v>
      </c>
    </row>
    <row r="531" spans="4:29">
      <c r="D531" s="12">
        <v>525</v>
      </c>
      <c r="E531" s="36" t="s">
        <v>29</v>
      </c>
      <c r="F531" s="16" t="s">
        <v>10</v>
      </c>
      <c r="G531" s="14" t="s">
        <v>30</v>
      </c>
      <c r="H531" s="13" t="s">
        <v>5</v>
      </c>
      <c r="I531" s="13" t="s">
        <v>53</v>
      </c>
      <c r="J531" s="13" t="s">
        <v>133</v>
      </c>
      <c r="K531" s="13"/>
      <c r="L531" s="14">
        <v>31.5</v>
      </c>
      <c r="M531" s="14" t="s">
        <v>15</v>
      </c>
      <c r="N531" s="31">
        <v>1000000</v>
      </c>
      <c r="O531" s="14" t="s">
        <v>1</v>
      </c>
      <c r="P531" s="14" t="s">
        <v>35</v>
      </c>
      <c r="Q531" s="31">
        <v>4608</v>
      </c>
      <c r="R531" s="31">
        <v>1196</v>
      </c>
      <c r="S531" s="45">
        <v>10</v>
      </c>
      <c r="T531" s="64">
        <f t="shared" si="72"/>
        <v>315</v>
      </c>
      <c r="U531" s="64">
        <f t="shared" si="73"/>
        <v>2.7354018231454003</v>
      </c>
      <c r="V531" s="48">
        <f t="shared" si="74"/>
        <v>2.7334995024361937</v>
      </c>
      <c r="W531" s="52">
        <v>273.34995024361939</v>
      </c>
      <c r="X531" s="71" t="str">
        <f t="shared" si="80"/>
        <v>Q1 2023</v>
      </c>
      <c r="Y531" s="21">
        <f t="shared" si="75"/>
        <v>3840</v>
      </c>
      <c r="Z531" s="21">
        <f t="shared" si="76"/>
        <v>2160</v>
      </c>
      <c r="AA531" s="57">
        <f t="shared" si="77"/>
        <v>273540.18231454003</v>
      </c>
      <c r="AB531" s="59">
        <f t="shared" si="78"/>
        <v>1.7777777777777777</v>
      </c>
      <c r="AC531" s="61">
        <f t="shared" si="79"/>
        <v>800.09999999999991</v>
      </c>
    </row>
    <row r="532" spans="4:29">
      <c r="D532" s="12">
        <v>526</v>
      </c>
      <c r="E532" s="36" t="s">
        <v>29</v>
      </c>
      <c r="F532" s="16" t="s">
        <v>10</v>
      </c>
      <c r="G532" s="14" t="s">
        <v>30</v>
      </c>
      <c r="H532" s="13" t="s">
        <v>5</v>
      </c>
      <c r="I532" s="13" t="s">
        <v>53</v>
      </c>
      <c r="J532" s="13" t="s">
        <v>97</v>
      </c>
      <c r="K532" s="13" t="s">
        <v>98</v>
      </c>
      <c r="L532" s="14">
        <v>49</v>
      </c>
      <c r="M532" s="14" t="s">
        <v>99</v>
      </c>
      <c r="N532" s="31">
        <v>1000000</v>
      </c>
      <c r="O532" s="14" t="s">
        <v>1</v>
      </c>
      <c r="P532" s="14" t="s">
        <v>35</v>
      </c>
      <c r="Q532" s="31">
        <v>5000</v>
      </c>
      <c r="R532" s="31">
        <v>1152</v>
      </c>
      <c r="S532" s="45">
        <v>15</v>
      </c>
      <c r="T532" s="64">
        <f t="shared" si="72"/>
        <v>735</v>
      </c>
      <c r="U532" s="64">
        <f t="shared" si="73"/>
        <v>6.055933005610858</v>
      </c>
      <c r="V532" s="48">
        <f t="shared" si="74"/>
        <v>5.7112797486786286</v>
      </c>
      <c r="W532" s="52">
        <v>380.75198324524189</v>
      </c>
      <c r="X532" s="71" t="str">
        <f t="shared" si="80"/>
        <v>Q1 2023</v>
      </c>
      <c r="Y532" s="21">
        <f t="shared" si="75"/>
        <v>5120</v>
      </c>
      <c r="Z532" s="21">
        <f t="shared" si="76"/>
        <v>1440</v>
      </c>
      <c r="AA532" s="57">
        <f t="shared" si="77"/>
        <v>403728.86704072385</v>
      </c>
      <c r="AB532" s="59">
        <f t="shared" si="78"/>
        <v>3.5555555555555554</v>
      </c>
      <c r="AC532" s="61">
        <f t="shared" si="79"/>
        <v>1244.5999999999999</v>
      </c>
    </row>
    <row r="533" spans="4:29">
      <c r="D533" s="12">
        <v>527</v>
      </c>
      <c r="E533" s="36" t="s">
        <v>29</v>
      </c>
      <c r="F533" s="16" t="s">
        <v>10</v>
      </c>
      <c r="G533" s="14" t="s">
        <v>30</v>
      </c>
      <c r="H533" s="13" t="s">
        <v>5</v>
      </c>
      <c r="I533" s="13" t="s">
        <v>53</v>
      </c>
      <c r="J533" s="13" t="s">
        <v>119</v>
      </c>
      <c r="K533" s="13" t="s">
        <v>98</v>
      </c>
      <c r="L533" s="14">
        <v>31.5</v>
      </c>
      <c r="M533" s="14" t="s">
        <v>15</v>
      </c>
      <c r="N533" s="31">
        <v>1000000</v>
      </c>
      <c r="O533" s="14" t="s">
        <v>1</v>
      </c>
      <c r="P533" s="14" t="s">
        <v>35</v>
      </c>
      <c r="Q533" s="31">
        <v>5000</v>
      </c>
      <c r="R533" s="31">
        <v>1152</v>
      </c>
      <c r="S533" s="45">
        <v>5</v>
      </c>
      <c r="T533" s="64">
        <f t="shared" si="72"/>
        <v>157.5</v>
      </c>
      <c r="U533" s="64">
        <f t="shared" si="73"/>
        <v>1.3677009115727001</v>
      </c>
      <c r="V533" s="48">
        <f t="shared" si="74"/>
        <v>1.3667497512180968</v>
      </c>
      <c r="W533" s="52">
        <v>273.34995024361939</v>
      </c>
      <c r="X533" s="71" t="str">
        <f t="shared" si="80"/>
        <v>Q1 2023</v>
      </c>
      <c r="Y533" s="21">
        <f t="shared" si="75"/>
        <v>3840</v>
      </c>
      <c r="Z533" s="21">
        <f t="shared" si="76"/>
        <v>2160</v>
      </c>
      <c r="AA533" s="57">
        <f t="shared" si="77"/>
        <v>273540.18231454003</v>
      </c>
      <c r="AB533" s="59">
        <f t="shared" si="78"/>
        <v>1.7777777777777777</v>
      </c>
      <c r="AC533" s="61">
        <f t="shared" si="79"/>
        <v>800.09999999999991</v>
      </c>
    </row>
    <row r="534" spans="4:29">
      <c r="D534" s="12">
        <v>528</v>
      </c>
      <c r="E534" s="36" t="s">
        <v>29</v>
      </c>
      <c r="F534" s="16" t="s">
        <v>10</v>
      </c>
      <c r="G534" s="14" t="s">
        <v>30</v>
      </c>
      <c r="H534" s="13" t="s">
        <v>5</v>
      </c>
      <c r="I534" s="13" t="s">
        <v>120</v>
      </c>
      <c r="J534" s="13"/>
      <c r="K534" s="13" t="s">
        <v>120</v>
      </c>
      <c r="L534" s="14">
        <v>27</v>
      </c>
      <c r="M534" s="14" t="s">
        <v>15</v>
      </c>
      <c r="N534" s="31" t="s">
        <v>65</v>
      </c>
      <c r="O534" s="14" t="s">
        <v>1</v>
      </c>
      <c r="P534" s="14" t="s">
        <v>35</v>
      </c>
      <c r="Q534" s="31">
        <v>5000</v>
      </c>
      <c r="R534" s="31">
        <v>1152</v>
      </c>
      <c r="S534" s="45">
        <v>25</v>
      </c>
      <c r="T534" s="64">
        <f t="shared" si="72"/>
        <v>675</v>
      </c>
      <c r="U534" s="64">
        <f t="shared" si="73"/>
        <v>5.0242074302670616</v>
      </c>
      <c r="V534" s="48">
        <f t="shared" si="74"/>
        <v>5.4669990048723873</v>
      </c>
      <c r="W534" s="52">
        <v>218.6799601948955</v>
      </c>
      <c r="X534" s="71" t="str">
        <f t="shared" si="80"/>
        <v>Q1 2023</v>
      </c>
      <c r="Y534" s="21">
        <f t="shared" si="75"/>
        <v>3840</v>
      </c>
      <c r="Z534" s="21">
        <f t="shared" si="76"/>
        <v>2160</v>
      </c>
      <c r="AA534" s="57">
        <f t="shared" si="77"/>
        <v>200968.29721068247</v>
      </c>
      <c r="AB534" s="59">
        <f t="shared" si="78"/>
        <v>1.7777777777777777</v>
      </c>
      <c r="AC534" s="61">
        <f t="shared" si="79"/>
        <v>685.8</v>
      </c>
    </row>
    <row r="535" spans="4:29">
      <c r="D535" s="12">
        <v>529</v>
      </c>
      <c r="E535" s="36" t="s">
        <v>29</v>
      </c>
      <c r="F535" s="16" t="s">
        <v>10</v>
      </c>
      <c r="G535" s="14" t="s">
        <v>30</v>
      </c>
      <c r="H535" s="13" t="s">
        <v>5</v>
      </c>
      <c r="I535" s="13" t="s">
        <v>120</v>
      </c>
      <c r="J535" s="13"/>
      <c r="K535" s="13" t="s">
        <v>120</v>
      </c>
      <c r="L535" s="14">
        <v>31.5</v>
      </c>
      <c r="M535" s="14" t="s">
        <v>15</v>
      </c>
      <c r="N535" s="31" t="s">
        <v>65</v>
      </c>
      <c r="O535" s="14" t="s">
        <v>1</v>
      </c>
      <c r="P535" s="14" t="s">
        <v>35</v>
      </c>
      <c r="Q535" s="31">
        <v>5000</v>
      </c>
      <c r="R535" s="31">
        <v>1152</v>
      </c>
      <c r="S535" s="45">
        <v>20</v>
      </c>
      <c r="T535" s="64">
        <f t="shared" si="72"/>
        <v>630</v>
      </c>
      <c r="U535" s="64">
        <f t="shared" si="73"/>
        <v>5.4708036462908005</v>
      </c>
      <c r="V535" s="48">
        <f t="shared" si="74"/>
        <v>5.4669990048723873</v>
      </c>
      <c r="W535" s="52">
        <v>273.34995024361939</v>
      </c>
      <c r="X535" s="71" t="str">
        <f t="shared" si="80"/>
        <v>Q1 2023</v>
      </c>
      <c r="Y535" s="21">
        <f t="shared" si="75"/>
        <v>3840</v>
      </c>
      <c r="Z535" s="21">
        <f t="shared" si="76"/>
        <v>2160</v>
      </c>
      <c r="AA535" s="57">
        <f t="shared" si="77"/>
        <v>273540.18231454003</v>
      </c>
      <c r="AB535" s="59">
        <f t="shared" si="78"/>
        <v>1.7777777777777777</v>
      </c>
      <c r="AC535" s="61">
        <f t="shared" si="79"/>
        <v>800.09999999999991</v>
      </c>
    </row>
    <row r="536" spans="4:29">
      <c r="D536" s="12">
        <v>530</v>
      </c>
      <c r="E536" s="36" t="s">
        <v>29</v>
      </c>
      <c r="F536" s="16" t="s">
        <v>10</v>
      </c>
      <c r="G536" s="14" t="s">
        <v>30</v>
      </c>
      <c r="H536" s="13" t="s">
        <v>5</v>
      </c>
      <c r="I536" s="13" t="s">
        <v>45</v>
      </c>
      <c r="J536" s="13" t="s">
        <v>134</v>
      </c>
      <c r="K536" s="13" t="s">
        <v>43</v>
      </c>
      <c r="L536" s="14">
        <v>27</v>
      </c>
      <c r="M536" s="14" t="s">
        <v>15</v>
      </c>
      <c r="N536" s="31">
        <v>1000000</v>
      </c>
      <c r="O536" s="14" t="s">
        <v>1</v>
      </c>
      <c r="P536" s="14" t="s">
        <v>35</v>
      </c>
      <c r="Q536" s="31">
        <v>2304</v>
      </c>
      <c r="R536" s="31">
        <v>576</v>
      </c>
      <c r="S536" s="45">
        <v>33</v>
      </c>
      <c r="T536" s="64">
        <f t="shared" si="72"/>
        <v>891</v>
      </c>
      <c r="U536" s="64">
        <f t="shared" si="73"/>
        <v>6.6319538079525211</v>
      </c>
      <c r="V536" s="48">
        <f t="shared" si="74"/>
        <v>7.2164386864315508</v>
      </c>
      <c r="W536" s="52">
        <v>218.6799601948955</v>
      </c>
      <c r="X536" s="71" t="str">
        <f t="shared" si="80"/>
        <v>Q1 2023</v>
      </c>
      <c r="Y536" s="21">
        <f t="shared" si="75"/>
        <v>3840</v>
      </c>
      <c r="Z536" s="21">
        <f t="shared" si="76"/>
        <v>2160</v>
      </c>
      <c r="AA536" s="57">
        <f t="shared" si="77"/>
        <v>200968.29721068247</v>
      </c>
      <c r="AB536" s="59">
        <f t="shared" si="78"/>
        <v>1.7777777777777777</v>
      </c>
      <c r="AC536" s="61">
        <f t="shared" si="79"/>
        <v>685.8</v>
      </c>
    </row>
    <row r="537" spans="4:29">
      <c r="D537" s="12">
        <v>531</v>
      </c>
      <c r="E537" s="36" t="s">
        <v>29</v>
      </c>
      <c r="F537" s="16" t="s">
        <v>10</v>
      </c>
      <c r="G537" s="14" t="s">
        <v>30</v>
      </c>
      <c r="H537" s="13" t="s">
        <v>5</v>
      </c>
      <c r="I537" s="13" t="s">
        <v>121</v>
      </c>
      <c r="J537" s="13" t="s">
        <v>282</v>
      </c>
      <c r="K537" s="13"/>
      <c r="L537" s="14">
        <v>27</v>
      </c>
      <c r="M537" s="14" t="s">
        <v>15</v>
      </c>
      <c r="N537" s="31" t="s">
        <v>65</v>
      </c>
      <c r="O537" s="14" t="s">
        <v>1</v>
      </c>
      <c r="P537" s="14" t="s">
        <v>35</v>
      </c>
      <c r="Q537" s="31">
        <v>5000</v>
      </c>
      <c r="R537" s="31">
        <v>1152</v>
      </c>
      <c r="S537" s="45">
        <v>23</v>
      </c>
      <c r="T537" s="64">
        <f t="shared" si="72"/>
        <v>621</v>
      </c>
      <c r="U537" s="64">
        <f t="shared" si="73"/>
        <v>4.622270835845697</v>
      </c>
      <c r="V537" s="48">
        <f t="shared" si="74"/>
        <v>5.0296390844825964</v>
      </c>
      <c r="W537" s="52">
        <v>218.6799601948955</v>
      </c>
      <c r="X537" s="71" t="str">
        <f t="shared" si="80"/>
        <v>Q1 2023</v>
      </c>
      <c r="Y537" s="21">
        <f t="shared" si="75"/>
        <v>3840</v>
      </c>
      <c r="Z537" s="21">
        <f t="shared" si="76"/>
        <v>2160</v>
      </c>
      <c r="AA537" s="57">
        <f t="shared" si="77"/>
        <v>200968.29721068247</v>
      </c>
      <c r="AB537" s="59">
        <f t="shared" si="78"/>
        <v>1.7777777777777777</v>
      </c>
      <c r="AC537" s="61">
        <f t="shared" si="79"/>
        <v>685.8</v>
      </c>
    </row>
    <row r="538" spans="4:29">
      <c r="D538" s="12">
        <v>532</v>
      </c>
      <c r="E538" s="36" t="s">
        <v>29</v>
      </c>
      <c r="F538" s="16" t="s">
        <v>10</v>
      </c>
      <c r="G538" s="14" t="s">
        <v>30</v>
      </c>
      <c r="H538" s="13" t="s">
        <v>5</v>
      </c>
      <c r="I538" s="13" t="s">
        <v>121</v>
      </c>
      <c r="J538" s="13" t="s">
        <v>283</v>
      </c>
      <c r="K538" s="13"/>
      <c r="L538" s="14">
        <v>31.5</v>
      </c>
      <c r="M538" s="14" t="s">
        <v>15</v>
      </c>
      <c r="N538" s="31" t="s">
        <v>65</v>
      </c>
      <c r="O538" s="14" t="s">
        <v>1</v>
      </c>
      <c r="P538" s="14" t="s">
        <v>35</v>
      </c>
      <c r="Q538" s="31">
        <v>5000</v>
      </c>
      <c r="R538" s="31">
        <v>1152</v>
      </c>
      <c r="S538" s="45">
        <v>5</v>
      </c>
      <c r="T538" s="64">
        <f t="shared" si="72"/>
        <v>157.5</v>
      </c>
      <c r="U538" s="64">
        <f t="shared" si="73"/>
        <v>1.3677009115727001</v>
      </c>
      <c r="V538" s="48">
        <f t="shared" si="74"/>
        <v>1.3667497512180968</v>
      </c>
      <c r="W538" s="52">
        <v>273.34995024361939</v>
      </c>
      <c r="X538" s="71" t="str">
        <f t="shared" si="80"/>
        <v>Q1 2023</v>
      </c>
      <c r="Y538" s="21">
        <f t="shared" si="75"/>
        <v>3840</v>
      </c>
      <c r="Z538" s="21">
        <f t="shared" si="76"/>
        <v>2160</v>
      </c>
      <c r="AA538" s="57">
        <f t="shared" si="77"/>
        <v>273540.18231454003</v>
      </c>
      <c r="AB538" s="59">
        <f t="shared" si="78"/>
        <v>1.7777777777777777</v>
      </c>
      <c r="AC538" s="61">
        <f t="shared" si="79"/>
        <v>800.09999999999991</v>
      </c>
    </row>
    <row r="539" spans="4:29">
      <c r="D539" s="12">
        <v>533</v>
      </c>
      <c r="E539" s="36" t="s">
        <v>29</v>
      </c>
      <c r="F539" s="16" t="s">
        <v>10</v>
      </c>
      <c r="G539" s="14" t="s">
        <v>30</v>
      </c>
      <c r="H539" s="13" t="s">
        <v>5</v>
      </c>
      <c r="I539" s="13" t="s">
        <v>122</v>
      </c>
      <c r="J539" s="13"/>
      <c r="K539" s="13"/>
      <c r="L539" s="14">
        <v>27</v>
      </c>
      <c r="M539" s="14" t="s">
        <v>15</v>
      </c>
      <c r="N539" s="31" t="s">
        <v>65</v>
      </c>
      <c r="O539" s="14" t="s">
        <v>2</v>
      </c>
      <c r="P539" s="14" t="s">
        <v>35</v>
      </c>
      <c r="Q539" s="31">
        <v>5000</v>
      </c>
      <c r="R539" s="31">
        <v>1152</v>
      </c>
      <c r="S539" s="45">
        <v>20</v>
      </c>
      <c r="T539" s="64">
        <f t="shared" si="72"/>
        <v>540</v>
      </c>
      <c r="U539" s="64">
        <f t="shared" si="73"/>
        <v>4.0193659442136491</v>
      </c>
      <c r="V539" s="48">
        <f t="shared" si="74"/>
        <v>4.3735992038979106</v>
      </c>
      <c r="W539" s="52">
        <v>218.6799601948955</v>
      </c>
      <c r="X539" s="71" t="str">
        <f t="shared" si="80"/>
        <v>Q1 2023</v>
      </c>
      <c r="Y539" s="21">
        <f t="shared" si="75"/>
        <v>3840</v>
      </c>
      <c r="Z539" s="21">
        <f t="shared" si="76"/>
        <v>2160</v>
      </c>
      <c r="AA539" s="57">
        <f t="shared" si="77"/>
        <v>200968.29721068247</v>
      </c>
      <c r="AB539" s="59">
        <f t="shared" si="78"/>
        <v>1.7777777777777777</v>
      </c>
      <c r="AC539" s="61">
        <f t="shared" si="79"/>
        <v>685.8</v>
      </c>
    </row>
    <row r="540" spans="4:29">
      <c r="D540" s="12">
        <v>534</v>
      </c>
      <c r="E540" s="36" t="s">
        <v>29</v>
      </c>
      <c r="F540" s="16" t="s">
        <v>10</v>
      </c>
      <c r="G540" s="14" t="s">
        <v>30</v>
      </c>
      <c r="H540" s="13" t="s">
        <v>5</v>
      </c>
      <c r="I540" s="13" t="s">
        <v>122</v>
      </c>
      <c r="J540" s="13"/>
      <c r="K540" s="13"/>
      <c r="L540" s="14">
        <v>31.5</v>
      </c>
      <c r="M540" s="14" t="s">
        <v>15</v>
      </c>
      <c r="N540" s="31" t="s">
        <v>65</v>
      </c>
      <c r="O540" s="14" t="s">
        <v>2</v>
      </c>
      <c r="P540" s="14" t="s">
        <v>35</v>
      </c>
      <c r="Q540" s="31">
        <v>5000</v>
      </c>
      <c r="R540" s="31">
        <v>1152</v>
      </c>
      <c r="S540" s="45">
        <v>20</v>
      </c>
      <c r="T540" s="64">
        <f t="shared" si="72"/>
        <v>630</v>
      </c>
      <c r="U540" s="64">
        <f t="shared" si="73"/>
        <v>5.4708036462908005</v>
      </c>
      <c r="V540" s="48">
        <f t="shared" si="74"/>
        <v>5.4669990048723873</v>
      </c>
      <c r="W540" s="52">
        <v>273.34995024361939</v>
      </c>
      <c r="X540" s="71" t="str">
        <f t="shared" si="80"/>
        <v>Q1 2023</v>
      </c>
      <c r="Y540" s="21">
        <f t="shared" si="75"/>
        <v>3840</v>
      </c>
      <c r="Z540" s="21">
        <f t="shared" si="76"/>
        <v>2160</v>
      </c>
      <c r="AA540" s="57">
        <f t="shared" si="77"/>
        <v>273540.18231454003</v>
      </c>
      <c r="AB540" s="59">
        <f t="shared" si="78"/>
        <v>1.7777777777777777</v>
      </c>
      <c r="AC540" s="61">
        <f t="shared" si="79"/>
        <v>800.09999999999991</v>
      </c>
    </row>
    <row r="541" spans="4:29">
      <c r="D541" s="12">
        <v>535</v>
      </c>
      <c r="E541" s="36" t="s">
        <v>29</v>
      </c>
      <c r="F541" s="16" t="s">
        <v>10</v>
      </c>
      <c r="G541" s="14" t="s">
        <v>30</v>
      </c>
      <c r="H541" s="13" t="s">
        <v>5</v>
      </c>
      <c r="I541" s="13" t="s">
        <v>140</v>
      </c>
      <c r="J541" s="13"/>
      <c r="K541" s="13"/>
      <c r="L541" s="14">
        <v>27</v>
      </c>
      <c r="M541" s="14" t="s">
        <v>15</v>
      </c>
      <c r="N541" s="31" t="s">
        <v>65</v>
      </c>
      <c r="O541" s="14" t="s">
        <v>1</v>
      </c>
      <c r="P541" s="14" t="s">
        <v>35</v>
      </c>
      <c r="Q541" s="31">
        <v>2304</v>
      </c>
      <c r="R541" s="31">
        <v>576</v>
      </c>
      <c r="S541" s="45">
        <v>20</v>
      </c>
      <c r="T541" s="64">
        <f t="shared" si="72"/>
        <v>540</v>
      </c>
      <c r="U541" s="64">
        <f t="shared" si="73"/>
        <v>4.0193659442136491</v>
      </c>
      <c r="V541" s="48">
        <f t="shared" si="74"/>
        <v>4.3735992038979106</v>
      </c>
      <c r="W541" s="52">
        <v>218.6799601948955</v>
      </c>
      <c r="X541" s="71" t="str">
        <f t="shared" si="80"/>
        <v>Q1 2023</v>
      </c>
      <c r="Y541" s="21">
        <f t="shared" si="75"/>
        <v>3840</v>
      </c>
      <c r="Z541" s="21">
        <f t="shared" si="76"/>
        <v>2160</v>
      </c>
      <c r="AA541" s="57">
        <f t="shared" si="77"/>
        <v>200968.29721068247</v>
      </c>
      <c r="AB541" s="59">
        <f t="shared" si="78"/>
        <v>1.7777777777777777</v>
      </c>
      <c r="AC541" s="61">
        <f t="shared" si="79"/>
        <v>685.8</v>
      </c>
    </row>
    <row r="542" spans="4:29">
      <c r="D542" s="12">
        <v>536</v>
      </c>
      <c r="E542" s="36" t="s">
        <v>29</v>
      </c>
      <c r="F542" s="16" t="s">
        <v>10</v>
      </c>
      <c r="G542" s="14" t="s">
        <v>30</v>
      </c>
      <c r="H542" s="13" t="s">
        <v>5</v>
      </c>
      <c r="I542" s="13" t="s">
        <v>140</v>
      </c>
      <c r="J542" s="13"/>
      <c r="K542" s="13"/>
      <c r="L542" s="14">
        <v>31.5</v>
      </c>
      <c r="M542" s="14" t="s">
        <v>15</v>
      </c>
      <c r="N542" s="31" t="s">
        <v>65</v>
      </c>
      <c r="O542" s="14" t="s">
        <v>1</v>
      </c>
      <c r="P542" s="14" t="s">
        <v>35</v>
      </c>
      <c r="Q542" s="31">
        <v>4608</v>
      </c>
      <c r="R542" s="31">
        <v>1152</v>
      </c>
      <c r="S542" s="45">
        <v>15</v>
      </c>
      <c r="T542" s="64">
        <f t="shared" si="72"/>
        <v>472.5</v>
      </c>
      <c r="U542" s="64">
        <f t="shared" si="73"/>
        <v>4.1031027347181004</v>
      </c>
      <c r="V542" s="48">
        <f t="shared" si="74"/>
        <v>4.1002492536542903</v>
      </c>
      <c r="W542" s="52">
        <v>273.34995024361939</v>
      </c>
      <c r="X542" s="71" t="str">
        <f t="shared" si="80"/>
        <v>Q1 2023</v>
      </c>
      <c r="Y542" s="21">
        <f t="shared" si="75"/>
        <v>3840</v>
      </c>
      <c r="Z542" s="21">
        <f t="shared" si="76"/>
        <v>2160</v>
      </c>
      <c r="AA542" s="57">
        <f t="shared" si="77"/>
        <v>273540.18231454003</v>
      </c>
      <c r="AB542" s="59">
        <f t="shared" si="78"/>
        <v>1.7777777777777777</v>
      </c>
      <c r="AC542" s="61">
        <f t="shared" si="79"/>
        <v>800.09999999999991</v>
      </c>
    </row>
    <row r="543" spans="4:29">
      <c r="D543" s="12">
        <v>537</v>
      </c>
      <c r="E543" s="36" t="s">
        <v>29</v>
      </c>
      <c r="F543" s="16" t="s">
        <v>10</v>
      </c>
      <c r="G543" s="14" t="s">
        <v>30</v>
      </c>
      <c r="H543" s="13" t="s">
        <v>5</v>
      </c>
      <c r="I543" s="13" t="s">
        <v>135</v>
      </c>
      <c r="J543" s="13" t="s">
        <v>225</v>
      </c>
      <c r="K543" s="13" t="s">
        <v>95</v>
      </c>
      <c r="L543" s="14">
        <v>27</v>
      </c>
      <c r="M543" s="14" t="s">
        <v>15</v>
      </c>
      <c r="N543" s="31" t="s">
        <v>65</v>
      </c>
      <c r="O543" s="14" t="s">
        <v>2</v>
      </c>
      <c r="P543" s="14" t="s">
        <v>35</v>
      </c>
      <c r="Q543" s="31">
        <v>10368</v>
      </c>
      <c r="R543" s="31">
        <v>1152</v>
      </c>
      <c r="S543" s="45">
        <v>25</v>
      </c>
      <c r="T543" s="64">
        <f t="shared" si="72"/>
        <v>675</v>
      </c>
      <c r="U543" s="64">
        <f t="shared" si="73"/>
        <v>5.0242074302670616</v>
      </c>
      <c r="V543" s="48">
        <f t="shared" si="74"/>
        <v>5.4669990048723873</v>
      </c>
      <c r="W543" s="52">
        <v>218.6799601948955</v>
      </c>
      <c r="X543" s="71" t="str">
        <f t="shared" si="80"/>
        <v>Q1 2023</v>
      </c>
      <c r="Y543" s="21">
        <f t="shared" si="75"/>
        <v>3840</v>
      </c>
      <c r="Z543" s="21">
        <f t="shared" si="76"/>
        <v>2160</v>
      </c>
      <c r="AA543" s="57">
        <f t="shared" si="77"/>
        <v>200968.29721068247</v>
      </c>
      <c r="AB543" s="59">
        <f t="shared" si="78"/>
        <v>1.7777777777777777</v>
      </c>
      <c r="AC543" s="61">
        <f t="shared" si="79"/>
        <v>685.8</v>
      </c>
    </row>
    <row r="544" spans="4:29">
      <c r="D544" s="12">
        <v>538</v>
      </c>
      <c r="E544" s="36" t="s">
        <v>29</v>
      </c>
      <c r="F544" s="16" t="s">
        <v>10</v>
      </c>
      <c r="G544" s="14" t="s">
        <v>30</v>
      </c>
      <c r="H544" s="13" t="s">
        <v>5</v>
      </c>
      <c r="I544" s="13" t="s">
        <v>144</v>
      </c>
      <c r="J544" s="13" t="s">
        <v>284</v>
      </c>
      <c r="K544" s="13" t="s">
        <v>43</v>
      </c>
      <c r="L544" s="14">
        <v>27</v>
      </c>
      <c r="M544" s="14" t="s">
        <v>15</v>
      </c>
      <c r="N544" s="31" t="s">
        <v>65</v>
      </c>
      <c r="O544" s="14" t="s">
        <v>1</v>
      </c>
      <c r="P544" s="14" t="s">
        <v>35</v>
      </c>
      <c r="Q544" s="31">
        <v>1536</v>
      </c>
      <c r="R544" s="31">
        <v>384</v>
      </c>
      <c r="S544" s="45">
        <v>25</v>
      </c>
      <c r="T544" s="64">
        <f t="shared" si="72"/>
        <v>675</v>
      </c>
      <c r="U544" s="64">
        <f t="shared" si="73"/>
        <v>5.0242074302670616</v>
      </c>
      <c r="V544" s="48">
        <f t="shared" si="74"/>
        <v>5.4669990048723873</v>
      </c>
      <c r="W544" s="52">
        <v>218.6799601948955</v>
      </c>
      <c r="X544" s="71" t="str">
        <f t="shared" si="80"/>
        <v>Q1 2023</v>
      </c>
      <c r="Y544" s="21">
        <f t="shared" si="75"/>
        <v>3840</v>
      </c>
      <c r="Z544" s="21">
        <f t="shared" si="76"/>
        <v>2160</v>
      </c>
      <c r="AA544" s="57">
        <f t="shared" si="77"/>
        <v>200968.29721068247</v>
      </c>
      <c r="AB544" s="59">
        <f t="shared" si="78"/>
        <v>1.7777777777777777</v>
      </c>
      <c r="AC544" s="61">
        <f t="shared" si="79"/>
        <v>685.8</v>
      </c>
    </row>
    <row r="545" spans="4:29">
      <c r="D545" s="12">
        <v>539</v>
      </c>
      <c r="E545" s="36" t="s">
        <v>29</v>
      </c>
      <c r="F545" s="16" t="s">
        <v>10</v>
      </c>
      <c r="G545" s="14" t="s">
        <v>30</v>
      </c>
      <c r="H545" s="13" t="s">
        <v>5</v>
      </c>
      <c r="I545" s="13" t="s">
        <v>144</v>
      </c>
      <c r="J545" s="13" t="s">
        <v>285</v>
      </c>
      <c r="K545" s="13" t="s">
        <v>43</v>
      </c>
      <c r="L545" s="14">
        <v>27</v>
      </c>
      <c r="M545" s="14" t="s">
        <v>15</v>
      </c>
      <c r="N545" s="31" t="s">
        <v>65</v>
      </c>
      <c r="O545" s="14" t="s">
        <v>1</v>
      </c>
      <c r="P545" s="14" t="s">
        <v>35</v>
      </c>
      <c r="Q545" s="31">
        <v>2304</v>
      </c>
      <c r="R545" s="31">
        <v>1152</v>
      </c>
      <c r="S545" s="45">
        <v>20</v>
      </c>
      <c r="T545" s="64">
        <f t="shared" si="72"/>
        <v>540</v>
      </c>
      <c r="U545" s="64">
        <f t="shared" si="73"/>
        <v>4.0193659442136491</v>
      </c>
      <c r="V545" s="48">
        <f t="shared" si="74"/>
        <v>4.3735992038979106</v>
      </c>
      <c r="W545" s="52">
        <v>218.6799601948955</v>
      </c>
      <c r="X545" s="71" t="str">
        <f t="shared" si="80"/>
        <v>Q1 2023</v>
      </c>
      <c r="Y545" s="21">
        <f t="shared" si="75"/>
        <v>3840</v>
      </c>
      <c r="Z545" s="21">
        <f t="shared" si="76"/>
        <v>2160</v>
      </c>
      <c r="AA545" s="57">
        <f t="shared" si="77"/>
        <v>200968.29721068247</v>
      </c>
      <c r="AB545" s="59">
        <f t="shared" si="78"/>
        <v>1.7777777777777777</v>
      </c>
      <c r="AC545" s="61">
        <f t="shared" si="79"/>
        <v>685.8</v>
      </c>
    </row>
    <row r="546" spans="4:29">
      <c r="D546" s="12">
        <v>540</v>
      </c>
      <c r="E546" s="36" t="s">
        <v>29</v>
      </c>
      <c r="F546" s="16" t="s">
        <v>10</v>
      </c>
      <c r="G546" s="14" t="s">
        <v>30</v>
      </c>
      <c r="H546" s="13" t="s">
        <v>5</v>
      </c>
      <c r="I546" s="13" t="s">
        <v>144</v>
      </c>
      <c r="J546" s="13" t="s">
        <v>286</v>
      </c>
      <c r="K546" s="13" t="s">
        <v>43</v>
      </c>
      <c r="L546" s="14">
        <v>31.5</v>
      </c>
      <c r="M546" s="14" t="s">
        <v>15</v>
      </c>
      <c r="N546" s="31" t="s">
        <v>65</v>
      </c>
      <c r="O546" s="14" t="s">
        <v>1</v>
      </c>
      <c r="P546" s="14" t="s">
        <v>35</v>
      </c>
      <c r="Q546" s="31">
        <v>2304</v>
      </c>
      <c r="R546" s="31">
        <v>1152</v>
      </c>
      <c r="S546" s="45">
        <v>15</v>
      </c>
      <c r="T546" s="64">
        <f t="shared" si="72"/>
        <v>472.5</v>
      </c>
      <c r="U546" s="64">
        <f t="shared" si="73"/>
        <v>4.1031027347181004</v>
      </c>
      <c r="V546" s="48">
        <f t="shared" si="74"/>
        <v>4.1002492536542903</v>
      </c>
      <c r="W546" s="52">
        <v>273.34995024361939</v>
      </c>
      <c r="X546" s="71" t="str">
        <f t="shared" si="80"/>
        <v>Q1 2023</v>
      </c>
      <c r="Y546" s="21">
        <f t="shared" si="75"/>
        <v>3840</v>
      </c>
      <c r="Z546" s="21">
        <f t="shared" si="76"/>
        <v>2160</v>
      </c>
      <c r="AA546" s="57">
        <f t="shared" si="77"/>
        <v>273540.18231454003</v>
      </c>
      <c r="AB546" s="59">
        <f t="shared" si="78"/>
        <v>1.7777777777777777</v>
      </c>
      <c r="AC546" s="61">
        <f t="shared" si="79"/>
        <v>800.09999999999991</v>
      </c>
    </row>
    <row r="547" spans="4:29">
      <c r="D547" s="12">
        <v>541</v>
      </c>
      <c r="E547" s="36" t="s">
        <v>29</v>
      </c>
      <c r="F547" s="16" t="s">
        <v>10</v>
      </c>
      <c r="G547" s="14" t="s">
        <v>30</v>
      </c>
      <c r="H547" s="13" t="s">
        <v>5</v>
      </c>
      <c r="I547" s="13" t="s">
        <v>145</v>
      </c>
      <c r="J547" s="13"/>
      <c r="K547" s="13" t="s">
        <v>43</v>
      </c>
      <c r="L547" s="14">
        <v>27</v>
      </c>
      <c r="M547" s="14" t="s">
        <v>15</v>
      </c>
      <c r="N547" s="31" t="s">
        <v>65</v>
      </c>
      <c r="O547" s="14" t="s">
        <v>1</v>
      </c>
      <c r="P547" s="14" t="s">
        <v>35</v>
      </c>
      <c r="Q547" s="31">
        <v>2304</v>
      </c>
      <c r="R547" s="31">
        <v>1152</v>
      </c>
      <c r="S547" s="45">
        <v>25</v>
      </c>
      <c r="T547" s="64">
        <f t="shared" si="72"/>
        <v>675</v>
      </c>
      <c r="U547" s="64">
        <f t="shared" si="73"/>
        <v>5.0242074302670616</v>
      </c>
      <c r="V547" s="48">
        <f t="shared" si="74"/>
        <v>5.4669990048723873</v>
      </c>
      <c r="W547" s="52">
        <v>218.6799601948955</v>
      </c>
      <c r="X547" s="71" t="str">
        <f t="shared" si="80"/>
        <v>Q1 2023</v>
      </c>
      <c r="Y547" s="21">
        <f t="shared" si="75"/>
        <v>3840</v>
      </c>
      <c r="Z547" s="21">
        <f t="shared" si="76"/>
        <v>2160</v>
      </c>
      <c r="AA547" s="57">
        <f t="shared" si="77"/>
        <v>200968.29721068247</v>
      </c>
      <c r="AB547" s="59">
        <f t="shared" si="78"/>
        <v>1.7777777777777777</v>
      </c>
      <c r="AC547" s="61">
        <f t="shared" si="79"/>
        <v>685.8</v>
      </c>
    </row>
    <row r="548" spans="4:29">
      <c r="D548" s="12">
        <v>542</v>
      </c>
      <c r="E548" s="36" t="s">
        <v>29</v>
      </c>
      <c r="F548" s="16" t="s">
        <v>10</v>
      </c>
      <c r="G548" s="14" t="s">
        <v>30</v>
      </c>
      <c r="H548" s="13" t="s">
        <v>5</v>
      </c>
      <c r="I548" s="13" t="s">
        <v>145</v>
      </c>
      <c r="J548" s="13"/>
      <c r="K548" s="13" t="s">
        <v>43</v>
      </c>
      <c r="L548" s="14">
        <v>31.5</v>
      </c>
      <c r="M548" s="14" t="s">
        <v>15</v>
      </c>
      <c r="N548" s="31" t="s">
        <v>65</v>
      </c>
      <c r="O548" s="14" t="s">
        <v>1</v>
      </c>
      <c r="P548" s="14" t="s">
        <v>35</v>
      </c>
      <c r="Q548" s="31">
        <v>2304</v>
      </c>
      <c r="R548" s="31">
        <v>1152</v>
      </c>
      <c r="S548" s="45">
        <v>15</v>
      </c>
      <c r="T548" s="64">
        <f t="shared" si="72"/>
        <v>472.5</v>
      </c>
      <c r="U548" s="64">
        <f t="shared" si="73"/>
        <v>4.1031027347181004</v>
      </c>
      <c r="V548" s="48">
        <f t="shared" si="74"/>
        <v>4.1002492536542903</v>
      </c>
      <c r="W548" s="52">
        <v>273.34995024361939</v>
      </c>
      <c r="X548" s="71" t="str">
        <f t="shared" si="80"/>
        <v>Q1 2023</v>
      </c>
      <c r="Y548" s="21">
        <f t="shared" si="75"/>
        <v>3840</v>
      </c>
      <c r="Z548" s="21">
        <f t="shared" si="76"/>
        <v>2160</v>
      </c>
      <c r="AA548" s="57">
        <f t="shared" si="77"/>
        <v>273540.18231454003</v>
      </c>
      <c r="AB548" s="59">
        <f t="shared" si="78"/>
        <v>1.7777777777777777</v>
      </c>
      <c r="AC548" s="61">
        <f t="shared" si="79"/>
        <v>800.09999999999991</v>
      </c>
    </row>
    <row r="549" spans="4:29">
      <c r="D549" s="12">
        <v>543</v>
      </c>
      <c r="E549" s="36" t="s">
        <v>29</v>
      </c>
      <c r="F549" s="16" t="s">
        <v>10</v>
      </c>
      <c r="G549" s="14" t="s">
        <v>30</v>
      </c>
      <c r="H549" s="13" t="s">
        <v>5</v>
      </c>
      <c r="I549" s="13" t="s">
        <v>166</v>
      </c>
      <c r="J549" s="13" t="s">
        <v>287</v>
      </c>
      <c r="K549" s="13" t="s">
        <v>167</v>
      </c>
      <c r="L549" s="14">
        <v>27</v>
      </c>
      <c r="M549" s="14" t="s">
        <v>143</v>
      </c>
      <c r="N549" s="31">
        <v>1000000</v>
      </c>
      <c r="O549" s="14" t="s">
        <v>1</v>
      </c>
      <c r="P549" s="14" t="s">
        <v>35</v>
      </c>
      <c r="Q549" s="31">
        <v>2304</v>
      </c>
      <c r="R549" s="31">
        <v>1152</v>
      </c>
      <c r="S549" s="45">
        <v>10</v>
      </c>
      <c r="T549" s="64">
        <f t="shared" si="72"/>
        <v>270</v>
      </c>
      <c r="U549" s="64">
        <f t="shared" si="73"/>
        <v>2.0096829721068246</v>
      </c>
      <c r="V549" s="48">
        <f t="shared" si="74"/>
        <v>2.0337236298125285</v>
      </c>
      <c r="W549" s="52">
        <v>203.37236298125285</v>
      </c>
      <c r="X549" s="71" t="str">
        <f t="shared" si="80"/>
        <v>Q1 2023</v>
      </c>
      <c r="Y549" s="21">
        <f t="shared" si="75"/>
        <v>2560</v>
      </c>
      <c r="Z549" s="21">
        <f t="shared" si="76"/>
        <v>1440</v>
      </c>
      <c r="AA549" s="57">
        <f t="shared" si="77"/>
        <v>200968.29721068247</v>
      </c>
      <c r="AB549" s="59">
        <f t="shared" si="78"/>
        <v>1.7777777777777777</v>
      </c>
      <c r="AC549" s="61">
        <f t="shared" si="79"/>
        <v>685.8</v>
      </c>
    </row>
    <row r="550" spans="4:29">
      <c r="D550" s="12">
        <v>544</v>
      </c>
      <c r="E550" s="36" t="s">
        <v>29</v>
      </c>
      <c r="F550" s="16" t="s">
        <v>10</v>
      </c>
      <c r="G550" s="14" t="s">
        <v>30</v>
      </c>
      <c r="H550" s="13" t="s">
        <v>5</v>
      </c>
      <c r="I550" s="13" t="s">
        <v>166</v>
      </c>
      <c r="J550" s="13" t="s">
        <v>288</v>
      </c>
      <c r="K550" s="13" t="s">
        <v>43</v>
      </c>
      <c r="L550" s="14">
        <v>34</v>
      </c>
      <c r="M550" s="14" t="s">
        <v>117</v>
      </c>
      <c r="N550" s="31">
        <v>1000000</v>
      </c>
      <c r="O550" s="14" t="s">
        <v>1</v>
      </c>
      <c r="P550" s="14" t="s">
        <v>35</v>
      </c>
      <c r="Q550" s="31">
        <v>2304</v>
      </c>
      <c r="R550" s="31">
        <v>1152</v>
      </c>
      <c r="S550" s="45">
        <v>10</v>
      </c>
      <c r="T550" s="64">
        <f t="shared" si="72"/>
        <v>340</v>
      </c>
      <c r="U550" s="64">
        <f t="shared" si="73"/>
        <v>2.6564797010584447</v>
      </c>
      <c r="V550" s="48">
        <f t="shared" si="74"/>
        <v>3.2801994029234329</v>
      </c>
      <c r="W550" s="52">
        <v>328.01994029234328</v>
      </c>
      <c r="X550" s="71" t="str">
        <f t="shared" si="80"/>
        <v>Q1 2023</v>
      </c>
      <c r="Y550" s="21">
        <f t="shared" si="75"/>
        <v>3440</v>
      </c>
      <c r="Z550" s="21">
        <f t="shared" si="76"/>
        <v>1440</v>
      </c>
      <c r="AA550" s="57">
        <f t="shared" si="77"/>
        <v>265647.97010584443</v>
      </c>
      <c r="AB550" s="59">
        <f t="shared" si="78"/>
        <v>2.3888888888888888</v>
      </c>
      <c r="AC550" s="61">
        <f t="shared" si="79"/>
        <v>863.59999999999991</v>
      </c>
    </row>
    <row r="551" spans="4:29">
      <c r="D551" s="12">
        <v>545</v>
      </c>
      <c r="E551" s="36" t="s">
        <v>29</v>
      </c>
      <c r="F551" s="16" t="s">
        <v>10</v>
      </c>
      <c r="G551" s="14" t="s">
        <v>30</v>
      </c>
      <c r="H551" s="13" t="s">
        <v>5</v>
      </c>
      <c r="I551" s="13" t="s">
        <v>36</v>
      </c>
      <c r="J551" s="13" t="s">
        <v>220</v>
      </c>
      <c r="K551" s="13" t="s">
        <v>98</v>
      </c>
      <c r="L551" s="14">
        <v>34</v>
      </c>
      <c r="M551" s="14" t="s">
        <v>117</v>
      </c>
      <c r="N551" s="31">
        <v>1000000</v>
      </c>
      <c r="O551" s="14" t="s">
        <v>1</v>
      </c>
      <c r="P551" s="14" t="s">
        <v>35</v>
      </c>
      <c r="Q551" s="31">
        <v>4608</v>
      </c>
      <c r="R551" s="31">
        <v>1152</v>
      </c>
      <c r="S551" s="45">
        <v>10</v>
      </c>
      <c r="T551" s="64">
        <f t="shared" si="72"/>
        <v>340</v>
      </c>
      <c r="U551" s="64">
        <f t="shared" si="73"/>
        <v>2.6564797010584447</v>
      </c>
      <c r="V551" s="48">
        <f t="shared" si="74"/>
        <v>3.2801994029234329</v>
      </c>
      <c r="W551" s="52">
        <v>328.01994029234328</v>
      </c>
      <c r="X551" s="71" t="str">
        <f t="shared" si="80"/>
        <v>Q1 2023</v>
      </c>
      <c r="Y551" s="21">
        <f t="shared" si="75"/>
        <v>3440</v>
      </c>
      <c r="Z551" s="21">
        <f t="shared" si="76"/>
        <v>1440</v>
      </c>
      <c r="AA551" s="57">
        <f t="shared" si="77"/>
        <v>265647.97010584443</v>
      </c>
      <c r="AB551" s="59">
        <f t="shared" si="78"/>
        <v>2.3888888888888888</v>
      </c>
      <c r="AC551" s="61">
        <f t="shared" si="79"/>
        <v>863.59999999999991</v>
      </c>
    </row>
    <row r="552" spans="4:29">
      <c r="D552" s="12">
        <v>546</v>
      </c>
      <c r="E552" s="36" t="s">
        <v>29</v>
      </c>
      <c r="F552" s="16" t="s">
        <v>10</v>
      </c>
      <c r="G552" s="14" t="s">
        <v>30</v>
      </c>
      <c r="H552" s="13" t="s">
        <v>5</v>
      </c>
      <c r="I552" s="13" t="s">
        <v>76</v>
      </c>
      <c r="J552" s="13"/>
      <c r="K552" s="13"/>
      <c r="L552" s="14">
        <v>31.5</v>
      </c>
      <c r="M552" s="14" t="s">
        <v>15</v>
      </c>
      <c r="N552" s="31" t="s">
        <v>65</v>
      </c>
      <c r="O552" s="14" t="s">
        <v>1</v>
      </c>
      <c r="P552" s="14" t="s">
        <v>35</v>
      </c>
      <c r="Q552" s="31">
        <v>5000</v>
      </c>
      <c r="R552" s="31">
        <v>1152</v>
      </c>
      <c r="S552" s="45">
        <v>50</v>
      </c>
      <c r="T552" s="64">
        <f t="shared" si="72"/>
        <v>1575</v>
      </c>
      <c r="U552" s="64">
        <f t="shared" si="73"/>
        <v>13.677009115727001</v>
      </c>
      <c r="V552" s="48">
        <f t="shared" si="74"/>
        <v>13.667497512180969</v>
      </c>
      <c r="W552" s="52">
        <v>273.34995024361939</v>
      </c>
      <c r="X552" s="71" t="str">
        <f t="shared" si="80"/>
        <v>Q1 2023</v>
      </c>
      <c r="Y552" s="21">
        <f t="shared" si="75"/>
        <v>3840</v>
      </c>
      <c r="Z552" s="21">
        <f t="shared" si="76"/>
        <v>2160</v>
      </c>
      <c r="AA552" s="57">
        <f t="shared" si="77"/>
        <v>273540.18231454003</v>
      </c>
      <c r="AB552" s="59">
        <f t="shared" si="78"/>
        <v>1.7777777777777777</v>
      </c>
      <c r="AC552" s="61">
        <f t="shared" si="79"/>
        <v>800.09999999999991</v>
      </c>
    </row>
    <row r="553" spans="4:29">
      <c r="D553" s="12">
        <v>547</v>
      </c>
      <c r="E553" s="36" t="s">
        <v>29</v>
      </c>
      <c r="F553" s="16" t="s">
        <v>10</v>
      </c>
      <c r="G553" s="14" t="s">
        <v>30</v>
      </c>
      <c r="H553" s="13" t="s">
        <v>6</v>
      </c>
      <c r="I553" s="13" t="s">
        <v>125</v>
      </c>
      <c r="J553" s="13"/>
      <c r="K553" s="13" t="s">
        <v>123</v>
      </c>
      <c r="L553" s="14">
        <v>55</v>
      </c>
      <c r="M553" s="14" t="s">
        <v>15</v>
      </c>
      <c r="N553" s="31">
        <v>1000000</v>
      </c>
      <c r="O553" s="14" t="s">
        <v>1</v>
      </c>
      <c r="P553" s="14" t="s">
        <v>35</v>
      </c>
      <c r="Q553" s="31">
        <v>4000</v>
      </c>
      <c r="R553" s="31">
        <v>500</v>
      </c>
      <c r="S553" s="45">
        <v>3.2</v>
      </c>
      <c r="T553" s="64">
        <f t="shared" si="72"/>
        <v>176</v>
      </c>
      <c r="U553" s="64">
        <f t="shared" si="73"/>
        <v>2.6685502290801186</v>
      </c>
      <c r="V553" s="48">
        <f t="shared" si="74"/>
        <v>0.98874412205032391</v>
      </c>
      <c r="W553" s="52">
        <v>308.98253814072621</v>
      </c>
      <c r="X553" s="71" t="str">
        <f t="shared" si="80"/>
        <v>Q1 2023</v>
      </c>
      <c r="Y553" s="21">
        <f t="shared" si="75"/>
        <v>3840</v>
      </c>
      <c r="Z553" s="21">
        <f t="shared" si="76"/>
        <v>2160</v>
      </c>
      <c r="AA553" s="57">
        <f t="shared" si="77"/>
        <v>833921.94658753707</v>
      </c>
      <c r="AB553" s="59">
        <f t="shared" si="78"/>
        <v>1.7777777777777777</v>
      </c>
      <c r="AC553" s="61">
        <f t="shared" si="79"/>
        <v>1397</v>
      </c>
    </row>
    <row r="554" spans="4:29">
      <c r="D554" s="12">
        <v>548</v>
      </c>
      <c r="E554" s="36" t="s">
        <v>29</v>
      </c>
      <c r="F554" s="16" t="s">
        <v>10</v>
      </c>
      <c r="G554" s="14" t="s">
        <v>30</v>
      </c>
      <c r="H554" s="13" t="s">
        <v>6</v>
      </c>
      <c r="I554" s="13" t="s">
        <v>125</v>
      </c>
      <c r="J554" s="13"/>
      <c r="K554" s="13" t="s">
        <v>123</v>
      </c>
      <c r="L554" s="14">
        <v>65</v>
      </c>
      <c r="M554" s="14" t="s">
        <v>15</v>
      </c>
      <c r="N554" s="31">
        <v>1000000</v>
      </c>
      <c r="O554" s="14" t="s">
        <v>2</v>
      </c>
      <c r="P554" s="14" t="s">
        <v>35</v>
      </c>
      <c r="Q554" s="31">
        <v>16384</v>
      </c>
      <c r="R554" s="31">
        <v>1000</v>
      </c>
      <c r="S554" s="45">
        <v>5.7370000000000001</v>
      </c>
      <c r="T554" s="64">
        <f t="shared" si="72"/>
        <v>372.90500000000003</v>
      </c>
      <c r="U554" s="64">
        <f t="shared" si="73"/>
        <v>6.6820787196676568</v>
      </c>
      <c r="V554" s="48">
        <f t="shared" si="74"/>
        <v>2.3275568098613637</v>
      </c>
      <c r="W554" s="52">
        <v>405.70974548742606</v>
      </c>
      <c r="X554" s="71" t="str">
        <f t="shared" si="80"/>
        <v>Q1 2023</v>
      </c>
      <c r="Y554" s="21">
        <f t="shared" si="75"/>
        <v>3840</v>
      </c>
      <c r="Z554" s="21">
        <f t="shared" si="76"/>
        <v>2160</v>
      </c>
      <c r="AA554" s="57">
        <f t="shared" si="77"/>
        <v>1164733.9584569733</v>
      </c>
      <c r="AB554" s="59">
        <f t="shared" si="78"/>
        <v>1.7777777777777777</v>
      </c>
      <c r="AC554" s="61">
        <f t="shared" si="79"/>
        <v>1651</v>
      </c>
    </row>
    <row r="555" spans="4:29">
      <c r="D555" s="12">
        <v>549</v>
      </c>
      <c r="E555" s="36" t="s">
        <v>29</v>
      </c>
      <c r="F555" s="16" t="s">
        <v>10</v>
      </c>
      <c r="G555" s="14" t="s">
        <v>30</v>
      </c>
      <c r="H555" s="13" t="s">
        <v>6</v>
      </c>
      <c r="I555" s="13" t="s">
        <v>125</v>
      </c>
      <c r="J555" s="13"/>
      <c r="K555" s="13" t="s">
        <v>123</v>
      </c>
      <c r="L555" s="14">
        <v>75</v>
      </c>
      <c r="M555" s="14" t="s">
        <v>15</v>
      </c>
      <c r="N555" s="31">
        <v>1000000</v>
      </c>
      <c r="O555" s="14" t="s">
        <v>2</v>
      </c>
      <c r="P555" s="14" t="s">
        <v>35</v>
      </c>
      <c r="Q555" s="31">
        <v>12000</v>
      </c>
      <c r="R555" s="31">
        <v>1000</v>
      </c>
      <c r="S555" s="45">
        <v>2.621</v>
      </c>
      <c r="T555" s="64">
        <f t="shared" si="72"/>
        <v>196.57499999999999</v>
      </c>
      <c r="U555" s="64">
        <f t="shared" si="73"/>
        <v>4.0643357020771509</v>
      </c>
      <c r="V555" s="48">
        <f t="shared" si="74"/>
        <v>1.5327636575088461</v>
      </c>
      <c r="W555" s="52">
        <v>584.80109023611067</v>
      </c>
      <c r="X555" s="71" t="str">
        <f t="shared" si="80"/>
        <v>Q1 2023</v>
      </c>
      <c r="Y555" s="21">
        <f t="shared" si="75"/>
        <v>3840</v>
      </c>
      <c r="Z555" s="21">
        <f t="shared" si="76"/>
        <v>2160</v>
      </c>
      <c r="AA555" s="57">
        <f t="shared" si="77"/>
        <v>1550681.3056379822</v>
      </c>
      <c r="AB555" s="59">
        <f t="shared" si="78"/>
        <v>1.7777777777777777</v>
      </c>
      <c r="AC555" s="61">
        <f t="shared" si="79"/>
        <v>1905</v>
      </c>
    </row>
    <row r="556" spans="4:29">
      <c r="D556" s="12">
        <v>550</v>
      </c>
      <c r="E556" s="36" t="s">
        <v>29</v>
      </c>
      <c r="F556" s="16" t="s">
        <v>10</v>
      </c>
      <c r="G556" s="14" t="s">
        <v>30</v>
      </c>
      <c r="H556" s="13" t="s">
        <v>6</v>
      </c>
      <c r="I556" s="13" t="s">
        <v>125</v>
      </c>
      <c r="J556" s="13"/>
      <c r="K556" s="13" t="s">
        <v>123</v>
      </c>
      <c r="L556" s="14">
        <v>86</v>
      </c>
      <c r="M556" s="14" t="s">
        <v>15</v>
      </c>
      <c r="N556" s="31">
        <v>1000000</v>
      </c>
      <c r="O556" s="14" t="s">
        <v>2</v>
      </c>
      <c r="P556" s="14" t="s">
        <v>35</v>
      </c>
      <c r="Q556" s="31">
        <v>18000</v>
      </c>
      <c r="R556" s="31">
        <v>1200</v>
      </c>
      <c r="S556" s="45">
        <v>0.92800000000000005</v>
      </c>
      <c r="T556" s="64">
        <f t="shared" si="72"/>
        <v>79.808000000000007</v>
      </c>
      <c r="U556" s="64">
        <f t="shared" si="73"/>
        <v>1.8921035614347779</v>
      </c>
      <c r="V556" s="48">
        <f t="shared" si="74"/>
        <v>0.6886566541128557</v>
      </c>
      <c r="W556" s="52">
        <v>742.08691175954266</v>
      </c>
      <c r="X556" s="71" t="str">
        <f t="shared" si="80"/>
        <v>Q1 2023</v>
      </c>
      <c r="Y556" s="21">
        <f t="shared" si="75"/>
        <v>3840</v>
      </c>
      <c r="Z556" s="21">
        <f t="shared" si="76"/>
        <v>2160</v>
      </c>
      <c r="AA556" s="57">
        <f t="shared" si="77"/>
        <v>2038904.6998219588</v>
      </c>
      <c r="AB556" s="59">
        <f t="shared" si="78"/>
        <v>1.7777777777777777</v>
      </c>
      <c r="AC556" s="61">
        <f t="shared" si="79"/>
        <v>2184.4</v>
      </c>
    </row>
    <row r="557" spans="4:29">
      <c r="D557" s="12">
        <v>551</v>
      </c>
      <c r="E557" s="36" t="s">
        <v>29</v>
      </c>
      <c r="F557" s="16" t="s">
        <v>10</v>
      </c>
      <c r="G557" s="14" t="s">
        <v>30</v>
      </c>
      <c r="H557" s="13" t="s">
        <v>6</v>
      </c>
      <c r="I557" s="13" t="s">
        <v>125</v>
      </c>
      <c r="J557" s="13"/>
      <c r="K557" s="13" t="s">
        <v>123</v>
      </c>
      <c r="L557" s="14">
        <v>65</v>
      </c>
      <c r="M557" s="14" t="s">
        <v>52</v>
      </c>
      <c r="N557" s="31">
        <v>1000000</v>
      </c>
      <c r="O557" s="14" t="s">
        <v>2</v>
      </c>
      <c r="P557" s="14" t="s">
        <v>35</v>
      </c>
      <c r="Q557" s="31">
        <v>12000</v>
      </c>
      <c r="R557" s="31">
        <v>1000</v>
      </c>
      <c r="S557" s="45">
        <v>0.371</v>
      </c>
      <c r="T557" s="64">
        <f t="shared" si="72"/>
        <v>24.114999999999998</v>
      </c>
      <c r="U557" s="64">
        <f t="shared" si="73"/>
        <v>0.43211629858753708</v>
      </c>
      <c r="V557" s="48">
        <f t="shared" si="74"/>
        <v>0.23446503759958176</v>
      </c>
      <c r="W557" s="52">
        <v>631.98123342205326</v>
      </c>
      <c r="X557" s="71" t="str">
        <f t="shared" si="80"/>
        <v>Q1 2023</v>
      </c>
      <c r="Y557" s="21">
        <f t="shared" si="75"/>
        <v>7680</v>
      </c>
      <c r="Z557" s="21">
        <f t="shared" si="76"/>
        <v>4320</v>
      </c>
      <c r="AA557" s="57">
        <f t="shared" si="77"/>
        <v>1164733.9584569733</v>
      </c>
      <c r="AB557" s="59">
        <f t="shared" si="78"/>
        <v>1.7777777777777777</v>
      </c>
      <c r="AC557" s="61">
        <f t="shared" si="79"/>
        <v>1651</v>
      </c>
    </row>
    <row r="558" spans="4:29">
      <c r="D558" s="12">
        <v>552</v>
      </c>
      <c r="E558" s="36" t="s">
        <v>29</v>
      </c>
      <c r="F558" s="16" t="s">
        <v>10</v>
      </c>
      <c r="G558" s="14" t="s">
        <v>30</v>
      </c>
      <c r="H558" s="13" t="s">
        <v>6</v>
      </c>
      <c r="I558" s="13" t="s">
        <v>125</v>
      </c>
      <c r="J558" s="13"/>
      <c r="K558" s="13" t="s">
        <v>123</v>
      </c>
      <c r="L558" s="14">
        <v>75</v>
      </c>
      <c r="M558" s="14" t="s">
        <v>52</v>
      </c>
      <c r="N558" s="31">
        <v>1000000</v>
      </c>
      <c r="O558" s="14" t="s">
        <v>2</v>
      </c>
      <c r="P558" s="14" t="s">
        <v>35</v>
      </c>
      <c r="Q558" s="31">
        <v>16000</v>
      </c>
      <c r="R558" s="31">
        <v>2000</v>
      </c>
      <c r="S558" s="45">
        <v>0.93</v>
      </c>
      <c r="T558" s="64">
        <f t="shared" si="72"/>
        <v>69.75</v>
      </c>
      <c r="U558" s="64">
        <f t="shared" si="73"/>
        <v>1.4421336142433234</v>
      </c>
      <c r="V558" s="48">
        <f t="shared" si="74"/>
        <v>0.7940371370403716</v>
      </c>
      <c r="W558" s="52">
        <v>853.80337316168982</v>
      </c>
      <c r="X558" s="71" t="str">
        <f t="shared" si="80"/>
        <v>Q1 2023</v>
      </c>
      <c r="Y558" s="21">
        <f t="shared" si="75"/>
        <v>7680</v>
      </c>
      <c r="Z558" s="21">
        <f t="shared" si="76"/>
        <v>4320</v>
      </c>
      <c r="AA558" s="57">
        <f t="shared" si="77"/>
        <v>1550681.3056379822</v>
      </c>
      <c r="AB558" s="59">
        <f t="shared" si="78"/>
        <v>1.7777777777777777</v>
      </c>
      <c r="AC558" s="61">
        <f t="shared" si="79"/>
        <v>1905</v>
      </c>
    </row>
    <row r="559" spans="4:29">
      <c r="D559" s="12">
        <v>553</v>
      </c>
      <c r="E559" s="36" t="s">
        <v>29</v>
      </c>
      <c r="F559" s="16" t="s">
        <v>10</v>
      </c>
      <c r="G559" s="14" t="s">
        <v>30</v>
      </c>
      <c r="H559" s="13" t="s">
        <v>6</v>
      </c>
      <c r="I559" s="13" t="s">
        <v>125</v>
      </c>
      <c r="J559" s="13"/>
      <c r="K559" s="13" t="s">
        <v>123</v>
      </c>
      <c r="L559" s="14">
        <v>86</v>
      </c>
      <c r="M559" s="14" t="s">
        <v>52</v>
      </c>
      <c r="N559" s="31">
        <v>1000000</v>
      </c>
      <c r="O559" s="14" t="s">
        <v>2</v>
      </c>
      <c r="P559" s="14" t="s">
        <v>35</v>
      </c>
      <c r="Q559" s="31">
        <v>28800</v>
      </c>
      <c r="R559" s="31">
        <v>2400</v>
      </c>
      <c r="S559" s="45">
        <v>0.51200000000000001</v>
      </c>
      <c r="T559" s="64">
        <f t="shared" si="72"/>
        <v>44.032000000000004</v>
      </c>
      <c r="U559" s="64">
        <f t="shared" si="73"/>
        <v>1.0439192063088429</v>
      </c>
      <c r="V559" s="48">
        <f t="shared" si="74"/>
        <v>0.55472076803074555</v>
      </c>
      <c r="W559" s="52">
        <v>1083.4390000600499</v>
      </c>
      <c r="X559" s="71" t="str">
        <f t="shared" si="80"/>
        <v>Q1 2023</v>
      </c>
      <c r="Y559" s="21">
        <f t="shared" si="75"/>
        <v>7680</v>
      </c>
      <c r="Z559" s="21">
        <f t="shared" si="76"/>
        <v>4320</v>
      </c>
      <c r="AA559" s="57">
        <f t="shared" si="77"/>
        <v>2038904.6998219588</v>
      </c>
      <c r="AB559" s="59">
        <f t="shared" si="78"/>
        <v>1.7777777777777777</v>
      </c>
      <c r="AC559" s="61">
        <f t="shared" si="79"/>
        <v>2184.4</v>
      </c>
    </row>
    <row r="560" spans="4:29">
      <c r="D560" s="12">
        <v>554</v>
      </c>
      <c r="E560" s="36" t="s">
        <v>29</v>
      </c>
      <c r="F560" s="16" t="s">
        <v>10</v>
      </c>
      <c r="G560" s="14" t="s">
        <v>30</v>
      </c>
      <c r="H560" s="13" t="s">
        <v>6</v>
      </c>
      <c r="I560" s="13" t="s">
        <v>53</v>
      </c>
      <c r="J560" s="13" t="s">
        <v>126</v>
      </c>
      <c r="K560" s="13" t="s">
        <v>123</v>
      </c>
      <c r="L560" s="14">
        <v>43</v>
      </c>
      <c r="M560" s="14" t="s">
        <v>15</v>
      </c>
      <c r="N560" s="31">
        <v>1000000</v>
      </c>
      <c r="O560" s="14" t="s">
        <v>1</v>
      </c>
      <c r="P560" s="14" t="s">
        <v>35</v>
      </c>
      <c r="Q560" s="31">
        <v>3614.6269090909086</v>
      </c>
      <c r="R560" s="31">
        <v>301.21890909090905</v>
      </c>
      <c r="S560" s="45">
        <v>32.51</v>
      </c>
      <c r="T560" s="64">
        <f t="shared" si="72"/>
        <v>1397.9299999999998</v>
      </c>
      <c r="U560" s="64">
        <f t="shared" si="73"/>
        <v>16.571197947802968</v>
      </c>
      <c r="V560" s="48">
        <f t="shared" si="74"/>
        <v>7.8533810826011878</v>
      </c>
      <c r="W560" s="52">
        <v>241.56816618274956</v>
      </c>
      <c r="X560" s="71" t="str">
        <f t="shared" si="80"/>
        <v>Q1 2023</v>
      </c>
      <c r="Y560" s="21">
        <f t="shared" si="75"/>
        <v>3840</v>
      </c>
      <c r="Z560" s="21">
        <f t="shared" si="76"/>
        <v>2160</v>
      </c>
      <c r="AA560" s="57">
        <f t="shared" si="77"/>
        <v>509726.1749554897</v>
      </c>
      <c r="AB560" s="59">
        <f t="shared" si="78"/>
        <v>1.7777777777777777</v>
      </c>
      <c r="AC560" s="61">
        <f t="shared" si="79"/>
        <v>1092.2</v>
      </c>
    </row>
    <row r="561" spans="4:29">
      <c r="D561" s="12">
        <v>555</v>
      </c>
      <c r="E561" s="36" t="s">
        <v>29</v>
      </c>
      <c r="F561" s="16" t="s">
        <v>10</v>
      </c>
      <c r="G561" s="14" t="s">
        <v>30</v>
      </c>
      <c r="H561" s="13" t="s">
        <v>6</v>
      </c>
      <c r="I561" s="13" t="s">
        <v>53</v>
      </c>
      <c r="J561" s="13" t="s">
        <v>126</v>
      </c>
      <c r="K561" s="13" t="s">
        <v>123</v>
      </c>
      <c r="L561" s="14">
        <v>50</v>
      </c>
      <c r="M561" s="14" t="s">
        <v>15</v>
      </c>
      <c r="N561" s="31">
        <v>1000000</v>
      </c>
      <c r="O561" s="14" t="s">
        <v>2</v>
      </c>
      <c r="P561" s="14" t="s">
        <v>35</v>
      </c>
      <c r="Q561" s="31">
        <v>4887.272727272727</v>
      </c>
      <c r="R561" s="31">
        <v>407.27272727272725</v>
      </c>
      <c r="S561" s="45">
        <v>37.722000000000001</v>
      </c>
      <c r="T561" s="64">
        <f t="shared" si="72"/>
        <v>1886.1000000000001</v>
      </c>
      <c r="U561" s="64">
        <f t="shared" si="73"/>
        <v>25.99768898278932</v>
      </c>
      <c r="V561" s="48">
        <f t="shared" si="74"/>
        <v>10.595853912494977</v>
      </c>
      <c r="W561" s="52">
        <v>280.89321649156926</v>
      </c>
      <c r="X561" s="71" t="str">
        <f t="shared" si="80"/>
        <v>Q1 2023</v>
      </c>
      <c r="Y561" s="21">
        <f t="shared" si="75"/>
        <v>3840</v>
      </c>
      <c r="Z561" s="21">
        <f t="shared" si="76"/>
        <v>2160</v>
      </c>
      <c r="AA561" s="57">
        <f t="shared" si="77"/>
        <v>689191.69139465876</v>
      </c>
      <c r="AB561" s="59">
        <f t="shared" si="78"/>
        <v>1.7777777777777777</v>
      </c>
      <c r="AC561" s="61">
        <f t="shared" si="79"/>
        <v>1270</v>
      </c>
    </row>
    <row r="562" spans="4:29">
      <c r="D562" s="12">
        <v>556</v>
      </c>
      <c r="E562" s="36" t="s">
        <v>29</v>
      </c>
      <c r="F562" s="16" t="s">
        <v>10</v>
      </c>
      <c r="G562" s="14" t="s">
        <v>30</v>
      </c>
      <c r="H562" s="13" t="s">
        <v>6</v>
      </c>
      <c r="I562" s="13" t="s">
        <v>53</v>
      </c>
      <c r="J562" s="13" t="s">
        <v>126</v>
      </c>
      <c r="K562" s="13" t="s">
        <v>123</v>
      </c>
      <c r="L562" s="14">
        <v>55</v>
      </c>
      <c r="M562" s="14" t="s">
        <v>15</v>
      </c>
      <c r="N562" s="31">
        <v>1000000</v>
      </c>
      <c r="O562" s="14" t="s">
        <v>2</v>
      </c>
      <c r="P562" s="14" t="s">
        <v>35</v>
      </c>
      <c r="Q562" s="31">
        <v>6283.636363636364</v>
      </c>
      <c r="R562" s="31">
        <v>523.63636363636363</v>
      </c>
      <c r="S562" s="45">
        <v>132.68899999999999</v>
      </c>
      <c r="T562" s="64">
        <f t="shared" si="72"/>
        <v>7297.8949999999995</v>
      </c>
      <c r="U562" s="64">
        <f t="shared" si="73"/>
        <v>110.6522691707537</v>
      </c>
      <c r="V562" s="48">
        <f t="shared" si="74"/>
        <v>40.998584003354814</v>
      </c>
      <c r="W562" s="52">
        <v>308.98253814072621</v>
      </c>
      <c r="X562" s="71" t="str">
        <f t="shared" si="80"/>
        <v>Q1 2023</v>
      </c>
      <c r="Y562" s="21">
        <f t="shared" si="75"/>
        <v>3840</v>
      </c>
      <c r="Z562" s="21">
        <f t="shared" si="76"/>
        <v>2160</v>
      </c>
      <c r="AA562" s="57">
        <f t="shared" si="77"/>
        <v>833921.94658753707</v>
      </c>
      <c r="AB562" s="59">
        <f t="shared" si="78"/>
        <v>1.7777777777777777</v>
      </c>
      <c r="AC562" s="61">
        <f t="shared" si="79"/>
        <v>1397</v>
      </c>
    </row>
    <row r="563" spans="4:29">
      <c r="D563" s="12">
        <v>557</v>
      </c>
      <c r="E563" s="36" t="s">
        <v>29</v>
      </c>
      <c r="F563" s="16" t="s">
        <v>10</v>
      </c>
      <c r="G563" s="14" t="s">
        <v>30</v>
      </c>
      <c r="H563" s="13" t="s">
        <v>6</v>
      </c>
      <c r="I563" s="13" t="s">
        <v>53</v>
      </c>
      <c r="J563" s="13" t="s">
        <v>126</v>
      </c>
      <c r="K563" s="13" t="s">
        <v>123</v>
      </c>
      <c r="L563" s="14">
        <v>65</v>
      </c>
      <c r="M563" s="14" t="s">
        <v>15</v>
      </c>
      <c r="N563" s="31">
        <v>1000000</v>
      </c>
      <c r="O563" s="14" t="s">
        <v>2</v>
      </c>
      <c r="P563" s="14" t="s">
        <v>35</v>
      </c>
      <c r="Q563" s="31">
        <v>8640</v>
      </c>
      <c r="R563" s="31">
        <v>720</v>
      </c>
      <c r="S563" s="45">
        <v>111.136</v>
      </c>
      <c r="T563" s="64">
        <f t="shared" si="72"/>
        <v>7223.84</v>
      </c>
      <c r="U563" s="64">
        <f t="shared" si="73"/>
        <v>129.44387320707418</v>
      </c>
      <c r="V563" s="48">
        <f t="shared" si="74"/>
        <v>45.088958274490579</v>
      </c>
      <c r="W563" s="52">
        <v>405.70974548742606</v>
      </c>
      <c r="X563" s="71" t="str">
        <f t="shared" si="80"/>
        <v>Q1 2023</v>
      </c>
      <c r="Y563" s="21">
        <f t="shared" si="75"/>
        <v>3840</v>
      </c>
      <c r="Z563" s="21">
        <f t="shared" si="76"/>
        <v>2160</v>
      </c>
      <c r="AA563" s="57">
        <f t="shared" si="77"/>
        <v>1164733.9584569733</v>
      </c>
      <c r="AB563" s="59">
        <f t="shared" si="78"/>
        <v>1.7777777777777777</v>
      </c>
      <c r="AC563" s="61">
        <f t="shared" si="79"/>
        <v>1651</v>
      </c>
    </row>
    <row r="564" spans="4:29">
      <c r="D564" s="12">
        <v>558</v>
      </c>
      <c r="E564" s="36" t="s">
        <v>29</v>
      </c>
      <c r="F564" s="16" t="s">
        <v>10</v>
      </c>
      <c r="G564" s="14" t="s">
        <v>30</v>
      </c>
      <c r="H564" s="13" t="s">
        <v>6</v>
      </c>
      <c r="I564" s="13" t="s">
        <v>53</v>
      </c>
      <c r="J564" s="13" t="s">
        <v>126</v>
      </c>
      <c r="K564" s="13" t="s">
        <v>123</v>
      </c>
      <c r="L564" s="14">
        <v>75</v>
      </c>
      <c r="M564" s="14" t="s">
        <v>15</v>
      </c>
      <c r="N564" s="31">
        <v>1000000</v>
      </c>
      <c r="O564" s="14" t="s">
        <v>2</v>
      </c>
      <c r="P564" s="14" t="s">
        <v>35</v>
      </c>
      <c r="Q564" s="31">
        <v>10909.09090909091</v>
      </c>
      <c r="R564" s="31">
        <v>909.09090909090912</v>
      </c>
      <c r="S564" s="45">
        <v>71.251999999999995</v>
      </c>
      <c r="T564" s="64">
        <f t="shared" si="72"/>
        <v>5343.9</v>
      </c>
      <c r="U564" s="64">
        <f t="shared" si="73"/>
        <v>110.4891443893175</v>
      </c>
      <c r="V564" s="48">
        <f t="shared" si="74"/>
        <v>41.668247281503355</v>
      </c>
      <c r="W564" s="52">
        <v>584.80109023611067</v>
      </c>
      <c r="X564" s="71" t="str">
        <f t="shared" si="80"/>
        <v>Q1 2023</v>
      </c>
      <c r="Y564" s="21">
        <f t="shared" si="75"/>
        <v>3840</v>
      </c>
      <c r="Z564" s="21">
        <f t="shared" si="76"/>
        <v>2160</v>
      </c>
      <c r="AA564" s="57">
        <f t="shared" si="77"/>
        <v>1550681.3056379822</v>
      </c>
      <c r="AB564" s="59">
        <f t="shared" si="78"/>
        <v>1.7777777777777777</v>
      </c>
      <c r="AC564" s="61">
        <f t="shared" si="79"/>
        <v>1905</v>
      </c>
    </row>
    <row r="565" spans="4:29">
      <c r="D565" s="12">
        <v>559</v>
      </c>
      <c r="E565" s="36" t="s">
        <v>29</v>
      </c>
      <c r="F565" s="16" t="s">
        <v>10</v>
      </c>
      <c r="G565" s="14" t="s">
        <v>30</v>
      </c>
      <c r="H565" s="13" t="s">
        <v>6</v>
      </c>
      <c r="I565" s="13" t="s">
        <v>53</v>
      </c>
      <c r="J565" s="13" t="s">
        <v>126</v>
      </c>
      <c r="K565" s="13" t="s">
        <v>123</v>
      </c>
      <c r="L565" s="14">
        <v>85</v>
      </c>
      <c r="M565" s="14" t="s">
        <v>15</v>
      </c>
      <c r="N565" s="31">
        <v>1000000</v>
      </c>
      <c r="O565" s="14" t="s">
        <v>2</v>
      </c>
      <c r="P565" s="14" t="s">
        <v>35</v>
      </c>
      <c r="Q565" s="31">
        <v>14400</v>
      </c>
      <c r="R565" s="31">
        <v>1200</v>
      </c>
      <c r="S565" s="45">
        <v>55.893999999999998</v>
      </c>
      <c r="T565" s="64">
        <f t="shared" si="72"/>
        <v>4750.99</v>
      </c>
      <c r="U565" s="64">
        <f t="shared" si="73"/>
        <v>111.32765635256972</v>
      </c>
      <c r="V565" s="48">
        <f t="shared" si="74"/>
        <v>41.478205845887878</v>
      </c>
      <c r="W565" s="52">
        <v>742.08691175954266</v>
      </c>
      <c r="X565" s="71" t="str">
        <f t="shared" si="80"/>
        <v>Q1 2023</v>
      </c>
      <c r="Y565" s="21">
        <f t="shared" si="75"/>
        <v>3840</v>
      </c>
      <c r="Z565" s="21">
        <f t="shared" si="76"/>
        <v>2160</v>
      </c>
      <c r="AA565" s="57">
        <f t="shared" si="77"/>
        <v>1991763.9881305636</v>
      </c>
      <c r="AB565" s="59">
        <f t="shared" si="78"/>
        <v>1.7777777777777777</v>
      </c>
      <c r="AC565" s="61">
        <f t="shared" si="79"/>
        <v>2159</v>
      </c>
    </row>
    <row r="566" spans="4:29">
      <c r="D566" s="12">
        <v>560</v>
      </c>
      <c r="E566" s="36" t="s">
        <v>29</v>
      </c>
      <c r="F566" s="16" t="s">
        <v>10</v>
      </c>
      <c r="G566" s="14" t="s">
        <v>30</v>
      </c>
      <c r="H566" s="13" t="s">
        <v>6</v>
      </c>
      <c r="I566" s="13" t="s">
        <v>53</v>
      </c>
      <c r="J566" s="13" t="s">
        <v>126</v>
      </c>
      <c r="K566" s="13" t="s">
        <v>123</v>
      </c>
      <c r="L566" s="14">
        <v>98</v>
      </c>
      <c r="M566" s="14" t="s">
        <v>15</v>
      </c>
      <c r="N566" s="31">
        <v>1000000</v>
      </c>
      <c r="O566" s="14" t="s">
        <v>2</v>
      </c>
      <c r="P566" s="14" t="s">
        <v>35</v>
      </c>
      <c r="Q566" s="31">
        <v>19141.53633217993</v>
      </c>
      <c r="R566" s="31">
        <v>1595.1280276816608</v>
      </c>
      <c r="S566" s="45">
        <v>2.8839999999999999</v>
      </c>
      <c r="T566" s="64">
        <f t="shared" si="72"/>
        <v>282.63200000000001</v>
      </c>
      <c r="U566" s="64">
        <f t="shared" si="73"/>
        <v>7.6356749439924014</v>
      </c>
      <c r="V566" s="48">
        <f t="shared" si="74"/>
        <v>3.2102679802717815</v>
      </c>
      <c r="W566" s="52">
        <v>1113.130367639314</v>
      </c>
      <c r="X566" s="71" t="str">
        <f t="shared" si="80"/>
        <v>Q1 2023</v>
      </c>
      <c r="Y566" s="21">
        <f t="shared" si="75"/>
        <v>3840</v>
      </c>
      <c r="Z566" s="21">
        <f t="shared" si="76"/>
        <v>2160</v>
      </c>
      <c r="AA566" s="57">
        <f t="shared" si="77"/>
        <v>2647598.8016617205</v>
      </c>
      <c r="AB566" s="59">
        <f t="shared" si="78"/>
        <v>1.7777777777777777</v>
      </c>
      <c r="AC566" s="61">
        <f t="shared" si="79"/>
        <v>2489.1999999999998</v>
      </c>
    </row>
    <row r="567" spans="4:29">
      <c r="D567" s="12">
        <v>561</v>
      </c>
      <c r="E567" s="36" t="s">
        <v>29</v>
      </c>
      <c r="F567" s="16" t="s">
        <v>10</v>
      </c>
      <c r="G567" s="14" t="s">
        <v>30</v>
      </c>
      <c r="H567" s="13" t="s">
        <v>6</v>
      </c>
      <c r="I567" s="13" t="s">
        <v>53</v>
      </c>
      <c r="J567" s="13" t="s">
        <v>126</v>
      </c>
      <c r="K567" s="13" t="s">
        <v>123</v>
      </c>
      <c r="L567" s="14">
        <v>55</v>
      </c>
      <c r="M567" s="14" t="s">
        <v>52</v>
      </c>
      <c r="N567" s="31">
        <v>1000000</v>
      </c>
      <c r="O567" s="14" t="s">
        <v>2</v>
      </c>
      <c r="P567" s="14" t="s">
        <v>35</v>
      </c>
      <c r="Q567" s="31">
        <v>7873.1360946745563</v>
      </c>
      <c r="R567" s="31">
        <v>962.27218934911241</v>
      </c>
      <c r="S567" s="45">
        <v>11.739000000000001</v>
      </c>
      <c r="T567" s="64">
        <f t="shared" si="72"/>
        <v>645.6450000000001</v>
      </c>
      <c r="U567" s="64">
        <f t="shared" si="73"/>
        <v>9.7894097309910997</v>
      </c>
      <c r="V567" s="48">
        <f t="shared" si="74"/>
        <v>5.9309937751451383</v>
      </c>
      <c r="W567" s="52">
        <v>505.2384168281061</v>
      </c>
      <c r="X567" s="71" t="str">
        <f t="shared" si="80"/>
        <v>Q1 2023</v>
      </c>
      <c r="Y567" s="21">
        <f t="shared" si="75"/>
        <v>7680</v>
      </c>
      <c r="Z567" s="21">
        <f t="shared" si="76"/>
        <v>4320</v>
      </c>
      <c r="AA567" s="57">
        <f t="shared" si="77"/>
        <v>833921.94658753707</v>
      </c>
      <c r="AB567" s="59">
        <f t="shared" si="78"/>
        <v>1.7777777777777777</v>
      </c>
      <c r="AC567" s="61">
        <f t="shared" si="79"/>
        <v>1397</v>
      </c>
    </row>
    <row r="568" spans="4:29">
      <c r="D568" s="12">
        <v>562</v>
      </c>
      <c r="E568" s="36" t="s">
        <v>29</v>
      </c>
      <c r="F568" s="16" t="s">
        <v>10</v>
      </c>
      <c r="G568" s="14" t="s">
        <v>30</v>
      </c>
      <c r="H568" s="13" t="s">
        <v>6</v>
      </c>
      <c r="I568" s="13" t="s">
        <v>53</v>
      </c>
      <c r="J568" s="13" t="s">
        <v>126</v>
      </c>
      <c r="K568" s="13" t="s">
        <v>123</v>
      </c>
      <c r="L568" s="14">
        <v>65</v>
      </c>
      <c r="M568" s="14" t="s">
        <v>52</v>
      </c>
      <c r="N568" s="31">
        <v>1000000</v>
      </c>
      <c r="O568" s="14" t="s">
        <v>2</v>
      </c>
      <c r="P568" s="14" t="s">
        <v>35</v>
      </c>
      <c r="Q568" s="31">
        <v>10996.363636363636</v>
      </c>
      <c r="R568" s="31">
        <v>1221.8181818181818</v>
      </c>
      <c r="S568" s="45">
        <v>23.012</v>
      </c>
      <c r="T568" s="64">
        <f t="shared" si="72"/>
        <v>1495.78</v>
      </c>
      <c r="U568" s="64">
        <f t="shared" si="73"/>
        <v>26.802857852011872</v>
      </c>
      <c r="V568" s="48">
        <f t="shared" si="74"/>
        <v>14.543152143508291</v>
      </c>
      <c r="W568" s="52">
        <v>631.98123342205326</v>
      </c>
      <c r="X568" s="71" t="str">
        <f t="shared" si="80"/>
        <v>Q1 2023</v>
      </c>
      <c r="Y568" s="21">
        <f t="shared" si="75"/>
        <v>7680</v>
      </c>
      <c r="Z568" s="21">
        <f t="shared" si="76"/>
        <v>4320</v>
      </c>
      <c r="AA568" s="57">
        <f t="shared" si="77"/>
        <v>1164733.9584569733</v>
      </c>
      <c r="AB568" s="59">
        <f t="shared" si="78"/>
        <v>1.7777777777777777</v>
      </c>
      <c r="AC568" s="61">
        <f t="shared" si="79"/>
        <v>1651</v>
      </c>
    </row>
    <row r="569" spans="4:29">
      <c r="D569" s="12">
        <v>563</v>
      </c>
      <c r="E569" s="36" t="s">
        <v>29</v>
      </c>
      <c r="F569" s="16" t="s">
        <v>10</v>
      </c>
      <c r="G569" s="14" t="s">
        <v>30</v>
      </c>
      <c r="H569" s="13" t="s">
        <v>6</v>
      </c>
      <c r="I569" s="13" t="s">
        <v>53</v>
      </c>
      <c r="J569" s="13" t="s">
        <v>126</v>
      </c>
      <c r="K569" s="13" t="s">
        <v>123</v>
      </c>
      <c r="L569" s="14">
        <v>75</v>
      </c>
      <c r="M569" s="14" t="s">
        <v>52</v>
      </c>
      <c r="N569" s="31">
        <v>1000000</v>
      </c>
      <c r="O569" s="14" t="s">
        <v>2</v>
      </c>
      <c r="P569" s="14" t="s">
        <v>35</v>
      </c>
      <c r="Q569" s="31">
        <v>15708.764159999995</v>
      </c>
      <c r="R569" s="31">
        <v>1745.4182399999995</v>
      </c>
      <c r="S569" s="45">
        <v>18.684000000000001</v>
      </c>
      <c r="T569" s="64">
        <f t="shared" si="72"/>
        <v>1401.3000000000002</v>
      </c>
      <c r="U569" s="64">
        <f t="shared" si="73"/>
        <v>28.972929514540063</v>
      </c>
      <c r="V569" s="48">
        <f t="shared" si="74"/>
        <v>15.952462224153015</v>
      </c>
      <c r="W569" s="52">
        <v>853.80337316168982</v>
      </c>
      <c r="X569" s="71" t="str">
        <f t="shared" si="80"/>
        <v>Q1 2023</v>
      </c>
      <c r="Y569" s="21">
        <f t="shared" si="75"/>
        <v>7680</v>
      </c>
      <c r="Z569" s="21">
        <f t="shared" si="76"/>
        <v>4320</v>
      </c>
      <c r="AA569" s="57">
        <f t="shared" si="77"/>
        <v>1550681.3056379822</v>
      </c>
      <c r="AB569" s="59">
        <f t="shared" si="78"/>
        <v>1.7777777777777777</v>
      </c>
      <c r="AC569" s="61">
        <f t="shared" si="79"/>
        <v>1905</v>
      </c>
    </row>
    <row r="570" spans="4:29">
      <c r="D570" s="12">
        <v>564</v>
      </c>
      <c r="E570" s="36" t="s">
        <v>29</v>
      </c>
      <c r="F570" s="16" t="s">
        <v>10</v>
      </c>
      <c r="G570" s="14" t="s">
        <v>30</v>
      </c>
      <c r="H570" s="13" t="s">
        <v>6</v>
      </c>
      <c r="I570" s="13" t="s">
        <v>53</v>
      </c>
      <c r="J570" s="13" t="s">
        <v>126</v>
      </c>
      <c r="K570" s="13" t="s">
        <v>123</v>
      </c>
      <c r="L570" s="14">
        <v>85</v>
      </c>
      <c r="M570" s="14" t="s">
        <v>52</v>
      </c>
      <c r="N570" s="31">
        <v>1000000</v>
      </c>
      <c r="O570" s="14" t="s">
        <v>2</v>
      </c>
      <c r="P570" s="14" t="s">
        <v>35</v>
      </c>
      <c r="Q570" s="31">
        <v>19145.454545454544</v>
      </c>
      <c r="R570" s="31">
        <v>2127.272727272727</v>
      </c>
      <c r="S570" s="45">
        <v>9.9779999999999998</v>
      </c>
      <c r="T570" s="64">
        <f t="shared" si="72"/>
        <v>848.13</v>
      </c>
      <c r="U570" s="64">
        <f t="shared" si="73"/>
        <v>19.873821073566763</v>
      </c>
      <c r="V570" s="48">
        <f t="shared" si="74"/>
        <v>10.810554342599179</v>
      </c>
      <c r="W570" s="52">
        <v>1083.4390000600499</v>
      </c>
      <c r="X570" s="71" t="str">
        <f t="shared" si="80"/>
        <v>Q1 2023</v>
      </c>
      <c r="Y570" s="21">
        <f t="shared" si="75"/>
        <v>7680</v>
      </c>
      <c r="Z570" s="21">
        <f t="shared" si="76"/>
        <v>4320</v>
      </c>
      <c r="AA570" s="57">
        <f t="shared" si="77"/>
        <v>1991763.9881305636</v>
      </c>
      <c r="AB570" s="59">
        <f t="shared" si="78"/>
        <v>1.7777777777777777</v>
      </c>
      <c r="AC570" s="61">
        <f t="shared" si="79"/>
        <v>2159</v>
      </c>
    </row>
    <row r="571" spans="4:29">
      <c r="D571" s="12">
        <v>565</v>
      </c>
      <c r="E571" s="36" t="s">
        <v>29</v>
      </c>
      <c r="F571" s="16" t="s">
        <v>10</v>
      </c>
      <c r="G571" s="14" t="s">
        <v>30</v>
      </c>
      <c r="H571" s="13" t="s">
        <v>6</v>
      </c>
      <c r="I571" s="13" t="s">
        <v>111</v>
      </c>
      <c r="J571" s="13" t="s">
        <v>112</v>
      </c>
      <c r="K571" s="13" t="s">
        <v>43</v>
      </c>
      <c r="L571" s="14">
        <v>65</v>
      </c>
      <c r="M571" s="14" t="s">
        <v>15</v>
      </c>
      <c r="N571" s="31">
        <v>1000000</v>
      </c>
      <c r="O571" s="14" t="s">
        <v>2</v>
      </c>
      <c r="P571" s="14" t="s">
        <v>35</v>
      </c>
      <c r="Q571" s="31">
        <v>6480</v>
      </c>
      <c r="R571" s="31">
        <v>432</v>
      </c>
      <c r="S571" s="45">
        <v>12.599</v>
      </c>
      <c r="T571" s="64">
        <f t="shared" si="72"/>
        <v>818.93500000000006</v>
      </c>
      <c r="U571" s="64">
        <f t="shared" si="73"/>
        <v>14.674483142599408</v>
      </c>
      <c r="V571" s="48">
        <f t="shared" si="74"/>
        <v>5.1115370833960814</v>
      </c>
      <c r="W571" s="52">
        <v>405.70974548742606</v>
      </c>
      <c r="X571" s="71" t="str">
        <f t="shared" si="80"/>
        <v>Q1 2023</v>
      </c>
      <c r="Y571" s="21">
        <f t="shared" si="75"/>
        <v>3840</v>
      </c>
      <c r="Z571" s="21">
        <f t="shared" si="76"/>
        <v>2160</v>
      </c>
      <c r="AA571" s="57">
        <f t="shared" si="77"/>
        <v>1164733.9584569733</v>
      </c>
      <c r="AB571" s="59">
        <f t="shared" si="78"/>
        <v>1.7777777777777777</v>
      </c>
      <c r="AC571" s="61">
        <f t="shared" si="79"/>
        <v>1651</v>
      </c>
    </row>
    <row r="572" spans="4:29">
      <c r="D572" s="12">
        <v>566</v>
      </c>
      <c r="E572" s="36" t="s">
        <v>29</v>
      </c>
      <c r="F572" s="16" t="s">
        <v>10</v>
      </c>
      <c r="G572" s="14" t="s">
        <v>30</v>
      </c>
      <c r="H572" s="13" t="s">
        <v>6</v>
      </c>
      <c r="I572" s="13" t="s">
        <v>111</v>
      </c>
      <c r="J572" s="13" t="s">
        <v>112</v>
      </c>
      <c r="K572" s="13" t="s">
        <v>43</v>
      </c>
      <c r="L572" s="14">
        <v>75</v>
      </c>
      <c r="M572" s="14" t="s">
        <v>15</v>
      </c>
      <c r="N572" s="31">
        <v>1000000</v>
      </c>
      <c r="O572" s="14" t="s">
        <v>2</v>
      </c>
      <c r="P572" s="14" t="s">
        <v>35</v>
      </c>
      <c r="Q572" s="31">
        <v>12000</v>
      </c>
      <c r="R572" s="31">
        <v>600</v>
      </c>
      <c r="S572" s="45">
        <v>8.9250000000000007</v>
      </c>
      <c r="T572" s="64">
        <f t="shared" si="72"/>
        <v>669.375</v>
      </c>
      <c r="U572" s="64">
        <f t="shared" si="73"/>
        <v>13.839830652818993</v>
      </c>
      <c r="V572" s="48">
        <f t="shared" si="74"/>
        <v>5.2193497303572887</v>
      </c>
      <c r="W572" s="52">
        <v>584.80109023611067</v>
      </c>
      <c r="X572" s="71" t="str">
        <f t="shared" si="80"/>
        <v>Q1 2023</v>
      </c>
      <c r="Y572" s="21">
        <f t="shared" si="75"/>
        <v>3840</v>
      </c>
      <c r="Z572" s="21">
        <f t="shared" si="76"/>
        <v>2160</v>
      </c>
      <c r="AA572" s="57">
        <f t="shared" si="77"/>
        <v>1550681.3056379822</v>
      </c>
      <c r="AB572" s="59">
        <f t="shared" si="78"/>
        <v>1.7777777777777777</v>
      </c>
      <c r="AC572" s="61">
        <f t="shared" si="79"/>
        <v>1905</v>
      </c>
    </row>
    <row r="573" spans="4:29">
      <c r="D573" s="12">
        <v>567</v>
      </c>
      <c r="E573" s="36" t="s">
        <v>29</v>
      </c>
      <c r="F573" s="16" t="s">
        <v>10</v>
      </c>
      <c r="G573" s="14" t="s">
        <v>30</v>
      </c>
      <c r="H573" s="13" t="s">
        <v>6</v>
      </c>
      <c r="I573" s="13" t="s">
        <v>111</v>
      </c>
      <c r="J573" s="13" t="s">
        <v>112</v>
      </c>
      <c r="K573" s="13" t="s">
        <v>43</v>
      </c>
      <c r="L573" s="14">
        <v>85</v>
      </c>
      <c r="M573" s="14" t="s">
        <v>15</v>
      </c>
      <c r="N573" s="31">
        <v>1000000</v>
      </c>
      <c r="O573" s="14" t="s">
        <v>2</v>
      </c>
      <c r="P573" s="14" t="s">
        <v>35</v>
      </c>
      <c r="Q573" s="31">
        <v>15360</v>
      </c>
      <c r="R573" s="31">
        <v>768</v>
      </c>
      <c r="S573" s="45">
        <v>7.8739999999999997</v>
      </c>
      <c r="T573" s="64">
        <f t="shared" si="72"/>
        <v>669.29</v>
      </c>
      <c r="U573" s="64">
        <f t="shared" si="73"/>
        <v>15.683149642540059</v>
      </c>
      <c r="V573" s="48">
        <f t="shared" si="74"/>
        <v>5.8431923431946391</v>
      </c>
      <c r="W573" s="52">
        <v>742.08691175954266</v>
      </c>
      <c r="X573" s="71" t="str">
        <f t="shared" si="80"/>
        <v>Q1 2023</v>
      </c>
      <c r="Y573" s="21">
        <f t="shared" si="75"/>
        <v>3840</v>
      </c>
      <c r="Z573" s="21">
        <f t="shared" si="76"/>
        <v>2160</v>
      </c>
      <c r="AA573" s="57">
        <f t="shared" si="77"/>
        <v>1991763.9881305636</v>
      </c>
      <c r="AB573" s="59">
        <f t="shared" si="78"/>
        <v>1.7777777777777777</v>
      </c>
      <c r="AC573" s="61">
        <f t="shared" si="79"/>
        <v>2159</v>
      </c>
    </row>
    <row r="574" spans="4:29">
      <c r="D574" s="12">
        <v>568</v>
      </c>
      <c r="E574" s="36" t="s">
        <v>29</v>
      </c>
      <c r="F574" s="16" t="s">
        <v>10</v>
      </c>
      <c r="G574" s="14" t="s">
        <v>30</v>
      </c>
      <c r="H574" s="13" t="s">
        <v>6</v>
      </c>
      <c r="I574" s="13" t="s">
        <v>36</v>
      </c>
      <c r="J574" s="13" t="s">
        <v>50</v>
      </c>
      <c r="K574" s="13" t="s">
        <v>123</v>
      </c>
      <c r="L574" s="14">
        <v>55</v>
      </c>
      <c r="M574" s="14" t="s">
        <v>15</v>
      </c>
      <c r="N574" s="31">
        <v>1000000</v>
      </c>
      <c r="O574" s="14" t="s">
        <v>1</v>
      </c>
      <c r="P574" s="14" t="s">
        <v>35</v>
      </c>
      <c r="Q574" s="31">
        <v>2048</v>
      </c>
      <c r="R574" s="31">
        <v>128</v>
      </c>
      <c r="S574" s="45">
        <v>38.880000000000003</v>
      </c>
      <c r="T574" s="64">
        <f t="shared" si="72"/>
        <v>2138.4</v>
      </c>
      <c r="U574" s="64">
        <f t="shared" si="73"/>
        <v>32.422885283323446</v>
      </c>
      <c r="V574" s="48">
        <f t="shared" si="74"/>
        <v>12.013241082911437</v>
      </c>
      <c r="W574" s="52">
        <v>308.98253814072621</v>
      </c>
      <c r="X574" s="71" t="str">
        <f t="shared" si="80"/>
        <v>Q1 2023</v>
      </c>
      <c r="Y574" s="21">
        <f t="shared" si="75"/>
        <v>3840</v>
      </c>
      <c r="Z574" s="21">
        <f t="shared" si="76"/>
        <v>2160</v>
      </c>
      <c r="AA574" s="57">
        <f t="shared" si="77"/>
        <v>833921.94658753707</v>
      </c>
      <c r="AB574" s="59">
        <f t="shared" si="78"/>
        <v>1.7777777777777777</v>
      </c>
      <c r="AC574" s="61">
        <f t="shared" si="79"/>
        <v>1397</v>
      </c>
    </row>
    <row r="575" spans="4:29">
      <c r="D575" s="12">
        <v>569</v>
      </c>
      <c r="E575" s="36" t="s">
        <v>29</v>
      </c>
      <c r="F575" s="16" t="s">
        <v>10</v>
      </c>
      <c r="G575" s="14" t="s">
        <v>30</v>
      </c>
      <c r="H575" s="13" t="s">
        <v>6</v>
      </c>
      <c r="I575" s="13" t="s">
        <v>36</v>
      </c>
      <c r="J575" s="13" t="s">
        <v>37</v>
      </c>
      <c r="K575" s="13" t="s">
        <v>137</v>
      </c>
      <c r="L575" s="14">
        <v>65</v>
      </c>
      <c r="M575" s="14" t="s">
        <v>15</v>
      </c>
      <c r="N575" s="31">
        <v>1000000</v>
      </c>
      <c r="O575" s="14" t="s">
        <v>1</v>
      </c>
      <c r="P575" s="14" t="s">
        <v>35</v>
      </c>
      <c r="Q575" s="31">
        <v>2560</v>
      </c>
      <c r="R575" s="31">
        <v>160</v>
      </c>
      <c r="S575" s="45">
        <v>79.760000000000005</v>
      </c>
      <c r="T575" s="64">
        <f t="shared" si="72"/>
        <v>5184.4000000000005</v>
      </c>
      <c r="U575" s="64">
        <f t="shared" si="73"/>
        <v>92.899180526528198</v>
      </c>
      <c r="V575" s="48">
        <f t="shared" si="74"/>
        <v>32.359409300077104</v>
      </c>
      <c r="W575" s="52">
        <v>405.70974548742606</v>
      </c>
      <c r="X575" s="71" t="str">
        <f t="shared" si="80"/>
        <v>Q1 2023</v>
      </c>
      <c r="Y575" s="21">
        <f t="shared" si="75"/>
        <v>3840</v>
      </c>
      <c r="Z575" s="21">
        <f t="shared" si="76"/>
        <v>2160</v>
      </c>
      <c r="AA575" s="57">
        <f t="shared" si="77"/>
        <v>1164733.9584569733</v>
      </c>
      <c r="AB575" s="59">
        <f t="shared" si="78"/>
        <v>1.7777777777777777</v>
      </c>
      <c r="AC575" s="61">
        <f t="shared" si="79"/>
        <v>1651</v>
      </c>
    </row>
    <row r="576" spans="4:29">
      <c r="D576" s="12">
        <v>570</v>
      </c>
      <c r="E576" s="36" t="s">
        <v>29</v>
      </c>
      <c r="F576" s="16" t="s">
        <v>10</v>
      </c>
      <c r="G576" s="14" t="s">
        <v>30</v>
      </c>
      <c r="H576" s="13" t="s">
        <v>6</v>
      </c>
      <c r="I576" s="13" t="s">
        <v>36</v>
      </c>
      <c r="J576" s="13" t="s">
        <v>38</v>
      </c>
      <c r="K576" s="13" t="s">
        <v>137</v>
      </c>
      <c r="L576" s="14">
        <v>75</v>
      </c>
      <c r="M576" s="14" t="s">
        <v>15</v>
      </c>
      <c r="N576" s="31">
        <v>1000000</v>
      </c>
      <c r="O576" s="14" t="s">
        <v>1</v>
      </c>
      <c r="P576" s="14" t="s">
        <v>35</v>
      </c>
      <c r="Q576" s="31">
        <v>3840</v>
      </c>
      <c r="R576" s="31">
        <v>240</v>
      </c>
      <c r="S576" s="45">
        <v>43.92</v>
      </c>
      <c r="T576" s="64">
        <f t="shared" si="72"/>
        <v>3294</v>
      </c>
      <c r="U576" s="64">
        <f t="shared" si="73"/>
        <v>68.105922943620172</v>
      </c>
      <c r="V576" s="48">
        <f t="shared" si="74"/>
        <v>25.684463883169983</v>
      </c>
      <c r="W576" s="52">
        <v>584.80109023611067</v>
      </c>
      <c r="X576" s="71" t="str">
        <f t="shared" si="80"/>
        <v>Q1 2023</v>
      </c>
      <c r="Y576" s="21">
        <f t="shared" si="75"/>
        <v>3840</v>
      </c>
      <c r="Z576" s="21">
        <f t="shared" si="76"/>
        <v>2160</v>
      </c>
      <c r="AA576" s="57">
        <f t="shared" si="77"/>
        <v>1550681.3056379822</v>
      </c>
      <c r="AB576" s="59">
        <f t="shared" si="78"/>
        <v>1.7777777777777777</v>
      </c>
      <c r="AC576" s="61">
        <f t="shared" si="79"/>
        <v>1905</v>
      </c>
    </row>
    <row r="577" spans="4:29">
      <c r="D577" s="12">
        <v>571</v>
      </c>
      <c r="E577" s="36" t="s">
        <v>29</v>
      </c>
      <c r="F577" s="16" t="s">
        <v>10</v>
      </c>
      <c r="G577" s="14" t="s">
        <v>30</v>
      </c>
      <c r="H577" s="13" t="s">
        <v>6</v>
      </c>
      <c r="I577" s="13" t="s">
        <v>36</v>
      </c>
      <c r="J577" s="13" t="s">
        <v>138</v>
      </c>
      <c r="K577" s="13" t="s">
        <v>137</v>
      </c>
      <c r="L577" s="14">
        <v>85</v>
      </c>
      <c r="M577" s="14" t="s">
        <v>15</v>
      </c>
      <c r="N577" s="31">
        <v>1000000</v>
      </c>
      <c r="O577" s="14" t="s">
        <v>1</v>
      </c>
      <c r="P577" s="14" t="s">
        <v>35</v>
      </c>
      <c r="Q577" s="31">
        <v>7168</v>
      </c>
      <c r="R577" s="31">
        <v>448</v>
      </c>
      <c r="S577" s="45">
        <v>36.56</v>
      </c>
      <c r="T577" s="64">
        <f t="shared" si="72"/>
        <v>3107.6000000000004</v>
      </c>
      <c r="U577" s="64">
        <f t="shared" si="73"/>
        <v>72.81889140605341</v>
      </c>
      <c r="V577" s="48">
        <f t="shared" si="74"/>
        <v>27.130697493928881</v>
      </c>
      <c r="W577" s="52">
        <v>742.08691175954266</v>
      </c>
      <c r="X577" s="71" t="str">
        <f t="shared" si="80"/>
        <v>Q1 2023</v>
      </c>
      <c r="Y577" s="21">
        <f t="shared" si="75"/>
        <v>3840</v>
      </c>
      <c r="Z577" s="21">
        <f t="shared" si="76"/>
        <v>2160</v>
      </c>
      <c r="AA577" s="57">
        <f t="shared" si="77"/>
        <v>1991763.9881305636</v>
      </c>
      <c r="AB577" s="59">
        <f t="shared" si="78"/>
        <v>1.7777777777777777</v>
      </c>
      <c r="AC577" s="61">
        <f t="shared" si="79"/>
        <v>2159</v>
      </c>
    </row>
    <row r="578" spans="4:29">
      <c r="D578" s="12">
        <v>572</v>
      </c>
      <c r="E578" s="36" t="s">
        <v>29</v>
      </c>
      <c r="F578" s="16" t="s">
        <v>10</v>
      </c>
      <c r="G578" s="14" t="s">
        <v>30</v>
      </c>
      <c r="H578" s="13" t="s">
        <v>6</v>
      </c>
      <c r="I578" s="13" t="s">
        <v>36</v>
      </c>
      <c r="J578" s="13"/>
      <c r="K578" s="13" t="s">
        <v>123</v>
      </c>
      <c r="L578" s="14">
        <v>98</v>
      </c>
      <c r="M578" s="14" t="s">
        <v>15</v>
      </c>
      <c r="N578" s="31">
        <v>1000000</v>
      </c>
      <c r="O578" s="14" t="s">
        <v>1</v>
      </c>
      <c r="P578" s="14" t="s">
        <v>35</v>
      </c>
      <c r="Q578" s="31">
        <v>5120</v>
      </c>
      <c r="R578" s="31">
        <v>320</v>
      </c>
      <c r="S578" s="45">
        <v>17.2</v>
      </c>
      <c r="T578" s="64">
        <f t="shared" si="72"/>
        <v>1685.6</v>
      </c>
      <c r="U578" s="64">
        <f t="shared" si="73"/>
        <v>45.538699388581591</v>
      </c>
      <c r="V578" s="48">
        <f t="shared" si="74"/>
        <v>19.145842323396202</v>
      </c>
      <c r="W578" s="52">
        <v>1113.130367639314</v>
      </c>
      <c r="X578" s="71" t="str">
        <f t="shared" si="80"/>
        <v>Q1 2023</v>
      </c>
      <c r="Y578" s="21">
        <f t="shared" si="75"/>
        <v>3840</v>
      </c>
      <c r="Z578" s="21">
        <f t="shared" si="76"/>
        <v>2160</v>
      </c>
      <c r="AA578" s="57">
        <f t="shared" si="77"/>
        <v>2647598.8016617205</v>
      </c>
      <c r="AB578" s="59">
        <f t="shared" si="78"/>
        <v>1.7777777777777777</v>
      </c>
      <c r="AC578" s="61">
        <f t="shared" si="79"/>
        <v>2489.1999999999998</v>
      </c>
    </row>
    <row r="579" spans="4:29">
      <c r="D579" s="12">
        <v>573</v>
      </c>
      <c r="E579" s="36" t="s">
        <v>29</v>
      </c>
      <c r="F579" s="16" t="s">
        <v>10</v>
      </c>
      <c r="G579" s="14" t="s">
        <v>30</v>
      </c>
      <c r="H579" s="13" t="s">
        <v>6</v>
      </c>
      <c r="I579" s="13" t="s">
        <v>58</v>
      </c>
      <c r="J579" s="13"/>
      <c r="K579" s="13" t="s">
        <v>123</v>
      </c>
      <c r="L579" s="14">
        <v>65</v>
      </c>
      <c r="M579" s="14" t="s">
        <v>15</v>
      </c>
      <c r="N579" s="31">
        <v>1000000</v>
      </c>
      <c r="O579" s="14" t="s">
        <v>1</v>
      </c>
      <c r="P579" s="14" t="s">
        <v>35</v>
      </c>
      <c r="Q579" s="31">
        <v>2560</v>
      </c>
      <c r="R579" s="31">
        <v>160</v>
      </c>
      <c r="S579" s="45">
        <v>6.3</v>
      </c>
      <c r="T579" s="64">
        <f t="shared" si="72"/>
        <v>409.5</v>
      </c>
      <c r="U579" s="64">
        <f t="shared" si="73"/>
        <v>7.3378239382789321</v>
      </c>
      <c r="V579" s="48">
        <f t="shared" si="74"/>
        <v>2.5559713965707842</v>
      </c>
      <c r="W579" s="52">
        <v>405.70974548742606</v>
      </c>
      <c r="X579" s="71" t="str">
        <f t="shared" si="80"/>
        <v>Q1 2023</v>
      </c>
      <c r="Y579" s="21">
        <f t="shared" si="75"/>
        <v>3840</v>
      </c>
      <c r="Z579" s="21">
        <f t="shared" si="76"/>
        <v>2160</v>
      </c>
      <c r="AA579" s="57">
        <f t="shared" si="77"/>
        <v>1164733.9584569733</v>
      </c>
      <c r="AB579" s="59">
        <f t="shared" si="78"/>
        <v>1.7777777777777777</v>
      </c>
      <c r="AC579" s="61">
        <f t="shared" si="79"/>
        <v>1651</v>
      </c>
    </row>
    <row r="580" spans="4:29">
      <c r="D580" s="12">
        <v>574</v>
      </c>
      <c r="E580" s="36" t="s">
        <v>29</v>
      </c>
      <c r="F580" s="16" t="s">
        <v>10</v>
      </c>
      <c r="G580" s="14" t="s">
        <v>30</v>
      </c>
      <c r="H580" s="13" t="s">
        <v>6</v>
      </c>
      <c r="I580" s="13" t="s">
        <v>58</v>
      </c>
      <c r="J580" s="13" t="s">
        <v>59</v>
      </c>
      <c r="K580" s="13" t="s">
        <v>123</v>
      </c>
      <c r="L580" s="14">
        <v>75</v>
      </c>
      <c r="M580" s="14" t="s">
        <v>15</v>
      </c>
      <c r="N580" s="31">
        <v>1000000</v>
      </c>
      <c r="O580" s="14" t="s">
        <v>1</v>
      </c>
      <c r="P580" s="14" t="s">
        <v>35</v>
      </c>
      <c r="Q580" s="31">
        <v>4000</v>
      </c>
      <c r="R580" s="31">
        <v>252</v>
      </c>
      <c r="S580" s="45">
        <v>5.04</v>
      </c>
      <c r="T580" s="64">
        <f t="shared" si="72"/>
        <v>378</v>
      </c>
      <c r="U580" s="64">
        <f t="shared" si="73"/>
        <v>7.8154337804154306</v>
      </c>
      <c r="V580" s="48">
        <f t="shared" si="74"/>
        <v>2.9473974947899979</v>
      </c>
      <c r="W580" s="52">
        <v>584.80109023611067</v>
      </c>
      <c r="X580" s="71" t="str">
        <f t="shared" si="80"/>
        <v>Q1 2023</v>
      </c>
      <c r="Y580" s="21">
        <f t="shared" si="75"/>
        <v>3840</v>
      </c>
      <c r="Z580" s="21">
        <f t="shared" si="76"/>
        <v>2160</v>
      </c>
      <c r="AA580" s="57">
        <f t="shared" si="77"/>
        <v>1550681.3056379822</v>
      </c>
      <c r="AB580" s="59">
        <f t="shared" si="78"/>
        <v>1.7777777777777777</v>
      </c>
      <c r="AC580" s="61">
        <f t="shared" si="79"/>
        <v>1905</v>
      </c>
    </row>
    <row r="581" spans="4:29">
      <c r="D581" s="12">
        <v>575</v>
      </c>
      <c r="E581" s="36" t="s">
        <v>29</v>
      </c>
      <c r="F581" s="16" t="s">
        <v>10</v>
      </c>
      <c r="G581" s="14" t="s">
        <v>30</v>
      </c>
      <c r="H581" s="13" t="s">
        <v>6</v>
      </c>
      <c r="I581" s="13" t="s">
        <v>139</v>
      </c>
      <c r="J581" s="13"/>
      <c r="K581" s="13" t="s">
        <v>123</v>
      </c>
      <c r="L581" s="14">
        <v>65</v>
      </c>
      <c r="M581" s="14" t="s">
        <v>15</v>
      </c>
      <c r="N581" s="31">
        <v>1000000</v>
      </c>
      <c r="O581" s="14" t="s">
        <v>1</v>
      </c>
      <c r="P581" s="14" t="s">
        <v>35</v>
      </c>
      <c r="Q581" s="31">
        <v>9216</v>
      </c>
      <c r="R581" s="31">
        <v>576</v>
      </c>
      <c r="S581" s="45">
        <v>0.21</v>
      </c>
      <c r="T581" s="64">
        <f t="shared" si="72"/>
        <v>13.65</v>
      </c>
      <c r="U581" s="64">
        <f t="shared" si="73"/>
        <v>0.24459413127596438</v>
      </c>
      <c r="V581" s="48">
        <f t="shared" si="74"/>
        <v>8.5199046552359478E-2</v>
      </c>
      <c r="W581" s="52">
        <v>405.70974548742606</v>
      </c>
      <c r="X581" s="71" t="str">
        <f t="shared" si="80"/>
        <v>Q1 2023</v>
      </c>
      <c r="Y581" s="21">
        <f t="shared" si="75"/>
        <v>3840</v>
      </c>
      <c r="Z581" s="21">
        <f t="shared" si="76"/>
        <v>2160</v>
      </c>
      <c r="AA581" s="57">
        <f t="shared" si="77"/>
        <v>1164733.9584569733</v>
      </c>
      <c r="AB581" s="59">
        <f t="shared" si="78"/>
        <v>1.7777777777777777</v>
      </c>
      <c r="AC581" s="61">
        <f t="shared" si="79"/>
        <v>1651</v>
      </c>
    </row>
    <row r="582" spans="4:29">
      <c r="D582" s="12">
        <v>576</v>
      </c>
      <c r="E582" s="36" t="s">
        <v>29</v>
      </c>
      <c r="F582" s="16" t="s">
        <v>10</v>
      </c>
      <c r="G582" s="14" t="s">
        <v>30</v>
      </c>
      <c r="H582" s="13" t="s">
        <v>6</v>
      </c>
      <c r="I582" s="13" t="s">
        <v>139</v>
      </c>
      <c r="J582" s="13"/>
      <c r="K582" s="13" t="s">
        <v>123</v>
      </c>
      <c r="L582" s="14">
        <v>86</v>
      </c>
      <c r="M582" s="14" t="s">
        <v>15</v>
      </c>
      <c r="N582" s="31">
        <v>1000000</v>
      </c>
      <c r="O582" s="14" t="s">
        <v>1</v>
      </c>
      <c r="P582" s="14" t="s">
        <v>35</v>
      </c>
      <c r="Q582" s="31">
        <v>16000</v>
      </c>
      <c r="R582" s="31">
        <v>1000</v>
      </c>
      <c r="S582" s="45">
        <v>0.315</v>
      </c>
      <c r="T582" s="64">
        <f t="shared" si="72"/>
        <v>27.09</v>
      </c>
      <c r="U582" s="64">
        <f t="shared" si="73"/>
        <v>0.64225498044391693</v>
      </c>
      <c r="V582" s="48">
        <f t="shared" si="74"/>
        <v>0.23375737720425593</v>
      </c>
      <c r="W582" s="52">
        <v>742.08691175954266</v>
      </c>
      <c r="X582" s="71" t="str">
        <f t="shared" si="80"/>
        <v>Q1 2023</v>
      </c>
      <c r="Y582" s="21">
        <f t="shared" si="75"/>
        <v>3840</v>
      </c>
      <c r="Z582" s="21">
        <f t="shared" si="76"/>
        <v>2160</v>
      </c>
      <c r="AA582" s="57">
        <f t="shared" si="77"/>
        <v>2038904.6998219588</v>
      </c>
      <c r="AB582" s="59">
        <f t="shared" si="78"/>
        <v>1.7777777777777777</v>
      </c>
      <c r="AC582" s="61">
        <f t="shared" si="79"/>
        <v>2184.4</v>
      </c>
    </row>
    <row r="583" spans="4:29">
      <c r="D583" s="12">
        <v>577</v>
      </c>
      <c r="E583" s="36" t="s">
        <v>29</v>
      </c>
      <c r="F583" s="16" t="s">
        <v>10</v>
      </c>
      <c r="G583" s="14" t="s">
        <v>30</v>
      </c>
      <c r="H583" s="13" t="s">
        <v>6</v>
      </c>
      <c r="I583" s="13" t="s">
        <v>48</v>
      </c>
      <c r="J583" s="13" t="s">
        <v>215</v>
      </c>
      <c r="K583" s="13" t="s">
        <v>123</v>
      </c>
      <c r="L583" s="14">
        <v>55</v>
      </c>
      <c r="M583" s="14" t="s">
        <v>15</v>
      </c>
      <c r="N583" s="31">
        <v>400000</v>
      </c>
      <c r="O583" s="14" t="s">
        <v>1</v>
      </c>
      <c r="P583" s="14" t="s">
        <v>35</v>
      </c>
      <c r="Q583" s="31">
        <v>2000</v>
      </c>
      <c r="R583" s="31">
        <v>200</v>
      </c>
      <c r="S583" s="45">
        <v>43.744999999999997</v>
      </c>
      <c r="T583" s="64">
        <f t="shared" ref="T583:T646" si="81">L583*S583</f>
        <v>2405.9749999999999</v>
      </c>
      <c r="U583" s="64">
        <f t="shared" ref="U583:U646" si="82">S583*AA583/10^6</f>
        <v>36.479915553471805</v>
      </c>
      <c r="V583" s="48">
        <f t="shared" ref="V583:V646" si="83">S583*W583/1000</f>
        <v>13.516441130966067</v>
      </c>
      <c r="W583" s="52">
        <v>308.98253814072621</v>
      </c>
      <c r="X583" s="71" t="str">
        <f t="shared" si="80"/>
        <v>Q1 2023</v>
      </c>
      <c r="Y583" s="21">
        <f t="shared" ref="Y583:Y646" si="84">1*LEFT(M583, FIND("x", M583)-2)</f>
        <v>3840</v>
      </c>
      <c r="Z583" s="21">
        <f t="shared" ref="Z583:Z646" si="85">1*RIGHT(M583, LEN(M583)-FIND("x", M583)-1)</f>
        <v>2160</v>
      </c>
      <c r="AA583" s="57">
        <f t="shared" ref="AA583:AA646" si="86">AC583^2*AB583/(1+AB583^2)</f>
        <v>833921.94658753707</v>
      </c>
      <c r="AB583" s="59">
        <f t="shared" ref="AB583:AB646" si="87">Y583/Z583</f>
        <v>1.7777777777777777</v>
      </c>
      <c r="AC583" s="61">
        <f t="shared" ref="AC583:AC646" si="88">L583*25.4</f>
        <v>1397</v>
      </c>
    </row>
    <row r="584" spans="4:29">
      <c r="D584" s="12">
        <v>578</v>
      </c>
      <c r="E584" s="36" t="s">
        <v>29</v>
      </c>
      <c r="F584" s="16" t="s">
        <v>10</v>
      </c>
      <c r="G584" s="14" t="s">
        <v>30</v>
      </c>
      <c r="H584" s="13" t="s">
        <v>6</v>
      </c>
      <c r="I584" s="13" t="s">
        <v>48</v>
      </c>
      <c r="J584" s="13"/>
      <c r="K584" s="13" t="s">
        <v>123</v>
      </c>
      <c r="L584" s="14">
        <v>85</v>
      </c>
      <c r="M584" s="14" t="s">
        <v>52</v>
      </c>
      <c r="N584" s="31">
        <v>400000</v>
      </c>
      <c r="O584" s="14" t="s">
        <v>2</v>
      </c>
      <c r="P584" s="14" t="s">
        <v>35</v>
      </c>
      <c r="Q584" s="31">
        <v>21060</v>
      </c>
      <c r="R584" s="31">
        <v>2340</v>
      </c>
      <c r="S584" s="45">
        <v>6.5000000000000002E-2</v>
      </c>
      <c r="T584" s="64">
        <f t="shared" si="81"/>
        <v>5.5250000000000004</v>
      </c>
      <c r="U584" s="64">
        <f t="shared" si="82"/>
        <v>0.12946465922848663</v>
      </c>
      <c r="V584" s="48">
        <f t="shared" si="83"/>
        <v>7.0423535003903248E-2</v>
      </c>
      <c r="W584" s="52">
        <v>1083.4390000600499</v>
      </c>
      <c r="X584" s="71" t="str">
        <f t="shared" ref="X584:X647" si="89">G584&amp;" "&amp;F584</f>
        <v>Q1 2023</v>
      </c>
      <c r="Y584" s="21">
        <f t="shared" si="84"/>
        <v>7680</v>
      </c>
      <c r="Z584" s="21">
        <f t="shared" si="85"/>
        <v>4320</v>
      </c>
      <c r="AA584" s="57">
        <f t="shared" si="86"/>
        <v>1991763.9881305636</v>
      </c>
      <c r="AB584" s="59">
        <f t="shared" si="87"/>
        <v>1.7777777777777777</v>
      </c>
      <c r="AC584" s="61">
        <f t="shared" si="88"/>
        <v>2159</v>
      </c>
    </row>
    <row r="585" spans="4:29">
      <c r="D585" s="12">
        <v>579</v>
      </c>
      <c r="E585" s="36" t="s">
        <v>29</v>
      </c>
      <c r="F585" s="16" t="s">
        <v>10</v>
      </c>
      <c r="G585" s="14" t="s">
        <v>30</v>
      </c>
      <c r="H585" s="13" t="s">
        <v>6</v>
      </c>
      <c r="I585" s="13" t="s">
        <v>48</v>
      </c>
      <c r="J585" s="13" t="s">
        <v>180</v>
      </c>
      <c r="K585" s="13" t="s">
        <v>123</v>
      </c>
      <c r="L585" s="14">
        <v>65</v>
      </c>
      <c r="M585" s="14" t="s">
        <v>15</v>
      </c>
      <c r="N585" s="31"/>
      <c r="O585" s="14" t="s">
        <v>1</v>
      </c>
      <c r="P585" s="14" t="s">
        <v>35</v>
      </c>
      <c r="Q585" s="31">
        <v>6400</v>
      </c>
      <c r="R585" s="31">
        <v>1600</v>
      </c>
      <c r="S585" s="45">
        <v>39.195</v>
      </c>
      <c r="T585" s="64">
        <f t="shared" si="81"/>
        <v>2547.6750000000002</v>
      </c>
      <c r="U585" s="64">
        <f t="shared" si="82"/>
        <v>45.651747501721069</v>
      </c>
      <c r="V585" s="48">
        <f t="shared" si="83"/>
        <v>15.901793474379666</v>
      </c>
      <c r="W585" s="52">
        <v>405.70974548742606</v>
      </c>
      <c r="X585" s="71" t="str">
        <f t="shared" si="89"/>
        <v>Q1 2023</v>
      </c>
      <c r="Y585" s="21">
        <f t="shared" si="84"/>
        <v>3840</v>
      </c>
      <c r="Z585" s="21">
        <f t="shared" si="85"/>
        <v>2160</v>
      </c>
      <c r="AA585" s="57">
        <f t="shared" si="86"/>
        <v>1164733.9584569733</v>
      </c>
      <c r="AB585" s="59">
        <f t="shared" si="87"/>
        <v>1.7777777777777777</v>
      </c>
      <c r="AC585" s="61">
        <f t="shared" si="88"/>
        <v>1651</v>
      </c>
    </row>
    <row r="586" spans="4:29">
      <c r="D586" s="12">
        <v>580</v>
      </c>
      <c r="E586" s="36" t="s">
        <v>29</v>
      </c>
      <c r="F586" s="16" t="s">
        <v>10</v>
      </c>
      <c r="G586" s="14" t="s">
        <v>30</v>
      </c>
      <c r="H586" s="13" t="s">
        <v>6</v>
      </c>
      <c r="I586" s="13" t="s">
        <v>48</v>
      </c>
      <c r="J586" s="13" t="s">
        <v>179</v>
      </c>
      <c r="K586" s="13" t="s">
        <v>123</v>
      </c>
      <c r="L586" s="14">
        <v>75</v>
      </c>
      <c r="M586" s="14" t="s">
        <v>15</v>
      </c>
      <c r="N586" s="31"/>
      <c r="O586" s="14" t="s">
        <v>1</v>
      </c>
      <c r="P586" s="14" t="s">
        <v>35</v>
      </c>
      <c r="Q586" s="31">
        <v>8000</v>
      </c>
      <c r="R586" s="31">
        <v>2000</v>
      </c>
      <c r="S586" s="45">
        <v>23.594999999999999</v>
      </c>
      <c r="T586" s="64">
        <f t="shared" si="81"/>
        <v>1769.625</v>
      </c>
      <c r="U586" s="64">
        <f t="shared" si="82"/>
        <v>36.588325406528192</v>
      </c>
      <c r="V586" s="48">
        <f t="shared" si="83"/>
        <v>13.798381724121031</v>
      </c>
      <c r="W586" s="52">
        <v>584.80109023611067</v>
      </c>
      <c r="X586" s="71" t="str">
        <f t="shared" si="89"/>
        <v>Q1 2023</v>
      </c>
      <c r="Y586" s="21">
        <f t="shared" si="84"/>
        <v>3840</v>
      </c>
      <c r="Z586" s="21">
        <f t="shared" si="85"/>
        <v>2160</v>
      </c>
      <c r="AA586" s="57">
        <f t="shared" si="86"/>
        <v>1550681.3056379822</v>
      </c>
      <c r="AB586" s="59">
        <f t="shared" si="87"/>
        <v>1.7777777777777777</v>
      </c>
      <c r="AC586" s="61">
        <f t="shared" si="88"/>
        <v>1905</v>
      </c>
    </row>
    <row r="587" spans="4:29">
      <c r="D587" s="12">
        <v>581</v>
      </c>
      <c r="E587" s="36" t="s">
        <v>29</v>
      </c>
      <c r="F587" s="16" t="s">
        <v>10</v>
      </c>
      <c r="G587" s="14" t="s">
        <v>30</v>
      </c>
      <c r="H587" s="13" t="s">
        <v>6</v>
      </c>
      <c r="I587" s="13" t="s">
        <v>48</v>
      </c>
      <c r="J587" s="13" t="s">
        <v>178</v>
      </c>
      <c r="K587" s="13" t="s">
        <v>123</v>
      </c>
      <c r="L587" s="14">
        <v>85</v>
      </c>
      <c r="M587" s="14" t="s">
        <v>15</v>
      </c>
      <c r="N587" s="31"/>
      <c r="O587" s="14" t="s">
        <v>1</v>
      </c>
      <c r="P587" s="14" t="s">
        <v>35</v>
      </c>
      <c r="Q587" s="31">
        <v>9600</v>
      </c>
      <c r="R587" s="31">
        <v>2400</v>
      </c>
      <c r="S587" s="45">
        <v>7.41</v>
      </c>
      <c r="T587" s="64">
        <f t="shared" si="81"/>
        <v>629.85</v>
      </c>
      <c r="U587" s="64">
        <f t="shared" si="82"/>
        <v>14.758971152047478</v>
      </c>
      <c r="V587" s="48">
        <f t="shared" si="83"/>
        <v>5.498864016138211</v>
      </c>
      <c r="W587" s="52">
        <v>742.08691175954266</v>
      </c>
      <c r="X587" s="71" t="str">
        <f t="shared" si="89"/>
        <v>Q1 2023</v>
      </c>
      <c r="Y587" s="21">
        <f t="shared" si="84"/>
        <v>3840</v>
      </c>
      <c r="Z587" s="21">
        <f t="shared" si="85"/>
        <v>2160</v>
      </c>
      <c r="AA587" s="57">
        <f t="shared" si="86"/>
        <v>1991763.9881305636</v>
      </c>
      <c r="AB587" s="59">
        <f t="shared" si="87"/>
        <v>1.7777777777777777</v>
      </c>
      <c r="AC587" s="61">
        <f t="shared" si="88"/>
        <v>2159</v>
      </c>
    </row>
    <row r="588" spans="4:29">
      <c r="D588" s="12">
        <v>582</v>
      </c>
      <c r="E588" s="36" t="s">
        <v>29</v>
      </c>
      <c r="F588" s="16" t="s">
        <v>10</v>
      </c>
      <c r="G588" s="14" t="s">
        <v>30</v>
      </c>
      <c r="H588" s="13" t="s">
        <v>6</v>
      </c>
      <c r="I588" s="13" t="s">
        <v>108</v>
      </c>
      <c r="J588" s="13" t="s">
        <v>176</v>
      </c>
      <c r="K588" s="13" t="s">
        <v>123</v>
      </c>
      <c r="L588" s="14">
        <v>55</v>
      </c>
      <c r="M588" s="14" t="s">
        <v>15</v>
      </c>
      <c r="N588" s="31"/>
      <c r="O588" s="14" t="s">
        <v>2</v>
      </c>
      <c r="P588" s="14" t="s">
        <v>35</v>
      </c>
      <c r="Q588" s="31">
        <v>8000</v>
      </c>
      <c r="R588" s="31">
        <v>2000</v>
      </c>
      <c r="S588" s="45">
        <v>2.1</v>
      </c>
      <c r="T588" s="64">
        <f t="shared" si="81"/>
        <v>115.5</v>
      </c>
      <c r="U588" s="64">
        <f t="shared" si="82"/>
        <v>1.7512360878338278</v>
      </c>
      <c r="V588" s="48">
        <f t="shared" si="83"/>
        <v>0.64886333009552499</v>
      </c>
      <c r="W588" s="52">
        <v>308.98253814072621</v>
      </c>
      <c r="X588" s="71" t="str">
        <f t="shared" si="89"/>
        <v>Q1 2023</v>
      </c>
      <c r="Y588" s="21">
        <f t="shared" si="84"/>
        <v>3840</v>
      </c>
      <c r="Z588" s="21">
        <f t="shared" si="85"/>
        <v>2160</v>
      </c>
      <c r="AA588" s="57">
        <f t="shared" si="86"/>
        <v>833921.94658753707</v>
      </c>
      <c r="AB588" s="59">
        <f t="shared" si="87"/>
        <v>1.7777777777777777</v>
      </c>
      <c r="AC588" s="61">
        <f t="shared" si="88"/>
        <v>1397</v>
      </c>
    </row>
    <row r="589" spans="4:29">
      <c r="D589" s="12">
        <v>583</v>
      </c>
      <c r="E589" s="36" t="s">
        <v>29</v>
      </c>
      <c r="F589" s="16" t="s">
        <v>10</v>
      </c>
      <c r="G589" s="14" t="s">
        <v>30</v>
      </c>
      <c r="H589" s="13" t="s">
        <v>6</v>
      </c>
      <c r="I589" s="13" t="s">
        <v>108</v>
      </c>
      <c r="J589" s="13" t="s">
        <v>191</v>
      </c>
      <c r="K589" s="13" t="s">
        <v>123</v>
      </c>
      <c r="L589" s="14">
        <v>60</v>
      </c>
      <c r="M589" s="14" t="s">
        <v>15</v>
      </c>
      <c r="N589" s="31"/>
      <c r="O589" s="14" t="s">
        <v>2</v>
      </c>
      <c r="P589" s="14" t="s">
        <v>35</v>
      </c>
      <c r="Q589" s="31">
        <v>8000</v>
      </c>
      <c r="R589" s="31">
        <v>2000</v>
      </c>
      <c r="S589" s="45">
        <v>0.84</v>
      </c>
      <c r="T589" s="64">
        <f t="shared" si="81"/>
        <v>50.4</v>
      </c>
      <c r="U589" s="64">
        <f t="shared" si="82"/>
        <v>0.83364626991097923</v>
      </c>
      <c r="V589" s="48">
        <f t="shared" si="83"/>
        <v>0.28549986524203103</v>
      </c>
      <c r="W589" s="52">
        <v>339.88079195479884</v>
      </c>
      <c r="X589" s="71" t="str">
        <f t="shared" si="89"/>
        <v>Q1 2023</v>
      </c>
      <c r="Y589" s="21">
        <f t="shared" si="84"/>
        <v>3840</v>
      </c>
      <c r="Z589" s="21">
        <f t="shared" si="85"/>
        <v>2160</v>
      </c>
      <c r="AA589" s="57">
        <f t="shared" si="86"/>
        <v>992436.03560830862</v>
      </c>
      <c r="AB589" s="59">
        <f t="shared" si="87"/>
        <v>1.7777777777777777</v>
      </c>
      <c r="AC589" s="61">
        <f t="shared" si="88"/>
        <v>1524</v>
      </c>
    </row>
    <row r="590" spans="4:29">
      <c r="D590" s="12">
        <v>584</v>
      </c>
      <c r="E590" s="36" t="s">
        <v>29</v>
      </c>
      <c r="F590" s="16" t="s">
        <v>10</v>
      </c>
      <c r="G590" s="14" t="s">
        <v>30</v>
      </c>
      <c r="H590" s="13" t="s">
        <v>6</v>
      </c>
      <c r="I590" s="13" t="s">
        <v>108</v>
      </c>
      <c r="J590" s="13" t="s">
        <v>177</v>
      </c>
      <c r="K590" s="13" t="s">
        <v>123</v>
      </c>
      <c r="L590" s="14">
        <v>65</v>
      </c>
      <c r="M590" s="14" t="s">
        <v>15</v>
      </c>
      <c r="N590" s="31"/>
      <c r="O590" s="14" t="s">
        <v>2</v>
      </c>
      <c r="P590" s="14" t="s">
        <v>35</v>
      </c>
      <c r="Q590" s="31">
        <v>8000</v>
      </c>
      <c r="R590" s="31">
        <v>2000</v>
      </c>
      <c r="S590" s="45">
        <v>2.94</v>
      </c>
      <c r="T590" s="64">
        <f t="shared" si="81"/>
        <v>191.1</v>
      </c>
      <c r="U590" s="64">
        <f t="shared" si="82"/>
        <v>3.4243178378635015</v>
      </c>
      <c r="V590" s="48">
        <f t="shared" si="83"/>
        <v>1.1927866517330326</v>
      </c>
      <c r="W590" s="52">
        <v>405.70974548742606</v>
      </c>
      <c r="X590" s="71" t="str">
        <f t="shared" si="89"/>
        <v>Q1 2023</v>
      </c>
      <c r="Y590" s="21">
        <f t="shared" si="84"/>
        <v>3840</v>
      </c>
      <c r="Z590" s="21">
        <f t="shared" si="85"/>
        <v>2160</v>
      </c>
      <c r="AA590" s="57">
        <f t="shared" si="86"/>
        <v>1164733.9584569733</v>
      </c>
      <c r="AB590" s="59">
        <f t="shared" si="87"/>
        <v>1.7777777777777777</v>
      </c>
      <c r="AC590" s="61">
        <f t="shared" si="88"/>
        <v>1651</v>
      </c>
    </row>
    <row r="591" spans="4:29">
      <c r="D591" s="12">
        <v>585</v>
      </c>
      <c r="E591" s="36" t="s">
        <v>29</v>
      </c>
      <c r="F591" s="16" t="s">
        <v>10</v>
      </c>
      <c r="G591" s="14" t="s">
        <v>30</v>
      </c>
      <c r="H591" s="13" t="s">
        <v>6</v>
      </c>
      <c r="I591" s="13" t="s">
        <v>108</v>
      </c>
      <c r="J591" s="13" t="s">
        <v>190</v>
      </c>
      <c r="K591" s="13" t="s">
        <v>123</v>
      </c>
      <c r="L591" s="14">
        <v>70</v>
      </c>
      <c r="M591" s="14" t="s">
        <v>15</v>
      </c>
      <c r="N591" s="31"/>
      <c r="O591" s="14" t="s">
        <v>2</v>
      </c>
      <c r="P591" s="14" t="s">
        <v>35</v>
      </c>
      <c r="Q591" s="31">
        <v>8000</v>
      </c>
      <c r="R591" s="31">
        <v>2000</v>
      </c>
      <c r="S591" s="45">
        <v>0.63</v>
      </c>
      <c r="T591" s="64">
        <f t="shared" si="81"/>
        <v>44.1</v>
      </c>
      <c r="U591" s="64">
        <f t="shared" si="82"/>
        <v>0.85101390053412462</v>
      </c>
      <c r="V591" s="48">
        <f t="shared" si="83"/>
        <v>0.28115685362278631</v>
      </c>
      <c r="W591" s="52">
        <v>446.2807200361687</v>
      </c>
      <c r="X591" s="71" t="str">
        <f t="shared" si="89"/>
        <v>Q1 2023</v>
      </c>
      <c r="Y591" s="21">
        <f t="shared" si="84"/>
        <v>3840</v>
      </c>
      <c r="Z591" s="21">
        <f t="shared" si="85"/>
        <v>2160</v>
      </c>
      <c r="AA591" s="57">
        <f t="shared" si="86"/>
        <v>1350815.715133531</v>
      </c>
      <c r="AB591" s="59">
        <f t="shared" si="87"/>
        <v>1.7777777777777777</v>
      </c>
      <c r="AC591" s="61">
        <f t="shared" si="88"/>
        <v>1778</v>
      </c>
    </row>
    <row r="592" spans="4:29">
      <c r="D592" s="12">
        <v>586</v>
      </c>
      <c r="E592" s="36" t="s">
        <v>29</v>
      </c>
      <c r="F592" s="16" t="s">
        <v>10</v>
      </c>
      <c r="G592" s="14" t="s">
        <v>30</v>
      </c>
      <c r="H592" s="13" t="s">
        <v>6</v>
      </c>
      <c r="I592" s="13" t="s">
        <v>108</v>
      </c>
      <c r="J592" s="13" t="s">
        <v>181</v>
      </c>
      <c r="K592" s="13" t="s">
        <v>123</v>
      </c>
      <c r="L592" s="14">
        <v>75</v>
      </c>
      <c r="M592" s="14" t="s">
        <v>15</v>
      </c>
      <c r="N592" s="31"/>
      <c r="O592" s="14" t="s">
        <v>2</v>
      </c>
      <c r="P592" s="14" t="s">
        <v>35</v>
      </c>
      <c r="Q592" s="31">
        <v>8000</v>
      </c>
      <c r="R592" s="31">
        <v>2000</v>
      </c>
      <c r="S592" s="45">
        <v>0.42</v>
      </c>
      <c r="T592" s="64">
        <f t="shared" si="81"/>
        <v>31.5</v>
      </c>
      <c r="U592" s="64">
        <f t="shared" si="82"/>
        <v>0.65128614836795251</v>
      </c>
      <c r="V592" s="48">
        <f t="shared" si="83"/>
        <v>0.24561645789916647</v>
      </c>
      <c r="W592" s="52">
        <v>584.80109023611067</v>
      </c>
      <c r="X592" s="71" t="str">
        <f t="shared" si="89"/>
        <v>Q1 2023</v>
      </c>
      <c r="Y592" s="21">
        <f t="shared" si="84"/>
        <v>3840</v>
      </c>
      <c r="Z592" s="21">
        <f t="shared" si="85"/>
        <v>2160</v>
      </c>
      <c r="AA592" s="57">
        <f t="shared" si="86"/>
        <v>1550681.3056379822</v>
      </c>
      <c r="AB592" s="59">
        <f t="shared" si="87"/>
        <v>1.7777777777777777</v>
      </c>
      <c r="AC592" s="61">
        <f t="shared" si="88"/>
        <v>1905</v>
      </c>
    </row>
    <row r="593" spans="4:29">
      <c r="D593" s="12">
        <v>587</v>
      </c>
      <c r="E593" s="36" t="s">
        <v>29</v>
      </c>
      <c r="F593" s="16" t="s">
        <v>10</v>
      </c>
      <c r="G593" s="14" t="s">
        <v>30</v>
      </c>
      <c r="H593" s="13" t="s">
        <v>6</v>
      </c>
      <c r="I593" s="13" t="s">
        <v>108</v>
      </c>
      <c r="J593" s="13" t="s">
        <v>175</v>
      </c>
      <c r="K593" s="13" t="s">
        <v>123</v>
      </c>
      <c r="L593" s="14">
        <v>65</v>
      </c>
      <c r="M593" s="14" t="s">
        <v>52</v>
      </c>
      <c r="N593" s="31">
        <v>1000000</v>
      </c>
      <c r="O593" s="14" t="s">
        <v>2</v>
      </c>
      <c r="P593" s="14" t="s">
        <v>35</v>
      </c>
      <c r="Q593" s="31">
        <v>12096</v>
      </c>
      <c r="R593" s="31">
        <v>1344</v>
      </c>
      <c r="S593" s="45">
        <v>4.2000000000000003E-2</v>
      </c>
      <c r="T593" s="64">
        <f t="shared" si="81"/>
        <v>2.73</v>
      </c>
      <c r="U593" s="64">
        <f t="shared" si="82"/>
        <v>4.8918826255192886E-2</v>
      </c>
      <c r="V593" s="48">
        <f t="shared" si="83"/>
        <v>1.7039809310471894E-2</v>
      </c>
      <c r="W593" s="52">
        <v>405.70974548742606</v>
      </c>
      <c r="X593" s="71" t="str">
        <f t="shared" si="89"/>
        <v>Q1 2023</v>
      </c>
      <c r="Y593" s="21">
        <f t="shared" si="84"/>
        <v>7680</v>
      </c>
      <c r="Z593" s="21">
        <f t="shared" si="85"/>
        <v>4320</v>
      </c>
      <c r="AA593" s="57">
        <f t="shared" si="86"/>
        <v>1164733.9584569733</v>
      </c>
      <c r="AB593" s="59">
        <f t="shared" si="87"/>
        <v>1.7777777777777777</v>
      </c>
      <c r="AC593" s="61">
        <f t="shared" si="88"/>
        <v>1651</v>
      </c>
    </row>
    <row r="594" spans="4:29">
      <c r="D594" s="12">
        <v>588</v>
      </c>
      <c r="E594" s="36" t="s">
        <v>29</v>
      </c>
      <c r="F594" s="16" t="s">
        <v>10</v>
      </c>
      <c r="G594" s="14" t="s">
        <v>30</v>
      </c>
      <c r="H594" s="13" t="s">
        <v>6</v>
      </c>
      <c r="I594" s="13" t="s">
        <v>108</v>
      </c>
      <c r="J594" s="13" t="s">
        <v>175</v>
      </c>
      <c r="K594" s="13" t="s">
        <v>123</v>
      </c>
      <c r="L594" s="14">
        <v>75</v>
      </c>
      <c r="M594" s="14" t="s">
        <v>52</v>
      </c>
      <c r="N594" s="31">
        <v>1000000</v>
      </c>
      <c r="O594" s="14" t="s">
        <v>2</v>
      </c>
      <c r="P594" s="14" t="s">
        <v>35</v>
      </c>
      <c r="Q594" s="31">
        <v>17279.640575999994</v>
      </c>
      <c r="R594" s="31">
        <v>1919.9600639999994</v>
      </c>
      <c r="S594" s="45">
        <v>0.105</v>
      </c>
      <c r="T594" s="64">
        <f t="shared" si="81"/>
        <v>7.875</v>
      </c>
      <c r="U594" s="64">
        <f t="shared" si="82"/>
        <v>0.16282153709198813</v>
      </c>
      <c r="V594" s="48">
        <f t="shared" si="83"/>
        <v>6.1404114474791618E-2</v>
      </c>
      <c r="W594" s="52">
        <v>584.80109023611067</v>
      </c>
      <c r="X594" s="71" t="str">
        <f t="shared" si="89"/>
        <v>Q1 2023</v>
      </c>
      <c r="Y594" s="21">
        <f t="shared" si="84"/>
        <v>7680</v>
      </c>
      <c r="Z594" s="21">
        <f t="shared" si="85"/>
        <v>4320</v>
      </c>
      <c r="AA594" s="57">
        <f t="shared" si="86"/>
        <v>1550681.3056379822</v>
      </c>
      <c r="AB594" s="59">
        <f t="shared" si="87"/>
        <v>1.7777777777777777</v>
      </c>
      <c r="AC594" s="61">
        <f t="shared" si="88"/>
        <v>1905</v>
      </c>
    </row>
    <row r="595" spans="4:29">
      <c r="D595" s="12">
        <v>589</v>
      </c>
      <c r="E595" s="36" t="s">
        <v>29</v>
      </c>
      <c r="F595" s="16" t="s">
        <v>10</v>
      </c>
      <c r="G595" s="14" t="s">
        <v>30</v>
      </c>
      <c r="H595" s="13" t="s">
        <v>6</v>
      </c>
      <c r="I595" s="13" t="s">
        <v>108</v>
      </c>
      <c r="J595" s="13" t="s">
        <v>175</v>
      </c>
      <c r="K595" s="13" t="s">
        <v>123</v>
      </c>
      <c r="L595" s="14">
        <v>85</v>
      </c>
      <c r="M595" s="14" t="s">
        <v>52</v>
      </c>
      <c r="N595" s="31">
        <v>1000000</v>
      </c>
      <c r="O595" s="14" t="s">
        <v>2</v>
      </c>
      <c r="P595" s="14" t="s">
        <v>35</v>
      </c>
      <c r="Q595" s="31">
        <v>21060</v>
      </c>
      <c r="R595" s="31">
        <v>2340</v>
      </c>
      <c r="S595" s="45">
        <v>4.2000000000000003E-2</v>
      </c>
      <c r="T595" s="64">
        <f t="shared" si="81"/>
        <v>3.5700000000000003</v>
      </c>
      <c r="U595" s="64">
        <f t="shared" si="82"/>
        <v>8.3654087501483676E-2</v>
      </c>
      <c r="V595" s="48">
        <f t="shared" si="83"/>
        <v>4.5504438002522102E-2</v>
      </c>
      <c r="W595" s="52">
        <v>1083.4390000600499</v>
      </c>
      <c r="X595" s="71" t="str">
        <f t="shared" si="89"/>
        <v>Q1 2023</v>
      </c>
      <c r="Y595" s="21">
        <f t="shared" si="84"/>
        <v>7680</v>
      </c>
      <c r="Z595" s="21">
        <f t="shared" si="85"/>
        <v>4320</v>
      </c>
      <c r="AA595" s="57">
        <f t="shared" si="86"/>
        <v>1991763.9881305636</v>
      </c>
      <c r="AB595" s="59">
        <f t="shared" si="87"/>
        <v>1.7777777777777777</v>
      </c>
      <c r="AC595" s="61">
        <f t="shared" si="88"/>
        <v>2159</v>
      </c>
    </row>
    <row r="596" spans="4:29">
      <c r="D596" s="12">
        <v>590</v>
      </c>
      <c r="E596" s="36" t="s">
        <v>29</v>
      </c>
      <c r="F596" s="16" t="s">
        <v>10</v>
      </c>
      <c r="G596" s="14" t="s">
        <v>30</v>
      </c>
      <c r="H596" s="13" t="s">
        <v>6</v>
      </c>
      <c r="I596" s="13" t="s">
        <v>93</v>
      </c>
      <c r="J596" s="13" t="s">
        <v>289</v>
      </c>
      <c r="K596" s="13"/>
      <c r="L596" s="14">
        <v>65</v>
      </c>
      <c r="M596" s="14" t="s">
        <v>15</v>
      </c>
      <c r="N596" s="31">
        <v>1000000</v>
      </c>
      <c r="O596" s="14" t="s">
        <v>2</v>
      </c>
      <c r="P596" s="14" t="s">
        <v>35</v>
      </c>
      <c r="Q596" s="31">
        <v>37440</v>
      </c>
      <c r="R596" s="31">
        <v>2340</v>
      </c>
      <c r="S596" s="45">
        <v>0.63</v>
      </c>
      <c r="T596" s="64">
        <f t="shared" si="81"/>
        <v>40.950000000000003</v>
      </c>
      <c r="U596" s="64">
        <f t="shared" si="82"/>
        <v>0.73378239382789323</v>
      </c>
      <c r="V596" s="48">
        <f t="shared" si="83"/>
        <v>0.25559713965707842</v>
      </c>
      <c r="W596" s="52">
        <v>405.70974548742606</v>
      </c>
      <c r="X596" s="71" t="str">
        <f t="shared" si="89"/>
        <v>Q1 2023</v>
      </c>
      <c r="Y596" s="21">
        <f t="shared" si="84"/>
        <v>3840</v>
      </c>
      <c r="Z596" s="21">
        <f t="shared" si="85"/>
        <v>2160</v>
      </c>
      <c r="AA596" s="57">
        <f t="shared" si="86"/>
        <v>1164733.9584569733</v>
      </c>
      <c r="AB596" s="59">
        <f t="shared" si="87"/>
        <v>1.7777777777777777</v>
      </c>
      <c r="AC596" s="61">
        <f t="shared" si="88"/>
        <v>1651</v>
      </c>
    </row>
    <row r="597" spans="4:29">
      <c r="D597" s="12">
        <v>591</v>
      </c>
      <c r="E597" s="36" t="s">
        <v>29</v>
      </c>
      <c r="F597" s="16" t="s">
        <v>10</v>
      </c>
      <c r="G597" s="14" t="s">
        <v>30</v>
      </c>
      <c r="H597" s="13" t="s">
        <v>6</v>
      </c>
      <c r="I597" s="13" t="s">
        <v>93</v>
      </c>
      <c r="J597" s="13" t="s">
        <v>290</v>
      </c>
      <c r="K597" s="13" t="s">
        <v>95</v>
      </c>
      <c r="L597" s="14">
        <v>65</v>
      </c>
      <c r="M597" s="14" t="s">
        <v>15</v>
      </c>
      <c r="N597" s="31">
        <v>1000000</v>
      </c>
      <c r="O597" s="14" t="s">
        <v>1</v>
      </c>
      <c r="P597" s="14" t="s">
        <v>35</v>
      </c>
      <c r="Q597" s="31">
        <v>3696</v>
      </c>
      <c r="R597" s="31">
        <v>231</v>
      </c>
      <c r="S597" s="45">
        <v>0.52500000000000002</v>
      </c>
      <c r="T597" s="64">
        <f t="shared" si="81"/>
        <v>34.125</v>
      </c>
      <c r="U597" s="64">
        <f t="shared" si="82"/>
        <v>0.61148532818991097</v>
      </c>
      <c r="V597" s="48">
        <f t="shared" si="83"/>
        <v>0.2129976163808987</v>
      </c>
      <c r="W597" s="52">
        <v>405.70974548742606</v>
      </c>
      <c r="X597" s="71" t="str">
        <f t="shared" si="89"/>
        <v>Q1 2023</v>
      </c>
      <c r="Y597" s="21">
        <f t="shared" si="84"/>
        <v>3840</v>
      </c>
      <c r="Z597" s="21">
        <f t="shared" si="85"/>
        <v>2160</v>
      </c>
      <c r="AA597" s="57">
        <f t="shared" si="86"/>
        <v>1164733.9584569733</v>
      </c>
      <c r="AB597" s="59">
        <f t="shared" si="87"/>
        <v>1.7777777777777777</v>
      </c>
      <c r="AC597" s="61">
        <f t="shared" si="88"/>
        <v>1651</v>
      </c>
    </row>
    <row r="598" spans="4:29">
      <c r="D598" s="12">
        <v>592</v>
      </c>
      <c r="E598" s="36" t="s">
        <v>29</v>
      </c>
      <c r="F598" s="16" t="s">
        <v>10</v>
      </c>
      <c r="G598" s="14" t="s">
        <v>30</v>
      </c>
      <c r="H598" s="13" t="s">
        <v>6</v>
      </c>
      <c r="I598" s="13" t="s">
        <v>76</v>
      </c>
      <c r="J598" s="13"/>
      <c r="K598" s="13" t="s">
        <v>123</v>
      </c>
      <c r="L598" s="14">
        <v>55</v>
      </c>
      <c r="M598" s="14" t="s">
        <v>15</v>
      </c>
      <c r="N598" s="31">
        <v>1000000</v>
      </c>
      <c r="O598" s="14" t="s">
        <v>1</v>
      </c>
      <c r="P598" s="14" t="s">
        <v>35</v>
      </c>
      <c r="Q598" s="31">
        <v>6804.6390532544374</v>
      </c>
      <c r="R598" s="31">
        <v>567.05325443786978</v>
      </c>
      <c r="S598" s="45">
        <v>15</v>
      </c>
      <c r="T598" s="64">
        <f t="shared" si="81"/>
        <v>825</v>
      </c>
      <c r="U598" s="64">
        <f t="shared" si="82"/>
        <v>12.508829198813057</v>
      </c>
      <c r="V598" s="48">
        <f t="shared" si="83"/>
        <v>4.6347380721108928</v>
      </c>
      <c r="W598" s="52">
        <v>308.98253814072621</v>
      </c>
      <c r="X598" s="71" t="str">
        <f t="shared" si="89"/>
        <v>Q1 2023</v>
      </c>
      <c r="Y598" s="21">
        <f t="shared" si="84"/>
        <v>3840</v>
      </c>
      <c r="Z598" s="21">
        <f t="shared" si="85"/>
        <v>2160</v>
      </c>
      <c r="AA598" s="57">
        <f t="shared" si="86"/>
        <v>833921.94658753707</v>
      </c>
      <c r="AB598" s="59">
        <f t="shared" si="87"/>
        <v>1.7777777777777777</v>
      </c>
      <c r="AC598" s="61">
        <f t="shared" si="88"/>
        <v>1397</v>
      </c>
    </row>
    <row r="599" spans="4:29">
      <c r="D599" s="12">
        <v>593</v>
      </c>
      <c r="E599" s="36" t="s">
        <v>29</v>
      </c>
      <c r="F599" s="16" t="s">
        <v>10</v>
      </c>
      <c r="G599" s="14" t="s">
        <v>30</v>
      </c>
      <c r="H599" s="13" t="s">
        <v>6</v>
      </c>
      <c r="I599" s="13" t="s">
        <v>76</v>
      </c>
      <c r="J599" s="13"/>
      <c r="K599" s="13" t="s">
        <v>123</v>
      </c>
      <c r="L599" s="14">
        <v>65</v>
      </c>
      <c r="M599" s="14" t="s">
        <v>15</v>
      </c>
      <c r="N599" s="31">
        <v>1000000</v>
      </c>
      <c r="O599" s="14" t="s">
        <v>1</v>
      </c>
      <c r="P599" s="14" t="s">
        <v>35</v>
      </c>
      <c r="Q599" s="31">
        <v>9504</v>
      </c>
      <c r="R599" s="31">
        <v>792</v>
      </c>
      <c r="S599" s="45">
        <v>21</v>
      </c>
      <c r="T599" s="64">
        <f t="shared" si="81"/>
        <v>1365</v>
      </c>
      <c r="U599" s="64">
        <f t="shared" si="82"/>
        <v>24.459413127596438</v>
      </c>
      <c r="V599" s="48">
        <f t="shared" si="83"/>
        <v>8.5199046552359476</v>
      </c>
      <c r="W599" s="52">
        <v>405.70974548742606</v>
      </c>
      <c r="X599" s="71" t="str">
        <f t="shared" si="89"/>
        <v>Q1 2023</v>
      </c>
      <c r="Y599" s="21">
        <f t="shared" si="84"/>
        <v>3840</v>
      </c>
      <c r="Z599" s="21">
        <f t="shared" si="85"/>
        <v>2160</v>
      </c>
      <c r="AA599" s="57">
        <f t="shared" si="86"/>
        <v>1164733.9584569733</v>
      </c>
      <c r="AB599" s="59">
        <f t="shared" si="87"/>
        <v>1.7777777777777777</v>
      </c>
      <c r="AC599" s="61">
        <f t="shared" si="88"/>
        <v>1651</v>
      </c>
    </row>
    <row r="600" spans="4:29">
      <c r="D600" s="12">
        <v>594</v>
      </c>
      <c r="E600" s="36" t="s">
        <v>29</v>
      </c>
      <c r="F600" s="16" t="s">
        <v>10</v>
      </c>
      <c r="G600" s="14" t="s">
        <v>30</v>
      </c>
      <c r="H600" s="13" t="s">
        <v>6</v>
      </c>
      <c r="I600" s="13" t="s">
        <v>76</v>
      </c>
      <c r="J600" s="13"/>
      <c r="K600" s="13" t="s">
        <v>123</v>
      </c>
      <c r="L600" s="14">
        <v>75</v>
      </c>
      <c r="M600" s="14" t="s">
        <v>15</v>
      </c>
      <c r="N600" s="31">
        <v>1000000</v>
      </c>
      <c r="O600" s="14" t="s">
        <v>2</v>
      </c>
      <c r="P600" s="14" t="s">
        <v>35</v>
      </c>
      <c r="Q600" s="31">
        <v>13685.759999999997</v>
      </c>
      <c r="R600" s="31">
        <v>1140.4799999999998</v>
      </c>
      <c r="S600" s="45">
        <v>12</v>
      </c>
      <c r="T600" s="64">
        <f t="shared" si="81"/>
        <v>900</v>
      </c>
      <c r="U600" s="64">
        <f t="shared" si="82"/>
        <v>18.608175667655789</v>
      </c>
      <c r="V600" s="48">
        <f t="shared" si="83"/>
        <v>7.0176130828333276</v>
      </c>
      <c r="W600" s="52">
        <v>584.80109023611067</v>
      </c>
      <c r="X600" s="71" t="str">
        <f t="shared" si="89"/>
        <v>Q1 2023</v>
      </c>
      <c r="Y600" s="21">
        <f t="shared" si="84"/>
        <v>3840</v>
      </c>
      <c r="Z600" s="21">
        <f t="shared" si="85"/>
        <v>2160</v>
      </c>
      <c r="AA600" s="57">
        <f t="shared" si="86"/>
        <v>1550681.3056379822</v>
      </c>
      <c r="AB600" s="59">
        <f t="shared" si="87"/>
        <v>1.7777777777777777</v>
      </c>
      <c r="AC600" s="61">
        <f t="shared" si="88"/>
        <v>1905</v>
      </c>
    </row>
    <row r="601" spans="4:29">
      <c r="D601" s="12">
        <v>595</v>
      </c>
      <c r="E601" s="36" t="s">
        <v>29</v>
      </c>
      <c r="F601" s="16" t="s">
        <v>10</v>
      </c>
      <c r="G601" s="14" t="s">
        <v>39</v>
      </c>
      <c r="H601" s="13" t="s">
        <v>4</v>
      </c>
      <c r="I601" s="13" t="s">
        <v>31</v>
      </c>
      <c r="J601" s="13" t="s">
        <v>56</v>
      </c>
      <c r="K601" s="13" t="s">
        <v>57</v>
      </c>
      <c r="L601" s="14">
        <v>12.9</v>
      </c>
      <c r="M601" s="14" t="s">
        <v>16</v>
      </c>
      <c r="N601" s="31">
        <v>1000000</v>
      </c>
      <c r="O601" s="14" t="s">
        <v>2</v>
      </c>
      <c r="P601" s="14" t="s">
        <v>47</v>
      </c>
      <c r="Q601" s="31">
        <v>10384</v>
      </c>
      <c r="R601" s="31">
        <v>2596</v>
      </c>
      <c r="S601" s="45">
        <v>300</v>
      </c>
      <c r="T601" s="64">
        <f t="shared" si="81"/>
        <v>3870</v>
      </c>
      <c r="U601" s="64">
        <f t="shared" si="82"/>
        <v>15.457880178231397</v>
      </c>
      <c r="V601" s="48">
        <f t="shared" si="83"/>
        <v>78.027299999999983</v>
      </c>
      <c r="W601" s="52">
        <v>260.09099999999995</v>
      </c>
      <c r="X601" s="71" t="str">
        <f t="shared" si="89"/>
        <v>Q2 2023</v>
      </c>
      <c r="Y601" s="21">
        <f t="shared" si="84"/>
        <v>2732</v>
      </c>
      <c r="Z601" s="21">
        <f t="shared" si="85"/>
        <v>2048</v>
      </c>
      <c r="AA601" s="57">
        <f t="shared" si="86"/>
        <v>51526.267260771325</v>
      </c>
      <c r="AB601" s="59">
        <f t="shared" si="87"/>
        <v>1.333984375</v>
      </c>
      <c r="AC601" s="61">
        <f t="shared" si="88"/>
        <v>327.65999999999997</v>
      </c>
    </row>
    <row r="602" spans="4:29">
      <c r="D602" s="12">
        <v>596</v>
      </c>
      <c r="E602" s="36" t="s">
        <v>29</v>
      </c>
      <c r="F602" s="16" t="s">
        <v>10</v>
      </c>
      <c r="G602" s="14" t="s">
        <v>39</v>
      </c>
      <c r="H602" s="13" t="s">
        <v>90</v>
      </c>
      <c r="I602" s="13" t="s">
        <v>45</v>
      </c>
      <c r="J602" s="13" t="s">
        <v>101</v>
      </c>
      <c r="K602" s="13" t="s">
        <v>43</v>
      </c>
      <c r="L602" s="14">
        <v>16</v>
      </c>
      <c r="M602" s="14" t="s">
        <v>66</v>
      </c>
      <c r="N602" s="31">
        <v>1000000</v>
      </c>
      <c r="O602" s="14" t="s">
        <v>2</v>
      </c>
      <c r="P602" s="14" t="s">
        <v>47</v>
      </c>
      <c r="Q602" s="31">
        <v>4000</v>
      </c>
      <c r="R602" s="31">
        <v>1152</v>
      </c>
      <c r="S602" s="45">
        <v>10</v>
      </c>
      <c r="T602" s="64">
        <f t="shared" si="81"/>
        <v>160</v>
      </c>
      <c r="U602" s="64">
        <f t="shared" si="82"/>
        <v>0.74229644943820217</v>
      </c>
      <c r="V602" s="48">
        <f t="shared" si="83"/>
        <v>1.5628958333738074</v>
      </c>
      <c r="W602" s="52">
        <v>156.28958333738075</v>
      </c>
      <c r="X602" s="71" t="str">
        <f t="shared" si="89"/>
        <v>Q2 2023</v>
      </c>
      <c r="Y602" s="21">
        <f t="shared" si="84"/>
        <v>2560</v>
      </c>
      <c r="Z602" s="21">
        <f t="shared" si="85"/>
        <v>1600</v>
      </c>
      <c r="AA602" s="57">
        <f t="shared" si="86"/>
        <v>74229.644943820225</v>
      </c>
      <c r="AB602" s="59">
        <f t="shared" si="87"/>
        <v>1.6</v>
      </c>
      <c r="AC602" s="61">
        <f t="shared" si="88"/>
        <v>406.4</v>
      </c>
    </row>
    <row r="603" spans="4:29">
      <c r="D603" s="12">
        <v>597</v>
      </c>
      <c r="E603" s="36" t="s">
        <v>29</v>
      </c>
      <c r="F603" s="16" t="s">
        <v>10</v>
      </c>
      <c r="G603" s="14" t="s">
        <v>39</v>
      </c>
      <c r="H603" s="13" t="s">
        <v>90</v>
      </c>
      <c r="I603" s="13" t="s">
        <v>45</v>
      </c>
      <c r="J603" s="13" t="s">
        <v>46</v>
      </c>
      <c r="K603" s="13" t="s">
        <v>43</v>
      </c>
      <c r="L603" s="14">
        <v>17.3</v>
      </c>
      <c r="M603" s="14" t="s">
        <v>15</v>
      </c>
      <c r="N603" s="31">
        <v>1000000</v>
      </c>
      <c r="O603" s="14" t="s">
        <v>2</v>
      </c>
      <c r="P603" s="14" t="s">
        <v>47</v>
      </c>
      <c r="Q603" s="31">
        <v>10000</v>
      </c>
      <c r="R603" s="31">
        <v>240</v>
      </c>
      <c r="S603" s="45">
        <v>4</v>
      </c>
      <c r="T603" s="64">
        <f t="shared" si="81"/>
        <v>69.2</v>
      </c>
      <c r="U603" s="64">
        <f t="shared" si="82"/>
        <v>0.33002909010801185</v>
      </c>
      <c r="V603" s="48">
        <f t="shared" si="83"/>
        <v>0.71106108921411881</v>
      </c>
      <c r="W603" s="52">
        <v>177.76527230352971</v>
      </c>
      <c r="X603" s="71" t="str">
        <f t="shared" si="89"/>
        <v>Q2 2023</v>
      </c>
      <c r="Y603" s="21">
        <f t="shared" si="84"/>
        <v>3840</v>
      </c>
      <c r="Z603" s="21">
        <f t="shared" si="85"/>
        <v>2160</v>
      </c>
      <c r="AA603" s="57">
        <f t="shared" si="86"/>
        <v>82507.272527002962</v>
      </c>
      <c r="AB603" s="59">
        <f t="shared" si="87"/>
        <v>1.7777777777777777</v>
      </c>
      <c r="AC603" s="61">
        <f t="shared" si="88"/>
        <v>439.42</v>
      </c>
    </row>
    <row r="604" spans="4:29">
      <c r="D604" s="12">
        <v>598</v>
      </c>
      <c r="E604" s="36" t="s">
        <v>29</v>
      </c>
      <c r="F604" s="16" t="s">
        <v>10</v>
      </c>
      <c r="G604" s="14" t="s">
        <v>39</v>
      </c>
      <c r="H604" s="13" t="s">
        <v>90</v>
      </c>
      <c r="I604" s="13" t="s">
        <v>45</v>
      </c>
      <c r="J604" s="13" t="s">
        <v>168</v>
      </c>
      <c r="K604" s="13" t="s">
        <v>43</v>
      </c>
      <c r="L604" s="14">
        <v>17.3</v>
      </c>
      <c r="M604" s="14" t="s">
        <v>15</v>
      </c>
      <c r="N604" s="31">
        <v>1000000</v>
      </c>
      <c r="O604" s="14" t="s">
        <v>2</v>
      </c>
      <c r="P604" s="14" t="s">
        <v>47</v>
      </c>
      <c r="Q604" s="31">
        <v>4032</v>
      </c>
      <c r="R604" s="31">
        <v>1008</v>
      </c>
      <c r="S604" s="45">
        <v>10</v>
      </c>
      <c r="T604" s="64">
        <f t="shared" si="81"/>
        <v>173</v>
      </c>
      <c r="U604" s="64">
        <f t="shared" si="82"/>
        <v>0.82507272527002962</v>
      </c>
      <c r="V604" s="48">
        <f t="shared" si="83"/>
        <v>1.7776527230352972</v>
      </c>
      <c r="W604" s="52">
        <v>177.76527230352971</v>
      </c>
      <c r="X604" s="71" t="str">
        <f t="shared" si="89"/>
        <v>Q2 2023</v>
      </c>
      <c r="Y604" s="21">
        <f t="shared" si="84"/>
        <v>3840</v>
      </c>
      <c r="Z604" s="21">
        <f t="shared" si="85"/>
        <v>2160</v>
      </c>
      <c r="AA604" s="57">
        <f t="shared" si="86"/>
        <v>82507.272527002962</v>
      </c>
      <c r="AB604" s="59">
        <f t="shared" si="87"/>
        <v>1.7777777777777777</v>
      </c>
      <c r="AC604" s="61">
        <f t="shared" si="88"/>
        <v>439.42</v>
      </c>
    </row>
    <row r="605" spans="4:29">
      <c r="D605" s="12">
        <v>599</v>
      </c>
      <c r="E605" s="36" t="s">
        <v>29</v>
      </c>
      <c r="F605" s="16" t="s">
        <v>10</v>
      </c>
      <c r="G605" s="14" t="s">
        <v>39</v>
      </c>
      <c r="H605" s="13" t="s">
        <v>90</v>
      </c>
      <c r="I605" s="13" t="s">
        <v>31</v>
      </c>
      <c r="J605" s="13" t="s">
        <v>216</v>
      </c>
      <c r="K605" s="13" t="s">
        <v>57</v>
      </c>
      <c r="L605" s="14">
        <v>14.2</v>
      </c>
      <c r="M605" s="14" t="s">
        <v>63</v>
      </c>
      <c r="N605" s="31">
        <v>1000000</v>
      </c>
      <c r="O605" s="14" t="s">
        <v>2</v>
      </c>
      <c r="P605" s="14" t="s">
        <v>47</v>
      </c>
      <c r="Q605" s="31">
        <v>10384</v>
      </c>
      <c r="R605" s="31">
        <v>2596</v>
      </c>
      <c r="S605" s="45">
        <v>800</v>
      </c>
      <c r="T605" s="64">
        <f t="shared" si="81"/>
        <v>11360</v>
      </c>
      <c r="U605" s="64">
        <f t="shared" si="82"/>
        <v>47.539158843716429</v>
      </c>
      <c r="V605" s="48">
        <f t="shared" si="83"/>
        <v>155.05479112500001</v>
      </c>
      <c r="W605" s="52">
        <v>193.81848890625002</v>
      </c>
      <c r="X605" s="71" t="str">
        <f t="shared" si="89"/>
        <v>Q2 2023</v>
      </c>
      <c r="Y605" s="21">
        <f t="shared" si="84"/>
        <v>3024</v>
      </c>
      <c r="Z605" s="21">
        <f t="shared" si="85"/>
        <v>1964</v>
      </c>
      <c r="AA605" s="57">
        <f t="shared" si="86"/>
        <v>59423.948554645533</v>
      </c>
      <c r="AB605" s="59">
        <f t="shared" si="87"/>
        <v>1.539714867617108</v>
      </c>
      <c r="AC605" s="61">
        <f t="shared" si="88"/>
        <v>360.67999999999995</v>
      </c>
    </row>
    <row r="606" spans="4:29">
      <c r="D606" s="12">
        <v>600</v>
      </c>
      <c r="E606" s="36" t="s">
        <v>29</v>
      </c>
      <c r="F606" s="16" t="s">
        <v>10</v>
      </c>
      <c r="G606" s="14" t="s">
        <v>39</v>
      </c>
      <c r="H606" s="13" t="s">
        <v>90</v>
      </c>
      <c r="I606" s="13" t="s">
        <v>31</v>
      </c>
      <c r="J606" s="13" t="s">
        <v>62</v>
      </c>
      <c r="K606" s="13" t="s">
        <v>57</v>
      </c>
      <c r="L606" s="14">
        <v>16.2</v>
      </c>
      <c r="M606" s="14" t="s">
        <v>64</v>
      </c>
      <c r="N606" s="31">
        <v>1000000</v>
      </c>
      <c r="O606" s="14" t="s">
        <v>2</v>
      </c>
      <c r="P606" s="14" t="s">
        <v>47</v>
      </c>
      <c r="Q606" s="31">
        <v>10384</v>
      </c>
      <c r="R606" s="31">
        <v>2596</v>
      </c>
      <c r="S606" s="45">
        <v>700</v>
      </c>
      <c r="T606" s="64">
        <f t="shared" si="81"/>
        <v>11340</v>
      </c>
      <c r="U606" s="64">
        <f t="shared" si="82"/>
        <v>54.034993381816982</v>
      </c>
      <c r="V606" s="48">
        <f t="shared" si="83"/>
        <v>157.75923515624999</v>
      </c>
      <c r="W606" s="52">
        <v>225.37033593749999</v>
      </c>
      <c r="X606" s="71" t="str">
        <f t="shared" si="89"/>
        <v>Q2 2023</v>
      </c>
      <c r="Y606" s="21">
        <f t="shared" si="84"/>
        <v>3456</v>
      </c>
      <c r="Z606" s="21">
        <f t="shared" si="85"/>
        <v>2234</v>
      </c>
      <c r="AA606" s="57">
        <f t="shared" si="86"/>
        <v>77192.847688309979</v>
      </c>
      <c r="AB606" s="59">
        <f t="shared" si="87"/>
        <v>1.5470008952551477</v>
      </c>
      <c r="AC606" s="61">
        <f t="shared" si="88"/>
        <v>411.47999999999996</v>
      </c>
    </row>
    <row r="607" spans="4:29">
      <c r="D607" s="12">
        <v>601</v>
      </c>
      <c r="E607" s="36" t="s">
        <v>29</v>
      </c>
      <c r="F607" s="16" t="s">
        <v>10</v>
      </c>
      <c r="G607" s="14" t="s">
        <v>39</v>
      </c>
      <c r="H607" s="13" t="s">
        <v>90</v>
      </c>
      <c r="I607" s="13" t="s">
        <v>102</v>
      </c>
      <c r="J607" s="13" t="s">
        <v>103</v>
      </c>
      <c r="K607" s="13" t="s">
        <v>43</v>
      </c>
      <c r="L607" s="14">
        <v>16</v>
      </c>
      <c r="M607" s="14" t="s">
        <v>66</v>
      </c>
      <c r="N607" s="31">
        <v>1000000</v>
      </c>
      <c r="O607" s="14" t="s">
        <v>2</v>
      </c>
      <c r="P607" s="14" t="s">
        <v>47</v>
      </c>
      <c r="Q607" s="31">
        <v>4000</v>
      </c>
      <c r="R607" s="31">
        <v>1152</v>
      </c>
      <c r="S607" s="45">
        <v>10</v>
      </c>
      <c r="T607" s="64">
        <f t="shared" si="81"/>
        <v>160</v>
      </c>
      <c r="U607" s="64">
        <f t="shared" si="82"/>
        <v>0.74229644943820217</v>
      </c>
      <c r="V607" s="48">
        <f t="shared" si="83"/>
        <v>1.5628958333738074</v>
      </c>
      <c r="W607" s="52">
        <v>156.28958333738075</v>
      </c>
      <c r="X607" s="71" t="str">
        <f t="shared" si="89"/>
        <v>Q2 2023</v>
      </c>
      <c r="Y607" s="21">
        <f t="shared" si="84"/>
        <v>2560</v>
      </c>
      <c r="Z607" s="21">
        <f t="shared" si="85"/>
        <v>1600</v>
      </c>
      <c r="AA607" s="57">
        <f t="shared" si="86"/>
        <v>74229.644943820225</v>
      </c>
      <c r="AB607" s="59">
        <f t="shared" si="87"/>
        <v>1.6</v>
      </c>
      <c r="AC607" s="61">
        <f t="shared" si="88"/>
        <v>406.4</v>
      </c>
    </row>
    <row r="608" spans="4:29">
      <c r="D608" s="12">
        <v>602</v>
      </c>
      <c r="E608" s="36" t="s">
        <v>29</v>
      </c>
      <c r="F608" s="16" t="s">
        <v>10</v>
      </c>
      <c r="G608" s="14" t="s">
        <v>39</v>
      </c>
      <c r="H608" s="13" t="s">
        <v>90</v>
      </c>
      <c r="I608" s="13" t="s">
        <v>102</v>
      </c>
      <c r="J608" s="13" t="s">
        <v>104</v>
      </c>
      <c r="K608" s="13" t="s">
        <v>43</v>
      </c>
      <c r="L608" s="14">
        <v>17.3</v>
      </c>
      <c r="M608" s="14" t="s">
        <v>15</v>
      </c>
      <c r="N608" s="31">
        <v>1000000</v>
      </c>
      <c r="O608" s="14" t="s">
        <v>2</v>
      </c>
      <c r="P608" s="14" t="s">
        <v>47</v>
      </c>
      <c r="Q608" s="31">
        <v>4000</v>
      </c>
      <c r="R608" s="31">
        <v>1152</v>
      </c>
      <c r="S608" s="45">
        <v>10</v>
      </c>
      <c r="T608" s="64">
        <f t="shared" si="81"/>
        <v>173</v>
      </c>
      <c r="U608" s="64">
        <f t="shared" si="82"/>
        <v>0.82507272527002962</v>
      </c>
      <c r="V608" s="48">
        <f t="shared" si="83"/>
        <v>1.7776527230352972</v>
      </c>
      <c r="W608" s="52">
        <v>177.76527230352971</v>
      </c>
      <c r="X608" s="71" t="str">
        <f t="shared" si="89"/>
        <v>Q2 2023</v>
      </c>
      <c r="Y608" s="21">
        <f t="shared" si="84"/>
        <v>3840</v>
      </c>
      <c r="Z608" s="21">
        <f t="shared" si="85"/>
        <v>2160</v>
      </c>
      <c r="AA608" s="57">
        <f t="shared" si="86"/>
        <v>82507.272527002962</v>
      </c>
      <c r="AB608" s="59">
        <f t="shared" si="87"/>
        <v>1.7777777777777777</v>
      </c>
      <c r="AC608" s="61">
        <f t="shared" si="88"/>
        <v>439.42</v>
      </c>
    </row>
    <row r="609" spans="4:29">
      <c r="D609" s="12">
        <v>603</v>
      </c>
      <c r="E609" s="36" t="s">
        <v>29</v>
      </c>
      <c r="F609" s="16" t="s">
        <v>10</v>
      </c>
      <c r="G609" s="14" t="s">
        <v>39</v>
      </c>
      <c r="H609" s="13" t="s">
        <v>90</v>
      </c>
      <c r="I609" s="13" t="s">
        <v>54</v>
      </c>
      <c r="J609" s="13" t="s">
        <v>92</v>
      </c>
      <c r="K609" s="13" t="s">
        <v>43</v>
      </c>
      <c r="L609" s="14">
        <v>17.3</v>
      </c>
      <c r="M609" s="14" t="s">
        <v>15</v>
      </c>
      <c r="N609" s="31">
        <v>1000000</v>
      </c>
      <c r="O609" s="14" t="s">
        <v>2</v>
      </c>
      <c r="P609" s="14" t="s">
        <v>47</v>
      </c>
      <c r="Q609" s="31">
        <v>4000</v>
      </c>
      <c r="R609" s="31">
        <v>1152</v>
      </c>
      <c r="S609" s="45">
        <v>15</v>
      </c>
      <c r="T609" s="64">
        <f t="shared" si="81"/>
        <v>259.5</v>
      </c>
      <c r="U609" s="64">
        <f t="shared" si="82"/>
        <v>1.2376090879050445</v>
      </c>
      <c r="V609" s="48">
        <f t="shared" si="83"/>
        <v>2.6664790845529454</v>
      </c>
      <c r="W609" s="52">
        <v>177.76527230352971</v>
      </c>
      <c r="X609" s="71" t="str">
        <f t="shared" si="89"/>
        <v>Q2 2023</v>
      </c>
      <c r="Y609" s="21">
        <f t="shared" si="84"/>
        <v>3840</v>
      </c>
      <c r="Z609" s="21">
        <f t="shared" si="85"/>
        <v>2160</v>
      </c>
      <c r="AA609" s="57">
        <f t="shared" si="86"/>
        <v>82507.272527002962</v>
      </c>
      <c r="AB609" s="59">
        <f t="shared" si="87"/>
        <v>1.7777777777777777</v>
      </c>
      <c r="AC609" s="61">
        <f t="shared" si="88"/>
        <v>439.42</v>
      </c>
    </row>
    <row r="610" spans="4:29">
      <c r="D610" s="12">
        <v>604</v>
      </c>
      <c r="E610" s="36" t="s">
        <v>29</v>
      </c>
      <c r="F610" s="16" t="s">
        <v>10</v>
      </c>
      <c r="G610" s="14" t="s">
        <v>39</v>
      </c>
      <c r="H610" s="13" t="s">
        <v>90</v>
      </c>
      <c r="I610" s="13" t="s">
        <v>54</v>
      </c>
      <c r="J610" s="13" t="s">
        <v>92</v>
      </c>
      <c r="K610" s="13" t="s">
        <v>43</v>
      </c>
      <c r="L610" s="14">
        <v>16</v>
      </c>
      <c r="M610" s="14" t="s">
        <v>66</v>
      </c>
      <c r="N610" s="31">
        <v>1000000</v>
      </c>
      <c r="O610" s="14" t="s">
        <v>2</v>
      </c>
      <c r="P610" s="14" t="s">
        <v>47</v>
      </c>
      <c r="Q610" s="31">
        <v>4000</v>
      </c>
      <c r="R610" s="31">
        <v>1152</v>
      </c>
      <c r="S610" s="45">
        <v>30</v>
      </c>
      <c r="T610" s="64">
        <f t="shared" si="81"/>
        <v>480</v>
      </c>
      <c r="U610" s="64">
        <f t="shared" si="82"/>
        <v>2.2268893483146064</v>
      </c>
      <c r="V610" s="48">
        <f t="shared" si="83"/>
        <v>4.6886875001214223</v>
      </c>
      <c r="W610" s="52">
        <v>156.28958333738075</v>
      </c>
      <c r="X610" s="71" t="str">
        <f t="shared" si="89"/>
        <v>Q2 2023</v>
      </c>
      <c r="Y610" s="21">
        <f t="shared" si="84"/>
        <v>2560</v>
      </c>
      <c r="Z610" s="21">
        <f t="shared" si="85"/>
        <v>1600</v>
      </c>
      <c r="AA610" s="57">
        <f t="shared" si="86"/>
        <v>74229.644943820225</v>
      </c>
      <c r="AB610" s="59">
        <f t="shared" si="87"/>
        <v>1.6</v>
      </c>
      <c r="AC610" s="61">
        <f t="shared" si="88"/>
        <v>406.4</v>
      </c>
    </row>
    <row r="611" spans="4:29">
      <c r="D611" s="12">
        <v>605</v>
      </c>
      <c r="E611" s="36" t="s">
        <v>29</v>
      </c>
      <c r="F611" s="16" t="s">
        <v>10</v>
      </c>
      <c r="G611" s="14" t="s">
        <v>39</v>
      </c>
      <c r="H611" s="13" t="s">
        <v>90</v>
      </c>
      <c r="I611" s="13" t="s">
        <v>54</v>
      </c>
      <c r="J611" s="13" t="s">
        <v>92</v>
      </c>
      <c r="K611" s="13" t="s">
        <v>43</v>
      </c>
      <c r="L611" s="14">
        <v>18</v>
      </c>
      <c r="M611" s="14" t="s">
        <v>66</v>
      </c>
      <c r="N611" s="31">
        <v>1000000</v>
      </c>
      <c r="O611" s="14" t="s">
        <v>2</v>
      </c>
      <c r="P611" s="14" t="s">
        <v>47</v>
      </c>
      <c r="Q611" s="31">
        <v>4000</v>
      </c>
      <c r="R611" s="31">
        <v>1152</v>
      </c>
      <c r="S611" s="45">
        <v>15</v>
      </c>
      <c r="T611" s="64">
        <f t="shared" si="81"/>
        <v>270</v>
      </c>
      <c r="U611" s="64">
        <f t="shared" si="82"/>
        <v>1.4092034157303368</v>
      </c>
      <c r="V611" s="48">
        <f t="shared" si="83"/>
        <v>2.6664790845529454</v>
      </c>
      <c r="W611" s="52">
        <v>177.76527230352971</v>
      </c>
      <c r="X611" s="71" t="str">
        <f t="shared" si="89"/>
        <v>Q2 2023</v>
      </c>
      <c r="Y611" s="21">
        <f t="shared" si="84"/>
        <v>2560</v>
      </c>
      <c r="Z611" s="21">
        <f t="shared" si="85"/>
        <v>1600</v>
      </c>
      <c r="AA611" s="57">
        <f t="shared" si="86"/>
        <v>93946.894382022467</v>
      </c>
      <c r="AB611" s="59">
        <f t="shared" si="87"/>
        <v>1.6</v>
      </c>
      <c r="AC611" s="61">
        <f t="shared" si="88"/>
        <v>457.2</v>
      </c>
    </row>
    <row r="612" spans="4:29">
      <c r="D612" s="12">
        <v>606</v>
      </c>
      <c r="E612" s="36" t="s">
        <v>29</v>
      </c>
      <c r="F612" s="16" t="s">
        <v>10</v>
      </c>
      <c r="G612" s="14" t="s">
        <v>39</v>
      </c>
      <c r="H612" s="13" t="s">
        <v>90</v>
      </c>
      <c r="I612" s="13" t="s">
        <v>54</v>
      </c>
      <c r="J612" s="13" t="s">
        <v>169</v>
      </c>
      <c r="K612" s="13" t="s">
        <v>43</v>
      </c>
      <c r="L612" s="14">
        <v>17</v>
      </c>
      <c r="M612" s="14" t="s">
        <v>66</v>
      </c>
      <c r="N612" s="31">
        <v>1000000</v>
      </c>
      <c r="O612" s="14" t="s">
        <v>2</v>
      </c>
      <c r="P612" s="14" t="s">
        <v>47</v>
      </c>
      <c r="Q612" s="31">
        <v>4000</v>
      </c>
      <c r="R612" s="31">
        <v>1152</v>
      </c>
      <c r="S612" s="45">
        <v>5</v>
      </c>
      <c r="T612" s="64">
        <f t="shared" si="81"/>
        <v>85</v>
      </c>
      <c r="U612" s="64">
        <f t="shared" si="82"/>
        <v>0.41899155056179765</v>
      </c>
      <c r="V612" s="48">
        <f t="shared" si="83"/>
        <v>0.8888263615176486</v>
      </c>
      <c r="W612" s="52">
        <v>177.76527230352971</v>
      </c>
      <c r="X612" s="71" t="str">
        <f t="shared" si="89"/>
        <v>Q2 2023</v>
      </c>
      <c r="Y612" s="21">
        <f t="shared" si="84"/>
        <v>2560</v>
      </c>
      <c r="Z612" s="21">
        <f t="shared" si="85"/>
        <v>1600</v>
      </c>
      <c r="AA612" s="57">
        <f t="shared" si="86"/>
        <v>83798.310112359526</v>
      </c>
      <c r="AB612" s="59">
        <f t="shared" si="87"/>
        <v>1.6</v>
      </c>
      <c r="AC612" s="61">
        <f t="shared" si="88"/>
        <v>431.79999999999995</v>
      </c>
    </row>
    <row r="613" spans="4:29">
      <c r="D613" s="12">
        <v>607</v>
      </c>
      <c r="E613" s="36" t="s">
        <v>29</v>
      </c>
      <c r="F613" s="16" t="s">
        <v>10</v>
      </c>
      <c r="G613" s="14" t="s">
        <v>39</v>
      </c>
      <c r="H613" s="13" t="s">
        <v>90</v>
      </c>
      <c r="I613" s="13" t="s">
        <v>54</v>
      </c>
      <c r="J613" s="13" t="s">
        <v>170</v>
      </c>
      <c r="K613" s="13" t="s">
        <v>43</v>
      </c>
      <c r="L613" s="14">
        <v>14</v>
      </c>
      <c r="M613" s="14" t="s">
        <v>66</v>
      </c>
      <c r="N613" s="31">
        <v>1000000</v>
      </c>
      <c r="O613" s="14" t="s">
        <v>2</v>
      </c>
      <c r="P613" s="14" t="s">
        <v>47</v>
      </c>
      <c r="Q613" s="31">
        <v>4000</v>
      </c>
      <c r="R613" s="31">
        <v>1152</v>
      </c>
      <c r="S613" s="45">
        <v>10</v>
      </c>
      <c r="T613" s="64">
        <f t="shared" si="81"/>
        <v>140</v>
      </c>
      <c r="U613" s="64">
        <f t="shared" si="82"/>
        <v>0.56832071910112347</v>
      </c>
      <c r="V613" s="48">
        <f t="shared" si="83"/>
        <v>1.4025988248226477</v>
      </c>
      <c r="W613" s="52">
        <v>140.25988248226477</v>
      </c>
      <c r="X613" s="71" t="str">
        <f t="shared" si="89"/>
        <v>Q2 2023</v>
      </c>
      <c r="Y613" s="21">
        <f t="shared" si="84"/>
        <v>2560</v>
      </c>
      <c r="Z613" s="21">
        <f t="shared" si="85"/>
        <v>1600</v>
      </c>
      <c r="AA613" s="57">
        <f t="shared" si="86"/>
        <v>56832.071910112347</v>
      </c>
      <c r="AB613" s="59">
        <f t="shared" si="87"/>
        <v>1.6</v>
      </c>
      <c r="AC613" s="61">
        <f t="shared" si="88"/>
        <v>355.59999999999997</v>
      </c>
    </row>
    <row r="614" spans="4:29">
      <c r="D614" s="12">
        <v>608</v>
      </c>
      <c r="E614" s="36" t="s">
        <v>29</v>
      </c>
      <c r="F614" s="16" t="s">
        <v>10</v>
      </c>
      <c r="G614" s="14" t="s">
        <v>39</v>
      </c>
      <c r="H614" s="13" t="s">
        <v>90</v>
      </c>
      <c r="I614" s="13" t="s">
        <v>109</v>
      </c>
      <c r="J614" s="13" t="s">
        <v>127</v>
      </c>
      <c r="K614" s="13" t="s">
        <v>43</v>
      </c>
      <c r="L614" s="14">
        <v>16.2</v>
      </c>
      <c r="M614" s="14" t="s">
        <v>66</v>
      </c>
      <c r="N614" s="31">
        <v>1000000</v>
      </c>
      <c r="O614" s="14" t="s">
        <v>2</v>
      </c>
      <c r="P614" s="14" t="s">
        <v>47</v>
      </c>
      <c r="Q614" s="31">
        <v>4000</v>
      </c>
      <c r="R614" s="31">
        <v>512</v>
      </c>
      <c r="S614" s="45">
        <v>30</v>
      </c>
      <c r="T614" s="64">
        <f t="shared" si="81"/>
        <v>486</v>
      </c>
      <c r="U614" s="64">
        <f t="shared" si="82"/>
        <v>2.2829095334831453</v>
      </c>
      <c r="V614" s="48">
        <f t="shared" si="83"/>
        <v>4.6886875001214223</v>
      </c>
      <c r="W614" s="52">
        <v>156.28958333738075</v>
      </c>
      <c r="X614" s="71" t="str">
        <f t="shared" si="89"/>
        <v>Q2 2023</v>
      </c>
      <c r="Y614" s="21">
        <f t="shared" si="84"/>
        <v>2560</v>
      </c>
      <c r="Z614" s="21">
        <f t="shared" si="85"/>
        <v>1600</v>
      </c>
      <c r="AA614" s="57">
        <f t="shared" si="86"/>
        <v>76096.984449438183</v>
      </c>
      <c r="AB614" s="59">
        <f t="shared" si="87"/>
        <v>1.6</v>
      </c>
      <c r="AC614" s="61">
        <f t="shared" si="88"/>
        <v>411.47999999999996</v>
      </c>
    </row>
    <row r="615" spans="4:29">
      <c r="D615" s="12">
        <v>609</v>
      </c>
      <c r="E615" s="36" t="s">
        <v>29</v>
      </c>
      <c r="F615" s="16" t="s">
        <v>10</v>
      </c>
      <c r="G615" s="14" t="s">
        <v>39</v>
      </c>
      <c r="H615" s="13" t="s">
        <v>90</v>
      </c>
      <c r="I615" s="13" t="s">
        <v>109</v>
      </c>
      <c r="J615" s="13" t="s">
        <v>110</v>
      </c>
      <c r="K615" s="13" t="s">
        <v>43</v>
      </c>
      <c r="L615" s="14">
        <v>16.2</v>
      </c>
      <c r="M615" s="14" t="s">
        <v>64</v>
      </c>
      <c r="N615" s="31">
        <v>1000000</v>
      </c>
      <c r="O615" s="14" t="s">
        <v>2</v>
      </c>
      <c r="P615" s="14" t="s">
        <v>47</v>
      </c>
      <c r="Q615" s="31">
        <v>4000</v>
      </c>
      <c r="R615" s="31">
        <v>512</v>
      </c>
      <c r="S615" s="45">
        <v>10</v>
      </c>
      <c r="T615" s="64">
        <f t="shared" si="81"/>
        <v>162</v>
      </c>
      <c r="U615" s="64">
        <f t="shared" si="82"/>
        <v>0.77192847688309973</v>
      </c>
      <c r="V615" s="48">
        <f t="shared" si="83"/>
        <v>1.7365509259708971</v>
      </c>
      <c r="W615" s="52">
        <v>173.65509259708972</v>
      </c>
      <c r="X615" s="71" t="str">
        <f t="shared" si="89"/>
        <v>Q2 2023</v>
      </c>
      <c r="Y615" s="21">
        <f t="shared" si="84"/>
        <v>3456</v>
      </c>
      <c r="Z615" s="21">
        <f t="shared" si="85"/>
        <v>2234</v>
      </c>
      <c r="AA615" s="57">
        <f t="shared" si="86"/>
        <v>77192.847688309979</v>
      </c>
      <c r="AB615" s="59">
        <f t="shared" si="87"/>
        <v>1.5470008952551477</v>
      </c>
      <c r="AC615" s="61">
        <f t="shared" si="88"/>
        <v>411.47999999999996</v>
      </c>
    </row>
    <row r="616" spans="4:29">
      <c r="D616" s="12">
        <v>610</v>
      </c>
      <c r="E616" s="36" t="s">
        <v>29</v>
      </c>
      <c r="F616" s="16" t="s">
        <v>10</v>
      </c>
      <c r="G616" s="14" t="s">
        <v>39</v>
      </c>
      <c r="H616" s="13" t="s">
        <v>90</v>
      </c>
      <c r="I616" s="13" t="s">
        <v>135</v>
      </c>
      <c r="J616" s="13" t="s">
        <v>136</v>
      </c>
      <c r="K616" s="13"/>
      <c r="L616" s="14">
        <v>16.2</v>
      </c>
      <c r="M616" s="14" t="s">
        <v>66</v>
      </c>
      <c r="N616" s="31">
        <v>1000000</v>
      </c>
      <c r="O616" s="14" t="s">
        <v>2</v>
      </c>
      <c r="P616" s="14" t="s">
        <v>47</v>
      </c>
      <c r="Q616" s="31">
        <v>4000</v>
      </c>
      <c r="R616" s="31">
        <v>512</v>
      </c>
      <c r="S616" s="45">
        <v>80</v>
      </c>
      <c r="T616" s="64">
        <f t="shared" si="81"/>
        <v>1296</v>
      </c>
      <c r="U616" s="64">
        <f t="shared" si="82"/>
        <v>6.0877587559550541</v>
      </c>
      <c r="V616" s="48">
        <f t="shared" si="83"/>
        <v>12.50316666699046</v>
      </c>
      <c r="W616" s="52">
        <v>156.28958333738075</v>
      </c>
      <c r="X616" s="71" t="str">
        <f t="shared" si="89"/>
        <v>Q2 2023</v>
      </c>
      <c r="Y616" s="21">
        <f t="shared" si="84"/>
        <v>2560</v>
      </c>
      <c r="Z616" s="21">
        <f t="shared" si="85"/>
        <v>1600</v>
      </c>
      <c r="AA616" s="57">
        <f t="shared" si="86"/>
        <v>76096.984449438183</v>
      </c>
      <c r="AB616" s="59">
        <f t="shared" si="87"/>
        <v>1.6</v>
      </c>
      <c r="AC616" s="61">
        <f t="shared" si="88"/>
        <v>411.47999999999996</v>
      </c>
    </row>
    <row r="617" spans="4:29">
      <c r="D617" s="12">
        <v>611</v>
      </c>
      <c r="E617" s="36" t="s">
        <v>29</v>
      </c>
      <c r="F617" s="16" t="s">
        <v>10</v>
      </c>
      <c r="G617" s="14" t="s">
        <v>39</v>
      </c>
      <c r="H617" s="13" t="s">
        <v>90</v>
      </c>
      <c r="I617" s="13" t="s">
        <v>135</v>
      </c>
      <c r="J617" s="13" t="s">
        <v>171</v>
      </c>
      <c r="K617" s="13" t="s">
        <v>98</v>
      </c>
      <c r="L617" s="14">
        <v>16</v>
      </c>
      <c r="M617" s="14" t="s">
        <v>172</v>
      </c>
      <c r="N617" s="31">
        <v>1000000</v>
      </c>
      <c r="O617" s="14" t="s">
        <v>2</v>
      </c>
      <c r="P617" s="14" t="s">
        <v>47</v>
      </c>
      <c r="Q617" s="31">
        <v>4000</v>
      </c>
      <c r="R617" s="31">
        <v>1000</v>
      </c>
      <c r="S617" s="45">
        <v>15</v>
      </c>
      <c r="T617" s="64">
        <f t="shared" si="81"/>
        <v>240</v>
      </c>
      <c r="U617" s="64">
        <f t="shared" si="82"/>
        <v>1.1134446741573032</v>
      </c>
      <c r="V617" s="48">
        <f t="shared" si="83"/>
        <v>2.6048263889563459</v>
      </c>
      <c r="W617" s="52">
        <v>173.65509259708972</v>
      </c>
      <c r="X617" s="71" t="str">
        <f t="shared" si="89"/>
        <v>Q2 2023</v>
      </c>
      <c r="Y617" s="21">
        <f t="shared" si="84"/>
        <v>3200</v>
      </c>
      <c r="Z617" s="21">
        <f t="shared" si="85"/>
        <v>2000</v>
      </c>
      <c r="AA617" s="57">
        <f t="shared" si="86"/>
        <v>74229.644943820225</v>
      </c>
      <c r="AB617" s="59">
        <f t="shared" si="87"/>
        <v>1.6</v>
      </c>
      <c r="AC617" s="61">
        <f t="shared" si="88"/>
        <v>406.4</v>
      </c>
    </row>
    <row r="618" spans="4:29">
      <c r="D618" s="12">
        <v>612</v>
      </c>
      <c r="E618" s="36" t="s">
        <v>29</v>
      </c>
      <c r="F618" s="16" t="s">
        <v>10</v>
      </c>
      <c r="G618" s="14" t="s">
        <v>39</v>
      </c>
      <c r="H618" s="13" t="s">
        <v>90</v>
      </c>
      <c r="I618" s="13" t="s">
        <v>135</v>
      </c>
      <c r="J618" s="13" t="s">
        <v>171</v>
      </c>
      <c r="K618" s="13" t="s">
        <v>98</v>
      </c>
      <c r="L618" s="14">
        <v>14.5</v>
      </c>
      <c r="M618" s="14" t="s">
        <v>173</v>
      </c>
      <c r="N618" s="31">
        <v>1000000</v>
      </c>
      <c r="O618" s="14" t="s">
        <v>2</v>
      </c>
      <c r="P618" s="14" t="s">
        <v>47</v>
      </c>
      <c r="Q618" s="31">
        <v>4000</v>
      </c>
      <c r="R618" s="31">
        <v>1000</v>
      </c>
      <c r="S618" s="45">
        <v>30</v>
      </c>
      <c r="T618" s="64">
        <f t="shared" si="81"/>
        <v>435</v>
      </c>
      <c r="U618" s="64">
        <f t="shared" si="82"/>
        <v>1.8289198651685385</v>
      </c>
      <c r="V618" s="48">
        <f t="shared" si="83"/>
        <v>4.4181862981913413</v>
      </c>
      <c r="W618" s="52">
        <v>147.27287660637802</v>
      </c>
      <c r="X618" s="71" t="str">
        <f t="shared" si="89"/>
        <v>Q2 2023</v>
      </c>
      <c r="Y618" s="21">
        <f t="shared" si="84"/>
        <v>3072</v>
      </c>
      <c r="Z618" s="21">
        <f t="shared" si="85"/>
        <v>1920</v>
      </c>
      <c r="AA618" s="57">
        <f t="shared" si="86"/>
        <v>60963.995505617953</v>
      </c>
      <c r="AB618" s="59">
        <f t="shared" si="87"/>
        <v>1.6</v>
      </c>
      <c r="AC618" s="61">
        <f t="shared" si="88"/>
        <v>368.29999999999995</v>
      </c>
    </row>
    <row r="619" spans="4:29">
      <c r="D619" s="12">
        <v>613</v>
      </c>
      <c r="E619" s="36" t="s">
        <v>29</v>
      </c>
      <c r="F619" s="16" t="s">
        <v>10</v>
      </c>
      <c r="G619" s="14" t="s">
        <v>39</v>
      </c>
      <c r="H619" s="13" t="s">
        <v>90</v>
      </c>
      <c r="I619" s="13" t="s">
        <v>141</v>
      </c>
      <c r="J619" s="13" t="s">
        <v>214</v>
      </c>
      <c r="K619" s="13" t="s">
        <v>95</v>
      </c>
      <c r="L619" s="14">
        <v>15.6</v>
      </c>
      <c r="M619" s="14" t="s">
        <v>15</v>
      </c>
      <c r="N619" s="31">
        <v>1000000</v>
      </c>
      <c r="O619" s="14" t="s">
        <v>2</v>
      </c>
      <c r="P619" s="14" t="s">
        <v>47</v>
      </c>
      <c r="Q619" s="31">
        <v>10000</v>
      </c>
      <c r="R619" s="31">
        <v>1152</v>
      </c>
      <c r="S619" s="45">
        <v>15</v>
      </c>
      <c r="T619" s="64">
        <f t="shared" si="81"/>
        <v>234</v>
      </c>
      <c r="U619" s="64">
        <f t="shared" si="82"/>
        <v>1.0063301401068245</v>
      </c>
      <c r="V619" s="48">
        <f t="shared" si="83"/>
        <v>2.6048263889563459</v>
      </c>
      <c r="W619" s="52">
        <v>173.65509259708972</v>
      </c>
      <c r="X619" s="71" t="str">
        <f t="shared" si="89"/>
        <v>Q2 2023</v>
      </c>
      <c r="Y619" s="21">
        <f t="shared" si="84"/>
        <v>3840</v>
      </c>
      <c r="Z619" s="21">
        <f t="shared" si="85"/>
        <v>2160</v>
      </c>
      <c r="AA619" s="57">
        <f t="shared" si="86"/>
        <v>67088.676007121641</v>
      </c>
      <c r="AB619" s="59">
        <f t="shared" si="87"/>
        <v>1.7777777777777777</v>
      </c>
      <c r="AC619" s="61">
        <f t="shared" si="88"/>
        <v>396.23999999999995</v>
      </c>
    </row>
    <row r="620" spans="4:29">
      <c r="D620" s="12">
        <v>614</v>
      </c>
      <c r="E620" s="36" t="s">
        <v>29</v>
      </c>
      <c r="F620" s="16" t="s">
        <v>10</v>
      </c>
      <c r="G620" s="14" t="s">
        <v>39</v>
      </c>
      <c r="H620" s="13" t="s">
        <v>90</v>
      </c>
      <c r="I620" s="13" t="s">
        <v>184</v>
      </c>
      <c r="J620" s="13" t="s">
        <v>185</v>
      </c>
      <c r="K620" s="13" t="s">
        <v>95</v>
      </c>
      <c r="L620" s="14">
        <v>16</v>
      </c>
      <c r="M620" s="14" t="s">
        <v>186</v>
      </c>
      <c r="N620" s="31">
        <v>1000000</v>
      </c>
      <c r="O620" s="14" t="s">
        <v>2</v>
      </c>
      <c r="P620" s="14" t="s">
        <v>47</v>
      </c>
      <c r="Q620" s="31">
        <v>10000</v>
      </c>
      <c r="R620" s="31">
        <v>2596</v>
      </c>
      <c r="S620" s="45">
        <v>10</v>
      </c>
      <c r="T620" s="64">
        <f t="shared" si="81"/>
        <v>160</v>
      </c>
      <c r="U620" s="64">
        <f t="shared" si="82"/>
        <v>0.74229644943820217</v>
      </c>
      <c r="V620" s="48">
        <f t="shared" si="83"/>
        <v>1.7365509259708971</v>
      </c>
      <c r="W620" s="52">
        <v>173.65509259708972</v>
      </c>
      <c r="X620" s="71" t="str">
        <f t="shared" si="89"/>
        <v>Q2 2023</v>
      </c>
      <c r="Y620" s="21">
        <f t="shared" si="84"/>
        <v>3840</v>
      </c>
      <c r="Z620" s="21">
        <f t="shared" si="85"/>
        <v>2400</v>
      </c>
      <c r="AA620" s="57">
        <f t="shared" si="86"/>
        <v>74229.644943820225</v>
      </c>
      <c r="AB620" s="59">
        <f t="shared" si="87"/>
        <v>1.6</v>
      </c>
      <c r="AC620" s="61">
        <f t="shared" si="88"/>
        <v>406.4</v>
      </c>
    </row>
    <row r="621" spans="4:29">
      <c r="D621" s="12">
        <v>615</v>
      </c>
      <c r="E621" s="36" t="s">
        <v>29</v>
      </c>
      <c r="F621" s="16" t="s">
        <v>10</v>
      </c>
      <c r="G621" s="14" t="s">
        <v>39</v>
      </c>
      <c r="H621" s="13" t="s">
        <v>5</v>
      </c>
      <c r="I621" s="13" t="s">
        <v>31</v>
      </c>
      <c r="J621" s="13" t="s">
        <v>32</v>
      </c>
      <c r="K621" s="13" t="s">
        <v>33</v>
      </c>
      <c r="L621" s="14">
        <v>31.5</v>
      </c>
      <c r="M621" s="14" t="s">
        <v>34</v>
      </c>
      <c r="N621" s="31">
        <v>1000000</v>
      </c>
      <c r="O621" s="14" t="s">
        <v>1</v>
      </c>
      <c r="P621" s="14" t="s">
        <v>35</v>
      </c>
      <c r="Q621" s="31">
        <v>576</v>
      </c>
      <c r="R621" s="31">
        <v>576</v>
      </c>
      <c r="S621" s="45">
        <v>2.5</v>
      </c>
      <c r="T621" s="64">
        <f t="shared" si="81"/>
        <v>78.75</v>
      </c>
      <c r="U621" s="64">
        <f t="shared" si="82"/>
        <v>0.68385045578635006</v>
      </c>
      <c r="V621" s="48">
        <f t="shared" si="83"/>
        <v>1.4669802000000001</v>
      </c>
      <c r="W621" s="52">
        <v>586.79207999999994</v>
      </c>
      <c r="X621" s="71" t="str">
        <f t="shared" si="89"/>
        <v>Q2 2023</v>
      </c>
      <c r="Y621" s="21">
        <f t="shared" si="84"/>
        <v>6016</v>
      </c>
      <c r="Z621" s="21">
        <f t="shared" si="85"/>
        <v>3384</v>
      </c>
      <c r="AA621" s="57">
        <f t="shared" si="86"/>
        <v>273540.18231454003</v>
      </c>
      <c r="AB621" s="59">
        <f t="shared" si="87"/>
        <v>1.7777777777777777</v>
      </c>
      <c r="AC621" s="61">
        <f t="shared" si="88"/>
        <v>800.09999999999991</v>
      </c>
    </row>
    <row r="622" spans="4:29">
      <c r="D622" s="12">
        <v>616</v>
      </c>
      <c r="E622" s="36" t="s">
        <v>29</v>
      </c>
      <c r="F622" s="16" t="s">
        <v>10</v>
      </c>
      <c r="G622" s="14" t="s">
        <v>39</v>
      </c>
      <c r="H622" s="13" t="s">
        <v>5</v>
      </c>
      <c r="I622" s="13" t="s">
        <v>41</v>
      </c>
      <c r="J622" s="13" t="s">
        <v>42</v>
      </c>
      <c r="K622" s="13" t="s">
        <v>43</v>
      </c>
      <c r="L622" s="14">
        <v>31.5</v>
      </c>
      <c r="M622" s="14" t="s">
        <v>15</v>
      </c>
      <c r="N622" s="31">
        <v>1000000</v>
      </c>
      <c r="O622" s="14" t="s">
        <v>1</v>
      </c>
      <c r="P622" s="14" t="s">
        <v>35</v>
      </c>
      <c r="Q622" s="31">
        <v>5000</v>
      </c>
      <c r="R622" s="31">
        <v>1152</v>
      </c>
      <c r="S622" s="45">
        <v>20</v>
      </c>
      <c r="T622" s="64">
        <f t="shared" si="81"/>
        <v>630</v>
      </c>
      <c r="U622" s="64">
        <f t="shared" si="82"/>
        <v>5.4708036462908005</v>
      </c>
      <c r="V622" s="48">
        <f t="shared" si="83"/>
        <v>5.4669990048723873</v>
      </c>
      <c r="W622" s="52">
        <v>273.34995024361939</v>
      </c>
      <c r="X622" s="71" t="str">
        <f t="shared" si="89"/>
        <v>Q2 2023</v>
      </c>
      <c r="Y622" s="21">
        <f t="shared" si="84"/>
        <v>3840</v>
      </c>
      <c r="Z622" s="21">
        <f t="shared" si="85"/>
        <v>2160</v>
      </c>
      <c r="AA622" s="57">
        <f t="shared" si="86"/>
        <v>273540.18231454003</v>
      </c>
      <c r="AB622" s="59">
        <f t="shared" si="87"/>
        <v>1.7777777777777777</v>
      </c>
      <c r="AC622" s="61">
        <f t="shared" si="88"/>
        <v>800.09999999999991</v>
      </c>
    </row>
    <row r="623" spans="4:29">
      <c r="D623" s="12">
        <v>617</v>
      </c>
      <c r="E623" s="36" t="s">
        <v>29</v>
      </c>
      <c r="F623" s="16" t="s">
        <v>10</v>
      </c>
      <c r="G623" s="14" t="s">
        <v>39</v>
      </c>
      <c r="H623" s="13" t="s">
        <v>5</v>
      </c>
      <c r="I623" s="13" t="s">
        <v>41</v>
      </c>
      <c r="J623" s="13" t="s">
        <v>44</v>
      </c>
      <c r="K623" s="13" t="s">
        <v>43</v>
      </c>
      <c r="L623" s="14">
        <v>31.5</v>
      </c>
      <c r="M623" s="14" t="s">
        <v>15</v>
      </c>
      <c r="N623" s="31">
        <v>1000000</v>
      </c>
      <c r="O623" s="14" t="s">
        <v>1</v>
      </c>
      <c r="P623" s="14" t="s">
        <v>35</v>
      </c>
      <c r="Q623" s="31">
        <v>4608</v>
      </c>
      <c r="R623" s="31">
        <v>576</v>
      </c>
      <c r="S623" s="45">
        <v>20</v>
      </c>
      <c r="T623" s="64">
        <f t="shared" si="81"/>
        <v>630</v>
      </c>
      <c r="U623" s="64">
        <f t="shared" si="82"/>
        <v>5.4708036462908005</v>
      </c>
      <c r="V623" s="48">
        <f t="shared" si="83"/>
        <v>5.4669990048723873</v>
      </c>
      <c r="W623" s="52">
        <v>273.34995024361939</v>
      </c>
      <c r="X623" s="71" t="str">
        <f t="shared" si="89"/>
        <v>Q2 2023</v>
      </c>
      <c r="Y623" s="21">
        <f t="shared" si="84"/>
        <v>3840</v>
      </c>
      <c r="Z623" s="21">
        <f t="shared" si="85"/>
        <v>2160</v>
      </c>
      <c r="AA623" s="57">
        <f t="shared" si="86"/>
        <v>273540.18231454003</v>
      </c>
      <c r="AB623" s="59">
        <f t="shared" si="87"/>
        <v>1.7777777777777777</v>
      </c>
      <c r="AC623" s="61">
        <f t="shared" si="88"/>
        <v>800.09999999999991</v>
      </c>
    </row>
    <row r="624" spans="4:29">
      <c r="D624" s="12">
        <v>618</v>
      </c>
      <c r="E624" s="36" t="s">
        <v>29</v>
      </c>
      <c r="F624" s="16" t="s">
        <v>10</v>
      </c>
      <c r="G624" s="14" t="s">
        <v>39</v>
      </c>
      <c r="H624" s="13" t="s">
        <v>5</v>
      </c>
      <c r="I624" s="13" t="s">
        <v>41</v>
      </c>
      <c r="J624" s="13" t="s">
        <v>113</v>
      </c>
      <c r="K624" s="13" t="s">
        <v>43</v>
      </c>
      <c r="L624" s="14">
        <v>31.5</v>
      </c>
      <c r="M624" s="14" t="s">
        <v>15</v>
      </c>
      <c r="N624" s="31">
        <v>1000000</v>
      </c>
      <c r="O624" s="14" t="s">
        <v>1</v>
      </c>
      <c r="P624" s="14" t="s">
        <v>35</v>
      </c>
      <c r="Q624" s="31">
        <v>4608</v>
      </c>
      <c r="R624" s="31">
        <v>576</v>
      </c>
      <c r="S624" s="45">
        <v>15</v>
      </c>
      <c r="T624" s="64">
        <f t="shared" si="81"/>
        <v>472.5</v>
      </c>
      <c r="U624" s="64">
        <f t="shared" si="82"/>
        <v>4.1031027347181004</v>
      </c>
      <c r="V624" s="48">
        <f t="shared" si="83"/>
        <v>4.1002492536542903</v>
      </c>
      <c r="W624" s="52">
        <v>273.34995024361939</v>
      </c>
      <c r="X624" s="71" t="str">
        <f t="shared" si="89"/>
        <v>Q2 2023</v>
      </c>
      <c r="Y624" s="21">
        <f t="shared" si="84"/>
        <v>3840</v>
      </c>
      <c r="Z624" s="21">
        <f t="shared" si="85"/>
        <v>2160</v>
      </c>
      <c r="AA624" s="57">
        <f t="shared" si="86"/>
        <v>273540.18231454003</v>
      </c>
      <c r="AB624" s="59">
        <f t="shared" si="87"/>
        <v>1.7777777777777777</v>
      </c>
      <c r="AC624" s="61">
        <f t="shared" si="88"/>
        <v>800.09999999999991</v>
      </c>
    </row>
    <row r="625" spans="4:29">
      <c r="D625" s="12">
        <v>619</v>
      </c>
      <c r="E625" s="36" t="s">
        <v>29</v>
      </c>
      <c r="F625" s="16" t="s">
        <v>10</v>
      </c>
      <c r="G625" s="14" t="s">
        <v>39</v>
      </c>
      <c r="H625" s="13" t="s">
        <v>5</v>
      </c>
      <c r="I625" s="13" t="s">
        <v>41</v>
      </c>
      <c r="J625" s="13" t="s">
        <v>116</v>
      </c>
      <c r="K625" s="13" t="s">
        <v>43</v>
      </c>
      <c r="L625" s="14">
        <v>27</v>
      </c>
      <c r="M625" s="14" t="s">
        <v>117</v>
      </c>
      <c r="N625" s="31">
        <v>1000000</v>
      </c>
      <c r="O625" s="14" t="s">
        <v>1</v>
      </c>
      <c r="P625" s="14" t="s">
        <v>35</v>
      </c>
      <c r="Q625" s="31">
        <v>2304</v>
      </c>
      <c r="R625" s="31">
        <v>576</v>
      </c>
      <c r="S625" s="45">
        <v>15</v>
      </c>
      <c r="T625" s="64">
        <f t="shared" si="81"/>
        <v>405</v>
      </c>
      <c r="U625" s="64">
        <f t="shared" si="82"/>
        <v>2.5128551497468936</v>
      </c>
      <c r="V625" s="48">
        <f t="shared" si="83"/>
        <v>3.2801994029234325</v>
      </c>
      <c r="W625" s="52">
        <v>218.6799601948955</v>
      </c>
      <c r="X625" s="71" t="str">
        <f t="shared" si="89"/>
        <v>Q2 2023</v>
      </c>
      <c r="Y625" s="21">
        <f t="shared" si="84"/>
        <v>3440</v>
      </c>
      <c r="Z625" s="21">
        <f t="shared" si="85"/>
        <v>1440</v>
      </c>
      <c r="AA625" s="57">
        <f t="shared" si="86"/>
        <v>167523.67664979291</v>
      </c>
      <c r="AB625" s="59">
        <f t="shared" si="87"/>
        <v>2.3888888888888888</v>
      </c>
      <c r="AC625" s="61">
        <f t="shared" si="88"/>
        <v>685.8</v>
      </c>
    </row>
    <row r="626" spans="4:29">
      <c r="D626" s="12">
        <v>620</v>
      </c>
      <c r="E626" s="36" t="s">
        <v>29</v>
      </c>
      <c r="F626" s="16" t="s">
        <v>10</v>
      </c>
      <c r="G626" s="14" t="s">
        <v>39</v>
      </c>
      <c r="H626" s="13" t="s">
        <v>5</v>
      </c>
      <c r="I626" s="13" t="s">
        <v>54</v>
      </c>
      <c r="J626" s="13" t="s">
        <v>55</v>
      </c>
      <c r="K626" s="13" t="s">
        <v>43</v>
      </c>
      <c r="L626" s="14">
        <v>31.5</v>
      </c>
      <c r="M626" s="14" t="s">
        <v>15</v>
      </c>
      <c r="N626" s="31">
        <v>1000000</v>
      </c>
      <c r="O626" s="14" t="s">
        <v>1</v>
      </c>
      <c r="P626" s="14" t="s">
        <v>35</v>
      </c>
      <c r="Q626" s="31">
        <v>2304</v>
      </c>
      <c r="R626" s="31">
        <v>1152</v>
      </c>
      <c r="S626" s="45">
        <v>10</v>
      </c>
      <c r="T626" s="64">
        <f t="shared" si="81"/>
        <v>315</v>
      </c>
      <c r="U626" s="64">
        <f t="shared" si="82"/>
        <v>2.7354018231454003</v>
      </c>
      <c r="V626" s="48">
        <f t="shared" si="83"/>
        <v>2.7334995024361937</v>
      </c>
      <c r="W626" s="52">
        <v>273.34995024361939</v>
      </c>
      <c r="X626" s="71" t="str">
        <f t="shared" si="89"/>
        <v>Q2 2023</v>
      </c>
      <c r="Y626" s="21">
        <f t="shared" si="84"/>
        <v>3840</v>
      </c>
      <c r="Z626" s="21">
        <f t="shared" si="85"/>
        <v>2160</v>
      </c>
      <c r="AA626" s="57">
        <f t="shared" si="86"/>
        <v>273540.18231454003</v>
      </c>
      <c r="AB626" s="59">
        <f t="shared" si="87"/>
        <v>1.7777777777777777</v>
      </c>
      <c r="AC626" s="61">
        <f t="shared" si="88"/>
        <v>800.09999999999991</v>
      </c>
    </row>
    <row r="627" spans="4:29">
      <c r="D627" s="12">
        <v>621</v>
      </c>
      <c r="E627" s="36" t="s">
        <v>29</v>
      </c>
      <c r="F627" s="16" t="s">
        <v>10</v>
      </c>
      <c r="G627" s="14" t="s">
        <v>39</v>
      </c>
      <c r="H627" s="13" t="s">
        <v>5</v>
      </c>
      <c r="I627" s="13" t="s">
        <v>54</v>
      </c>
      <c r="J627" s="13" t="s">
        <v>114</v>
      </c>
      <c r="K627" s="13" t="s">
        <v>43</v>
      </c>
      <c r="L627" s="14">
        <v>27</v>
      </c>
      <c r="M627" s="14" t="s">
        <v>15</v>
      </c>
      <c r="N627" s="31">
        <v>1000000</v>
      </c>
      <c r="O627" s="14" t="s">
        <v>1</v>
      </c>
      <c r="P627" s="14" t="s">
        <v>35</v>
      </c>
      <c r="Q627" s="31">
        <v>2304</v>
      </c>
      <c r="R627" s="31">
        <v>512</v>
      </c>
      <c r="S627" s="45">
        <v>15</v>
      </c>
      <c r="T627" s="64">
        <f t="shared" si="81"/>
        <v>405</v>
      </c>
      <c r="U627" s="64">
        <f t="shared" si="82"/>
        <v>3.0145244581602371</v>
      </c>
      <c r="V627" s="48">
        <f t="shared" si="83"/>
        <v>3.2801994029234329</v>
      </c>
      <c r="W627" s="52">
        <v>218.67996019489553</v>
      </c>
      <c r="X627" s="71" t="str">
        <f t="shared" si="89"/>
        <v>Q2 2023</v>
      </c>
      <c r="Y627" s="21">
        <f t="shared" si="84"/>
        <v>3840</v>
      </c>
      <c r="Z627" s="21">
        <f t="shared" si="85"/>
        <v>2160</v>
      </c>
      <c r="AA627" s="57">
        <f t="shared" si="86"/>
        <v>200968.29721068247</v>
      </c>
      <c r="AB627" s="59">
        <f t="shared" si="87"/>
        <v>1.7777777777777777</v>
      </c>
      <c r="AC627" s="61">
        <f t="shared" si="88"/>
        <v>685.8</v>
      </c>
    </row>
    <row r="628" spans="4:29">
      <c r="D628" s="12">
        <v>622</v>
      </c>
      <c r="E628" s="36" t="s">
        <v>29</v>
      </c>
      <c r="F628" s="16" t="s">
        <v>10</v>
      </c>
      <c r="G628" s="14" t="s">
        <v>39</v>
      </c>
      <c r="H628" s="13" t="s">
        <v>5</v>
      </c>
      <c r="I628" s="13" t="s">
        <v>54</v>
      </c>
      <c r="J628" s="13" t="s">
        <v>128</v>
      </c>
      <c r="K628" s="13" t="s">
        <v>43</v>
      </c>
      <c r="L628" s="14">
        <v>31.5</v>
      </c>
      <c r="M628" s="14" t="s">
        <v>15</v>
      </c>
      <c r="N628" s="31">
        <v>1000000</v>
      </c>
      <c r="O628" s="14" t="s">
        <v>1</v>
      </c>
      <c r="P628" s="14" t="s">
        <v>35</v>
      </c>
      <c r="Q628" s="31">
        <v>2304</v>
      </c>
      <c r="R628" s="31">
        <v>576</v>
      </c>
      <c r="S628" s="45">
        <v>10</v>
      </c>
      <c r="T628" s="64">
        <f t="shared" si="81"/>
        <v>315</v>
      </c>
      <c r="U628" s="64">
        <f t="shared" si="82"/>
        <v>2.7354018231454003</v>
      </c>
      <c r="V628" s="48">
        <f t="shared" si="83"/>
        <v>2.7334995024361937</v>
      </c>
      <c r="W628" s="52">
        <v>273.34995024361939</v>
      </c>
      <c r="X628" s="71" t="str">
        <f t="shared" si="89"/>
        <v>Q2 2023</v>
      </c>
      <c r="Y628" s="21">
        <f t="shared" si="84"/>
        <v>3840</v>
      </c>
      <c r="Z628" s="21">
        <f t="shared" si="85"/>
        <v>2160</v>
      </c>
      <c r="AA628" s="57">
        <f t="shared" si="86"/>
        <v>273540.18231454003</v>
      </c>
      <c r="AB628" s="59">
        <f t="shared" si="87"/>
        <v>1.7777777777777777</v>
      </c>
      <c r="AC628" s="61">
        <f t="shared" si="88"/>
        <v>800.09999999999991</v>
      </c>
    </row>
    <row r="629" spans="4:29">
      <c r="D629" s="12">
        <v>623</v>
      </c>
      <c r="E629" s="36" t="s">
        <v>29</v>
      </c>
      <c r="F629" s="16" t="s">
        <v>10</v>
      </c>
      <c r="G629" s="14" t="s">
        <v>39</v>
      </c>
      <c r="H629" s="13" t="s">
        <v>5</v>
      </c>
      <c r="I629" s="13" t="s">
        <v>54</v>
      </c>
      <c r="J629" s="13" t="s">
        <v>118</v>
      </c>
      <c r="K629" s="13" t="s">
        <v>43</v>
      </c>
      <c r="L629" s="14">
        <v>31.5</v>
      </c>
      <c r="M629" s="14" t="s">
        <v>15</v>
      </c>
      <c r="N629" s="31">
        <v>1000000</v>
      </c>
      <c r="O629" s="14" t="s">
        <v>1</v>
      </c>
      <c r="P629" s="14" t="s">
        <v>35</v>
      </c>
      <c r="Q629" s="31">
        <v>2304</v>
      </c>
      <c r="R629" s="31">
        <v>576</v>
      </c>
      <c r="S629" s="45">
        <v>15</v>
      </c>
      <c r="T629" s="64">
        <f t="shared" si="81"/>
        <v>472.5</v>
      </c>
      <c r="U629" s="64">
        <f t="shared" si="82"/>
        <v>4.1031027347181004</v>
      </c>
      <c r="V629" s="48">
        <f t="shared" si="83"/>
        <v>4.1002492536542903</v>
      </c>
      <c r="W629" s="52">
        <v>273.34995024361939</v>
      </c>
      <c r="X629" s="71" t="str">
        <f t="shared" si="89"/>
        <v>Q2 2023</v>
      </c>
      <c r="Y629" s="21">
        <f t="shared" si="84"/>
        <v>3840</v>
      </c>
      <c r="Z629" s="21">
        <f t="shared" si="85"/>
        <v>2160</v>
      </c>
      <c r="AA629" s="57">
        <f t="shared" si="86"/>
        <v>273540.18231454003</v>
      </c>
      <c r="AB629" s="59">
        <f t="shared" si="87"/>
        <v>1.7777777777777777</v>
      </c>
      <c r="AC629" s="61">
        <f t="shared" si="88"/>
        <v>800.09999999999991</v>
      </c>
    </row>
    <row r="630" spans="4:29">
      <c r="D630" s="12">
        <v>624</v>
      </c>
      <c r="E630" s="36" t="s">
        <v>29</v>
      </c>
      <c r="F630" s="16" t="s">
        <v>10</v>
      </c>
      <c r="G630" s="14" t="s">
        <v>39</v>
      </c>
      <c r="H630" s="13" t="s">
        <v>5</v>
      </c>
      <c r="I630" s="13" t="s">
        <v>217</v>
      </c>
      <c r="J630" s="13" t="s">
        <v>218</v>
      </c>
      <c r="K630" s="13" t="s">
        <v>43</v>
      </c>
      <c r="L630" s="14">
        <v>32</v>
      </c>
      <c r="M630" s="14" t="s">
        <v>15</v>
      </c>
      <c r="N630" s="31">
        <v>1000000</v>
      </c>
      <c r="O630" s="14" t="s">
        <v>1</v>
      </c>
      <c r="P630" s="14" t="s">
        <v>35</v>
      </c>
      <c r="Q630" s="31">
        <v>4608</v>
      </c>
      <c r="R630" s="31">
        <v>1152</v>
      </c>
      <c r="S630" s="45">
        <v>15</v>
      </c>
      <c r="T630" s="64">
        <f t="shared" si="81"/>
        <v>480</v>
      </c>
      <c r="U630" s="64">
        <f t="shared" si="82"/>
        <v>4.2343937519287831</v>
      </c>
      <c r="V630" s="48">
        <f t="shared" si="83"/>
        <v>4.1002492536542903</v>
      </c>
      <c r="W630" s="52">
        <v>273.34995024361939</v>
      </c>
      <c r="X630" s="71" t="str">
        <f t="shared" si="89"/>
        <v>Q2 2023</v>
      </c>
      <c r="Y630" s="21">
        <f t="shared" si="84"/>
        <v>3840</v>
      </c>
      <c r="Z630" s="21">
        <f t="shared" si="85"/>
        <v>2160</v>
      </c>
      <c r="AA630" s="57">
        <f t="shared" si="86"/>
        <v>282292.91679525218</v>
      </c>
      <c r="AB630" s="59">
        <f t="shared" si="87"/>
        <v>1.7777777777777777</v>
      </c>
      <c r="AC630" s="61">
        <f t="shared" si="88"/>
        <v>812.8</v>
      </c>
    </row>
    <row r="631" spans="4:29">
      <c r="D631" s="12">
        <v>625</v>
      </c>
      <c r="E631" s="36" t="s">
        <v>29</v>
      </c>
      <c r="F631" s="16" t="s">
        <v>10</v>
      </c>
      <c r="G631" s="14" t="s">
        <v>39</v>
      </c>
      <c r="H631" s="13" t="s">
        <v>5</v>
      </c>
      <c r="I631" s="13" t="s">
        <v>105</v>
      </c>
      <c r="J631" s="13" t="s">
        <v>106</v>
      </c>
      <c r="K631" s="13" t="s">
        <v>33</v>
      </c>
      <c r="L631" s="14">
        <v>31.5</v>
      </c>
      <c r="M631" s="14" t="s">
        <v>15</v>
      </c>
      <c r="N631" s="31">
        <v>1000000</v>
      </c>
      <c r="O631" s="14" t="s">
        <v>1</v>
      </c>
      <c r="P631" s="14" t="s">
        <v>35</v>
      </c>
      <c r="Q631" s="31">
        <v>5000</v>
      </c>
      <c r="R631" s="31">
        <v>1152</v>
      </c>
      <c r="S631" s="45">
        <v>15</v>
      </c>
      <c r="T631" s="64">
        <f t="shared" si="81"/>
        <v>472.5</v>
      </c>
      <c r="U631" s="64">
        <f t="shared" si="82"/>
        <v>4.1031027347181004</v>
      </c>
      <c r="V631" s="48">
        <f t="shared" si="83"/>
        <v>4.1002492536542903</v>
      </c>
      <c r="W631" s="52">
        <v>273.34995024361939</v>
      </c>
      <c r="X631" s="71" t="str">
        <f t="shared" si="89"/>
        <v>Q2 2023</v>
      </c>
      <c r="Y631" s="21">
        <f t="shared" si="84"/>
        <v>3840</v>
      </c>
      <c r="Z631" s="21">
        <f t="shared" si="85"/>
        <v>2160</v>
      </c>
      <c r="AA631" s="57">
        <f t="shared" si="86"/>
        <v>273540.18231454003</v>
      </c>
      <c r="AB631" s="59">
        <f t="shared" si="87"/>
        <v>1.7777777777777777</v>
      </c>
      <c r="AC631" s="61">
        <f t="shared" si="88"/>
        <v>800.09999999999991</v>
      </c>
    </row>
    <row r="632" spans="4:29">
      <c r="D632" s="12">
        <v>626</v>
      </c>
      <c r="E632" s="36" t="s">
        <v>29</v>
      </c>
      <c r="F632" s="16" t="s">
        <v>10</v>
      </c>
      <c r="G632" s="14" t="s">
        <v>39</v>
      </c>
      <c r="H632" s="13" t="s">
        <v>5</v>
      </c>
      <c r="I632" s="13" t="s">
        <v>96</v>
      </c>
      <c r="J632" s="13" t="s">
        <v>61</v>
      </c>
      <c r="K632" s="13" t="s">
        <v>33</v>
      </c>
      <c r="L632" s="14">
        <v>27</v>
      </c>
      <c r="M632" s="14" t="s">
        <v>15</v>
      </c>
      <c r="N632" s="31">
        <v>80000000</v>
      </c>
      <c r="O632" s="14" t="s">
        <v>1</v>
      </c>
      <c r="P632" s="14" t="s">
        <v>35</v>
      </c>
      <c r="Q632" s="31">
        <v>2304</v>
      </c>
      <c r="R632" s="31">
        <v>576</v>
      </c>
      <c r="S632" s="45">
        <v>40</v>
      </c>
      <c r="T632" s="64">
        <f t="shared" si="81"/>
        <v>1080</v>
      </c>
      <c r="U632" s="64">
        <f t="shared" si="82"/>
        <v>8.0387318884272982</v>
      </c>
      <c r="V632" s="48">
        <f t="shared" si="83"/>
        <v>8.7471984077958211</v>
      </c>
      <c r="W632" s="52">
        <v>218.67996019489553</v>
      </c>
      <c r="X632" s="71" t="str">
        <f t="shared" si="89"/>
        <v>Q2 2023</v>
      </c>
      <c r="Y632" s="21">
        <f t="shared" si="84"/>
        <v>3840</v>
      </c>
      <c r="Z632" s="21">
        <f t="shared" si="85"/>
        <v>2160</v>
      </c>
      <c r="AA632" s="57">
        <f t="shared" si="86"/>
        <v>200968.29721068247</v>
      </c>
      <c r="AB632" s="59">
        <f t="shared" si="87"/>
        <v>1.7777777777777777</v>
      </c>
      <c r="AC632" s="61">
        <f t="shared" si="88"/>
        <v>685.8</v>
      </c>
    </row>
    <row r="633" spans="4:29">
      <c r="D633" s="12">
        <v>627</v>
      </c>
      <c r="E633" s="36" t="s">
        <v>29</v>
      </c>
      <c r="F633" s="16" t="s">
        <v>10</v>
      </c>
      <c r="G633" s="14" t="s">
        <v>39</v>
      </c>
      <c r="H633" s="13" t="s">
        <v>5</v>
      </c>
      <c r="I633" s="13" t="s">
        <v>96</v>
      </c>
      <c r="J633" s="13" t="s">
        <v>129</v>
      </c>
      <c r="K633" s="13" t="s">
        <v>33</v>
      </c>
      <c r="L633" s="14">
        <v>27</v>
      </c>
      <c r="M633" s="14" t="s">
        <v>143</v>
      </c>
      <c r="N633" s="31">
        <v>1000000</v>
      </c>
      <c r="O633" s="14" t="s">
        <v>1</v>
      </c>
      <c r="P633" s="14" t="s">
        <v>35</v>
      </c>
      <c r="Q633" s="31">
        <v>2304</v>
      </c>
      <c r="R633" s="31">
        <v>576</v>
      </c>
      <c r="S633" s="45">
        <v>20</v>
      </c>
      <c r="T633" s="64">
        <f t="shared" si="81"/>
        <v>540</v>
      </c>
      <c r="U633" s="64">
        <f t="shared" si="82"/>
        <v>4.0193659442136491</v>
      </c>
      <c r="V633" s="48">
        <f t="shared" si="83"/>
        <v>4.067447259625057</v>
      </c>
      <c r="W633" s="52">
        <v>203.37236298125285</v>
      </c>
      <c r="X633" s="71" t="str">
        <f t="shared" si="89"/>
        <v>Q2 2023</v>
      </c>
      <c r="Y633" s="21">
        <f t="shared" si="84"/>
        <v>2560</v>
      </c>
      <c r="Z633" s="21">
        <f t="shared" si="85"/>
        <v>1440</v>
      </c>
      <c r="AA633" s="57">
        <f t="shared" si="86"/>
        <v>200968.29721068247</v>
      </c>
      <c r="AB633" s="59">
        <f t="shared" si="87"/>
        <v>1.7777777777777777</v>
      </c>
      <c r="AC633" s="61">
        <f t="shared" si="88"/>
        <v>685.8</v>
      </c>
    </row>
    <row r="634" spans="4:29">
      <c r="D634" s="12">
        <v>628</v>
      </c>
      <c r="E634" s="36" t="s">
        <v>29</v>
      </c>
      <c r="F634" s="16" t="s">
        <v>10</v>
      </c>
      <c r="G634" s="14" t="s">
        <v>39</v>
      </c>
      <c r="H634" s="13" t="s">
        <v>5</v>
      </c>
      <c r="I634" s="13" t="s">
        <v>96</v>
      </c>
      <c r="J634" s="13" t="s">
        <v>130</v>
      </c>
      <c r="K634" s="13" t="s">
        <v>33</v>
      </c>
      <c r="L634" s="14">
        <v>27</v>
      </c>
      <c r="M634" s="14" t="s">
        <v>143</v>
      </c>
      <c r="N634" s="31">
        <v>1000000</v>
      </c>
      <c r="O634" s="14" t="s">
        <v>1</v>
      </c>
      <c r="P634" s="14" t="s">
        <v>35</v>
      </c>
      <c r="Q634" s="31">
        <v>2304</v>
      </c>
      <c r="R634" s="31">
        <v>576</v>
      </c>
      <c r="S634" s="45">
        <v>25</v>
      </c>
      <c r="T634" s="64">
        <f t="shared" si="81"/>
        <v>675</v>
      </c>
      <c r="U634" s="64">
        <f t="shared" si="82"/>
        <v>5.0242074302670616</v>
      </c>
      <c r="V634" s="48">
        <f t="shared" si="83"/>
        <v>5.0843090745313209</v>
      </c>
      <c r="W634" s="52">
        <v>203.37236298125285</v>
      </c>
      <c r="X634" s="71" t="str">
        <f t="shared" si="89"/>
        <v>Q2 2023</v>
      </c>
      <c r="Y634" s="21">
        <f t="shared" si="84"/>
        <v>2560</v>
      </c>
      <c r="Z634" s="21">
        <f t="shared" si="85"/>
        <v>1440</v>
      </c>
      <c r="AA634" s="57">
        <f t="shared" si="86"/>
        <v>200968.29721068247</v>
      </c>
      <c r="AB634" s="59">
        <f t="shared" si="87"/>
        <v>1.7777777777777777</v>
      </c>
      <c r="AC634" s="61">
        <f t="shared" si="88"/>
        <v>685.8</v>
      </c>
    </row>
    <row r="635" spans="4:29">
      <c r="D635" s="12">
        <v>629</v>
      </c>
      <c r="E635" s="36" t="s">
        <v>29</v>
      </c>
      <c r="F635" s="16" t="s">
        <v>10</v>
      </c>
      <c r="G635" s="14" t="s">
        <v>39</v>
      </c>
      <c r="H635" s="13" t="s">
        <v>5</v>
      </c>
      <c r="I635" s="13" t="s">
        <v>96</v>
      </c>
      <c r="J635" s="13" t="s">
        <v>131</v>
      </c>
      <c r="K635" s="13" t="s">
        <v>95</v>
      </c>
      <c r="L635" s="14">
        <v>34</v>
      </c>
      <c r="M635" s="14" t="s">
        <v>117</v>
      </c>
      <c r="N635" s="31">
        <v>1000000</v>
      </c>
      <c r="O635" s="14" t="s">
        <v>1</v>
      </c>
      <c r="P635" s="14" t="s">
        <v>35</v>
      </c>
      <c r="Q635" s="31">
        <v>4608</v>
      </c>
      <c r="R635" s="31">
        <v>1152</v>
      </c>
      <c r="S635" s="45">
        <v>35</v>
      </c>
      <c r="T635" s="64">
        <f t="shared" si="81"/>
        <v>1190</v>
      </c>
      <c r="U635" s="64">
        <f t="shared" si="82"/>
        <v>9.2976789537045548</v>
      </c>
      <c r="V635" s="48">
        <f t="shared" si="83"/>
        <v>11.480697910232015</v>
      </c>
      <c r="W635" s="52">
        <v>328.01994029234328</v>
      </c>
      <c r="X635" s="71" t="str">
        <f t="shared" si="89"/>
        <v>Q2 2023</v>
      </c>
      <c r="Y635" s="21">
        <f t="shared" si="84"/>
        <v>3440</v>
      </c>
      <c r="Z635" s="21">
        <f t="shared" si="85"/>
        <v>1440</v>
      </c>
      <c r="AA635" s="57">
        <f t="shared" si="86"/>
        <v>265647.97010584443</v>
      </c>
      <c r="AB635" s="59">
        <f t="shared" si="87"/>
        <v>2.3888888888888888</v>
      </c>
      <c r="AC635" s="61">
        <f t="shared" si="88"/>
        <v>863.59999999999991</v>
      </c>
    </row>
    <row r="636" spans="4:29">
      <c r="D636" s="12">
        <v>630</v>
      </c>
      <c r="E636" s="36" t="s">
        <v>29</v>
      </c>
      <c r="F636" s="16" t="s">
        <v>10</v>
      </c>
      <c r="G636" s="14" t="s">
        <v>39</v>
      </c>
      <c r="H636" s="13" t="s">
        <v>5</v>
      </c>
      <c r="I636" s="13" t="s">
        <v>96</v>
      </c>
      <c r="J636" s="13" t="s">
        <v>132</v>
      </c>
      <c r="K636" s="13" t="s">
        <v>43</v>
      </c>
      <c r="L636" s="14">
        <v>31.5</v>
      </c>
      <c r="M636" s="14" t="s">
        <v>15</v>
      </c>
      <c r="N636" s="31">
        <v>1000000</v>
      </c>
      <c r="O636" s="14" t="s">
        <v>1</v>
      </c>
      <c r="P636" s="14" t="s">
        <v>35</v>
      </c>
      <c r="Q636" s="31">
        <v>2304</v>
      </c>
      <c r="R636" s="31">
        <v>576</v>
      </c>
      <c r="S636" s="45">
        <v>15</v>
      </c>
      <c r="T636" s="64">
        <f t="shared" si="81"/>
        <v>472.5</v>
      </c>
      <c r="U636" s="64">
        <f t="shared" si="82"/>
        <v>4.1031027347181004</v>
      </c>
      <c r="V636" s="48">
        <f t="shared" si="83"/>
        <v>4.1002492536542903</v>
      </c>
      <c r="W636" s="52">
        <v>273.34995024361939</v>
      </c>
      <c r="X636" s="71" t="str">
        <f t="shared" si="89"/>
        <v>Q2 2023</v>
      </c>
      <c r="Y636" s="21">
        <f t="shared" si="84"/>
        <v>3840</v>
      </c>
      <c r="Z636" s="21">
        <f t="shared" si="85"/>
        <v>2160</v>
      </c>
      <c r="AA636" s="57">
        <f t="shared" si="86"/>
        <v>273540.18231454003</v>
      </c>
      <c r="AB636" s="59">
        <f t="shared" si="87"/>
        <v>1.7777777777777777</v>
      </c>
      <c r="AC636" s="61">
        <f t="shared" si="88"/>
        <v>800.09999999999991</v>
      </c>
    </row>
    <row r="637" spans="4:29">
      <c r="D637" s="12">
        <v>631</v>
      </c>
      <c r="E637" s="36" t="s">
        <v>29</v>
      </c>
      <c r="F637" s="16" t="s">
        <v>10</v>
      </c>
      <c r="G637" s="14" t="s">
        <v>39</v>
      </c>
      <c r="H637" s="13" t="s">
        <v>5</v>
      </c>
      <c r="I637" s="13" t="s">
        <v>60</v>
      </c>
      <c r="J637" s="13" t="s">
        <v>107</v>
      </c>
      <c r="K637" s="13" t="s">
        <v>33</v>
      </c>
      <c r="L637" s="14">
        <v>27</v>
      </c>
      <c r="M637" s="14" t="s">
        <v>15</v>
      </c>
      <c r="N637" s="31">
        <v>80000000</v>
      </c>
      <c r="O637" s="14" t="s">
        <v>1</v>
      </c>
      <c r="P637" s="14" t="s">
        <v>35</v>
      </c>
      <c r="Q637" s="31">
        <v>2304</v>
      </c>
      <c r="R637" s="31">
        <v>576</v>
      </c>
      <c r="S637" s="45">
        <v>15</v>
      </c>
      <c r="T637" s="64">
        <f t="shared" si="81"/>
        <v>405</v>
      </c>
      <c r="U637" s="64">
        <f t="shared" si="82"/>
        <v>3.0145244581602371</v>
      </c>
      <c r="V637" s="48">
        <f t="shared" si="83"/>
        <v>3.2801994029234329</v>
      </c>
      <c r="W637" s="52">
        <v>218.67996019489553</v>
      </c>
      <c r="X637" s="71" t="str">
        <f t="shared" si="89"/>
        <v>Q2 2023</v>
      </c>
      <c r="Y637" s="21">
        <f t="shared" si="84"/>
        <v>3840</v>
      </c>
      <c r="Z637" s="21">
        <f t="shared" si="85"/>
        <v>2160</v>
      </c>
      <c r="AA637" s="57">
        <f t="shared" si="86"/>
        <v>200968.29721068247</v>
      </c>
      <c r="AB637" s="59">
        <f t="shared" si="87"/>
        <v>1.7777777777777777</v>
      </c>
      <c r="AC637" s="61">
        <f t="shared" si="88"/>
        <v>685.8</v>
      </c>
    </row>
    <row r="638" spans="4:29">
      <c r="D638" s="12">
        <v>632</v>
      </c>
      <c r="E638" s="36" t="s">
        <v>29</v>
      </c>
      <c r="F638" s="16" t="s">
        <v>10</v>
      </c>
      <c r="G638" s="14" t="s">
        <v>39</v>
      </c>
      <c r="H638" s="13" t="s">
        <v>5</v>
      </c>
      <c r="I638" s="13" t="s">
        <v>60</v>
      </c>
      <c r="J638" s="13" t="s">
        <v>115</v>
      </c>
      <c r="K638" s="13" t="s">
        <v>33</v>
      </c>
      <c r="L638" s="14">
        <v>27</v>
      </c>
      <c r="M638" s="14" t="s">
        <v>15</v>
      </c>
      <c r="N638" s="31">
        <v>80000000</v>
      </c>
      <c r="O638" s="14" t="s">
        <v>1</v>
      </c>
      <c r="P638" s="14" t="s">
        <v>35</v>
      </c>
      <c r="Q638" s="31">
        <v>2304</v>
      </c>
      <c r="R638" s="31">
        <v>576</v>
      </c>
      <c r="S638" s="45">
        <v>15</v>
      </c>
      <c r="T638" s="64">
        <f t="shared" si="81"/>
        <v>405</v>
      </c>
      <c r="U638" s="64">
        <f t="shared" si="82"/>
        <v>3.0145244581602371</v>
      </c>
      <c r="V638" s="48">
        <f t="shared" si="83"/>
        <v>3.2801994029234329</v>
      </c>
      <c r="W638" s="52">
        <v>218.67996019489553</v>
      </c>
      <c r="X638" s="71" t="str">
        <f t="shared" si="89"/>
        <v>Q2 2023</v>
      </c>
      <c r="Y638" s="21">
        <f t="shared" si="84"/>
        <v>3840</v>
      </c>
      <c r="Z638" s="21">
        <f t="shared" si="85"/>
        <v>2160</v>
      </c>
      <c r="AA638" s="57">
        <f t="shared" si="86"/>
        <v>200968.29721068247</v>
      </c>
      <c r="AB638" s="59">
        <f t="shared" si="87"/>
        <v>1.7777777777777777</v>
      </c>
      <c r="AC638" s="61">
        <f t="shared" si="88"/>
        <v>685.8</v>
      </c>
    </row>
    <row r="639" spans="4:29">
      <c r="D639" s="12">
        <v>633</v>
      </c>
      <c r="E639" s="36" t="s">
        <v>29</v>
      </c>
      <c r="F639" s="16" t="s">
        <v>10</v>
      </c>
      <c r="G639" s="14" t="s">
        <v>39</v>
      </c>
      <c r="H639" s="13" t="s">
        <v>5</v>
      </c>
      <c r="I639" s="13" t="s">
        <v>53</v>
      </c>
      <c r="J639" s="13" t="s">
        <v>133</v>
      </c>
      <c r="K639" s="13"/>
      <c r="L639" s="14">
        <v>31.5</v>
      </c>
      <c r="M639" s="14" t="s">
        <v>15</v>
      </c>
      <c r="N639" s="31">
        <v>1000000</v>
      </c>
      <c r="O639" s="14" t="s">
        <v>1</v>
      </c>
      <c r="P639" s="14" t="s">
        <v>35</v>
      </c>
      <c r="Q639" s="31">
        <v>4608</v>
      </c>
      <c r="R639" s="31">
        <v>1196</v>
      </c>
      <c r="S639" s="45">
        <v>10</v>
      </c>
      <c r="T639" s="64">
        <f t="shared" si="81"/>
        <v>315</v>
      </c>
      <c r="U639" s="64">
        <f t="shared" si="82"/>
        <v>2.7354018231454003</v>
      </c>
      <c r="V639" s="48">
        <f t="shared" si="83"/>
        <v>2.7334995024361937</v>
      </c>
      <c r="W639" s="52">
        <v>273.34995024361939</v>
      </c>
      <c r="X639" s="71" t="str">
        <f t="shared" si="89"/>
        <v>Q2 2023</v>
      </c>
      <c r="Y639" s="21">
        <f t="shared" si="84"/>
        <v>3840</v>
      </c>
      <c r="Z639" s="21">
        <f t="shared" si="85"/>
        <v>2160</v>
      </c>
      <c r="AA639" s="57">
        <f t="shared" si="86"/>
        <v>273540.18231454003</v>
      </c>
      <c r="AB639" s="59">
        <f t="shared" si="87"/>
        <v>1.7777777777777777</v>
      </c>
      <c r="AC639" s="61">
        <f t="shared" si="88"/>
        <v>800.09999999999991</v>
      </c>
    </row>
    <row r="640" spans="4:29">
      <c r="D640" s="12">
        <v>634</v>
      </c>
      <c r="E640" s="36" t="s">
        <v>29</v>
      </c>
      <c r="F640" s="16" t="s">
        <v>10</v>
      </c>
      <c r="G640" s="14" t="s">
        <v>39</v>
      </c>
      <c r="H640" s="13" t="s">
        <v>5</v>
      </c>
      <c r="I640" s="13" t="s">
        <v>53</v>
      </c>
      <c r="J640" s="13" t="s">
        <v>97</v>
      </c>
      <c r="K640" s="13" t="s">
        <v>98</v>
      </c>
      <c r="L640" s="14">
        <v>49</v>
      </c>
      <c r="M640" s="14" t="s">
        <v>99</v>
      </c>
      <c r="N640" s="31">
        <v>1000000</v>
      </c>
      <c r="O640" s="14" t="s">
        <v>1</v>
      </c>
      <c r="P640" s="14" t="s">
        <v>35</v>
      </c>
      <c r="Q640" s="31">
        <v>5000</v>
      </c>
      <c r="R640" s="31">
        <v>1152</v>
      </c>
      <c r="S640" s="45">
        <v>15</v>
      </c>
      <c r="T640" s="64">
        <f t="shared" si="81"/>
        <v>735</v>
      </c>
      <c r="U640" s="64">
        <f t="shared" si="82"/>
        <v>6.055933005610858</v>
      </c>
      <c r="V640" s="48">
        <f t="shared" si="83"/>
        <v>5.6256105524484479</v>
      </c>
      <c r="W640" s="52">
        <v>375.0407034965632</v>
      </c>
      <c r="X640" s="71" t="str">
        <f t="shared" si="89"/>
        <v>Q2 2023</v>
      </c>
      <c r="Y640" s="21">
        <f t="shared" si="84"/>
        <v>5120</v>
      </c>
      <c r="Z640" s="21">
        <f t="shared" si="85"/>
        <v>1440</v>
      </c>
      <c r="AA640" s="57">
        <f t="shared" si="86"/>
        <v>403728.86704072385</v>
      </c>
      <c r="AB640" s="59">
        <f t="shared" si="87"/>
        <v>3.5555555555555554</v>
      </c>
      <c r="AC640" s="61">
        <f t="shared" si="88"/>
        <v>1244.5999999999999</v>
      </c>
    </row>
    <row r="641" spans="4:29">
      <c r="D641" s="12">
        <v>635</v>
      </c>
      <c r="E641" s="36" t="s">
        <v>29</v>
      </c>
      <c r="F641" s="16" t="s">
        <v>10</v>
      </c>
      <c r="G641" s="14" t="s">
        <v>39</v>
      </c>
      <c r="H641" s="13" t="s">
        <v>5</v>
      </c>
      <c r="I641" s="13" t="s">
        <v>53</v>
      </c>
      <c r="J641" s="13" t="s">
        <v>119</v>
      </c>
      <c r="K641" s="13" t="s">
        <v>98</v>
      </c>
      <c r="L641" s="14">
        <v>31.5</v>
      </c>
      <c r="M641" s="14" t="s">
        <v>15</v>
      </c>
      <c r="N641" s="31">
        <v>1000000</v>
      </c>
      <c r="O641" s="14" t="s">
        <v>1</v>
      </c>
      <c r="P641" s="14" t="s">
        <v>35</v>
      </c>
      <c r="Q641" s="31">
        <v>5000</v>
      </c>
      <c r="R641" s="31">
        <v>1152</v>
      </c>
      <c r="S641" s="45">
        <v>5</v>
      </c>
      <c r="T641" s="64">
        <f t="shared" si="81"/>
        <v>157.5</v>
      </c>
      <c r="U641" s="64">
        <f t="shared" si="82"/>
        <v>1.3677009115727001</v>
      </c>
      <c r="V641" s="48">
        <f t="shared" si="83"/>
        <v>1.3667497512180968</v>
      </c>
      <c r="W641" s="52">
        <v>273.34995024361939</v>
      </c>
      <c r="X641" s="71" t="str">
        <f t="shared" si="89"/>
        <v>Q2 2023</v>
      </c>
      <c r="Y641" s="21">
        <f t="shared" si="84"/>
        <v>3840</v>
      </c>
      <c r="Z641" s="21">
        <f t="shared" si="85"/>
        <v>2160</v>
      </c>
      <c r="AA641" s="57">
        <f t="shared" si="86"/>
        <v>273540.18231454003</v>
      </c>
      <c r="AB641" s="59">
        <f t="shared" si="87"/>
        <v>1.7777777777777777</v>
      </c>
      <c r="AC641" s="61">
        <f t="shared" si="88"/>
        <v>800.09999999999991</v>
      </c>
    </row>
    <row r="642" spans="4:29">
      <c r="D642" s="12">
        <v>636</v>
      </c>
      <c r="E642" s="36" t="s">
        <v>29</v>
      </c>
      <c r="F642" s="16" t="s">
        <v>10</v>
      </c>
      <c r="G642" s="14" t="s">
        <v>39</v>
      </c>
      <c r="H642" s="13" t="s">
        <v>5</v>
      </c>
      <c r="I642" s="13" t="s">
        <v>120</v>
      </c>
      <c r="J642" s="13"/>
      <c r="K642" s="13" t="s">
        <v>120</v>
      </c>
      <c r="L642" s="14">
        <v>27</v>
      </c>
      <c r="M642" s="14" t="s">
        <v>15</v>
      </c>
      <c r="N642" s="31" t="s">
        <v>65</v>
      </c>
      <c r="O642" s="14" t="s">
        <v>1</v>
      </c>
      <c r="P642" s="14" t="s">
        <v>35</v>
      </c>
      <c r="Q642" s="31">
        <v>5000</v>
      </c>
      <c r="R642" s="31">
        <v>1152</v>
      </c>
      <c r="S642" s="45">
        <v>25</v>
      </c>
      <c r="T642" s="64">
        <f t="shared" si="81"/>
        <v>675</v>
      </c>
      <c r="U642" s="64">
        <f t="shared" si="82"/>
        <v>5.0242074302670616</v>
      </c>
      <c r="V642" s="48">
        <f t="shared" si="83"/>
        <v>5.4669990048723873</v>
      </c>
      <c r="W642" s="52">
        <v>218.6799601948955</v>
      </c>
      <c r="X642" s="71" t="str">
        <f t="shared" si="89"/>
        <v>Q2 2023</v>
      </c>
      <c r="Y642" s="21">
        <f t="shared" si="84"/>
        <v>3840</v>
      </c>
      <c r="Z642" s="21">
        <f t="shared" si="85"/>
        <v>2160</v>
      </c>
      <c r="AA642" s="57">
        <f t="shared" si="86"/>
        <v>200968.29721068247</v>
      </c>
      <c r="AB642" s="59">
        <f t="shared" si="87"/>
        <v>1.7777777777777777</v>
      </c>
      <c r="AC642" s="61">
        <f t="shared" si="88"/>
        <v>685.8</v>
      </c>
    </row>
    <row r="643" spans="4:29">
      <c r="D643" s="12">
        <v>637</v>
      </c>
      <c r="E643" s="36" t="s">
        <v>29</v>
      </c>
      <c r="F643" s="16" t="s">
        <v>10</v>
      </c>
      <c r="G643" s="14" t="s">
        <v>39</v>
      </c>
      <c r="H643" s="13" t="s">
        <v>5</v>
      </c>
      <c r="I643" s="13" t="s">
        <v>120</v>
      </c>
      <c r="J643" s="13"/>
      <c r="K643" s="13" t="s">
        <v>120</v>
      </c>
      <c r="L643" s="14">
        <v>31.5</v>
      </c>
      <c r="M643" s="14" t="s">
        <v>15</v>
      </c>
      <c r="N643" s="31" t="s">
        <v>65</v>
      </c>
      <c r="O643" s="14" t="s">
        <v>1</v>
      </c>
      <c r="P643" s="14" t="s">
        <v>35</v>
      </c>
      <c r="Q643" s="31">
        <v>5000</v>
      </c>
      <c r="R643" s="31">
        <v>1152</v>
      </c>
      <c r="S643" s="45">
        <v>20</v>
      </c>
      <c r="T643" s="64">
        <f t="shared" si="81"/>
        <v>630</v>
      </c>
      <c r="U643" s="64">
        <f t="shared" si="82"/>
        <v>5.4708036462908005</v>
      </c>
      <c r="V643" s="48">
        <f t="shared" si="83"/>
        <v>5.4669990048723873</v>
      </c>
      <c r="W643" s="52">
        <v>273.34995024361939</v>
      </c>
      <c r="X643" s="71" t="str">
        <f t="shared" si="89"/>
        <v>Q2 2023</v>
      </c>
      <c r="Y643" s="21">
        <f t="shared" si="84"/>
        <v>3840</v>
      </c>
      <c r="Z643" s="21">
        <f t="shared" si="85"/>
        <v>2160</v>
      </c>
      <c r="AA643" s="57">
        <f t="shared" si="86"/>
        <v>273540.18231454003</v>
      </c>
      <c r="AB643" s="59">
        <f t="shared" si="87"/>
        <v>1.7777777777777777</v>
      </c>
      <c r="AC643" s="61">
        <f t="shared" si="88"/>
        <v>800.09999999999991</v>
      </c>
    </row>
    <row r="644" spans="4:29">
      <c r="D644" s="12">
        <v>638</v>
      </c>
      <c r="E644" s="36" t="s">
        <v>29</v>
      </c>
      <c r="F644" s="16" t="s">
        <v>10</v>
      </c>
      <c r="G644" s="14" t="s">
        <v>39</v>
      </c>
      <c r="H644" s="13" t="s">
        <v>5</v>
      </c>
      <c r="I644" s="13" t="s">
        <v>45</v>
      </c>
      <c r="J644" s="13" t="s">
        <v>134</v>
      </c>
      <c r="K644" s="13" t="s">
        <v>43</v>
      </c>
      <c r="L644" s="14">
        <v>27</v>
      </c>
      <c r="M644" s="14" t="s">
        <v>15</v>
      </c>
      <c r="N644" s="31">
        <v>1000000</v>
      </c>
      <c r="O644" s="14" t="s">
        <v>1</v>
      </c>
      <c r="P644" s="14" t="s">
        <v>35</v>
      </c>
      <c r="Q644" s="31">
        <v>2304</v>
      </c>
      <c r="R644" s="31">
        <v>576</v>
      </c>
      <c r="S644" s="45">
        <v>32</v>
      </c>
      <c r="T644" s="64">
        <f t="shared" si="81"/>
        <v>864</v>
      </c>
      <c r="U644" s="64">
        <f t="shared" si="82"/>
        <v>6.4309855107418388</v>
      </c>
      <c r="V644" s="48">
        <f t="shared" si="83"/>
        <v>6.9977587262366558</v>
      </c>
      <c r="W644" s="52">
        <v>218.6799601948955</v>
      </c>
      <c r="X644" s="71" t="str">
        <f t="shared" si="89"/>
        <v>Q2 2023</v>
      </c>
      <c r="Y644" s="21">
        <f t="shared" si="84"/>
        <v>3840</v>
      </c>
      <c r="Z644" s="21">
        <f t="shared" si="85"/>
        <v>2160</v>
      </c>
      <c r="AA644" s="57">
        <f t="shared" si="86"/>
        <v>200968.29721068247</v>
      </c>
      <c r="AB644" s="59">
        <f t="shared" si="87"/>
        <v>1.7777777777777777</v>
      </c>
      <c r="AC644" s="61">
        <f t="shared" si="88"/>
        <v>685.8</v>
      </c>
    </row>
    <row r="645" spans="4:29">
      <c r="D645" s="12">
        <v>639</v>
      </c>
      <c r="E645" s="36" t="s">
        <v>29</v>
      </c>
      <c r="F645" s="16" t="s">
        <v>10</v>
      </c>
      <c r="G645" s="14" t="s">
        <v>39</v>
      </c>
      <c r="H645" s="13" t="s">
        <v>5</v>
      </c>
      <c r="I645" s="13" t="s">
        <v>121</v>
      </c>
      <c r="J645" s="13" t="s">
        <v>282</v>
      </c>
      <c r="K645" s="13"/>
      <c r="L645" s="14">
        <v>27</v>
      </c>
      <c r="M645" s="14" t="s">
        <v>15</v>
      </c>
      <c r="N645" s="31" t="s">
        <v>65</v>
      </c>
      <c r="O645" s="14" t="s">
        <v>1</v>
      </c>
      <c r="P645" s="14" t="s">
        <v>35</v>
      </c>
      <c r="Q645" s="31">
        <v>5000</v>
      </c>
      <c r="R645" s="31">
        <v>1152</v>
      </c>
      <c r="S645" s="45">
        <v>24</v>
      </c>
      <c r="T645" s="64">
        <f t="shared" si="81"/>
        <v>648</v>
      </c>
      <c r="U645" s="64">
        <f t="shared" si="82"/>
        <v>4.8232391330563802</v>
      </c>
      <c r="V645" s="48">
        <f t="shared" si="83"/>
        <v>5.2483190446774914</v>
      </c>
      <c r="W645" s="52">
        <v>218.6799601948955</v>
      </c>
      <c r="X645" s="71" t="str">
        <f t="shared" si="89"/>
        <v>Q2 2023</v>
      </c>
      <c r="Y645" s="21">
        <f t="shared" si="84"/>
        <v>3840</v>
      </c>
      <c r="Z645" s="21">
        <f t="shared" si="85"/>
        <v>2160</v>
      </c>
      <c r="AA645" s="57">
        <f t="shared" si="86"/>
        <v>200968.29721068247</v>
      </c>
      <c r="AB645" s="59">
        <f t="shared" si="87"/>
        <v>1.7777777777777777</v>
      </c>
      <c r="AC645" s="61">
        <f t="shared" si="88"/>
        <v>685.8</v>
      </c>
    </row>
    <row r="646" spans="4:29">
      <c r="D646" s="12">
        <v>640</v>
      </c>
      <c r="E646" s="36" t="s">
        <v>29</v>
      </c>
      <c r="F646" s="16" t="s">
        <v>10</v>
      </c>
      <c r="G646" s="14" t="s">
        <v>39</v>
      </c>
      <c r="H646" s="13" t="s">
        <v>5</v>
      </c>
      <c r="I646" s="13" t="s">
        <v>121</v>
      </c>
      <c r="J646" s="13" t="s">
        <v>283</v>
      </c>
      <c r="K646" s="13"/>
      <c r="L646" s="14">
        <v>31.5</v>
      </c>
      <c r="M646" s="14" t="s">
        <v>15</v>
      </c>
      <c r="N646" s="31" t="s">
        <v>65</v>
      </c>
      <c r="O646" s="14" t="s">
        <v>1</v>
      </c>
      <c r="P646" s="14" t="s">
        <v>35</v>
      </c>
      <c r="Q646" s="31">
        <v>5000</v>
      </c>
      <c r="R646" s="31">
        <v>1152</v>
      </c>
      <c r="S646" s="45">
        <v>10</v>
      </c>
      <c r="T646" s="64">
        <f t="shared" si="81"/>
        <v>315</v>
      </c>
      <c r="U646" s="64">
        <f t="shared" si="82"/>
        <v>2.7354018231454003</v>
      </c>
      <c r="V646" s="48">
        <f t="shared" si="83"/>
        <v>2.7334995024361937</v>
      </c>
      <c r="W646" s="52">
        <v>273.34995024361939</v>
      </c>
      <c r="X646" s="71" t="str">
        <f t="shared" si="89"/>
        <v>Q2 2023</v>
      </c>
      <c r="Y646" s="21">
        <f t="shared" si="84"/>
        <v>3840</v>
      </c>
      <c r="Z646" s="21">
        <f t="shared" si="85"/>
        <v>2160</v>
      </c>
      <c r="AA646" s="57">
        <f t="shared" si="86"/>
        <v>273540.18231454003</v>
      </c>
      <c r="AB646" s="59">
        <f t="shared" si="87"/>
        <v>1.7777777777777777</v>
      </c>
      <c r="AC646" s="61">
        <f t="shared" si="88"/>
        <v>800.09999999999991</v>
      </c>
    </row>
    <row r="647" spans="4:29">
      <c r="D647" s="12">
        <v>641</v>
      </c>
      <c r="E647" s="36" t="s">
        <v>29</v>
      </c>
      <c r="F647" s="16" t="s">
        <v>10</v>
      </c>
      <c r="G647" s="14" t="s">
        <v>39</v>
      </c>
      <c r="H647" s="13" t="s">
        <v>5</v>
      </c>
      <c r="I647" s="13" t="s">
        <v>122</v>
      </c>
      <c r="J647" s="13"/>
      <c r="K647" s="13"/>
      <c r="L647" s="14">
        <v>27</v>
      </c>
      <c r="M647" s="14" t="s">
        <v>15</v>
      </c>
      <c r="N647" s="31" t="s">
        <v>65</v>
      </c>
      <c r="O647" s="14" t="s">
        <v>2</v>
      </c>
      <c r="P647" s="14" t="s">
        <v>35</v>
      </c>
      <c r="Q647" s="31">
        <v>5000</v>
      </c>
      <c r="R647" s="31">
        <v>1152</v>
      </c>
      <c r="S647" s="45">
        <v>20</v>
      </c>
      <c r="T647" s="64">
        <f t="shared" ref="T647:T710" si="90">L647*S647</f>
        <v>540</v>
      </c>
      <c r="U647" s="64">
        <f t="shared" ref="U647:U710" si="91">S647*AA647/10^6</f>
        <v>4.0193659442136491</v>
      </c>
      <c r="V647" s="48">
        <f t="shared" ref="V647:V710" si="92">S647*W647/1000</f>
        <v>4.3735992038979106</v>
      </c>
      <c r="W647" s="52">
        <v>218.6799601948955</v>
      </c>
      <c r="X647" s="71" t="str">
        <f t="shared" si="89"/>
        <v>Q2 2023</v>
      </c>
      <c r="Y647" s="21">
        <f t="shared" ref="Y647:Y710" si="93">1*LEFT(M647, FIND("x", M647)-2)</f>
        <v>3840</v>
      </c>
      <c r="Z647" s="21">
        <f t="shared" ref="Z647:Z710" si="94">1*RIGHT(M647, LEN(M647)-FIND("x", M647)-1)</f>
        <v>2160</v>
      </c>
      <c r="AA647" s="57">
        <f t="shared" ref="AA647:AA710" si="95">AC647^2*AB647/(1+AB647^2)</f>
        <v>200968.29721068247</v>
      </c>
      <c r="AB647" s="59">
        <f t="shared" ref="AB647:AB710" si="96">Y647/Z647</f>
        <v>1.7777777777777777</v>
      </c>
      <c r="AC647" s="61">
        <f t="shared" ref="AC647:AC710" si="97">L647*25.4</f>
        <v>685.8</v>
      </c>
    </row>
    <row r="648" spans="4:29">
      <c r="D648" s="12">
        <v>642</v>
      </c>
      <c r="E648" s="36" t="s">
        <v>29</v>
      </c>
      <c r="F648" s="16" t="s">
        <v>10</v>
      </c>
      <c r="G648" s="14" t="s">
        <v>39</v>
      </c>
      <c r="H648" s="13" t="s">
        <v>5</v>
      </c>
      <c r="I648" s="13" t="s">
        <v>122</v>
      </c>
      <c r="J648" s="13"/>
      <c r="K648" s="13"/>
      <c r="L648" s="14">
        <v>31.5</v>
      </c>
      <c r="M648" s="14" t="s">
        <v>15</v>
      </c>
      <c r="N648" s="31" t="s">
        <v>65</v>
      </c>
      <c r="O648" s="14" t="s">
        <v>2</v>
      </c>
      <c r="P648" s="14" t="s">
        <v>35</v>
      </c>
      <c r="Q648" s="31">
        <v>5000</v>
      </c>
      <c r="R648" s="31">
        <v>1152</v>
      </c>
      <c r="S648" s="45">
        <v>25</v>
      </c>
      <c r="T648" s="64">
        <f t="shared" si="90"/>
        <v>787.5</v>
      </c>
      <c r="U648" s="64">
        <f t="shared" si="91"/>
        <v>6.8385045578635006</v>
      </c>
      <c r="V648" s="48">
        <f t="shared" si="92"/>
        <v>6.8337487560904844</v>
      </c>
      <c r="W648" s="52">
        <v>273.34995024361939</v>
      </c>
      <c r="X648" s="71" t="str">
        <f t="shared" ref="X648:X711" si="98">G648&amp;" "&amp;F648</f>
        <v>Q2 2023</v>
      </c>
      <c r="Y648" s="21">
        <f t="shared" si="93"/>
        <v>3840</v>
      </c>
      <c r="Z648" s="21">
        <f t="shared" si="94"/>
        <v>2160</v>
      </c>
      <c r="AA648" s="57">
        <f t="shared" si="95"/>
        <v>273540.18231454003</v>
      </c>
      <c r="AB648" s="59">
        <f t="shared" si="96"/>
        <v>1.7777777777777777</v>
      </c>
      <c r="AC648" s="61">
        <f t="shared" si="97"/>
        <v>800.09999999999991</v>
      </c>
    </row>
    <row r="649" spans="4:29">
      <c r="D649" s="12">
        <v>643</v>
      </c>
      <c r="E649" s="36" t="s">
        <v>29</v>
      </c>
      <c r="F649" s="16" t="s">
        <v>10</v>
      </c>
      <c r="G649" s="14" t="s">
        <v>39</v>
      </c>
      <c r="H649" s="13" t="s">
        <v>5</v>
      </c>
      <c r="I649" s="13" t="s">
        <v>140</v>
      </c>
      <c r="J649" s="13"/>
      <c r="K649" s="13"/>
      <c r="L649" s="14">
        <v>27</v>
      </c>
      <c r="M649" s="14" t="s">
        <v>15</v>
      </c>
      <c r="N649" s="31" t="s">
        <v>65</v>
      </c>
      <c r="O649" s="14" t="s">
        <v>1</v>
      </c>
      <c r="P649" s="14" t="s">
        <v>35</v>
      </c>
      <c r="Q649" s="31">
        <v>2304</v>
      </c>
      <c r="R649" s="31">
        <v>576</v>
      </c>
      <c r="S649" s="45">
        <v>20</v>
      </c>
      <c r="T649" s="64">
        <f t="shared" si="90"/>
        <v>540</v>
      </c>
      <c r="U649" s="64">
        <f t="shared" si="91"/>
        <v>4.0193659442136491</v>
      </c>
      <c r="V649" s="48">
        <f t="shared" si="92"/>
        <v>4.3735992038979106</v>
      </c>
      <c r="W649" s="52">
        <v>218.6799601948955</v>
      </c>
      <c r="X649" s="71" t="str">
        <f t="shared" si="98"/>
        <v>Q2 2023</v>
      </c>
      <c r="Y649" s="21">
        <f t="shared" si="93"/>
        <v>3840</v>
      </c>
      <c r="Z649" s="21">
        <f t="shared" si="94"/>
        <v>2160</v>
      </c>
      <c r="AA649" s="57">
        <f t="shared" si="95"/>
        <v>200968.29721068247</v>
      </c>
      <c r="AB649" s="59">
        <f t="shared" si="96"/>
        <v>1.7777777777777777</v>
      </c>
      <c r="AC649" s="61">
        <f t="shared" si="97"/>
        <v>685.8</v>
      </c>
    </row>
    <row r="650" spans="4:29">
      <c r="D650" s="12">
        <v>644</v>
      </c>
      <c r="E650" s="36" t="s">
        <v>29</v>
      </c>
      <c r="F650" s="16" t="s">
        <v>10</v>
      </c>
      <c r="G650" s="14" t="s">
        <v>39</v>
      </c>
      <c r="H650" s="13" t="s">
        <v>5</v>
      </c>
      <c r="I650" s="13" t="s">
        <v>140</v>
      </c>
      <c r="J650" s="13"/>
      <c r="K650" s="13"/>
      <c r="L650" s="14">
        <v>31.5</v>
      </c>
      <c r="M650" s="14" t="s">
        <v>15</v>
      </c>
      <c r="N650" s="31" t="s">
        <v>65</v>
      </c>
      <c r="O650" s="14" t="s">
        <v>1</v>
      </c>
      <c r="P650" s="14" t="s">
        <v>35</v>
      </c>
      <c r="Q650" s="31">
        <v>4608</v>
      </c>
      <c r="R650" s="31">
        <v>1152</v>
      </c>
      <c r="S650" s="45">
        <v>15</v>
      </c>
      <c r="T650" s="64">
        <f t="shared" si="90"/>
        <v>472.5</v>
      </c>
      <c r="U650" s="64">
        <f t="shared" si="91"/>
        <v>4.1031027347181004</v>
      </c>
      <c r="V650" s="48">
        <f t="shared" si="92"/>
        <v>4.1002492536542903</v>
      </c>
      <c r="W650" s="52">
        <v>273.34995024361939</v>
      </c>
      <c r="X650" s="71" t="str">
        <f t="shared" si="98"/>
        <v>Q2 2023</v>
      </c>
      <c r="Y650" s="21">
        <f t="shared" si="93"/>
        <v>3840</v>
      </c>
      <c r="Z650" s="21">
        <f t="shared" si="94"/>
        <v>2160</v>
      </c>
      <c r="AA650" s="57">
        <f t="shared" si="95"/>
        <v>273540.18231454003</v>
      </c>
      <c r="AB650" s="59">
        <f t="shared" si="96"/>
        <v>1.7777777777777777</v>
      </c>
      <c r="AC650" s="61">
        <f t="shared" si="97"/>
        <v>800.09999999999991</v>
      </c>
    </row>
    <row r="651" spans="4:29">
      <c r="D651" s="12">
        <v>645</v>
      </c>
      <c r="E651" s="36" t="s">
        <v>29</v>
      </c>
      <c r="F651" s="16" t="s">
        <v>10</v>
      </c>
      <c r="G651" s="14" t="s">
        <v>39</v>
      </c>
      <c r="H651" s="13" t="s">
        <v>5</v>
      </c>
      <c r="I651" s="13" t="s">
        <v>135</v>
      </c>
      <c r="J651" s="13" t="s">
        <v>225</v>
      </c>
      <c r="K651" s="13" t="s">
        <v>95</v>
      </c>
      <c r="L651" s="14">
        <v>27</v>
      </c>
      <c r="M651" s="14" t="s">
        <v>15</v>
      </c>
      <c r="N651" s="31" t="s">
        <v>65</v>
      </c>
      <c r="O651" s="14" t="s">
        <v>2</v>
      </c>
      <c r="P651" s="14" t="s">
        <v>35</v>
      </c>
      <c r="Q651" s="31">
        <v>10368</v>
      </c>
      <c r="R651" s="31">
        <v>1152</v>
      </c>
      <c r="S651" s="45">
        <v>30</v>
      </c>
      <c r="T651" s="64">
        <f t="shared" si="90"/>
        <v>810</v>
      </c>
      <c r="U651" s="64">
        <f t="shared" si="91"/>
        <v>6.0290489163204741</v>
      </c>
      <c r="V651" s="48">
        <f t="shared" si="92"/>
        <v>6.560398805846865</v>
      </c>
      <c r="W651" s="52">
        <v>218.6799601948955</v>
      </c>
      <c r="X651" s="71" t="str">
        <f t="shared" si="98"/>
        <v>Q2 2023</v>
      </c>
      <c r="Y651" s="21">
        <f t="shared" si="93"/>
        <v>3840</v>
      </c>
      <c r="Z651" s="21">
        <f t="shared" si="94"/>
        <v>2160</v>
      </c>
      <c r="AA651" s="57">
        <f t="shared" si="95"/>
        <v>200968.29721068247</v>
      </c>
      <c r="AB651" s="59">
        <f t="shared" si="96"/>
        <v>1.7777777777777777</v>
      </c>
      <c r="AC651" s="61">
        <f t="shared" si="97"/>
        <v>685.8</v>
      </c>
    </row>
    <row r="652" spans="4:29">
      <c r="D652" s="12">
        <v>646</v>
      </c>
      <c r="E652" s="36" t="s">
        <v>29</v>
      </c>
      <c r="F652" s="16" t="s">
        <v>10</v>
      </c>
      <c r="G652" s="14" t="s">
        <v>39</v>
      </c>
      <c r="H652" s="13" t="s">
        <v>5</v>
      </c>
      <c r="I652" s="13" t="s">
        <v>144</v>
      </c>
      <c r="J652" s="13" t="s">
        <v>284</v>
      </c>
      <c r="K652" s="13" t="s">
        <v>43</v>
      </c>
      <c r="L652" s="14">
        <v>27</v>
      </c>
      <c r="M652" s="14" t="s">
        <v>15</v>
      </c>
      <c r="N652" s="31" t="s">
        <v>65</v>
      </c>
      <c r="O652" s="14" t="s">
        <v>1</v>
      </c>
      <c r="P652" s="14" t="s">
        <v>35</v>
      </c>
      <c r="Q652" s="31">
        <v>1536</v>
      </c>
      <c r="R652" s="31">
        <v>384</v>
      </c>
      <c r="S652" s="45">
        <v>30</v>
      </c>
      <c r="T652" s="64">
        <f t="shared" si="90"/>
        <v>810</v>
      </c>
      <c r="U652" s="64">
        <f t="shared" si="91"/>
        <v>6.0290489163204741</v>
      </c>
      <c r="V652" s="48">
        <f t="shared" si="92"/>
        <v>6.560398805846865</v>
      </c>
      <c r="W652" s="52">
        <v>218.6799601948955</v>
      </c>
      <c r="X652" s="71" t="str">
        <f t="shared" si="98"/>
        <v>Q2 2023</v>
      </c>
      <c r="Y652" s="21">
        <f t="shared" si="93"/>
        <v>3840</v>
      </c>
      <c r="Z652" s="21">
        <f t="shared" si="94"/>
        <v>2160</v>
      </c>
      <c r="AA652" s="57">
        <f t="shared" si="95"/>
        <v>200968.29721068247</v>
      </c>
      <c r="AB652" s="59">
        <f t="shared" si="96"/>
        <v>1.7777777777777777</v>
      </c>
      <c r="AC652" s="61">
        <f t="shared" si="97"/>
        <v>685.8</v>
      </c>
    </row>
    <row r="653" spans="4:29">
      <c r="D653" s="12">
        <v>647</v>
      </c>
      <c r="E653" s="36" t="s">
        <v>29</v>
      </c>
      <c r="F653" s="16" t="s">
        <v>10</v>
      </c>
      <c r="G653" s="14" t="s">
        <v>39</v>
      </c>
      <c r="H653" s="13" t="s">
        <v>5</v>
      </c>
      <c r="I653" s="13" t="s">
        <v>144</v>
      </c>
      <c r="J653" s="13" t="s">
        <v>285</v>
      </c>
      <c r="K653" s="13" t="s">
        <v>43</v>
      </c>
      <c r="L653" s="14">
        <v>27</v>
      </c>
      <c r="M653" s="14" t="s">
        <v>15</v>
      </c>
      <c r="N653" s="31" t="s">
        <v>65</v>
      </c>
      <c r="O653" s="14" t="s">
        <v>1</v>
      </c>
      <c r="P653" s="14" t="s">
        <v>35</v>
      </c>
      <c r="Q653" s="31">
        <v>2304</v>
      </c>
      <c r="R653" s="31">
        <v>1152</v>
      </c>
      <c r="S653" s="45">
        <v>20</v>
      </c>
      <c r="T653" s="64">
        <f t="shared" si="90"/>
        <v>540</v>
      </c>
      <c r="U653" s="64">
        <f t="shared" si="91"/>
        <v>4.0193659442136491</v>
      </c>
      <c r="V653" s="48">
        <f t="shared" si="92"/>
        <v>4.3735992038979106</v>
      </c>
      <c r="W653" s="52">
        <v>218.6799601948955</v>
      </c>
      <c r="X653" s="71" t="str">
        <f t="shared" si="98"/>
        <v>Q2 2023</v>
      </c>
      <c r="Y653" s="21">
        <f t="shared" si="93"/>
        <v>3840</v>
      </c>
      <c r="Z653" s="21">
        <f t="shared" si="94"/>
        <v>2160</v>
      </c>
      <c r="AA653" s="57">
        <f t="shared" si="95"/>
        <v>200968.29721068247</v>
      </c>
      <c r="AB653" s="59">
        <f t="shared" si="96"/>
        <v>1.7777777777777777</v>
      </c>
      <c r="AC653" s="61">
        <f t="shared" si="97"/>
        <v>685.8</v>
      </c>
    </row>
    <row r="654" spans="4:29">
      <c r="D654" s="12">
        <v>648</v>
      </c>
      <c r="E654" s="36" t="s">
        <v>29</v>
      </c>
      <c r="F654" s="16" t="s">
        <v>10</v>
      </c>
      <c r="G654" s="14" t="s">
        <v>39</v>
      </c>
      <c r="H654" s="13" t="s">
        <v>5</v>
      </c>
      <c r="I654" s="13" t="s">
        <v>144</v>
      </c>
      <c r="J654" s="13" t="s">
        <v>286</v>
      </c>
      <c r="K654" s="13" t="s">
        <v>43</v>
      </c>
      <c r="L654" s="14">
        <v>31.5</v>
      </c>
      <c r="M654" s="14" t="s">
        <v>15</v>
      </c>
      <c r="N654" s="31" t="s">
        <v>65</v>
      </c>
      <c r="O654" s="14" t="s">
        <v>1</v>
      </c>
      <c r="P654" s="14" t="s">
        <v>35</v>
      </c>
      <c r="Q654" s="31">
        <v>2304</v>
      </c>
      <c r="R654" s="31">
        <v>1152</v>
      </c>
      <c r="S654" s="45">
        <v>15</v>
      </c>
      <c r="T654" s="64">
        <f t="shared" si="90"/>
        <v>472.5</v>
      </c>
      <c r="U654" s="64">
        <f t="shared" si="91"/>
        <v>4.1031027347181004</v>
      </c>
      <c r="V654" s="48">
        <f t="shared" si="92"/>
        <v>4.1002492536542903</v>
      </c>
      <c r="W654" s="52">
        <v>273.34995024361939</v>
      </c>
      <c r="X654" s="71" t="str">
        <f t="shared" si="98"/>
        <v>Q2 2023</v>
      </c>
      <c r="Y654" s="21">
        <f t="shared" si="93"/>
        <v>3840</v>
      </c>
      <c r="Z654" s="21">
        <f t="shared" si="94"/>
        <v>2160</v>
      </c>
      <c r="AA654" s="57">
        <f t="shared" si="95"/>
        <v>273540.18231454003</v>
      </c>
      <c r="AB654" s="59">
        <f t="shared" si="96"/>
        <v>1.7777777777777777</v>
      </c>
      <c r="AC654" s="61">
        <f t="shared" si="97"/>
        <v>800.09999999999991</v>
      </c>
    </row>
    <row r="655" spans="4:29">
      <c r="D655" s="12">
        <v>649</v>
      </c>
      <c r="E655" s="36" t="s">
        <v>29</v>
      </c>
      <c r="F655" s="16" t="s">
        <v>10</v>
      </c>
      <c r="G655" s="14" t="s">
        <v>39</v>
      </c>
      <c r="H655" s="13" t="s">
        <v>5</v>
      </c>
      <c r="I655" s="13" t="s">
        <v>145</v>
      </c>
      <c r="J655" s="13"/>
      <c r="K655" s="13" t="s">
        <v>43</v>
      </c>
      <c r="L655" s="14">
        <v>27</v>
      </c>
      <c r="M655" s="14" t="s">
        <v>15</v>
      </c>
      <c r="N655" s="31" t="s">
        <v>65</v>
      </c>
      <c r="O655" s="14" t="s">
        <v>1</v>
      </c>
      <c r="P655" s="14" t="s">
        <v>35</v>
      </c>
      <c r="Q655" s="31">
        <v>2304</v>
      </c>
      <c r="R655" s="31">
        <v>1152</v>
      </c>
      <c r="S655" s="45">
        <v>30</v>
      </c>
      <c r="T655" s="64">
        <f t="shared" si="90"/>
        <v>810</v>
      </c>
      <c r="U655" s="64">
        <f t="shared" si="91"/>
        <v>6.0290489163204741</v>
      </c>
      <c r="V655" s="48">
        <f t="shared" si="92"/>
        <v>6.560398805846865</v>
      </c>
      <c r="W655" s="52">
        <v>218.6799601948955</v>
      </c>
      <c r="X655" s="71" t="str">
        <f t="shared" si="98"/>
        <v>Q2 2023</v>
      </c>
      <c r="Y655" s="21">
        <f t="shared" si="93"/>
        <v>3840</v>
      </c>
      <c r="Z655" s="21">
        <f t="shared" si="94"/>
        <v>2160</v>
      </c>
      <c r="AA655" s="57">
        <f t="shared" si="95"/>
        <v>200968.29721068247</v>
      </c>
      <c r="AB655" s="59">
        <f t="shared" si="96"/>
        <v>1.7777777777777777</v>
      </c>
      <c r="AC655" s="61">
        <f t="shared" si="97"/>
        <v>685.8</v>
      </c>
    </row>
    <row r="656" spans="4:29">
      <c r="D656" s="12">
        <v>650</v>
      </c>
      <c r="E656" s="36" t="s">
        <v>29</v>
      </c>
      <c r="F656" s="16" t="s">
        <v>10</v>
      </c>
      <c r="G656" s="14" t="s">
        <v>39</v>
      </c>
      <c r="H656" s="13" t="s">
        <v>5</v>
      </c>
      <c r="I656" s="13" t="s">
        <v>145</v>
      </c>
      <c r="J656" s="13"/>
      <c r="K656" s="13" t="s">
        <v>43</v>
      </c>
      <c r="L656" s="14">
        <v>31.5</v>
      </c>
      <c r="M656" s="14" t="s">
        <v>15</v>
      </c>
      <c r="N656" s="31" t="s">
        <v>65</v>
      </c>
      <c r="O656" s="14" t="s">
        <v>1</v>
      </c>
      <c r="P656" s="14" t="s">
        <v>35</v>
      </c>
      <c r="Q656" s="31">
        <v>2304</v>
      </c>
      <c r="R656" s="31">
        <v>1152</v>
      </c>
      <c r="S656" s="45">
        <v>20</v>
      </c>
      <c r="T656" s="64">
        <f t="shared" si="90"/>
        <v>630</v>
      </c>
      <c r="U656" s="64">
        <f t="shared" si="91"/>
        <v>5.4708036462908005</v>
      </c>
      <c r="V656" s="48">
        <f t="shared" si="92"/>
        <v>5.4669990048723873</v>
      </c>
      <c r="W656" s="52">
        <v>273.34995024361939</v>
      </c>
      <c r="X656" s="71" t="str">
        <f t="shared" si="98"/>
        <v>Q2 2023</v>
      </c>
      <c r="Y656" s="21">
        <f t="shared" si="93"/>
        <v>3840</v>
      </c>
      <c r="Z656" s="21">
        <f t="shared" si="94"/>
        <v>2160</v>
      </c>
      <c r="AA656" s="57">
        <f t="shared" si="95"/>
        <v>273540.18231454003</v>
      </c>
      <c r="AB656" s="59">
        <f t="shared" si="96"/>
        <v>1.7777777777777777</v>
      </c>
      <c r="AC656" s="61">
        <f t="shared" si="97"/>
        <v>800.09999999999991</v>
      </c>
    </row>
    <row r="657" spans="4:29">
      <c r="D657" s="12">
        <v>651</v>
      </c>
      <c r="E657" s="36" t="s">
        <v>29</v>
      </c>
      <c r="F657" s="16" t="s">
        <v>10</v>
      </c>
      <c r="G657" s="14" t="s">
        <v>39</v>
      </c>
      <c r="H657" s="13" t="s">
        <v>5</v>
      </c>
      <c r="I657" s="13" t="s">
        <v>166</v>
      </c>
      <c r="J657" s="13" t="s">
        <v>287</v>
      </c>
      <c r="K657" s="13" t="s">
        <v>167</v>
      </c>
      <c r="L657" s="14">
        <v>27</v>
      </c>
      <c r="M657" s="14" t="s">
        <v>143</v>
      </c>
      <c r="N657" s="31">
        <v>1000000</v>
      </c>
      <c r="O657" s="14" t="s">
        <v>1</v>
      </c>
      <c r="P657" s="14" t="s">
        <v>35</v>
      </c>
      <c r="Q657" s="31">
        <v>2304</v>
      </c>
      <c r="R657" s="31">
        <v>1152</v>
      </c>
      <c r="S657" s="45">
        <v>20</v>
      </c>
      <c r="T657" s="64">
        <f t="shared" si="90"/>
        <v>540</v>
      </c>
      <c r="U657" s="64">
        <f t="shared" si="91"/>
        <v>4.0193659442136491</v>
      </c>
      <c r="V657" s="48">
        <f t="shared" si="92"/>
        <v>4.067447259625057</v>
      </c>
      <c r="W657" s="52">
        <v>203.37236298125285</v>
      </c>
      <c r="X657" s="71" t="str">
        <f t="shared" si="98"/>
        <v>Q2 2023</v>
      </c>
      <c r="Y657" s="21">
        <f t="shared" si="93"/>
        <v>2560</v>
      </c>
      <c r="Z657" s="21">
        <f t="shared" si="94"/>
        <v>1440</v>
      </c>
      <c r="AA657" s="57">
        <f t="shared" si="95"/>
        <v>200968.29721068247</v>
      </c>
      <c r="AB657" s="59">
        <f t="shared" si="96"/>
        <v>1.7777777777777777</v>
      </c>
      <c r="AC657" s="61">
        <f t="shared" si="97"/>
        <v>685.8</v>
      </c>
    </row>
    <row r="658" spans="4:29">
      <c r="D658" s="12">
        <v>652</v>
      </c>
      <c r="E658" s="36" t="s">
        <v>29</v>
      </c>
      <c r="F658" s="16" t="s">
        <v>10</v>
      </c>
      <c r="G658" s="14" t="s">
        <v>39</v>
      </c>
      <c r="H658" s="13" t="s">
        <v>5</v>
      </c>
      <c r="I658" s="13" t="s">
        <v>166</v>
      </c>
      <c r="J658" s="13" t="s">
        <v>288</v>
      </c>
      <c r="K658" s="13" t="s">
        <v>43</v>
      </c>
      <c r="L658" s="14">
        <v>34</v>
      </c>
      <c r="M658" s="14" t="s">
        <v>117</v>
      </c>
      <c r="N658" s="31">
        <v>1000000</v>
      </c>
      <c r="O658" s="14" t="s">
        <v>1</v>
      </c>
      <c r="P658" s="14" t="s">
        <v>35</v>
      </c>
      <c r="Q658" s="31">
        <v>2304</v>
      </c>
      <c r="R658" s="31">
        <v>1152</v>
      </c>
      <c r="S658" s="45">
        <v>10</v>
      </c>
      <c r="T658" s="64">
        <f t="shared" si="90"/>
        <v>340</v>
      </c>
      <c r="U658" s="64">
        <f t="shared" si="91"/>
        <v>2.6564797010584447</v>
      </c>
      <c r="V658" s="48">
        <f t="shared" si="92"/>
        <v>3.2801994029234329</v>
      </c>
      <c r="W658" s="52">
        <v>328.01994029234328</v>
      </c>
      <c r="X658" s="71" t="str">
        <f t="shared" si="98"/>
        <v>Q2 2023</v>
      </c>
      <c r="Y658" s="21">
        <f t="shared" si="93"/>
        <v>3440</v>
      </c>
      <c r="Z658" s="21">
        <f t="shared" si="94"/>
        <v>1440</v>
      </c>
      <c r="AA658" s="57">
        <f t="shared" si="95"/>
        <v>265647.97010584443</v>
      </c>
      <c r="AB658" s="59">
        <f t="shared" si="96"/>
        <v>2.3888888888888888</v>
      </c>
      <c r="AC658" s="61">
        <f t="shared" si="97"/>
        <v>863.59999999999991</v>
      </c>
    </row>
    <row r="659" spans="4:29">
      <c r="D659" s="12">
        <v>653</v>
      </c>
      <c r="E659" s="36" t="s">
        <v>29</v>
      </c>
      <c r="F659" s="16" t="s">
        <v>10</v>
      </c>
      <c r="G659" s="14" t="s">
        <v>39</v>
      </c>
      <c r="H659" s="13" t="s">
        <v>5</v>
      </c>
      <c r="I659" s="13" t="s">
        <v>182</v>
      </c>
      <c r="J659" s="13" t="s">
        <v>183</v>
      </c>
      <c r="K659" s="13" t="s">
        <v>98</v>
      </c>
      <c r="L659" s="14">
        <v>27</v>
      </c>
      <c r="M659" s="14" t="s">
        <v>143</v>
      </c>
      <c r="N659" s="31" t="s">
        <v>65</v>
      </c>
      <c r="O659" s="14" t="s">
        <v>1</v>
      </c>
      <c r="P659" s="14" t="s">
        <v>35</v>
      </c>
      <c r="Q659" s="31">
        <v>5000</v>
      </c>
      <c r="R659" s="31">
        <v>1152</v>
      </c>
      <c r="S659" s="45">
        <v>5</v>
      </c>
      <c r="T659" s="64">
        <f t="shared" si="90"/>
        <v>135</v>
      </c>
      <c r="U659" s="64">
        <f t="shared" si="91"/>
        <v>1.0048414860534123</v>
      </c>
      <c r="V659" s="48">
        <f t="shared" si="92"/>
        <v>1.0168618149062643</v>
      </c>
      <c r="W659" s="52">
        <v>203.37236298125285</v>
      </c>
      <c r="X659" s="71" t="str">
        <f t="shared" si="98"/>
        <v>Q2 2023</v>
      </c>
      <c r="Y659" s="21">
        <f t="shared" si="93"/>
        <v>2560</v>
      </c>
      <c r="Z659" s="21">
        <f t="shared" si="94"/>
        <v>1440</v>
      </c>
      <c r="AA659" s="57">
        <f t="shared" si="95"/>
        <v>200968.29721068247</v>
      </c>
      <c r="AB659" s="59">
        <f t="shared" si="96"/>
        <v>1.7777777777777777</v>
      </c>
      <c r="AC659" s="61">
        <f t="shared" si="97"/>
        <v>685.8</v>
      </c>
    </row>
    <row r="660" spans="4:29">
      <c r="D660" s="12">
        <v>654</v>
      </c>
      <c r="E660" s="36" t="s">
        <v>29</v>
      </c>
      <c r="F660" s="16" t="s">
        <v>10</v>
      </c>
      <c r="G660" s="14" t="s">
        <v>39</v>
      </c>
      <c r="H660" s="13" t="s">
        <v>5</v>
      </c>
      <c r="I660" s="13" t="s">
        <v>36</v>
      </c>
      <c r="J660" s="13" t="s">
        <v>220</v>
      </c>
      <c r="K660" s="13" t="s">
        <v>98</v>
      </c>
      <c r="L660" s="14">
        <v>34</v>
      </c>
      <c r="M660" s="14" t="s">
        <v>117</v>
      </c>
      <c r="N660" s="31">
        <v>1000000</v>
      </c>
      <c r="O660" s="14" t="s">
        <v>1</v>
      </c>
      <c r="P660" s="14" t="s">
        <v>35</v>
      </c>
      <c r="Q660" s="31">
        <v>4608</v>
      </c>
      <c r="R660" s="31">
        <v>1152</v>
      </c>
      <c r="S660" s="45">
        <v>10</v>
      </c>
      <c r="T660" s="64">
        <f t="shared" si="90"/>
        <v>340</v>
      </c>
      <c r="U660" s="64">
        <f t="shared" si="91"/>
        <v>2.6564797010584447</v>
      </c>
      <c r="V660" s="48">
        <f t="shared" si="92"/>
        <v>3.2801994029234329</v>
      </c>
      <c r="W660" s="52">
        <v>328.01994029234328</v>
      </c>
      <c r="X660" s="71" t="str">
        <f t="shared" si="98"/>
        <v>Q2 2023</v>
      </c>
      <c r="Y660" s="21">
        <f t="shared" si="93"/>
        <v>3440</v>
      </c>
      <c r="Z660" s="21">
        <f t="shared" si="94"/>
        <v>1440</v>
      </c>
      <c r="AA660" s="57">
        <f t="shared" si="95"/>
        <v>265647.97010584443</v>
      </c>
      <c r="AB660" s="59">
        <f t="shared" si="96"/>
        <v>2.3888888888888888</v>
      </c>
      <c r="AC660" s="61">
        <f t="shared" si="97"/>
        <v>863.59999999999991</v>
      </c>
    </row>
    <row r="661" spans="4:29">
      <c r="D661" s="12">
        <v>655</v>
      </c>
      <c r="E661" s="36" t="s">
        <v>29</v>
      </c>
      <c r="F661" s="16" t="s">
        <v>10</v>
      </c>
      <c r="G661" s="14" t="s">
        <v>39</v>
      </c>
      <c r="H661" s="13" t="s">
        <v>5</v>
      </c>
      <c r="I661" s="13" t="s">
        <v>76</v>
      </c>
      <c r="J661" s="13"/>
      <c r="K661" s="13"/>
      <c r="L661" s="14">
        <v>31.5</v>
      </c>
      <c r="M661" s="14" t="s">
        <v>15</v>
      </c>
      <c r="N661" s="31" t="s">
        <v>65</v>
      </c>
      <c r="O661" s="14" t="s">
        <v>1</v>
      </c>
      <c r="P661" s="14" t="s">
        <v>35</v>
      </c>
      <c r="Q661" s="31">
        <v>5000</v>
      </c>
      <c r="R661" s="31">
        <v>1152</v>
      </c>
      <c r="S661" s="45">
        <v>50</v>
      </c>
      <c r="T661" s="64">
        <f t="shared" si="90"/>
        <v>1575</v>
      </c>
      <c r="U661" s="64">
        <f t="shared" si="91"/>
        <v>13.677009115727001</v>
      </c>
      <c r="V661" s="48">
        <f t="shared" si="92"/>
        <v>13.667497512180969</v>
      </c>
      <c r="W661" s="52">
        <v>273.34995024361939</v>
      </c>
      <c r="X661" s="71" t="str">
        <f t="shared" si="98"/>
        <v>Q2 2023</v>
      </c>
      <c r="Y661" s="21">
        <f t="shared" si="93"/>
        <v>3840</v>
      </c>
      <c r="Z661" s="21">
        <f t="shared" si="94"/>
        <v>2160</v>
      </c>
      <c r="AA661" s="57">
        <f t="shared" si="95"/>
        <v>273540.18231454003</v>
      </c>
      <c r="AB661" s="59">
        <f t="shared" si="96"/>
        <v>1.7777777777777777</v>
      </c>
      <c r="AC661" s="61">
        <f t="shared" si="97"/>
        <v>800.09999999999991</v>
      </c>
    </row>
    <row r="662" spans="4:29">
      <c r="D662" s="12">
        <v>656</v>
      </c>
      <c r="E662" s="36" t="s">
        <v>29</v>
      </c>
      <c r="F662" s="16" t="s">
        <v>10</v>
      </c>
      <c r="G662" s="14" t="s">
        <v>39</v>
      </c>
      <c r="H662" s="13" t="s">
        <v>6</v>
      </c>
      <c r="I662" s="13" t="s">
        <v>125</v>
      </c>
      <c r="J662" s="13"/>
      <c r="K662" s="13" t="s">
        <v>123</v>
      </c>
      <c r="L662" s="14">
        <v>55</v>
      </c>
      <c r="M662" s="14" t="s">
        <v>15</v>
      </c>
      <c r="N662" s="31">
        <v>1000000</v>
      </c>
      <c r="O662" s="14" t="s">
        <v>1</v>
      </c>
      <c r="P662" s="14" t="s">
        <v>35</v>
      </c>
      <c r="Q662" s="31">
        <v>4000</v>
      </c>
      <c r="R662" s="31">
        <v>500</v>
      </c>
      <c r="S662" s="45">
        <v>2.419</v>
      </c>
      <c r="T662" s="64">
        <f t="shared" si="90"/>
        <v>133.04500000000002</v>
      </c>
      <c r="U662" s="64">
        <f t="shared" si="91"/>
        <v>2.0172571887952522</v>
      </c>
      <c r="V662" s="48">
        <f t="shared" si="92"/>
        <v>0.74742875976241674</v>
      </c>
      <c r="W662" s="52">
        <v>308.98253814072621</v>
      </c>
      <c r="X662" s="71" t="str">
        <f t="shared" si="98"/>
        <v>Q2 2023</v>
      </c>
      <c r="Y662" s="21">
        <f t="shared" si="93"/>
        <v>3840</v>
      </c>
      <c r="Z662" s="21">
        <f t="shared" si="94"/>
        <v>2160</v>
      </c>
      <c r="AA662" s="57">
        <f t="shared" si="95"/>
        <v>833921.94658753707</v>
      </c>
      <c r="AB662" s="59">
        <f t="shared" si="96"/>
        <v>1.7777777777777777</v>
      </c>
      <c r="AC662" s="61">
        <f t="shared" si="97"/>
        <v>1397</v>
      </c>
    </row>
    <row r="663" spans="4:29">
      <c r="D663" s="12">
        <v>657</v>
      </c>
      <c r="E663" s="36" t="s">
        <v>29</v>
      </c>
      <c r="F663" s="16" t="s">
        <v>10</v>
      </c>
      <c r="G663" s="14" t="s">
        <v>39</v>
      </c>
      <c r="H663" s="13" t="s">
        <v>6</v>
      </c>
      <c r="I663" s="13" t="s">
        <v>125</v>
      </c>
      <c r="J663" s="13"/>
      <c r="K663" s="13" t="s">
        <v>123</v>
      </c>
      <c r="L663" s="14">
        <v>65</v>
      </c>
      <c r="M663" s="14" t="s">
        <v>15</v>
      </c>
      <c r="N663" s="31">
        <v>1000000</v>
      </c>
      <c r="O663" s="14" t="s">
        <v>2</v>
      </c>
      <c r="P663" s="14" t="s">
        <v>35</v>
      </c>
      <c r="Q663" s="31">
        <v>16384</v>
      </c>
      <c r="R663" s="31">
        <v>1000</v>
      </c>
      <c r="S663" s="45">
        <v>4.2720000000000002</v>
      </c>
      <c r="T663" s="64">
        <f t="shared" si="90"/>
        <v>277.68</v>
      </c>
      <c r="U663" s="64">
        <f t="shared" si="91"/>
        <v>4.9757434705281902</v>
      </c>
      <c r="V663" s="48">
        <f t="shared" si="92"/>
        <v>1.7331920327222843</v>
      </c>
      <c r="W663" s="52">
        <v>405.70974548742606</v>
      </c>
      <c r="X663" s="71" t="str">
        <f t="shared" si="98"/>
        <v>Q2 2023</v>
      </c>
      <c r="Y663" s="21">
        <f t="shared" si="93"/>
        <v>3840</v>
      </c>
      <c r="Z663" s="21">
        <f t="shared" si="94"/>
        <v>2160</v>
      </c>
      <c r="AA663" s="57">
        <f t="shared" si="95"/>
        <v>1164733.9584569733</v>
      </c>
      <c r="AB663" s="59">
        <f t="shared" si="96"/>
        <v>1.7777777777777777</v>
      </c>
      <c r="AC663" s="61">
        <f t="shared" si="97"/>
        <v>1651</v>
      </c>
    </row>
    <row r="664" spans="4:29">
      <c r="D664" s="12">
        <v>658</v>
      </c>
      <c r="E664" s="36" t="s">
        <v>29</v>
      </c>
      <c r="F664" s="16" t="s">
        <v>10</v>
      </c>
      <c r="G664" s="14" t="s">
        <v>39</v>
      </c>
      <c r="H664" s="13" t="s">
        <v>6</v>
      </c>
      <c r="I664" s="13" t="s">
        <v>125</v>
      </c>
      <c r="J664" s="13"/>
      <c r="K664" s="13" t="s">
        <v>123</v>
      </c>
      <c r="L664" s="14">
        <v>75</v>
      </c>
      <c r="M664" s="14" t="s">
        <v>15</v>
      </c>
      <c r="N664" s="31">
        <v>1000000</v>
      </c>
      <c r="O664" s="14" t="s">
        <v>2</v>
      </c>
      <c r="P664" s="14" t="s">
        <v>35</v>
      </c>
      <c r="Q664" s="31">
        <v>12000</v>
      </c>
      <c r="R664" s="31">
        <v>1000</v>
      </c>
      <c r="S664" s="45">
        <v>2.2850000000000001</v>
      </c>
      <c r="T664" s="64">
        <f t="shared" si="90"/>
        <v>171.375</v>
      </c>
      <c r="U664" s="64">
        <f t="shared" si="91"/>
        <v>3.5433067833827896</v>
      </c>
      <c r="V664" s="48">
        <f t="shared" si="92"/>
        <v>1.3362704911895129</v>
      </c>
      <c r="W664" s="52">
        <v>584.80109023611067</v>
      </c>
      <c r="X664" s="71" t="str">
        <f t="shared" si="98"/>
        <v>Q2 2023</v>
      </c>
      <c r="Y664" s="21">
        <f t="shared" si="93"/>
        <v>3840</v>
      </c>
      <c r="Z664" s="21">
        <f t="shared" si="94"/>
        <v>2160</v>
      </c>
      <c r="AA664" s="57">
        <f t="shared" si="95"/>
        <v>1550681.3056379822</v>
      </c>
      <c r="AB664" s="59">
        <f t="shared" si="96"/>
        <v>1.7777777777777777</v>
      </c>
      <c r="AC664" s="61">
        <f t="shared" si="97"/>
        <v>1905</v>
      </c>
    </row>
    <row r="665" spans="4:29">
      <c r="D665" s="12">
        <v>659</v>
      </c>
      <c r="E665" s="36" t="s">
        <v>29</v>
      </c>
      <c r="F665" s="16" t="s">
        <v>10</v>
      </c>
      <c r="G665" s="14" t="s">
        <v>39</v>
      </c>
      <c r="H665" s="13" t="s">
        <v>6</v>
      </c>
      <c r="I665" s="13" t="s">
        <v>125</v>
      </c>
      <c r="J665" s="13"/>
      <c r="K665" s="13" t="s">
        <v>123</v>
      </c>
      <c r="L665" s="14">
        <v>86</v>
      </c>
      <c r="M665" s="14" t="s">
        <v>15</v>
      </c>
      <c r="N665" s="31">
        <v>1000000</v>
      </c>
      <c r="O665" s="14" t="s">
        <v>2</v>
      </c>
      <c r="P665" s="14" t="s">
        <v>35</v>
      </c>
      <c r="Q665" s="31">
        <v>18000</v>
      </c>
      <c r="R665" s="31">
        <v>1200</v>
      </c>
      <c r="S665" s="45">
        <v>0.69399999999999995</v>
      </c>
      <c r="T665" s="64">
        <f t="shared" si="90"/>
        <v>59.683999999999997</v>
      </c>
      <c r="U665" s="64">
        <f t="shared" si="91"/>
        <v>1.4149998616764394</v>
      </c>
      <c r="V665" s="48">
        <f t="shared" si="92"/>
        <v>0.51500831676112258</v>
      </c>
      <c r="W665" s="52">
        <v>742.08691175954266</v>
      </c>
      <c r="X665" s="71" t="str">
        <f t="shared" si="98"/>
        <v>Q2 2023</v>
      </c>
      <c r="Y665" s="21">
        <f t="shared" si="93"/>
        <v>3840</v>
      </c>
      <c r="Z665" s="21">
        <f t="shared" si="94"/>
        <v>2160</v>
      </c>
      <c r="AA665" s="57">
        <f t="shared" si="95"/>
        <v>2038904.6998219588</v>
      </c>
      <c r="AB665" s="59">
        <f t="shared" si="96"/>
        <v>1.7777777777777777</v>
      </c>
      <c r="AC665" s="61">
        <f t="shared" si="97"/>
        <v>2184.4</v>
      </c>
    </row>
    <row r="666" spans="4:29">
      <c r="D666" s="12">
        <v>660</v>
      </c>
      <c r="E666" s="36" t="s">
        <v>29</v>
      </c>
      <c r="F666" s="16" t="s">
        <v>10</v>
      </c>
      <c r="G666" s="14" t="s">
        <v>39</v>
      </c>
      <c r="H666" s="13" t="s">
        <v>6</v>
      </c>
      <c r="I666" s="13" t="s">
        <v>125</v>
      </c>
      <c r="J666" s="13"/>
      <c r="K666" s="13" t="s">
        <v>123</v>
      </c>
      <c r="L666" s="14">
        <v>65</v>
      </c>
      <c r="M666" s="14" t="s">
        <v>52</v>
      </c>
      <c r="N666" s="31">
        <v>1000000</v>
      </c>
      <c r="O666" s="14" t="s">
        <v>2</v>
      </c>
      <c r="P666" s="14" t="s">
        <v>35</v>
      </c>
      <c r="Q666" s="31">
        <v>12000</v>
      </c>
      <c r="R666" s="31">
        <v>1000</v>
      </c>
      <c r="S666" s="45">
        <v>0.34799999999999998</v>
      </c>
      <c r="T666" s="64">
        <f t="shared" si="90"/>
        <v>22.619999999999997</v>
      </c>
      <c r="U666" s="64">
        <f t="shared" si="91"/>
        <v>0.4053274175430267</v>
      </c>
      <c r="V666" s="48">
        <f t="shared" si="92"/>
        <v>0.21992946923087453</v>
      </c>
      <c r="W666" s="52">
        <v>631.98123342205326</v>
      </c>
      <c r="X666" s="71" t="str">
        <f t="shared" si="98"/>
        <v>Q2 2023</v>
      </c>
      <c r="Y666" s="21">
        <f t="shared" si="93"/>
        <v>7680</v>
      </c>
      <c r="Z666" s="21">
        <f t="shared" si="94"/>
        <v>4320</v>
      </c>
      <c r="AA666" s="57">
        <f t="shared" si="95"/>
        <v>1164733.9584569733</v>
      </c>
      <c r="AB666" s="59">
        <f t="shared" si="96"/>
        <v>1.7777777777777777</v>
      </c>
      <c r="AC666" s="61">
        <f t="shared" si="97"/>
        <v>1651</v>
      </c>
    </row>
    <row r="667" spans="4:29">
      <c r="D667" s="12">
        <v>661</v>
      </c>
      <c r="E667" s="36" t="s">
        <v>29</v>
      </c>
      <c r="F667" s="16" t="s">
        <v>10</v>
      </c>
      <c r="G667" s="14" t="s">
        <v>39</v>
      </c>
      <c r="H667" s="13" t="s">
        <v>6</v>
      </c>
      <c r="I667" s="13" t="s">
        <v>125</v>
      </c>
      <c r="J667" s="13"/>
      <c r="K667" s="13" t="s">
        <v>123</v>
      </c>
      <c r="L667" s="14">
        <v>75</v>
      </c>
      <c r="M667" s="14" t="s">
        <v>52</v>
      </c>
      <c r="N667" s="31">
        <v>1000000</v>
      </c>
      <c r="O667" s="14" t="s">
        <v>2</v>
      </c>
      <c r="P667" s="14" t="s">
        <v>35</v>
      </c>
      <c r="Q667" s="31">
        <v>16000</v>
      </c>
      <c r="R667" s="31">
        <v>2000</v>
      </c>
      <c r="S667" s="45">
        <v>0.85</v>
      </c>
      <c r="T667" s="64">
        <f t="shared" si="90"/>
        <v>63.75</v>
      </c>
      <c r="U667" s="64">
        <f t="shared" si="91"/>
        <v>1.3180791097922848</v>
      </c>
      <c r="V667" s="48">
        <f t="shared" si="92"/>
        <v>0.72573286718743635</v>
      </c>
      <c r="W667" s="52">
        <v>853.80337316168982</v>
      </c>
      <c r="X667" s="71" t="str">
        <f t="shared" si="98"/>
        <v>Q2 2023</v>
      </c>
      <c r="Y667" s="21">
        <f t="shared" si="93"/>
        <v>7680</v>
      </c>
      <c r="Z667" s="21">
        <f t="shared" si="94"/>
        <v>4320</v>
      </c>
      <c r="AA667" s="57">
        <f t="shared" si="95"/>
        <v>1550681.3056379822</v>
      </c>
      <c r="AB667" s="59">
        <f t="shared" si="96"/>
        <v>1.7777777777777777</v>
      </c>
      <c r="AC667" s="61">
        <f t="shared" si="97"/>
        <v>1905</v>
      </c>
    </row>
    <row r="668" spans="4:29">
      <c r="D668" s="12">
        <v>662</v>
      </c>
      <c r="E668" s="36" t="s">
        <v>29</v>
      </c>
      <c r="F668" s="16" t="s">
        <v>10</v>
      </c>
      <c r="G668" s="14" t="s">
        <v>39</v>
      </c>
      <c r="H668" s="13" t="s">
        <v>6</v>
      </c>
      <c r="I668" s="13" t="s">
        <v>125</v>
      </c>
      <c r="J668" s="13"/>
      <c r="K668" s="13" t="s">
        <v>123</v>
      </c>
      <c r="L668" s="14">
        <v>86</v>
      </c>
      <c r="M668" s="14" t="s">
        <v>52</v>
      </c>
      <c r="N668" s="31">
        <v>1000000</v>
      </c>
      <c r="O668" s="14" t="s">
        <v>2</v>
      </c>
      <c r="P668" s="14" t="s">
        <v>35</v>
      </c>
      <c r="Q668" s="31">
        <v>28800</v>
      </c>
      <c r="R668" s="31">
        <v>2400</v>
      </c>
      <c r="S668" s="45">
        <v>0.41299999999999998</v>
      </c>
      <c r="T668" s="64">
        <f t="shared" si="90"/>
        <v>35.518000000000001</v>
      </c>
      <c r="U668" s="64">
        <f t="shared" si="91"/>
        <v>0.84206764102646892</v>
      </c>
      <c r="V668" s="48">
        <f t="shared" si="92"/>
        <v>0.44746030702480061</v>
      </c>
      <c r="W668" s="52">
        <v>1083.4390000600499</v>
      </c>
      <c r="X668" s="71" t="str">
        <f t="shared" si="98"/>
        <v>Q2 2023</v>
      </c>
      <c r="Y668" s="21">
        <f t="shared" si="93"/>
        <v>7680</v>
      </c>
      <c r="Z668" s="21">
        <f t="shared" si="94"/>
        <v>4320</v>
      </c>
      <c r="AA668" s="57">
        <f t="shared" si="95"/>
        <v>2038904.6998219588</v>
      </c>
      <c r="AB668" s="59">
        <f t="shared" si="96"/>
        <v>1.7777777777777777</v>
      </c>
      <c r="AC668" s="61">
        <f t="shared" si="97"/>
        <v>2184.4</v>
      </c>
    </row>
    <row r="669" spans="4:29">
      <c r="D669" s="12">
        <v>663</v>
      </c>
      <c r="E669" s="36" t="s">
        <v>29</v>
      </c>
      <c r="F669" s="16" t="s">
        <v>10</v>
      </c>
      <c r="G669" s="14" t="s">
        <v>39</v>
      </c>
      <c r="H669" s="13" t="s">
        <v>6</v>
      </c>
      <c r="I669" s="13" t="s">
        <v>53</v>
      </c>
      <c r="J669" s="13" t="s">
        <v>126</v>
      </c>
      <c r="K669" s="13" t="s">
        <v>123</v>
      </c>
      <c r="L669" s="14">
        <v>43</v>
      </c>
      <c r="M669" s="14" t="s">
        <v>15</v>
      </c>
      <c r="N669" s="31">
        <v>1000000</v>
      </c>
      <c r="O669" s="14" t="s">
        <v>1</v>
      </c>
      <c r="P669" s="14" t="s">
        <v>35</v>
      </c>
      <c r="Q669" s="31">
        <v>3614.6269090909086</v>
      </c>
      <c r="R669" s="31">
        <v>301.21890909090905</v>
      </c>
      <c r="S669" s="45">
        <v>27.622</v>
      </c>
      <c r="T669" s="64">
        <f t="shared" si="90"/>
        <v>1187.7460000000001</v>
      </c>
      <c r="U669" s="64">
        <f t="shared" si="91"/>
        <v>14.079656404620536</v>
      </c>
      <c r="V669" s="48">
        <f t="shared" si="92"/>
        <v>6.6725958862999084</v>
      </c>
      <c r="W669" s="52">
        <v>241.56816618274956</v>
      </c>
      <c r="X669" s="71" t="str">
        <f t="shared" si="98"/>
        <v>Q2 2023</v>
      </c>
      <c r="Y669" s="21">
        <f t="shared" si="93"/>
        <v>3840</v>
      </c>
      <c r="Z669" s="21">
        <f t="shared" si="94"/>
        <v>2160</v>
      </c>
      <c r="AA669" s="57">
        <f t="shared" si="95"/>
        <v>509726.1749554897</v>
      </c>
      <c r="AB669" s="59">
        <f t="shared" si="96"/>
        <v>1.7777777777777777</v>
      </c>
      <c r="AC669" s="61">
        <f t="shared" si="97"/>
        <v>1092.2</v>
      </c>
    </row>
    <row r="670" spans="4:29">
      <c r="D670" s="12">
        <v>664</v>
      </c>
      <c r="E670" s="36" t="s">
        <v>29</v>
      </c>
      <c r="F670" s="16" t="s">
        <v>10</v>
      </c>
      <c r="G670" s="14" t="s">
        <v>39</v>
      </c>
      <c r="H670" s="13" t="s">
        <v>6</v>
      </c>
      <c r="I670" s="13" t="s">
        <v>53</v>
      </c>
      <c r="J670" s="13" t="s">
        <v>126</v>
      </c>
      <c r="K670" s="13" t="s">
        <v>123</v>
      </c>
      <c r="L670" s="14">
        <v>50</v>
      </c>
      <c r="M670" s="14" t="s">
        <v>15</v>
      </c>
      <c r="N670" s="31">
        <v>1000000</v>
      </c>
      <c r="O670" s="14" t="s">
        <v>2</v>
      </c>
      <c r="P670" s="14" t="s">
        <v>35</v>
      </c>
      <c r="Q670" s="31">
        <v>4887.272727272727</v>
      </c>
      <c r="R670" s="31">
        <v>407.27272727272725</v>
      </c>
      <c r="S670" s="45">
        <v>32.450000000000003</v>
      </c>
      <c r="T670" s="64">
        <f t="shared" si="90"/>
        <v>1622.5000000000002</v>
      </c>
      <c r="U670" s="64">
        <f t="shared" si="91"/>
        <v>22.364270385756679</v>
      </c>
      <c r="V670" s="48">
        <f t="shared" si="92"/>
        <v>9.1149848751514231</v>
      </c>
      <c r="W670" s="52">
        <v>280.89321649156926</v>
      </c>
      <c r="X670" s="71" t="str">
        <f t="shared" si="98"/>
        <v>Q2 2023</v>
      </c>
      <c r="Y670" s="21">
        <f t="shared" si="93"/>
        <v>3840</v>
      </c>
      <c r="Z670" s="21">
        <f t="shared" si="94"/>
        <v>2160</v>
      </c>
      <c r="AA670" s="57">
        <f t="shared" si="95"/>
        <v>689191.69139465876</v>
      </c>
      <c r="AB670" s="59">
        <f t="shared" si="96"/>
        <v>1.7777777777777777</v>
      </c>
      <c r="AC670" s="61">
        <f t="shared" si="97"/>
        <v>1270</v>
      </c>
    </row>
    <row r="671" spans="4:29">
      <c r="D671" s="12">
        <v>665</v>
      </c>
      <c r="E671" s="36" t="s">
        <v>29</v>
      </c>
      <c r="F671" s="16" t="s">
        <v>10</v>
      </c>
      <c r="G671" s="14" t="s">
        <v>39</v>
      </c>
      <c r="H671" s="13" t="s">
        <v>6</v>
      </c>
      <c r="I671" s="13" t="s">
        <v>53</v>
      </c>
      <c r="J671" s="13" t="s">
        <v>126</v>
      </c>
      <c r="K671" s="13" t="s">
        <v>123</v>
      </c>
      <c r="L671" s="14">
        <v>55</v>
      </c>
      <c r="M671" s="14" t="s">
        <v>15</v>
      </c>
      <c r="N671" s="31">
        <v>1000000</v>
      </c>
      <c r="O671" s="14" t="s">
        <v>2</v>
      </c>
      <c r="P671" s="14" t="s">
        <v>35</v>
      </c>
      <c r="Q671" s="31">
        <v>6283.636363636364</v>
      </c>
      <c r="R671" s="31">
        <v>523.63636363636363</v>
      </c>
      <c r="S671" s="45">
        <v>85.947000000000003</v>
      </c>
      <c r="T671" s="64">
        <f t="shared" si="90"/>
        <v>4727.085</v>
      </c>
      <c r="U671" s="64">
        <f t="shared" si="91"/>
        <v>71.673089543359055</v>
      </c>
      <c r="V671" s="48">
        <f t="shared" si="92"/>
        <v>26.556122205580994</v>
      </c>
      <c r="W671" s="52">
        <v>308.98253814072621</v>
      </c>
      <c r="X671" s="71" t="str">
        <f t="shared" si="98"/>
        <v>Q2 2023</v>
      </c>
      <c r="Y671" s="21">
        <f t="shared" si="93"/>
        <v>3840</v>
      </c>
      <c r="Z671" s="21">
        <f t="shared" si="94"/>
        <v>2160</v>
      </c>
      <c r="AA671" s="57">
        <f t="shared" si="95"/>
        <v>833921.94658753707</v>
      </c>
      <c r="AB671" s="59">
        <f t="shared" si="96"/>
        <v>1.7777777777777777</v>
      </c>
      <c r="AC671" s="61">
        <f t="shared" si="97"/>
        <v>1397</v>
      </c>
    </row>
    <row r="672" spans="4:29">
      <c r="D672" s="12">
        <v>666</v>
      </c>
      <c r="E672" s="36" t="s">
        <v>29</v>
      </c>
      <c r="F672" s="16" t="s">
        <v>10</v>
      </c>
      <c r="G672" s="14" t="s">
        <v>39</v>
      </c>
      <c r="H672" s="13" t="s">
        <v>6</v>
      </c>
      <c r="I672" s="13" t="s">
        <v>53</v>
      </c>
      <c r="J672" s="13" t="s">
        <v>126</v>
      </c>
      <c r="K672" s="13" t="s">
        <v>123</v>
      </c>
      <c r="L672" s="14">
        <v>65</v>
      </c>
      <c r="M672" s="14" t="s">
        <v>15</v>
      </c>
      <c r="N672" s="31">
        <v>1000000</v>
      </c>
      <c r="O672" s="14" t="s">
        <v>2</v>
      </c>
      <c r="P672" s="14" t="s">
        <v>35</v>
      </c>
      <c r="Q672" s="31">
        <v>8640</v>
      </c>
      <c r="R672" s="31">
        <v>720</v>
      </c>
      <c r="S672" s="45">
        <v>85.727000000000004</v>
      </c>
      <c r="T672" s="64">
        <f t="shared" si="90"/>
        <v>5572.2550000000001</v>
      </c>
      <c r="U672" s="64">
        <f t="shared" si="91"/>
        <v>99.849148056640956</v>
      </c>
      <c r="V672" s="48">
        <f t="shared" si="92"/>
        <v>34.780279351400573</v>
      </c>
      <c r="W672" s="52">
        <v>405.70974548742606</v>
      </c>
      <c r="X672" s="71" t="str">
        <f t="shared" si="98"/>
        <v>Q2 2023</v>
      </c>
      <c r="Y672" s="21">
        <f t="shared" si="93"/>
        <v>3840</v>
      </c>
      <c r="Z672" s="21">
        <f t="shared" si="94"/>
        <v>2160</v>
      </c>
      <c r="AA672" s="57">
        <f t="shared" si="95"/>
        <v>1164733.9584569733</v>
      </c>
      <c r="AB672" s="59">
        <f t="shared" si="96"/>
        <v>1.7777777777777777</v>
      </c>
      <c r="AC672" s="61">
        <f t="shared" si="97"/>
        <v>1651</v>
      </c>
    </row>
    <row r="673" spans="4:29">
      <c r="D673" s="12">
        <v>667</v>
      </c>
      <c r="E673" s="36" t="s">
        <v>29</v>
      </c>
      <c r="F673" s="16" t="s">
        <v>10</v>
      </c>
      <c r="G673" s="14" t="s">
        <v>39</v>
      </c>
      <c r="H673" s="13" t="s">
        <v>6</v>
      </c>
      <c r="I673" s="13" t="s">
        <v>53</v>
      </c>
      <c r="J673" s="13" t="s">
        <v>126</v>
      </c>
      <c r="K673" s="13" t="s">
        <v>123</v>
      </c>
      <c r="L673" s="14">
        <v>75</v>
      </c>
      <c r="M673" s="14" t="s">
        <v>15</v>
      </c>
      <c r="N673" s="31">
        <v>1000000</v>
      </c>
      <c r="O673" s="14" t="s">
        <v>2</v>
      </c>
      <c r="P673" s="14" t="s">
        <v>35</v>
      </c>
      <c r="Q673" s="31">
        <v>10909.09090909091</v>
      </c>
      <c r="R673" s="31">
        <v>909.09090909090912</v>
      </c>
      <c r="S673" s="45">
        <v>56.189</v>
      </c>
      <c r="T673" s="64">
        <f t="shared" si="90"/>
        <v>4214.1750000000002</v>
      </c>
      <c r="U673" s="64">
        <f t="shared" si="91"/>
        <v>87.131231882492585</v>
      </c>
      <c r="V673" s="48">
        <f t="shared" si="92"/>
        <v>32.859388459276822</v>
      </c>
      <c r="W673" s="52">
        <v>584.80109023611067</v>
      </c>
      <c r="X673" s="71" t="str">
        <f t="shared" si="98"/>
        <v>Q2 2023</v>
      </c>
      <c r="Y673" s="21">
        <f t="shared" si="93"/>
        <v>3840</v>
      </c>
      <c r="Z673" s="21">
        <f t="shared" si="94"/>
        <v>2160</v>
      </c>
      <c r="AA673" s="57">
        <f t="shared" si="95"/>
        <v>1550681.3056379822</v>
      </c>
      <c r="AB673" s="59">
        <f t="shared" si="96"/>
        <v>1.7777777777777777</v>
      </c>
      <c r="AC673" s="61">
        <f t="shared" si="97"/>
        <v>1905</v>
      </c>
    </row>
    <row r="674" spans="4:29">
      <c r="D674" s="12">
        <v>668</v>
      </c>
      <c r="E674" s="36" t="s">
        <v>29</v>
      </c>
      <c r="F674" s="16" t="s">
        <v>10</v>
      </c>
      <c r="G674" s="14" t="s">
        <v>39</v>
      </c>
      <c r="H674" s="13" t="s">
        <v>6</v>
      </c>
      <c r="I674" s="13" t="s">
        <v>53</v>
      </c>
      <c r="J674" s="13" t="s">
        <v>126</v>
      </c>
      <c r="K674" s="13" t="s">
        <v>123</v>
      </c>
      <c r="L674" s="14">
        <v>85</v>
      </c>
      <c r="M674" s="14" t="s">
        <v>15</v>
      </c>
      <c r="N674" s="31">
        <v>1000000</v>
      </c>
      <c r="O674" s="14" t="s">
        <v>2</v>
      </c>
      <c r="P674" s="14" t="s">
        <v>35</v>
      </c>
      <c r="Q674" s="31">
        <v>14400</v>
      </c>
      <c r="R674" s="31">
        <v>1200</v>
      </c>
      <c r="S674" s="45">
        <v>44.747</v>
      </c>
      <c r="T674" s="64">
        <f t="shared" si="90"/>
        <v>3803.4949999999999</v>
      </c>
      <c r="U674" s="64">
        <f t="shared" si="91"/>
        <v>89.125463176878327</v>
      </c>
      <c r="V674" s="48">
        <f t="shared" si="92"/>
        <v>33.206163040504251</v>
      </c>
      <c r="W674" s="52">
        <v>742.08691175954266</v>
      </c>
      <c r="X674" s="71" t="str">
        <f t="shared" si="98"/>
        <v>Q2 2023</v>
      </c>
      <c r="Y674" s="21">
        <f t="shared" si="93"/>
        <v>3840</v>
      </c>
      <c r="Z674" s="21">
        <f t="shared" si="94"/>
        <v>2160</v>
      </c>
      <c r="AA674" s="57">
        <f t="shared" si="95"/>
        <v>1991763.9881305636</v>
      </c>
      <c r="AB674" s="59">
        <f t="shared" si="96"/>
        <v>1.7777777777777777</v>
      </c>
      <c r="AC674" s="61">
        <f t="shared" si="97"/>
        <v>2159</v>
      </c>
    </row>
    <row r="675" spans="4:29">
      <c r="D675" s="12">
        <v>669</v>
      </c>
      <c r="E675" s="36" t="s">
        <v>29</v>
      </c>
      <c r="F675" s="16" t="s">
        <v>10</v>
      </c>
      <c r="G675" s="14" t="s">
        <v>39</v>
      </c>
      <c r="H675" s="13" t="s">
        <v>6</v>
      </c>
      <c r="I675" s="13" t="s">
        <v>53</v>
      </c>
      <c r="J675" s="13" t="s">
        <v>126</v>
      </c>
      <c r="K675" s="13" t="s">
        <v>123</v>
      </c>
      <c r="L675" s="14">
        <v>98</v>
      </c>
      <c r="M675" s="14" t="s">
        <v>15</v>
      </c>
      <c r="N675" s="31">
        <v>1000000</v>
      </c>
      <c r="O675" s="14" t="s">
        <v>2</v>
      </c>
      <c r="P675" s="14" t="s">
        <v>35</v>
      </c>
      <c r="Q675" s="31">
        <v>19141.53633217993</v>
      </c>
      <c r="R675" s="31">
        <v>1595.1280276816608</v>
      </c>
      <c r="S675" s="45">
        <v>2.7349999999999999</v>
      </c>
      <c r="T675" s="64">
        <f t="shared" si="90"/>
        <v>268.02999999999997</v>
      </c>
      <c r="U675" s="64">
        <f t="shared" si="91"/>
        <v>7.2411827225448056</v>
      </c>
      <c r="V675" s="48">
        <f t="shared" si="92"/>
        <v>3.0444115554935238</v>
      </c>
      <c r="W675" s="52">
        <v>1113.130367639314</v>
      </c>
      <c r="X675" s="71" t="str">
        <f t="shared" si="98"/>
        <v>Q2 2023</v>
      </c>
      <c r="Y675" s="21">
        <f t="shared" si="93"/>
        <v>3840</v>
      </c>
      <c r="Z675" s="21">
        <f t="shared" si="94"/>
        <v>2160</v>
      </c>
      <c r="AA675" s="57">
        <f t="shared" si="95"/>
        <v>2647598.8016617205</v>
      </c>
      <c r="AB675" s="59">
        <f t="shared" si="96"/>
        <v>1.7777777777777777</v>
      </c>
      <c r="AC675" s="61">
        <f t="shared" si="97"/>
        <v>2489.1999999999998</v>
      </c>
    </row>
    <row r="676" spans="4:29">
      <c r="D676" s="12">
        <v>670</v>
      </c>
      <c r="E676" s="36" t="s">
        <v>29</v>
      </c>
      <c r="F676" s="16" t="s">
        <v>10</v>
      </c>
      <c r="G676" s="14" t="s">
        <v>39</v>
      </c>
      <c r="H676" s="13" t="s">
        <v>6</v>
      </c>
      <c r="I676" s="13" t="s">
        <v>53</v>
      </c>
      <c r="J676" s="13" t="s">
        <v>126</v>
      </c>
      <c r="K676" s="13" t="s">
        <v>123</v>
      </c>
      <c r="L676" s="14">
        <v>55</v>
      </c>
      <c r="M676" s="14" t="s">
        <v>52</v>
      </c>
      <c r="N676" s="31">
        <v>1000000</v>
      </c>
      <c r="O676" s="14" t="s">
        <v>2</v>
      </c>
      <c r="P676" s="14" t="s">
        <v>35</v>
      </c>
      <c r="Q676" s="31">
        <v>7873.1360946745563</v>
      </c>
      <c r="R676" s="31">
        <v>962.27218934911241</v>
      </c>
      <c r="S676" s="45">
        <v>3.4980000000000002</v>
      </c>
      <c r="T676" s="64">
        <f t="shared" si="90"/>
        <v>192.39000000000001</v>
      </c>
      <c r="U676" s="64">
        <f t="shared" si="91"/>
        <v>2.9170589691632052</v>
      </c>
      <c r="V676" s="48">
        <f t="shared" si="92"/>
        <v>1.7673239820647153</v>
      </c>
      <c r="W676" s="52">
        <v>505.2384168281061</v>
      </c>
      <c r="X676" s="71" t="str">
        <f t="shared" si="98"/>
        <v>Q2 2023</v>
      </c>
      <c r="Y676" s="21">
        <f t="shared" si="93"/>
        <v>7680</v>
      </c>
      <c r="Z676" s="21">
        <f t="shared" si="94"/>
        <v>4320</v>
      </c>
      <c r="AA676" s="57">
        <f t="shared" si="95"/>
        <v>833921.94658753707</v>
      </c>
      <c r="AB676" s="59">
        <f t="shared" si="96"/>
        <v>1.7777777777777777</v>
      </c>
      <c r="AC676" s="61">
        <f t="shared" si="97"/>
        <v>1397</v>
      </c>
    </row>
    <row r="677" spans="4:29">
      <c r="D677" s="12">
        <v>671</v>
      </c>
      <c r="E677" s="36" t="s">
        <v>29</v>
      </c>
      <c r="F677" s="16" t="s">
        <v>10</v>
      </c>
      <c r="G677" s="14" t="s">
        <v>39</v>
      </c>
      <c r="H677" s="13" t="s">
        <v>6</v>
      </c>
      <c r="I677" s="13" t="s">
        <v>53</v>
      </c>
      <c r="J677" s="13" t="s">
        <v>126</v>
      </c>
      <c r="K677" s="13" t="s">
        <v>123</v>
      </c>
      <c r="L677" s="14">
        <v>65</v>
      </c>
      <c r="M677" s="14" t="s">
        <v>52</v>
      </c>
      <c r="N677" s="31">
        <v>1000000</v>
      </c>
      <c r="O677" s="14" t="s">
        <v>2</v>
      </c>
      <c r="P677" s="14" t="s">
        <v>35</v>
      </c>
      <c r="Q677" s="31">
        <v>10996.363636363636</v>
      </c>
      <c r="R677" s="31">
        <v>1221.8181818181818</v>
      </c>
      <c r="S677" s="45">
        <v>12.597</v>
      </c>
      <c r="T677" s="64">
        <f t="shared" si="90"/>
        <v>818.80499999999995</v>
      </c>
      <c r="U677" s="64">
        <f t="shared" si="91"/>
        <v>14.672153674682493</v>
      </c>
      <c r="V677" s="48">
        <f t="shared" si="92"/>
        <v>7.9610675974176051</v>
      </c>
      <c r="W677" s="52">
        <v>631.98123342205326</v>
      </c>
      <c r="X677" s="71" t="str">
        <f t="shared" si="98"/>
        <v>Q2 2023</v>
      </c>
      <c r="Y677" s="21">
        <f t="shared" si="93"/>
        <v>7680</v>
      </c>
      <c r="Z677" s="21">
        <f t="shared" si="94"/>
        <v>4320</v>
      </c>
      <c r="AA677" s="57">
        <f t="shared" si="95"/>
        <v>1164733.9584569733</v>
      </c>
      <c r="AB677" s="59">
        <f t="shared" si="96"/>
        <v>1.7777777777777777</v>
      </c>
      <c r="AC677" s="61">
        <f t="shared" si="97"/>
        <v>1651</v>
      </c>
    </row>
    <row r="678" spans="4:29">
      <c r="D678" s="12">
        <v>672</v>
      </c>
      <c r="E678" s="36" t="s">
        <v>29</v>
      </c>
      <c r="F678" s="16" t="s">
        <v>10</v>
      </c>
      <c r="G678" s="14" t="s">
        <v>39</v>
      </c>
      <c r="H678" s="13" t="s">
        <v>6</v>
      </c>
      <c r="I678" s="13" t="s">
        <v>53</v>
      </c>
      <c r="J678" s="13" t="s">
        <v>126</v>
      </c>
      <c r="K678" s="13" t="s">
        <v>123</v>
      </c>
      <c r="L678" s="14">
        <v>75</v>
      </c>
      <c r="M678" s="14" t="s">
        <v>52</v>
      </c>
      <c r="N678" s="31">
        <v>1000000</v>
      </c>
      <c r="O678" s="14" t="s">
        <v>2</v>
      </c>
      <c r="P678" s="14" t="s">
        <v>35</v>
      </c>
      <c r="Q678" s="31">
        <v>15708.764159999995</v>
      </c>
      <c r="R678" s="31">
        <v>1745.4182399999995</v>
      </c>
      <c r="S678" s="45">
        <v>8.8680000000000003</v>
      </c>
      <c r="T678" s="64">
        <f t="shared" si="90"/>
        <v>665.1</v>
      </c>
      <c r="U678" s="64">
        <f t="shared" si="91"/>
        <v>13.751441818397627</v>
      </c>
      <c r="V678" s="48">
        <f t="shared" si="92"/>
        <v>7.5715283131978657</v>
      </c>
      <c r="W678" s="52">
        <v>853.80337316168982</v>
      </c>
      <c r="X678" s="71" t="str">
        <f t="shared" si="98"/>
        <v>Q2 2023</v>
      </c>
      <c r="Y678" s="21">
        <f t="shared" si="93"/>
        <v>7680</v>
      </c>
      <c r="Z678" s="21">
        <f t="shared" si="94"/>
        <v>4320</v>
      </c>
      <c r="AA678" s="57">
        <f t="shared" si="95"/>
        <v>1550681.3056379822</v>
      </c>
      <c r="AB678" s="59">
        <f t="shared" si="96"/>
        <v>1.7777777777777777</v>
      </c>
      <c r="AC678" s="61">
        <f t="shared" si="97"/>
        <v>1905</v>
      </c>
    </row>
    <row r="679" spans="4:29">
      <c r="D679" s="12">
        <v>673</v>
      </c>
      <c r="E679" s="36" t="s">
        <v>29</v>
      </c>
      <c r="F679" s="16" t="s">
        <v>10</v>
      </c>
      <c r="G679" s="14" t="s">
        <v>39</v>
      </c>
      <c r="H679" s="13" t="s">
        <v>6</v>
      </c>
      <c r="I679" s="13" t="s">
        <v>53</v>
      </c>
      <c r="J679" s="13" t="s">
        <v>126</v>
      </c>
      <c r="K679" s="13" t="s">
        <v>123</v>
      </c>
      <c r="L679" s="14">
        <v>85</v>
      </c>
      <c r="M679" s="14" t="s">
        <v>52</v>
      </c>
      <c r="N679" s="31">
        <v>1000000</v>
      </c>
      <c r="O679" s="14" t="s">
        <v>2</v>
      </c>
      <c r="P679" s="14" t="s">
        <v>35</v>
      </c>
      <c r="Q679" s="31">
        <v>19145.454545454544</v>
      </c>
      <c r="R679" s="31">
        <v>2127.272727272727</v>
      </c>
      <c r="S679" s="45">
        <v>7.3840000000000003</v>
      </c>
      <c r="T679" s="64">
        <f t="shared" si="90"/>
        <v>627.64</v>
      </c>
      <c r="U679" s="64">
        <f t="shared" si="91"/>
        <v>14.707185288356083</v>
      </c>
      <c r="V679" s="48">
        <f t="shared" si="92"/>
        <v>8.0001135764434093</v>
      </c>
      <c r="W679" s="52">
        <v>1083.4390000600499</v>
      </c>
      <c r="X679" s="71" t="str">
        <f t="shared" si="98"/>
        <v>Q2 2023</v>
      </c>
      <c r="Y679" s="21">
        <f t="shared" si="93"/>
        <v>7680</v>
      </c>
      <c r="Z679" s="21">
        <f t="shared" si="94"/>
        <v>4320</v>
      </c>
      <c r="AA679" s="57">
        <f t="shared" si="95"/>
        <v>1991763.9881305636</v>
      </c>
      <c r="AB679" s="59">
        <f t="shared" si="96"/>
        <v>1.7777777777777777</v>
      </c>
      <c r="AC679" s="61">
        <f t="shared" si="97"/>
        <v>2159</v>
      </c>
    </row>
    <row r="680" spans="4:29">
      <c r="D680" s="12">
        <v>674</v>
      </c>
      <c r="E680" s="36" t="s">
        <v>29</v>
      </c>
      <c r="F680" s="16" t="s">
        <v>10</v>
      </c>
      <c r="G680" s="14" t="s">
        <v>39</v>
      </c>
      <c r="H680" s="13" t="s">
        <v>6</v>
      </c>
      <c r="I680" s="13" t="s">
        <v>111</v>
      </c>
      <c r="J680" s="13" t="s">
        <v>112</v>
      </c>
      <c r="K680" s="13" t="s">
        <v>43</v>
      </c>
      <c r="L680" s="14">
        <v>65</v>
      </c>
      <c r="M680" s="14" t="s">
        <v>15</v>
      </c>
      <c r="N680" s="31">
        <v>1000000</v>
      </c>
      <c r="O680" s="14" t="s">
        <v>2</v>
      </c>
      <c r="P680" s="14" t="s">
        <v>35</v>
      </c>
      <c r="Q680" s="31">
        <v>6480</v>
      </c>
      <c r="R680" s="31">
        <v>432</v>
      </c>
      <c r="S680" s="45">
        <v>22.576000000000001</v>
      </c>
      <c r="T680" s="64">
        <f t="shared" si="90"/>
        <v>1467.44</v>
      </c>
      <c r="U680" s="64">
        <f t="shared" si="91"/>
        <v>26.295033846124632</v>
      </c>
      <c r="V680" s="48">
        <f t="shared" si="92"/>
        <v>9.1593032141241313</v>
      </c>
      <c r="W680" s="52">
        <v>405.70974548742606</v>
      </c>
      <c r="X680" s="71" t="str">
        <f t="shared" si="98"/>
        <v>Q2 2023</v>
      </c>
      <c r="Y680" s="21">
        <f t="shared" si="93"/>
        <v>3840</v>
      </c>
      <c r="Z680" s="21">
        <f t="shared" si="94"/>
        <v>2160</v>
      </c>
      <c r="AA680" s="57">
        <f t="shared" si="95"/>
        <v>1164733.9584569733</v>
      </c>
      <c r="AB680" s="59">
        <f t="shared" si="96"/>
        <v>1.7777777777777777</v>
      </c>
      <c r="AC680" s="61">
        <f t="shared" si="97"/>
        <v>1651</v>
      </c>
    </row>
    <row r="681" spans="4:29">
      <c r="D681" s="12">
        <v>675</v>
      </c>
      <c r="E681" s="36" t="s">
        <v>29</v>
      </c>
      <c r="F681" s="16" t="s">
        <v>10</v>
      </c>
      <c r="G681" s="14" t="s">
        <v>39</v>
      </c>
      <c r="H681" s="13" t="s">
        <v>6</v>
      </c>
      <c r="I681" s="13" t="s">
        <v>111</v>
      </c>
      <c r="J681" s="13" t="s">
        <v>112</v>
      </c>
      <c r="K681" s="13" t="s">
        <v>43</v>
      </c>
      <c r="L681" s="14">
        <v>75</v>
      </c>
      <c r="M681" s="14" t="s">
        <v>15</v>
      </c>
      <c r="N681" s="31">
        <v>1000000</v>
      </c>
      <c r="O681" s="14" t="s">
        <v>2</v>
      </c>
      <c r="P681" s="14" t="s">
        <v>35</v>
      </c>
      <c r="Q681" s="31">
        <v>12000</v>
      </c>
      <c r="R681" s="31">
        <v>600</v>
      </c>
      <c r="S681" s="45">
        <v>14.699</v>
      </c>
      <c r="T681" s="64">
        <f t="shared" si="90"/>
        <v>1102.425</v>
      </c>
      <c r="U681" s="64">
        <f t="shared" si="91"/>
        <v>22.793464511572701</v>
      </c>
      <c r="V681" s="48">
        <f t="shared" si="92"/>
        <v>8.5959912253805904</v>
      </c>
      <c r="W681" s="52">
        <v>584.80109023611067</v>
      </c>
      <c r="X681" s="71" t="str">
        <f t="shared" si="98"/>
        <v>Q2 2023</v>
      </c>
      <c r="Y681" s="21">
        <f t="shared" si="93"/>
        <v>3840</v>
      </c>
      <c r="Z681" s="21">
        <f t="shared" si="94"/>
        <v>2160</v>
      </c>
      <c r="AA681" s="57">
        <f t="shared" si="95"/>
        <v>1550681.3056379822</v>
      </c>
      <c r="AB681" s="59">
        <f t="shared" si="96"/>
        <v>1.7777777777777777</v>
      </c>
      <c r="AC681" s="61">
        <f t="shared" si="97"/>
        <v>1905</v>
      </c>
    </row>
    <row r="682" spans="4:29">
      <c r="D682" s="12">
        <v>676</v>
      </c>
      <c r="E682" s="36" t="s">
        <v>29</v>
      </c>
      <c r="F682" s="16" t="s">
        <v>10</v>
      </c>
      <c r="G682" s="14" t="s">
        <v>39</v>
      </c>
      <c r="H682" s="13" t="s">
        <v>6</v>
      </c>
      <c r="I682" s="13" t="s">
        <v>111</v>
      </c>
      <c r="J682" s="13" t="s">
        <v>112</v>
      </c>
      <c r="K682" s="13" t="s">
        <v>43</v>
      </c>
      <c r="L682" s="14">
        <v>85</v>
      </c>
      <c r="M682" s="14" t="s">
        <v>15</v>
      </c>
      <c r="N682" s="31">
        <v>1000000</v>
      </c>
      <c r="O682" s="14" t="s">
        <v>2</v>
      </c>
      <c r="P682" s="14" t="s">
        <v>35</v>
      </c>
      <c r="Q682" s="31">
        <v>15360</v>
      </c>
      <c r="R682" s="31">
        <v>768</v>
      </c>
      <c r="S682" s="45">
        <v>11.548999999999999</v>
      </c>
      <c r="T682" s="64">
        <f t="shared" si="90"/>
        <v>981.66499999999996</v>
      </c>
      <c r="U682" s="64">
        <f t="shared" si="91"/>
        <v>23.002882298919879</v>
      </c>
      <c r="V682" s="48">
        <f t="shared" si="92"/>
        <v>8.5703617439109578</v>
      </c>
      <c r="W682" s="52">
        <v>742.08691175954266</v>
      </c>
      <c r="X682" s="71" t="str">
        <f t="shared" si="98"/>
        <v>Q2 2023</v>
      </c>
      <c r="Y682" s="21">
        <f t="shared" si="93"/>
        <v>3840</v>
      </c>
      <c r="Z682" s="21">
        <f t="shared" si="94"/>
        <v>2160</v>
      </c>
      <c r="AA682" s="57">
        <f t="shared" si="95"/>
        <v>1991763.9881305636</v>
      </c>
      <c r="AB682" s="59">
        <f t="shared" si="96"/>
        <v>1.7777777777777777</v>
      </c>
      <c r="AC682" s="61">
        <f t="shared" si="97"/>
        <v>2159</v>
      </c>
    </row>
    <row r="683" spans="4:29">
      <c r="D683" s="12">
        <v>677</v>
      </c>
      <c r="E683" s="36" t="s">
        <v>29</v>
      </c>
      <c r="F683" s="16" t="s">
        <v>10</v>
      </c>
      <c r="G683" s="14" t="s">
        <v>39</v>
      </c>
      <c r="H683" s="13" t="s">
        <v>6</v>
      </c>
      <c r="I683" s="13" t="s">
        <v>36</v>
      </c>
      <c r="J683" s="13" t="s">
        <v>50</v>
      </c>
      <c r="K683" s="13" t="s">
        <v>123</v>
      </c>
      <c r="L683" s="14">
        <v>55</v>
      </c>
      <c r="M683" s="14" t="s">
        <v>15</v>
      </c>
      <c r="N683" s="31">
        <v>1000000</v>
      </c>
      <c r="O683" s="14" t="s">
        <v>1</v>
      </c>
      <c r="P683" s="14" t="s">
        <v>35</v>
      </c>
      <c r="Q683" s="31">
        <v>2048</v>
      </c>
      <c r="R683" s="31">
        <v>128</v>
      </c>
      <c r="S683" s="45">
        <v>48.51</v>
      </c>
      <c r="T683" s="64">
        <f t="shared" si="90"/>
        <v>2668.0499999999997</v>
      </c>
      <c r="U683" s="64">
        <f t="shared" si="91"/>
        <v>40.453553628961423</v>
      </c>
      <c r="V683" s="48">
        <f t="shared" si="92"/>
        <v>14.988742925206626</v>
      </c>
      <c r="W683" s="52">
        <v>308.98253814072621</v>
      </c>
      <c r="X683" s="71" t="str">
        <f t="shared" si="98"/>
        <v>Q2 2023</v>
      </c>
      <c r="Y683" s="21">
        <f t="shared" si="93"/>
        <v>3840</v>
      </c>
      <c r="Z683" s="21">
        <f t="shared" si="94"/>
        <v>2160</v>
      </c>
      <c r="AA683" s="57">
        <f t="shared" si="95"/>
        <v>833921.94658753707</v>
      </c>
      <c r="AB683" s="59">
        <f t="shared" si="96"/>
        <v>1.7777777777777777</v>
      </c>
      <c r="AC683" s="61">
        <f t="shared" si="97"/>
        <v>1397</v>
      </c>
    </row>
    <row r="684" spans="4:29">
      <c r="D684" s="12">
        <v>678</v>
      </c>
      <c r="E684" s="36" t="s">
        <v>29</v>
      </c>
      <c r="F684" s="16" t="s">
        <v>10</v>
      </c>
      <c r="G684" s="14" t="s">
        <v>39</v>
      </c>
      <c r="H684" s="13" t="s">
        <v>6</v>
      </c>
      <c r="I684" s="13" t="s">
        <v>36</v>
      </c>
      <c r="J684" s="13" t="s">
        <v>37</v>
      </c>
      <c r="K684" s="13" t="s">
        <v>137</v>
      </c>
      <c r="L684" s="14">
        <v>65</v>
      </c>
      <c r="M684" s="14" t="s">
        <v>15</v>
      </c>
      <c r="N684" s="31">
        <v>1000000</v>
      </c>
      <c r="O684" s="14" t="s">
        <v>1</v>
      </c>
      <c r="P684" s="14" t="s">
        <v>35</v>
      </c>
      <c r="Q684" s="31">
        <v>2560</v>
      </c>
      <c r="R684" s="31">
        <v>160</v>
      </c>
      <c r="S684" s="45">
        <v>98.45</v>
      </c>
      <c r="T684" s="64">
        <f t="shared" si="90"/>
        <v>6399.25</v>
      </c>
      <c r="U684" s="64">
        <f t="shared" si="91"/>
        <v>114.66805821008903</v>
      </c>
      <c r="V684" s="48">
        <f t="shared" si="92"/>
        <v>39.942124443237098</v>
      </c>
      <c r="W684" s="52">
        <v>405.70974548742606</v>
      </c>
      <c r="X684" s="71" t="str">
        <f t="shared" si="98"/>
        <v>Q2 2023</v>
      </c>
      <c r="Y684" s="21">
        <f t="shared" si="93"/>
        <v>3840</v>
      </c>
      <c r="Z684" s="21">
        <f t="shared" si="94"/>
        <v>2160</v>
      </c>
      <c r="AA684" s="57">
        <f t="shared" si="95"/>
        <v>1164733.9584569733</v>
      </c>
      <c r="AB684" s="59">
        <f t="shared" si="96"/>
        <v>1.7777777777777777</v>
      </c>
      <c r="AC684" s="61">
        <f t="shared" si="97"/>
        <v>1651</v>
      </c>
    </row>
    <row r="685" spans="4:29">
      <c r="D685" s="12">
        <v>679</v>
      </c>
      <c r="E685" s="36" t="s">
        <v>29</v>
      </c>
      <c r="F685" s="16" t="s">
        <v>10</v>
      </c>
      <c r="G685" s="14" t="s">
        <v>39</v>
      </c>
      <c r="H685" s="13" t="s">
        <v>6</v>
      </c>
      <c r="I685" s="13" t="s">
        <v>36</v>
      </c>
      <c r="J685" s="13" t="s">
        <v>38</v>
      </c>
      <c r="K685" s="13" t="s">
        <v>137</v>
      </c>
      <c r="L685" s="14">
        <v>75</v>
      </c>
      <c r="M685" s="14" t="s">
        <v>15</v>
      </c>
      <c r="N685" s="31">
        <v>1000000</v>
      </c>
      <c r="O685" s="14" t="s">
        <v>1</v>
      </c>
      <c r="P685" s="14" t="s">
        <v>35</v>
      </c>
      <c r="Q685" s="31">
        <v>3840</v>
      </c>
      <c r="R685" s="31">
        <v>240</v>
      </c>
      <c r="S685" s="45">
        <v>45.1</v>
      </c>
      <c r="T685" s="64">
        <f t="shared" si="90"/>
        <v>3382.5</v>
      </c>
      <c r="U685" s="64">
        <f t="shared" si="91"/>
        <v>69.935726884272995</v>
      </c>
      <c r="V685" s="48">
        <f t="shared" si="92"/>
        <v>26.374529169648589</v>
      </c>
      <c r="W685" s="52">
        <v>584.80109023611067</v>
      </c>
      <c r="X685" s="71" t="str">
        <f t="shared" si="98"/>
        <v>Q2 2023</v>
      </c>
      <c r="Y685" s="21">
        <f t="shared" si="93"/>
        <v>3840</v>
      </c>
      <c r="Z685" s="21">
        <f t="shared" si="94"/>
        <v>2160</v>
      </c>
      <c r="AA685" s="57">
        <f t="shared" si="95"/>
        <v>1550681.3056379822</v>
      </c>
      <c r="AB685" s="59">
        <f t="shared" si="96"/>
        <v>1.7777777777777777</v>
      </c>
      <c r="AC685" s="61">
        <f t="shared" si="97"/>
        <v>1905</v>
      </c>
    </row>
    <row r="686" spans="4:29">
      <c r="D686" s="12">
        <v>680</v>
      </c>
      <c r="E686" s="36" t="s">
        <v>29</v>
      </c>
      <c r="F686" s="16" t="s">
        <v>10</v>
      </c>
      <c r="G686" s="14" t="s">
        <v>39</v>
      </c>
      <c r="H686" s="13" t="s">
        <v>6</v>
      </c>
      <c r="I686" s="13" t="s">
        <v>36</v>
      </c>
      <c r="J686" s="13" t="s">
        <v>138</v>
      </c>
      <c r="K686" s="13" t="s">
        <v>137</v>
      </c>
      <c r="L686" s="14">
        <v>85</v>
      </c>
      <c r="M686" s="14" t="s">
        <v>15</v>
      </c>
      <c r="N686" s="31">
        <v>1000000</v>
      </c>
      <c r="O686" s="14" t="s">
        <v>1</v>
      </c>
      <c r="P686" s="14" t="s">
        <v>35</v>
      </c>
      <c r="Q686" s="31">
        <v>7168</v>
      </c>
      <c r="R686" s="31">
        <v>448</v>
      </c>
      <c r="S686" s="45">
        <v>43.89</v>
      </c>
      <c r="T686" s="64">
        <f t="shared" si="90"/>
        <v>3730.65</v>
      </c>
      <c r="U686" s="64">
        <f t="shared" si="91"/>
        <v>87.418521439050437</v>
      </c>
      <c r="V686" s="48">
        <f t="shared" si="92"/>
        <v>32.570194557126328</v>
      </c>
      <c r="W686" s="52">
        <v>742.08691175954266</v>
      </c>
      <c r="X686" s="71" t="str">
        <f t="shared" si="98"/>
        <v>Q2 2023</v>
      </c>
      <c r="Y686" s="21">
        <f t="shared" si="93"/>
        <v>3840</v>
      </c>
      <c r="Z686" s="21">
        <f t="shared" si="94"/>
        <v>2160</v>
      </c>
      <c r="AA686" s="57">
        <f t="shared" si="95"/>
        <v>1991763.9881305636</v>
      </c>
      <c r="AB686" s="59">
        <f t="shared" si="96"/>
        <v>1.7777777777777777</v>
      </c>
      <c r="AC686" s="61">
        <f t="shared" si="97"/>
        <v>2159</v>
      </c>
    </row>
    <row r="687" spans="4:29">
      <c r="D687" s="12">
        <v>681</v>
      </c>
      <c r="E687" s="36" t="s">
        <v>29</v>
      </c>
      <c r="F687" s="16" t="s">
        <v>10</v>
      </c>
      <c r="G687" s="14" t="s">
        <v>39</v>
      </c>
      <c r="H687" s="13" t="s">
        <v>6</v>
      </c>
      <c r="I687" s="13" t="s">
        <v>36</v>
      </c>
      <c r="J687" s="13"/>
      <c r="K687" s="13" t="s">
        <v>123</v>
      </c>
      <c r="L687" s="14">
        <v>98</v>
      </c>
      <c r="M687" s="14" t="s">
        <v>15</v>
      </c>
      <c r="N687" s="31">
        <v>1000000</v>
      </c>
      <c r="O687" s="14" t="s">
        <v>1</v>
      </c>
      <c r="P687" s="14" t="s">
        <v>35</v>
      </c>
      <c r="Q687" s="31">
        <v>5120</v>
      </c>
      <c r="R687" s="31">
        <v>320</v>
      </c>
      <c r="S687" s="45">
        <v>21.01</v>
      </c>
      <c r="T687" s="64">
        <f t="shared" si="90"/>
        <v>2058.98</v>
      </c>
      <c r="U687" s="64">
        <f t="shared" si="91"/>
        <v>55.626050822912752</v>
      </c>
      <c r="V687" s="48">
        <f t="shared" si="92"/>
        <v>23.386869024101991</v>
      </c>
      <c r="W687" s="52">
        <v>1113.130367639314</v>
      </c>
      <c r="X687" s="71" t="str">
        <f t="shared" si="98"/>
        <v>Q2 2023</v>
      </c>
      <c r="Y687" s="21">
        <f t="shared" si="93"/>
        <v>3840</v>
      </c>
      <c r="Z687" s="21">
        <f t="shared" si="94"/>
        <v>2160</v>
      </c>
      <c r="AA687" s="57">
        <f t="shared" si="95"/>
        <v>2647598.8016617205</v>
      </c>
      <c r="AB687" s="59">
        <f t="shared" si="96"/>
        <v>1.7777777777777777</v>
      </c>
      <c r="AC687" s="61">
        <f t="shared" si="97"/>
        <v>2489.1999999999998</v>
      </c>
    </row>
    <row r="688" spans="4:29">
      <c r="D688" s="12">
        <v>682</v>
      </c>
      <c r="E688" s="36" t="s">
        <v>29</v>
      </c>
      <c r="F688" s="16" t="s">
        <v>10</v>
      </c>
      <c r="G688" s="14" t="s">
        <v>39</v>
      </c>
      <c r="H688" s="13" t="s">
        <v>6</v>
      </c>
      <c r="I688" s="13" t="s">
        <v>58</v>
      </c>
      <c r="J688" s="13"/>
      <c r="K688" s="13" t="s">
        <v>123</v>
      </c>
      <c r="L688" s="14">
        <v>65</v>
      </c>
      <c r="M688" s="14" t="s">
        <v>15</v>
      </c>
      <c r="N688" s="31">
        <v>1000000</v>
      </c>
      <c r="O688" s="14" t="s">
        <v>1</v>
      </c>
      <c r="P688" s="14" t="s">
        <v>35</v>
      </c>
      <c r="Q688" s="31">
        <v>2560</v>
      </c>
      <c r="R688" s="31">
        <v>160</v>
      </c>
      <c r="S688" s="45">
        <v>3.6749999999999998</v>
      </c>
      <c r="T688" s="64">
        <f t="shared" si="90"/>
        <v>238.875</v>
      </c>
      <c r="U688" s="64">
        <f t="shared" si="91"/>
        <v>4.280397297329376</v>
      </c>
      <c r="V688" s="48">
        <f t="shared" si="92"/>
        <v>1.4909833146662907</v>
      </c>
      <c r="W688" s="52">
        <v>405.70974548742606</v>
      </c>
      <c r="X688" s="71" t="str">
        <f t="shared" si="98"/>
        <v>Q2 2023</v>
      </c>
      <c r="Y688" s="21">
        <f t="shared" si="93"/>
        <v>3840</v>
      </c>
      <c r="Z688" s="21">
        <f t="shared" si="94"/>
        <v>2160</v>
      </c>
      <c r="AA688" s="57">
        <f t="shared" si="95"/>
        <v>1164733.9584569733</v>
      </c>
      <c r="AB688" s="59">
        <f t="shared" si="96"/>
        <v>1.7777777777777777</v>
      </c>
      <c r="AC688" s="61">
        <f t="shared" si="97"/>
        <v>1651</v>
      </c>
    </row>
    <row r="689" spans="4:29">
      <c r="D689" s="12">
        <v>683</v>
      </c>
      <c r="E689" s="36" t="s">
        <v>29</v>
      </c>
      <c r="F689" s="16" t="s">
        <v>10</v>
      </c>
      <c r="G689" s="14" t="s">
        <v>39</v>
      </c>
      <c r="H689" s="13" t="s">
        <v>6</v>
      </c>
      <c r="I689" s="13" t="s">
        <v>58</v>
      </c>
      <c r="J689" s="13" t="s">
        <v>59</v>
      </c>
      <c r="K689" s="13" t="s">
        <v>123</v>
      </c>
      <c r="L689" s="14">
        <v>75</v>
      </c>
      <c r="M689" s="14" t="s">
        <v>15</v>
      </c>
      <c r="N689" s="31">
        <v>1000000</v>
      </c>
      <c r="O689" s="14" t="s">
        <v>1</v>
      </c>
      <c r="P689" s="14" t="s">
        <v>35</v>
      </c>
      <c r="Q689" s="31">
        <v>4000</v>
      </c>
      <c r="R689" s="31">
        <v>252</v>
      </c>
      <c r="S689" s="45">
        <v>5.25</v>
      </c>
      <c r="T689" s="64">
        <f t="shared" si="90"/>
        <v>393.75</v>
      </c>
      <c r="U689" s="64">
        <f t="shared" si="91"/>
        <v>8.1410768545994063</v>
      </c>
      <c r="V689" s="48">
        <f t="shared" si="92"/>
        <v>3.0702057237395812</v>
      </c>
      <c r="W689" s="52">
        <v>584.80109023611067</v>
      </c>
      <c r="X689" s="71" t="str">
        <f t="shared" si="98"/>
        <v>Q2 2023</v>
      </c>
      <c r="Y689" s="21">
        <f t="shared" si="93"/>
        <v>3840</v>
      </c>
      <c r="Z689" s="21">
        <f t="shared" si="94"/>
        <v>2160</v>
      </c>
      <c r="AA689" s="57">
        <f t="shared" si="95"/>
        <v>1550681.3056379822</v>
      </c>
      <c r="AB689" s="59">
        <f t="shared" si="96"/>
        <v>1.7777777777777777</v>
      </c>
      <c r="AC689" s="61">
        <f t="shared" si="97"/>
        <v>1905</v>
      </c>
    </row>
    <row r="690" spans="4:29">
      <c r="D690" s="12">
        <v>684</v>
      </c>
      <c r="E690" s="36" t="s">
        <v>29</v>
      </c>
      <c r="F690" s="16" t="s">
        <v>10</v>
      </c>
      <c r="G690" s="14" t="s">
        <v>39</v>
      </c>
      <c r="H690" s="13" t="s">
        <v>6</v>
      </c>
      <c r="I690" s="13" t="s">
        <v>58</v>
      </c>
      <c r="J690" s="13"/>
      <c r="K690" s="13" t="s">
        <v>123</v>
      </c>
      <c r="L690" s="14">
        <v>86</v>
      </c>
      <c r="M690" s="14" t="s">
        <v>15</v>
      </c>
      <c r="N690" s="31">
        <v>1000000</v>
      </c>
      <c r="O690" s="14" t="s">
        <v>1</v>
      </c>
      <c r="P690" s="14" t="s">
        <v>35</v>
      </c>
      <c r="Q690" s="31">
        <v>8000</v>
      </c>
      <c r="R690" s="31">
        <v>576</v>
      </c>
      <c r="S690" s="45">
        <v>7.98</v>
      </c>
      <c r="T690" s="64">
        <f t="shared" si="90"/>
        <v>686.28000000000009</v>
      </c>
      <c r="U690" s="64">
        <f t="shared" si="91"/>
        <v>16.270459504579232</v>
      </c>
      <c r="V690" s="48">
        <f t="shared" si="92"/>
        <v>5.9218535558411505</v>
      </c>
      <c r="W690" s="52">
        <v>742.08691175954266</v>
      </c>
      <c r="X690" s="71" t="str">
        <f t="shared" si="98"/>
        <v>Q2 2023</v>
      </c>
      <c r="Y690" s="21">
        <f t="shared" si="93"/>
        <v>3840</v>
      </c>
      <c r="Z690" s="21">
        <f t="shared" si="94"/>
        <v>2160</v>
      </c>
      <c r="AA690" s="57">
        <f t="shared" si="95"/>
        <v>2038904.6998219588</v>
      </c>
      <c r="AB690" s="59">
        <f t="shared" si="96"/>
        <v>1.7777777777777777</v>
      </c>
      <c r="AC690" s="61">
        <f t="shared" si="97"/>
        <v>2184.4</v>
      </c>
    </row>
    <row r="691" spans="4:29">
      <c r="D691" s="12">
        <v>685</v>
      </c>
      <c r="E691" s="36" t="s">
        <v>29</v>
      </c>
      <c r="F691" s="16" t="s">
        <v>10</v>
      </c>
      <c r="G691" s="14" t="s">
        <v>39</v>
      </c>
      <c r="H691" s="13" t="s">
        <v>6</v>
      </c>
      <c r="I691" s="13" t="s">
        <v>139</v>
      </c>
      <c r="J691" s="13"/>
      <c r="K691" s="13" t="s">
        <v>123</v>
      </c>
      <c r="L691" s="14">
        <v>65</v>
      </c>
      <c r="M691" s="14" t="s">
        <v>15</v>
      </c>
      <c r="N691" s="31">
        <v>1000000</v>
      </c>
      <c r="O691" s="14" t="s">
        <v>1</v>
      </c>
      <c r="P691" s="14" t="s">
        <v>35</v>
      </c>
      <c r="Q691" s="31">
        <v>9216</v>
      </c>
      <c r="R691" s="31">
        <v>576</v>
      </c>
      <c r="S691" s="45">
        <v>0.71</v>
      </c>
      <c r="T691" s="64">
        <f t="shared" si="90"/>
        <v>46.15</v>
      </c>
      <c r="U691" s="64">
        <f t="shared" si="91"/>
        <v>0.82696111050445098</v>
      </c>
      <c r="V691" s="48">
        <f t="shared" si="92"/>
        <v>0.28805391929607249</v>
      </c>
      <c r="W691" s="52">
        <v>405.70974548742606</v>
      </c>
      <c r="X691" s="71" t="str">
        <f t="shared" si="98"/>
        <v>Q2 2023</v>
      </c>
      <c r="Y691" s="21">
        <f t="shared" si="93"/>
        <v>3840</v>
      </c>
      <c r="Z691" s="21">
        <f t="shared" si="94"/>
        <v>2160</v>
      </c>
      <c r="AA691" s="57">
        <f t="shared" si="95"/>
        <v>1164733.9584569733</v>
      </c>
      <c r="AB691" s="59">
        <f t="shared" si="96"/>
        <v>1.7777777777777777</v>
      </c>
      <c r="AC691" s="61">
        <f t="shared" si="97"/>
        <v>1651</v>
      </c>
    </row>
    <row r="692" spans="4:29">
      <c r="D692" s="12">
        <v>686</v>
      </c>
      <c r="E692" s="36" t="s">
        <v>29</v>
      </c>
      <c r="F692" s="16" t="s">
        <v>10</v>
      </c>
      <c r="G692" s="14" t="s">
        <v>39</v>
      </c>
      <c r="H692" s="13" t="s">
        <v>6</v>
      </c>
      <c r="I692" s="13" t="s">
        <v>139</v>
      </c>
      <c r="J692" s="13"/>
      <c r="K692" s="13" t="s">
        <v>123</v>
      </c>
      <c r="L692" s="14">
        <v>86</v>
      </c>
      <c r="M692" s="14" t="s">
        <v>15</v>
      </c>
      <c r="N692" s="31">
        <v>1000000</v>
      </c>
      <c r="O692" s="14" t="s">
        <v>1</v>
      </c>
      <c r="P692" s="14" t="s">
        <v>35</v>
      </c>
      <c r="Q692" s="31">
        <v>16000</v>
      </c>
      <c r="R692" s="31">
        <v>1000</v>
      </c>
      <c r="S692" s="45">
        <v>1.26</v>
      </c>
      <c r="T692" s="64">
        <f t="shared" si="90"/>
        <v>108.36</v>
      </c>
      <c r="U692" s="64">
        <f t="shared" si="91"/>
        <v>2.5690199217756677</v>
      </c>
      <c r="V692" s="48">
        <f t="shared" si="92"/>
        <v>0.93502950881702374</v>
      </c>
      <c r="W692" s="52">
        <v>742.08691175954266</v>
      </c>
      <c r="X692" s="71" t="str">
        <f t="shared" si="98"/>
        <v>Q2 2023</v>
      </c>
      <c r="Y692" s="21">
        <f t="shared" si="93"/>
        <v>3840</v>
      </c>
      <c r="Z692" s="21">
        <f t="shared" si="94"/>
        <v>2160</v>
      </c>
      <c r="AA692" s="57">
        <f t="shared" si="95"/>
        <v>2038904.6998219588</v>
      </c>
      <c r="AB692" s="59">
        <f t="shared" si="96"/>
        <v>1.7777777777777777</v>
      </c>
      <c r="AC692" s="61">
        <f t="shared" si="97"/>
        <v>2184.4</v>
      </c>
    </row>
    <row r="693" spans="4:29">
      <c r="D693" s="12">
        <v>687</v>
      </c>
      <c r="E693" s="36" t="s">
        <v>29</v>
      </c>
      <c r="F693" s="16" t="s">
        <v>10</v>
      </c>
      <c r="G693" s="14" t="s">
        <v>39</v>
      </c>
      <c r="H693" s="13" t="s">
        <v>6</v>
      </c>
      <c r="I693" s="13" t="s">
        <v>139</v>
      </c>
      <c r="J693" s="13"/>
      <c r="K693" s="13" t="s">
        <v>123</v>
      </c>
      <c r="L693" s="14">
        <v>98</v>
      </c>
      <c r="M693" s="14" t="s">
        <v>15</v>
      </c>
      <c r="N693" s="31">
        <v>1000000</v>
      </c>
      <c r="O693" s="14" t="s">
        <v>1</v>
      </c>
      <c r="P693" s="14" t="s">
        <v>35</v>
      </c>
      <c r="Q693" s="31">
        <v>19200</v>
      </c>
      <c r="R693" s="31">
        <v>1200</v>
      </c>
      <c r="S693" s="45">
        <v>1.05</v>
      </c>
      <c r="T693" s="64">
        <f t="shared" si="90"/>
        <v>102.9</v>
      </c>
      <c r="U693" s="64">
        <f t="shared" si="91"/>
        <v>2.7799787417448063</v>
      </c>
      <c r="V693" s="48">
        <f t="shared" si="92"/>
        <v>1.1687868860212798</v>
      </c>
      <c r="W693" s="52">
        <v>1113.130367639314</v>
      </c>
      <c r="X693" s="71" t="str">
        <f t="shared" si="98"/>
        <v>Q2 2023</v>
      </c>
      <c r="Y693" s="21">
        <f t="shared" si="93"/>
        <v>3840</v>
      </c>
      <c r="Z693" s="21">
        <f t="shared" si="94"/>
        <v>2160</v>
      </c>
      <c r="AA693" s="57">
        <f t="shared" si="95"/>
        <v>2647598.8016617205</v>
      </c>
      <c r="AB693" s="59">
        <f t="shared" si="96"/>
        <v>1.7777777777777777</v>
      </c>
      <c r="AC693" s="61">
        <f t="shared" si="97"/>
        <v>2489.1999999999998</v>
      </c>
    </row>
    <row r="694" spans="4:29">
      <c r="D694" s="12">
        <v>688</v>
      </c>
      <c r="E694" s="36" t="s">
        <v>29</v>
      </c>
      <c r="F694" s="16" t="s">
        <v>10</v>
      </c>
      <c r="G694" s="14" t="s">
        <v>39</v>
      </c>
      <c r="H694" s="13" t="s">
        <v>6</v>
      </c>
      <c r="I694" s="13" t="s">
        <v>48</v>
      </c>
      <c r="J694" s="13" t="s">
        <v>215</v>
      </c>
      <c r="K694" s="13" t="s">
        <v>123</v>
      </c>
      <c r="L694" s="14">
        <v>55</v>
      </c>
      <c r="M694" s="14" t="s">
        <v>15</v>
      </c>
      <c r="N694" s="31">
        <v>400000</v>
      </c>
      <c r="O694" s="14" t="s">
        <v>1</v>
      </c>
      <c r="P694" s="14" t="s">
        <v>35</v>
      </c>
      <c r="Q694" s="31">
        <v>2000</v>
      </c>
      <c r="R694" s="31">
        <v>200</v>
      </c>
      <c r="S694" s="45">
        <v>84.33</v>
      </c>
      <c r="T694" s="64">
        <f t="shared" si="90"/>
        <v>4638.1499999999996</v>
      </c>
      <c r="U694" s="64">
        <f t="shared" si="91"/>
        <v>70.324637755726997</v>
      </c>
      <c r="V694" s="48">
        <f t="shared" si="92"/>
        <v>26.056497441407437</v>
      </c>
      <c r="W694" s="52">
        <v>308.98253814072621</v>
      </c>
      <c r="X694" s="71" t="str">
        <f t="shared" si="98"/>
        <v>Q2 2023</v>
      </c>
      <c r="Y694" s="21">
        <f t="shared" si="93"/>
        <v>3840</v>
      </c>
      <c r="Z694" s="21">
        <f t="shared" si="94"/>
        <v>2160</v>
      </c>
      <c r="AA694" s="57">
        <f t="shared" si="95"/>
        <v>833921.94658753707</v>
      </c>
      <c r="AB694" s="59">
        <f t="shared" si="96"/>
        <v>1.7777777777777777</v>
      </c>
      <c r="AC694" s="61">
        <f t="shared" si="97"/>
        <v>1397</v>
      </c>
    </row>
    <row r="695" spans="4:29">
      <c r="D695" s="12">
        <v>689</v>
      </c>
      <c r="E695" s="36" t="s">
        <v>29</v>
      </c>
      <c r="F695" s="16" t="s">
        <v>10</v>
      </c>
      <c r="G695" s="14" t="s">
        <v>39</v>
      </c>
      <c r="H695" s="13" t="s">
        <v>6</v>
      </c>
      <c r="I695" s="13" t="s">
        <v>48</v>
      </c>
      <c r="J695" s="13"/>
      <c r="K695" s="13" t="s">
        <v>123</v>
      </c>
      <c r="L695" s="14">
        <v>85</v>
      </c>
      <c r="M695" s="14" t="s">
        <v>52</v>
      </c>
      <c r="N695" s="31">
        <v>400000</v>
      </c>
      <c r="O695" s="14" t="s">
        <v>2</v>
      </c>
      <c r="P695" s="14" t="s">
        <v>35</v>
      </c>
      <c r="Q695" s="31">
        <v>21060</v>
      </c>
      <c r="R695" s="31">
        <v>2340</v>
      </c>
      <c r="S695" s="45">
        <v>0.36</v>
      </c>
      <c r="T695" s="64">
        <f t="shared" si="90"/>
        <v>30.599999999999998</v>
      </c>
      <c r="U695" s="64">
        <f t="shared" si="91"/>
        <v>0.71703503572700289</v>
      </c>
      <c r="V695" s="48">
        <f t="shared" si="92"/>
        <v>0.39003804002161796</v>
      </c>
      <c r="W695" s="52">
        <v>1083.4390000600499</v>
      </c>
      <c r="X695" s="71" t="str">
        <f t="shared" si="98"/>
        <v>Q2 2023</v>
      </c>
      <c r="Y695" s="21">
        <f t="shared" si="93"/>
        <v>7680</v>
      </c>
      <c r="Z695" s="21">
        <f t="shared" si="94"/>
        <v>4320</v>
      </c>
      <c r="AA695" s="57">
        <f t="shared" si="95"/>
        <v>1991763.9881305636</v>
      </c>
      <c r="AB695" s="59">
        <f t="shared" si="96"/>
        <v>1.7777777777777777</v>
      </c>
      <c r="AC695" s="61">
        <f t="shared" si="97"/>
        <v>2159</v>
      </c>
    </row>
    <row r="696" spans="4:29">
      <c r="D696" s="12">
        <v>690</v>
      </c>
      <c r="E696" s="36" t="s">
        <v>29</v>
      </c>
      <c r="F696" s="16" t="s">
        <v>10</v>
      </c>
      <c r="G696" s="14" t="s">
        <v>39</v>
      </c>
      <c r="H696" s="13" t="s">
        <v>6</v>
      </c>
      <c r="I696" s="13" t="s">
        <v>48</v>
      </c>
      <c r="J696" s="13" t="s">
        <v>180</v>
      </c>
      <c r="K696" s="13" t="s">
        <v>123</v>
      </c>
      <c r="L696" s="14">
        <v>65</v>
      </c>
      <c r="M696" s="14" t="s">
        <v>15</v>
      </c>
      <c r="N696" s="31"/>
      <c r="O696" s="14" t="s">
        <v>1</v>
      </c>
      <c r="P696" s="14" t="s">
        <v>35</v>
      </c>
      <c r="Q696" s="31">
        <v>6400</v>
      </c>
      <c r="R696" s="31">
        <v>1600</v>
      </c>
      <c r="S696" s="45">
        <v>81.36</v>
      </c>
      <c r="T696" s="64">
        <f t="shared" si="90"/>
        <v>5288.4</v>
      </c>
      <c r="U696" s="64">
        <f t="shared" si="91"/>
        <v>94.762754860059346</v>
      </c>
      <c r="V696" s="48">
        <f t="shared" si="92"/>
        <v>33.008544892856982</v>
      </c>
      <c r="W696" s="52">
        <v>405.70974548742606</v>
      </c>
      <c r="X696" s="71" t="str">
        <f t="shared" si="98"/>
        <v>Q2 2023</v>
      </c>
      <c r="Y696" s="21">
        <f t="shared" si="93"/>
        <v>3840</v>
      </c>
      <c r="Z696" s="21">
        <f t="shared" si="94"/>
        <v>2160</v>
      </c>
      <c r="AA696" s="57">
        <f t="shared" si="95"/>
        <v>1164733.9584569733</v>
      </c>
      <c r="AB696" s="59">
        <f t="shared" si="96"/>
        <v>1.7777777777777777</v>
      </c>
      <c r="AC696" s="61">
        <f t="shared" si="97"/>
        <v>1651</v>
      </c>
    </row>
    <row r="697" spans="4:29">
      <c r="D697" s="12">
        <v>691</v>
      </c>
      <c r="E697" s="36" t="s">
        <v>29</v>
      </c>
      <c r="F697" s="16" t="s">
        <v>10</v>
      </c>
      <c r="G697" s="14" t="s">
        <v>39</v>
      </c>
      <c r="H697" s="13" t="s">
        <v>6</v>
      </c>
      <c r="I697" s="13" t="s">
        <v>48</v>
      </c>
      <c r="J697" s="13" t="s">
        <v>179</v>
      </c>
      <c r="K697" s="13" t="s">
        <v>123</v>
      </c>
      <c r="L697" s="14">
        <v>75</v>
      </c>
      <c r="M697" s="14" t="s">
        <v>15</v>
      </c>
      <c r="N697" s="31"/>
      <c r="O697" s="14" t="s">
        <v>1</v>
      </c>
      <c r="P697" s="14" t="s">
        <v>35</v>
      </c>
      <c r="Q697" s="31">
        <v>8000</v>
      </c>
      <c r="R697" s="31">
        <v>2000</v>
      </c>
      <c r="S697" s="45">
        <v>42.03</v>
      </c>
      <c r="T697" s="64">
        <f t="shared" si="90"/>
        <v>3152.25</v>
      </c>
      <c r="U697" s="64">
        <f t="shared" si="91"/>
        <v>65.175135275964394</v>
      </c>
      <c r="V697" s="48">
        <f t="shared" si="92"/>
        <v>24.579189822623732</v>
      </c>
      <c r="W697" s="52">
        <v>584.80109023611067</v>
      </c>
      <c r="X697" s="71" t="str">
        <f t="shared" si="98"/>
        <v>Q2 2023</v>
      </c>
      <c r="Y697" s="21">
        <f t="shared" si="93"/>
        <v>3840</v>
      </c>
      <c r="Z697" s="21">
        <f t="shared" si="94"/>
        <v>2160</v>
      </c>
      <c r="AA697" s="57">
        <f t="shared" si="95"/>
        <v>1550681.3056379822</v>
      </c>
      <c r="AB697" s="59">
        <f t="shared" si="96"/>
        <v>1.7777777777777777</v>
      </c>
      <c r="AC697" s="61">
        <f t="shared" si="97"/>
        <v>1905</v>
      </c>
    </row>
    <row r="698" spans="4:29">
      <c r="D698" s="12">
        <v>692</v>
      </c>
      <c r="E698" s="36" t="s">
        <v>29</v>
      </c>
      <c r="F698" s="16" t="s">
        <v>10</v>
      </c>
      <c r="G698" s="14" t="s">
        <v>39</v>
      </c>
      <c r="H698" s="13" t="s">
        <v>6</v>
      </c>
      <c r="I698" s="13" t="s">
        <v>48</v>
      </c>
      <c r="J698" s="13" t="s">
        <v>178</v>
      </c>
      <c r="K698" s="13" t="s">
        <v>123</v>
      </c>
      <c r="L698" s="14">
        <v>85</v>
      </c>
      <c r="M698" s="14" t="s">
        <v>15</v>
      </c>
      <c r="N698" s="31"/>
      <c r="O698" s="14" t="s">
        <v>1</v>
      </c>
      <c r="P698" s="14" t="s">
        <v>35</v>
      </c>
      <c r="Q698" s="31">
        <v>9600</v>
      </c>
      <c r="R698" s="31">
        <v>2400</v>
      </c>
      <c r="S698" s="45">
        <v>14.76</v>
      </c>
      <c r="T698" s="64">
        <f t="shared" si="90"/>
        <v>1254.5999999999999</v>
      </c>
      <c r="U698" s="64">
        <f t="shared" si="91"/>
        <v>29.398436464807119</v>
      </c>
      <c r="V698" s="48">
        <f t="shared" si="92"/>
        <v>10.953202817570849</v>
      </c>
      <c r="W698" s="52">
        <v>742.08691175954266</v>
      </c>
      <c r="X698" s="71" t="str">
        <f t="shared" si="98"/>
        <v>Q2 2023</v>
      </c>
      <c r="Y698" s="21">
        <f t="shared" si="93"/>
        <v>3840</v>
      </c>
      <c r="Z698" s="21">
        <f t="shared" si="94"/>
        <v>2160</v>
      </c>
      <c r="AA698" s="57">
        <f t="shared" si="95"/>
        <v>1991763.9881305636</v>
      </c>
      <c r="AB698" s="59">
        <f t="shared" si="96"/>
        <v>1.7777777777777777</v>
      </c>
      <c r="AC698" s="61">
        <f t="shared" si="97"/>
        <v>2159</v>
      </c>
    </row>
    <row r="699" spans="4:29">
      <c r="D699" s="12">
        <v>693</v>
      </c>
      <c r="E699" s="36" t="s">
        <v>29</v>
      </c>
      <c r="F699" s="16" t="s">
        <v>10</v>
      </c>
      <c r="G699" s="14" t="s">
        <v>39</v>
      </c>
      <c r="H699" s="13" t="s">
        <v>6</v>
      </c>
      <c r="I699" s="13" t="s">
        <v>108</v>
      </c>
      <c r="J699" s="13" t="s">
        <v>176</v>
      </c>
      <c r="K699" s="13" t="s">
        <v>123</v>
      </c>
      <c r="L699" s="14">
        <v>55</v>
      </c>
      <c r="M699" s="14" t="s">
        <v>15</v>
      </c>
      <c r="N699" s="31"/>
      <c r="O699" s="14" t="s">
        <v>2</v>
      </c>
      <c r="P699" s="14" t="s">
        <v>35</v>
      </c>
      <c r="Q699" s="31">
        <v>8000</v>
      </c>
      <c r="R699" s="31">
        <v>2000</v>
      </c>
      <c r="S699" s="45">
        <v>2.415</v>
      </c>
      <c r="T699" s="64">
        <f t="shared" si="90"/>
        <v>132.82499999999999</v>
      </c>
      <c r="U699" s="64">
        <f t="shared" si="91"/>
        <v>2.0139215010089018</v>
      </c>
      <c r="V699" s="48">
        <f t="shared" si="92"/>
        <v>0.74619282960985378</v>
      </c>
      <c r="W699" s="52">
        <v>308.98253814072621</v>
      </c>
      <c r="X699" s="71" t="str">
        <f t="shared" si="98"/>
        <v>Q2 2023</v>
      </c>
      <c r="Y699" s="21">
        <f t="shared" si="93"/>
        <v>3840</v>
      </c>
      <c r="Z699" s="21">
        <f t="shared" si="94"/>
        <v>2160</v>
      </c>
      <c r="AA699" s="57">
        <f t="shared" si="95"/>
        <v>833921.94658753707</v>
      </c>
      <c r="AB699" s="59">
        <f t="shared" si="96"/>
        <v>1.7777777777777777</v>
      </c>
      <c r="AC699" s="61">
        <f t="shared" si="97"/>
        <v>1397</v>
      </c>
    </row>
    <row r="700" spans="4:29">
      <c r="D700" s="12">
        <v>694</v>
      </c>
      <c r="E700" s="36" t="s">
        <v>29</v>
      </c>
      <c r="F700" s="16" t="s">
        <v>10</v>
      </c>
      <c r="G700" s="14" t="s">
        <v>39</v>
      </c>
      <c r="H700" s="13" t="s">
        <v>6</v>
      </c>
      <c r="I700" s="13" t="s">
        <v>108</v>
      </c>
      <c r="J700" s="13" t="s">
        <v>191</v>
      </c>
      <c r="K700" s="13" t="s">
        <v>123</v>
      </c>
      <c r="L700" s="14">
        <v>60</v>
      </c>
      <c r="M700" s="14" t="s">
        <v>15</v>
      </c>
      <c r="N700" s="31"/>
      <c r="O700" s="14" t="s">
        <v>2</v>
      </c>
      <c r="P700" s="14" t="s">
        <v>35</v>
      </c>
      <c r="Q700" s="31">
        <v>8000</v>
      </c>
      <c r="R700" s="31">
        <v>2000</v>
      </c>
      <c r="S700" s="45">
        <v>0.96599999999999997</v>
      </c>
      <c r="T700" s="64">
        <f t="shared" si="90"/>
        <v>57.96</v>
      </c>
      <c r="U700" s="64">
        <f t="shared" si="91"/>
        <v>0.95869321039762612</v>
      </c>
      <c r="V700" s="48">
        <f t="shared" si="92"/>
        <v>0.3283248450283357</v>
      </c>
      <c r="W700" s="52">
        <v>339.88079195479884</v>
      </c>
      <c r="X700" s="71" t="str">
        <f t="shared" si="98"/>
        <v>Q2 2023</v>
      </c>
      <c r="Y700" s="21">
        <f t="shared" si="93"/>
        <v>3840</v>
      </c>
      <c r="Z700" s="21">
        <f t="shared" si="94"/>
        <v>2160</v>
      </c>
      <c r="AA700" s="57">
        <f t="shared" si="95"/>
        <v>992436.03560830862</v>
      </c>
      <c r="AB700" s="59">
        <f t="shared" si="96"/>
        <v>1.7777777777777777</v>
      </c>
      <c r="AC700" s="61">
        <f t="shared" si="97"/>
        <v>1524</v>
      </c>
    </row>
    <row r="701" spans="4:29">
      <c r="D701" s="12">
        <v>695</v>
      </c>
      <c r="E701" s="36" t="s">
        <v>29</v>
      </c>
      <c r="F701" s="16" t="s">
        <v>10</v>
      </c>
      <c r="G701" s="14" t="s">
        <v>39</v>
      </c>
      <c r="H701" s="13" t="s">
        <v>6</v>
      </c>
      <c r="I701" s="13" t="s">
        <v>108</v>
      </c>
      <c r="J701" s="13" t="s">
        <v>177</v>
      </c>
      <c r="K701" s="13" t="s">
        <v>123</v>
      </c>
      <c r="L701" s="14">
        <v>65</v>
      </c>
      <c r="M701" s="14" t="s">
        <v>15</v>
      </c>
      <c r="N701" s="31"/>
      <c r="O701" s="14" t="s">
        <v>2</v>
      </c>
      <c r="P701" s="14" t="s">
        <v>35</v>
      </c>
      <c r="Q701" s="31">
        <v>8000</v>
      </c>
      <c r="R701" s="31">
        <v>2000</v>
      </c>
      <c r="S701" s="45">
        <v>3.3809999999999998</v>
      </c>
      <c r="T701" s="64">
        <f t="shared" si="90"/>
        <v>219.76499999999999</v>
      </c>
      <c r="U701" s="64">
        <f t="shared" si="91"/>
        <v>3.9379655135430265</v>
      </c>
      <c r="V701" s="48">
        <f t="shared" si="92"/>
        <v>1.3717046494929874</v>
      </c>
      <c r="W701" s="52">
        <v>405.70974548742606</v>
      </c>
      <c r="X701" s="71" t="str">
        <f t="shared" si="98"/>
        <v>Q2 2023</v>
      </c>
      <c r="Y701" s="21">
        <f t="shared" si="93"/>
        <v>3840</v>
      </c>
      <c r="Z701" s="21">
        <f t="shared" si="94"/>
        <v>2160</v>
      </c>
      <c r="AA701" s="57">
        <f t="shared" si="95"/>
        <v>1164733.9584569733</v>
      </c>
      <c r="AB701" s="59">
        <f t="shared" si="96"/>
        <v>1.7777777777777777</v>
      </c>
      <c r="AC701" s="61">
        <f t="shared" si="97"/>
        <v>1651</v>
      </c>
    </row>
    <row r="702" spans="4:29">
      <c r="D702" s="12">
        <v>696</v>
      </c>
      <c r="E702" s="36" t="s">
        <v>29</v>
      </c>
      <c r="F702" s="16" t="s">
        <v>10</v>
      </c>
      <c r="G702" s="14" t="s">
        <v>39</v>
      </c>
      <c r="H702" s="13" t="s">
        <v>6</v>
      </c>
      <c r="I702" s="13" t="s">
        <v>108</v>
      </c>
      <c r="J702" s="13" t="s">
        <v>190</v>
      </c>
      <c r="K702" s="13" t="s">
        <v>123</v>
      </c>
      <c r="L702" s="14">
        <v>70</v>
      </c>
      <c r="M702" s="14" t="s">
        <v>15</v>
      </c>
      <c r="N702" s="31"/>
      <c r="O702" s="14" t="s">
        <v>2</v>
      </c>
      <c r="P702" s="14" t="s">
        <v>35</v>
      </c>
      <c r="Q702" s="31">
        <v>8000</v>
      </c>
      <c r="R702" s="31">
        <v>2000</v>
      </c>
      <c r="S702" s="45">
        <v>0.72499999999999998</v>
      </c>
      <c r="T702" s="64">
        <f t="shared" si="90"/>
        <v>50.75</v>
      </c>
      <c r="U702" s="64">
        <f t="shared" si="91"/>
        <v>0.97934139347180993</v>
      </c>
      <c r="V702" s="48">
        <f t="shared" si="92"/>
        <v>0.32355352202622228</v>
      </c>
      <c r="W702" s="52">
        <v>446.2807200361687</v>
      </c>
      <c r="X702" s="71" t="str">
        <f t="shared" si="98"/>
        <v>Q2 2023</v>
      </c>
      <c r="Y702" s="21">
        <f t="shared" si="93"/>
        <v>3840</v>
      </c>
      <c r="Z702" s="21">
        <f t="shared" si="94"/>
        <v>2160</v>
      </c>
      <c r="AA702" s="57">
        <f t="shared" si="95"/>
        <v>1350815.715133531</v>
      </c>
      <c r="AB702" s="59">
        <f t="shared" si="96"/>
        <v>1.7777777777777777</v>
      </c>
      <c r="AC702" s="61">
        <f t="shared" si="97"/>
        <v>1778</v>
      </c>
    </row>
    <row r="703" spans="4:29">
      <c r="D703" s="12">
        <v>697</v>
      </c>
      <c r="E703" s="36" t="s">
        <v>29</v>
      </c>
      <c r="F703" s="16" t="s">
        <v>10</v>
      </c>
      <c r="G703" s="14" t="s">
        <v>39</v>
      </c>
      <c r="H703" s="13" t="s">
        <v>6</v>
      </c>
      <c r="I703" s="13" t="s">
        <v>108</v>
      </c>
      <c r="J703" s="13" t="s">
        <v>181</v>
      </c>
      <c r="K703" s="13" t="s">
        <v>123</v>
      </c>
      <c r="L703" s="14">
        <v>75</v>
      </c>
      <c r="M703" s="14" t="s">
        <v>15</v>
      </c>
      <c r="N703" s="31"/>
      <c r="O703" s="14" t="s">
        <v>2</v>
      </c>
      <c r="P703" s="14" t="s">
        <v>35</v>
      </c>
      <c r="Q703" s="31">
        <v>8000</v>
      </c>
      <c r="R703" s="31">
        <v>2000</v>
      </c>
      <c r="S703" s="45">
        <v>0.48299999999999998</v>
      </c>
      <c r="T703" s="64">
        <f t="shared" si="90"/>
        <v>36.225000000000001</v>
      </c>
      <c r="U703" s="64">
        <f t="shared" si="91"/>
        <v>0.74897907062314539</v>
      </c>
      <c r="V703" s="48">
        <f t="shared" si="92"/>
        <v>0.28245892658404143</v>
      </c>
      <c r="W703" s="52">
        <v>584.80109023611067</v>
      </c>
      <c r="X703" s="71" t="str">
        <f t="shared" si="98"/>
        <v>Q2 2023</v>
      </c>
      <c r="Y703" s="21">
        <f t="shared" si="93"/>
        <v>3840</v>
      </c>
      <c r="Z703" s="21">
        <f t="shared" si="94"/>
        <v>2160</v>
      </c>
      <c r="AA703" s="57">
        <f t="shared" si="95"/>
        <v>1550681.3056379822</v>
      </c>
      <c r="AB703" s="59">
        <f t="shared" si="96"/>
        <v>1.7777777777777777</v>
      </c>
      <c r="AC703" s="61">
        <f t="shared" si="97"/>
        <v>1905</v>
      </c>
    </row>
    <row r="704" spans="4:29">
      <c r="D704" s="12">
        <v>698</v>
      </c>
      <c r="E704" s="36" t="s">
        <v>29</v>
      </c>
      <c r="F704" s="16" t="s">
        <v>10</v>
      </c>
      <c r="G704" s="14" t="s">
        <v>39</v>
      </c>
      <c r="H704" s="13" t="s">
        <v>6</v>
      </c>
      <c r="I704" s="13" t="s">
        <v>108</v>
      </c>
      <c r="J704" s="13" t="s">
        <v>175</v>
      </c>
      <c r="K704" s="13" t="s">
        <v>123</v>
      </c>
      <c r="L704" s="14">
        <v>65</v>
      </c>
      <c r="M704" s="14" t="s">
        <v>52</v>
      </c>
      <c r="N704" s="31">
        <v>1000000</v>
      </c>
      <c r="O704" s="14" t="s">
        <v>2</v>
      </c>
      <c r="P704" s="14" t="s">
        <v>35</v>
      </c>
      <c r="Q704" s="31">
        <v>12096</v>
      </c>
      <c r="R704" s="31">
        <v>1344</v>
      </c>
      <c r="S704" s="45">
        <v>4.8000000000000001E-2</v>
      </c>
      <c r="T704" s="64">
        <f t="shared" si="90"/>
        <v>3.12</v>
      </c>
      <c r="U704" s="64">
        <f t="shared" si="91"/>
        <v>5.590723000593472E-2</v>
      </c>
      <c r="V704" s="48">
        <f t="shared" si="92"/>
        <v>1.947406778339645E-2</v>
      </c>
      <c r="W704" s="52">
        <v>405.70974548742606</v>
      </c>
      <c r="X704" s="71" t="str">
        <f t="shared" si="98"/>
        <v>Q2 2023</v>
      </c>
      <c r="Y704" s="21">
        <f t="shared" si="93"/>
        <v>7680</v>
      </c>
      <c r="Z704" s="21">
        <f t="shared" si="94"/>
        <v>4320</v>
      </c>
      <c r="AA704" s="57">
        <f t="shared" si="95"/>
        <v>1164733.9584569733</v>
      </c>
      <c r="AB704" s="59">
        <f t="shared" si="96"/>
        <v>1.7777777777777777</v>
      </c>
      <c r="AC704" s="61">
        <f t="shared" si="97"/>
        <v>1651</v>
      </c>
    </row>
    <row r="705" spans="4:29">
      <c r="D705" s="12">
        <v>699</v>
      </c>
      <c r="E705" s="36" t="s">
        <v>29</v>
      </c>
      <c r="F705" s="16" t="s">
        <v>10</v>
      </c>
      <c r="G705" s="14" t="s">
        <v>39</v>
      </c>
      <c r="H705" s="13" t="s">
        <v>6</v>
      </c>
      <c r="I705" s="13" t="s">
        <v>108</v>
      </c>
      <c r="J705" s="13" t="s">
        <v>175</v>
      </c>
      <c r="K705" s="13" t="s">
        <v>123</v>
      </c>
      <c r="L705" s="14">
        <v>75</v>
      </c>
      <c r="M705" s="14" t="s">
        <v>52</v>
      </c>
      <c r="N705" s="31">
        <v>1000000</v>
      </c>
      <c r="O705" s="14" t="s">
        <v>2</v>
      </c>
      <c r="P705" s="14" t="s">
        <v>35</v>
      </c>
      <c r="Q705" s="31">
        <v>17279.640575999994</v>
      </c>
      <c r="R705" s="31">
        <v>1919.9600639999994</v>
      </c>
      <c r="S705" s="45">
        <v>0.121</v>
      </c>
      <c r="T705" s="64">
        <f t="shared" si="90"/>
        <v>9.0749999999999993</v>
      </c>
      <c r="U705" s="64">
        <f t="shared" si="91"/>
        <v>0.18763243798219584</v>
      </c>
      <c r="V705" s="48">
        <f t="shared" si="92"/>
        <v>7.0760931918569386E-2</v>
      </c>
      <c r="W705" s="52">
        <v>584.80109023611067</v>
      </c>
      <c r="X705" s="71" t="str">
        <f t="shared" si="98"/>
        <v>Q2 2023</v>
      </c>
      <c r="Y705" s="21">
        <f t="shared" si="93"/>
        <v>7680</v>
      </c>
      <c r="Z705" s="21">
        <f t="shared" si="94"/>
        <v>4320</v>
      </c>
      <c r="AA705" s="57">
        <f t="shared" si="95"/>
        <v>1550681.3056379822</v>
      </c>
      <c r="AB705" s="59">
        <f t="shared" si="96"/>
        <v>1.7777777777777777</v>
      </c>
      <c r="AC705" s="61">
        <f t="shared" si="97"/>
        <v>1905</v>
      </c>
    </row>
    <row r="706" spans="4:29">
      <c r="D706" s="12">
        <v>700</v>
      </c>
      <c r="E706" s="36" t="s">
        <v>29</v>
      </c>
      <c r="F706" s="16" t="s">
        <v>10</v>
      </c>
      <c r="G706" s="14" t="s">
        <v>39</v>
      </c>
      <c r="H706" s="13" t="s">
        <v>6</v>
      </c>
      <c r="I706" s="13" t="s">
        <v>108</v>
      </c>
      <c r="J706" s="13" t="s">
        <v>175</v>
      </c>
      <c r="K706" s="13" t="s">
        <v>123</v>
      </c>
      <c r="L706" s="14">
        <v>85</v>
      </c>
      <c r="M706" s="14" t="s">
        <v>52</v>
      </c>
      <c r="N706" s="31">
        <v>1000000</v>
      </c>
      <c r="O706" s="14" t="s">
        <v>2</v>
      </c>
      <c r="P706" s="14" t="s">
        <v>35</v>
      </c>
      <c r="Q706" s="31">
        <v>21060</v>
      </c>
      <c r="R706" s="31">
        <v>2340</v>
      </c>
      <c r="S706" s="45">
        <v>4.8000000000000001E-2</v>
      </c>
      <c r="T706" s="64">
        <f t="shared" si="90"/>
        <v>4.08</v>
      </c>
      <c r="U706" s="64">
        <f t="shared" si="91"/>
        <v>9.560467143026706E-2</v>
      </c>
      <c r="V706" s="48">
        <f t="shared" si="92"/>
        <v>5.2005072002882402E-2</v>
      </c>
      <c r="W706" s="52">
        <v>1083.4390000600499</v>
      </c>
      <c r="X706" s="71" t="str">
        <f t="shared" si="98"/>
        <v>Q2 2023</v>
      </c>
      <c r="Y706" s="21">
        <f t="shared" si="93"/>
        <v>7680</v>
      </c>
      <c r="Z706" s="21">
        <f t="shared" si="94"/>
        <v>4320</v>
      </c>
      <c r="AA706" s="57">
        <f t="shared" si="95"/>
        <v>1991763.9881305636</v>
      </c>
      <c r="AB706" s="59">
        <f t="shared" si="96"/>
        <v>1.7777777777777777</v>
      </c>
      <c r="AC706" s="61">
        <f t="shared" si="97"/>
        <v>2159</v>
      </c>
    </row>
    <row r="707" spans="4:29">
      <c r="D707" s="12">
        <v>701</v>
      </c>
      <c r="E707" s="36" t="s">
        <v>29</v>
      </c>
      <c r="F707" s="16" t="s">
        <v>10</v>
      </c>
      <c r="G707" s="14" t="s">
        <v>39</v>
      </c>
      <c r="H707" s="13" t="s">
        <v>6</v>
      </c>
      <c r="I707" s="13" t="s">
        <v>93</v>
      </c>
      <c r="J707" s="13" t="s">
        <v>289</v>
      </c>
      <c r="K707" s="13"/>
      <c r="L707" s="14">
        <v>65</v>
      </c>
      <c r="M707" s="14" t="s">
        <v>15</v>
      </c>
      <c r="N707" s="31">
        <v>1000000</v>
      </c>
      <c r="O707" s="14" t="s">
        <v>2</v>
      </c>
      <c r="P707" s="14" t="s">
        <v>35</v>
      </c>
      <c r="Q707" s="31">
        <v>37440</v>
      </c>
      <c r="R707" s="31">
        <v>2340</v>
      </c>
      <c r="S707" s="45">
        <v>0.52500000000000002</v>
      </c>
      <c r="T707" s="64">
        <f t="shared" si="90"/>
        <v>34.125</v>
      </c>
      <c r="U707" s="64">
        <f t="shared" si="91"/>
        <v>0.61148532818991097</v>
      </c>
      <c r="V707" s="48">
        <f t="shared" si="92"/>
        <v>0.2129976163808987</v>
      </c>
      <c r="W707" s="52">
        <v>405.70974548742606</v>
      </c>
      <c r="X707" s="71" t="str">
        <f t="shared" si="98"/>
        <v>Q2 2023</v>
      </c>
      <c r="Y707" s="21">
        <f t="shared" si="93"/>
        <v>3840</v>
      </c>
      <c r="Z707" s="21">
        <f t="shared" si="94"/>
        <v>2160</v>
      </c>
      <c r="AA707" s="57">
        <f t="shared" si="95"/>
        <v>1164733.9584569733</v>
      </c>
      <c r="AB707" s="59">
        <f t="shared" si="96"/>
        <v>1.7777777777777777</v>
      </c>
      <c r="AC707" s="61">
        <f t="shared" si="97"/>
        <v>1651</v>
      </c>
    </row>
    <row r="708" spans="4:29">
      <c r="D708" s="12">
        <v>702</v>
      </c>
      <c r="E708" s="36" t="s">
        <v>29</v>
      </c>
      <c r="F708" s="16" t="s">
        <v>10</v>
      </c>
      <c r="G708" s="14" t="s">
        <v>39</v>
      </c>
      <c r="H708" s="13" t="s">
        <v>6</v>
      </c>
      <c r="I708" s="13" t="s">
        <v>93</v>
      </c>
      <c r="J708" s="13" t="s">
        <v>290</v>
      </c>
      <c r="K708" s="13" t="s">
        <v>95</v>
      </c>
      <c r="L708" s="14">
        <v>65</v>
      </c>
      <c r="M708" s="14" t="s">
        <v>15</v>
      </c>
      <c r="N708" s="31">
        <v>1000000</v>
      </c>
      <c r="O708" s="14" t="s">
        <v>1</v>
      </c>
      <c r="P708" s="14" t="s">
        <v>35</v>
      </c>
      <c r="Q708" s="31">
        <v>3696</v>
      </c>
      <c r="R708" s="31">
        <v>231</v>
      </c>
      <c r="S708" s="45">
        <v>0.52500000000000002</v>
      </c>
      <c r="T708" s="64">
        <f t="shared" si="90"/>
        <v>34.125</v>
      </c>
      <c r="U708" s="64">
        <f t="shared" si="91"/>
        <v>0.61148532818991097</v>
      </c>
      <c r="V708" s="48">
        <f t="shared" si="92"/>
        <v>0.2129976163808987</v>
      </c>
      <c r="W708" s="52">
        <v>405.70974548742606</v>
      </c>
      <c r="X708" s="71" t="str">
        <f t="shared" si="98"/>
        <v>Q2 2023</v>
      </c>
      <c r="Y708" s="21">
        <f t="shared" si="93"/>
        <v>3840</v>
      </c>
      <c r="Z708" s="21">
        <f t="shared" si="94"/>
        <v>2160</v>
      </c>
      <c r="AA708" s="57">
        <f t="shared" si="95"/>
        <v>1164733.9584569733</v>
      </c>
      <c r="AB708" s="59">
        <f t="shared" si="96"/>
        <v>1.7777777777777777</v>
      </c>
      <c r="AC708" s="61">
        <f t="shared" si="97"/>
        <v>1651</v>
      </c>
    </row>
    <row r="709" spans="4:29">
      <c r="D709" s="12">
        <v>703</v>
      </c>
      <c r="E709" s="36" t="s">
        <v>29</v>
      </c>
      <c r="F709" s="16" t="s">
        <v>10</v>
      </c>
      <c r="G709" s="14" t="s">
        <v>39</v>
      </c>
      <c r="H709" s="13" t="s">
        <v>6</v>
      </c>
      <c r="I709" s="13" t="s">
        <v>93</v>
      </c>
      <c r="J709" s="13" t="s">
        <v>290</v>
      </c>
      <c r="K709" s="13" t="s">
        <v>95</v>
      </c>
      <c r="L709" s="14">
        <v>98</v>
      </c>
      <c r="M709" s="14" t="s">
        <v>15</v>
      </c>
      <c r="N709" s="31">
        <v>1000000</v>
      </c>
      <c r="O709" s="14" t="s">
        <v>1</v>
      </c>
      <c r="P709" s="14" t="s">
        <v>35</v>
      </c>
      <c r="Q709" s="31">
        <v>16080</v>
      </c>
      <c r="R709" s="31">
        <v>1005</v>
      </c>
      <c r="S709" s="45">
        <v>0.105</v>
      </c>
      <c r="T709" s="64">
        <f t="shared" si="90"/>
        <v>10.29</v>
      </c>
      <c r="U709" s="64">
        <f t="shared" si="91"/>
        <v>0.27799787417448063</v>
      </c>
      <c r="V709" s="48">
        <f t="shared" si="92"/>
        <v>0.11687868860212797</v>
      </c>
      <c r="W709" s="52">
        <v>1113.130367639314</v>
      </c>
      <c r="X709" s="71" t="str">
        <f t="shared" si="98"/>
        <v>Q2 2023</v>
      </c>
      <c r="Y709" s="21">
        <f t="shared" si="93"/>
        <v>3840</v>
      </c>
      <c r="Z709" s="21">
        <f t="shared" si="94"/>
        <v>2160</v>
      </c>
      <c r="AA709" s="57">
        <f t="shared" si="95"/>
        <v>2647598.8016617205</v>
      </c>
      <c r="AB709" s="59">
        <f t="shared" si="96"/>
        <v>1.7777777777777777</v>
      </c>
      <c r="AC709" s="61">
        <f t="shared" si="97"/>
        <v>2489.1999999999998</v>
      </c>
    </row>
    <row r="710" spans="4:29">
      <c r="D710" s="12">
        <v>704</v>
      </c>
      <c r="E710" s="36" t="s">
        <v>29</v>
      </c>
      <c r="F710" s="16" t="s">
        <v>10</v>
      </c>
      <c r="G710" s="14" t="s">
        <v>39</v>
      </c>
      <c r="H710" s="13" t="s">
        <v>6</v>
      </c>
      <c r="I710" s="13" t="s">
        <v>76</v>
      </c>
      <c r="J710" s="13"/>
      <c r="K710" s="13" t="s">
        <v>123</v>
      </c>
      <c r="L710" s="14">
        <v>55</v>
      </c>
      <c r="M710" s="14" t="s">
        <v>15</v>
      </c>
      <c r="N710" s="31">
        <v>1000000</v>
      </c>
      <c r="O710" s="14" t="s">
        <v>1</v>
      </c>
      <c r="P710" s="14" t="s">
        <v>35</v>
      </c>
      <c r="Q710" s="31">
        <v>6804.6390532544374</v>
      </c>
      <c r="R710" s="31">
        <v>567.05325443786978</v>
      </c>
      <c r="S710" s="45">
        <v>15</v>
      </c>
      <c r="T710" s="64">
        <f t="shared" si="90"/>
        <v>825</v>
      </c>
      <c r="U710" s="64">
        <f t="shared" si="91"/>
        <v>12.508829198813057</v>
      </c>
      <c r="V710" s="48">
        <f t="shared" si="92"/>
        <v>4.6347380721108928</v>
      </c>
      <c r="W710" s="52">
        <v>308.98253814072621</v>
      </c>
      <c r="X710" s="71" t="str">
        <f t="shared" si="98"/>
        <v>Q2 2023</v>
      </c>
      <c r="Y710" s="21">
        <f t="shared" si="93"/>
        <v>3840</v>
      </c>
      <c r="Z710" s="21">
        <f t="shared" si="94"/>
        <v>2160</v>
      </c>
      <c r="AA710" s="57">
        <f t="shared" si="95"/>
        <v>833921.94658753707</v>
      </c>
      <c r="AB710" s="59">
        <f t="shared" si="96"/>
        <v>1.7777777777777777</v>
      </c>
      <c r="AC710" s="61">
        <f t="shared" si="97"/>
        <v>1397</v>
      </c>
    </row>
    <row r="711" spans="4:29">
      <c r="D711" s="12">
        <v>705</v>
      </c>
      <c r="E711" s="36" t="s">
        <v>29</v>
      </c>
      <c r="F711" s="16" t="s">
        <v>10</v>
      </c>
      <c r="G711" s="14" t="s">
        <v>39</v>
      </c>
      <c r="H711" s="13" t="s">
        <v>6</v>
      </c>
      <c r="I711" s="13" t="s">
        <v>76</v>
      </c>
      <c r="J711" s="13"/>
      <c r="K711" s="13" t="s">
        <v>123</v>
      </c>
      <c r="L711" s="14">
        <v>65</v>
      </c>
      <c r="M711" s="14" t="s">
        <v>15</v>
      </c>
      <c r="N711" s="31">
        <v>1000000</v>
      </c>
      <c r="O711" s="14" t="s">
        <v>1</v>
      </c>
      <c r="P711" s="14" t="s">
        <v>35</v>
      </c>
      <c r="Q711" s="31">
        <v>9504</v>
      </c>
      <c r="R711" s="31">
        <v>792</v>
      </c>
      <c r="S711" s="45">
        <v>21</v>
      </c>
      <c r="T711" s="64">
        <f t="shared" ref="T711:T774" si="99">L711*S711</f>
        <v>1365</v>
      </c>
      <c r="U711" s="64">
        <f t="shared" ref="U711:U774" si="100">S711*AA711/10^6</f>
        <v>24.459413127596438</v>
      </c>
      <c r="V711" s="48">
        <f t="shared" ref="V711:V774" si="101">S711*W711/1000</f>
        <v>8.5199046552359476</v>
      </c>
      <c r="W711" s="52">
        <v>405.70974548742606</v>
      </c>
      <c r="X711" s="71" t="str">
        <f t="shared" si="98"/>
        <v>Q2 2023</v>
      </c>
      <c r="Y711" s="21">
        <f t="shared" ref="Y711:Y774" si="102">1*LEFT(M711, FIND("x", M711)-2)</f>
        <v>3840</v>
      </c>
      <c r="Z711" s="21">
        <f t="shared" ref="Z711:Z774" si="103">1*RIGHT(M711, LEN(M711)-FIND("x", M711)-1)</f>
        <v>2160</v>
      </c>
      <c r="AA711" s="57">
        <f t="shared" ref="AA711:AA774" si="104">AC711^2*AB711/(1+AB711^2)</f>
        <v>1164733.9584569733</v>
      </c>
      <c r="AB711" s="59">
        <f t="shared" ref="AB711:AB774" si="105">Y711/Z711</f>
        <v>1.7777777777777777</v>
      </c>
      <c r="AC711" s="61">
        <f t="shared" ref="AC711:AC774" si="106">L711*25.4</f>
        <v>1651</v>
      </c>
    </row>
    <row r="712" spans="4:29">
      <c r="D712" s="12">
        <v>706</v>
      </c>
      <c r="E712" s="36" t="s">
        <v>29</v>
      </c>
      <c r="F712" s="16" t="s">
        <v>10</v>
      </c>
      <c r="G712" s="14" t="s">
        <v>39</v>
      </c>
      <c r="H712" s="13" t="s">
        <v>6</v>
      </c>
      <c r="I712" s="13" t="s">
        <v>76</v>
      </c>
      <c r="J712" s="13"/>
      <c r="K712" s="13" t="s">
        <v>123</v>
      </c>
      <c r="L712" s="14">
        <v>75</v>
      </c>
      <c r="M712" s="14" t="s">
        <v>15</v>
      </c>
      <c r="N712" s="31">
        <v>1000000</v>
      </c>
      <c r="O712" s="14" t="s">
        <v>2</v>
      </c>
      <c r="P712" s="14" t="s">
        <v>35</v>
      </c>
      <c r="Q712" s="31">
        <v>13685.759999999997</v>
      </c>
      <c r="R712" s="31">
        <v>1140.4799999999998</v>
      </c>
      <c r="S712" s="45">
        <v>12</v>
      </c>
      <c r="T712" s="64">
        <f t="shared" si="99"/>
        <v>900</v>
      </c>
      <c r="U712" s="64">
        <f t="shared" si="100"/>
        <v>18.608175667655789</v>
      </c>
      <c r="V712" s="48">
        <f t="shared" si="101"/>
        <v>7.0176130828333276</v>
      </c>
      <c r="W712" s="52">
        <v>584.80109023611067</v>
      </c>
      <c r="X712" s="71" t="str">
        <f t="shared" ref="X712:X775" si="107">G712&amp;" "&amp;F712</f>
        <v>Q2 2023</v>
      </c>
      <c r="Y712" s="21">
        <f t="shared" si="102"/>
        <v>3840</v>
      </c>
      <c r="Z712" s="21">
        <f t="shared" si="103"/>
        <v>2160</v>
      </c>
      <c r="AA712" s="57">
        <f t="shared" si="104"/>
        <v>1550681.3056379822</v>
      </c>
      <c r="AB712" s="59">
        <f t="shared" si="105"/>
        <v>1.7777777777777777</v>
      </c>
      <c r="AC712" s="61">
        <f t="shared" si="106"/>
        <v>1905</v>
      </c>
    </row>
    <row r="713" spans="4:29">
      <c r="D713" s="12">
        <v>707</v>
      </c>
      <c r="E713" s="36" t="s">
        <v>29</v>
      </c>
      <c r="F713" s="16" t="s">
        <v>10</v>
      </c>
      <c r="G713" s="14" t="s">
        <v>40</v>
      </c>
      <c r="H713" s="13" t="s">
        <v>4</v>
      </c>
      <c r="I713" s="13" t="s">
        <v>31</v>
      </c>
      <c r="J713" s="13" t="s">
        <v>56</v>
      </c>
      <c r="K713" s="13" t="s">
        <v>57</v>
      </c>
      <c r="L713" s="14">
        <v>12.9</v>
      </c>
      <c r="M713" s="14" t="s">
        <v>16</v>
      </c>
      <c r="N713" s="31">
        <v>1000000</v>
      </c>
      <c r="O713" s="14" t="s">
        <v>2</v>
      </c>
      <c r="P713" s="14" t="s">
        <v>47</v>
      </c>
      <c r="Q713" s="31">
        <v>10384</v>
      </c>
      <c r="R713" s="31">
        <v>2596</v>
      </c>
      <c r="S713" s="45">
        <v>1000</v>
      </c>
      <c r="T713" s="64">
        <f t="shared" si="99"/>
        <v>12900</v>
      </c>
      <c r="U713" s="64">
        <f t="shared" si="100"/>
        <v>51.526267260771327</v>
      </c>
      <c r="V713" s="48">
        <f t="shared" si="101"/>
        <v>253.58872499999993</v>
      </c>
      <c r="W713" s="52">
        <v>253.58872499999993</v>
      </c>
      <c r="X713" s="71" t="str">
        <f t="shared" si="107"/>
        <v>Q3 2023</v>
      </c>
      <c r="Y713" s="21">
        <f t="shared" si="102"/>
        <v>2732</v>
      </c>
      <c r="Z713" s="21">
        <f t="shared" si="103"/>
        <v>2048</v>
      </c>
      <c r="AA713" s="57">
        <f t="shared" si="104"/>
        <v>51526.267260771325</v>
      </c>
      <c r="AB713" s="59">
        <f t="shared" si="105"/>
        <v>1.333984375</v>
      </c>
      <c r="AC713" s="61">
        <f t="shared" si="106"/>
        <v>327.65999999999997</v>
      </c>
    </row>
    <row r="714" spans="4:29">
      <c r="D714" s="12">
        <v>708</v>
      </c>
      <c r="E714" s="36" t="s">
        <v>29</v>
      </c>
      <c r="F714" s="16" t="s">
        <v>10</v>
      </c>
      <c r="G714" s="14" t="s">
        <v>40</v>
      </c>
      <c r="H714" s="13" t="s">
        <v>90</v>
      </c>
      <c r="I714" s="13" t="s">
        <v>45</v>
      </c>
      <c r="J714" s="13" t="s">
        <v>101</v>
      </c>
      <c r="K714" s="13" t="s">
        <v>43</v>
      </c>
      <c r="L714" s="14">
        <v>16</v>
      </c>
      <c r="M714" s="14" t="s">
        <v>66</v>
      </c>
      <c r="N714" s="31">
        <v>1000000</v>
      </c>
      <c r="O714" s="14" t="s">
        <v>2</v>
      </c>
      <c r="P714" s="14" t="s">
        <v>47</v>
      </c>
      <c r="Q714" s="31">
        <v>4000</v>
      </c>
      <c r="R714" s="31">
        <v>1152</v>
      </c>
      <c r="S714" s="45">
        <v>15</v>
      </c>
      <c r="T714" s="64">
        <f t="shared" si="99"/>
        <v>240</v>
      </c>
      <c r="U714" s="64">
        <f t="shared" si="100"/>
        <v>1.1134446741573032</v>
      </c>
      <c r="V714" s="48">
        <f t="shared" si="101"/>
        <v>2.3443437500607112</v>
      </c>
      <c r="W714" s="52">
        <v>156.28958333738075</v>
      </c>
      <c r="X714" s="71" t="str">
        <f t="shared" si="107"/>
        <v>Q3 2023</v>
      </c>
      <c r="Y714" s="21">
        <f t="shared" si="102"/>
        <v>2560</v>
      </c>
      <c r="Z714" s="21">
        <f t="shared" si="103"/>
        <v>1600</v>
      </c>
      <c r="AA714" s="57">
        <f t="shared" si="104"/>
        <v>74229.644943820225</v>
      </c>
      <c r="AB714" s="59">
        <f t="shared" si="105"/>
        <v>1.6</v>
      </c>
      <c r="AC714" s="61">
        <f t="shared" si="106"/>
        <v>406.4</v>
      </c>
    </row>
    <row r="715" spans="4:29">
      <c r="D715" s="12">
        <v>709</v>
      </c>
      <c r="E715" s="36" t="s">
        <v>29</v>
      </c>
      <c r="F715" s="16" t="s">
        <v>10</v>
      </c>
      <c r="G715" s="14" t="s">
        <v>40</v>
      </c>
      <c r="H715" s="13" t="s">
        <v>90</v>
      </c>
      <c r="I715" s="13" t="s">
        <v>45</v>
      </c>
      <c r="J715" s="13" t="s">
        <v>46</v>
      </c>
      <c r="K715" s="13" t="s">
        <v>43</v>
      </c>
      <c r="L715" s="14">
        <v>17.3</v>
      </c>
      <c r="M715" s="14" t="s">
        <v>15</v>
      </c>
      <c r="N715" s="31">
        <v>1000000</v>
      </c>
      <c r="O715" s="14" t="s">
        <v>2</v>
      </c>
      <c r="P715" s="14" t="s">
        <v>47</v>
      </c>
      <c r="Q715" s="31">
        <v>10000</v>
      </c>
      <c r="R715" s="31">
        <v>240</v>
      </c>
      <c r="S715" s="45">
        <v>4</v>
      </c>
      <c r="T715" s="64">
        <f t="shared" si="99"/>
        <v>69.2</v>
      </c>
      <c r="U715" s="64">
        <f t="shared" si="100"/>
        <v>0.33002909010801185</v>
      </c>
      <c r="V715" s="48">
        <f t="shared" si="101"/>
        <v>0.71106108921411881</v>
      </c>
      <c r="W715" s="52">
        <v>177.76527230352971</v>
      </c>
      <c r="X715" s="71" t="str">
        <f t="shared" si="107"/>
        <v>Q3 2023</v>
      </c>
      <c r="Y715" s="21">
        <f t="shared" si="102"/>
        <v>3840</v>
      </c>
      <c r="Z715" s="21">
        <f t="shared" si="103"/>
        <v>2160</v>
      </c>
      <c r="AA715" s="57">
        <f t="shared" si="104"/>
        <v>82507.272527002962</v>
      </c>
      <c r="AB715" s="59">
        <f t="shared" si="105"/>
        <v>1.7777777777777777</v>
      </c>
      <c r="AC715" s="61">
        <f t="shared" si="106"/>
        <v>439.42</v>
      </c>
    </row>
    <row r="716" spans="4:29">
      <c r="D716" s="12">
        <v>710</v>
      </c>
      <c r="E716" s="36" t="s">
        <v>29</v>
      </c>
      <c r="F716" s="16" t="s">
        <v>10</v>
      </c>
      <c r="G716" s="14" t="s">
        <v>40</v>
      </c>
      <c r="H716" s="13" t="s">
        <v>90</v>
      </c>
      <c r="I716" s="13" t="s">
        <v>45</v>
      </c>
      <c r="J716" s="13" t="s">
        <v>168</v>
      </c>
      <c r="K716" s="13" t="s">
        <v>43</v>
      </c>
      <c r="L716" s="14">
        <v>17.3</v>
      </c>
      <c r="M716" s="14" t="s">
        <v>15</v>
      </c>
      <c r="N716" s="31">
        <v>1000000</v>
      </c>
      <c r="O716" s="14" t="s">
        <v>2</v>
      </c>
      <c r="P716" s="14" t="s">
        <v>47</v>
      </c>
      <c r="Q716" s="31">
        <v>4032</v>
      </c>
      <c r="R716" s="31">
        <v>1008</v>
      </c>
      <c r="S716" s="45">
        <v>20</v>
      </c>
      <c r="T716" s="64">
        <f t="shared" si="99"/>
        <v>346</v>
      </c>
      <c r="U716" s="64">
        <f t="shared" si="100"/>
        <v>1.6501454505400592</v>
      </c>
      <c r="V716" s="48">
        <f t="shared" si="101"/>
        <v>3.5553054460705944</v>
      </c>
      <c r="W716" s="52">
        <v>177.76527230352971</v>
      </c>
      <c r="X716" s="71" t="str">
        <f t="shared" si="107"/>
        <v>Q3 2023</v>
      </c>
      <c r="Y716" s="21">
        <f t="shared" si="102"/>
        <v>3840</v>
      </c>
      <c r="Z716" s="21">
        <f t="shared" si="103"/>
        <v>2160</v>
      </c>
      <c r="AA716" s="57">
        <f t="shared" si="104"/>
        <v>82507.272527002962</v>
      </c>
      <c r="AB716" s="59">
        <f t="shared" si="105"/>
        <v>1.7777777777777777</v>
      </c>
      <c r="AC716" s="61">
        <f t="shared" si="106"/>
        <v>439.42</v>
      </c>
    </row>
    <row r="717" spans="4:29">
      <c r="D717" s="12">
        <v>711</v>
      </c>
      <c r="E717" s="36" t="s">
        <v>29</v>
      </c>
      <c r="F717" s="16" t="s">
        <v>10</v>
      </c>
      <c r="G717" s="14" t="s">
        <v>40</v>
      </c>
      <c r="H717" s="13" t="s">
        <v>90</v>
      </c>
      <c r="I717" s="13" t="s">
        <v>31</v>
      </c>
      <c r="J717" s="13" t="s">
        <v>216</v>
      </c>
      <c r="K717" s="13" t="s">
        <v>57</v>
      </c>
      <c r="L717" s="14">
        <v>14.2</v>
      </c>
      <c r="M717" s="14" t="s">
        <v>63</v>
      </c>
      <c r="N717" s="31">
        <v>1000000</v>
      </c>
      <c r="O717" s="14" t="s">
        <v>2</v>
      </c>
      <c r="P717" s="14" t="s">
        <v>47</v>
      </c>
      <c r="Q717" s="31">
        <v>10384</v>
      </c>
      <c r="R717" s="31">
        <v>2596</v>
      </c>
      <c r="S717" s="45">
        <v>1100</v>
      </c>
      <c r="T717" s="64">
        <f t="shared" si="99"/>
        <v>15620</v>
      </c>
      <c r="U717" s="64">
        <f t="shared" si="100"/>
        <v>65.36634341011009</v>
      </c>
      <c r="V717" s="48">
        <f t="shared" si="101"/>
        <v>213.200337796875</v>
      </c>
      <c r="W717" s="52">
        <v>193.81848890625002</v>
      </c>
      <c r="X717" s="71" t="str">
        <f t="shared" si="107"/>
        <v>Q3 2023</v>
      </c>
      <c r="Y717" s="21">
        <f t="shared" si="102"/>
        <v>3024</v>
      </c>
      <c r="Z717" s="21">
        <f t="shared" si="103"/>
        <v>1964</v>
      </c>
      <c r="AA717" s="57">
        <f t="shared" si="104"/>
        <v>59423.948554645533</v>
      </c>
      <c r="AB717" s="59">
        <f t="shared" si="105"/>
        <v>1.539714867617108</v>
      </c>
      <c r="AC717" s="61">
        <f t="shared" si="106"/>
        <v>360.67999999999995</v>
      </c>
    </row>
    <row r="718" spans="4:29">
      <c r="D718" s="12">
        <v>712</v>
      </c>
      <c r="E718" s="36" t="s">
        <v>29</v>
      </c>
      <c r="F718" s="16" t="s">
        <v>10</v>
      </c>
      <c r="G718" s="14" t="s">
        <v>40</v>
      </c>
      <c r="H718" s="13" t="s">
        <v>90</v>
      </c>
      <c r="I718" s="13" t="s">
        <v>31</v>
      </c>
      <c r="J718" s="13" t="s">
        <v>62</v>
      </c>
      <c r="K718" s="13" t="s">
        <v>57</v>
      </c>
      <c r="L718" s="14">
        <v>16.2</v>
      </c>
      <c r="M718" s="14" t="s">
        <v>64</v>
      </c>
      <c r="N718" s="31">
        <v>1000000</v>
      </c>
      <c r="O718" s="14" t="s">
        <v>2</v>
      </c>
      <c r="P718" s="14" t="s">
        <v>47</v>
      </c>
      <c r="Q718" s="31">
        <v>10384</v>
      </c>
      <c r="R718" s="31">
        <v>2596</v>
      </c>
      <c r="S718" s="45">
        <v>200</v>
      </c>
      <c r="T718" s="64">
        <f t="shared" si="99"/>
        <v>3240</v>
      </c>
      <c r="U718" s="64">
        <f t="shared" si="100"/>
        <v>15.438569537661996</v>
      </c>
      <c r="V718" s="48">
        <f t="shared" si="101"/>
        <v>45.074067187499999</v>
      </c>
      <c r="W718" s="52">
        <v>225.37033593749999</v>
      </c>
      <c r="X718" s="71" t="str">
        <f t="shared" si="107"/>
        <v>Q3 2023</v>
      </c>
      <c r="Y718" s="21">
        <f t="shared" si="102"/>
        <v>3456</v>
      </c>
      <c r="Z718" s="21">
        <f t="shared" si="103"/>
        <v>2234</v>
      </c>
      <c r="AA718" s="57">
        <f t="shared" si="104"/>
        <v>77192.847688309979</v>
      </c>
      <c r="AB718" s="59">
        <f t="shared" si="105"/>
        <v>1.5470008952551477</v>
      </c>
      <c r="AC718" s="61">
        <f t="shared" si="106"/>
        <v>411.47999999999996</v>
      </c>
    </row>
    <row r="719" spans="4:29">
      <c r="D719" s="12">
        <v>713</v>
      </c>
      <c r="E719" s="36" t="s">
        <v>29</v>
      </c>
      <c r="F719" s="16" t="s">
        <v>10</v>
      </c>
      <c r="G719" s="14" t="s">
        <v>40</v>
      </c>
      <c r="H719" s="13" t="s">
        <v>90</v>
      </c>
      <c r="I719" s="13" t="s">
        <v>102</v>
      </c>
      <c r="J719" s="13" t="s">
        <v>103</v>
      </c>
      <c r="K719" s="13" t="s">
        <v>43</v>
      </c>
      <c r="L719" s="14">
        <v>16</v>
      </c>
      <c r="M719" s="14" t="s">
        <v>66</v>
      </c>
      <c r="N719" s="31">
        <v>1000000</v>
      </c>
      <c r="O719" s="14" t="s">
        <v>2</v>
      </c>
      <c r="P719" s="14" t="s">
        <v>47</v>
      </c>
      <c r="Q719" s="31">
        <v>4000</v>
      </c>
      <c r="R719" s="31">
        <v>1152</v>
      </c>
      <c r="S719" s="45">
        <v>15</v>
      </c>
      <c r="T719" s="64">
        <f t="shared" si="99"/>
        <v>240</v>
      </c>
      <c r="U719" s="64">
        <f t="shared" si="100"/>
        <v>1.1134446741573032</v>
      </c>
      <c r="V719" s="48">
        <f t="shared" si="101"/>
        <v>2.3443437500607112</v>
      </c>
      <c r="W719" s="52">
        <v>156.28958333738075</v>
      </c>
      <c r="X719" s="71" t="str">
        <f t="shared" si="107"/>
        <v>Q3 2023</v>
      </c>
      <c r="Y719" s="21">
        <f t="shared" si="102"/>
        <v>2560</v>
      </c>
      <c r="Z719" s="21">
        <f t="shared" si="103"/>
        <v>1600</v>
      </c>
      <c r="AA719" s="57">
        <f t="shared" si="104"/>
        <v>74229.644943820225</v>
      </c>
      <c r="AB719" s="59">
        <f t="shared" si="105"/>
        <v>1.6</v>
      </c>
      <c r="AC719" s="61">
        <f t="shared" si="106"/>
        <v>406.4</v>
      </c>
    </row>
    <row r="720" spans="4:29">
      <c r="D720" s="12">
        <v>714</v>
      </c>
      <c r="E720" s="36" t="s">
        <v>29</v>
      </c>
      <c r="F720" s="16" t="s">
        <v>10</v>
      </c>
      <c r="G720" s="14" t="s">
        <v>40</v>
      </c>
      <c r="H720" s="13" t="s">
        <v>90</v>
      </c>
      <c r="I720" s="13" t="s">
        <v>102</v>
      </c>
      <c r="J720" s="13" t="s">
        <v>104</v>
      </c>
      <c r="K720" s="13" t="s">
        <v>43</v>
      </c>
      <c r="L720" s="14">
        <v>17.3</v>
      </c>
      <c r="M720" s="14" t="s">
        <v>15</v>
      </c>
      <c r="N720" s="31">
        <v>1000000</v>
      </c>
      <c r="O720" s="14" t="s">
        <v>2</v>
      </c>
      <c r="P720" s="14" t="s">
        <v>47</v>
      </c>
      <c r="Q720" s="31">
        <v>4000</v>
      </c>
      <c r="R720" s="31">
        <v>1152</v>
      </c>
      <c r="S720" s="45">
        <v>15</v>
      </c>
      <c r="T720" s="64">
        <f t="shared" si="99"/>
        <v>259.5</v>
      </c>
      <c r="U720" s="64">
        <f t="shared" si="100"/>
        <v>1.2376090879050445</v>
      </c>
      <c r="V720" s="48">
        <f t="shared" si="101"/>
        <v>2.6664790845529454</v>
      </c>
      <c r="W720" s="52">
        <v>177.76527230352971</v>
      </c>
      <c r="X720" s="71" t="str">
        <f t="shared" si="107"/>
        <v>Q3 2023</v>
      </c>
      <c r="Y720" s="21">
        <f t="shared" si="102"/>
        <v>3840</v>
      </c>
      <c r="Z720" s="21">
        <f t="shared" si="103"/>
        <v>2160</v>
      </c>
      <c r="AA720" s="57">
        <f t="shared" si="104"/>
        <v>82507.272527002962</v>
      </c>
      <c r="AB720" s="59">
        <f t="shared" si="105"/>
        <v>1.7777777777777777</v>
      </c>
      <c r="AC720" s="61">
        <f t="shared" si="106"/>
        <v>439.42</v>
      </c>
    </row>
    <row r="721" spans="4:29">
      <c r="D721" s="12">
        <v>715</v>
      </c>
      <c r="E721" s="36" t="s">
        <v>29</v>
      </c>
      <c r="F721" s="16" t="s">
        <v>10</v>
      </c>
      <c r="G721" s="14" t="s">
        <v>40</v>
      </c>
      <c r="H721" s="13" t="s">
        <v>90</v>
      </c>
      <c r="I721" s="13" t="s">
        <v>54</v>
      </c>
      <c r="J721" s="13" t="s">
        <v>92</v>
      </c>
      <c r="K721" s="13" t="s">
        <v>43</v>
      </c>
      <c r="L721" s="14">
        <v>17.3</v>
      </c>
      <c r="M721" s="14" t="s">
        <v>15</v>
      </c>
      <c r="N721" s="31">
        <v>1000000</v>
      </c>
      <c r="O721" s="14" t="s">
        <v>2</v>
      </c>
      <c r="P721" s="14" t="s">
        <v>47</v>
      </c>
      <c r="Q721" s="31">
        <v>4000</v>
      </c>
      <c r="R721" s="31">
        <v>1152</v>
      </c>
      <c r="S721" s="45">
        <v>15</v>
      </c>
      <c r="T721" s="64">
        <f t="shared" si="99"/>
        <v>259.5</v>
      </c>
      <c r="U721" s="64">
        <f t="shared" si="100"/>
        <v>1.2376090879050445</v>
      </c>
      <c r="V721" s="48">
        <f t="shared" si="101"/>
        <v>2.6664790845529454</v>
      </c>
      <c r="W721" s="52">
        <v>177.76527230352971</v>
      </c>
      <c r="X721" s="71" t="str">
        <f t="shared" si="107"/>
        <v>Q3 2023</v>
      </c>
      <c r="Y721" s="21">
        <f t="shared" si="102"/>
        <v>3840</v>
      </c>
      <c r="Z721" s="21">
        <f t="shared" si="103"/>
        <v>2160</v>
      </c>
      <c r="AA721" s="57">
        <f t="shared" si="104"/>
        <v>82507.272527002962</v>
      </c>
      <c r="AB721" s="59">
        <f t="shared" si="105"/>
        <v>1.7777777777777777</v>
      </c>
      <c r="AC721" s="61">
        <f t="shared" si="106"/>
        <v>439.42</v>
      </c>
    </row>
    <row r="722" spans="4:29">
      <c r="D722" s="12">
        <v>716</v>
      </c>
      <c r="E722" s="36" t="s">
        <v>29</v>
      </c>
      <c r="F722" s="16" t="s">
        <v>10</v>
      </c>
      <c r="G722" s="14" t="s">
        <v>40</v>
      </c>
      <c r="H722" s="13" t="s">
        <v>90</v>
      </c>
      <c r="I722" s="13" t="s">
        <v>54</v>
      </c>
      <c r="J722" s="13" t="s">
        <v>92</v>
      </c>
      <c r="K722" s="13" t="s">
        <v>43</v>
      </c>
      <c r="L722" s="14">
        <v>16</v>
      </c>
      <c r="M722" s="14" t="s">
        <v>66</v>
      </c>
      <c r="N722" s="31">
        <v>1000000</v>
      </c>
      <c r="O722" s="14" t="s">
        <v>2</v>
      </c>
      <c r="P722" s="14" t="s">
        <v>47</v>
      </c>
      <c r="Q722" s="31">
        <v>4000</v>
      </c>
      <c r="R722" s="31">
        <v>1152</v>
      </c>
      <c r="S722" s="45">
        <v>50</v>
      </c>
      <c r="T722" s="64">
        <f t="shared" si="99"/>
        <v>800</v>
      </c>
      <c r="U722" s="64">
        <f t="shared" si="100"/>
        <v>3.7114822471910114</v>
      </c>
      <c r="V722" s="48">
        <f t="shared" si="101"/>
        <v>7.8144791668690381</v>
      </c>
      <c r="W722" s="52">
        <v>156.28958333738075</v>
      </c>
      <c r="X722" s="71" t="str">
        <f t="shared" si="107"/>
        <v>Q3 2023</v>
      </c>
      <c r="Y722" s="21">
        <f t="shared" si="102"/>
        <v>2560</v>
      </c>
      <c r="Z722" s="21">
        <f t="shared" si="103"/>
        <v>1600</v>
      </c>
      <c r="AA722" s="57">
        <f t="shared" si="104"/>
        <v>74229.644943820225</v>
      </c>
      <c r="AB722" s="59">
        <f t="shared" si="105"/>
        <v>1.6</v>
      </c>
      <c r="AC722" s="61">
        <f t="shared" si="106"/>
        <v>406.4</v>
      </c>
    </row>
    <row r="723" spans="4:29">
      <c r="D723" s="12">
        <v>717</v>
      </c>
      <c r="E723" s="36" t="s">
        <v>29</v>
      </c>
      <c r="F723" s="16" t="s">
        <v>10</v>
      </c>
      <c r="G723" s="14" t="s">
        <v>40</v>
      </c>
      <c r="H723" s="13" t="s">
        <v>90</v>
      </c>
      <c r="I723" s="13" t="s">
        <v>54</v>
      </c>
      <c r="J723" s="13" t="s">
        <v>92</v>
      </c>
      <c r="K723" s="13" t="s">
        <v>43</v>
      </c>
      <c r="L723" s="14">
        <v>18</v>
      </c>
      <c r="M723" s="14" t="s">
        <v>66</v>
      </c>
      <c r="N723" s="31">
        <v>1000000</v>
      </c>
      <c r="O723" s="14" t="s">
        <v>2</v>
      </c>
      <c r="P723" s="14" t="s">
        <v>47</v>
      </c>
      <c r="Q723" s="31">
        <v>4000</v>
      </c>
      <c r="R723" s="31">
        <v>1152</v>
      </c>
      <c r="S723" s="45">
        <v>30</v>
      </c>
      <c r="T723" s="64">
        <f t="shared" si="99"/>
        <v>540</v>
      </c>
      <c r="U723" s="64">
        <f t="shared" si="100"/>
        <v>2.8184068314606736</v>
      </c>
      <c r="V723" s="48">
        <f t="shared" si="101"/>
        <v>5.3329581691058907</v>
      </c>
      <c r="W723" s="52">
        <v>177.76527230352971</v>
      </c>
      <c r="X723" s="71" t="str">
        <f t="shared" si="107"/>
        <v>Q3 2023</v>
      </c>
      <c r="Y723" s="21">
        <f t="shared" si="102"/>
        <v>2560</v>
      </c>
      <c r="Z723" s="21">
        <f t="shared" si="103"/>
        <v>1600</v>
      </c>
      <c r="AA723" s="57">
        <f t="shared" si="104"/>
        <v>93946.894382022467</v>
      </c>
      <c r="AB723" s="59">
        <f t="shared" si="105"/>
        <v>1.6</v>
      </c>
      <c r="AC723" s="61">
        <f t="shared" si="106"/>
        <v>457.2</v>
      </c>
    </row>
    <row r="724" spans="4:29">
      <c r="D724" s="12">
        <v>718</v>
      </c>
      <c r="E724" s="36" t="s">
        <v>29</v>
      </c>
      <c r="F724" s="16" t="s">
        <v>10</v>
      </c>
      <c r="G724" s="14" t="s">
        <v>40</v>
      </c>
      <c r="H724" s="13" t="s">
        <v>90</v>
      </c>
      <c r="I724" s="13" t="s">
        <v>54</v>
      </c>
      <c r="J724" s="13" t="s">
        <v>169</v>
      </c>
      <c r="K724" s="13" t="s">
        <v>43</v>
      </c>
      <c r="L724" s="14">
        <v>17</v>
      </c>
      <c r="M724" s="14" t="s">
        <v>66</v>
      </c>
      <c r="N724" s="31">
        <v>1000000</v>
      </c>
      <c r="O724" s="14" t="s">
        <v>2</v>
      </c>
      <c r="P724" s="14" t="s">
        <v>47</v>
      </c>
      <c r="Q724" s="31">
        <v>4000</v>
      </c>
      <c r="R724" s="31">
        <v>1152</v>
      </c>
      <c r="S724" s="45">
        <v>15</v>
      </c>
      <c r="T724" s="64">
        <f t="shared" si="99"/>
        <v>255</v>
      </c>
      <c r="U724" s="64">
        <f t="shared" si="100"/>
        <v>1.256974651685393</v>
      </c>
      <c r="V724" s="48">
        <f t="shared" si="101"/>
        <v>2.6664790845529454</v>
      </c>
      <c r="W724" s="52">
        <v>177.76527230352971</v>
      </c>
      <c r="X724" s="71" t="str">
        <f t="shared" si="107"/>
        <v>Q3 2023</v>
      </c>
      <c r="Y724" s="21">
        <f t="shared" si="102"/>
        <v>2560</v>
      </c>
      <c r="Z724" s="21">
        <f t="shared" si="103"/>
        <v>1600</v>
      </c>
      <c r="AA724" s="57">
        <f t="shared" si="104"/>
        <v>83798.310112359526</v>
      </c>
      <c r="AB724" s="59">
        <f t="shared" si="105"/>
        <v>1.6</v>
      </c>
      <c r="AC724" s="61">
        <f t="shared" si="106"/>
        <v>431.79999999999995</v>
      </c>
    </row>
    <row r="725" spans="4:29">
      <c r="D725" s="12">
        <v>719</v>
      </c>
      <c r="E725" s="36" t="s">
        <v>29</v>
      </c>
      <c r="F725" s="16" t="s">
        <v>10</v>
      </c>
      <c r="G725" s="14" t="s">
        <v>40</v>
      </c>
      <c r="H725" s="13" t="s">
        <v>90</v>
      </c>
      <c r="I725" s="13" t="s">
        <v>54</v>
      </c>
      <c r="J725" s="13" t="s">
        <v>170</v>
      </c>
      <c r="K725" s="13" t="s">
        <v>43</v>
      </c>
      <c r="L725" s="14">
        <v>14</v>
      </c>
      <c r="M725" s="14" t="s">
        <v>66</v>
      </c>
      <c r="N725" s="31">
        <v>1000000</v>
      </c>
      <c r="O725" s="14" t="s">
        <v>2</v>
      </c>
      <c r="P725" s="14" t="s">
        <v>47</v>
      </c>
      <c r="Q725" s="31">
        <v>4000</v>
      </c>
      <c r="R725" s="31">
        <v>1152</v>
      </c>
      <c r="S725" s="45">
        <v>20</v>
      </c>
      <c r="T725" s="64">
        <f t="shared" si="99"/>
        <v>280</v>
      </c>
      <c r="U725" s="64">
        <f t="shared" si="100"/>
        <v>1.1366414382022469</v>
      </c>
      <c r="V725" s="48">
        <f t="shared" si="101"/>
        <v>2.8051976496452955</v>
      </c>
      <c r="W725" s="52">
        <v>140.25988248226477</v>
      </c>
      <c r="X725" s="71" t="str">
        <f t="shared" si="107"/>
        <v>Q3 2023</v>
      </c>
      <c r="Y725" s="21">
        <f t="shared" si="102"/>
        <v>2560</v>
      </c>
      <c r="Z725" s="21">
        <f t="shared" si="103"/>
        <v>1600</v>
      </c>
      <c r="AA725" s="57">
        <f t="shared" si="104"/>
        <v>56832.071910112347</v>
      </c>
      <c r="AB725" s="59">
        <f t="shared" si="105"/>
        <v>1.6</v>
      </c>
      <c r="AC725" s="61">
        <f t="shared" si="106"/>
        <v>355.59999999999997</v>
      </c>
    </row>
    <row r="726" spans="4:29">
      <c r="D726" s="12">
        <v>720</v>
      </c>
      <c r="E726" s="36" t="s">
        <v>29</v>
      </c>
      <c r="F726" s="16" t="s">
        <v>10</v>
      </c>
      <c r="G726" s="14" t="s">
        <v>40</v>
      </c>
      <c r="H726" s="13" t="s">
        <v>90</v>
      </c>
      <c r="I726" s="13" t="s">
        <v>109</v>
      </c>
      <c r="J726" s="13" t="s">
        <v>127</v>
      </c>
      <c r="K726" s="13" t="s">
        <v>43</v>
      </c>
      <c r="L726" s="14">
        <v>16.2</v>
      </c>
      <c r="M726" s="14" t="s">
        <v>66</v>
      </c>
      <c r="N726" s="31">
        <v>1000000</v>
      </c>
      <c r="O726" s="14" t="s">
        <v>2</v>
      </c>
      <c r="P726" s="14" t="s">
        <v>47</v>
      </c>
      <c r="Q726" s="31">
        <v>4000</v>
      </c>
      <c r="R726" s="31">
        <v>512</v>
      </c>
      <c r="S726" s="45">
        <v>40</v>
      </c>
      <c r="T726" s="64">
        <f t="shared" si="99"/>
        <v>648</v>
      </c>
      <c r="U726" s="64">
        <f t="shared" si="100"/>
        <v>3.0438793779775271</v>
      </c>
      <c r="V726" s="48">
        <f t="shared" si="101"/>
        <v>6.2515833334952298</v>
      </c>
      <c r="W726" s="52">
        <v>156.28958333738075</v>
      </c>
      <c r="X726" s="71" t="str">
        <f t="shared" si="107"/>
        <v>Q3 2023</v>
      </c>
      <c r="Y726" s="21">
        <f t="shared" si="102"/>
        <v>2560</v>
      </c>
      <c r="Z726" s="21">
        <f t="shared" si="103"/>
        <v>1600</v>
      </c>
      <c r="AA726" s="57">
        <f t="shared" si="104"/>
        <v>76096.984449438183</v>
      </c>
      <c r="AB726" s="59">
        <f t="shared" si="105"/>
        <v>1.6</v>
      </c>
      <c r="AC726" s="61">
        <f t="shared" si="106"/>
        <v>411.47999999999996</v>
      </c>
    </row>
    <row r="727" spans="4:29">
      <c r="D727" s="12">
        <v>721</v>
      </c>
      <c r="E727" s="36" t="s">
        <v>29</v>
      </c>
      <c r="F727" s="16" t="s">
        <v>10</v>
      </c>
      <c r="G727" s="14" t="s">
        <v>40</v>
      </c>
      <c r="H727" s="13" t="s">
        <v>90</v>
      </c>
      <c r="I727" s="13" t="s">
        <v>109</v>
      </c>
      <c r="J727" s="13" t="s">
        <v>110</v>
      </c>
      <c r="K727" s="13" t="s">
        <v>43</v>
      </c>
      <c r="L727" s="14">
        <v>16.2</v>
      </c>
      <c r="M727" s="14" t="s">
        <v>64</v>
      </c>
      <c r="N727" s="31">
        <v>1000000</v>
      </c>
      <c r="O727" s="14" t="s">
        <v>2</v>
      </c>
      <c r="P727" s="14" t="s">
        <v>47</v>
      </c>
      <c r="Q727" s="31">
        <v>4000</v>
      </c>
      <c r="R727" s="31">
        <v>512</v>
      </c>
      <c r="S727" s="45">
        <v>15</v>
      </c>
      <c r="T727" s="64">
        <f t="shared" si="99"/>
        <v>243</v>
      </c>
      <c r="U727" s="64">
        <f t="shared" si="100"/>
        <v>1.1578927153246497</v>
      </c>
      <c r="V727" s="48">
        <f t="shared" si="101"/>
        <v>2.6048263889563459</v>
      </c>
      <c r="W727" s="52">
        <v>173.65509259708972</v>
      </c>
      <c r="X727" s="71" t="str">
        <f t="shared" si="107"/>
        <v>Q3 2023</v>
      </c>
      <c r="Y727" s="21">
        <f t="shared" si="102"/>
        <v>3456</v>
      </c>
      <c r="Z727" s="21">
        <f t="shared" si="103"/>
        <v>2234</v>
      </c>
      <c r="AA727" s="57">
        <f t="shared" si="104"/>
        <v>77192.847688309979</v>
      </c>
      <c r="AB727" s="59">
        <f t="shared" si="105"/>
        <v>1.5470008952551477</v>
      </c>
      <c r="AC727" s="61">
        <f t="shared" si="106"/>
        <v>411.47999999999996</v>
      </c>
    </row>
    <row r="728" spans="4:29">
      <c r="D728" s="12">
        <v>722</v>
      </c>
      <c r="E728" s="36" t="s">
        <v>29</v>
      </c>
      <c r="F728" s="16" t="s">
        <v>10</v>
      </c>
      <c r="G728" s="14" t="s">
        <v>40</v>
      </c>
      <c r="H728" s="13" t="s">
        <v>90</v>
      </c>
      <c r="I728" s="13" t="s">
        <v>135</v>
      </c>
      <c r="J728" s="13" t="s">
        <v>136</v>
      </c>
      <c r="K728" s="13"/>
      <c r="L728" s="14">
        <v>16.2</v>
      </c>
      <c r="M728" s="14" t="s">
        <v>66</v>
      </c>
      <c r="N728" s="31">
        <v>1000000</v>
      </c>
      <c r="O728" s="14" t="s">
        <v>2</v>
      </c>
      <c r="P728" s="14" t="s">
        <v>47</v>
      </c>
      <c r="Q728" s="31">
        <v>4000</v>
      </c>
      <c r="R728" s="31">
        <v>512</v>
      </c>
      <c r="S728" s="45">
        <v>90</v>
      </c>
      <c r="T728" s="64">
        <f t="shared" si="99"/>
        <v>1458</v>
      </c>
      <c r="U728" s="64">
        <f t="shared" si="100"/>
        <v>6.8487286004494363</v>
      </c>
      <c r="V728" s="48">
        <f t="shared" si="101"/>
        <v>14.066062500364268</v>
      </c>
      <c r="W728" s="52">
        <v>156.28958333738075</v>
      </c>
      <c r="X728" s="71" t="str">
        <f t="shared" si="107"/>
        <v>Q3 2023</v>
      </c>
      <c r="Y728" s="21">
        <f t="shared" si="102"/>
        <v>2560</v>
      </c>
      <c r="Z728" s="21">
        <f t="shared" si="103"/>
        <v>1600</v>
      </c>
      <c r="AA728" s="57">
        <f t="shared" si="104"/>
        <v>76096.984449438183</v>
      </c>
      <c r="AB728" s="59">
        <f t="shared" si="105"/>
        <v>1.6</v>
      </c>
      <c r="AC728" s="61">
        <f t="shared" si="106"/>
        <v>411.47999999999996</v>
      </c>
    </row>
    <row r="729" spans="4:29">
      <c r="D729" s="12">
        <v>723</v>
      </c>
      <c r="E729" s="36" t="s">
        <v>29</v>
      </c>
      <c r="F729" s="16" t="s">
        <v>10</v>
      </c>
      <c r="G729" s="14" t="s">
        <v>40</v>
      </c>
      <c r="H729" s="13" t="s">
        <v>90</v>
      </c>
      <c r="I729" s="13" t="s">
        <v>135</v>
      </c>
      <c r="J729" s="13" t="s">
        <v>171</v>
      </c>
      <c r="K729" s="13" t="s">
        <v>98</v>
      </c>
      <c r="L729" s="14">
        <v>16</v>
      </c>
      <c r="M729" s="14" t="s">
        <v>172</v>
      </c>
      <c r="N729" s="31">
        <v>1000000</v>
      </c>
      <c r="O729" s="14" t="s">
        <v>2</v>
      </c>
      <c r="P729" s="14" t="s">
        <v>47</v>
      </c>
      <c r="Q729" s="31">
        <v>4000</v>
      </c>
      <c r="R729" s="31">
        <v>1000</v>
      </c>
      <c r="S729" s="45">
        <v>30</v>
      </c>
      <c r="T729" s="64">
        <f t="shared" si="99"/>
        <v>480</v>
      </c>
      <c r="U729" s="64">
        <f t="shared" si="100"/>
        <v>2.2268893483146064</v>
      </c>
      <c r="V729" s="48">
        <f t="shared" si="101"/>
        <v>5.2096527779126918</v>
      </c>
      <c r="W729" s="52">
        <v>173.65509259708972</v>
      </c>
      <c r="X729" s="71" t="str">
        <f t="shared" si="107"/>
        <v>Q3 2023</v>
      </c>
      <c r="Y729" s="21">
        <f t="shared" si="102"/>
        <v>3200</v>
      </c>
      <c r="Z729" s="21">
        <f t="shared" si="103"/>
        <v>2000</v>
      </c>
      <c r="AA729" s="57">
        <f t="shared" si="104"/>
        <v>74229.644943820225</v>
      </c>
      <c r="AB729" s="59">
        <f t="shared" si="105"/>
        <v>1.6</v>
      </c>
      <c r="AC729" s="61">
        <f t="shared" si="106"/>
        <v>406.4</v>
      </c>
    </row>
    <row r="730" spans="4:29">
      <c r="D730" s="12">
        <v>724</v>
      </c>
      <c r="E730" s="36" t="s">
        <v>29</v>
      </c>
      <c r="F730" s="16" t="s">
        <v>10</v>
      </c>
      <c r="G730" s="14" t="s">
        <v>40</v>
      </c>
      <c r="H730" s="13" t="s">
        <v>90</v>
      </c>
      <c r="I730" s="13" t="s">
        <v>135</v>
      </c>
      <c r="J730" s="13" t="s">
        <v>171</v>
      </c>
      <c r="K730" s="13" t="s">
        <v>98</v>
      </c>
      <c r="L730" s="14">
        <v>14.5</v>
      </c>
      <c r="M730" s="14" t="s">
        <v>173</v>
      </c>
      <c r="N730" s="31">
        <v>1000000</v>
      </c>
      <c r="O730" s="14" t="s">
        <v>2</v>
      </c>
      <c r="P730" s="14" t="s">
        <v>47</v>
      </c>
      <c r="Q730" s="31">
        <v>4000</v>
      </c>
      <c r="R730" s="31">
        <v>1000</v>
      </c>
      <c r="S730" s="45">
        <v>50</v>
      </c>
      <c r="T730" s="64">
        <f t="shared" si="99"/>
        <v>725</v>
      </c>
      <c r="U730" s="64">
        <f t="shared" si="100"/>
        <v>3.0481997752808976</v>
      </c>
      <c r="V730" s="48">
        <f t="shared" si="101"/>
        <v>7.3636438303189005</v>
      </c>
      <c r="W730" s="52">
        <v>147.27287660637802</v>
      </c>
      <c r="X730" s="71" t="str">
        <f t="shared" si="107"/>
        <v>Q3 2023</v>
      </c>
      <c r="Y730" s="21">
        <f t="shared" si="102"/>
        <v>3072</v>
      </c>
      <c r="Z730" s="21">
        <f t="shared" si="103"/>
        <v>1920</v>
      </c>
      <c r="AA730" s="57">
        <f t="shared" si="104"/>
        <v>60963.995505617953</v>
      </c>
      <c r="AB730" s="59">
        <f t="shared" si="105"/>
        <v>1.6</v>
      </c>
      <c r="AC730" s="61">
        <f t="shared" si="106"/>
        <v>368.29999999999995</v>
      </c>
    </row>
    <row r="731" spans="4:29">
      <c r="D731" s="12">
        <v>725</v>
      </c>
      <c r="E731" s="36" t="s">
        <v>29</v>
      </c>
      <c r="F731" s="16" t="s">
        <v>10</v>
      </c>
      <c r="G731" s="14" t="s">
        <v>40</v>
      </c>
      <c r="H731" s="13" t="s">
        <v>90</v>
      </c>
      <c r="I731" s="13" t="s">
        <v>141</v>
      </c>
      <c r="J731" s="13" t="s">
        <v>214</v>
      </c>
      <c r="K731" s="13" t="s">
        <v>95</v>
      </c>
      <c r="L731" s="14">
        <v>15.6</v>
      </c>
      <c r="M731" s="14" t="s">
        <v>15</v>
      </c>
      <c r="N731" s="31">
        <v>1000000</v>
      </c>
      <c r="O731" s="14" t="s">
        <v>2</v>
      </c>
      <c r="P731" s="14" t="s">
        <v>47</v>
      </c>
      <c r="Q731" s="31">
        <v>10000</v>
      </c>
      <c r="R731" s="31">
        <v>1152</v>
      </c>
      <c r="S731" s="45">
        <v>15</v>
      </c>
      <c r="T731" s="64">
        <f t="shared" si="99"/>
        <v>234</v>
      </c>
      <c r="U731" s="64">
        <f t="shared" si="100"/>
        <v>1.0063301401068245</v>
      </c>
      <c r="V731" s="48">
        <f t="shared" si="101"/>
        <v>2.6048263889563459</v>
      </c>
      <c r="W731" s="52">
        <v>173.65509259708972</v>
      </c>
      <c r="X731" s="71" t="str">
        <f t="shared" si="107"/>
        <v>Q3 2023</v>
      </c>
      <c r="Y731" s="21">
        <f t="shared" si="102"/>
        <v>3840</v>
      </c>
      <c r="Z731" s="21">
        <f t="shared" si="103"/>
        <v>2160</v>
      </c>
      <c r="AA731" s="57">
        <f t="shared" si="104"/>
        <v>67088.676007121641</v>
      </c>
      <c r="AB731" s="59">
        <f t="shared" si="105"/>
        <v>1.7777777777777777</v>
      </c>
      <c r="AC731" s="61">
        <f t="shared" si="106"/>
        <v>396.23999999999995</v>
      </c>
    </row>
    <row r="732" spans="4:29">
      <c r="D732" s="12">
        <v>726</v>
      </c>
      <c r="E732" s="36" t="s">
        <v>29</v>
      </c>
      <c r="F732" s="16" t="s">
        <v>10</v>
      </c>
      <c r="G732" s="14" t="s">
        <v>40</v>
      </c>
      <c r="H732" s="13" t="s">
        <v>90</v>
      </c>
      <c r="I732" s="13" t="s">
        <v>184</v>
      </c>
      <c r="J732" s="13" t="s">
        <v>185</v>
      </c>
      <c r="K732" s="13" t="s">
        <v>95</v>
      </c>
      <c r="L732" s="14">
        <v>16</v>
      </c>
      <c r="M732" s="14" t="s">
        <v>186</v>
      </c>
      <c r="N732" s="31">
        <v>1000000</v>
      </c>
      <c r="O732" s="14" t="s">
        <v>2</v>
      </c>
      <c r="P732" s="14" t="s">
        <v>47</v>
      </c>
      <c r="Q732" s="31">
        <v>10000</v>
      </c>
      <c r="R732" s="31">
        <v>2596</v>
      </c>
      <c r="S732" s="45">
        <v>20</v>
      </c>
      <c r="T732" s="64">
        <f t="shared" si="99"/>
        <v>320</v>
      </c>
      <c r="U732" s="64">
        <f t="shared" si="100"/>
        <v>1.4845928988764043</v>
      </c>
      <c r="V732" s="48">
        <f t="shared" si="101"/>
        <v>3.4731018519417942</v>
      </c>
      <c r="W732" s="52">
        <v>173.65509259708972</v>
      </c>
      <c r="X732" s="71" t="str">
        <f t="shared" si="107"/>
        <v>Q3 2023</v>
      </c>
      <c r="Y732" s="21">
        <f t="shared" si="102"/>
        <v>3840</v>
      </c>
      <c r="Z732" s="21">
        <f t="shared" si="103"/>
        <v>2400</v>
      </c>
      <c r="AA732" s="57">
        <f t="shared" si="104"/>
        <v>74229.644943820225</v>
      </c>
      <c r="AB732" s="59">
        <f t="shared" si="105"/>
        <v>1.6</v>
      </c>
      <c r="AC732" s="61">
        <f t="shared" si="106"/>
        <v>406.4</v>
      </c>
    </row>
    <row r="733" spans="4:29">
      <c r="D733" s="12">
        <v>727</v>
      </c>
      <c r="E733" s="36" t="s">
        <v>29</v>
      </c>
      <c r="F733" s="16" t="s">
        <v>10</v>
      </c>
      <c r="G733" s="14" t="s">
        <v>40</v>
      </c>
      <c r="H733" s="13" t="s">
        <v>90</v>
      </c>
      <c r="I733" s="13" t="s">
        <v>195</v>
      </c>
      <c r="J733" s="13" t="s">
        <v>196</v>
      </c>
      <c r="K733" s="13" t="s">
        <v>43</v>
      </c>
      <c r="L733" s="14">
        <v>16.100000000000001</v>
      </c>
      <c r="M733" s="14" t="s">
        <v>143</v>
      </c>
      <c r="N733" s="31">
        <v>1000000</v>
      </c>
      <c r="O733" s="14" t="s">
        <v>2</v>
      </c>
      <c r="P733" s="14" t="s">
        <v>47</v>
      </c>
      <c r="Q733" s="31">
        <v>4000</v>
      </c>
      <c r="R733" s="31">
        <v>1000</v>
      </c>
      <c r="S733" s="45">
        <v>20</v>
      </c>
      <c r="T733" s="64">
        <f t="shared" si="99"/>
        <v>322</v>
      </c>
      <c r="U733" s="64">
        <f t="shared" si="100"/>
        <v>1.429163026611276</v>
      </c>
      <c r="V733" s="48">
        <f t="shared" si="101"/>
        <v>3.1257916667476149</v>
      </c>
      <c r="W733" s="52">
        <v>156.28958333738075</v>
      </c>
      <c r="X733" s="71" t="str">
        <f t="shared" si="107"/>
        <v>Q3 2023</v>
      </c>
      <c r="Y733" s="21">
        <f t="shared" si="102"/>
        <v>2560</v>
      </c>
      <c r="Z733" s="21">
        <f t="shared" si="103"/>
        <v>1440</v>
      </c>
      <c r="AA733" s="57">
        <f t="shared" si="104"/>
        <v>71458.151330563793</v>
      </c>
      <c r="AB733" s="59">
        <f t="shared" si="105"/>
        <v>1.7777777777777777</v>
      </c>
      <c r="AC733" s="61">
        <f t="shared" si="106"/>
        <v>408.94</v>
      </c>
    </row>
    <row r="734" spans="4:29">
      <c r="D734" s="12">
        <v>728</v>
      </c>
      <c r="E734" s="36" t="s">
        <v>29</v>
      </c>
      <c r="F734" s="16" t="s">
        <v>10</v>
      </c>
      <c r="G734" s="14" t="s">
        <v>40</v>
      </c>
      <c r="H734" s="13" t="s">
        <v>5</v>
      </c>
      <c r="I734" s="13" t="s">
        <v>31</v>
      </c>
      <c r="J734" s="13" t="s">
        <v>32</v>
      </c>
      <c r="K734" s="13" t="s">
        <v>33</v>
      </c>
      <c r="L734" s="14">
        <v>31.5</v>
      </c>
      <c r="M734" s="14" t="s">
        <v>34</v>
      </c>
      <c r="N734" s="31">
        <v>1000000</v>
      </c>
      <c r="O734" s="14" t="s">
        <v>1</v>
      </c>
      <c r="P734" s="14" t="s">
        <v>35</v>
      </c>
      <c r="Q734" s="31">
        <v>576</v>
      </c>
      <c r="R734" s="31">
        <v>576</v>
      </c>
      <c r="S734" s="45">
        <v>2.5</v>
      </c>
      <c r="T734" s="64">
        <f t="shared" si="99"/>
        <v>78.75</v>
      </c>
      <c r="U734" s="64">
        <f t="shared" si="100"/>
        <v>0.68385045578635006</v>
      </c>
      <c r="V734" s="48">
        <f t="shared" si="101"/>
        <v>1.4449754969999999</v>
      </c>
      <c r="W734" s="52">
        <v>577.99019879999992</v>
      </c>
      <c r="X734" s="71" t="str">
        <f t="shared" si="107"/>
        <v>Q3 2023</v>
      </c>
      <c r="Y734" s="21">
        <f t="shared" si="102"/>
        <v>6016</v>
      </c>
      <c r="Z734" s="21">
        <f t="shared" si="103"/>
        <v>3384</v>
      </c>
      <c r="AA734" s="57">
        <f t="shared" si="104"/>
        <v>273540.18231454003</v>
      </c>
      <c r="AB734" s="59">
        <f t="shared" si="105"/>
        <v>1.7777777777777777</v>
      </c>
      <c r="AC734" s="61">
        <f t="shared" si="106"/>
        <v>800.09999999999991</v>
      </c>
    </row>
    <row r="735" spans="4:29">
      <c r="D735" s="12">
        <v>729</v>
      </c>
      <c r="E735" s="36" t="s">
        <v>29</v>
      </c>
      <c r="F735" s="16" t="s">
        <v>10</v>
      </c>
      <c r="G735" s="14" t="s">
        <v>40</v>
      </c>
      <c r="H735" s="13" t="s">
        <v>5</v>
      </c>
      <c r="I735" s="13" t="s">
        <v>41</v>
      </c>
      <c r="J735" s="13" t="s">
        <v>42</v>
      </c>
      <c r="K735" s="13" t="s">
        <v>43</v>
      </c>
      <c r="L735" s="14">
        <v>31.5</v>
      </c>
      <c r="M735" s="14" t="s">
        <v>15</v>
      </c>
      <c r="N735" s="31">
        <v>1000000</v>
      </c>
      <c r="O735" s="14" t="s">
        <v>1</v>
      </c>
      <c r="P735" s="14" t="s">
        <v>35</v>
      </c>
      <c r="Q735" s="31">
        <v>5000</v>
      </c>
      <c r="R735" s="31">
        <v>1152</v>
      </c>
      <c r="S735" s="45">
        <v>23</v>
      </c>
      <c r="T735" s="64">
        <f t="shared" si="99"/>
        <v>724.5</v>
      </c>
      <c r="U735" s="64">
        <f t="shared" si="100"/>
        <v>6.2914241932344206</v>
      </c>
      <c r="V735" s="48">
        <f t="shared" si="101"/>
        <v>6.2870488556032464</v>
      </c>
      <c r="W735" s="52">
        <v>273.34995024361939</v>
      </c>
      <c r="X735" s="71" t="str">
        <f t="shared" si="107"/>
        <v>Q3 2023</v>
      </c>
      <c r="Y735" s="21">
        <f t="shared" si="102"/>
        <v>3840</v>
      </c>
      <c r="Z735" s="21">
        <f t="shared" si="103"/>
        <v>2160</v>
      </c>
      <c r="AA735" s="57">
        <f t="shared" si="104"/>
        <v>273540.18231454003</v>
      </c>
      <c r="AB735" s="59">
        <f t="shared" si="105"/>
        <v>1.7777777777777777</v>
      </c>
      <c r="AC735" s="61">
        <f t="shared" si="106"/>
        <v>800.09999999999991</v>
      </c>
    </row>
    <row r="736" spans="4:29">
      <c r="D736" s="12">
        <v>730</v>
      </c>
      <c r="E736" s="36" t="s">
        <v>29</v>
      </c>
      <c r="F736" s="16" t="s">
        <v>10</v>
      </c>
      <c r="G736" s="14" t="s">
        <v>40</v>
      </c>
      <c r="H736" s="13" t="s">
        <v>5</v>
      </c>
      <c r="I736" s="13" t="s">
        <v>41</v>
      </c>
      <c r="J736" s="13" t="s">
        <v>44</v>
      </c>
      <c r="K736" s="13" t="s">
        <v>43</v>
      </c>
      <c r="L736" s="14">
        <v>31.5</v>
      </c>
      <c r="M736" s="14" t="s">
        <v>15</v>
      </c>
      <c r="N736" s="31">
        <v>1000000</v>
      </c>
      <c r="O736" s="14" t="s">
        <v>1</v>
      </c>
      <c r="P736" s="14" t="s">
        <v>35</v>
      </c>
      <c r="Q736" s="31">
        <v>4608</v>
      </c>
      <c r="R736" s="31">
        <v>576</v>
      </c>
      <c r="S736" s="45">
        <v>20</v>
      </c>
      <c r="T736" s="64">
        <f t="shared" si="99"/>
        <v>630</v>
      </c>
      <c r="U736" s="64">
        <f t="shared" si="100"/>
        <v>5.4708036462908005</v>
      </c>
      <c r="V736" s="48">
        <f t="shared" si="101"/>
        <v>5.4669990048723873</v>
      </c>
      <c r="W736" s="52">
        <v>273.34995024361939</v>
      </c>
      <c r="X736" s="71" t="str">
        <f t="shared" si="107"/>
        <v>Q3 2023</v>
      </c>
      <c r="Y736" s="21">
        <f t="shared" si="102"/>
        <v>3840</v>
      </c>
      <c r="Z736" s="21">
        <f t="shared" si="103"/>
        <v>2160</v>
      </c>
      <c r="AA736" s="57">
        <f t="shared" si="104"/>
        <v>273540.18231454003</v>
      </c>
      <c r="AB736" s="59">
        <f t="shared" si="105"/>
        <v>1.7777777777777777</v>
      </c>
      <c r="AC736" s="61">
        <f t="shared" si="106"/>
        <v>800.09999999999991</v>
      </c>
    </row>
    <row r="737" spans="4:29">
      <c r="D737" s="12">
        <v>731</v>
      </c>
      <c r="E737" s="36" t="s">
        <v>29</v>
      </c>
      <c r="F737" s="16" t="s">
        <v>10</v>
      </c>
      <c r="G737" s="14" t="s">
        <v>40</v>
      </c>
      <c r="H737" s="13" t="s">
        <v>5</v>
      </c>
      <c r="I737" s="13" t="s">
        <v>41</v>
      </c>
      <c r="J737" s="13" t="s">
        <v>113</v>
      </c>
      <c r="K737" s="13" t="s">
        <v>43</v>
      </c>
      <c r="L737" s="14">
        <v>31.5</v>
      </c>
      <c r="M737" s="14" t="s">
        <v>15</v>
      </c>
      <c r="N737" s="31">
        <v>1000000</v>
      </c>
      <c r="O737" s="14" t="s">
        <v>1</v>
      </c>
      <c r="P737" s="14" t="s">
        <v>35</v>
      </c>
      <c r="Q737" s="31">
        <v>4608</v>
      </c>
      <c r="R737" s="31">
        <v>576</v>
      </c>
      <c r="S737" s="45">
        <v>20</v>
      </c>
      <c r="T737" s="64">
        <f t="shared" si="99"/>
        <v>630</v>
      </c>
      <c r="U737" s="64">
        <f t="shared" si="100"/>
        <v>5.4708036462908005</v>
      </c>
      <c r="V737" s="48">
        <f t="shared" si="101"/>
        <v>5.4669990048723873</v>
      </c>
      <c r="W737" s="52">
        <v>273.34995024361939</v>
      </c>
      <c r="X737" s="71" t="str">
        <f t="shared" si="107"/>
        <v>Q3 2023</v>
      </c>
      <c r="Y737" s="21">
        <f t="shared" si="102"/>
        <v>3840</v>
      </c>
      <c r="Z737" s="21">
        <f t="shared" si="103"/>
        <v>2160</v>
      </c>
      <c r="AA737" s="57">
        <f t="shared" si="104"/>
        <v>273540.18231454003</v>
      </c>
      <c r="AB737" s="59">
        <f t="shared" si="105"/>
        <v>1.7777777777777777</v>
      </c>
      <c r="AC737" s="61">
        <f t="shared" si="106"/>
        <v>800.09999999999991</v>
      </c>
    </row>
    <row r="738" spans="4:29">
      <c r="D738" s="12">
        <v>732</v>
      </c>
      <c r="E738" s="36" t="s">
        <v>29</v>
      </c>
      <c r="F738" s="16" t="s">
        <v>10</v>
      </c>
      <c r="G738" s="14" t="s">
        <v>40</v>
      </c>
      <c r="H738" s="13" t="s">
        <v>5</v>
      </c>
      <c r="I738" s="13" t="s">
        <v>41</v>
      </c>
      <c r="J738" s="13" t="s">
        <v>116</v>
      </c>
      <c r="K738" s="13" t="s">
        <v>43</v>
      </c>
      <c r="L738" s="14">
        <v>27</v>
      </c>
      <c r="M738" s="14" t="s">
        <v>117</v>
      </c>
      <c r="N738" s="31">
        <v>1000000</v>
      </c>
      <c r="O738" s="14" t="s">
        <v>1</v>
      </c>
      <c r="P738" s="14" t="s">
        <v>35</v>
      </c>
      <c r="Q738" s="31">
        <v>2304</v>
      </c>
      <c r="R738" s="31">
        <v>576</v>
      </c>
      <c r="S738" s="45">
        <v>15</v>
      </c>
      <c r="T738" s="64">
        <f t="shared" si="99"/>
        <v>405</v>
      </c>
      <c r="U738" s="64">
        <f t="shared" si="100"/>
        <v>2.5128551497468936</v>
      </c>
      <c r="V738" s="48">
        <f t="shared" si="101"/>
        <v>3.2801994029234325</v>
      </c>
      <c r="W738" s="52">
        <v>218.6799601948955</v>
      </c>
      <c r="X738" s="71" t="str">
        <f t="shared" si="107"/>
        <v>Q3 2023</v>
      </c>
      <c r="Y738" s="21">
        <f t="shared" si="102"/>
        <v>3440</v>
      </c>
      <c r="Z738" s="21">
        <f t="shared" si="103"/>
        <v>1440</v>
      </c>
      <c r="AA738" s="57">
        <f t="shared" si="104"/>
        <v>167523.67664979291</v>
      </c>
      <c r="AB738" s="59">
        <f t="shared" si="105"/>
        <v>2.3888888888888888</v>
      </c>
      <c r="AC738" s="61">
        <f t="shared" si="106"/>
        <v>685.8</v>
      </c>
    </row>
    <row r="739" spans="4:29">
      <c r="D739" s="12">
        <v>733</v>
      </c>
      <c r="E739" s="36" t="s">
        <v>29</v>
      </c>
      <c r="F739" s="16" t="s">
        <v>10</v>
      </c>
      <c r="G739" s="14" t="s">
        <v>40</v>
      </c>
      <c r="H739" s="13" t="s">
        <v>5</v>
      </c>
      <c r="I739" s="13" t="s">
        <v>54</v>
      </c>
      <c r="J739" s="13" t="s">
        <v>55</v>
      </c>
      <c r="K739" s="13" t="s">
        <v>43</v>
      </c>
      <c r="L739" s="14">
        <v>31.5</v>
      </c>
      <c r="M739" s="14" t="s">
        <v>15</v>
      </c>
      <c r="N739" s="31">
        <v>1000000</v>
      </c>
      <c r="O739" s="14" t="s">
        <v>1</v>
      </c>
      <c r="P739" s="14" t="s">
        <v>35</v>
      </c>
      <c r="Q739" s="31">
        <v>2304</v>
      </c>
      <c r="R739" s="31">
        <v>1152</v>
      </c>
      <c r="S739" s="45">
        <v>15</v>
      </c>
      <c r="T739" s="64">
        <f t="shared" si="99"/>
        <v>472.5</v>
      </c>
      <c r="U739" s="64">
        <f t="shared" si="100"/>
        <v>4.1031027347181004</v>
      </c>
      <c r="V739" s="48">
        <f t="shared" si="101"/>
        <v>4.1002492536542903</v>
      </c>
      <c r="W739" s="52">
        <v>273.34995024361939</v>
      </c>
      <c r="X739" s="71" t="str">
        <f t="shared" si="107"/>
        <v>Q3 2023</v>
      </c>
      <c r="Y739" s="21">
        <f t="shared" si="102"/>
        <v>3840</v>
      </c>
      <c r="Z739" s="21">
        <f t="shared" si="103"/>
        <v>2160</v>
      </c>
      <c r="AA739" s="57">
        <f t="shared" si="104"/>
        <v>273540.18231454003</v>
      </c>
      <c r="AB739" s="59">
        <f t="shared" si="105"/>
        <v>1.7777777777777777</v>
      </c>
      <c r="AC739" s="61">
        <f t="shared" si="106"/>
        <v>800.09999999999991</v>
      </c>
    </row>
    <row r="740" spans="4:29">
      <c r="D740" s="12">
        <v>734</v>
      </c>
      <c r="E740" s="36" t="s">
        <v>29</v>
      </c>
      <c r="F740" s="16" t="s">
        <v>10</v>
      </c>
      <c r="G740" s="14" t="s">
        <v>40</v>
      </c>
      <c r="H740" s="13" t="s">
        <v>5</v>
      </c>
      <c r="I740" s="13" t="s">
        <v>54</v>
      </c>
      <c r="J740" s="13" t="s">
        <v>114</v>
      </c>
      <c r="K740" s="13" t="s">
        <v>43</v>
      </c>
      <c r="L740" s="14">
        <v>27</v>
      </c>
      <c r="M740" s="14" t="s">
        <v>15</v>
      </c>
      <c r="N740" s="31">
        <v>1000000</v>
      </c>
      <c r="O740" s="14" t="s">
        <v>1</v>
      </c>
      <c r="P740" s="14" t="s">
        <v>35</v>
      </c>
      <c r="Q740" s="31">
        <v>2304</v>
      </c>
      <c r="R740" s="31">
        <v>512</v>
      </c>
      <c r="S740" s="45">
        <v>20</v>
      </c>
      <c r="T740" s="64">
        <f t="shared" si="99"/>
        <v>540</v>
      </c>
      <c r="U740" s="64">
        <f t="shared" si="100"/>
        <v>4.0193659442136491</v>
      </c>
      <c r="V740" s="48">
        <f t="shared" si="101"/>
        <v>4.3735992038979106</v>
      </c>
      <c r="W740" s="52">
        <v>218.6799601948955</v>
      </c>
      <c r="X740" s="71" t="str">
        <f t="shared" si="107"/>
        <v>Q3 2023</v>
      </c>
      <c r="Y740" s="21">
        <f t="shared" si="102"/>
        <v>3840</v>
      </c>
      <c r="Z740" s="21">
        <f t="shared" si="103"/>
        <v>2160</v>
      </c>
      <c r="AA740" s="57">
        <f t="shared" si="104"/>
        <v>200968.29721068247</v>
      </c>
      <c r="AB740" s="59">
        <f t="shared" si="105"/>
        <v>1.7777777777777777</v>
      </c>
      <c r="AC740" s="61">
        <f t="shared" si="106"/>
        <v>685.8</v>
      </c>
    </row>
    <row r="741" spans="4:29">
      <c r="D741" s="12">
        <v>735</v>
      </c>
      <c r="E741" s="36" t="s">
        <v>29</v>
      </c>
      <c r="F741" s="16" t="s">
        <v>10</v>
      </c>
      <c r="G741" s="14" t="s">
        <v>40</v>
      </c>
      <c r="H741" s="13" t="s">
        <v>5</v>
      </c>
      <c r="I741" s="13" t="s">
        <v>54</v>
      </c>
      <c r="J741" s="13" t="s">
        <v>128</v>
      </c>
      <c r="K741" s="13" t="s">
        <v>43</v>
      </c>
      <c r="L741" s="14">
        <v>31.5</v>
      </c>
      <c r="M741" s="14" t="s">
        <v>15</v>
      </c>
      <c r="N741" s="31">
        <v>1000000</v>
      </c>
      <c r="O741" s="14" t="s">
        <v>1</v>
      </c>
      <c r="P741" s="14" t="s">
        <v>35</v>
      </c>
      <c r="Q741" s="31">
        <v>2304</v>
      </c>
      <c r="R741" s="31">
        <v>576</v>
      </c>
      <c r="S741" s="45">
        <v>10</v>
      </c>
      <c r="T741" s="64">
        <f t="shared" si="99"/>
        <v>315</v>
      </c>
      <c r="U741" s="64">
        <f t="shared" si="100"/>
        <v>2.7354018231454003</v>
      </c>
      <c r="V741" s="48">
        <f t="shared" si="101"/>
        <v>2.7334995024361937</v>
      </c>
      <c r="W741" s="52">
        <v>273.34995024361939</v>
      </c>
      <c r="X741" s="71" t="str">
        <f t="shared" si="107"/>
        <v>Q3 2023</v>
      </c>
      <c r="Y741" s="21">
        <f t="shared" si="102"/>
        <v>3840</v>
      </c>
      <c r="Z741" s="21">
        <f t="shared" si="103"/>
        <v>2160</v>
      </c>
      <c r="AA741" s="57">
        <f t="shared" si="104"/>
        <v>273540.18231454003</v>
      </c>
      <c r="AB741" s="59">
        <f t="shared" si="105"/>
        <v>1.7777777777777777</v>
      </c>
      <c r="AC741" s="61">
        <f t="shared" si="106"/>
        <v>800.09999999999991</v>
      </c>
    </row>
    <row r="742" spans="4:29">
      <c r="D742" s="12">
        <v>736</v>
      </c>
      <c r="E742" s="36" t="s">
        <v>29</v>
      </c>
      <c r="F742" s="16" t="s">
        <v>10</v>
      </c>
      <c r="G742" s="14" t="s">
        <v>40</v>
      </c>
      <c r="H742" s="13" t="s">
        <v>5</v>
      </c>
      <c r="I742" s="13" t="s">
        <v>54</v>
      </c>
      <c r="J742" s="13" t="s">
        <v>118</v>
      </c>
      <c r="K742" s="13" t="s">
        <v>43</v>
      </c>
      <c r="L742" s="14">
        <v>31.5</v>
      </c>
      <c r="M742" s="14" t="s">
        <v>15</v>
      </c>
      <c r="N742" s="31">
        <v>1000000</v>
      </c>
      <c r="O742" s="14" t="s">
        <v>1</v>
      </c>
      <c r="P742" s="14" t="s">
        <v>35</v>
      </c>
      <c r="Q742" s="31">
        <v>2304</v>
      </c>
      <c r="R742" s="31">
        <v>576</v>
      </c>
      <c r="S742" s="45">
        <v>15</v>
      </c>
      <c r="T742" s="64">
        <f t="shared" si="99"/>
        <v>472.5</v>
      </c>
      <c r="U742" s="64">
        <f t="shared" si="100"/>
        <v>4.1031027347181004</v>
      </c>
      <c r="V742" s="48">
        <f t="shared" si="101"/>
        <v>4.1002492536542903</v>
      </c>
      <c r="W742" s="52">
        <v>273.34995024361939</v>
      </c>
      <c r="X742" s="71" t="str">
        <f t="shared" si="107"/>
        <v>Q3 2023</v>
      </c>
      <c r="Y742" s="21">
        <f t="shared" si="102"/>
        <v>3840</v>
      </c>
      <c r="Z742" s="21">
        <f t="shared" si="103"/>
        <v>2160</v>
      </c>
      <c r="AA742" s="57">
        <f t="shared" si="104"/>
        <v>273540.18231454003</v>
      </c>
      <c r="AB742" s="59">
        <f t="shared" si="105"/>
        <v>1.7777777777777777</v>
      </c>
      <c r="AC742" s="61">
        <f t="shared" si="106"/>
        <v>800.09999999999991</v>
      </c>
    </row>
    <row r="743" spans="4:29">
      <c r="D743" s="12">
        <v>737</v>
      </c>
      <c r="E743" s="36" t="s">
        <v>29</v>
      </c>
      <c r="F743" s="16" t="s">
        <v>10</v>
      </c>
      <c r="G743" s="14" t="s">
        <v>40</v>
      </c>
      <c r="H743" s="13" t="s">
        <v>5</v>
      </c>
      <c r="I743" s="13" t="s">
        <v>217</v>
      </c>
      <c r="J743" s="13" t="s">
        <v>218</v>
      </c>
      <c r="K743" s="13" t="s">
        <v>43</v>
      </c>
      <c r="L743" s="14">
        <v>32</v>
      </c>
      <c r="M743" s="14" t="s">
        <v>15</v>
      </c>
      <c r="N743" s="31">
        <v>1000000</v>
      </c>
      <c r="O743" s="14" t="s">
        <v>1</v>
      </c>
      <c r="P743" s="14" t="s">
        <v>35</v>
      </c>
      <c r="Q743" s="31">
        <v>4608</v>
      </c>
      <c r="R743" s="31">
        <v>1152</v>
      </c>
      <c r="S743" s="45">
        <v>15</v>
      </c>
      <c r="T743" s="64">
        <f t="shared" si="99"/>
        <v>480</v>
      </c>
      <c r="U743" s="64">
        <f t="shared" si="100"/>
        <v>4.2343937519287831</v>
      </c>
      <c r="V743" s="48">
        <f t="shared" si="101"/>
        <v>4.1002492536542903</v>
      </c>
      <c r="W743" s="52">
        <v>273.34995024361939</v>
      </c>
      <c r="X743" s="71" t="str">
        <f t="shared" si="107"/>
        <v>Q3 2023</v>
      </c>
      <c r="Y743" s="21">
        <f t="shared" si="102"/>
        <v>3840</v>
      </c>
      <c r="Z743" s="21">
        <f t="shared" si="103"/>
        <v>2160</v>
      </c>
      <c r="AA743" s="57">
        <f t="shared" si="104"/>
        <v>282292.91679525218</v>
      </c>
      <c r="AB743" s="59">
        <f t="shared" si="105"/>
        <v>1.7777777777777777</v>
      </c>
      <c r="AC743" s="61">
        <f t="shared" si="106"/>
        <v>812.8</v>
      </c>
    </row>
    <row r="744" spans="4:29">
      <c r="D744" s="12">
        <v>738</v>
      </c>
      <c r="E744" s="36" t="s">
        <v>29</v>
      </c>
      <c r="F744" s="16" t="s">
        <v>10</v>
      </c>
      <c r="G744" s="14" t="s">
        <v>40</v>
      </c>
      <c r="H744" s="13" t="s">
        <v>5</v>
      </c>
      <c r="I744" s="13" t="s">
        <v>105</v>
      </c>
      <c r="J744" s="13" t="s">
        <v>106</v>
      </c>
      <c r="K744" s="13" t="s">
        <v>33</v>
      </c>
      <c r="L744" s="14">
        <v>31.5</v>
      </c>
      <c r="M744" s="14" t="s">
        <v>15</v>
      </c>
      <c r="N744" s="31">
        <v>1000000</v>
      </c>
      <c r="O744" s="14" t="s">
        <v>1</v>
      </c>
      <c r="P744" s="14" t="s">
        <v>35</v>
      </c>
      <c r="Q744" s="31">
        <v>5000</v>
      </c>
      <c r="R744" s="31">
        <v>1152</v>
      </c>
      <c r="S744" s="45">
        <v>15</v>
      </c>
      <c r="T744" s="64">
        <f t="shared" si="99"/>
        <v>472.5</v>
      </c>
      <c r="U744" s="64">
        <f t="shared" si="100"/>
        <v>4.1031027347181004</v>
      </c>
      <c r="V744" s="48">
        <f t="shared" si="101"/>
        <v>4.1002492536542903</v>
      </c>
      <c r="W744" s="52">
        <v>273.34995024361939</v>
      </c>
      <c r="X744" s="71" t="str">
        <f t="shared" si="107"/>
        <v>Q3 2023</v>
      </c>
      <c r="Y744" s="21">
        <f t="shared" si="102"/>
        <v>3840</v>
      </c>
      <c r="Z744" s="21">
        <f t="shared" si="103"/>
        <v>2160</v>
      </c>
      <c r="AA744" s="57">
        <f t="shared" si="104"/>
        <v>273540.18231454003</v>
      </c>
      <c r="AB744" s="59">
        <f t="shared" si="105"/>
        <v>1.7777777777777777</v>
      </c>
      <c r="AC744" s="61">
        <f t="shared" si="106"/>
        <v>800.09999999999991</v>
      </c>
    </row>
    <row r="745" spans="4:29">
      <c r="D745" s="12">
        <v>739</v>
      </c>
      <c r="E745" s="36" t="s">
        <v>29</v>
      </c>
      <c r="F745" s="16" t="s">
        <v>10</v>
      </c>
      <c r="G745" s="14" t="s">
        <v>40</v>
      </c>
      <c r="H745" s="13" t="s">
        <v>5</v>
      </c>
      <c r="I745" s="13" t="s">
        <v>96</v>
      </c>
      <c r="J745" s="13" t="s">
        <v>61</v>
      </c>
      <c r="K745" s="13" t="s">
        <v>33</v>
      </c>
      <c r="L745" s="14">
        <v>27</v>
      </c>
      <c r="M745" s="14" t="s">
        <v>15</v>
      </c>
      <c r="N745" s="31">
        <v>80000000</v>
      </c>
      <c r="O745" s="14" t="s">
        <v>1</v>
      </c>
      <c r="P745" s="14" t="s">
        <v>35</v>
      </c>
      <c r="Q745" s="31">
        <v>2304</v>
      </c>
      <c r="R745" s="31">
        <v>576</v>
      </c>
      <c r="S745" s="45">
        <v>42</v>
      </c>
      <c r="T745" s="64">
        <f t="shared" si="99"/>
        <v>1134</v>
      </c>
      <c r="U745" s="64">
        <f t="shared" si="100"/>
        <v>8.4406684828486647</v>
      </c>
      <c r="V745" s="48">
        <f t="shared" si="101"/>
        <v>9.1845583281856111</v>
      </c>
      <c r="W745" s="52">
        <v>218.6799601948955</v>
      </c>
      <c r="X745" s="71" t="str">
        <f t="shared" si="107"/>
        <v>Q3 2023</v>
      </c>
      <c r="Y745" s="21">
        <f t="shared" si="102"/>
        <v>3840</v>
      </c>
      <c r="Z745" s="21">
        <f t="shared" si="103"/>
        <v>2160</v>
      </c>
      <c r="AA745" s="57">
        <f t="shared" si="104"/>
        <v>200968.29721068247</v>
      </c>
      <c r="AB745" s="59">
        <f t="shared" si="105"/>
        <v>1.7777777777777777</v>
      </c>
      <c r="AC745" s="61">
        <f t="shared" si="106"/>
        <v>685.8</v>
      </c>
    </row>
    <row r="746" spans="4:29">
      <c r="D746" s="12">
        <v>740</v>
      </c>
      <c r="E746" s="36" t="s">
        <v>29</v>
      </c>
      <c r="F746" s="16" t="s">
        <v>10</v>
      </c>
      <c r="G746" s="14" t="s">
        <v>40</v>
      </c>
      <c r="H746" s="13" t="s">
        <v>5</v>
      </c>
      <c r="I746" s="13" t="s">
        <v>96</v>
      </c>
      <c r="J746" s="13" t="s">
        <v>129</v>
      </c>
      <c r="K746" s="13" t="s">
        <v>33</v>
      </c>
      <c r="L746" s="14">
        <v>27</v>
      </c>
      <c r="M746" s="14" t="s">
        <v>143</v>
      </c>
      <c r="N746" s="31">
        <v>1000000</v>
      </c>
      <c r="O746" s="14" t="s">
        <v>1</v>
      </c>
      <c r="P746" s="14" t="s">
        <v>35</v>
      </c>
      <c r="Q746" s="31">
        <v>2304</v>
      </c>
      <c r="R746" s="31">
        <v>576</v>
      </c>
      <c r="S746" s="45">
        <v>25</v>
      </c>
      <c r="T746" s="64">
        <f t="shared" si="99"/>
        <v>675</v>
      </c>
      <c r="U746" s="64">
        <f t="shared" si="100"/>
        <v>5.0242074302670616</v>
      </c>
      <c r="V746" s="48">
        <f t="shared" si="101"/>
        <v>5.0843090745313209</v>
      </c>
      <c r="W746" s="52">
        <v>203.37236298125285</v>
      </c>
      <c r="X746" s="71" t="str">
        <f t="shared" si="107"/>
        <v>Q3 2023</v>
      </c>
      <c r="Y746" s="21">
        <f t="shared" si="102"/>
        <v>2560</v>
      </c>
      <c r="Z746" s="21">
        <f t="shared" si="103"/>
        <v>1440</v>
      </c>
      <c r="AA746" s="57">
        <f t="shared" si="104"/>
        <v>200968.29721068247</v>
      </c>
      <c r="AB746" s="59">
        <f t="shared" si="105"/>
        <v>1.7777777777777777</v>
      </c>
      <c r="AC746" s="61">
        <f t="shared" si="106"/>
        <v>685.8</v>
      </c>
    </row>
    <row r="747" spans="4:29">
      <c r="D747" s="12">
        <v>741</v>
      </c>
      <c r="E747" s="36" t="s">
        <v>29</v>
      </c>
      <c r="F747" s="16" t="s">
        <v>10</v>
      </c>
      <c r="G747" s="14" t="s">
        <v>40</v>
      </c>
      <c r="H747" s="13" t="s">
        <v>5</v>
      </c>
      <c r="I747" s="13" t="s">
        <v>96</v>
      </c>
      <c r="J747" s="13" t="s">
        <v>130</v>
      </c>
      <c r="K747" s="13" t="s">
        <v>33</v>
      </c>
      <c r="L747" s="14">
        <v>27</v>
      </c>
      <c r="M747" s="14" t="s">
        <v>143</v>
      </c>
      <c r="N747" s="31">
        <v>1000000</v>
      </c>
      <c r="O747" s="14" t="s">
        <v>1</v>
      </c>
      <c r="P747" s="14" t="s">
        <v>35</v>
      </c>
      <c r="Q747" s="31">
        <v>2304</v>
      </c>
      <c r="R747" s="31">
        <v>576</v>
      </c>
      <c r="S747" s="45">
        <v>30</v>
      </c>
      <c r="T747" s="64">
        <f t="shared" si="99"/>
        <v>810</v>
      </c>
      <c r="U747" s="64">
        <f t="shared" si="100"/>
        <v>6.0290489163204741</v>
      </c>
      <c r="V747" s="48">
        <f t="shared" si="101"/>
        <v>6.1011708894375856</v>
      </c>
      <c r="W747" s="52">
        <v>203.37236298125285</v>
      </c>
      <c r="X747" s="71" t="str">
        <f t="shared" si="107"/>
        <v>Q3 2023</v>
      </c>
      <c r="Y747" s="21">
        <f t="shared" si="102"/>
        <v>2560</v>
      </c>
      <c r="Z747" s="21">
        <f t="shared" si="103"/>
        <v>1440</v>
      </c>
      <c r="AA747" s="57">
        <f t="shared" si="104"/>
        <v>200968.29721068247</v>
      </c>
      <c r="AB747" s="59">
        <f t="shared" si="105"/>
        <v>1.7777777777777777</v>
      </c>
      <c r="AC747" s="61">
        <f t="shared" si="106"/>
        <v>685.8</v>
      </c>
    </row>
    <row r="748" spans="4:29">
      <c r="D748" s="12">
        <v>742</v>
      </c>
      <c r="E748" s="36" t="s">
        <v>29</v>
      </c>
      <c r="F748" s="16" t="s">
        <v>10</v>
      </c>
      <c r="G748" s="14" t="s">
        <v>40</v>
      </c>
      <c r="H748" s="13" t="s">
        <v>5</v>
      </c>
      <c r="I748" s="13" t="s">
        <v>96</v>
      </c>
      <c r="J748" s="13" t="s">
        <v>131</v>
      </c>
      <c r="K748" s="13" t="s">
        <v>95</v>
      </c>
      <c r="L748" s="14">
        <v>34</v>
      </c>
      <c r="M748" s="14" t="s">
        <v>117</v>
      </c>
      <c r="N748" s="31">
        <v>1000000</v>
      </c>
      <c r="O748" s="14" t="s">
        <v>1</v>
      </c>
      <c r="P748" s="14" t="s">
        <v>35</v>
      </c>
      <c r="Q748" s="31">
        <v>4608</v>
      </c>
      <c r="R748" s="31">
        <v>1152</v>
      </c>
      <c r="S748" s="45">
        <v>35</v>
      </c>
      <c r="T748" s="64">
        <f t="shared" si="99"/>
        <v>1190</v>
      </c>
      <c r="U748" s="64">
        <f t="shared" si="100"/>
        <v>9.2976789537045548</v>
      </c>
      <c r="V748" s="48">
        <f t="shared" si="101"/>
        <v>11.480697910232015</v>
      </c>
      <c r="W748" s="52">
        <v>328.01994029234328</v>
      </c>
      <c r="X748" s="71" t="str">
        <f t="shared" si="107"/>
        <v>Q3 2023</v>
      </c>
      <c r="Y748" s="21">
        <f t="shared" si="102"/>
        <v>3440</v>
      </c>
      <c r="Z748" s="21">
        <f t="shared" si="103"/>
        <v>1440</v>
      </c>
      <c r="AA748" s="57">
        <f t="shared" si="104"/>
        <v>265647.97010584443</v>
      </c>
      <c r="AB748" s="59">
        <f t="shared" si="105"/>
        <v>2.3888888888888888</v>
      </c>
      <c r="AC748" s="61">
        <f t="shared" si="106"/>
        <v>863.59999999999991</v>
      </c>
    </row>
    <row r="749" spans="4:29">
      <c r="D749" s="12">
        <v>743</v>
      </c>
      <c r="E749" s="36" t="s">
        <v>29</v>
      </c>
      <c r="F749" s="16" t="s">
        <v>10</v>
      </c>
      <c r="G749" s="14" t="s">
        <v>40</v>
      </c>
      <c r="H749" s="13" t="s">
        <v>5</v>
      </c>
      <c r="I749" s="13" t="s">
        <v>96</v>
      </c>
      <c r="J749" s="13" t="s">
        <v>132</v>
      </c>
      <c r="K749" s="13" t="s">
        <v>43</v>
      </c>
      <c r="L749" s="14">
        <v>31.5</v>
      </c>
      <c r="M749" s="14" t="s">
        <v>15</v>
      </c>
      <c r="N749" s="31">
        <v>1000000</v>
      </c>
      <c r="O749" s="14" t="s">
        <v>1</v>
      </c>
      <c r="P749" s="14" t="s">
        <v>35</v>
      </c>
      <c r="Q749" s="31">
        <v>2304</v>
      </c>
      <c r="R749" s="31">
        <v>576</v>
      </c>
      <c r="S749" s="45">
        <v>20</v>
      </c>
      <c r="T749" s="64">
        <f t="shared" si="99"/>
        <v>630</v>
      </c>
      <c r="U749" s="64">
        <f t="shared" si="100"/>
        <v>5.4708036462908005</v>
      </c>
      <c r="V749" s="48">
        <f t="shared" si="101"/>
        <v>5.4669990048723873</v>
      </c>
      <c r="W749" s="52">
        <v>273.34995024361939</v>
      </c>
      <c r="X749" s="71" t="str">
        <f t="shared" si="107"/>
        <v>Q3 2023</v>
      </c>
      <c r="Y749" s="21">
        <f t="shared" si="102"/>
        <v>3840</v>
      </c>
      <c r="Z749" s="21">
        <f t="shared" si="103"/>
        <v>2160</v>
      </c>
      <c r="AA749" s="57">
        <f t="shared" si="104"/>
        <v>273540.18231454003</v>
      </c>
      <c r="AB749" s="59">
        <f t="shared" si="105"/>
        <v>1.7777777777777777</v>
      </c>
      <c r="AC749" s="61">
        <f t="shared" si="106"/>
        <v>800.09999999999991</v>
      </c>
    </row>
    <row r="750" spans="4:29">
      <c r="D750" s="12">
        <v>744</v>
      </c>
      <c r="E750" s="36" t="s">
        <v>29</v>
      </c>
      <c r="F750" s="16" t="s">
        <v>10</v>
      </c>
      <c r="G750" s="14" t="s">
        <v>40</v>
      </c>
      <c r="H750" s="13" t="s">
        <v>5</v>
      </c>
      <c r="I750" s="13" t="s">
        <v>60</v>
      </c>
      <c r="J750" s="13" t="s">
        <v>107</v>
      </c>
      <c r="K750" s="13" t="s">
        <v>33</v>
      </c>
      <c r="L750" s="14">
        <v>27</v>
      </c>
      <c r="M750" s="14" t="s">
        <v>15</v>
      </c>
      <c r="N750" s="31">
        <v>80000000</v>
      </c>
      <c r="O750" s="14" t="s">
        <v>1</v>
      </c>
      <c r="P750" s="14" t="s">
        <v>35</v>
      </c>
      <c r="Q750" s="31">
        <v>2304</v>
      </c>
      <c r="R750" s="31">
        <v>576</v>
      </c>
      <c r="S750" s="45">
        <v>15</v>
      </c>
      <c r="T750" s="64">
        <f t="shared" si="99"/>
        <v>405</v>
      </c>
      <c r="U750" s="64">
        <f t="shared" si="100"/>
        <v>3.0145244581602371</v>
      </c>
      <c r="V750" s="48">
        <f t="shared" si="101"/>
        <v>3.2801994029234329</v>
      </c>
      <c r="W750" s="52">
        <v>218.67996019489553</v>
      </c>
      <c r="X750" s="71" t="str">
        <f t="shared" si="107"/>
        <v>Q3 2023</v>
      </c>
      <c r="Y750" s="21">
        <f t="shared" si="102"/>
        <v>3840</v>
      </c>
      <c r="Z750" s="21">
        <f t="shared" si="103"/>
        <v>2160</v>
      </c>
      <c r="AA750" s="57">
        <f t="shared" si="104"/>
        <v>200968.29721068247</v>
      </c>
      <c r="AB750" s="59">
        <f t="shared" si="105"/>
        <v>1.7777777777777777</v>
      </c>
      <c r="AC750" s="61">
        <f t="shared" si="106"/>
        <v>685.8</v>
      </c>
    </row>
    <row r="751" spans="4:29">
      <c r="D751" s="12">
        <v>745</v>
      </c>
      <c r="E751" s="36" t="s">
        <v>29</v>
      </c>
      <c r="F751" s="16" t="s">
        <v>10</v>
      </c>
      <c r="G751" s="14" t="s">
        <v>40</v>
      </c>
      <c r="H751" s="13" t="s">
        <v>5</v>
      </c>
      <c r="I751" s="13" t="s">
        <v>60</v>
      </c>
      <c r="J751" s="13" t="s">
        <v>115</v>
      </c>
      <c r="K751" s="13" t="s">
        <v>33</v>
      </c>
      <c r="L751" s="14">
        <v>27</v>
      </c>
      <c r="M751" s="14" t="s">
        <v>15</v>
      </c>
      <c r="N751" s="31">
        <v>80000000</v>
      </c>
      <c r="O751" s="14" t="s">
        <v>1</v>
      </c>
      <c r="P751" s="14" t="s">
        <v>35</v>
      </c>
      <c r="Q751" s="31">
        <v>2304</v>
      </c>
      <c r="R751" s="31">
        <v>576</v>
      </c>
      <c r="S751" s="45">
        <v>20</v>
      </c>
      <c r="T751" s="64">
        <f t="shared" si="99"/>
        <v>540</v>
      </c>
      <c r="U751" s="64">
        <f t="shared" si="100"/>
        <v>4.0193659442136491</v>
      </c>
      <c r="V751" s="48">
        <f t="shared" si="101"/>
        <v>4.3735992038979106</v>
      </c>
      <c r="W751" s="52">
        <v>218.67996019489553</v>
      </c>
      <c r="X751" s="71" t="str">
        <f t="shared" si="107"/>
        <v>Q3 2023</v>
      </c>
      <c r="Y751" s="21">
        <f t="shared" si="102"/>
        <v>3840</v>
      </c>
      <c r="Z751" s="21">
        <f t="shared" si="103"/>
        <v>2160</v>
      </c>
      <c r="AA751" s="57">
        <f t="shared" si="104"/>
        <v>200968.29721068247</v>
      </c>
      <c r="AB751" s="59">
        <f t="shared" si="105"/>
        <v>1.7777777777777777</v>
      </c>
      <c r="AC751" s="61">
        <f t="shared" si="106"/>
        <v>685.8</v>
      </c>
    </row>
    <row r="752" spans="4:29">
      <c r="D752" s="12">
        <v>746</v>
      </c>
      <c r="E752" s="36" t="s">
        <v>29</v>
      </c>
      <c r="F752" s="16" t="s">
        <v>10</v>
      </c>
      <c r="G752" s="14" t="s">
        <v>40</v>
      </c>
      <c r="H752" s="13" t="s">
        <v>5</v>
      </c>
      <c r="I752" s="13" t="s">
        <v>53</v>
      </c>
      <c r="J752" s="13" t="s">
        <v>133</v>
      </c>
      <c r="K752" s="13"/>
      <c r="L752" s="14">
        <v>31.5</v>
      </c>
      <c r="M752" s="14" t="s">
        <v>15</v>
      </c>
      <c r="N752" s="31">
        <v>1000000</v>
      </c>
      <c r="O752" s="14" t="s">
        <v>1</v>
      </c>
      <c r="P752" s="14" t="s">
        <v>35</v>
      </c>
      <c r="Q752" s="31">
        <v>4608</v>
      </c>
      <c r="R752" s="31">
        <v>1196</v>
      </c>
      <c r="S752" s="45">
        <v>12</v>
      </c>
      <c r="T752" s="64">
        <f t="shared" si="99"/>
        <v>378</v>
      </c>
      <c r="U752" s="64">
        <f t="shared" si="100"/>
        <v>3.2824821877744803</v>
      </c>
      <c r="V752" s="48">
        <f t="shared" si="101"/>
        <v>3.2801994029234329</v>
      </c>
      <c r="W752" s="52">
        <v>273.34995024361939</v>
      </c>
      <c r="X752" s="71" t="str">
        <f t="shared" si="107"/>
        <v>Q3 2023</v>
      </c>
      <c r="Y752" s="21">
        <f t="shared" si="102"/>
        <v>3840</v>
      </c>
      <c r="Z752" s="21">
        <f t="shared" si="103"/>
        <v>2160</v>
      </c>
      <c r="AA752" s="57">
        <f t="shared" si="104"/>
        <v>273540.18231454003</v>
      </c>
      <c r="AB752" s="59">
        <f t="shared" si="105"/>
        <v>1.7777777777777777</v>
      </c>
      <c r="AC752" s="61">
        <f t="shared" si="106"/>
        <v>800.09999999999991</v>
      </c>
    </row>
    <row r="753" spans="4:29">
      <c r="D753" s="12">
        <v>747</v>
      </c>
      <c r="E753" s="36" t="s">
        <v>29</v>
      </c>
      <c r="F753" s="16" t="s">
        <v>10</v>
      </c>
      <c r="G753" s="14" t="s">
        <v>40</v>
      </c>
      <c r="H753" s="13" t="s">
        <v>5</v>
      </c>
      <c r="I753" s="13" t="s">
        <v>53</v>
      </c>
      <c r="J753" s="13" t="s">
        <v>97</v>
      </c>
      <c r="K753" s="13" t="s">
        <v>98</v>
      </c>
      <c r="L753" s="14">
        <v>49</v>
      </c>
      <c r="M753" s="14" t="s">
        <v>99</v>
      </c>
      <c r="N753" s="31">
        <v>1000000</v>
      </c>
      <c r="O753" s="14" t="s">
        <v>1</v>
      </c>
      <c r="P753" s="14" t="s">
        <v>35</v>
      </c>
      <c r="Q753" s="31">
        <v>5000</v>
      </c>
      <c r="R753" s="31">
        <v>1152</v>
      </c>
      <c r="S753" s="45">
        <v>20</v>
      </c>
      <c r="T753" s="64">
        <f t="shared" si="99"/>
        <v>980</v>
      </c>
      <c r="U753" s="64">
        <f t="shared" si="100"/>
        <v>8.0745773408144768</v>
      </c>
      <c r="V753" s="48">
        <f t="shared" si="101"/>
        <v>7.3883018588822962</v>
      </c>
      <c r="W753" s="52">
        <v>369.4150929441148</v>
      </c>
      <c r="X753" s="71" t="str">
        <f t="shared" si="107"/>
        <v>Q3 2023</v>
      </c>
      <c r="Y753" s="21">
        <f t="shared" si="102"/>
        <v>5120</v>
      </c>
      <c r="Z753" s="21">
        <f t="shared" si="103"/>
        <v>1440</v>
      </c>
      <c r="AA753" s="57">
        <f t="shared" si="104"/>
        <v>403728.86704072385</v>
      </c>
      <c r="AB753" s="59">
        <f t="shared" si="105"/>
        <v>3.5555555555555554</v>
      </c>
      <c r="AC753" s="61">
        <f t="shared" si="106"/>
        <v>1244.5999999999999</v>
      </c>
    </row>
    <row r="754" spans="4:29">
      <c r="D754" s="12">
        <v>748</v>
      </c>
      <c r="E754" s="36" t="s">
        <v>29</v>
      </c>
      <c r="F754" s="16" t="s">
        <v>10</v>
      </c>
      <c r="G754" s="14" t="s">
        <v>40</v>
      </c>
      <c r="H754" s="13" t="s">
        <v>5</v>
      </c>
      <c r="I754" s="13" t="s">
        <v>53</v>
      </c>
      <c r="J754" s="13" t="s">
        <v>119</v>
      </c>
      <c r="K754" s="13" t="s">
        <v>98</v>
      </c>
      <c r="L754" s="14">
        <v>31.5</v>
      </c>
      <c r="M754" s="14" t="s">
        <v>15</v>
      </c>
      <c r="N754" s="31">
        <v>1000000</v>
      </c>
      <c r="O754" s="14" t="s">
        <v>1</v>
      </c>
      <c r="P754" s="14" t="s">
        <v>35</v>
      </c>
      <c r="Q754" s="31">
        <v>5000</v>
      </c>
      <c r="R754" s="31">
        <v>1152</v>
      </c>
      <c r="S754" s="45">
        <v>3</v>
      </c>
      <c r="T754" s="64">
        <f t="shared" si="99"/>
        <v>94.5</v>
      </c>
      <c r="U754" s="64">
        <f t="shared" si="100"/>
        <v>0.82062054694362008</v>
      </c>
      <c r="V754" s="48">
        <f t="shared" si="101"/>
        <v>0.82004985073085823</v>
      </c>
      <c r="W754" s="52">
        <v>273.34995024361939</v>
      </c>
      <c r="X754" s="71" t="str">
        <f t="shared" si="107"/>
        <v>Q3 2023</v>
      </c>
      <c r="Y754" s="21">
        <f t="shared" si="102"/>
        <v>3840</v>
      </c>
      <c r="Z754" s="21">
        <f t="shared" si="103"/>
        <v>2160</v>
      </c>
      <c r="AA754" s="57">
        <f t="shared" si="104"/>
        <v>273540.18231454003</v>
      </c>
      <c r="AB754" s="59">
        <f t="shared" si="105"/>
        <v>1.7777777777777777</v>
      </c>
      <c r="AC754" s="61">
        <f t="shared" si="106"/>
        <v>800.09999999999991</v>
      </c>
    </row>
    <row r="755" spans="4:29">
      <c r="D755" s="12">
        <v>749</v>
      </c>
      <c r="E755" s="36" t="s">
        <v>29</v>
      </c>
      <c r="F755" s="16" t="s">
        <v>10</v>
      </c>
      <c r="G755" s="14" t="s">
        <v>40</v>
      </c>
      <c r="H755" s="13" t="s">
        <v>5</v>
      </c>
      <c r="I755" s="13" t="s">
        <v>53</v>
      </c>
      <c r="J755" s="13" t="s">
        <v>97</v>
      </c>
      <c r="K755" s="13" t="s">
        <v>98</v>
      </c>
      <c r="L755" s="14">
        <v>49</v>
      </c>
      <c r="M755" s="14" t="s">
        <v>99</v>
      </c>
      <c r="N755" s="31">
        <v>1000000</v>
      </c>
      <c r="O755" s="14" t="s">
        <v>1</v>
      </c>
      <c r="P755" s="14" t="s">
        <v>35</v>
      </c>
      <c r="Q755" s="31">
        <v>5000</v>
      </c>
      <c r="R755" s="31">
        <v>1152</v>
      </c>
      <c r="S755" s="45">
        <v>2</v>
      </c>
      <c r="T755" s="64">
        <f t="shared" si="99"/>
        <v>98</v>
      </c>
      <c r="U755" s="64">
        <f t="shared" si="100"/>
        <v>0.80745773408144772</v>
      </c>
      <c r="V755" s="48">
        <f t="shared" si="101"/>
        <v>0.73883018588822957</v>
      </c>
      <c r="W755" s="52">
        <v>369.4150929441148</v>
      </c>
      <c r="X755" s="71" t="str">
        <f t="shared" si="107"/>
        <v>Q3 2023</v>
      </c>
      <c r="Y755" s="21">
        <f t="shared" si="102"/>
        <v>5120</v>
      </c>
      <c r="Z755" s="21">
        <f t="shared" si="103"/>
        <v>1440</v>
      </c>
      <c r="AA755" s="57">
        <f t="shared" si="104"/>
        <v>403728.86704072385</v>
      </c>
      <c r="AB755" s="59">
        <f t="shared" si="105"/>
        <v>3.5555555555555554</v>
      </c>
      <c r="AC755" s="61">
        <f t="shared" si="106"/>
        <v>1244.5999999999999</v>
      </c>
    </row>
    <row r="756" spans="4:29">
      <c r="D756" s="12">
        <v>750</v>
      </c>
      <c r="E756" s="36" t="s">
        <v>29</v>
      </c>
      <c r="F756" s="16" t="s">
        <v>10</v>
      </c>
      <c r="G756" s="14" t="s">
        <v>40</v>
      </c>
      <c r="H756" s="13" t="s">
        <v>5</v>
      </c>
      <c r="I756" s="13" t="s">
        <v>120</v>
      </c>
      <c r="J756" s="13"/>
      <c r="K756" s="13" t="s">
        <v>120</v>
      </c>
      <c r="L756" s="14">
        <v>27</v>
      </c>
      <c r="M756" s="14" t="s">
        <v>15</v>
      </c>
      <c r="N756" s="31" t="s">
        <v>65</v>
      </c>
      <c r="O756" s="14" t="s">
        <v>1</v>
      </c>
      <c r="P756" s="14" t="s">
        <v>35</v>
      </c>
      <c r="Q756" s="31">
        <v>5000</v>
      </c>
      <c r="R756" s="31">
        <v>1152</v>
      </c>
      <c r="S756" s="45">
        <v>25</v>
      </c>
      <c r="T756" s="64">
        <f t="shared" si="99"/>
        <v>675</v>
      </c>
      <c r="U756" s="64">
        <f t="shared" si="100"/>
        <v>5.0242074302670616</v>
      </c>
      <c r="V756" s="48">
        <f t="shared" si="101"/>
        <v>5.4669990048723873</v>
      </c>
      <c r="W756" s="52">
        <v>218.6799601948955</v>
      </c>
      <c r="X756" s="71" t="str">
        <f t="shared" si="107"/>
        <v>Q3 2023</v>
      </c>
      <c r="Y756" s="21">
        <f t="shared" si="102"/>
        <v>3840</v>
      </c>
      <c r="Z756" s="21">
        <f t="shared" si="103"/>
        <v>2160</v>
      </c>
      <c r="AA756" s="57">
        <f t="shared" si="104"/>
        <v>200968.29721068247</v>
      </c>
      <c r="AB756" s="59">
        <f t="shared" si="105"/>
        <v>1.7777777777777777</v>
      </c>
      <c r="AC756" s="61">
        <f t="shared" si="106"/>
        <v>685.8</v>
      </c>
    </row>
    <row r="757" spans="4:29">
      <c r="D757" s="12">
        <v>751</v>
      </c>
      <c r="E757" s="36" t="s">
        <v>29</v>
      </c>
      <c r="F757" s="16" t="s">
        <v>10</v>
      </c>
      <c r="G757" s="14" t="s">
        <v>40</v>
      </c>
      <c r="H757" s="13" t="s">
        <v>5</v>
      </c>
      <c r="I757" s="13" t="s">
        <v>120</v>
      </c>
      <c r="J757" s="13"/>
      <c r="K757" s="13" t="s">
        <v>120</v>
      </c>
      <c r="L757" s="14">
        <v>31.5</v>
      </c>
      <c r="M757" s="14" t="s">
        <v>15</v>
      </c>
      <c r="N757" s="31" t="s">
        <v>65</v>
      </c>
      <c r="O757" s="14" t="s">
        <v>1</v>
      </c>
      <c r="P757" s="14" t="s">
        <v>35</v>
      </c>
      <c r="Q757" s="31">
        <v>5000</v>
      </c>
      <c r="R757" s="31">
        <v>1152</v>
      </c>
      <c r="S757" s="45">
        <v>25</v>
      </c>
      <c r="T757" s="64">
        <f t="shared" si="99"/>
        <v>787.5</v>
      </c>
      <c r="U757" s="64">
        <f t="shared" si="100"/>
        <v>6.8385045578635006</v>
      </c>
      <c r="V757" s="48">
        <f t="shared" si="101"/>
        <v>6.8337487560904844</v>
      </c>
      <c r="W757" s="52">
        <v>273.34995024361939</v>
      </c>
      <c r="X757" s="71" t="str">
        <f t="shared" si="107"/>
        <v>Q3 2023</v>
      </c>
      <c r="Y757" s="21">
        <f t="shared" si="102"/>
        <v>3840</v>
      </c>
      <c r="Z757" s="21">
        <f t="shared" si="103"/>
        <v>2160</v>
      </c>
      <c r="AA757" s="57">
        <f t="shared" si="104"/>
        <v>273540.18231454003</v>
      </c>
      <c r="AB757" s="59">
        <f t="shared" si="105"/>
        <v>1.7777777777777777</v>
      </c>
      <c r="AC757" s="61">
        <f t="shared" si="106"/>
        <v>800.09999999999991</v>
      </c>
    </row>
    <row r="758" spans="4:29">
      <c r="D758" s="12">
        <v>752</v>
      </c>
      <c r="E758" s="36" t="s">
        <v>29</v>
      </c>
      <c r="F758" s="16" t="s">
        <v>10</v>
      </c>
      <c r="G758" s="14" t="s">
        <v>40</v>
      </c>
      <c r="H758" s="13" t="s">
        <v>5</v>
      </c>
      <c r="I758" s="13" t="s">
        <v>45</v>
      </c>
      <c r="J758" s="13" t="s">
        <v>134</v>
      </c>
      <c r="K758" s="13" t="s">
        <v>43</v>
      </c>
      <c r="L758" s="14">
        <v>27</v>
      </c>
      <c r="M758" s="14" t="s">
        <v>15</v>
      </c>
      <c r="N758" s="31">
        <v>1000000</v>
      </c>
      <c r="O758" s="14" t="s">
        <v>1</v>
      </c>
      <c r="P758" s="14" t="s">
        <v>35</v>
      </c>
      <c r="Q758" s="31">
        <v>2304</v>
      </c>
      <c r="R758" s="31">
        <v>576</v>
      </c>
      <c r="S758" s="45">
        <v>18.5</v>
      </c>
      <c r="T758" s="64">
        <f t="shared" si="99"/>
        <v>499.5</v>
      </c>
      <c r="U758" s="64">
        <f t="shared" si="100"/>
        <v>3.7179134983976261</v>
      </c>
      <c r="V758" s="48">
        <f t="shared" si="101"/>
        <v>4.0455792636055667</v>
      </c>
      <c r="W758" s="52">
        <v>218.6799601948955</v>
      </c>
      <c r="X758" s="71" t="str">
        <f t="shared" si="107"/>
        <v>Q3 2023</v>
      </c>
      <c r="Y758" s="21">
        <f t="shared" si="102"/>
        <v>3840</v>
      </c>
      <c r="Z758" s="21">
        <f t="shared" si="103"/>
        <v>2160</v>
      </c>
      <c r="AA758" s="57">
        <f t="shared" si="104"/>
        <v>200968.29721068247</v>
      </c>
      <c r="AB758" s="59">
        <f t="shared" si="105"/>
        <v>1.7777777777777777</v>
      </c>
      <c r="AC758" s="61">
        <f t="shared" si="106"/>
        <v>685.8</v>
      </c>
    </row>
    <row r="759" spans="4:29">
      <c r="D759" s="12">
        <v>753</v>
      </c>
      <c r="E759" s="36" t="s">
        <v>29</v>
      </c>
      <c r="F759" s="16" t="s">
        <v>10</v>
      </c>
      <c r="G759" s="14" t="s">
        <v>40</v>
      </c>
      <c r="H759" s="13" t="s">
        <v>5</v>
      </c>
      <c r="I759" s="13" t="s">
        <v>45</v>
      </c>
      <c r="J759" s="13" t="s">
        <v>187</v>
      </c>
      <c r="K759" s="13" t="s">
        <v>43</v>
      </c>
      <c r="L759" s="14">
        <v>34</v>
      </c>
      <c r="M759" s="14" t="s">
        <v>117</v>
      </c>
      <c r="N759" s="31">
        <v>1000000</v>
      </c>
      <c r="O759" s="14" t="s">
        <v>1</v>
      </c>
      <c r="P759" s="14" t="s">
        <v>35</v>
      </c>
      <c r="Q759" s="31">
        <v>2304</v>
      </c>
      <c r="R759" s="31">
        <v>576</v>
      </c>
      <c r="S759" s="45">
        <v>5.4</v>
      </c>
      <c r="T759" s="64">
        <f t="shared" si="99"/>
        <v>183.60000000000002</v>
      </c>
      <c r="U759" s="64">
        <f t="shared" si="100"/>
        <v>1.4344990385715601</v>
      </c>
      <c r="V759" s="48">
        <f t="shared" si="101"/>
        <v>1.7713076775786538</v>
      </c>
      <c r="W759" s="52">
        <v>328.01994029234328</v>
      </c>
      <c r="X759" s="71" t="str">
        <f t="shared" si="107"/>
        <v>Q3 2023</v>
      </c>
      <c r="Y759" s="21">
        <f t="shared" si="102"/>
        <v>3440</v>
      </c>
      <c r="Z759" s="21">
        <f t="shared" si="103"/>
        <v>1440</v>
      </c>
      <c r="AA759" s="57">
        <f t="shared" si="104"/>
        <v>265647.97010584443</v>
      </c>
      <c r="AB759" s="59">
        <f t="shared" si="105"/>
        <v>2.3888888888888888</v>
      </c>
      <c r="AC759" s="61">
        <f t="shared" si="106"/>
        <v>863.59999999999991</v>
      </c>
    </row>
    <row r="760" spans="4:29">
      <c r="D760" s="12">
        <v>754</v>
      </c>
      <c r="E760" s="36" t="s">
        <v>29</v>
      </c>
      <c r="F760" s="16" t="s">
        <v>10</v>
      </c>
      <c r="G760" s="14" t="s">
        <v>40</v>
      </c>
      <c r="H760" s="13" t="s">
        <v>5</v>
      </c>
      <c r="I760" s="13" t="s">
        <v>121</v>
      </c>
      <c r="J760" s="13" t="s">
        <v>282</v>
      </c>
      <c r="K760" s="13"/>
      <c r="L760" s="14">
        <v>27</v>
      </c>
      <c r="M760" s="14" t="s">
        <v>15</v>
      </c>
      <c r="N760" s="31" t="s">
        <v>65</v>
      </c>
      <c r="O760" s="14" t="s">
        <v>1</v>
      </c>
      <c r="P760" s="14" t="s">
        <v>35</v>
      </c>
      <c r="Q760" s="31">
        <v>5000</v>
      </c>
      <c r="R760" s="31">
        <v>1152</v>
      </c>
      <c r="S760" s="45">
        <v>25</v>
      </c>
      <c r="T760" s="64">
        <f t="shared" si="99"/>
        <v>675</v>
      </c>
      <c r="U760" s="64">
        <f t="shared" si="100"/>
        <v>5.0242074302670616</v>
      </c>
      <c r="V760" s="48">
        <f t="shared" si="101"/>
        <v>5.4669990048723873</v>
      </c>
      <c r="W760" s="52">
        <v>218.6799601948955</v>
      </c>
      <c r="X760" s="71" t="str">
        <f t="shared" si="107"/>
        <v>Q3 2023</v>
      </c>
      <c r="Y760" s="21">
        <f t="shared" si="102"/>
        <v>3840</v>
      </c>
      <c r="Z760" s="21">
        <f t="shared" si="103"/>
        <v>2160</v>
      </c>
      <c r="AA760" s="57">
        <f t="shared" si="104"/>
        <v>200968.29721068247</v>
      </c>
      <c r="AB760" s="59">
        <f t="shared" si="105"/>
        <v>1.7777777777777777</v>
      </c>
      <c r="AC760" s="61">
        <f t="shared" si="106"/>
        <v>685.8</v>
      </c>
    </row>
    <row r="761" spans="4:29">
      <c r="D761" s="12">
        <v>755</v>
      </c>
      <c r="E761" s="36" t="s">
        <v>29</v>
      </c>
      <c r="F761" s="16" t="s">
        <v>10</v>
      </c>
      <c r="G761" s="14" t="s">
        <v>40</v>
      </c>
      <c r="H761" s="13" t="s">
        <v>5</v>
      </c>
      <c r="I761" s="13" t="s">
        <v>121</v>
      </c>
      <c r="J761" s="13" t="s">
        <v>283</v>
      </c>
      <c r="K761" s="13"/>
      <c r="L761" s="14">
        <v>31.5</v>
      </c>
      <c r="M761" s="14" t="s">
        <v>15</v>
      </c>
      <c r="N761" s="31" t="s">
        <v>65</v>
      </c>
      <c r="O761" s="14" t="s">
        <v>1</v>
      </c>
      <c r="P761" s="14" t="s">
        <v>35</v>
      </c>
      <c r="Q761" s="31">
        <v>5000</v>
      </c>
      <c r="R761" s="31">
        <v>1152</v>
      </c>
      <c r="S761" s="45">
        <v>10</v>
      </c>
      <c r="T761" s="64">
        <f t="shared" si="99"/>
        <v>315</v>
      </c>
      <c r="U761" s="64">
        <f t="shared" si="100"/>
        <v>2.7354018231454003</v>
      </c>
      <c r="V761" s="48">
        <f t="shared" si="101"/>
        <v>2.7334995024361937</v>
      </c>
      <c r="W761" s="52">
        <v>273.34995024361939</v>
      </c>
      <c r="X761" s="71" t="str">
        <f t="shared" si="107"/>
        <v>Q3 2023</v>
      </c>
      <c r="Y761" s="21">
        <f t="shared" si="102"/>
        <v>3840</v>
      </c>
      <c r="Z761" s="21">
        <f t="shared" si="103"/>
        <v>2160</v>
      </c>
      <c r="AA761" s="57">
        <f t="shared" si="104"/>
        <v>273540.18231454003</v>
      </c>
      <c r="AB761" s="59">
        <f t="shared" si="105"/>
        <v>1.7777777777777777</v>
      </c>
      <c r="AC761" s="61">
        <f t="shared" si="106"/>
        <v>800.09999999999991</v>
      </c>
    </row>
    <row r="762" spans="4:29">
      <c r="D762" s="12">
        <v>756</v>
      </c>
      <c r="E762" s="36" t="s">
        <v>29</v>
      </c>
      <c r="F762" s="16" t="s">
        <v>10</v>
      </c>
      <c r="G762" s="14" t="s">
        <v>40</v>
      </c>
      <c r="H762" s="13" t="s">
        <v>5</v>
      </c>
      <c r="I762" s="13" t="s">
        <v>122</v>
      </c>
      <c r="J762" s="13"/>
      <c r="K762" s="13"/>
      <c r="L762" s="14">
        <v>27</v>
      </c>
      <c r="M762" s="14" t="s">
        <v>15</v>
      </c>
      <c r="N762" s="31" t="s">
        <v>65</v>
      </c>
      <c r="O762" s="14" t="s">
        <v>2</v>
      </c>
      <c r="P762" s="14" t="s">
        <v>35</v>
      </c>
      <c r="Q762" s="31">
        <v>5000</v>
      </c>
      <c r="R762" s="31">
        <v>1152</v>
      </c>
      <c r="S762" s="45">
        <v>10</v>
      </c>
      <c r="T762" s="64">
        <f t="shared" si="99"/>
        <v>270</v>
      </c>
      <c r="U762" s="64">
        <f t="shared" si="100"/>
        <v>2.0096829721068246</v>
      </c>
      <c r="V762" s="48">
        <f t="shared" si="101"/>
        <v>2.1867996019489553</v>
      </c>
      <c r="W762" s="52">
        <v>218.6799601948955</v>
      </c>
      <c r="X762" s="71" t="str">
        <f t="shared" si="107"/>
        <v>Q3 2023</v>
      </c>
      <c r="Y762" s="21">
        <f t="shared" si="102"/>
        <v>3840</v>
      </c>
      <c r="Z762" s="21">
        <f t="shared" si="103"/>
        <v>2160</v>
      </c>
      <c r="AA762" s="57">
        <f t="shared" si="104"/>
        <v>200968.29721068247</v>
      </c>
      <c r="AB762" s="59">
        <f t="shared" si="105"/>
        <v>1.7777777777777777</v>
      </c>
      <c r="AC762" s="61">
        <f t="shared" si="106"/>
        <v>685.8</v>
      </c>
    </row>
    <row r="763" spans="4:29">
      <c r="D763" s="12">
        <v>757</v>
      </c>
      <c r="E763" s="36" t="s">
        <v>29</v>
      </c>
      <c r="F763" s="16" t="s">
        <v>10</v>
      </c>
      <c r="G763" s="14" t="s">
        <v>40</v>
      </c>
      <c r="H763" s="13" t="s">
        <v>5</v>
      </c>
      <c r="I763" s="13" t="s">
        <v>122</v>
      </c>
      <c r="J763" s="13"/>
      <c r="K763" s="13"/>
      <c r="L763" s="14">
        <v>31.5</v>
      </c>
      <c r="M763" s="14" t="s">
        <v>15</v>
      </c>
      <c r="N763" s="31" t="s">
        <v>65</v>
      </c>
      <c r="O763" s="14" t="s">
        <v>2</v>
      </c>
      <c r="P763" s="14" t="s">
        <v>35</v>
      </c>
      <c r="Q763" s="31">
        <v>5000</v>
      </c>
      <c r="R763" s="31">
        <v>1152</v>
      </c>
      <c r="S763" s="45">
        <v>10</v>
      </c>
      <c r="T763" s="64">
        <f t="shared" si="99"/>
        <v>315</v>
      </c>
      <c r="U763" s="64">
        <f t="shared" si="100"/>
        <v>2.7354018231454003</v>
      </c>
      <c r="V763" s="48">
        <f t="shared" si="101"/>
        <v>2.7334995024361937</v>
      </c>
      <c r="W763" s="52">
        <v>273.34995024361939</v>
      </c>
      <c r="X763" s="71" t="str">
        <f t="shared" si="107"/>
        <v>Q3 2023</v>
      </c>
      <c r="Y763" s="21">
        <f t="shared" si="102"/>
        <v>3840</v>
      </c>
      <c r="Z763" s="21">
        <f t="shared" si="103"/>
        <v>2160</v>
      </c>
      <c r="AA763" s="57">
        <f t="shared" si="104"/>
        <v>273540.18231454003</v>
      </c>
      <c r="AB763" s="59">
        <f t="shared" si="105"/>
        <v>1.7777777777777777</v>
      </c>
      <c r="AC763" s="61">
        <f t="shared" si="106"/>
        <v>800.09999999999991</v>
      </c>
    </row>
    <row r="764" spans="4:29">
      <c r="D764" s="12">
        <v>758</v>
      </c>
      <c r="E764" s="36" t="s">
        <v>29</v>
      </c>
      <c r="F764" s="16" t="s">
        <v>10</v>
      </c>
      <c r="G764" s="14" t="s">
        <v>40</v>
      </c>
      <c r="H764" s="13" t="s">
        <v>5</v>
      </c>
      <c r="I764" s="13" t="s">
        <v>140</v>
      </c>
      <c r="J764" s="13"/>
      <c r="K764" s="13"/>
      <c r="L764" s="14">
        <v>27</v>
      </c>
      <c r="M764" s="14" t="s">
        <v>15</v>
      </c>
      <c r="N764" s="31" t="s">
        <v>65</v>
      </c>
      <c r="O764" s="14" t="s">
        <v>1</v>
      </c>
      <c r="P764" s="14" t="s">
        <v>35</v>
      </c>
      <c r="Q764" s="31">
        <v>2304</v>
      </c>
      <c r="R764" s="31">
        <v>576</v>
      </c>
      <c r="S764" s="45">
        <v>25</v>
      </c>
      <c r="T764" s="64">
        <f t="shared" si="99"/>
        <v>675</v>
      </c>
      <c r="U764" s="64">
        <f t="shared" si="100"/>
        <v>5.0242074302670616</v>
      </c>
      <c r="V764" s="48">
        <f t="shared" si="101"/>
        <v>5.4669990048723873</v>
      </c>
      <c r="W764" s="52">
        <v>218.6799601948955</v>
      </c>
      <c r="X764" s="71" t="str">
        <f t="shared" si="107"/>
        <v>Q3 2023</v>
      </c>
      <c r="Y764" s="21">
        <f t="shared" si="102"/>
        <v>3840</v>
      </c>
      <c r="Z764" s="21">
        <f t="shared" si="103"/>
        <v>2160</v>
      </c>
      <c r="AA764" s="57">
        <f t="shared" si="104"/>
        <v>200968.29721068247</v>
      </c>
      <c r="AB764" s="59">
        <f t="shared" si="105"/>
        <v>1.7777777777777777</v>
      </c>
      <c r="AC764" s="61">
        <f t="shared" si="106"/>
        <v>685.8</v>
      </c>
    </row>
    <row r="765" spans="4:29">
      <c r="D765" s="12">
        <v>759</v>
      </c>
      <c r="E765" s="36" t="s">
        <v>29</v>
      </c>
      <c r="F765" s="16" t="s">
        <v>10</v>
      </c>
      <c r="G765" s="14" t="s">
        <v>40</v>
      </c>
      <c r="H765" s="13" t="s">
        <v>5</v>
      </c>
      <c r="I765" s="13" t="s">
        <v>140</v>
      </c>
      <c r="J765" s="13"/>
      <c r="K765" s="13"/>
      <c r="L765" s="14">
        <v>31.5</v>
      </c>
      <c r="M765" s="14" t="s">
        <v>15</v>
      </c>
      <c r="N765" s="31" t="s">
        <v>65</v>
      </c>
      <c r="O765" s="14" t="s">
        <v>1</v>
      </c>
      <c r="P765" s="14" t="s">
        <v>35</v>
      </c>
      <c r="Q765" s="31">
        <v>4608</v>
      </c>
      <c r="R765" s="31">
        <v>1152</v>
      </c>
      <c r="S765" s="45">
        <v>15</v>
      </c>
      <c r="T765" s="64">
        <f t="shared" si="99"/>
        <v>472.5</v>
      </c>
      <c r="U765" s="64">
        <f t="shared" si="100"/>
        <v>4.1031027347181004</v>
      </c>
      <c r="V765" s="48">
        <f t="shared" si="101"/>
        <v>4.1002492536542903</v>
      </c>
      <c r="W765" s="52">
        <v>273.34995024361939</v>
      </c>
      <c r="X765" s="71" t="str">
        <f t="shared" si="107"/>
        <v>Q3 2023</v>
      </c>
      <c r="Y765" s="21">
        <f t="shared" si="102"/>
        <v>3840</v>
      </c>
      <c r="Z765" s="21">
        <f t="shared" si="103"/>
        <v>2160</v>
      </c>
      <c r="AA765" s="57">
        <f t="shared" si="104"/>
        <v>273540.18231454003</v>
      </c>
      <c r="AB765" s="59">
        <f t="shared" si="105"/>
        <v>1.7777777777777777</v>
      </c>
      <c r="AC765" s="61">
        <f t="shared" si="106"/>
        <v>800.09999999999991</v>
      </c>
    </row>
    <row r="766" spans="4:29">
      <c r="D766" s="12">
        <v>760</v>
      </c>
      <c r="E766" s="36" t="s">
        <v>29</v>
      </c>
      <c r="F766" s="16" t="s">
        <v>10</v>
      </c>
      <c r="G766" s="14" t="s">
        <v>40</v>
      </c>
      <c r="H766" s="13" t="s">
        <v>5</v>
      </c>
      <c r="I766" s="13" t="s">
        <v>135</v>
      </c>
      <c r="J766" s="13" t="s">
        <v>225</v>
      </c>
      <c r="K766" s="13" t="s">
        <v>95</v>
      </c>
      <c r="L766" s="14">
        <v>27</v>
      </c>
      <c r="M766" s="14" t="s">
        <v>15</v>
      </c>
      <c r="N766" s="31" t="s">
        <v>65</v>
      </c>
      <c r="O766" s="14" t="s">
        <v>2</v>
      </c>
      <c r="P766" s="14" t="s">
        <v>35</v>
      </c>
      <c r="Q766" s="31">
        <v>10368</v>
      </c>
      <c r="R766" s="31">
        <v>1152</v>
      </c>
      <c r="S766" s="45">
        <v>30</v>
      </c>
      <c r="T766" s="64">
        <f t="shared" si="99"/>
        <v>810</v>
      </c>
      <c r="U766" s="64">
        <f t="shared" si="100"/>
        <v>6.0290489163204741</v>
      </c>
      <c r="V766" s="48">
        <f t="shared" si="101"/>
        <v>6.560398805846865</v>
      </c>
      <c r="W766" s="52">
        <v>218.6799601948955</v>
      </c>
      <c r="X766" s="71" t="str">
        <f t="shared" si="107"/>
        <v>Q3 2023</v>
      </c>
      <c r="Y766" s="21">
        <f t="shared" si="102"/>
        <v>3840</v>
      </c>
      <c r="Z766" s="21">
        <f t="shared" si="103"/>
        <v>2160</v>
      </c>
      <c r="AA766" s="57">
        <f t="shared" si="104"/>
        <v>200968.29721068247</v>
      </c>
      <c r="AB766" s="59">
        <f t="shared" si="105"/>
        <v>1.7777777777777777</v>
      </c>
      <c r="AC766" s="61">
        <f t="shared" si="106"/>
        <v>685.8</v>
      </c>
    </row>
    <row r="767" spans="4:29">
      <c r="D767" s="12">
        <v>761</v>
      </c>
      <c r="E767" s="36" t="s">
        <v>29</v>
      </c>
      <c r="F767" s="16" t="s">
        <v>10</v>
      </c>
      <c r="G767" s="14" t="s">
        <v>40</v>
      </c>
      <c r="H767" s="13" t="s">
        <v>5</v>
      </c>
      <c r="I767" s="13" t="s">
        <v>144</v>
      </c>
      <c r="J767" s="13" t="s">
        <v>284</v>
      </c>
      <c r="K767" s="13" t="s">
        <v>43</v>
      </c>
      <c r="L767" s="14">
        <v>27</v>
      </c>
      <c r="M767" s="14" t="s">
        <v>15</v>
      </c>
      <c r="N767" s="31" t="s">
        <v>65</v>
      </c>
      <c r="O767" s="14" t="s">
        <v>1</v>
      </c>
      <c r="P767" s="14" t="s">
        <v>35</v>
      </c>
      <c r="Q767" s="31">
        <v>1536</v>
      </c>
      <c r="R767" s="31">
        <v>384</v>
      </c>
      <c r="S767" s="45">
        <v>30</v>
      </c>
      <c r="T767" s="64">
        <f t="shared" si="99"/>
        <v>810</v>
      </c>
      <c r="U767" s="64">
        <f t="shared" si="100"/>
        <v>6.0290489163204741</v>
      </c>
      <c r="V767" s="48">
        <f t="shared" si="101"/>
        <v>6.560398805846865</v>
      </c>
      <c r="W767" s="52">
        <v>218.6799601948955</v>
      </c>
      <c r="X767" s="71" t="str">
        <f t="shared" si="107"/>
        <v>Q3 2023</v>
      </c>
      <c r="Y767" s="21">
        <f t="shared" si="102"/>
        <v>3840</v>
      </c>
      <c r="Z767" s="21">
        <f t="shared" si="103"/>
        <v>2160</v>
      </c>
      <c r="AA767" s="57">
        <f t="shared" si="104"/>
        <v>200968.29721068247</v>
      </c>
      <c r="AB767" s="59">
        <f t="shared" si="105"/>
        <v>1.7777777777777777</v>
      </c>
      <c r="AC767" s="61">
        <f t="shared" si="106"/>
        <v>685.8</v>
      </c>
    </row>
    <row r="768" spans="4:29">
      <c r="D768" s="12">
        <v>762</v>
      </c>
      <c r="E768" s="36" t="s">
        <v>29</v>
      </c>
      <c r="F768" s="16" t="s">
        <v>10</v>
      </c>
      <c r="G768" s="14" t="s">
        <v>40</v>
      </c>
      <c r="H768" s="13" t="s">
        <v>5</v>
      </c>
      <c r="I768" s="13" t="s">
        <v>144</v>
      </c>
      <c r="J768" s="13" t="s">
        <v>285</v>
      </c>
      <c r="K768" s="13" t="s">
        <v>43</v>
      </c>
      <c r="L768" s="14">
        <v>27</v>
      </c>
      <c r="M768" s="14" t="s">
        <v>15</v>
      </c>
      <c r="N768" s="31" t="s">
        <v>65</v>
      </c>
      <c r="O768" s="14" t="s">
        <v>1</v>
      </c>
      <c r="P768" s="14" t="s">
        <v>35</v>
      </c>
      <c r="Q768" s="31">
        <v>2304</v>
      </c>
      <c r="R768" s="31">
        <v>1152</v>
      </c>
      <c r="S768" s="45">
        <v>25</v>
      </c>
      <c r="T768" s="64">
        <f t="shared" si="99"/>
        <v>675</v>
      </c>
      <c r="U768" s="64">
        <f t="shared" si="100"/>
        <v>5.0242074302670616</v>
      </c>
      <c r="V768" s="48">
        <f t="shared" si="101"/>
        <v>5.4669990048723873</v>
      </c>
      <c r="W768" s="52">
        <v>218.6799601948955</v>
      </c>
      <c r="X768" s="71" t="str">
        <f t="shared" si="107"/>
        <v>Q3 2023</v>
      </c>
      <c r="Y768" s="21">
        <f t="shared" si="102"/>
        <v>3840</v>
      </c>
      <c r="Z768" s="21">
        <f t="shared" si="103"/>
        <v>2160</v>
      </c>
      <c r="AA768" s="57">
        <f t="shared" si="104"/>
        <v>200968.29721068247</v>
      </c>
      <c r="AB768" s="59">
        <f t="shared" si="105"/>
        <v>1.7777777777777777</v>
      </c>
      <c r="AC768" s="61">
        <f t="shared" si="106"/>
        <v>685.8</v>
      </c>
    </row>
    <row r="769" spans="4:29">
      <c r="D769" s="12">
        <v>763</v>
      </c>
      <c r="E769" s="36" t="s">
        <v>29</v>
      </c>
      <c r="F769" s="16" t="s">
        <v>10</v>
      </c>
      <c r="G769" s="14" t="s">
        <v>40</v>
      </c>
      <c r="H769" s="13" t="s">
        <v>5</v>
      </c>
      <c r="I769" s="13" t="s">
        <v>144</v>
      </c>
      <c r="J769" s="13" t="s">
        <v>286</v>
      </c>
      <c r="K769" s="13" t="s">
        <v>43</v>
      </c>
      <c r="L769" s="14">
        <v>31.5</v>
      </c>
      <c r="M769" s="14" t="s">
        <v>15</v>
      </c>
      <c r="N769" s="31" t="s">
        <v>65</v>
      </c>
      <c r="O769" s="14" t="s">
        <v>1</v>
      </c>
      <c r="P769" s="14" t="s">
        <v>35</v>
      </c>
      <c r="Q769" s="31">
        <v>2304</v>
      </c>
      <c r="R769" s="31">
        <v>1152</v>
      </c>
      <c r="S769" s="45">
        <v>15</v>
      </c>
      <c r="T769" s="64">
        <f t="shared" si="99"/>
        <v>472.5</v>
      </c>
      <c r="U769" s="64">
        <f t="shared" si="100"/>
        <v>4.1031027347181004</v>
      </c>
      <c r="V769" s="48">
        <f t="shared" si="101"/>
        <v>4.1002492536542903</v>
      </c>
      <c r="W769" s="52">
        <v>273.34995024361939</v>
      </c>
      <c r="X769" s="71" t="str">
        <f t="shared" si="107"/>
        <v>Q3 2023</v>
      </c>
      <c r="Y769" s="21">
        <f t="shared" si="102"/>
        <v>3840</v>
      </c>
      <c r="Z769" s="21">
        <f t="shared" si="103"/>
        <v>2160</v>
      </c>
      <c r="AA769" s="57">
        <f t="shared" si="104"/>
        <v>273540.18231454003</v>
      </c>
      <c r="AB769" s="59">
        <f t="shared" si="105"/>
        <v>1.7777777777777777</v>
      </c>
      <c r="AC769" s="61">
        <f t="shared" si="106"/>
        <v>800.09999999999991</v>
      </c>
    </row>
    <row r="770" spans="4:29">
      <c r="D770" s="12">
        <v>764</v>
      </c>
      <c r="E770" s="36" t="s">
        <v>29</v>
      </c>
      <c r="F770" s="16" t="s">
        <v>10</v>
      </c>
      <c r="G770" s="14" t="s">
        <v>40</v>
      </c>
      <c r="H770" s="13" t="s">
        <v>5</v>
      </c>
      <c r="I770" s="13" t="s">
        <v>145</v>
      </c>
      <c r="J770" s="13"/>
      <c r="K770" s="13" t="s">
        <v>43</v>
      </c>
      <c r="L770" s="14">
        <v>27</v>
      </c>
      <c r="M770" s="14" t="s">
        <v>15</v>
      </c>
      <c r="N770" s="31" t="s">
        <v>65</v>
      </c>
      <c r="O770" s="14" t="s">
        <v>1</v>
      </c>
      <c r="P770" s="14" t="s">
        <v>35</v>
      </c>
      <c r="Q770" s="31">
        <v>2304</v>
      </c>
      <c r="R770" s="31">
        <v>1152</v>
      </c>
      <c r="S770" s="45">
        <v>35</v>
      </c>
      <c r="T770" s="64">
        <f t="shared" si="99"/>
        <v>945</v>
      </c>
      <c r="U770" s="64">
        <f t="shared" si="100"/>
        <v>7.0338904023738866</v>
      </c>
      <c r="V770" s="48">
        <f t="shared" si="101"/>
        <v>7.6537986068213426</v>
      </c>
      <c r="W770" s="52">
        <v>218.6799601948955</v>
      </c>
      <c r="X770" s="71" t="str">
        <f t="shared" si="107"/>
        <v>Q3 2023</v>
      </c>
      <c r="Y770" s="21">
        <f t="shared" si="102"/>
        <v>3840</v>
      </c>
      <c r="Z770" s="21">
        <f t="shared" si="103"/>
        <v>2160</v>
      </c>
      <c r="AA770" s="57">
        <f t="shared" si="104"/>
        <v>200968.29721068247</v>
      </c>
      <c r="AB770" s="59">
        <f t="shared" si="105"/>
        <v>1.7777777777777777</v>
      </c>
      <c r="AC770" s="61">
        <f t="shared" si="106"/>
        <v>685.8</v>
      </c>
    </row>
    <row r="771" spans="4:29">
      <c r="D771" s="12">
        <v>765</v>
      </c>
      <c r="E771" s="36" t="s">
        <v>29</v>
      </c>
      <c r="F771" s="16" t="s">
        <v>10</v>
      </c>
      <c r="G771" s="14" t="s">
        <v>40</v>
      </c>
      <c r="H771" s="13" t="s">
        <v>5</v>
      </c>
      <c r="I771" s="13" t="s">
        <v>145</v>
      </c>
      <c r="J771" s="13"/>
      <c r="K771" s="13" t="s">
        <v>43</v>
      </c>
      <c r="L771" s="14">
        <v>31.5</v>
      </c>
      <c r="M771" s="14" t="s">
        <v>15</v>
      </c>
      <c r="N771" s="31" t="s">
        <v>65</v>
      </c>
      <c r="O771" s="14" t="s">
        <v>1</v>
      </c>
      <c r="P771" s="14" t="s">
        <v>35</v>
      </c>
      <c r="Q771" s="31">
        <v>2304</v>
      </c>
      <c r="R771" s="31">
        <v>1152</v>
      </c>
      <c r="S771" s="45">
        <v>20</v>
      </c>
      <c r="T771" s="64">
        <f t="shared" si="99"/>
        <v>630</v>
      </c>
      <c r="U771" s="64">
        <f t="shared" si="100"/>
        <v>5.4708036462908005</v>
      </c>
      <c r="V771" s="48">
        <f t="shared" si="101"/>
        <v>5.4669990048723873</v>
      </c>
      <c r="W771" s="52">
        <v>273.34995024361939</v>
      </c>
      <c r="X771" s="71" t="str">
        <f t="shared" si="107"/>
        <v>Q3 2023</v>
      </c>
      <c r="Y771" s="21">
        <f t="shared" si="102"/>
        <v>3840</v>
      </c>
      <c r="Z771" s="21">
        <f t="shared" si="103"/>
        <v>2160</v>
      </c>
      <c r="AA771" s="57">
        <f t="shared" si="104"/>
        <v>273540.18231454003</v>
      </c>
      <c r="AB771" s="59">
        <f t="shared" si="105"/>
        <v>1.7777777777777777</v>
      </c>
      <c r="AC771" s="61">
        <f t="shared" si="106"/>
        <v>800.09999999999991</v>
      </c>
    </row>
    <row r="772" spans="4:29">
      <c r="D772" s="12">
        <v>766</v>
      </c>
      <c r="E772" s="36" t="s">
        <v>29</v>
      </c>
      <c r="F772" s="16" t="s">
        <v>10</v>
      </c>
      <c r="G772" s="14" t="s">
        <v>40</v>
      </c>
      <c r="H772" s="13" t="s">
        <v>5</v>
      </c>
      <c r="I772" s="13" t="s">
        <v>192</v>
      </c>
      <c r="J772" s="13" t="s">
        <v>193</v>
      </c>
      <c r="K772" s="13" t="s">
        <v>194</v>
      </c>
      <c r="L772" s="14">
        <v>27</v>
      </c>
      <c r="M772" s="14" t="s">
        <v>15</v>
      </c>
      <c r="N772" s="31" t="s">
        <v>65</v>
      </c>
      <c r="O772" s="14" t="s">
        <v>1</v>
      </c>
      <c r="P772" s="14" t="s">
        <v>35</v>
      </c>
      <c r="Q772" s="31">
        <v>2304</v>
      </c>
      <c r="R772" s="31">
        <v>1152</v>
      </c>
      <c r="S772" s="45">
        <v>5</v>
      </c>
      <c r="T772" s="64">
        <f t="shared" si="99"/>
        <v>135</v>
      </c>
      <c r="U772" s="64">
        <f t="shared" si="100"/>
        <v>1.0048414860534123</v>
      </c>
      <c r="V772" s="48">
        <f t="shared" si="101"/>
        <v>1.0933998009744776</v>
      </c>
      <c r="W772" s="52">
        <v>218.6799601948955</v>
      </c>
      <c r="X772" s="71" t="str">
        <f t="shared" si="107"/>
        <v>Q3 2023</v>
      </c>
      <c r="Y772" s="21">
        <f t="shared" si="102"/>
        <v>3840</v>
      </c>
      <c r="Z772" s="21">
        <f t="shared" si="103"/>
        <v>2160</v>
      </c>
      <c r="AA772" s="57">
        <f t="shared" si="104"/>
        <v>200968.29721068247</v>
      </c>
      <c r="AB772" s="59">
        <f t="shared" si="105"/>
        <v>1.7777777777777777</v>
      </c>
      <c r="AC772" s="61">
        <f t="shared" si="106"/>
        <v>685.8</v>
      </c>
    </row>
    <row r="773" spans="4:29">
      <c r="D773" s="12">
        <v>767</v>
      </c>
      <c r="E773" s="36" t="s">
        <v>29</v>
      </c>
      <c r="F773" s="16" t="s">
        <v>10</v>
      </c>
      <c r="G773" s="14" t="s">
        <v>40</v>
      </c>
      <c r="H773" s="13" t="s">
        <v>5</v>
      </c>
      <c r="I773" s="13" t="s">
        <v>166</v>
      </c>
      <c r="J773" s="13" t="s">
        <v>287</v>
      </c>
      <c r="K773" s="13" t="s">
        <v>167</v>
      </c>
      <c r="L773" s="14">
        <v>27</v>
      </c>
      <c r="M773" s="14" t="s">
        <v>143</v>
      </c>
      <c r="N773" s="31">
        <v>1000000</v>
      </c>
      <c r="O773" s="14" t="s">
        <v>1</v>
      </c>
      <c r="P773" s="14" t="s">
        <v>35</v>
      </c>
      <c r="Q773" s="31">
        <v>2304</v>
      </c>
      <c r="R773" s="31">
        <v>1152</v>
      </c>
      <c r="S773" s="45">
        <v>20</v>
      </c>
      <c r="T773" s="64">
        <f t="shared" si="99"/>
        <v>540</v>
      </c>
      <c r="U773" s="64">
        <f t="shared" si="100"/>
        <v>4.0193659442136491</v>
      </c>
      <c r="V773" s="48">
        <f t="shared" si="101"/>
        <v>4.067447259625057</v>
      </c>
      <c r="W773" s="52">
        <v>203.37236298125285</v>
      </c>
      <c r="X773" s="71" t="str">
        <f t="shared" si="107"/>
        <v>Q3 2023</v>
      </c>
      <c r="Y773" s="21">
        <f t="shared" si="102"/>
        <v>2560</v>
      </c>
      <c r="Z773" s="21">
        <f t="shared" si="103"/>
        <v>1440</v>
      </c>
      <c r="AA773" s="57">
        <f t="shared" si="104"/>
        <v>200968.29721068247</v>
      </c>
      <c r="AB773" s="59">
        <f t="shared" si="105"/>
        <v>1.7777777777777777</v>
      </c>
      <c r="AC773" s="61">
        <f t="shared" si="106"/>
        <v>685.8</v>
      </c>
    </row>
    <row r="774" spans="4:29">
      <c r="D774" s="12">
        <v>768</v>
      </c>
      <c r="E774" s="36" t="s">
        <v>29</v>
      </c>
      <c r="F774" s="16" t="s">
        <v>10</v>
      </c>
      <c r="G774" s="14" t="s">
        <v>40</v>
      </c>
      <c r="H774" s="13" t="s">
        <v>5</v>
      </c>
      <c r="I774" s="13" t="s">
        <v>166</v>
      </c>
      <c r="J774" s="13" t="s">
        <v>189</v>
      </c>
      <c r="K774" s="13" t="s">
        <v>95</v>
      </c>
      <c r="L774" s="14">
        <v>31.5</v>
      </c>
      <c r="M774" s="14" t="s">
        <v>15</v>
      </c>
      <c r="N774" s="31">
        <v>1000000</v>
      </c>
      <c r="O774" s="14" t="s">
        <v>1</v>
      </c>
      <c r="P774" s="14" t="s">
        <v>35</v>
      </c>
      <c r="Q774" s="31">
        <v>2304</v>
      </c>
      <c r="R774" s="31">
        <v>1152</v>
      </c>
      <c r="S774" s="45">
        <v>5</v>
      </c>
      <c r="T774" s="64">
        <f t="shared" si="99"/>
        <v>157.5</v>
      </c>
      <c r="U774" s="64">
        <f t="shared" si="100"/>
        <v>1.3677009115727001</v>
      </c>
      <c r="V774" s="48">
        <f t="shared" si="101"/>
        <v>1.3667497512180968</v>
      </c>
      <c r="W774" s="52">
        <v>273.34995024361939</v>
      </c>
      <c r="X774" s="71" t="str">
        <f t="shared" si="107"/>
        <v>Q3 2023</v>
      </c>
      <c r="Y774" s="21">
        <f t="shared" si="102"/>
        <v>3840</v>
      </c>
      <c r="Z774" s="21">
        <f t="shared" si="103"/>
        <v>2160</v>
      </c>
      <c r="AA774" s="57">
        <f t="shared" si="104"/>
        <v>273540.18231454003</v>
      </c>
      <c r="AB774" s="59">
        <f t="shared" si="105"/>
        <v>1.7777777777777777</v>
      </c>
      <c r="AC774" s="61">
        <f t="shared" si="106"/>
        <v>800.09999999999991</v>
      </c>
    </row>
    <row r="775" spans="4:29">
      <c r="D775" s="12">
        <v>769</v>
      </c>
      <c r="E775" s="36" t="s">
        <v>29</v>
      </c>
      <c r="F775" s="16" t="s">
        <v>10</v>
      </c>
      <c r="G775" s="14" t="s">
        <v>40</v>
      </c>
      <c r="H775" s="13" t="s">
        <v>5</v>
      </c>
      <c r="I775" s="13" t="s">
        <v>166</v>
      </c>
      <c r="J775" s="13" t="s">
        <v>288</v>
      </c>
      <c r="K775" s="13" t="s">
        <v>43</v>
      </c>
      <c r="L775" s="14">
        <v>34</v>
      </c>
      <c r="M775" s="14" t="s">
        <v>117</v>
      </c>
      <c r="N775" s="31">
        <v>1000000</v>
      </c>
      <c r="O775" s="14" t="s">
        <v>1</v>
      </c>
      <c r="P775" s="14" t="s">
        <v>35</v>
      </c>
      <c r="Q775" s="31">
        <v>2304</v>
      </c>
      <c r="R775" s="31">
        <v>1152</v>
      </c>
      <c r="S775" s="45">
        <v>10</v>
      </c>
      <c r="T775" s="64">
        <f t="shared" ref="T775:T838" si="108">L775*S775</f>
        <v>340</v>
      </c>
      <c r="U775" s="64">
        <f t="shared" ref="U775:U838" si="109">S775*AA775/10^6</f>
        <v>2.6564797010584447</v>
      </c>
      <c r="V775" s="48">
        <f t="shared" ref="V775:V838" si="110">S775*W775/1000</f>
        <v>3.2801994029234329</v>
      </c>
      <c r="W775" s="52">
        <v>328.01994029234328</v>
      </c>
      <c r="X775" s="71" t="str">
        <f t="shared" si="107"/>
        <v>Q3 2023</v>
      </c>
      <c r="Y775" s="21">
        <f t="shared" ref="Y775:Y838" si="111">1*LEFT(M775, FIND("x", M775)-2)</f>
        <v>3440</v>
      </c>
      <c r="Z775" s="21">
        <f t="shared" ref="Z775:Z838" si="112">1*RIGHT(M775, LEN(M775)-FIND("x", M775)-1)</f>
        <v>1440</v>
      </c>
      <c r="AA775" s="57">
        <f t="shared" ref="AA775:AA838" si="113">AC775^2*AB775/(1+AB775^2)</f>
        <v>265647.97010584443</v>
      </c>
      <c r="AB775" s="59">
        <f t="shared" ref="AB775:AB838" si="114">Y775/Z775</f>
        <v>2.3888888888888888</v>
      </c>
      <c r="AC775" s="61">
        <f t="shared" ref="AC775:AC838" si="115">L775*25.4</f>
        <v>863.59999999999991</v>
      </c>
    </row>
    <row r="776" spans="4:29">
      <c r="D776" s="12">
        <v>770</v>
      </c>
      <c r="E776" s="36" t="s">
        <v>29</v>
      </c>
      <c r="F776" s="16" t="s">
        <v>10</v>
      </c>
      <c r="G776" s="14" t="s">
        <v>40</v>
      </c>
      <c r="H776" s="13" t="s">
        <v>5</v>
      </c>
      <c r="I776" s="13" t="s">
        <v>182</v>
      </c>
      <c r="J776" s="13" t="s">
        <v>183</v>
      </c>
      <c r="K776" s="13" t="s">
        <v>98</v>
      </c>
      <c r="L776" s="14">
        <v>27</v>
      </c>
      <c r="M776" s="14" t="s">
        <v>143</v>
      </c>
      <c r="N776" s="31" t="s">
        <v>65</v>
      </c>
      <c r="O776" s="14" t="s">
        <v>1</v>
      </c>
      <c r="P776" s="14" t="s">
        <v>35</v>
      </c>
      <c r="Q776" s="31">
        <v>5000</v>
      </c>
      <c r="R776" s="31">
        <v>1152</v>
      </c>
      <c r="S776" s="45">
        <v>5</v>
      </c>
      <c r="T776" s="64">
        <f t="shared" si="108"/>
        <v>135</v>
      </c>
      <c r="U776" s="64">
        <f t="shared" si="109"/>
        <v>1.0048414860534123</v>
      </c>
      <c r="V776" s="48">
        <f t="shared" si="110"/>
        <v>1.0168618149062643</v>
      </c>
      <c r="W776" s="52">
        <v>203.37236298125285</v>
      </c>
      <c r="X776" s="71" t="str">
        <f t="shared" ref="X776:X839" si="116">G776&amp;" "&amp;F776</f>
        <v>Q3 2023</v>
      </c>
      <c r="Y776" s="21">
        <f t="shared" si="111"/>
        <v>2560</v>
      </c>
      <c r="Z776" s="21">
        <f t="shared" si="112"/>
        <v>1440</v>
      </c>
      <c r="AA776" s="57">
        <f t="shared" si="113"/>
        <v>200968.29721068247</v>
      </c>
      <c r="AB776" s="59">
        <f t="shared" si="114"/>
        <v>1.7777777777777777</v>
      </c>
      <c r="AC776" s="61">
        <f t="shared" si="115"/>
        <v>685.8</v>
      </c>
    </row>
    <row r="777" spans="4:29">
      <c r="D777" s="12">
        <v>771</v>
      </c>
      <c r="E777" s="36" t="s">
        <v>29</v>
      </c>
      <c r="F777" s="16" t="s">
        <v>10</v>
      </c>
      <c r="G777" s="14" t="s">
        <v>40</v>
      </c>
      <c r="H777" s="13" t="s">
        <v>5</v>
      </c>
      <c r="I777" s="13" t="s">
        <v>58</v>
      </c>
      <c r="J777" s="13" t="s">
        <v>188</v>
      </c>
      <c r="K777" s="13" t="s">
        <v>95</v>
      </c>
      <c r="L777" s="14">
        <v>27</v>
      </c>
      <c r="M777" s="14" t="s">
        <v>143</v>
      </c>
      <c r="N777" s="31" t="s">
        <v>65</v>
      </c>
      <c r="O777" s="14" t="s">
        <v>1</v>
      </c>
      <c r="P777" s="14" t="s">
        <v>35</v>
      </c>
      <c r="Q777" s="31">
        <v>5000</v>
      </c>
      <c r="R777" s="31">
        <v>1152</v>
      </c>
      <c r="S777" s="45">
        <v>10</v>
      </c>
      <c r="T777" s="64">
        <f t="shared" si="108"/>
        <v>270</v>
      </c>
      <c r="U777" s="64">
        <f t="shared" si="109"/>
        <v>2.0096829721068246</v>
      </c>
      <c r="V777" s="48">
        <f t="shared" si="110"/>
        <v>2.7334995024361937</v>
      </c>
      <c r="W777" s="52">
        <v>273.34995024361939</v>
      </c>
      <c r="X777" s="71" t="str">
        <f t="shared" si="116"/>
        <v>Q3 2023</v>
      </c>
      <c r="Y777" s="21">
        <f t="shared" si="111"/>
        <v>2560</v>
      </c>
      <c r="Z777" s="21">
        <f t="shared" si="112"/>
        <v>1440</v>
      </c>
      <c r="AA777" s="57">
        <f t="shared" si="113"/>
        <v>200968.29721068247</v>
      </c>
      <c r="AB777" s="59">
        <f t="shared" si="114"/>
        <v>1.7777777777777777</v>
      </c>
      <c r="AC777" s="61">
        <f t="shared" si="115"/>
        <v>685.8</v>
      </c>
    </row>
    <row r="778" spans="4:29">
      <c r="D778" s="12">
        <v>772</v>
      </c>
      <c r="E778" s="36" t="s">
        <v>29</v>
      </c>
      <c r="F778" s="16" t="s">
        <v>10</v>
      </c>
      <c r="G778" s="14" t="s">
        <v>40</v>
      </c>
      <c r="H778" s="13" t="s">
        <v>5</v>
      </c>
      <c r="I778" s="13" t="s">
        <v>36</v>
      </c>
      <c r="J778" s="13" t="s">
        <v>220</v>
      </c>
      <c r="K778" s="13" t="s">
        <v>98</v>
      </c>
      <c r="L778" s="14">
        <v>34</v>
      </c>
      <c r="M778" s="14" t="s">
        <v>117</v>
      </c>
      <c r="N778" s="31">
        <v>1000000</v>
      </c>
      <c r="O778" s="14" t="s">
        <v>1</v>
      </c>
      <c r="P778" s="14" t="s">
        <v>35</v>
      </c>
      <c r="Q778" s="31">
        <v>4608</v>
      </c>
      <c r="R778" s="31">
        <v>1152</v>
      </c>
      <c r="S778" s="45">
        <v>10</v>
      </c>
      <c r="T778" s="64">
        <f t="shared" si="108"/>
        <v>340</v>
      </c>
      <c r="U778" s="64">
        <f t="shared" si="109"/>
        <v>2.6564797010584447</v>
      </c>
      <c r="V778" s="48">
        <f t="shared" si="110"/>
        <v>3.2801994029234329</v>
      </c>
      <c r="W778" s="52">
        <v>328.01994029234328</v>
      </c>
      <c r="X778" s="71" t="str">
        <f t="shared" si="116"/>
        <v>Q3 2023</v>
      </c>
      <c r="Y778" s="21">
        <f t="shared" si="111"/>
        <v>3440</v>
      </c>
      <c r="Z778" s="21">
        <f t="shared" si="112"/>
        <v>1440</v>
      </c>
      <c r="AA778" s="57">
        <f t="shared" si="113"/>
        <v>265647.97010584443</v>
      </c>
      <c r="AB778" s="59">
        <f t="shared" si="114"/>
        <v>2.3888888888888888</v>
      </c>
      <c r="AC778" s="61">
        <f t="shared" si="115"/>
        <v>863.59999999999991</v>
      </c>
    </row>
    <row r="779" spans="4:29">
      <c r="D779" s="12">
        <v>773</v>
      </c>
      <c r="E779" s="36" t="s">
        <v>29</v>
      </c>
      <c r="F779" s="16" t="s">
        <v>10</v>
      </c>
      <c r="G779" s="14" t="s">
        <v>40</v>
      </c>
      <c r="H779" s="13" t="s">
        <v>5</v>
      </c>
      <c r="I779" s="13" t="s">
        <v>76</v>
      </c>
      <c r="J779" s="13"/>
      <c r="K779" s="13"/>
      <c r="L779" s="14">
        <v>31.5</v>
      </c>
      <c r="M779" s="14" t="s">
        <v>15</v>
      </c>
      <c r="N779" s="31" t="s">
        <v>65</v>
      </c>
      <c r="O779" s="14" t="s">
        <v>1</v>
      </c>
      <c r="P779" s="14" t="s">
        <v>35</v>
      </c>
      <c r="Q779" s="31">
        <v>5000</v>
      </c>
      <c r="R779" s="31">
        <v>1152</v>
      </c>
      <c r="S779" s="45">
        <v>75</v>
      </c>
      <c r="T779" s="64">
        <f t="shared" si="108"/>
        <v>2362.5</v>
      </c>
      <c r="U779" s="64">
        <f t="shared" si="109"/>
        <v>20.515513673590505</v>
      </c>
      <c r="V779" s="48">
        <f t="shared" si="110"/>
        <v>20.501246268271455</v>
      </c>
      <c r="W779" s="52">
        <v>273.34995024361939</v>
      </c>
      <c r="X779" s="71" t="str">
        <f t="shared" si="116"/>
        <v>Q3 2023</v>
      </c>
      <c r="Y779" s="21">
        <f t="shared" si="111"/>
        <v>3840</v>
      </c>
      <c r="Z779" s="21">
        <f t="shared" si="112"/>
        <v>2160</v>
      </c>
      <c r="AA779" s="57">
        <f t="shared" si="113"/>
        <v>273540.18231454003</v>
      </c>
      <c r="AB779" s="59">
        <f t="shared" si="114"/>
        <v>1.7777777777777777</v>
      </c>
      <c r="AC779" s="61">
        <f t="shared" si="115"/>
        <v>800.09999999999991</v>
      </c>
    </row>
    <row r="780" spans="4:29">
      <c r="D780" s="12">
        <v>774</v>
      </c>
      <c r="E780" s="36" t="s">
        <v>29</v>
      </c>
      <c r="F780" s="16" t="s">
        <v>10</v>
      </c>
      <c r="G780" s="14" t="s">
        <v>40</v>
      </c>
      <c r="H780" s="13" t="s">
        <v>6</v>
      </c>
      <c r="I780" s="13" t="s">
        <v>125</v>
      </c>
      <c r="J780" s="13"/>
      <c r="K780" s="13" t="s">
        <v>123</v>
      </c>
      <c r="L780" s="14">
        <v>55</v>
      </c>
      <c r="M780" s="14" t="s">
        <v>15</v>
      </c>
      <c r="N780" s="31">
        <v>1000000</v>
      </c>
      <c r="O780" s="14" t="s">
        <v>1</v>
      </c>
      <c r="P780" s="14" t="s">
        <v>35</v>
      </c>
      <c r="Q780" s="31">
        <v>4000</v>
      </c>
      <c r="R780" s="31">
        <v>500</v>
      </c>
      <c r="S780" s="45">
        <v>6.3109999999999999</v>
      </c>
      <c r="T780" s="64">
        <f t="shared" si="108"/>
        <v>347.10500000000002</v>
      </c>
      <c r="U780" s="64">
        <f t="shared" si="109"/>
        <v>5.2628814049139461</v>
      </c>
      <c r="V780" s="48">
        <f t="shared" si="110"/>
        <v>1.949988798206123</v>
      </c>
      <c r="W780" s="52">
        <v>308.98253814072621</v>
      </c>
      <c r="X780" s="71" t="str">
        <f t="shared" si="116"/>
        <v>Q3 2023</v>
      </c>
      <c r="Y780" s="21">
        <f t="shared" si="111"/>
        <v>3840</v>
      </c>
      <c r="Z780" s="21">
        <f t="shared" si="112"/>
        <v>2160</v>
      </c>
      <c r="AA780" s="57">
        <f t="shared" si="113"/>
        <v>833921.94658753707</v>
      </c>
      <c r="AB780" s="59">
        <f t="shared" si="114"/>
        <v>1.7777777777777777</v>
      </c>
      <c r="AC780" s="61">
        <f t="shared" si="115"/>
        <v>1397</v>
      </c>
    </row>
    <row r="781" spans="4:29">
      <c r="D781" s="12">
        <v>775</v>
      </c>
      <c r="E781" s="36" t="s">
        <v>29</v>
      </c>
      <c r="F781" s="16" t="s">
        <v>10</v>
      </c>
      <c r="G781" s="14" t="s">
        <v>40</v>
      </c>
      <c r="H781" s="13" t="s">
        <v>6</v>
      </c>
      <c r="I781" s="13" t="s">
        <v>125</v>
      </c>
      <c r="J781" s="13"/>
      <c r="K781" s="13" t="s">
        <v>123</v>
      </c>
      <c r="L781" s="14">
        <v>65</v>
      </c>
      <c r="M781" s="14" t="s">
        <v>15</v>
      </c>
      <c r="N781" s="31">
        <v>1000000</v>
      </c>
      <c r="O781" s="14" t="s">
        <v>2</v>
      </c>
      <c r="P781" s="14" t="s">
        <v>35</v>
      </c>
      <c r="Q781" s="31">
        <v>16384</v>
      </c>
      <c r="R781" s="31">
        <v>1000</v>
      </c>
      <c r="S781" s="45">
        <v>7.484</v>
      </c>
      <c r="T781" s="64">
        <f t="shared" si="108"/>
        <v>486.46</v>
      </c>
      <c r="U781" s="64">
        <f t="shared" si="109"/>
        <v>8.7168689450919885</v>
      </c>
      <c r="V781" s="48">
        <f t="shared" si="110"/>
        <v>3.0363317352278969</v>
      </c>
      <c r="W781" s="52">
        <v>405.70974548742606</v>
      </c>
      <c r="X781" s="71" t="str">
        <f t="shared" si="116"/>
        <v>Q3 2023</v>
      </c>
      <c r="Y781" s="21">
        <f t="shared" si="111"/>
        <v>3840</v>
      </c>
      <c r="Z781" s="21">
        <f t="shared" si="112"/>
        <v>2160</v>
      </c>
      <c r="AA781" s="57">
        <f t="shared" si="113"/>
        <v>1164733.9584569733</v>
      </c>
      <c r="AB781" s="59">
        <f t="shared" si="114"/>
        <v>1.7777777777777777</v>
      </c>
      <c r="AC781" s="61">
        <f t="shared" si="115"/>
        <v>1651</v>
      </c>
    </row>
    <row r="782" spans="4:29">
      <c r="D782" s="12">
        <v>776</v>
      </c>
      <c r="E782" s="36" t="s">
        <v>29</v>
      </c>
      <c r="F782" s="16" t="s">
        <v>10</v>
      </c>
      <c r="G782" s="14" t="s">
        <v>40</v>
      </c>
      <c r="H782" s="13" t="s">
        <v>6</v>
      </c>
      <c r="I782" s="13" t="s">
        <v>125</v>
      </c>
      <c r="J782" s="13"/>
      <c r="K782" s="13" t="s">
        <v>123</v>
      </c>
      <c r="L782" s="14">
        <v>75</v>
      </c>
      <c r="M782" s="14" t="s">
        <v>15</v>
      </c>
      <c r="N782" s="31">
        <v>1000000</v>
      </c>
      <c r="O782" s="14" t="s">
        <v>2</v>
      </c>
      <c r="P782" s="14" t="s">
        <v>35</v>
      </c>
      <c r="Q782" s="31">
        <v>12000</v>
      </c>
      <c r="R782" s="31">
        <v>1000</v>
      </c>
      <c r="S782" s="45">
        <v>6.1360000000000001</v>
      </c>
      <c r="T782" s="64">
        <f t="shared" si="108"/>
        <v>460.2</v>
      </c>
      <c r="U782" s="64">
        <f t="shared" si="109"/>
        <v>9.5149804913946596</v>
      </c>
      <c r="V782" s="48">
        <f t="shared" si="110"/>
        <v>3.5883394896887753</v>
      </c>
      <c r="W782" s="52">
        <v>584.80109023611067</v>
      </c>
      <c r="X782" s="71" t="str">
        <f t="shared" si="116"/>
        <v>Q3 2023</v>
      </c>
      <c r="Y782" s="21">
        <f t="shared" si="111"/>
        <v>3840</v>
      </c>
      <c r="Z782" s="21">
        <f t="shared" si="112"/>
        <v>2160</v>
      </c>
      <c r="AA782" s="57">
        <f t="shared" si="113"/>
        <v>1550681.3056379822</v>
      </c>
      <c r="AB782" s="59">
        <f t="shared" si="114"/>
        <v>1.7777777777777777</v>
      </c>
      <c r="AC782" s="61">
        <f t="shared" si="115"/>
        <v>1905</v>
      </c>
    </row>
    <row r="783" spans="4:29">
      <c r="D783" s="12">
        <v>777</v>
      </c>
      <c r="E783" s="36" t="s">
        <v>29</v>
      </c>
      <c r="F783" s="16" t="s">
        <v>10</v>
      </c>
      <c r="G783" s="14" t="s">
        <v>40</v>
      </c>
      <c r="H783" s="13" t="s">
        <v>6</v>
      </c>
      <c r="I783" s="13" t="s">
        <v>125</v>
      </c>
      <c r="J783" s="13"/>
      <c r="K783" s="13" t="s">
        <v>123</v>
      </c>
      <c r="L783" s="14">
        <v>86</v>
      </c>
      <c r="M783" s="14" t="s">
        <v>15</v>
      </c>
      <c r="N783" s="31">
        <v>1000000</v>
      </c>
      <c r="O783" s="14" t="s">
        <v>2</v>
      </c>
      <c r="P783" s="14" t="s">
        <v>35</v>
      </c>
      <c r="Q783" s="31">
        <v>18000</v>
      </c>
      <c r="R783" s="31">
        <v>1200</v>
      </c>
      <c r="S783" s="45">
        <v>1.3180000000000001</v>
      </c>
      <c r="T783" s="64">
        <f t="shared" si="108"/>
        <v>113.348</v>
      </c>
      <c r="U783" s="64">
        <f t="shared" si="109"/>
        <v>2.6872763943653419</v>
      </c>
      <c r="V783" s="48">
        <f t="shared" si="110"/>
        <v>0.97807054969907725</v>
      </c>
      <c r="W783" s="52">
        <v>742.08691175954266</v>
      </c>
      <c r="X783" s="71" t="str">
        <f t="shared" si="116"/>
        <v>Q3 2023</v>
      </c>
      <c r="Y783" s="21">
        <f t="shared" si="111"/>
        <v>3840</v>
      </c>
      <c r="Z783" s="21">
        <f t="shared" si="112"/>
        <v>2160</v>
      </c>
      <c r="AA783" s="57">
        <f t="shared" si="113"/>
        <v>2038904.6998219588</v>
      </c>
      <c r="AB783" s="59">
        <f t="shared" si="114"/>
        <v>1.7777777777777777</v>
      </c>
      <c r="AC783" s="61">
        <f t="shared" si="115"/>
        <v>2184.4</v>
      </c>
    </row>
    <row r="784" spans="4:29">
      <c r="D784" s="12">
        <v>778</v>
      </c>
      <c r="E784" s="36" t="s">
        <v>29</v>
      </c>
      <c r="F784" s="16" t="s">
        <v>10</v>
      </c>
      <c r="G784" s="14" t="s">
        <v>40</v>
      </c>
      <c r="H784" s="13" t="s">
        <v>6</v>
      </c>
      <c r="I784" s="13" t="s">
        <v>125</v>
      </c>
      <c r="J784" s="13"/>
      <c r="K784" s="13" t="s">
        <v>123</v>
      </c>
      <c r="L784" s="14">
        <v>65</v>
      </c>
      <c r="M784" s="14" t="s">
        <v>52</v>
      </c>
      <c r="N784" s="31">
        <v>1000000</v>
      </c>
      <c r="O784" s="14" t="s">
        <v>2</v>
      </c>
      <c r="P784" s="14" t="s">
        <v>35</v>
      </c>
      <c r="Q784" s="31">
        <v>12000</v>
      </c>
      <c r="R784" s="31">
        <v>1000</v>
      </c>
      <c r="S784" s="45">
        <v>1.84</v>
      </c>
      <c r="T784" s="64">
        <f t="shared" si="108"/>
        <v>119.60000000000001</v>
      </c>
      <c r="U784" s="64">
        <f t="shared" si="109"/>
        <v>2.143110483560831</v>
      </c>
      <c r="V784" s="48">
        <f t="shared" si="110"/>
        <v>1.162845469496578</v>
      </c>
      <c r="W784" s="52">
        <v>631.98123342205326</v>
      </c>
      <c r="X784" s="71" t="str">
        <f t="shared" si="116"/>
        <v>Q3 2023</v>
      </c>
      <c r="Y784" s="21">
        <f t="shared" si="111"/>
        <v>7680</v>
      </c>
      <c r="Z784" s="21">
        <f t="shared" si="112"/>
        <v>4320</v>
      </c>
      <c r="AA784" s="57">
        <f t="shared" si="113"/>
        <v>1164733.9584569733</v>
      </c>
      <c r="AB784" s="59">
        <f t="shared" si="114"/>
        <v>1.7777777777777777</v>
      </c>
      <c r="AC784" s="61">
        <f t="shared" si="115"/>
        <v>1651</v>
      </c>
    </row>
    <row r="785" spans="4:29">
      <c r="D785" s="12">
        <v>779</v>
      </c>
      <c r="E785" s="36" t="s">
        <v>29</v>
      </c>
      <c r="F785" s="16" t="s">
        <v>10</v>
      </c>
      <c r="G785" s="14" t="s">
        <v>40</v>
      </c>
      <c r="H785" s="13" t="s">
        <v>6</v>
      </c>
      <c r="I785" s="13" t="s">
        <v>125</v>
      </c>
      <c r="J785" s="13"/>
      <c r="K785" s="13" t="s">
        <v>123</v>
      </c>
      <c r="L785" s="14">
        <v>75</v>
      </c>
      <c r="M785" s="14" t="s">
        <v>52</v>
      </c>
      <c r="N785" s="31">
        <v>1000000</v>
      </c>
      <c r="O785" s="14" t="s">
        <v>2</v>
      </c>
      <c r="P785" s="14" t="s">
        <v>35</v>
      </c>
      <c r="Q785" s="31">
        <v>16000</v>
      </c>
      <c r="R785" s="31">
        <v>2000</v>
      </c>
      <c r="S785" s="45">
        <v>4.7439999999999998</v>
      </c>
      <c r="T785" s="64">
        <f t="shared" si="108"/>
        <v>355.79999999999995</v>
      </c>
      <c r="U785" s="64">
        <f t="shared" si="109"/>
        <v>7.3564321139465871</v>
      </c>
      <c r="V785" s="48">
        <f t="shared" si="110"/>
        <v>4.0504432022790562</v>
      </c>
      <c r="W785" s="52">
        <v>853.80337316168982</v>
      </c>
      <c r="X785" s="71" t="str">
        <f t="shared" si="116"/>
        <v>Q3 2023</v>
      </c>
      <c r="Y785" s="21">
        <f t="shared" si="111"/>
        <v>7680</v>
      </c>
      <c r="Z785" s="21">
        <f t="shared" si="112"/>
        <v>4320</v>
      </c>
      <c r="AA785" s="57">
        <f t="shared" si="113"/>
        <v>1550681.3056379822</v>
      </c>
      <c r="AB785" s="59">
        <f t="shared" si="114"/>
        <v>1.7777777777777777</v>
      </c>
      <c r="AC785" s="61">
        <f t="shared" si="115"/>
        <v>1905</v>
      </c>
    </row>
    <row r="786" spans="4:29">
      <c r="D786" s="12">
        <v>780</v>
      </c>
      <c r="E786" s="36" t="s">
        <v>29</v>
      </c>
      <c r="F786" s="16" t="s">
        <v>10</v>
      </c>
      <c r="G786" s="14" t="s">
        <v>40</v>
      </c>
      <c r="H786" s="13" t="s">
        <v>6</v>
      </c>
      <c r="I786" s="13" t="s">
        <v>125</v>
      </c>
      <c r="J786" s="13"/>
      <c r="K786" s="13" t="s">
        <v>123</v>
      </c>
      <c r="L786" s="14">
        <v>86</v>
      </c>
      <c r="M786" s="14" t="s">
        <v>52</v>
      </c>
      <c r="N786" s="31">
        <v>1000000</v>
      </c>
      <c r="O786" s="14" t="s">
        <v>2</v>
      </c>
      <c r="P786" s="14" t="s">
        <v>35</v>
      </c>
      <c r="Q786" s="31">
        <v>28800</v>
      </c>
      <c r="R786" s="31">
        <v>2400</v>
      </c>
      <c r="S786" s="45">
        <v>2.1760000000000002</v>
      </c>
      <c r="T786" s="64">
        <f t="shared" si="108"/>
        <v>187.13600000000002</v>
      </c>
      <c r="U786" s="64">
        <f t="shared" si="109"/>
        <v>4.4366566268125824</v>
      </c>
      <c r="V786" s="48">
        <f t="shared" si="110"/>
        <v>2.3575632641306687</v>
      </c>
      <c r="W786" s="52">
        <v>1083.4390000600499</v>
      </c>
      <c r="X786" s="71" t="str">
        <f t="shared" si="116"/>
        <v>Q3 2023</v>
      </c>
      <c r="Y786" s="21">
        <f t="shared" si="111"/>
        <v>7680</v>
      </c>
      <c r="Z786" s="21">
        <f t="shared" si="112"/>
        <v>4320</v>
      </c>
      <c r="AA786" s="57">
        <f t="shared" si="113"/>
        <v>2038904.6998219588</v>
      </c>
      <c r="AB786" s="59">
        <f t="shared" si="114"/>
        <v>1.7777777777777777</v>
      </c>
      <c r="AC786" s="61">
        <f t="shared" si="115"/>
        <v>2184.4</v>
      </c>
    </row>
    <row r="787" spans="4:29">
      <c r="D787" s="12">
        <v>781</v>
      </c>
      <c r="E787" s="36" t="s">
        <v>29</v>
      </c>
      <c r="F787" s="16" t="s">
        <v>10</v>
      </c>
      <c r="G787" s="14" t="s">
        <v>40</v>
      </c>
      <c r="H787" s="13" t="s">
        <v>6</v>
      </c>
      <c r="I787" s="13" t="s">
        <v>53</v>
      </c>
      <c r="J787" s="13" t="s">
        <v>126</v>
      </c>
      <c r="K787" s="13" t="s">
        <v>123</v>
      </c>
      <c r="L787" s="14">
        <v>43</v>
      </c>
      <c r="M787" s="14" t="s">
        <v>15</v>
      </c>
      <c r="N787" s="31">
        <v>1000000</v>
      </c>
      <c r="O787" s="14" t="s">
        <v>1</v>
      </c>
      <c r="P787" s="14" t="s">
        <v>35</v>
      </c>
      <c r="Q787" s="31">
        <v>3614.6269090909086</v>
      </c>
      <c r="R787" s="31">
        <v>301.21890909090905</v>
      </c>
      <c r="S787" s="45">
        <v>38.286000000000001</v>
      </c>
      <c r="T787" s="64">
        <f t="shared" si="108"/>
        <v>1646.298</v>
      </c>
      <c r="U787" s="64">
        <f t="shared" si="109"/>
        <v>19.515376334345881</v>
      </c>
      <c r="V787" s="48">
        <f t="shared" si="110"/>
        <v>9.2486788104727502</v>
      </c>
      <c r="W787" s="52">
        <v>241.56816618274956</v>
      </c>
      <c r="X787" s="71" t="str">
        <f t="shared" si="116"/>
        <v>Q3 2023</v>
      </c>
      <c r="Y787" s="21">
        <f t="shared" si="111"/>
        <v>3840</v>
      </c>
      <c r="Z787" s="21">
        <f t="shared" si="112"/>
        <v>2160</v>
      </c>
      <c r="AA787" s="57">
        <f t="shared" si="113"/>
        <v>509726.1749554897</v>
      </c>
      <c r="AB787" s="59">
        <f t="shared" si="114"/>
        <v>1.7777777777777777</v>
      </c>
      <c r="AC787" s="61">
        <f t="shared" si="115"/>
        <v>1092.2</v>
      </c>
    </row>
    <row r="788" spans="4:29">
      <c r="D788" s="12">
        <v>782</v>
      </c>
      <c r="E788" s="36" t="s">
        <v>29</v>
      </c>
      <c r="F788" s="16" t="s">
        <v>10</v>
      </c>
      <c r="G788" s="14" t="s">
        <v>40</v>
      </c>
      <c r="H788" s="13" t="s">
        <v>6</v>
      </c>
      <c r="I788" s="13" t="s">
        <v>53</v>
      </c>
      <c r="J788" s="13" t="s">
        <v>126</v>
      </c>
      <c r="K788" s="13" t="s">
        <v>123</v>
      </c>
      <c r="L788" s="14">
        <v>50</v>
      </c>
      <c r="M788" s="14" t="s">
        <v>15</v>
      </c>
      <c r="N788" s="31">
        <v>1000000</v>
      </c>
      <c r="O788" s="14" t="s">
        <v>2</v>
      </c>
      <c r="P788" s="14" t="s">
        <v>35</v>
      </c>
      <c r="Q788" s="31">
        <v>4887.272727272727</v>
      </c>
      <c r="R788" s="31">
        <v>407.27272727272725</v>
      </c>
      <c r="S788" s="45">
        <v>46.831000000000003</v>
      </c>
      <c r="T788" s="64">
        <f t="shared" si="108"/>
        <v>2341.5500000000002</v>
      </c>
      <c r="U788" s="64">
        <f t="shared" si="109"/>
        <v>32.275536099703267</v>
      </c>
      <c r="V788" s="48">
        <f t="shared" si="110"/>
        <v>13.154510221516681</v>
      </c>
      <c r="W788" s="52">
        <v>280.89321649156926</v>
      </c>
      <c r="X788" s="71" t="str">
        <f t="shared" si="116"/>
        <v>Q3 2023</v>
      </c>
      <c r="Y788" s="21">
        <f t="shared" si="111"/>
        <v>3840</v>
      </c>
      <c r="Z788" s="21">
        <f t="shared" si="112"/>
        <v>2160</v>
      </c>
      <c r="AA788" s="57">
        <f t="shared" si="113"/>
        <v>689191.69139465876</v>
      </c>
      <c r="AB788" s="59">
        <f t="shared" si="114"/>
        <v>1.7777777777777777</v>
      </c>
      <c r="AC788" s="61">
        <f t="shared" si="115"/>
        <v>1270</v>
      </c>
    </row>
    <row r="789" spans="4:29">
      <c r="D789" s="12">
        <v>783</v>
      </c>
      <c r="E789" s="36" t="s">
        <v>29</v>
      </c>
      <c r="F789" s="16" t="s">
        <v>10</v>
      </c>
      <c r="G789" s="14" t="s">
        <v>40</v>
      </c>
      <c r="H789" s="13" t="s">
        <v>6</v>
      </c>
      <c r="I789" s="13" t="s">
        <v>53</v>
      </c>
      <c r="J789" s="13" t="s">
        <v>126</v>
      </c>
      <c r="K789" s="13" t="s">
        <v>123</v>
      </c>
      <c r="L789" s="14">
        <v>55</v>
      </c>
      <c r="M789" s="14" t="s">
        <v>15</v>
      </c>
      <c r="N789" s="31">
        <v>1000000</v>
      </c>
      <c r="O789" s="14" t="s">
        <v>2</v>
      </c>
      <c r="P789" s="14" t="s">
        <v>35</v>
      </c>
      <c r="Q789" s="31">
        <v>6283.636363636364</v>
      </c>
      <c r="R789" s="31">
        <v>523.63636363636363</v>
      </c>
      <c r="S789" s="45">
        <v>121.88</v>
      </c>
      <c r="T789" s="64">
        <f t="shared" si="108"/>
        <v>6703.4</v>
      </c>
      <c r="U789" s="64">
        <f t="shared" si="109"/>
        <v>101.63840685008901</v>
      </c>
      <c r="V789" s="48">
        <f t="shared" si="110"/>
        <v>37.658791748591703</v>
      </c>
      <c r="W789" s="52">
        <v>308.98253814072621</v>
      </c>
      <c r="X789" s="71" t="str">
        <f t="shared" si="116"/>
        <v>Q3 2023</v>
      </c>
      <c r="Y789" s="21">
        <f t="shared" si="111"/>
        <v>3840</v>
      </c>
      <c r="Z789" s="21">
        <f t="shared" si="112"/>
        <v>2160</v>
      </c>
      <c r="AA789" s="57">
        <f t="shared" si="113"/>
        <v>833921.94658753707</v>
      </c>
      <c r="AB789" s="59">
        <f t="shared" si="114"/>
        <v>1.7777777777777777</v>
      </c>
      <c r="AC789" s="61">
        <f t="shared" si="115"/>
        <v>1397</v>
      </c>
    </row>
    <row r="790" spans="4:29">
      <c r="D790" s="12">
        <v>784</v>
      </c>
      <c r="E790" s="36" t="s">
        <v>29</v>
      </c>
      <c r="F790" s="16" t="s">
        <v>10</v>
      </c>
      <c r="G790" s="14" t="s">
        <v>40</v>
      </c>
      <c r="H790" s="13" t="s">
        <v>6</v>
      </c>
      <c r="I790" s="13" t="s">
        <v>53</v>
      </c>
      <c r="J790" s="13" t="s">
        <v>126</v>
      </c>
      <c r="K790" s="13" t="s">
        <v>123</v>
      </c>
      <c r="L790" s="14">
        <v>65</v>
      </c>
      <c r="M790" s="14" t="s">
        <v>15</v>
      </c>
      <c r="N790" s="31">
        <v>1000000</v>
      </c>
      <c r="O790" s="14" t="s">
        <v>2</v>
      </c>
      <c r="P790" s="14" t="s">
        <v>35</v>
      </c>
      <c r="Q790" s="31">
        <v>8640</v>
      </c>
      <c r="R790" s="31">
        <v>720</v>
      </c>
      <c r="S790" s="45">
        <v>104.833</v>
      </c>
      <c r="T790" s="64">
        <f t="shared" si="108"/>
        <v>6814.1449999999995</v>
      </c>
      <c r="U790" s="64">
        <f t="shared" si="109"/>
        <v>122.10255506691988</v>
      </c>
      <c r="V790" s="48">
        <f t="shared" si="110"/>
        <v>42.531769748683338</v>
      </c>
      <c r="W790" s="52">
        <v>405.70974548742606</v>
      </c>
      <c r="X790" s="71" t="str">
        <f t="shared" si="116"/>
        <v>Q3 2023</v>
      </c>
      <c r="Y790" s="21">
        <f t="shared" si="111"/>
        <v>3840</v>
      </c>
      <c r="Z790" s="21">
        <f t="shared" si="112"/>
        <v>2160</v>
      </c>
      <c r="AA790" s="57">
        <f t="shared" si="113"/>
        <v>1164733.9584569733</v>
      </c>
      <c r="AB790" s="59">
        <f t="shared" si="114"/>
        <v>1.7777777777777777</v>
      </c>
      <c r="AC790" s="61">
        <f t="shared" si="115"/>
        <v>1651</v>
      </c>
    </row>
    <row r="791" spans="4:29">
      <c r="D791" s="12">
        <v>785</v>
      </c>
      <c r="E791" s="36" t="s">
        <v>29</v>
      </c>
      <c r="F791" s="16" t="s">
        <v>10</v>
      </c>
      <c r="G791" s="14" t="s">
        <v>40</v>
      </c>
      <c r="H791" s="13" t="s">
        <v>6</v>
      </c>
      <c r="I791" s="13" t="s">
        <v>53</v>
      </c>
      <c r="J791" s="13" t="s">
        <v>126</v>
      </c>
      <c r="K791" s="13" t="s">
        <v>123</v>
      </c>
      <c r="L791" s="14">
        <v>75</v>
      </c>
      <c r="M791" s="14" t="s">
        <v>15</v>
      </c>
      <c r="N791" s="31">
        <v>1000000</v>
      </c>
      <c r="O791" s="14" t="s">
        <v>2</v>
      </c>
      <c r="P791" s="14" t="s">
        <v>35</v>
      </c>
      <c r="Q791" s="31">
        <v>10909.09090909091</v>
      </c>
      <c r="R791" s="31">
        <v>909.09090909090912</v>
      </c>
      <c r="S791" s="45">
        <v>56.253999999999998</v>
      </c>
      <c r="T791" s="64">
        <f t="shared" si="108"/>
        <v>4219.05</v>
      </c>
      <c r="U791" s="64">
        <f t="shared" si="109"/>
        <v>87.232026167359052</v>
      </c>
      <c r="V791" s="48">
        <f t="shared" si="110"/>
        <v>32.897400530142171</v>
      </c>
      <c r="W791" s="52">
        <v>584.80109023611067</v>
      </c>
      <c r="X791" s="71" t="str">
        <f t="shared" si="116"/>
        <v>Q3 2023</v>
      </c>
      <c r="Y791" s="21">
        <f t="shared" si="111"/>
        <v>3840</v>
      </c>
      <c r="Z791" s="21">
        <f t="shared" si="112"/>
        <v>2160</v>
      </c>
      <c r="AA791" s="57">
        <f t="shared" si="113"/>
        <v>1550681.3056379822</v>
      </c>
      <c r="AB791" s="59">
        <f t="shared" si="114"/>
        <v>1.7777777777777777</v>
      </c>
      <c r="AC791" s="61">
        <f t="shared" si="115"/>
        <v>1905</v>
      </c>
    </row>
    <row r="792" spans="4:29">
      <c r="D792" s="12">
        <v>786</v>
      </c>
      <c r="E792" s="36" t="s">
        <v>29</v>
      </c>
      <c r="F792" s="16" t="s">
        <v>10</v>
      </c>
      <c r="G792" s="14" t="s">
        <v>40</v>
      </c>
      <c r="H792" s="13" t="s">
        <v>6</v>
      </c>
      <c r="I792" s="13" t="s">
        <v>53</v>
      </c>
      <c r="J792" s="13" t="s">
        <v>126</v>
      </c>
      <c r="K792" s="13" t="s">
        <v>123</v>
      </c>
      <c r="L792" s="14">
        <v>85</v>
      </c>
      <c r="M792" s="14" t="s">
        <v>15</v>
      </c>
      <c r="N792" s="31">
        <v>1000000</v>
      </c>
      <c r="O792" s="14" t="s">
        <v>2</v>
      </c>
      <c r="P792" s="14" t="s">
        <v>35</v>
      </c>
      <c r="Q792" s="31">
        <v>14400</v>
      </c>
      <c r="R792" s="31">
        <v>1200</v>
      </c>
      <c r="S792" s="45">
        <v>50.656999999999996</v>
      </c>
      <c r="T792" s="64">
        <f t="shared" si="108"/>
        <v>4305.8449999999993</v>
      </c>
      <c r="U792" s="64">
        <f t="shared" si="109"/>
        <v>100.89678834672995</v>
      </c>
      <c r="V792" s="48">
        <f t="shared" si="110"/>
        <v>37.59189668900315</v>
      </c>
      <c r="W792" s="52">
        <v>742.08691175954266</v>
      </c>
      <c r="X792" s="71" t="str">
        <f t="shared" si="116"/>
        <v>Q3 2023</v>
      </c>
      <c r="Y792" s="21">
        <f t="shared" si="111"/>
        <v>3840</v>
      </c>
      <c r="Z792" s="21">
        <f t="shared" si="112"/>
        <v>2160</v>
      </c>
      <c r="AA792" s="57">
        <f t="shared" si="113"/>
        <v>1991763.9881305636</v>
      </c>
      <c r="AB792" s="59">
        <f t="shared" si="114"/>
        <v>1.7777777777777777</v>
      </c>
      <c r="AC792" s="61">
        <f t="shared" si="115"/>
        <v>2159</v>
      </c>
    </row>
    <row r="793" spans="4:29">
      <c r="D793" s="12">
        <v>787</v>
      </c>
      <c r="E793" s="36" t="s">
        <v>29</v>
      </c>
      <c r="F793" s="16" t="s">
        <v>10</v>
      </c>
      <c r="G793" s="14" t="s">
        <v>40</v>
      </c>
      <c r="H793" s="13" t="s">
        <v>6</v>
      </c>
      <c r="I793" s="13" t="s">
        <v>53</v>
      </c>
      <c r="J793" s="13" t="s">
        <v>126</v>
      </c>
      <c r="K793" s="13" t="s">
        <v>123</v>
      </c>
      <c r="L793" s="14">
        <v>98</v>
      </c>
      <c r="M793" s="14" t="s">
        <v>15</v>
      </c>
      <c r="N793" s="31">
        <v>1000000</v>
      </c>
      <c r="O793" s="14" t="s">
        <v>2</v>
      </c>
      <c r="P793" s="14" t="s">
        <v>35</v>
      </c>
      <c r="Q793" s="31">
        <v>19141.53633217993</v>
      </c>
      <c r="R793" s="31">
        <v>1595.1280276816608</v>
      </c>
      <c r="S793" s="45">
        <v>2.8780000000000001</v>
      </c>
      <c r="T793" s="64">
        <f t="shared" si="108"/>
        <v>282.04399999999998</v>
      </c>
      <c r="U793" s="64">
        <f t="shared" si="109"/>
        <v>7.6197893511824315</v>
      </c>
      <c r="V793" s="48">
        <f t="shared" si="110"/>
        <v>3.2035891980659459</v>
      </c>
      <c r="W793" s="52">
        <v>1113.130367639314</v>
      </c>
      <c r="X793" s="71" t="str">
        <f t="shared" si="116"/>
        <v>Q3 2023</v>
      </c>
      <c r="Y793" s="21">
        <f t="shared" si="111"/>
        <v>3840</v>
      </c>
      <c r="Z793" s="21">
        <f t="shared" si="112"/>
        <v>2160</v>
      </c>
      <c r="AA793" s="57">
        <f t="shared" si="113"/>
        <v>2647598.8016617205</v>
      </c>
      <c r="AB793" s="59">
        <f t="shared" si="114"/>
        <v>1.7777777777777777</v>
      </c>
      <c r="AC793" s="61">
        <f t="shared" si="115"/>
        <v>2489.1999999999998</v>
      </c>
    </row>
    <row r="794" spans="4:29">
      <c r="D794" s="12">
        <v>788</v>
      </c>
      <c r="E794" s="36" t="s">
        <v>29</v>
      </c>
      <c r="F794" s="16" t="s">
        <v>10</v>
      </c>
      <c r="G794" s="14" t="s">
        <v>40</v>
      </c>
      <c r="H794" s="13" t="s">
        <v>6</v>
      </c>
      <c r="I794" s="13" t="s">
        <v>53</v>
      </c>
      <c r="J794" s="13" t="s">
        <v>126</v>
      </c>
      <c r="K794" s="13" t="s">
        <v>123</v>
      </c>
      <c r="L794" s="14">
        <v>55</v>
      </c>
      <c r="M794" s="14" t="s">
        <v>52</v>
      </c>
      <c r="N794" s="31">
        <v>1000000</v>
      </c>
      <c r="O794" s="14" t="s">
        <v>2</v>
      </c>
      <c r="P794" s="14" t="s">
        <v>35</v>
      </c>
      <c r="Q794" s="31">
        <v>7873.1360946745563</v>
      </c>
      <c r="R794" s="31">
        <v>962.27218934911241</v>
      </c>
      <c r="S794" s="45">
        <v>4.8079999999999998</v>
      </c>
      <c r="T794" s="64">
        <f t="shared" si="108"/>
        <v>264.44</v>
      </c>
      <c r="U794" s="64">
        <f t="shared" si="109"/>
        <v>4.0094967191928781</v>
      </c>
      <c r="V794" s="48">
        <f t="shared" si="110"/>
        <v>2.429186308109534</v>
      </c>
      <c r="W794" s="52">
        <v>505.2384168281061</v>
      </c>
      <c r="X794" s="71" t="str">
        <f t="shared" si="116"/>
        <v>Q3 2023</v>
      </c>
      <c r="Y794" s="21">
        <f t="shared" si="111"/>
        <v>7680</v>
      </c>
      <c r="Z794" s="21">
        <f t="shared" si="112"/>
        <v>4320</v>
      </c>
      <c r="AA794" s="57">
        <f t="shared" si="113"/>
        <v>833921.94658753707</v>
      </c>
      <c r="AB794" s="59">
        <f t="shared" si="114"/>
        <v>1.7777777777777777</v>
      </c>
      <c r="AC794" s="61">
        <f t="shared" si="115"/>
        <v>1397</v>
      </c>
    </row>
    <row r="795" spans="4:29">
      <c r="D795" s="12">
        <v>789</v>
      </c>
      <c r="E795" s="36" t="s">
        <v>29</v>
      </c>
      <c r="F795" s="16" t="s">
        <v>10</v>
      </c>
      <c r="G795" s="14" t="s">
        <v>40</v>
      </c>
      <c r="H795" s="13" t="s">
        <v>6</v>
      </c>
      <c r="I795" s="13" t="s">
        <v>53</v>
      </c>
      <c r="J795" s="13" t="s">
        <v>126</v>
      </c>
      <c r="K795" s="13" t="s">
        <v>123</v>
      </c>
      <c r="L795" s="14">
        <v>65</v>
      </c>
      <c r="M795" s="14" t="s">
        <v>52</v>
      </c>
      <c r="N795" s="31">
        <v>1000000</v>
      </c>
      <c r="O795" s="14" t="s">
        <v>2</v>
      </c>
      <c r="P795" s="14" t="s">
        <v>35</v>
      </c>
      <c r="Q795" s="31">
        <v>10996.363636363636</v>
      </c>
      <c r="R795" s="31">
        <v>1221.8181818181818</v>
      </c>
      <c r="S795" s="45">
        <v>11.103999999999999</v>
      </c>
      <c r="T795" s="64">
        <f t="shared" si="108"/>
        <v>721.76</v>
      </c>
      <c r="U795" s="64">
        <f t="shared" si="109"/>
        <v>12.93320587470623</v>
      </c>
      <c r="V795" s="48">
        <f t="shared" si="110"/>
        <v>7.0175196159184789</v>
      </c>
      <c r="W795" s="52">
        <v>631.98123342205326</v>
      </c>
      <c r="X795" s="71" t="str">
        <f t="shared" si="116"/>
        <v>Q3 2023</v>
      </c>
      <c r="Y795" s="21">
        <f t="shared" si="111"/>
        <v>7680</v>
      </c>
      <c r="Z795" s="21">
        <f t="shared" si="112"/>
        <v>4320</v>
      </c>
      <c r="AA795" s="57">
        <f t="shared" si="113"/>
        <v>1164733.9584569733</v>
      </c>
      <c r="AB795" s="59">
        <f t="shared" si="114"/>
        <v>1.7777777777777777</v>
      </c>
      <c r="AC795" s="61">
        <f t="shared" si="115"/>
        <v>1651</v>
      </c>
    </row>
    <row r="796" spans="4:29">
      <c r="D796" s="12">
        <v>790</v>
      </c>
      <c r="E796" s="36" t="s">
        <v>29</v>
      </c>
      <c r="F796" s="16" t="s">
        <v>10</v>
      </c>
      <c r="G796" s="14" t="s">
        <v>40</v>
      </c>
      <c r="H796" s="13" t="s">
        <v>6</v>
      </c>
      <c r="I796" s="13" t="s">
        <v>53</v>
      </c>
      <c r="J796" s="13" t="s">
        <v>126</v>
      </c>
      <c r="K796" s="13" t="s">
        <v>123</v>
      </c>
      <c r="L796" s="14">
        <v>75</v>
      </c>
      <c r="M796" s="14" t="s">
        <v>52</v>
      </c>
      <c r="N796" s="31">
        <v>1000000</v>
      </c>
      <c r="O796" s="14" t="s">
        <v>2</v>
      </c>
      <c r="P796" s="14" t="s">
        <v>35</v>
      </c>
      <c r="Q796" s="31">
        <v>15708.764159999995</v>
      </c>
      <c r="R796" s="31">
        <v>1745.4182399999995</v>
      </c>
      <c r="S796" s="45">
        <v>8.6300000000000008</v>
      </c>
      <c r="T796" s="64">
        <f t="shared" si="108"/>
        <v>647.25000000000011</v>
      </c>
      <c r="U796" s="64">
        <f t="shared" si="109"/>
        <v>13.382379667655789</v>
      </c>
      <c r="V796" s="48">
        <f t="shared" si="110"/>
        <v>7.3683231103853837</v>
      </c>
      <c r="W796" s="52">
        <v>853.80337316168982</v>
      </c>
      <c r="X796" s="71" t="str">
        <f t="shared" si="116"/>
        <v>Q3 2023</v>
      </c>
      <c r="Y796" s="21">
        <f t="shared" si="111"/>
        <v>7680</v>
      </c>
      <c r="Z796" s="21">
        <f t="shared" si="112"/>
        <v>4320</v>
      </c>
      <c r="AA796" s="57">
        <f t="shared" si="113"/>
        <v>1550681.3056379822</v>
      </c>
      <c r="AB796" s="59">
        <f t="shared" si="114"/>
        <v>1.7777777777777777</v>
      </c>
      <c r="AC796" s="61">
        <f t="shared" si="115"/>
        <v>1905</v>
      </c>
    </row>
    <row r="797" spans="4:29">
      <c r="D797" s="12">
        <v>791</v>
      </c>
      <c r="E797" s="36" t="s">
        <v>29</v>
      </c>
      <c r="F797" s="16" t="s">
        <v>10</v>
      </c>
      <c r="G797" s="14" t="s">
        <v>40</v>
      </c>
      <c r="H797" s="13" t="s">
        <v>6</v>
      </c>
      <c r="I797" s="13" t="s">
        <v>53</v>
      </c>
      <c r="J797" s="13" t="s">
        <v>126</v>
      </c>
      <c r="K797" s="13" t="s">
        <v>123</v>
      </c>
      <c r="L797" s="14">
        <v>85</v>
      </c>
      <c r="M797" s="14" t="s">
        <v>52</v>
      </c>
      <c r="N797" s="31">
        <v>1000000</v>
      </c>
      <c r="O797" s="14" t="s">
        <v>2</v>
      </c>
      <c r="P797" s="14" t="s">
        <v>35</v>
      </c>
      <c r="Q797" s="31">
        <v>19145.454545454544</v>
      </c>
      <c r="R797" s="31">
        <v>2127.272727272727</v>
      </c>
      <c r="S797" s="45">
        <v>9.33</v>
      </c>
      <c r="T797" s="64">
        <f t="shared" si="108"/>
        <v>793.05</v>
      </c>
      <c r="U797" s="64">
        <f t="shared" si="109"/>
        <v>18.58315800925816</v>
      </c>
      <c r="V797" s="48">
        <f t="shared" si="110"/>
        <v>10.108485870560266</v>
      </c>
      <c r="W797" s="52">
        <v>1083.4390000600499</v>
      </c>
      <c r="X797" s="71" t="str">
        <f t="shared" si="116"/>
        <v>Q3 2023</v>
      </c>
      <c r="Y797" s="21">
        <f t="shared" si="111"/>
        <v>7680</v>
      </c>
      <c r="Z797" s="21">
        <f t="shared" si="112"/>
        <v>4320</v>
      </c>
      <c r="AA797" s="57">
        <f t="shared" si="113"/>
        <v>1991763.9881305636</v>
      </c>
      <c r="AB797" s="59">
        <f t="shared" si="114"/>
        <v>1.7777777777777777</v>
      </c>
      <c r="AC797" s="61">
        <f t="shared" si="115"/>
        <v>2159</v>
      </c>
    </row>
    <row r="798" spans="4:29">
      <c r="D798" s="12">
        <v>792</v>
      </c>
      <c r="E798" s="36" t="s">
        <v>29</v>
      </c>
      <c r="F798" s="16" t="s">
        <v>10</v>
      </c>
      <c r="G798" s="14" t="s">
        <v>40</v>
      </c>
      <c r="H798" s="13" t="s">
        <v>6</v>
      </c>
      <c r="I798" s="13" t="s">
        <v>111</v>
      </c>
      <c r="J798" s="13" t="s">
        <v>112</v>
      </c>
      <c r="K798" s="13" t="s">
        <v>43</v>
      </c>
      <c r="L798" s="14">
        <v>65</v>
      </c>
      <c r="M798" s="14" t="s">
        <v>15</v>
      </c>
      <c r="N798" s="31">
        <v>1000000</v>
      </c>
      <c r="O798" s="14" t="s">
        <v>2</v>
      </c>
      <c r="P798" s="14" t="s">
        <v>35</v>
      </c>
      <c r="Q798" s="31">
        <v>6480</v>
      </c>
      <c r="R798" s="31">
        <v>432</v>
      </c>
      <c r="S798" s="45">
        <v>17</v>
      </c>
      <c r="T798" s="64">
        <f t="shared" si="108"/>
        <v>1105</v>
      </c>
      <c r="U798" s="64">
        <f t="shared" si="109"/>
        <v>19.800477293768548</v>
      </c>
      <c r="V798" s="48">
        <f t="shared" si="110"/>
        <v>6.8970656732862423</v>
      </c>
      <c r="W798" s="52">
        <v>405.70974548742606</v>
      </c>
      <c r="X798" s="71" t="str">
        <f t="shared" si="116"/>
        <v>Q3 2023</v>
      </c>
      <c r="Y798" s="21">
        <f t="shared" si="111"/>
        <v>3840</v>
      </c>
      <c r="Z798" s="21">
        <f t="shared" si="112"/>
        <v>2160</v>
      </c>
      <c r="AA798" s="57">
        <f t="shared" si="113"/>
        <v>1164733.9584569733</v>
      </c>
      <c r="AB798" s="59">
        <f t="shared" si="114"/>
        <v>1.7777777777777777</v>
      </c>
      <c r="AC798" s="61">
        <f t="shared" si="115"/>
        <v>1651</v>
      </c>
    </row>
    <row r="799" spans="4:29">
      <c r="D799" s="12">
        <v>793</v>
      </c>
      <c r="E799" s="36" t="s">
        <v>29</v>
      </c>
      <c r="F799" s="16" t="s">
        <v>10</v>
      </c>
      <c r="G799" s="14" t="s">
        <v>40</v>
      </c>
      <c r="H799" s="13" t="s">
        <v>6</v>
      </c>
      <c r="I799" s="13" t="s">
        <v>111</v>
      </c>
      <c r="J799" s="13" t="s">
        <v>112</v>
      </c>
      <c r="K799" s="13" t="s">
        <v>43</v>
      </c>
      <c r="L799" s="14">
        <v>75</v>
      </c>
      <c r="M799" s="14" t="s">
        <v>15</v>
      </c>
      <c r="N799" s="31">
        <v>1000000</v>
      </c>
      <c r="O799" s="14" t="s">
        <v>2</v>
      </c>
      <c r="P799" s="14" t="s">
        <v>35</v>
      </c>
      <c r="Q799" s="31">
        <v>12000</v>
      </c>
      <c r="R799" s="31">
        <v>600</v>
      </c>
      <c r="S799" s="45">
        <v>9.0009999999999994</v>
      </c>
      <c r="T799" s="64">
        <f t="shared" si="108"/>
        <v>675.07499999999993</v>
      </c>
      <c r="U799" s="64">
        <f t="shared" si="109"/>
        <v>13.957682432047477</v>
      </c>
      <c r="V799" s="48">
        <f t="shared" si="110"/>
        <v>5.2637946132152322</v>
      </c>
      <c r="W799" s="52">
        <v>584.80109023611067</v>
      </c>
      <c r="X799" s="71" t="str">
        <f t="shared" si="116"/>
        <v>Q3 2023</v>
      </c>
      <c r="Y799" s="21">
        <f t="shared" si="111"/>
        <v>3840</v>
      </c>
      <c r="Z799" s="21">
        <f t="shared" si="112"/>
        <v>2160</v>
      </c>
      <c r="AA799" s="57">
        <f t="shared" si="113"/>
        <v>1550681.3056379822</v>
      </c>
      <c r="AB799" s="59">
        <f t="shared" si="114"/>
        <v>1.7777777777777777</v>
      </c>
      <c r="AC799" s="61">
        <f t="shared" si="115"/>
        <v>1905</v>
      </c>
    </row>
    <row r="800" spans="4:29">
      <c r="D800" s="12">
        <v>794</v>
      </c>
      <c r="E800" s="36" t="s">
        <v>29</v>
      </c>
      <c r="F800" s="16" t="s">
        <v>10</v>
      </c>
      <c r="G800" s="14" t="s">
        <v>40</v>
      </c>
      <c r="H800" s="13" t="s">
        <v>6</v>
      </c>
      <c r="I800" s="13" t="s">
        <v>111</v>
      </c>
      <c r="J800" s="13" t="s">
        <v>112</v>
      </c>
      <c r="K800" s="13" t="s">
        <v>43</v>
      </c>
      <c r="L800" s="14">
        <v>85</v>
      </c>
      <c r="M800" s="14" t="s">
        <v>15</v>
      </c>
      <c r="N800" s="31">
        <v>1000000</v>
      </c>
      <c r="O800" s="14" t="s">
        <v>2</v>
      </c>
      <c r="P800" s="14" t="s">
        <v>35</v>
      </c>
      <c r="Q800" s="31">
        <v>15360</v>
      </c>
      <c r="R800" s="31">
        <v>768</v>
      </c>
      <c r="S800" s="45">
        <v>7.9989999999999997</v>
      </c>
      <c r="T800" s="64">
        <f t="shared" si="108"/>
        <v>679.91499999999996</v>
      </c>
      <c r="U800" s="64">
        <f t="shared" si="109"/>
        <v>15.932120141056377</v>
      </c>
      <c r="V800" s="48">
        <f t="shared" si="110"/>
        <v>5.935953207164582</v>
      </c>
      <c r="W800" s="52">
        <v>742.08691175954266</v>
      </c>
      <c r="X800" s="71" t="str">
        <f t="shared" si="116"/>
        <v>Q3 2023</v>
      </c>
      <c r="Y800" s="21">
        <f t="shared" si="111"/>
        <v>3840</v>
      </c>
      <c r="Z800" s="21">
        <f t="shared" si="112"/>
        <v>2160</v>
      </c>
      <c r="AA800" s="57">
        <f t="shared" si="113"/>
        <v>1991763.9881305636</v>
      </c>
      <c r="AB800" s="59">
        <f t="shared" si="114"/>
        <v>1.7777777777777777</v>
      </c>
      <c r="AC800" s="61">
        <f t="shared" si="115"/>
        <v>2159</v>
      </c>
    </row>
    <row r="801" spans="4:29">
      <c r="D801" s="12">
        <v>795</v>
      </c>
      <c r="E801" s="36" t="s">
        <v>29</v>
      </c>
      <c r="F801" s="16" t="s">
        <v>10</v>
      </c>
      <c r="G801" s="14" t="s">
        <v>40</v>
      </c>
      <c r="H801" s="13" t="s">
        <v>6</v>
      </c>
      <c r="I801" s="13" t="s">
        <v>36</v>
      </c>
      <c r="J801" s="13" t="s">
        <v>50</v>
      </c>
      <c r="K801" s="13" t="s">
        <v>123</v>
      </c>
      <c r="L801" s="14">
        <v>55</v>
      </c>
      <c r="M801" s="14" t="s">
        <v>15</v>
      </c>
      <c r="N801" s="31">
        <v>1000000</v>
      </c>
      <c r="O801" s="14" t="s">
        <v>1</v>
      </c>
      <c r="P801" s="14" t="s">
        <v>35</v>
      </c>
      <c r="Q801" s="31">
        <v>2048</v>
      </c>
      <c r="R801" s="31">
        <v>128</v>
      </c>
      <c r="S801" s="45">
        <v>50.1</v>
      </c>
      <c r="T801" s="64">
        <f t="shared" si="108"/>
        <v>2755.5</v>
      </c>
      <c r="U801" s="64">
        <f t="shared" si="109"/>
        <v>41.779489524035611</v>
      </c>
      <c r="V801" s="48">
        <f t="shared" si="110"/>
        <v>15.480025160850385</v>
      </c>
      <c r="W801" s="52">
        <v>308.98253814072621</v>
      </c>
      <c r="X801" s="71" t="str">
        <f t="shared" si="116"/>
        <v>Q3 2023</v>
      </c>
      <c r="Y801" s="21">
        <f t="shared" si="111"/>
        <v>3840</v>
      </c>
      <c r="Z801" s="21">
        <f t="shared" si="112"/>
        <v>2160</v>
      </c>
      <c r="AA801" s="57">
        <f t="shared" si="113"/>
        <v>833921.94658753707</v>
      </c>
      <c r="AB801" s="59">
        <f t="shared" si="114"/>
        <v>1.7777777777777777</v>
      </c>
      <c r="AC801" s="61">
        <f t="shared" si="115"/>
        <v>1397</v>
      </c>
    </row>
    <row r="802" spans="4:29">
      <c r="D802" s="12">
        <v>796</v>
      </c>
      <c r="E802" s="36" t="s">
        <v>29</v>
      </c>
      <c r="F802" s="16" t="s">
        <v>10</v>
      </c>
      <c r="G802" s="14" t="s">
        <v>40</v>
      </c>
      <c r="H802" s="13" t="s">
        <v>6</v>
      </c>
      <c r="I802" s="13" t="s">
        <v>36</v>
      </c>
      <c r="J802" s="13" t="s">
        <v>37</v>
      </c>
      <c r="K802" s="13" t="s">
        <v>137</v>
      </c>
      <c r="L802" s="14">
        <v>65</v>
      </c>
      <c r="M802" s="14" t="s">
        <v>15</v>
      </c>
      <c r="N802" s="31">
        <v>1000000</v>
      </c>
      <c r="O802" s="14" t="s">
        <v>1</v>
      </c>
      <c r="P802" s="14" t="s">
        <v>35</v>
      </c>
      <c r="Q802" s="31">
        <v>2560</v>
      </c>
      <c r="R802" s="31">
        <v>160</v>
      </c>
      <c r="S802" s="45">
        <v>112</v>
      </c>
      <c r="T802" s="64">
        <f t="shared" si="108"/>
        <v>7280</v>
      </c>
      <c r="U802" s="64">
        <f t="shared" si="109"/>
        <v>130.450203347181</v>
      </c>
      <c r="V802" s="48">
        <f t="shared" si="110"/>
        <v>45.439491494591721</v>
      </c>
      <c r="W802" s="52">
        <v>405.70974548742606</v>
      </c>
      <c r="X802" s="71" t="str">
        <f t="shared" si="116"/>
        <v>Q3 2023</v>
      </c>
      <c r="Y802" s="21">
        <f t="shared" si="111"/>
        <v>3840</v>
      </c>
      <c r="Z802" s="21">
        <f t="shared" si="112"/>
        <v>2160</v>
      </c>
      <c r="AA802" s="57">
        <f t="shared" si="113"/>
        <v>1164733.9584569733</v>
      </c>
      <c r="AB802" s="59">
        <f t="shared" si="114"/>
        <v>1.7777777777777777</v>
      </c>
      <c r="AC802" s="61">
        <f t="shared" si="115"/>
        <v>1651</v>
      </c>
    </row>
    <row r="803" spans="4:29">
      <c r="D803" s="12">
        <v>797</v>
      </c>
      <c r="E803" s="36" t="s">
        <v>29</v>
      </c>
      <c r="F803" s="16" t="s">
        <v>10</v>
      </c>
      <c r="G803" s="14" t="s">
        <v>40</v>
      </c>
      <c r="H803" s="13" t="s">
        <v>6</v>
      </c>
      <c r="I803" s="13" t="s">
        <v>36</v>
      </c>
      <c r="J803" s="13" t="s">
        <v>38</v>
      </c>
      <c r="K803" s="13" t="s">
        <v>137</v>
      </c>
      <c r="L803" s="14">
        <v>75</v>
      </c>
      <c r="M803" s="14" t="s">
        <v>15</v>
      </c>
      <c r="N803" s="31">
        <v>1000000</v>
      </c>
      <c r="O803" s="14" t="s">
        <v>1</v>
      </c>
      <c r="P803" s="14" t="s">
        <v>35</v>
      </c>
      <c r="Q803" s="31">
        <v>3840</v>
      </c>
      <c r="R803" s="31">
        <v>240</v>
      </c>
      <c r="S803" s="45">
        <v>61.9</v>
      </c>
      <c r="T803" s="64">
        <f t="shared" si="108"/>
        <v>4642.5</v>
      </c>
      <c r="U803" s="64">
        <f t="shared" si="109"/>
        <v>95.987172818991098</v>
      </c>
      <c r="V803" s="48">
        <f t="shared" si="110"/>
        <v>36.199187485615248</v>
      </c>
      <c r="W803" s="52">
        <v>584.80109023611067</v>
      </c>
      <c r="X803" s="71" t="str">
        <f t="shared" si="116"/>
        <v>Q3 2023</v>
      </c>
      <c r="Y803" s="21">
        <f t="shared" si="111"/>
        <v>3840</v>
      </c>
      <c r="Z803" s="21">
        <f t="shared" si="112"/>
        <v>2160</v>
      </c>
      <c r="AA803" s="57">
        <f t="shared" si="113"/>
        <v>1550681.3056379822</v>
      </c>
      <c r="AB803" s="59">
        <f t="shared" si="114"/>
        <v>1.7777777777777777</v>
      </c>
      <c r="AC803" s="61">
        <f t="shared" si="115"/>
        <v>1905</v>
      </c>
    </row>
    <row r="804" spans="4:29">
      <c r="D804" s="12">
        <v>798</v>
      </c>
      <c r="E804" s="36" t="s">
        <v>29</v>
      </c>
      <c r="F804" s="16" t="s">
        <v>10</v>
      </c>
      <c r="G804" s="14" t="s">
        <v>40</v>
      </c>
      <c r="H804" s="13" t="s">
        <v>6</v>
      </c>
      <c r="I804" s="13" t="s">
        <v>36</v>
      </c>
      <c r="J804" s="13" t="s">
        <v>138</v>
      </c>
      <c r="K804" s="13" t="s">
        <v>137</v>
      </c>
      <c r="L804" s="14">
        <v>85</v>
      </c>
      <c r="M804" s="14" t="s">
        <v>15</v>
      </c>
      <c r="N804" s="31">
        <v>1000000</v>
      </c>
      <c r="O804" s="14" t="s">
        <v>1</v>
      </c>
      <c r="P804" s="14" t="s">
        <v>35</v>
      </c>
      <c r="Q804" s="31">
        <v>7168</v>
      </c>
      <c r="R804" s="31">
        <v>448</v>
      </c>
      <c r="S804" s="45">
        <v>63.8</v>
      </c>
      <c r="T804" s="64">
        <f t="shared" si="108"/>
        <v>5423</v>
      </c>
      <c r="U804" s="64">
        <f t="shared" si="109"/>
        <v>127.07454244272995</v>
      </c>
      <c r="V804" s="48">
        <f t="shared" si="110"/>
        <v>47.345144970258822</v>
      </c>
      <c r="W804" s="52">
        <v>742.08691175954266</v>
      </c>
      <c r="X804" s="71" t="str">
        <f t="shared" si="116"/>
        <v>Q3 2023</v>
      </c>
      <c r="Y804" s="21">
        <f t="shared" si="111"/>
        <v>3840</v>
      </c>
      <c r="Z804" s="21">
        <f t="shared" si="112"/>
        <v>2160</v>
      </c>
      <c r="AA804" s="57">
        <f t="shared" si="113"/>
        <v>1991763.9881305636</v>
      </c>
      <c r="AB804" s="59">
        <f t="shared" si="114"/>
        <v>1.7777777777777777</v>
      </c>
      <c r="AC804" s="61">
        <f t="shared" si="115"/>
        <v>2159</v>
      </c>
    </row>
    <row r="805" spans="4:29">
      <c r="D805" s="12">
        <v>799</v>
      </c>
      <c r="E805" s="36" t="s">
        <v>29</v>
      </c>
      <c r="F805" s="16" t="s">
        <v>10</v>
      </c>
      <c r="G805" s="14" t="s">
        <v>40</v>
      </c>
      <c r="H805" s="13" t="s">
        <v>6</v>
      </c>
      <c r="I805" s="13" t="s">
        <v>36</v>
      </c>
      <c r="J805" s="13"/>
      <c r="K805" s="13" t="s">
        <v>123</v>
      </c>
      <c r="L805" s="14">
        <v>98</v>
      </c>
      <c r="M805" s="14" t="s">
        <v>15</v>
      </c>
      <c r="N805" s="31">
        <v>1000000</v>
      </c>
      <c r="O805" s="14" t="s">
        <v>1</v>
      </c>
      <c r="P805" s="14" t="s">
        <v>35</v>
      </c>
      <c r="Q805" s="31">
        <v>5120</v>
      </c>
      <c r="R805" s="31">
        <v>320</v>
      </c>
      <c r="S805" s="45">
        <v>20.5</v>
      </c>
      <c r="T805" s="64">
        <f t="shared" si="108"/>
        <v>2009</v>
      </c>
      <c r="U805" s="64">
        <f t="shared" si="109"/>
        <v>54.275775434065267</v>
      </c>
      <c r="V805" s="48">
        <f t="shared" si="110"/>
        <v>22.819172536605937</v>
      </c>
      <c r="W805" s="52">
        <v>1113.130367639314</v>
      </c>
      <c r="X805" s="71" t="str">
        <f t="shared" si="116"/>
        <v>Q3 2023</v>
      </c>
      <c r="Y805" s="21">
        <f t="shared" si="111"/>
        <v>3840</v>
      </c>
      <c r="Z805" s="21">
        <f t="shared" si="112"/>
        <v>2160</v>
      </c>
      <c r="AA805" s="57">
        <f t="shared" si="113"/>
        <v>2647598.8016617205</v>
      </c>
      <c r="AB805" s="59">
        <f t="shared" si="114"/>
        <v>1.7777777777777777</v>
      </c>
      <c r="AC805" s="61">
        <f t="shared" si="115"/>
        <v>2489.1999999999998</v>
      </c>
    </row>
    <row r="806" spans="4:29">
      <c r="D806" s="12">
        <v>800</v>
      </c>
      <c r="E806" s="36" t="s">
        <v>29</v>
      </c>
      <c r="F806" s="16" t="s">
        <v>10</v>
      </c>
      <c r="G806" s="14" t="s">
        <v>40</v>
      </c>
      <c r="H806" s="13" t="s">
        <v>6</v>
      </c>
      <c r="I806" s="13" t="s">
        <v>36</v>
      </c>
      <c r="J806" s="13"/>
      <c r="K806" s="13" t="s">
        <v>123</v>
      </c>
      <c r="L806" s="14">
        <v>115</v>
      </c>
      <c r="M806" s="14" t="s">
        <v>15</v>
      </c>
      <c r="N806" s="31">
        <v>1000000</v>
      </c>
      <c r="O806" s="14" t="s">
        <v>2</v>
      </c>
      <c r="P806" s="14" t="s">
        <v>35</v>
      </c>
      <c r="Q806" s="31">
        <v>21040</v>
      </c>
      <c r="R806" s="31">
        <v>5260</v>
      </c>
      <c r="S806" s="45">
        <v>0.04</v>
      </c>
      <c r="T806" s="64">
        <f t="shared" si="108"/>
        <v>4.6000000000000005</v>
      </c>
      <c r="U806" s="64">
        <f t="shared" si="109"/>
        <v>0.1458329618991098</v>
      </c>
      <c r="V806" s="48">
        <f t="shared" si="110"/>
        <v>5.3430257646687067E-2</v>
      </c>
      <c r="W806" s="52">
        <v>1335.7564411671767</v>
      </c>
      <c r="X806" s="71" t="str">
        <f t="shared" si="116"/>
        <v>Q3 2023</v>
      </c>
      <c r="Y806" s="21">
        <f t="shared" si="111"/>
        <v>3840</v>
      </c>
      <c r="Z806" s="21">
        <f t="shared" si="112"/>
        <v>2160</v>
      </c>
      <c r="AA806" s="57">
        <f t="shared" si="113"/>
        <v>3645824.047477745</v>
      </c>
      <c r="AB806" s="59">
        <f t="shared" si="114"/>
        <v>1.7777777777777777</v>
      </c>
      <c r="AC806" s="61">
        <f t="shared" si="115"/>
        <v>2921</v>
      </c>
    </row>
    <row r="807" spans="4:29">
      <c r="D807" s="12">
        <v>801</v>
      </c>
      <c r="E807" s="36" t="s">
        <v>29</v>
      </c>
      <c r="F807" s="16" t="s">
        <v>10</v>
      </c>
      <c r="G807" s="14" t="s">
        <v>40</v>
      </c>
      <c r="H807" s="13" t="s">
        <v>6</v>
      </c>
      <c r="I807" s="13" t="s">
        <v>58</v>
      </c>
      <c r="J807" s="13"/>
      <c r="K807" s="13" t="s">
        <v>123</v>
      </c>
      <c r="L807" s="14">
        <v>65</v>
      </c>
      <c r="M807" s="14" t="s">
        <v>15</v>
      </c>
      <c r="N807" s="31">
        <v>1000000</v>
      </c>
      <c r="O807" s="14" t="s">
        <v>1</v>
      </c>
      <c r="P807" s="14" t="s">
        <v>35</v>
      </c>
      <c r="Q807" s="31">
        <v>2560</v>
      </c>
      <c r="R807" s="31">
        <v>160</v>
      </c>
      <c r="S807" s="45">
        <v>5.5</v>
      </c>
      <c r="T807" s="64">
        <f t="shared" si="108"/>
        <v>357.5</v>
      </c>
      <c r="U807" s="64">
        <f t="shared" si="109"/>
        <v>6.406036771513353</v>
      </c>
      <c r="V807" s="48">
        <f t="shared" si="110"/>
        <v>2.2314036001808435</v>
      </c>
      <c r="W807" s="52">
        <v>405.70974548742606</v>
      </c>
      <c r="X807" s="71" t="str">
        <f t="shared" si="116"/>
        <v>Q3 2023</v>
      </c>
      <c r="Y807" s="21">
        <f t="shared" si="111"/>
        <v>3840</v>
      </c>
      <c r="Z807" s="21">
        <f t="shared" si="112"/>
        <v>2160</v>
      </c>
      <c r="AA807" s="57">
        <f t="shared" si="113"/>
        <v>1164733.9584569733</v>
      </c>
      <c r="AB807" s="59">
        <f t="shared" si="114"/>
        <v>1.7777777777777777</v>
      </c>
      <c r="AC807" s="61">
        <f t="shared" si="115"/>
        <v>1651</v>
      </c>
    </row>
    <row r="808" spans="4:29">
      <c r="D808" s="12">
        <v>802</v>
      </c>
      <c r="E808" s="36" t="s">
        <v>29</v>
      </c>
      <c r="F808" s="16" t="s">
        <v>10</v>
      </c>
      <c r="G808" s="14" t="s">
        <v>40</v>
      </c>
      <c r="H808" s="13" t="s">
        <v>6</v>
      </c>
      <c r="I808" s="13" t="s">
        <v>58</v>
      </c>
      <c r="J808" s="13" t="s">
        <v>59</v>
      </c>
      <c r="K808" s="13" t="s">
        <v>123</v>
      </c>
      <c r="L808" s="14">
        <v>75</v>
      </c>
      <c r="M808" s="14" t="s">
        <v>15</v>
      </c>
      <c r="N808" s="31">
        <v>1000000</v>
      </c>
      <c r="O808" s="14" t="s">
        <v>1</v>
      </c>
      <c r="P808" s="14" t="s">
        <v>35</v>
      </c>
      <c r="Q808" s="31">
        <v>4000</v>
      </c>
      <c r="R808" s="31">
        <v>252</v>
      </c>
      <c r="S808" s="45">
        <v>8</v>
      </c>
      <c r="T808" s="64">
        <f t="shared" si="108"/>
        <v>600</v>
      </c>
      <c r="U808" s="64">
        <f t="shared" si="109"/>
        <v>12.405450445103858</v>
      </c>
      <c r="V808" s="48">
        <f t="shared" si="110"/>
        <v>4.6784087218888857</v>
      </c>
      <c r="W808" s="52">
        <v>584.80109023611067</v>
      </c>
      <c r="X808" s="71" t="str">
        <f t="shared" si="116"/>
        <v>Q3 2023</v>
      </c>
      <c r="Y808" s="21">
        <f t="shared" si="111"/>
        <v>3840</v>
      </c>
      <c r="Z808" s="21">
        <f t="shared" si="112"/>
        <v>2160</v>
      </c>
      <c r="AA808" s="57">
        <f t="shared" si="113"/>
        <v>1550681.3056379822</v>
      </c>
      <c r="AB808" s="59">
        <f t="shared" si="114"/>
        <v>1.7777777777777777</v>
      </c>
      <c r="AC808" s="61">
        <f t="shared" si="115"/>
        <v>1905</v>
      </c>
    </row>
    <row r="809" spans="4:29">
      <c r="D809" s="12">
        <v>803</v>
      </c>
      <c r="E809" s="36" t="s">
        <v>29</v>
      </c>
      <c r="F809" s="16" t="s">
        <v>10</v>
      </c>
      <c r="G809" s="14" t="s">
        <v>40</v>
      </c>
      <c r="H809" s="13" t="s">
        <v>6</v>
      </c>
      <c r="I809" s="13" t="s">
        <v>58</v>
      </c>
      <c r="J809" s="13"/>
      <c r="K809" s="13" t="s">
        <v>123</v>
      </c>
      <c r="L809" s="14">
        <v>85</v>
      </c>
      <c r="M809" s="14" t="s">
        <v>15</v>
      </c>
      <c r="N809" s="31">
        <v>1000000</v>
      </c>
      <c r="O809" s="14" t="s">
        <v>1</v>
      </c>
      <c r="P809" s="14" t="s">
        <v>35</v>
      </c>
      <c r="Q809" s="31">
        <v>4800</v>
      </c>
      <c r="R809" s="31">
        <v>300</v>
      </c>
      <c r="S809" s="45">
        <v>0.9</v>
      </c>
      <c r="T809" s="64">
        <f t="shared" si="108"/>
        <v>76.5</v>
      </c>
      <c r="U809" s="64">
        <f t="shared" si="109"/>
        <v>1.7925875893175074</v>
      </c>
      <c r="V809" s="48">
        <f t="shared" si="110"/>
        <v>0.66787822058358837</v>
      </c>
      <c r="W809" s="52">
        <v>742.08691175954266</v>
      </c>
      <c r="X809" s="71" t="str">
        <f t="shared" si="116"/>
        <v>Q3 2023</v>
      </c>
      <c r="Y809" s="21">
        <f t="shared" si="111"/>
        <v>3840</v>
      </c>
      <c r="Z809" s="21">
        <f t="shared" si="112"/>
        <v>2160</v>
      </c>
      <c r="AA809" s="57">
        <f t="shared" si="113"/>
        <v>1991763.9881305636</v>
      </c>
      <c r="AB809" s="59">
        <f t="shared" si="114"/>
        <v>1.7777777777777777</v>
      </c>
      <c r="AC809" s="61">
        <f t="shared" si="115"/>
        <v>2159</v>
      </c>
    </row>
    <row r="810" spans="4:29">
      <c r="D810" s="12">
        <v>804</v>
      </c>
      <c r="E810" s="36" t="s">
        <v>29</v>
      </c>
      <c r="F810" s="16" t="s">
        <v>10</v>
      </c>
      <c r="G810" s="14" t="s">
        <v>40</v>
      </c>
      <c r="H810" s="13" t="s">
        <v>6</v>
      </c>
      <c r="I810" s="13" t="s">
        <v>58</v>
      </c>
      <c r="J810" s="13"/>
      <c r="K810" s="13" t="s">
        <v>123</v>
      </c>
      <c r="L810" s="14">
        <v>86</v>
      </c>
      <c r="M810" s="14" t="s">
        <v>15</v>
      </c>
      <c r="N810" s="31">
        <v>1000000</v>
      </c>
      <c r="O810" s="14" t="s">
        <v>1</v>
      </c>
      <c r="P810" s="14" t="s">
        <v>35</v>
      </c>
      <c r="Q810" s="31">
        <v>8000</v>
      </c>
      <c r="R810" s="31">
        <v>576</v>
      </c>
      <c r="S810" s="45">
        <v>8.1</v>
      </c>
      <c r="T810" s="64">
        <f t="shared" si="108"/>
        <v>696.6</v>
      </c>
      <c r="U810" s="64">
        <f t="shared" si="109"/>
        <v>16.515128068557868</v>
      </c>
      <c r="V810" s="48">
        <f t="shared" si="110"/>
        <v>6.0109039852522956</v>
      </c>
      <c r="W810" s="52">
        <v>742.08691175954266</v>
      </c>
      <c r="X810" s="71" t="str">
        <f t="shared" si="116"/>
        <v>Q3 2023</v>
      </c>
      <c r="Y810" s="21">
        <f t="shared" si="111"/>
        <v>3840</v>
      </c>
      <c r="Z810" s="21">
        <f t="shared" si="112"/>
        <v>2160</v>
      </c>
      <c r="AA810" s="57">
        <f t="shared" si="113"/>
        <v>2038904.6998219588</v>
      </c>
      <c r="AB810" s="59">
        <f t="shared" si="114"/>
        <v>1.7777777777777777</v>
      </c>
      <c r="AC810" s="61">
        <f t="shared" si="115"/>
        <v>2184.4</v>
      </c>
    </row>
    <row r="811" spans="4:29">
      <c r="D811" s="12">
        <v>805</v>
      </c>
      <c r="E811" s="36" t="s">
        <v>29</v>
      </c>
      <c r="F811" s="16" t="s">
        <v>10</v>
      </c>
      <c r="G811" s="14" t="s">
        <v>40</v>
      </c>
      <c r="H811" s="13" t="s">
        <v>6</v>
      </c>
      <c r="I811" s="13" t="s">
        <v>58</v>
      </c>
      <c r="J811" s="13"/>
      <c r="K811" s="13" t="s">
        <v>123</v>
      </c>
      <c r="L811" s="14">
        <v>100</v>
      </c>
      <c r="M811" s="14" t="s">
        <v>15</v>
      </c>
      <c r="N811" s="31">
        <v>1000000</v>
      </c>
      <c r="O811" s="14" t="s">
        <v>1</v>
      </c>
      <c r="P811" s="14" t="s">
        <v>35</v>
      </c>
      <c r="Q811" s="31">
        <v>9600</v>
      </c>
      <c r="R811" s="31">
        <v>600</v>
      </c>
      <c r="S811" s="45">
        <v>4.5</v>
      </c>
      <c r="T811" s="64">
        <f t="shared" si="108"/>
        <v>450</v>
      </c>
      <c r="U811" s="64">
        <f t="shared" si="109"/>
        <v>12.405450445103858</v>
      </c>
      <c r="V811" s="48">
        <f t="shared" si="110"/>
        <v>5.0090866543769135</v>
      </c>
      <c r="W811" s="52">
        <v>1113.130367639314</v>
      </c>
      <c r="X811" s="71" t="str">
        <f t="shared" si="116"/>
        <v>Q3 2023</v>
      </c>
      <c r="Y811" s="21">
        <f t="shared" si="111"/>
        <v>3840</v>
      </c>
      <c r="Z811" s="21">
        <f t="shared" si="112"/>
        <v>2160</v>
      </c>
      <c r="AA811" s="57">
        <f t="shared" si="113"/>
        <v>2756766.765578635</v>
      </c>
      <c r="AB811" s="59">
        <f t="shared" si="114"/>
        <v>1.7777777777777777</v>
      </c>
      <c r="AC811" s="61">
        <f t="shared" si="115"/>
        <v>2540</v>
      </c>
    </row>
    <row r="812" spans="4:29">
      <c r="D812" s="12">
        <v>806</v>
      </c>
      <c r="E812" s="36" t="s">
        <v>29</v>
      </c>
      <c r="F812" s="16" t="s">
        <v>10</v>
      </c>
      <c r="G812" s="14" t="s">
        <v>40</v>
      </c>
      <c r="H812" s="13" t="s">
        <v>6</v>
      </c>
      <c r="I812" s="13" t="s">
        <v>139</v>
      </c>
      <c r="J812" s="13"/>
      <c r="K812" s="13" t="s">
        <v>123</v>
      </c>
      <c r="L812" s="14">
        <v>65</v>
      </c>
      <c r="M812" s="14" t="s">
        <v>15</v>
      </c>
      <c r="N812" s="31">
        <v>1000000</v>
      </c>
      <c r="O812" s="14" t="s">
        <v>1</v>
      </c>
      <c r="P812" s="14" t="s">
        <v>35</v>
      </c>
      <c r="Q812" s="31">
        <v>9216</v>
      </c>
      <c r="R812" s="31">
        <v>576</v>
      </c>
      <c r="S812" s="45">
        <v>1.2</v>
      </c>
      <c r="T812" s="64">
        <f t="shared" si="108"/>
        <v>78</v>
      </c>
      <c r="U812" s="64">
        <f t="shared" si="109"/>
        <v>1.3976807501483679</v>
      </c>
      <c r="V812" s="48">
        <f t="shared" si="110"/>
        <v>0.48685169458491123</v>
      </c>
      <c r="W812" s="52">
        <v>405.70974548742606</v>
      </c>
      <c r="X812" s="71" t="str">
        <f t="shared" si="116"/>
        <v>Q3 2023</v>
      </c>
      <c r="Y812" s="21">
        <f t="shared" si="111"/>
        <v>3840</v>
      </c>
      <c r="Z812" s="21">
        <f t="shared" si="112"/>
        <v>2160</v>
      </c>
      <c r="AA812" s="57">
        <f t="shared" si="113"/>
        <v>1164733.9584569733</v>
      </c>
      <c r="AB812" s="59">
        <f t="shared" si="114"/>
        <v>1.7777777777777777</v>
      </c>
      <c r="AC812" s="61">
        <f t="shared" si="115"/>
        <v>1651</v>
      </c>
    </row>
    <row r="813" spans="4:29">
      <c r="D813" s="12">
        <v>807</v>
      </c>
      <c r="E813" s="36" t="s">
        <v>29</v>
      </c>
      <c r="F813" s="16" t="s">
        <v>10</v>
      </c>
      <c r="G813" s="14" t="s">
        <v>40</v>
      </c>
      <c r="H813" s="13" t="s">
        <v>6</v>
      </c>
      <c r="I813" s="13" t="s">
        <v>139</v>
      </c>
      <c r="J813" s="13"/>
      <c r="K813" s="13" t="s">
        <v>123</v>
      </c>
      <c r="L813" s="14">
        <v>75</v>
      </c>
      <c r="M813" s="14" t="s">
        <v>15</v>
      </c>
      <c r="N813" s="31">
        <v>1000000</v>
      </c>
      <c r="O813" s="14" t="s">
        <v>1</v>
      </c>
      <c r="P813" s="14" t="s">
        <v>35</v>
      </c>
      <c r="Q813" s="31">
        <v>9600</v>
      </c>
      <c r="R813" s="31">
        <v>600</v>
      </c>
      <c r="S813" s="45">
        <v>2.5</v>
      </c>
      <c r="T813" s="64">
        <f t="shared" si="108"/>
        <v>187.5</v>
      </c>
      <c r="U813" s="64">
        <f t="shared" si="109"/>
        <v>3.8767032640949552</v>
      </c>
      <c r="V813" s="48">
        <f t="shared" si="110"/>
        <v>1.4620027255902768</v>
      </c>
      <c r="W813" s="52">
        <v>584.80109023611067</v>
      </c>
      <c r="X813" s="71" t="str">
        <f t="shared" si="116"/>
        <v>Q3 2023</v>
      </c>
      <c r="Y813" s="21">
        <f t="shared" si="111"/>
        <v>3840</v>
      </c>
      <c r="Z813" s="21">
        <f t="shared" si="112"/>
        <v>2160</v>
      </c>
      <c r="AA813" s="57">
        <f t="shared" si="113"/>
        <v>1550681.3056379822</v>
      </c>
      <c r="AB813" s="59">
        <f t="shared" si="114"/>
        <v>1.7777777777777777</v>
      </c>
      <c r="AC813" s="61">
        <f t="shared" si="115"/>
        <v>1905</v>
      </c>
    </row>
    <row r="814" spans="4:29">
      <c r="D814" s="12">
        <v>808</v>
      </c>
      <c r="E814" s="36" t="s">
        <v>29</v>
      </c>
      <c r="F814" s="16" t="s">
        <v>10</v>
      </c>
      <c r="G814" s="14" t="s">
        <v>40</v>
      </c>
      <c r="H814" s="13" t="s">
        <v>6</v>
      </c>
      <c r="I814" s="13" t="s">
        <v>139</v>
      </c>
      <c r="J814" s="13"/>
      <c r="K814" s="13" t="s">
        <v>123</v>
      </c>
      <c r="L814" s="14">
        <v>85</v>
      </c>
      <c r="M814" s="14" t="s">
        <v>15</v>
      </c>
      <c r="N814" s="31">
        <v>1000000</v>
      </c>
      <c r="O814" s="14" t="s">
        <v>1</v>
      </c>
      <c r="P814" s="14" t="s">
        <v>35</v>
      </c>
      <c r="Q814" s="31">
        <v>16000</v>
      </c>
      <c r="R814" s="31">
        <v>1000</v>
      </c>
      <c r="S814" s="45">
        <v>0.7</v>
      </c>
      <c r="T814" s="64">
        <f t="shared" si="108"/>
        <v>59.499999999999993</v>
      </c>
      <c r="U814" s="64">
        <f t="shared" si="109"/>
        <v>1.3942347916913944</v>
      </c>
      <c r="V814" s="48">
        <f t="shared" si="110"/>
        <v>0.51946083823167988</v>
      </c>
      <c r="W814" s="52">
        <v>742.08691175954266</v>
      </c>
      <c r="X814" s="71" t="str">
        <f t="shared" si="116"/>
        <v>Q3 2023</v>
      </c>
      <c r="Y814" s="21">
        <f t="shared" si="111"/>
        <v>3840</v>
      </c>
      <c r="Z814" s="21">
        <f t="shared" si="112"/>
        <v>2160</v>
      </c>
      <c r="AA814" s="57">
        <f t="shared" si="113"/>
        <v>1991763.9881305636</v>
      </c>
      <c r="AB814" s="59">
        <f t="shared" si="114"/>
        <v>1.7777777777777777</v>
      </c>
      <c r="AC814" s="61">
        <f t="shared" si="115"/>
        <v>2159</v>
      </c>
    </row>
    <row r="815" spans="4:29">
      <c r="D815" s="12">
        <v>809</v>
      </c>
      <c r="E815" s="36" t="s">
        <v>29</v>
      </c>
      <c r="F815" s="16" t="s">
        <v>10</v>
      </c>
      <c r="G815" s="14" t="s">
        <v>40</v>
      </c>
      <c r="H815" s="13" t="s">
        <v>6</v>
      </c>
      <c r="I815" s="13" t="s">
        <v>139</v>
      </c>
      <c r="J815" s="13"/>
      <c r="K815" s="13" t="s">
        <v>123</v>
      </c>
      <c r="L815" s="14">
        <v>86</v>
      </c>
      <c r="M815" s="14" t="s">
        <v>15</v>
      </c>
      <c r="N815" s="31">
        <v>1000000</v>
      </c>
      <c r="O815" s="14" t="s">
        <v>1</v>
      </c>
      <c r="P815" s="14" t="s">
        <v>35</v>
      </c>
      <c r="Q815" s="31">
        <v>16000</v>
      </c>
      <c r="R815" s="31">
        <v>1000</v>
      </c>
      <c r="S815" s="45">
        <v>1.6</v>
      </c>
      <c r="T815" s="64">
        <f t="shared" si="108"/>
        <v>137.6</v>
      </c>
      <c r="U815" s="64">
        <f t="shared" si="109"/>
        <v>3.2622475197151339</v>
      </c>
      <c r="V815" s="48">
        <f t="shared" si="110"/>
        <v>1.1873390588152684</v>
      </c>
      <c r="W815" s="52">
        <v>742.08691175954266</v>
      </c>
      <c r="X815" s="71" t="str">
        <f t="shared" si="116"/>
        <v>Q3 2023</v>
      </c>
      <c r="Y815" s="21">
        <f t="shared" si="111"/>
        <v>3840</v>
      </c>
      <c r="Z815" s="21">
        <f t="shared" si="112"/>
        <v>2160</v>
      </c>
      <c r="AA815" s="57">
        <f t="shared" si="113"/>
        <v>2038904.6998219588</v>
      </c>
      <c r="AB815" s="59">
        <f t="shared" si="114"/>
        <v>1.7777777777777777</v>
      </c>
      <c r="AC815" s="61">
        <f t="shared" si="115"/>
        <v>2184.4</v>
      </c>
    </row>
    <row r="816" spans="4:29">
      <c r="D816" s="12">
        <v>810</v>
      </c>
      <c r="E816" s="36" t="s">
        <v>29</v>
      </c>
      <c r="F816" s="16" t="s">
        <v>10</v>
      </c>
      <c r="G816" s="14" t="s">
        <v>40</v>
      </c>
      <c r="H816" s="13" t="s">
        <v>6</v>
      </c>
      <c r="I816" s="13" t="s">
        <v>139</v>
      </c>
      <c r="J816" s="13"/>
      <c r="K816" s="13" t="s">
        <v>123</v>
      </c>
      <c r="L816" s="14">
        <v>98</v>
      </c>
      <c r="M816" s="14" t="s">
        <v>15</v>
      </c>
      <c r="N816" s="31">
        <v>1000000</v>
      </c>
      <c r="O816" s="14" t="s">
        <v>1</v>
      </c>
      <c r="P816" s="14" t="s">
        <v>35</v>
      </c>
      <c r="Q816" s="31">
        <v>19200</v>
      </c>
      <c r="R816" s="31">
        <v>1200</v>
      </c>
      <c r="S816" s="45">
        <v>0.5</v>
      </c>
      <c r="T816" s="64">
        <f t="shared" si="108"/>
        <v>49</v>
      </c>
      <c r="U816" s="64">
        <f t="shared" si="109"/>
        <v>1.3237994008308602</v>
      </c>
      <c r="V816" s="48">
        <f t="shared" si="110"/>
        <v>0.55656518381965703</v>
      </c>
      <c r="W816" s="52">
        <v>1113.130367639314</v>
      </c>
      <c r="X816" s="71" t="str">
        <f t="shared" si="116"/>
        <v>Q3 2023</v>
      </c>
      <c r="Y816" s="21">
        <f t="shared" si="111"/>
        <v>3840</v>
      </c>
      <c r="Z816" s="21">
        <f t="shared" si="112"/>
        <v>2160</v>
      </c>
      <c r="AA816" s="57">
        <f t="shared" si="113"/>
        <v>2647598.8016617205</v>
      </c>
      <c r="AB816" s="59">
        <f t="shared" si="114"/>
        <v>1.7777777777777777</v>
      </c>
      <c r="AC816" s="61">
        <f t="shared" si="115"/>
        <v>2489.1999999999998</v>
      </c>
    </row>
    <row r="817" spans="4:29">
      <c r="D817" s="12">
        <v>811</v>
      </c>
      <c r="E817" s="36" t="s">
        <v>29</v>
      </c>
      <c r="F817" s="16" t="s">
        <v>10</v>
      </c>
      <c r="G817" s="14" t="s">
        <v>40</v>
      </c>
      <c r="H817" s="13" t="s">
        <v>6</v>
      </c>
      <c r="I817" s="13" t="s">
        <v>139</v>
      </c>
      <c r="J817" s="13"/>
      <c r="K817" s="13" t="s">
        <v>123</v>
      </c>
      <c r="L817" s="14">
        <v>100</v>
      </c>
      <c r="M817" s="14" t="s">
        <v>15</v>
      </c>
      <c r="N817" s="31">
        <v>1000000</v>
      </c>
      <c r="O817" s="14" t="s">
        <v>1</v>
      </c>
      <c r="P817" s="14" t="s">
        <v>35</v>
      </c>
      <c r="Q817" s="31">
        <v>19200</v>
      </c>
      <c r="R817" s="31">
        <v>1200</v>
      </c>
      <c r="S817" s="45">
        <v>0.2</v>
      </c>
      <c r="T817" s="64">
        <f t="shared" si="108"/>
        <v>20</v>
      </c>
      <c r="U817" s="64">
        <f t="shared" si="109"/>
        <v>0.55135335311572709</v>
      </c>
      <c r="V817" s="48">
        <f t="shared" si="110"/>
        <v>0.22262607352786282</v>
      </c>
      <c r="W817" s="52">
        <v>1113.130367639314</v>
      </c>
      <c r="X817" s="71" t="str">
        <f t="shared" si="116"/>
        <v>Q3 2023</v>
      </c>
      <c r="Y817" s="21">
        <f t="shared" si="111"/>
        <v>3840</v>
      </c>
      <c r="Z817" s="21">
        <f t="shared" si="112"/>
        <v>2160</v>
      </c>
      <c r="AA817" s="57">
        <f t="shared" si="113"/>
        <v>2756766.765578635</v>
      </c>
      <c r="AB817" s="59">
        <f t="shared" si="114"/>
        <v>1.7777777777777777</v>
      </c>
      <c r="AC817" s="61">
        <f t="shared" si="115"/>
        <v>2540</v>
      </c>
    </row>
    <row r="818" spans="4:29">
      <c r="D818" s="12">
        <v>812</v>
      </c>
      <c r="E818" s="36" t="s">
        <v>29</v>
      </c>
      <c r="F818" s="16" t="s">
        <v>10</v>
      </c>
      <c r="G818" s="14" t="s">
        <v>40</v>
      </c>
      <c r="H818" s="13" t="s">
        <v>6</v>
      </c>
      <c r="I818" s="13" t="s">
        <v>48</v>
      </c>
      <c r="J818" s="13" t="s">
        <v>215</v>
      </c>
      <c r="K818" s="13" t="s">
        <v>123</v>
      </c>
      <c r="L818" s="14">
        <v>55</v>
      </c>
      <c r="M818" s="14" t="s">
        <v>15</v>
      </c>
      <c r="N818" s="31">
        <v>400000</v>
      </c>
      <c r="O818" s="14" t="s">
        <v>1</v>
      </c>
      <c r="P818" s="14" t="s">
        <v>35</v>
      </c>
      <c r="Q818" s="31">
        <v>2000</v>
      </c>
      <c r="R818" s="31">
        <v>200</v>
      </c>
      <c r="S818" s="45">
        <v>58.1</v>
      </c>
      <c r="T818" s="64">
        <f t="shared" si="108"/>
        <v>3195.5</v>
      </c>
      <c r="U818" s="64">
        <f t="shared" si="109"/>
        <v>48.450865096735903</v>
      </c>
      <c r="V818" s="48">
        <f t="shared" si="110"/>
        <v>17.951885465976194</v>
      </c>
      <c r="W818" s="52">
        <v>308.98253814072621</v>
      </c>
      <c r="X818" s="71" t="str">
        <f t="shared" si="116"/>
        <v>Q3 2023</v>
      </c>
      <c r="Y818" s="21">
        <f t="shared" si="111"/>
        <v>3840</v>
      </c>
      <c r="Z818" s="21">
        <f t="shared" si="112"/>
        <v>2160</v>
      </c>
      <c r="AA818" s="57">
        <f t="shared" si="113"/>
        <v>833921.94658753707</v>
      </c>
      <c r="AB818" s="59">
        <f t="shared" si="114"/>
        <v>1.7777777777777777</v>
      </c>
      <c r="AC818" s="61">
        <f t="shared" si="115"/>
        <v>1397</v>
      </c>
    </row>
    <row r="819" spans="4:29">
      <c r="D819" s="12">
        <v>813</v>
      </c>
      <c r="E819" s="36" t="s">
        <v>29</v>
      </c>
      <c r="F819" s="16" t="s">
        <v>10</v>
      </c>
      <c r="G819" s="14" t="s">
        <v>40</v>
      </c>
      <c r="H819" s="13" t="s">
        <v>6</v>
      </c>
      <c r="I819" s="13" t="s">
        <v>48</v>
      </c>
      <c r="J819" s="13"/>
      <c r="K819" s="13" t="s">
        <v>123</v>
      </c>
      <c r="L819" s="14">
        <v>85</v>
      </c>
      <c r="M819" s="14" t="s">
        <v>52</v>
      </c>
      <c r="N819" s="31">
        <v>400000</v>
      </c>
      <c r="O819" s="14" t="s">
        <v>2</v>
      </c>
      <c r="P819" s="14" t="s">
        <v>35</v>
      </c>
      <c r="Q819" s="31">
        <v>21060</v>
      </c>
      <c r="R819" s="31">
        <v>2340</v>
      </c>
      <c r="S819" s="45">
        <v>0.3</v>
      </c>
      <c r="T819" s="64">
        <f t="shared" si="108"/>
        <v>25.5</v>
      </c>
      <c r="U819" s="64">
        <f t="shared" si="109"/>
        <v>0.59752919643916913</v>
      </c>
      <c r="V819" s="48">
        <f t="shared" si="110"/>
        <v>0.32503170001801501</v>
      </c>
      <c r="W819" s="52">
        <v>1083.4390000600499</v>
      </c>
      <c r="X819" s="71" t="str">
        <f t="shared" si="116"/>
        <v>Q3 2023</v>
      </c>
      <c r="Y819" s="21">
        <f t="shared" si="111"/>
        <v>7680</v>
      </c>
      <c r="Z819" s="21">
        <f t="shared" si="112"/>
        <v>4320</v>
      </c>
      <c r="AA819" s="57">
        <f t="shared" si="113"/>
        <v>1991763.9881305636</v>
      </c>
      <c r="AB819" s="59">
        <f t="shared" si="114"/>
        <v>1.7777777777777777</v>
      </c>
      <c r="AC819" s="61">
        <f t="shared" si="115"/>
        <v>2159</v>
      </c>
    </row>
    <row r="820" spans="4:29">
      <c r="D820" s="12">
        <v>814</v>
      </c>
      <c r="E820" s="36" t="s">
        <v>29</v>
      </c>
      <c r="F820" s="16" t="s">
        <v>10</v>
      </c>
      <c r="G820" s="14" t="s">
        <v>40</v>
      </c>
      <c r="H820" s="13" t="s">
        <v>6</v>
      </c>
      <c r="I820" s="13" t="s">
        <v>48</v>
      </c>
      <c r="J820" s="13"/>
      <c r="K820" s="13" t="s">
        <v>123</v>
      </c>
      <c r="L820" s="14">
        <v>98</v>
      </c>
      <c r="M820" s="14" t="s">
        <v>15</v>
      </c>
      <c r="N820" s="31"/>
      <c r="O820" s="14" t="s">
        <v>1</v>
      </c>
      <c r="P820" s="14" t="s">
        <v>35</v>
      </c>
      <c r="Q820" s="31">
        <v>6480</v>
      </c>
      <c r="R820" s="31">
        <v>1620</v>
      </c>
      <c r="S820" s="45">
        <v>2.2999999999999998</v>
      </c>
      <c r="T820" s="64">
        <f t="shared" si="108"/>
        <v>225.39999999999998</v>
      </c>
      <c r="U820" s="64">
        <f t="shared" si="109"/>
        <v>6.089477243821956</v>
      </c>
      <c r="V820" s="48">
        <f t="shared" si="110"/>
        <v>2.560199845570422</v>
      </c>
      <c r="W820" s="52">
        <v>1113.130367639314</v>
      </c>
      <c r="X820" s="71" t="str">
        <f t="shared" si="116"/>
        <v>Q3 2023</v>
      </c>
      <c r="Y820" s="21">
        <f t="shared" si="111"/>
        <v>3840</v>
      </c>
      <c r="Z820" s="21">
        <f t="shared" si="112"/>
        <v>2160</v>
      </c>
      <c r="AA820" s="57">
        <f t="shared" si="113"/>
        <v>2647598.8016617205</v>
      </c>
      <c r="AB820" s="59">
        <f t="shared" si="114"/>
        <v>1.7777777777777777</v>
      </c>
      <c r="AC820" s="61">
        <f t="shared" si="115"/>
        <v>2489.1999999999998</v>
      </c>
    </row>
    <row r="821" spans="4:29">
      <c r="D821" s="12">
        <v>815</v>
      </c>
      <c r="E821" s="36" t="s">
        <v>29</v>
      </c>
      <c r="F821" s="16" t="s">
        <v>10</v>
      </c>
      <c r="G821" s="14" t="s">
        <v>40</v>
      </c>
      <c r="H821" s="13" t="s">
        <v>6</v>
      </c>
      <c r="I821" s="13" t="s">
        <v>48</v>
      </c>
      <c r="J821" s="13"/>
      <c r="K821" s="13" t="s">
        <v>123</v>
      </c>
      <c r="L821" s="14">
        <v>100</v>
      </c>
      <c r="M821" s="14" t="s">
        <v>15</v>
      </c>
      <c r="N821" s="31"/>
      <c r="O821" s="14" t="s">
        <v>1</v>
      </c>
      <c r="P821" s="14" t="s">
        <v>35</v>
      </c>
      <c r="Q821" s="31">
        <v>6480</v>
      </c>
      <c r="R821" s="31">
        <v>1620</v>
      </c>
      <c r="S821" s="45">
        <v>10.8</v>
      </c>
      <c r="T821" s="64">
        <f t="shared" si="108"/>
        <v>1080</v>
      </c>
      <c r="U821" s="64">
        <f t="shared" si="109"/>
        <v>29.773081068249258</v>
      </c>
      <c r="V821" s="48">
        <f t="shared" si="110"/>
        <v>12.021807970504593</v>
      </c>
      <c r="W821" s="52">
        <v>1113.130367639314</v>
      </c>
      <c r="X821" s="71" t="str">
        <f t="shared" si="116"/>
        <v>Q3 2023</v>
      </c>
      <c r="Y821" s="21">
        <f t="shared" si="111"/>
        <v>3840</v>
      </c>
      <c r="Z821" s="21">
        <f t="shared" si="112"/>
        <v>2160</v>
      </c>
      <c r="AA821" s="57">
        <f t="shared" si="113"/>
        <v>2756766.765578635</v>
      </c>
      <c r="AB821" s="59">
        <f t="shared" si="114"/>
        <v>1.7777777777777777</v>
      </c>
      <c r="AC821" s="61">
        <f t="shared" si="115"/>
        <v>2540</v>
      </c>
    </row>
    <row r="822" spans="4:29">
      <c r="D822" s="12">
        <v>816</v>
      </c>
      <c r="E822" s="36" t="s">
        <v>29</v>
      </c>
      <c r="F822" s="16" t="s">
        <v>10</v>
      </c>
      <c r="G822" s="14" t="s">
        <v>40</v>
      </c>
      <c r="H822" s="13" t="s">
        <v>6</v>
      </c>
      <c r="I822" s="13" t="s">
        <v>48</v>
      </c>
      <c r="J822" s="13" t="s">
        <v>180</v>
      </c>
      <c r="K822" s="13" t="s">
        <v>123</v>
      </c>
      <c r="L822" s="14">
        <v>65</v>
      </c>
      <c r="M822" s="14" t="s">
        <v>15</v>
      </c>
      <c r="N822" s="31"/>
      <c r="O822" s="14" t="s">
        <v>1</v>
      </c>
      <c r="P822" s="14" t="s">
        <v>35</v>
      </c>
      <c r="Q822" s="31">
        <v>6400</v>
      </c>
      <c r="R822" s="31">
        <v>1600</v>
      </c>
      <c r="S822" s="45">
        <v>95.2</v>
      </c>
      <c r="T822" s="64">
        <f t="shared" si="108"/>
        <v>6188</v>
      </c>
      <c r="U822" s="64">
        <f t="shared" si="109"/>
        <v>110.88267284510385</v>
      </c>
      <c r="V822" s="48">
        <f t="shared" si="110"/>
        <v>38.623567770402964</v>
      </c>
      <c r="W822" s="52">
        <v>405.70974548742606</v>
      </c>
      <c r="X822" s="71" t="str">
        <f t="shared" si="116"/>
        <v>Q3 2023</v>
      </c>
      <c r="Y822" s="21">
        <f t="shared" si="111"/>
        <v>3840</v>
      </c>
      <c r="Z822" s="21">
        <f t="shared" si="112"/>
        <v>2160</v>
      </c>
      <c r="AA822" s="57">
        <f t="shared" si="113"/>
        <v>1164733.9584569733</v>
      </c>
      <c r="AB822" s="59">
        <f t="shared" si="114"/>
        <v>1.7777777777777777</v>
      </c>
      <c r="AC822" s="61">
        <f t="shared" si="115"/>
        <v>1651</v>
      </c>
    </row>
    <row r="823" spans="4:29">
      <c r="D823" s="12">
        <v>817</v>
      </c>
      <c r="E823" s="36" t="s">
        <v>29</v>
      </c>
      <c r="F823" s="16" t="s">
        <v>10</v>
      </c>
      <c r="G823" s="14" t="s">
        <v>40</v>
      </c>
      <c r="H823" s="13" t="s">
        <v>6</v>
      </c>
      <c r="I823" s="13" t="s">
        <v>48</v>
      </c>
      <c r="J823" s="13" t="s">
        <v>179</v>
      </c>
      <c r="K823" s="13" t="s">
        <v>123</v>
      </c>
      <c r="L823" s="14">
        <v>75</v>
      </c>
      <c r="M823" s="14" t="s">
        <v>15</v>
      </c>
      <c r="N823" s="31"/>
      <c r="O823" s="14" t="s">
        <v>1</v>
      </c>
      <c r="P823" s="14" t="s">
        <v>35</v>
      </c>
      <c r="Q823" s="31">
        <v>8000</v>
      </c>
      <c r="R823" s="31">
        <v>2000</v>
      </c>
      <c r="S823" s="45">
        <v>54.6</v>
      </c>
      <c r="T823" s="64">
        <f t="shared" si="108"/>
        <v>4095</v>
      </c>
      <c r="U823" s="64">
        <f t="shared" si="109"/>
        <v>84.667199287833824</v>
      </c>
      <c r="V823" s="48">
        <f t="shared" si="110"/>
        <v>31.930139526891644</v>
      </c>
      <c r="W823" s="52">
        <v>584.80109023611067</v>
      </c>
      <c r="X823" s="71" t="str">
        <f t="shared" si="116"/>
        <v>Q3 2023</v>
      </c>
      <c r="Y823" s="21">
        <f t="shared" si="111"/>
        <v>3840</v>
      </c>
      <c r="Z823" s="21">
        <f t="shared" si="112"/>
        <v>2160</v>
      </c>
      <c r="AA823" s="57">
        <f t="shared" si="113"/>
        <v>1550681.3056379822</v>
      </c>
      <c r="AB823" s="59">
        <f t="shared" si="114"/>
        <v>1.7777777777777777</v>
      </c>
      <c r="AC823" s="61">
        <f t="shared" si="115"/>
        <v>1905</v>
      </c>
    </row>
    <row r="824" spans="4:29">
      <c r="D824" s="12">
        <v>818</v>
      </c>
      <c r="E824" s="36" t="s">
        <v>29</v>
      </c>
      <c r="F824" s="16" t="s">
        <v>10</v>
      </c>
      <c r="G824" s="14" t="s">
        <v>40</v>
      </c>
      <c r="H824" s="13" t="s">
        <v>6</v>
      </c>
      <c r="I824" s="13" t="s">
        <v>48</v>
      </c>
      <c r="J824" s="13" t="s">
        <v>178</v>
      </c>
      <c r="K824" s="13" t="s">
        <v>123</v>
      </c>
      <c r="L824" s="14">
        <v>85</v>
      </c>
      <c r="M824" s="14" t="s">
        <v>15</v>
      </c>
      <c r="N824" s="31"/>
      <c r="O824" s="14" t="s">
        <v>1</v>
      </c>
      <c r="P824" s="14" t="s">
        <v>35</v>
      </c>
      <c r="Q824" s="31">
        <v>9600</v>
      </c>
      <c r="R824" s="31">
        <v>2400</v>
      </c>
      <c r="S824" s="45">
        <v>27.5</v>
      </c>
      <c r="T824" s="64">
        <f t="shared" si="108"/>
        <v>2337.5</v>
      </c>
      <c r="U824" s="64">
        <f t="shared" si="109"/>
        <v>54.773509673590503</v>
      </c>
      <c r="V824" s="48">
        <f t="shared" si="110"/>
        <v>20.407390073387422</v>
      </c>
      <c r="W824" s="52">
        <v>742.08691175954266</v>
      </c>
      <c r="X824" s="71" t="str">
        <f t="shared" si="116"/>
        <v>Q3 2023</v>
      </c>
      <c r="Y824" s="21">
        <f t="shared" si="111"/>
        <v>3840</v>
      </c>
      <c r="Z824" s="21">
        <f t="shared" si="112"/>
        <v>2160</v>
      </c>
      <c r="AA824" s="57">
        <f t="shared" si="113"/>
        <v>1991763.9881305636</v>
      </c>
      <c r="AB824" s="59">
        <f t="shared" si="114"/>
        <v>1.7777777777777777</v>
      </c>
      <c r="AC824" s="61">
        <f t="shared" si="115"/>
        <v>2159</v>
      </c>
    </row>
    <row r="825" spans="4:29">
      <c r="D825" s="12">
        <v>819</v>
      </c>
      <c r="E825" s="36" t="s">
        <v>29</v>
      </c>
      <c r="F825" s="16" t="s">
        <v>10</v>
      </c>
      <c r="G825" s="14" t="s">
        <v>40</v>
      </c>
      <c r="H825" s="13" t="s">
        <v>6</v>
      </c>
      <c r="I825" s="13" t="s">
        <v>108</v>
      </c>
      <c r="J825" s="13" t="s">
        <v>176</v>
      </c>
      <c r="K825" s="13" t="s">
        <v>123</v>
      </c>
      <c r="L825" s="14">
        <v>55</v>
      </c>
      <c r="M825" s="14" t="s">
        <v>15</v>
      </c>
      <c r="N825" s="31"/>
      <c r="O825" s="14" t="s">
        <v>2</v>
      </c>
      <c r="P825" s="14" t="s">
        <v>35</v>
      </c>
      <c r="Q825" s="31">
        <v>8000</v>
      </c>
      <c r="R825" s="31">
        <v>2000</v>
      </c>
      <c r="S825" s="45">
        <v>2.839</v>
      </c>
      <c r="T825" s="64">
        <f t="shared" si="108"/>
        <v>156.14500000000001</v>
      </c>
      <c r="U825" s="64">
        <f t="shared" si="109"/>
        <v>2.3675044063620176</v>
      </c>
      <c r="V825" s="48">
        <f t="shared" si="110"/>
        <v>0.87720142578152172</v>
      </c>
      <c r="W825" s="52">
        <v>308.98253814072621</v>
      </c>
      <c r="X825" s="71" t="str">
        <f t="shared" si="116"/>
        <v>Q3 2023</v>
      </c>
      <c r="Y825" s="21">
        <f t="shared" si="111"/>
        <v>3840</v>
      </c>
      <c r="Z825" s="21">
        <f t="shared" si="112"/>
        <v>2160</v>
      </c>
      <c r="AA825" s="57">
        <f t="shared" si="113"/>
        <v>833921.94658753707</v>
      </c>
      <c r="AB825" s="59">
        <f t="shared" si="114"/>
        <v>1.7777777777777777</v>
      </c>
      <c r="AC825" s="61">
        <f t="shared" si="115"/>
        <v>1397</v>
      </c>
    </row>
    <row r="826" spans="4:29">
      <c r="D826" s="12">
        <v>820</v>
      </c>
      <c r="E826" s="36" t="s">
        <v>29</v>
      </c>
      <c r="F826" s="16" t="s">
        <v>10</v>
      </c>
      <c r="G826" s="14" t="s">
        <v>40</v>
      </c>
      <c r="H826" s="13" t="s">
        <v>6</v>
      </c>
      <c r="I826" s="13" t="s">
        <v>108</v>
      </c>
      <c r="J826" s="13" t="s">
        <v>191</v>
      </c>
      <c r="K826" s="13" t="s">
        <v>123</v>
      </c>
      <c r="L826" s="14">
        <v>60</v>
      </c>
      <c r="M826" s="14" t="s">
        <v>15</v>
      </c>
      <c r="N826" s="31"/>
      <c r="O826" s="14" t="s">
        <v>2</v>
      </c>
      <c r="P826" s="14" t="s">
        <v>35</v>
      </c>
      <c r="Q826" s="31">
        <v>8000</v>
      </c>
      <c r="R826" s="31">
        <v>2000</v>
      </c>
      <c r="S826" s="45">
        <v>0.89500000000000002</v>
      </c>
      <c r="T826" s="64">
        <f t="shared" si="108"/>
        <v>53.7</v>
      </c>
      <c r="U826" s="64">
        <f t="shared" si="109"/>
        <v>0.88823025186943627</v>
      </c>
      <c r="V826" s="48">
        <f t="shared" si="110"/>
        <v>0.30419330879954498</v>
      </c>
      <c r="W826" s="52">
        <v>339.88079195479884</v>
      </c>
      <c r="X826" s="71" t="str">
        <f t="shared" si="116"/>
        <v>Q3 2023</v>
      </c>
      <c r="Y826" s="21">
        <f t="shared" si="111"/>
        <v>3840</v>
      </c>
      <c r="Z826" s="21">
        <f t="shared" si="112"/>
        <v>2160</v>
      </c>
      <c r="AA826" s="57">
        <f t="shared" si="113"/>
        <v>992436.03560830862</v>
      </c>
      <c r="AB826" s="59">
        <f t="shared" si="114"/>
        <v>1.7777777777777777</v>
      </c>
      <c r="AC826" s="61">
        <f t="shared" si="115"/>
        <v>1524</v>
      </c>
    </row>
    <row r="827" spans="4:29">
      <c r="D827" s="12">
        <v>821</v>
      </c>
      <c r="E827" s="36" t="s">
        <v>29</v>
      </c>
      <c r="F827" s="16" t="s">
        <v>10</v>
      </c>
      <c r="G827" s="14" t="s">
        <v>40</v>
      </c>
      <c r="H827" s="13" t="s">
        <v>6</v>
      </c>
      <c r="I827" s="13" t="s">
        <v>108</v>
      </c>
      <c r="J827" s="13" t="s">
        <v>177</v>
      </c>
      <c r="K827" s="13" t="s">
        <v>123</v>
      </c>
      <c r="L827" s="14">
        <v>65</v>
      </c>
      <c r="M827" s="14" t="s">
        <v>15</v>
      </c>
      <c r="N827" s="31"/>
      <c r="O827" s="14" t="s">
        <v>2</v>
      </c>
      <c r="P827" s="14" t="s">
        <v>35</v>
      </c>
      <c r="Q827" s="31">
        <v>8000</v>
      </c>
      <c r="R827" s="31">
        <v>2000</v>
      </c>
      <c r="S827" s="45">
        <v>3.4870000000000001</v>
      </c>
      <c r="T827" s="64">
        <f t="shared" si="108"/>
        <v>226.655</v>
      </c>
      <c r="U827" s="64">
        <f t="shared" si="109"/>
        <v>4.0614273131394665</v>
      </c>
      <c r="V827" s="48">
        <f t="shared" si="110"/>
        <v>1.4147098825146547</v>
      </c>
      <c r="W827" s="52">
        <v>405.70974548742606</v>
      </c>
      <c r="X827" s="71" t="str">
        <f t="shared" si="116"/>
        <v>Q3 2023</v>
      </c>
      <c r="Y827" s="21">
        <f t="shared" si="111"/>
        <v>3840</v>
      </c>
      <c r="Z827" s="21">
        <f t="shared" si="112"/>
        <v>2160</v>
      </c>
      <c r="AA827" s="57">
        <f t="shared" si="113"/>
        <v>1164733.9584569733</v>
      </c>
      <c r="AB827" s="59">
        <f t="shared" si="114"/>
        <v>1.7777777777777777</v>
      </c>
      <c r="AC827" s="61">
        <f t="shared" si="115"/>
        <v>1651</v>
      </c>
    </row>
    <row r="828" spans="4:29">
      <c r="D828" s="12">
        <v>822</v>
      </c>
      <c r="E828" s="36" t="s">
        <v>29</v>
      </c>
      <c r="F828" s="16" t="s">
        <v>10</v>
      </c>
      <c r="G828" s="14" t="s">
        <v>40</v>
      </c>
      <c r="H828" s="13" t="s">
        <v>6</v>
      </c>
      <c r="I828" s="13" t="s">
        <v>108</v>
      </c>
      <c r="J828" s="13" t="s">
        <v>190</v>
      </c>
      <c r="K828" s="13" t="s">
        <v>123</v>
      </c>
      <c r="L828" s="14">
        <v>70</v>
      </c>
      <c r="M828" s="14" t="s">
        <v>15</v>
      </c>
      <c r="N828" s="31"/>
      <c r="O828" s="14" t="s">
        <v>2</v>
      </c>
      <c r="P828" s="14" t="s">
        <v>35</v>
      </c>
      <c r="Q828" s="31">
        <v>8000</v>
      </c>
      <c r="R828" s="31">
        <v>2000</v>
      </c>
      <c r="S828" s="45">
        <v>1.095</v>
      </c>
      <c r="T828" s="64">
        <f t="shared" si="108"/>
        <v>76.649999999999991</v>
      </c>
      <c r="U828" s="64">
        <f t="shared" si="109"/>
        <v>1.4791432080712166</v>
      </c>
      <c r="V828" s="48">
        <f t="shared" si="110"/>
        <v>0.48867738843960473</v>
      </c>
      <c r="W828" s="52">
        <v>446.2807200361687</v>
      </c>
      <c r="X828" s="71" t="str">
        <f t="shared" si="116"/>
        <v>Q3 2023</v>
      </c>
      <c r="Y828" s="21">
        <f t="shared" si="111"/>
        <v>3840</v>
      </c>
      <c r="Z828" s="21">
        <f t="shared" si="112"/>
        <v>2160</v>
      </c>
      <c r="AA828" s="57">
        <f t="shared" si="113"/>
        <v>1350815.715133531</v>
      </c>
      <c r="AB828" s="59">
        <f t="shared" si="114"/>
        <v>1.7777777777777777</v>
      </c>
      <c r="AC828" s="61">
        <f t="shared" si="115"/>
        <v>1778</v>
      </c>
    </row>
    <row r="829" spans="4:29">
      <c r="D829" s="12">
        <v>823</v>
      </c>
      <c r="E829" s="36" t="s">
        <v>29</v>
      </c>
      <c r="F829" s="16" t="s">
        <v>10</v>
      </c>
      <c r="G829" s="14" t="s">
        <v>40</v>
      </c>
      <c r="H829" s="13" t="s">
        <v>6</v>
      </c>
      <c r="I829" s="13" t="s">
        <v>108</v>
      </c>
      <c r="J829" s="13" t="s">
        <v>181</v>
      </c>
      <c r="K829" s="13" t="s">
        <v>123</v>
      </c>
      <c r="L829" s="14">
        <v>75</v>
      </c>
      <c r="M829" s="14" t="s">
        <v>15</v>
      </c>
      <c r="N829" s="31"/>
      <c r="O829" s="14" t="s">
        <v>2</v>
      </c>
      <c r="P829" s="14" t="s">
        <v>35</v>
      </c>
      <c r="Q829" s="31">
        <v>8000</v>
      </c>
      <c r="R829" s="31">
        <v>2000</v>
      </c>
      <c r="S829" s="45">
        <v>0.53700000000000003</v>
      </c>
      <c r="T829" s="64">
        <f t="shared" si="108"/>
        <v>40.275000000000006</v>
      </c>
      <c r="U829" s="64">
        <f t="shared" si="109"/>
        <v>0.83271586112759644</v>
      </c>
      <c r="V829" s="48">
        <f t="shared" si="110"/>
        <v>0.31403818545679146</v>
      </c>
      <c r="W829" s="52">
        <v>584.80109023611067</v>
      </c>
      <c r="X829" s="71" t="str">
        <f t="shared" si="116"/>
        <v>Q3 2023</v>
      </c>
      <c r="Y829" s="21">
        <f t="shared" si="111"/>
        <v>3840</v>
      </c>
      <c r="Z829" s="21">
        <f t="shared" si="112"/>
        <v>2160</v>
      </c>
      <c r="AA829" s="57">
        <f t="shared" si="113"/>
        <v>1550681.3056379822</v>
      </c>
      <c r="AB829" s="59">
        <f t="shared" si="114"/>
        <v>1.7777777777777777</v>
      </c>
      <c r="AC829" s="61">
        <f t="shared" si="115"/>
        <v>1905</v>
      </c>
    </row>
    <row r="830" spans="4:29">
      <c r="D830" s="12">
        <v>824</v>
      </c>
      <c r="E830" s="36" t="s">
        <v>29</v>
      </c>
      <c r="F830" s="16" t="s">
        <v>10</v>
      </c>
      <c r="G830" s="14" t="s">
        <v>40</v>
      </c>
      <c r="H830" s="13" t="s">
        <v>6</v>
      </c>
      <c r="I830" s="13" t="s">
        <v>108</v>
      </c>
      <c r="J830" s="13" t="s">
        <v>175</v>
      </c>
      <c r="K830" s="13" t="s">
        <v>123</v>
      </c>
      <c r="L830" s="14">
        <v>65</v>
      </c>
      <c r="M830" s="14" t="s">
        <v>52</v>
      </c>
      <c r="N830" s="31">
        <v>1000000</v>
      </c>
      <c r="O830" s="14" t="s">
        <v>2</v>
      </c>
      <c r="P830" s="14" t="s">
        <v>35</v>
      </c>
      <c r="Q830" s="31">
        <v>12096</v>
      </c>
      <c r="R830" s="31">
        <v>1344</v>
      </c>
      <c r="S830" s="45">
        <v>7.5999999999999998E-2</v>
      </c>
      <c r="T830" s="64">
        <f t="shared" si="108"/>
        <v>4.9399999999999995</v>
      </c>
      <c r="U830" s="64">
        <f t="shared" si="109"/>
        <v>8.8519780842729975E-2</v>
      </c>
      <c r="V830" s="48">
        <f t="shared" si="110"/>
        <v>3.0833940657044381E-2</v>
      </c>
      <c r="W830" s="52">
        <v>405.70974548742606</v>
      </c>
      <c r="X830" s="71" t="str">
        <f t="shared" si="116"/>
        <v>Q3 2023</v>
      </c>
      <c r="Y830" s="21">
        <f t="shared" si="111"/>
        <v>7680</v>
      </c>
      <c r="Z830" s="21">
        <f t="shared" si="112"/>
        <v>4320</v>
      </c>
      <c r="AA830" s="57">
        <f t="shared" si="113"/>
        <v>1164733.9584569733</v>
      </c>
      <c r="AB830" s="59">
        <f t="shared" si="114"/>
        <v>1.7777777777777777</v>
      </c>
      <c r="AC830" s="61">
        <f t="shared" si="115"/>
        <v>1651</v>
      </c>
    </row>
    <row r="831" spans="4:29">
      <c r="D831" s="12">
        <v>825</v>
      </c>
      <c r="E831" s="36" t="s">
        <v>29</v>
      </c>
      <c r="F831" s="16" t="s">
        <v>10</v>
      </c>
      <c r="G831" s="14" t="s">
        <v>40</v>
      </c>
      <c r="H831" s="13" t="s">
        <v>6</v>
      </c>
      <c r="I831" s="13" t="s">
        <v>108</v>
      </c>
      <c r="J831" s="13" t="s">
        <v>175</v>
      </c>
      <c r="K831" s="13" t="s">
        <v>123</v>
      </c>
      <c r="L831" s="14">
        <v>75</v>
      </c>
      <c r="M831" s="14" t="s">
        <v>52</v>
      </c>
      <c r="N831" s="31">
        <v>1000000</v>
      </c>
      <c r="O831" s="14" t="s">
        <v>2</v>
      </c>
      <c r="P831" s="14" t="s">
        <v>35</v>
      </c>
      <c r="Q831" s="31">
        <v>17279.640575999994</v>
      </c>
      <c r="R831" s="31">
        <v>1919.9600639999994</v>
      </c>
      <c r="S831" s="45">
        <v>0.13900000000000001</v>
      </c>
      <c r="T831" s="64">
        <f t="shared" si="108"/>
        <v>10.425000000000001</v>
      </c>
      <c r="U831" s="64">
        <f t="shared" si="109"/>
        <v>0.21554470148367955</v>
      </c>
      <c r="V831" s="48">
        <f t="shared" si="110"/>
        <v>8.1287351542819394E-2</v>
      </c>
      <c r="W831" s="52">
        <v>584.80109023611067</v>
      </c>
      <c r="X831" s="71" t="str">
        <f t="shared" si="116"/>
        <v>Q3 2023</v>
      </c>
      <c r="Y831" s="21">
        <f t="shared" si="111"/>
        <v>7680</v>
      </c>
      <c r="Z831" s="21">
        <f t="shared" si="112"/>
        <v>4320</v>
      </c>
      <c r="AA831" s="57">
        <f t="shared" si="113"/>
        <v>1550681.3056379822</v>
      </c>
      <c r="AB831" s="59">
        <f t="shared" si="114"/>
        <v>1.7777777777777777</v>
      </c>
      <c r="AC831" s="61">
        <f t="shared" si="115"/>
        <v>1905</v>
      </c>
    </row>
    <row r="832" spans="4:29">
      <c r="D832" s="12">
        <v>826</v>
      </c>
      <c r="E832" s="36" t="s">
        <v>29</v>
      </c>
      <c r="F832" s="16" t="s">
        <v>10</v>
      </c>
      <c r="G832" s="14" t="s">
        <v>40</v>
      </c>
      <c r="H832" s="13" t="s">
        <v>6</v>
      </c>
      <c r="I832" s="13" t="s">
        <v>108</v>
      </c>
      <c r="J832" s="13" t="s">
        <v>175</v>
      </c>
      <c r="K832" s="13" t="s">
        <v>123</v>
      </c>
      <c r="L832" s="14">
        <v>85</v>
      </c>
      <c r="M832" s="14" t="s">
        <v>52</v>
      </c>
      <c r="N832" s="31">
        <v>1000000</v>
      </c>
      <c r="O832" s="14" t="s">
        <v>2</v>
      </c>
      <c r="P832" s="14" t="s">
        <v>35</v>
      </c>
      <c r="Q832" s="31">
        <v>21060</v>
      </c>
      <c r="R832" s="31">
        <v>2340</v>
      </c>
      <c r="S832" s="45">
        <v>3.7999999999999999E-2</v>
      </c>
      <c r="T832" s="64">
        <f t="shared" si="108"/>
        <v>3.23</v>
      </c>
      <c r="U832" s="64">
        <f t="shared" si="109"/>
        <v>7.568703154896142E-2</v>
      </c>
      <c r="V832" s="48">
        <f t="shared" si="110"/>
        <v>4.117068200228189E-2</v>
      </c>
      <c r="W832" s="52">
        <v>1083.4390000600499</v>
      </c>
      <c r="X832" s="71" t="str">
        <f t="shared" si="116"/>
        <v>Q3 2023</v>
      </c>
      <c r="Y832" s="21">
        <f t="shared" si="111"/>
        <v>7680</v>
      </c>
      <c r="Z832" s="21">
        <f t="shared" si="112"/>
        <v>4320</v>
      </c>
      <c r="AA832" s="57">
        <f t="shared" si="113"/>
        <v>1991763.9881305636</v>
      </c>
      <c r="AB832" s="59">
        <f t="shared" si="114"/>
        <v>1.7777777777777777</v>
      </c>
      <c r="AC832" s="61">
        <f t="shared" si="115"/>
        <v>2159</v>
      </c>
    </row>
    <row r="833" spans="4:29">
      <c r="D833" s="12">
        <v>827</v>
      </c>
      <c r="E833" s="36" t="s">
        <v>29</v>
      </c>
      <c r="F833" s="16" t="s">
        <v>10</v>
      </c>
      <c r="G833" s="14" t="s">
        <v>40</v>
      </c>
      <c r="H833" s="13" t="s">
        <v>6</v>
      </c>
      <c r="I833" s="13" t="s">
        <v>93</v>
      </c>
      <c r="J833" s="13" t="s">
        <v>289</v>
      </c>
      <c r="K833" s="13"/>
      <c r="L833" s="14">
        <v>65</v>
      </c>
      <c r="M833" s="14" t="s">
        <v>15</v>
      </c>
      <c r="N833" s="31">
        <v>1000000</v>
      </c>
      <c r="O833" s="14" t="s">
        <v>2</v>
      </c>
      <c r="P833" s="14" t="s">
        <v>35</v>
      </c>
      <c r="Q833" s="31">
        <v>37440</v>
      </c>
      <c r="R833" s="31">
        <v>2340</v>
      </c>
      <c r="S833" s="45">
        <v>0.4</v>
      </c>
      <c r="T833" s="64">
        <f t="shared" si="108"/>
        <v>26</v>
      </c>
      <c r="U833" s="64">
        <f t="shared" si="109"/>
        <v>0.46589358338278936</v>
      </c>
      <c r="V833" s="48">
        <f t="shared" si="110"/>
        <v>0.16228389819497044</v>
      </c>
      <c r="W833" s="52">
        <v>405.70974548742606</v>
      </c>
      <c r="X833" s="71" t="str">
        <f t="shared" si="116"/>
        <v>Q3 2023</v>
      </c>
      <c r="Y833" s="21">
        <f t="shared" si="111"/>
        <v>3840</v>
      </c>
      <c r="Z833" s="21">
        <f t="shared" si="112"/>
        <v>2160</v>
      </c>
      <c r="AA833" s="57">
        <f t="shared" si="113"/>
        <v>1164733.9584569733</v>
      </c>
      <c r="AB833" s="59">
        <f t="shared" si="114"/>
        <v>1.7777777777777777</v>
      </c>
      <c r="AC833" s="61">
        <f t="shared" si="115"/>
        <v>1651</v>
      </c>
    </row>
    <row r="834" spans="4:29">
      <c r="D834" s="12">
        <v>828</v>
      </c>
      <c r="E834" s="36" t="s">
        <v>29</v>
      </c>
      <c r="F834" s="16" t="s">
        <v>10</v>
      </c>
      <c r="G834" s="14" t="s">
        <v>40</v>
      </c>
      <c r="H834" s="13" t="s">
        <v>6</v>
      </c>
      <c r="I834" s="13" t="s">
        <v>93</v>
      </c>
      <c r="J834" s="13" t="s">
        <v>290</v>
      </c>
      <c r="K834" s="13" t="s">
        <v>95</v>
      </c>
      <c r="L834" s="14">
        <v>65</v>
      </c>
      <c r="M834" s="14" t="s">
        <v>15</v>
      </c>
      <c r="N834" s="31">
        <v>1000000</v>
      </c>
      <c r="O834" s="14" t="s">
        <v>1</v>
      </c>
      <c r="P834" s="14" t="s">
        <v>35</v>
      </c>
      <c r="Q834" s="31">
        <v>3696</v>
      </c>
      <c r="R834" s="31">
        <v>231</v>
      </c>
      <c r="S834" s="45">
        <v>0.5</v>
      </c>
      <c r="T834" s="64">
        <f t="shared" si="108"/>
        <v>32.5</v>
      </c>
      <c r="U834" s="64">
        <f t="shared" si="109"/>
        <v>0.58236697922848668</v>
      </c>
      <c r="V834" s="48">
        <f t="shared" si="110"/>
        <v>0.20285487274371303</v>
      </c>
      <c r="W834" s="52">
        <v>405.70974548742606</v>
      </c>
      <c r="X834" s="71" t="str">
        <f t="shared" si="116"/>
        <v>Q3 2023</v>
      </c>
      <c r="Y834" s="21">
        <f t="shared" si="111"/>
        <v>3840</v>
      </c>
      <c r="Z834" s="21">
        <f t="shared" si="112"/>
        <v>2160</v>
      </c>
      <c r="AA834" s="57">
        <f t="shared" si="113"/>
        <v>1164733.9584569733</v>
      </c>
      <c r="AB834" s="59">
        <f t="shared" si="114"/>
        <v>1.7777777777777777</v>
      </c>
      <c r="AC834" s="61">
        <f t="shared" si="115"/>
        <v>1651</v>
      </c>
    </row>
    <row r="835" spans="4:29">
      <c r="D835" s="12">
        <v>829</v>
      </c>
      <c r="E835" s="36" t="s">
        <v>29</v>
      </c>
      <c r="F835" s="16" t="s">
        <v>10</v>
      </c>
      <c r="G835" s="14" t="s">
        <v>40</v>
      </c>
      <c r="H835" s="13" t="s">
        <v>6</v>
      </c>
      <c r="I835" s="13" t="s">
        <v>93</v>
      </c>
      <c r="J835" s="13" t="s">
        <v>290</v>
      </c>
      <c r="K835" s="13" t="s">
        <v>95</v>
      </c>
      <c r="L835" s="14">
        <v>75</v>
      </c>
      <c r="M835" s="14" t="s">
        <v>15</v>
      </c>
      <c r="N835" s="31">
        <v>1000000</v>
      </c>
      <c r="O835" s="14" t="s">
        <v>1</v>
      </c>
      <c r="P835" s="14" t="s">
        <v>35</v>
      </c>
      <c r="Q835" s="31">
        <v>4992</v>
      </c>
      <c r="R835" s="31">
        <v>312</v>
      </c>
      <c r="S835" s="45">
        <v>2.5</v>
      </c>
      <c r="T835" s="64">
        <f t="shared" si="108"/>
        <v>187.5</v>
      </c>
      <c r="U835" s="64">
        <f t="shared" si="109"/>
        <v>3.8767032640949552</v>
      </c>
      <c r="V835" s="48">
        <f t="shared" si="110"/>
        <v>1.4620027255902768</v>
      </c>
      <c r="W835" s="52">
        <v>584.80109023611067</v>
      </c>
      <c r="X835" s="71" t="str">
        <f t="shared" si="116"/>
        <v>Q3 2023</v>
      </c>
      <c r="Y835" s="21">
        <f t="shared" si="111"/>
        <v>3840</v>
      </c>
      <c r="Z835" s="21">
        <f t="shared" si="112"/>
        <v>2160</v>
      </c>
      <c r="AA835" s="57">
        <f t="shared" si="113"/>
        <v>1550681.3056379822</v>
      </c>
      <c r="AB835" s="59">
        <f t="shared" si="114"/>
        <v>1.7777777777777777</v>
      </c>
      <c r="AC835" s="61">
        <f t="shared" si="115"/>
        <v>1905</v>
      </c>
    </row>
    <row r="836" spans="4:29">
      <c r="D836" s="12">
        <v>830</v>
      </c>
      <c r="E836" s="36" t="s">
        <v>29</v>
      </c>
      <c r="F836" s="16" t="s">
        <v>10</v>
      </c>
      <c r="G836" s="14" t="s">
        <v>40</v>
      </c>
      <c r="H836" s="13" t="s">
        <v>6</v>
      </c>
      <c r="I836" s="13" t="s">
        <v>93</v>
      </c>
      <c r="J836" s="13" t="s">
        <v>290</v>
      </c>
      <c r="K836" s="13" t="s">
        <v>95</v>
      </c>
      <c r="L836" s="14">
        <v>98</v>
      </c>
      <c r="M836" s="14" t="s">
        <v>15</v>
      </c>
      <c r="N836" s="31">
        <v>1000000</v>
      </c>
      <c r="O836" s="14" t="s">
        <v>1</v>
      </c>
      <c r="P836" s="14" t="s">
        <v>35</v>
      </c>
      <c r="Q836" s="31">
        <v>16080</v>
      </c>
      <c r="R836" s="31">
        <v>1005</v>
      </c>
      <c r="S836" s="45">
        <v>0.8</v>
      </c>
      <c r="T836" s="64">
        <f t="shared" si="108"/>
        <v>78.400000000000006</v>
      </c>
      <c r="U836" s="64">
        <f t="shared" si="109"/>
        <v>2.1180790413293762</v>
      </c>
      <c r="V836" s="48">
        <f t="shared" si="110"/>
        <v>0.89050429411145127</v>
      </c>
      <c r="W836" s="52">
        <v>1113.130367639314</v>
      </c>
      <c r="X836" s="71" t="str">
        <f t="shared" si="116"/>
        <v>Q3 2023</v>
      </c>
      <c r="Y836" s="21">
        <f t="shared" si="111"/>
        <v>3840</v>
      </c>
      <c r="Z836" s="21">
        <f t="shared" si="112"/>
        <v>2160</v>
      </c>
      <c r="AA836" s="57">
        <f t="shared" si="113"/>
        <v>2647598.8016617205</v>
      </c>
      <c r="AB836" s="59">
        <f t="shared" si="114"/>
        <v>1.7777777777777777</v>
      </c>
      <c r="AC836" s="61">
        <f t="shared" si="115"/>
        <v>2489.1999999999998</v>
      </c>
    </row>
    <row r="837" spans="4:29">
      <c r="D837" s="12">
        <v>831</v>
      </c>
      <c r="E837" s="36" t="s">
        <v>29</v>
      </c>
      <c r="F837" s="16" t="s">
        <v>10</v>
      </c>
      <c r="G837" s="14" t="s">
        <v>40</v>
      </c>
      <c r="H837" s="13" t="s">
        <v>6</v>
      </c>
      <c r="I837" s="13" t="s">
        <v>201</v>
      </c>
      <c r="J837" s="13"/>
      <c r="K837" s="13"/>
      <c r="L837" s="14">
        <v>65</v>
      </c>
      <c r="M837" s="14" t="s">
        <v>15</v>
      </c>
      <c r="N837" s="31"/>
      <c r="O837" s="14" t="s">
        <v>1</v>
      </c>
      <c r="P837" s="14" t="s">
        <v>35</v>
      </c>
      <c r="Q837" s="31">
        <v>8640</v>
      </c>
      <c r="R837" s="31">
        <v>540</v>
      </c>
      <c r="S837" s="45">
        <v>0.3</v>
      </c>
      <c r="T837" s="64">
        <f t="shared" si="108"/>
        <v>19.5</v>
      </c>
      <c r="U837" s="64">
        <f t="shared" si="109"/>
        <v>0.34942018753709198</v>
      </c>
      <c r="V837" s="48">
        <f t="shared" si="110"/>
        <v>0.12171292364622781</v>
      </c>
      <c r="W837" s="52">
        <v>405.70974548742606</v>
      </c>
      <c r="X837" s="71" t="str">
        <f t="shared" si="116"/>
        <v>Q3 2023</v>
      </c>
      <c r="Y837" s="21">
        <f t="shared" si="111"/>
        <v>3840</v>
      </c>
      <c r="Z837" s="21">
        <f t="shared" si="112"/>
        <v>2160</v>
      </c>
      <c r="AA837" s="57">
        <f t="shared" si="113"/>
        <v>1164733.9584569733</v>
      </c>
      <c r="AB837" s="59">
        <f t="shared" si="114"/>
        <v>1.7777777777777777</v>
      </c>
      <c r="AC837" s="61">
        <f t="shared" si="115"/>
        <v>1651</v>
      </c>
    </row>
    <row r="838" spans="4:29">
      <c r="D838" s="12">
        <v>832</v>
      </c>
      <c r="E838" s="36" t="s">
        <v>29</v>
      </c>
      <c r="F838" s="16" t="s">
        <v>10</v>
      </c>
      <c r="G838" s="14" t="s">
        <v>40</v>
      </c>
      <c r="H838" s="13" t="s">
        <v>6</v>
      </c>
      <c r="I838" s="13" t="s">
        <v>201</v>
      </c>
      <c r="J838" s="13"/>
      <c r="K838" s="13"/>
      <c r="L838" s="14">
        <v>75</v>
      </c>
      <c r="M838" s="14" t="s">
        <v>15</v>
      </c>
      <c r="N838" s="31"/>
      <c r="O838" s="14" t="s">
        <v>1</v>
      </c>
      <c r="P838" s="14" t="s">
        <v>35</v>
      </c>
      <c r="Q838" s="31">
        <v>4096</v>
      </c>
      <c r="R838" s="31">
        <v>1024</v>
      </c>
      <c r="S838" s="45">
        <v>0.31</v>
      </c>
      <c r="T838" s="64">
        <f t="shared" si="108"/>
        <v>23.25</v>
      </c>
      <c r="U838" s="64">
        <f t="shared" si="109"/>
        <v>0.48071120474777446</v>
      </c>
      <c r="V838" s="48">
        <f t="shared" si="110"/>
        <v>0.18134999999999998</v>
      </c>
      <c r="W838" s="52">
        <v>585</v>
      </c>
      <c r="X838" s="71" t="str">
        <f t="shared" si="116"/>
        <v>Q3 2023</v>
      </c>
      <c r="Y838" s="21">
        <f t="shared" si="111"/>
        <v>3840</v>
      </c>
      <c r="Z838" s="21">
        <f t="shared" si="112"/>
        <v>2160</v>
      </c>
      <c r="AA838" s="57">
        <f t="shared" si="113"/>
        <v>1550681.3056379822</v>
      </c>
      <c r="AB838" s="59">
        <f t="shared" si="114"/>
        <v>1.7777777777777777</v>
      </c>
      <c r="AC838" s="61">
        <f t="shared" si="115"/>
        <v>1905</v>
      </c>
    </row>
    <row r="839" spans="4:29">
      <c r="D839" s="12">
        <v>833</v>
      </c>
      <c r="E839" s="36" t="s">
        <v>29</v>
      </c>
      <c r="F839" s="16" t="s">
        <v>10</v>
      </c>
      <c r="G839" s="14" t="s">
        <v>40</v>
      </c>
      <c r="H839" s="13" t="s">
        <v>6</v>
      </c>
      <c r="I839" s="13" t="s">
        <v>201</v>
      </c>
      <c r="J839" s="13"/>
      <c r="K839" s="13"/>
      <c r="L839" s="14">
        <v>85</v>
      </c>
      <c r="M839" s="14" t="s">
        <v>15</v>
      </c>
      <c r="N839" s="31"/>
      <c r="O839" s="14" t="s">
        <v>1</v>
      </c>
      <c r="P839" s="14" t="s">
        <v>35</v>
      </c>
      <c r="Q839" s="31">
        <v>9600</v>
      </c>
      <c r="R839" s="31">
        <v>2400</v>
      </c>
      <c r="S839" s="45">
        <v>0.11</v>
      </c>
      <c r="T839" s="64">
        <f t="shared" ref="T839:T902" si="117">L839*S839</f>
        <v>9.35</v>
      </c>
      <c r="U839" s="64">
        <f t="shared" ref="U839:U902" si="118">S839*AA839/10^6</f>
        <v>0.219094038694362</v>
      </c>
      <c r="V839" s="48">
        <f t="shared" ref="V839:V902" si="119">S839*W839/1000</f>
        <v>8.1629560293549688E-2</v>
      </c>
      <c r="W839" s="52">
        <v>742.08691175954266</v>
      </c>
      <c r="X839" s="71" t="str">
        <f t="shared" si="116"/>
        <v>Q3 2023</v>
      </c>
      <c r="Y839" s="21">
        <f t="shared" ref="Y839:Y902" si="120">1*LEFT(M839, FIND("x", M839)-2)</f>
        <v>3840</v>
      </c>
      <c r="Z839" s="21">
        <f t="shared" ref="Z839:Z902" si="121">1*RIGHT(M839, LEN(M839)-FIND("x", M839)-1)</f>
        <v>2160</v>
      </c>
      <c r="AA839" s="57">
        <f t="shared" ref="AA839:AA902" si="122">AC839^2*AB839/(1+AB839^2)</f>
        <v>1991763.9881305636</v>
      </c>
      <c r="AB839" s="59">
        <f t="shared" ref="AB839:AB902" si="123">Y839/Z839</f>
        <v>1.7777777777777777</v>
      </c>
      <c r="AC839" s="61">
        <f t="shared" ref="AC839:AC902" si="124">L839*25.4</f>
        <v>2159</v>
      </c>
    </row>
    <row r="840" spans="4:29">
      <c r="D840" s="12">
        <v>834</v>
      </c>
      <c r="E840" s="36" t="s">
        <v>29</v>
      </c>
      <c r="F840" s="16" t="s">
        <v>10</v>
      </c>
      <c r="G840" s="14" t="s">
        <v>40</v>
      </c>
      <c r="H840" s="13" t="s">
        <v>6</v>
      </c>
      <c r="I840" s="13" t="s">
        <v>202</v>
      </c>
      <c r="J840" s="13"/>
      <c r="K840" s="13"/>
      <c r="L840" s="14">
        <v>75</v>
      </c>
      <c r="M840" s="14" t="s">
        <v>15</v>
      </c>
      <c r="N840" s="31"/>
      <c r="O840" s="14" t="s">
        <v>1</v>
      </c>
      <c r="P840" s="14" t="s">
        <v>35</v>
      </c>
      <c r="Q840" s="31">
        <v>4096</v>
      </c>
      <c r="R840" s="31">
        <v>1024</v>
      </c>
      <c r="S840" s="45">
        <v>0.4</v>
      </c>
      <c r="T840" s="64">
        <f t="shared" si="117"/>
        <v>30</v>
      </c>
      <c r="U840" s="64">
        <f t="shared" si="118"/>
        <v>0.62027252225519292</v>
      </c>
      <c r="V840" s="48">
        <f t="shared" si="119"/>
        <v>0.23400000000000001</v>
      </c>
      <c r="W840" s="52">
        <v>585</v>
      </c>
      <c r="X840" s="71" t="str">
        <f t="shared" ref="X840:X903" si="125">G840&amp;" "&amp;F840</f>
        <v>Q3 2023</v>
      </c>
      <c r="Y840" s="21">
        <f t="shared" si="120"/>
        <v>3840</v>
      </c>
      <c r="Z840" s="21">
        <f t="shared" si="121"/>
        <v>2160</v>
      </c>
      <c r="AA840" s="57">
        <f t="shared" si="122"/>
        <v>1550681.3056379822</v>
      </c>
      <c r="AB840" s="59">
        <f t="shared" si="123"/>
        <v>1.7777777777777777</v>
      </c>
      <c r="AC840" s="61">
        <f t="shared" si="124"/>
        <v>1905</v>
      </c>
    </row>
    <row r="841" spans="4:29">
      <c r="D841" s="12">
        <v>835</v>
      </c>
      <c r="E841" s="36" t="s">
        <v>29</v>
      </c>
      <c r="F841" s="16" t="s">
        <v>10</v>
      </c>
      <c r="G841" s="14" t="s">
        <v>40</v>
      </c>
      <c r="H841" s="13" t="s">
        <v>6</v>
      </c>
      <c r="I841" s="13" t="s">
        <v>202</v>
      </c>
      <c r="J841" s="13"/>
      <c r="K841" s="13"/>
      <c r="L841" s="14">
        <v>85</v>
      </c>
      <c r="M841" s="14" t="s">
        <v>15</v>
      </c>
      <c r="N841" s="31"/>
      <c r="O841" s="14" t="s">
        <v>1</v>
      </c>
      <c r="P841" s="14" t="s">
        <v>35</v>
      </c>
      <c r="Q841" s="31">
        <v>9600</v>
      </c>
      <c r="R841" s="31">
        <v>2400</v>
      </c>
      <c r="S841" s="45">
        <v>1</v>
      </c>
      <c r="T841" s="64">
        <f t="shared" si="117"/>
        <v>85</v>
      </c>
      <c r="U841" s="64">
        <f t="shared" si="118"/>
        <v>1.9917639881305635</v>
      </c>
      <c r="V841" s="48">
        <f t="shared" si="119"/>
        <v>0.74208691175954267</v>
      </c>
      <c r="W841" s="52">
        <v>742.08691175954266</v>
      </c>
      <c r="X841" s="71" t="str">
        <f t="shared" si="125"/>
        <v>Q3 2023</v>
      </c>
      <c r="Y841" s="21">
        <f t="shared" si="120"/>
        <v>3840</v>
      </c>
      <c r="Z841" s="21">
        <f t="shared" si="121"/>
        <v>2160</v>
      </c>
      <c r="AA841" s="57">
        <f t="shared" si="122"/>
        <v>1991763.9881305636</v>
      </c>
      <c r="AB841" s="59">
        <f t="shared" si="123"/>
        <v>1.7777777777777777</v>
      </c>
      <c r="AC841" s="61">
        <f t="shared" si="124"/>
        <v>2159</v>
      </c>
    </row>
    <row r="842" spans="4:29">
      <c r="D842" s="12">
        <v>836</v>
      </c>
      <c r="E842" s="36" t="s">
        <v>29</v>
      </c>
      <c r="F842" s="16" t="s">
        <v>10</v>
      </c>
      <c r="G842" s="14" t="s">
        <v>40</v>
      </c>
      <c r="H842" s="13" t="s">
        <v>6</v>
      </c>
      <c r="I842" s="13" t="s">
        <v>122</v>
      </c>
      <c r="J842" s="13"/>
      <c r="K842" s="13"/>
      <c r="L842" s="14">
        <v>65</v>
      </c>
      <c r="M842" s="14" t="s">
        <v>15</v>
      </c>
      <c r="N842" s="31"/>
      <c r="O842" s="14" t="s">
        <v>2</v>
      </c>
      <c r="P842" s="14" t="s">
        <v>35</v>
      </c>
      <c r="Q842" s="31">
        <v>8512</v>
      </c>
      <c r="R842" s="31">
        <v>532</v>
      </c>
      <c r="S842" s="45">
        <v>19.3</v>
      </c>
      <c r="T842" s="64">
        <f t="shared" si="117"/>
        <v>1254.5</v>
      </c>
      <c r="U842" s="64">
        <f t="shared" si="118"/>
        <v>22.479365398219585</v>
      </c>
      <c r="V842" s="48">
        <f t="shared" si="119"/>
        <v>7.8301980879073234</v>
      </c>
      <c r="W842" s="52">
        <v>405.70974548742606</v>
      </c>
      <c r="X842" s="71" t="str">
        <f t="shared" si="125"/>
        <v>Q3 2023</v>
      </c>
      <c r="Y842" s="21">
        <f t="shared" si="120"/>
        <v>3840</v>
      </c>
      <c r="Z842" s="21">
        <f t="shared" si="121"/>
        <v>2160</v>
      </c>
      <c r="AA842" s="57">
        <f t="shared" si="122"/>
        <v>1164733.9584569733</v>
      </c>
      <c r="AB842" s="59">
        <f t="shared" si="123"/>
        <v>1.7777777777777777</v>
      </c>
      <c r="AC842" s="61">
        <f t="shared" si="124"/>
        <v>1651</v>
      </c>
    </row>
    <row r="843" spans="4:29">
      <c r="D843" s="12">
        <v>837</v>
      </c>
      <c r="E843" s="36" t="s">
        <v>29</v>
      </c>
      <c r="F843" s="16" t="s">
        <v>10</v>
      </c>
      <c r="G843" s="14" t="s">
        <v>40</v>
      </c>
      <c r="H843" s="13" t="s">
        <v>6</v>
      </c>
      <c r="I843" s="13" t="s">
        <v>122</v>
      </c>
      <c r="J843" s="13"/>
      <c r="K843" s="13"/>
      <c r="L843" s="14">
        <v>75</v>
      </c>
      <c r="M843" s="14" t="s">
        <v>15</v>
      </c>
      <c r="N843" s="31"/>
      <c r="O843" s="14" t="s">
        <v>2</v>
      </c>
      <c r="P843" s="14" t="s">
        <v>35</v>
      </c>
      <c r="Q843" s="31">
        <v>16384</v>
      </c>
      <c r="R843" s="31">
        <v>1024</v>
      </c>
      <c r="S843" s="45">
        <v>25.6</v>
      </c>
      <c r="T843" s="64">
        <f t="shared" si="117"/>
        <v>1920</v>
      </c>
      <c r="U843" s="64">
        <f t="shared" si="118"/>
        <v>39.697441424332347</v>
      </c>
      <c r="V843" s="48">
        <f t="shared" si="119"/>
        <v>14.976000000000001</v>
      </c>
      <c r="W843" s="52">
        <v>585</v>
      </c>
      <c r="X843" s="71" t="str">
        <f t="shared" si="125"/>
        <v>Q3 2023</v>
      </c>
      <c r="Y843" s="21">
        <f t="shared" si="120"/>
        <v>3840</v>
      </c>
      <c r="Z843" s="21">
        <f t="shared" si="121"/>
        <v>2160</v>
      </c>
      <c r="AA843" s="57">
        <f t="shared" si="122"/>
        <v>1550681.3056379822</v>
      </c>
      <c r="AB843" s="59">
        <f t="shared" si="123"/>
        <v>1.7777777777777777</v>
      </c>
      <c r="AC843" s="61">
        <f t="shared" si="124"/>
        <v>1905</v>
      </c>
    </row>
    <row r="844" spans="4:29">
      <c r="D844" s="12">
        <v>838</v>
      </c>
      <c r="E844" s="36" t="s">
        <v>29</v>
      </c>
      <c r="F844" s="16" t="s">
        <v>10</v>
      </c>
      <c r="G844" s="14" t="s">
        <v>40</v>
      </c>
      <c r="H844" s="13" t="s">
        <v>6</v>
      </c>
      <c r="I844" s="13" t="s">
        <v>122</v>
      </c>
      <c r="J844" s="13"/>
      <c r="K844" s="13"/>
      <c r="L844" s="14">
        <v>85</v>
      </c>
      <c r="M844" s="14" t="s">
        <v>15</v>
      </c>
      <c r="N844" s="31"/>
      <c r="O844" s="14" t="s">
        <v>2</v>
      </c>
      <c r="P844" s="14" t="s">
        <v>35</v>
      </c>
      <c r="Q844" s="31">
        <v>14400</v>
      </c>
      <c r="R844" s="31">
        <v>900</v>
      </c>
      <c r="S844" s="45">
        <v>7.4</v>
      </c>
      <c r="T844" s="64">
        <f t="shared" si="117"/>
        <v>629</v>
      </c>
      <c r="U844" s="64">
        <f t="shared" si="118"/>
        <v>14.739053512166173</v>
      </c>
      <c r="V844" s="48">
        <f t="shared" si="119"/>
        <v>5.4914431470206164</v>
      </c>
      <c r="W844" s="52">
        <v>742.08691175954266</v>
      </c>
      <c r="X844" s="71" t="str">
        <f t="shared" si="125"/>
        <v>Q3 2023</v>
      </c>
      <c r="Y844" s="21">
        <f t="shared" si="120"/>
        <v>3840</v>
      </c>
      <c r="Z844" s="21">
        <f t="shared" si="121"/>
        <v>2160</v>
      </c>
      <c r="AA844" s="57">
        <f t="shared" si="122"/>
        <v>1991763.9881305636</v>
      </c>
      <c r="AB844" s="59">
        <f t="shared" si="123"/>
        <v>1.7777777777777777</v>
      </c>
      <c r="AC844" s="61">
        <f t="shared" si="124"/>
        <v>2159</v>
      </c>
    </row>
    <row r="845" spans="4:29">
      <c r="D845" s="12">
        <v>839</v>
      </c>
      <c r="E845" s="36" t="s">
        <v>29</v>
      </c>
      <c r="F845" s="16" t="s">
        <v>10</v>
      </c>
      <c r="G845" s="14" t="s">
        <v>40</v>
      </c>
      <c r="H845" s="13" t="s">
        <v>6</v>
      </c>
      <c r="I845" s="13" t="s">
        <v>122</v>
      </c>
      <c r="J845" s="13"/>
      <c r="K845" s="13"/>
      <c r="L845" s="14">
        <v>86</v>
      </c>
      <c r="M845" s="14" t="s">
        <v>15</v>
      </c>
      <c r="N845" s="31"/>
      <c r="O845" s="14" t="s">
        <v>2</v>
      </c>
      <c r="P845" s="14" t="s">
        <v>35</v>
      </c>
      <c r="Q845" s="31">
        <v>16000</v>
      </c>
      <c r="R845" s="31">
        <v>1000</v>
      </c>
      <c r="S845" s="45">
        <v>0.3</v>
      </c>
      <c r="T845" s="64">
        <f t="shared" si="117"/>
        <v>25.8</v>
      </c>
      <c r="U845" s="64">
        <f t="shared" si="118"/>
        <v>0.61167140994658764</v>
      </c>
      <c r="V845" s="48">
        <f t="shared" si="119"/>
        <v>0.22262607352786279</v>
      </c>
      <c r="W845" s="52">
        <v>742.08691175954266</v>
      </c>
      <c r="X845" s="71" t="str">
        <f t="shared" si="125"/>
        <v>Q3 2023</v>
      </c>
      <c r="Y845" s="21">
        <f t="shared" si="120"/>
        <v>3840</v>
      </c>
      <c r="Z845" s="21">
        <f t="shared" si="121"/>
        <v>2160</v>
      </c>
      <c r="AA845" s="57">
        <f t="shared" si="122"/>
        <v>2038904.6998219588</v>
      </c>
      <c r="AB845" s="59">
        <f t="shared" si="123"/>
        <v>1.7777777777777777</v>
      </c>
      <c r="AC845" s="61">
        <f t="shared" si="124"/>
        <v>2184.4</v>
      </c>
    </row>
    <row r="846" spans="4:29">
      <c r="D846" s="12">
        <v>840</v>
      </c>
      <c r="E846" s="36" t="s">
        <v>29</v>
      </c>
      <c r="F846" s="16" t="s">
        <v>10</v>
      </c>
      <c r="G846" s="14" t="s">
        <v>40</v>
      </c>
      <c r="H846" s="13" t="s">
        <v>6</v>
      </c>
      <c r="I846" s="13" t="s">
        <v>76</v>
      </c>
      <c r="J846" s="13"/>
      <c r="K846" s="13" t="s">
        <v>123</v>
      </c>
      <c r="L846" s="14">
        <v>55</v>
      </c>
      <c r="M846" s="14" t="s">
        <v>15</v>
      </c>
      <c r="N846" s="31">
        <v>1000000</v>
      </c>
      <c r="O846" s="14" t="s">
        <v>1</v>
      </c>
      <c r="P846" s="14" t="s">
        <v>35</v>
      </c>
      <c r="Q846" s="31">
        <v>6804.6390532544374</v>
      </c>
      <c r="R846" s="31">
        <v>567.05325443786978</v>
      </c>
      <c r="S846" s="45">
        <v>10.5</v>
      </c>
      <c r="T846" s="64">
        <f t="shared" si="117"/>
        <v>577.5</v>
      </c>
      <c r="U846" s="64">
        <f t="shared" si="118"/>
        <v>8.7561804391691389</v>
      </c>
      <c r="V846" s="48">
        <f t="shared" si="119"/>
        <v>3.2443166504776251</v>
      </c>
      <c r="W846" s="52">
        <v>308.98253814072621</v>
      </c>
      <c r="X846" s="71" t="str">
        <f t="shared" si="125"/>
        <v>Q3 2023</v>
      </c>
      <c r="Y846" s="21">
        <f t="shared" si="120"/>
        <v>3840</v>
      </c>
      <c r="Z846" s="21">
        <f t="shared" si="121"/>
        <v>2160</v>
      </c>
      <c r="AA846" s="57">
        <f t="shared" si="122"/>
        <v>833921.94658753707</v>
      </c>
      <c r="AB846" s="59">
        <f t="shared" si="123"/>
        <v>1.7777777777777777</v>
      </c>
      <c r="AC846" s="61">
        <f t="shared" si="124"/>
        <v>1397</v>
      </c>
    </row>
    <row r="847" spans="4:29">
      <c r="D847" s="12">
        <v>841</v>
      </c>
      <c r="E847" s="36" t="s">
        <v>29</v>
      </c>
      <c r="F847" s="16" t="s">
        <v>10</v>
      </c>
      <c r="G847" s="14" t="s">
        <v>40</v>
      </c>
      <c r="H847" s="13" t="s">
        <v>6</v>
      </c>
      <c r="I847" s="13" t="s">
        <v>76</v>
      </c>
      <c r="J847" s="13"/>
      <c r="K847" s="13" t="s">
        <v>123</v>
      </c>
      <c r="L847" s="14">
        <v>65</v>
      </c>
      <c r="M847" s="14" t="s">
        <v>15</v>
      </c>
      <c r="N847" s="31">
        <v>1000000</v>
      </c>
      <c r="O847" s="14" t="s">
        <v>1</v>
      </c>
      <c r="P847" s="14" t="s">
        <v>35</v>
      </c>
      <c r="Q847" s="31">
        <v>9504</v>
      </c>
      <c r="R847" s="31">
        <v>792</v>
      </c>
      <c r="S847" s="45">
        <v>14.7</v>
      </c>
      <c r="T847" s="64">
        <f t="shared" si="117"/>
        <v>955.5</v>
      </c>
      <c r="U847" s="64">
        <f t="shared" si="118"/>
        <v>17.121589189317504</v>
      </c>
      <c r="V847" s="48">
        <f t="shared" si="119"/>
        <v>5.963933258665163</v>
      </c>
      <c r="W847" s="52">
        <v>405.70974548742606</v>
      </c>
      <c r="X847" s="71" t="str">
        <f t="shared" si="125"/>
        <v>Q3 2023</v>
      </c>
      <c r="Y847" s="21">
        <f t="shared" si="120"/>
        <v>3840</v>
      </c>
      <c r="Z847" s="21">
        <f t="shared" si="121"/>
        <v>2160</v>
      </c>
      <c r="AA847" s="57">
        <f t="shared" si="122"/>
        <v>1164733.9584569733</v>
      </c>
      <c r="AB847" s="59">
        <f t="shared" si="123"/>
        <v>1.7777777777777777</v>
      </c>
      <c r="AC847" s="61">
        <f t="shared" si="124"/>
        <v>1651</v>
      </c>
    </row>
    <row r="848" spans="4:29">
      <c r="D848" s="12">
        <v>842</v>
      </c>
      <c r="E848" s="36" t="s">
        <v>29</v>
      </c>
      <c r="F848" s="16" t="s">
        <v>10</v>
      </c>
      <c r="G848" s="14" t="s">
        <v>40</v>
      </c>
      <c r="H848" s="13" t="s">
        <v>6</v>
      </c>
      <c r="I848" s="13" t="s">
        <v>76</v>
      </c>
      <c r="J848" s="13"/>
      <c r="K848" s="13" t="s">
        <v>123</v>
      </c>
      <c r="L848" s="14">
        <v>75</v>
      </c>
      <c r="M848" s="14" t="s">
        <v>15</v>
      </c>
      <c r="N848" s="31">
        <v>1000000</v>
      </c>
      <c r="O848" s="14" t="s">
        <v>2</v>
      </c>
      <c r="P848" s="14" t="s">
        <v>35</v>
      </c>
      <c r="Q848" s="31">
        <v>13685.759999999997</v>
      </c>
      <c r="R848" s="31">
        <v>1140.4799999999998</v>
      </c>
      <c r="S848" s="45">
        <v>8.4</v>
      </c>
      <c r="T848" s="64">
        <f t="shared" si="117"/>
        <v>630</v>
      </c>
      <c r="U848" s="64">
        <f t="shared" si="118"/>
        <v>13.025722967359052</v>
      </c>
      <c r="V848" s="48">
        <f t="shared" si="119"/>
        <v>4.9123291579833293</v>
      </c>
      <c r="W848" s="52">
        <v>584.80109023611067</v>
      </c>
      <c r="X848" s="71" t="str">
        <f t="shared" si="125"/>
        <v>Q3 2023</v>
      </c>
      <c r="Y848" s="21">
        <f t="shared" si="120"/>
        <v>3840</v>
      </c>
      <c r="Z848" s="21">
        <f t="shared" si="121"/>
        <v>2160</v>
      </c>
      <c r="AA848" s="57">
        <f t="shared" si="122"/>
        <v>1550681.3056379822</v>
      </c>
      <c r="AB848" s="59">
        <f t="shared" si="123"/>
        <v>1.7777777777777777</v>
      </c>
      <c r="AC848" s="61">
        <f t="shared" si="124"/>
        <v>1905</v>
      </c>
    </row>
    <row r="849" spans="4:29">
      <c r="D849" s="12">
        <v>843</v>
      </c>
      <c r="E849" s="36" t="s">
        <v>29</v>
      </c>
      <c r="F849" s="16" t="s">
        <v>10</v>
      </c>
      <c r="G849" s="14" t="s">
        <v>51</v>
      </c>
      <c r="H849" s="13" t="s">
        <v>4</v>
      </c>
      <c r="I849" s="13" t="s">
        <v>31</v>
      </c>
      <c r="J849" s="13" t="s">
        <v>56</v>
      </c>
      <c r="K849" s="13" t="s">
        <v>57</v>
      </c>
      <c r="L849" s="14">
        <v>12.9</v>
      </c>
      <c r="M849" s="14" t="s">
        <v>16</v>
      </c>
      <c r="N849" s="31">
        <v>1000000</v>
      </c>
      <c r="O849" s="14" t="s">
        <v>2</v>
      </c>
      <c r="P849" s="14" t="s">
        <v>47</v>
      </c>
      <c r="Q849" s="31">
        <v>10384</v>
      </c>
      <c r="R849" s="31">
        <v>2596</v>
      </c>
      <c r="S849" s="45">
        <v>850</v>
      </c>
      <c r="T849" s="64">
        <f t="shared" si="117"/>
        <v>10965</v>
      </c>
      <c r="U849" s="64">
        <f t="shared" si="118"/>
        <v>43.797327171655624</v>
      </c>
      <c r="V849" s="48">
        <f t="shared" si="119"/>
        <v>210.16165584375</v>
      </c>
      <c r="W849" s="52">
        <v>247.24900687499999</v>
      </c>
      <c r="X849" s="71" t="str">
        <f t="shared" si="125"/>
        <v>Q4 2023</v>
      </c>
      <c r="Y849" s="21">
        <f t="shared" si="120"/>
        <v>2732</v>
      </c>
      <c r="Z849" s="21">
        <f t="shared" si="121"/>
        <v>2048</v>
      </c>
      <c r="AA849" s="57">
        <f t="shared" si="122"/>
        <v>51526.267260771325</v>
      </c>
      <c r="AB849" s="59">
        <f t="shared" si="123"/>
        <v>1.333984375</v>
      </c>
      <c r="AC849" s="61">
        <f t="shared" si="124"/>
        <v>327.65999999999997</v>
      </c>
    </row>
    <row r="850" spans="4:29">
      <c r="D850" s="12">
        <v>844</v>
      </c>
      <c r="E850" s="36" t="s">
        <v>29</v>
      </c>
      <c r="F850" s="16" t="s">
        <v>10</v>
      </c>
      <c r="G850" s="14" t="s">
        <v>51</v>
      </c>
      <c r="H850" s="13" t="s">
        <v>90</v>
      </c>
      <c r="I850" s="13" t="s">
        <v>45</v>
      </c>
      <c r="J850" s="13" t="s">
        <v>101</v>
      </c>
      <c r="K850" s="13" t="s">
        <v>43</v>
      </c>
      <c r="L850" s="14">
        <v>16</v>
      </c>
      <c r="M850" s="14" t="s">
        <v>66</v>
      </c>
      <c r="N850" s="31">
        <v>1000000</v>
      </c>
      <c r="O850" s="14" t="s">
        <v>2</v>
      </c>
      <c r="P850" s="14" t="s">
        <v>47</v>
      </c>
      <c r="Q850" s="31">
        <v>4000</v>
      </c>
      <c r="R850" s="31">
        <v>1152</v>
      </c>
      <c r="S850" s="45">
        <v>15</v>
      </c>
      <c r="T850" s="64">
        <f t="shared" si="117"/>
        <v>240</v>
      </c>
      <c r="U850" s="64">
        <f t="shared" si="118"/>
        <v>1.1134446741573032</v>
      </c>
      <c r="V850" s="48">
        <f t="shared" si="119"/>
        <v>2.3443437500607112</v>
      </c>
      <c r="W850" s="52">
        <v>156.28958333738075</v>
      </c>
      <c r="X850" s="71" t="str">
        <f t="shared" si="125"/>
        <v>Q4 2023</v>
      </c>
      <c r="Y850" s="21">
        <f t="shared" si="120"/>
        <v>2560</v>
      </c>
      <c r="Z850" s="21">
        <f t="shared" si="121"/>
        <v>1600</v>
      </c>
      <c r="AA850" s="57">
        <f t="shared" si="122"/>
        <v>74229.644943820225</v>
      </c>
      <c r="AB850" s="59">
        <f t="shared" si="123"/>
        <v>1.6</v>
      </c>
      <c r="AC850" s="61">
        <f t="shared" si="124"/>
        <v>406.4</v>
      </c>
    </row>
    <row r="851" spans="4:29">
      <c r="D851" s="12">
        <v>845</v>
      </c>
      <c r="E851" s="36" t="s">
        <v>29</v>
      </c>
      <c r="F851" s="16" t="s">
        <v>10</v>
      </c>
      <c r="G851" s="14" t="s">
        <v>51</v>
      </c>
      <c r="H851" s="13" t="s">
        <v>90</v>
      </c>
      <c r="I851" s="13" t="s">
        <v>45</v>
      </c>
      <c r="J851" s="13" t="s">
        <v>46</v>
      </c>
      <c r="K851" s="13" t="s">
        <v>43</v>
      </c>
      <c r="L851" s="14">
        <v>17.3</v>
      </c>
      <c r="M851" s="14" t="s">
        <v>15</v>
      </c>
      <c r="N851" s="31">
        <v>1000000</v>
      </c>
      <c r="O851" s="14" t="s">
        <v>2</v>
      </c>
      <c r="P851" s="14" t="s">
        <v>47</v>
      </c>
      <c r="Q851" s="31">
        <v>10000</v>
      </c>
      <c r="R851" s="31">
        <v>240</v>
      </c>
      <c r="S851" s="45">
        <v>4</v>
      </c>
      <c r="T851" s="64">
        <f t="shared" si="117"/>
        <v>69.2</v>
      </c>
      <c r="U851" s="64">
        <f t="shared" si="118"/>
        <v>0.33002909010801185</v>
      </c>
      <c r="V851" s="48">
        <f t="shared" si="119"/>
        <v>0.71106108921411881</v>
      </c>
      <c r="W851" s="52">
        <v>177.76527230352971</v>
      </c>
      <c r="X851" s="71" t="str">
        <f t="shared" si="125"/>
        <v>Q4 2023</v>
      </c>
      <c r="Y851" s="21">
        <f t="shared" si="120"/>
        <v>3840</v>
      </c>
      <c r="Z851" s="21">
        <f t="shared" si="121"/>
        <v>2160</v>
      </c>
      <c r="AA851" s="57">
        <f t="shared" si="122"/>
        <v>82507.272527002962</v>
      </c>
      <c r="AB851" s="59">
        <f t="shared" si="123"/>
        <v>1.7777777777777777</v>
      </c>
      <c r="AC851" s="61">
        <f t="shared" si="124"/>
        <v>439.42</v>
      </c>
    </row>
    <row r="852" spans="4:29">
      <c r="D852" s="12">
        <v>846</v>
      </c>
      <c r="E852" s="36" t="s">
        <v>29</v>
      </c>
      <c r="F852" s="16" t="s">
        <v>10</v>
      </c>
      <c r="G852" s="14" t="s">
        <v>51</v>
      </c>
      <c r="H852" s="13" t="s">
        <v>90</v>
      </c>
      <c r="I852" s="13" t="s">
        <v>45</v>
      </c>
      <c r="J852" s="13" t="s">
        <v>168</v>
      </c>
      <c r="K852" s="13" t="s">
        <v>43</v>
      </c>
      <c r="L852" s="14">
        <v>17.3</v>
      </c>
      <c r="M852" s="14" t="s">
        <v>15</v>
      </c>
      <c r="N852" s="31">
        <v>1000000</v>
      </c>
      <c r="O852" s="14" t="s">
        <v>2</v>
      </c>
      <c r="P852" s="14" t="s">
        <v>47</v>
      </c>
      <c r="Q852" s="31">
        <v>4032</v>
      </c>
      <c r="R852" s="31">
        <v>1008</v>
      </c>
      <c r="S852" s="45">
        <v>20</v>
      </c>
      <c r="T852" s="64">
        <f t="shared" si="117"/>
        <v>346</v>
      </c>
      <c r="U852" s="64">
        <f t="shared" si="118"/>
        <v>1.6501454505400592</v>
      </c>
      <c r="V852" s="48">
        <f t="shared" si="119"/>
        <v>3.5553054460705944</v>
      </c>
      <c r="W852" s="52">
        <v>177.76527230352971</v>
      </c>
      <c r="X852" s="71" t="str">
        <f t="shared" si="125"/>
        <v>Q4 2023</v>
      </c>
      <c r="Y852" s="21">
        <f t="shared" si="120"/>
        <v>3840</v>
      </c>
      <c r="Z852" s="21">
        <f t="shared" si="121"/>
        <v>2160</v>
      </c>
      <c r="AA852" s="57">
        <f t="shared" si="122"/>
        <v>82507.272527002962</v>
      </c>
      <c r="AB852" s="59">
        <f t="shared" si="123"/>
        <v>1.7777777777777777</v>
      </c>
      <c r="AC852" s="61">
        <f t="shared" si="124"/>
        <v>439.42</v>
      </c>
    </row>
    <row r="853" spans="4:29">
      <c r="D853" s="12">
        <v>847</v>
      </c>
      <c r="E853" s="36" t="s">
        <v>29</v>
      </c>
      <c r="F853" s="16" t="s">
        <v>10</v>
      </c>
      <c r="G853" s="14" t="s">
        <v>51</v>
      </c>
      <c r="H853" s="13" t="s">
        <v>90</v>
      </c>
      <c r="I853" s="13" t="s">
        <v>31</v>
      </c>
      <c r="J853" s="13" t="s">
        <v>216</v>
      </c>
      <c r="K853" s="13" t="s">
        <v>57</v>
      </c>
      <c r="L853" s="14">
        <v>14.2</v>
      </c>
      <c r="M853" s="14" t="s">
        <v>63</v>
      </c>
      <c r="N853" s="31">
        <v>1000000</v>
      </c>
      <c r="O853" s="14" t="s">
        <v>2</v>
      </c>
      <c r="P853" s="14" t="s">
        <v>47</v>
      </c>
      <c r="Q853" s="31">
        <v>10384</v>
      </c>
      <c r="R853" s="31">
        <v>2596</v>
      </c>
      <c r="S853" s="45">
        <v>1000</v>
      </c>
      <c r="T853" s="64">
        <f t="shared" si="117"/>
        <v>14200</v>
      </c>
      <c r="U853" s="64">
        <f t="shared" si="118"/>
        <v>59.423948554645534</v>
      </c>
      <c r="V853" s="48">
        <f t="shared" si="119"/>
        <v>193.81848890625002</v>
      </c>
      <c r="W853" s="52">
        <v>193.81848890625002</v>
      </c>
      <c r="X853" s="71" t="str">
        <f t="shared" si="125"/>
        <v>Q4 2023</v>
      </c>
      <c r="Y853" s="21">
        <f t="shared" si="120"/>
        <v>3024</v>
      </c>
      <c r="Z853" s="21">
        <f t="shared" si="121"/>
        <v>1964</v>
      </c>
      <c r="AA853" s="57">
        <f t="shared" si="122"/>
        <v>59423.948554645533</v>
      </c>
      <c r="AB853" s="59">
        <f t="shared" si="123"/>
        <v>1.539714867617108</v>
      </c>
      <c r="AC853" s="61">
        <f t="shared" si="124"/>
        <v>360.67999999999995</v>
      </c>
    </row>
    <row r="854" spans="4:29">
      <c r="D854" s="12">
        <v>848</v>
      </c>
      <c r="E854" s="36" t="s">
        <v>29</v>
      </c>
      <c r="F854" s="16" t="s">
        <v>10</v>
      </c>
      <c r="G854" s="14" t="s">
        <v>51</v>
      </c>
      <c r="H854" s="13" t="s">
        <v>90</v>
      </c>
      <c r="I854" s="13" t="s">
        <v>31</v>
      </c>
      <c r="J854" s="13" t="s">
        <v>62</v>
      </c>
      <c r="K854" s="13" t="s">
        <v>57</v>
      </c>
      <c r="L854" s="14">
        <v>16.2</v>
      </c>
      <c r="M854" s="14" t="s">
        <v>64</v>
      </c>
      <c r="N854" s="31">
        <v>1000000</v>
      </c>
      <c r="O854" s="14" t="s">
        <v>2</v>
      </c>
      <c r="P854" s="14" t="s">
        <v>47</v>
      </c>
      <c r="Q854" s="31">
        <v>10384</v>
      </c>
      <c r="R854" s="31">
        <v>2596</v>
      </c>
      <c r="S854" s="45">
        <v>200</v>
      </c>
      <c r="T854" s="64">
        <f t="shared" si="117"/>
        <v>3240</v>
      </c>
      <c r="U854" s="64">
        <f t="shared" si="118"/>
        <v>15.438569537661996</v>
      </c>
      <c r="V854" s="48">
        <f t="shared" si="119"/>
        <v>45.074067187499992</v>
      </c>
      <c r="W854" s="52">
        <v>225.37033593749996</v>
      </c>
      <c r="X854" s="71" t="str">
        <f t="shared" si="125"/>
        <v>Q4 2023</v>
      </c>
      <c r="Y854" s="21">
        <f t="shared" si="120"/>
        <v>3456</v>
      </c>
      <c r="Z854" s="21">
        <f t="shared" si="121"/>
        <v>2234</v>
      </c>
      <c r="AA854" s="57">
        <f t="shared" si="122"/>
        <v>77192.847688309979</v>
      </c>
      <c r="AB854" s="59">
        <f t="shared" si="123"/>
        <v>1.5470008952551477</v>
      </c>
      <c r="AC854" s="61">
        <f t="shared" si="124"/>
        <v>411.47999999999996</v>
      </c>
    </row>
    <row r="855" spans="4:29">
      <c r="D855" s="12">
        <v>849</v>
      </c>
      <c r="E855" s="36" t="s">
        <v>29</v>
      </c>
      <c r="F855" s="16" t="s">
        <v>10</v>
      </c>
      <c r="G855" s="14" t="s">
        <v>51</v>
      </c>
      <c r="H855" s="13" t="s">
        <v>90</v>
      </c>
      <c r="I855" s="13" t="s">
        <v>102</v>
      </c>
      <c r="J855" s="13" t="s">
        <v>103</v>
      </c>
      <c r="K855" s="13" t="s">
        <v>43</v>
      </c>
      <c r="L855" s="14">
        <v>16</v>
      </c>
      <c r="M855" s="14" t="s">
        <v>66</v>
      </c>
      <c r="N855" s="31">
        <v>1000000</v>
      </c>
      <c r="O855" s="14" t="s">
        <v>2</v>
      </c>
      <c r="P855" s="14" t="s">
        <v>47</v>
      </c>
      <c r="Q855" s="31">
        <v>4000</v>
      </c>
      <c r="R855" s="31">
        <v>1152</v>
      </c>
      <c r="S855" s="45">
        <v>15</v>
      </c>
      <c r="T855" s="64">
        <f t="shared" si="117"/>
        <v>240</v>
      </c>
      <c r="U855" s="64">
        <f t="shared" si="118"/>
        <v>1.1134446741573032</v>
      </c>
      <c r="V855" s="48">
        <f t="shared" si="119"/>
        <v>2.3443437500607112</v>
      </c>
      <c r="W855" s="52">
        <v>156.28958333738075</v>
      </c>
      <c r="X855" s="71" t="str">
        <f t="shared" si="125"/>
        <v>Q4 2023</v>
      </c>
      <c r="Y855" s="21">
        <f t="shared" si="120"/>
        <v>2560</v>
      </c>
      <c r="Z855" s="21">
        <f t="shared" si="121"/>
        <v>1600</v>
      </c>
      <c r="AA855" s="57">
        <f t="shared" si="122"/>
        <v>74229.644943820225</v>
      </c>
      <c r="AB855" s="59">
        <f t="shared" si="123"/>
        <v>1.6</v>
      </c>
      <c r="AC855" s="61">
        <f t="shared" si="124"/>
        <v>406.4</v>
      </c>
    </row>
    <row r="856" spans="4:29">
      <c r="D856" s="12">
        <v>850</v>
      </c>
      <c r="E856" s="36" t="s">
        <v>29</v>
      </c>
      <c r="F856" s="16" t="s">
        <v>10</v>
      </c>
      <c r="G856" s="14" t="s">
        <v>51</v>
      </c>
      <c r="H856" s="13" t="s">
        <v>90</v>
      </c>
      <c r="I856" s="13" t="s">
        <v>102</v>
      </c>
      <c r="J856" s="13" t="s">
        <v>104</v>
      </c>
      <c r="K856" s="13" t="s">
        <v>43</v>
      </c>
      <c r="L856" s="14">
        <v>17.3</v>
      </c>
      <c r="M856" s="14" t="s">
        <v>15</v>
      </c>
      <c r="N856" s="31">
        <v>1000000</v>
      </c>
      <c r="O856" s="14" t="s">
        <v>2</v>
      </c>
      <c r="P856" s="14" t="s">
        <v>47</v>
      </c>
      <c r="Q856" s="31">
        <v>4000</v>
      </c>
      <c r="R856" s="31">
        <v>1152</v>
      </c>
      <c r="S856" s="45">
        <v>15</v>
      </c>
      <c r="T856" s="64">
        <f t="shared" si="117"/>
        <v>259.5</v>
      </c>
      <c r="U856" s="64">
        <f t="shared" si="118"/>
        <v>1.2376090879050445</v>
      </c>
      <c r="V856" s="48">
        <f t="shared" si="119"/>
        <v>2.6664790845529454</v>
      </c>
      <c r="W856" s="52">
        <v>177.76527230352971</v>
      </c>
      <c r="X856" s="71" t="str">
        <f t="shared" si="125"/>
        <v>Q4 2023</v>
      </c>
      <c r="Y856" s="21">
        <f t="shared" si="120"/>
        <v>3840</v>
      </c>
      <c r="Z856" s="21">
        <f t="shared" si="121"/>
        <v>2160</v>
      </c>
      <c r="AA856" s="57">
        <f t="shared" si="122"/>
        <v>82507.272527002962</v>
      </c>
      <c r="AB856" s="59">
        <f t="shared" si="123"/>
        <v>1.7777777777777777</v>
      </c>
      <c r="AC856" s="61">
        <f t="shared" si="124"/>
        <v>439.42</v>
      </c>
    </row>
    <row r="857" spans="4:29">
      <c r="D857" s="12">
        <v>851</v>
      </c>
      <c r="E857" s="36" t="s">
        <v>29</v>
      </c>
      <c r="F857" s="16" t="s">
        <v>10</v>
      </c>
      <c r="G857" s="14" t="s">
        <v>51</v>
      </c>
      <c r="H857" s="13" t="s">
        <v>90</v>
      </c>
      <c r="I857" s="13" t="s">
        <v>54</v>
      </c>
      <c r="J857" s="13" t="s">
        <v>92</v>
      </c>
      <c r="K857" s="13" t="s">
        <v>43</v>
      </c>
      <c r="L857" s="14">
        <v>17.3</v>
      </c>
      <c r="M857" s="14" t="s">
        <v>15</v>
      </c>
      <c r="N857" s="31">
        <v>1000000</v>
      </c>
      <c r="O857" s="14" t="s">
        <v>2</v>
      </c>
      <c r="P857" s="14" t="s">
        <v>47</v>
      </c>
      <c r="Q857" s="31">
        <v>4000</v>
      </c>
      <c r="R857" s="31">
        <v>1152</v>
      </c>
      <c r="S857" s="45">
        <v>15</v>
      </c>
      <c r="T857" s="64">
        <f t="shared" si="117"/>
        <v>259.5</v>
      </c>
      <c r="U857" s="64">
        <f t="shared" si="118"/>
        <v>1.2376090879050445</v>
      </c>
      <c r="V857" s="48">
        <f t="shared" si="119"/>
        <v>2.6664790845529454</v>
      </c>
      <c r="W857" s="52">
        <v>177.76527230352971</v>
      </c>
      <c r="X857" s="71" t="str">
        <f t="shared" si="125"/>
        <v>Q4 2023</v>
      </c>
      <c r="Y857" s="21">
        <f t="shared" si="120"/>
        <v>3840</v>
      </c>
      <c r="Z857" s="21">
        <f t="shared" si="121"/>
        <v>2160</v>
      </c>
      <c r="AA857" s="57">
        <f t="shared" si="122"/>
        <v>82507.272527002962</v>
      </c>
      <c r="AB857" s="59">
        <f t="shared" si="123"/>
        <v>1.7777777777777777</v>
      </c>
      <c r="AC857" s="61">
        <f t="shared" si="124"/>
        <v>439.42</v>
      </c>
    </row>
    <row r="858" spans="4:29">
      <c r="D858" s="12">
        <v>852</v>
      </c>
      <c r="E858" s="36" t="s">
        <v>29</v>
      </c>
      <c r="F858" s="16" t="s">
        <v>10</v>
      </c>
      <c r="G858" s="14" t="s">
        <v>51</v>
      </c>
      <c r="H858" s="13" t="s">
        <v>90</v>
      </c>
      <c r="I858" s="13" t="s">
        <v>54</v>
      </c>
      <c r="J858" s="13" t="s">
        <v>92</v>
      </c>
      <c r="K858" s="13" t="s">
        <v>43</v>
      </c>
      <c r="L858" s="14">
        <v>16</v>
      </c>
      <c r="M858" s="14" t="s">
        <v>66</v>
      </c>
      <c r="N858" s="31">
        <v>1000000</v>
      </c>
      <c r="O858" s="14" t="s">
        <v>2</v>
      </c>
      <c r="P858" s="14" t="s">
        <v>47</v>
      </c>
      <c r="Q858" s="31">
        <v>4000</v>
      </c>
      <c r="R858" s="31">
        <v>1152</v>
      </c>
      <c r="S858" s="45">
        <v>45</v>
      </c>
      <c r="T858" s="64">
        <f t="shared" si="117"/>
        <v>720</v>
      </c>
      <c r="U858" s="64">
        <f t="shared" si="118"/>
        <v>3.3403340224719105</v>
      </c>
      <c r="V858" s="48">
        <f t="shared" si="119"/>
        <v>7.0330312501821339</v>
      </c>
      <c r="W858" s="52">
        <v>156.28958333738075</v>
      </c>
      <c r="X858" s="71" t="str">
        <f t="shared" si="125"/>
        <v>Q4 2023</v>
      </c>
      <c r="Y858" s="21">
        <f t="shared" si="120"/>
        <v>2560</v>
      </c>
      <c r="Z858" s="21">
        <f t="shared" si="121"/>
        <v>1600</v>
      </c>
      <c r="AA858" s="57">
        <f t="shared" si="122"/>
        <v>74229.644943820225</v>
      </c>
      <c r="AB858" s="59">
        <f t="shared" si="123"/>
        <v>1.6</v>
      </c>
      <c r="AC858" s="61">
        <f t="shared" si="124"/>
        <v>406.4</v>
      </c>
    </row>
    <row r="859" spans="4:29">
      <c r="D859" s="12">
        <v>853</v>
      </c>
      <c r="E859" s="36" t="s">
        <v>29</v>
      </c>
      <c r="F859" s="16" t="s">
        <v>10</v>
      </c>
      <c r="G859" s="14" t="s">
        <v>51</v>
      </c>
      <c r="H859" s="13" t="s">
        <v>90</v>
      </c>
      <c r="I859" s="13" t="s">
        <v>54</v>
      </c>
      <c r="J859" s="13" t="s">
        <v>92</v>
      </c>
      <c r="K859" s="13" t="s">
        <v>43</v>
      </c>
      <c r="L859" s="14">
        <v>18</v>
      </c>
      <c r="M859" s="14" t="s">
        <v>66</v>
      </c>
      <c r="N859" s="31">
        <v>1000000</v>
      </c>
      <c r="O859" s="14" t="s">
        <v>2</v>
      </c>
      <c r="P859" s="14" t="s">
        <v>47</v>
      </c>
      <c r="Q859" s="31">
        <v>4000</v>
      </c>
      <c r="R859" s="31">
        <v>1152</v>
      </c>
      <c r="S859" s="45">
        <v>30</v>
      </c>
      <c r="T859" s="64">
        <f t="shared" si="117"/>
        <v>540</v>
      </c>
      <c r="U859" s="64">
        <f t="shared" si="118"/>
        <v>2.8184068314606736</v>
      </c>
      <c r="V859" s="48">
        <f t="shared" si="119"/>
        <v>5.3329581691058907</v>
      </c>
      <c r="W859" s="52">
        <v>177.76527230352971</v>
      </c>
      <c r="X859" s="71" t="str">
        <f t="shared" si="125"/>
        <v>Q4 2023</v>
      </c>
      <c r="Y859" s="21">
        <f t="shared" si="120"/>
        <v>2560</v>
      </c>
      <c r="Z859" s="21">
        <f t="shared" si="121"/>
        <v>1600</v>
      </c>
      <c r="AA859" s="57">
        <f t="shared" si="122"/>
        <v>93946.894382022467</v>
      </c>
      <c r="AB859" s="59">
        <f t="shared" si="123"/>
        <v>1.6</v>
      </c>
      <c r="AC859" s="61">
        <f t="shared" si="124"/>
        <v>457.2</v>
      </c>
    </row>
    <row r="860" spans="4:29">
      <c r="D860" s="12">
        <v>854</v>
      </c>
      <c r="E860" s="36" t="s">
        <v>29</v>
      </c>
      <c r="F860" s="16" t="s">
        <v>10</v>
      </c>
      <c r="G860" s="14" t="s">
        <v>51</v>
      </c>
      <c r="H860" s="13" t="s">
        <v>90</v>
      </c>
      <c r="I860" s="13" t="s">
        <v>54</v>
      </c>
      <c r="J860" s="13" t="s">
        <v>169</v>
      </c>
      <c r="K860" s="13" t="s">
        <v>43</v>
      </c>
      <c r="L860" s="14">
        <v>17</v>
      </c>
      <c r="M860" s="14" t="s">
        <v>66</v>
      </c>
      <c r="N860" s="31">
        <v>1000000</v>
      </c>
      <c r="O860" s="14" t="s">
        <v>2</v>
      </c>
      <c r="P860" s="14" t="s">
        <v>47</v>
      </c>
      <c r="Q860" s="31">
        <v>4000</v>
      </c>
      <c r="R860" s="31">
        <v>1152</v>
      </c>
      <c r="S860" s="45">
        <v>20</v>
      </c>
      <c r="T860" s="64">
        <f t="shared" si="117"/>
        <v>340</v>
      </c>
      <c r="U860" s="64">
        <f t="shared" si="118"/>
        <v>1.6759662022471906</v>
      </c>
      <c r="V860" s="48">
        <f t="shared" si="119"/>
        <v>3.5553054460705944</v>
      </c>
      <c r="W860" s="52">
        <v>177.76527230352971</v>
      </c>
      <c r="X860" s="71" t="str">
        <f t="shared" si="125"/>
        <v>Q4 2023</v>
      </c>
      <c r="Y860" s="21">
        <f t="shared" si="120"/>
        <v>2560</v>
      </c>
      <c r="Z860" s="21">
        <f t="shared" si="121"/>
        <v>1600</v>
      </c>
      <c r="AA860" s="57">
        <f t="shared" si="122"/>
        <v>83798.310112359526</v>
      </c>
      <c r="AB860" s="59">
        <f t="shared" si="123"/>
        <v>1.6</v>
      </c>
      <c r="AC860" s="61">
        <f t="shared" si="124"/>
        <v>431.79999999999995</v>
      </c>
    </row>
    <row r="861" spans="4:29">
      <c r="D861" s="12">
        <v>855</v>
      </c>
      <c r="E861" s="36" t="s">
        <v>29</v>
      </c>
      <c r="F861" s="16" t="s">
        <v>10</v>
      </c>
      <c r="G861" s="14" t="s">
        <v>51</v>
      </c>
      <c r="H861" s="13" t="s">
        <v>90</v>
      </c>
      <c r="I861" s="13" t="s">
        <v>54</v>
      </c>
      <c r="J861" s="13" t="s">
        <v>170</v>
      </c>
      <c r="K861" s="13" t="s">
        <v>43</v>
      </c>
      <c r="L861" s="14">
        <v>14</v>
      </c>
      <c r="M861" s="14" t="s">
        <v>66</v>
      </c>
      <c r="N861" s="31">
        <v>1000000</v>
      </c>
      <c r="O861" s="14" t="s">
        <v>2</v>
      </c>
      <c r="P861" s="14" t="s">
        <v>47</v>
      </c>
      <c r="Q861" s="31">
        <v>4000</v>
      </c>
      <c r="R861" s="31">
        <v>1152</v>
      </c>
      <c r="S861" s="45">
        <v>25</v>
      </c>
      <c r="T861" s="64">
        <f t="shared" si="117"/>
        <v>350</v>
      </c>
      <c r="U861" s="64">
        <f t="shared" si="118"/>
        <v>1.4208017977528087</v>
      </c>
      <c r="V861" s="48">
        <f t="shared" si="119"/>
        <v>3.5064970620566189</v>
      </c>
      <c r="W861" s="52">
        <v>140.25988248226477</v>
      </c>
      <c r="X861" s="71" t="str">
        <f t="shared" si="125"/>
        <v>Q4 2023</v>
      </c>
      <c r="Y861" s="21">
        <f t="shared" si="120"/>
        <v>2560</v>
      </c>
      <c r="Z861" s="21">
        <f t="shared" si="121"/>
        <v>1600</v>
      </c>
      <c r="AA861" s="57">
        <f t="shared" si="122"/>
        <v>56832.071910112347</v>
      </c>
      <c r="AB861" s="59">
        <f t="shared" si="123"/>
        <v>1.6</v>
      </c>
      <c r="AC861" s="61">
        <f t="shared" si="124"/>
        <v>355.59999999999997</v>
      </c>
    </row>
    <row r="862" spans="4:29">
      <c r="D862" s="12">
        <v>856</v>
      </c>
      <c r="E862" s="36" t="s">
        <v>29</v>
      </c>
      <c r="F862" s="16" t="s">
        <v>10</v>
      </c>
      <c r="G862" s="14" t="s">
        <v>51</v>
      </c>
      <c r="H862" s="13" t="s">
        <v>90</v>
      </c>
      <c r="I862" s="13" t="s">
        <v>109</v>
      </c>
      <c r="J862" s="13" t="s">
        <v>127</v>
      </c>
      <c r="K862" s="13" t="s">
        <v>43</v>
      </c>
      <c r="L862" s="14">
        <v>16.2</v>
      </c>
      <c r="M862" s="14" t="s">
        <v>66</v>
      </c>
      <c r="N862" s="31">
        <v>1000000</v>
      </c>
      <c r="O862" s="14" t="s">
        <v>2</v>
      </c>
      <c r="P862" s="14" t="s">
        <v>47</v>
      </c>
      <c r="Q862" s="31">
        <v>4000</v>
      </c>
      <c r="R862" s="31">
        <v>512</v>
      </c>
      <c r="S862" s="45">
        <v>50</v>
      </c>
      <c r="T862" s="64">
        <f t="shared" si="117"/>
        <v>810</v>
      </c>
      <c r="U862" s="64">
        <f t="shared" si="118"/>
        <v>3.8048492224719093</v>
      </c>
      <c r="V862" s="48">
        <f t="shared" si="119"/>
        <v>7.8144791668690381</v>
      </c>
      <c r="W862" s="52">
        <v>156.28958333738075</v>
      </c>
      <c r="X862" s="71" t="str">
        <f t="shared" si="125"/>
        <v>Q4 2023</v>
      </c>
      <c r="Y862" s="21">
        <f t="shared" si="120"/>
        <v>2560</v>
      </c>
      <c r="Z862" s="21">
        <f t="shared" si="121"/>
        <v>1600</v>
      </c>
      <c r="AA862" s="57">
        <f t="shared" si="122"/>
        <v>76096.984449438183</v>
      </c>
      <c r="AB862" s="59">
        <f t="shared" si="123"/>
        <v>1.6</v>
      </c>
      <c r="AC862" s="61">
        <f t="shared" si="124"/>
        <v>411.47999999999996</v>
      </c>
    </row>
    <row r="863" spans="4:29">
      <c r="D863" s="12">
        <v>857</v>
      </c>
      <c r="E863" s="36" t="s">
        <v>29</v>
      </c>
      <c r="F863" s="16" t="s">
        <v>10</v>
      </c>
      <c r="G863" s="14" t="s">
        <v>51</v>
      </c>
      <c r="H863" s="13" t="s">
        <v>90</v>
      </c>
      <c r="I863" s="13" t="s">
        <v>109</v>
      </c>
      <c r="J863" s="13" t="s">
        <v>110</v>
      </c>
      <c r="K863" s="13" t="s">
        <v>43</v>
      </c>
      <c r="L863" s="14">
        <v>16.2</v>
      </c>
      <c r="M863" s="14" t="s">
        <v>64</v>
      </c>
      <c r="N863" s="31">
        <v>1000000</v>
      </c>
      <c r="O863" s="14" t="s">
        <v>2</v>
      </c>
      <c r="P863" s="14" t="s">
        <v>47</v>
      </c>
      <c r="Q863" s="31">
        <v>4000</v>
      </c>
      <c r="R863" s="31">
        <v>512</v>
      </c>
      <c r="S863" s="45">
        <v>15</v>
      </c>
      <c r="T863" s="64">
        <f t="shared" si="117"/>
        <v>243</v>
      </c>
      <c r="U863" s="64">
        <f t="shared" si="118"/>
        <v>1.1578927153246497</v>
      </c>
      <c r="V863" s="48">
        <f t="shared" si="119"/>
        <v>2.6048263889563459</v>
      </c>
      <c r="W863" s="52">
        <v>173.65509259708972</v>
      </c>
      <c r="X863" s="71" t="str">
        <f t="shared" si="125"/>
        <v>Q4 2023</v>
      </c>
      <c r="Y863" s="21">
        <f t="shared" si="120"/>
        <v>3456</v>
      </c>
      <c r="Z863" s="21">
        <f t="shared" si="121"/>
        <v>2234</v>
      </c>
      <c r="AA863" s="57">
        <f t="shared" si="122"/>
        <v>77192.847688309979</v>
      </c>
      <c r="AB863" s="59">
        <f t="shared" si="123"/>
        <v>1.5470008952551477</v>
      </c>
      <c r="AC863" s="61">
        <f t="shared" si="124"/>
        <v>411.47999999999996</v>
      </c>
    </row>
    <row r="864" spans="4:29">
      <c r="D864" s="12">
        <v>858</v>
      </c>
      <c r="E864" s="36" t="s">
        <v>29</v>
      </c>
      <c r="F864" s="16" t="s">
        <v>10</v>
      </c>
      <c r="G864" s="14" t="s">
        <v>51</v>
      </c>
      <c r="H864" s="13" t="s">
        <v>90</v>
      </c>
      <c r="I864" s="13" t="s">
        <v>135</v>
      </c>
      <c r="J864" s="13" t="s">
        <v>136</v>
      </c>
      <c r="K864" s="13"/>
      <c r="L864" s="14">
        <v>16.2</v>
      </c>
      <c r="M864" s="14" t="s">
        <v>66</v>
      </c>
      <c r="N864" s="31">
        <v>1000000</v>
      </c>
      <c r="O864" s="14" t="s">
        <v>2</v>
      </c>
      <c r="P864" s="14" t="s">
        <v>47</v>
      </c>
      <c r="Q864" s="31">
        <v>4000</v>
      </c>
      <c r="R864" s="31">
        <v>512</v>
      </c>
      <c r="S864" s="45">
        <v>135</v>
      </c>
      <c r="T864" s="64">
        <f t="shared" si="117"/>
        <v>2187</v>
      </c>
      <c r="U864" s="64">
        <f t="shared" si="118"/>
        <v>10.273092900674156</v>
      </c>
      <c r="V864" s="48">
        <f t="shared" si="119"/>
        <v>21.099093750546402</v>
      </c>
      <c r="W864" s="52">
        <v>156.28958333738075</v>
      </c>
      <c r="X864" s="71" t="str">
        <f t="shared" si="125"/>
        <v>Q4 2023</v>
      </c>
      <c r="Y864" s="21">
        <f t="shared" si="120"/>
        <v>2560</v>
      </c>
      <c r="Z864" s="21">
        <f t="shared" si="121"/>
        <v>1600</v>
      </c>
      <c r="AA864" s="57">
        <f t="shared" si="122"/>
        <v>76096.984449438183</v>
      </c>
      <c r="AB864" s="59">
        <f t="shared" si="123"/>
        <v>1.6</v>
      </c>
      <c r="AC864" s="61">
        <f t="shared" si="124"/>
        <v>411.47999999999996</v>
      </c>
    </row>
    <row r="865" spans="4:29">
      <c r="D865" s="12">
        <v>859</v>
      </c>
      <c r="E865" s="36" t="s">
        <v>29</v>
      </c>
      <c r="F865" s="16" t="s">
        <v>10</v>
      </c>
      <c r="G865" s="14" t="s">
        <v>51</v>
      </c>
      <c r="H865" s="13" t="s">
        <v>90</v>
      </c>
      <c r="I865" s="13" t="s">
        <v>135</v>
      </c>
      <c r="J865" s="13" t="s">
        <v>171</v>
      </c>
      <c r="K865" s="13" t="s">
        <v>98</v>
      </c>
      <c r="L865" s="14">
        <v>16</v>
      </c>
      <c r="M865" s="14" t="s">
        <v>172</v>
      </c>
      <c r="N865" s="31">
        <v>1000000</v>
      </c>
      <c r="O865" s="14" t="s">
        <v>2</v>
      </c>
      <c r="P865" s="14" t="s">
        <v>47</v>
      </c>
      <c r="Q865" s="31">
        <v>4000</v>
      </c>
      <c r="R865" s="31">
        <v>1000</v>
      </c>
      <c r="S865" s="45">
        <v>30</v>
      </c>
      <c r="T865" s="64">
        <f t="shared" si="117"/>
        <v>480</v>
      </c>
      <c r="U865" s="64">
        <f t="shared" si="118"/>
        <v>2.2268893483146064</v>
      </c>
      <c r="V865" s="48">
        <f t="shared" si="119"/>
        <v>5.2096527779126918</v>
      </c>
      <c r="W865" s="52">
        <v>173.65509259708972</v>
      </c>
      <c r="X865" s="71" t="str">
        <f t="shared" si="125"/>
        <v>Q4 2023</v>
      </c>
      <c r="Y865" s="21">
        <f t="shared" si="120"/>
        <v>3200</v>
      </c>
      <c r="Z865" s="21">
        <f t="shared" si="121"/>
        <v>2000</v>
      </c>
      <c r="AA865" s="57">
        <f t="shared" si="122"/>
        <v>74229.644943820225</v>
      </c>
      <c r="AB865" s="59">
        <f t="shared" si="123"/>
        <v>1.6</v>
      </c>
      <c r="AC865" s="61">
        <f t="shared" si="124"/>
        <v>406.4</v>
      </c>
    </row>
    <row r="866" spans="4:29">
      <c r="D866" s="12">
        <v>860</v>
      </c>
      <c r="E866" s="36" t="s">
        <v>29</v>
      </c>
      <c r="F866" s="16" t="s">
        <v>10</v>
      </c>
      <c r="G866" s="14" t="s">
        <v>51</v>
      </c>
      <c r="H866" s="13" t="s">
        <v>90</v>
      </c>
      <c r="I866" s="13" t="s">
        <v>135</v>
      </c>
      <c r="J866" s="13" t="s">
        <v>171</v>
      </c>
      <c r="K866" s="13" t="s">
        <v>98</v>
      </c>
      <c r="L866" s="14">
        <v>14.5</v>
      </c>
      <c r="M866" s="14" t="s">
        <v>173</v>
      </c>
      <c r="N866" s="31">
        <v>1000000</v>
      </c>
      <c r="O866" s="14" t="s">
        <v>2</v>
      </c>
      <c r="P866" s="14" t="s">
        <v>47</v>
      </c>
      <c r="Q866" s="31">
        <v>4000</v>
      </c>
      <c r="R866" s="31">
        <v>1000</v>
      </c>
      <c r="S866" s="45">
        <v>50</v>
      </c>
      <c r="T866" s="64">
        <f t="shared" si="117"/>
        <v>725</v>
      </c>
      <c r="U866" s="64">
        <f t="shared" si="118"/>
        <v>3.0481997752808976</v>
      </c>
      <c r="V866" s="48">
        <f t="shared" si="119"/>
        <v>7.3636438303189005</v>
      </c>
      <c r="W866" s="52">
        <v>147.27287660637802</v>
      </c>
      <c r="X866" s="71" t="str">
        <f t="shared" si="125"/>
        <v>Q4 2023</v>
      </c>
      <c r="Y866" s="21">
        <f t="shared" si="120"/>
        <v>3072</v>
      </c>
      <c r="Z866" s="21">
        <f t="shared" si="121"/>
        <v>1920</v>
      </c>
      <c r="AA866" s="57">
        <f t="shared" si="122"/>
        <v>60963.995505617953</v>
      </c>
      <c r="AB866" s="59">
        <f t="shared" si="123"/>
        <v>1.6</v>
      </c>
      <c r="AC866" s="61">
        <f t="shared" si="124"/>
        <v>368.29999999999995</v>
      </c>
    </row>
    <row r="867" spans="4:29">
      <c r="D867" s="12">
        <v>861</v>
      </c>
      <c r="E867" s="36" t="s">
        <v>29</v>
      </c>
      <c r="F867" s="16" t="s">
        <v>10</v>
      </c>
      <c r="G867" s="14" t="s">
        <v>51</v>
      </c>
      <c r="H867" s="13" t="s">
        <v>90</v>
      </c>
      <c r="I867" s="13" t="s">
        <v>141</v>
      </c>
      <c r="J867" s="13" t="s">
        <v>214</v>
      </c>
      <c r="K867" s="13" t="s">
        <v>95</v>
      </c>
      <c r="L867" s="14">
        <v>15.6</v>
      </c>
      <c r="M867" s="14" t="s">
        <v>15</v>
      </c>
      <c r="N867" s="31">
        <v>1000000</v>
      </c>
      <c r="O867" s="14" t="s">
        <v>2</v>
      </c>
      <c r="P867" s="14" t="s">
        <v>47</v>
      </c>
      <c r="Q867" s="31">
        <v>10000</v>
      </c>
      <c r="R867" s="31">
        <v>1152</v>
      </c>
      <c r="S867" s="45">
        <v>15</v>
      </c>
      <c r="T867" s="64">
        <f t="shared" si="117"/>
        <v>234</v>
      </c>
      <c r="U867" s="64">
        <f t="shared" si="118"/>
        <v>1.0063301401068245</v>
      </c>
      <c r="V867" s="48">
        <f t="shared" si="119"/>
        <v>2.6048263889563459</v>
      </c>
      <c r="W867" s="52">
        <v>173.65509259708972</v>
      </c>
      <c r="X867" s="71" t="str">
        <f t="shared" si="125"/>
        <v>Q4 2023</v>
      </c>
      <c r="Y867" s="21">
        <f t="shared" si="120"/>
        <v>3840</v>
      </c>
      <c r="Z867" s="21">
        <f t="shared" si="121"/>
        <v>2160</v>
      </c>
      <c r="AA867" s="57">
        <f t="shared" si="122"/>
        <v>67088.676007121641</v>
      </c>
      <c r="AB867" s="59">
        <f t="shared" si="123"/>
        <v>1.7777777777777777</v>
      </c>
      <c r="AC867" s="61">
        <f t="shared" si="124"/>
        <v>396.23999999999995</v>
      </c>
    </row>
    <row r="868" spans="4:29">
      <c r="D868" s="12">
        <v>862</v>
      </c>
      <c r="E868" s="36" t="s">
        <v>29</v>
      </c>
      <c r="F868" s="16" t="s">
        <v>10</v>
      </c>
      <c r="G868" s="14" t="s">
        <v>51</v>
      </c>
      <c r="H868" s="13" t="s">
        <v>90</v>
      </c>
      <c r="I868" s="13" t="s">
        <v>184</v>
      </c>
      <c r="J868" s="13" t="s">
        <v>185</v>
      </c>
      <c r="K868" s="13" t="s">
        <v>95</v>
      </c>
      <c r="L868" s="14">
        <v>16</v>
      </c>
      <c r="M868" s="14" t="s">
        <v>186</v>
      </c>
      <c r="N868" s="31">
        <v>1000000</v>
      </c>
      <c r="O868" s="14" t="s">
        <v>2</v>
      </c>
      <c r="P868" s="14" t="s">
        <v>47</v>
      </c>
      <c r="Q868" s="31">
        <v>10000</v>
      </c>
      <c r="R868" s="31">
        <v>2596</v>
      </c>
      <c r="S868" s="45">
        <v>40</v>
      </c>
      <c r="T868" s="64">
        <f t="shared" si="117"/>
        <v>640</v>
      </c>
      <c r="U868" s="64">
        <f t="shared" si="118"/>
        <v>2.9691857977528087</v>
      </c>
      <c r="V868" s="48">
        <f t="shared" si="119"/>
        <v>6.9462037038835884</v>
      </c>
      <c r="W868" s="52">
        <v>173.65509259708972</v>
      </c>
      <c r="X868" s="71" t="str">
        <f t="shared" si="125"/>
        <v>Q4 2023</v>
      </c>
      <c r="Y868" s="21">
        <f t="shared" si="120"/>
        <v>3840</v>
      </c>
      <c r="Z868" s="21">
        <f t="shared" si="121"/>
        <v>2400</v>
      </c>
      <c r="AA868" s="57">
        <f t="shared" si="122"/>
        <v>74229.644943820225</v>
      </c>
      <c r="AB868" s="59">
        <f t="shared" si="123"/>
        <v>1.6</v>
      </c>
      <c r="AC868" s="61">
        <f t="shared" si="124"/>
        <v>406.4</v>
      </c>
    </row>
    <row r="869" spans="4:29">
      <c r="D869" s="12">
        <v>863</v>
      </c>
      <c r="E869" s="36" t="s">
        <v>29</v>
      </c>
      <c r="F869" s="16" t="s">
        <v>10</v>
      </c>
      <c r="G869" s="14" t="s">
        <v>51</v>
      </c>
      <c r="H869" s="13" t="s">
        <v>90</v>
      </c>
      <c r="I869" s="13" t="s">
        <v>195</v>
      </c>
      <c r="J869" s="13" t="s">
        <v>196</v>
      </c>
      <c r="K869" s="13" t="s">
        <v>43</v>
      </c>
      <c r="L869" s="14">
        <v>16.100000000000001</v>
      </c>
      <c r="M869" s="14" t="s">
        <v>143</v>
      </c>
      <c r="N869" s="31">
        <v>1000000</v>
      </c>
      <c r="O869" s="14" t="s">
        <v>2</v>
      </c>
      <c r="P869" s="14" t="s">
        <v>47</v>
      </c>
      <c r="Q869" s="31">
        <v>4000</v>
      </c>
      <c r="R869" s="31">
        <v>1000</v>
      </c>
      <c r="S869" s="45">
        <v>50</v>
      </c>
      <c r="T869" s="64">
        <f t="shared" si="117"/>
        <v>805.00000000000011</v>
      </c>
      <c r="U869" s="64">
        <f t="shared" si="118"/>
        <v>3.5729075665281895</v>
      </c>
      <c r="V869" s="48">
        <f t="shared" si="119"/>
        <v>7.8144791668690381</v>
      </c>
      <c r="W869" s="52">
        <v>156.28958333738075</v>
      </c>
      <c r="X869" s="71" t="str">
        <f t="shared" si="125"/>
        <v>Q4 2023</v>
      </c>
      <c r="Y869" s="21">
        <f t="shared" si="120"/>
        <v>2560</v>
      </c>
      <c r="Z869" s="21">
        <f t="shared" si="121"/>
        <v>1440</v>
      </c>
      <c r="AA869" s="57">
        <f t="shared" si="122"/>
        <v>71458.151330563793</v>
      </c>
      <c r="AB869" s="59">
        <f t="shared" si="123"/>
        <v>1.7777777777777777</v>
      </c>
      <c r="AC869" s="61">
        <f t="shared" si="124"/>
        <v>408.94</v>
      </c>
    </row>
    <row r="870" spans="4:29">
      <c r="D870" s="12">
        <v>864</v>
      </c>
      <c r="E870" s="36" t="s">
        <v>29</v>
      </c>
      <c r="F870" s="16" t="s">
        <v>10</v>
      </c>
      <c r="G870" s="14" t="s">
        <v>51</v>
      </c>
      <c r="H870" s="13" t="s">
        <v>5</v>
      </c>
      <c r="I870" s="13" t="s">
        <v>31</v>
      </c>
      <c r="J870" s="13" t="s">
        <v>32</v>
      </c>
      <c r="K870" s="13" t="s">
        <v>33</v>
      </c>
      <c r="L870" s="14">
        <v>31.5</v>
      </c>
      <c r="M870" s="14" t="s">
        <v>34</v>
      </c>
      <c r="N870" s="31">
        <v>1000000</v>
      </c>
      <c r="O870" s="14" t="s">
        <v>1</v>
      </c>
      <c r="P870" s="14" t="s">
        <v>35</v>
      </c>
      <c r="Q870" s="31">
        <v>576</v>
      </c>
      <c r="R870" s="31">
        <v>576</v>
      </c>
      <c r="S870" s="45">
        <v>3</v>
      </c>
      <c r="T870" s="64">
        <f t="shared" si="117"/>
        <v>94.5</v>
      </c>
      <c r="U870" s="64">
        <f t="shared" si="118"/>
        <v>0.82062054694362008</v>
      </c>
      <c r="V870" s="48">
        <f t="shared" si="119"/>
        <v>1.7079610374539997</v>
      </c>
      <c r="W870" s="52">
        <v>569.32034581799996</v>
      </c>
      <c r="X870" s="71" t="str">
        <f t="shared" si="125"/>
        <v>Q4 2023</v>
      </c>
      <c r="Y870" s="21">
        <f t="shared" si="120"/>
        <v>6016</v>
      </c>
      <c r="Z870" s="21">
        <f t="shared" si="121"/>
        <v>3384</v>
      </c>
      <c r="AA870" s="57">
        <f t="shared" si="122"/>
        <v>273540.18231454003</v>
      </c>
      <c r="AB870" s="59">
        <f t="shared" si="123"/>
        <v>1.7777777777777777</v>
      </c>
      <c r="AC870" s="61">
        <f t="shared" si="124"/>
        <v>800.09999999999991</v>
      </c>
    </row>
    <row r="871" spans="4:29">
      <c r="D871" s="12">
        <v>865</v>
      </c>
      <c r="E871" s="36" t="s">
        <v>29</v>
      </c>
      <c r="F871" s="16" t="s">
        <v>10</v>
      </c>
      <c r="G871" s="14" t="s">
        <v>51</v>
      </c>
      <c r="H871" s="13" t="s">
        <v>5</v>
      </c>
      <c r="I871" s="13" t="s">
        <v>41</v>
      </c>
      <c r="J871" s="13" t="s">
        <v>42</v>
      </c>
      <c r="K871" s="13" t="s">
        <v>43</v>
      </c>
      <c r="L871" s="14">
        <v>31.5</v>
      </c>
      <c r="M871" s="14" t="s">
        <v>15</v>
      </c>
      <c r="N871" s="31">
        <v>1000000</v>
      </c>
      <c r="O871" s="14" t="s">
        <v>1</v>
      </c>
      <c r="P871" s="14" t="s">
        <v>35</v>
      </c>
      <c r="Q871" s="31">
        <v>5000</v>
      </c>
      <c r="R871" s="31">
        <v>1152</v>
      </c>
      <c r="S871" s="45">
        <v>20</v>
      </c>
      <c r="T871" s="64">
        <f t="shared" si="117"/>
        <v>630</v>
      </c>
      <c r="U871" s="64">
        <f t="shared" si="118"/>
        <v>5.4708036462908005</v>
      </c>
      <c r="V871" s="48">
        <f t="shared" si="119"/>
        <v>5.4669990048723873</v>
      </c>
      <c r="W871" s="52">
        <v>273.34995024361939</v>
      </c>
      <c r="X871" s="71" t="str">
        <f t="shared" si="125"/>
        <v>Q4 2023</v>
      </c>
      <c r="Y871" s="21">
        <f t="shared" si="120"/>
        <v>3840</v>
      </c>
      <c r="Z871" s="21">
        <f t="shared" si="121"/>
        <v>2160</v>
      </c>
      <c r="AA871" s="57">
        <f t="shared" si="122"/>
        <v>273540.18231454003</v>
      </c>
      <c r="AB871" s="59">
        <f t="shared" si="123"/>
        <v>1.7777777777777777</v>
      </c>
      <c r="AC871" s="61">
        <f t="shared" si="124"/>
        <v>800.09999999999991</v>
      </c>
    </row>
    <row r="872" spans="4:29">
      <c r="D872" s="12">
        <v>866</v>
      </c>
      <c r="E872" s="36" t="s">
        <v>29</v>
      </c>
      <c r="F872" s="16" t="s">
        <v>10</v>
      </c>
      <c r="G872" s="14" t="s">
        <v>51</v>
      </c>
      <c r="H872" s="13" t="s">
        <v>5</v>
      </c>
      <c r="I872" s="13" t="s">
        <v>41</v>
      </c>
      <c r="J872" s="13" t="s">
        <v>44</v>
      </c>
      <c r="K872" s="13" t="s">
        <v>43</v>
      </c>
      <c r="L872" s="14">
        <v>31.5</v>
      </c>
      <c r="M872" s="14" t="s">
        <v>15</v>
      </c>
      <c r="N872" s="31">
        <v>1000000</v>
      </c>
      <c r="O872" s="14" t="s">
        <v>1</v>
      </c>
      <c r="P872" s="14" t="s">
        <v>35</v>
      </c>
      <c r="Q872" s="31">
        <v>4608</v>
      </c>
      <c r="R872" s="31">
        <v>576</v>
      </c>
      <c r="S872" s="45">
        <v>20</v>
      </c>
      <c r="T872" s="64">
        <f t="shared" si="117"/>
        <v>630</v>
      </c>
      <c r="U872" s="64">
        <f t="shared" si="118"/>
        <v>5.4708036462908005</v>
      </c>
      <c r="V872" s="48">
        <f t="shared" si="119"/>
        <v>5.4669990048723873</v>
      </c>
      <c r="W872" s="52">
        <v>273.34995024361939</v>
      </c>
      <c r="X872" s="71" t="str">
        <f t="shared" si="125"/>
        <v>Q4 2023</v>
      </c>
      <c r="Y872" s="21">
        <f t="shared" si="120"/>
        <v>3840</v>
      </c>
      <c r="Z872" s="21">
        <f t="shared" si="121"/>
        <v>2160</v>
      </c>
      <c r="AA872" s="57">
        <f t="shared" si="122"/>
        <v>273540.18231454003</v>
      </c>
      <c r="AB872" s="59">
        <f t="shared" si="123"/>
        <v>1.7777777777777777</v>
      </c>
      <c r="AC872" s="61">
        <f t="shared" si="124"/>
        <v>800.09999999999991</v>
      </c>
    </row>
    <row r="873" spans="4:29">
      <c r="D873" s="12">
        <v>867</v>
      </c>
      <c r="E873" s="36" t="s">
        <v>29</v>
      </c>
      <c r="F873" s="16" t="s">
        <v>10</v>
      </c>
      <c r="G873" s="14" t="s">
        <v>51</v>
      </c>
      <c r="H873" s="13" t="s">
        <v>5</v>
      </c>
      <c r="I873" s="13" t="s">
        <v>41</v>
      </c>
      <c r="J873" s="13" t="s">
        <v>113</v>
      </c>
      <c r="K873" s="13" t="s">
        <v>43</v>
      </c>
      <c r="L873" s="14">
        <v>31.5</v>
      </c>
      <c r="M873" s="14" t="s">
        <v>15</v>
      </c>
      <c r="N873" s="31">
        <v>1000000</v>
      </c>
      <c r="O873" s="14" t="s">
        <v>1</v>
      </c>
      <c r="P873" s="14" t="s">
        <v>35</v>
      </c>
      <c r="Q873" s="31">
        <v>4608</v>
      </c>
      <c r="R873" s="31">
        <v>576</v>
      </c>
      <c r="S873" s="45">
        <v>20</v>
      </c>
      <c r="T873" s="64">
        <f t="shared" si="117"/>
        <v>630</v>
      </c>
      <c r="U873" s="64">
        <f t="shared" si="118"/>
        <v>5.4708036462908005</v>
      </c>
      <c r="V873" s="48">
        <f t="shared" si="119"/>
        <v>5.4669990048723873</v>
      </c>
      <c r="W873" s="52">
        <v>273.34995024361939</v>
      </c>
      <c r="X873" s="71" t="str">
        <f t="shared" si="125"/>
        <v>Q4 2023</v>
      </c>
      <c r="Y873" s="21">
        <f t="shared" si="120"/>
        <v>3840</v>
      </c>
      <c r="Z873" s="21">
        <f t="shared" si="121"/>
        <v>2160</v>
      </c>
      <c r="AA873" s="57">
        <f t="shared" si="122"/>
        <v>273540.18231454003</v>
      </c>
      <c r="AB873" s="59">
        <f t="shared" si="123"/>
        <v>1.7777777777777777</v>
      </c>
      <c r="AC873" s="61">
        <f t="shared" si="124"/>
        <v>800.09999999999991</v>
      </c>
    </row>
    <row r="874" spans="4:29">
      <c r="D874" s="12">
        <v>868</v>
      </c>
      <c r="E874" s="36" t="s">
        <v>29</v>
      </c>
      <c r="F874" s="16" t="s">
        <v>10</v>
      </c>
      <c r="G874" s="14" t="s">
        <v>51</v>
      </c>
      <c r="H874" s="13" t="s">
        <v>5</v>
      </c>
      <c r="I874" s="13" t="s">
        <v>41</v>
      </c>
      <c r="J874" s="13" t="s">
        <v>116</v>
      </c>
      <c r="K874" s="13" t="s">
        <v>43</v>
      </c>
      <c r="L874" s="14">
        <v>27</v>
      </c>
      <c r="M874" s="14" t="s">
        <v>117</v>
      </c>
      <c r="N874" s="31">
        <v>1000000</v>
      </c>
      <c r="O874" s="14" t="s">
        <v>1</v>
      </c>
      <c r="P874" s="14" t="s">
        <v>35</v>
      </c>
      <c r="Q874" s="31">
        <v>2304</v>
      </c>
      <c r="R874" s="31">
        <v>576</v>
      </c>
      <c r="S874" s="45">
        <v>15</v>
      </c>
      <c r="T874" s="64">
        <f t="shared" si="117"/>
        <v>405</v>
      </c>
      <c r="U874" s="64">
        <f t="shared" si="118"/>
        <v>2.5128551497468936</v>
      </c>
      <c r="V874" s="48">
        <f t="shared" si="119"/>
        <v>3.2801994029234329</v>
      </c>
      <c r="W874" s="52">
        <v>218.67996019489553</v>
      </c>
      <c r="X874" s="71" t="str">
        <f t="shared" si="125"/>
        <v>Q4 2023</v>
      </c>
      <c r="Y874" s="21">
        <f t="shared" si="120"/>
        <v>3440</v>
      </c>
      <c r="Z874" s="21">
        <f t="shared" si="121"/>
        <v>1440</v>
      </c>
      <c r="AA874" s="57">
        <f t="shared" si="122"/>
        <v>167523.67664979291</v>
      </c>
      <c r="AB874" s="59">
        <f t="shared" si="123"/>
        <v>2.3888888888888888</v>
      </c>
      <c r="AC874" s="61">
        <f t="shared" si="124"/>
        <v>685.8</v>
      </c>
    </row>
    <row r="875" spans="4:29">
      <c r="D875" s="12">
        <v>869</v>
      </c>
      <c r="E875" s="36" t="s">
        <v>29</v>
      </c>
      <c r="F875" s="16" t="s">
        <v>10</v>
      </c>
      <c r="G875" s="14" t="s">
        <v>51</v>
      </c>
      <c r="H875" s="13" t="s">
        <v>5</v>
      </c>
      <c r="I875" s="13" t="s">
        <v>54</v>
      </c>
      <c r="J875" s="13" t="s">
        <v>55</v>
      </c>
      <c r="K875" s="13" t="s">
        <v>43</v>
      </c>
      <c r="L875" s="14">
        <v>31.5</v>
      </c>
      <c r="M875" s="14" t="s">
        <v>15</v>
      </c>
      <c r="N875" s="31">
        <v>1000000</v>
      </c>
      <c r="O875" s="14" t="s">
        <v>1</v>
      </c>
      <c r="P875" s="14" t="s">
        <v>35</v>
      </c>
      <c r="Q875" s="31">
        <v>2304</v>
      </c>
      <c r="R875" s="31">
        <v>1152</v>
      </c>
      <c r="S875" s="45">
        <v>15</v>
      </c>
      <c r="T875" s="64">
        <f t="shared" si="117"/>
        <v>472.5</v>
      </c>
      <c r="U875" s="64">
        <f t="shared" si="118"/>
        <v>4.1031027347181004</v>
      </c>
      <c r="V875" s="48">
        <f t="shared" si="119"/>
        <v>4.1002492536542903</v>
      </c>
      <c r="W875" s="52">
        <v>273.34995024361939</v>
      </c>
      <c r="X875" s="71" t="str">
        <f t="shared" si="125"/>
        <v>Q4 2023</v>
      </c>
      <c r="Y875" s="21">
        <f t="shared" si="120"/>
        <v>3840</v>
      </c>
      <c r="Z875" s="21">
        <f t="shared" si="121"/>
        <v>2160</v>
      </c>
      <c r="AA875" s="57">
        <f t="shared" si="122"/>
        <v>273540.18231454003</v>
      </c>
      <c r="AB875" s="59">
        <f t="shared" si="123"/>
        <v>1.7777777777777777</v>
      </c>
      <c r="AC875" s="61">
        <f t="shared" si="124"/>
        <v>800.09999999999991</v>
      </c>
    </row>
    <row r="876" spans="4:29">
      <c r="D876" s="12">
        <v>870</v>
      </c>
      <c r="E876" s="36" t="s">
        <v>29</v>
      </c>
      <c r="F876" s="16" t="s">
        <v>10</v>
      </c>
      <c r="G876" s="14" t="s">
        <v>51</v>
      </c>
      <c r="H876" s="13" t="s">
        <v>5</v>
      </c>
      <c r="I876" s="13" t="s">
        <v>54</v>
      </c>
      <c r="J876" s="13" t="s">
        <v>114</v>
      </c>
      <c r="K876" s="13" t="s">
        <v>43</v>
      </c>
      <c r="L876" s="14">
        <v>27</v>
      </c>
      <c r="M876" s="14" t="s">
        <v>15</v>
      </c>
      <c r="N876" s="31">
        <v>1000000</v>
      </c>
      <c r="O876" s="14" t="s">
        <v>1</v>
      </c>
      <c r="P876" s="14" t="s">
        <v>35</v>
      </c>
      <c r="Q876" s="31">
        <v>2304</v>
      </c>
      <c r="R876" s="31">
        <v>512</v>
      </c>
      <c r="S876" s="45">
        <v>20</v>
      </c>
      <c r="T876" s="64">
        <f t="shared" si="117"/>
        <v>540</v>
      </c>
      <c r="U876" s="64">
        <f t="shared" si="118"/>
        <v>4.0193659442136491</v>
      </c>
      <c r="V876" s="48">
        <f t="shared" si="119"/>
        <v>4.3735992038979106</v>
      </c>
      <c r="W876" s="52">
        <v>218.6799601948955</v>
      </c>
      <c r="X876" s="71" t="str">
        <f t="shared" si="125"/>
        <v>Q4 2023</v>
      </c>
      <c r="Y876" s="21">
        <f t="shared" si="120"/>
        <v>3840</v>
      </c>
      <c r="Z876" s="21">
        <f t="shared" si="121"/>
        <v>2160</v>
      </c>
      <c r="AA876" s="57">
        <f t="shared" si="122"/>
        <v>200968.29721068247</v>
      </c>
      <c r="AB876" s="59">
        <f t="shared" si="123"/>
        <v>1.7777777777777777</v>
      </c>
      <c r="AC876" s="61">
        <f t="shared" si="124"/>
        <v>685.8</v>
      </c>
    </row>
    <row r="877" spans="4:29">
      <c r="D877" s="12">
        <v>871</v>
      </c>
      <c r="E877" s="36" t="s">
        <v>29</v>
      </c>
      <c r="F877" s="16" t="s">
        <v>10</v>
      </c>
      <c r="G877" s="14" t="s">
        <v>51</v>
      </c>
      <c r="H877" s="13" t="s">
        <v>5</v>
      </c>
      <c r="I877" s="13" t="s">
        <v>54</v>
      </c>
      <c r="J877" s="13" t="s">
        <v>128</v>
      </c>
      <c r="K877" s="13" t="s">
        <v>43</v>
      </c>
      <c r="L877" s="14">
        <v>31.5</v>
      </c>
      <c r="M877" s="14" t="s">
        <v>15</v>
      </c>
      <c r="N877" s="31">
        <v>1000000</v>
      </c>
      <c r="O877" s="14" t="s">
        <v>1</v>
      </c>
      <c r="P877" s="14" t="s">
        <v>35</v>
      </c>
      <c r="Q877" s="31">
        <v>2304</v>
      </c>
      <c r="R877" s="31">
        <v>576</v>
      </c>
      <c r="S877" s="45">
        <v>10</v>
      </c>
      <c r="T877" s="64">
        <f t="shared" si="117"/>
        <v>315</v>
      </c>
      <c r="U877" s="64">
        <f t="shared" si="118"/>
        <v>2.7354018231454003</v>
      </c>
      <c r="V877" s="48">
        <f t="shared" si="119"/>
        <v>2.7334995024361937</v>
      </c>
      <c r="W877" s="52">
        <v>273.34995024361939</v>
      </c>
      <c r="X877" s="71" t="str">
        <f t="shared" si="125"/>
        <v>Q4 2023</v>
      </c>
      <c r="Y877" s="21">
        <f t="shared" si="120"/>
        <v>3840</v>
      </c>
      <c r="Z877" s="21">
        <f t="shared" si="121"/>
        <v>2160</v>
      </c>
      <c r="AA877" s="57">
        <f t="shared" si="122"/>
        <v>273540.18231454003</v>
      </c>
      <c r="AB877" s="59">
        <f t="shared" si="123"/>
        <v>1.7777777777777777</v>
      </c>
      <c r="AC877" s="61">
        <f t="shared" si="124"/>
        <v>800.09999999999991</v>
      </c>
    </row>
    <row r="878" spans="4:29">
      <c r="D878" s="12">
        <v>872</v>
      </c>
      <c r="E878" s="36" t="s">
        <v>29</v>
      </c>
      <c r="F878" s="16" t="s">
        <v>10</v>
      </c>
      <c r="G878" s="14" t="s">
        <v>51</v>
      </c>
      <c r="H878" s="13" t="s">
        <v>5</v>
      </c>
      <c r="I878" s="13" t="s">
        <v>54</v>
      </c>
      <c r="J878" s="13" t="s">
        <v>118</v>
      </c>
      <c r="K878" s="13" t="s">
        <v>43</v>
      </c>
      <c r="L878" s="14">
        <v>31.5</v>
      </c>
      <c r="M878" s="14" t="s">
        <v>15</v>
      </c>
      <c r="N878" s="31">
        <v>1000000</v>
      </c>
      <c r="O878" s="14" t="s">
        <v>1</v>
      </c>
      <c r="P878" s="14" t="s">
        <v>35</v>
      </c>
      <c r="Q878" s="31">
        <v>2304</v>
      </c>
      <c r="R878" s="31">
        <v>576</v>
      </c>
      <c r="S878" s="45">
        <v>15</v>
      </c>
      <c r="T878" s="64">
        <f t="shared" si="117"/>
        <v>472.5</v>
      </c>
      <c r="U878" s="64">
        <f t="shared" si="118"/>
        <v>4.1031027347181004</v>
      </c>
      <c r="V878" s="48">
        <f t="shared" si="119"/>
        <v>4.1002492536542903</v>
      </c>
      <c r="W878" s="52">
        <v>273.34995024361939</v>
      </c>
      <c r="X878" s="71" t="str">
        <f t="shared" si="125"/>
        <v>Q4 2023</v>
      </c>
      <c r="Y878" s="21">
        <f t="shared" si="120"/>
        <v>3840</v>
      </c>
      <c r="Z878" s="21">
        <f t="shared" si="121"/>
        <v>2160</v>
      </c>
      <c r="AA878" s="57">
        <f t="shared" si="122"/>
        <v>273540.18231454003</v>
      </c>
      <c r="AB878" s="59">
        <f t="shared" si="123"/>
        <v>1.7777777777777777</v>
      </c>
      <c r="AC878" s="61">
        <f t="shared" si="124"/>
        <v>800.09999999999991</v>
      </c>
    </row>
    <row r="879" spans="4:29">
      <c r="D879" s="12">
        <v>873</v>
      </c>
      <c r="E879" s="36" t="s">
        <v>29</v>
      </c>
      <c r="F879" s="16" t="s">
        <v>10</v>
      </c>
      <c r="G879" s="14" t="s">
        <v>51</v>
      </c>
      <c r="H879" s="13" t="s">
        <v>5</v>
      </c>
      <c r="I879" s="13" t="s">
        <v>54</v>
      </c>
      <c r="J879" s="13" t="s">
        <v>199</v>
      </c>
      <c r="K879" s="13" t="s">
        <v>43</v>
      </c>
      <c r="L879" s="14">
        <v>31.5</v>
      </c>
      <c r="M879" s="14" t="s">
        <v>117</v>
      </c>
      <c r="N879" s="31">
        <v>1000000</v>
      </c>
      <c r="O879" s="14" t="s">
        <v>1</v>
      </c>
      <c r="P879" s="14" t="s">
        <v>35</v>
      </c>
      <c r="Q879" s="31">
        <v>2304</v>
      </c>
      <c r="R879" s="31">
        <v>1152</v>
      </c>
      <c r="S879" s="45">
        <v>3</v>
      </c>
      <c r="T879" s="64">
        <f t="shared" si="117"/>
        <v>94.5</v>
      </c>
      <c r="U879" s="64">
        <f t="shared" si="118"/>
        <v>0.68405501298665428</v>
      </c>
      <c r="V879" s="48">
        <f t="shared" si="119"/>
        <v>0.82004985073085823</v>
      </c>
      <c r="W879" s="52">
        <v>273.34995024361939</v>
      </c>
      <c r="X879" s="71" t="str">
        <f t="shared" si="125"/>
        <v>Q4 2023</v>
      </c>
      <c r="Y879" s="21">
        <f t="shared" si="120"/>
        <v>3440</v>
      </c>
      <c r="Z879" s="21">
        <f t="shared" si="121"/>
        <v>1440</v>
      </c>
      <c r="AA879" s="57">
        <f t="shared" si="122"/>
        <v>228018.33766221811</v>
      </c>
      <c r="AB879" s="59">
        <f t="shared" si="123"/>
        <v>2.3888888888888888</v>
      </c>
      <c r="AC879" s="61">
        <f t="shared" si="124"/>
        <v>800.09999999999991</v>
      </c>
    </row>
    <row r="880" spans="4:29">
      <c r="D880" s="12">
        <v>874</v>
      </c>
      <c r="E880" s="36" t="s">
        <v>29</v>
      </c>
      <c r="F880" s="16" t="s">
        <v>10</v>
      </c>
      <c r="G880" s="14" t="s">
        <v>51</v>
      </c>
      <c r="H880" s="13" t="s">
        <v>5</v>
      </c>
      <c r="I880" s="13" t="s">
        <v>54</v>
      </c>
      <c r="J880" s="13" t="s">
        <v>203</v>
      </c>
      <c r="K880" s="13" t="s">
        <v>43</v>
      </c>
      <c r="L880" s="14">
        <v>34</v>
      </c>
      <c r="M880" s="14" t="s">
        <v>117</v>
      </c>
      <c r="N880" s="31">
        <v>1000000</v>
      </c>
      <c r="O880" s="14" t="s">
        <v>1</v>
      </c>
      <c r="P880" s="14" t="s">
        <v>35</v>
      </c>
      <c r="Q880" s="31">
        <v>9216</v>
      </c>
      <c r="R880" s="31">
        <v>2304</v>
      </c>
      <c r="S880" s="45">
        <v>1</v>
      </c>
      <c r="T880" s="64">
        <f t="shared" si="117"/>
        <v>34</v>
      </c>
      <c r="U880" s="64">
        <f t="shared" si="118"/>
        <v>0.26564797010584446</v>
      </c>
      <c r="V880" s="48">
        <f t="shared" si="119"/>
        <v>0.32801994029234327</v>
      </c>
      <c r="W880" s="52">
        <v>328.01994029234328</v>
      </c>
      <c r="X880" s="71" t="str">
        <f t="shared" si="125"/>
        <v>Q4 2023</v>
      </c>
      <c r="Y880" s="21">
        <f t="shared" si="120"/>
        <v>3440</v>
      </c>
      <c r="Z880" s="21">
        <f t="shared" si="121"/>
        <v>1440</v>
      </c>
      <c r="AA880" s="57">
        <f t="shared" si="122"/>
        <v>265647.97010584443</v>
      </c>
      <c r="AB880" s="59">
        <f t="shared" si="123"/>
        <v>2.3888888888888888</v>
      </c>
      <c r="AC880" s="61">
        <f t="shared" si="124"/>
        <v>863.59999999999991</v>
      </c>
    </row>
    <row r="881" spans="4:29">
      <c r="D881" s="12">
        <v>875</v>
      </c>
      <c r="E881" s="36" t="s">
        <v>29</v>
      </c>
      <c r="F881" s="16" t="s">
        <v>10</v>
      </c>
      <c r="G881" s="14" t="s">
        <v>51</v>
      </c>
      <c r="H881" s="13" t="s">
        <v>5</v>
      </c>
      <c r="I881" s="13" t="s">
        <v>54</v>
      </c>
      <c r="J881" s="13" t="s">
        <v>204</v>
      </c>
      <c r="K881" s="13" t="s">
        <v>43</v>
      </c>
      <c r="L881" s="14">
        <v>57</v>
      </c>
      <c r="M881" s="14" t="s">
        <v>205</v>
      </c>
      <c r="N881" s="31">
        <v>1000000</v>
      </c>
      <c r="O881" s="14" t="s">
        <v>1</v>
      </c>
      <c r="P881" s="14" t="s">
        <v>35</v>
      </c>
      <c r="Q881" s="31">
        <v>9216</v>
      </c>
      <c r="R881" s="31">
        <v>2304</v>
      </c>
      <c r="S881" s="45">
        <v>1</v>
      </c>
      <c r="T881" s="64">
        <f t="shared" si="117"/>
        <v>57</v>
      </c>
      <c r="U881" s="64">
        <f t="shared" si="118"/>
        <v>0.54632032028959276</v>
      </c>
      <c r="V881" s="48">
        <f t="shared" si="119"/>
        <v>0.43664863985994368</v>
      </c>
      <c r="W881" s="52">
        <v>436.64863985994367</v>
      </c>
      <c r="X881" s="71" t="str">
        <f t="shared" si="125"/>
        <v>Q4 2023</v>
      </c>
      <c r="Y881" s="21">
        <f t="shared" si="120"/>
        <v>7680</v>
      </c>
      <c r="Z881" s="21">
        <f t="shared" si="121"/>
        <v>2160</v>
      </c>
      <c r="AA881" s="57">
        <f t="shared" si="122"/>
        <v>546320.32028959272</v>
      </c>
      <c r="AB881" s="59">
        <f t="shared" si="123"/>
        <v>3.5555555555555554</v>
      </c>
      <c r="AC881" s="61">
        <f t="shared" si="124"/>
        <v>1447.8</v>
      </c>
    </row>
    <row r="882" spans="4:29">
      <c r="D882" s="12">
        <v>876</v>
      </c>
      <c r="E882" s="36" t="s">
        <v>29</v>
      </c>
      <c r="F882" s="16" t="s">
        <v>10</v>
      </c>
      <c r="G882" s="14" t="s">
        <v>51</v>
      </c>
      <c r="H882" s="13" t="s">
        <v>5</v>
      </c>
      <c r="I882" s="13" t="s">
        <v>217</v>
      </c>
      <c r="J882" s="13" t="s">
        <v>218</v>
      </c>
      <c r="K882" s="13" t="s">
        <v>43</v>
      </c>
      <c r="L882" s="14">
        <v>32</v>
      </c>
      <c r="M882" s="14" t="s">
        <v>15</v>
      </c>
      <c r="N882" s="31">
        <v>1000000</v>
      </c>
      <c r="O882" s="14" t="s">
        <v>1</v>
      </c>
      <c r="P882" s="14" t="s">
        <v>35</v>
      </c>
      <c r="Q882" s="31">
        <v>4608</v>
      </c>
      <c r="R882" s="31">
        <v>1152</v>
      </c>
      <c r="S882" s="45">
        <v>15</v>
      </c>
      <c r="T882" s="64">
        <f t="shared" si="117"/>
        <v>480</v>
      </c>
      <c r="U882" s="64">
        <f t="shared" si="118"/>
        <v>4.2343937519287831</v>
      </c>
      <c r="V882" s="48">
        <f t="shared" si="119"/>
        <v>4.1002492536542903</v>
      </c>
      <c r="W882" s="52">
        <v>273.34995024361939</v>
      </c>
      <c r="X882" s="71" t="str">
        <f t="shared" si="125"/>
        <v>Q4 2023</v>
      </c>
      <c r="Y882" s="21">
        <f t="shared" si="120"/>
        <v>3840</v>
      </c>
      <c r="Z882" s="21">
        <f t="shared" si="121"/>
        <v>2160</v>
      </c>
      <c r="AA882" s="57">
        <f t="shared" si="122"/>
        <v>282292.91679525218</v>
      </c>
      <c r="AB882" s="59">
        <f t="shared" si="123"/>
        <v>1.7777777777777777</v>
      </c>
      <c r="AC882" s="61">
        <f t="shared" si="124"/>
        <v>812.8</v>
      </c>
    </row>
    <row r="883" spans="4:29">
      <c r="D883" s="12">
        <v>877</v>
      </c>
      <c r="E883" s="36" t="s">
        <v>29</v>
      </c>
      <c r="F883" s="16" t="s">
        <v>10</v>
      </c>
      <c r="G883" s="14" t="s">
        <v>51</v>
      </c>
      <c r="H883" s="13" t="s">
        <v>5</v>
      </c>
      <c r="I883" s="13" t="s">
        <v>105</v>
      </c>
      <c r="J883" s="13" t="s">
        <v>106</v>
      </c>
      <c r="K883" s="13" t="s">
        <v>33</v>
      </c>
      <c r="L883" s="14">
        <v>31.5</v>
      </c>
      <c r="M883" s="14" t="s">
        <v>15</v>
      </c>
      <c r="N883" s="31">
        <v>1000000</v>
      </c>
      <c r="O883" s="14" t="s">
        <v>1</v>
      </c>
      <c r="P883" s="14" t="s">
        <v>35</v>
      </c>
      <c r="Q883" s="31">
        <v>5000</v>
      </c>
      <c r="R883" s="31">
        <v>1152</v>
      </c>
      <c r="S883" s="45">
        <v>20</v>
      </c>
      <c r="T883" s="64">
        <f t="shared" si="117"/>
        <v>630</v>
      </c>
      <c r="U883" s="64">
        <f t="shared" si="118"/>
        <v>5.4708036462908005</v>
      </c>
      <c r="V883" s="48">
        <f t="shared" si="119"/>
        <v>5.4669990048723873</v>
      </c>
      <c r="W883" s="52">
        <v>273.34995024361939</v>
      </c>
      <c r="X883" s="71" t="str">
        <f t="shared" si="125"/>
        <v>Q4 2023</v>
      </c>
      <c r="Y883" s="21">
        <f t="shared" si="120"/>
        <v>3840</v>
      </c>
      <c r="Z883" s="21">
        <f t="shared" si="121"/>
        <v>2160</v>
      </c>
      <c r="AA883" s="57">
        <f t="shared" si="122"/>
        <v>273540.18231454003</v>
      </c>
      <c r="AB883" s="59">
        <f t="shared" si="123"/>
        <v>1.7777777777777777</v>
      </c>
      <c r="AC883" s="61">
        <f t="shared" si="124"/>
        <v>800.09999999999991</v>
      </c>
    </row>
    <row r="884" spans="4:29">
      <c r="D884" s="12">
        <v>878</v>
      </c>
      <c r="E884" s="36" t="s">
        <v>29</v>
      </c>
      <c r="F884" s="16" t="s">
        <v>10</v>
      </c>
      <c r="G884" s="14" t="s">
        <v>51</v>
      </c>
      <c r="H884" s="13" t="s">
        <v>5</v>
      </c>
      <c r="I884" s="13" t="s">
        <v>96</v>
      </c>
      <c r="J884" s="13" t="s">
        <v>61</v>
      </c>
      <c r="K884" s="13" t="s">
        <v>33</v>
      </c>
      <c r="L884" s="14">
        <v>27</v>
      </c>
      <c r="M884" s="14" t="s">
        <v>15</v>
      </c>
      <c r="N884" s="31">
        <v>80000000</v>
      </c>
      <c r="O884" s="14" t="s">
        <v>1</v>
      </c>
      <c r="P884" s="14" t="s">
        <v>35</v>
      </c>
      <c r="Q884" s="31">
        <v>2304</v>
      </c>
      <c r="R884" s="31">
        <v>576</v>
      </c>
      <c r="S884" s="45">
        <v>40</v>
      </c>
      <c r="T884" s="64">
        <f t="shared" si="117"/>
        <v>1080</v>
      </c>
      <c r="U884" s="64">
        <f t="shared" si="118"/>
        <v>8.0387318884272982</v>
      </c>
      <c r="V884" s="48">
        <f t="shared" si="119"/>
        <v>8.7471984077958211</v>
      </c>
      <c r="W884" s="52">
        <v>218.6799601948955</v>
      </c>
      <c r="X884" s="71" t="str">
        <f t="shared" si="125"/>
        <v>Q4 2023</v>
      </c>
      <c r="Y884" s="21">
        <f t="shared" si="120"/>
        <v>3840</v>
      </c>
      <c r="Z884" s="21">
        <f t="shared" si="121"/>
        <v>2160</v>
      </c>
      <c r="AA884" s="57">
        <f t="shared" si="122"/>
        <v>200968.29721068247</v>
      </c>
      <c r="AB884" s="59">
        <f t="shared" si="123"/>
        <v>1.7777777777777777</v>
      </c>
      <c r="AC884" s="61">
        <f t="shared" si="124"/>
        <v>685.8</v>
      </c>
    </row>
    <row r="885" spans="4:29">
      <c r="D885" s="12">
        <v>879</v>
      </c>
      <c r="E885" s="36" t="s">
        <v>29</v>
      </c>
      <c r="F885" s="16" t="s">
        <v>10</v>
      </c>
      <c r="G885" s="14" t="s">
        <v>51</v>
      </c>
      <c r="H885" s="13" t="s">
        <v>5</v>
      </c>
      <c r="I885" s="13" t="s">
        <v>96</v>
      </c>
      <c r="J885" s="13" t="s">
        <v>129</v>
      </c>
      <c r="K885" s="13" t="s">
        <v>33</v>
      </c>
      <c r="L885" s="14">
        <v>27</v>
      </c>
      <c r="M885" s="14" t="s">
        <v>143</v>
      </c>
      <c r="N885" s="31">
        <v>1000000</v>
      </c>
      <c r="O885" s="14" t="s">
        <v>1</v>
      </c>
      <c r="P885" s="14" t="s">
        <v>35</v>
      </c>
      <c r="Q885" s="31">
        <v>2304</v>
      </c>
      <c r="R885" s="31">
        <v>576</v>
      </c>
      <c r="S885" s="45">
        <v>25</v>
      </c>
      <c r="T885" s="64">
        <f t="shared" si="117"/>
        <v>675</v>
      </c>
      <c r="U885" s="64">
        <f t="shared" si="118"/>
        <v>5.0242074302670616</v>
      </c>
      <c r="V885" s="48">
        <f t="shared" si="119"/>
        <v>5.0843090745313209</v>
      </c>
      <c r="W885" s="52">
        <v>203.37236298125285</v>
      </c>
      <c r="X885" s="71" t="str">
        <f t="shared" si="125"/>
        <v>Q4 2023</v>
      </c>
      <c r="Y885" s="21">
        <f t="shared" si="120"/>
        <v>2560</v>
      </c>
      <c r="Z885" s="21">
        <f t="shared" si="121"/>
        <v>1440</v>
      </c>
      <c r="AA885" s="57">
        <f t="shared" si="122"/>
        <v>200968.29721068247</v>
      </c>
      <c r="AB885" s="59">
        <f t="shared" si="123"/>
        <v>1.7777777777777777</v>
      </c>
      <c r="AC885" s="61">
        <f t="shared" si="124"/>
        <v>685.8</v>
      </c>
    </row>
    <row r="886" spans="4:29">
      <c r="D886" s="12">
        <v>880</v>
      </c>
      <c r="E886" s="36" t="s">
        <v>29</v>
      </c>
      <c r="F886" s="16" t="s">
        <v>10</v>
      </c>
      <c r="G886" s="14" t="s">
        <v>51</v>
      </c>
      <c r="H886" s="13" t="s">
        <v>5</v>
      </c>
      <c r="I886" s="13" t="s">
        <v>96</v>
      </c>
      <c r="J886" s="13" t="s">
        <v>130</v>
      </c>
      <c r="K886" s="13" t="s">
        <v>33</v>
      </c>
      <c r="L886" s="14">
        <v>27</v>
      </c>
      <c r="M886" s="14" t="s">
        <v>143</v>
      </c>
      <c r="N886" s="31">
        <v>1000000</v>
      </c>
      <c r="O886" s="14" t="s">
        <v>1</v>
      </c>
      <c r="P886" s="14" t="s">
        <v>35</v>
      </c>
      <c r="Q886" s="31">
        <v>2304</v>
      </c>
      <c r="R886" s="31">
        <v>576</v>
      </c>
      <c r="S886" s="45">
        <v>30</v>
      </c>
      <c r="T886" s="64">
        <f t="shared" si="117"/>
        <v>810</v>
      </c>
      <c r="U886" s="64">
        <f t="shared" si="118"/>
        <v>6.0290489163204741</v>
      </c>
      <c r="V886" s="48">
        <f t="shared" si="119"/>
        <v>6.1011708894375856</v>
      </c>
      <c r="W886" s="52">
        <v>203.37236298125285</v>
      </c>
      <c r="X886" s="71" t="str">
        <f t="shared" si="125"/>
        <v>Q4 2023</v>
      </c>
      <c r="Y886" s="21">
        <f t="shared" si="120"/>
        <v>2560</v>
      </c>
      <c r="Z886" s="21">
        <f t="shared" si="121"/>
        <v>1440</v>
      </c>
      <c r="AA886" s="57">
        <f t="shared" si="122"/>
        <v>200968.29721068247</v>
      </c>
      <c r="AB886" s="59">
        <f t="shared" si="123"/>
        <v>1.7777777777777777</v>
      </c>
      <c r="AC886" s="61">
        <f t="shared" si="124"/>
        <v>685.8</v>
      </c>
    </row>
    <row r="887" spans="4:29">
      <c r="D887" s="12">
        <v>881</v>
      </c>
      <c r="E887" s="36" t="s">
        <v>29</v>
      </c>
      <c r="F887" s="16" t="s">
        <v>10</v>
      </c>
      <c r="G887" s="14" t="s">
        <v>51</v>
      </c>
      <c r="H887" s="13" t="s">
        <v>5</v>
      </c>
      <c r="I887" s="13" t="s">
        <v>96</v>
      </c>
      <c r="J887" s="13" t="s">
        <v>131</v>
      </c>
      <c r="K887" s="13" t="s">
        <v>95</v>
      </c>
      <c r="L887" s="14">
        <v>34</v>
      </c>
      <c r="M887" s="14" t="s">
        <v>117</v>
      </c>
      <c r="N887" s="31">
        <v>1000000</v>
      </c>
      <c r="O887" s="14" t="s">
        <v>1</v>
      </c>
      <c r="P887" s="14" t="s">
        <v>35</v>
      </c>
      <c r="Q887" s="31">
        <v>4608</v>
      </c>
      <c r="R887" s="31">
        <v>1152</v>
      </c>
      <c r="S887" s="45">
        <v>40</v>
      </c>
      <c r="T887" s="64">
        <f t="shared" si="117"/>
        <v>1360</v>
      </c>
      <c r="U887" s="64">
        <f t="shared" si="118"/>
        <v>10.625918804233779</v>
      </c>
      <c r="V887" s="48">
        <f t="shared" si="119"/>
        <v>13.120797611693732</v>
      </c>
      <c r="W887" s="52">
        <v>328.01994029234328</v>
      </c>
      <c r="X887" s="71" t="str">
        <f t="shared" si="125"/>
        <v>Q4 2023</v>
      </c>
      <c r="Y887" s="21">
        <f t="shared" si="120"/>
        <v>3440</v>
      </c>
      <c r="Z887" s="21">
        <f t="shared" si="121"/>
        <v>1440</v>
      </c>
      <c r="AA887" s="57">
        <f t="shared" si="122"/>
        <v>265647.97010584443</v>
      </c>
      <c r="AB887" s="59">
        <f t="shared" si="123"/>
        <v>2.3888888888888888</v>
      </c>
      <c r="AC887" s="61">
        <f t="shared" si="124"/>
        <v>863.59999999999991</v>
      </c>
    </row>
    <row r="888" spans="4:29">
      <c r="D888" s="12">
        <v>882</v>
      </c>
      <c r="E888" s="36" t="s">
        <v>29</v>
      </c>
      <c r="F888" s="16" t="s">
        <v>10</v>
      </c>
      <c r="G888" s="14" t="s">
        <v>51</v>
      </c>
      <c r="H888" s="13" t="s">
        <v>5</v>
      </c>
      <c r="I888" s="13" t="s">
        <v>96</v>
      </c>
      <c r="J888" s="13" t="s">
        <v>132</v>
      </c>
      <c r="K888" s="13" t="s">
        <v>43</v>
      </c>
      <c r="L888" s="14">
        <v>31.5</v>
      </c>
      <c r="M888" s="14" t="s">
        <v>15</v>
      </c>
      <c r="N888" s="31">
        <v>1000000</v>
      </c>
      <c r="O888" s="14" t="s">
        <v>1</v>
      </c>
      <c r="P888" s="14" t="s">
        <v>35</v>
      </c>
      <c r="Q888" s="31">
        <v>2304</v>
      </c>
      <c r="R888" s="31">
        <v>576</v>
      </c>
      <c r="S888" s="45">
        <v>20</v>
      </c>
      <c r="T888" s="64">
        <f t="shared" si="117"/>
        <v>630</v>
      </c>
      <c r="U888" s="64">
        <f t="shared" si="118"/>
        <v>5.4708036462908005</v>
      </c>
      <c r="V888" s="48">
        <f t="shared" si="119"/>
        <v>5.4669990048723873</v>
      </c>
      <c r="W888" s="52">
        <v>273.34995024361939</v>
      </c>
      <c r="X888" s="71" t="str">
        <f t="shared" si="125"/>
        <v>Q4 2023</v>
      </c>
      <c r="Y888" s="21">
        <f t="shared" si="120"/>
        <v>3840</v>
      </c>
      <c r="Z888" s="21">
        <f t="shared" si="121"/>
        <v>2160</v>
      </c>
      <c r="AA888" s="57">
        <f t="shared" si="122"/>
        <v>273540.18231454003</v>
      </c>
      <c r="AB888" s="59">
        <f t="shared" si="123"/>
        <v>1.7777777777777777</v>
      </c>
      <c r="AC888" s="61">
        <f t="shared" si="124"/>
        <v>800.09999999999991</v>
      </c>
    </row>
    <row r="889" spans="4:29">
      <c r="D889" s="12">
        <v>883</v>
      </c>
      <c r="E889" s="36" t="s">
        <v>29</v>
      </c>
      <c r="F889" s="16" t="s">
        <v>10</v>
      </c>
      <c r="G889" s="14" t="s">
        <v>51</v>
      </c>
      <c r="H889" s="13" t="s">
        <v>5</v>
      </c>
      <c r="I889" s="13" t="s">
        <v>60</v>
      </c>
      <c r="J889" s="13" t="s">
        <v>107</v>
      </c>
      <c r="K889" s="13" t="s">
        <v>33</v>
      </c>
      <c r="L889" s="14">
        <v>27</v>
      </c>
      <c r="M889" s="14" t="s">
        <v>15</v>
      </c>
      <c r="N889" s="31">
        <v>80000000</v>
      </c>
      <c r="O889" s="14" t="s">
        <v>1</v>
      </c>
      <c r="P889" s="14" t="s">
        <v>35</v>
      </c>
      <c r="Q889" s="31">
        <v>2304</v>
      </c>
      <c r="R889" s="31">
        <v>576</v>
      </c>
      <c r="S889" s="45">
        <v>15</v>
      </c>
      <c r="T889" s="64">
        <f t="shared" si="117"/>
        <v>405</v>
      </c>
      <c r="U889" s="64">
        <f t="shared" si="118"/>
        <v>3.0145244581602371</v>
      </c>
      <c r="V889" s="48">
        <f t="shared" si="119"/>
        <v>3.2801994029234329</v>
      </c>
      <c r="W889" s="52">
        <v>218.67996019489553</v>
      </c>
      <c r="X889" s="71" t="str">
        <f t="shared" si="125"/>
        <v>Q4 2023</v>
      </c>
      <c r="Y889" s="21">
        <f t="shared" si="120"/>
        <v>3840</v>
      </c>
      <c r="Z889" s="21">
        <f t="shared" si="121"/>
        <v>2160</v>
      </c>
      <c r="AA889" s="57">
        <f t="shared" si="122"/>
        <v>200968.29721068247</v>
      </c>
      <c r="AB889" s="59">
        <f t="shared" si="123"/>
        <v>1.7777777777777777</v>
      </c>
      <c r="AC889" s="61">
        <f t="shared" si="124"/>
        <v>685.8</v>
      </c>
    </row>
    <row r="890" spans="4:29">
      <c r="D890" s="12">
        <v>884</v>
      </c>
      <c r="E890" s="36" t="s">
        <v>29</v>
      </c>
      <c r="F890" s="16" t="s">
        <v>10</v>
      </c>
      <c r="G890" s="14" t="s">
        <v>51</v>
      </c>
      <c r="H890" s="13" t="s">
        <v>5</v>
      </c>
      <c r="I890" s="13" t="s">
        <v>60</v>
      </c>
      <c r="J890" s="13" t="s">
        <v>115</v>
      </c>
      <c r="K890" s="13" t="s">
        <v>33</v>
      </c>
      <c r="L890" s="14">
        <v>27</v>
      </c>
      <c r="M890" s="14" t="s">
        <v>15</v>
      </c>
      <c r="N890" s="31">
        <v>80000000</v>
      </c>
      <c r="O890" s="14" t="s">
        <v>1</v>
      </c>
      <c r="P890" s="14" t="s">
        <v>35</v>
      </c>
      <c r="Q890" s="31">
        <v>2304</v>
      </c>
      <c r="R890" s="31">
        <v>576</v>
      </c>
      <c r="S890" s="45">
        <v>20</v>
      </c>
      <c r="T890" s="64">
        <f t="shared" si="117"/>
        <v>540</v>
      </c>
      <c r="U890" s="64">
        <f t="shared" si="118"/>
        <v>4.0193659442136491</v>
      </c>
      <c r="V890" s="48">
        <f t="shared" si="119"/>
        <v>4.3735992038979106</v>
      </c>
      <c r="W890" s="52">
        <v>218.67996019489553</v>
      </c>
      <c r="X890" s="71" t="str">
        <f t="shared" si="125"/>
        <v>Q4 2023</v>
      </c>
      <c r="Y890" s="21">
        <f t="shared" si="120"/>
        <v>3840</v>
      </c>
      <c r="Z890" s="21">
        <f t="shared" si="121"/>
        <v>2160</v>
      </c>
      <c r="AA890" s="57">
        <f t="shared" si="122"/>
        <v>200968.29721068247</v>
      </c>
      <c r="AB890" s="59">
        <f t="shared" si="123"/>
        <v>1.7777777777777777</v>
      </c>
      <c r="AC890" s="61">
        <f t="shared" si="124"/>
        <v>685.8</v>
      </c>
    </row>
    <row r="891" spans="4:29">
      <c r="D891" s="12">
        <v>885</v>
      </c>
      <c r="E891" s="36" t="s">
        <v>29</v>
      </c>
      <c r="F891" s="16" t="s">
        <v>10</v>
      </c>
      <c r="G891" s="14" t="s">
        <v>51</v>
      </c>
      <c r="H891" s="13" t="s">
        <v>5</v>
      </c>
      <c r="I891" s="13" t="s">
        <v>53</v>
      </c>
      <c r="J891" s="13" t="s">
        <v>133</v>
      </c>
      <c r="K891" s="13"/>
      <c r="L891" s="14">
        <v>31.5</v>
      </c>
      <c r="M891" s="14" t="s">
        <v>15</v>
      </c>
      <c r="N891" s="31">
        <v>1000000</v>
      </c>
      <c r="O891" s="14" t="s">
        <v>1</v>
      </c>
      <c r="P891" s="14" t="s">
        <v>35</v>
      </c>
      <c r="Q891" s="31">
        <v>4608</v>
      </c>
      <c r="R891" s="31">
        <v>1196</v>
      </c>
      <c r="S891" s="45">
        <v>15</v>
      </c>
      <c r="T891" s="64">
        <f t="shared" si="117"/>
        <v>472.5</v>
      </c>
      <c r="U891" s="64">
        <f t="shared" si="118"/>
        <v>4.1031027347181004</v>
      </c>
      <c r="V891" s="48">
        <f t="shared" si="119"/>
        <v>4.1002492536542903</v>
      </c>
      <c r="W891" s="52">
        <v>273.34995024361939</v>
      </c>
      <c r="X891" s="71" t="str">
        <f t="shared" si="125"/>
        <v>Q4 2023</v>
      </c>
      <c r="Y891" s="21">
        <f t="shared" si="120"/>
        <v>3840</v>
      </c>
      <c r="Z891" s="21">
        <f t="shared" si="121"/>
        <v>2160</v>
      </c>
      <c r="AA891" s="57">
        <f t="shared" si="122"/>
        <v>273540.18231454003</v>
      </c>
      <c r="AB891" s="59">
        <f t="shared" si="123"/>
        <v>1.7777777777777777</v>
      </c>
      <c r="AC891" s="61">
        <f t="shared" si="124"/>
        <v>800.09999999999991</v>
      </c>
    </row>
    <row r="892" spans="4:29">
      <c r="D892" s="12">
        <v>886</v>
      </c>
      <c r="E892" s="36" t="s">
        <v>29</v>
      </c>
      <c r="F892" s="16" t="s">
        <v>10</v>
      </c>
      <c r="G892" s="14" t="s">
        <v>51</v>
      </c>
      <c r="H892" s="13" t="s">
        <v>5</v>
      </c>
      <c r="I892" s="13" t="s">
        <v>53</v>
      </c>
      <c r="J892" s="13" t="s">
        <v>97</v>
      </c>
      <c r="K892" s="13" t="s">
        <v>98</v>
      </c>
      <c r="L892" s="14">
        <v>49</v>
      </c>
      <c r="M892" s="14" t="s">
        <v>99</v>
      </c>
      <c r="N892" s="31">
        <v>1000000</v>
      </c>
      <c r="O892" s="14" t="s">
        <v>1</v>
      </c>
      <c r="P892" s="14" t="s">
        <v>35</v>
      </c>
      <c r="Q892" s="31">
        <v>5000</v>
      </c>
      <c r="R892" s="31">
        <v>1152</v>
      </c>
      <c r="S892" s="45">
        <v>20</v>
      </c>
      <c r="T892" s="64">
        <f t="shared" si="117"/>
        <v>980</v>
      </c>
      <c r="U892" s="64">
        <f t="shared" si="118"/>
        <v>8.0745773408144768</v>
      </c>
      <c r="V892" s="48">
        <f t="shared" si="119"/>
        <v>7.2774773309990612</v>
      </c>
      <c r="W892" s="52">
        <v>363.87386654995305</v>
      </c>
      <c r="X892" s="71" t="str">
        <f t="shared" si="125"/>
        <v>Q4 2023</v>
      </c>
      <c r="Y892" s="21">
        <f t="shared" si="120"/>
        <v>5120</v>
      </c>
      <c r="Z892" s="21">
        <f t="shared" si="121"/>
        <v>1440</v>
      </c>
      <c r="AA892" s="57">
        <f t="shared" si="122"/>
        <v>403728.86704072385</v>
      </c>
      <c r="AB892" s="59">
        <f t="shared" si="123"/>
        <v>3.5555555555555554</v>
      </c>
      <c r="AC892" s="61">
        <f t="shared" si="124"/>
        <v>1244.5999999999999</v>
      </c>
    </row>
    <row r="893" spans="4:29">
      <c r="D893" s="12">
        <v>887</v>
      </c>
      <c r="E893" s="36" t="s">
        <v>29</v>
      </c>
      <c r="F893" s="16" t="s">
        <v>10</v>
      </c>
      <c r="G893" s="14" t="s">
        <v>51</v>
      </c>
      <c r="H893" s="13" t="s">
        <v>5</v>
      </c>
      <c r="I893" s="13" t="s">
        <v>53</v>
      </c>
      <c r="J893" s="13" t="s">
        <v>119</v>
      </c>
      <c r="K893" s="13" t="s">
        <v>98</v>
      </c>
      <c r="L893" s="14">
        <v>31.5</v>
      </c>
      <c r="M893" s="14" t="s">
        <v>15</v>
      </c>
      <c r="N893" s="31">
        <v>1000000</v>
      </c>
      <c r="O893" s="14" t="s">
        <v>1</v>
      </c>
      <c r="P893" s="14" t="s">
        <v>35</v>
      </c>
      <c r="Q893" s="31">
        <v>5000</v>
      </c>
      <c r="R893" s="31">
        <v>1152</v>
      </c>
      <c r="S893" s="45">
        <v>5</v>
      </c>
      <c r="T893" s="64">
        <f t="shared" si="117"/>
        <v>157.5</v>
      </c>
      <c r="U893" s="64">
        <f t="shared" si="118"/>
        <v>1.3677009115727001</v>
      </c>
      <c r="V893" s="48">
        <f t="shared" si="119"/>
        <v>1.3667497512180968</v>
      </c>
      <c r="W893" s="52">
        <v>273.34995024361939</v>
      </c>
      <c r="X893" s="71" t="str">
        <f t="shared" si="125"/>
        <v>Q4 2023</v>
      </c>
      <c r="Y893" s="21">
        <f t="shared" si="120"/>
        <v>3840</v>
      </c>
      <c r="Z893" s="21">
        <f t="shared" si="121"/>
        <v>2160</v>
      </c>
      <c r="AA893" s="57">
        <f t="shared" si="122"/>
        <v>273540.18231454003</v>
      </c>
      <c r="AB893" s="59">
        <f t="shared" si="123"/>
        <v>1.7777777777777777</v>
      </c>
      <c r="AC893" s="61">
        <f t="shared" si="124"/>
        <v>800.09999999999991</v>
      </c>
    </row>
    <row r="894" spans="4:29">
      <c r="D894" s="12">
        <v>888</v>
      </c>
      <c r="E894" s="36" t="s">
        <v>29</v>
      </c>
      <c r="F894" s="16" t="s">
        <v>10</v>
      </c>
      <c r="G894" s="14" t="s">
        <v>51</v>
      </c>
      <c r="H894" s="13" t="s">
        <v>5</v>
      </c>
      <c r="I894" s="13" t="s">
        <v>120</v>
      </c>
      <c r="J894" s="13"/>
      <c r="K894" s="13" t="s">
        <v>120</v>
      </c>
      <c r="L894" s="14">
        <v>27</v>
      </c>
      <c r="M894" s="14" t="s">
        <v>15</v>
      </c>
      <c r="N894" s="31" t="s">
        <v>65</v>
      </c>
      <c r="O894" s="14" t="s">
        <v>1</v>
      </c>
      <c r="P894" s="14" t="s">
        <v>35</v>
      </c>
      <c r="Q894" s="31">
        <v>5000</v>
      </c>
      <c r="R894" s="31">
        <v>1152</v>
      </c>
      <c r="S894" s="45">
        <v>25</v>
      </c>
      <c r="T894" s="64">
        <f t="shared" si="117"/>
        <v>675</v>
      </c>
      <c r="U894" s="64">
        <f t="shared" si="118"/>
        <v>5.0242074302670616</v>
      </c>
      <c r="V894" s="48">
        <f t="shared" si="119"/>
        <v>5.4669990048723882</v>
      </c>
      <c r="W894" s="52">
        <v>218.67996019489553</v>
      </c>
      <c r="X894" s="71" t="str">
        <f t="shared" si="125"/>
        <v>Q4 2023</v>
      </c>
      <c r="Y894" s="21">
        <f t="shared" si="120"/>
        <v>3840</v>
      </c>
      <c r="Z894" s="21">
        <f t="shared" si="121"/>
        <v>2160</v>
      </c>
      <c r="AA894" s="57">
        <f t="shared" si="122"/>
        <v>200968.29721068247</v>
      </c>
      <c r="AB894" s="59">
        <f t="shared" si="123"/>
        <v>1.7777777777777777</v>
      </c>
      <c r="AC894" s="61">
        <f t="shared" si="124"/>
        <v>685.8</v>
      </c>
    </row>
    <row r="895" spans="4:29">
      <c r="D895" s="12">
        <v>889</v>
      </c>
      <c r="E895" s="36" t="s">
        <v>29</v>
      </c>
      <c r="F895" s="16" t="s">
        <v>10</v>
      </c>
      <c r="G895" s="14" t="s">
        <v>51</v>
      </c>
      <c r="H895" s="13" t="s">
        <v>5</v>
      </c>
      <c r="I895" s="13" t="s">
        <v>120</v>
      </c>
      <c r="J895" s="13"/>
      <c r="K895" s="13" t="s">
        <v>120</v>
      </c>
      <c r="L895" s="14">
        <v>31.5</v>
      </c>
      <c r="M895" s="14" t="s">
        <v>15</v>
      </c>
      <c r="N895" s="31" t="s">
        <v>65</v>
      </c>
      <c r="O895" s="14" t="s">
        <v>1</v>
      </c>
      <c r="P895" s="14" t="s">
        <v>35</v>
      </c>
      <c r="Q895" s="31">
        <v>5000</v>
      </c>
      <c r="R895" s="31">
        <v>1152</v>
      </c>
      <c r="S895" s="45">
        <v>25</v>
      </c>
      <c r="T895" s="64">
        <f t="shared" si="117"/>
        <v>787.5</v>
      </c>
      <c r="U895" s="64">
        <f t="shared" si="118"/>
        <v>6.8385045578635006</v>
      </c>
      <c r="V895" s="48">
        <f t="shared" si="119"/>
        <v>6.8337487560904844</v>
      </c>
      <c r="W895" s="52">
        <v>273.34995024361939</v>
      </c>
      <c r="X895" s="71" t="str">
        <f t="shared" si="125"/>
        <v>Q4 2023</v>
      </c>
      <c r="Y895" s="21">
        <f t="shared" si="120"/>
        <v>3840</v>
      </c>
      <c r="Z895" s="21">
        <f t="shared" si="121"/>
        <v>2160</v>
      </c>
      <c r="AA895" s="57">
        <f t="shared" si="122"/>
        <v>273540.18231454003</v>
      </c>
      <c r="AB895" s="59">
        <f t="shared" si="123"/>
        <v>1.7777777777777777</v>
      </c>
      <c r="AC895" s="61">
        <f t="shared" si="124"/>
        <v>800.09999999999991</v>
      </c>
    </row>
    <row r="896" spans="4:29">
      <c r="D896" s="12">
        <v>890</v>
      </c>
      <c r="E896" s="36" t="s">
        <v>29</v>
      </c>
      <c r="F896" s="16" t="s">
        <v>10</v>
      </c>
      <c r="G896" s="14" t="s">
        <v>51</v>
      </c>
      <c r="H896" s="13" t="s">
        <v>5</v>
      </c>
      <c r="I896" s="13" t="s">
        <v>45</v>
      </c>
      <c r="J896" s="13" t="s">
        <v>134</v>
      </c>
      <c r="K896" s="13" t="s">
        <v>43</v>
      </c>
      <c r="L896" s="14">
        <v>27</v>
      </c>
      <c r="M896" s="14" t="s">
        <v>15</v>
      </c>
      <c r="N896" s="31">
        <v>1000000</v>
      </c>
      <c r="O896" s="14" t="s">
        <v>1</v>
      </c>
      <c r="P896" s="14" t="s">
        <v>35</v>
      </c>
      <c r="Q896" s="31">
        <v>2304</v>
      </c>
      <c r="R896" s="31">
        <v>576</v>
      </c>
      <c r="S896" s="45">
        <v>25</v>
      </c>
      <c r="T896" s="64">
        <f t="shared" si="117"/>
        <v>675</v>
      </c>
      <c r="U896" s="64">
        <f t="shared" si="118"/>
        <v>5.0242074302670616</v>
      </c>
      <c r="V896" s="48">
        <f t="shared" si="119"/>
        <v>5.4669990048723882</v>
      </c>
      <c r="W896" s="52">
        <v>218.67996019489553</v>
      </c>
      <c r="X896" s="71" t="str">
        <f t="shared" si="125"/>
        <v>Q4 2023</v>
      </c>
      <c r="Y896" s="21">
        <f t="shared" si="120"/>
        <v>3840</v>
      </c>
      <c r="Z896" s="21">
        <f t="shared" si="121"/>
        <v>2160</v>
      </c>
      <c r="AA896" s="57">
        <f t="shared" si="122"/>
        <v>200968.29721068247</v>
      </c>
      <c r="AB896" s="59">
        <f t="shared" si="123"/>
        <v>1.7777777777777777</v>
      </c>
      <c r="AC896" s="61">
        <f t="shared" si="124"/>
        <v>685.8</v>
      </c>
    </row>
    <row r="897" spans="4:29">
      <c r="D897" s="12">
        <v>891</v>
      </c>
      <c r="E897" s="36" t="s">
        <v>29</v>
      </c>
      <c r="F897" s="16" t="s">
        <v>10</v>
      </c>
      <c r="G897" s="14" t="s">
        <v>51</v>
      </c>
      <c r="H897" s="13" t="s">
        <v>5</v>
      </c>
      <c r="I897" s="13" t="s">
        <v>121</v>
      </c>
      <c r="J897" s="13" t="s">
        <v>282</v>
      </c>
      <c r="K897" s="13"/>
      <c r="L897" s="14">
        <v>27</v>
      </c>
      <c r="M897" s="14" t="s">
        <v>15</v>
      </c>
      <c r="N897" s="31" t="s">
        <v>65</v>
      </c>
      <c r="O897" s="14" t="s">
        <v>1</v>
      </c>
      <c r="P897" s="14" t="s">
        <v>35</v>
      </c>
      <c r="Q897" s="31">
        <v>5000</v>
      </c>
      <c r="R897" s="31">
        <v>1152</v>
      </c>
      <c r="S897" s="45">
        <v>20</v>
      </c>
      <c r="T897" s="64">
        <f t="shared" si="117"/>
        <v>540</v>
      </c>
      <c r="U897" s="64">
        <f t="shared" si="118"/>
        <v>4.0193659442136491</v>
      </c>
      <c r="V897" s="48">
        <f t="shared" si="119"/>
        <v>4.3735992038979106</v>
      </c>
      <c r="W897" s="52">
        <v>218.67996019489553</v>
      </c>
      <c r="X897" s="71" t="str">
        <f t="shared" si="125"/>
        <v>Q4 2023</v>
      </c>
      <c r="Y897" s="21">
        <f t="shared" si="120"/>
        <v>3840</v>
      </c>
      <c r="Z897" s="21">
        <f t="shared" si="121"/>
        <v>2160</v>
      </c>
      <c r="AA897" s="57">
        <f t="shared" si="122"/>
        <v>200968.29721068247</v>
      </c>
      <c r="AB897" s="59">
        <f t="shared" si="123"/>
        <v>1.7777777777777777</v>
      </c>
      <c r="AC897" s="61">
        <f t="shared" si="124"/>
        <v>685.8</v>
      </c>
    </row>
    <row r="898" spans="4:29">
      <c r="D898" s="12">
        <v>892</v>
      </c>
      <c r="E898" s="36" t="s">
        <v>29</v>
      </c>
      <c r="F898" s="16" t="s">
        <v>10</v>
      </c>
      <c r="G898" s="14" t="s">
        <v>51</v>
      </c>
      <c r="H898" s="13" t="s">
        <v>5</v>
      </c>
      <c r="I898" s="13" t="s">
        <v>121</v>
      </c>
      <c r="J898" s="13" t="s">
        <v>283</v>
      </c>
      <c r="K898" s="13"/>
      <c r="L898" s="14">
        <v>31.5</v>
      </c>
      <c r="M898" s="14" t="s">
        <v>15</v>
      </c>
      <c r="N898" s="31" t="s">
        <v>65</v>
      </c>
      <c r="O898" s="14" t="s">
        <v>1</v>
      </c>
      <c r="P898" s="14" t="s">
        <v>35</v>
      </c>
      <c r="Q898" s="31">
        <v>5000</v>
      </c>
      <c r="R898" s="31">
        <v>1152</v>
      </c>
      <c r="S898" s="45">
        <v>10</v>
      </c>
      <c r="T898" s="64">
        <f t="shared" si="117"/>
        <v>315</v>
      </c>
      <c r="U898" s="64">
        <f t="shared" si="118"/>
        <v>2.7354018231454003</v>
      </c>
      <c r="V898" s="48">
        <f t="shared" si="119"/>
        <v>2.7334995024361937</v>
      </c>
      <c r="W898" s="52">
        <v>273.34995024361939</v>
      </c>
      <c r="X898" s="71" t="str">
        <f t="shared" si="125"/>
        <v>Q4 2023</v>
      </c>
      <c r="Y898" s="21">
        <f t="shared" si="120"/>
        <v>3840</v>
      </c>
      <c r="Z898" s="21">
        <f t="shared" si="121"/>
        <v>2160</v>
      </c>
      <c r="AA898" s="57">
        <f t="shared" si="122"/>
        <v>273540.18231454003</v>
      </c>
      <c r="AB898" s="59">
        <f t="shared" si="123"/>
        <v>1.7777777777777777</v>
      </c>
      <c r="AC898" s="61">
        <f t="shared" si="124"/>
        <v>800.09999999999991</v>
      </c>
    </row>
    <row r="899" spans="4:29">
      <c r="D899" s="12">
        <v>893</v>
      </c>
      <c r="E899" s="36" t="s">
        <v>29</v>
      </c>
      <c r="F899" s="16" t="s">
        <v>10</v>
      </c>
      <c r="G899" s="14" t="s">
        <v>51</v>
      </c>
      <c r="H899" s="13" t="s">
        <v>5</v>
      </c>
      <c r="I899" s="13" t="s">
        <v>122</v>
      </c>
      <c r="J899" s="13"/>
      <c r="K899" s="13"/>
      <c r="L899" s="14">
        <v>27</v>
      </c>
      <c r="M899" s="14" t="s">
        <v>15</v>
      </c>
      <c r="N899" s="31" t="s">
        <v>65</v>
      </c>
      <c r="O899" s="14" t="s">
        <v>2</v>
      </c>
      <c r="P899" s="14" t="s">
        <v>35</v>
      </c>
      <c r="Q899" s="31">
        <v>5000</v>
      </c>
      <c r="R899" s="31">
        <v>1152</v>
      </c>
      <c r="S899" s="45">
        <v>5</v>
      </c>
      <c r="T899" s="64">
        <f t="shared" si="117"/>
        <v>135</v>
      </c>
      <c r="U899" s="64">
        <f t="shared" si="118"/>
        <v>1.0048414860534123</v>
      </c>
      <c r="V899" s="48">
        <f t="shared" si="119"/>
        <v>1.0933998009744776</v>
      </c>
      <c r="W899" s="52">
        <v>218.67996019489553</v>
      </c>
      <c r="X899" s="71" t="str">
        <f t="shared" si="125"/>
        <v>Q4 2023</v>
      </c>
      <c r="Y899" s="21">
        <f t="shared" si="120"/>
        <v>3840</v>
      </c>
      <c r="Z899" s="21">
        <f t="shared" si="121"/>
        <v>2160</v>
      </c>
      <c r="AA899" s="57">
        <f t="shared" si="122"/>
        <v>200968.29721068247</v>
      </c>
      <c r="AB899" s="59">
        <f t="shared" si="123"/>
        <v>1.7777777777777777</v>
      </c>
      <c r="AC899" s="61">
        <f t="shared" si="124"/>
        <v>685.8</v>
      </c>
    </row>
    <row r="900" spans="4:29">
      <c r="D900" s="12">
        <v>894</v>
      </c>
      <c r="E900" s="36" t="s">
        <v>29</v>
      </c>
      <c r="F900" s="16" t="s">
        <v>10</v>
      </c>
      <c r="G900" s="14" t="s">
        <v>51</v>
      </c>
      <c r="H900" s="13" t="s">
        <v>5</v>
      </c>
      <c r="I900" s="13" t="s">
        <v>122</v>
      </c>
      <c r="J900" s="13"/>
      <c r="K900" s="13"/>
      <c r="L900" s="14">
        <v>31.5</v>
      </c>
      <c r="M900" s="14" t="s">
        <v>15</v>
      </c>
      <c r="N900" s="31" t="s">
        <v>65</v>
      </c>
      <c r="O900" s="14" t="s">
        <v>2</v>
      </c>
      <c r="P900" s="14" t="s">
        <v>35</v>
      </c>
      <c r="Q900" s="31">
        <v>5000</v>
      </c>
      <c r="R900" s="31">
        <v>1152</v>
      </c>
      <c r="S900" s="45">
        <v>5</v>
      </c>
      <c r="T900" s="64">
        <f t="shared" si="117"/>
        <v>157.5</v>
      </c>
      <c r="U900" s="64">
        <f t="shared" si="118"/>
        <v>1.3677009115727001</v>
      </c>
      <c r="V900" s="48">
        <f t="shared" si="119"/>
        <v>1.3667497512180968</v>
      </c>
      <c r="W900" s="52">
        <v>273.34995024361939</v>
      </c>
      <c r="X900" s="71" t="str">
        <f t="shared" si="125"/>
        <v>Q4 2023</v>
      </c>
      <c r="Y900" s="21">
        <f t="shared" si="120"/>
        <v>3840</v>
      </c>
      <c r="Z900" s="21">
        <f t="shared" si="121"/>
        <v>2160</v>
      </c>
      <c r="AA900" s="57">
        <f t="shared" si="122"/>
        <v>273540.18231454003</v>
      </c>
      <c r="AB900" s="59">
        <f t="shared" si="123"/>
        <v>1.7777777777777777</v>
      </c>
      <c r="AC900" s="61">
        <f t="shared" si="124"/>
        <v>800.09999999999991</v>
      </c>
    </row>
    <row r="901" spans="4:29">
      <c r="D901" s="12">
        <v>895</v>
      </c>
      <c r="E901" s="36" t="s">
        <v>29</v>
      </c>
      <c r="F901" s="16" t="s">
        <v>10</v>
      </c>
      <c r="G901" s="14" t="s">
        <v>51</v>
      </c>
      <c r="H901" s="13" t="s">
        <v>5</v>
      </c>
      <c r="I901" s="13" t="s">
        <v>140</v>
      </c>
      <c r="J901" s="13"/>
      <c r="K901" s="13"/>
      <c r="L901" s="14">
        <v>27</v>
      </c>
      <c r="M901" s="14" t="s">
        <v>15</v>
      </c>
      <c r="N901" s="31" t="s">
        <v>65</v>
      </c>
      <c r="O901" s="14" t="s">
        <v>1</v>
      </c>
      <c r="P901" s="14" t="s">
        <v>35</v>
      </c>
      <c r="Q901" s="31">
        <v>2304</v>
      </c>
      <c r="R901" s="31">
        <v>576</v>
      </c>
      <c r="S901" s="45">
        <v>25</v>
      </c>
      <c r="T901" s="64">
        <f t="shared" si="117"/>
        <v>675</v>
      </c>
      <c r="U901" s="64">
        <f t="shared" si="118"/>
        <v>5.0242074302670616</v>
      </c>
      <c r="V901" s="48">
        <f t="shared" si="119"/>
        <v>5.4669990048723882</v>
      </c>
      <c r="W901" s="52">
        <v>218.67996019489553</v>
      </c>
      <c r="X901" s="71" t="str">
        <f t="shared" si="125"/>
        <v>Q4 2023</v>
      </c>
      <c r="Y901" s="21">
        <f t="shared" si="120"/>
        <v>3840</v>
      </c>
      <c r="Z901" s="21">
        <f t="shared" si="121"/>
        <v>2160</v>
      </c>
      <c r="AA901" s="57">
        <f t="shared" si="122"/>
        <v>200968.29721068247</v>
      </c>
      <c r="AB901" s="59">
        <f t="shared" si="123"/>
        <v>1.7777777777777777</v>
      </c>
      <c r="AC901" s="61">
        <f t="shared" si="124"/>
        <v>685.8</v>
      </c>
    </row>
    <row r="902" spans="4:29">
      <c r="D902" s="12">
        <v>896</v>
      </c>
      <c r="E902" s="36" t="s">
        <v>29</v>
      </c>
      <c r="F902" s="16" t="s">
        <v>10</v>
      </c>
      <c r="G902" s="14" t="s">
        <v>51</v>
      </c>
      <c r="H902" s="13" t="s">
        <v>5</v>
      </c>
      <c r="I902" s="13" t="s">
        <v>140</v>
      </c>
      <c r="J902" s="13"/>
      <c r="K902" s="13"/>
      <c r="L902" s="14">
        <v>31.5</v>
      </c>
      <c r="M902" s="14" t="s">
        <v>15</v>
      </c>
      <c r="N902" s="31" t="s">
        <v>65</v>
      </c>
      <c r="O902" s="14" t="s">
        <v>1</v>
      </c>
      <c r="P902" s="14" t="s">
        <v>35</v>
      </c>
      <c r="Q902" s="31">
        <v>4608</v>
      </c>
      <c r="R902" s="31">
        <v>1152</v>
      </c>
      <c r="S902" s="45">
        <v>20</v>
      </c>
      <c r="T902" s="64">
        <f t="shared" si="117"/>
        <v>630</v>
      </c>
      <c r="U902" s="64">
        <f t="shared" si="118"/>
        <v>5.4708036462908005</v>
      </c>
      <c r="V902" s="48">
        <f t="shared" si="119"/>
        <v>5.4669990048723873</v>
      </c>
      <c r="W902" s="52">
        <v>273.34995024361939</v>
      </c>
      <c r="X902" s="71" t="str">
        <f t="shared" si="125"/>
        <v>Q4 2023</v>
      </c>
      <c r="Y902" s="21">
        <f t="shared" si="120"/>
        <v>3840</v>
      </c>
      <c r="Z902" s="21">
        <f t="shared" si="121"/>
        <v>2160</v>
      </c>
      <c r="AA902" s="57">
        <f t="shared" si="122"/>
        <v>273540.18231454003</v>
      </c>
      <c r="AB902" s="59">
        <f t="shared" si="123"/>
        <v>1.7777777777777777</v>
      </c>
      <c r="AC902" s="61">
        <f t="shared" si="124"/>
        <v>800.09999999999991</v>
      </c>
    </row>
    <row r="903" spans="4:29">
      <c r="D903" s="12">
        <v>897</v>
      </c>
      <c r="E903" s="36" t="s">
        <v>29</v>
      </c>
      <c r="F903" s="16" t="s">
        <v>10</v>
      </c>
      <c r="G903" s="14" t="s">
        <v>51</v>
      </c>
      <c r="H903" s="13" t="s">
        <v>5</v>
      </c>
      <c r="I903" s="13" t="s">
        <v>135</v>
      </c>
      <c r="J903" s="13" t="s">
        <v>225</v>
      </c>
      <c r="K903" s="13" t="s">
        <v>95</v>
      </c>
      <c r="L903" s="14">
        <v>27</v>
      </c>
      <c r="M903" s="14" t="s">
        <v>15</v>
      </c>
      <c r="N903" s="31" t="s">
        <v>65</v>
      </c>
      <c r="O903" s="14" t="s">
        <v>2</v>
      </c>
      <c r="P903" s="14" t="s">
        <v>35</v>
      </c>
      <c r="Q903" s="31">
        <v>10368</v>
      </c>
      <c r="R903" s="31">
        <v>1152</v>
      </c>
      <c r="S903" s="45">
        <v>30</v>
      </c>
      <c r="T903" s="64">
        <f t="shared" ref="T903:T966" si="126">L903*S903</f>
        <v>810</v>
      </c>
      <c r="U903" s="64">
        <f t="shared" ref="U903:U966" si="127">S903*AA903/10^6</f>
        <v>6.0290489163204741</v>
      </c>
      <c r="V903" s="48">
        <f t="shared" ref="V903:V966" si="128">S903*W903/1000</f>
        <v>6.5603988058468659</v>
      </c>
      <c r="W903" s="52">
        <v>218.67996019489553</v>
      </c>
      <c r="X903" s="71" t="str">
        <f t="shared" si="125"/>
        <v>Q4 2023</v>
      </c>
      <c r="Y903" s="21">
        <f t="shared" ref="Y903:Y966" si="129">1*LEFT(M903, FIND("x", M903)-2)</f>
        <v>3840</v>
      </c>
      <c r="Z903" s="21">
        <f t="shared" ref="Z903:Z966" si="130">1*RIGHT(M903, LEN(M903)-FIND("x", M903)-1)</f>
        <v>2160</v>
      </c>
      <c r="AA903" s="57">
        <f t="shared" ref="AA903:AA966" si="131">AC903^2*AB903/(1+AB903^2)</f>
        <v>200968.29721068247</v>
      </c>
      <c r="AB903" s="59">
        <f t="shared" ref="AB903:AB966" si="132">Y903/Z903</f>
        <v>1.7777777777777777</v>
      </c>
      <c r="AC903" s="61">
        <f t="shared" ref="AC903:AC966" si="133">L903*25.4</f>
        <v>685.8</v>
      </c>
    </row>
    <row r="904" spans="4:29">
      <c r="D904" s="12">
        <v>898</v>
      </c>
      <c r="E904" s="36" t="s">
        <v>29</v>
      </c>
      <c r="F904" s="16" t="s">
        <v>10</v>
      </c>
      <c r="G904" s="14" t="s">
        <v>51</v>
      </c>
      <c r="H904" s="13" t="s">
        <v>5</v>
      </c>
      <c r="I904" s="13" t="s">
        <v>135</v>
      </c>
      <c r="J904" s="13" t="s">
        <v>197</v>
      </c>
      <c r="K904" s="13" t="s">
        <v>95</v>
      </c>
      <c r="L904" s="14">
        <v>27</v>
      </c>
      <c r="M904" s="14" t="s">
        <v>15</v>
      </c>
      <c r="N904" s="31" t="s">
        <v>65</v>
      </c>
      <c r="O904" s="14" t="s">
        <v>2</v>
      </c>
      <c r="P904" s="14" t="s">
        <v>35</v>
      </c>
      <c r="Q904" s="31">
        <v>4608</v>
      </c>
      <c r="R904" s="31">
        <v>1152</v>
      </c>
      <c r="S904" s="45">
        <v>2</v>
      </c>
      <c r="T904" s="64">
        <f t="shared" si="126"/>
        <v>54</v>
      </c>
      <c r="U904" s="64">
        <f t="shared" si="127"/>
        <v>0.40193659442136492</v>
      </c>
      <c r="V904" s="48">
        <f t="shared" si="128"/>
        <v>0.43735992038979105</v>
      </c>
      <c r="W904" s="52">
        <v>218.67996019489553</v>
      </c>
      <c r="X904" s="71" t="str">
        <f t="shared" ref="X904:X967" si="134">G904&amp;" "&amp;F904</f>
        <v>Q4 2023</v>
      </c>
      <c r="Y904" s="21">
        <f t="shared" si="129"/>
        <v>3840</v>
      </c>
      <c r="Z904" s="21">
        <f t="shared" si="130"/>
        <v>2160</v>
      </c>
      <c r="AA904" s="57">
        <f t="shared" si="131"/>
        <v>200968.29721068247</v>
      </c>
      <c r="AB904" s="59">
        <f t="shared" si="132"/>
        <v>1.7777777777777777</v>
      </c>
      <c r="AC904" s="61">
        <f t="shared" si="133"/>
        <v>685.8</v>
      </c>
    </row>
    <row r="905" spans="4:29">
      <c r="D905" s="12">
        <v>899</v>
      </c>
      <c r="E905" s="36" t="s">
        <v>29</v>
      </c>
      <c r="F905" s="16" t="s">
        <v>10</v>
      </c>
      <c r="G905" s="14" t="s">
        <v>51</v>
      </c>
      <c r="H905" s="13" t="s">
        <v>5</v>
      </c>
      <c r="I905" s="13" t="s">
        <v>135</v>
      </c>
      <c r="J905" s="13" t="s">
        <v>198</v>
      </c>
      <c r="K905" s="13" t="s">
        <v>95</v>
      </c>
      <c r="L905" s="14">
        <v>31.5</v>
      </c>
      <c r="M905" s="14" t="s">
        <v>15</v>
      </c>
      <c r="N905" s="31" t="s">
        <v>65</v>
      </c>
      <c r="O905" s="14" t="s">
        <v>2</v>
      </c>
      <c r="P905" s="14" t="s">
        <v>35</v>
      </c>
      <c r="Q905" s="31">
        <v>9216</v>
      </c>
      <c r="R905" s="31">
        <v>1152</v>
      </c>
      <c r="S905" s="45">
        <v>2</v>
      </c>
      <c r="T905" s="64">
        <f t="shared" si="126"/>
        <v>63</v>
      </c>
      <c r="U905" s="64">
        <f t="shared" si="127"/>
        <v>0.54708036462908005</v>
      </c>
      <c r="V905" s="48">
        <f t="shared" si="128"/>
        <v>0.54669990048723882</v>
      </c>
      <c r="W905" s="52">
        <v>273.34995024361939</v>
      </c>
      <c r="X905" s="71" t="str">
        <f t="shared" si="134"/>
        <v>Q4 2023</v>
      </c>
      <c r="Y905" s="21">
        <f t="shared" si="129"/>
        <v>3840</v>
      </c>
      <c r="Z905" s="21">
        <f t="shared" si="130"/>
        <v>2160</v>
      </c>
      <c r="AA905" s="57">
        <f t="shared" si="131"/>
        <v>273540.18231454003</v>
      </c>
      <c r="AB905" s="59">
        <f t="shared" si="132"/>
        <v>1.7777777777777777</v>
      </c>
      <c r="AC905" s="61">
        <f t="shared" si="133"/>
        <v>800.09999999999991</v>
      </c>
    </row>
    <row r="906" spans="4:29">
      <c r="D906" s="12">
        <v>900</v>
      </c>
      <c r="E906" s="36" t="s">
        <v>29</v>
      </c>
      <c r="F906" s="16" t="s">
        <v>10</v>
      </c>
      <c r="G906" s="14" t="s">
        <v>51</v>
      </c>
      <c r="H906" s="13" t="s">
        <v>5</v>
      </c>
      <c r="I906" s="13" t="s">
        <v>144</v>
      </c>
      <c r="J906" s="13" t="s">
        <v>284</v>
      </c>
      <c r="K906" s="13" t="s">
        <v>43</v>
      </c>
      <c r="L906" s="14">
        <v>27</v>
      </c>
      <c r="M906" s="14" t="s">
        <v>15</v>
      </c>
      <c r="N906" s="31" t="s">
        <v>65</v>
      </c>
      <c r="O906" s="14" t="s">
        <v>1</v>
      </c>
      <c r="P906" s="14" t="s">
        <v>35</v>
      </c>
      <c r="Q906" s="31">
        <v>1536</v>
      </c>
      <c r="R906" s="31">
        <v>384</v>
      </c>
      <c r="S906" s="45">
        <v>30</v>
      </c>
      <c r="T906" s="64">
        <f t="shared" si="126"/>
        <v>810</v>
      </c>
      <c r="U906" s="64">
        <f t="shared" si="127"/>
        <v>6.0290489163204741</v>
      </c>
      <c r="V906" s="48">
        <f t="shared" si="128"/>
        <v>6.5603988058468659</v>
      </c>
      <c r="W906" s="52">
        <v>218.67996019489553</v>
      </c>
      <c r="X906" s="71" t="str">
        <f t="shared" si="134"/>
        <v>Q4 2023</v>
      </c>
      <c r="Y906" s="21">
        <f t="shared" si="129"/>
        <v>3840</v>
      </c>
      <c r="Z906" s="21">
        <f t="shared" si="130"/>
        <v>2160</v>
      </c>
      <c r="AA906" s="57">
        <f t="shared" si="131"/>
        <v>200968.29721068247</v>
      </c>
      <c r="AB906" s="59">
        <f t="shared" si="132"/>
        <v>1.7777777777777777</v>
      </c>
      <c r="AC906" s="61">
        <f t="shared" si="133"/>
        <v>685.8</v>
      </c>
    </row>
    <row r="907" spans="4:29">
      <c r="D907" s="12">
        <v>901</v>
      </c>
      <c r="E907" s="36" t="s">
        <v>29</v>
      </c>
      <c r="F907" s="16" t="s">
        <v>10</v>
      </c>
      <c r="G907" s="14" t="s">
        <v>51</v>
      </c>
      <c r="H907" s="13" t="s">
        <v>5</v>
      </c>
      <c r="I907" s="13" t="s">
        <v>144</v>
      </c>
      <c r="J907" s="13" t="s">
        <v>285</v>
      </c>
      <c r="K907" s="13" t="s">
        <v>43</v>
      </c>
      <c r="L907" s="14">
        <v>27</v>
      </c>
      <c r="M907" s="14" t="s">
        <v>15</v>
      </c>
      <c r="N907" s="31" t="s">
        <v>65</v>
      </c>
      <c r="O907" s="14" t="s">
        <v>1</v>
      </c>
      <c r="P907" s="14" t="s">
        <v>35</v>
      </c>
      <c r="Q907" s="31">
        <v>2304</v>
      </c>
      <c r="R907" s="31">
        <v>1152</v>
      </c>
      <c r="S907" s="45">
        <v>25</v>
      </c>
      <c r="T907" s="64">
        <f t="shared" si="126"/>
        <v>675</v>
      </c>
      <c r="U907" s="64">
        <f t="shared" si="127"/>
        <v>5.0242074302670616</v>
      </c>
      <c r="V907" s="48">
        <f t="shared" si="128"/>
        <v>5.4669990048723882</v>
      </c>
      <c r="W907" s="52">
        <v>218.67996019489553</v>
      </c>
      <c r="X907" s="71" t="str">
        <f t="shared" si="134"/>
        <v>Q4 2023</v>
      </c>
      <c r="Y907" s="21">
        <f t="shared" si="129"/>
        <v>3840</v>
      </c>
      <c r="Z907" s="21">
        <f t="shared" si="130"/>
        <v>2160</v>
      </c>
      <c r="AA907" s="57">
        <f t="shared" si="131"/>
        <v>200968.29721068247</v>
      </c>
      <c r="AB907" s="59">
        <f t="shared" si="132"/>
        <v>1.7777777777777777</v>
      </c>
      <c r="AC907" s="61">
        <f t="shared" si="133"/>
        <v>685.8</v>
      </c>
    </row>
    <row r="908" spans="4:29">
      <c r="D908" s="12">
        <v>902</v>
      </c>
      <c r="E908" s="36" t="s">
        <v>29</v>
      </c>
      <c r="F908" s="16" t="s">
        <v>10</v>
      </c>
      <c r="G908" s="14" t="s">
        <v>51</v>
      </c>
      <c r="H908" s="13" t="s">
        <v>5</v>
      </c>
      <c r="I908" s="13" t="s">
        <v>144</v>
      </c>
      <c r="J908" s="13" t="s">
        <v>286</v>
      </c>
      <c r="K908" s="13" t="s">
        <v>43</v>
      </c>
      <c r="L908" s="14">
        <v>31.5</v>
      </c>
      <c r="M908" s="14" t="s">
        <v>15</v>
      </c>
      <c r="N908" s="31" t="s">
        <v>65</v>
      </c>
      <c r="O908" s="14" t="s">
        <v>1</v>
      </c>
      <c r="P908" s="14" t="s">
        <v>35</v>
      </c>
      <c r="Q908" s="31">
        <v>2304</v>
      </c>
      <c r="R908" s="31">
        <v>1152</v>
      </c>
      <c r="S908" s="45">
        <v>20</v>
      </c>
      <c r="T908" s="64">
        <f t="shared" si="126"/>
        <v>630</v>
      </c>
      <c r="U908" s="64">
        <f t="shared" si="127"/>
        <v>5.4708036462908005</v>
      </c>
      <c r="V908" s="48">
        <f t="shared" si="128"/>
        <v>5.4669990048723873</v>
      </c>
      <c r="W908" s="52">
        <v>273.34995024361939</v>
      </c>
      <c r="X908" s="71" t="str">
        <f t="shared" si="134"/>
        <v>Q4 2023</v>
      </c>
      <c r="Y908" s="21">
        <f t="shared" si="129"/>
        <v>3840</v>
      </c>
      <c r="Z908" s="21">
        <f t="shared" si="130"/>
        <v>2160</v>
      </c>
      <c r="AA908" s="57">
        <f t="shared" si="131"/>
        <v>273540.18231454003</v>
      </c>
      <c r="AB908" s="59">
        <f t="shared" si="132"/>
        <v>1.7777777777777777</v>
      </c>
      <c r="AC908" s="61">
        <f t="shared" si="133"/>
        <v>800.09999999999991</v>
      </c>
    </row>
    <row r="909" spans="4:29">
      <c r="D909" s="12">
        <v>903</v>
      </c>
      <c r="E909" s="36" t="s">
        <v>29</v>
      </c>
      <c r="F909" s="16" t="s">
        <v>10</v>
      </c>
      <c r="G909" s="14" t="s">
        <v>51</v>
      </c>
      <c r="H909" s="13" t="s">
        <v>5</v>
      </c>
      <c r="I909" s="13" t="s">
        <v>145</v>
      </c>
      <c r="J909" s="13"/>
      <c r="K909" s="13" t="s">
        <v>43</v>
      </c>
      <c r="L909" s="14">
        <v>27</v>
      </c>
      <c r="M909" s="14" t="s">
        <v>15</v>
      </c>
      <c r="N909" s="31" t="s">
        <v>65</v>
      </c>
      <c r="O909" s="14" t="s">
        <v>1</v>
      </c>
      <c r="P909" s="14" t="s">
        <v>35</v>
      </c>
      <c r="Q909" s="31">
        <v>2304</v>
      </c>
      <c r="R909" s="31">
        <v>1152</v>
      </c>
      <c r="S909" s="45">
        <v>32</v>
      </c>
      <c r="T909" s="64">
        <f t="shared" si="126"/>
        <v>864</v>
      </c>
      <c r="U909" s="64">
        <f t="shared" si="127"/>
        <v>6.4309855107418388</v>
      </c>
      <c r="V909" s="48">
        <f t="shared" si="128"/>
        <v>6.9977587262366567</v>
      </c>
      <c r="W909" s="52">
        <v>218.67996019489553</v>
      </c>
      <c r="X909" s="71" t="str">
        <f t="shared" si="134"/>
        <v>Q4 2023</v>
      </c>
      <c r="Y909" s="21">
        <f t="shared" si="129"/>
        <v>3840</v>
      </c>
      <c r="Z909" s="21">
        <f t="shared" si="130"/>
        <v>2160</v>
      </c>
      <c r="AA909" s="57">
        <f t="shared" si="131"/>
        <v>200968.29721068247</v>
      </c>
      <c r="AB909" s="59">
        <f t="shared" si="132"/>
        <v>1.7777777777777777</v>
      </c>
      <c r="AC909" s="61">
        <f t="shared" si="133"/>
        <v>685.8</v>
      </c>
    </row>
    <row r="910" spans="4:29">
      <c r="D910" s="12">
        <v>904</v>
      </c>
      <c r="E910" s="36" t="s">
        <v>29</v>
      </c>
      <c r="F910" s="16" t="s">
        <v>10</v>
      </c>
      <c r="G910" s="14" t="s">
        <v>51</v>
      </c>
      <c r="H910" s="13" t="s">
        <v>5</v>
      </c>
      <c r="I910" s="13" t="s">
        <v>145</v>
      </c>
      <c r="J910" s="13"/>
      <c r="K910" s="13" t="s">
        <v>43</v>
      </c>
      <c r="L910" s="14">
        <v>31.5</v>
      </c>
      <c r="M910" s="14" t="s">
        <v>15</v>
      </c>
      <c r="N910" s="31" t="s">
        <v>65</v>
      </c>
      <c r="O910" s="14" t="s">
        <v>1</v>
      </c>
      <c r="P910" s="14" t="s">
        <v>35</v>
      </c>
      <c r="Q910" s="31">
        <v>2304</v>
      </c>
      <c r="R910" s="31">
        <v>1152</v>
      </c>
      <c r="S910" s="45">
        <v>20</v>
      </c>
      <c r="T910" s="64">
        <f t="shared" si="126"/>
        <v>630</v>
      </c>
      <c r="U910" s="64">
        <f t="shared" si="127"/>
        <v>5.4708036462908005</v>
      </c>
      <c r="V910" s="48">
        <f t="shared" si="128"/>
        <v>5.4669990048723873</v>
      </c>
      <c r="W910" s="52">
        <v>273.34995024361939</v>
      </c>
      <c r="X910" s="71" t="str">
        <f t="shared" si="134"/>
        <v>Q4 2023</v>
      </c>
      <c r="Y910" s="21">
        <f t="shared" si="129"/>
        <v>3840</v>
      </c>
      <c r="Z910" s="21">
        <f t="shared" si="130"/>
        <v>2160</v>
      </c>
      <c r="AA910" s="57">
        <f t="shared" si="131"/>
        <v>273540.18231454003</v>
      </c>
      <c r="AB910" s="59">
        <f t="shared" si="132"/>
        <v>1.7777777777777777</v>
      </c>
      <c r="AC910" s="61">
        <f t="shared" si="133"/>
        <v>800.09999999999991</v>
      </c>
    </row>
    <row r="911" spans="4:29">
      <c r="D911" s="12">
        <v>905</v>
      </c>
      <c r="E911" s="36" t="s">
        <v>29</v>
      </c>
      <c r="F911" s="16" t="s">
        <v>10</v>
      </c>
      <c r="G911" s="14" t="s">
        <v>51</v>
      </c>
      <c r="H911" s="13" t="s">
        <v>5</v>
      </c>
      <c r="I911" s="13" t="s">
        <v>192</v>
      </c>
      <c r="J911" s="13" t="s">
        <v>193</v>
      </c>
      <c r="K911" s="13" t="s">
        <v>194</v>
      </c>
      <c r="L911" s="14">
        <v>27</v>
      </c>
      <c r="M911" s="14" t="s">
        <v>15</v>
      </c>
      <c r="N911" s="31" t="s">
        <v>65</v>
      </c>
      <c r="O911" s="14" t="s">
        <v>1</v>
      </c>
      <c r="P911" s="14" t="s">
        <v>35</v>
      </c>
      <c r="Q911" s="31">
        <v>2304</v>
      </c>
      <c r="R911" s="31">
        <v>1152</v>
      </c>
      <c r="S911" s="45">
        <v>5</v>
      </c>
      <c r="T911" s="64">
        <f t="shared" si="126"/>
        <v>135</v>
      </c>
      <c r="U911" s="64">
        <f t="shared" si="127"/>
        <v>1.0048414860534123</v>
      </c>
      <c r="V911" s="48">
        <f t="shared" si="128"/>
        <v>1.0933998009744776</v>
      </c>
      <c r="W911" s="52">
        <v>218.67996019489553</v>
      </c>
      <c r="X911" s="71" t="str">
        <f t="shared" si="134"/>
        <v>Q4 2023</v>
      </c>
      <c r="Y911" s="21">
        <f t="shared" si="129"/>
        <v>3840</v>
      </c>
      <c r="Z911" s="21">
        <f t="shared" si="130"/>
        <v>2160</v>
      </c>
      <c r="AA911" s="57">
        <f t="shared" si="131"/>
        <v>200968.29721068247</v>
      </c>
      <c r="AB911" s="59">
        <f t="shared" si="132"/>
        <v>1.7777777777777777</v>
      </c>
      <c r="AC911" s="61">
        <f t="shared" si="133"/>
        <v>685.8</v>
      </c>
    </row>
    <row r="912" spans="4:29">
      <c r="D912" s="12">
        <v>906</v>
      </c>
      <c r="E912" s="36" t="s">
        <v>29</v>
      </c>
      <c r="F912" s="16" t="s">
        <v>10</v>
      </c>
      <c r="G912" s="14" t="s">
        <v>51</v>
      </c>
      <c r="H912" s="13" t="s">
        <v>5</v>
      </c>
      <c r="I912" s="13" t="s">
        <v>166</v>
      </c>
      <c r="J912" s="13" t="s">
        <v>287</v>
      </c>
      <c r="K912" s="13" t="s">
        <v>167</v>
      </c>
      <c r="L912" s="14">
        <v>27</v>
      </c>
      <c r="M912" s="14" t="s">
        <v>143</v>
      </c>
      <c r="N912" s="31">
        <v>1000000</v>
      </c>
      <c r="O912" s="14" t="s">
        <v>1</v>
      </c>
      <c r="P912" s="14" t="s">
        <v>35</v>
      </c>
      <c r="Q912" s="31">
        <v>2304</v>
      </c>
      <c r="R912" s="31">
        <v>1152</v>
      </c>
      <c r="S912" s="45">
        <v>20</v>
      </c>
      <c r="T912" s="64">
        <f t="shared" si="126"/>
        <v>540</v>
      </c>
      <c r="U912" s="64">
        <f t="shared" si="127"/>
        <v>4.0193659442136491</v>
      </c>
      <c r="V912" s="48">
        <f t="shared" si="128"/>
        <v>4.067447259625057</v>
      </c>
      <c r="W912" s="52">
        <v>203.37236298125285</v>
      </c>
      <c r="X912" s="71" t="str">
        <f t="shared" si="134"/>
        <v>Q4 2023</v>
      </c>
      <c r="Y912" s="21">
        <f t="shared" si="129"/>
        <v>2560</v>
      </c>
      <c r="Z912" s="21">
        <f t="shared" si="130"/>
        <v>1440</v>
      </c>
      <c r="AA912" s="57">
        <f t="shared" si="131"/>
        <v>200968.29721068247</v>
      </c>
      <c r="AB912" s="59">
        <f t="shared" si="132"/>
        <v>1.7777777777777777</v>
      </c>
      <c r="AC912" s="61">
        <f t="shared" si="133"/>
        <v>685.8</v>
      </c>
    </row>
    <row r="913" spans="4:29">
      <c r="D913" s="12">
        <v>907</v>
      </c>
      <c r="E913" s="36" t="s">
        <v>29</v>
      </c>
      <c r="F913" s="16" t="s">
        <v>10</v>
      </c>
      <c r="G913" s="14" t="s">
        <v>51</v>
      </c>
      <c r="H913" s="13" t="s">
        <v>5</v>
      </c>
      <c r="I913" s="13" t="s">
        <v>166</v>
      </c>
      <c r="J913" s="13" t="s">
        <v>189</v>
      </c>
      <c r="K913" s="13" t="s">
        <v>95</v>
      </c>
      <c r="L913" s="14">
        <v>31.5</v>
      </c>
      <c r="M913" s="14" t="s">
        <v>15</v>
      </c>
      <c r="N913" s="31">
        <v>1000000</v>
      </c>
      <c r="O913" s="14" t="s">
        <v>1</v>
      </c>
      <c r="P913" s="14" t="s">
        <v>35</v>
      </c>
      <c r="Q913" s="31">
        <v>2304</v>
      </c>
      <c r="R913" s="31">
        <v>1152</v>
      </c>
      <c r="S913" s="45">
        <v>5</v>
      </c>
      <c r="T913" s="64">
        <f t="shared" si="126"/>
        <v>157.5</v>
      </c>
      <c r="U913" s="64">
        <f t="shared" si="127"/>
        <v>1.3677009115727001</v>
      </c>
      <c r="V913" s="48">
        <f t="shared" si="128"/>
        <v>1.3667497512180968</v>
      </c>
      <c r="W913" s="52">
        <v>273.34995024361939</v>
      </c>
      <c r="X913" s="71" t="str">
        <f t="shared" si="134"/>
        <v>Q4 2023</v>
      </c>
      <c r="Y913" s="21">
        <f t="shared" si="129"/>
        <v>3840</v>
      </c>
      <c r="Z913" s="21">
        <f t="shared" si="130"/>
        <v>2160</v>
      </c>
      <c r="AA913" s="57">
        <f t="shared" si="131"/>
        <v>273540.18231454003</v>
      </c>
      <c r="AB913" s="59">
        <f t="shared" si="132"/>
        <v>1.7777777777777777</v>
      </c>
      <c r="AC913" s="61">
        <f t="shared" si="133"/>
        <v>800.09999999999991</v>
      </c>
    </row>
    <row r="914" spans="4:29">
      <c r="D914" s="12">
        <v>908</v>
      </c>
      <c r="E914" s="36" t="s">
        <v>29</v>
      </c>
      <c r="F914" s="16" t="s">
        <v>10</v>
      </c>
      <c r="G914" s="14" t="s">
        <v>51</v>
      </c>
      <c r="H914" s="13" t="s">
        <v>5</v>
      </c>
      <c r="I914" s="13" t="s">
        <v>166</v>
      </c>
      <c r="J914" s="13" t="s">
        <v>288</v>
      </c>
      <c r="K914" s="13" t="s">
        <v>43</v>
      </c>
      <c r="L914" s="14">
        <v>34</v>
      </c>
      <c r="M914" s="14" t="s">
        <v>117</v>
      </c>
      <c r="N914" s="31">
        <v>1000000</v>
      </c>
      <c r="O914" s="14" t="s">
        <v>1</v>
      </c>
      <c r="P914" s="14" t="s">
        <v>35</v>
      </c>
      <c r="Q914" s="31">
        <v>2304</v>
      </c>
      <c r="R914" s="31">
        <v>1152</v>
      </c>
      <c r="S914" s="45">
        <v>10</v>
      </c>
      <c r="T914" s="64">
        <f t="shared" si="126"/>
        <v>340</v>
      </c>
      <c r="U914" s="64">
        <f t="shared" si="127"/>
        <v>2.6564797010584447</v>
      </c>
      <c r="V914" s="48">
        <f t="shared" si="128"/>
        <v>3.2801994029234329</v>
      </c>
      <c r="W914" s="52">
        <v>328.01994029234328</v>
      </c>
      <c r="X914" s="71" t="str">
        <f t="shared" si="134"/>
        <v>Q4 2023</v>
      </c>
      <c r="Y914" s="21">
        <f t="shared" si="129"/>
        <v>3440</v>
      </c>
      <c r="Z914" s="21">
        <f t="shared" si="130"/>
        <v>1440</v>
      </c>
      <c r="AA914" s="57">
        <f t="shared" si="131"/>
        <v>265647.97010584443</v>
      </c>
      <c r="AB914" s="59">
        <f t="shared" si="132"/>
        <v>2.3888888888888888</v>
      </c>
      <c r="AC914" s="61">
        <f t="shared" si="133"/>
        <v>863.59999999999991</v>
      </c>
    </row>
    <row r="915" spans="4:29">
      <c r="D915" s="12">
        <v>909</v>
      </c>
      <c r="E915" s="36" t="s">
        <v>29</v>
      </c>
      <c r="F915" s="16" t="s">
        <v>10</v>
      </c>
      <c r="G915" s="14" t="s">
        <v>51</v>
      </c>
      <c r="H915" s="13" t="s">
        <v>5</v>
      </c>
      <c r="I915" s="13" t="s">
        <v>182</v>
      </c>
      <c r="J915" s="13" t="s">
        <v>183</v>
      </c>
      <c r="K915" s="13" t="s">
        <v>98</v>
      </c>
      <c r="L915" s="14">
        <v>27</v>
      </c>
      <c r="M915" s="14" t="s">
        <v>143</v>
      </c>
      <c r="N915" s="31" t="s">
        <v>65</v>
      </c>
      <c r="O915" s="14" t="s">
        <v>1</v>
      </c>
      <c r="P915" s="14" t="s">
        <v>35</v>
      </c>
      <c r="Q915" s="31">
        <v>5000</v>
      </c>
      <c r="R915" s="31">
        <v>1152</v>
      </c>
      <c r="S915" s="45">
        <v>10</v>
      </c>
      <c r="T915" s="64">
        <f t="shared" si="126"/>
        <v>270</v>
      </c>
      <c r="U915" s="64">
        <f t="shared" si="127"/>
        <v>2.0096829721068246</v>
      </c>
      <c r="V915" s="48">
        <f t="shared" si="128"/>
        <v>2.0337236298125285</v>
      </c>
      <c r="W915" s="52">
        <v>203.37236298125285</v>
      </c>
      <c r="X915" s="71" t="str">
        <f t="shared" si="134"/>
        <v>Q4 2023</v>
      </c>
      <c r="Y915" s="21">
        <f t="shared" si="129"/>
        <v>2560</v>
      </c>
      <c r="Z915" s="21">
        <f t="shared" si="130"/>
        <v>1440</v>
      </c>
      <c r="AA915" s="57">
        <f t="shared" si="131"/>
        <v>200968.29721068247</v>
      </c>
      <c r="AB915" s="59">
        <f t="shared" si="132"/>
        <v>1.7777777777777777</v>
      </c>
      <c r="AC915" s="61">
        <f t="shared" si="133"/>
        <v>685.8</v>
      </c>
    </row>
    <row r="916" spans="4:29">
      <c r="D916" s="12">
        <v>910</v>
      </c>
      <c r="E916" s="36" t="s">
        <v>29</v>
      </c>
      <c r="F916" s="16" t="s">
        <v>10</v>
      </c>
      <c r="G916" s="14" t="s">
        <v>51</v>
      </c>
      <c r="H916" s="13" t="s">
        <v>5</v>
      </c>
      <c r="I916" s="13" t="s">
        <v>58</v>
      </c>
      <c r="J916" s="13" t="s">
        <v>188</v>
      </c>
      <c r="K916" s="13" t="s">
        <v>95</v>
      </c>
      <c r="L916" s="14">
        <v>27</v>
      </c>
      <c r="M916" s="14" t="s">
        <v>143</v>
      </c>
      <c r="N916" s="31" t="s">
        <v>65</v>
      </c>
      <c r="O916" s="14" t="s">
        <v>1</v>
      </c>
      <c r="P916" s="14" t="s">
        <v>35</v>
      </c>
      <c r="Q916" s="31">
        <v>5000</v>
      </c>
      <c r="R916" s="31">
        <v>1152</v>
      </c>
      <c r="S916" s="45">
        <v>15</v>
      </c>
      <c r="T916" s="64">
        <f t="shared" si="126"/>
        <v>405</v>
      </c>
      <c r="U916" s="64">
        <f t="shared" si="127"/>
        <v>3.0145244581602371</v>
      </c>
      <c r="V916" s="48">
        <f t="shared" si="128"/>
        <v>4.1002492536542903</v>
      </c>
      <c r="W916" s="52">
        <v>273.34995024361939</v>
      </c>
      <c r="X916" s="71" t="str">
        <f t="shared" si="134"/>
        <v>Q4 2023</v>
      </c>
      <c r="Y916" s="21">
        <f t="shared" si="129"/>
        <v>2560</v>
      </c>
      <c r="Z916" s="21">
        <f t="shared" si="130"/>
        <v>1440</v>
      </c>
      <c r="AA916" s="57">
        <f t="shared" si="131"/>
        <v>200968.29721068247</v>
      </c>
      <c r="AB916" s="59">
        <f t="shared" si="132"/>
        <v>1.7777777777777777</v>
      </c>
      <c r="AC916" s="61">
        <f t="shared" si="133"/>
        <v>685.8</v>
      </c>
    </row>
    <row r="917" spans="4:29">
      <c r="D917" s="12">
        <v>911</v>
      </c>
      <c r="E917" s="36" t="s">
        <v>29</v>
      </c>
      <c r="F917" s="16" t="s">
        <v>10</v>
      </c>
      <c r="G917" s="14" t="s">
        <v>51</v>
      </c>
      <c r="H917" s="13" t="s">
        <v>5</v>
      </c>
      <c r="I917" s="13" t="s">
        <v>36</v>
      </c>
      <c r="J917" s="13" t="s">
        <v>220</v>
      </c>
      <c r="K917" s="13" t="s">
        <v>98</v>
      </c>
      <c r="L917" s="14">
        <v>34</v>
      </c>
      <c r="M917" s="14" t="s">
        <v>117</v>
      </c>
      <c r="N917" s="31">
        <v>1000000</v>
      </c>
      <c r="O917" s="14" t="s">
        <v>1</v>
      </c>
      <c r="P917" s="14" t="s">
        <v>35</v>
      </c>
      <c r="Q917" s="31">
        <v>4608</v>
      </c>
      <c r="R917" s="31">
        <v>1152</v>
      </c>
      <c r="S917" s="45">
        <v>10</v>
      </c>
      <c r="T917" s="64">
        <f t="shared" si="126"/>
        <v>340</v>
      </c>
      <c r="U917" s="64">
        <f t="shared" si="127"/>
        <v>2.6564797010584447</v>
      </c>
      <c r="V917" s="48">
        <f t="shared" si="128"/>
        <v>3.2801994029234329</v>
      </c>
      <c r="W917" s="52">
        <v>328.01994029234328</v>
      </c>
      <c r="X917" s="71" t="str">
        <f t="shared" si="134"/>
        <v>Q4 2023</v>
      </c>
      <c r="Y917" s="21">
        <f t="shared" si="129"/>
        <v>3440</v>
      </c>
      <c r="Z917" s="21">
        <f t="shared" si="130"/>
        <v>1440</v>
      </c>
      <c r="AA917" s="57">
        <f t="shared" si="131"/>
        <v>265647.97010584443</v>
      </c>
      <c r="AB917" s="59">
        <f t="shared" si="132"/>
        <v>2.3888888888888888</v>
      </c>
      <c r="AC917" s="61">
        <f t="shared" si="133"/>
        <v>863.59999999999991</v>
      </c>
    </row>
    <row r="918" spans="4:29">
      <c r="D918" s="12">
        <v>912</v>
      </c>
      <c r="E918" s="36" t="s">
        <v>29</v>
      </c>
      <c r="F918" s="16" t="s">
        <v>10</v>
      </c>
      <c r="G918" s="14" t="s">
        <v>51</v>
      </c>
      <c r="H918" s="13" t="s">
        <v>5</v>
      </c>
      <c r="I918" s="13" t="s">
        <v>76</v>
      </c>
      <c r="J918" s="13"/>
      <c r="K918" s="13"/>
      <c r="L918" s="14">
        <v>31.5</v>
      </c>
      <c r="M918" s="14" t="s">
        <v>15</v>
      </c>
      <c r="N918" s="31" t="s">
        <v>65</v>
      </c>
      <c r="O918" s="14" t="s">
        <v>1</v>
      </c>
      <c r="P918" s="14" t="s">
        <v>35</v>
      </c>
      <c r="Q918" s="31">
        <v>5000</v>
      </c>
      <c r="R918" s="31">
        <v>1152</v>
      </c>
      <c r="S918" s="45">
        <v>75</v>
      </c>
      <c r="T918" s="64">
        <f t="shared" si="126"/>
        <v>2362.5</v>
      </c>
      <c r="U918" s="64">
        <f t="shared" si="127"/>
        <v>20.515513673590505</v>
      </c>
      <c r="V918" s="48">
        <f t="shared" si="128"/>
        <v>20.501246268271455</v>
      </c>
      <c r="W918" s="52">
        <v>273.34995024361939</v>
      </c>
      <c r="X918" s="71" t="str">
        <f t="shared" si="134"/>
        <v>Q4 2023</v>
      </c>
      <c r="Y918" s="21">
        <f t="shared" si="129"/>
        <v>3840</v>
      </c>
      <c r="Z918" s="21">
        <f t="shared" si="130"/>
        <v>2160</v>
      </c>
      <c r="AA918" s="57">
        <f t="shared" si="131"/>
        <v>273540.18231454003</v>
      </c>
      <c r="AB918" s="59">
        <f t="shared" si="132"/>
        <v>1.7777777777777777</v>
      </c>
      <c r="AC918" s="61">
        <f t="shared" si="133"/>
        <v>800.09999999999991</v>
      </c>
    </row>
    <row r="919" spans="4:29">
      <c r="D919" s="12">
        <v>913</v>
      </c>
      <c r="E919" s="36" t="s">
        <v>29</v>
      </c>
      <c r="F919" s="16" t="s">
        <v>10</v>
      </c>
      <c r="G919" s="14" t="s">
        <v>51</v>
      </c>
      <c r="H919" s="13" t="s">
        <v>6</v>
      </c>
      <c r="I919" s="13" t="s">
        <v>125</v>
      </c>
      <c r="J919" s="13"/>
      <c r="K919" s="13" t="s">
        <v>123</v>
      </c>
      <c r="L919" s="14">
        <v>55</v>
      </c>
      <c r="M919" s="14" t="s">
        <v>15</v>
      </c>
      <c r="N919" s="31">
        <v>1000000</v>
      </c>
      <c r="O919" s="14" t="s">
        <v>1</v>
      </c>
      <c r="P919" s="14" t="s">
        <v>35</v>
      </c>
      <c r="Q919" s="31">
        <v>4000</v>
      </c>
      <c r="R919" s="31">
        <v>500</v>
      </c>
      <c r="S919" s="45">
        <v>14.15</v>
      </c>
      <c r="T919" s="64">
        <f t="shared" si="126"/>
        <v>778.25</v>
      </c>
      <c r="U919" s="64">
        <f t="shared" si="127"/>
        <v>11.799995544213649</v>
      </c>
      <c r="V919" s="48">
        <f t="shared" si="128"/>
        <v>4.3721029146912764</v>
      </c>
      <c r="W919" s="52">
        <v>308.98253814072621</v>
      </c>
      <c r="X919" s="71" t="str">
        <f t="shared" si="134"/>
        <v>Q4 2023</v>
      </c>
      <c r="Y919" s="21">
        <f t="shared" si="129"/>
        <v>3840</v>
      </c>
      <c r="Z919" s="21">
        <f t="shared" si="130"/>
        <v>2160</v>
      </c>
      <c r="AA919" s="57">
        <f t="shared" si="131"/>
        <v>833921.94658753707</v>
      </c>
      <c r="AB919" s="59">
        <f t="shared" si="132"/>
        <v>1.7777777777777777</v>
      </c>
      <c r="AC919" s="61">
        <f t="shared" si="133"/>
        <v>1397</v>
      </c>
    </row>
    <row r="920" spans="4:29">
      <c r="D920" s="12">
        <v>914</v>
      </c>
      <c r="E920" s="36" t="s">
        <v>29</v>
      </c>
      <c r="F920" s="16" t="s">
        <v>10</v>
      </c>
      <c r="G920" s="14" t="s">
        <v>51</v>
      </c>
      <c r="H920" s="13" t="s">
        <v>6</v>
      </c>
      <c r="I920" s="13" t="s">
        <v>125</v>
      </c>
      <c r="J920" s="13"/>
      <c r="K920" s="13" t="s">
        <v>123</v>
      </c>
      <c r="L920" s="14">
        <v>65</v>
      </c>
      <c r="M920" s="14" t="s">
        <v>15</v>
      </c>
      <c r="N920" s="31">
        <v>1000000</v>
      </c>
      <c r="O920" s="14" t="s">
        <v>2</v>
      </c>
      <c r="P920" s="14" t="s">
        <v>35</v>
      </c>
      <c r="Q920" s="31">
        <v>16384</v>
      </c>
      <c r="R920" s="31">
        <v>1000</v>
      </c>
      <c r="S920" s="45">
        <v>7.9770000000000003</v>
      </c>
      <c r="T920" s="64">
        <f t="shared" si="126"/>
        <v>518.505</v>
      </c>
      <c r="U920" s="64">
        <f t="shared" si="127"/>
        <v>9.2910827866112751</v>
      </c>
      <c r="V920" s="48">
        <f t="shared" si="128"/>
        <v>3.2363466397531977</v>
      </c>
      <c r="W920" s="52">
        <v>405.70974548742606</v>
      </c>
      <c r="X920" s="71" t="str">
        <f t="shared" si="134"/>
        <v>Q4 2023</v>
      </c>
      <c r="Y920" s="21">
        <f t="shared" si="129"/>
        <v>3840</v>
      </c>
      <c r="Z920" s="21">
        <f t="shared" si="130"/>
        <v>2160</v>
      </c>
      <c r="AA920" s="57">
        <f t="shared" si="131"/>
        <v>1164733.9584569733</v>
      </c>
      <c r="AB920" s="59">
        <f t="shared" si="132"/>
        <v>1.7777777777777777</v>
      </c>
      <c r="AC920" s="61">
        <f t="shared" si="133"/>
        <v>1651</v>
      </c>
    </row>
    <row r="921" spans="4:29">
      <c r="D921" s="12">
        <v>915</v>
      </c>
      <c r="E921" s="36" t="s">
        <v>29</v>
      </c>
      <c r="F921" s="16" t="s">
        <v>10</v>
      </c>
      <c r="G921" s="14" t="s">
        <v>51</v>
      </c>
      <c r="H921" s="13" t="s">
        <v>6</v>
      </c>
      <c r="I921" s="13" t="s">
        <v>125</v>
      </c>
      <c r="J921" s="13"/>
      <c r="K921" s="13" t="s">
        <v>123</v>
      </c>
      <c r="L921" s="14">
        <v>75</v>
      </c>
      <c r="M921" s="14" t="s">
        <v>15</v>
      </c>
      <c r="N921" s="31">
        <v>1000000</v>
      </c>
      <c r="O921" s="14" t="s">
        <v>2</v>
      </c>
      <c r="P921" s="14" t="s">
        <v>35</v>
      </c>
      <c r="Q921" s="31">
        <v>12000</v>
      </c>
      <c r="R921" s="31">
        <v>1000</v>
      </c>
      <c r="S921" s="45">
        <v>0.153</v>
      </c>
      <c r="T921" s="64">
        <f t="shared" si="126"/>
        <v>11.475</v>
      </c>
      <c r="U921" s="64">
        <f t="shared" si="127"/>
        <v>0.23725423976261129</v>
      </c>
      <c r="V921" s="48">
        <f t="shared" si="128"/>
        <v>8.9474566806124922E-2</v>
      </c>
      <c r="W921" s="52">
        <v>584.80109023611067</v>
      </c>
      <c r="X921" s="71" t="str">
        <f t="shared" si="134"/>
        <v>Q4 2023</v>
      </c>
      <c r="Y921" s="21">
        <f t="shared" si="129"/>
        <v>3840</v>
      </c>
      <c r="Z921" s="21">
        <f t="shared" si="130"/>
        <v>2160</v>
      </c>
      <c r="AA921" s="57">
        <f t="shared" si="131"/>
        <v>1550681.3056379822</v>
      </c>
      <c r="AB921" s="59">
        <f t="shared" si="132"/>
        <v>1.7777777777777777</v>
      </c>
      <c r="AC921" s="61">
        <f t="shared" si="133"/>
        <v>1905</v>
      </c>
    </row>
    <row r="922" spans="4:29">
      <c r="D922" s="12">
        <v>916</v>
      </c>
      <c r="E922" s="36" t="s">
        <v>29</v>
      </c>
      <c r="F922" s="16" t="s">
        <v>10</v>
      </c>
      <c r="G922" s="14" t="s">
        <v>51</v>
      </c>
      <c r="H922" s="13" t="s">
        <v>6</v>
      </c>
      <c r="I922" s="13" t="s">
        <v>125</v>
      </c>
      <c r="J922" s="13"/>
      <c r="K922" s="13" t="s">
        <v>123</v>
      </c>
      <c r="L922" s="14">
        <v>86</v>
      </c>
      <c r="M922" s="14" t="s">
        <v>15</v>
      </c>
      <c r="N922" s="31">
        <v>1000000</v>
      </c>
      <c r="O922" s="14" t="s">
        <v>2</v>
      </c>
      <c r="P922" s="14" t="s">
        <v>35</v>
      </c>
      <c r="Q922" s="31">
        <v>18000</v>
      </c>
      <c r="R922" s="31">
        <v>1200</v>
      </c>
      <c r="S922" s="45">
        <v>5.6740000000000004</v>
      </c>
      <c r="T922" s="64">
        <f t="shared" si="126"/>
        <v>487.96400000000006</v>
      </c>
      <c r="U922" s="64">
        <f t="shared" si="127"/>
        <v>11.568745266789795</v>
      </c>
      <c r="V922" s="48">
        <f t="shared" si="128"/>
        <v>4.2106011373236454</v>
      </c>
      <c r="W922" s="52">
        <v>742.08691175954266</v>
      </c>
      <c r="X922" s="71" t="str">
        <f t="shared" si="134"/>
        <v>Q4 2023</v>
      </c>
      <c r="Y922" s="21">
        <f t="shared" si="129"/>
        <v>3840</v>
      </c>
      <c r="Z922" s="21">
        <f t="shared" si="130"/>
        <v>2160</v>
      </c>
      <c r="AA922" s="57">
        <f t="shared" si="131"/>
        <v>2038904.6998219588</v>
      </c>
      <c r="AB922" s="59">
        <f t="shared" si="132"/>
        <v>1.7777777777777777</v>
      </c>
      <c r="AC922" s="61">
        <f t="shared" si="133"/>
        <v>2184.4</v>
      </c>
    </row>
    <row r="923" spans="4:29">
      <c r="D923" s="12">
        <v>917</v>
      </c>
      <c r="E923" s="36" t="s">
        <v>29</v>
      </c>
      <c r="F923" s="16" t="s">
        <v>10</v>
      </c>
      <c r="G923" s="14" t="s">
        <v>51</v>
      </c>
      <c r="H923" s="13" t="s">
        <v>6</v>
      </c>
      <c r="I923" s="13" t="s">
        <v>125</v>
      </c>
      <c r="J923" s="13"/>
      <c r="K923" s="13" t="s">
        <v>123</v>
      </c>
      <c r="L923" s="14">
        <v>65</v>
      </c>
      <c r="M923" s="14" t="s">
        <v>52</v>
      </c>
      <c r="N923" s="31">
        <v>1000000</v>
      </c>
      <c r="O923" s="14" t="s">
        <v>2</v>
      </c>
      <c r="P923" s="14" t="s">
        <v>35</v>
      </c>
      <c r="Q923" s="31">
        <v>12000</v>
      </c>
      <c r="R923" s="31">
        <v>1000</v>
      </c>
      <c r="S923" s="45">
        <v>1.7999999999999999E-2</v>
      </c>
      <c r="T923" s="64">
        <f t="shared" si="126"/>
        <v>1.17</v>
      </c>
      <c r="U923" s="64">
        <f t="shared" si="127"/>
        <v>2.0965211252225519E-2</v>
      </c>
      <c r="V923" s="48">
        <f t="shared" si="128"/>
        <v>1.1375662201596958E-2</v>
      </c>
      <c r="W923" s="52">
        <v>631.98123342205326</v>
      </c>
      <c r="X923" s="71" t="str">
        <f t="shared" si="134"/>
        <v>Q4 2023</v>
      </c>
      <c r="Y923" s="21">
        <f t="shared" si="129"/>
        <v>7680</v>
      </c>
      <c r="Z923" s="21">
        <f t="shared" si="130"/>
        <v>4320</v>
      </c>
      <c r="AA923" s="57">
        <f t="shared" si="131"/>
        <v>1164733.9584569733</v>
      </c>
      <c r="AB923" s="59">
        <f t="shared" si="132"/>
        <v>1.7777777777777777</v>
      </c>
      <c r="AC923" s="61">
        <f t="shared" si="133"/>
        <v>1651</v>
      </c>
    </row>
    <row r="924" spans="4:29">
      <c r="D924" s="12">
        <v>918</v>
      </c>
      <c r="E924" s="36" t="s">
        <v>29</v>
      </c>
      <c r="F924" s="16" t="s">
        <v>10</v>
      </c>
      <c r="G924" s="14" t="s">
        <v>51</v>
      </c>
      <c r="H924" s="13" t="s">
        <v>6</v>
      </c>
      <c r="I924" s="13" t="s">
        <v>125</v>
      </c>
      <c r="J924" s="13"/>
      <c r="K924" s="13" t="s">
        <v>123</v>
      </c>
      <c r="L924" s="14">
        <v>75</v>
      </c>
      <c r="M924" s="14" t="s">
        <v>52</v>
      </c>
      <c r="N924" s="31">
        <v>1000000</v>
      </c>
      <c r="O924" s="14" t="s">
        <v>2</v>
      </c>
      <c r="P924" s="14" t="s">
        <v>35</v>
      </c>
      <c r="Q924" s="31">
        <v>16000</v>
      </c>
      <c r="R924" s="31">
        <v>2000</v>
      </c>
      <c r="S924" s="45">
        <v>3.3620000000000001</v>
      </c>
      <c r="T924" s="64">
        <f t="shared" si="126"/>
        <v>252.15</v>
      </c>
      <c r="U924" s="64">
        <f t="shared" si="127"/>
        <v>5.2133905495548962</v>
      </c>
      <c r="V924" s="48">
        <f t="shared" si="128"/>
        <v>2.8704869405696014</v>
      </c>
      <c r="W924" s="52">
        <v>853.80337316168982</v>
      </c>
      <c r="X924" s="71" t="str">
        <f t="shared" si="134"/>
        <v>Q4 2023</v>
      </c>
      <c r="Y924" s="21">
        <f t="shared" si="129"/>
        <v>7680</v>
      </c>
      <c r="Z924" s="21">
        <f t="shared" si="130"/>
        <v>4320</v>
      </c>
      <c r="AA924" s="57">
        <f t="shared" si="131"/>
        <v>1550681.3056379822</v>
      </c>
      <c r="AB924" s="59">
        <f t="shared" si="132"/>
        <v>1.7777777777777777</v>
      </c>
      <c r="AC924" s="61">
        <f t="shared" si="133"/>
        <v>1905</v>
      </c>
    </row>
    <row r="925" spans="4:29">
      <c r="D925" s="12">
        <v>919</v>
      </c>
      <c r="E925" s="36" t="s">
        <v>29</v>
      </c>
      <c r="F925" s="16" t="s">
        <v>10</v>
      </c>
      <c r="G925" s="14" t="s">
        <v>51</v>
      </c>
      <c r="H925" s="13" t="s">
        <v>6</v>
      </c>
      <c r="I925" s="13" t="s">
        <v>125</v>
      </c>
      <c r="J925" s="13"/>
      <c r="K925" s="13" t="s">
        <v>123</v>
      </c>
      <c r="L925" s="14">
        <v>86</v>
      </c>
      <c r="M925" s="14" t="s">
        <v>52</v>
      </c>
      <c r="N925" s="31">
        <v>1000000</v>
      </c>
      <c r="O925" s="14" t="s">
        <v>2</v>
      </c>
      <c r="P925" s="14" t="s">
        <v>35</v>
      </c>
      <c r="Q925" s="31">
        <v>28800</v>
      </c>
      <c r="R925" s="31">
        <v>2400</v>
      </c>
      <c r="S925" s="45">
        <v>2E-3</v>
      </c>
      <c r="T925" s="64">
        <f t="shared" si="126"/>
        <v>0.17200000000000001</v>
      </c>
      <c r="U925" s="64">
        <f t="shared" si="127"/>
        <v>4.0778093996439177E-3</v>
      </c>
      <c r="V925" s="48">
        <f t="shared" si="128"/>
        <v>2.1668780001200998E-3</v>
      </c>
      <c r="W925" s="52">
        <v>1083.4390000600499</v>
      </c>
      <c r="X925" s="71" t="str">
        <f t="shared" si="134"/>
        <v>Q4 2023</v>
      </c>
      <c r="Y925" s="21">
        <f t="shared" si="129"/>
        <v>7680</v>
      </c>
      <c r="Z925" s="21">
        <f t="shared" si="130"/>
        <v>4320</v>
      </c>
      <c r="AA925" s="57">
        <f t="shared" si="131"/>
        <v>2038904.6998219588</v>
      </c>
      <c r="AB925" s="59">
        <f t="shared" si="132"/>
        <v>1.7777777777777777</v>
      </c>
      <c r="AC925" s="61">
        <f t="shared" si="133"/>
        <v>2184.4</v>
      </c>
    </row>
    <row r="926" spans="4:29">
      <c r="D926" s="12">
        <v>920</v>
      </c>
      <c r="E926" s="36" t="s">
        <v>29</v>
      </c>
      <c r="F926" s="16" t="s">
        <v>10</v>
      </c>
      <c r="G926" s="14" t="s">
        <v>51</v>
      </c>
      <c r="H926" s="13" t="s">
        <v>6</v>
      </c>
      <c r="I926" s="13" t="s">
        <v>53</v>
      </c>
      <c r="J926" s="13" t="s">
        <v>126</v>
      </c>
      <c r="K926" s="13" t="s">
        <v>123</v>
      </c>
      <c r="L926" s="14">
        <v>43</v>
      </c>
      <c r="M926" s="14" t="s">
        <v>15</v>
      </c>
      <c r="N926" s="31">
        <v>1000000</v>
      </c>
      <c r="O926" s="14" t="s">
        <v>1</v>
      </c>
      <c r="P926" s="14" t="s">
        <v>35</v>
      </c>
      <c r="Q926" s="31">
        <v>3614.6269090909086</v>
      </c>
      <c r="R926" s="31">
        <v>301.21890909090905</v>
      </c>
      <c r="S926" s="45">
        <v>23.548999999999999</v>
      </c>
      <c r="T926" s="64">
        <f t="shared" si="126"/>
        <v>1012.607</v>
      </c>
      <c r="U926" s="64">
        <f t="shared" si="127"/>
        <v>12.003541694026826</v>
      </c>
      <c r="V926" s="48">
        <f t="shared" si="128"/>
        <v>5.6886887454375694</v>
      </c>
      <c r="W926" s="52">
        <v>241.56816618274956</v>
      </c>
      <c r="X926" s="71" t="str">
        <f t="shared" si="134"/>
        <v>Q4 2023</v>
      </c>
      <c r="Y926" s="21">
        <f t="shared" si="129"/>
        <v>3840</v>
      </c>
      <c r="Z926" s="21">
        <f t="shared" si="130"/>
        <v>2160</v>
      </c>
      <c r="AA926" s="57">
        <f t="shared" si="131"/>
        <v>509726.1749554897</v>
      </c>
      <c r="AB926" s="59">
        <f t="shared" si="132"/>
        <v>1.7777777777777777</v>
      </c>
      <c r="AC926" s="61">
        <f t="shared" si="133"/>
        <v>1092.2</v>
      </c>
    </row>
    <row r="927" spans="4:29">
      <c r="D927" s="12">
        <v>921</v>
      </c>
      <c r="E927" s="36" t="s">
        <v>29</v>
      </c>
      <c r="F927" s="16" t="s">
        <v>10</v>
      </c>
      <c r="G927" s="14" t="s">
        <v>51</v>
      </c>
      <c r="H927" s="13" t="s">
        <v>6</v>
      </c>
      <c r="I927" s="13" t="s">
        <v>53</v>
      </c>
      <c r="J927" s="13" t="s">
        <v>126</v>
      </c>
      <c r="K927" s="13" t="s">
        <v>123</v>
      </c>
      <c r="L927" s="14">
        <v>50</v>
      </c>
      <c r="M927" s="14" t="s">
        <v>15</v>
      </c>
      <c r="N927" s="31">
        <v>1000000</v>
      </c>
      <c r="O927" s="14" t="s">
        <v>2</v>
      </c>
      <c r="P927" s="14" t="s">
        <v>35</v>
      </c>
      <c r="Q927" s="31">
        <v>4887.272727272727</v>
      </c>
      <c r="R927" s="31">
        <v>407.27272727272725</v>
      </c>
      <c r="S927" s="45">
        <v>31.026</v>
      </c>
      <c r="T927" s="64">
        <f t="shared" si="126"/>
        <v>1551.3</v>
      </c>
      <c r="U927" s="64">
        <f t="shared" si="127"/>
        <v>21.382861417210684</v>
      </c>
      <c r="V927" s="48">
        <f t="shared" si="128"/>
        <v>8.7149929348674284</v>
      </c>
      <c r="W927" s="52">
        <v>280.89321649156926</v>
      </c>
      <c r="X927" s="71" t="str">
        <f t="shared" si="134"/>
        <v>Q4 2023</v>
      </c>
      <c r="Y927" s="21">
        <f t="shared" si="129"/>
        <v>3840</v>
      </c>
      <c r="Z927" s="21">
        <f t="shared" si="130"/>
        <v>2160</v>
      </c>
      <c r="AA927" s="57">
        <f t="shared" si="131"/>
        <v>689191.69139465876</v>
      </c>
      <c r="AB927" s="59">
        <f t="shared" si="132"/>
        <v>1.7777777777777777</v>
      </c>
      <c r="AC927" s="61">
        <f t="shared" si="133"/>
        <v>1270</v>
      </c>
    </row>
    <row r="928" spans="4:29">
      <c r="D928" s="12">
        <v>922</v>
      </c>
      <c r="E928" s="36" t="s">
        <v>29</v>
      </c>
      <c r="F928" s="16" t="s">
        <v>10</v>
      </c>
      <c r="G928" s="14" t="s">
        <v>51</v>
      </c>
      <c r="H928" s="13" t="s">
        <v>6</v>
      </c>
      <c r="I928" s="13" t="s">
        <v>53</v>
      </c>
      <c r="J928" s="13" t="s">
        <v>126</v>
      </c>
      <c r="K928" s="13" t="s">
        <v>123</v>
      </c>
      <c r="L928" s="14">
        <v>55</v>
      </c>
      <c r="M928" s="14" t="s">
        <v>15</v>
      </c>
      <c r="N928" s="31">
        <v>1000000</v>
      </c>
      <c r="O928" s="14" t="s">
        <v>2</v>
      </c>
      <c r="P928" s="14" t="s">
        <v>35</v>
      </c>
      <c r="Q928" s="31">
        <v>6283.636363636364</v>
      </c>
      <c r="R928" s="31">
        <v>523.63636363636363</v>
      </c>
      <c r="S928" s="45">
        <v>87.075000000000003</v>
      </c>
      <c r="T928" s="64">
        <f t="shared" si="126"/>
        <v>4789.125</v>
      </c>
      <c r="U928" s="64">
        <f t="shared" si="127"/>
        <v>72.613753499109791</v>
      </c>
      <c r="V928" s="48">
        <f t="shared" si="128"/>
        <v>26.904654508603738</v>
      </c>
      <c r="W928" s="52">
        <v>308.98253814072621</v>
      </c>
      <c r="X928" s="71" t="str">
        <f t="shared" si="134"/>
        <v>Q4 2023</v>
      </c>
      <c r="Y928" s="21">
        <f t="shared" si="129"/>
        <v>3840</v>
      </c>
      <c r="Z928" s="21">
        <f t="shared" si="130"/>
        <v>2160</v>
      </c>
      <c r="AA928" s="57">
        <f t="shared" si="131"/>
        <v>833921.94658753707</v>
      </c>
      <c r="AB928" s="59">
        <f t="shared" si="132"/>
        <v>1.7777777777777777</v>
      </c>
      <c r="AC928" s="61">
        <f t="shared" si="133"/>
        <v>1397</v>
      </c>
    </row>
    <row r="929" spans="4:29">
      <c r="D929" s="12">
        <v>923</v>
      </c>
      <c r="E929" s="36" t="s">
        <v>29</v>
      </c>
      <c r="F929" s="16" t="s">
        <v>10</v>
      </c>
      <c r="G929" s="14" t="s">
        <v>51</v>
      </c>
      <c r="H929" s="13" t="s">
        <v>6</v>
      </c>
      <c r="I929" s="13" t="s">
        <v>53</v>
      </c>
      <c r="J929" s="13" t="s">
        <v>126</v>
      </c>
      <c r="K929" s="13" t="s">
        <v>123</v>
      </c>
      <c r="L929" s="14">
        <v>65</v>
      </c>
      <c r="M929" s="14" t="s">
        <v>15</v>
      </c>
      <c r="N929" s="31">
        <v>1000000</v>
      </c>
      <c r="O929" s="14" t="s">
        <v>2</v>
      </c>
      <c r="P929" s="14" t="s">
        <v>35</v>
      </c>
      <c r="Q929" s="31">
        <v>8640</v>
      </c>
      <c r="R929" s="31">
        <v>720</v>
      </c>
      <c r="S929" s="45">
        <v>81.087999999999994</v>
      </c>
      <c r="T929" s="64">
        <f t="shared" si="126"/>
        <v>5270.7199999999993</v>
      </c>
      <c r="U929" s="64">
        <f t="shared" si="127"/>
        <v>94.445947223359042</v>
      </c>
      <c r="V929" s="48">
        <f t="shared" si="128"/>
        <v>32.898191842084401</v>
      </c>
      <c r="W929" s="52">
        <v>405.70974548742606</v>
      </c>
      <c r="X929" s="71" t="str">
        <f t="shared" si="134"/>
        <v>Q4 2023</v>
      </c>
      <c r="Y929" s="21">
        <f t="shared" si="129"/>
        <v>3840</v>
      </c>
      <c r="Z929" s="21">
        <f t="shared" si="130"/>
        <v>2160</v>
      </c>
      <c r="AA929" s="57">
        <f t="shared" si="131"/>
        <v>1164733.9584569733</v>
      </c>
      <c r="AB929" s="59">
        <f t="shared" si="132"/>
        <v>1.7777777777777777</v>
      </c>
      <c r="AC929" s="61">
        <f t="shared" si="133"/>
        <v>1651</v>
      </c>
    </row>
    <row r="930" spans="4:29">
      <c r="D930" s="12">
        <v>924</v>
      </c>
      <c r="E930" s="36" t="s">
        <v>29</v>
      </c>
      <c r="F930" s="16" t="s">
        <v>10</v>
      </c>
      <c r="G930" s="14" t="s">
        <v>51</v>
      </c>
      <c r="H930" s="13" t="s">
        <v>6</v>
      </c>
      <c r="I930" s="13" t="s">
        <v>53</v>
      </c>
      <c r="J930" s="13" t="s">
        <v>126</v>
      </c>
      <c r="K930" s="13" t="s">
        <v>123</v>
      </c>
      <c r="L930" s="14">
        <v>75</v>
      </c>
      <c r="M930" s="14" t="s">
        <v>15</v>
      </c>
      <c r="N930" s="31">
        <v>1000000</v>
      </c>
      <c r="O930" s="14" t="s">
        <v>2</v>
      </c>
      <c r="P930" s="14" t="s">
        <v>35</v>
      </c>
      <c r="Q930" s="31">
        <v>10909.09090909091</v>
      </c>
      <c r="R930" s="31">
        <v>909.09090909090912</v>
      </c>
      <c r="S930" s="45">
        <v>54.573999999999998</v>
      </c>
      <c r="T930" s="64">
        <f t="shared" si="126"/>
        <v>4093.0499999999997</v>
      </c>
      <c r="U930" s="64">
        <f t="shared" si="127"/>
        <v>84.626881573887246</v>
      </c>
      <c r="V930" s="48">
        <f t="shared" si="128"/>
        <v>31.914934698545501</v>
      </c>
      <c r="W930" s="52">
        <v>584.80109023611067</v>
      </c>
      <c r="X930" s="71" t="str">
        <f t="shared" si="134"/>
        <v>Q4 2023</v>
      </c>
      <c r="Y930" s="21">
        <f t="shared" si="129"/>
        <v>3840</v>
      </c>
      <c r="Z930" s="21">
        <f t="shared" si="130"/>
        <v>2160</v>
      </c>
      <c r="AA930" s="57">
        <f t="shared" si="131"/>
        <v>1550681.3056379822</v>
      </c>
      <c r="AB930" s="59">
        <f t="shared" si="132"/>
        <v>1.7777777777777777</v>
      </c>
      <c r="AC930" s="61">
        <f t="shared" si="133"/>
        <v>1905</v>
      </c>
    </row>
    <row r="931" spans="4:29">
      <c r="D931" s="12">
        <v>925</v>
      </c>
      <c r="E931" s="36" t="s">
        <v>29</v>
      </c>
      <c r="F931" s="16" t="s">
        <v>10</v>
      </c>
      <c r="G931" s="14" t="s">
        <v>51</v>
      </c>
      <c r="H931" s="13" t="s">
        <v>6</v>
      </c>
      <c r="I931" s="13" t="s">
        <v>53</v>
      </c>
      <c r="J931" s="13" t="s">
        <v>126</v>
      </c>
      <c r="K931" s="13" t="s">
        <v>123</v>
      </c>
      <c r="L931" s="14">
        <v>85</v>
      </c>
      <c r="M931" s="14" t="s">
        <v>15</v>
      </c>
      <c r="N931" s="31">
        <v>1000000</v>
      </c>
      <c r="O931" s="14" t="s">
        <v>2</v>
      </c>
      <c r="P931" s="14" t="s">
        <v>35</v>
      </c>
      <c r="Q931" s="31">
        <v>14400</v>
      </c>
      <c r="R931" s="31">
        <v>1200</v>
      </c>
      <c r="S931" s="45">
        <v>45.432000000000002</v>
      </c>
      <c r="T931" s="64">
        <f t="shared" si="126"/>
        <v>3861.7200000000003</v>
      </c>
      <c r="U931" s="64">
        <f t="shared" si="127"/>
        <v>90.489821508747767</v>
      </c>
      <c r="V931" s="48">
        <f t="shared" si="128"/>
        <v>33.714492575059545</v>
      </c>
      <c r="W931" s="52">
        <v>742.08691175954266</v>
      </c>
      <c r="X931" s="71" t="str">
        <f t="shared" si="134"/>
        <v>Q4 2023</v>
      </c>
      <c r="Y931" s="21">
        <f t="shared" si="129"/>
        <v>3840</v>
      </c>
      <c r="Z931" s="21">
        <f t="shared" si="130"/>
        <v>2160</v>
      </c>
      <c r="AA931" s="57">
        <f t="shared" si="131"/>
        <v>1991763.9881305636</v>
      </c>
      <c r="AB931" s="59">
        <f t="shared" si="132"/>
        <v>1.7777777777777777</v>
      </c>
      <c r="AC931" s="61">
        <f t="shared" si="133"/>
        <v>2159</v>
      </c>
    </row>
    <row r="932" spans="4:29">
      <c r="D932" s="12">
        <v>926</v>
      </c>
      <c r="E932" s="36" t="s">
        <v>29</v>
      </c>
      <c r="F932" s="16" t="s">
        <v>10</v>
      </c>
      <c r="G932" s="14" t="s">
        <v>51</v>
      </c>
      <c r="H932" s="13" t="s">
        <v>6</v>
      </c>
      <c r="I932" s="13" t="s">
        <v>53</v>
      </c>
      <c r="J932" s="13" t="s">
        <v>126</v>
      </c>
      <c r="K932" s="13" t="s">
        <v>123</v>
      </c>
      <c r="L932" s="14">
        <v>98</v>
      </c>
      <c r="M932" s="14" t="s">
        <v>15</v>
      </c>
      <c r="N932" s="31">
        <v>1000000</v>
      </c>
      <c r="O932" s="14" t="s">
        <v>2</v>
      </c>
      <c r="P932" s="14" t="s">
        <v>35</v>
      </c>
      <c r="Q932" s="31">
        <v>19141.53633217993</v>
      </c>
      <c r="R932" s="31">
        <v>1595.1280276816608</v>
      </c>
      <c r="S932" s="45">
        <v>1.7649999999999999</v>
      </c>
      <c r="T932" s="64">
        <f t="shared" si="126"/>
        <v>172.97</v>
      </c>
      <c r="U932" s="64">
        <f t="shared" si="127"/>
        <v>4.6730118849329365</v>
      </c>
      <c r="V932" s="48">
        <f t="shared" si="128"/>
        <v>1.9646750988833892</v>
      </c>
      <c r="W932" s="52">
        <v>1113.130367639314</v>
      </c>
      <c r="X932" s="71" t="str">
        <f t="shared" si="134"/>
        <v>Q4 2023</v>
      </c>
      <c r="Y932" s="21">
        <f t="shared" si="129"/>
        <v>3840</v>
      </c>
      <c r="Z932" s="21">
        <f t="shared" si="130"/>
        <v>2160</v>
      </c>
      <c r="AA932" s="57">
        <f t="shared" si="131"/>
        <v>2647598.8016617205</v>
      </c>
      <c r="AB932" s="59">
        <f t="shared" si="132"/>
        <v>1.7777777777777777</v>
      </c>
      <c r="AC932" s="61">
        <f t="shared" si="133"/>
        <v>2489.1999999999998</v>
      </c>
    </row>
    <row r="933" spans="4:29">
      <c r="D933" s="12">
        <v>927</v>
      </c>
      <c r="E933" s="36" t="s">
        <v>29</v>
      </c>
      <c r="F933" s="16" t="s">
        <v>10</v>
      </c>
      <c r="G933" s="14" t="s">
        <v>51</v>
      </c>
      <c r="H933" s="13" t="s">
        <v>6</v>
      </c>
      <c r="I933" s="13" t="s">
        <v>53</v>
      </c>
      <c r="J933" s="13" t="s">
        <v>126</v>
      </c>
      <c r="K933" s="13" t="s">
        <v>123</v>
      </c>
      <c r="L933" s="14">
        <v>55</v>
      </c>
      <c r="M933" s="14" t="s">
        <v>52</v>
      </c>
      <c r="N933" s="31">
        <v>1000000</v>
      </c>
      <c r="O933" s="14" t="s">
        <v>2</v>
      </c>
      <c r="P933" s="14" t="s">
        <v>35</v>
      </c>
      <c r="Q933" s="31">
        <v>7873.1360946745563</v>
      </c>
      <c r="R933" s="31">
        <v>962.27218934911241</v>
      </c>
      <c r="S933" s="45">
        <v>3.5569999999999999</v>
      </c>
      <c r="T933" s="64">
        <f t="shared" si="126"/>
        <v>195.63499999999999</v>
      </c>
      <c r="U933" s="64">
        <f t="shared" si="127"/>
        <v>2.9662603640118692</v>
      </c>
      <c r="V933" s="48">
        <f t="shared" si="128"/>
        <v>1.7971330486575734</v>
      </c>
      <c r="W933" s="52">
        <v>505.2384168281061</v>
      </c>
      <c r="X933" s="71" t="str">
        <f t="shared" si="134"/>
        <v>Q4 2023</v>
      </c>
      <c r="Y933" s="21">
        <f t="shared" si="129"/>
        <v>7680</v>
      </c>
      <c r="Z933" s="21">
        <f t="shared" si="130"/>
        <v>4320</v>
      </c>
      <c r="AA933" s="57">
        <f t="shared" si="131"/>
        <v>833921.94658753707</v>
      </c>
      <c r="AB933" s="59">
        <f t="shared" si="132"/>
        <v>1.7777777777777777</v>
      </c>
      <c r="AC933" s="61">
        <f t="shared" si="133"/>
        <v>1397</v>
      </c>
    </row>
    <row r="934" spans="4:29">
      <c r="D934" s="12">
        <v>928</v>
      </c>
      <c r="E934" s="36" t="s">
        <v>29</v>
      </c>
      <c r="F934" s="16" t="s">
        <v>10</v>
      </c>
      <c r="G934" s="14" t="s">
        <v>51</v>
      </c>
      <c r="H934" s="13" t="s">
        <v>6</v>
      </c>
      <c r="I934" s="13" t="s">
        <v>53</v>
      </c>
      <c r="J934" s="13" t="s">
        <v>126</v>
      </c>
      <c r="K934" s="13" t="s">
        <v>123</v>
      </c>
      <c r="L934" s="14">
        <v>65</v>
      </c>
      <c r="M934" s="14" t="s">
        <v>52</v>
      </c>
      <c r="N934" s="31">
        <v>1000000</v>
      </c>
      <c r="O934" s="14" t="s">
        <v>2</v>
      </c>
      <c r="P934" s="14" t="s">
        <v>35</v>
      </c>
      <c r="Q934" s="31">
        <v>10996.363636363636</v>
      </c>
      <c r="R934" s="31">
        <v>1221.8181818181818</v>
      </c>
      <c r="S934" s="45">
        <v>10.584</v>
      </c>
      <c r="T934" s="64">
        <f t="shared" si="126"/>
        <v>687.95999999999992</v>
      </c>
      <c r="U934" s="64">
        <f t="shared" si="127"/>
        <v>12.327544216308604</v>
      </c>
      <c r="V934" s="48">
        <f t="shared" si="128"/>
        <v>6.688889374539011</v>
      </c>
      <c r="W934" s="52">
        <v>631.98123342205326</v>
      </c>
      <c r="X934" s="71" t="str">
        <f t="shared" si="134"/>
        <v>Q4 2023</v>
      </c>
      <c r="Y934" s="21">
        <f t="shared" si="129"/>
        <v>7680</v>
      </c>
      <c r="Z934" s="21">
        <f t="shared" si="130"/>
        <v>4320</v>
      </c>
      <c r="AA934" s="57">
        <f t="shared" si="131"/>
        <v>1164733.9584569733</v>
      </c>
      <c r="AB934" s="59">
        <f t="shared" si="132"/>
        <v>1.7777777777777777</v>
      </c>
      <c r="AC934" s="61">
        <f t="shared" si="133"/>
        <v>1651</v>
      </c>
    </row>
    <row r="935" spans="4:29">
      <c r="D935" s="12">
        <v>929</v>
      </c>
      <c r="E935" s="36" t="s">
        <v>29</v>
      </c>
      <c r="F935" s="16" t="s">
        <v>10</v>
      </c>
      <c r="G935" s="14" t="s">
        <v>51</v>
      </c>
      <c r="H935" s="13" t="s">
        <v>6</v>
      </c>
      <c r="I935" s="13" t="s">
        <v>53</v>
      </c>
      <c r="J935" s="13" t="s">
        <v>126</v>
      </c>
      <c r="K935" s="13" t="s">
        <v>123</v>
      </c>
      <c r="L935" s="14">
        <v>75</v>
      </c>
      <c r="M935" s="14" t="s">
        <v>52</v>
      </c>
      <c r="N935" s="31">
        <v>1000000</v>
      </c>
      <c r="O935" s="14" t="s">
        <v>2</v>
      </c>
      <c r="P935" s="14" t="s">
        <v>35</v>
      </c>
      <c r="Q935" s="31">
        <v>15708.764159999995</v>
      </c>
      <c r="R935" s="31">
        <v>1745.4182399999995</v>
      </c>
      <c r="S935" s="45">
        <v>7.99</v>
      </c>
      <c r="T935" s="64">
        <f t="shared" si="126"/>
        <v>599.25</v>
      </c>
      <c r="U935" s="64">
        <f t="shared" si="127"/>
        <v>12.389943632047478</v>
      </c>
      <c r="V935" s="48">
        <f t="shared" si="128"/>
        <v>6.8218889515619017</v>
      </c>
      <c r="W935" s="52">
        <v>853.80337316168982</v>
      </c>
      <c r="X935" s="71" t="str">
        <f t="shared" si="134"/>
        <v>Q4 2023</v>
      </c>
      <c r="Y935" s="21">
        <f t="shared" si="129"/>
        <v>7680</v>
      </c>
      <c r="Z935" s="21">
        <f t="shared" si="130"/>
        <v>4320</v>
      </c>
      <c r="AA935" s="57">
        <f t="shared" si="131"/>
        <v>1550681.3056379822</v>
      </c>
      <c r="AB935" s="59">
        <f t="shared" si="132"/>
        <v>1.7777777777777777</v>
      </c>
      <c r="AC935" s="61">
        <f t="shared" si="133"/>
        <v>1905</v>
      </c>
    </row>
    <row r="936" spans="4:29">
      <c r="D936" s="12">
        <v>930</v>
      </c>
      <c r="E936" s="36" t="s">
        <v>29</v>
      </c>
      <c r="F936" s="16" t="s">
        <v>10</v>
      </c>
      <c r="G936" s="14" t="s">
        <v>51</v>
      </c>
      <c r="H936" s="13" t="s">
        <v>6</v>
      </c>
      <c r="I936" s="13" t="s">
        <v>53</v>
      </c>
      <c r="J936" s="13" t="s">
        <v>126</v>
      </c>
      <c r="K936" s="13" t="s">
        <v>123</v>
      </c>
      <c r="L936" s="14">
        <v>85</v>
      </c>
      <c r="M936" s="14" t="s">
        <v>52</v>
      </c>
      <c r="N936" s="31">
        <v>1000000</v>
      </c>
      <c r="O936" s="14" t="s">
        <v>2</v>
      </c>
      <c r="P936" s="14" t="s">
        <v>35</v>
      </c>
      <c r="Q936" s="31">
        <v>19145.454545454544</v>
      </c>
      <c r="R936" s="31">
        <v>2127.272727272727</v>
      </c>
      <c r="S936" s="45">
        <v>4.7119999999999997</v>
      </c>
      <c r="T936" s="64">
        <f t="shared" si="126"/>
        <v>400.52</v>
      </c>
      <c r="U936" s="64">
        <f t="shared" si="127"/>
        <v>9.3851919120712157</v>
      </c>
      <c r="V936" s="48">
        <f t="shared" si="128"/>
        <v>5.1051645682829552</v>
      </c>
      <c r="W936" s="52">
        <v>1083.4390000600499</v>
      </c>
      <c r="X936" s="71" t="str">
        <f t="shared" si="134"/>
        <v>Q4 2023</v>
      </c>
      <c r="Y936" s="21">
        <f t="shared" si="129"/>
        <v>7680</v>
      </c>
      <c r="Z936" s="21">
        <f t="shared" si="130"/>
        <v>4320</v>
      </c>
      <c r="AA936" s="57">
        <f t="shared" si="131"/>
        <v>1991763.9881305636</v>
      </c>
      <c r="AB936" s="59">
        <f t="shared" si="132"/>
        <v>1.7777777777777777</v>
      </c>
      <c r="AC936" s="61">
        <f t="shared" si="133"/>
        <v>2159</v>
      </c>
    </row>
    <row r="937" spans="4:29">
      <c r="D937" s="12">
        <v>931</v>
      </c>
      <c r="E937" s="36" t="s">
        <v>29</v>
      </c>
      <c r="F937" s="16" t="s">
        <v>10</v>
      </c>
      <c r="G937" s="14" t="s">
        <v>51</v>
      </c>
      <c r="H937" s="13" t="s">
        <v>6</v>
      </c>
      <c r="I937" s="13" t="s">
        <v>111</v>
      </c>
      <c r="J937" s="13" t="s">
        <v>226</v>
      </c>
      <c r="K937" s="13"/>
      <c r="L937" s="14">
        <v>65</v>
      </c>
      <c r="M937" s="14" t="s">
        <v>15</v>
      </c>
      <c r="N937" s="31">
        <v>1000000</v>
      </c>
      <c r="O937" s="14" t="s">
        <v>1</v>
      </c>
      <c r="P937" s="14" t="s">
        <v>35</v>
      </c>
      <c r="Q937" s="31">
        <v>6240</v>
      </c>
      <c r="R937" s="31">
        <v>1560</v>
      </c>
      <c r="S937" s="45">
        <v>19.498999999999999</v>
      </c>
      <c r="T937" s="64">
        <f t="shared" si="126"/>
        <v>1267.4349999999999</v>
      </c>
      <c r="U937" s="64">
        <f t="shared" si="127"/>
        <v>22.711147455952521</v>
      </c>
      <c r="V937" s="48">
        <f t="shared" si="128"/>
        <v>7.9109343272593202</v>
      </c>
      <c r="W937" s="52">
        <v>405.70974548742606</v>
      </c>
      <c r="X937" s="71" t="str">
        <f t="shared" si="134"/>
        <v>Q4 2023</v>
      </c>
      <c r="Y937" s="21">
        <f t="shared" si="129"/>
        <v>3840</v>
      </c>
      <c r="Z937" s="21">
        <f t="shared" si="130"/>
        <v>2160</v>
      </c>
      <c r="AA937" s="57">
        <f t="shared" si="131"/>
        <v>1164733.9584569733</v>
      </c>
      <c r="AB937" s="59">
        <f t="shared" si="132"/>
        <v>1.7777777777777777</v>
      </c>
      <c r="AC937" s="61">
        <f t="shared" si="133"/>
        <v>1651</v>
      </c>
    </row>
    <row r="938" spans="4:29">
      <c r="D938" s="12">
        <v>932</v>
      </c>
      <c r="E938" s="36" t="s">
        <v>29</v>
      </c>
      <c r="F938" s="16" t="s">
        <v>10</v>
      </c>
      <c r="G938" s="14" t="s">
        <v>51</v>
      </c>
      <c r="H938" s="13" t="s">
        <v>6</v>
      </c>
      <c r="I938" s="13" t="s">
        <v>111</v>
      </c>
      <c r="J938" s="13" t="s">
        <v>226</v>
      </c>
      <c r="K938" s="13"/>
      <c r="L938" s="14">
        <v>75</v>
      </c>
      <c r="M938" s="14" t="s">
        <v>15</v>
      </c>
      <c r="N938" s="31">
        <v>1000000</v>
      </c>
      <c r="O938" s="14" t="s">
        <v>1</v>
      </c>
      <c r="P938" s="14" t="s">
        <v>35</v>
      </c>
      <c r="Q938" s="31">
        <v>7680</v>
      </c>
      <c r="R938" s="31">
        <v>1920</v>
      </c>
      <c r="S938" s="45">
        <v>7.5</v>
      </c>
      <c r="T938" s="64">
        <f t="shared" si="126"/>
        <v>562.5</v>
      </c>
      <c r="U938" s="64">
        <f t="shared" si="127"/>
        <v>11.630109792284866</v>
      </c>
      <c r="V938" s="48">
        <f t="shared" si="128"/>
        <v>6.4035252987126734</v>
      </c>
      <c r="W938" s="52">
        <v>853.80337316168982</v>
      </c>
      <c r="X938" s="71" t="str">
        <f t="shared" si="134"/>
        <v>Q4 2023</v>
      </c>
      <c r="Y938" s="21">
        <f t="shared" si="129"/>
        <v>3840</v>
      </c>
      <c r="Z938" s="21">
        <f t="shared" si="130"/>
        <v>2160</v>
      </c>
      <c r="AA938" s="57">
        <f t="shared" si="131"/>
        <v>1550681.3056379822</v>
      </c>
      <c r="AB938" s="59">
        <f t="shared" si="132"/>
        <v>1.7777777777777777</v>
      </c>
      <c r="AC938" s="61">
        <f t="shared" si="133"/>
        <v>1905</v>
      </c>
    </row>
    <row r="939" spans="4:29">
      <c r="D939" s="12">
        <v>933</v>
      </c>
      <c r="E939" s="36" t="s">
        <v>29</v>
      </c>
      <c r="F939" s="16" t="s">
        <v>10</v>
      </c>
      <c r="G939" s="14" t="s">
        <v>51</v>
      </c>
      <c r="H939" s="13" t="s">
        <v>6</v>
      </c>
      <c r="I939" s="13" t="s">
        <v>111</v>
      </c>
      <c r="J939" s="13" t="s">
        <v>226</v>
      </c>
      <c r="K939" s="13"/>
      <c r="L939" s="14">
        <v>85</v>
      </c>
      <c r="M939" s="14" t="s">
        <v>15</v>
      </c>
      <c r="N939" s="31">
        <v>1000000</v>
      </c>
      <c r="O939" s="14" t="s">
        <v>1</v>
      </c>
      <c r="P939" s="14" t="s">
        <v>35</v>
      </c>
      <c r="Q939" s="31">
        <v>11232</v>
      </c>
      <c r="R939" s="31">
        <v>2808</v>
      </c>
      <c r="S939" s="45">
        <v>4.5</v>
      </c>
      <c r="T939" s="64">
        <f t="shared" si="126"/>
        <v>382.5</v>
      </c>
      <c r="U939" s="64">
        <f t="shared" si="127"/>
        <v>8.9629379465875356</v>
      </c>
      <c r="V939" s="48">
        <f t="shared" si="128"/>
        <v>3.3393911029179422</v>
      </c>
      <c r="W939" s="52">
        <v>742.08691175954266</v>
      </c>
      <c r="X939" s="71" t="str">
        <f t="shared" si="134"/>
        <v>Q4 2023</v>
      </c>
      <c r="Y939" s="21">
        <f t="shared" si="129"/>
        <v>3840</v>
      </c>
      <c r="Z939" s="21">
        <f t="shared" si="130"/>
        <v>2160</v>
      </c>
      <c r="AA939" s="57">
        <f t="shared" si="131"/>
        <v>1991763.9881305636</v>
      </c>
      <c r="AB939" s="59">
        <f t="shared" si="132"/>
        <v>1.7777777777777777</v>
      </c>
      <c r="AC939" s="61">
        <f t="shared" si="133"/>
        <v>2159</v>
      </c>
    </row>
    <row r="940" spans="4:29">
      <c r="D940" s="12">
        <v>934</v>
      </c>
      <c r="E940" s="36" t="s">
        <v>29</v>
      </c>
      <c r="F940" s="16" t="s">
        <v>10</v>
      </c>
      <c r="G940" s="14" t="s">
        <v>51</v>
      </c>
      <c r="H940" s="13" t="s">
        <v>6</v>
      </c>
      <c r="I940" s="13" t="s">
        <v>36</v>
      </c>
      <c r="J940" s="13" t="s">
        <v>50</v>
      </c>
      <c r="K940" s="13" t="s">
        <v>123</v>
      </c>
      <c r="L940" s="14">
        <v>55</v>
      </c>
      <c r="M940" s="14" t="s">
        <v>15</v>
      </c>
      <c r="N940" s="31">
        <v>1000000</v>
      </c>
      <c r="O940" s="14" t="s">
        <v>1</v>
      </c>
      <c r="P940" s="14" t="s">
        <v>35</v>
      </c>
      <c r="Q940" s="31">
        <v>2048</v>
      </c>
      <c r="R940" s="31">
        <v>128</v>
      </c>
      <c r="S940" s="45">
        <v>51.9</v>
      </c>
      <c r="T940" s="64">
        <f t="shared" si="126"/>
        <v>2854.5</v>
      </c>
      <c r="U940" s="64">
        <f t="shared" si="127"/>
        <v>43.280549027893173</v>
      </c>
      <c r="V940" s="48">
        <f t="shared" si="128"/>
        <v>16.03619372950369</v>
      </c>
      <c r="W940" s="52">
        <v>308.98253814072621</v>
      </c>
      <c r="X940" s="71" t="str">
        <f t="shared" si="134"/>
        <v>Q4 2023</v>
      </c>
      <c r="Y940" s="21">
        <f t="shared" si="129"/>
        <v>3840</v>
      </c>
      <c r="Z940" s="21">
        <f t="shared" si="130"/>
        <v>2160</v>
      </c>
      <c r="AA940" s="57">
        <f t="shared" si="131"/>
        <v>833921.94658753707</v>
      </c>
      <c r="AB940" s="59">
        <f t="shared" si="132"/>
        <v>1.7777777777777777</v>
      </c>
      <c r="AC940" s="61">
        <f t="shared" si="133"/>
        <v>1397</v>
      </c>
    </row>
    <row r="941" spans="4:29">
      <c r="D941" s="12">
        <v>935</v>
      </c>
      <c r="E941" s="36" t="s">
        <v>29</v>
      </c>
      <c r="F941" s="16" t="s">
        <v>10</v>
      </c>
      <c r="G941" s="14" t="s">
        <v>51</v>
      </c>
      <c r="H941" s="13" t="s">
        <v>6</v>
      </c>
      <c r="I941" s="13" t="s">
        <v>36</v>
      </c>
      <c r="J941" s="13" t="s">
        <v>37</v>
      </c>
      <c r="K941" s="13" t="s">
        <v>137</v>
      </c>
      <c r="L941" s="14">
        <v>65</v>
      </c>
      <c r="M941" s="14" t="s">
        <v>15</v>
      </c>
      <c r="N941" s="31">
        <v>1000000</v>
      </c>
      <c r="O941" s="14" t="s">
        <v>1</v>
      </c>
      <c r="P941" s="14" t="s">
        <v>35</v>
      </c>
      <c r="Q941" s="31">
        <v>2560</v>
      </c>
      <c r="R941" s="31">
        <v>160</v>
      </c>
      <c r="S941" s="45">
        <v>101.2</v>
      </c>
      <c r="T941" s="64">
        <f t="shared" si="126"/>
        <v>6578</v>
      </c>
      <c r="U941" s="64">
        <f t="shared" si="127"/>
        <v>117.87107659584569</v>
      </c>
      <c r="V941" s="48">
        <f t="shared" si="128"/>
        <v>41.057826243327519</v>
      </c>
      <c r="W941" s="52">
        <v>405.70974548742606</v>
      </c>
      <c r="X941" s="71" t="str">
        <f t="shared" si="134"/>
        <v>Q4 2023</v>
      </c>
      <c r="Y941" s="21">
        <f t="shared" si="129"/>
        <v>3840</v>
      </c>
      <c r="Z941" s="21">
        <f t="shared" si="130"/>
        <v>2160</v>
      </c>
      <c r="AA941" s="57">
        <f t="shared" si="131"/>
        <v>1164733.9584569733</v>
      </c>
      <c r="AB941" s="59">
        <f t="shared" si="132"/>
        <v>1.7777777777777777</v>
      </c>
      <c r="AC941" s="61">
        <f t="shared" si="133"/>
        <v>1651</v>
      </c>
    </row>
    <row r="942" spans="4:29">
      <c r="D942" s="12">
        <v>936</v>
      </c>
      <c r="E942" s="36" t="s">
        <v>29</v>
      </c>
      <c r="F942" s="16" t="s">
        <v>10</v>
      </c>
      <c r="G942" s="14" t="s">
        <v>51</v>
      </c>
      <c r="H942" s="13" t="s">
        <v>6</v>
      </c>
      <c r="I942" s="13" t="s">
        <v>36</v>
      </c>
      <c r="J942" s="13" t="s">
        <v>38</v>
      </c>
      <c r="K942" s="13" t="s">
        <v>137</v>
      </c>
      <c r="L942" s="14">
        <v>75</v>
      </c>
      <c r="M942" s="14" t="s">
        <v>15</v>
      </c>
      <c r="N942" s="31">
        <v>1000000</v>
      </c>
      <c r="O942" s="14" t="s">
        <v>1</v>
      </c>
      <c r="P942" s="14" t="s">
        <v>35</v>
      </c>
      <c r="Q942" s="31">
        <v>3840</v>
      </c>
      <c r="R942" s="31">
        <v>240</v>
      </c>
      <c r="S942" s="45">
        <v>58.1</v>
      </c>
      <c r="T942" s="64">
        <f t="shared" si="126"/>
        <v>4357.5</v>
      </c>
      <c r="U942" s="64">
        <f t="shared" si="127"/>
        <v>90.094583857566775</v>
      </c>
      <c r="V942" s="48">
        <f t="shared" si="128"/>
        <v>33.97694334271803</v>
      </c>
      <c r="W942" s="52">
        <v>584.80109023611067</v>
      </c>
      <c r="X942" s="71" t="str">
        <f t="shared" si="134"/>
        <v>Q4 2023</v>
      </c>
      <c r="Y942" s="21">
        <f t="shared" si="129"/>
        <v>3840</v>
      </c>
      <c r="Z942" s="21">
        <f t="shared" si="130"/>
        <v>2160</v>
      </c>
      <c r="AA942" s="57">
        <f t="shared" si="131"/>
        <v>1550681.3056379822</v>
      </c>
      <c r="AB942" s="59">
        <f t="shared" si="132"/>
        <v>1.7777777777777777</v>
      </c>
      <c r="AC942" s="61">
        <f t="shared" si="133"/>
        <v>1905</v>
      </c>
    </row>
    <row r="943" spans="4:29">
      <c r="D943" s="12">
        <v>937</v>
      </c>
      <c r="E943" s="36" t="s">
        <v>29</v>
      </c>
      <c r="F943" s="16" t="s">
        <v>10</v>
      </c>
      <c r="G943" s="14" t="s">
        <v>51</v>
      </c>
      <c r="H943" s="13" t="s">
        <v>6</v>
      </c>
      <c r="I943" s="13" t="s">
        <v>36</v>
      </c>
      <c r="J943" s="13" t="s">
        <v>138</v>
      </c>
      <c r="K943" s="13" t="s">
        <v>137</v>
      </c>
      <c r="L943" s="14">
        <v>85</v>
      </c>
      <c r="M943" s="14" t="s">
        <v>15</v>
      </c>
      <c r="N943" s="31">
        <v>1000000</v>
      </c>
      <c r="O943" s="14" t="s">
        <v>1</v>
      </c>
      <c r="P943" s="14" t="s">
        <v>35</v>
      </c>
      <c r="Q943" s="31">
        <v>7168</v>
      </c>
      <c r="R943" s="31">
        <v>448</v>
      </c>
      <c r="S943" s="45">
        <v>60.7</v>
      </c>
      <c r="T943" s="64">
        <f t="shared" si="126"/>
        <v>5159.5</v>
      </c>
      <c r="U943" s="64">
        <f t="shared" si="127"/>
        <v>120.90007407952521</v>
      </c>
      <c r="V943" s="48">
        <f t="shared" si="128"/>
        <v>45.044675543804239</v>
      </c>
      <c r="W943" s="52">
        <v>742.08691175954266</v>
      </c>
      <c r="X943" s="71" t="str">
        <f t="shared" si="134"/>
        <v>Q4 2023</v>
      </c>
      <c r="Y943" s="21">
        <f t="shared" si="129"/>
        <v>3840</v>
      </c>
      <c r="Z943" s="21">
        <f t="shared" si="130"/>
        <v>2160</v>
      </c>
      <c r="AA943" s="57">
        <f t="shared" si="131"/>
        <v>1991763.9881305636</v>
      </c>
      <c r="AB943" s="59">
        <f t="shared" si="132"/>
        <v>1.7777777777777777</v>
      </c>
      <c r="AC943" s="61">
        <f t="shared" si="133"/>
        <v>2159</v>
      </c>
    </row>
    <row r="944" spans="4:29">
      <c r="D944" s="12">
        <v>938</v>
      </c>
      <c r="E944" s="36" t="s">
        <v>29</v>
      </c>
      <c r="F944" s="16" t="s">
        <v>10</v>
      </c>
      <c r="G944" s="14" t="s">
        <v>51</v>
      </c>
      <c r="H944" s="13" t="s">
        <v>6</v>
      </c>
      <c r="I944" s="13" t="s">
        <v>36</v>
      </c>
      <c r="J944" s="13"/>
      <c r="K944" s="13" t="s">
        <v>123</v>
      </c>
      <c r="L944" s="14">
        <v>98</v>
      </c>
      <c r="M944" s="14" t="s">
        <v>15</v>
      </c>
      <c r="N944" s="31">
        <v>1000000</v>
      </c>
      <c r="O944" s="14" t="s">
        <v>1</v>
      </c>
      <c r="P944" s="14" t="s">
        <v>35</v>
      </c>
      <c r="Q944" s="31">
        <v>5120</v>
      </c>
      <c r="R944" s="31">
        <v>320</v>
      </c>
      <c r="S944" s="45">
        <v>20.100000000000001</v>
      </c>
      <c r="T944" s="64">
        <f t="shared" si="126"/>
        <v>1969.8000000000002</v>
      </c>
      <c r="U944" s="64">
        <f t="shared" si="127"/>
        <v>53.216735913400584</v>
      </c>
      <c r="V944" s="48">
        <f t="shared" si="128"/>
        <v>22.373920389550214</v>
      </c>
      <c r="W944" s="52">
        <v>1113.130367639314</v>
      </c>
      <c r="X944" s="71" t="str">
        <f t="shared" si="134"/>
        <v>Q4 2023</v>
      </c>
      <c r="Y944" s="21">
        <f t="shared" si="129"/>
        <v>3840</v>
      </c>
      <c r="Z944" s="21">
        <f t="shared" si="130"/>
        <v>2160</v>
      </c>
      <c r="AA944" s="57">
        <f t="shared" si="131"/>
        <v>2647598.8016617205</v>
      </c>
      <c r="AB944" s="59">
        <f t="shared" si="132"/>
        <v>1.7777777777777777</v>
      </c>
      <c r="AC944" s="61">
        <f t="shared" si="133"/>
        <v>2489.1999999999998</v>
      </c>
    </row>
    <row r="945" spans="4:29">
      <c r="D945" s="12">
        <v>939</v>
      </c>
      <c r="E945" s="36" t="s">
        <v>29</v>
      </c>
      <c r="F945" s="16" t="s">
        <v>10</v>
      </c>
      <c r="G945" s="14" t="s">
        <v>51</v>
      </c>
      <c r="H945" s="13" t="s">
        <v>6</v>
      </c>
      <c r="I945" s="13" t="s">
        <v>36</v>
      </c>
      <c r="J945" s="13"/>
      <c r="K945" s="13" t="s">
        <v>123</v>
      </c>
      <c r="L945" s="14">
        <v>115</v>
      </c>
      <c r="M945" s="14" t="s">
        <v>15</v>
      </c>
      <c r="N945" s="31">
        <v>1000000</v>
      </c>
      <c r="O945" s="14" t="s">
        <v>2</v>
      </c>
      <c r="P945" s="14" t="s">
        <v>35</v>
      </c>
      <c r="Q945" s="31">
        <v>21040</v>
      </c>
      <c r="R945" s="31">
        <v>5260</v>
      </c>
      <c r="S945" s="45">
        <v>0.3</v>
      </c>
      <c r="T945" s="64">
        <f t="shared" si="126"/>
        <v>34.5</v>
      </c>
      <c r="U945" s="64">
        <f t="shared" si="127"/>
        <v>1.0937472142433236</v>
      </c>
      <c r="V945" s="48">
        <f t="shared" si="128"/>
        <v>0.400726932350153</v>
      </c>
      <c r="W945" s="52">
        <v>1335.7564411671767</v>
      </c>
      <c r="X945" s="71" t="str">
        <f t="shared" si="134"/>
        <v>Q4 2023</v>
      </c>
      <c r="Y945" s="21">
        <f t="shared" si="129"/>
        <v>3840</v>
      </c>
      <c r="Z945" s="21">
        <f t="shared" si="130"/>
        <v>2160</v>
      </c>
      <c r="AA945" s="57">
        <f t="shared" si="131"/>
        <v>3645824.047477745</v>
      </c>
      <c r="AB945" s="59">
        <f t="shared" si="132"/>
        <v>1.7777777777777777</v>
      </c>
      <c r="AC945" s="61">
        <f t="shared" si="133"/>
        <v>2921</v>
      </c>
    </row>
    <row r="946" spans="4:29">
      <c r="D946" s="12">
        <v>940</v>
      </c>
      <c r="E946" s="36" t="s">
        <v>29</v>
      </c>
      <c r="F946" s="16" t="s">
        <v>10</v>
      </c>
      <c r="G946" s="14" t="s">
        <v>51</v>
      </c>
      <c r="H946" s="13" t="s">
        <v>6</v>
      </c>
      <c r="I946" s="13" t="s">
        <v>58</v>
      </c>
      <c r="J946" s="13"/>
      <c r="K946" s="13" t="s">
        <v>123</v>
      </c>
      <c r="L946" s="14">
        <v>55</v>
      </c>
      <c r="M946" s="14" t="s">
        <v>15</v>
      </c>
      <c r="N946" s="31">
        <v>1000000</v>
      </c>
      <c r="O946" s="14" t="s">
        <v>1</v>
      </c>
      <c r="P946" s="14" t="s">
        <v>35</v>
      </c>
      <c r="Q946" s="31">
        <v>2000</v>
      </c>
      <c r="R946" s="31">
        <v>160</v>
      </c>
      <c r="S946" s="45">
        <v>0.5</v>
      </c>
      <c r="T946" s="64">
        <f t="shared" si="126"/>
        <v>27.5</v>
      </c>
      <c r="U946" s="64">
        <f t="shared" si="127"/>
        <v>0.41696097329376852</v>
      </c>
      <c r="V946" s="48">
        <f t="shared" si="128"/>
        <v>0.15449126907036309</v>
      </c>
      <c r="W946" s="52">
        <v>308.98253814072621</v>
      </c>
      <c r="X946" s="71" t="str">
        <f t="shared" si="134"/>
        <v>Q4 2023</v>
      </c>
      <c r="Y946" s="21">
        <f t="shared" si="129"/>
        <v>3840</v>
      </c>
      <c r="Z946" s="21">
        <f t="shared" si="130"/>
        <v>2160</v>
      </c>
      <c r="AA946" s="57">
        <f t="shared" si="131"/>
        <v>833921.94658753707</v>
      </c>
      <c r="AB946" s="59">
        <f t="shared" si="132"/>
        <v>1.7777777777777777</v>
      </c>
      <c r="AC946" s="61">
        <f t="shared" si="133"/>
        <v>1397</v>
      </c>
    </row>
    <row r="947" spans="4:29">
      <c r="D947" s="12">
        <v>941</v>
      </c>
      <c r="E947" s="36" t="s">
        <v>29</v>
      </c>
      <c r="F947" s="16" t="s">
        <v>10</v>
      </c>
      <c r="G947" s="14" t="s">
        <v>51</v>
      </c>
      <c r="H947" s="13" t="s">
        <v>6</v>
      </c>
      <c r="I947" s="13" t="s">
        <v>58</v>
      </c>
      <c r="J947" s="13"/>
      <c r="K947" s="13" t="s">
        <v>123</v>
      </c>
      <c r="L947" s="14">
        <v>65</v>
      </c>
      <c r="M947" s="14" t="s">
        <v>15</v>
      </c>
      <c r="N947" s="31">
        <v>1000000</v>
      </c>
      <c r="O947" s="14" t="s">
        <v>1</v>
      </c>
      <c r="P947" s="14" t="s">
        <v>35</v>
      </c>
      <c r="Q947" s="31">
        <v>2560</v>
      </c>
      <c r="R947" s="31">
        <v>160</v>
      </c>
      <c r="S947" s="45">
        <v>5</v>
      </c>
      <c r="T947" s="64">
        <f t="shared" si="126"/>
        <v>325</v>
      </c>
      <c r="U947" s="64">
        <f t="shared" si="127"/>
        <v>5.8236697922848668</v>
      </c>
      <c r="V947" s="48">
        <f t="shared" si="128"/>
        <v>2.0285487274371303</v>
      </c>
      <c r="W947" s="52">
        <v>405.70974548742606</v>
      </c>
      <c r="X947" s="71" t="str">
        <f t="shared" si="134"/>
        <v>Q4 2023</v>
      </c>
      <c r="Y947" s="21">
        <f t="shared" si="129"/>
        <v>3840</v>
      </c>
      <c r="Z947" s="21">
        <f t="shared" si="130"/>
        <v>2160</v>
      </c>
      <c r="AA947" s="57">
        <f t="shared" si="131"/>
        <v>1164733.9584569733</v>
      </c>
      <c r="AB947" s="59">
        <f t="shared" si="132"/>
        <v>1.7777777777777777</v>
      </c>
      <c r="AC947" s="61">
        <f t="shared" si="133"/>
        <v>1651</v>
      </c>
    </row>
    <row r="948" spans="4:29">
      <c r="D948" s="12">
        <v>942</v>
      </c>
      <c r="E948" s="36" t="s">
        <v>29</v>
      </c>
      <c r="F948" s="16" t="s">
        <v>10</v>
      </c>
      <c r="G948" s="14" t="s">
        <v>51</v>
      </c>
      <c r="H948" s="13" t="s">
        <v>6</v>
      </c>
      <c r="I948" s="13" t="s">
        <v>58</v>
      </c>
      <c r="J948" s="13" t="s">
        <v>59</v>
      </c>
      <c r="K948" s="13" t="s">
        <v>123</v>
      </c>
      <c r="L948" s="14">
        <v>75</v>
      </c>
      <c r="M948" s="14" t="s">
        <v>15</v>
      </c>
      <c r="N948" s="31">
        <v>1000000</v>
      </c>
      <c r="O948" s="14" t="s">
        <v>1</v>
      </c>
      <c r="P948" s="14" t="s">
        <v>35</v>
      </c>
      <c r="Q948" s="31">
        <v>4000</v>
      </c>
      <c r="R948" s="31">
        <v>252</v>
      </c>
      <c r="S948" s="45">
        <v>4.8</v>
      </c>
      <c r="T948" s="64">
        <f t="shared" si="126"/>
        <v>360</v>
      </c>
      <c r="U948" s="64">
        <f t="shared" si="127"/>
        <v>7.4432702670623145</v>
      </c>
      <c r="V948" s="48">
        <f t="shared" si="128"/>
        <v>2.8070452331333313</v>
      </c>
      <c r="W948" s="52">
        <v>584.80109023611067</v>
      </c>
      <c r="X948" s="71" t="str">
        <f t="shared" si="134"/>
        <v>Q4 2023</v>
      </c>
      <c r="Y948" s="21">
        <f t="shared" si="129"/>
        <v>3840</v>
      </c>
      <c r="Z948" s="21">
        <f t="shared" si="130"/>
        <v>2160</v>
      </c>
      <c r="AA948" s="57">
        <f t="shared" si="131"/>
        <v>1550681.3056379822</v>
      </c>
      <c r="AB948" s="59">
        <f t="shared" si="132"/>
        <v>1.7777777777777777</v>
      </c>
      <c r="AC948" s="61">
        <f t="shared" si="133"/>
        <v>1905</v>
      </c>
    </row>
    <row r="949" spans="4:29">
      <c r="D949" s="12">
        <v>943</v>
      </c>
      <c r="E949" s="36" t="s">
        <v>29</v>
      </c>
      <c r="F949" s="16" t="s">
        <v>10</v>
      </c>
      <c r="G949" s="14" t="s">
        <v>51</v>
      </c>
      <c r="H949" s="13" t="s">
        <v>6</v>
      </c>
      <c r="I949" s="13" t="s">
        <v>58</v>
      </c>
      <c r="J949" s="13"/>
      <c r="K949" s="13" t="s">
        <v>123</v>
      </c>
      <c r="L949" s="14">
        <v>85</v>
      </c>
      <c r="M949" s="14" t="s">
        <v>15</v>
      </c>
      <c r="N949" s="31">
        <v>1000000</v>
      </c>
      <c r="O949" s="14" t="s">
        <v>1</v>
      </c>
      <c r="P949" s="14" t="s">
        <v>35</v>
      </c>
      <c r="Q949" s="31">
        <v>4800</v>
      </c>
      <c r="R949" s="31">
        <v>300</v>
      </c>
      <c r="S949" s="45">
        <v>1</v>
      </c>
      <c r="T949" s="64">
        <f t="shared" si="126"/>
        <v>85</v>
      </c>
      <c r="U949" s="64">
        <f t="shared" si="127"/>
        <v>1.9917639881305635</v>
      </c>
      <c r="V949" s="48">
        <f t="shared" si="128"/>
        <v>0.74208691175954267</v>
      </c>
      <c r="W949" s="52">
        <v>742.08691175954266</v>
      </c>
      <c r="X949" s="71" t="str">
        <f t="shared" si="134"/>
        <v>Q4 2023</v>
      </c>
      <c r="Y949" s="21">
        <f t="shared" si="129"/>
        <v>3840</v>
      </c>
      <c r="Z949" s="21">
        <f t="shared" si="130"/>
        <v>2160</v>
      </c>
      <c r="AA949" s="57">
        <f t="shared" si="131"/>
        <v>1991763.9881305636</v>
      </c>
      <c r="AB949" s="59">
        <f t="shared" si="132"/>
        <v>1.7777777777777777</v>
      </c>
      <c r="AC949" s="61">
        <f t="shared" si="133"/>
        <v>2159</v>
      </c>
    </row>
    <row r="950" spans="4:29">
      <c r="D950" s="12">
        <v>944</v>
      </c>
      <c r="E950" s="36" t="s">
        <v>29</v>
      </c>
      <c r="F950" s="16" t="s">
        <v>10</v>
      </c>
      <c r="G950" s="14" t="s">
        <v>51</v>
      </c>
      <c r="H950" s="13" t="s">
        <v>6</v>
      </c>
      <c r="I950" s="13" t="s">
        <v>58</v>
      </c>
      <c r="J950" s="13"/>
      <c r="K950" s="13" t="s">
        <v>123</v>
      </c>
      <c r="L950" s="14">
        <v>86</v>
      </c>
      <c r="M950" s="14" t="s">
        <v>15</v>
      </c>
      <c r="N950" s="31">
        <v>1000000</v>
      </c>
      <c r="O950" s="14" t="s">
        <v>1</v>
      </c>
      <c r="P950" s="14" t="s">
        <v>35</v>
      </c>
      <c r="Q950" s="31">
        <v>8000</v>
      </c>
      <c r="R950" s="31">
        <v>576</v>
      </c>
      <c r="S950" s="45">
        <v>7.2</v>
      </c>
      <c r="T950" s="64">
        <f t="shared" si="126"/>
        <v>619.20000000000005</v>
      </c>
      <c r="U950" s="64">
        <f t="shared" si="127"/>
        <v>14.680113838718103</v>
      </c>
      <c r="V950" s="48">
        <f t="shared" si="128"/>
        <v>5.3430257646687069</v>
      </c>
      <c r="W950" s="52">
        <v>742.08691175954266</v>
      </c>
      <c r="X950" s="71" t="str">
        <f t="shared" si="134"/>
        <v>Q4 2023</v>
      </c>
      <c r="Y950" s="21">
        <f t="shared" si="129"/>
        <v>3840</v>
      </c>
      <c r="Z950" s="21">
        <f t="shared" si="130"/>
        <v>2160</v>
      </c>
      <c r="AA950" s="57">
        <f t="shared" si="131"/>
        <v>2038904.6998219588</v>
      </c>
      <c r="AB950" s="59">
        <f t="shared" si="132"/>
        <v>1.7777777777777777</v>
      </c>
      <c r="AC950" s="61">
        <f t="shared" si="133"/>
        <v>2184.4</v>
      </c>
    </row>
    <row r="951" spans="4:29">
      <c r="D951" s="12">
        <v>945</v>
      </c>
      <c r="E951" s="36" t="s">
        <v>29</v>
      </c>
      <c r="F951" s="16" t="s">
        <v>10</v>
      </c>
      <c r="G951" s="14" t="s">
        <v>51</v>
      </c>
      <c r="H951" s="13" t="s">
        <v>6</v>
      </c>
      <c r="I951" s="13" t="s">
        <v>58</v>
      </c>
      <c r="J951" s="13"/>
      <c r="K951" s="13" t="s">
        <v>123</v>
      </c>
      <c r="L951" s="14">
        <v>100</v>
      </c>
      <c r="M951" s="14" t="s">
        <v>15</v>
      </c>
      <c r="N951" s="31">
        <v>1000000</v>
      </c>
      <c r="O951" s="14" t="s">
        <v>1</v>
      </c>
      <c r="P951" s="14" t="s">
        <v>35</v>
      </c>
      <c r="Q951" s="31">
        <v>9600</v>
      </c>
      <c r="R951" s="31">
        <v>600</v>
      </c>
      <c r="S951" s="45">
        <v>10.1</v>
      </c>
      <c r="T951" s="64">
        <f t="shared" si="126"/>
        <v>1010</v>
      </c>
      <c r="U951" s="64">
        <f t="shared" si="127"/>
        <v>27.843344332344213</v>
      </c>
      <c r="V951" s="48">
        <f t="shared" si="128"/>
        <v>11.242616713157071</v>
      </c>
      <c r="W951" s="52">
        <v>1113.130367639314</v>
      </c>
      <c r="X951" s="71" t="str">
        <f t="shared" si="134"/>
        <v>Q4 2023</v>
      </c>
      <c r="Y951" s="21">
        <f t="shared" si="129"/>
        <v>3840</v>
      </c>
      <c r="Z951" s="21">
        <f t="shared" si="130"/>
        <v>2160</v>
      </c>
      <c r="AA951" s="57">
        <f t="shared" si="131"/>
        <v>2756766.765578635</v>
      </c>
      <c r="AB951" s="59">
        <f t="shared" si="132"/>
        <v>1.7777777777777777</v>
      </c>
      <c r="AC951" s="61">
        <f t="shared" si="133"/>
        <v>2540</v>
      </c>
    </row>
    <row r="952" spans="4:29">
      <c r="D952" s="12">
        <v>946</v>
      </c>
      <c r="E952" s="36" t="s">
        <v>29</v>
      </c>
      <c r="F952" s="16" t="s">
        <v>10</v>
      </c>
      <c r="G952" s="14" t="s">
        <v>51</v>
      </c>
      <c r="H952" s="13" t="s">
        <v>6</v>
      </c>
      <c r="I952" s="13" t="s">
        <v>139</v>
      </c>
      <c r="J952" s="13"/>
      <c r="K952" s="13" t="s">
        <v>123</v>
      </c>
      <c r="L952" s="14">
        <v>65</v>
      </c>
      <c r="M952" s="14" t="s">
        <v>15</v>
      </c>
      <c r="N952" s="31">
        <v>1000000</v>
      </c>
      <c r="O952" s="14" t="s">
        <v>1</v>
      </c>
      <c r="P952" s="14" t="s">
        <v>35</v>
      </c>
      <c r="Q952" s="31">
        <v>9216</v>
      </c>
      <c r="R952" s="31">
        <v>576</v>
      </c>
      <c r="S952" s="45">
        <v>2.1</v>
      </c>
      <c r="T952" s="64">
        <f t="shared" si="126"/>
        <v>136.5</v>
      </c>
      <c r="U952" s="64">
        <f t="shared" si="127"/>
        <v>2.4459413127596439</v>
      </c>
      <c r="V952" s="48">
        <f t="shared" si="128"/>
        <v>0.85199046552359481</v>
      </c>
      <c r="W952" s="52">
        <v>405.70974548742606</v>
      </c>
      <c r="X952" s="71" t="str">
        <f t="shared" si="134"/>
        <v>Q4 2023</v>
      </c>
      <c r="Y952" s="21">
        <f t="shared" si="129"/>
        <v>3840</v>
      </c>
      <c r="Z952" s="21">
        <f t="shared" si="130"/>
        <v>2160</v>
      </c>
      <c r="AA952" s="57">
        <f t="shared" si="131"/>
        <v>1164733.9584569733</v>
      </c>
      <c r="AB952" s="59">
        <f t="shared" si="132"/>
        <v>1.7777777777777777</v>
      </c>
      <c r="AC952" s="61">
        <f t="shared" si="133"/>
        <v>1651</v>
      </c>
    </row>
    <row r="953" spans="4:29">
      <c r="D953" s="12">
        <v>947</v>
      </c>
      <c r="E953" s="36" t="s">
        <v>29</v>
      </c>
      <c r="F953" s="16" t="s">
        <v>10</v>
      </c>
      <c r="G953" s="14" t="s">
        <v>51</v>
      </c>
      <c r="H953" s="13" t="s">
        <v>6</v>
      </c>
      <c r="I953" s="13" t="s">
        <v>139</v>
      </c>
      <c r="J953" s="13"/>
      <c r="K953" s="13" t="s">
        <v>123</v>
      </c>
      <c r="L953" s="14">
        <v>75</v>
      </c>
      <c r="M953" s="14" t="s">
        <v>15</v>
      </c>
      <c r="N953" s="31">
        <v>1000000</v>
      </c>
      <c r="O953" s="14" t="s">
        <v>1</v>
      </c>
      <c r="P953" s="14" t="s">
        <v>35</v>
      </c>
      <c r="Q953" s="31">
        <v>9600</v>
      </c>
      <c r="R953" s="31">
        <v>600</v>
      </c>
      <c r="S953" s="45">
        <v>4.8</v>
      </c>
      <c r="T953" s="64">
        <f t="shared" si="126"/>
        <v>360</v>
      </c>
      <c r="U953" s="64">
        <f t="shared" si="127"/>
        <v>7.4432702670623145</v>
      </c>
      <c r="V953" s="48">
        <f t="shared" si="128"/>
        <v>2.8070452331333313</v>
      </c>
      <c r="W953" s="52">
        <v>584.80109023611067</v>
      </c>
      <c r="X953" s="71" t="str">
        <f t="shared" si="134"/>
        <v>Q4 2023</v>
      </c>
      <c r="Y953" s="21">
        <f t="shared" si="129"/>
        <v>3840</v>
      </c>
      <c r="Z953" s="21">
        <f t="shared" si="130"/>
        <v>2160</v>
      </c>
      <c r="AA953" s="57">
        <f t="shared" si="131"/>
        <v>1550681.3056379822</v>
      </c>
      <c r="AB953" s="59">
        <f t="shared" si="132"/>
        <v>1.7777777777777777</v>
      </c>
      <c r="AC953" s="61">
        <f t="shared" si="133"/>
        <v>1905</v>
      </c>
    </row>
    <row r="954" spans="4:29">
      <c r="D954" s="12">
        <v>948</v>
      </c>
      <c r="E954" s="36" t="s">
        <v>29</v>
      </c>
      <c r="F954" s="16" t="s">
        <v>10</v>
      </c>
      <c r="G954" s="14" t="s">
        <v>51</v>
      </c>
      <c r="H954" s="13" t="s">
        <v>6</v>
      </c>
      <c r="I954" s="13" t="s">
        <v>139</v>
      </c>
      <c r="J954" s="13"/>
      <c r="K954" s="13" t="s">
        <v>123</v>
      </c>
      <c r="L954" s="14">
        <v>85</v>
      </c>
      <c r="M954" s="14" t="s">
        <v>15</v>
      </c>
      <c r="N954" s="31">
        <v>1000000</v>
      </c>
      <c r="O954" s="14" t="s">
        <v>1</v>
      </c>
      <c r="P954" s="14" t="s">
        <v>35</v>
      </c>
      <c r="Q954" s="31">
        <v>16000</v>
      </c>
      <c r="R954" s="31">
        <v>1000</v>
      </c>
      <c r="S954" s="45">
        <v>2.6</v>
      </c>
      <c r="T954" s="64">
        <f t="shared" si="126"/>
        <v>221</v>
      </c>
      <c r="U954" s="64">
        <f t="shared" si="127"/>
        <v>5.1785863691394658</v>
      </c>
      <c r="V954" s="48">
        <f t="shared" si="128"/>
        <v>1.9294259705748109</v>
      </c>
      <c r="W954" s="52">
        <v>742.08691175954266</v>
      </c>
      <c r="X954" s="71" t="str">
        <f t="shared" si="134"/>
        <v>Q4 2023</v>
      </c>
      <c r="Y954" s="21">
        <f t="shared" si="129"/>
        <v>3840</v>
      </c>
      <c r="Z954" s="21">
        <f t="shared" si="130"/>
        <v>2160</v>
      </c>
      <c r="AA954" s="57">
        <f t="shared" si="131"/>
        <v>1991763.9881305636</v>
      </c>
      <c r="AB954" s="59">
        <f t="shared" si="132"/>
        <v>1.7777777777777777</v>
      </c>
      <c r="AC954" s="61">
        <f t="shared" si="133"/>
        <v>2159</v>
      </c>
    </row>
    <row r="955" spans="4:29">
      <c r="D955" s="12">
        <v>949</v>
      </c>
      <c r="E955" s="36" t="s">
        <v>29</v>
      </c>
      <c r="F955" s="16" t="s">
        <v>10</v>
      </c>
      <c r="G955" s="14" t="s">
        <v>51</v>
      </c>
      <c r="H955" s="13" t="s">
        <v>6</v>
      </c>
      <c r="I955" s="13" t="s">
        <v>139</v>
      </c>
      <c r="J955" s="13"/>
      <c r="K955" s="13" t="s">
        <v>123</v>
      </c>
      <c r="L955" s="14">
        <v>86</v>
      </c>
      <c r="M955" s="14" t="s">
        <v>15</v>
      </c>
      <c r="N955" s="31">
        <v>1000000</v>
      </c>
      <c r="O955" s="14" t="s">
        <v>1</v>
      </c>
      <c r="P955" s="14" t="s">
        <v>35</v>
      </c>
      <c r="Q955" s="31">
        <v>16000</v>
      </c>
      <c r="R955" s="31">
        <v>1000</v>
      </c>
      <c r="S955" s="45">
        <v>1.4</v>
      </c>
      <c r="T955" s="64">
        <f t="shared" si="126"/>
        <v>120.39999999999999</v>
      </c>
      <c r="U955" s="64">
        <f t="shared" si="127"/>
        <v>2.8544665797507425</v>
      </c>
      <c r="V955" s="48">
        <f t="shared" si="128"/>
        <v>1.0389216764633598</v>
      </c>
      <c r="W955" s="52">
        <v>742.08691175954266</v>
      </c>
      <c r="X955" s="71" t="str">
        <f t="shared" si="134"/>
        <v>Q4 2023</v>
      </c>
      <c r="Y955" s="21">
        <f t="shared" si="129"/>
        <v>3840</v>
      </c>
      <c r="Z955" s="21">
        <f t="shared" si="130"/>
        <v>2160</v>
      </c>
      <c r="AA955" s="57">
        <f t="shared" si="131"/>
        <v>2038904.6998219588</v>
      </c>
      <c r="AB955" s="59">
        <f t="shared" si="132"/>
        <v>1.7777777777777777</v>
      </c>
      <c r="AC955" s="61">
        <f t="shared" si="133"/>
        <v>2184.4</v>
      </c>
    </row>
    <row r="956" spans="4:29">
      <c r="D956" s="12">
        <v>950</v>
      </c>
      <c r="E956" s="36" t="s">
        <v>29</v>
      </c>
      <c r="F956" s="16" t="s">
        <v>10</v>
      </c>
      <c r="G956" s="14" t="s">
        <v>51</v>
      </c>
      <c r="H956" s="13" t="s">
        <v>6</v>
      </c>
      <c r="I956" s="13" t="s">
        <v>139</v>
      </c>
      <c r="J956" s="13"/>
      <c r="K956" s="13" t="s">
        <v>123</v>
      </c>
      <c r="L956" s="14">
        <v>98</v>
      </c>
      <c r="M956" s="14" t="s">
        <v>15</v>
      </c>
      <c r="N956" s="31">
        <v>1000000</v>
      </c>
      <c r="O956" s="14" t="s">
        <v>1</v>
      </c>
      <c r="P956" s="14" t="s">
        <v>35</v>
      </c>
      <c r="Q956" s="31">
        <v>19200</v>
      </c>
      <c r="R956" s="31">
        <v>1200</v>
      </c>
      <c r="S956" s="45">
        <v>0.7</v>
      </c>
      <c r="T956" s="64">
        <f t="shared" si="126"/>
        <v>68.599999999999994</v>
      </c>
      <c r="U956" s="64">
        <f t="shared" si="127"/>
        <v>1.8533191611632041</v>
      </c>
      <c r="V956" s="48">
        <f t="shared" si="128"/>
        <v>0.77919125734751982</v>
      </c>
      <c r="W956" s="52">
        <v>1113.130367639314</v>
      </c>
      <c r="X956" s="71" t="str">
        <f t="shared" si="134"/>
        <v>Q4 2023</v>
      </c>
      <c r="Y956" s="21">
        <f t="shared" si="129"/>
        <v>3840</v>
      </c>
      <c r="Z956" s="21">
        <f t="shared" si="130"/>
        <v>2160</v>
      </c>
      <c r="AA956" s="57">
        <f t="shared" si="131"/>
        <v>2647598.8016617205</v>
      </c>
      <c r="AB956" s="59">
        <f t="shared" si="132"/>
        <v>1.7777777777777777</v>
      </c>
      <c r="AC956" s="61">
        <f t="shared" si="133"/>
        <v>2489.1999999999998</v>
      </c>
    </row>
    <row r="957" spans="4:29">
      <c r="D957" s="12">
        <v>951</v>
      </c>
      <c r="E957" s="36" t="s">
        <v>29</v>
      </c>
      <c r="F957" s="16" t="s">
        <v>10</v>
      </c>
      <c r="G957" s="14" t="s">
        <v>51</v>
      </c>
      <c r="H957" s="13" t="s">
        <v>6</v>
      </c>
      <c r="I957" s="13" t="s">
        <v>139</v>
      </c>
      <c r="J957" s="13"/>
      <c r="K957" s="13" t="s">
        <v>123</v>
      </c>
      <c r="L957" s="14">
        <v>100</v>
      </c>
      <c r="M957" s="14" t="s">
        <v>15</v>
      </c>
      <c r="N957" s="31">
        <v>1000000</v>
      </c>
      <c r="O957" s="14" t="s">
        <v>1</v>
      </c>
      <c r="P957" s="14" t="s">
        <v>35</v>
      </c>
      <c r="Q957" s="31">
        <v>19200</v>
      </c>
      <c r="R957" s="31">
        <v>1200</v>
      </c>
      <c r="S957" s="45">
        <v>1.3</v>
      </c>
      <c r="T957" s="64">
        <f t="shared" si="126"/>
        <v>130</v>
      </c>
      <c r="U957" s="64">
        <f t="shared" si="127"/>
        <v>3.5837967952522258</v>
      </c>
      <c r="V957" s="48">
        <f t="shared" si="128"/>
        <v>1.4470694779311084</v>
      </c>
      <c r="W957" s="52">
        <v>1113.130367639314</v>
      </c>
      <c r="X957" s="71" t="str">
        <f t="shared" si="134"/>
        <v>Q4 2023</v>
      </c>
      <c r="Y957" s="21">
        <f t="shared" si="129"/>
        <v>3840</v>
      </c>
      <c r="Z957" s="21">
        <f t="shared" si="130"/>
        <v>2160</v>
      </c>
      <c r="AA957" s="57">
        <f t="shared" si="131"/>
        <v>2756766.765578635</v>
      </c>
      <c r="AB957" s="59">
        <f t="shared" si="132"/>
        <v>1.7777777777777777</v>
      </c>
      <c r="AC957" s="61">
        <f t="shared" si="133"/>
        <v>2540</v>
      </c>
    </row>
    <row r="958" spans="4:29">
      <c r="D958" s="12">
        <v>952</v>
      </c>
      <c r="E958" s="36" t="s">
        <v>29</v>
      </c>
      <c r="F958" s="16" t="s">
        <v>10</v>
      </c>
      <c r="G958" s="14" t="s">
        <v>51</v>
      </c>
      <c r="H958" s="13" t="s">
        <v>6</v>
      </c>
      <c r="I958" s="13" t="s">
        <v>48</v>
      </c>
      <c r="J958" s="13" t="s">
        <v>215</v>
      </c>
      <c r="K958" s="13" t="s">
        <v>123</v>
      </c>
      <c r="L958" s="14">
        <v>50</v>
      </c>
      <c r="M958" s="14" t="s">
        <v>15</v>
      </c>
      <c r="N958" s="31">
        <v>400000</v>
      </c>
      <c r="O958" s="14" t="s">
        <v>1</v>
      </c>
      <c r="P958" s="14" t="s">
        <v>35</v>
      </c>
      <c r="Q958" s="31">
        <v>1800</v>
      </c>
      <c r="R958" s="31">
        <v>180</v>
      </c>
      <c r="S958" s="45">
        <v>4.5</v>
      </c>
      <c r="T958" s="64">
        <f t="shared" si="126"/>
        <v>225</v>
      </c>
      <c r="U958" s="64">
        <f t="shared" si="127"/>
        <v>3.1013626112759645</v>
      </c>
      <c r="V958" s="48">
        <f t="shared" si="128"/>
        <v>1.2640194742120616</v>
      </c>
      <c r="W958" s="52">
        <v>280.89321649156926</v>
      </c>
      <c r="X958" s="71" t="str">
        <f t="shared" si="134"/>
        <v>Q4 2023</v>
      </c>
      <c r="Y958" s="21">
        <f t="shared" si="129"/>
        <v>3840</v>
      </c>
      <c r="Z958" s="21">
        <f t="shared" si="130"/>
        <v>2160</v>
      </c>
      <c r="AA958" s="57">
        <f t="shared" si="131"/>
        <v>689191.69139465876</v>
      </c>
      <c r="AB958" s="59">
        <f t="shared" si="132"/>
        <v>1.7777777777777777</v>
      </c>
      <c r="AC958" s="61">
        <f t="shared" si="133"/>
        <v>1270</v>
      </c>
    </row>
    <row r="959" spans="4:29">
      <c r="D959" s="12">
        <v>953</v>
      </c>
      <c r="E959" s="36" t="s">
        <v>29</v>
      </c>
      <c r="F959" s="16" t="s">
        <v>10</v>
      </c>
      <c r="G959" s="14" t="s">
        <v>51</v>
      </c>
      <c r="H959" s="13" t="s">
        <v>6</v>
      </c>
      <c r="I959" s="13" t="s">
        <v>48</v>
      </c>
      <c r="J959" s="13" t="s">
        <v>215</v>
      </c>
      <c r="K959" s="13" t="s">
        <v>123</v>
      </c>
      <c r="L959" s="14">
        <v>55</v>
      </c>
      <c r="M959" s="14" t="s">
        <v>15</v>
      </c>
      <c r="N959" s="31">
        <v>400000</v>
      </c>
      <c r="O959" s="14" t="s">
        <v>1</v>
      </c>
      <c r="P959" s="14" t="s">
        <v>35</v>
      </c>
      <c r="Q959" s="31">
        <v>2000</v>
      </c>
      <c r="R959" s="31">
        <v>200</v>
      </c>
      <c r="S959" s="45">
        <v>48.7</v>
      </c>
      <c r="T959" s="64">
        <f t="shared" si="126"/>
        <v>2678.5</v>
      </c>
      <c r="U959" s="64">
        <f t="shared" si="127"/>
        <v>40.611998798813062</v>
      </c>
      <c r="V959" s="48">
        <f t="shared" si="128"/>
        <v>15.047449607453368</v>
      </c>
      <c r="W959" s="52">
        <v>308.98253814072621</v>
      </c>
      <c r="X959" s="71" t="str">
        <f t="shared" si="134"/>
        <v>Q4 2023</v>
      </c>
      <c r="Y959" s="21">
        <f t="shared" si="129"/>
        <v>3840</v>
      </c>
      <c r="Z959" s="21">
        <f t="shared" si="130"/>
        <v>2160</v>
      </c>
      <c r="AA959" s="57">
        <f t="shared" si="131"/>
        <v>833921.94658753707</v>
      </c>
      <c r="AB959" s="59">
        <f t="shared" si="132"/>
        <v>1.7777777777777777</v>
      </c>
      <c r="AC959" s="61">
        <f t="shared" si="133"/>
        <v>1397</v>
      </c>
    </row>
    <row r="960" spans="4:29">
      <c r="D960" s="12">
        <v>954</v>
      </c>
      <c r="E960" s="36" t="s">
        <v>29</v>
      </c>
      <c r="F960" s="16" t="s">
        <v>10</v>
      </c>
      <c r="G960" s="14" t="s">
        <v>51</v>
      </c>
      <c r="H960" s="13" t="s">
        <v>6</v>
      </c>
      <c r="I960" s="13" t="s">
        <v>48</v>
      </c>
      <c r="J960" s="13"/>
      <c r="K960" s="13" t="s">
        <v>123</v>
      </c>
      <c r="L960" s="14">
        <v>85</v>
      </c>
      <c r="M960" s="14" t="s">
        <v>52</v>
      </c>
      <c r="N960" s="31">
        <v>400000</v>
      </c>
      <c r="O960" s="14" t="s">
        <v>2</v>
      </c>
      <c r="P960" s="14" t="s">
        <v>35</v>
      </c>
      <c r="Q960" s="31">
        <v>21060</v>
      </c>
      <c r="R960" s="31">
        <v>2340</v>
      </c>
      <c r="S960" s="45">
        <v>0.2</v>
      </c>
      <c r="T960" s="64">
        <f t="shared" si="126"/>
        <v>17</v>
      </c>
      <c r="U960" s="64">
        <f t="shared" si="127"/>
        <v>0.39835279762611275</v>
      </c>
      <c r="V960" s="48">
        <f t="shared" si="128"/>
        <v>0.21668780001200999</v>
      </c>
      <c r="W960" s="52">
        <v>1083.4390000600499</v>
      </c>
      <c r="X960" s="71" t="str">
        <f t="shared" si="134"/>
        <v>Q4 2023</v>
      </c>
      <c r="Y960" s="21">
        <f t="shared" si="129"/>
        <v>7680</v>
      </c>
      <c r="Z960" s="21">
        <f t="shared" si="130"/>
        <v>4320</v>
      </c>
      <c r="AA960" s="57">
        <f t="shared" si="131"/>
        <v>1991763.9881305636</v>
      </c>
      <c r="AB960" s="59">
        <f t="shared" si="132"/>
        <v>1.7777777777777777</v>
      </c>
      <c r="AC960" s="61">
        <f t="shared" si="133"/>
        <v>2159</v>
      </c>
    </row>
    <row r="961" spans="4:29">
      <c r="D961" s="12">
        <v>955</v>
      </c>
      <c r="E961" s="36" t="s">
        <v>29</v>
      </c>
      <c r="F961" s="16" t="s">
        <v>10</v>
      </c>
      <c r="G961" s="14" t="s">
        <v>51</v>
      </c>
      <c r="H961" s="13" t="s">
        <v>6</v>
      </c>
      <c r="I961" s="13" t="s">
        <v>48</v>
      </c>
      <c r="J961" s="13"/>
      <c r="K961" s="13" t="s">
        <v>123</v>
      </c>
      <c r="L961" s="14">
        <v>98</v>
      </c>
      <c r="M961" s="14" t="s">
        <v>15</v>
      </c>
      <c r="N961" s="31"/>
      <c r="O961" s="14" t="s">
        <v>1</v>
      </c>
      <c r="P961" s="14" t="s">
        <v>35</v>
      </c>
      <c r="Q961" s="31">
        <v>6480</v>
      </c>
      <c r="R961" s="31">
        <v>1620</v>
      </c>
      <c r="S961" s="45">
        <v>4.8</v>
      </c>
      <c r="T961" s="64">
        <f t="shared" si="126"/>
        <v>470.4</v>
      </c>
      <c r="U961" s="64">
        <f t="shared" si="127"/>
        <v>12.708474247976259</v>
      </c>
      <c r="V961" s="48">
        <f t="shared" si="128"/>
        <v>5.3430257646687069</v>
      </c>
      <c r="W961" s="52">
        <v>1113.130367639314</v>
      </c>
      <c r="X961" s="71" t="str">
        <f t="shared" si="134"/>
        <v>Q4 2023</v>
      </c>
      <c r="Y961" s="21">
        <f t="shared" si="129"/>
        <v>3840</v>
      </c>
      <c r="Z961" s="21">
        <f t="shared" si="130"/>
        <v>2160</v>
      </c>
      <c r="AA961" s="57">
        <f t="shared" si="131"/>
        <v>2647598.8016617205</v>
      </c>
      <c r="AB961" s="59">
        <f t="shared" si="132"/>
        <v>1.7777777777777777</v>
      </c>
      <c r="AC961" s="61">
        <f t="shared" si="133"/>
        <v>2489.1999999999998</v>
      </c>
    </row>
    <row r="962" spans="4:29">
      <c r="D962" s="12">
        <v>956</v>
      </c>
      <c r="E962" s="36" t="s">
        <v>29</v>
      </c>
      <c r="F962" s="16" t="s">
        <v>10</v>
      </c>
      <c r="G962" s="14" t="s">
        <v>51</v>
      </c>
      <c r="H962" s="13" t="s">
        <v>6</v>
      </c>
      <c r="I962" s="13" t="s">
        <v>48</v>
      </c>
      <c r="J962" s="13"/>
      <c r="K962" s="13" t="s">
        <v>123</v>
      </c>
      <c r="L962" s="14">
        <v>100</v>
      </c>
      <c r="M962" s="14" t="s">
        <v>15</v>
      </c>
      <c r="N962" s="31"/>
      <c r="O962" s="14" t="s">
        <v>1</v>
      </c>
      <c r="P962" s="14" t="s">
        <v>35</v>
      </c>
      <c r="Q962" s="31">
        <v>6480</v>
      </c>
      <c r="R962" s="31">
        <v>1620</v>
      </c>
      <c r="S962" s="45">
        <v>12.6</v>
      </c>
      <c r="T962" s="64">
        <f t="shared" si="126"/>
        <v>1260</v>
      </c>
      <c r="U962" s="64">
        <f t="shared" si="127"/>
        <v>34.735261246290804</v>
      </c>
      <c r="V962" s="48">
        <f t="shared" si="128"/>
        <v>14.025442632255357</v>
      </c>
      <c r="W962" s="52">
        <v>1113.130367639314</v>
      </c>
      <c r="X962" s="71" t="str">
        <f t="shared" si="134"/>
        <v>Q4 2023</v>
      </c>
      <c r="Y962" s="21">
        <f t="shared" si="129"/>
        <v>3840</v>
      </c>
      <c r="Z962" s="21">
        <f t="shared" si="130"/>
        <v>2160</v>
      </c>
      <c r="AA962" s="57">
        <f t="shared" si="131"/>
        <v>2756766.765578635</v>
      </c>
      <c r="AB962" s="59">
        <f t="shared" si="132"/>
        <v>1.7777777777777777</v>
      </c>
      <c r="AC962" s="61">
        <f t="shared" si="133"/>
        <v>2540</v>
      </c>
    </row>
    <row r="963" spans="4:29">
      <c r="D963" s="12">
        <v>957</v>
      </c>
      <c r="E963" s="36" t="s">
        <v>29</v>
      </c>
      <c r="F963" s="16" t="s">
        <v>10</v>
      </c>
      <c r="G963" s="14" t="s">
        <v>51</v>
      </c>
      <c r="H963" s="13" t="s">
        <v>6</v>
      </c>
      <c r="I963" s="13" t="s">
        <v>48</v>
      </c>
      <c r="J963" s="13" t="s">
        <v>180</v>
      </c>
      <c r="K963" s="13" t="s">
        <v>123</v>
      </c>
      <c r="L963" s="14">
        <v>65</v>
      </c>
      <c r="M963" s="14" t="s">
        <v>15</v>
      </c>
      <c r="N963" s="31"/>
      <c r="O963" s="14" t="s">
        <v>1</v>
      </c>
      <c r="P963" s="14" t="s">
        <v>35</v>
      </c>
      <c r="Q963" s="31">
        <v>6400</v>
      </c>
      <c r="R963" s="31">
        <v>1600</v>
      </c>
      <c r="S963" s="45">
        <v>78.900000000000006</v>
      </c>
      <c r="T963" s="64">
        <f t="shared" si="126"/>
        <v>5128.5</v>
      </c>
      <c r="U963" s="64">
        <f t="shared" si="127"/>
        <v>91.897509322255189</v>
      </c>
      <c r="V963" s="48">
        <f t="shared" si="128"/>
        <v>32.010498918957914</v>
      </c>
      <c r="W963" s="52">
        <v>405.70974548742606</v>
      </c>
      <c r="X963" s="71" t="str">
        <f t="shared" si="134"/>
        <v>Q4 2023</v>
      </c>
      <c r="Y963" s="21">
        <f t="shared" si="129"/>
        <v>3840</v>
      </c>
      <c r="Z963" s="21">
        <f t="shared" si="130"/>
        <v>2160</v>
      </c>
      <c r="AA963" s="57">
        <f t="shared" si="131"/>
        <v>1164733.9584569733</v>
      </c>
      <c r="AB963" s="59">
        <f t="shared" si="132"/>
        <v>1.7777777777777777</v>
      </c>
      <c r="AC963" s="61">
        <f t="shared" si="133"/>
        <v>1651</v>
      </c>
    </row>
    <row r="964" spans="4:29">
      <c r="D964" s="12">
        <v>958</v>
      </c>
      <c r="E964" s="36" t="s">
        <v>29</v>
      </c>
      <c r="F964" s="16" t="s">
        <v>10</v>
      </c>
      <c r="G964" s="14" t="s">
        <v>51</v>
      </c>
      <c r="H964" s="13" t="s">
        <v>6</v>
      </c>
      <c r="I964" s="13" t="s">
        <v>48</v>
      </c>
      <c r="J964" s="13" t="s">
        <v>179</v>
      </c>
      <c r="K964" s="13" t="s">
        <v>123</v>
      </c>
      <c r="L964" s="14">
        <v>75</v>
      </c>
      <c r="M964" s="14" t="s">
        <v>15</v>
      </c>
      <c r="N964" s="31"/>
      <c r="O964" s="14" t="s">
        <v>1</v>
      </c>
      <c r="P964" s="14" t="s">
        <v>35</v>
      </c>
      <c r="Q964" s="31">
        <v>8000</v>
      </c>
      <c r="R964" s="31">
        <v>2000</v>
      </c>
      <c r="S964" s="45">
        <v>44.5</v>
      </c>
      <c r="T964" s="64">
        <f t="shared" si="126"/>
        <v>3337.5</v>
      </c>
      <c r="U964" s="64">
        <f t="shared" si="127"/>
        <v>69.005318100890207</v>
      </c>
      <c r="V964" s="48">
        <f t="shared" si="128"/>
        <v>26.023648515506924</v>
      </c>
      <c r="W964" s="52">
        <v>584.80109023611067</v>
      </c>
      <c r="X964" s="71" t="str">
        <f t="shared" si="134"/>
        <v>Q4 2023</v>
      </c>
      <c r="Y964" s="21">
        <f t="shared" si="129"/>
        <v>3840</v>
      </c>
      <c r="Z964" s="21">
        <f t="shared" si="130"/>
        <v>2160</v>
      </c>
      <c r="AA964" s="57">
        <f t="shared" si="131"/>
        <v>1550681.3056379822</v>
      </c>
      <c r="AB964" s="59">
        <f t="shared" si="132"/>
        <v>1.7777777777777777</v>
      </c>
      <c r="AC964" s="61">
        <f t="shared" si="133"/>
        <v>1905</v>
      </c>
    </row>
    <row r="965" spans="4:29">
      <c r="D965" s="12">
        <v>959</v>
      </c>
      <c r="E965" s="36" t="s">
        <v>29</v>
      </c>
      <c r="F965" s="16" t="s">
        <v>10</v>
      </c>
      <c r="G965" s="14" t="s">
        <v>51</v>
      </c>
      <c r="H965" s="13" t="s">
        <v>6</v>
      </c>
      <c r="I965" s="13" t="s">
        <v>48</v>
      </c>
      <c r="J965" s="13" t="s">
        <v>178</v>
      </c>
      <c r="K965" s="13" t="s">
        <v>123</v>
      </c>
      <c r="L965" s="14">
        <v>85</v>
      </c>
      <c r="M965" s="14" t="s">
        <v>15</v>
      </c>
      <c r="N965" s="31"/>
      <c r="O965" s="14" t="s">
        <v>1</v>
      </c>
      <c r="P965" s="14" t="s">
        <v>35</v>
      </c>
      <c r="Q965" s="31">
        <v>9600</v>
      </c>
      <c r="R965" s="31">
        <v>2400</v>
      </c>
      <c r="S965" s="45">
        <v>25.9</v>
      </c>
      <c r="T965" s="64">
        <f t="shared" si="126"/>
        <v>2201.5</v>
      </c>
      <c r="U965" s="64">
        <f t="shared" si="127"/>
        <v>51.586687292581594</v>
      </c>
      <c r="V965" s="48">
        <f t="shared" si="128"/>
        <v>19.220051014572153</v>
      </c>
      <c r="W965" s="52">
        <v>742.08691175954266</v>
      </c>
      <c r="X965" s="71" t="str">
        <f t="shared" si="134"/>
        <v>Q4 2023</v>
      </c>
      <c r="Y965" s="21">
        <f t="shared" si="129"/>
        <v>3840</v>
      </c>
      <c r="Z965" s="21">
        <f t="shared" si="130"/>
        <v>2160</v>
      </c>
      <c r="AA965" s="57">
        <f t="shared" si="131"/>
        <v>1991763.9881305636</v>
      </c>
      <c r="AB965" s="59">
        <f t="shared" si="132"/>
        <v>1.7777777777777777</v>
      </c>
      <c r="AC965" s="61">
        <f t="shared" si="133"/>
        <v>2159</v>
      </c>
    </row>
    <row r="966" spans="4:29">
      <c r="D966" s="12">
        <v>960</v>
      </c>
      <c r="E966" s="36" t="s">
        <v>29</v>
      </c>
      <c r="F966" s="16" t="s">
        <v>10</v>
      </c>
      <c r="G966" s="14" t="s">
        <v>51</v>
      </c>
      <c r="H966" s="13" t="s">
        <v>6</v>
      </c>
      <c r="I966" s="13" t="s">
        <v>108</v>
      </c>
      <c r="J966" s="13" t="s">
        <v>176</v>
      </c>
      <c r="K966" s="13" t="s">
        <v>123</v>
      </c>
      <c r="L966" s="14">
        <v>55</v>
      </c>
      <c r="M966" s="14" t="s">
        <v>15</v>
      </c>
      <c r="N966" s="31"/>
      <c r="O966" s="14" t="s">
        <v>2</v>
      </c>
      <c r="P966" s="14" t="s">
        <v>35</v>
      </c>
      <c r="Q966" s="31">
        <v>8000</v>
      </c>
      <c r="R966" s="31">
        <v>2000</v>
      </c>
      <c r="S966" s="45">
        <v>3.49</v>
      </c>
      <c r="T966" s="64">
        <f t="shared" si="126"/>
        <v>191.95000000000002</v>
      </c>
      <c r="U966" s="64">
        <f t="shared" si="127"/>
        <v>2.9103875935905044</v>
      </c>
      <c r="V966" s="48">
        <f t="shared" si="128"/>
        <v>1.0783490581111346</v>
      </c>
      <c r="W966" s="52">
        <v>308.98253814072621</v>
      </c>
      <c r="X966" s="71" t="str">
        <f t="shared" si="134"/>
        <v>Q4 2023</v>
      </c>
      <c r="Y966" s="21">
        <f t="shared" si="129"/>
        <v>3840</v>
      </c>
      <c r="Z966" s="21">
        <f t="shared" si="130"/>
        <v>2160</v>
      </c>
      <c r="AA966" s="57">
        <f t="shared" si="131"/>
        <v>833921.94658753707</v>
      </c>
      <c r="AB966" s="59">
        <f t="shared" si="132"/>
        <v>1.7777777777777777</v>
      </c>
      <c r="AC966" s="61">
        <f t="shared" si="133"/>
        <v>1397</v>
      </c>
    </row>
    <row r="967" spans="4:29">
      <c r="D967" s="12">
        <v>961</v>
      </c>
      <c r="E967" s="36" t="s">
        <v>29</v>
      </c>
      <c r="F967" s="16" t="s">
        <v>10</v>
      </c>
      <c r="G967" s="14" t="s">
        <v>51</v>
      </c>
      <c r="H967" s="13" t="s">
        <v>6</v>
      </c>
      <c r="I967" s="13" t="s">
        <v>108</v>
      </c>
      <c r="J967" s="13" t="s">
        <v>191</v>
      </c>
      <c r="K967" s="13" t="s">
        <v>123</v>
      </c>
      <c r="L967" s="14">
        <v>60</v>
      </c>
      <c r="M967" s="14" t="s">
        <v>15</v>
      </c>
      <c r="N967" s="31"/>
      <c r="O967" s="14" t="s">
        <v>2</v>
      </c>
      <c r="P967" s="14" t="s">
        <v>35</v>
      </c>
      <c r="Q967" s="31">
        <v>8000</v>
      </c>
      <c r="R967" s="31">
        <v>2000</v>
      </c>
      <c r="S967" s="45">
        <v>0.33500000000000002</v>
      </c>
      <c r="T967" s="64">
        <f t="shared" ref="T967:T1030" si="135">L967*S967</f>
        <v>20.100000000000001</v>
      </c>
      <c r="U967" s="64">
        <f t="shared" ref="U967:U1030" si="136">S967*AA967/10^6</f>
        <v>0.33246607192878341</v>
      </c>
      <c r="V967" s="48">
        <f t="shared" ref="V967:V1030" si="137">S967*W967/1000</f>
        <v>0.11386006530485761</v>
      </c>
      <c r="W967" s="52">
        <v>339.88079195479884</v>
      </c>
      <c r="X967" s="71" t="str">
        <f t="shared" si="134"/>
        <v>Q4 2023</v>
      </c>
      <c r="Y967" s="21">
        <f t="shared" ref="Y967:Y1030" si="138">1*LEFT(M967, FIND("x", M967)-2)</f>
        <v>3840</v>
      </c>
      <c r="Z967" s="21">
        <f t="shared" ref="Z967:Z1030" si="139">1*RIGHT(M967, LEN(M967)-FIND("x", M967)-1)</f>
        <v>2160</v>
      </c>
      <c r="AA967" s="57">
        <f t="shared" ref="AA967:AA1030" si="140">AC967^2*AB967/(1+AB967^2)</f>
        <v>992436.03560830862</v>
      </c>
      <c r="AB967" s="59">
        <f t="shared" ref="AB967:AB1030" si="141">Y967/Z967</f>
        <v>1.7777777777777777</v>
      </c>
      <c r="AC967" s="61">
        <f t="shared" ref="AC967:AC1030" si="142">L967*25.4</f>
        <v>1524</v>
      </c>
    </row>
    <row r="968" spans="4:29">
      <c r="D968" s="12">
        <v>962</v>
      </c>
      <c r="E968" s="36" t="s">
        <v>29</v>
      </c>
      <c r="F968" s="16" t="s">
        <v>10</v>
      </c>
      <c r="G968" s="14" t="s">
        <v>51</v>
      </c>
      <c r="H968" s="13" t="s">
        <v>6</v>
      </c>
      <c r="I968" s="13" t="s">
        <v>108</v>
      </c>
      <c r="J968" s="13" t="s">
        <v>177</v>
      </c>
      <c r="K968" s="13" t="s">
        <v>123</v>
      </c>
      <c r="L968" s="14">
        <v>65</v>
      </c>
      <c r="M968" s="14" t="s">
        <v>15</v>
      </c>
      <c r="N968" s="31"/>
      <c r="O968" s="14" t="s">
        <v>2</v>
      </c>
      <c r="P968" s="14" t="s">
        <v>35</v>
      </c>
      <c r="Q968" s="31">
        <v>8000</v>
      </c>
      <c r="R968" s="31">
        <v>2000</v>
      </c>
      <c r="S968" s="45">
        <v>1.0449999999999999</v>
      </c>
      <c r="T968" s="64">
        <f t="shared" si="135"/>
        <v>67.924999999999997</v>
      </c>
      <c r="U968" s="64">
        <f t="shared" si="136"/>
        <v>1.2171469865875371</v>
      </c>
      <c r="V968" s="48">
        <f t="shared" si="137"/>
        <v>0.42396668403436016</v>
      </c>
      <c r="W968" s="52">
        <v>405.70974548742606</v>
      </c>
      <c r="X968" s="71" t="str">
        <f t="shared" ref="X968:X1031" si="143">G968&amp;" "&amp;F968</f>
        <v>Q4 2023</v>
      </c>
      <c r="Y968" s="21">
        <f t="shared" si="138"/>
        <v>3840</v>
      </c>
      <c r="Z968" s="21">
        <f t="shared" si="139"/>
        <v>2160</v>
      </c>
      <c r="AA968" s="57">
        <f t="shared" si="140"/>
        <v>1164733.9584569733</v>
      </c>
      <c r="AB968" s="59">
        <f t="shared" si="141"/>
        <v>1.7777777777777777</v>
      </c>
      <c r="AC968" s="61">
        <f t="shared" si="142"/>
        <v>1651</v>
      </c>
    </row>
    <row r="969" spans="4:29">
      <c r="D969" s="12">
        <v>963</v>
      </c>
      <c r="E969" s="36" t="s">
        <v>29</v>
      </c>
      <c r="F969" s="16" t="s">
        <v>10</v>
      </c>
      <c r="G969" s="14" t="s">
        <v>51</v>
      </c>
      <c r="H969" s="13" t="s">
        <v>6</v>
      </c>
      <c r="I969" s="13" t="s">
        <v>108</v>
      </c>
      <c r="J969" s="13" t="s">
        <v>190</v>
      </c>
      <c r="K969" s="13" t="s">
        <v>123</v>
      </c>
      <c r="L969" s="14">
        <v>70</v>
      </c>
      <c r="M969" s="14" t="s">
        <v>15</v>
      </c>
      <c r="N969" s="31"/>
      <c r="O969" s="14" t="s">
        <v>2</v>
      </c>
      <c r="P969" s="14" t="s">
        <v>35</v>
      </c>
      <c r="Q969" s="31">
        <v>8000</v>
      </c>
      <c r="R969" s="31">
        <v>2000</v>
      </c>
      <c r="S969" s="45">
        <v>0.33500000000000002</v>
      </c>
      <c r="T969" s="64">
        <f t="shared" si="135"/>
        <v>23.450000000000003</v>
      </c>
      <c r="U969" s="64">
        <f t="shared" si="136"/>
        <v>0.45252326456973296</v>
      </c>
      <c r="V969" s="48">
        <f t="shared" si="137"/>
        <v>0.14950404121211652</v>
      </c>
      <c r="W969" s="52">
        <v>446.2807200361687</v>
      </c>
      <c r="X969" s="71" t="str">
        <f t="shared" si="143"/>
        <v>Q4 2023</v>
      </c>
      <c r="Y969" s="21">
        <f t="shared" si="138"/>
        <v>3840</v>
      </c>
      <c r="Z969" s="21">
        <f t="shared" si="139"/>
        <v>2160</v>
      </c>
      <c r="AA969" s="57">
        <f t="shared" si="140"/>
        <v>1350815.715133531</v>
      </c>
      <c r="AB969" s="59">
        <f t="shared" si="141"/>
        <v>1.7777777777777777</v>
      </c>
      <c r="AC969" s="61">
        <f t="shared" si="142"/>
        <v>1778</v>
      </c>
    </row>
    <row r="970" spans="4:29">
      <c r="D970" s="12">
        <v>964</v>
      </c>
      <c r="E970" s="36" t="s">
        <v>29</v>
      </c>
      <c r="F970" s="16" t="s">
        <v>10</v>
      </c>
      <c r="G970" s="14" t="s">
        <v>51</v>
      </c>
      <c r="H970" s="13" t="s">
        <v>6</v>
      </c>
      <c r="I970" s="13" t="s">
        <v>108</v>
      </c>
      <c r="J970" s="13" t="s">
        <v>181</v>
      </c>
      <c r="K970" s="13" t="s">
        <v>123</v>
      </c>
      <c r="L970" s="14">
        <v>75</v>
      </c>
      <c r="M970" s="14" t="s">
        <v>15</v>
      </c>
      <c r="N970" s="31"/>
      <c r="O970" s="14" t="s">
        <v>2</v>
      </c>
      <c r="P970" s="14" t="s">
        <v>35</v>
      </c>
      <c r="Q970" s="31">
        <v>8000</v>
      </c>
      <c r="R970" s="31">
        <v>2000</v>
      </c>
      <c r="S970" s="45">
        <v>0.115</v>
      </c>
      <c r="T970" s="64">
        <f t="shared" si="135"/>
        <v>8.625</v>
      </c>
      <c r="U970" s="64">
        <f t="shared" si="136"/>
        <v>0.17832835014836795</v>
      </c>
      <c r="V970" s="48">
        <f t="shared" si="137"/>
        <v>6.7252125377152722E-2</v>
      </c>
      <c r="W970" s="52">
        <v>584.80109023611067</v>
      </c>
      <c r="X970" s="71" t="str">
        <f t="shared" si="143"/>
        <v>Q4 2023</v>
      </c>
      <c r="Y970" s="21">
        <f t="shared" si="138"/>
        <v>3840</v>
      </c>
      <c r="Z970" s="21">
        <f t="shared" si="139"/>
        <v>2160</v>
      </c>
      <c r="AA970" s="57">
        <f t="shared" si="140"/>
        <v>1550681.3056379822</v>
      </c>
      <c r="AB970" s="59">
        <f t="shared" si="141"/>
        <v>1.7777777777777777</v>
      </c>
      <c r="AC970" s="61">
        <f t="shared" si="142"/>
        <v>1905</v>
      </c>
    </row>
    <row r="971" spans="4:29">
      <c r="D971" s="12">
        <v>965</v>
      </c>
      <c r="E971" s="36" t="s">
        <v>29</v>
      </c>
      <c r="F971" s="16" t="s">
        <v>10</v>
      </c>
      <c r="G971" s="14" t="s">
        <v>51</v>
      </c>
      <c r="H971" s="13" t="s">
        <v>6</v>
      </c>
      <c r="I971" s="13" t="s">
        <v>108</v>
      </c>
      <c r="J971" s="13" t="s">
        <v>175</v>
      </c>
      <c r="K971" s="13" t="s">
        <v>123</v>
      </c>
      <c r="L971" s="14">
        <v>65</v>
      </c>
      <c r="M971" s="14" t="s">
        <v>52</v>
      </c>
      <c r="N971" s="31">
        <v>1000000</v>
      </c>
      <c r="O971" s="14" t="s">
        <v>2</v>
      </c>
      <c r="P971" s="14" t="s">
        <v>35</v>
      </c>
      <c r="Q971" s="31">
        <v>12096</v>
      </c>
      <c r="R971" s="31">
        <v>1344</v>
      </c>
      <c r="S971" s="45">
        <v>0.57499999999999996</v>
      </c>
      <c r="T971" s="64">
        <f t="shared" si="135"/>
        <v>37.375</v>
      </c>
      <c r="U971" s="64">
        <f t="shared" si="136"/>
        <v>0.66972202611275955</v>
      </c>
      <c r="V971" s="48">
        <f t="shared" si="137"/>
        <v>0.23328310365526997</v>
      </c>
      <c r="W971" s="52">
        <v>405.70974548742606</v>
      </c>
      <c r="X971" s="71" t="str">
        <f t="shared" si="143"/>
        <v>Q4 2023</v>
      </c>
      <c r="Y971" s="21">
        <f t="shared" si="138"/>
        <v>7680</v>
      </c>
      <c r="Z971" s="21">
        <f t="shared" si="139"/>
        <v>4320</v>
      </c>
      <c r="AA971" s="57">
        <f t="shared" si="140"/>
        <v>1164733.9584569733</v>
      </c>
      <c r="AB971" s="59">
        <f t="shared" si="141"/>
        <v>1.7777777777777777</v>
      </c>
      <c r="AC971" s="61">
        <f t="shared" si="142"/>
        <v>1651</v>
      </c>
    </row>
    <row r="972" spans="4:29">
      <c r="D972" s="12">
        <v>966</v>
      </c>
      <c r="E972" s="36" t="s">
        <v>29</v>
      </c>
      <c r="F972" s="16" t="s">
        <v>10</v>
      </c>
      <c r="G972" s="14" t="s">
        <v>51</v>
      </c>
      <c r="H972" s="13" t="s">
        <v>6</v>
      </c>
      <c r="I972" s="13" t="s">
        <v>108</v>
      </c>
      <c r="J972" s="13" t="s">
        <v>175</v>
      </c>
      <c r="K972" s="13" t="s">
        <v>123</v>
      </c>
      <c r="L972" s="14">
        <v>75</v>
      </c>
      <c r="M972" s="14" t="s">
        <v>52</v>
      </c>
      <c r="N972" s="31">
        <v>1000000</v>
      </c>
      <c r="O972" s="14" t="s">
        <v>2</v>
      </c>
      <c r="P972" s="14" t="s">
        <v>35</v>
      </c>
      <c r="Q972" s="31">
        <v>17279.640575999994</v>
      </c>
      <c r="R972" s="31">
        <v>1919.9600639999994</v>
      </c>
      <c r="S972" s="45">
        <v>0.32500000000000001</v>
      </c>
      <c r="T972" s="64">
        <f t="shared" si="135"/>
        <v>24.375</v>
      </c>
      <c r="U972" s="64">
        <f t="shared" si="136"/>
        <v>0.50397142433234421</v>
      </c>
      <c r="V972" s="48">
        <f t="shared" si="137"/>
        <v>0.19006035432673596</v>
      </c>
      <c r="W972" s="52">
        <v>584.80109023611067</v>
      </c>
      <c r="X972" s="71" t="str">
        <f t="shared" si="143"/>
        <v>Q4 2023</v>
      </c>
      <c r="Y972" s="21">
        <f t="shared" si="138"/>
        <v>7680</v>
      </c>
      <c r="Z972" s="21">
        <f t="shared" si="139"/>
        <v>4320</v>
      </c>
      <c r="AA972" s="57">
        <f t="shared" si="140"/>
        <v>1550681.3056379822</v>
      </c>
      <c r="AB972" s="59">
        <f t="shared" si="141"/>
        <v>1.7777777777777777</v>
      </c>
      <c r="AC972" s="61">
        <f t="shared" si="142"/>
        <v>1905</v>
      </c>
    </row>
    <row r="973" spans="4:29">
      <c r="D973" s="12">
        <v>967</v>
      </c>
      <c r="E973" s="36" t="s">
        <v>29</v>
      </c>
      <c r="F973" s="16" t="s">
        <v>10</v>
      </c>
      <c r="G973" s="14" t="s">
        <v>51</v>
      </c>
      <c r="H973" s="13" t="s">
        <v>6</v>
      </c>
      <c r="I973" s="13" t="s">
        <v>108</v>
      </c>
      <c r="J973" s="13" t="s">
        <v>175</v>
      </c>
      <c r="K973" s="13" t="s">
        <v>123</v>
      </c>
      <c r="L973" s="14">
        <v>85</v>
      </c>
      <c r="M973" s="14" t="s">
        <v>52</v>
      </c>
      <c r="N973" s="31">
        <v>1000000</v>
      </c>
      <c r="O973" s="14" t="s">
        <v>2</v>
      </c>
      <c r="P973" s="14" t="s">
        <v>35</v>
      </c>
      <c r="Q973" s="31">
        <v>21060</v>
      </c>
      <c r="R973" s="31">
        <v>2340</v>
      </c>
      <c r="S973" s="45">
        <v>0.125</v>
      </c>
      <c r="T973" s="64">
        <f t="shared" si="135"/>
        <v>10.625</v>
      </c>
      <c r="U973" s="64">
        <f t="shared" si="136"/>
        <v>0.24897049851632044</v>
      </c>
      <c r="V973" s="48">
        <f t="shared" si="137"/>
        <v>0.13542987500750625</v>
      </c>
      <c r="W973" s="52">
        <v>1083.4390000600499</v>
      </c>
      <c r="X973" s="71" t="str">
        <f t="shared" si="143"/>
        <v>Q4 2023</v>
      </c>
      <c r="Y973" s="21">
        <f t="shared" si="138"/>
        <v>7680</v>
      </c>
      <c r="Z973" s="21">
        <f t="shared" si="139"/>
        <v>4320</v>
      </c>
      <c r="AA973" s="57">
        <f t="shared" si="140"/>
        <v>1991763.9881305636</v>
      </c>
      <c r="AB973" s="59">
        <f t="shared" si="141"/>
        <v>1.7777777777777777</v>
      </c>
      <c r="AC973" s="61">
        <f t="shared" si="142"/>
        <v>2159</v>
      </c>
    </row>
    <row r="974" spans="4:29">
      <c r="D974" s="12">
        <v>968</v>
      </c>
      <c r="E974" s="36" t="s">
        <v>29</v>
      </c>
      <c r="F974" s="16" t="s">
        <v>10</v>
      </c>
      <c r="G974" s="14" t="s">
        <v>51</v>
      </c>
      <c r="H974" s="13" t="s">
        <v>6</v>
      </c>
      <c r="I974" s="13" t="s">
        <v>93</v>
      </c>
      <c r="J974" s="13" t="s">
        <v>289</v>
      </c>
      <c r="K974" s="13"/>
      <c r="L974" s="14">
        <v>65</v>
      </c>
      <c r="M974" s="14" t="s">
        <v>15</v>
      </c>
      <c r="N974" s="31">
        <v>1000000</v>
      </c>
      <c r="O974" s="14" t="s">
        <v>2</v>
      </c>
      <c r="P974" s="14" t="s">
        <v>35</v>
      </c>
      <c r="Q974" s="31">
        <v>37440</v>
      </c>
      <c r="R974" s="31">
        <v>2340</v>
      </c>
      <c r="S974" s="45">
        <v>0.2</v>
      </c>
      <c r="T974" s="64">
        <f t="shared" si="135"/>
        <v>13</v>
      </c>
      <c r="U974" s="64">
        <f t="shared" si="136"/>
        <v>0.23294679169139468</v>
      </c>
      <c r="V974" s="48">
        <f t="shared" si="137"/>
        <v>8.1141949097485219E-2</v>
      </c>
      <c r="W974" s="52">
        <v>405.70974548742606</v>
      </c>
      <c r="X974" s="71" t="str">
        <f t="shared" si="143"/>
        <v>Q4 2023</v>
      </c>
      <c r="Y974" s="21">
        <f t="shared" si="138"/>
        <v>3840</v>
      </c>
      <c r="Z974" s="21">
        <f t="shared" si="139"/>
        <v>2160</v>
      </c>
      <c r="AA974" s="57">
        <f t="shared" si="140"/>
        <v>1164733.9584569733</v>
      </c>
      <c r="AB974" s="59">
        <f t="shared" si="141"/>
        <v>1.7777777777777777</v>
      </c>
      <c r="AC974" s="61">
        <f t="shared" si="142"/>
        <v>1651</v>
      </c>
    </row>
    <row r="975" spans="4:29">
      <c r="D975" s="12">
        <v>969</v>
      </c>
      <c r="E975" s="36" t="s">
        <v>29</v>
      </c>
      <c r="F975" s="16" t="s">
        <v>10</v>
      </c>
      <c r="G975" s="14" t="s">
        <v>51</v>
      </c>
      <c r="H975" s="13" t="s">
        <v>6</v>
      </c>
      <c r="I975" s="13" t="s">
        <v>93</v>
      </c>
      <c r="J975" s="13" t="s">
        <v>290</v>
      </c>
      <c r="K975" s="13" t="s">
        <v>95</v>
      </c>
      <c r="L975" s="14">
        <v>65</v>
      </c>
      <c r="M975" s="14" t="s">
        <v>15</v>
      </c>
      <c r="N975" s="31">
        <v>1000000</v>
      </c>
      <c r="O975" s="14" t="s">
        <v>1</v>
      </c>
      <c r="P975" s="14" t="s">
        <v>35</v>
      </c>
      <c r="Q975" s="31">
        <v>3696</v>
      </c>
      <c r="R975" s="31">
        <v>231</v>
      </c>
      <c r="S975" s="45">
        <v>1.2</v>
      </c>
      <c r="T975" s="64">
        <f t="shared" si="135"/>
        <v>78</v>
      </c>
      <c r="U975" s="64">
        <f t="shared" si="136"/>
        <v>1.3976807501483679</v>
      </c>
      <c r="V975" s="48">
        <f t="shared" si="137"/>
        <v>0.48685169458491123</v>
      </c>
      <c r="W975" s="52">
        <v>405.70974548742606</v>
      </c>
      <c r="X975" s="71" t="str">
        <f t="shared" si="143"/>
        <v>Q4 2023</v>
      </c>
      <c r="Y975" s="21">
        <f t="shared" si="138"/>
        <v>3840</v>
      </c>
      <c r="Z975" s="21">
        <f t="shared" si="139"/>
        <v>2160</v>
      </c>
      <c r="AA975" s="57">
        <f t="shared" si="140"/>
        <v>1164733.9584569733</v>
      </c>
      <c r="AB975" s="59">
        <f t="shared" si="141"/>
        <v>1.7777777777777777</v>
      </c>
      <c r="AC975" s="61">
        <f t="shared" si="142"/>
        <v>1651</v>
      </c>
    </row>
    <row r="976" spans="4:29">
      <c r="D976" s="12">
        <v>970</v>
      </c>
      <c r="E976" s="36" t="s">
        <v>29</v>
      </c>
      <c r="F976" s="16" t="s">
        <v>10</v>
      </c>
      <c r="G976" s="14" t="s">
        <v>51</v>
      </c>
      <c r="H976" s="13" t="s">
        <v>6</v>
      </c>
      <c r="I976" s="13" t="s">
        <v>93</v>
      </c>
      <c r="J976" s="13" t="s">
        <v>290</v>
      </c>
      <c r="K976" s="13" t="s">
        <v>95</v>
      </c>
      <c r="L976" s="14">
        <v>75</v>
      </c>
      <c r="M976" s="14" t="s">
        <v>15</v>
      </c>
      <c r="N976" s="31">
        <v>1000000</v>
      </c>
      <c r="O976" s="14" t="s">
        <v>1</v>
      </c>
      <c r="P976" s="14" t="s">
        <v>35</v>
      </c>
      <c r="Q976" s="31">
        <v>4992</v>
      </c>
      <c r="R976" s="31">
        <v>312</v>
      </c>
      <c r="S976" s="45">
        <v>3.6</v>
      </c>
      <c r="T976" s="64">
        <f t="shared" si="135"/>
        <v>270</v>
      </c>
      <c r="U976" s="64">
        <f t="shared" si="136"/>
        <v>5.5824527002967361</v>
      </c>
      <c r="V976" s="48">
        <f t="shared" si="137"/>
        <v>2.1052839248499984</v>
      </c>
      <c r="W976" s="52">
        <v>584.80109023611067</v>
      </c>
      <c r="X976" s="71" t="str">
        <f t="shared" si="143"/>
        <v>Q4 2023</v>
      </c>
      <c r="Y976" s="21">
        <f t="shared" si="138"/>
        <v>3840</v>
      </c>
      <c r="Z976" s="21">
        <f t="shared" si="139"/>
        <v>2160</v>
      </c>
      <c r="AA976" s="57">
        <f t="shared" si="140"/>
        <v>1550681.3056379822</v>
      </c>
      <c r="AB976" s="59">
        <f t="shared" si="141"/>
        <v>1.7777777777777777</v>
      </c>
      <c r="AC976" s="61">
        <f t="shared" si="142"/>
        <v>1905</v>
      </c>
    </row>
    <row r="977" spans="1:29">
      <c r="D977" s="12">
        <v>971</v>
      </c>
      <c r="E977" s="36" t="s">
        <v>29</v>
      </c>
      <c r="F977" s="16" t="s">
        <v>10</v>
      </c>
      <c r="G977" s="14" t="s">
        <v>51</v>
      </c>
      <c r="H977" s="13" t="s">
        <v>6</v>
      </c>
      <c r="I977" s="13" t="s">
        <v>93</v>
      </c>
      <c r="J977" s="13" t="s">
        <v>290</v>
      </c>
      <c r="K977" s="13" t="s">
        <v>95</v>
      </c>
      <c r="L977" s="14">
        <v>98</v>
      </c>
      <c r="M977" s="14" t="s">
        <v>15</v>
      </c>
      <c r="N977" s="31">
        <v>1000000</v>
      </c>
      <c r="O977" s="14" t="s">
        <v>1</v>
      </c>
      <c r="P977" s="14" t="s">
        <v>35</v>
      </c>
      <c r="Q977" s="31">
        <v>16080</v>
      </c>
      <c r="R977" s="31">
        <v>1005</v>
      </c>
      <c r="S977" s="45">
        <v>0.7</v>
      </c>
      <c r="T977" s="64">
        <f t="shared" si="135"/>
        <v>68.599999999999994</v>
      </c>
      <c r="U977" s="64">
        <f t="shared" si="136"/>
        <v>1.8533191611632041</v>
      </c>
      <c r="V977" s="48">
        <f t="shared" si="137"/>
        <v>0.77919125734751982</v>
      </c>
      <c r="W977" s="52">
        <v>1113.130367639314</v>
      </c>
      <c r="X977" s="71" t="str">
        <f t="shared" si="143"/>
        <v>Q4 2023</v>
      </c>
      <c r="Y977" s="21">
        <f t="shared" si="138"/>
        <v>3840</v>
      </c>
      <c r="Z977" s="21">
        <f t="shared" si="139"/>
        <v>2160</v>
      </c>
      <c r="AA977" s="57">
        <f t="shared" si="140"/>
        <v>2647598.8016617205</v>
      </c>
      <c r="AB977" s="59">
        <f t="shared" si="141"/>
        <v>1.7777777777777777</v>
      </c>
      <c r="AC977" s="61">
        <f t="shared" si="142"/>
        <v>2489.1999999999998</v>
      </c>
    </row>
    <row r="978" spans="1:29">
      <c r="D978" s="12">
        <v>972</v>
      </c>
      <c r="E978" s="36" t="s">
        <v>29</v>
      </c>
      <c r="F978" s="16" t="s">
        <v>10</v>
      </c>
      <c r="G978" s="14" t="s">
        <v>51</v>
      </c>
      <c r="H978" s="13" t="s">
        <v>6</v>
      </c>
      <c r="I978" s="13" t="s">
        <v>201</v>
      </c>
      <c r="J978" s="13"/>
      <c r="K978" s="13"/>
      <c r="L978" s="14">
        <v>65</v>
      </c>
      <c r="M978" s="14" t="s">
        <v>15</v>
      </c>
      <c r="N978" s="31"/>
      <c r="O978" s="14" t="s">
        <v>1</v>
      </c>
      <c r="P978" s="14" t="s">
        <v>35</v>
      </c>
      <c r="Q978" s="31">
        <v>8640</v>
      </c>
      <c r="R978" s="31">
        <v>540</v>
      </c>
      <c r="S978" s="45">
        <v>0.4</v>
      </c>
      <c r="T978" s="64">
        <f t="shared" si="135"/>
        <v>26</v>
      </c>
      <c r="U978" s="64">
        <f t="shared" si="136"/>
        <v>0.46589358338278936</v>
      </c>
      <c r="V978" s="48">
        <f t="shared" si="137"/>
        <v>0.16228389819497044</v>
      </c>
      <c r="W978" s="52">
        <v>405.70974548742606</v>
      </c>
      <c r="X978" s="71" t="str">
        <f t="shared" si="143"/>
        <v>Q4 2023</v>
      </c>
      <c r="Y978" s="21">
        <f t="shared" si="138"/>
        <v>3840</v>
      </c>
      <c r="Z978" s="21">
        <f t="shared" si="139"/>
        <v>2160</v>
      </c>
      <c r="AA978" s="57">
        <f t="shared" si="140"/>
        <v>1164733.9584569733</v>
      </c>
      <c r="AB978" s="59">
        <f t="shared" si="141"/>
        <v>1.7777777777777777</v>
      </c>
      <c r="AC978" s="61">
        <f t="shared" si="142"/>
        <v>1651</v>
      </c>
    </row>
    <row r="979" spans="1:29">
      <c r="A979" t="s">
        <v>208</v>
      </c>
      <c r="D979" s="12">
        <v>973</v>
      </c>
      <c r="E979" s="36" t="s">
        <v>29</v>
      </c>
      <c r="F979" s="16" t="s">
        <v>10</v>
      </c>
      <c r="G979" s="14" t="s">
        <v>51</v>
      </c>
      <c r="H979" s="13" t="s">
        <v>6</v>
      </c>
      <c r="I979" s="13" t="s">
        <v>201</v>
      </c>
      <c r="J979" s="13"/>
      <c r="K979" s="13"/>
      <c r="L979" s="14">
        <v>75</v>
      </c>
      <c r="M979" s="14" t="s">
        <v>15</v>
      </c>
      <c r="N979" s="31"/>
      <c r="O979" s="14" t="s">
        <v>1</v>
      </c>
      <c r="P979" s="14" t="s">
        <v>35</v>
      </c>
      <c r="Q979" s="31">
        <v>4096</v>
      </c>
      <c r="R979" s="31">
        <v>1024</v>
      </c>
      <c r="S979" s="45">
        <v>0.4</v>
      </c>
      <c r="T979" s="64">
        <f t="shared" si="135"/>
        <v>30</v>
      </c>
      <c r="U979" s="64">
        <f t="shared" si="136"/>
        <v>0.62027252225519292</v>
      </c>
      <c r="V979" s="48">
        <f t="shared" si="137"/>
        <v>0.2339204360944443</v>
      </c>
      <c r="W979" s="52">
        <v>584.80109023611067</v>
      </c>
      <c r="X979" s="71" t="str">
        <f t="shared" si="143"/>
        <v>Q4 2023</v>
      </c>
      <c r="Y979" s="21">
        <f t="shared" si="138"/>
        <v>3840</v>
      </c>
      <c r="Z979" s="21">
        <f t="shared" si="139"/>
        <v>2160</v>
      </c>
      <c r="AA979" s="57">
        <f t="shared" si="140"/>
        <v>1550681.3056379822</v>
      </c>
      <c r="AB979" s="59">
        <f t="shared" si="141"/>
        <v>1.7777777777777777</v>
      </c>
      <c r="AC979" s="61">
        <f t="shared" si="142"/>
        <v>1905</v>
      </c>
    </row>
    <row r="980" spans="1:29">
      <c r="A980" t="s">
        <v>208</v>
      </c>
      <c r="D980" s="12">
        <v>974</v>
      </c>
      <c r="E980" s="36" t="s">
        <v>29</v>
      </c>
      <c r="F980" s="16" t="s">
        <v>10</v>
      </c>
      <c r="G980" s="14" t="s">
        <v>51</v>
      </c>
      <c r="H980" s="13" t="s">
        <v>6</v>
      </c>
      <c r="I980" s="13" t="s">
        <v>201</v>
      </c>
      <c r="J980" s="13"/>
      <c r="K980" s="13"/>
      <c r="L980" s="14">
        <v>85</v>
      </c>
      <c r="M980" s="14" t="s">
        <v>15</v>
      </c>
      <c r="N980" s="31"/>
      <c r="O980" s="14" t="s">
        <v>1</v>
      </c>
      <c r="P980" s="14" t="s">
        <v>35</v>
      </c>
      <c r="Q980" s="31">
        <v>9600</v>
      </c>
      <c r="R980" s="31">
        <v>2400</v>
      </c>
      <c r="S980" s="45">
        <v>0.01</v>
      </c>
      <c r="T980" s="64">
        <f t="shared" si="135"/>
        <v>0.85</v>
      </c>
      <c r="U980" s="64">
        <f t="shared" si="136"/>
        <v>1.9917639881305637E-2</v>
      </c>
      <c r="V980" s="48">
        <f t="shared" si="137"/>
        <v>7.4208691175954265E-3</v>
      </c>
      <c r="W980" s="52">
        <v>742.08691175954266</v>
      </c>
      <c r="X980" s="71" t="str">
        <f t="shared" si="143"/>
        <v>Q4 2023</v>
      </c>
      <c r="Y980" s="21">
        <f t="shared" si="138"/>
        <v>3840</v>
      </c>
      <c r="Z980" s="21">
        <f t="shared" si="139"/>
        <v>2160</v>
      </c>
      <c r="AA980" s="57">
        <f t="shared" si="140"/>
        <v>1991763.9881305636</v>
      </c>
      <c r="AB980" s="59">
        <f t="shared" si="141"/>
        <v>1.7777777777777777</v>
      </c>
      <c r="AC980" s="61">
        <f t="shared" si="142"/>
        <v>2159</v>
      </c>
    </row>
    <row r="981" spans="1:29">
      <c r="D981" s="12">
        <v>975</v>
      </c>
      <c r="E981" s="36" t="s">
        <v>29</v>
      </c>
      <c r="F981" s="16" t="s">
        <v>10</v>
      </c>
      <c r="G981" s="14" t="s">
        <v>51</v>
      </c>
      <c r="H981" s="13" t="s">
        <v>6</v>
      </c>
      <c r="I981" s="13" t="s">
        <v>202</v>
      </c>
      <c r="J981" s="13"/>
      <c r="K981" s="13"/>
      <c r="L981" s="14">
        <v>75</v>
      </c>
      <c r="M981" s="14" t="s">
        <v>15</v>
      </c>
      <c r="N981" s="31"/>
      <c r="O981" s="14" t="s">
        <v>1</v>
      </c>
      <c r="P981" s="14" t="s">
        <v>35</v>
      </c>
      <c r="Q981" s="31">
        <v>4096</v>
      </c>
      <c r="R981" s="31">
        <v>1024</v>
      </c>
      <c r="S981" s="45">
        <v>0.3</v>
      </c>
      <c r="T981" s="64">
        <f t="shared" si="135"/>
        <v>22.5</v>
      </c>
      <c r="U981" s="64">
        <f t="shared" si="136"/>
        <v>0.46520439169139466</v>
      </c>
      <c r="V981" s="48">
        <f t="shared" si="137"/>
        <v>0.17544032707083321</v>
      </c>
      <c r="W981" s="52">
        <v>584.80109023611067</v>
      </c>
      <c r="X981" s="71" t="str">
        <f t="shared" si="143"/>
        <v>Q4 2023</v>
      </c>
      <c r="Y981" s="21">
        <f t="shared" si="138"/>
        <v>3840</v>
      </c>
      <c r="Z981" s="21">
        <f t="shared" si="139"/>
        <v>2160</v>
      </c>
      <c r="AA981" s="57">
        <f t="shared" si="140"/>
        <v>1550681.3056379822</v>
      </c>
      <c r="AB981" s="59">
        <f t="shared" si="141"/>
        <v>1.7777777777777777</v>
      </c>
      <c r="AC981" s="61">
        <f t="shared" si="142"/>
        <v>1905</v>
      </c>
    </row>
    <row r="982" spans="1:29">
      <c r="D982" s="12">
        <v>976</v>
      </c>
      <c r="E982" s="36" t="s">
        <v>29</v>
      </c>
      <c r="F982" s="16" t="s">
        <v>10</v>
      </c>
      <c r="G982" s="14" t="s">
        <v>51</v>
      </c>
      <c r="H982" s="13" t="s">
        <v>6</v>
      </c>
      <c r="I982" s="13" t="s">
        <v>202</v>
      </c>
      <c r="J982" s="13"/>
      <c r="K982" s="13"/>
      <c r="L982" s="14">
        <v>85</v>
      </c>
      <c r="M982" s="14" t="s">
        <v>15</v>
      </c>
      <c r="N982" s="31"/>
      <c r="O982" s="14" t="s">
        <v>1</v>
      </c>
      <c r="P982" s="14" t="s">
        <v>35</v>
      </c>
      <c r="Q982" s="31">
        <v>9600</v>
      </c>
      <c r="R982" s="31">
        <v>2400</v>
      </c>
      <c r="S982" s="45">
        <v>1</v>
      </c>
      <c r="T982" s="64">
        <f t="shared" si="135"/>
        <v>85</v>
      </c>
      <c r="U982" s="64">
        <f t="shared" si="136"/>
        <v>1.9917639881305635</v>
      </c>
      <c r="V982" s="48">
        <f t="shared" si="137"/>
        <v>0.74208691175954267</v>
      </c>
      <c r="W982" s="52">
        <v>742.08691175954266</v>
      </c>
      <c r="X982" s="71" t="str">
        <f t="shared" si="143"/>
        <v>Q4 2023</v>
      </c>
      <c r="Y982" s="21">
        <f t="shared" si="138"/>
        <v>3840</v>
      </c>
      <c r="Z982" s="21">
        <f t="shared" si="139"/>
        <v>2160</v>
      </c>
      <c r="AA982" s="57">
        <f t="shared" si="140"/>
        <v>1991763.9881305636</v>
      </c>
      <c r="AB982" s="59">
        <f t="shared" si="141"/>
        <v>1.7777777777777777</v>
      </c>
      <c r="AC982" s="61">
        <f t="shared" si="142"/>
        <v>2159</v>
      </c>
    </row>
    <row r="983" spans="1:29">
      <c r="D983" s="12">
        <v>977</v>
      </c>
      <c r="E983" s="36" t="s">
        <v>29</v>
      </c>
      <c r="F983" s="16" t="s">
        <v>10</v>
      </c>
      <c r="G983" s="14" t="s">
        <v>51</v>
      </c>
      <c r="H983" s="13" t="s">
        <v>6</v>
      </c>
      <c r="I983" s="13" t="s">
        <v>122</v>
      </c>
      <c r="J983" s="13"/>
      <c r="K983" s="13"/>
      <c r="L983" s="14">
        <v>55</v>
      </c>
      <c r="M983" s="14" t="s">
        <v>15</v>
      </c>
      <c r="N983" s="31"/>
      <c r="O983" s="14" t="s">
        <v>1</v>
      </c>
      <c r="P983" s="14" t="s">
        <v>35</v>
      </c>
      <c r="Q983" s="31">
        <v>6528</v>
      </c>
      <c r="R983" s="31">
        <v>408</v>
      </c>
      <c r="S983" s="45">
        <v>0.1</v>
      </c>
      <c r="T983" s="64">
        <f t="shared" si="135"/>
        <v>5.5</v>
      </c>
      <c r="U983" s="64">
        <f t="shared" si="136"/>
        <v>8.3392194658753707E-2</v>
      </c>
      <c r="V983" s="48">
        <f t="shared" si="137"/>
        <v>3.0898253814072622E-2</v>
      </c>
      <c r="W983" s="52">
        <v>308.98253814072621</v>
      </c>
      <c r="X983" s="71" t="str">
        <f t="shared" si="143"/>
        <v>Q4 2023</v>
      </c>
      <c r="Y983" s="21">
        <f t="shared" si="138"/>
        <v>3840</v>
      </c>
      <c r="Z983" s="21">
        <f t="shared" si="139"/>
        <v>2160</v>
      </c>
      <c r="AA983" s="57">
        <f t="shared" si="140"/>
        <v>833921.94658753707</v>
      </c>
      <c r="AB983" s="59">
        <f t="shared" si="141"/>
        <v>1.7777777777777777</v>
      </c>
      <c r="AC983" s="61">
        <f t="shared" si="142"/>
        <v>1397</v>
      </c>
    </row>
    <row r="984" spans="1:29">
      <c r="D984" s="12">
        <v>978</v>
      </c>
      <c r="E984" s="36" t="s">
        <v>29</v>
      </c>
      <c r="F984" s="16" t="s">
        <v>10</v>
      </c>
      <c r="G984" s="14" t="s">
        <v>51</v>
      </c>
      <c r="H984" s="13" t="s">
        <v>6</v>
      </c>
      <c r="I984" s="13" t="s">
        <v>122</v>
      </c>
      <c r="J984" s="13"/>
      <c r="K984" s="13"/>
      <c r="L984" s="14">
        <v>65</v>
      </c>
      <c r="M984" s="14" t="s">
        <v>15</v>
      </c>
      <c r="N984" s="31"/>
      <c r="O984" s="14" t="s">
        <v>2</v>
      </c>
      <c r="P984" s="14" t="s">
        <v>35</v>
      </c>
      <c r="Q984" s="31">
        <v>8512</v>
      </c>
      <c r="R984" s="31">
        <v>532</v>
      </c>
      <c r="S984" s="45">
        <v>15.2</v>
      </c>
      <c r="T984" s="64">
        <f t="shared" si="135"/>
        <v>988</v>
      </c>
      <c r="U984" s="64">
        <f t="shared" si="136"/>
        <v>17.703956168545997</v>
      </c>
      <c r="V984" s="48">
        <f t="shared" si="137"/>
        <v>6.1667881314088753</v>
      </c>
      <c r="W984" s="52">
        <v>405.70974548742606</v>
      </c>
      <c r="X984" s="71" t="str">
        <f t="shared" si="143"/>
        <v>Q4 2023</v>
      </c>
      <c r="Y984" s="21">
        <f t="shared" si="138"/>
        <v>3840</v>
      </c>
      <c r="Z984" s="21">
        <f t="shared" si="139"/>
        <v>2160</v>
      </c>
      <c r="AA984" s="57">
        <f t="shared" si="140"/>
        <v>1164733.9584569733</v>
      </c>
      <c r="AB984" s="59">
        <f t="shared" si="141"/>
        <v>1.7777777777777777</v>
      </c>
      <c r="AC984" s="61">
        <f t="shared" si="142"/>
        <v>1651</v>
      </c>
    </row>
    <row r="985" spans="1:29">
      <c r="D985" s="12">
        <v>979</v>
      </c>
      <c r="E985" s="36" t="s">
        <v>29</v>
      </c>
      <c r="F985" s="16" t="s">
        <v>10</v>
      </c>
      <c r="G985" s="14" t="s">
        <v>51</v>
      </c>
      <c r="H985" s="13" t="s">
        <v>6</v>
      </c>
      <c r="I985" s="13" t="s">
        <v>122</v>
      </c>
      <c r="J985" s="13"/>
      <c r="K985" s="13"/>
      <c r="L985" s="14">
        <v>75</v>
      </c>
      <c r="M985" s="14" t="s">
        <v>15</v>
      </c>
      <c r="N985" s="31"/>
      <c r="O985" s="14" t="s">
        <v>2</v>
      </c>
      <c r="P985" s="14" t="s">
        <v>35</v>
      </c>
      <c r="Q985" s="31">
        <v>16384</v>
      </c>
      <c r="R985" s="31">
        <v>1024</v>
      </c>
      <c r="S985" s="45">
        <v>17.2</v>
      </c>
      <c r="T985" s="64">
        <f t="shared" si="135"/>
        <v>1290</v>
      </c>
      <c r="U985" s="64">
        <f t="shared" si="136"/>
        <v>26.671718456973291</v>
      </c>
      <c r="V985" s="48">
        <f t="shared" si="137"/>
        <v>10.058578752061102</v>
      </c>
      <c r="W985" s="52">
        <v>584.80109023611067</v>
      </c>
      <c r="X985" s="71" t="str">
        <f t="shared" si="143"/>
        <v>Q4 2023</v>
      </c>
      <c r="Y985" s="21">
        <f t="shared" si="138"/>
        <v>3840</v>
      </c>
      <c r="Z985" s="21">
        <f t="shared" si="139"/>
        <v>2160</v>
      </c>
      <c r="AA985" s="57">
        <f t="shared" si="140"/>
        <v>1550681.3056379822</v>
      </c>
      <c r="AB985" s="59">
        <f t="shared" si="141"/>
        <v>1.7777777777777777</v>
      </c>
      <c r="AC985" s="61">
        <f t="shared" si="142"/>
        <v>1905</v>
      </c>
    </row>
    <row r="986" spans="1:29">
      <c r="D986" s="12">
        <v>980</v>
      </c>
      <c r="E986" s="36" t="s">
        <v>29</v>
      </c>
      <c r="F986" s="16" t="s">
        <v>10</v>
      </c>
      <c r="G986" s="14" t="s">
        <v>51</v>
      </c>
      <c r="H986" s="13" t="s">
        <v>6</v>
      </c>
      <c r="I986" s="13" t="s">
        <v>122</v>
      </c>
      <c r="J986" s="13"/>
      <c r="K986" s="13"/>
      <c r="L986" s="14">
        <v>85</v>
      </c>
      <c r="M986" s="14" t="s">
        <v>15</v>
      </c>
      <c r="N986" s="31"/>
      <c r="O986" s="14" t="s">
        <v>2</v>
      </c>
      <c r="P986" s="14" t="s">
        <v>35</v>
      </c>
      <c r="Q986" s="31">
        <v>14400</v>
      </c>
      <c r="R986" s="31">
        <v>900</v>
      </c>
      <c r="S986" s="45">
        <v>21.3</v>
      </c>
      <c r="T986" s="64">
        <f t="shared" si="135"/>
        <v>1810.5</v>
      </c>
      <c r="U986" s="64">
        <f t="shared" si="136"/>
        <v>42.424572947181012</v>
      </c>
      <c r="V986" s="48">
        <f t="shared" si="137"/>
        <v>15.806451220478259</v>
      </c>
      <c r="W986" s="52">
        <v>742.08691175954266</v>
      </c>
      <c r="X986" s="71" t="str">
        <f t="shared" si="143"/>
        <v>Q4 2023</v>
      </c>
      <c r="Y986" s="21">
        <f t="shared" si="138"/>
        <v>3840</v>
      </c>
      <c r="Z986" s="21">
        <f t="shared" si="139"/>
        <v>2160</v>
      </c>
      <c r="AA986" s="57">
        <f t="shared" si="140"/>
        <v>1991763.9881305636</v>
      </c>
      <c r="AB986" s="59">
        <f t="shared" si="141"/>
        <v>1.7777777777777777</v>
      </c>
      <c r="AC986" s="61">
        <f t="shared" si="142"/>
        <v>2159</v>
      </c>
    </row>
    <row r="987" spans="1:29">
      <c r="D987" s="12">
        <v>981</v>
      </c>
      <c r="E987" s="36" t="s">
        <v>29</v>
      </c>
      <c r="F987" s="16" t="s">
        <v>10</v>
      </c>
      <c r="G987" s="14" t="s">
        <v>51</v>
      </c>
      <c r="H987" s="13" t="s">
        <v>6</v>
      </c>
      <c r="I987" s="13" t="s">
        <v>122</v>
      </c>
      <c r="J987" s="13"/>
      <c r="K987" s="13"/>
      <c r="L987" s="14">
        <v>86</v>
      </c>
      <c r="M987" s="14" t="s">
        <v>15</v>
      </c>
      <c r="N987" s="31"/>
      <c r="O987" s="14" t="s">
        <v>2</v>
      </c>
      <c r="P987" s="14" t="s">
        <v>35</v>
      </c>
      <c r="Q987" s="31">
        <v>16000</v>
      </c>
      <c r="R987" s="31">
        <v>1000</v>
      </c>
      <c r="S987" s="45">
        <v>0.3</v>
      </c>
      <c r="T987" s="64">
        <f t="shared" si="135"/>
        <v>25.8</v>
      </c>
      <c r="U987" s="64">
        <f t="shared" si="136"/>
        <v>0.61167140994658764</v>
      </c>
      <c r="V987" s="48">
        <f t="shared" si="137"/>
        <v>0.22262607352786279</v>
      </c>
      <c r="W987" s="52">
        <v>742.08691175954266</v>
      </c>
      <c r="X987" s="71" t="str">
        <f t="shared" si="143"/>
        <v>Q4 2023</v>
      </c>
      <c r="Y987" s="21">
        <f t="shared" si="138"/>
        <v>3840</v>
      </c>
      <c r="Z987" s="21">
        <f t="shared" si="139"/>
        <v>2160</v>
      </c>
      <c r="AA987" s="57">
        <f t="shared" si="140"/>
        <v>2038904.6998219588</v>
      </c>
      <c r="AB987" s="59">
        <f t="shared" si="141"/>
        <v>1.7777777777777777</v>
      </c>
      <c r="AC987" s="61">
        <f t="shared" si="142"/>
        <v>2184.4</v>
      </c>
    </row>
    <row r="988" spans="1:29">
      <c r="D988" s="12">
        <v>982</v>
      </c>
      <c r="E988" s="36" t="s">
        <v>29</v>
      </c>
      <c r="F988" s="16" t="s">
        <v>10</v>
      </c>
      <c r="G988" s="14" t="s">
        <v>51</v>
      </c>
      <c r="H988" s="13" t="s">
        <v>6</v>
      </c>
      <c r="I988" s="13" t="s">
        <v>122</v>
      </c>
      <c r="J988" s="13"/>
      <c r="K988" s="13"/>
      <c r="L988" s="14">
        <v>98</v>
      </c>
      <c r="M988" s="14" t="s">
        <v>15</v>
      </c>
      <c r="N988" s="31"/>
      <c r="O988" s="14" t="s">
        <v>2</v>
      </c>
      <c r="P988" s="14" t="s">
        <v>35</v>
      </c>
      <c r="Q988" s="31">
        <v>17472</v>
      </c>
      <c r="R988" s="31">
        <v>1092</v>
      </c>
      <c r="S988" s="45">
        <v>0.1</v>
      </c>
      <c r="T988" s="64">
        <f t="shared" si="135"/>
        <v>9.8000000000000007</v>
      </c>
      <c r="U988" s="64">
        <f t="shared" si="136"/>
        <v>0.26475988016617202</v>
      </c>
      <c r="V988" s="48">
        <f t="shared" si="137"/>
        <v>0.11131303676393141</v>
      </c>
      <c r="W988" s="52">
        <v>1113.130367639314</v>
      </c>
      <c r="X988" s="71" t="str">
        <f t="shared" si="143"/>
        <v>Q4 2023</v>
      </c>
      <c r="Y988" s="21">
        <f t="shared" si="138"/>
        <v>3840</v>
      </c>
      <c r="Z988" s="21">
        <f t="shared" si="139"/>
        <v>2160</v>
      </c>
      <c r="AA988" s="57">
        <f t="shared" si="140"/>
        <v>2647598.8016617205</v>
      </c>
      <c r="AB988" s="59">
        <f t="shared" si="141"/>
        <v>1.7777777777777777</v>
      </c>
      <c r="AC988" s="61">
        <f t="shared" si="142"/>
        <v>2489.1999999999998</v>
      </c>
    </row>
    <row r="989" spans="1:29">
      <c r="D989" s="12">
        <v>983</v>
      </c>
      <c r="E989" s="36" t="s">
        <v>29</v>
      </c>
      <c r="F989" s="16" t="s">
        <v>10</v>
      </c>
      <c r="G989" s="14" t="s">
        <v>51</v>
      </c>
      <c r="H989" s="13" t="s">
        <v>6</v>
      </c>
      <c r="I989" s="13" t="s">
        <v>76</v>
      </c>
      <c r="J989" s="13"/>
      <c r="K989" s="13" t="s">
        <v>123</v>
      </c>
      <c r="L989" s="14">
        <v>55</v>
      </c>
      <c r="M989" s="14" t="s">
        <v>15</v>
      </c>
      <c r="N989" s="31">
        <v>1000000</v>
      </c>
      <c r="O989" s="14" t="s">
        <v>1</v>
      </c>
      <c r="P989" s="14" t="s">
        <v>35</v>
      </c>
      <c r="Q989" s="31">
        <v>6804.6390532544374</v>
      </c>
      <c r="R989" s="31">
        <v>567.05325443786978</v>
      </c>
      <c r="S989" s="45">
        <v>8.9250000000000007</v>
      </c>
      <c r="T989" s="64">
        <f t="shared" si="135"/>
        <v>490.87500000000006</v>
      </c>
      <c r="U989" s="64">
        <f t="shared" si="136"/>
        <v>7.442753373293769</v>
      </c>
      <c r="V989" s="48">
        <f t="shared" si="137"/>
        <v>2.7576691529059816</v>
      </c>
      <c r="W989" s="52">
        <v>308.98253814072621</v>
      </c>
      <c r="X989" s="71" t="str">
        <f t="shared" si="143"/>
        <v>Q4 2023</v>
      </c>
      <c r="Y989" s="21">
        <f t="shared" si="138"/>
        <v>3840</v>
      </c>
      <c r="Z989" s="21">
        <f t="shared" si="139"/>
        <v>2160</v>
      </c>
      <c r="AA989" s="57">
        <f t="shared" si="140"/>
        <v>833921.94658753707</v>
      </c>
      <c r="AB989" s="59">
        <f t="shared" si="141"/>
        <v>1.7777777777777777</v>
      </c>
      <c r="AC989" s="61">
        <f t="shared" si="142"/>
        <v>1397</v>
      </c>
    </row>
    <row r="990" spans="1:29">
      <c r="D990" s="12">
        <v>984</v>
      </c>
      <c r="E990" s="36" t="s">
        <v>29</v>
      </c>
      <c r="F990" s="16" t="s">
        <v>10</v>
      </c>
      <c r="G990" s="14" t="s">
        <v>51</v>
      </c>
      <c r="H990" s="13" t="s">
        <v>6</v>
      </c>
      <c r="I990" s="13" t="s">
        <v>76</v>
      </c>
      <c r="J990" s="13"/>
      <c r="K990" s="13" t="s">
        <v>123</v>
      </c>
      <c r="L990" s="14">
        <v>65</v>
      </c>
      <c r="M990" s="14" t="s">
        <v>15</v>
      </c>
      <c r="N990" s="31">
        <v>1000000</v>
      </c>
      <c r="O990" s="14" t="s">
        <v>1</v>
      </c>
      <c r="P990" s="14" t="s">
        <v>35</v>
      </c>
      <c r="Q990" s="31">
        <v>9504</v>
      </c>
      <c r="R990" s="31">
        <v>792</v>
      </c>
      <c r="S990" s="45">
        <v>12.494999999999999</v>
      </c>
      <c r="T990" s="64">
        <f t="shared" si="135"/>
        <v>812.17499999999995</v>
      </c>
      <c r="U990" s="64">
        <f t="shared" si="136"/>
        <v>14.553350810919881</v>
      </c>
      <c r="V990" s="48">
        <f t="shared" si="137"/>
        <v>5.0693432698653886</v>
      </c>
      <c r="W990" s="52">
        <v>405.70974548742606</v>
      </c>
      <c r="X990" s="71" t="str">
        <f t="shared" si="143"/>
        <v>Q4 2023</v>
      </c>
      <c r="Y990" s="21">
        <f t="shared" si="138"/>
        <v>3840</v>
      </c>
      <c r="Z990" s="21">
        <f t="shared" si="139"/>
        <v>2160</v>
      </c>
      <c r="AA990" s="57">
        <f t="shared" si="140"/>
        <v>1164733.9584569733</v>
      </c>
      <c r="AB990" s="59">
        <f t="shared" si="141"/>
        <v>1.7777777777777777</v>
      </c>
      <c r="AC990" s="61">
        <f t="shared" si="142"/>
        <v>1651</v>
      </c>
    </row>
    <row r="991" spans="1:29">
      <c r="D991" s="12">
        <v>985</v>
      </c>
      <c r="E991" s="36" t="s">
        <v>29</v>
      </c>
      <c r="F991" s="16" t="s">
        <v>10</v>
      </c>
      <c r="G991" s="14" t="s">
        <v>51</v>
      </c>
      <c r="H991" s="13" t="s">
        <v>6</v>
      </c>
      <c r="I991" s="13" t="s">
        <v>76</v>
      </c>
      <c r="J991" s="13"/>
      <c r="K991" s="13" t="s">
        <v>123</v>
      </c>
      <c r="L991" s="14">
        <v>75</v>
      </c>
      <c r="M991" s="14" t="s">
        <v>15</v>
      </c>
      <c r="N991" s="31">
        <v>1000000</v>
      </c>
      <c r="O991" s="14" t="s">
        <v>2</v>
      </c>
      <c r="P991" s="14" t="s">
        <v>35</v>
      </c>
      <c r="Q991" s="31">
        <v>13685.759999999997</v>
      </c>
      <c r="R991" s="31">
        <v>1140.4799999999998</v>
      </c>
      <c r="S991" s="45">
        <v>7.14</v>
      </c>
      <c r="T991" s="64">
        <f t="shared" si="135"/>
        <v>535.5</v>
      </c>
      <c r="U991" s="64">
        <f t="shared" si="136"/>
        <v>11.071864522255192</v>
      </c>
      <c r="V991" s="48">
        <f t="shared" si="137"/>
        <v>4.1754797842858293</v>
      </c>
      <c r="W991" s="52">
        <v>584.80109023611067</v>
      </c>
      <c r="X991" s="71" t="str">
        <f t="shared" si="143"/>
        <v>Q4 2023</v>
      </c>
      <c r="Y991" s="21">
        <f t="shared" si="138"/>
        <v>3840</v>
      </c>
      <c r="Z991" s="21">
        <f t="shared" si="139"/>
        <v>2160</v>
      </c>
      <c r="AA991" s="57">
        <f t="shared" si="140"/>
        <v>1550681.3056379822</v>
      </c>
      <c r="AB991" s="59">
        <f t="shared" si="141"/>
        <v>1.7777777777777777</v>
      </c>
      <c r="AC991" s="61">
        <f t="shared" si="142"/>
        <v>1905</v>
      </c>
    </row>
    <row r="992" spans="1:29">
      <c r="D992" s="12">
        <v>986</v>
      </c>
      <c r="E992" s="36" t="s">
        <v>29</v>
      </c>
      <c r="F992" s="16" t="s">
        <v>11</v>
      </c>
      <c r="G992" s="14" t="s">
        <v>30</v>
      </c>
      <c r="H992" s="13" t="s">
        <v>4</v>
      </c>
      <c r="I992" s="13" t="s">
        <v>31</v>
      </c>
      <c r="J992" s="13" t="s">
        <v>56</v>
      </c>
      <c r="K992" s="13" t="s">
        <v>57</v>
      </c>
      <c r="L992" s="14">
        <v>12.9</v>
      </c>
      <c r="M992" s="14" t="s">
        <v>16</v>
      </c>
      <c r="N992" s="31">
        <v>1000000</v>
      </c>
      <c r="O992" s="14" t="s">
        <v>2</v>
      </c>
      <c r="P992" s="14" t="s">
        <v>47</v>
      </c>
      <c r="Q992" s="31">
        <v>10384</v>
      </c>
      <c r="R992" s="31">
        <v>2596</v>
      </c>
      <c r="S992" s="45">
        <v>187</v>
      </c>
      <c r="T992" s="64">
        <f t="shared" si="135"/>
        <v>2412.3000000000002</v>
      </c>
      <c r="U992" s="64">
        <f t="shared" si="136"/>
        <v>9.6354119777642371</v>
      </c>
      <c r="V992" s="48">
        <f t="shared" si="137"/>
        <v>45.079675178484365</v>
      </c>
      <c r="W992" s="52">
        <v>241.06778170312495</v>
      </c>
      <c r="X992" s="71" t="str">
        <f t="shared" si="143"/>
        <v>Q1 2024</v>
      </c>
      <c r="Y992" s="21">
        <f t="shared" si="138"/>
        <v>2732</v>
      </c>
      <c r="Z992" s="21">
        <f t="shared" si="139"/>
        <v>2048</v>
      </c>
      <c r="AA992" s="57">
        <f t="shared" si="140"/>
        <v>51526.267260771325</v>
      </c>
      <c r="AB992" s="59">
        <f t="shared" si="141"/>
        <v>1.333984375</v>
      </c>
      <c r="AC992" s="61">
        <f t="shared" si="142"/>
        <v>327.65999999999997</v>
      </c>
    </row>
    <row r="993" spans="4:29">
      <c r="D993" s="12">
        <v>987</v>
      </c>
      <c r="E993" s="36" t="s">
        <v>29</v>
      </c>
      <c r="F993" s="16" t="s">
        <v>11</v>
      </c>
      <c r="G993" s="14" t="s">
        <v>30</v>
      </c>
      <c r="H993" s="13" t="s">
        <v>90</v>
      </c>
      <c r="I993" s="13" t="s">
        <v>45</v>
      </c>
      <c r="J993" s="13" t="s">
        <v>101</v>
      </c>
      <c r="K993" s="13" t="s">
        <v>43</v>
      </c>
      <c r="L993" s="14">
        <v>16</v>
      </c>
      <c r="M993" s="14" t="s">
        <v>66</v>
      </c>
      <c r="N993" s="31">
        <v>1000000</v>
      </c>
      <c r="O993" s="14" t="s">
        <v>2</v>
      </c>
      <c r="P993" s="14" t="s">
        <v>47</v>
      </c>
      <c r="Q993" s="31">
        <v>4000</v>
      </c>
      <c r="R993" s="31">
        <v>1152</v>
      </c>
      <c r="S993" s="45">
        <v>20</v>
      </c>
      <c r="T993" s="64">
        <f t="shared" si="135"/>
        <v>320</v>
      </c>
      <c r="U993" s="64">
        <f t="shared" si="136"/>
        <v>1.4845928988764043</v>
      </c>
      <c r="V993" s="48">
        <f t="shared" si="137"/>
        <v>2.86</v>
      </c>
      <c r="W993" s="52">
        <v>143</v>
      </c>
      <c r="X993" s="71" t="str">
        <f t="shared" si="143"/>
        <v>Q1 2024</v>
      </c>
      <c r="Y993" s="21">
        <f t="shared" si="138"/>
        <v>2560</v>
      </c>
      <c r="Z993" s="21">
        <f t="shared" si="139"/>
        <v>1600</v>
      </c>
      <c r="AA993" s="57">
        <f t="shared" si="140"/>
        <v>74229.644943820225</v>
      </c>
      <c r="AB993" s="59">
        <f t="shared" si="141"/>
        <v>1.6</v>
      </c>
      <c r="AC993" s="61">
        <f t="shared" si="142"/>
        <v>406.4</v>
      </c>
    </row>
    <row r="994" spans="4:29">
      <c r="D994" s="12">
        <v>988</v>
      </c>
      <c r="E994" s="36" t="s">
        <v>29</v>
      </c>
      <c r="F994" s="16" t="s">
        <v>11</v>
      </c>
      <c r="G994" s="14" t="s">
        <v>30</v>
      </c>
      <c r="H994" s="13" t="s">
        <v>90</v>
      </c>
      <c r="I994" s="13" t="s">
        <v>45</v>
      </c>
      <c r="J994" s="13" t="s">
        <v>46</v>
      </c>
      <c r="K994" s="13" t="s">
        <v>43</v>
      </c>
      <c r="L994" s="14">
        <v>17.3</v>
      </c>
      <c r="M994" s="14" t="s">
        <v>15</v>
      </c>
      <c r="N994" s="31">
        <v>1000000</v>
      </c>
      <c r="O994" s="14" t="s">
        <v>2</v>
      </c>
      <c r="P994" s="14" t="s">
        <v>47</v>
      </c>
      <c r="Q994" s="31">
        <v>10000</v>
      </c>
      <c r="R994" s="31">
        <v>240</v>
      </c>
      <c r="S994" s="45">
        <v>5</v>
      </c>
      <c r="T994" s="64">
        <f t="shared" si="135"/>
        <v>86.5</v>
      </c>
      <c r="U994" s="64">
        <f t="shared" si="136"/>
        <v>0.41253636263501481</v>
      </c>
      <c r="V994" s="48">
        <f t="shared" si="137"/>
        <v>0.8</v>
      </c>
      <c r="W994" s="52">
        <v>160</v>
      </c>
      <c r="X994" s="71" t="str">
        <f t="shared" si="143"/>
        <v>Q1 2024</v>
      </c>
      <c r="Y994" s="21">
        <f t="shared" si="138"/>
        <v>3840</v>
      </c>
      <c r="Z994" s="21">
        <f t="shared" si="139"/>
        <v>2160</v>
      </c>
      <c r="AA994" s="57">
        <f t="shared" si="140"/>
        <v>82507.272527002962</v>
      </c>
      <c r="AB994" s="59">
        <f t="shared" si="141"/>
        <v>1.7777777777777777</v>
      </c>
      <c r="AC994" s="61">
        <f t="shared" si="142"/>
        <v>439.42</v>
      </c>
    </row>
    <row r="995" spans="4:29">
      <c r="D995" s="12">
        <v>989</v>
      </c>
      <c r="E995" s="36" t="s">
        <v>29</v>
      </c>
      <c r="F995" s="16" t="s">
        <v>11</v>
      </c>
      <c r="G995" s="14" t="s">
        <v>30</v>
      </c>
      <c r="H995" s="13" t="s">
        <v>90</v>
      </c>
      <c r="I995" s="13" t="s">
        <v>45</v>
      </c>
      <c r="J995" s="13" t="s">
        <v>168</v>
      </c>
      <c r="K995" s="13" t="s">
        <v>43</v>
      </c>
      <c r="L995" s="14">
        <v>17.3</v>
      </c>
      <c r="M995" s="14" t="s">
        <v>15</v>
      </c>
      <c r="N995" s="31">
        <v>1000000</v>
      </c>
      <c r="O995" s="14" t="s">
        <v>2</v>
      </c>
      <c r="P995" s="14" t="s">
        <v>47</v>
      </c>
      <c r="Q995" s="31">
        <v>4032</v>
      </c>
      <c r="R995" s="31">
        <v>1008</v>
      </c>
      <c r="S995" s="45">
        <v>20</v>
      </c>
      <c r="T995" s="64">
        <f t="shared" si="135"/>
        <v>346</v>
      </c>
      <c r="U995" s="64">
        <f t="shared" si="136"/>
        <v>1.6501454505400592</v>
      </c>
      <c r="V995" s="48">
        <f t="shared" si="137"/>
        <v>3.2</v>
      </c>
      <c r="W995" s="52">
        <v>160</v>
      </c>
      <c r="X995" s="71" t="str">
        <f t="shared" si="143"/>
        <v>Q1 2024</v>
      </c>
      <c r="Y995" s="21">
        <f t="shared" si="138"/>
        <v>3840</v>
      </c>
      <c r="Z995" s="21">
        <f t="shared" si="139"/>
        <v>2160</v>
      </c>
      <c r="AA995" s="57">
        <f t="shared" si="140"/>
        <v>82507.272527002962</v>
      </c>
      <c r="AB995" s="59">
        <f t="shared" si="141"/>
        <v>1.7777777777777777</v>
      </c>
      <c r="AC995" s="61">
        <f t="shared" si="142"/>
        <v>439.42</v>
      </c>
    </row>
    <row r="996" spans="4:29">
      <c r="D996" s="12">
        <v>990</v>
      </c>
      <c r="E996" s="36" t="s">
        <v>29</v>
      </c>
      <c r="F996" s="16" t="s">
        <v>11</v>
      </c>
      <c r="G996" s="14" t="s">
        <v>30</v>
      </c>
      <c r="H996" s="13" t="s">
        <v>90</v>
      </c>
      <c r="I996" s="13" t="s">
        <v>45</v>
      </c>
      <c r="J996" s="13" t="s">
        <v>206</v>
      </c>
      <c r="K996" s="13"/>
      <c r="L996" s="14">
        <v>18</v>
      </c>
      <c r="M996" s="14" t="s">
        <v>186</v>
      </c>
      <c r="N996" s="31">
        <v>1000000</v>
      </c>
      <c r="O996" s="14" t="s">
        <v>2</v>
      </c>
      <c r="P996" s="14" t="s">
        <v>47</v>
      </c>
      <c r="Q996" s="31">
        <v>4000</v>
      </c>
      <c r="R996" s="31">
        <v>1000</v>
      </c>
      <c r="S996" s="45">
        <v>10</v>
      </c>
      <c r="T996" s="64">
        <f t="shared" si="135"/>
        <v>180</v>
      </c>
      <c r="U996" s="64">
        <f t="shared" si="136"/>
        <v>0.93946894382022461</v>
      </c>
      <c r="V996" s="48">
        <f t="shared" si="137"/>
        <v>1.6</v>
      </c>
      <c r="W996" s="52">
        <v>160</v>
      </c>
      <c r="X996" s="71" t="str">
        <f t="shared" si="143"/>
        <v>Q1 2024</v>
      </c>
      <c r="Y996" s="21">
        <f t="shared" si="138"/>
        <v>3840</v>
      </c>
      <c r="Z996" s="21">
        <f t="shared" si="139"/>
        <v>2400</v>
      </c>
      <c r="AA996" s="57">
        <f t="shared" si="140"/>
        <v>93946.894382022467</v>
      </c>
      <c r="AB996" s="59">
        <f t="shared" si="141"/>
        <v>1.6</v>
      </c>
      <c r="AC996" s="61">
        <f t="shared" si="142"/>
        <v>457.2</v>
      </c>
    </row>
    <row r="997" spans="4:29">
      <c r="D997" s="12">
        <v>991</v>
      </c>
      <c r="E997" s="36" t="s">
        <v>29</v>
      </c>
      <c r="F997" s="16" t="s">
        <v>11</v>
      </c>
      <c r="G997" s="14" t="s">
        <v>30</v>
      </c>
      <c r="H997" s="13" t="s">
        <v>90</v>
      </c>
      <c r="I997" s="13" t="s">
        <v>31</v>
      </c>
      <c r="J997" s="13" t="s">
        <v>216</v>
      </c>
      <c r="K997" s="13" t="s">
        <v>57</v>
      </c>
      <c r="L997" s="14">
        <v>14.2</v>
      </c>
      <c r="M997" s="14" t="s">
        <v>63</v>
      </c>
      <c r="N997" s="31">
        <v>1000000</v>
      </c>
      <c r="O997" s="14" t="s">
        <v>2</v>
      </c>
      <c r="P997" s="14" t="s">
        <v>47</v>
      </c>
      <c r="Q997" s="31">
        <v>10384</v>
      </c>
      <c r="R997" s="31">
        <v>2596</v>
      </c>
      <c r="S997" s="45">
        <v>1000</v>
      </c>
      <c r="T997" s="64">
        <f t="shared" si="135"/>
        <v>14200</v>
      </c>
      <c r="U997" s="64">
        <f t="shared" si="136"/>
        <v>59.423948554645534</v>
      </c>
      <c r="V997" s="48">
        <f t="shared" si="137"/>
        <v>178</v>
      </c>
      <c r="W997" s="52">
        <v>178</v>
      </c>
      <c r="X997" s="71" t="str">
        <f t="shared" si="143"/>
        <v>Q1 2024</v>
      </c>
      <c r="Y997" s="21">
        <f t="shared" si="138"/>
        <v>3024</v>
      </c>
      <c r="Z997" s="21">
        <f t="shared" si="139"/>
        <v>1964</v>
      </c>
      <c r="AA997" s="57">
        <f t="shared" si="140"/>
        <v>59423.948554645533</v>
      </c>
      <c r="AB997" s="59">
        <f t="shared" si="141"/>
        <v>1.539714867617108</v>
      </c>
      <c r="AC997" s="61">
        <f t="shared" si="142"/>
        <v>360.67999999999995</v>
      </c>
    </row>
    <row r="998" spans="4:29">
      <c r="D998" s="12">
        <v>992</v>
      </c>
      <c r="E998" s="36" t="s">
        <v>29</v>
      </c>
      <c r="F998" s="16" t="s">
        <v>11</v>
      </c>
      <c r="G998" s="14" t="s">
        <v>30</v>
      </c>
      <c r="H998" s="13" t="s">
        <v>90</v>
      </c>
      <c r="I998" s="13" t="s">
        <v>31</v>
      </c>
      <c r="J998" s="13" t="s">
        <v>62</v>
      </c>
      <c r="K998" s="13" t="s">
        <v>57</v>
      </c>
      <c r="L998" s="14">
        <v>16.2</v>
      </c>
      <c r="M998" s="14" t="s">
        <v>64</v>
      </c>
      <c r="N998" s="31">
        <v>1000000</v>
      </c>
      <c r="O998" s="14" t="s">
        <v>2</v>
      </c>
      <c r="P998" s="14" t="s">
        <v>47</v>
      </c>
      <c r="Q998" s="31">
        <v>10384</v>
      </c>
      <c r="R998" s="31">
        <v>2596</v>
      </c>
      <c r="S998" s="45">
        <v>600</v>
      </c>
      <c r="T998" s="64">
        <f t="shared" si="135"/>
        <v>9720</v>
      </c>
      <c r="U998" s="64">
        <f t="shared" si="136"/>
        <v>46.315708612985993</v>
      </c>
      <c r="V998" s="48">
        <f t="shared" si="137"/>
        <v>124.2</v>
      </c>
      <c r="W998" s="52">
        <v>207</v>
      </c>
      <c r="X998" s="71" t="str">
        <f t="shared" si="143"/>
        <v>Q1 2024</v>
      </c>
      <c r="Y998" s="21">
        <f t="shared" si="138"/>
        <v>3456</v>
      </c>
      <c r="Z998" s="21">
        <f t="shared" si="139"/>
        <v>2234</v>
      </c>
      <c r="AA998" s="57">
        <f t="shared" si="140"/>
        <v>77192.847688309979</v>
      </c>
      <c r="AB998" s="59">
        <f t="shared" si="141"/>
        <v>1.5470008952551477</v>
      </c>
      <c r="AC998" s="61">
        <f t="shared" si="142"/>
        <v>411.47999999999996</v>
      </c>
    </row>
    <row r="999" spans="4:29">
      <c r="D999" s="12">
        <v>993</v>
      </c>
      <c r="E999" s="36" t="s">
        <v>29</v>
      </c>
      <c r="F999" s="16" t="s">
        <v>11</v>
      </c>
      <c r="G999" s="14" t="s">
        <v>30</v>
      </c>
      <c r="H999" s="13" t="s">
        <v>90</v>
      </c>
      <c r="I999" s="13" t="s">
        <v>102</v>
      </c>
      <c r="J999" s="13" t="s">
        <v>103</v>
      </c>
      <c r="K999" s="13" t="s">
        <v>43</v>
      </c>
      <c r="L999" s="14">
        <v>16</v>
      </c>
      <c r="M999" s="14" t="s">
        <v>66</v>
      </c>
      <c r="N999" s="31">
        <v>1000000</v>
      </c>
      <c r="O999" s="14" t="s">
        <v>2</v>
      </c>
      <c r="P999" s="14" t="s">
        <v>47</v>
      </c>
      <c r="Q999" s="31">
        <v>4000</v>
      </c>
      <c r="R999" s="31">
        <v>1152</v>
      </c>
      <c r="S999" s="45">
        <v>15</v>
      </c>
      <c r="T999" s="64">
        <f t="shared" si="135"/>
        <v>240</v>
      </c>
      <c r="U999" s="64">
        <f t="shared" si="136"/>
        <v>1.1134446741573032</v>
      </c>
      <c r="V999" s="48">
        <f t="shared" si="137"/>
        <v>2.145</v>
      </c>
      <c r="W999" s="52">
        <v>143</v>
      </c>
      <c r="X999" s="71" t="str">
        <f t="shared" si="143"/>
        <v>Q1 2024</v>
      </c>
      <c r="Y999" s="21">
        <f t="shared" si="138"/>
        <v>2560</v>
      </c>
      <c r="Z999" s="21">
        <f t="shared" si="139"/>
        <v>1600</v>
      </c>
      <c r="AA999" s="57">
        <f t="shared" si="140"/>
        <v>74229.644943820225</v>
      </c>
      <c r="AB999" s="59">
        <f t="shared" si="141"/>
        <v>1.6</v>
      </c>
      <c r="AC999" s="61">
        <f t="shared" si="142"/>
        <v>406.4</v>
      </c>
    </row>
    <row r="1000" spans="4:29">
      <c r="D1000" s="12">
        <v>994</v>
      </c>
      <c r="E1000" s="36" t="s">
        <v>29</v>
      </c>
      <c r="F1000" s="16" t="s">
        <v>11</v>
      </c>
      <c r="G1000" s="14" t="s">
        <v>30</v>
      </c>
      <c r="H1000" s="13" t="s">
        <v>90</v>
      </c>
      <c r="I1000" s="13" t="s">
        <v>102</v>
      </c>
      <c r="J1000" s="13" t="s">
        <v>104</v>
      </c>
      <c r="K1000" s="13" t="s">
        <v>43</v>
      </c>
      <c r="L1000" s="14">
        <v>17.3</v>
      </c>
      <c r="M1000" s="14" t="s">
        <v>15</v>
      </c>
      <c r="N1000" s="31">
        <v>1000000</v>
      </c>
      <c r="O1000" s="14" t="s">
        <v>2</v>
      </c>
      <c r="P1000" s="14" t="s">
        <v>47</v>
      </c>
      <c r="Q1000" s="31">
        <v>4000</v>
      </c>
      <c r="R1000" s="31">
        <v>1152</v>
      </c>
      <c r="S1000" s="45">
        <v>20</v>
      </c>
      <c r="T1000" s="64">
        <f t="shared" si="135"/>
        <v>346</v>
      </c>
      <c r="U1000" s="64">
        <f t="shared" si="136"/>
        <v>1.6501454505400592</v>
      </c>
      <c r="V1000" s="48">
        <f t="shared" si="137"/>
        <v>3.2</v>
      </c>
      <c r="W1000" s="52">
        <v>160</v>
      </c>
      <c r="X1000" s="71" t="str">
        <f t="shared" si="143"/>
        <v>Q1 2024</v>
      </c>
      <c r="Y1000" s="21">
        <f t="shared" si="138"/>
        <v>3840</v>
      </c>
      <c r="Z1000" s="21">
        <f t="shared" si="139"/>
        <v>2160</v>
      </c>
      <c r="AA1000" s="57">
        <f t="shared" si="140"/>
        <v>82507.272527002962</v>
      </c>
      <c r="AB1000" s="59">
        <f t="shared" si="141"/>
        <v>1.7777777777777777</v>
      </c>
      <c r="AC1000" s="61">
        <f t="shared" si="142"/>
        <v>439.42</v>
      </c>
    </row>
    <row r="1001" spans="4:29">
      <c r="D1001" s="12">
        <v>995</v>
      </c>
      <c r="E1001" s="36" t="s">
        <v>29</v>
      </c>
      <c r="F1001" s="16" t="s">
        <v>11</v>
      </c>
      <c r="G1001" s="14" t="s">
        <v>30</v>
      </c>
      <c r="H1001" s="13" t="s">
        <v>90</v>
      </c>
      <c r="I1001" s="13" t="s">
        <v>54</v>
      </c>
      <c r="J1001" s="13" t="s">
        <v>92</v>
      </c>
      <c r="K1001" s="13" t="s">
        <v>43</v>
      </c>
      <c r="L1001" s="14">
        <v>17.3</v>
      </c>
      <c r="M1001" s="14" t="s">
        <v>15</v>
      </c>
      <c r="N1001" s="31">
        <v>1000000</v>
      </c>
      <c r="O1001" s="14" t="s">
        <v>2</v>
      </c>
      <c r="P1001" s="14" t="s">
        <v>47</v>
      </c>
      <c r="Q1001" s="31">
        <v>4000</v>
      </c>
      <c r="R1001" s="31">
        <v>1152</v>
      </c>
      <c r="S1001" s="45">
        <v>15</v>
      </c>
      <c r="T1001" s="64">
        <f t="shared" si="135"/>
        <v>259.5</v>
      </c>
      <c r="U1001" s="64">
        <f t="shared" si="136"/>
        <v>1.2376090879050445</v>
      </c>
      <c r="V1001" s="48">
        <f t="shared" si="137"/>
        <v>2.4</v>
      </c>
      <c r="W1001" s="52">
        <v>160</v>
      </c>
      <c r="X1001" s="71" t="str">
        <f t="shared" si="143"/>
        <v>Q1 2024</v>
      </c>
      <c r="Y1001" s="21">
        <f t="shared" si="138"/>
        <v>3840</v>
      </c>
      <c r="Z1001" s="21">
        <f t="shared" si="139"/>
        <v>2160</v>
      </c>
      <c r="AA1001" s="57">
        <f t="shared" si="140"/>
        <v>82507.272527002962</v>
      </c>
      <c r="AB1001" s="59">
        <f t="shared" si="141"/>
        <v>1.7777777777777777</v>
      </c>
      <c r="AC1001" s="61">
        <f t="shared" si="142"/>
        <v>439.42</v>
      </c>
    </row>
    <row r="1002" spans="4:29">
      <c r="D1002" s="12">
        <v>996</v>
      </c>
      <c r="E1002" s="36" t="s">
        <v>29</v>
      </c>
      <c r="F1002" s="16" t="s">
        <v>11</v>
      </c>
      <c r="G1002" s="14" t="s">
        <v>30</v>
      </c>
      <c r="H1002" s="13" t="s">
        <v>90</v>
      </c>
      <c r="I1002" s="13" t="s">
        <v>54</v>
      </c>
      <c r="J1002" s="13" t="s">
        <v>92</v>
      </c>
      <c r="K1002" s="13" t="s">
        <v>43</v>
      </c>
      <c r="L1002" s="14">
        <v>16</v>
      </c>
      <c r="M1002" s="14" t="s">
        <v>66</v>
      </c>
      <c r="N1002" s="31">
        <v>1000000</v>
      </c>
      <c r="O1002" s="14" t="s">
        <v>2</v>
      </c>
      <c r="P1002" s="14" t="s">
        <v>47</v>
      </c>
      <c r="Q1002" s="31">
        <v>4000</v>
      </c>
      <c r="R1002" s="31">
        <v>1152</v>
      </c>
      <c r="S1002" s="45">
        <v>40</v>
      </c>
      <c r="T1002" s="64">
        <f t="shared" si="135"/>
        <v>640</v>
      </c>
      <c r="U1002" s="64">
        <f t="shared" si="136"/>
        <v>2.9691857977528087</v>
      </c>
      <c r="V1002" s="48">
        <f t="shared" si="137"/>
        <v>5.72</v>
      </c>
      <c r="W1002" s="52">
        <v>143</v>
      </c>
      <c r="X1002" s="71" t="str">
        <f t="shared" si="143"/>
        <v>Q1 2024</v>
      </c>
      <c r="Y1002" s="21">
        <f t="shared" si="138"/>
        <v>2560</v>
      </c>
      <c r="Z1002" s="21">
        <f t="shared" si="139"/>
        <v>1600</v>
      </c>
      <c r="AA1002" s="57">
        <f t="shared" si="140"/>
        <v>74229.644943820225</v>
      </c>
      <c r="AB1002" s="59">
        <f t="shared" si="141"/>
        <v>1.6</v>
      </c>
      <c r="AC1002" s="61">
        <f t="shared" si="142"/>
        <v>406.4</v>
      </c>
    </row>
    <row r="1003" spans="4:29">
      <c r="D1003" s="12">
        <v>997</v>
      </c>
      <c r="E1003" s="36" t="s">
        <v>29</v>
      </c>
      <c r="F1003" s="16" t="s">
        <v>11</v>
      </c>
      <c r="G1003" s="14" t="s">
        <v>30</v>
      </c>
      <c r="H1003" s="13" t="s">
        <v>90</v>
      </c>
      <c r="I1003" s="13" t="s">
        <v>54</v>
      </c>
      <c r="J1003" s="13" t="s">
        <v>92</v>
      </c>
      <c r="K1003" s="13" t="s">
        <v>43</v>
      </c>
      <c r="L1003" s="14">
        <v>18</v>
      </c>
      <c r="M1003" s="14" t="s">
        <v>66</v>
      </c>
      <c r="N1003" s="31">
        <v>1000000</v>
      </c>
      <c r="O1003" s="14" t="s">
        <v>2</v>
      </c>
      <c r="P1003" s="14" t="s">
        <v>47</v>
      </c>
      <c r="Q1003" s="31">
        <v>4000</v>
      </c>
      <c r="R1003" s="31">
        <v>1152</v>
      </c>
      <c r="S1003" s="45">
        <v>25</v>
      </c>
      <c r="T1003" s="64">
        <f t="shared" si="135"/>
        <v>450</v>
      </c>
      <c r="U1003" s="64">
        <f t="shared" si="136"/>
        <v>2.3486723595505619</v>
      </c>
      <c r="V1003" s="48">
        <f t="shared" si="137"/>
        <v>4</v>
      </c>
      <c r="W1003" s="52">
        <v>160</v>
      </c>
      <c r="X1003" s="71" t="str">
        <f t="shared" si="143"/>
        <v>Q1 2024</v>
      </c>
      <c r="Y1003" s="21">
        <f t="shared" si="138"/>
        <v>2560</v>
      </c>
      <c r="Z1003" s="21">
        <f t="shared" si="139"/>
        <v>1600</v>
      </c>
      <c r="AA1003" s="57">
        <f t="shared" si="140"/>
        <v>93946.894382022467</v>
      </c>
      <c r="AB1003" s="59">
        <f t="shared" si="141"/>
        <v>1.6</v>
      </c>
      <c r="AC1003" s="61">
        <f t="shared" si="142"/>
        <v>457.2</v>
      </c>
    </row>
    <row r="1004" spans="4:29">
      <c r="D1004" s="12">
        <v>998</v>
      </c>
      <c r="E1004" s="36" t="s">
        <v>29</v>
      </c>
      <c r="F1004" s="16" t="s">
        <v>11</v>
      </c>
      <c r="G1004" s="14" t="s">
        <v>30</v>
      </c>
      <c r="H1004" s="13" t="s">
        <v>90</v>
      </c>
      <c r="I1004" s="13" t="s">
        <v>54</v>
      </c>
      <c r="J1004" s="13" t="s">
        <v>169</v>
      </c>
      <c r="K1004" s="13" t="s">
        <v>43</v>
      </c>
      <c r="L1004" s="14">
        <v>17</v>
      </c>
      <c r="M1004" s="14" t="s">
        <v>66</v>
      </c>
      <c r="N1004" s="31">
        <v>1000000</v>
      </c>
      <c r="O1004" s="14" t="s">
        <v>2</v>
      </c>
      <c r="P1004" s="14" t="s">
        <v>47</v>
      </c>
      <c r="Q1004" s="31">
        <v>4000</v>
      </c>
      <c r="R1004" s="31">
        <v>1152</v>
      </c>
      <c r="S1004" s="45">
        <v>20</v>
      </c>
      <c r="T1004" s="64">
        <f t="shared" si="135"/>
        <v>340</v>
      </c>
      <c r="U1004" s="64">
        <f t="shared" si="136"/>
        <v>1.6759662022471906</v>
      </c>
      <c r="V1004" s="48">
        <f t="shared" si="137"/>
        <v>3.2</v>
      </c>
      <c r="W1004" s="52">
        <v>160</v>
      </c>
      <c r="X1004" s="71" t="str">
        <f t="shared" si="143"/>
        <v>Q1 2024</v>
      </c>
      <c r="Y1004" s="21">
        <f t="shared" si="138"/>
        <v>2560</v>
      </c>
      <c r="Z1004" s="21">
        <f t="shared" si="139"/>
        <v>1600</v>
      </c>
      <c r="AA1004" s="57">
        <f t="shared" si="140"/>
        <v>83798.310112359526</v>
      </c>
      <c r="AB1004" s="59">
        <f t="shared" si="141"/>
        <v>1.6</v>
      </c>
      <c r="AC1004" s="61">
        <f t="shared" si="142"/>
        <v>431.79999999999995</v>
      </c>
    </row>
    <row r="1005" spans="4:29">
      <c r="D1005" s="12">
        <v>999</v>
      </c>
      <c r="E1005" s="36" t="s">
        <v>29</v>
      </c>
      <c r="F1005" s="16" t="s">
        <v>11</v>
      </c>
      <c r="G1005" s="14" t="s">
        <v>30</v>
      </c>
      <c r="H1005" s="13" t="s">
        <v>90</v>
      </c>
      <c r="I1005" s="13" t="s">
        <v>54</v>
      </c>
      <c r="J1005" s="13" t="s">
        <v>170</v>
      </c>
      <c r="K1005" s="13" t="s">
        <v>43</v>
      </c>
      <c r="L1005" s="14">
        <v>14</v>
      </c>
      <c r="M1005" s="14" t="s">
        <v>66</v>
      </c>
      <c r="N1005" s="31">
        <v>1000000</v>
      </c>
      <c r="O1005" s="14" t="s">
        <v>2</v>
      </c>
      <c r="P1005" s="14" t="s">
        <v>47</v>
      </c>
      <c r="Q1005" s="31">
        <v>4000</v>
      </c>
      <c r="R1005" s="31">
        <v>1152</v>
      </c>
      <c r="S1005" s="45">
        <v>30</v>
      </c>
      <c r="T1005" s="64">
        <f t="shared" si="135"/>
        <v>420</v>
      </c>
      <c r="U1005" s="64">
        <f t="shared" si="136"/>
        <v>1.7049621573033702</v>
      </c>
      <c r="V1005" s="48">
        <f t="shared" si="137"/>
        <v>3.84</v>
      </c>
      <c r="W1005" s="52">
        <v>128</v>
      </c>
      <c r="X1005" s="71" t="str">
        <f t="shared" si="143"/>
        <v>Q1 2024</v>
      </c>
      <c r="Y1005" s="21">
        <f t="shared" si="138"/>
        <v>2560</v>
      </c>
      <c r="Z1005" s="21">
        <f t="shared" si="139"/>
        <v>1600</v>
      </c>
      <c r="AA1005" s="57">
        <f t="shared" si="140"/>
        <v>56832.071910112347</v>
      </c>
      <c r="AB1005" s="59">
        <f t="shared" si="141"/>
        <v>1.6</v>
      </c>
      <c r="AC1005" s="61">
        <f t="shared" si="142"/>
        <v>355.59999999999997</v>
      </c>
    </row>
    <row r="1006" spans="4:29">
      <c r="D1006" s="12">
        <v>1000</v>
      </c>
      <c r="E1006" s="36" t="s">
        <v>29</v>
      </c>
      <c r="F1006" s="16" t="s">
        <v>11</v>
      </c>
      <c r="G1006" s="14" t="s">
        <v>30</v>
      </c>
      <c r="H1006" s="13" t="s">
        <v>90</v>
      </c>
      <c r="I1006" s="13" t="s">
        <v>109</v>
      </c>
      <c r="J1006" s="13" t="s">
        <v>127</v>
      </c>
      <c r="K1006" s="13" t="s">
        <v>43</v>
      </c>
      <c r="L1006" s="14">
        <v>16.2</v>
      </c>
      <c r="M1006" s="14" t="s">
        <v>66</v>
      </c>
      <c r="N1006" s="31">
        <v>1000000</v>
      </c>
      <c r="O1006" s="14" t="s">
        <v>2</v>
      </c>
      <c r="P1006" s="14" t="s">
        <v>47</v>
      </c>
      <c r="Q1006" s="31">
        <v>4000</v>
      </c>
      <c r="R1006" s="31">
        <v>512</v>
      </c>
      <c r="S1006" s="45">
        <v>40</v>
      </c>
      <c r="T1006" s="64">
        <f t="shared" si="135"/>
        <v>648</v>
      </c>
      <c r="U1006" s="64">
        <f t="shared" si="136"/>
        <v>3.0438793779775271</v>
      </c>
      <c r="V1006" s="48">
        <f t="shared" si="137"/>
        <v>5.72</v>
      </c>
      <c r="W1006" s="52">
        <v>143</v>
      </c>
      <c r="X1006" s="71" t="str">
        <f t="shared" si="143"/>
        <v>Q1 2024</v>
      </c>
      <c r="Y1006" s="21">
        <f t="shared" si="138"/>
        <v>2560</v>
      </c>
      <c r="Z1006" s="21">
        <f t="shared" si="139"/>
        <v>1600</v>
      </c>
      <c r="AA1006" s="57">
        <f t="shared" si="140"/>
        <v>76096.984449438183</v>
      </c>
      <c r="AB1006" s="59">
        <f t="shared" si="141"/>
        <v>1.6</v>
      </c>
      <c r="AC1006" s="61">
        <f t="shared" si="142"/>
        <v>411.47999999999996</v>
      </c>
    </row>
    <row r="1007" spans="4:29">
      <c r="D1007" s="12">
        <v>1001</v>
      </c>
      <c r="E1007" s="36" t="s">
        <v>29</v>
      </c>
      <c r="F1007" s="16" t="s">
        <v>11</v>
      </c>
      <c r="G1007" s="14" t="s">
        <v>30</v>
      </c>
      <c r="H1007" s="13" t="s">
        <v>90</v>
      </c>
      <c r="I1007" s="13" t="s">
        <v>109</v>
      </c>
      <c r="J1007" s="13" t="s">
        <v>110</v>
      </c>
      <c r="K1007" s="13" t="s">
        <v>43</v>
      </c>
      <c r="L1007" s="14">
        <v>16.2</v>
      </c>
      <c r="M1007" s="14" t="s">
        <v>64</v>
      </c>
      <c r="N1007" s="31">
        <v>1000000</v>
      </c>
      <c r="O1007" s="14" t="s">
        <v>2</v>
      </c>
      <c r="P1007" s="14" t="s">
        <v>47</v>
      </c>
      <c r="Q1007" s="31">
        <v>4000</v>
      </c>
      <c r="R1007" s="31">
        <v>512</v>
      </c>
      <c r="S1007" s="45">
        <v>15</v>
      </c>
      <c r="T1007" s="64">
        <f t="shared" si="135"/>
        <v>243</v>
      </c>
      <c r="U1007" s="64">
        <f t="shared" si="136"/>
        <v>1.1578927153246497</v>
      </c>
      <c r="V1007" s="48">
        <f t="shared" si="137"/>
        <v>2.3849999999999998</v>
      </c>
      <c r="W1007" s="52">
        <v>159</v>
      </c>
      <c r="X1007" s="71" t="str">
        <f t="shared" si="143"/>
        <v>Q1 2024</v>
      </c>
      <c r="Y1007" s="21">
        <f t="shared" si="138"/>
        <v>3456</v>
      </c>
      <c r="Z1007" s="21">
        <f t="shared" si="139"/>
        <v>2234</v>
      </c>
      <c r="AA1007" s="57">
        <f t="shared" si="140"/>
        <v>77192.847688309979</v>
      </c>
      <c r="AB1007" s="59">
        <f t="shared" si="141"/>
        <v>1.5470008952551477</v>
      </c>
      <c r="AC1007" s="61">
        <f t="shared" si="142"/>
        <v>411.47999999999996</v>
      </c>
    </row>
    <row r="1008" spans="4:29">
      <c r="D1008" s="12">
        <v>1002</v>
      </c>
      <c r="E1008" s="36" t="s">
        <v>29</v>
      </c>
      <c r="F1008" s="16" t="s">
        <v>11</v>
      </c>
      <c r="G1008" s="14" t="s">
        <v>30</v>
      </c>
      <c r="H1008" s="13" t="s">
        <v>90</v>
      </c>
      <c r="I1008" s="13" t="s">
        <v>109</v>
      </c>
      <c r="J1008" s="13" t="s">
        <v>212</v>
      </c>
      <c r="K1008" s="13" t="s">
        <v>43</v>
      </c>
      <c r="L1008" s="14">
        <v>18</v>
      </c>
      <c r="M1008" s="14" t="s">
        <v>66</v>
      </c>
      <c r="N1008" s="31">
        <v>1000000</v>
      </c>
      <c r="O1008" s="14" t="s">
        <v>2</v>
      </c>
      <c r="P1008" s="14" t="s">
        <v>47</v>
      </c>
      <c r="Q1008" s="31">
        <v>9216</v>
      </c>
      <c r="R1008" s="31">
        <v>2304</v>
      </c>
      <c r="S1008" s="45">
        <v>10</v>
      </c>
      <c r="T1008" s="64">
        <f t="shared" si="135"/>
        <v>180</v>
      </c>
      <c r="U1008" s="64">
        <f t="shared" si="136"/>
        <v>0.93946894382022461</v>
      </c>
      <c r="V1008" s="48">
        <f t="shared" si="137"/>
        <v>1.6</v>
      </c>
      <c r="W1008" s="52">
        <v>160</v>
      </c>
      <c r="X1008" s="71" t="str">
        <f t="shared" si="143"/>
        <v>Q1 2024</v>
      </c>
      <c r="Y1008" s="21">
        <f t="shared" si="138"/>
        <v>2560</v>
      </c>
      <c r="Z1008" s="21">
        <f t="shared" si="139"/>
        <v>1600</v>
      </c>
      <c r="AA1008" s="57">
        <f t="shared" si="140"/>
        <v>93946.894382022467</v>
      </c>
      <c r="AB1008" s="59">
        <f t="shared" si="141"/>
        <v>1.6</v>
      </c>
      <c r="AC1008" s="61">
        <f t="shared" si="142"/>
        <v>457.2</v>
      </c>
    </row>
    <row r="1009" spans="4:29">
      <c r="D1009" s="12">
        <v>1003</v>
      </c>
      <c r="E1009" s="36" t="s">
        <v>29</v>
      </c>
      <c r="F1009" s="16" t="s">
        <v>11</v>
      </c>
      <c r="G1009" s="14" t="s">
        <v>30</v>
      </c>
      <c r="H1009" s="13" t="s">
        <v>90</v>
      </c>
      <c r="I1009" s="13" t="s">
        <v>135</v>
      </c>
      <c r="J1009" s="13" t="s">
        <v>136</v>
      </c>
      <c r="K1009" s="13"/>
      <c r="L1009" s="14">
        <v>16.2</v>
      </c>
      <c r="M1009" s="14" t="s">
        <v>66</v>
      </c>
      <c r="N1009" s="31">
        <v>1000000</v>
      </c>
      <c r="O1009" s="14" t="s">
        <v>2</v>
      </c>
      <c r="P1009" s="14" t="s">
        <v>47</v>
      </c>
      <c r="Q1009" s="31">
        <v>4000</v>
      </c>
      <c r="R1009" s="31">
        <v>512</v>
      </c>
      <c r="S1009" s="45">
        <v>80</v>
      </c>
      <c r="T1009" s="64">
        <f t="shared" si="135"/>
        <v>1296</v>
      </c>
      <c r="U1009" s="64">
        <f t="shared" si="136"/>
        <v>6.0877587559550541</v>
      </c>
      <c r="V1009" s="48">
        <f t="shared" si="137"/>
        <v>11.44</v>
      </c>
      <c r="W1009" s="52">
        <v>143</v>
      </c>
      <c r="X1009" s="71" t="str">
        <f t="shared" si="143"/>
        <v>Q1 2024</v>
      </c>
      <c r="Y1009" s="21">
        <f t="shared" si="138"/>
        <v>2560</v>
      </c>
      <c r="Z1009" s="21">
        <f t="shared" si="139"/>
        <v>1600</v>
      </c>
      <c r="AA1009" s="57">
        <f t="shared" si="140"/>
        <v>76096.984449438183</v>
      </c>
      <c r="AB1009" s="59">
        <f t="shared" si="141"/>
        <v>1.6</v>
      </c>
      <c r="AC1009" s="61">
        <f t="shared" si="142"/>
        <v>411.47999999999996</v>
      </c>
    </row>
    <row r="1010" spans="4:29">
      <c r="D1010" s="12">
        <v>1004</v>
      </c>
      <c r="E1010" s="36" t="s">
        <v>29</v>
      </c>
      <c r="F1010" s="16" t="s">
        <v>11</v>
      </c>
      <c r="G1010" s="14" t="s">
        <v>30</v>
      </c>
      <c r="H1010" s="13" t="s">
        <v>90</v>
      </c>
      <c r="I1010" s="13" t="s">
        <v>135</v>
      </c>
      <c r="J1010" s="13" t="s">
        <v>171</v>
      </c>
      <c r="K1010" s="13" t="s">
        <v>98</v>
      </c>
      <c r="L1010" s="14">
        <v>16</v>
      </c>
      <c r="M1010" s="14" t="s">
        <v>172</v>
      </c>
      <c r="N1010" s="31">
        <v>1000000</v>
      </c>
      <c r="O1010" s="14" t="s">
        <v>2</v>
      </c>
      <c r="P1010" s="14" t="s">
        <v>47</v>
      </c>
      <c r="Q1010" s="31">
        <v>4000</v>
      </c>
      <c r="R1010" s="31">
        <v>1000</v>
      </c>
      <c r="S1010" s="45">
        <v>30</v>
      </c>
      <c r="T1010" s="64">
        <f t="shared" si="135"/>
        <v>480</v>
      </c>
      <c r="U1010" s="64">
        <f t="shared" si="136"/>
        <v>2.2268893483146064</v>
      </c>
      <c r="V1010" s="48">
        <f t="shared" si="137"/>
        <v>4.7699999999999996</v>
      </c>
      <c r="W1010" s="52">
        <v>159</v>
      </c>
      <c r="X1010" s="71" t="str">
        <f t="shared" si="143"/>
        <v>Q1 2024</v>
      </c>
      <c r="Y1010" s="21">
        <f t="shared" si="138"/>
        <v>3200</v>
      </c>
      <c r="Z1010" s="21">
        <f t="shared" si="139"/>
        <v>2000</v>
      </c>
      <c r="AA1010" s="57">
        <f t="shared" si="140"/>
        <v>74229.644943820225</v>
      </c>
      <c r="AB1010" s="59">
        <f t="shared" si="141"/>
        <v>1.6</v>
      </c>
      <c r="AC1010" s="61">
        <f t="shared" si="142"/>
        <v>406.4</v>
      </c>
    </row>
    <row r="1011" spans="4:29">
      <c r="D1011" s="12">
        <v>1005</v>
      </c>
      <c r="E1011" s="36" t="s">
        <v>29</v>
      </c>
      <c r="F1011" s="16" t="s">
        <v>11</v>
      </c>
      <c r="G1011" s="14" t="s">
        <v>30</v>
      </c>
      <c r="H1011" s="13" t="s">
        <v>90</v>
      </c>
      <c r="I1011" s="13" t="s">
        <v>135</v>
      </c>
      <c r="J1011" s="13" t="s">
        <v>171</v>
      </c>
      <c r="K1011" s="13" t="s">
        <v>98</v>
      </c>
      <c r="L1011" s="14">
        <v>14.5</v>
      </c>
      <c r="M1011" s="14" t="s">
        <v>173</v>
      </c>
      <c r="N1011" s="31">
        <v>1000000</v>
      </c>
      <c r="O1011" s="14" t="s">
        <v>2</v>
      </c>
      <c r="P1011" s="14" t="s">
        <v>47</v>
      </c>
      <c r="Q1011" s="31">
        <v>4000</v>
      </c>
      <c r="R1011" s="31">
        <v>1000</v>
      </c>
      <c r="S1011" s="45">
        <v>50</v>
      </c>
      <c r="T1011" s="64">
        <f t="shared" si="135"/>
        <v>725</v>
      </c>
      <c r="U1011" s="64">
        <f t="shared" si="136"/>
        <v>3.0481997752808976</v>
      </c>
      <c r="V1011" s="48">
        <f t="shared" si="137"/>
        <v>6.72</v>
      </c>
      <c r="W1011" s="52">
        <v>134.4</v>
      </c>
      <c r="X1011" s="71" t="str">
        <f t="shared" si="143"/>
        <v>Q1 2024</v>
      </c>
      <c r="Y1011" s="21">
        <f t="shared" si="138"/>
        <v>3072</v>
      </c>
      <c r="Z1011" s="21">
        <f t="shared" si="139"/>
        <v>1920</v>
      </c>
      <c r="AA1011" s="57">
        <f t="shared" si="140"/>
        <v>60963.995505617953</v>
      </c>
      <c r="AB1011" s="59">
        <f t="shared" si="141"/>
        <v>1.6</v>
      </c>
      <c r="AC1011" s="61">
        <f t="shared" si="142"/>
        <v>368.29999999999995</v>
      </c>
    </row>
    <row r="1012" spans="4:29">
      <c r="D1012" s="12">
        <v>1006</v>
      </c>
      <c r="E1012" s="36" t="s">
        <v>29</v>
      </c>
      <c r="F1012" s="16" t="s">
        <v>11</v>
      </c>
      <c r="G1012" s="14" t="s">
        <v>30</v>
      </c>
      <c r="H1012" s="13" t="s">
        <v>90</v>
      </c>
      <c r="I1012" s="13" t="s">
        <v>135</v>
      </c>
      <c r="J1012" s="13" t="s">
        <v>207</v>
      </c>
      <c r="K1012" s="13" t="s">
        <v>98</v>
      </c>
      <c r="L1012" s="14">
        <v>16</v>
      </c>
      <c r="M1012" s="14" t="s">
        <v>172</v>
      </c>
      <c r="N1012" s="31">
        <v>1000000</v>
      </c>
      <c r="O1012" s="14" t="s">
        <v>2</v>
      </c>
      <c r="P1012" s="14" t="s">
        <v>47</v>
      </c>
      <c r="Q1012" s="31">
        <v>6144</v>
      </c>
      <c r="R1012" s="31">
        <v>1536</v>
      </c>
      <c r="S1012" s="45">
        <v>20</v>
      </c>
      <c r="T1012" s="64">
        <f t="shared" si="135"/>
        <v>320</v>
      </c>
      <c r="U1012" s="64">
        <f t="shared" si="136"/>
        <v>1.4845928988764043</v>
      </c>
      <c r="V1012" s="48">
        <f t="shared" si="137"/>
        <v>3.18</v>
      </c>
      <c r="W1012" s="52">
        <v>159</v>
      </c>
      <c r="X1012" s="71" t="str">
        <f t="shared" si="143"/>
        <v>Q1 2024</v>
      </c>
      <c r="Y1012" s="21">
        <f t="shared" si="138"/>
        <v>3200</v>
      </c>
      <c r="Z1012" s="21">
        <f t="shared" si="139"/>
        <v>2000</v>
      </c>
      <c r="AA1012" s="57">
        <f t="shared" si="140"/>
        <v>74229.644943820225</v>
      </c>
      <c r="AB1012" s="59">
        <f t="shared" si="141"/>
        <v>1.6</v>
      </c>
      <c r="AC1012" s="61">
        <f t="shared" si="142"/>
        <v>406.4</v>
      </c>
    </row>
    <row r="1013" spans="4:29">
      <c r="D1013" s="12">
        <v>1007</v>
      </c>
      <c r="E1013" s="36" t="s">
        <v>29</v>
      </c>
      <c r="F1013" s="16" t="s">
        <v>11</v>
      </c>
      <c r="G1013" s="14" t="s">
        <v>30</v>
      </c>
      <c r="H1013" s="13" t="s">
        <v>90</v>
      </c>
      <c r="I1013" s="13" t="s">
        <v>141</v>
      </c>
      <c r="J1013" s="13" t="s">
        <v>214</v>
      </c>
      <c r="K1013" s="13" t="s">
        <v>95</v>
      </c>
      <c r="L1013" s="14">
        <v>15.6</v>
      </c>
      <c r="M1013" s="14" t="s">
        <v>15</v>
      </c>
      <c r="N1013" s="31">
        <v>1000000</v>
      </c>
      <c r="O1013" s="14" t="s">
        <v>2</v>
      </c>
      <c r="P1013" s="14" t="s">
        <v>47</v>
      </c>
      <c r="Q1013" s="31">
        <v>10000</v>
      </c>
      <c r="R1013" s="31">
        <v>1152</v>
      </c>
      <c r="S1013" s="45">
        <v>20</v>
      </c>
      <c r="T1013" s="64">
        <f t="shared" si="135"/>
        <v>312</v>
      </c>
      <c r="U1013" s="64">
        <f t="shared" si="136"/>
        <v>1.3417735201424328</v>
      </c>
      <c r="V1013" s="48">
        <f t="shared" si="137"/>
        <v>3.18</v>
      </c>
      <c r="W1013" s="52">
        <v>159</v>
      </c>
      <c r="X1013" s="71" t="str">
        <f t="shared" si="143"/>
        <v>Q1 2024</v>
      </c>
      <c r="Y1013" s="21">
        <f t="shared" si="138"/>
        <v>3840</v>
      </c>
      <c r="Z1013" s="21">
        <f t="shared" si="139"/>
        <v>2160</v>
      </c>
      <c r="AA1013" s="57">
        <f t="shared" si="140"/>
        <v>67088.676007121641</v>
      </c>
      <c r="AB1013" s="59">
        <f t="shared" si="141"/>
        <v>1.7777777777777777</v>
      </c>
      <c r="AC1013" s="61">
        <f t="shared" si="142"/>
        <v>396.23999999999995</v>
      </c>
    </row>
    <row r="1014" spans="4:29">
      <c r="D1014" s="12">
        <v>1008</v>
      </c>
      <c r="E1014" s="36" t="s">
        <v>29</v>
      </c>
      <c r="F1014" s="16" t="s">
        <v>11</v>
      </c>
      <c r="G1014" s="14" t="s">
        <v>30</v>
      </c>
      <c r="H1014" s="13" t="s">
        <v>90</v>
      </c>
      <c r="I1014" s="13" t="s">
        <v>184</v>
      </c>
      <c r="J1014" s="13" t="s">
        <v>185</v>
      </c>
      <c r="K1014" s="13" t="s">
        <v>95</v>
      </c>
      <c r="L1014" s="14">
        <v>16</v>
      </c>
      <c r="M1014" s="14" t="s">
        <v>186</v>
      </c>
      <c r="N1014" s="31">
        <v>1000000</v>
      </c>
      <c r="O1014" s="14" t="s">
        <v>2</v>
      </c>
      <c r="P1014" s="14" t="s">
        <v>47</v>
      </c>
      <c r="Q1014" s="31">
        <v>10000</v>
      </c>
      <c r="R1014" s="31">
        <v>2596</v>
      </c>
      <c r="S1014" s="45">
        <v>40</v>
      </c>
      <c r="T1014" s="64">
        <f t="shared" si="135"/>
        <v>640</v>
      </c>
      <c r="U1014" s="64">
        <f t="shared" si="136"/>
        <v>2.9691857977528087</v>
      </c>
      <c r="V1014" s="48">
        <f t="shared" si="137"/>
        <v>6.36</v>
      </c>
      <c r="W1014" s="52">
        <v>159</v>
      </c>
      <c r="X1014" s="71" t="str">
        <f t="shared" si="143"/>
        <v>Q1 2024</v>
      </c>
      <c r="Y1014" s="21">
        <f t="shared" si="138"/>
        <v>3840</v>
      </c>
      <c r="Z1014" s="21">
        <f t="shared" si="139"/>
        <v>2400</v>
      </c>
      <c r="AA1014" s="57">
        <f t="shared" si="140"/>
        <v>74229.644943820225</v>
      </c>
      <c r="AB1014" s="59">
        <f t="shared" si="141"/>
        <v>1.6</v>
      </c>
      <c r="AC1014" s="61">
        <f t="shared" si="142"/>
        <v>406.4</v>
      </c>
    </row>
    <row r="1015" spans="4:29">
      <c r="D1015" s="12">
        <v>1009</v>
      </c>
      <c r="E1015" s="36" t="s">
        <v>29</v>
      </c>
      <c r="F1015" s="16" t="s">
        <v>11</v>
      </c>
      <c r="G1015" s="14" t="s">
        <v>30</v>
      </c>
      <c r="H1015" s="13" t="s">
        <v>90</v>
      </c>
      <c r="I1015" s="13" t="s">
        <v>184</v>
      </c>
      <c r="J1015" s="13" t="s">
        <v>213</v>
      </c>
      <c r="K1015" s="13" t="s">
        <v>95</v>
      </c>
      <c r="L1015" s="14">
        <v>18</v>
      </c>
      <c r="M1015" s="14" t="s">
        <v>66</v>
      </c>
      <c r="N1015" s="31">
        <v>1000000</v>
      </c>
      <c r="O1015" s="14" t="s">
        <v>2</v>
      </c>
      <c r="P1015" s="14" t="s">
        <v>47</v>
      </c>
      <c r="Q1015" s="31">
        <v>8000</v>
      </c>
      <c r="R1015" s="31">
        <v>2000</v>
      </c>
      <c r="S1015" s="45">
        <v>5</v>
      </c>
      <c r="T1015" s="64">
        <f t="shared" si="135"/>
        <v>90</v>
      </c>
      <c r="U1015" s="64">
        <f t="shared" si="136"/>
        <v>0.46973447191011231</v>
      </c>
      <c r="V1015" s="48">
        <f t="shared" si="137"/>
        <v>0.8</v>
      </c>
      <c r="W1015" s="52">
        <v>160</v>
      </c>
      <c r="X1015" s="71" t="str">
        <f t="shared" si="143"/>
        <v>Q1 2024</v>
      </c>
      <c r="Y1015" s="21">
        <f t="shared" si="138"/>
        <v>2560</v>
      </c>
      <c r="Z1015" s="21">
        <f t="shared" si="139"/>
        <v>1600</v>
      </c>
      <c r="AA1015" s="57">
        <f t="shared" si="140"/>
        <v>93946.894382022467</v>
      </c>
      <c r="AB1015" s="59">
        <f t="shared" si="141"/>
        <v>1.6</v>
      </c>
      <c r="AC1015" s="61">
        <f t="shared" si="142"/>
        <v>457.2</v>
      </c>
    </row>
    <row r="1016" spans="4:29">
      <c r="D1016" s="12">
        <v>1010</v>
      </c>
      <c r="E1016" s="36" t="s">
        <v>29</v>
      </c>
      <c r="F1016" s="16" t="s">
        <v>11</v>
      </c>
      <c r="G1016" s="14" t="s">
        <v>30</v>
      </c>
      <c r="H1016" s="13" t="s">
        <v>90</v>
      </c>
      <c r="I1016" s="13" t="s">
        <v>195</v>
      </c>
      <c r="J1016" s="13" t="s">
        <v>196</v>
      </c>
      <c r="K1016" s="13" t="s">
        <v>43</v>
      </c>
      <c r="L1016" s="14">
        <v>16.100000000000001</v>
      </c>
      <c r="M1016" s="14" t="s">
        <v>143</v>
      </c>
      <c r="N1016" s="31">
        <v>1000000</v>
      </c>
      <c r="O1016" s="14" t="s">
        <v>2</v>
      </c>
      <c r="P1016" s="14" t="s">
        <v>47</v>
      </c>
      <c r="Q1016" s="31">
        <v>4000</v>
      </c>
      <c r="R1016" s="31">
        <v>1000</v>
      </c>
      <c r="S1016" s="45">
        <v>50</v>
      </c>
      <c r="T1016" s="64">
        <f t="shared" si="135"/>
        <v>805.00000000000011</v>
      </c>
      <c r="U1016" s="64">
        <f t="shared" si="136"/>
        <v>3.5729075665281895</v>
      </c>
      <c r="V1016" s="48">
        <f t="shared" si="137"/>
        <v>7.15</v>
      </c>
      <c r="W1016" s="52">
        <v>143</v>
      </c>
      <c r="X1016" s="71" t="str">
        <f t="shared" si="143"/>
        <v>Q1 2024</v>
      </c>
      <c r="Y1016" s="21">
        <f t="shared" si="138"/>
        <v>2560</v>
      </c>
      <c r="Z1016" s="21">
        <f t="shared" si="139"/>
        <v>1440</v>
      </c>
      <c r="AA1016" s="57">
        <f t="shared" si="140"/>
        <v>71458.151330563793</v>
      </c>
      <c r="AB1016" s="59">
        <f t="shared" si="141"/>
        <v>1.7777777777777777</v>
      </c>
      <c r="AC1016" s="61">
        <f t="shared" si="142"/>
        <v>408.94</v>
      </c>
    </row>
    <row r="1017" spans="4:29">
      <c r="D1017" s="12">
        <v>1011</v>
      </c>
      <c r="E1017" s="36" t="s">
        <v>29</v>
      </c>
      <c r="F1017" s="16" t="s">
        <v>11</v>
      </c>
      <c r="G1017" s="14" t="s">
        <v>30</v>
      </c>
      <c r="H1017" s="13" t="s">
        <v>5</v>
      </c>
      <c r="I1017" s="13" t="s">
        <v>31</v>
      </c>
      <c r="J1017" s="13" t="s">
        <v>32</v>
      </c>
      <c r="K1017" s="13" t="s">
        <v>33</v>
      </c>
      <c r="L1017" s="14">
        <v>31.5</v>
      </c>
      <c r="M1017" s="14" t="s">
        <v>34</v>
      </c>
      <c r="N1017" s="31">
        <v>1000000</v>
      </c>
      <c r="O1017" s="14" t="s">
        <v>1</v>
      </c>
      <c r="P1017" s="14" t="s">
        <v>35</v>
      </c>
      <c r="Q1017" s="31">
        <v>576</v>
      </c>
      <c r="R1017" s="31">
        <v>576</v>
      </c>
      <c r="S1017" s="45">
        <v>0.5</v>
      </c>
      <c r="T1017" s="64">
        <f t="shared" si="135"/>
        <v>15.75</v>
      </c>
      <c r="U1017" s="64">
        <f t="shared" si="136"/>
        <v>0.13677009115727001</v>
      </c>
      <c r="V1017" s="48">
        <f t="shared" si="137"/>
        <v>0.27</v>
      </c>
      <c r="W1017" s="52">
        <v>540</v>
      </c>
      <c r="X1017" s="71" t="str">
        <f t="shared" si="143"/>
        <v>Q1 2024</v>
      </c>
      <c r="Y1017" s="21">
        <f t="shared" si="138"/>
        <v>6016</v>
      </c>
      <c r="Z1017" s="21">
        <f t="shared" si="139"/>
        <v>3384</v>
      </c>
      <c r="AA1017" s="57">
        <f t="shared" si="140"/>
        <v>273540.18231454003</v>
      </c>
      <c r="AB1017" s="59">
        <f t="shared" si="141"/>
        <v>1.7777777777777777</v>
      </c>
      <c r="AC1017" s="61">
        <f t="shared" si="142"/>
        <v>800.09999999999991</v>
      </c>
    </row>
    <row r="1018" spans="4:29">
      <c r="D1018" s="12">
        <v>1012</v>
      </c>
      <c r="E1018" s="36" t="s">
        <v>29</v>
      </c>
      <c r="F1018" s="16" t="s">
        <v>11</v>
      </c>
      <c r="G1018" s="14" t="s">
        <v>30</v>
      </c>
      <c r="H1018" s="13" t="s">
        <v>5</v>
      </c>
      <c r="I1018" s="13" t="s">
        <v>41</v>
      </c>
      <c r="J1018" s="13" t="s">
        <v>42</v>
      </c>
      <c r="K1018" s="13" t="s">
        <v>43</v>
      </c>
      <c r="L1018" s="14">
        <v>31.5</v>
      </c>
      <c r="M1018" s="14" t="s">
        <v>15</v>
      </c>
      <c r="N1018" s="31">
        <v>1000000</v>
      </c>
      <c r="O1018" s="14" t="s">
        <v>1</v>
      </c>
      <c r="P1018" s="14" t="s">
        <v>35</v>
      </c>
      <c r="Q1018" s="31">
        <v>5000</v>
      </c>
      <c r="R1018" s="31">
        <v>1152</v>
      </c>
      <c r="S1018" s="45">
        <v>20</v>
      </c>
      <c r="T1018" s="64">
        <f t="shared" si="135"/>
        <v>630</v>
      </c>
      <c r="U1018" s="64">
        <f t="shared" si="136"/>
        <v>5.4708036462908005</v>
      </c>
      <c r="V1018" s="48">
        <f t="shared" si="137"/>
        <v>5.0199999999999996</v>
      </c>
      <c r="W1018" s="52">
        <v>251</v>
      </c>
      <c r="X1018" s="71" t="str">
        <f t="shared" si="143"/>
        <v>Q1 2024</v>
      </c>
      <c r="Y1018" s="21">
        <f t="shared" si="138"/>
        <v>3840</v>
      </c>
      <c r="Z1018" s="21">
        <f t="shared" si="139"/>
        <v>2160</v>
      </c>
      <c r="AA1018" s="57">
        <f t="shared" si="140"/>
        <v>273540.18231454003</v>
      </c>
      <c r="AB1018" s="59">
        <f t="shared" si="141"/>
        <v>1.7777777777777777</v>
      </c>
      <c r="AC1018" s="61">
        <f t="shared" si="142"/>
        <v>800.09999999999991</v>
      </c>
    </row>
    <row r="1019" spans="4:29">
      <c r="D1019" s="12">
        <v>1013</v>
      </c>
      <c r="E1019" s="36" t="s">
        <v>29</v>
      </c>
      <c r="F1019" s="16" t="s">
        <v>11</v>
      </c>
      <c r="G1019" s="14" t="s">
        <v>30</v>
      </c>
      <c r="H1019" s="13" t="s">
        <v>5</v>
      </c>
      <c r="I1019" s="13" t="s">
        <v>41</v>
      </c>
      <c r="J1019" s="13" t="s">
        <v>44</v>
      </c>
      <c r="K1019" s="13" t="s">
        <v>43</v>
      </c>
      <c r="L1019" s="14">
        <v>31.5</v>
      </c>
      <c r="M1019" s="14" t="s">
        <v>15</v>
      </c>
      <c r="N1019" s="31">
        <v>1000000</v>
      </c>
      <c r="O1019" s="14" t="s">
        <v>1</v>
      </c>
      <c r="P1019" s="14" t="s">
        <v>35</v>
      </c>
      <c r="Q1019" s="31">
        <v>4608</v>
      </c>
      <c r="R1019" s="31">
        <v>576</v>
      </c>
      <c r="S1019" s="45">
        <v>20</v>
      </c>
      <c r="T1019" s="64">
        <f t="shared" si="135"/>
        <v>630</v>
      </c>
      <c r="U1019" s="64">
        <f t="shared" si="136"/>
        <v>5.4708036462908005</v>
      </c>
      <c r="V1019" s="48">
        <f t="shared" si="137"/>
        <v>5.0199999999999996</v>
      </c>
      <c r="W1019" s="52">
        <v>251</v>
      </c>
      <c r="X1019" s="71" t="str">
        <f t="shared" si="143"/>
        <v>Q1 2024</v>
      </c>
      <c r="Y1019" s="21">
        <f t="shared" si="138"/>
        <v>3840</v>
      </c>
      <c r="Z1019" s="21">
        <f t="shared" si="139"/>
        <v>2160</v>
      </c>
      <c r="AA1019" s="57">
        <f t="shared" si="140"/>
        <v>273540.18231454003</v>
      </c>
      <c r="AB1019" s="59">
        <f t="shared" si="141"/>
        <v>1.7777777777777777</v>
      </c>
      <c r="AC1019" s="61">
        <f t="shared" si="142"/>
        <v>800.09999999999991</v>
      </c>
    </row>
    <row r="1020" spans="4:29">
      <c r="D1020" s="12">
        <v>1014</v>
      </c>
      <c r="E1020" s="36" t="s">
        <v>29</v>
      </c>
      <c r="F1020" s="16" t="s">
        <v>11</v>
      </c>
      <c r="G1020" s="14" t="s">
        <v>30</v>
      </c>
      <c r="H1020" s="13" t="s">
        <v>5</v>
      </c>
      <c r="I1020" s="13" t="s">
        <v>41</v>
      </c>
      <c r="J1020" s="13" t="s">
        <v>113</v>
      </c>
      <c r="K1020" s="13" t="s">
        <v>43</v>
      </c>
      <c r="L1020" s="14">
        <v>31.5</v>
      </c>
      <c r="M1020" s="14" t="s">
        <v>15</v>
      </c>
      <c r="N1020" s="31">
        <v>1000000</v>
      </c>
      <c r="O1020" s="14" t="s">
        <v>1</v>
      </c>
      <c r="P1020" s="14" t="s">
        <v>35</v>
      </c>
      <c r="Q1020" s="31">
        <v>4608</v>
      </c>
      <c r="R1020" s="31">
        <v>576</v>
      </c>
      <c r="S1020" s="45">
        <v>15</v>
      </c>
      <c r="T1020" s="64">
        <f t="shared" si="135"/>
        <v>472.5</v>
      </c>
      <c r="U1020" s="64">
        <f t="shared" si="136"/>
        <v>4.1031027347181004</v>
      </c>
      <c r="V1020" s="48">
        <f t="shared" si="137"/>
        <v>3.7650000000000001</v>
      </c>
      <c r="W1020" s="52">
        <v>251</v>
      </c>
      <c r="X1020" s="71" t="str">
        <f t="shared" si="143"/>
        <v>Q1 2024</v>
      </c>
      <c r="Y1020" s="21">
        <f t="shared" si="138"/>
        <v>3840</v>
      </c>
      <c r="Z1020" s="21">
        <f t="shared" si="139"/>
        <v>2160</v>
      </c>
      <c r="AA1020" s="57">
        <f t="shared" si="140"/>
        <v>273540.18231454003</v>
      </c>
      <c r="AB1020" s="59">
        <f t="shared" si="141"/>
        <v>1.7777777777777777</v>
      </c>
      <c r="AC1020" s="61">
        <f t="shared" si="142"/>
        <v>800.09999999999991</v>
      </c>
    </row>
    <row r="1021" spans="4:29">
      <c r="D1021" s="12">
        <v>1015</v>
      </c>
      <c r="E1021" s="36" t="s">
        <v>29</v>
      </c>
      <c r="F1021" s="16" t="s">
        <v>11</v>
      </c>
      <c r="G1021" s="14" t="s">
        <v>30</v>
      </c>
      <c r="H1021" s="13" t="s">
        <v>5</v>
      </c>
      <c r="I1021" s="13" t="s">
        <v>41</v>
      </c>
      <c r="J1021" s="13" t="s">
        <v>116</v>
      </c>
      <c r="K1021" s="13" t="s">
        <v>43</v>
      </c>
      <c r="L1021" s="14">
        <v>27</v>
      </c>
      <c r="M1021" s="14" t="s">
        <v>117</v>
      </c>
      <c r="N1021" s="31">
        <v>1000000</v>
      </c>
      <c r="O1021" s="14" t="s">
        <v>1</v>
      </c>
      <c r="P1021" s="14" t="s">
        <v>35</v>
      </c>
      <c r="Q1021" s="31">
        <v>2304</v>
      </c>
      <c r="R1021" s="31">
        <v>576</v>
      </c>
      <c r="S1021" s="45">
        <v>15</v>
      </c>
      <c r="T1021" s="64">
        <f t="shared" si="135"/>
        <v>405</v>
      </c>
      <c r="U1021" s="64">
        <f t="shared" si="136"/>
        <v>2.5128551497468936</v>
      </c>
      <c r="V1021" s="48">
        <f t="shared" si="137"/>
        <v>2.79</v>
      </c>
      <c r="W1021" s="52">
        <v>186</v>
      </c>
      <c r="X1021" s="71" t="str">
        <f t="shared" si="143"/>
        <v>Q1 2024</v>
      </c>
      <c r="Y1021" s="21">
        <f t="shared" si="138"/>
        <v>3440</v>
      </c>
      <c r="Z1021" s="21">
        <f t="shared" si="139"/>
        <v>1440</v>
      </c>
      <c r="AA1021" s="57">
        <f t="shared" si="140"/>
        <v>167523.67664979291</v>
      </c>
      <c r="AB1021" s="59">
        <f t="shared" si="141"/>
        <v>2.3888888888888888</v>
      </c>
      <c r="AC1021" s="61">
        <f t="shared" si="142"/>
        <v>685.8</v>
      </c>
    </row>
    <row r="1022" spans="4:29">
      <c r="D1022" s="12">
        <v>1016</v>
      </c>
      <c r="E1022" s="36" t="s">
        <v>29</v>
      </c>
      <c r="F1022" s="16" t="s">
        <v>11</v>
      </c>
      <c r="G1022" s="14" t="s">
        <v>30</v>
      </c>
      <c r="H1022" s="13" t="s">
        <v>5</v>
      </c>
      <c r="I1022" s="13" t="s">
        <v>54</v>
      </c>
      <c r="J1022" s="13" t="s">
        <v>55</v>
      </c>
      <c r="K1022" s="13" t="s">
        <v>43</v>
      </c>
      <c r="L1022" s="14">
        <v>31.5</v>
      </c>
      <c r="M1022" s="14" t="s">
        <v>15</v>
      </c>
      <c r="N1022" s="31">
        <v>1000000</v>
      </c>
      <c r="O1022" s="14" t="s">
        <v>1</v>
      </c>
      <c r="P1022" s="14" t="s">
        <v>35</v>
      </c>
      <c r="Q1022" s="31">
        <v>2304</v>
      </c>
      <c r="R1022" s="31">
        <v>1152</v>
      </c>
      <c r="S1022" s="45">
        <v>20</v>
      </c>
      <c r="T1022" s="64">
        <f t="shared" si="135"/>
        <v>630</v>
      </c>
      <c r="U1022" s="64">
        <f t="shared" si="136"/>
        <v>5.4708036462908005</v>
      </c>
      <c r="V1022" s="48">
        <f t="shared" si="137"/>
        <v>5.0199999999999996</v>
      </c>
      <c r="W1022" s="52">
        <v>251</v>
      </c>
      <c r="X1022" s="71" t="str">
        <f t="shared" si="143"/>
        <v>Q1 2024</v>
      </c>
      <c r="Y1022" s="21">
        <f t="shared" si="138"/>
        <v>3840</v>
      </c>
      <c r="Z1022" s="21">
        <f t="shared" si="139"/>
        <v>2160</v>
      </c>
      <c r="AA1022" s="57">
        <f t="shared" si="140"/>
        <v>273540.18231454003</v>
      </c>
      <c r="AB1022" s="59">
        <f t="shared" si="141"/>
        <v>1.7777777777777777</v>
      </c>
      <c r="AC1022" s="61">
        <f t="shared" si="142"/>
        <v>800.09999999999991</v>
      </c>
    </row>
    <row r="1023" spans="4:29">
      <c r="D1023" s="12">
        <v>1017</v>
      </c>
      <c r="E1023" s="36" t="s">
        <v>29</v>
      </c>
      <c r="F1023" s="16" t="s">
        <v>11</v>
      </c>
      <c r="G1023" s="14" t="s">
        <v>30</v>
      </c>
      <c r="H1023" s="13" t="s">
        <v>5</v>
      </c>
      <c r="I1023" s="13" t="s">
        <v>54</v>
      </c>
      <c r="J1023" s="13" t="s">
        <v>114</v>
      </c>
      <c r="K1023" s="13" t="s">
        <v>43</v>
      </c>
      <c r="L1023" s="14">
        <v>27</v>
      </c>
      <c r="M1023" s="14" t="s">
        <v>15</v>
      </c>
      <c r="N1023" s="31">
        <v>1000000</v>
      </c>
      <c r="O1023" s="14" t="s">
        <v>1</v>
      </c>
      <c r="P1023" s="14" t="s">
        <v>35</v>
      </c>
      <c r="Q1023" s="31">
        <v>2304</v>
      </c>
      <c r="R1023" s="31">
        <v>512</v>
      </c>
      <c r="S1023" s="45">
        <v>15</v>
      </c>
      <c r="T1023" s="64">
        <f t="shared" si="135"/>
        <v>405</v>
      </c>
      <c r="U1023" s="64">
        <f t="shared" si="136"/>
        <v>3.0145244581602371</v>
      </c>
      <c r="V1023" s="48">
        <f t="shared" si="137"/>
        <v>3.0150000000000001</v>
      </c>
      <c r="W1023" s="52">
        <v>201</v>
      </c>
      <c r="X1023" s="71" t="str">
        <f t="shared" si="143"/>
        <v>Q1 2024</v>
      </c>
      <c r="Y1023" s="21">
        <f t="shared" si="138"/>
        <v>3840</v>
      </c>
      <c r="Z1023" s="21">
        <f t="shared" si="139"/>
        <v>2160</v>
      </c>
      <c r="AA1023" s="57">
        <f t="shared" si="140"/>
        <v>200968.29721068247</v>
      </c>
      <c r="AB1023" s="59">
        <f t="shared" si="141"/>
        <v>1.7777777777777777</v>
      </c>
      <c r="AC1023" s="61">
        <f t="shared" si="142"/>
        <v>685.8</v>
      </c>
    </row>
    <row r="1024" spans="4:29">
      <c r="D1024" s="12">
        <v>1018</v>
      </c>
      <c r="E1024" s="36" t="s">
        <v>29</v>
      </c>
      <c r="F1024" s="16" t="s">
        <v>11</v>
      </c>
      <c r="G1024" s="14" t="s">
        <v>30</v>
      </c>
      <c r="H1024" s="13" t="s">
        <v>5</v>
      </c>
      <c r="I1024" s="13" t="s">
        <v>54</v>
      </c>
      <c r="J1024" s="13" t="s">
        <v>128</v>
      </c>
      <c r="K1024" s="13" t="s">
        <v>43</v>
      </c>
      <c r="L1024" s="14">
        <v>31.5</v>
      </c>
      <c r="M1024" s="14" t="s">
        <v>15</v>
      </c>
      <c r="N1024" s="31">
        <v>1000000</v>
      </c>
      <c r="O1024" s="14" t="s">
        <v>1</v>
      </c>
      <c r="P1024" s="14" t="s">
        <v>35</v>
      </c>
      <c r="Q1024" s="31">
        <v>2304</v>
      </c>
      <c r="R1024" s="31">
        <v>576</v>
      </c>
      <c r="S1024" s="45">
        <v>12</v>
      </c>
      <c r="T1024" s="64">
        <f t="shared" si="135"/>
        <v>378</v>
      </c>
      <c r="U1024" s="64">
        <f t="shared" si="136"/>
        <v>3.2824821877744803</v>
      </c>
      <c r="V1024" s="48">
        <f t="shared" si="137"/>
        <v>3.012</v>
      </c>
      <c r="W1024" s="52">
        <v>251</v>
      </c>
      <c r="X1024" s="71" t="str">
        <f t="shared" si="143"/>
        <v>Q1 2024</v>
      </c>
      <c r="Y1024" s="21">
        <f t="shared" si="138"/>
        <v>3840</v>
      </c>
      <c r="Z1024" s="21">
        <f t="shared" si="139"/>
        <v>2160</v>
      </c>
      <c r="AA1024" s="57">
        <f t="shared" si="140"/>
        <v>273540.18231454003</v>
      </c>
      <c r="AB1024" s="59">
        <f t="shared" si="141"/>
        <v>1.7777777777777777</v>
      </c>
      <c r="AC1024" s="61">
        <f t="shared" si="142"/>
        <v>800.09999999999991</v>
      </c>
    </row>
    <row r="1025" spans="4:29">
      <c r="D1025" s="12">
        <v>1019</v>
      </c>
      <c r="E1025" s="36" t="s">
        <v>29</v>
      </c>
      <c r="F1025" s="16" t="s">
        <v>11</v>
      </c>
      <c r="G1025" s="14" t="s">
        <v>30</v>
      </c>
      <c r="H1025" s="13" t="s">
        <v>5</v>
      </c>
      <c r="I1025" s="13" t="s">
        <v>54</v>
      </c>
      <c r="J1025" s="13" t="s">
        <v>118</v>
      </c>
      <c r="K1025" s="13" t="s">
        <v>43</v>
      </c>
      <c r="L1025" s="14">
        <v>31.5</v>
      </c>
      <c r="M1025" s="14" t="s">
        <v>15</v>
      </c>
      <c r="N1025" s="31">
        <v>1000000</v>
      </c>
      <c r="O1025" s="14" t="s">
        <v>1</v>
      </c>
      <c r="P1025" s="14" t="s">
        <v>35</v>
      </c>
      <c r="Q1025" s="31">
        <v>2304</v>
      </c>
      <c r="R1025" s="31">
        <v>576</v>
      </c>
      <c r="S1025" s="45">
        <v>15</v>
      </c>
      <c r="T1025" s="64">
        <f t="shared" si="135"/>
        <v>472.5</v>
      </c>
      <c r="U1025" s="64">
        <f t="shared" si="136"/>
        <v>4.1031027347181004</v>
      </c>
      <c r="V1025" s="48">
        <f t="shared" si="137"/>
        <v>3.7650000000000001</v>
      </c>
      <c r="W1025" s="52">
        <v>251</v>
      </c>
      <c r="X1025" s="71" t="str">
        <f t="shared" si="143"/>
        <v>Q1 2024</v>
      </c>
      <c r="Y1025" s="21">
        <f t="shared" si="138"/>
        <v>3840</v>
      </c>
      <c r="Z1025" s="21">
        <f t="shared" si="139"/>
        <v>2160</v>
      </c>
      <c r="AA1025" s="57">
        <f t="shared" si="140"/>
        <v>273540.18231454003</v>
      </c>
      <c r="AB1025" s="59">
        <f t="shared" si="141"/>
        <v>1.7777777777777777</v>
      </c>
      <c r="AC1025" s="61">
        <f t="shared" si="142"/>
        <v>800.09999999999991</v>
      </c>
    </row>
    <row r="1026" spans="4:29">
      <c r="D1026" s="12">
        <v>1020</v>
      </c>
      <c r="E1026" s="36" t="s">
        <v>29</v>
      </c>
      <c r="F1026" s="16" t="s">
        <v>11</v>
      </c>
      <c r="G1026" s="14" t="s">
        <v>30</v>
      </c>
      <c r="H1026" s="13" t="s">
        <v>5</v>
      </c>
      <c r="I1026" s="13" t="s">
        <v>54</v>
      </c>
      <c r="J1026" s="13" t="s">
        <v>199</v>
      </c>
      <c r="K1026" s="13" t="s">
        <v>43</v>
      </c>
      <c r="L1026" s="14">
        <v>31.5</v>
      </c>
      <c r="M1026" s="14" t="s">
        <v>117</v>
      </c>
      <c r="N1026" s="31">
        <v>1000000</v>
      </c>
      <c r="O1026" s="14" t="s">
        <v>1</v>
      </c>
      <c r="P1026" s="14" t="s">
        <v>35</v>
      </c>
      <c r="Q1026" s="31">
        <v>2304</v>
      </c>
      <c r="R1026" s="31">
        <v>1152</v>
      </c>
      <c r="S1026" s="45">
        <v>5</v>
      </c>
      <c r="T1026" s="64">
        <f t="shared" si="135"/>
        <v>157.5</v>
      </c>
      <c r="U1026" s="64">
        <f t="shared" si="136"/>
        <v>1.1400916883110905</v>
      </c>
      <c r="V1026" s="48">
        <f t="shared" si="137"/>
        <v>1.2549999999999999</v>
      </c>
      <c r="W1026" s="52">
        <v>251</v>
      </c>
      <c r="X1026" s="71" t="str">
        <f t="shared" si="143"/>
        <v>Q1 2024</v>
      </c>
      <c r="Y1026" s="21">
        <f t="shared" si="138"/>
        <v>3440</v>
      </c>
      <c r="Z1026" s="21">
        <f t="shared" si="139"/>
        <v>1440</v>
      </c>
      <c r="AA1026" s="57">
        <f t="shared" si="140"/>
        <v>228018.33766221811</v>
      </c>
      <c r="AB1026" s="59">
        <f t="shared" si="141"/>
        <v>2.3888888888888888</v>
      </c>
      <c r="AC1026" s="61">
        <f t="shared" si="142"/>
        <v>800.09999999999991</v>
      </c>
    </row>
    <row r="1027" spans="4:29">
      <c r="D1027" s="12">
        <v>1021</v>
      </c>
      <c r="E1027" s="36" t="s">
        <v>29</v>
      </c>
      <c r="F1027" s="16" t="s">
        <v>11</v>
      </c>
      <c r="G1027" s="14" t="s">
        <v>30</v>
      </c>
      <c r="H1027" s="13" t="s">
        <v>5</v>
      </c>
      <c r="I1027" s="13" t="s">
        <v>54</v>
      </c>
      <c r="J1027" s="13" t="s">
        <v>203</v>
      </c>
      <c r="K1027" s="13" t="s">
        <v>43</v>
      </c>
      <c r="L1027" s="14">
        <v>34</v>
      </c>
      <c r="M1027" s="14" t="s">
        <v>117</v>
      </c>
      <c r="N1027" s="31">
        <v>1000000</v>
      </c>
      <c r="O1027" s="14" t="s">
        <v>1</v>
      </c>
      <c r="P1027" s="14" t="s">
        <v>35</v>
      </c>
      <c r="Q1027" s="31">
        <v>9216</v>
      </c>
      <c r="R1027" s="31">
        <v>2304</v>
      </c>
      <c r="S1027" s="45">
        <v>2</v>
      </c>
      <c r="T1027" s="64">
        <f t="shared" si="135"/>
        <v>68</v>
      </c>
      <c r="U1027" s="64">
        <f t="shared" si="136"/>
        <v>0.53129594021168891</v>
      </c>
      <c r="V1027" s="48">
        <f t="shared" si="137"/>
        <v>0.60199999999999998</v>
      </c>
      <c r="W1027" s="52">
        <v>301</v>
      </c>
      <c r="X1027" s="71" t="str">
        <f t="shared" si="143"/>
        <v>Q1 2024</v>
      </c>
      <c r="Y1027" s="21">
        <f t="shared" si="138"/>
        <v>3440</v>
      </c>
      <c r="Z1027" s="21">
        <f t="shared" si="139"/>
        <v>1440</v>
      </c>
      <c r="AA1027" s="57">
        <f t="shared" si="140"/>
        <v>265647.97010584443</v>
      </c>
      <c r="AB1027" s="59">
        <f t="shared" si="141"/>
        <v>2.3888888888888888</v>
      </c>
      <c r="AC1027" s="61">
        <f t="shared" si="142"/>
        <v>863.59999999999991</v>
      </c>
    </row>
    <row r="1028" spans="4:29">
      <c r="D1028" s="12">
        <v>1022</v>
      </c>
      <c r="E1028" s="36" t="s">
        <v>29</v>
      </c>
      <c r="F1028" s="16" t="s">
        <v>11</v>
      </c>
      <c r="G1028" s="14" t="s">
        <v>30</v>
      </c>
      <c r="H1028" s="13" t="s">
        <v>5</v>
      </c>
      <c r="I1028" s="13" t="s">
        <v>54</v>
      </c>
      <c r="J1028" s="13" t="s">
        <v>204</v>
      </c>
      <c r="K1028" s="13" t="s">
        <v>43</v>
      </c>
      <c r="L1028" s="14">
        <v>57</v>
      </c>
      <c r="M1028" s="14" t="s">
        <v>205</v>
      </c>
      <c r="N1028" s="31">
        <v>1000000</v>
      </c>
      <c r="O1028" s="14" t="s">
        <v>1</v>
      </c>
      <c r="P1028" s="14" t="s">
        <v>35</v>
      </c>
      <c r="Q1028" s="31">
        <v>9216</v>
      </c>
      <c r="R1028" s="31">
        <v>2304</v>
      </c>
      <c r="S1028" s="45">
        <v>2</v>
      </c>
      <c r="T1028" s="64">
        <f t="shared" si="135"/>
        <v>114</v>
      </c>
      <c r="U1028" s="64">
        <f t="shared" si="136"/>
        <v>1.0926406405791855</v>
      </c>
      <c r="V1028" s="48">
        <f t="shared" si="137"/>
        <v>0.83</v>
      </c>
      <c r="W1028" s="52">
        <v>415</v>
      </c>
      <c r="X1028" s="71" t="str">
        <f t="shared" si="143"/>
        <v>Q1 2024</v>
      </c>
      <c r="Y1028" s="21">
        <f t="shared" si="138"/>
        <v>7680</v>
      </c>
      <c r="Z1028" s="21">
        <f t="shared" si="139"/>
        <v>2160</v>
      </c>
      <c r="AA1028" s="57">
        <f t="shared" si="140"/>
        <v>546320.32028959272</v>
      </c>
      <c r="AB1028" s="59">
        <f t="shared" si="141"/>
        <v>3.5555555555555554</v>
      </c>
      <c r="AC1028" s="61">
        <f t="shared" si="142"/>
        <v>1447.8</v>
      </c>
    </row>
    <row r="1029" spans="4:29">
      <c r="D1029" s="12">
        <v>1023</v>
      </c>
      <c r="E1029" s="36" t="s">
        <v>29</v>
      </c>
      <c r="F1029" s="16" t="s">
        <v>11</v>
      </c>
      <c r="G1029" s="14" t="s">
        <v>30</v>
      </c>
      <c r="H1029" s="13" t="s">
        <v>5</v>
      </c>
      <c r="I1029" s="13" t="s">
        <v>105</v>
      </c>
      <c r="J1029" s="13" t="s">
        <v>106</v>
      </c>
      <c r="K1029" s="13" t="s">
        <v>33</v>
      </c>
      <c r="L1029" s="14">
        <v>31.5</v>
      </c>
      <c r="M1029" s="14" t="s">
        <v>15</v>
      </c>
      <c r="N1029" s="31">
        <v>1000000</v>
      </c>
      <c r="O1029" s="14" t="s">
        <v>1</v>
      </c>
      <c r="P1029" s="14" t="s">
        <v>35</v>
      </c>
      <c r="Q1029" s="31">
        <v>5000</v>
      </c>
      <c r="R1029" s="31">
        <v>1152</v>
      </c>
      <c r="S1029" s="45">
        <v>15</v>
      </c>
      <c r="T1029" s="64">
        <f t="shared" si="135"/>
        <v>472.5</v>
      </c>
      <c r="U1029" s="64">
        <f t="shared" si="136"/>
        <v>4.1031027347181004</v>
      </c>
      <c r="V1029" s="48">
        <f t="shared" si="137"/>
        <v>3.7650000000000001</v>
      </c>
      <c r="W1029" s="52">
        <v>251</v>
      </c>
      <c r="X1029" s="71" t="str">
        <f t="shared" si="143"/>
        <v>Q1 2024</v>
      </c>
      <c r="Y1029" s="21">
        <f t="shared" si="138"/>
        <v>3840</v>
      </c>
      <c r="Z1029" s="21">
        <f t="shared" si="139"/>
        <v>2160</v>
      </c>
      <c r="AA1029" s="57">
        <f t="shared" si="140"/>
        <v>273540.18231454003</v>
      </c>
      <c r="AB1029" s="59">
        <f t="shared" si="141"/>
        <v>1.7777777777777777</v>
      </c>
      <c r="AC1029" s="61">
        <f t="shared" si="142"/>
        <v>800.09999999999991</v>
      </c>
    </row>
    <row r="1030" spans="4:29">
      <c r="D1030" s="12">
        <v>1024</v>
      </c>
      <c r="E1030" s="36" t="s">
        <v>29</v>
      </c>
      <c r="F1030" s="16" t="s">
        <v>11</v>
      </c>
      <c r="G1030" s="14" t="s">
        <v>30</v>
      </c>
      <c r="H1030" s="13" t="s">
        <v>5</v>
      </c>
      <c r="I1030" s="13" t="s">
        <v>96</v>
      </c>
      <c r="J1030" s="13" t="s">
        <v>61</v>
      </c>
      <c r="K1030" s="13" t="s">
        <v>33</v>
      </c>
      <c r="L1030" s="14">
        <v>27</v>
      </c>
      <c r="M1030" s="14" t="s">
        <v>15</v>
      </c>
      <c r="N1030" s="31">
        <v>80000000</v>
      </c>
      <c r="O1030" s="14" t="s">
        <v>1</v>
      </c>
      <c r="P1030" s="14" t="s">
        <v>35</v>
      </c>
      <c r="Q1030" s="31">
        <v>2304</v>
      </c>
      <c r="R1030" s="31">
        <v>576</v>
      </c>
      <c r="S1030" s="45">
        <v>40</v>
      </c>
      <c r="T1030" s="64">
        <f t="shared" si="135"/>
        <v>1080</v>
      </c>
      <c r="U1030" s="64">
        <f t="shared" si="136"/>
        <v>8.0387318884272982</v>
      </c>
      <c r="V1030" s="48">
        <f t="shared" si="137"/>
        <v>8.0399999999999991</v>
      </c>
      <c r="W1030" s="52">
        <v>201</v>
      </c>
      <c r="X1030" s="71" t="str">
        <f t="shared" si="143"/>
        <v>Q1 2024</v>
      </c>
      <c r="Y1030" s="21">
        <f t="shared" si="138"/>
        <v>3840</v>
      </c>
      <c r="Z1030" s="21">
        <f t="shared" si="139"/>
        <v>2160</v>
      </c>
      <c r="AA1030" s="57">
        <f t="shared" si="140"/>
        <v>200968.29721068247</v>
      </c>
      <c r="AB1030" s="59">
        <f t="shared" si="141"/>
        <v>1.7777777777777777</v>
      </c>
      <c r="AC1030" s="61">
        <f t="shared" si="142"/>
        <v>685.8</v>
      </c>
    </row>
    <row r="1031" spans="4:29">
      <c r="D1031" s="12">
        <v>1025</v>
      </c>
      <c r="E1031" s="36" t="s">
        <v>29</v>
      </c>
      <c r="F1031" s="16" t="s">
        <v>11</v>
      </c>
      <c r="G1031" s="14" t="s">
        <v>30</v>
      </c>
      <c r="H1031" s="13" t="s">
        <v>5</v>
      </c>
      <c r="I1031" s="13" t="s">
        <v>96</v>
      </c>
      <c r="J1031" s="13" t="s">
        <v>129</v>
      </c>
      <c r="K1031" s="13" t="s">
        <v>33</v>
      </c>
      <c r="L1031" s="14">
        <v>27</v>
      </c>
      <c r="M1031" s="14" t="s">
        <v>143</v>
      </c>
      <c r="N1031" s="31">
        <v>1000000</v>
      </c>
      <c r="O1031" s="14" t="s">
        <v>1</v>
      </c>
      <c r="P1031" s="14" t="s">
        <v>35</v>
      </c>
      <c r="Q1031" s="31">
        <v>2304</v>
      </c>
      <c r="R1031" s="31">
        <v>576</v>
      </c>
      <c r="S1031" s="45">
        <v>22</v>
      </c>
      <c r="T1031" s="64">
        <f t="shared" ref="T1031:T1094" si="144">L1031*S1031</f>
        <v>594</v>
      </c>
      <c r="U1031" s="64">
        <f t="shared" ref="U1031:U1094" si="145">S1031*AA1031/10^6</f>
        <v>4.4213025386350147</v>
      </c>
      <c r="V1031" s="48">
        <f t="shared" ref="V1031:V1094" si="146">S1031*W1031/1000</f>
        <v>4.0919999999999996</v>
      </c>
      <c r="W1031" s="52">
        <v>186</v>
      </c>
      <c r="X1031" s="71" t="str">
        <f t="shared" si="143"/>
        <v>Q1 2024</v>
      </c>
      <c r="Y1031" s="21">
        <f t="shared" ref="Y1031:Y1094" si="147">1*LEFT(M1031, FIND("x", M1031)-2)</f>
        <v>2560</v>
      </c>
      <c r="Z1031" s="21">
        <f t="shared" ref="Z1031:Z1094" si="148">1*RIGHT(M1031, LEN(M1031)-FIND("x", M1031)-1)</f>
        <v>1440</v>
      </c>
      <c r="AA1031" s="57">
        <f t="shared" ref="AA1031:AA1094" si="149">AC1031^2*AB1031/(1+AB1031^2)</f>
        <v>200968.29721068247</v>
      </c>
      <c r="AB1031" s="59">
        <f t="shared" ref="AB1031:AB1094" si="150">Y1031/Z1031</f>
        <v>1.7777777777777777</v>
      </c>
      <c r="AC1031" s="61">
        <f t="shared" ref="AC1031:AC1094" si="151">L1031*25.4</f>
        <v>685.8</v>
      </c>
    </row>
    <row r="1032" spans="4:29">
      <c r="D1032" s="12">
        <v>1026</v>
      </c>
      <c r="E1032" s="36" t="s">
        <v>29</v>
      </c>
      <c r="F1032" s="16" t="s">
        <v>11</v>
      </c>
      <c r="G1032" s="14" t="s">
        <v>30</v>
      </c>
      <c r="H1032" s="13" t="s">
        <v>5</v>
      </c>
      <c r="I1032" s="13" t="s">
        <v>96</v>
      </c>
      <c r="J1032" s="13" t="s">
        <v>130</v>
      </c>
      <c r="K1032" s="13" t="s">
        <v>33</v>
      </c>
      <c r="L1032" s="14">
        <v>27</v>
      </c>
      <c r="M1032" s="14" t="s">
        <v>143</v>
      </c>
      <c r="N1032" s="31">
        <v>1000000</v>
      </c>
      <c r="O1032" s="14" t="s">
        <v>1</v>
      </c>
      <c r="P1032" s="14" t="s">
        <v>35</v>
      </c>
      <c r="Q1032" s="31">
        <v>2304</v>
      </c>
      <c r="R1032" s="31">
        <v>576</v>
      </c>
      <c r="S1032" s="45">
        <v>30</v>
      </c>
      <c r="T1032" s="64">
        <f t="shared" si="144"/>
        <v>810</v>
      </c>
      <c r="U1032" s="64">
        <f t="shared" si="145"/>
        <v>6.0290489163204741</v>
      </c>
      <c r="V1032" s="48">
        <f t="shared" si="146"/>
        <v>5.58</v>
      </c>
      <c r="W1032" s="52">
        <v>186</v>
      </c>
      <c r="X1032" s="71" t="str">
        <f t="shared" ref="X1032:X1095" si="152">G1032&amp;" "&amp;F1032</f>
        <v>Q1 2024</v>
      </c>
      <c r="Y1032" s="21">
        <f t="shared" si="147"/>
        <v>2560</v>
      </c>
      <c r="Z1032" s="21">
        <f t="shared" si="148"/>
        <v>1440</v>
      </c>
      <c r="AA1032" s="57">
        <f t="shared" si="149"/>
        <v>200968.29721068247</v>
      </c>
      <c r="AB1032" s="59">
        <f t="shared" si="150"/>
        <v>1.7777777777777777</v>
      </c>
      <c r="AC1032" s="61">
        <f t="shared" si="151"/>
        <v>685.8</v>
      </c>
    </row>
    <row r="1033" spans="4:29">
      <c r="D1033" s="12">
        <v>1027</v>
      </c>
      <c r="E1033" s="36" t="s">
        <v>29</v>
      </c>
      <c r="F1033" s="16" t="s">
        <v>11</v>
      </c>
      <c r="G1033" s="14" t="s">
        <v>30</v>
      </c>
      <c r="H1033" s="13" t="s">
        <v>5</v>
      </c>
      <c r="I1033" s="13" t="s">
        <v>96</v>
      </c>
      <c r="J1033" s="13" t="s">
        <v>131</v>
      </c>
      <c r="K1033" s="13" t="s">
        <v>95</v>
      </c>
      <c r="L1033" s="14">
        <v>34</v>
      </c>
      <c r="M1033" s="14" t="s">
        <v>117</v>
      </c>
      <c r="N1033" s="31">
        <v>1000000</v>
      </c>
      <c r="O1033" s="14" t="s">
        <v>1</v>
      </c>
      <c r="P1033" s="14" t="s">
        <v>35</v>
      </c>
      <c r="Q1033" s="31">
        <v>4608</v>
      </c>
      <c r="R1033" s="31">
        <v>1152</v>
      </c>
      <c r="S1033" s="45">
        <v>35</v>
      </c>
      <c r="T1033" s="64">
        <f t="shared" si="144"/>
        <v>1190</v>
      </c>
      <c r="U1033" s="64">
        <f t="shared" si="145"/>
        <v>9.2976789537045548</v>
      </c>
      <c r="V1033" s="48">
        <f t="shared" si="146"/>
        <v>10.535</v>
      </c>
      <c r="W1033" s="52">
        <v>301</v>
      </c>
      <c r="X1033" s="71" t="str">
        <f t="shared" si="152"/>
        <v>Q1 2024</v>
      </c>
      <c r="Y1033" s="21">
        <f t="shared" si="147"/>
        <v>3440</v>
      </c>
      <c r="Z1033" s="21">
        <f t="shared" si="148"/>
        <v>1440</v>
      </c>
      <c r="AA1033" s="57">
        <f t="shared" si="149"/>
        <v>265647.97010584443</v>
      </c>
      <c r="AB1033" s="59">
        <f t="shared" si="150"/>
        <v>2.3888888888888888</v>
      </c>
      <c r="AC1033" s="61">
        <f t="shared" si="151"/>
        <v>863.59999999999991</v>
      </c>
    </row>
    <row r="1034" spans="4:29">
      <c r="D1034" s="12">
        <v>1028</v>
      </c>
      <c r="E1034" s="36" t="s">
        <v>29</v>
      </c>
      <c r="F1034" s="16" t="s">
        <v>11</v>
      </c>
      <c r="G1034" s="14" t="s">
        <v>30</v>
      </c>
      <c r="H1034" s="13" t="s">
        <v>5</v>
      </c>
      <c r="I1034" s="13" t="s">
        <v>96</v>
      </c>
      <c r="J1034" s="13" t="s">
        <v>132</v>
      </c>
      <c r="K1034" s="13" t="s">
        <v>43</v>
      </c>
      <c r="L1034" s="14">
        <v>31.5</v>
      </c>
      <c r="M1034" s="14" t="s">
        <v>15</v>
      </c>
      <c r="N1034" s="31">
        <v>1000000</v>
      </c>
      <c r="O1034" s="14" t="s">
        <v>1</v>
      </c>
      <c r="P1034" s="14" t="s">
        <v>35</v>
      </c>
      <c r="Q1034" s="31">
        <v>2304</v>
      </c>
      <c r="R1034" s="31">
        <v>576</v>
      </c>
      <c r="S1034" s="45">
        <v>20</v>
      </c>
      <c r="T1034" s="64">
        <f t="shared" si="144"/>
        <v>630</v>
      </c>
      <c r="U1034" s="64">
        <f t="shared" si="145"/>
        <v>5.4708036462908005</v>
      </c>
      <c r="V1034" s="48">
        <f t="shared" si="146"/>
        <v>5.0199999999999996</v>
      </c>
      <c r="W1034" s="52">
        <v>251</v>
      </c>
      <c r="X1034" s="71" t="str">
        <f t="shared" si="152"/>
        <v>Q1 2024</v>
      </c>
      <c r="Y1034" s="21">
        <f t="shared" si="147"/>
        <v>3840</v>
      </c>
      <c r="Z1034" s="21">
        <f t="shared" si="148"/>
        <v>2160</v>
      </c>
      <c r="AA1034" s="57">
        <f t="shared" si="149"/>
        <v>273540.18231454003</v>
      </c>
      <c r="AB1034" s="59">
        <f t="shared" si="150"/>
        <v>1.7777777777777777</v>
      </c>
      <c r="AC1034" s="61">
        <f t="shared" si="151"/>
        <v>800.09999999999991</v>
      </c>
    </row>
    <row r="1035" spans="4:29">
      <c r="D1035" s="12">
        <v>1029</v>
      </c>
      <c r="E1035" s="36" t="s">
        <v>29</v>
      </c>
      <c r="F1035" s="16" t="s">
        <v>11</v>
      </c>
      <c r="G1035" s="14" t="s">
        <v>30</v>
      </c>
      <c r="H1035" s="13" t="s">
        <v>5</v>
      </c>
      <c r="I1035" s="13" t="s">
        <v>60</v>
      </c>
      <c r="J1035" s="13" t="s">
        <v>107</v>
      </c>
      <c r="K1035" s="13" t="s">
        <v>33</v>
      </c>
      <c r="L1035" s="14">
        <v>27</v>
      </c>
      <c r="M1035" s="14" t="s">
        <v>15</v>
      </c>
      <c r="N1035" s="31">
        <v>80000000</v>
      </c>
      <c r="O1035" s="14" t="s">
        <v>1</v>
      </c>
      <c r="P1035" s="14" t="s">
        <v>35</v>
      </c>
      <c r="Q1035" s="31">
        <v>2304</v>
      </c>
      <c r="R1035" s="31">
        <v>576</v>
      </c>
      <c r="S1035" s="45">
        <v>15</v>
      </c>
      <c r="T1035" s="64">
        <f t="shared" si="144"/>
        <v>405</v>
      </c>
      <c r="U1035" s="64">
        <f t="shared" si="145"/>
        <v>3.0145244581602371</v>
      </c>
      <c r="V1035" s="48">
        <f t="shared" si="146"/>
        <v>3.0150000000000001</v>
      </c>
      <c r="W1035" s="52">
        <v>201</v>
      </c>
      <c r="X1035" s="71" t="str">
        <f t="shared" si="152"/>
        <v>Q1 2024</v>
      </c>
      <c r="Y1035" s="21">
        <f t="shared" si="147"/>
        <v>3840</v>
      </c>
      <c r="Z1035" s="21">
        <f t="shared" si="148"/>
        <v>2160</v>
      </c>
      <c r="AA1035" s="57">
        <f t="shared" si="149"/>
        <v>200968.29721068247</v>
      </c>
      <c r="AB1035" s="59">
        <f t="shared" si="150"/>
        <v>1.7777777777777777</v>
      </c>
      <c r="AC1035" s="61">
        <f t="shared" si="151"/>
        <v>685.8</v>
      </c>
    </row>
    <row r="1036" spans="4:29">
      <c r="D1036" s="12">
        <v>1030</v>
      </c>
      <c r="E1036" s="36" t="s">
        <v>29</v>
      </c>
      <c r="F1036" s="16" t="s">
        <v>11</v>
      </c>
      <c r="G1036" s="14" t="s">
        <v>30</v>
      </c>
      <c r="H1036" s="13" t="s">
        <v>5</v>
      </c>
      <c r="I1036" s="13" t="s">
        <v>60</v>
      </c>
      <c r="J1036" s="13" t="s">
        <v>115</v>
      </c>
      <c r="K1036" s="13" t="s">
        <v>33</v>
      </c>
      <c r="L1036" s="14">
        <v>27</v>
      </c>
      <c r="M1036" s="14" t="s">
        <v>15</v>
      </c>
      <c r="N1036" s="31">
        <v>80000000</v>
      </c>
      <c r="O1036" s="14" t="s">
        <v>1</v>
      </c>
      <c r="P1036" s="14" t="s">
        <v>35</v>
      </c>
      <c r="Q1036" s="31">
        <v>2304</v>
      </c>
      <c r="R1036" s="31">
        <v>576</v>
      </c>
      <c r="S1036" s="45">
        <v>15</v>
      </c>
      <c r="T1036" s="64">
        <f t="shared" si="144"/>
        <v>405</v>
      </c>
      <c r="U1036" s="64">
        <f t="shared" si="145"/>
        <v>3.0145244581602371</v>
      </c>
      <c r="V1036" s="48">
        <f t="shared" si="146"/>
        <v>3.0150000000000001</v>
      </c>
      <c r="W1036" s="52">
        <v>201</v>
      </c>
      <c r="X1036" s="71" t="str">
        <f t="shared" si="152"/>
        <v>Q1 2024</v>
      </c>
      <c r="Y1036" s="21">
        <f t="shared" si="147"/>
        <v>3840</v>
      </c>
      <c r="Z1036" s="21">
        <f t="shared" si="148"/>
        <v>2160</v>
      </c>
      <c r="AA1036" s="57">
        <f t="shared" si="149"/>
        <v>200968.29721068247</v>
      </c>
      <c r="AB1036" s="59">
        <f t="shared" si="150"/>
        <v>1.7777777777777777</v>
      </c>
      <c r="AC1036" s="61">
        <f t="shared" si="151"/>
        <v>685.8</v>
      </c>
    </row>
    <row r="1037" spans="4:29">
      <c r="D1037" s="12">
        <v>1031</v>
      </c>
      <c r="E1037" s="36" t="s">
        <v>29</v>
      </c>
      <c r="F1037" s="16" t="s">
        <v>11</v>
      </c>
      <c r="G1037" s="14" t="s">
        <v>30</v>
      </c>
      <c r="H1037" s="13" t="s">
        <v>5</v>
      </c>
      <c r="I1037" s="13" t="s">
        <v>53</v>
      </c>
      <c r="J1037" s="13" t="s">
        <v>133</v>
      </c>
      <c r="K1037" s="13"/>
      <c r="L1037" s="14">
        <v>31.5</v>
      </c>
      <c r="M1037" s="14" t="s">
        <v>15</v>
      </c>
      <c r="N1037" s="31">
        <v>1000000</v>
      </c>
      <c r="O1037" s="14" t="s">
        <v>1</v>
      </c>
      <c r="P1037" s="14" t="s">
        <v>35</v>
      </c>
      <c r="Q1037" s="31">
        <v>4608</v>
      </c>
      <c r="R1037" s="31">
        <v>1196</v>
      </c>
      <c r="S1037" s="45">
        <v>15</v>
      </c>
      <c r="T1037" s="64">
        <f t="shared" si="144"/>
        <v>472.5</v>
      </c>
      <c r="U1037" s="64">
        <f t="shared" si="145"/>
        <v>4.1031027347181004</v>
      </c>
      <c r="V1037" s="48">
        <f t="shared" si="146"/>
        <v>3.7650000000000001</v>
      </c>
      <c r="W1037" s="52">
        <v>251</v>
      </c>
      <c r="X1037" s="71" t="str">
        <f t="shared" si="152"/>
        <v>Q1 2024</v>
      </c>
      <c r="Y1037" s="21">
        <f t="shared" si="147"/>
        <v>3840</v>
      </c>
      <c r="Z1037" s="21">
        <f t="shared" si="148"/>
        <v>2160</v>
      </c>
      <c r="AA1037" s="57">
        <f t="shared" si="149"/>
        <v>273540.18231454003</v>
      </c>
      <c r="AB1037" s="59">
        <f t="shared" si="150"/>
        <v>1.7777777777777777</v>
      </c>
      <c r="AC1037" s="61">
        <f t="shared" si="151"/>
        <v>800.09999999999991</v>
      </c>
    </row>
    <row r="1038" spans="4:29">
      <c r="D1038" s="12">
        <v>1032</v>
      </c>
      <c r="E1038" s="36" t="s">
        <v>29</v>
      </c>
      <c r="F1038" s="16" t="s">
        <v>11</v>
      </c>
      <c r="G1038" s="14" t="s">
        <v>30</v>
      </c>
      <c r="H1038" s="13" t="s">
        <v>5</v>
      </c>
      <c r="I1038" s="13" t="s">
        <v>53</v>
      </c>
      <c r="J1038" s="13" t="s">
        <v>97</v>
      </c>
      <c r="K1038" s="13" t="s">
        <v>98</v>
      </c>
      <c r="L1038" s="14">
        <v>49</v>
      </c>
      <c r="M1038" s="14" t="s">
        <v>99</v>
      </c>
      <c r="N1038" s="31">
        <v>1000000</v>
      </c>
      <c r="O1038" s="14" t="s">
        <v>1</v>
      </c>
      <c r="P1038" s="14" t="s">
        <v>35</v>
      </c>
      <c r="Q1038" s="31">
        <v>5000</v>
      </c>
      <c r="R1038" s="31">
        <v>1152</v>
      </c>
      <c r="S1038" s="45">
        <v>15</v>
      </c>
      <c r="T1038" s="64">
        <f t="shared" si="144"/>
        <v>735</v>
      </c>
      <c r="U1038" s="64">
        <f t="shared" si="145"/>
        <v>6.055933005610858</v>
      </c>
      <c r="V1038" s="48">
        <f t="shared" si="146"/>
        <v>5.1749999999999998</v>
      </c>
      <c r="W1038" s="52">
        <v>345</v>
      </c>
      <c r="X1038" s="71" t="str">
        <f t="shared" si="152"/>
        <v>Q1 2024</v>
      </c>
      <c r="Y1038" s="21">
        <f t="shared" si="147"/>
        <v>5120</v>
      </c>
      <c r="Z1038" s="21">
        <f t="shared" si="148"/>
        <v>1440</v>
      </c>
      <c r="AA1038" s="57">
        <f t="shared" si="149"/>
        <v>403728.86704072385</v>
      </c>
      <c r="AB1038" s="59">
        <f t="shared" si="150"/>
        <v>3.5555555555555554</v>
      </c>
      <c r="AC1038" s="61">
        <f t="shared" si="151"/>
        <v>1244.5999999999999</v>
      </c>
    </row>
    <row r="1039" spans="4:29">
      <c r="D1039" s="12">
        <v>1033</v>
      </c>
      <c r="E1039" s="36" t="s">
        <v>29</v>
      </c>
      <c r="F1039" s="16" t="s">
        <v>11</v>
      </c>
      <c r="G1039" s="14" t="s">
        <v>30</v>
      </c>
      <c r="H1039" s="13" t="s">
        <v>5</v>
      </c>
      <c r="I1039" s="13" t="s">
        <v>53</v>
      </c>
      <c r="J1039" s="13" t="s">
        <v>119</v>
      </c>
      <c r="K1039" s="13" t="s">
        <v>98</v>
      </c>
      <c r="L1039" s="14">
        <v>31.5</v>
      </c>
      <c r="M1039" s="14" t="s">
        <v>15</v>
      </c>
      <c r="N1039" s="31">
        <v>1000000</v>
      </c>
      <c r="O1039" s="14" t="s">
        <v>1</v>
      </c>
      <c r="P1039" s="14" t="s">
        <v>35</v>
      </c>
      <c r="Q1039" s="31">
        <v>5000</v>
      </c>
      <c r="R1039" s="31">
        <v>1152</v>
      </c>
      <c r="S1039" s="45">
        <v>8</v>
      </c>
      <c r="T1039" s="64">
        <f t="shared" si="144"/>
        <v>252</v>
      </c>
      <c r="U1039" s="64">
        <f t="shared" si="145"/>
        <v>2.1883214585163202</v>
      </c>
      <c r="V1039" s="48">
        <f t="shared" si="146"/>
        <v>2.008</v>
      </c>
      <c r="W1039" s="52">
        <v>251</v>
      </c>
      <c r="X1039" s="71" t="str">
        <f t="shared" si="152"/>
        <v>Q1 2024</v>
      </c>
      <c r="Y1039" s="21">
        <f t="shared" si="147"/>
        <v>3840</v>
      </c>
      <c r="Z1039" s="21">
        <f t="shared" si="148"/>
        <v>2160</v>
      </c>
      <c r="AA1039" s="57">
        <f t="shared" si="149"/>
        <v>273540.18231454003</v>
      </c>
      <c r="AB1039" s="59">
        <f t="shared" si="150"/>
        <v>1.7777777777777777</v>
      </c>
      <c r="AC1039" s="61">
        <f t="shared" si="151"/>
        <v>800.09999999999991</v>
      </c>
    </row>
    <row r="1040" spans="4:29">
      <c r="D1040" s="12">
        <v>1034</v>
      </c>
      <c r="E1040" s="36" t="s">
        <v>29</v>
      </c>
      <c r="F1040" s="16" t="s">
        <v>11</v>
      </c>
      <c r="G1040" s="14" t="s">
        <v>30</v>
      </c>
      <c r="H1040" s="13" t="s">
        <v>5</v>
      </c>
      <c r="I1040" s="13" t="s">
        <v>120</v>
      </c>
      <c r="J1040" s="13"/>
      <c r="K1040" s="13" t="s">
        <v>120</v>
      </c>
      <c r="L1040" s="14">
        <v>27</v>
      </c>
      <c r="M1040" s="14" t="s">
        <v>15</v>
      </c>
      <c r="N1040" s="31" t="s">
        <v>65</v>
      </c>
      <c r="O1040" s="14" t="s">
        <v>1</v>
      </c>
      <c r="P1040" s="14" t="s">
        <v>35</v>
      </c>
      <c r="Q1040" s="31">
        <v>5000</v>
      </c>
      <c r="R1040" s="31">
        <v>1152</v>
      </c>
      <c r="S1040" s="45">
        <v>20</v>
      </c>
      <c r="T1040" s="64">
        <f t="shared" si="144"/>
        <v>540</v>
      </c>
      <c r="U1040" s="64">
        <f t="shared" si="145"/>
        <v>4.0193659442136491</v>
      </c>
      <c r="V1040" s="48">
        <f t="shared" si="146"/>
        <v>4.0199999999999996</v>
      </c>
      <c r="W1040" s="52">
        <v>201</v>
      </c>
      <c r="X1040" s="71" t="str">
        <f t="shared" si="152"/>
        <v>Q1 2024</v>
      </c>
      <c r="Y1040" s="21">
        <f t="shared" si="147"/>
        <v>3840</v>
      </c>
      <c r="Z1040" s="21">
        <f t="shared" si="148"/>
        <v>2160</v>
      </c>
      <c r="AA1040" s="57">
        <f t="shared" si="149"/>
        <v>200968.29721068247</v>
      </c>
      <c r="AB1040" s="59">
        <f t="shared" si="150"/>
        <v>1.7777777777777777</v>
      </c>
      <c r="AC1040" s="61">
        <f t="shared" si="151"/>
        <v>685.8</v>
      </c>
    </row>
    <row r="1041" spans="4:29">
      <c r="D1041" s="12">
        <v>1035</v>
      </c>
      <c r="E1041" s="36" t="s">
        <v>29</v>
      </c>
      <c r="F1041" s="16" t="s">
        <v>11</v>
      </c>
      <c r="G1041" s="14" t="s">
        <v>30</v>
      </c>
      <c r="H1041" s="13" t="s">
        <v>5</v>
      </c>
      <c r="I1041" s="13" t="s">
        <v>120</v>
      </c>
      <c r="J1041" s="13"/>
      <c r="K1041" s="13" t="s">
        <v>120</v>
      </c>
      <c r="L1041" s="14">
        <v>31.5</v>
      </c>
      <c r="M1041" s="14" t="s">
        <v>15</v>
      </c>
      <c r="N1041" s="31" t="s">
        <v>65</v>
      </c>
      <c r="O1041" s="14" t="s">
        <v>1</v>
      </c>
      <c r="P1041" s="14" t="s">
        <v>35</v>
      </c>
      <c r="Q1041" s="31">
        <v>5000</v>
      </c>
      <c r="R1041" s="31">
        <v>1152</v>
      </c>
      <c r="S1041" s="45">
        <v>20</v>
      </c>
      <c r="T1041" s="64">
        <f t="shared" si="144"/>
        <v>630</v>
      </c>
      <c r="U1041" s="64">
        <f t="shared" si="145"/>
        <v>5.4708036462908005</v>
      </c>
      <c r="V1041" s="48">
        <f t="shared" si="146"/>
        <v>5.0199999999999996</v>
      </c>
      <c r="W1041" s="52">
        <v>251</v>
      </c>
      <c r="X1041" s="71" t="str">
        <f t="shared" si="152"/>
        <v>Q1 2024</v>
      </c>
      <c r="Y1041" s="21">
        <f t="shared" si="147"/>
        <v>3840</v>
      </c>
      <c r="Z1041" s="21">
        <f t="shared" si="148"/>
        <v>2160</v>
      </c>
      <c r="AA1041" s="57">
        <f t="shared" si="149"/>
        <v>273540.18231454003</v>
      </c>
      <c r="AB1041" s="59">
        <f t="shared" si="150"/>
        <v>1.7777777777777777</v>
      </c>
      <c r="AC1041" s="61">
        <f t="shared" si="151"/>
        <v>800.09999999999991</v>
      </c>
    </row>
    <row r="1042" spans="4:29">
      <c r="D1042" s="12">
        <v>1036</v>
      </c>
      <c r="E1042" s="36" t="s">
        <v>29</v>
      </c>
      <c r="F1042" s="16" t="s">
        <v>11</v>
      </c>
      <c r="G1042" s="14" t="s">
        <v>30</v>
      </c>
      <c r="H1042" s="13" t="s">
        <v>5</v>
      </c>
      <c r="I1042" s="13" t="s">
        <v>45</v>
      </c>
      <c r="J1042" s="13" t="s">
        <v>134</v>
      </c>
      <c r="K1042" s="13" t="s">
        <v>43</v>
      </c>
      <c r="L1042" s="14">
        <v>27</v>
      </c>
      <c r="M1042" s="14" t="s">
        <v>15</v>
      </c>
      <c r="N1042" s="31">
        <v>1000000</v>
      </c>
      <c r="O1042" s="14" t="s">
        <v>1</v>
      </c>
      <c r="P1042" s="14" t="s">
        <v>35</v>
      </c>
      <c r="Q1042" s="31">
        <v>2304</v>
      </c>
      <c r="R1042" s="31">
        <v>576</v>
      </c>
      <c r="S1042" s="45">
        <v>20</v>
      </c>
      <c r="T1042" s="64">
        <f t="shared" si="144"/>
        <v>540</v>
      </c>
      <c r="U1042" s="64">
        <f t="shared" si="145"/>
        <v>4.0193659442136491</v>
      </c>
      <c r="V1042" s="48">
        <f t="shared" si="146"/>
        <v>4.0199999999999996</v>
      </c>
      <c r="W1042" s="52">
        <v>201</v>
      </c>
      <c r="X1042" s="71" t="str">
        <f t="shared" si="152"/>
        <v>Q1 2024</v>
      </c>
      <c r="Y1042" s="21">
        <f t="shared" si="147"/>
        <v>3840</v>
      </c>
      <c r="Z1042" s="21">
        <f t="shared" si="148"/>
        <v>2160</v>
      </c>
      <c r="AA1042" s="57">
        <f t="shared" si="149"/>
        <v>200968.29721068247</v>
      </c>
      <c r="AB1042" s="59">
        <f t="shared" si="150"/>
        <v>1.7777777777777777</v>
      </c>
      <c r="AC1042" s="61">
        <f t="shared" si="151"/>
        <v>685.8</v>
      </c>
    </row>
    <row r="1043" spans="4:29">
      <c r="D1043" s="12">
        <v>1037</v>
      </c>
      <c r="E1043" s="36" t="s">
        <v>29</v>
      </c>
      <c r="F1043" s="16" t="s">
        <v>11</v>
      </c>
      <c r="G1043" s="14" t="s">
        <v>30</v>
      </c>
      <c r="H1043" s="13" t="s">
        <v>5</v>
      </c>
      <c r="I1043" s="13" t="s">
        <v>121</v>
      </c>
      <c r="J1043" s="13" t="s">
        <v>282</v>
      </c>
      <c r="K1043" s="13"/>
      <c r="L1043" s="14">
        <v>27</v>
      </c>
      <c r="M1043" s="14" t="s">
        <v>15</v>
      </c>
      <c r="N1043" s="31" t="s">
        <v>65</v>
      </c>
      <c r="O1043" s="14" t="s">
        <v>1</v>
      </c>
      <c r="P1043" s="14" t="s">
        <v>35</v>
      </c>
      <c r="Q1043" s="31">
        <v>5000</v>
      </c>
      <c r="R1043" s="31">
        <v>1152</v>
      </c>
      <c r="S1043" s="45">
        <v>20</v>
      </c>
      <c r="T1043" s="64">
        <f t="shared" si="144"/>
        <v>540</v>
      </c>
      <c r="U1043" s="64">
        <f t="shared" si="145"/>
        <v>4.0193659442136491</v>
      </c>
      <c r="V1043" s="48">
        <f t="shared" si="146"/>
        <v>4.0199999999999996</v>
      </c>
      <c r="W1043" s="52">
        <v>201</v>
      </c>
      <c r="X1043" s="71" t="str">
        <f t="shared" si="152"/>
        <v>Q1 2024</v>
      </c>
      <c r="Y1043" s="21">
        <f t="shared" si="147"/>
        <v>3840</v>
      </c>
      <c r="Z1043" s="21">
        <f t="shared" si="148"/>
        <v>2160</v>
      </c>
      <c r="AA1043" s="57">
        <f t="shared" si="149"/>
        <v>200968.29721068247</v>
      </c>
      <c r="AB1043" s="59">
        <f t="shared" si="150"/>
        <v>1.7777777777777777</v>
      </c>
      <c r="AC1043" s="61">
        <f t="shared" si="151"/>
        <v>685.8</v>
      </c>
    </row>
    <row r="1044" spans="4:29">
      <c r="D1044" s="12">
        <v>1038</v>
      </c>
      <c r="E1044" s="36" t="s">
        <v>29</v>
      </c>
      <c r="F1044" s="16" t="s">
        <v>11</v>
      </c>
      <c r="G1044" s="14" t="s">
        <v>30</v>
      </c>
      <c r="H1044" s="13" t="s">
        <v>5</v>
      </c>
      <c r="I1044" s="13" t="s">
        <v>121</v>
      </c>
      <c r="J1044" s="13" t="s">
        <v>283</v>
      </c>
      <c r="K1044" s="13"/>
      <c r="L1044" s="14">
        <v>31.5</v>
      </c>
      <c r="M1044" s="14" t="s">
        <v>15</v>
      </c>
      <c r="N1044" s="31" t="s">
        <v>65</v>
      </c>
      <c r="O1044" s="14" t="s">
        <v>1</v>
      </c>
      <c r="P1044" s="14" t="s">
        <v>35</v>
      </c>
      <c r="Q1044" s="31">
        <v>5000</v>
      </c>
      <c r="R1044" s="31">
        <v>1152</v>
      </c>
      <c r="S1044" s="45">
        <v>10</v>
      </c>
      <c r="T1044" s="64">
        <f t="shared" si="144"/>
        <v>315</v>
      </c>
      <c r="U1044" s="64">
        <f t="shared" si="145"/>
        <v>2.7354018231454003</v>
      </c>
      <c r="V1044" s="48">
        <f t="shared" si="146"/>
        <v>2.5099999999999998</v>
      </c>
      <c r="W1044" s="52">
        <v>251</v>
      </c>
      <c r="X1044" s="71" t="str">
        <f t="shared" si="152"/>
        <v>Q1 2024</v>
      </c>
      <c r="Y1044" s="21">
        <f t="shared" si="147"/>
        <v>3840</v>
      </c>
      <c r="Z1044" s="21">
        <f t="shared" si="148"/>
        <v>2160</v>
      </c>
      <c r="AA1044" s="57">
        <f t="shared" si="149"/>
        <v>273540.18231454003</v>
      </c>
      <c r="AB1044" s="59">
        <f t="shared" si="150"/>
        <v>1.7777777777777777</v>
      </c>
      <c r="AC1044" s="61">
        <f t="shared" si="151"/>
        <v>800.09999999999991</v>
      </c>
    </row>
    <row r="1045" spans="4:29">
      <c r="D1045" s="12">
        <v>1039</v>
      </c>
      <c r="E1045" s="36" t="s">
        <v>29</v>
      </c>
      <c r="F1045" s="16" t="s">
        <v>11</v>
      </c>
      <c r="G1045" s="14" t="s">
        <v>30</v>
      </c>
      <c r="H1045" s="13" t="s">
        <v>5</v>
      </c>
      <c r="I1045" s="13" t="s">
        <v>122</v>
      </c>
      <c r="J1045" s="13"/>
      <c r="K1045" s="13"/>
      <c r="L1045" s="14">
        <v>27</v>
      </c>
      <c r="M1045" s="14" t="s">
        <v>15</v>
      </c>
      <c r="N1045" s="31" t="s">
        <v>65</v>
      </c>
      <c r="O1045" s="14" t="s">
        <v>2</v>
      </c>
      <c r="P1045" s="14" t="s">
        <v>35</v>
      </c>
      <c r="Q1045" s="31">
        <v>5000</v>
      </c>
      <c r="R1045" s="31">
        <v>1152</v>
      </c>
      <c r="S1045" s="45">
        <v>5</v>
      </c>
      <c r="T1045" s="64">
        <f t="shared" si="144"/>
        <v>135</v>
      </c>
      <c r="U1045" s="64">
        <f t="shared" si="145"/>
        <v>1.0048414860534123</v>
      </c>
      <c r="V1045" s="48">
        <f t="shared" si="146"/>
        <v>1.0049999999999999</v>
      </c>
      <c r="W1045" s="52">
        <v>201</v>
      </c>
      <c r="X1045" s="71" t="str">
        <f t="shared" si="152"/>
        <v>Q1 2024</v>
      </c>
      <c r="Y1045" s="21">
        <f t="shared" si="147"/>
        <v>3840</v>
      </c>
      <c r="Z1045" s="21">
        <f t="shared" si="148"/>
        <v>2160</v>
      </c>
      <c r="AA1045" s="57">
        <f t="shared" si="149"/>
        <v>200968.29721068247</v>
      </c>
      <c r="AB1045" s="59">
        <f t="shared" si="150"/>
        <v>1.7777777777777777</v>
      </c>
      <c r="AC1045" s="61">
        <f t="shared" si="151"/>
        <v>685.8</v>
      </c>
    </row>
    <row r="1046" spans="4:29">
      <c r="D1046" s="12">
        <v>1040</v>
      </c>
      <c r="E1046" s="36" t="s">
        <v>29</v>
      </c>
      <c r="F1046" s="16" t="s">
        <v>11</v>
      </c>
      <c r="G1046" s="14" t="s">
        <v>30</v>
      </c>
      <c r="H1046" s="13" t="s">
        <v>5</v>
      </c>
      <c r="I1046" s="13" t="s">
        <v>122</v>
      </c>
      <c r="J1046" s="13"/>
      <c r="K1046" s="13"/>
      <c r="L1046" s="14">
        <v>31.5</v>
      </c>
      <c r="M1046" s="14" t="s">
        <v>15</v>
      </c>
      <c r="N1046" s="31" t="s">
        <v>65</v>
      </c>
      <c r="O1046" s="14" t="s">
        <v>2</v>
      </c>
      <c r="P1046" s="14" t="s">
        <v>35</v>
      </c>
      <c r="Q1046" s="31">
        <v>5000</v>
      </c>
      <c r="R1046" s="31">
        <v>1152</v>
      </c>
      <c r="S1046" s="45">
        <v>5</v>
      </c>
      <c r="T1046" s="64">
        <f t="shared" si="144"/>
        <v>157.5</v>
      </c>
      <c r="U1046" s="64">
        <f t="shared" si="145"/>
        <v>1.3677009115727001</v>
      </c>
      <c r="V1046" s="48">
        <f t="shared" si="146"/>
        <v>1.2549999999999999</v>
      </c>
      <c r="W1046" s="52">
        <v>251</v>
      </c>
      <c r="X1046" s="71" t="str">
        <f t="shared" si="152"/>
        <v>Q1 2024</v>
      </c>
      <c r="Y1046" s="21">
        <f t="shared" si="147"/>
        <v>3840</v>
      </c>
      <c r="Z1046" s="21">
        <f t="shared" si="148"/>
        <v>2160</v>
      </c>
      <c r="AA1046" s="57">
        <f t="shared" si="149"/>
        <v>273540.18231454003</v>
      </c>
      <c r="AB1046" s="59">
        <f t="shared" si="150"/>
        <v>1.7777777777777777</v>
      </c>
      <c r="AC1046" s="61">
        <f t="shared" si="151"/>
        <v>800.09999999999991</v>
      </c>
    </row>
    <row r="1047" spans="4:29">
      <c r="D1047" s="12">
        <v>1041</v>
      </c>
      <c r="E1047" s="36" t="s">
        <v>29</v>
      </c>
      <c r="F1047" s="16" t="s">
        <v>11</v>
      </c>
      <c r="G1047" s="14" t="s">
        <v>30</v>
      </c>
      <c r="H1047" s="13" t="s">
        <v>5</v>
      </c>
      <c r="I1047" s="13" t="s">
        <v>140</v>
      </c>
      <c r="J1047" s="13"/>
      <c r="K1047" s="13"/>
      <c r="L1047" s="14">
        <v>27</v>
      </c>
      <c r="M1047" s="14" t="s">
        <v>15</v>
      </c>
      <c r="N1047" s="31" t="s">
        <v>65</v>
      </c>
      <c r="O1047" s="14" t="s">
        <v>1</v>
      </c>
      <c r="P1047" s="14" t="s">
        <v>35</v>
      </c>
      <c r="Q1047" s="31">
        <v>2304</v>
      </c>
      <c r="R1047" s="31">
        <v>576</v>
      </c>
      <c r="S1047" s="45">
        <v>20</v>
      </c>
      <c r="T1047" s="64">
        <f t="shared" si="144"/>
        <v>540</v>
      </c>
      <c r="U1047" s="64">
        <f t="shared" si="145"/>
        <v>4.0193659442136491</v>
      </c>
      <c r="V1047" s="48">
        <f t="shared" si="146"/>
        <v>4.0199999999999996</v>
      </c>
      <c r="W1047" s="52">
        <v>201</v>
      </c>
      <c r="X1047" s="71" t="str">
        <f t="shared" si="152"/>
        <v>Q1 2024</v>
      </c>
      <c r="Y1047" s="21">
        <f t="shared" si="147"/>
        <v>3840</v>
      </c>
      <c r="Z1047" s="21">
        <f t="shared" si="148"/>
        <v>2160</v>
      </c>
      <c r="AA1047" s="57">
        <f t="shared" si="149"/>
        <v>200968.29721068247</v>
      </c>
      <c r="AB1047" s="59">
        <f t="shared" si="150"/>
        <v>1.7777777777777777</v>
      </c>
      <c r="AC1047" s="61">
        <f t="shared" si="151"/>
        <v>685.8</v>
      </c>
    </row>
    <row r="1048" spans="4:29">
      <c r="D1048" s="12">
        <v>1042</v>
      </c>
      <c r="E1048" s="36" t="s">
        <v>29</v>
      </c>
      <c r="F1048" s="16" t="s">
        <v>11</v>
      </c>
      <c r="G1048" s="14" t="s">
        <v>30</v>
      </c>
      <c r="H1048" s="13" t="s">
        <v>5</v>
      </c>
      <c r="I1048" s="13" t="s">
        <v>140</v>
      </c>
      <c r="J1048" s="13"/>
      <c r="K1048" s="13"/>
      <c r="L1048" s="14">
        <v>31.5</v>
      </c>
      <c r="M1048" s="14" t="s">
        <v>15</v>
      </c>
      <c r="N1048" s="31" t="s">
        <v>65</v>
      </c>
      <c r="O1048" s="14" t="s">
        <v>1</v>
      </c>
      <c r="P1048" s="14" t="s">
        <v>35</v>
      </c>
      <c r="Q1048" s="31">
        <v>4608</v>
      </c>
      <c r="R1048" s="31">
        <v>1152</v>
      </c>
      <c r="S1048" s="45">
        <v>15</v>
      </c>
      <c r="T1048" s="64">
        <f t="shared" si="144"/>
        <v>472.5</v>
      </c>
      <c r="U1048" s="64">
        <f t="shared" si="145"/>
        <v>4.1031027347181004</v>
      </c>
      <c r="V1048" s="48">
        <f t="shared" si="146"/>
        <v>3.7650000000000001</v>
      </c>
      <c r="W1048" s="52">
        <v>251</v>
      </c>
      <c r="X1048" s="71" t="str">
        <f t="shared" si="152"/>
        <v>Q1 2024</v>
      </c>
      <c r="Y1048" s="21">
        <f t="shared" si="147"/>
        <v>3840</v>
      </c>
      <c r="Z1048" s="21">
        <f t="shared" si="148"/>
        <v>2160</v>
      </c>
      <c r="AA1048" s="57">
        <f t="shared" si="149"/>
        <v>273540.18231454003</v>
      </c>
      <c r="AB1048" s="59">
        <f t="shared" si="150"/>
        <v>1.7777777777777777</v>
      </c>
      <c r="AC1048" s="61">
        <f t="shared" si="151"/>
        <v>800.09999999999991</v>
      </c>
    </row>
    <row r="1049" spans="4:29">
      <c r="D1049" s="12">
        <v>1043</v>
      </c>
      <c r="E1049" s="36" t="s">
        <v>29</v>
      </c>
      <c r="F1049" s="16" t="s">
        <v>11</v>
      </c>
      <c r="G1049" s="14" t="s">
        <v>30</v>
      </c>
      <c r="H1049" s="13" t="s">
        <v>5</v>
      </c>
      <c r="I1049" s="13" t="s">
        <v>135</v>
      </c>
      <c r="J1049" s="13" t="s">
        <v>225</v>
      </c>
      <c r="K1049" s="13" t="s">
        <v>95</v>
      </c>
      <c r="L1049" s="14">
        <v>27</v>
      </c>
      <c r="M1049" s="14" t="s">
        <v>15</v>
      </c>
      <c r="N1049" s="31" t="s">
        <v>65</v>
      </c>
      <c r="O1049" s="14" t="s">
        <v>2</v>
      </c>
      <c r="P1049" s="14" t="s">
        <v>35</v>
      </c>
      <c r="Q1049" s="31">
        <v>10368</v>
      </c>
      <c r="R1049" s="31">
        <v>1152</v>
      </c>
      <c r="S1049" s="45">
        <v>25</v>
      </c>
      <c r="T1049" s="64">
        <f t="shared" si="144"/>
        <v>675</v>
      </c>
      <c r="U1049" s="64">
        <f t="shared" si="145"/>
        <v>5.0242074302670616</v>
      </c>
      <c r="V1049" s="48">
        <f t="shared" si="146"/>
        <v>5.0250000000000004</v>
      </c>
      <c r="W1049" s="52">
        <v>201</v>
      </c>
      <c r="X1049" s="71" t="str">
        <f t="shared" si="152"/>
        <v>Q1 2024</v>
      </c>
      <c r="Y1049" s="21">
        <f t="shared" si="147"/>
        <v>3840</v>
      </c>
      <c r="Z1049" s="21">
        <f t="shared" si="148"/>
        <v>2160</v>
      </c>
      <c r="AA1049" s="57">
        <f t="shared" si="149"/>
        <v>200968.29721068247</v>
      </c>
      <c r="AB1049" s="59">
        <f t="shared" si="150"/>
        <v>1.7777777777777777</v>
      </c>
      <c r="AC1049" s="61">
        <f t="shared" si="151"/>
        <v>685.8</v>
      </c>
    </row>
    <row r="1050" spans="4:29">
      <c r="D1050" s="12">
        <v>1044</v>
      </c>
      <c r="E1050" s="36" t="s">
        <v>29</v>
      </c>
      <c r="F1050" s="16" t="s">
        <v>11</v>
      </c>
      <c r="G1050" s="14" t="s">
        <v>30</v>
      </c>
      <c r="H1050" s="13" t="s">
        <v>5</v>
      </c>
      <c r="I1050" s="13" t="s">
        <v>135</v>
      </c>
      <c r="J1050" s="13" t="s">
        <v>197</v>
      </c>
      <c r="K1050" s="13" t="s">
        <v>95</v>
      </c>
      <c r="L1050" s="14">
        <v>27</v>
      </c>
      <c r="M1050" s="14" t="s">
        <v>15</v>
      </c>
      <c r="N1050" s="31" t="s">
        <v>65</v>
      </c>
      <c r="O1050" s="14" t="s">
        <v>2</v>
      </c>
      <c r="P1050" s="14" t="s">
        <v>35</v>
      </c>
      <c r="Q1050" s="31">
        <v>4608</v>
      </c>
      <c r="R1050" s="31">
        <v>1152</v>
      </c>
      <c r="S1050" s="45">
        <v>15</v>
      </c>
      <c r="T1050" s="64">
        <f t="shared" si="144"/>
        <v>405</v>
      </c>
      <c r="U1050" s="64">
        <f t="shared" si="145"/>
        <v>3.0145244581602371</v>
      </c>
      <c r="V1050" s="48">
        <f t="shared" si="146"/>
        <v>3.0150000000000001</v>
      </c>
      <c r="W1050" s="52">
        <v>201</v>
      </c>
      <c r="X1050" s="71" t="str">
        <f t="shared" si="152"/>
        <v>Q1 2024</v>
      </c>
      <c r="Y1050" s="21">
        <f t="shared" si="147"/>
        <v>3840</v>
      </c>
      <c r="Z1050" s="21">
        <f t="shared" si="148"/>
        <v>2160</v>
      </c>
      <c r="AA1050" s="57">
        <f t="shared" si="149"/>
        <v>200968.29721068247</v>
      </c>
      <c r="AB1050" s="59">
        <f t="shared" si="150"/>
        <v>1.7777777777777777</v>
      </c>
      <c r="AC1050" s="61">
        <f t="shared" si="151"/>
        <v>685.8</v>
      </c>
    </row>
    <row r="1051" spans="4:29">
      <c r="D1051" s="12">
        <v>1045</v>
      </c>
      <c r="E1051" s="36" t="s">
        <v>29</v>
      </c>
      <c r="F1051" s="16" t="s">
        <v>11</v>
      </c>
      <c r="G1051" s="14" t="s">
        <v>30</v>
      </c>
      <c r="H1051" s="13" t="s">
        <v>5</v>
      </c>
      <c r="I1051" s="13" t="s">
        <v>135</v>
      </c>
      <c r="J1051" s="13" t="s">
        <v>198</v>
      </c>
      <c r="K1051" s="13" t="s">
        <v>95</v>
      </c>
      <c r="L1051" s="14">
        <v>31.5</v>
      </c>
      <c r="M1051" s="14" t="s">
        <v>15</v>
      </c>
      <c r="N1051" s="31" t="s">
        <v>65</v>
      </c>
      <c r="O1051" s="14" t="s">
        <v>2</v>
      </c>
      <c r="P1051" s="14" t="s">
        <v>35</v>
      </c>
      <c r="Q1051" s="31">
        <v>9216</v>
      </c>
      <c r="R1051" s="31">
        <v>1152</v>
      </c>
      <c r="S1051" s="45">
        <v>10</v>
      </c>
      <c r="T1051" s="64">
        <f t="shared" si="144"/>
        <v>315</v>
      </c>
      <c r="U1051" s="64">
        <f t="shared" si="145"/>
        <v>2.7354018231454003</v>
      </c>
      <c r="V1051" s="48">
        <f t="shared" si="146"/>
        <v>2.5099999999999998</v>
      </c>
      <c r="W1051" s="52">
        <v>251</v>
      </c>
      <c r="X1051" s="71" t="str">
        <f t="shared" si="152"/>
        <v>Q1 2024</v>
      </c>
      <c r="Y1051" s="21">
        <f t="shared" si="147"/>
        <v>3840</v>
      </c>
      <c r="Z1051" s="21">
        <f t="shared" si="148"/>
        <v>2160</v>
      </c>
      <c r="AA1051" s="57">
        <f t="shared" si="149"/>
        <v>273540.18231454003</v>
      </c>
      <c r="AB1051" s="59">
        <f t="shared" si="150"/>
        <v>1.7777777777777777</v>
      </c>
      <c r="AC1051" s="61">
        <f t="shared" si="151"/>
        <v>800.09999999999991</v>
      </c>
    </row>
    <row r="1052" spans="4:29">
      <c r="D1052" s="12">
        <v>1046</v>
      </c>
      <c r="E1052" s="36" t="s">
        <v>29</v>
      </c>
      <c r="F1052" s="16" t="s">
        <v>11</v>
      </c>
      <c r="G1052" s="14" t="s">
        <v>30</v>
      </c>
      <c r="H1052" s="13" t="s">
        <v>5</v>
      </c>
      <c r="I1052" s="13" t="s">
        <v>135</v>
      </c>
      <c r="J1052" s="13" t="s">
        <v>210</v>
      </c>
      <c r="K1052" s="13" t="s">
        <v>95</v>
      </c>
      <c r="L1052" s="14">
        <v>34</v>
      </c>
      <c r="M1052" s="14" t="s">
        <v>117</v>
      </c>
      <c r="N1052" s="31" t="s">
        <v>65</v>
      </c>
      <c r="O1052" s="14" t="s">
        <v>2</v>
      </c>
      <c r="P1052" s="14" t="s">
        <v>35</v>
      </c>
      <c r="Q1052" s="31">
        <v>9216</v>
      </c>
      <c r="R1052" s="31">
        <v>1151</v>
      </c>
      <c r="S1052" s="45">
        <v>2</v>
      </c>
      <c r="T1052" s="64">
        <f t="shared" si="144"/>
        <v>68</v>
      </c>
      <c r="U1052" s="64">
        <f t="shared" si="145"/>
        <v>0.53129594021168891</v>
      </c>
      <c r="V1052" s="48">
        <f t="shared" si="146"/>
        <v>0.60199999999999998</v>
      </c>
      <c r="W1052" s="52">
        <v>301</v>
      </c>
      <c r="X1052" s="71" t="str">
        <f t="shared" si="152"/>
        <v>Q1 2024</v>
      </c>
      <c r="Y1052" s="21">
        <f t="shared" si="147"/>
        <v>3440</v>
      </c>
      <c r="Z1052" s="21">
        <f t="shared" si="148"/>
        <v>1440</v>
      </c>
      <c r="AA1052" s="57">
        <f t="shared" si="149"/>
        <v>265647.97010584443</v>
      </c>
      <c r="AB1052" s="59">
        <f t="shared" si="150"/>
        <v>2.3888888888888888</v>
      </c>
      <c r="AC1052" s="61">
        <f t="shared" si="151"/>
        <v>863.59999999999991</v>
      </c>
    </row>
    <row r="1053" spans="4:29">
      <c r="D1053" s="12">
        <v>1047</v>
      </c>
      <c r="E1053" s="36" t="s">
        <v>29</v>
      </c>
      <c r="F1053" s="16" t="s">
        <v>11</v>
      </c>
      <c r="G1053" s="14" t="s">
        <v>30</v>
      </c>
      <c r="H1053" s="13" t="s">
        <v>5</v>
      </c>
      <c r="I1053" s="13" t="s">
        <v>144</v>
      </c>
      <c r="J1053" s="13" t="s">
        <v>284</v>
      </c>
      <c r="K1053" s="13" t="s">
        <v>43</v>
      </c>
      <c r="L1053" s="14">
        <v>27</v>
      </c>
      <c r="M1053" s="14" t="s">
        <v>15</v>
      </c>
      <c r="N1053" s="31" t="s">
        <v>65</v>
      </c>
      <c r="O1053" s="14" t="s">
        <v>1</v>
      </c>
      <c r="P1053" s="14" t="s">
        <v>35</v>
      </c>
      <c r="Q1053" s="31">
        <v>1536</v>
      </c>
      <c r="R1053" s="31">
        <v>384</v>
      </c>
      <c r="S1053" s="45">
        <v>30</v>
      </c>
      <c r="T1053" s="64">
        <f t="shared" si="144"/>
        <v>810</v>
      </c>
      <c r="U1053" s="64">
        <f t="shared" si="145"/>
        <v>6.0290489163204741</v>
      </c>
      <c r="V1053" s="48">
        <f t="shared" si="146"/>
        <v>6.03</v>
      </c>
      <c r="W1053" s="52">
        <v>201</v>
      </c>
      <c r="X1053" s="71" t="str">
        <f t="shared" si="152"/>
        <v>Q1 2024</v>
      </c>
      <c r="Y1053" s="21">
        <f t="shared" si="147"/>
        <v>3840</v>
      </c>
      <c r="Z1053" s="21">
        <f t="shared" si="148"/>
        <v>2160</v>
      </c>
      <c r="AA1053" s="57">
        <f t="shared" si="149"/>
        <v>200968.29721068247</v>
      </c>
      <c r="AB1053" s="59">
        <f t="shared" si="150"/>
        <v>1.7777777777777777</v>
      </c>
      <c r="AC1053" s="61">
        <f t="shared" si="151"/>
        <v>685.8</v>
      </c>
    </row>
    <row r="1054" spans="4:29">
      <c r="D1054" s="12">
        <v>1048</v>
      </c>
      <c r="E1054" s="36" t="s">
        <v>29</v>
      </c>
      <c r="F1054" s="16" t="s">
        <v>11</v>
      </c>
      <c r="G1054" s="14" t="s">
        <v>30</v>
      </c>
      <c r="H1054" s="13" t="s">
        <v>5</v>
      </c>
      <c r="I1054" s="13" t="s">
        <v>144</v>
      </c>
      <c r="J1054" s="13" t="s">
        <v>285</v>
      </c>
      <c r="K1054" s="13" t="s">
        <v>43</v>
      </c>
      <c r="L1054" s="14">
        <v>27</v>
      </c>
      <c r="M1054" s="14" t="s">
        <v>15</v>
      </c>
      <c r="N1054" s="31" t="s">
        <v>65</v>
      </c>
      <c r="O1054" s="14" t="s">
        <v>1</v>
      </c>
      <c r="P1054" s="14" t="s">
        <v>35</v>
      </c>
      <c r="Q1054" s="31">
        <v>2304</v>
      </c>
      <c r="R1054" s="31">
        <v>1152</v>
      </c>
      <c r="S1054" s="45">
        <v>15</v>
      </c>
      <c r="T1054" s="64">
        <f t="shared" si="144"/>
        <v>405</v>
      </c>
      <c r="U1054" s="64">
        <f t="shared" si="145"/>
        <v>3.0145244581602371</v>
      </c>
      <c r="V1054" s="48">
        <f t="shared" si="146"/>
        <v>3.0150000000000001</v>
      </c>
      <c r="W1054" s="52">
        <v>201</v>
      </c>
      <c r="X1054" s="71" t="str">
        <f t="shared" si="152"/>
        <v>Q1 2024</v>
      </c>
      <c r="Y1054" s="21">
        <f t="shared" si="147"/>
        <v>3840</v>
      </c>
      <c r="Z1054" s="21">
        <f t="shared" si="148"/>
        <v>2160</v>
      </c>
      <c r="AA1054" s="57">
        <f t="shared" si="149"/>
        <v>200968.29721068247</v>
      </c>
      <c r="AB1054" s="59">
        <f t="shared" si="150"/>
        <v>1.7777777777777777</v>
      </c>
      <c r="AC1054" s="61">
        <f t="shared" si="151"/>
        <v>685.8</v>
      </c>
    </row>
    <row r="1055" spans="4:29">
      <c r="D1055" s="12">
        <v>1049</v>
      </c>
      <c r="E1055" s="36" t="s">
        <v>29</v>
      </c>
      <c r="F1055" s="16" t="s">
        <v>11</v>
      </c>
      <c r="G1055" s="14" t="s">
        <v>30</v>
      </c>
      <c r="H1055" s="13" t="s">
        <v>5</v>
      </c>
      <c r="I1055" s="13" t="s">
        <v>144</v>
      </c>
      <c r="J1055" s="13" t="s">
        <v>286</v>
      </c>
      <c r="K1055" s="13" t="s">
        <v>43</v>
      </c>
      <c r="L1055" s="14">
        <v>31.5</v>
      </c>
      <c r="M1055" s="14" t="s">
        <v>15</v>
      </c>
      <c r="N1055" s="31" t="s">
        <v>65</v>
      </c>
      <c r="O1055" s="14" t="s">
        <v>1</v>
      </c>
      <c r="P1055" s="14" t="s">
        <v>35</v>
      </c>
      <c r="Q1055" s="31">
        <v>2304</v>
      </c>
      <c r="R1055" s="31">
        <v>1152</v>
      </c>
      <c r="S1055" s="45">
        <v>15</v>
      </c>
      <c r="T1055" s="64">
        <f t="shared" si="144"/>
        <v>472.5</v>
      </c>
      <c r="U1055" s="64">
        <f t="shared" si="145"/>
        <v>4.1031027347181004</v>
      </c>
      <c r="V1055" s="48">
        <f t="shared" si="146"/>
        <v>3.7650000000000001</v>
      </c>
      <c r="W1055" s="52">
        <v>251</v>
      </c>
      <c r="X1055" s="71" t="str">
        <f t="shared" si="152"/>
        <v>Q1 2024</v>
      </c>
      <c r="Y1055" s="21">
        <f t="shared" si="147"/>
        <v>3840</v>
      </c>
      <c r="Z1055" s="21">
        <f t="shared" si="148"/>
        <v>2160</v>
      </c>
      <c r="AA1055" s="57">
        <f t="shared" si="149"/>
        <v>273540.18231454003</v>
      </c>
      <c r="AB1055" s="59">
        <f t="shared" si="150"/>
        <v>1.7777777777777777</v>
      </c>
      <c r="AC1055" s="61">
        <f t="shared" si="151"/>
        <v>800.09999999999991</v>
      </c>
    </row>
    <row r="1056" spans="4:29">
      <c r="D1056" s="12">
        <v>1050</v>
      </c>
      <c r="E1056" s="36" t="s">
        <v>29</v>
      </c>
      <c r="F1056" s="16" t="s">
        <v>11</v>
      </c>
      <c r="G1056" s="14" t="s">
        <v>30</v>
      </c>
      <c r="H1056" s="13" t="s">
        <v>5</v>
      </c>
      <c r="I1056" s="13" t="s">
        <v>145</v>
      </c>
      <c r="J1056" s="13"/>
      <c r="K1056" s="13" t="s">
        <v>43</v>
      </c>
      <c r="L1056" s="14">
        <v>27</v>
      </c>
      <c r="M1056" s="14" t="s">
        <v>15</v>
      </c>
      <c r="N1056" s="31" t="s">
        <v>65</v>
      </c>
      <c r="O1056" s="14" t="s">
        <v>1</v>
      </c>
      <c r="P1056" s="14" t="s">
        <v>35</v>
      </c>
      <c r="Q1056" s="31">
        <v>2304</v>
      </c>
      <c r="R1056" s="31">
        <v>1152</v>
      </c>
      <c r="S1056" s="45">
        <v>40</v>
      </c>
      <c r="T1056" s="64">
        <f t="shared" si="144"/>
        <v>1080</v>
      </c>
      <c r="U1056" s="64">
        <f t="shared" si="145"/>
        <v>8.0387318884272982</v>
      </c>
      <c r="V1056" s="48">
        <f t="shared" si="146"/>
        <v>8.0399999999999991</v>
      </c>
      <c r="W1056" s="52">
        <v>201</v>
      </c>
      <c r="X1056" s="71" t="str">
        <f t="shared" si="152"/>
        <v>Q1 2024</v>
      </c>
      <c r="Y1056" s="21">
        <f t="shared" si="147"/>
        <v>3840</v>
      </c>
      <c r="Z1056" s="21">
        <f t="shared" si="148"/>
        <v>2160</v>
      </c>
      <c r="AA1056" s="57">
        <f t="shared" si="149"/>
        <v>200968.29721068247</v>
      </c>
      <c r="AB1056" s="59">
        <f t="shared" si="150"/>
        <v>1.7777777777777777</v>
      </c>
      <c r="AC1056" s="61">
        <f t="shared" si="151"/>
        <v>685.8</v>
      </c>
    </row>
    <row r="1057" spans="4:29">
      <c r="D1057" s="12">
        <v>1051</v>
      </c>
      <c r="E1057" s="36" t="s">
        <v>29</v>
      </c>
      <c r="F1057" s="16" t="s">
        <v>11</v>
      </c>
      <c r="G1057" s="14" t="s">
        <v>30</v>
      </c>
      <c r="H1057" s="13" t="s">
        <v>5</v>
      </c>
      <c r="I1057" s="13" t="s">
        <v>145</v>
      </c>
      <c r="J1057" s="13"/>
      <c r="K1057" s="13" t="s">
        <v>43</v>
      </c>
      <c r="L1057" s="14">
        <v>31.5</v>
      </c>
      <c r="M1057" s="14" t="s">
        <v>15</v>
      </c>
      <c r="N1057" s="31" t="s">
        <v>65</v>
      </c>
      <c r="O1057" s="14" t="s">
        <v>1</v>
      </c>
      <c r="P1057" s="14" t="s">
        <v>35</v>
      </c>
      <c r="Q1057" s="31">
        <v>2304</v>
      </c>
      <c r="R1057" s="31">
        <v>1152</v>
      </c>
      <c r="S1057" s="45">
        <v>25</v>
      </c>
      <c r="T1057" s="64">
        <f t="shared" si="144"/>
        <v>787.5</v>
      </c>
      <c r="U1057" s="64">
        <f t="shared" si="145"/>
        <v>6.8385045578635006</v>
      </c>
      <c r="V1057" s="48">
        <f t="shared" si="146"/>
        <v>6.2750000000000004</v>
      </c>
      <c r="W1057" s="52">
        <v>251</v>
      </c>
      <c r="X1057" s="71" t="str">
        <f t="shared" si="152"/>
        <v>Q1 2024</v>
      </c>
      <c r="Y1057" s="21">
        <f t="shared" si="147"/>
        <v>3840</v>
      </c>
      <c r="Z1057" s="21">
        <f t="shared" si="148"/>
        <v>2160</v>
      </c>
      <c r="AA1057" s="57">
        <f t="shared" si="149"/>
        <v>273540.18231454003</v>
      </c>
      <c r="AB1057" s="59">
        <f t="shared" si="150"/>
        <v>1.7777777777777777</v>
      </c>
      <c r="AC1057" s="61">
        <f t="shared" si="151"/>
        <v>800.09999999999991</v>
      </c>
    </row>
    <row r="1058" spans="4:29">
      <c r="D1058" s="12">
        <v>1052</v>
      </c>
      <c r="E1058" s="36" t="s">
        <v>29</v>
      </c>
      <c r="F1058" s="16" t="s">
        <v>11</v>
      </c>
      <c r="G1058" s="14" t="s">
        <v>30</v>
      </c>
      <c r="H1058" s="13" t="s">
        <v>5</v>
      </c>
      <c r="I1058" s="13" t="s">
        <v>145</v>
      </c>
      <c r="J1058" s="13" t="s">
        <v>211</v>
      </c>
      <c r="K1058" s="13"/>
      <c r="L1058" s="14">
        <v>34</v>
      </c>
      <c r="M1058" s="14" t="s">
        <v>117</v>
      </c>
      <c r="N1058" s="31" t="s">
        <v>65</v>
      </c>
      <c r="O1058" s="14" t="s">
        <v>1</v>
      </c>
      <c r="P1058" s="14" t="s">
        <v>35</v>
      </c>
      <c r="Q1058" s="31">
        <v>2304</v>
      </c>
      <c r="R1058" s="31">
        <v>1152</v>
      </c>
      <c r="S1058" s="45">
        <v>2</v>
      </c>
      <c r="T1058" s="64">
        <f t="shared" si="144"/>
        <v>68</v>
      </c>
      <c r="U1058" s="64">
        <f t="shared" si="145"/>
        <v>0.53129594021168891</v>
      </c>
      <c r="V1058" s="48">
        <f t="shared" si="146"/>
        <v>0.60199999999999998</v>
      </c>
      <c r="W1058" s="52">
        <v>301</v>
      </c>
      <c r="X1058" s="71" t="str">
        <f t="shared" si="152"/>
        <v>Q1 2024</v>
      </c>
      <c r="Y1058" s="21">
        <f t="shared" si="147"/>
        <v>3440</v>
      </c>
      <c r="Z1058" s="21">
        <f t="shared" si="148"/>
        <v>1440</v>
      </c>
      <c r="AA1058" s="57">
        <f t="shared" si="149"/>
        <v>265647.97010584443</v>
      </c>
      <c r="AB1058" s="59">
        <f t="shared" si="150"/>
        <v>2.3888888888888888</v>
      </c>
      <c r="AC1058" s="61">
        <f t="shared" si="151"/>
        <v>863.59999999999991</v>
      </c>
    </row>
    <row r="1059" spans="4:29">
      <c r="D1059" s="12">
        <v>1053</v>
      </c>
      <c r="E1059" s="36" t="s">
        <v>29</v>
      </c>
      <c r="F1059" s="16" t="s">
        <v>11</v>
      </c>
      <c r="G1059" s="14" t="s">
        <v>30</v>
      </c>
      <c r="H1059" s="13" t="s">
        <v>5</v>
      </c>
      <c r="I1059" s="13" t="s">
        <v>192</v>
      </c>
      <c r="J1059" s="13" t="s">
        <v>193</v>
      </c>
      <c r="K1059" s="13" t="s">
        <v>194</v>
      </c>
      <c r="L1059" s="14">
        <v>27</v>
      </c>
      <c r="M1059" s="14" t="s">
        <v>15</v>
      </c>
      <c r="N1059" s="31" t="s">
        <v>65</v>
      </c>
      <c r="O1059" s="14" t="s">
        <v>1</v>
      </c>
      <c r="P1059" s="14" t="s">
        <v>35</v>
      </c>
      <c r="Q1059" s="31">
        <v>2304</v>
      </c>
      <c r="R1059" s="31">
        <v>1152</v>
      </c>
      <c r="S1059" s="45">
        <v>5</v>
      </c>
      <c r="T1059" s="64">
        <f t="shared" si="144"/>
        <v>135</v>
      </c>
      <c r="U1059" s="64">
        <f t="shared" si="145"/>
        <v>1.0048414860534123</v>
      </c>
      <c r="V1059" s="48">
        <f t="shared" si="146"/>
        <v>1.0049999999999999</v>
      </c>
      <c r="W1059" s="52">
        <v>201</v>
      </c>
      <c r="X1059" s="71" t="str">
        <f t="shared" si="152"/>
        <v>Q1 2024</v>
      </c>
      <c r="Y1059" s="21">
        <f t="shared" si="147"/>
        <v>3840</v>
      </c>
      <c r="Z1059" s="21">
        <f t="shared" si="148"/>
        <v>2160</v>
      </c>
      <c r="AA1059" s="57">
        <f t="shared" si="149"/>
        <v>200968.29721068247</v>
      </c>
      <c r="AB1059" s="59">
        <f t="shared" si="150"/>
        <v>1.7777777777777777</v>
      </c>
      <c r="AC1059" s="61">
        <f t="shared" si="151"/>
        <v>685.8</v>
      </c>
    </row>
    <row r="1060" spans="4:29">
      <c r="D1060" s="12">
        <v>1054</v>
      </c>
      <c r="E1060" s="36" t="s">
        <v>29</v>
      </c>
      <c r="F1060" s="16" t="s">
        <v>11</v>
      </c>
      <c r="G1060" s="14" t="s">
        <v>30</v>
      </c>
      <c r="H1060" s="13" t="s">
        <v>5</v>
      </c>
      <c r="I1060" s="13" t="s">
        <v>166</v>
      </c>
      <c r="J1060" s="13" t="s">
        <v>287</v>
      </c>
      <c r="K1060" s="13" t="s">
        <v>167</v>
      </c>
      <c r="L1060" s="14">
        <v>27</v>
      </c>
      <c r="M1060" s="14" t="s">
        <v>143</v>
      </c>
      <c r="N1060" s="31">
        <v>1000000</v>
      </c>
      <c r="O1060" s="14" t="s">
        <v>1</v>
      </c>
      <c r="P1060" s="14" t="s">
        <v>35</v>
      </c>
      <c r="Q1060" s="31">
        <v>2304</v>
      </c>
      <c r="R1060" s="31">
        <v>1152</v>
      </c>
      <c r="S1060" s="45">
        <v>20</v>
      </c>
      <c r="T1060" s="64">
        <f t="shared" si="144"/>
        <v>540</v>
      </c>
      <c r="U1060" s="64">
        <f t="shared" si="145"/>
        <v>4.0193659442136491</v>
      </c>
      <c r="V1060" s="48">
        <f t="shared" si="146"/>
        <v>3.72</v>
      </c>
      <c r="W1060" s="52">
        <v>186</v>
      </c>
      <c r="X1060" s="71" t="str">
        <f t="shared" si="152"/>
        <v>Q1 2024</v>
      </c>
      <c r="Y1060" s="21">
        <f t="shared" si="147"/>
        <v>2560</v>
      </c>
      <c r="Z1060" s="21">
        <f t="shared" si="148"/>
        <v>1440</v>
      </c>
      <c r="AA1060" s="57">
        <f t="shared" si="149"/>
        <v>200968.29721068247</v>
      </c>
      <c r="AB1060" s="59">
        <f t="shared" si="150"/>
        <v>1.7777777777777777</v>
      </c>
      <c r="AC1060" s="61">
        <f t="shared" si="151"/>
        <v>685.8</v>
      </c>
    </row>
    <row r="1061" spans="4:29">
      <c r="D1061" s="12">
        <v>1055</v>
      </c>
      <c r="E1061" s="36" t="s">
        <v>29</v>
      </c>
      <c r="F1061" s="16" t="s">
        <v>11</v>
      </c>
      <c r="G1061" s="14" t="s">
        <v>30</v>
      </c>
      <c r="H1061" s="13" t="s">
        <v>5</v>
      </c>
      <c r="I1061" s="13" t="s">
        <v>166</v>
      </c>
      <c r="J1061" s="13" t="s">
        <v>189</v>
      </c>
      <c r="K1061" s="13" t="s">
        <v>95</v>
      </c>
      <c r="L1061" s="14">
        <v>31.5</v>
      </c>
      <c r="M1061" s="14" t="s">
        <v>15</v>
      </c>
      <c r="N1061" s="31">
        <v>1000000</v>
      </c>
      <c r="O1061" s="14" t="s">
        <v>1</v>
      </c>
      <c r="P1061" s="14" t="s">
        <v>35</v>
      </c>
      <c r="Q1061" s="31">
        <v>2304</v>
      </c>
      <c r="R1061" s="31">
        <v>1152</v>
      </c>
      <c r="S1061" s="45">
        <v>5</v>
      </c>
      <c r="T1061" s="64">
        <f t="shared" si="144"/>
        <v>157.5</v>
      </c>
      <c r="U1061" s="64">
        <f t="shared" si="145"/>
        <v>1.3677009115727001</v>
      </c>
      <c r="V1061" s="48">
        <f t="shared" si="146"/>
        <v>1.2549999999999999</v>
      </c>
      <c r="W1061" s="52">
        <v>251</v>
      </c>
      <c r="X1061" s="71" t="str">
        <f t="shared" si="152"/>
        <v>Q1 2024</v>
      </c>
      <c r="Y1061" s="21">
        <f t="shared" si="147"/>
        <v>3840</v>
      </c>
      <c r="Z1061" s="21">
        <f t="shared" si="148"/>
        <v>2160</v>
      </c>
      <c r="AA1061" s="57">
        <f t="shared" si="149"/>
        <v>273540.18231454003</v>
      </c>
      <c r="AB1061" s="59">
        <f t="shared" si="150"/>
        <v>1.7777777777777777</v>
      </c>
      <c r="AC1061" s="61">
        <f t="shared" si="151"/>
        <v>800.09999999999991</v>
      </c>
    </row>
    <row r="1062" spans="4:29">
      <c r="D1062" s="12">
        <v>1056</v>
      </c>
      <c r="E1062" s="36" t="s">
        <v>29</v>
      </c>
      <c r="F1062" s="16" t="s">
        <v>11</v>
      </c>
      <c r="G1062" s="14" t="s">
        <v>30</v>
      </c>
      <c r="H1062" s="13" t="s">
        <v>5</v>
      </c>
      <c r="I1062" s="13" t="s">
        <v>166</v>
      </c>
      <c r="J1062" s="13" t="s">
        <v>288</v>
      </c>
      <c r="K1062" s="13" t="s">
        <v>43</v>
      </c>
      <c r="L1062" s="14">
        <v>34</v>
      </c>
      <c r="M1062" s="14" t="s">
        <v>117</v>
      </c>
      <c r="N1062" s="31">
        <v>1000000</v>
      </c>
      <c r="O1062" s="14" t="s">
        <v>1</v>
      </c>
      <c r="P1062" s="14" t="s">
        <v>35</v>
      </c>
      <c r="Q1062" s="31">
        <v>2304</v>
      </c>
      <c r="R1062" s="31">
        <v>1152</v>
      </c>
      <c r="S1062" s="45">
        <v>10</v>
      </c>
      <c r="T1062" s="64">
        <f t="shared" si="144"/>
        <v>340</v>
      </c>
      <c r="U1062" s="64">
        <f t="shared" si="145"/>
        <v>2.6564797010584447</v>
      </c>
      <c r="V1062" s="48">
        <f t="shared" si="146"/>
        <v>3.01</v>
      </c>
      <c r="W1062" s="52">
        <v>301</v>
      </c>
      <c r="X1062" s="71" t="str">
        <f t="shared" si="152"/>
        <v>Q1 2024</v>
      </c>
      <c r="Y1062" s="21">
        <f t="shared" si="147"/>
        <v>3440</v>
      </c>
      <c r="Z1062" s="21">
        <f t="shared" si="148"/>
        <v>1440</v>
      </c>
      <c r="AA1062" s="57">
        <f t="shared" si="149"/>
        <v>265647.97010584443</v>
      </c>
      <c r="AB1062" s="59">
        <f t="shared" si="150"/>
        <v>2.3888888888888888</v>
      </c>
      <c r="AC1062" s="61">
        <f t="shared" si="151"/>
        <v>863.59999999999991</v>
      </c>
    </row>
    <row r="1063" spans="4:29">
      <c r="D1063" s="12">
        <v>1057</v>
      </c>
      <c r="E1063" s="36" t="s">
        <v>29</v>
      </c>
      <c r="F1063" s="16" t="s">
        <v>11</v>
      </c>
      <c r="G1063" s="14" t="s">
        <v>30</v>
      </c>
      <c r="H1063" s="13" t="s">
        <v>5</v>
      </c>
      <c r="I1063" s="13" t="s">
        <v>182</v>
      </c>
      <c r="J1063" s="13" t="s">
        <v>183</v>
      </c>
      <c r="K1063" s="13" t="s">
        <v>98</v>
      </c>
      <c r="L1063" s="14">
        <v>27</v>
      </c>
      <c r="M1063" s="14" t="s">
        <v>143</v>
      </c>
      <c r="N1063" s="31" t="s">
        <v>65</v>
      </c>
      <c r="O1063" s="14" t="s">
        <v>1</v>
      </c>
      <c r="P1063" s="14" t="s">
        <v>35</v>
      </c>
      <c r="Q1063" s="31">
        <v>5000</v>
      </c>
      <c r="R1063" s="31">
        <v>1152</v>
      </c>
      <c r="S1063" s="45">
        <v>10</v>
      </c>
      <c r="T1063" s="64">
        <f t="shared" si="144"/>
        <v>270</v>
      </c>
      <c r="U1063" s="64">
        <f t="shared" si="145"/>
        <v>2.0096829721068246</v>
      </c>
      <c r="V1063" s="48">
        <f t="shared" si="146"/>
        <v>1.86</v>
      </c>
      <c r="W1063" s="52">
        <v>186</v>
      </c>
      <c r="X1063" s="71" t="str">
        <f t="shared" si="152"/>
        <v>Q1 2024</v>
      </c>
      <c r="Y1063" s="21">
        <f t="shared" si="147"/>
        <v>2560</v>
      </c>
      <c r="Z1063" s="21">
        <f t="shared" si="148"/>
        <v>1440</v>
      </c>
      <c r="AA1063" s="57">
        <f t="shared" si="149"/>
        <v>200968.29721068247</v>
      </c>
      <c r="AB1063" s="59">
        <f t="shared" si="150"/>
        <v>1.7777777777777777</v>
      </c>
      <c r="AC1063" s="61">
        <f t="shared" si="151"/>
        <v>685.8</v>
      </c>
    </row>
    <row r="1064" spans="4:29">
      <c r="D1064" s="12">
        <v>1058</v>
      </c>
      <c r="E1064" s="36" t="s">
        <v>29</v>
      </c>
      <c r="F1064" s="16" t="s">
        <v>11</v>
      </c>
      <c r="G1064" s="14" t="s">
        <v>30</v>
      </c>
      <c r="H1064" s="13" t="s">
        <v>5</v>
      </c>
      <c r="I1064" s="13" t="s">
        <v>182</v>
      </c>
      <c r="J1064" s="13" t="s">
        <v>209</v>
      </c>
      <c r="K1064" s="13"/>
      <c r="L1064" s="14">
        <v>27</v>
      </c>
      <c r="M1064" s="14" t="s">
        <v>143</v>
      </c>
      <c r="N1064" s="31">
        <v>1000000</v>
      </c>
      <c r="O1064" s="14" t="s">
        <v>1</v>
      </c>
      <c r="P1064" s="14" t="s">
        <v>35</v>
      </c>
      <c r="Q1064" s="31">
        <v>5000</v>
      </c>
      <c r="R1064" s="31">
        <v>1152</v>
      </c>
      <c r="S1064" s="45">
        <v>3</v>
      </c>
      <c r="T1064" s="64">
        <f t="shared" si="144"/>
        <v>81</v>
      </c>
      <c r="U1064" s="64">
        <f t="shared" si="145"/>
        <v>0.60290489163204752</v>
      </c>
      <c r="V1064" s="48">
        <f t="shared" si="146"/>
        <v>0.55800000000000005</v>
      </c>
      <c r="W1064" s="52">
        <v>186</v>
      </c>
      <c r="X1064" s="71" t="str">
        <f t="shared" si="152"/>
        <v>Q1 2024</v>
      </c>
      <c r="Y1064" s="21">
        <f t="shared" si="147"/>
        <v>2560</v>
      </c>
      <c r="Z1064" s="21">
        <f t="shared" si="148"/>
        <v>1440</v>
      </c>
      <c r="AA1064" s="57">
        <f t="shared" si="149"/>
        <v>200968.29721068247</v>
      </c>
      <c r="AB1064" s="59">
        <f t="shared" si="150"/>
        <v>1.7777777777777777</v>
      </c>
      <c r="AC1064" s="61">
        <f t="shared" si="151"/>
        <v>685.8</v>
      </c>
    </row>
    <row r="1065" spans="4:29">
      <c r="D1065" s="12">
        <v>1059</v>
      </c>
      <c r="E1065" s="36" t="s">
        <v>29</v>
      </c>
      <c r="F1065" s="16" t="s">
        <v>11</v>
      </c>
      <c r="G1065" s="14" t="s">
        <v>30</v>
      </c>
      <c r="H1065" s="13" t="s">
        <v>5</v>
      </c>
      <c r="I1065" s="13" t="s">
        <v>58</v>
      </c>
      <c r="J1065" s="13" t="s">
        <v>188</v>
      </c>
      <c r="K1065" s="13" t="s">
        <v>95</v>
      </c>
      <c r="L1065" s="14">
        <v>27</v>
      </c>
      <c r="M1065" s="14" t="s">
        <v>143</v>
      </c>
      <c r="N1065" s="31" t="s">
        <v>65</v>
      </c>
      <c r="O1065" s="14" t="s">
        <v>1</v>
      </c>
      <c r="P1065" s="14" t="s">
        <v>35</v>
      </c>
      <c r="Q1065" s="31">
        <v>5000</v>
      </c>
      <c r="R1065" s="31">
        <v>1152</v>
      </c>
      <c r="S1065" s="45">
        <v>15</v>
      </c>
      <c r="T1065" s="64">
        <f t="shared" si="144"/>
        <v>405</v>
      </c>
      <c r="U1065" s="64">
        <f t="shared" si="145"/>
        <v>3.0145244581602371</v>
      </c>
      <c r="V1065" s="48">
        <f t="shared" si="146"/>
        <v>3.7650000000000001</v>
      </c>
      <c r="W1065" s="52">
        <v>251</v>
      </c>
      <c r="X1065" s="71" t="str">
        <f t="shared" si="152"/>
        <v>Q1 2024</v>
      </c>
      <c r="Y1065" s="21">
        <f t="shared" si="147"/>
        <v>2560</v>
      </c>
      <c r="Z1065" s="21">
        <f t="shared" si="148"/>
        <v>1440</v>
      </c>
      <c r="AA1065" s="57">
        <f t="shared" si="149"/>
        <v>200968.29721068247</v>
      </c>
      <c r="AB1065" s="59">
        <f t="shared" si="150"/>
        <v>1.7777777777777777</v>
      </c>
      <c r="AC1065" s="61">
        <f t="shared" si="151"/>
        <v>685.8</v>
      </c>
    </row>
    <row r="1066" spans="4:29">
      <c r="D1066" s="12">
        <v>1060</v>
      </c>
      <c r="E1066" s="36" t="s">
        <v>29</v>
      </c>
      <c r="F1066" s="16" t="s">
        <v>11</v>
      </c>
      <c r="G1066" s="14" t="s">
        <v>30</v>
      </c>
      <c r="H1066" s="13" t="s">
        <v>5</v>
      </c>
      <c r="I1066" s="13" t="s">
        <v>76</v>
      </c>
      <c r="J1066" s="13"/>
      <c r="K1066" s="13"/>
      <c r="L1066" s="14">
        <v>27</v>
      </c>
      <c r="M1066" s="14" t="s">
        <v>15</v>
      </c>
      <c r="N1066" s="31">
        <v>1000000</v>
      </c>
      <c r="O1066" s="14" t="s">
        <v>1</v>
      </c>
      <c r="P1066" s="14" t="s">
        <v>35</v>
      </c>
      <c r="Q1066" s="31">
        <v>5000</v>
      </c>
      <c r="R1066" s="31">
        <v>1152</v>
      </c>
      <c r="S1066" s="45">
        <v>30</v>
      </c>
      <c r="T1066" s="64">
        <f t="shared" si="144"/>
        <v>810</v>
      </c>
      <c r="U1066" s="64">
        <f t="shared" si="145"/>
        <v>6.0290489163204741</v>
      </c>
      <c r="V1066" s="48">
        <f t="shared" si="146"/>
        <v>6.03</v>
      </c>
      <c r="W1066" s="52">
        <v>201</v>
      </c>
      <c r="X1066" s="71" t="str">
        <f t="shared" si="152"/>
        <v>Q1 2024</v>
      </c>
      <c r="Y1066" s="21">
        <f t="shared" si="147"/>
        <v>3840</v>
      </c>
      <c r="Z1066" s="21">
        <f t="shared" si="148"/>
        <v>2160</v>
      </c>
      <c r="AA1066" s="57">
        <f t="shared" si="149"/>
        <v>200968.29721068247</v>
      </c>
      <c r="AB1066" s="59">
        <f t="shared" si="150"/>
        <v>1.7777777777777777</v>
      </c>
      <c r="AC1066" s="61">
        <f t="shared" si="151"/>
        <v>685.8</v>
      </c>
    </row>
    <row r="1067" spans="4:29">
      <c r="D1067" s="12">
        <v>1061</v>
      </c>
      <c r="E1067" s="36" t="s">
        <v>29</v>
      </c>
      <c r="F1067" s="16" t="s">
        <v>11</v>
      </c>
      <c r="G1067" s="14" t="s">
        <v>30</v>
      </c>
      <c r="H1067" s="13" t="s">
        <v>5</v>
      </c>
      <c r="I1067" s="13" t="s">
        <v>76</v>
      </c>
      <c r="J1067" s="13"/>
      <c r="K1067" s="13"/>
      <c r="L1067" s="14">
        <v>31.5</v>
      </c>
      <c r="M1067" s="14" t="s">
        <v>15</v>
      </c>
      <c r="N1067" s="31" t="s">
        <v>65</v>
      </c>
      <c r="O1067" s="14" t="s">
        <v>1</v>
      </c>
      <c r="P1067" s="14" t="s">
        <v>35</v>
      </c>
      <c r="Q1067" s="31">
        <v>5000</v>
      </c>
      <c r="R1067" s="31">
        <v>1152</v>
      </c>
      <c r="S1067" s="45">
        <v>81</v>
      </c>
      <c r="T1067" s="64">
        <f t="shared" si="144"/>
        <v>2551.5</v>
      </c>
      <c r="U1067" s="64">
        <f t="shared" si="145"/>
        <v>22.156754767477743</v>
      </c>
      <c r="V1067" s="48">
        <f t="shared" si="146"/>
        <v>20.331</v>
      </c>
      <c r="W1067" s="52">
        <v>251</v>
      </c>
      <c r="X1067" s="71" t="str">
        <f t="shared" si="152"/>
        <v>Q1 2024</v>
      </c>
      <c r="Y1067" s="21">
        <f t="shared" si="147"/>
        <v>3840</v>
      </c>
      <c r="Z1067" s="21">
        <f t="shared" si="148"/>
        <v>2160</v>
      </c>
      <c r="AA1067" s="57">
        <f t="shared" si="149"/>
        <v>273540.18231454003</v>
      </c>
      <c r="AB1067" s="59">
        <f t="shared" si="150"/>
        <v>1.7777777777777777</v>
      </c>
      <c r="AC1067" s="61">
        <f t="shared" si="151"/>
        <v>800.09999999999991</v>
      </c>
    </row>
    <row r="1068" spans="4:29">
      <c r="D1068" s="12">
        <v>1062</v>
      </c>
      <c r="E1068" s="36" t="s">
        <v>29</v>
      </c>
      <c r="F1068" s="16" t="s">
        <v>11</v>
      </c>
      <c r="G1068" s="14" t="s">
        <v>30</v>
      </c>
      <c r="H1068" s="13" t="s">
        <v>5</v>
      </c>
      <c r="I1068" s="13" t="s">
        <v>76</v>
      </c>
      <c r="J1068" s="13"/>
      <c r="K1068" s="13"/>
      <c r="L1068" s="14">
        <v>49</v>
      </c>
      <c r="M1068" s="14" t="s">
        <v>99</v>
      </c>
      <c r="N1068" s="31">
        <v>1000000</v>
      </c>
      <c r="O1068" s="14" t="s">
        <v>1</v>
      </c>
      <c r="P1068" s="14" t="s">
        <v>35</v>
      </c>
      <c r="Q1068" s="31">
        <v>5000</v>
      </c>
      <c r="R1068" s="31">
        <v>1152</v>
      </c>
      <c r="S1068" s="45">
        <v>18</v>
      </c>
      <c r="T1068" s="64">
        <f t="shared" si="144"/>
        <v>882</v>
      </c>
      <c r="U1068" s="64">
        <f t="shared" si="145"/>
        <v>7.2671196067330301</v>
      </c>
      <c r="V1068" s="48">
        <f t="shared" si="146"/>
        <v>6.21</v>
      </c>
      <c r="W1068" s="52">
        <v>345</v>
      </c>
      <c r="X1068" s="71" t="str">
        <f t="shared" si="152"/>
        <v>Q1 2024</v>
      </c>
      <c r="Y1068" s="21">
        <f t="shared" si="147"/>
        <v>5120</v>
      </c>
      <c r="Z1068" s="21">
        <f t="shared" si="148"/>
        <v>1440</v>
      </c>
      <c r="AA1068" s="57">
        <f t="shared" si="149"/>
        <v>403728.86704072385</v>
      </c>
      <c r="AB1068" s="59">
        <f t="shared" si="150"/>
        <v>3.5555555555555554</v>
      </c>
      <c r="AC1068" s="61">
        <f t="shared" si="151"/>
        <v>1244.5999999999999</v>
      </c>
    </row>
    <row r="1069" spans="4:29">
      <c r="D1069" s="12">
        <v>1063</v>
      </c>
      <c r="E1069" s="36" t="s">
        <v>29</v>
      </c>
      <c r="F1069" s="16" t="s">
        <v>11</v>
      </c>
      <c r="G1069" s="14" t="s">
        <v>30</v>
      </c>
      <c r="H1069" s="13" t="s">
        <v>6</v>
      </c>
      <c r="I1069" s="13" t="s">
        <v>125</v>
      </c>
      <c r="J1069" s="13"/>
      <c r="K1069" s="13" t="s">
        <v>123</v>
      </c>
      <c r="L1069" s="14">
        <v>55</v>
      </c>
      <c r="M1069" s="14" t="s">
        <v>15</v>
      </c>
      <c r="N1069" s="31">
        <v>1000000</v>
      </c>
      <c r="O1069" s="14" t="s">
        <v>1</v>
      </c>
      <c r="P1069" s="14" t="s">
        <v>35</v>
      </c>
      <c r="Q1069" s="31">
        <v>4000</v>
      </c>
      <c r="R1069" s="31">
        <v>500</v>
      </c>
      <c r="S1069" s="45">
        <v>9.4239999999999995</v>
      </c>
      <c r="T1069" s="64">
        <f t="shared" si="144"/>
        <v>518.31999999999994</v>
      </c>
      <c r="U1069" s="64">
        <f t="shared" si="145"/>
        <v>7.8588804246409492</v>
      </c>
      <c r="V1069" s="48">
        <f t="shared" si="146"/>
        <v>2.7046879999999995</v>
      </c>
      <c r="W1069" s="52">
        <v>287</v>
      </c>
      <c r="X1069" s="71" t="str">
        <f t="shared" si="152"/>
        <v>Q1 2024</v>
      </c>
      <c r="Y1069" s="21">
        <f t="shared" si="147"/>
        <v>3840</v>
      </c>
      <c r="Z1069" s="21">
        <f t="shared" si="148"/>
        <v>2160</v>
      </c>
      <c r="AA1069" s="57">
        <f t="shared" si="149"/>
        <v>833921.94658753707</v>
      </c>
      <c r="AB1069" s="59">
        <f t="shared" si="150"/>
        <v>1.7777777777777777</v>
      </c>
      <c r="AC1069" s="61">
        <f t="shared" si="151"/>
        <v>1397</v>
      </c>
    </row>
    <row r="1070" spans="4:29">
      <c r="D1070" s="12">
        <v>1064</v>
      </c>
      <c r="E1070" s="36" t="s">
        <v>29</v>
      </c>
      <c r="F1070" s="16" t="s">
        <v>11</v>
      </c>
      <c r="G1070" s="14" t="s">
        <v>30</v>
      </c>
      <c r="H1070" s="13" t="s">
        <v>6</v>
      </c>
      <c r="I1070" s="13" t="s">
        <v>125</v>
      </c>
      <c r="J1070" s="13"/>
      <c r="K1070" s="13" t="s">
        <v>123</v>
      </c>
      <c r="L1070" s="14">
        <v>65</v>
      </c>
      <c r="M1070" s="14" t="s">
        <v>15</v>
      </c>
      <c r="N1070" s="31">
        <v>1000000</v>
      </c>
      <c r="O1070" s="14" t="s">
        <v>2</v>
      </c>
      <c r="P1070" s="14" t="s">
        <v>35</v>
      </c>
      <c r="Q1070" s="31">
        <v>16384</v>
      </c>
      <c r="R1070" s="31">
        <v>1000</v>
      </c>
      <c r="S1070" s="45">
        <v>6.6449999999999996</v>
      </c>
      <c r="T1070" s="64">
        <f t="shared" si="144"/>
        <v>431.92499999999995</v>
      </c>
      <c r="U1070" s="64">
        <f t="shared" si="145"/>
        <v>7.7396571539465873</v>
      </c>
      <c r="V1070" s="48">
        <f t="shared" si="146"/>
        <v>2.5072253706504699</v>
      </c>
      <c r="W1070" s="52">
        <v>377.31006330330626</v>
      </c>
      <c r="X1070" s="71" t="str">
        <f t="shared" si="152"/>
        <v>Q1 2024</v>
      </c>
      <c r="Y1070" s="21">
        <f t="shared" si="147"/>
        <v>3840</v>
      </c>
      <c r="Z1070" s="21">
        <f t="shared" si="148"/>
        <v>2160</v>
      </c>
      <c r="AA1070" s="57">
        <f t="shared" si="149"/>
        <v>1164733.9584569733</v>
      </c>
      <c r="AB1070" s="59">
        <f t="shared" si="150"/>
        <v>1.7777777777777777</v>
      </c>
      <c r="AC1070" s="61">
        <f t="shared" si="151"/>
        <v>1651</v>
      </c>
    </row>
    <row r="1071" spans="4:29">
      <c r="D1071" s="12">
        <v>1065</v>
      </c>
      <c r="E1071" s="36" t="s">
        <v>29</v>
      </c>
      <c r="F1071" s="16" t="s">
        <v>11</v>
      </c>
      <c r="G1071" s="14" t="s">
        <v>30</v>
      </c>
      <c r="H1071" s="13" t="s">
        <v>6</v>
      </c>
      <c r="I1071" s="13" t="s">
        <v>125</v>
      </c>
      <c r="J1071" s="13"/>
      <c r="K1071" s="13" t="s">
        <v>123</v>
      </c>
      <c r="L1071" s="14">
        <v>75</v>
      </c>
      <c r="M1071" s="14" t="s">
        <v>15</v>
      </c>
      <c r="N1071" s="31">
        <v>1000000</v>
      </c>
      <c r="O1071" s="14" t="s">
        <v>2</v>
      </c>
      <c r="P1071" s="14" t="s">
        <v>35</v>
      </c>
      <c r="Q1071" s="31">
        <v>12000</v>
      </c>
      <c r="R1071" s="31">
        <v>1000</v>
      </c>
      <c r="S1071" s="45">
        <v>3.4180000000000001</v>
      </c>
      <c r="T1071" s="64">
        <f t="shared" si="144"/>
        <v>256.35000000000002</v>
      </c>
      <c r="U1071" s="64">
        <f t="shared" si="145"/>
        <v>5.3002287026706236</v>
      </c>
      <c r="V1071" s="48">
        <f t="shared" si="146"/>
        <v>1.8589306175771343</v>
      </c>
      <c r="W1071" s="52">
        <v>543.86501391958291</v>
      </c>
      <c r="X1071" s="71" t="str">
        <f t="shared" si="152"/>
        <v>Q1 2024</v>
      </c>
      <c r="Y1071" s="21">
        <f t="shared" si="147"/>
        <v>3840</v>
      </c>
      <c r="Z1071" s="21">
        <f t="shared" si="148"/>
        <v>2160</v>
      </c>
      <c r="AA1071" s="57">
        <f t="shared" si="149"/>
        <v>1550681.3056379822</v>
      </c>
      <c r="AB1071" s="59">
        <f t="shared" si="150"/>
        <v>1.7777777777777777</v>
      </c>
      <c r="AC1071" s="61">
        <f t="shared" si="151"/>
        <v>1905</v>
      </c>
    </row>
    <row r="1072" spans="4:29">
      <c r="D1072" s="12">
        <v>1066</v>
      </c>
      <c r="E1072" s="36" t="s">
        <v>29</v>
      </c>
      <c r="F1072" s="16" t="s">
        <v>11</v>
      </c>
      <c r="G1072" s="14" t="s">
        <v>30</v>
      </c>
      <c r="H1072" s="13" t="s">
        <v>6</v>
      </c>
      <c r="I1072" s="13" t="s">
        <v>125</v>
      </c>
      <c r="J1072" s="13"/>
      <c r="K1072" s="13" t="s">
        <v>123</v>
      </c>
      <c r="L1072" s="14">
        <v>86</v>
      </c>
      <c r="M1072" s="14" t="s">
        <v>15</v>
      </c>
      <c r="N1072" s="31">
        <v>1000000</v>
      </c>
      <c r="O1072" s="14" t="s">
        <v>2</v>
      </c>
      <c r="P1072" s="14" t="s">
        <v>35</v>
      </c>
      <c r="Q1072" s="31">
        <v>18000</v>
      </c>
      <c r="R1072" s="31">
        <v>1200</v>
      </c>
      <c r="S1072" s="45">
        <v>4.3390000000000004</v>
      </c>
      <c r="T1072" s="64">
        <f t="shared" si="144"/>
        <v>373.15400000000005</v>
      </c>
      <c r="U1072" s="64">
        <f t="shared" si="145"/>
        <v>8.8468074925274784</v>
      </c>
      <c r="V1072" s="48">
        <f t="shared" si="146"/>
        <v>2.99452105241593</v>
      </c>
      <c r="W1072" s="52">
        <v>690.14082793637476</v>
      </c>
      <c r="X1072" s="71" t="str">
        <f t="shared" si="152"/>
        <v>Q1 2024</v>
      </c>
      <c r="Y1072" s="21">
        <f t="shared" si="147"/>
        <v>3840</v>
      </c>
      <c r="Z1072" s="21">
        <f t="shared" si="148"/>
        <v>2160</v>
      </c>
      <c r="AA1072" s="57">
        <f t="shared" si="149"/>
        <v>2038904.6998219588</v>
      </c>
      <c r="AB1072" s="59">
        <f t="shared" si="150"/>
        <v>1.7777777777777777</v>
      </c>
      <c r="AC1072" s="61">
        <f t="shared" si="151"/>
        <v>2184.4</v>
      </c>
    </row>
    <row r="1073" spans="4:29">
      <c r="D1073" s="12">
        <v>1067</v>
      </c>
      <c r="E1073" s="36" t="s">
        <v>29</v>
      </c>
      <c r="F1073" s="16" t="s">
        <v>11</v>
      </c>
      <c r="G1073" s="14" t="s">
        <v>30</v>
      </c>
      <c r="H1073" s="13" t="s">
        <v>6</v>
      </c>
      <c r="I1073" s="13" t="s">
        <v>125</v>
      </c>
      <c r="J1073" s="13"/>
      <c r="K1073" s="13" t="s">
        <v>123</v>
      </c>
      <c r="L1073" s="14">
        <v>65</v>
      </c>
      <c r="M1073" s="14" t="s">
        <v>52</v>
      </c>
      <c r="N1073" s="31">
        <v>1000000</v>
      </c>
      <c r="O1073" s="14" t="s">
        <v>2</v>
      </c>
      <c r="P1073" s="14" t="s">
        <v>35</v>
      </c>
      <c r="Q1073" s="31">
        <v>12000</v>
      </c>
      <c r="R1073" s="31">
        <v>1000</v>
      </c>
      <c r="S1073" s="45">
        <v>0.46200000000000002</v>
      </c>
      <c r="T1073" s="64">
        <f t="shared" si="144"/>
        <v>30.03</v>
      </c>
      <c r="U1073" s="64">
        <f t="shared" si="145"/>
        <v>0.53810708880712177</v>
      </c>
      <c r="V1073" s="48">
        <f t="shared" si="146"/>
        <v>0.27153705675211942</v>
      </c>
      <c r="W1073" s="52">
        <v>587.74254708250953</v>
      </c>
      <c r="X1073" s="71" t="str">
        <f t="shared" si="152"/>
        <v>Q1 2024</v>
      </c>
      <c r="Y1073" s="21">
        <f t="shared" si="147"/>
        <v>7680</v>
      </c>
      <c r="Z1073" s="21">
        <f t="shared" si="148"/>
        <v>4320</v>
      </c>
      <c r="AA1073" s="57">
        <f t="shared" si="149"/>
        <v>1164733.9584569733</v>
      </c>
      <c r="AB1073" s="59">
        <f t="shared" si="150"/>
        <v>1.7777777777777777</v>
      </c>
      <c r="AC1073" s="61">
        <f t="shared" si="151"/>
        <v>1651</v>
      </c>
    </row>
    <row r="1074" spans="4:29">
      <c r="D1074" s="12">
        <v>1068</v>
      </c>
      <c r="E1074" s="36" t="s">
        <v>29</v>
      </c>
      <c r="F1074" s="16" t="s">
        <v>11</v>
      </c>
      <c r="G1074" s="14" t="s">
        <v>30</v>
      </c>
      <c r="H1074" s="13" t="s">
        <v>6</v>
      </c>
      <c r="I1074" s="13" t="s">
        <v>125</v>
      </c>
      <c r="J1074" s="13"/>
      <c r="K1074" s="13" t="s">
        <v>123</v>
      </c>
      <c r="L1074" s="14">
        <v>75</v>
      </c>
      <c r="M1074" s="14" t="s">
        <v>52</v>
      </c>
      <c r="N1074" s="31">
        <v>1000000</v>
      </c>
      <c r="O1074" s="14" t="s">
        <v>2</v>
      </c>
      <c r="P1074" s="14" t="s">
        <v>35</v>
      </c>
      <c r="Q1074" s="31">
        <v>16000</v>
      </c>
      <c r="R1074" s="31">
        <v>2000</v>
      </c>
      <c r="S1074" s="45">
        <v>1.6839999999999999</v>
      </c>
      <c r="T1074" s="64">
        <f t="shared" si="144"/>
        <v>126.3</v>
      </c>
      <c r="U1074" s="64">
        <f t="shared" si="145"/>
        <v>2.6113473186943619</v>
      </c>
      <c r="V1074" s="48">
        <f t="shared" si="146"/>
        <v>1.3371585387759859</v>
      </c>
      <c r="W1074" s="52">
        <v>794.03713704037159</v>
      </c>
      <c r="X1074" s="71" t="str">
        <f t="shared" si="152"/>
        <v>Q1 2024</v>
      </c>
      <c r="Y1074" s="21">
        <f t="shared" si="147"/>
        <v>7680</v>
      </c>
      <c r="Z1074" s="21">
        <f t="shared" si="148"/>
        <v>4320</v>
      </c>
      <c r="AA1074" s="57">
        <f t="shared" si="149"/>
        <v>1550681.3056379822</v>
      </c>
      <c r="AB1074" s="59">
        <f t="shared" si="150"/>
        <v>1.7777777777777777</v>
      </c>
      <c r="AC1074" s="61">
        <f t="shared" si="151"/>
        <v>1905</v>
      </c>
    </row>
    <row r="1075" spans="4:29">
      <c r="D1075" s="12">
        <v>1069</v>
      </c>
      <c r="E1075" s="36" t="s">
        <v>29</v>
      </c>
      <c r="F1075" s="16" t="s">
        <v>11</v>
      </c>
      <c r="G1075" s="14" t="s">
        <v>30</v>
      </c>
      <c r="H1075" s="13" t="s">
        <v>6</v>
      </c>
      <c r="I1075" s="13" t="s">
        <v>125</v>
      </c>
      <c r="J1075" s="13"/>
      <c r="K1075" s="13" t="s">
        <v>123</v>
      </c>
      <c r="L1075" s="14">
        <v>86</v>
      </c>
      <c r="M1075" s="14" t="s">
        <v>52</v>
      </c>
      <c r="N1075" s="31">
        <v>1000000</v>
      </c>
      <c r="O1075" s="14" t="s">
        <v>2</v>
      </c>
      <c r="P1075" s="14" t="s">
        <v>35</v>
      </c>
      <c r="Q1075" s="31">
        <v>28800</v>
      </c>
      <c r="R1075" s="31">
        <v>2400</v>
      </c>
      <c r="S1075" s="45">
        <v>1E-3</v>
      </c>
      <c r="T1075" s="64">
        <f t="shared" si="144"/>
        <v>8.6000000000000007E-2</v>
      </c>
      <c r="U1075" s="64">
        <f t="shared" si="145"/>
        <v>2.0389046998219589E-3</v>
      </c>
      <c r="V1075" s="48">
        <f t="shared" si="146"/>
        <v>1.0075982700558466E-3</v>
      </c>
      <c r="W1075" s="52">
        <v>1007.5982700558465</v>
      </c>
      <c r="X1075" s="71" t="str">
        <f t="shared" si="152"/>
        <v>Q1 2024</v>
      </c>
      <c r="Y1075" s="21">
        <f t="shared" si="147"/>
        <v>7680</v>
      </c>
      <c r="Z1075" s="21">
        <f t="shared" si="148"/>
        <v>4320</v>
      </c>
      <c r="AA1075" s="57">
        <f t="shared" si="149"/>
        <v>2038904.6998219588</v>
      </c>
      <c r="AB1075" s="59">
        <f t="shared" si="150"/>
        <v>1.7777777777777777</v>
      </c>
      <c r="AC1075" s="61">
        <f t="shared" si="151"/>
        <v>2184.4</v>
      </c>
    </row>
    <row r="1076" spans="4:29">
      <c r="D1076" s="12">
        <v>1070</v>
      </c>
      <c r="E1076" s="36" t="s">
        <v>29</v>
      </c>
      <c r="F1076" s="16" t="s">
        <v>11</v>
      </c>
      <c r="G1076" s="14" t="s">
        <v>30</v>
      </c>
      <c r="H1076" s="13" t="s">
        <v>6</v>
      </c>
      <c r="I1076" s="13" t="s">
        <v>53</v>
      </c>
      <c r="J1076" s="13" t="s">
        <v>126</v>
      </c>
      <c r="K1076" s="13" t="s">
        <v>123</v>
      </c>
      <c r="L1076" s="14">
        <v>43</v>
      </c>
      <c r="M1076" s="14" t="s">
        <v>15</v>
      </c>
      <c r="N1076" s="31">
        <v>1000000</v>
      </c>
      <c r="O1076" s="14" t="s">
        <v>1</v>
      </c>
      <c r="P1076" s="14" t="s">
        <v>35</v>
      </c>
      <c r="Q1076" s="31">
        <v>3614.6269090909086</v>
      </c>
      <c r="R1076" s="31">
        <v>301.21890909090905</v>
      </c>
      <c r="S1076" s="45">
        <v>27.16</v>
      </c>
      <c r="T1076" s="64">
        <f t="shared" si="144"/>
        <v>1167.8800000000001</v>
      </c>
      <c r="U1076" s="64">
        <f t="shared" si="145"/>
        <v>13.8441629117911</v>
      </c>
      <c r="V1076" s="48">
        <f t="shared" si="146"/>
        <v>6.1017219959768356</v>
      </c>
      <c r="W1076" s="52">
        <v>224.65839454995711</v>
      </c>
      <c r="X1076" s="71" t="str">
        <f t="shared" si="152"/>
        <v>Q1 2024</v>
      </c>
      <c r="Y1076" s="21">
        <f t="shared" si="147"/>
        <v>3840</v>
      </c>
      <c r="Z1076" s="21">
        <f t="shared" si="148"/>
        <v>2160</v>
      </c>
      <c r="AA1076" s="57">
        <f t="shared" si="149"/>
        <v>509726.1749554897</v>
      </c>
      <c r="AB1076" s="59">
        <f t="shared" si="150"/>
        <v>1.7777777777777777</v>
      </c>
      <c r="AC1076" s="61">
        <f t="shared" si="151"/>
        <v>1092.2</v>
      </c>
    </row>
    <row r="1077" spans="4:29">
      <c r="D1077" s="12">
        <v>1071</v>
      </c>
      <c r="E1077" s="36" t="s">
        <v>29</v>
      </c>
      <c r="F1077" s="16" t="s">
        <v>11</v>
      </c>
      <c r="G1077" s="14" t="s">
        <v>30</v>
      </c>
      <c r="H1077" s="13" t="s">
        <v>6</v>
      </c>
      <c r="I1077" s="13" t="s">
        <v>53</v>
      </c>
      <c r="J1077" s="13" t="s">
        <v>126</v>
      </c>
      <c r="K1077" s="13" t="s">
        <v>123</v>
      </c>
      <c r="L1077" s="14">
        <v>50</v>
      </c>
      <c r="M1077" s="14" t="s">
        <v>15</v>
      </c>
      <c r="N1077" s="31">
        <v>1000000</v>
      </c>
      <c r="O1077" s="14" t="s">
        <v>2</v>
      </c>
      <c r="P1077" s="14" t="s">
        <v>35</v>
      </c>
      <c r="Q1077" s="31">
        <v>4887.272727272727</v>
      </c>
      <c r="R1077" s="31">
        <v>407.27272727272725</v>
      </c>
      <c r="S1077" s="45">
        <v>32.335999999999999</v>
      </c>
      <c r="T1077" s="64">
        <f t="shared" si="144"/>
        <v>1616.8</v>
      </c>
      <c r="U1077" s="64">
        <f t="shared" si="145"/>
        <v>22.285702532937684</v>
      </c>
      <c r="V1077" s="48">
        <f t="shared" si="146"/>
        <v>8.4471556350783867</v>
      </c>
      <c r="W1077" s="52">
        <v>261.23069133715944</v>
      </c>
      <c r="X1077" s="71" t="str">
        <f t="shared" si="152"/>
        <v>Q1 2024</v>
      </c>
      <c r="Y1077" s="21">
        <f t="shared" si="147"/>
        <v>3840</v>
      </c>
      <c r="Z1077" s="21">
        <f t="shared" si="148"/>
        <v>2160</v>
      </c>
      <c r="AA1077" s="57">
        <f t="shared" si="149"/>
        <v>689191.69139465876</v>
      </c>
      <c r="AB1077" s="59">
        <f t="shared" si="150"/>
        <v>1.7777777777777777</v>
      </c>
      <c r="AC1077" s="61">
        <f t="shared" si="151"/>
        <v>1270</v>
      </c>
    </row>
    <row r="1078" spans="4:29">
      <c r="D1078" s="12">
        <v>1072</v>
      </c>
      <c r="E1078" s="36" t="s">
        <v>29</v>
      </c>
      <c r="F1078" s="16" t="s">
        <v>11</v>
      </c>
      <c r="G1078" s="14" t="s">
        <v>30</v>
      </c>
      <c r="H1078" s="13" t="s">
        <v>6</v>
      </c>
      <c r="I1078" s="13" t="s">
        <v>53</v>
      </c>
      <c r="J1078" s="13" t="s">
        <v>126</v>
      </c>
      <c r="K1078" s="13" t="s">
        <v>123</v>
      </c>
      <c r="L1078" s="14">
        <v>55</v>
      </c>
      <c r="M1078" s="14" t="s">
        <v>15</v>
      </c>
      <c r="N1078" s="31">
        <v>1000000</v>
      </c>
      <c r="O1078" s="14" t="s">
        <v>2</v>
      </c>
      <c r="P1078" s="14" t="s">
        <v>35</v>
      </c>
      <c r="Q1078" s="31">
        <v>6283.636363636364</v>
      </c>
      <c r="R1078" s="31">
        <v>523.63636363636363</v>
      </c>
      <c r="S1078" s="45">
        <v>96.275999999999996</v>
      </c>
      <c r="T1078" s="64">
        <f t="shared" si="144"/>
        <v>5295.1799999999994</v>
      </c>
      <c r="U1078" s="64">
        <f t="shared" si="145"/>
        <v>80.286669329661706</v>
      </c>
      <c r="V1078" s="48">
        <f t="shared" si="146"/>
        <v>27.665270643093997</v>
      </c>
      <c r="W1078" s="52">
        <v>287.35376047087539</v>
      </c>
      <c r="X1078" s="71" t="str">
        <f t="shared" si="152"/>
        <v>Q1 2024</v>
      </c>
      <c r="Y1078" s="21">
        <f t="shared" si="147"/>
        <v>3840</v>
      </c>
      <c r="Z1078" s="21">
        <f t="shared" si="148"/>
        <v>2160</v>
      </c>
      <c r="AA1078" s="57">
        <f t="shared" si="149"/>
        <v>833921.94658753707</v>
      </c>
      <c r="AB1078" s="59">
        <f t="shared" si="150"/>
        <v>1.7777777777777777</v>
      </c>
      <c r="AC1078" s="61">
        <f t="shared" si="151"/>
        <v>1397</v>
      </c>
    </row>
    <row r="1079" spans="4:29">
      <c r="D1079" s="12">
        <v>1073</v>
      </c>
      <c r="E1079" s="36" t="s">
        <v>29</v>
      </c>
      <c r="F1079" s="16" t="s">
        <v>11</v>
      </c>
      <c r="G1079" s="14" t="s">
        <v>30</v>
      </c>
      <c r="H1079" s="13" t="s">
        <v>6</v>
      </c>
      <c r="I1079" s="13" t="s">
        <v>53</v>
      </c>
      <c r="J1079" s="13" t="s">
        <v>126</v>
      </c>
      <c r="K1079" s="13" t="s">
        <v>123</v>
      </c>
      <c r="L1079" s="14">
        <v>65</v>
      </c>
      <c r="M1079" s="14" t="s">
        <v>15</v>
      </c>
      <c r="N1079" s="31">
        <v>1000000</v>
      </c>
      <c r="O1079" s="14" t="s">
        <v>2</v>
      </c>
      <c r="P1079" s="14" t="s">
        <v>35</v>
      </c>
      <c r="Q1079" s="31">
        <v>8640</v>
      </c>
      <c r="R1079" s="31">
        <v>720</v>
      </c>
      <c r="S1079" s="45">
        <v>84.653000000000006</v>
      </c>
      <c r="T1079" s="64">
        <f t="shared" si="144"/>
        <v>5502.4450000000006</v>
      </c>
      <c r="U1079" s="64">
        <f t="shared" si="145"/>
        <v>98.59822378525817</v>
      </c>
      <c r="V1079" s="48">
        <f t="shared" si="146"/>
        <v>31.940428788814788</v>
      </c>
      <c r="W1079" s="52">
        <v>377.31006330330626</v>
      </c>
      <c r="X1079" s="71" t="str">
        <f t="shared" si="152"/>
        <v>Q1 2024</v>
      </c>
      <c r="Y1079" s="21">
        <f t="shared" si="147"/>
        <v>3840</v>
      </c>
      <c r="Z1079" s="21">
        <f t="shared" si="148"/>
        <v>2160</v>
      </c>
      <c r="AA1079" s="57">
        <f t="shared" si="149"/>
        <v>1164733.9584569733</v>
      </c>
      <c r="AB1079" s="59">
        <f t="shared" si="150"/>
        <v>1.7777777777777777</v>
      </c>
      <c r="AC1079" s="61">
        <f t="shared" si="151"/>
        <v>1651</v>
      </c>
    </row>
    <row r="1080" spans="4:29">
      <c r="D1080" s="12">
        <v>1074</v>
      </c>
      <c r="E1080" s="36" t="s">
        <v>29</v>
      </c>
      <c r="F1080" s="16" t="s">
        <v>11</v>
      </c>
      <c r="G1080" s="14" t="s">
        <v>30</v>
      </c>
      <c r="H1080" s="13" t="s">
        <v>6</v>
      </c>
      <c r="I1080" s="13" t="s">
        <v>53</v>
      </c>
      <c r="J1080" s="13" t="s">
        <v>126</v>
      </c>
      <c r="K1080" s="13" t="s">
        <v>123</v>
      </c>
      <c r="L1080" s="14">
        <v>75</v>
      </c>
      <c r="M1080" s="14" t="s">
        <v>15</v>
      </c>
      <c r="N1080" s="31">
        <v>1000000</v>
      </c>
      <c r="O1080" s="14" t="s">
        <v>2</v>
      </c>
      <c r="P1080" s="14" t="s">
        <v>35</v>
      </c>
      <c r="Q1080" s="31">
        <v>10909.09090909091</v>
      </c>
      <c r="R1080" s="31">
        <v>909.09090909090912</v>
      </c>
      <c r="S1080" s="45">
        <v>53.820999999999998</v>
      </c>
      <c r="T1080" s="64">
        <f t="shared" si="144"/>
        <v>4036.5749999999998</v>
      </c>
      <c r="U1080" s="64">
        <f t="shared" si="145"/>
        <v>83.459218550741838</v>
      </c>
      <c r="V1080" s="48">
        <f t="shared" si="146"/>
        <v>29.271358914165869</v>
      </c>
      <c r="W1080" s="52">
        <v>543.86501391958291</v>
      </c>
      <c r="X1080" s="71" t="str">
        <f t="shared" si="152"/>
        <v>Q1 2024</v>
      </c>
      <c r="Y1080" s="21">
        <f t="shared" si="147"/>
        <v>3840</v>
      </c>
      <c r="Z1080" s="21">
        <f t="shared" si="148"/>
        <v>2160</v>
      </c>
      <c r="AA1080" s="57">
        <f t="shared" si="149"/>
        <v>1550681.3056379822</v>
      </c>
      <c r="AB1080" s="59">
        <f t="shared" si="150"/>
        <v>1.7777777777777777</v>
      </c>
      <c r="AC1080" s="61">
        <f t="shared" si="151"/>
        <v>1905</v>
      </c>
    </row>
    <row r="1081" spans="4:29">
      <c r="D1081" s="12">
        <v>1075</v>
      </c>
      <c r="E1081" s="36" t="s">
        <v>29</v>
      </c>
      <c r="F1081" s="16" t="s">
        <v>11</v>
      </c>
      <c r="G1081" s="14" t="s">
        <v>30</v>
      </c>
      <c r="H1081" s="13" t="s">
        <v>6</v>
      </c>
      <c r="I1081" s="13" t="s">
        <v>53</v>
      </c>
      <c r="J1081" s="13" t="s">
        <v>126</v>
      </c>
      <c r="K1081" s="13" t="s">
        <v>123</v>
      </c>
      <c r="L1081" s="14">
        <v>85</v>
      </c>
      <c r="M1081" s="14" t="s">
        <v>15</v>
      </c>
      <c r="N1081" s="31">
        <v>1000000</v>
      </c>
      <c r="O1081" s="14" t="s">
        <v>2</v>
      </c>
      <c r="P1081" s="14" t="s">
        <v>35</v>
      </c>
      <c r="Q1081" s="31">
        <v>14400</v>
      </c>
      <c r="R1081" s="31">
        <v>1200</v>
      </c>
      <c r="S1081" s="45">
        <v>47.176000000000002</v>
      </c>
      <c r="T1081" s="64">
        <f t="shared" si="144"/>
        <v>4009.96</v>
      </c>
      <c r="U1081" s="64">
        <f t="shared" si="145"/>
        <v>93.963457904047473</v>
      </c>
      <c r="V1081" s="48">
        <f t="shared" si="146"/>
        <v>32.558083698726414</v>
      </c>
      <c r="W1081" s="52">
        <v>690.14082793637476</v>
      </c>
      <c r="X1081" s="71" t="str">
        <f t="shared" si="152"/>
        <v>Q1 2024</v>
      </c>
      <c r="Y1081" s="21">
        <f t="shared" si="147"/>
        <v>3840</v>
      </c>
      <c r="Z1081" s="21">
        <f t="shared" si="148"/>
        <v>2160</v>
      </c>
      <c r="AA1081" s="57">
        <f t="shared" si="149"/>
        <v>1991763.9881305636</v>
      </c>
      <c r="AB1081" s="59">
        <f t="shared" si="150"/>
        <v>1.7777777777777777</v>
      </c>
      <c r="AC1081" s="61">
        <f t="shared" si="151"/>
        <v>2159</v>
      </c>
    </row>
    <row r="1082" spans="4:29">
      <c r="D1082" s="12">
        <v>1076</v>
      </c>
      <c r="E1082" s="36" t="s">
        <v>29</v>
      </c>
      <c r="F1082" s="16" t="s">
        <v>11</v>
      </c>
      <c r="G1082" s="14" t="s">
        <v>30</v>
      </c>
      <c r="H1082" s="13" t="s">
        <v>6</v>
      </c>
      <c r="I1082" s="13" t="s">
        <v>53</v>
      </c>
      <c r="J1082" s="13" t="s">
        <v>126</v>
      </c>
      <c r="K1082" s="13" t="s">
        <v>123</v>
      </c>
      <c r="L1082" s="14">
        <v>98</v>
      </c>
      <c r="M1082" s="14" t="s">
        <v>15</v>
      </c>
      <c r="N1082" s="31">
        <v>1000000</v>
      </c>
      <c r="O1082" s="14" t="s">
        <v>2</v>
      </c>
      <c r="P1082" s="14" t="s">
        <v>35</v>
      </c>
      <c r="Q1082" s="31">
        <v>19141.53633217993</v>
      </c>
      <c r="R1082" s="31">
        <v>1595.1280276816608</v>
      </c>
      <c r="S1082" s="45">
        <v>2.3260000000000001</v>
      </c>
      <c r="T1082" s="64">
        <f t="shared" si="144"/>
        <v>227.94800000000001</v>
      </c>
      <c r="U1082" s="64">
        <f t="shared" si="145"/>
        <v>6.1583148126651617</v>
      </c>
      <c r="V1082" s="48">
        <f t="shared" si="146"/>
        <v>2.4079013486700114</v>
      </c>
      <c r="W1082" s="52">
        <v>1035.211241904562</v>
      </c>
      <c r="X1082" s="71" t="str">
        <f t="shared" si="152"/>
        <v>Q1 2024</v>
      </c>
      <c r="Y1082" s="21">
        <f t="shared" si="147"/>
        <v>3840</v>
      </c>
      <c r="Z1082" s="21">
        <f t="shared" si="148"/>
        <v>2160</v>
      </c>
      <c r="AA1082" s="57">
        <f t="shared" si="149"/>
        <v>2647598.8016617205</v>
      </c>
      <c r="AB1082" s="59">
        <f t="shared" si="150"/>
        <v>1.7777777777777777</v>
      </c>
      <c r="AC1082" s="61">
        <f t="shared" si="151"/>
        <v>2489.1999999999998</v>
      </c>
    </row>
    <row r="1083" spans="4:29">
      <c r="D1083" s="12">
        <v>1077</v>
      </c>
      <c r="E1083" s="36" t="s">
        <v>29</v>
      </c>
      <c r="F1083" s="16" t="s">
        <v>11</v>
      </c>
      <c r="G1083" s="14" t="s">
        <v>30</v>
      </c>
      <c r="H1083" s="13" t="s">
        <v>6</v>
      </c>
      <c r="I1083" s="13" t="s">
        <v>53</v>
      </c>
      <c r="J1083" s="13" t="s">
        <v>126</v>
      </c>
      <c r="K1083" s="13" t="s">
        <v>123</v>
      </c>
      <c r="L1083" s="14">
        <v>55</v>
      </c>
      <c r="M1083" s="14" t="s">
        <v>52</v>
      </c>
      <c r="N1083" s="31">
        <v>1000000</v>
      </c>
      <c r="O1083" s="14" t="s">
        <v>2</v>
      </c>
      <c r="P1083" s="14" t="s">
        <v>35</v>
      </c>
      <c r="Q1083" s="31">
        <v>7873.1360946745563</v>
      </c>
      <c r="R1083" s="31">
        <v>962.27218934911241</v>
      </c>
      <c r="S1083" s="45">
        <v>3.32</v>
      </c>
      <c r="T1083" s="64">
        <f t="shared" si="144"/>
        <v>182.6</v>
      </c>
      <c r="U1083" s="64">
        <f t="shared" si="145"/>
        <v>2.7686208626706228</v>
      </c>
      <c r="V1083" s="48">
        <f t="shared" si="146"/>
        <v>1.5599741357984604</v>
      </c>
      <c r="W1083" s="52">
        <v>469.87172765013867</v>
      </c>
      <c r="X1083" s="71" t="str">
        <f t="shared" si="152"/>
        <v>Q1 2024</v>
      </c>
      <c r="Y1083" s="21">
        <f t="shared" si="147"/>
        <v>7680</v>
      </c>
      <c r="Z1083" s="21">
        <f t="shared" si="148"/>
        <v>4320</v>
      </c>
      <c r="AA1083" s="57">
        <f t="shared" si="149"/>
        <v>833921.94658753707</v>
      </c>
      <c r="AB1083" s="59">
        <f t="shared" si="150"/>
        <v>1.7777777777777777</v>
      </c>
      <c r="AC1083" s="61">
        <f t="shared" si="151"/>
        <v>1397</v>
      </c>
    </row>
    <row r="1084" spans="4:29">
      <c r="D1084" s="12">
        <v>1078</v>
      </c>
      <c r="E1084" s="36" t="s">
        <v>29</v>
      </c>
      <c r="F1084" s="16" t="s">
        <v>11</v>
      </c>
      <c r="G1084" s="14" t="s">
        <v>30</v>
      </c>
      <c r="H1084" s="13" t="s">
        <v>6</v>
      </c>
      <c r="I1084" s="13" t="s">
        <v>53</v>
      </c>
      <c r="J1084" s="13" t="s">
        <v>126</v>
      </c>
      <c r="K1084" s="13" t="s">
        <v>123</v>
      </c>
      <c r="L1084" s="14">
        <v>65</v>
      </c>
      <c r="M1084" s="14" t="s">
        <v>52</v>
      </c>
      <c r="N1084" s="31">
        <v>1000000</v>
      </c>
      <c r="O1084" s="14" t="s">
        <v>2</v>
      </c>
      <c r="P1084" s="14" t="s">
        <v>35</v>
      </c>
      <c r="Q1084" s="31">
        <v>10996.363636363636</v>
      </c>
      <c r="R1084" s="31">
        <v>1221.8181818181818</v>
      </c>
      <c r="S1084" s="45">
        <v>10.872</v>
      </c>
      <c r="T1084" s="64">
        <f t="shared" si="144"/>
        <v>706.68</v>
      </c>
      <c r="U1084" s="64">
        <f t="shared" si="145"/>
        <v>12.662987596344214</v>
      </c>
      <c r="V1084" s="48">
        <f t="shared" si="146"/>
        <v>6.3899369718810437</v>
      </c>
      <c r="W1084" s="52">
        <v>587.74254708250953</v>
      </c>
      <c r="X1084" s="71" t="str">
        <f t="shared" si="152"/>
        <v>Q1 2024</v>
      </c>
      <c r="Y1084" s="21">
        <f t="shared" si="147"/>
        <v>7680</v>
      </c>
      <c r="Z1084" s="21">
        <f t="shared" si="148"/>
        <v>4320</v>
      </c>
      <c r="AA1084" s="57">
        <f t="shared" si="149"/>
        <v>1164733.9584569733</v>
      </c>
      <c r="AB1084" s="59">
        <f t="shared" si="150"/>
        <v>1.7777777777777777</v>
      </c>
      <c r="AC1084" s="61">
        <f t="shared" si="151"/>
        <v>1651</v>
      </c>
    </row>
    <row r="1085" spans="4:29">
      <c r="D1085" s="12">
        <v>1079</v>
      </c>
      <c r="E1085" s="36" t="s">
        <v>29</v>
      </c>
      <c r="F1085" s="16" t="s">
        <v>11</v>
      </c>
      <c r="G1085" s="14" t="s">
        <v>30</v>
      </c>
      <c r="H1085" s="13" t="s">
        <v>6</v>
      </c>
      <c r="I1085" s="13" t="s">
        <v>53</v>
      </c>
      <c r="J1085" s="13" t="s">
        <v>126</v>
      </c>
      <c r="K1085" s="13" t="s">
        <v>123</v>
      </c>
      <c r="L1085" s="14">
        <v>75</v>
      </c>
      <c r="M1085" s="14" t="s">
        <v>52</v>
      </c>
      <c r="N1085" s="31">
        <v>1000000</v>
      </c>
      <c r="O1085" s="14" t="s">
        <v>2</v>
      </c>
      <c r="P1085" s="14" t="s">
        <v>35</v>
      </c>
      <c r="Q1085" s="31">
        <v>15708.764159999995</v>
      </c>
      <c r="R1085" s="31">
        <v>1745.4182399999995</v>
      </c>
      <c r="S1085" s="45">
        <v>9.2110000000000003</v>
      </c>
      <c r="T1085" s="64">
        <f t="shared" si="144"/>
        <v>690.82500000000005</v>
      </c>
      <c r="U1085" s="64">
        <f t="shared" si="145"/>
        <v>14.283325506231455</v>
      </c>
      <c r="V1085" s="48">
        <f t="shared" si="146"/>
        <v>7.3138760692788631</v>
      </c>
      <c r="W1085" s="52">
        <v>794.03713704037159</v>
      </c>
      <c r="X1085" s="71" t="str">
        <f t="shared" si="152"/>
        <v>Q1 2024</v>
      </c>
      <c r="Y1085" s="21">
        <f t="shared" si="147"/>
        <v>7680</v>
      </c>
      <c r="Z1085" s="21">
        <f t="shared" si="148"/>
        <v>4320</v>
      </c>
      <c r="AA1085" s="57">
        <f t="shared" si="149"/>
        <v>1550681.3056379822</v>
      </c>
      <c r="AB1085" s="59">
        <f t="shared" si="150"/>
        <v>1.7777777777777777</v>
      </c>
      <c r="AC1085" s="61">
        <f t="shared" si="151"/>
        <v>1905</v>
      </c>
    </row>
    <row r="1086" spans="4:29">
      <c r="D1086" s="12">
        <v>1080</v>
      </c>
      <c r="E1086" s="36" t="s">
        <v>29</v>
      </c>
      <c r="F1086" s="16" t="s">
        <v>11</v>
      </c>
      <c r="G1086" s="14" t="s">
        <v>30</v>
      </c>
      <c r="H1086" s="13" t="s">
        <v>6</v>
      </c>
      <c r="I1086" s="13" t="s">
        <v>53</v>
      </c>
      <c r="J1086" s="13" t="s">
        <v>126</v>
      </c>
      <c r="K1086" s="13" t="s">
        <v>123</v>
      </c>
      <c r="L1086" s="14">
        <v>85</v>
      </c>
      <c r="M1086" s="14" t="s">
        <v>52</v>
      </c>
      <c r="N1086" s="31">
        <v>1000000</v>
      </c>
      <c r="O1086" s="14" t="s">
        <v>2</v>
      </c>
      <c r="P1086" s="14" t="s">
        <v>35</v>
      </c>
      <c r="Q1086" s="31">
        <v>19145.454545454544</v>
      </c>
      <c r="R1086" s="31">
        <v>2127.272727272727</v>
      </c>
      <c r="S1086" s="45">
        <v>5.3719999999999999</v>
      </c>
      <c r="T1086" s="64">
        <f t="shared" si="144"/>
        <v>456.62</v>
      </c>
      <c r="U1086" s="64">
        <f t="shared" si="145"/>
        <v>10.699756144237387</v>
      </c>
      <c r="V1086" s="48">
        <f t="shared" si="146"/>
        <v>5.4128179067400071</v>
      </c>
      <c r="W1086" s="52">
        <v>1007.5982700558465</v>
      </c>
      <c r="X1086" s="71" t="str">
        <f t="shared" si="152"/>
        <v>Q1 2024</v>
      </c>
      <c r="Y1086" s="21">
        <f t="shared" si="147"/>
        <v>7680</v>
      </c>
      <c r="Z1086" s="21">
        <f t="shared" si="148"/>
        <v>4320</v>
      </c>
      <c r="AA1086" s="57">
        <f t="shared" si="149"/>
        <v>1991763.9881305636</v>
      </c>
      <c r="AB1086" s="59">
        <f t="shared" si="150"/>
        <v>1.7777777777777777</v>
      </c>
      <c r="AC1086" s="61">
        <f t="shared" si="151"/>
        <v>2159</v>
      </c>
    </row>
    <row r="1087" spans="4:29">
      <c r="D1087" s="12">
        <v>1081</v>
      </c>
      <c r="E1087" s="36" t="s">
        <v>29</v>
      </c>
      <c r="F1087" s="16" t="s">
        <v>11</v>
      </c>
      <c r="G1087" s="14" t="s">
        <v>30</v>
      </c>
      <c r="H1087" s="13" t="s">
        <v>6</v>
      </c>
      <c r="I1087" s="13" t="s">
        <v>53</v>
      </c>
      <c r="J1087" s="13" t="s">
        <v>124</v>
      </c>
      <c r="K1087" s="13" t="s">
        <v>123</v>
      </c>
      <c r="L1087" s="14">
        <v>98</v>
      </c>
      <c r="M1087" s="14" t="s">
        <v>52</v>
      </c>
      <c r="N1087" s="31">
        <v>1000000</v>
      </c>
      <c r="O1087" s="14" t="s">
        <v>2</v>
      </c>
      <c r="P1087" s="14" t="s">
        <v>35</v>
      </c>
      <c r="Q1087" s="31">
        <v>25000</v>
      </c>
      <c r="R1087" s="31">
        <v>2500</v>
      </c>
      <c r="S1087" s="45">
        <v>4.2999999999999997E-2</v>
      </c>
      <c r="T1087" s="64">
        <f t="shared" si="144"/>
        <v>4.2139999999999995</v>
      </c>
      <c r="U1087" s="64">
        <f t="shared" si="145"/>
        <v>0.11384674847145397</v>
      </c>
      <c r="V1087" s="48">
        <f t="shared" si="146"/>
        <v>6.4990088418602099E-2</v>
      </c>
      <c r="W1087" s="52">
        <v>1511.3974050837699</v>
      </c>
      <c r="X1087" s="71" t="str">
        <f t="shared" si="152"/>
        <v>Q1 2024</v>
      </c>
      <c r="Y1087" s="21">
        <f t="shared" si="147"/>
        <v>7680</v>
      </c>
      <c r="Z1087" s="21">
        <f t="shared" si="148"/>
        <v>4320</v>
      </c>
      <c r="AA1087" s="57">
        <f t="shared" si="149"/>
        <v>2647598.8016617205</v>
      </c>
      <c r="AB1087" s="59">
        <f t="shared" si="150"/>
        <v>1.7777777777777777</v>
      </c>
      <c r="AC1087" s="61">
        <f t="shared" si="151"/>
        <v>2489.1999999999998</v>
      </c>
    </row>
    <row r="1088" spans="4:29">
      <c r="D1088" s="12">
        <v>1082</v>
      </c>
      <c r="E1088" s="36" t="s">
        <v>29</v>
      </c>
      <c r="F1088" s="16" t="s">
        <v>11</v>
      </c>
      <c r="G1088" s="14" t="s">
        <v>30</v>
      </c>
      <c r="H1088" s="13" t="s">
        <v>6</v>
      </c>
      <c r="I1088" s="13" t="s">
        <v>111</v>
      </c>
      <c r="J1088" s="13" t="s">
        <v>226</v>
      </c>
      <c r="K1088" s="13"/>
      <c r="L1088" s="14">
        <v>55</v>
      </c>
      <c r="M1088" s="14" t="s">
        <v>15</v>
      </c>
      <c r="N1088" s="31">
        <v>1000000</v>
      </c>
      <c r="O1088" s="14" t="s">
        <v>2</v>
      </c>
      <c r="P1088" s="14" t="s">
        <v>35</v>
      </c>
      <c r="Q1088" s="31">
        <v>4096</v>
      </c>
      <c r="R1088" s="31">
        <v>1024</v>
      </c>
      <c r="S1088" s="45">
        <v>2.7</v>
      </c>
      <c r="T1088" s="64">
        <f t="shared" si="144"/>
        <v>148.5</v>
      </c>
      <c r="U1088" s="64">
        <f t="shared" si="145"/>
        <v>2.2515892557863499</v>
      </c>
      <c r="V1088" s="48">
        <f t="shared" si="146"/>
        <v>0.77585515327136367</v>
      </c>
      <c r="W1088" s="52">
        <v>287.35376047087539</v>
      </c>
      <c r="X1088" s="71" t="str">
        <f t="shared" si="152"/>
        <v>Q1 2024</v>
      </c>
      <c r="Y1088" s="21">
        <f t="shared" si="147"/>
        <v>3840</v>
      </c>
      <c r="Z1088" s="21">
        <f t="shared" si="148"/>
        <v>2160</v>
      </c>
      <c r="AA1088" s="57">
        <f t="shared" si="149"/>
        <v>833921.94658753707</v>
      </c>
      <c r="AB1088" s="59">
        <f t="shared" si="150"/>
        <v>1.7777777777777777</v>
      </c>
      <c r="AC1088" s="61">
        <f t="shared" si="151"/>
        <v>1397</v>
      </c>
    </row>
    <row r="1089" spans="4:29">
      <c r="D1089" s="12">
        <v>1083</v>
      </c>
      <c r="E1089" s="36" t="s">
        <v>29</v>
      </c>
      <c r="F1089" s="16" t="s">
        <v>11</v>
      </c>
      <c r="G1089" s="14" t="s">
        <v>30</v>
      </c>
      <c r="H1089" s="13" t="s">
        <v>6</v>
      </c>
      <c r="I1089" s="13" t="s">
        <v>111</v>
      </c>
      <c r="J1089" s="13" t="s">
        <v>226</v>
      </c>
      <c r="K1089" s="13"/>
      <c r="L1089" s="14">
        <v>65</v>
      </c>
      <c r="M1089" s="14" t="s">
        <v>15</v>
      </c>
      <c r="N1089" s="31">
        <v>1000000</v>
      </c>
      <c r="O1089" s="14" t="s">
        <v>1</v>
      </c>
      <c r="P1089" s="14" t="s">
        <v>35</v>
      </c>
      <c r="Q1089" s="31">
        <v>6240</v>
      </c>
      <c r="R1089" s="31">
        <v>1560</v>
      </c>
      <c r="S1089" s="45">
        <v>23.181999999999999</v>
      </c>
      <c r="T1089" s="64">
        <f t="shared" si="144"/>
        <v>1506.83</v>
      </c>
      <c r="U1089" s="64">
        <f t="shared" si="145"/>
        <v>27.000862624949551</v>
      </c>
      <c r="V1089" s="48">
        <f t="shared" si="146"/>
        <v>8.7468018874972451</v>
      </c>
      <c r="W1089" s="52">
        <v>377.31006330330626</v>
      </c>
      <c r="X1089" s="71" t="str">
        <f t="shared" si="152"/>
        <v>Q1 2024</v>
      </c>
      <c r="Y1089" s="21">
        <f t="shared" si="147"/>
        <v>3840</v>
      </c>
      <c r="Z1089" s="21">
        <f t="shared" si="148"/>
        <v>2160</v>
      </c>
      <c r="AA1089" s="57">
        <f t="shared" si="149"/>
        <v>1164733.9584569733</v>
      </c>
      <c r="AB1089" s="59">
        <f t="shared" si="150"/>
        <v>1.7777777777777777</v>
      </c>
      <c r="AC1089" s="61">
        <f t="shared" si="151"/>
        <v>1651</v>
      </c>
    </row>
    <row r="1090" spans="4:29">
      <c r="D1090" s="12">
        <v>1084</v>
      </c>
      <c r="E1090" s="36" t="s">
        <v>29</v>
      </c>
      <c r="F1090" s="16" t="s">
        <v>11</v>
      </c>
      <c r="G1090" s="14" t="s">
        <v>30</v>
      </c>
      <c r="H1090" s="13" t="s">
        <v>6</v>
      </c>
      <c r="I1090" s="13" t="s">
        <v>111</v>
      </c>
      <c r="J1090" s="13" t="s">
        <v>226</v>
      </c>
      <c r="K1090" s="13"/>
      <c r="L1090" s="14">
        <v>75</v>
      </c>
      <c r="M1090" s="14" t="s">
        <v>15</v>
      </c>
      <c r="N1090" s="31">
        <v>1000000</v>
      </c>
      <c r="O1090" s="14" t="s">
        <v>1</v>
      </c>
      <c r="P1090" s="14" t="s">
        <v>35</v>
      </c>
      <c r="Q1090" s="31">
        <v>7680</v>
      </c>
      <c r="R1090" s="31">
        <v>1920</v>
      </c>
      <c r="S1090" s="45">
        <v>10.737</v>
      </c>
      <c r="T1090" s="64">
        <f t="shared" si="144"/>
        <v>805.27499999999998</v>
      </c>
      <c r="U1090" s="64">
        <f t="shared" si="145"/>
        <v>16.649665178635015</v>
      </c>
      <c r="V1090" s="48">
        <f t="shared" si="146"/>
        <v>8.5255767404024692</v>
      </c>
      <c r="W1090" s="52">
        <v>794.03713704037159</v>
      </c>
      <c r="X1090" s="71" t="str">
        <f t="shared" si="152"/>
        <v>Q1 2024</v>
      </c>
      <c r="Y1090" s="21">
        <f t="shared" si="147"/>
        <v>3840</v>
      </c>
      <c r="Z1090" s="21">
        <f t="shared" si="148"/>
        <v>2160</v>
      </c>
      <c r="AA1090" s="57">
        <f t="shared" si="149"/>
        <v>1550681.3056379822</v>
      </c>
      <c r="AB1090" s="59">
        <f t="shared" si="150"/>
        <v>1.7777777777777777</v>
      </c>
      <c r="AC1090" s="61">
        <f t="shared" si="151"/>
        <v>1905</v>
      </c>
    </row>
    <row r="1091" spans="4:29">
      <c r="D1091" s="12">
        <v>1085</v>
      </c>
      <c r="E1091" s="36" t="s">
        <v>29</v>
      </c>
      <c r="F1091" s="16" t="s">
        <v>11</v>
      </c>
      <c r="G1091" s="14" t="s">
        <v>30</v>
      </c>
      <c r="H1091" s="13" t="s">
        <v>6</v>
      </c>
      <c r="I1091" s="13" t="s">
        <v>111</v>
      </c>
      <c r="J1091" s="13" t="s">
        <v>226</v>
      </c>
      <c r="K1091" s="13"/>
      <c r="L1091" s="14">
        <v>85</v>
      </c>
      <c r="M1091" s="14" t="s">
        <v>15</v>
      </c>
      <c r="N1091" s="31">
        <v>1000000</v>
      </c>
      <c r="O1091" s="14" t="s">
        <v>1</v>
      </c>
      <c r="P1091" s="14" t="s">
        <v>35</v>
      </c>
      <c r="Q1091" s="31">
        <v>11232</v>
      </c>
      <c r="R1091" s="31">
        <v>2808</v>
      </c>
      <c r="S1091" s="45">
        <v>6.923</v>
      </c>
      <c r="T1091" s="64">
        <f t="shared" si="144"/>
        <v>588.45500000000004</v>
      </c>
      <c r="U1091" s="64">
        <f t="shared" si="145"/>
        <v>13.788982089827892</v>
      </c>
      <c r="V1091" s="48">
        <f t="shared" si="146"/>
        <v>4.7778449518035222</v>
      </c>
      <c r="W1091" s="52">
        <v>690.14082793637476</v>
      </c>
      <c r="X1091" s="71" t="str">
        <f t="shared" si="152"/>
        <v>Q1 2024</v>
      </c>
      <c r="Y1091" s="21">
        <f t="shared" si="147"/>
        <v>3840</v>
      </c>
      <c r="Z1091" s="21">
        <f t="shared" si="148"/>
        <v>2160</v>
      </c>
      <c r="AA1091" s="57">
        <f t="shared" si="149"/>
        <v>1991763.9881305636</v>
      </c>
      <c r="AB1091" s="59">
        <f t="shared" si="150"/>
        <v>1.7777777777777777</v>
      </c>
      <c r="AC1091" s="61">
        <f t="shared" si="151"/>
        <v>2159</v>
      </c>
    </row>
    <row r="1092" spans="4:29">
      <c r="D1092" s="12">
        <v>1086</v>
      </c>
      <c r="E1092" s="36" t="s">
        <v>29</v>
      </c>
      <c r="F1092" s="16" t="s">
        <v>11</v>
      </c>
      <c r="G1092" s="14" t="s">
        <v>30</v>
      </c>
      <c r="H1092" s="13" t="s">
        <v>6</v>
      </c>
      <c r="I1092" s="13" t="s">
        <v>36</v>
      </c>
      <c r="J1092" s="13" t="s">
        <v>50</v>
      </c>
      <c r="K1092" s="13" t="s">
        <v>123</v>
      </c>
      <c r="L1092" s="14">
        <v>55</v>
      </c>
      <c r="M1092" s="14" t="s">
        <v>15</v>
      </c>
      <c r="N1092" s="31">
        <v>1000000</v>
      </c>
      <c r="O1092" s="14" t="s">
        <v>1</v>
      </c>
      <c r="P1092" s="14" t="s">
        <v>35</v>
      </c>
      <c r="Q1092" s="31">
        <v>2048</v>
      </c>
      <c r="R1092" s="31">
        <v>128</v>
      </c>
      <c r="S1092" s="45">
        <v>64.400000000000006</v>
      </c>
      <c r="T1092" s="64">
        <f t="shared" si="144"/>
        <v>3542.0000000000005</v>
      </c>
      <c r="U1092" s="64">
        <f t="shared" si="145"/>
        <v>53.70457336023739</v>
      </c>
      <c r="V1092" s="48">
        <f t="shared" si="146"/>
        <v>18.505582174324378</v>
      </c>
      <c r="W1092" s="52">
        <v>287.35376047087539</v>
      </c>
      <c r="X1092" s="71" t="str">
        <f t="shared" si="152"/>
        <v>Q1 2024</v>
      </c>
      <c r="Y1092" s="21">
        <f t="shared" si="147"/>
        <v>3840</v>
      </c>
      <c r="Z1092" s="21">
        <f t="shared" si="148"/>
        <v>2160</v>
      </c>
      <c r="AA1092" s="57">
        <f t="shared" si="149"/>
        <v>833921.94658753707</v>
      </c>
      <c r="AB1092" s="59">
        <f t="shared" si="150"/>
        <v>1.7777777777777777</v>
      </c>
      <c r="AC1092" s="61">
        <f t="shared" si="151"/>
        <v>1397</v>
      </c>
    </row>
    <row r="1093" spans="4:29">
      <c r="D1093" s="12">
        <v>1087</v>
      </c>
      <c r="E1093" s="36" t="s">
        <v>29</v>
      </c>
      <c r="F1093" s="16" t="s">
        <v>11</v>
      </c>
      <c r="G1093" s="14" t="s">
        <v>30</v>
      </c>
      <c r="H1093" s="13" t="s">
        <v>6</v>
      </c>
      <c r="I1093" s="13" t="s">
        <v>36</v>
      </c>
      <c r="J1093" s="13" t="s">
        <v>37</v>
      </c>
      <c r="K1093" s="13" t="s">
        <v>137</v>
      </c>
      <c r="L1093" s="14">
        <v>65</v>
      </c>
      <c r="M1093" s="14" t="s">
        <v>15</v>
      </c>
      <c r="N1093" s="31">
        <v>1000000</v>
      </c>
      <c r="O1093" s="14" t="s">
        <v>1</v>
      </c>
      <c r="P1093" s="14" t="s">
        <v>35</v>
      </c>
      <c r="Q1093" s="31">
        <v>2560</v>
      </c>
      <c r="R1093" s="31">
        <v>160</v>
      </c>
      <c r="S1093" s="45">
        <v>114.1</v>
      </c>
      <c r="T1093" s="64">
        <f t="shared" si="144"/>
        <v>7416.5</v>
      </c>
      <c r="U1093" s="64">
        <f t="shared" si="145"/>
        <v>132.89614465994063</v>
      </c>
      <c r="V1093" s="48">
        <f t="shared" si="146"/>
        <v>43.051078222907243</v>
      </c>
      <c r="W1093" s="52">
        <v>377.31006330330626</v>
      </c>
      <c r="X1093" s="71" t="str">
        <f t="shared" si="152"/>
        <v>Q1 2024</v>
      </c>
      <c r="Y1093" s="21">
        <f t="shared" si="147"/>
        <v>3840</v>
      </c>
      <c r="Z1093" s="21">
        <f t="shared" si="148"/>
        <v>2160</v>
      </c>
      <c r="AA1093" s="57">
        <f t="shared" si="149"/>
        <v>1164733.9584569733</v>
      </c>
      <c r="AB1093" s="59">
        <f t="shared" si="150"/>
        <v>1.7777777777777777</v>
      </c>
      <c r="AC1093" s="61">
        <f t="shared" si="151"/>
        <v>1651</v>
      </c>
    </row>
    <row r="1094" spans="4:29">
      <c r="D1094" s="12">
        <v>1088</v>
      </c>
      <c r="E1094" s="36" t="s">
        <v>29</v>
      </c>
      <c r="F1094" s="16" t="s">
        <v>11</v>
      </c>
      <c r="G1094" s="14" t="s">
        <v>30</v>
      </c>
      <c r="H1094" s="13" t="s">
        <v>6</v>
      </c>
      <c r="I1094" s="13" t="s">
        <v>36</v>
      </c>
      <c r="J1094" s="13" t="s">
        <v>38</v>
      </c>
      <c r="K1094" s="13" t="s">
        <v>137</v>
      </c>
      <c r="L1094" s="14">
        <v>75</v>
      </c>
      <c r="M1094" s="14" t="s">
        <v>15</v>
      </c>
      <c r="N1094" s="31">
        <v>1000000</v>
      </c>
      <c r="O1094" s="14" t="s">
        <v>1</v>
      </c>
      <c r="P1094" s="14" t="s">
        <v>35</v>
      </c>
      <c r="Q1094" s="31">
        <v>3840</v>
      </c>
      <c r="R1094" s="31">
        <v>240</v>
      </c>
      <c r="S1094" s="45">
        <v>73.8</v>
      </c>
      <c r="T1094" s="64">
        <f t="shared" si="144"/>
        <v>5535</v>
      </c>
      <c r="U1094" s="64">
        <f t="shared" si="145"/>
        <v>114.44028035608308</v>
      </c>
      <c r="V1094" s="48">
        <f t="shared" si="146"/>
        <v>40.137238027265212</v>
      </c>
      <c r="W1094" s="52">
        <v>543.86501391958291</v>
      </c>
      <c r="X1094" s="71" t="str">
        <f t="shared" si="152"/>
        <v>Q1 2024</v>
      </c>
      <c r="Y1094" s="21">
        <f t="shared" si="147"/>
        <v>3840</v>
      </c>
      <c r="Z1094" s="21">
        <f t="shared" si="148"/>
        <v>2160</v>
      </c>
      <c r="AA1094" s="57">
        <f t="shared" si="149"/>
        <v>1550681.3056379822</v>
      </c>
      <c r="AB1094" s="59">
        <f t="shared" si="150"/>
        <v>1.7777777777777777</v>
      </c>
      <c r="AC1094" s="61">
        <f t="shared" si="151"/>
        <v>1905</v>
      </c>
    </row>
    <row r="1095" spans="4:29">
      <c r="D1095" s="12">
        <v>1089</v>
      </c>
      <c r="E1095" s="36" t="s">
        <v>29</v>
      </c>
      <c r="F1095" s="16" t="s">
        <v>11</v>
      </c>
      <c r="G1095" s="14" t="s">
        <v>30</v>
      </c>
      <c r="H1095" s="13" t="s">
        <v>6</v>
      </c>
      <c r="I1095" s="13" t="s">
        <v>36</v>
      </c>
      <c r="J1095" s="13" t="s">
        <v>138</v>
      </c>
      <c r="K1095" s="13" t="s">
        <v>137</v>
      </c>
      <c r="L1095" s="14">
        <v>85</v>
      </c>
      <c r="M1095" s="14" t="s">
        <v>15</v>
      </c>
      <c r="N1095" s="31">
        <v>1000000</v>
      </c>
      <c r="O1095" s="14" t="s">
        <v>1</v>
      </c>
      <c r="P1095" s="14" t="s">
        <v>35</v>
      </c>
      <c r="Q1095" s="31">
        <v>7168</v>
      </c>
      <c r="R1095" s="31">
        <v>448</v>
      </c>
      <c r="S1095" s="45">
        <v>74.650000000000006</v>
      </c>
      <c r="T1095" s="64">
        <f t="shared" ref="T1095:T1158" si="153">L1095*S1095</f>
        <v>6345.2500000000009</v>
      </c>
      <c r="U1095" s="64">
        <f t="shared" ref="U1095:U1158" si="154">S1095*AA1095/10^6</f>
        <v>148.68518171394658</v>
      </c>
      <c r="V1095" s="48">
        <f t="shared" ref="V1095:V1158" si="155">S1095*W1095/1000</f>
        <v>51.51901280545038</v>
      </c>
      <c r="W1095" s="52">
        <v>690.14082793637476</v>
      </c>
      <c r="X1095" s="71" t="str">
        <f t="shared" si="152"/>
        <v>Q1 2024</v>
      </c>
      <c r="Y1095" s="21">
        <f t="shared" ref="Y1095:Y1158" si="156">1*LEFT(M1095, FIND("x", M1095)-2)</f>
        <v>3840</v>
      </c>
      <c r="Z1095" s="21">
        <f t="shared" ref="Z1095:Z1158" si="157">1*RIGHT(M1095, LEN(M1095)-FIND("x", M1095)-1)</f>
        <v>2160</v>
      </c>
      <c r="AA1095" s="57">
        <f t="shared" ref="AA1095:AA1158" si="158">AC1095^2*AB1095/(1+AB1095^2)</f>
        <v>1991763.9881305636</v>
      </c>
      <c r="AB1095" s="59">
        <f t="shared" ref="AB1095:AB1158" si="159">Y1095/Z1095</f>
        <v>1.7777777777777777</v>
      </c>
      <c r="AC1095" s="61">
        <f t="shared" ref="AC1095:AC1158" si="160">L1095*25.4</f>
        <v>2159</v>
      </c>
    </row>
    <row r="1096" spans="4:29">
      <c r="D1096" s="12">
        <v>1090</v>
      </c>
      <c r="E1096" s="36" t="s">
        <v>29</v>
      </c>
      <c r="F1096" s="16" t="s">
        <v>11</v>
      </c>
      <c r="G1096" s="14" t="s">
        <v>30</v>
      </c>
      <c r="H1096" s="13" t="s">
        <v>6</v>
      </c>
      <c r="I1096" s="13" t="s">
        <v>36</v>
      </c>
      <c r="J1096" s="13"/>
      <c r="K1096" s="13" t="s">
        <v>123</v>
      </c>
      <c r="L1096" s="14">
        <v>98</v>
      </c>
      <c r="M1096" s="14" t="s">
        <v>15</v>
      </c>
      <c r="N1096" s="31">
        <v>1000000</v>
      </c>
      <c r="O1096" s="14" t="s">
        <v>1</v>
      </c>
      <c r="P1096" s="14" t="s">
        <v>35</v>
      </c>
      <c r="Q1096" s="31">
        <v>5120</v>
      </c>
      <c r="R1096" s="31">
        <v>320</v>
      </c>
      <c r="S1096" s="45">
        <v>22.8</v>
      </c>
      <c r="T1096" s="64">
        <f t="shared" si="153"/>
        <v>2234.4</v>
      </c>
      <c r="U1096" s="64">
        <f t="shared" si="154"/>
        <v>60.365252677887234</v>
      </c>
      <c r="V1096" s="48">
        <f t="shared" si="155"/>
        <v>23.602816315424015</v>
      </c>
      <c r="W1096" s="52">
        <v>1035.211241904562</v>
      </c>
      <c r="X1096" s="71" t="str">
        <f t="shared" ref="X1096:X1159" si="161">G1096&amp;" "&amp;F1096</f>
        <v>Q1 2024</v>
      </c>
      <c r="Y1096" s="21">
        <f t="shared" si="156"/>
        <v>3840</v>
      </c>
      <c r="Z1096" s="21">
        <f t="shared" si="157"/>
        <v>2160</v>
      </c>
      <c r="AA1096" s="57">
        <f t="shared" si="158"/>
        <v>2647598.8016617205</v>
      </c>
      <c r="AB1096" s="59">
        <f t="shared" si="159"/>
        <v>1.7777777777777777</v>
      </c>
      <c r="AC1096" s="61">
        <f t="shared" si="160"/>
        <v>2489.1999999999998</v>
      </c>
    </row>
    <row r="1097" spans="4:29">
      <c r="D1097" s="12">
        <v>1091</v>
      </c>
      <c r="E1097" s="36" t="s">
        <v>29</v>
      </c>
      <c r="F1097" s="16" t="s">
        <v>11</v>
      </c>
      <c r="G1097" s="14" t="s">
        <v>30</v>
      </c>
      <c r="H1097" s="13" t="s">
        <v>6</v>
      </c>
      <c r="I1097" s="13" t="s">
        <v>36</v>
      </c>
      <c r="J1097" s="13"/>
      <c r="K1097" s="13" t="s">
        <v>123</v>
      </c>
      <c r="L1097" s="14">
        <v>115</v>
      </c>
      <c r="M1097" s="14" t="s">
        <v>15</v>
      </c>
      <c r="N1097" s="31">
        <v>1000000</v>
      </c>
      <c r="O1097" s="14" t="s">
        <v>2</v>
      </c>
      <c r="P1097" s="14" t="s">
        <v>35</v>
      </c>
      <c r="Q1097" s="31">
        <v>21040</v>
      </c>
      <c r="R1097" s="31">
        <v>5260</v>
      </c>
      <c r="S1097" s="45">
        <v>1.3</v>
      </c>
      <c r="T1097" s="64">
        <f t="shared" si="153"/>
        <v>149.5</v>
      </c>
      <c r="U1097" s="64">
        <f t="shared" si="154"/>
        <v>4.7395712617210686</v>
      </c>
      <c r="V1097" s="48">
        <f t="shared" si="155"/>
        <v>1.6149295373711166</v>
      </c>
      <c r="W1097" s="52">
        <v>1242.2534902854743</v>
      </c>
      <c r="X1097" s="71" t="str">
        <f t="shared" si="161"/>
        <v>Q1 2024</v>
      </c>
      <c r="Y1097" s="21">
        <f t="shared" si="156"/>
        <v>3840</v>
      </c>
      <c r="Z1097" s="21">
        <f t="shared" si="157"/>
        <v>2160</v>
      </c>
      <c r="AA1097" s="57">
        <f t="shared" si="158"/>
        <v>3645824.047477745</v>
      </c>
      <c r="AB1097" s="59">
        <f t="shared" si="159"/>
        <v>1.7777777777777777</v>
      </c>
      <c r="AC1097" s="61">
        <f t="shared" si="160"/>
        <v>2921</v>
      </c>
    </row>
    <row r="1098" spans="4:29">
      <c r="D1098" s="12">
        <v>1092</v>
      </c>
      <c r="E1098" s="36" t="s">
        <v>29</v>
      </c>
      <c r="F1098" s="16" t="s">
        <v>11</v>
      </c>
      <c r="G1098" s="14" t="s">
        <v>30</v>
      </c>
      <c r="H1098" s="13" t="s">
        <v>6</v>
      </c>
      <c r="I1098" s="13" t="s">
        <v>58</v>
      </c>
      <c r="J1098" s="13"/>
      <c r="K1098" s="13" t="s">
        <v>123</v>
      </c>
      <c r="L1098" s="14">
        <v>55</v>
      </c>
      <c r="M1098" s="14" t="s">
        <v>15</v>
      </c>
      <c r="N1098" s="31">
        <v>1000000</v>
      </c>
      <c r="O1098" s="14" t="s">
        <v>1</v>
      </c>
      <c r="P1098" s="14" t="s">
        <v>35</v>
      </c>
      <c r="Q1098" s="31">
        <v>2000</v>
      </c>
      <c r="R1098" s="31">
        <v>160</v>
      </c>
      <c r="S1098" s="45">
        <v>8.4499999999999993</v>
      </c>
      <c r="T1098" s="64">
        <f t="shared" si="153"/>
        <v>464.74999999999994</v>
      </c>
      <c r="U1098" s="64">
        <f t="shared" si="154"/>
        <v>7.0466404486646876</v>
      </c>
      <c r="V1098" s="48">
        <f t="shared" si="155"/>
        <v>2.4281392759788969</v>
      </c>
      <c r="W1098" s="52">
        <v>287.35376047087539</v>
      </c>
      <c r="X1098" s="71" t="str">
        <f t="shared" si="161"/>
        <v>Q1 2024</v>
      </c>
      <c r="Y1098" s="21">
        <f t="shared" si="156"/>
        <v>3840</v>
      </c>
      <c r="Z1098" s="21">
        <f t="shared" si="157"/>
        <v>2160</v>
      </c>
      <c r="AA1098" s="57">
        <f t="shared" si="158"/>
        <v>833921.94658753707</v>
      </c>
      <c r="AB1098" s="59">
        <f t="shared" si="159"/>
        <v>1.7777777777777777</v>
      </c>
      <c r="AC1098" s="61">
        <f t="shared" si="160"/>
        <v>1397</v>
      </c>
    </row>
    <row r="1099" spans="4:29">
      <c r="D1099" s="12">
        <v>1093</v>
      </c>
      <c r="E1099" s="36" t="s">
        <v>29</v>
      </c>
      <c r="F1099" s="16" t="s">
        <v>11</v>
      </c>
      <c r="G1099" s="14" t="s">
        <v>30</v>
      </c>
      <c r="H1099" s="13" t="s">
        <v>6</v>
      </c>
      <c r="I1099" s="13" t="s">
        <v>58</v>
      </c>
      <c r="J1099" s="13"/>
      <c r="K1099" s="13" t="s">
        <v>123</v>
      </c>
      <c r="L1099" s="14">
        <v>65</v>
      </c>
      <c r="M1099" s="14" t="s">
        <v>15</v>
      </c>
      <c r="N1099" s="31">
        <v>1000000</v>
      </c>
      <c r="O1099" s="14" t="s">
        <v>1</v>
      </c>
      <c r="P1099" s="14" t="s">
        <v>35</v>
      </c>
      <c r="Q1099" s="31">
        <v>2560</v>
      </c>
      <c r="R1099" s="31">
        <v>160</v>
      </c>
      <c r="S1099" s="45">
        <v>18.100000000000001</v>
      </c>
      <c r="T1099" s="64">
        <f t="shared" si="153"/>
        <v>1176.5</v>
      </c>
      <c r="U1099" s="64">
        <f t="shared" si="154"/>
        <v>21.081684648071217</v>
      </c>
      <c r="V1099" s="48">
        <f t="shared" si="155"/>
        <v>6.829312145789844</v>
      </c>
      <c r="W1099" s="52">
        <v>377.31006330330626</v>
      </c>
      <c r="X1099" s="71" t="str">
        <f t="shared" si="161"/>
        <v>Q1 2024</v>
      </c>
      <c r="Y1099" s="21">
        <f t="shared" si="156"/>
        <v>3840</v>
      </c>
      <c r="Z1099" s="21">
        <f t="shared" si="157"/>
        <v>2160</v>
      </c>
      <c r="AA1099" s="57">
        <f t="shared" si="158"/>
        <v>1164733.9584569733</v>
      </c>
      <c r="AB1099" s="59">
        <f t="shared" si="159"/>
        <v>1.7777777777777777</v>
      </c>
      <c r="AC1099" s="61">
        <f t="shared" si="160"/>
        <v>1651</v>
      </c>
    </row>
    <row r="1100" spans="4:29">
      <c r="D1100" s="12">
        <v>1094</v>
      </c>
      <c r="E1100" s="36" t="s">
        <v>29</v>
      </c>
      <c r="F1100" s="16" t="s">
        <v>11</v>
      </c>
      <c r="G1100" s="14" t="s">
        <v>30</v>
      </c>
      <c r="H1100" s="13" t="s">
        <v>6</v>
      </c>
      <c r="I1100" s="13" t="s">
        <v>58</v>
      </c>
      <c r="J1100" s="13" t="s">
        <v>59</v>
      </c>
      <c r="K1100" s="13" t="s">
        <v>123</v>
      </c>
      <c r="L1100" s="14">
        <v>75</v>
      </c>
      <c r="M1100" s="14" t="s">
        <v>15</v>
      </c>
      <c r="N1100" s="31">
        <v>1000000</v>
      </c>
      <c r="O1100" s="14" t="s">
        <v>1</v>
      </c>
      <c r="P1100" s="14" t="s">
        <v>35</v>
      </c>
      <c r="Q1100" s="31">
        <v>4000</v>
      </c>
      <c r="R1100" s="31">
        <v>252</v>
      </c>
      <c r="S1100" s="45">
        <v>15.75</v>
      </c>
      <c r="T1100" s="64">
        <f t="shared" si="153"/>
        <v>1181.25</v>
      </c>
      <c r="U1100" s="64">
        <f t="shared" si="154"/>
        <v>24.423230563798217</v>
      </c>
      <c r="V1100" s="48">
        <f t="shared" si="155"/>
        <v>8.5658739692334311</v>
      </c>
      <c r="W1100" s="52">
        <v>543.86501391958291</v>
      </c>
      <c r="X1100" s="71" t="str">
        <f t="shared" si="161"/>
        <v>Q1 2024</v>
      </c>
      <c r="Y1100" s="21">
        <f t="shared" si="156"/>
        <v>3840</v>
      </c>
      <c r="Z1100" s="21">
        <f t="shared" si="157"/>
        <v>2160</v>
      </c>
      <c r="AA1100" s="57">
        <f t="shared" si="158"/>
        <v>1550681.3056379822</v>
      </c>
      <c r="AB1100" s="59">
        <f t="shared" si="159"/>
        <v>1.7777777777777777</v>
      </c>
      <c r="AC1100" s="61">
        <f t="shared" si="160"/>
        <v>1905</v>
      </c>
    </row>
    <row r="1101" spans="4:29">
      <c r="D1101" s="12">
        <v>1095</v>
      </c>
      <c r="E1101" s="36" t="s">
        <v>29</v>
      </c>
      <c r="F1101" s="16" t="s">
        <v>11</v>
      </c>
      <c r="G1101" s="14" t="s">
        <v>30</v>
      </c>
      <c r="H1101" s="13" t="s">
        <v>6</v>
      </c>
      <c r="I1101" s="13" t="s">
        <v>58</v>
      </c>
      <c r="J1101" s="13"/>
      <c r="K1101" s="13" t="s">
        <v>123</v>
      </c>
      <c r="L1101" s="14">
        <v>85</v>
      </c>
      <c r="M1101" s="14" t="s">
        <v>15</v>
      </c>
      <c r="N1101" s="31">
        <v>1000000</v>
      </c>
      <c r="O1101" s="14" t="s">
        <v>1</v>
      </c>
      <c r="P1101" s="14" t="s">
        <v>35</v>
      </c>
      <c r="Q1101" s="31">
        <v>4800</v>
      </c>
      <c r="R1101" s="31">
        <v>300</v>
      </c>
      <c r="S1101" s="45">
        <v>1.1499999999999999</v>
      </c>
      <c r="T1101" s="64">
        <f t="shared" si="153"/>
        <v>97.749999999999986</v>
      </c>
      <c r="U1101" s="64">
        <f t="shared" si="154"/>
        <v>2.2905285863501481</v>
      </c>
      <c r="V1101" s="48">
        <f t="shared" si="155"/>
        <v>0.79366195212683088</v>
      </c>
      <c r="W1101" s="52">
        <v>690.14082793637476</v>
      </c>
      <c r="X1101" s="71" t="str">
        <f t="shared" si="161"/>
        <v>Q1 2024</v>
      </c>
      <c r="Y1101" s="21">
        <f t="shared" si="156"/>
        <v>3840</v>
      </c>
      <c r="Z1101" s="21">
        <f t="shared" si="157"/>
        <v>2160</v>
      </c>
      <c r="AA1101" s="57">
        <f t="shared" si="158"/>
        <v>1991763.9881305636</v>
      </c>
      <c r="AB1101" s="59">
        <f t="shared" si="159"/>
        <v>1.7777777777777777</v>
      </c>
      <c r="AC1101" s="61">
        <f t="shared" si="160"/>
        <v>2159</v>
      </c>
    </row>
    <row r="1102" spans="4:29">
      <c r="D1102" s="12">
        <v>1096</v>
      </c>
      <c r="E1102" s="36" t="s">
        <v>29</v>
      </c>
      <c r="F1102" s="16" t="s">
        <v>11</v>
      </c>
      <c r="G1102" s="14" t="s">
        <v>30</v>
      </c>
      <c r="H1102" s="13" t="s">
        <v>6</v>
      </c>
      <c r="I1102" s="13" t="s">
        <v>58</v>
      </c>
      <c r="J1102" s="13"/>
      <c r="K1102" s="13" t="s">
        <v>123</v>
      </c>
      <c r="L1102" s="14">
        <v>86</v>
      </c>
      <c r="M1102" s="14" t="s">
        <v>15</v>
      </c>
      <c r="N1102" s="31">
        <v>1000000</v>
      </c>
      <c r="O1102" s="14" t="s">
        <v>1</v>
      </c>
      <c r="P1102" s="14" t="s">
        <v>35</v>
      </c>
      <c r="Q1102" s="31">
        <v>8000</v>
      </c>
      <c r="R1102" s="31">
        <v>576</v>
      </c>
      <c r="S1102" s="45">
        <v>6.6</v>
      </c>
      <c r="T1102" s="64">
        <f t="shared" si="153"/>
        <v>567.6</v>
      </c>
      <c r="U1102" s="64">
        <f t="shared" si="154"/>
        <v>13.456771018824927</v>
      </c>
      <c r="V1102" s="48">
        <f t="shared" si="155"/>
        <v>4.5549294643800735</v>
      </c>
      <c r="W1102" s="52">
        <v>690.14082793637476</v>
      </c>
      <c r="X1102" s="71" t="str">
        <f t="shared" si="161"/>
        <v>Q1 2024</v>
      </c>
      <c r="Y1102" s="21">
        <f t="shared" si="156"/>
        <v>3840</v>
      </c>
      <c r="Z1102" s="21">
        <f t="shared" si="157"/>
        <v>2160</v>
      </c>
      <c r="AA1102" s="57">
        <f t="shared" si="158"/>
        <v>2038904.6998219588</v>
      </c>
      <c r="AB1102" s="59">
        <f t="shared" si="159"/>
        <v>1.7777777777777777</v>
      </c>
      <c r="AC1102" s="61">
        <f t="shared" si="160"/>
        <v>2184.4</v>
      </c>
    </row>
    <row r="1103" spans="4:29">
      <c r="D1103" s="12">
        <v>1097</v>
      </c>
      <c r="E1103" s="36" t="s">
        <v>29</v>
      </c>
      <c r="F1103" s="16" t="s">
        <v>11</v>
      </c>
      <c r="G1103" s="14" t="s">
        <v>30</v>
      </c>
      <c r="H1103" s="13" t="s">
        <v>6</v>
      </c>
      <c r="I1103" s="13" t="s">
        <v>58</v>
      </c>
      <c r="J1103" s="13"/>
      <c r="K1103" s="13" t="s">
        <v>123</v>
      </c>
      <c r="L1103" s="14">
        <v>100</v>
      </c>
      <c r="M1103" s="14" t="s">
        <v>15</v>
      </c>
      <c r="N1103" s="31">
        <v>1000000</v>
      </c>
      <c r="O1103" s="14" t="s">
        <v>1</v>
      </c>
      <c r="P1103" s="14" t="s">
        <v>35</v>
      </c>
      <c r="Q1103" s="31">
        <v>9600</v>
      </c>
      <c r="R1103" s="31">
        <v>600</v>
      </c>
      <c r="S1103" s="45">
        <v>12.7</v>
      </c>
      <c r="T1103" s="64">
        <f t="shared" si="153"/>
        <v>1270</v>
      </c>
      <c r="U1103" s="64">
        <f t="shared" si="154"/>
        <v>35.010937922848662</v>
      </c>
      <c r="V1103" s="48">
        <f t="shared" si="155"/>
        <v>13.147182772187936</v>
      </c>
      <c r="W1103" s="52">
        <v>1035.211241904562</v>
      </c>
      <c r="X1103" s="71" t="str">
        <f t="shared" si="161"/>
        <v>Q1 2024</v>
      </c>
      <c r="Y1103" s="21">
        <f t="shared" si="156"/>
        <v>3840</v>
      </c>
      <c r="Z1103" s="21">
        <f t="shared" si="157"/>
        <v>2160</v>
      </c>
      <c r="AA1103" s="57">
        <f t="shared" si="158"/>
        <v>2756766.765578635</v>
      </c>
      <c r="AB1103" s="59">
        <f t="shared" si="159"/>
        <v>1.7777777777777777</v>
      </c>
      <c r="AC1103" s="61">
        <f t="shared" si="160"/>
        <v>2540</v>
      </c>
    </row>
    <row r="1104" spans="4:29">
      <c r="D1104" s="12">
        <v>1098</v>
      </c>
      <c r="E1104" s="36" t="s">
        <v>29</v>
      </c>
      <c r="F1104" s="16" t="s">
        <v>11</v>
      </c>
      <c r="G1104" s="14" t="s">
        <v>30</v>
      </c>
      <c r="H1104" s="13" t="s">
        <v>6</v>
      </c>
      <c r="I1104" s="13" t="s">
        <v>139</v>
      </c>
      <c r="J1104" s="13"/>
      <c r="K1104" s="13" t="s">
        <v>123</v>
      </c>
      <c r="L1104" s="14">
        <v>65</v>
      </c>
      <c r="M1104" s="14" t="s">
        <v>15</v>
      </c>
      <c r="N1104" s="31">
        <v>1000000</v>
      </c>
      <c r="O1104" s="14" t="s">
        <v>1</v>
      </c>
      <c r="P1104" s="14" t="s">
        <v>35</v>
      </c>
      <c r="Q1104" s="31">
        <v>9216</v>
      </c>
      <c r="R1104" s="31">
        <v>576</v>
      </c>
      <c r="S1104" s="45">
        <v>3.6</v>
      </c>
      <c r="T1104" s="64">
        <f t="shared" si="153"/>
        <v>234</v>
      </c>
      <c r="U1104" s="64">
        <f t="shared" si="154"/>
        <v>4.1930422504451039</v>
      </c>
      <c r="V1104" s="48">
        <f t="shared" si="155"/>
        <v>1.3583162278919025</v>
      </c>
      <c r="W1104" s="52">
        <v>377.31006330330626</v>
      </c>
      <c r="X1104" s="71" t="str">
        <f t="shared" si="161"/>
        <v>Q1 2024</v>
      </c>
      <c r="Y1104" s="21">
        <f t="shared" si="156"/>
        <v>3840</v>
      </c>
      <c r="Z1104" s="21">
        <f t="shared" si="157"/>
        <v>2160</v>
      </c>
      <c r="AA1104" s="57">
        <f t="shared" si="158"/>
        <v>1164733.9584569733</v>
      </c>
      <c r="AB1104" s="59">
        <f t="shared" si="159"/>
        <v>1.7777777777777777</v>
      </c>
      <c r="AC1104" s="61">
        <f t="shared" si="160"/>
        <v>1651</v>
      </c>
    </row>
    <row r="1105" spans="4:29">
      <c r="D1105" s="12">
        <v>1099</v>
      </c>
      <c r="E1105" s="36" t="s">
        <v>29</v>
      </c>
      <c r="F1105" s="16" t="s">
        <v>11</v>
      </c>
      <c r="G1105" s="14" t="s">
        <v>30</v>
      </c>
      <c r="H1105" s="13" t="s">
        <v>6</v>
      </c>
      <c r="I1105" s="13" t="s">
        <v>139</v>
      </c>
      <c r="J1105" s="13"/>
      <c r="K1105" s="13" t="s">
        <v>123</v>
      </c>
      <c r="L1105" s="14">
        <v>75</v>
      </c>
      <c r="M1105" s="14" t="s">
        <v>15</v>
      </c>
      <c r="N1105" s="31">
        <v>1000000</v>
      </c>
      <c r="O1105" s="14" t="s">
        <v>1</v>
      </c>
      <c r="P1105" s="14" t="s">
        <v>35</v>
      </c>
      <c r="Q1105" s="31">
        <v>9600</v>
      </c>
      <c r="R1105" s="31">
        <v>600</v>
      </c>
      <c r="S1105" s="45">
        <v>6.8</v>
      </c>
      <c r="T1105" s="64">
        <f t="shared" si="153"/>
        <v>510</v>
      </c>
      <c r="U1105" s="64">
        <f t="shared" si="154"/>
        <v>10.544632878338279</v>
      </c>
      <c r="V1105" s="48">
        <f t="shared" si="155"/>
        <v>3.6982820946531638</v>
      </c>
      <c r="W1105" s="52">
        <v>543.86501391958291</v>
      </c>
      <c r="X1105" s="71" t="str">
        <f t="shared" si="161"/>
        <v>Q1 2024</v>
      </c>
      <c r="Y1105" s="21">
        <f t="shared" si="156"/>
        <v>3840</v>
      </c>
      <c r="Z1105" s="21">
        <f t="shared" si="157"/>
        <v>2160</v>
      </c>
      <c r="AA1105" s="57">
        <f t="shared" si="158"/>
        <v>1550681.3056379822</v>
      </c>
      <c r="AB1105" s="59">
        <f t="shared" si="159"/>
        <v>1.7777777777777777</v>
      </c>
      <c r="AC1105" s="61">
        <f t="shared" si="160"/>
        <v>1905</v>
      </c>
    </row>
    <row r="1106" spans="4:29">
      <c r="D1106" s="12">
        <v>1100</v>
      </c>
      <c r="E1106" s="36" t="s">
        <v>29</v>
      </c>
      <c r="F1106" s="16" t="s">
        <v>11</v>
      </c>
      <c r="G1106" s="14" t="s">
        <v>30</v>
      </c>
      <c r="H1106" s="13" t="s">
        <v>6</v>
      </c>
      <c r="I1106" s="13" t="s">
        <v>139</v>
      </c>
      <c r="J1106" s="13"/>
      <c r="K1106" s="13" t="s">
        <v>123</v>
      </c>
      <c r="L1106" s="14">
        <v>85</v>
      </c>
      <c r="M1106" s="14" t="s">
        <v>15</v>
      </c>
      <c r="N1106" s="31">
        <v>1000000</v>
      </c>
      <c r="O1106" s="14" t="s">
        <v>1</v>
      </c>
      <c r="P1106" s="14" t="s">
        <v>35</v>
      </c>
      <c r="Q1106" s="31">
        <v>16000</v>
      </c>
      <c r="R1106" s="31">
        <v>1000</v>
      </c>
      <c r="S1106" s="45">
        <v>4.0999999999999996</v>
      </c>
      <c r="T1106" s="64">
        <f t="shared" si="153"/>
        <v>348.49999999999994</v>
      </c>
      <c r="U1106" s="64">
        <f t="shared" si="154"/>
        <v>8.1662323513353101</v>
      </c>
      <c r="V1106" s="48">
        <f t="shared" si="155"/>
        <v>2.829577394539136</v>
      </c>
      <c r="W1106" s="52">
        <v>690.14082793637476</v>
      </c>
      <c r="X1106" s="71" t="str">
        <f t="shared" si="161"/>
        <v>Q1 2024</v>
      </c>
      <c r="Y1106" s="21">
        <f t="shared" si="156"/>
        <v>3840</v>
      </c>
      <c r="Z1106" s="21">
        <f t="shared" si="157"/>
        <v>2160</v>
      </c>
      <c r="AA1106" s="57">
        <f t="shared" si="158"/>
        <v>1991763.9881305636</v>
      </c>
      <c r="AB1106" s="59">
        <f t="shared" si="159"/>
        <v>1.7777777777777777</v>
      </c>
      <c r="AC1106" s="61">
        <f t="shared" si="160"/>
        <v>2159</v>
      </c>
    </row>
    <row r="1107" spans="4:29">
      <c r="D1107" s="12">
        <v>1101</v>
      </c>
      <c r="E1107" s="36" t="s">
        <v>29</v>
      </c>
      <c r="F1107" s="16" t="s">
        <v>11</v>
      </c>
      <c r="G1107" s="14" t="s">
        <v>30</v>
      </c>
      <c r="H1107" s="13" t="s">
        <v>6</v>
      </c>
      <c r="I1107" s="13" t="s">
        <v>139</v>
      </c>
      <c r="J1107" s="13"/>
      <c r="K1107" s="13" t="s">
        <v>123</v>
      </c>
      <c r="L1107" s="14">
        <v>86</v>
      </c>
      <c r="M1107" s="14" t="s">
        <v>15</v>
      </c>
      <c r="N1107" s="31">
        <v>1000000</v>
      </c>
      <c r="O1107" s="14" t="s">
        <v>1</v>
      </c>
      <c r="P1107" s="14" t="s">
        <v>35</v>
      </c>
      <c r="Q1107" s="31">
        <v>16000</v>
      </c>
      <c r="R1107" s="31">
        <v>1000</v>
      </c>
      <c r="S1107" s="45">
        <v>1.3</v>
      </c>
      <c r="T1107" s="64">
        <f t="shared" si="153"/>
        <v>111.8</v>
      </c>
      <c r="U1107" s="64">
        <f t="shared" si="154"/>
        <v>2.6505761097685467</v>
      </c>
      <c r="V1107" s="48">
        <f t="shared" si="155"/>
        <v>0.89718307631728722</v>
      </c>
      <c r="W1107" s="52">
        <v>690.14082793637476</v>
      </c>
      <c r="X1107" s="71" t="str">
        <f t="shared" si="161"/>
        <v>Q1 2024</v>
      </c>
      <c r="Y1107" s="21">
        <f t="shared" si="156"/>
        <v>3840</v>
      </c>
      <c r="Z1107" s="21">
        <f t="shared" si="157"/>
        <v>2160</v>
      </c>
      <c r="AA1107" s="57">
        <f t="shared" si="158"/>
        <v>2038904.6998219588</v>
      </c>
      <c r="AB1107" s="59">
        <f t="shared" si="159"/>
        <v>1.7777777777777777</v>
      </c>
      <c r="AC1107" s="61">
        <f t="shared" si="160"/>
        <v>2184.4</v>
      </c>
    </row>
    <row r="1108" spans="4:29">
      <c r="D1108" s="12">
        <v>1102</v>
      </c>
      <c r="E1108" s="36" t="s">
        <v>29</v>
      </c>
      <c r="F1108" s="16" t="s">
        <v>11</v>
      </c>
      <c r="G1108" s="14" t="s">
        <v>30</v>
      </c>
      <c r="H1108" s="13" t="s">
        <v>6</v>
      </c>
      <c r="I1108" s="13" t="s">
        <v>139</v>
      </c>
      <c r="J1108" s="13"/>
      <c r="K1108" s="13" t="s">
        <v>123</v>
      </c>
      <c r="L1108" s="14">
        <v>98</v>
      </c>
      <c r="M1108" s="14" t="s">
        <v>15</v>
      </c>
      <c r="N1108" s="31">
        <v>1000000</v>
      </c>
      <c r="O1108" s="14" t="s">
        <v>1</v>
      </c>
      <c r="P1108" s="14" t="s">
        <v>35</v>
      </c>
      <c r="Q1108" s="31">
        <v>19200</v>
      </c>
      <c r="R1108" s="31">
        <v>1200</v>
      </c>
      <c r="S1108" s="45">
        <v>1.2</v>
      </c>
      <c r="T1108" s="64">
        <f t="shared" si="153"/>
        <v>117.6</v>
      </c>
      <c r="U1108" s="64">
        <f t="shared" si="154"/>
        <v>3.1771185619940647</v>
      </c>
      <c r="V1108" s="48">
        <f t="shared" si="155"/>
        <v>1.2422534902854743</v>
      </c>
      <c r="W1108" s="52">
        <v>1035.211241904562</v>
      </c>
      <c r="X1108" s="71" t="str">
        <f t="shared" si="161"/>
        <v>Q1 2024</v>
      </c>
      <c r="Y1108" s="21">
        <f t="shared" si="156"/>
        <v>3840</v>
      </c>
      <c r="Z1108" s="21">
        <f t="shared" si="157"/>
        <v>2160</v>
      </c>
      <c r="AA1108" s="57">
        <f t="shared" si="158"/>
        <v>2647598.8016617205</v>
      </c>
      <c r="AB1108" s="59">
        <f t="shared" si="159"/>
        <v>1.7777777777777777</v>
      </c>
      <c r="AC1108" s="61">
        <f t="shared" si="160"/>
        <v>2489.1999999999998</v>
      </c>
    </row>
    <row r="1109" spans="4:29">
      <c r="D1109" s="12">
        <v>1103</v>
      </c>
      <c r="E1109" s="36" t="s">
        <v>29</v>
      </c>
      <c r="F1109" s="16" t="s">
        <v>11</v>
      </c>
      <c r="G1109" s="14" t="s">
        <v>30</v>
      </c>
      <c r="H1109" s="13" t="s">
        <v>6</v>
      </c>
      <c r="I1109" s="13" t="s">
        <v>139</v>
      </c>
      <c r="J1109" s="13"/>
      <c r="K1109" s="13" t="s">
        <v>123</v>
      </c>
      <c r="L1109" s="14">
        <v>100</v>
      </c>
      <c r="M1109" s="14" t="s">
        <v>15</v>
      </c>
      <c r="N1109" s="31">
        <v>1000000</v>
      </c>
      <c r="O1109" s="14" t="s">
        <v>1</v>
      </c>
      <c r="P1109" s="14" t="s">
        <v>35</v>
      </c>
      <c r="Q1109" s="31">
        <v>19200</v>
      </c>
      <c r="R1109" s="31">
        <v>1200</v>
      </c>
      <c r="S1109" s="45">
        <v>1</v>
      </c>
      <c r="T1109" s="64">
        <f t="shared" si="153"/>
        <v>100</v>
      </c>
      <c r="U1109" s="64">
        <f t="shared" si="154"/>
        <v>2.756766765578635</v>
      </c>
      <c r="V1109" s="48">
        <f t="shared" si="155"/>
        <v>1.035211241904562</v>
      </c>
      <c r="W1109" s="52">
        <v>1035.211241904562</v>
      </c>
      <c r="X1109" s="71" t="str">
        <f t="shared" si="161"/>
        <v>Q1 2024</v>
      </c>
      <c r="Y1109" s="21">
        <f t="shared" si="156"/>
        <v>3840</v>
      </c>
      <c r="Z1109" s="21">
        <f t="shared" si="157"/>
        <v>2160</v>
      </c>
      <c r="AA1109" s="57">
        <f t="shared" si="158"/>
        <v>2756766.765578635</v>
      </c>
      <c r="AB1109" s="59">
        <f t="shared" si="159"/>
        <v>1.7777777777777777</v>
      </c>
      <c r="AC1109" s="61">
        <f t="shared" si="160"/>
        <v>2540</v>
      </c>
    </row>
    <row r="1110" spans="4:29">
      <c r="D1110" s="12">
        <v>1104</v>
      </c>
      <c r="E1110" s="36" t="s">
        <v>29</v>
      </c>
      <c r="F1110" s="16" t="s">
        <v>11</v>
      </c>
      <c r="G1110" s="14" t="s">
        <v>30</v>
      </c>
      <c r="H1110" s="13" t="s">
        <v>6</v>
      </c>
      <c r="I1110" s="13" t="s">
        <v>48</v>
      </c>
      <c r="J1110" s="13" t="s">
        <v>215</v>
      </c>
      <c r="K1110" s="13" t="s">
        <v>123</v>
      </c>
      <c r="L1110" s="14">
        <v>50</v>
      </c>
      <c r="M1110" s="14" t="s">
        <v>15</v>
      </c>
      <c r="N1110" s="31">
        <v>400000</v>
      </c>
      <c r="O1110" s="14" t="s">
        <v>1</v>
      </c>
      <c r="P1110" s="14" t="s">
        <v>35</v>
      </c>
      <c r="Q1110" s="31">
        <v>1800</v>
      </c>
      <c r="R1110" s="31">
        <v>180</v>
      </c>
      <c r="S1110" s="45">
        <v>4</v>
      </c>
      <c r="T1110" s="64">
        <f t="shared" si="153"/>
        <v>200</v>
      </c>
      <c r="U1110" s="64">
        <f t="shared" si="154"/>
        <v>2.756766765578635</v>
      </c>
      <c r="V1110" s="48">
        <f t="shared" si="155"/>
        <v>1.0449227653486377</v>
      </c>
      <c r="W1110" s="52">
        <v>261.23069133715944</v>
      </c>
      <c r="X1110" s="71" t="str">
        <f t="shared" si="161"/>
        <v>Q1 2024</v>
      </c>
      <c r="Y1110" s="21">
        <f t="shared" si="156"/>
        <v>3840</v>
      </c>
      <c r="Z1110" s="21">
        <f t="shared" si="157"/>
        <v>2160</v>
      </c>
      <c r="AA1110" s="57">
        <f t="shared" si="158"/>
        <v>689191.69139465876</v>
      </c>
      <c r="AB1110" s="59">
        <f t="shared" si="159"/>
        <v>1.7777777777777777</v>
      </c>
      <c r="AC1110" s="61">
        <f t="shared" si="160"/>
        <v>1270</v>
      </c>
    </row>
    <row r="1111" spans="4:29">
      <c r="D1111" s="12">
        <v>1105</v>
      </c>
      <c r="E1111" s="36" t="s">
        <v>29</v>
      </c>
      <c r="F1111" s="16" t="s">
        <v>11</v>
      </c>
      <c r="G1111" s="14" t="s">
        <v>30</v>
      </c>
      <c r="H1111" s="13" t="s">
        <v>6</v>
      </c>
      <c r="I1111" s="13" t="s">
        <v>48</v>
      </c>
      <c r="J1111" s="13" t="s">
        <v>215</v>
      </c>
      <c r="K1111" s="13" t="s">
        <v>123</v>
      </c>
      <c r="L1111" s="14">
        <v>55</v>
      </c>
      <c r="M1111" s="14" t="s">
        <v>15</v>
      </c>
      <c r="N1111" s="31">
        <v>400000</v>
      </c>
      <c r="O1111" s="14" t="s">
        <v>1</v>
      </c>
      <c r="P1111" s="14" t="s">
        <v>35</v>
      </c>
      <c r="Q1111" s="31">
        <v>2000</v>
      </c>
      <c r="R1111" s="31">
        <v>200</v>
      </c>
      <c r="S1111" s="45">
        <v>61.95</v>
      </c>
      <c r="T1111" s="64">
        <f t="shared" si="153"/>
        <v>3407.25</v>
      </c>
      <c r="U1111" s="64">
        <f t="shared" si="154"/>
        <v>51.661464591097918</v>
      </c>
      <c r="V1111" s="48">
        <f t="shared" si="155"/>
        <v>17.801565461170732</v>
      </c>
      <c r="W1111" s="52">
        <v>287.35376047087539</v>
      </c>
      <c r="X1111" s="71" t="str">
        <f t="shared" si="161"/>
        <v>Q1 2024</v>
      </c>
      <c r="Y1111" s="21">
        <f t="shared" si="156"/>
        <v>3840</v>
      </c>
      <c r="Z1111" s="21">
        <f t="shared" si="157"/>
        <v>2160</v>
      </c>
      <c r="AA1111" s="57">
        <f t="shared" si="158"/>
        <v>833921.94658753707</v>
      </c>
      <c r="AB1111" s="59">
        <f t="shared" si="159"/>
        <v>1.7777777777777777</v>
      </c>
      <c r="AC1111" s="61">
        <f t="shared" si="160"/>
        <v>1397</v>
      </c>
    </row>
    <row r="1112" spans="4:29">
      <c r="D1112" s="12">
        <v>1106</v>
      </c>
      <c r="E1112" s="36" t="s">
        <v>29</v>
      </c>
      <c r="F1112" s="16" t="s">
        <v>11</v>
      </c>
      <c r="G1112" s="14" t="s">
        <v>30</v>
      </c>
      <c r="H1112" s="13" t="s">
        <v>6</v>
      </c>
      <c r="I1112" s="13" t="s">
        <v>48</v>
      </c>
      <c r="J1112" s="13"/>
      <c r="K1112" s="13" t="s">
        <v>123</v>
      </c>
      <c r="L1112" s="14">
        <v>85</v>
      </c>
      <c r="M1112" s="14" t="s">
        <v>52</v>
      </c>
      <c r="N1112" s="31">
        <v>400000</v>
      </c>
      <c r="O1112" s="14" t="s">
        <v>2</v>
      </c>
      <c r="P1112" s="14" t="s">
        <v>35</v>
      </c>
      <c r="Q1112" s="31">
        <v>21060</v>
      </c>
      <c r="R1112" s="31">
        <v>2340</v>
      </c>
      <c r="S1112" s="45">
        <v>0.15</v>
      </c>
      <c r="T1112" s="64">
        <f t="shared" si="153"/>
        <v>12.75</v>
      </c>
      <c r="U1112" s="64">
        <f t="shared" si="154"/>
        <v>0.29876459821958457</v>
      </c>
      <c r="V1112" s="48">
        <f t="shared" si="155"/>
        <v>0.15113974050837697</v>
      </c>
      <c r="W1112" s="52">
        <v>1007.5982700558465</v>
      </c>
      <c r="X1112" s="71" t="str">
        <f t="shared" si="161"/>
        <v>Q1 2024</v>
      </c>
      <c r="Y1112" s="21">
        <f t="shared" si="156"/>
        <v>7680</v>
      </c>
      <c r="Z1112" s="21">
        <f t="shared" si="157"/>
        <v>4320</v>
      </c>
      <c r="AA1112" s="57">
        <f t="shared" si="158"/>
        <v>1991763.9881305636</v>
      </c>
      <c r="AB1112" s="59">
        <f t="shared" si="159"/>
        <v>1.7777777777777777</v>
      </c>
      <c r="AC1112" s="61">
        <f t="shared" si="160"/>
        <v>2159</v>
      </c>
    </row>
    <row r="1113" spans="4:29">
      <c r="D1113" s="12">
        <v>1107</v>
      </c>
      <c r="E1113" s="36" t="s">
        <v>29</v>
      </c>
      <c r="F1113" s="16" t="s">
        <v>11</v>
      </c>
      <c r="G1113" s="14" t="s">
        <v>30</v>
      </c>
      <c r="H1113" s="13" t="s">
        <v>6</v>
      </c>
      <c r="I1113" s="13" t="s">
        <v>48</v>
      </c>
      <c r="J1113" s="13"/>
      <c r="K1113" s="13" t="s">
        <v>123</v>
      </c>
      <c r="L1113" s="14">
        <v>98</v>
      </c>
      <c r="M1113" s="14" t="s">
        <v>15</v>
      </c>
      <c r="N1113" s="31"/>
      <c r="O1113" s="14" t="s">
        <v>1</v>
      </c>
      <c r="P1113" s="14" t="s">
        <v>35</v>
      </c>
      <c r="Q1113" s="31">
        <v>6480</v>
      </c>
      <c r="R1113" s="31">
        <v>1620</v>
      </c>
      <c r="S1113" s="45">
        <v>3.8</v>
      </c>
      <c r="T1113" s="64">
        <f t="shared" si="153"/>
        <v>372.4</v>
      </c>
      <c r="U1113" s="64">
        <f t="shared" si="154"/>
        <v>10.060875446314538</v>
      </c>
      <c r="V1113" s="48">
        <f t="shared" si="155"/>
        <v>3.9338027192373355</v>
      </c>
      <c r="W1113" s="52">
        <v>1035.211241904562</v>
      </c>
      <c r="X1113" s="71" t="str">
        <f t="shared" si="161"/>
        <v>Q1 2024</v>
      </c>
      <c r="Y1113" s="21">
        <f t="shared" si="156"/>
        <v>3840</v>
      </c>
      <c r="Z1113" s="21">
        <f t="shared" si="157"/>
        <v>2160</v>
      </c>
      <c r="AA1113" s="57">
        <f t="shared" si="158"/>
        <v>2647598.8016617205</v>
      </c>
      <c r="AB1113" s="59">
        <f t="shared" si="159"/>
        <v>1.7777777777777777</v>
      </c>
      <c r="AC1113" s="61">
        <f t="shared" si="160"/>
        <v>2489.1999999999998</v>
      </c>
    </row>
    <row r="1114" spans="4:29">
      <c r="D1114" s="12">
        <v>1108</v>
      </c>
      <c r="E1114" s="36" t="s">
        <v>29</v>
      </c>
      <c r="F1114" s="16" t="s">
        <v>11</v>
      </c>
      <c r="G1114" s="14" t="s">
        <v>30</v>
      </c>
      <c r="H1114" s="13" t="s">
        <v>6</v>
      </c>
      <c r="I1114" s="13" t="s">
        <v>48</v>
      </c>
      <c r="J1114" s="13"/>
      <c r="K1114" s="13" t="s">
        <v>123</v>
      </c>
      <c r="L1114" s="14">
        <v>100</v>
      </c>
      <c r="M1114" s="14" t="s">
        <v>15</v>
      </c>
      <c r="N1114" s="31"/>
      <c r="O1114" s="14" t="s">
        <v>1</v>
      </c>
      <c r="P1114" s="14" t="s">
        <v>35</v>
      </c>
      <c r="Q1114" s="31">
        <v>6480</v>
      </c>
      <c r="R1114" s="31">
        <v>1620</v>
      </c>
      <c r="S1114" s="45">
        <v>13.3</v>
      </c>
      <c r="T1114" s="64">
        <f t="shared" si="153"/>
        <v>1330</v>
      </c>
      <c r="U1114" s="64">
        <f t="shared" si="154"/>
        <v>36.66499798219585</v>
      </c>
      <c r="V1114" s="48">
        <f t="shared" si="155"/>
        <v>13.768309517330676</v>
      </c>
      <c r="W1114" s="52">
        <v>1035.211241904562</v>
      </c>
      <c r="X1114" s="71" t="str">
        <f t="shared" si="161"/>
        <v>Q1 2024</v>
      </c>
      <c r="Y1114" s="21">
        <f t="shared" si="156"/>
        <v>3840</v>
      </c>
      <c r="Z1114" s="21">
        <f t="shared" si="157"/>
        <v>2160</v>
      </c>
      <c r="AA1114" s="57">
        <f t="shared" si="158"/>
        <v>2756766.765578635</v>
      </c>
      <c r="AB1114" s="59">
        <f t="shared" si="159"/>
        <v>1.7777777777777777</v>
      </c>
      <c r="AC1114" s="61">
        <f t="shared" si="160"/>
        <v>2540</v>
      </c>
    </row>
    <row r="1115" spans="4:29">
      <c r="D1115" s="12">
        <v>1109</v>
      </c>
      <c r="E1115" s="36" t="s">
        <v>29</v>
      </c>
      <c r="F1115" s="16" t="s">
        <v>11</v>
      </c>
      <c r="G1115" s="14" t="s">
        <v>30</v>
      </c>
      <c r="H1115" s="13" t="s">
        <v>6</v>
      </c>
      <c r="I1115" s="13" t="s">
        <v>48</v>
      </c>
      <c r="J1115" s="13" t="s">
        <v>180</v>
      </c>
      <c r="K1115" s="13" t="s">
        <v>123</v>
      </c>
      <c r="L1115" s="14">
        <v>65</v>
      </c>
      <c r="M1115" s="14" t="s">
        <v>15</v>
      </c>
      <c r="N1115" s="31"/>
      <c r="O1115" s="14" t="s">
        <v>1</v>
      </c>
      <c r="P1115" s="14" t="s">
        <v>35</v>
      </c>
      <c r="Q1115" s="31">
        <v>6400</v>
      </c>
      <c r="R1115" s="31">
        <v>1600</v>
      </c>
      <c r="S1115" s="45">
        <v>92.3</v>
      </c>
      <c r="T1115" s="64">
        <f t="shared" si="153"/>
        <v>5999.5</v>
      </c>
      <c r="U1115" s="64">
        <f t="shared" si="154"/>
        <v>107.50494436557864</v>
      </c>
      <c r="V1115" s="48">
        <f t="shared" si="155"/>
        <v>34.825718842895171</v>
      </c>
      <c r="W1115" s="52">
        <v>377.31006330330626</v>
      </c>
      <c r="X1115" s="71" t="str">
        <f t="shared" si="161"/>
        <v>Q1 2024</v>
      </c>
      <c r="Y1115" s="21">
        <f t="shared" si="156"/>
        <v>3840</v>
      </c>
      <c r="Z1115" s="21">
        <f t="shared" si="157"/>
        <v>2160</v>
      </c>
      <c r="AA1115" s="57">
        <f t="shared" si="158"/>
        <v>1164733.9584569733</v>
      </c>
      <c r="AB1115" s="59">
        <f t="shared" si="159"/>
        <v>1.7777777777777777</v>
      </c>
      <c r="AC1115" s="61">
        <f t="shared" si="160"/>
        <v>1651</v>
      </c>
    </row>
    <row r="1116" spans="4:29">
      <c r="D1116" s="12">
        <v>1110</v>
      </c>
      <c r="E1116" s="36" t="s">
        <v>29</v>
      </c>
      <c r="F1116" s="16" t="s">
        <v>11</v>
      </c>
      <c r="G1116" s="14" t="s">
        <v>30</v>
      </c>
      <c r="H1116" s="13" t="s">
        <v>6</v>
      </c>
      <c r="I1116" s="13" t="s">
        <v>48</v>
      </c>
      <c r="J1116" s="13" t="s">
        <v>179</v>
      </c>
      <c r="K1116" s="13" t="s">
        <v>123</v>
      </c>
      <c r="L1116" s="14">
        <v>75</v>
      </c>
      <c r="M1116" s="14" t="s">
        <v>15</v>
      </c>
      <c r="N1116" s="31"/>
      <c r="O1116" s="14" t="s">
        <v>1</v>
      </c>
      <c r="P1116" s="14" t="s">
        <v>35</v>
      </c>
      <c r="Q1116" s="31">
        <v>8000</v>
      </c>
      <c r="R1116" s="31">
        <v>2000</v>
      </c>
      <c r="S1116" s="45">
        <v>63.45</v>
      </c>
      <c r="T1116" s="64">
        <f t="shared" si="153"/>
        <v>4758.75</v>
      </c>
      <c r="U1116" s="64">
        <f t="shared" si="154"/>
        <v>98.39072884272997</v>
      </c>
      <c r="V1116" s="48">
        <f t="shared" si="155"/>
        <v>34.508235133197537</v>
      </c>
      <c r="W1116" s="52">
        <v>543.86501391958291</v>
      </c>
      <c r="X1116" s="71" t="str">
        <f t="shared" si="161"/>
        <v>Q1 2024</v>
      </c>
      <c r="Y1116" s="21">
        <f t="shared" si="156"/>
        <v>3840</v>
      </c>
      <c r="Z1116" s="21">
        <f t="shared" si="157"/>
        <v>2160</v>
      </c>
      <c r="AA1116" s="57">
        <f t="shared" si="158"/>
        <v>1550681.3056379822</v>
      </c>
      <c r="AB1116" s="59">
        <f t="shared" si="159"/>
        <v>1.7777777777777777</v>
      </c>
      <c r="AC1116" s="61">
        <f t="shared" si="160"/>
        <v>1905</v>
      </c>
    </row>
    <row r="1117" spans="4:29">
      <c r="D1117" s="12">
        <v>1111</v>
      </c>
      <c r="E1117" s="36" t="s">
        <v>29</v>
      </c>
      <c r="F1117" s="16" t="s">
        <v>11</v>
      </c>
      <c r="G1117" s="14" t="s">
        <v>30</v>
      </c>
      <c r="H1117" s="13" t="s">
        <v>6</v>
      </c>
      <c r="I1117" s="13" t="s">
        <v>48</v>
      </c>
      <c r="J1117" s="13" t="s">
        <v>178</v>
      </c>
      <c r="K1117" s="13" t="s">
        <v>123</v>
      </c>
      <c r="L1117" s="14">
        <v>85</v>
      </c>
      <c r="M1117" s="14" t="s">
        <v>15</v>
      </c>
      <c r="N1117" s="31"/>
      <c r="O1117" s="14" t="s">
        <v>1</v>
      </c>
      <c r="P1117" s="14" t="s">
        <v>35</v>
      </c>
      <c r="Q1117" s="31">
        <v>9600</v>
      </c>
      <c r="R1117" s="31">
        <v>2400</v>
      </c>
      <c r="S1117" s="45">
        <v>37.4</v>
      </c>
      <c r="T1117" s="64">
        <f t="shared" si="153"/>
        <v>3179</v>
      </c>
      <c r="U1117" s="64">
        <f t="shared" si="154"/>
        <v>74.491973156083077</v>
      </c>
      <c r="V1117" s="48">
        <f t="shared" si="155"/>
        <v>25.811266964820415</v>
      </c>
      <c r="W1117" s="52">
        <v>690.14082793637476</v>
      </c>
      <c r="X1117" s="71" t="str">
        <f t="shared" si="161"/>
        <v>Q1 2024</v>
      </c>
      <c r="Y1117" s="21">
        <f t="shared" si="156"/>
        <v>3840</v>
      </c>
      <c r="Z1117" s="21">
        <f t="shared" si="157"/>
        <v>2160</v>
      </c>
      <c r="AA1117" s="57">
        <f t="shared" si="158"/>
        <v>1991763.9881305636</v>
      </c>
      <c r="AB1117" s="59">
        <f t="shared" si="159"/>
        <v>1.7777777777777777</v>
      </c>
      <c r="AC1117" s="61">
        <f t="shared" si="160"/>
        <v>2159</v>
      </c>
    </row>
    <row r="1118" spans="4:29">
      <c r="D1118" s="12">
        <v>1112</v>
      </c>
      <c r="E1118" s="36" t="s">
        <v>29</v>
      </c>
      <c r="F1118" s="16" t="s">
        <v>11</v>
      </c>
      <c r="G1118" s="14" t="s">
        <v>30</v>
      </c>
      <c r="H1118" s="13" t="s">
        <v>6</v>
      </c>
      <c r="I1118" s="13" t="s">
        <v>108</v>
      </c>
      <c r="J1118" s="13" t="s">
        <v>176</v>
      </c>
      <c r="K1118" s="13" t="s">
        <v>123</v>
      </c>
      <c r="L1118" s="14">
        <v>55</v>
      </c>
      <c r="M1118" s="14" t="s">
        <v>15</v>
      </c>
      <c r="N1118" s="31"/>
      <c r="O1118" s="14" t="s">
        <v>2</v>
      </c>
      <c r="P1118" s="14" t="s">
        <v>35</v>
      </c>
      <c r="Q1118" s="31">
        <v>8000</v>
      </c>
      <c r="R1118" s="31">
        <v>2000</v>
      </c>
      <c r="S1118" s="45">
        <v>3.7450000000000001</v>
      </c>
      <c r="T1118" s="64">
        <f t="shared" si="153"/>
        <v>205.97499999999999</v>
      </c>
      <c r="U1118" s="64">
        <f t="shared" si="154"/>
        <v>3.1230376899703267</v>
      </c>
      <c r="V1118" s="48">
        <f t="shared" si="155"/>
        <v>1.0761398329634282</v>
      </c>
      <c r="W1118" s="52">
        <v>287.35376047087539</v>
      </c>
      <c r="X1118" s="71" t="str">
        <f t="shared" si="161"/>
        <v>Q1 2024</v>
      </c>
      <c r="Y1118" s="21">
        <f t="shared" si="156"/>
        <v>3840</v>
      </c>
      <c r="Z1118" s="21">
        <f t="shared" si="157"/>
        <v>2160</v>
      </c>
      <c r="AA1118" s="57">
        <f t="shared" si="158"/>
        <v>833921.94658753707</v>
      </c>
      <c r="AB1118" s="59">
        <f t="shared" si="159"/>
        <v>1.7777777777777777</v>
      </c>
      <c r="AC1118" s="61">
        <f t="shared" si="160"/>
        <v>1397</v>
      </c>
    </row>
    <row r="1119" spans="4:29">
      <c r="D1119" s="12">
        <v>1113</v>
      </c>
      <c r="E1119" s="36" t="s">
        <v>29</v>
      </c>
      <c r="F1119" s="16" t="s">
        <v>11</v>
      </c>
      <c r="G1119" s="14" t="s">
        <v>30</v>
      </c>
      <c r="H1119" s="13" t="s">
        <v>6</v>
      </c>
      <c r="I1119" s="13" t="s">
        <v>108</v>
      </c>
      <c r="J1119" s="13" t="s">
        <v>191</v>
      </c>
      <c r="K1119" s="13" t="s">
        <v>123</v>
      </c>
      <c r="L1119" s="14">
        <v>60</v>
      </c>
      <c r="M1119" s="14" t="s">
        <v>15</v>
      </c>
      <c r="N1119" s="31"/>
      <c r="O1119" s="14" t="s">
        <v>2</v>
      </c>
      <c r="P1119" s="14" t="s">
        <v>35</v>
      </c>
      <c r="Q1119" s="31">
        <v>8000</v>
      </c>
      <c r="R1119" s="31">
        <v>2000</v>
      </c>
      <c r="S1119" s="45">
        <v>0.26100000000000001</v>
      </c>
      <c r="T1119" s="64">
        <f t="shared" si="153"/>
        <v>15.66</v>
      </c>
      <c r="U1119" s="64">
        <f t="shared" si="154"/>
        <v>0.25902580529376856</v>
      </c>
      <c r="V1119" s="48">
        <f t="shared" si="155"/>
        <v>8.249926463118834E-2</v>
      </c>
      <c r="W1119" s="52">
        <v>316.08913651796297</v>
      </c>
      <c r="X1119" s="71" t="str">
        <f t="shared" si="161"/>
        <v>Q1 2024</v>
      </c>
      <c r="Y1119" s="21">
        <f t="shared" si="156"/>
        <v>3840</v>
      </c>
      <c r="Z1119" s="21">
        <f t="shared" si="157"/>
        <v>2160</v>
      </c>
      <c r="AA1119" s="57">
        <f t="shared" si="158"/>
        <v>992436.03560830862</v>
      </c>
      <c r="AB1119" s="59">
        <f t="shared" si="159"/>
        <v>1.7777777777777777</v>
      </c>
      <c r="AC1119" s="61">
        <f t="shared" si="160"/>
        <v>1524</v>
      </c>
    </row>
    <row r="1120" spans="4:29">
      <c r="D1120" s="12">
        <v>1114</v>
      </c>
      <c r="E1120" s="36" t="s">
        <v>29</v>
      </c>
      <c r="F1120" s="16" t="s">
        <v>11</v>
      </c>
      <c r="G1120" s="14" t="s">
        <v>30</v>
      </c>
      <c r="H1120" s="13" t="s">
        <v>6</v>
      </c>
      <c r="I1120" s="13" t="s">
        <v>108</v>
      </c>
      <c r="J1120" s="13" t="s">
        <v>177</v>
      </c>
      <c r="K1120" s="13" t="s">
        <v>123</v>
      </c>
      <c r="L1120" s="14">
        <v>65</v>
      </c>
      <c r="M1120" s="14" t="s">
        <v>15</v>
      </c>
      <c r="N1120" s="31"/>
      <c r="O1120" s="14" t="s">
        <v>2</v>
      </c>
      <c r="P1120" s="14" t="s">
        <v>35</v>
      </c>
      <c r="Q1120" s="31">
        <v>8000</v>
      </c>
      <c r="R1120" s="31">
        <v>2000</v>
      </c>
      <c r="S1120" s="45">
        <v>1.6319999999999999</v>
      </c>
      <c r="T1120" s="64">
        <f t="shared" si="153"/>
        <v>106.08</v>
      </c>
      <c r="U1120" s="64">
        <f t="shared" si="154"/>
        <v>1.9008458202017804</v>
      </c>
      <c r="V1120" s="48">
        <f t="shared" si="155"/>
        <v>0.61577002331099584</v>
      </c>
      <c r="W1120" s="52">
        <v>377.31006330330626</v>
      </c>
      <c r="X1120" s="71" t="str">
        <f t="shared" si="161"/>
        <v>Q1 2024</v>
      </c>
      <c r="Y1120" s="21">
        <f t="shared" si="156"/>
        <v>3840</v>
      </c>
      <c r="Z1120" s="21">
        <f t="shared" si="157"/>
        <v>2160</v>
      </c>
      <c r="AA1120" s="57">
        <f t="shared" si="158"/>
        <v>1164733.9584569733</v>
      </c>
      <c r="AB1120" s="59">
        <f t="shared" si="159"/>
        <v>1.7777777777777777</v>
      </c>
      <c r="AC1120" s="61">
        <f t="shared" si="160"/>
        <v>1651</v>
      </c>
    </row>
    <row r="1121" spans="4:29">
      <c r="D1121" s="12">
        <v>1115</v>
      </c>
      <c r="E1121" s="36" t="s">
        <v>29</v>
      </c>
      <c r="F1121" s="16" t="s">
        <v>11</v>
      </c>
      <c r="G1121" s="14" t="s">
        <v>30</v>
      </c>
      <c r="H1121" s="13" t="s">
        <v>6</v>
      </c>
      <c r="I1121" s="13" t="s">
        <v>108</v>
      </c>
      <c r="J1121" s="13" t="s">
        <v>190</v>
      </c>
      <c r="K1121" s="13" t="s">
        <v>123</v>
      </c>
      <c r="L1121" s="14">
        <v>70</v>
      </c>
      <c r="M1121" s="14" t="s">
        <v>15</v>
      </c>
      <c r="N1121" s="31"/>
      <c r="O1121" s="14" t="s">
        <v>2</v>
      </c>
      <c r="P1121" s="14" t="s">
        <v>35</v>
      </c>
      <c r="Q1121" s="31">
        <v>8000</v>
      </c>
      <c r="R1121" s="31">
        <v>2000</v>
      </c>
      <c r="S1121" s="45">
        <v>0.623</v>
      </c>
      <c r="T1121" s="64">
        <f t="shared" si="153"/>
        <v>43.61</v>
      </c>
      <c r="U1121" s="64">
        <f t="shared" si="154"/>
        <v>0.84155819052818992</v>
      </c>
      <c r="V1121" s="48">
        <f t="shared" si="155"/>
        <v>0.25857058638175578</v>
      </c>
      <c r="W1121" s="52">
        <v>415.04106963363694</v>
      </c>
      <c r="X1121" s="71" t="str">
        <f t="shared" si="161"/>
        <v>Q1 2024</v>
      </c>
      <c r="Y1121" s="21">
        <f t="shared" si="156"/>
        <v>3840</v>
      </c>
      <c r="Z1121" s="21">
        <f t="shared" si="157"/>
        <v>2160</v>
      </c>
      <c r="AA1121" s="57">
        <f t="shared" si="158"/>
        <v>1350815.715133531</v>
      </c>
      <c r="AB1121" s="59">
        <f t="shared" si="159"/>
        <v>1.7777777777777777</v>
      </c>
      <c r="AC1121" s="61">
        <f t="shared" si="160"/>
        <v>1778</v>
      </c>
    </row>
    <row r="1122" spans="4:29">
      <c r="D1122" s="12">
        <v>1116</v>
      </c>
      <c r="E1122" s="36" t="s">
        <v>29</v>
      </c>
      <c r="F1122" s="16" t="s">
        <v>11</v>
      </c>
      <c r="G1122" s="14" t="s">
        <v>30</v>
      </c>
      <c r="H1122" s="13" t="s">
        <v>6</v>
      </c>
      <c r="I1122" s="13" t="s">
        <v>108</v>
      </c>
      <c r="J1122" s="13" t="s">
        <v>181</v>
      </c>
      <c r="K1122" s="13" t="s">
        <v>123</v>
      </c>
      <c r="L1122" s="14">
        <v>75</v>
      </c>
      <c r="M1122" s="14" t="s">
        <v>15</v>
      </c>
      <c r="N1122" s="31"/>
      <c r="O1122" s="14" t="s">
        <v>2</v>
      </c>
      <c r="P1122" s="14" t="s">
        <v>35</v>
      </c>
      <c r="Q1122" s="31">
        <v>8000</v>
      </c>
      <c r="R1122" s="31">
        <v>2000</v>
      </c>
      <c r="S1122" s="45">
        <v>0.45700000000000002</v>
      </c>
      <c r="T1122" s="64">
        <f t="shared" si="153"/>
        <v>34.274999999999999</v>
      </c>
      <c r="U1122" s="64">
        <f t="shared" si="154"/>
        <v>0.70866135667655794</v>
      </c>
      <c r="V1122" s="48">
        <f t="shared" si="155"/>
        <v>0.24854631136124938</v>
      </c>
      <c r="W1122" s="52">
        <v>543.86501391958291</v>
      </c>
      <c r="X1122" s="71" t="str">
        <f t="shared" si="161"/>
        <v>Q1 2024</v>
      </c>
      <c r="Y1122" s="21">
        <f t="shared" si="156"/>
        <v>3840</v>
      </c>
      <c r="Z1122" s="21">
        <f t="shared" si="157"/>
        <v>2160</v>
      </c>
      <c r="AA1122" s="57">
        <f t="shared" si="158"/>
        <v>1550681.3056379822</v>
      </c>
      <c r="AB1122" s="59">
        <f t="shared" si="159"/>
        <v>1.7777777777777777</v>
      </c>
      <c r="AC1122" s="61">
        <f t="shared" si="160"/>
        <v>1905</v>
      </c>
    </row>
    <row r="1123" spans="4:29">
      <c r="D1123" s="12">
        <v>1117</v>
      </c>
      <c r="E1123" s="36" t="s">
        <v>29</v>
      </c>
      <c r="F1123" s="16" t="s">
        <v>11</v>
      </c>
      <c r="G1123" s="14" t="s">
        <v>30</v>
      </c>
      <c r="H1123" s="13" t="s">
        <v>6</v>
      </c>
      <c r="I1123" s="13" t="s">
        <v>108</v>
      </c>
      <c r="J1123" s="13" t="s">
        <v>175</v>
      </c>
      <c r="K1123" s="13" t="s">
        <v>123</v>
      </c>
      <c r="L1123" s="14">
        <v>65</v>
      </c>
      <c r="M1123" s="14" t="s">
        <v>52</v>
      </c>
      <c r="N1123" s="31">
        <v>1000000</v>
      </c>
      <c r="O1123" s="14" t="s">
        <v>2</v>
      </c>
      <c r="P1123" s="14" t="s">
        <v>35</v>
      </c>
      <c r="Q1123" s="31">
        <v>12096</v>
      </c>
      <c r="R1123" s="31">
        <v>1344</v>
      </c>
      <c r="S1123" s="45">
        <v>0.28999999999999998</v>
      </c>
      <c r="T1123" s="64">
        <f t="shared" si="153"/>
        <v>18.849999999999998</v>
      </c>
      <c r="U1123" s="64">
        <f t="shared" si="154"/>
        <v>0.33777284795252221</v>
      </c>
      <c r="V1123" s="48">
        <f t="shared" si="155"/>
        <v>0.10941991835795881</v>
      </c>
      <c r="W1123" s="52">
        <v>377.31006330330626</v>
      </c>
      <c r="X1123" s="71" t="str">
        <f t="shared" si="161"/>
        <v>Q1 2024</v>
      </c>
      <c r="Y1123" s="21">
        <f t="shared" si="156"/>
        <v>7680</v>
      </c>
      <c r="Z1123" s="21">
        <f t="shared" si="157"/>
        <v>4320</v>
      </c>
      <c r="AA1123" s="57">
        <f t="shared" si="158"/>
        <v>1164733.9584569733</v>
      </c>
      <c r="AB1123" s="59">
        <f t="shared" si="159"/>
        <v>1.7777777777777777</v>
      </c>
      <c r="AC1123" s="61">
        <f t="shared" si="160"/>
        <v>1651</v>
      </c>
    </row>
    <row r="1124" spans="4:29">
      <c r="D1124" s="12">
        <v>1118</v>
      </c>
      <c r="E1124" s="36" t="s">
        <v>29</v>
      </c>
      <c r="F1124" s="16" t="s">
        <v>11</v>
      </c>
      <c r="G1124" s="14" t="s">
        <v>30</v>
      </c>
      <c r="H1124" s="13" t="s">
        <v>6</v>
      </c>
      <c r="I1124" s="13" t="s">
        <v>108</v>
      </c>
      <c r="J1124" s="13" t="s">
        <v>175</v>
      </c>
      <c r="K1124" s="13" t="s">
        <v>123</v>
      </c>
      <c r="L1124" s="14">
        <v>75</v>
      </c>
      <c r="M1124" s="14" t="s">
        <v>52</v>
      </c>
      <c r="N1124" s="31">
        <v>1000000</v>
      </c>
      <c r="O1124" s="14" t="s">
        <v>2</v>
      </c>
      <c r="P1124" s="14" t="s">
        <v>35</v>
      </c>
      <c r="Q1124" s="31">
        <v>17279.640575999994</v>
      </c>
      <c r="R1124" s="31">
        <v>1919.9600639999994</v>
      </c>
      <c r="S1124" s="45">
        <v>0.16400000000000001</v>
      </c>
      <c r="T1124" s="64">
        <f t="shared" si="153"/>
        <v>12.3</v>
      </c>
      <c r="U1124" s="64">
        <f t="shared" si="154"/>
        <v>0.2543117341246291</v>
      </c>
      <c r="V1124" s="48">
        <f t="shared" si="155"/>
        <v>8.9193862282811592E-2</v>
      </c>
      <c r="W1124" s="52">
        <v>543.86501391958291</v>
      </c>
      <c r="X1124" s="71" t="str">
        <f t="shared" si="161"/>
        <v>Q1 2024</v>
      </c>
      <c r="Y1124" s="21">
        <f t="shared" si="156"/>
        <v>7680</v>
      </c>
      <c r="Z1124" s="21">
        <f t="shared" si="157"/>
        <v>4320</v>
      </c>
      <c r="AA1124" s="57">
        <f t="shared" si="158"/>
        <v>1550681.3056379822</v>
      </c>
      <c r="AB1124" s="59">
        <f t="shared" si="159"/>
        <v>1.7777777777777777</v>
      </c>
      <c r="AC1124" s="61">
        <f t="shared" si="160"/>
        <v>1905</v>
      </c>
    </row>
    <row r="1125" spans="4:29">
      <c r="D1125" s="12">
        <v>1119</v>
      </c>
      <c r="E1125" s="36" t="s">
        <v>29</v>
      </c>
      <c r="F1125" s="16" t="s">
        <v>11</v>
      </c>
      <c r="G1125" s="14" t="s">
        <v>30</v>
      </c>
      <c r="H1125" s="13" t="s">
        <v>6</v>
      </c>
      <c r="I1125" s="13" t="s">
        <v>108</v>
      </c>
      <c r="J1125" s="13" t="s">
        <v>175</v>
      </c>
      <c r="K1125" s="13" t="s">
        <v>123</v>
      </c>
      <c r="L1125" s="14">
        <v>85</v>
      </c>
      <c r="M1125" s="14" t="s">
        <v>52</v>
      </c>
      <c r="N1125" s="31">
        <v>1000000</v>
      </c>
      <c r="O1125" s="14" t="s">
        <v>2</v>
      </c>
      <c r="P1125" s="14" t="s">
        <v>35</v>
      </c>
      <c r="Q1125" s="31">
        <v>21060</v>
      </c>
      <c r="R1125" s="31">
        <v>2340</v>
      </c>
      <c r="S1125" s="45">
        <v>6.4000000000000001E-2</v>
      </c>
      <c r="T1125" s="64">
        <f t="shared" si="153"/>
        <v>5.44</v>
      </c>
      <c r="U1125" s="64">
        <f t="shared" si="154"/>
        <v>0.12747289524035607</v>
      </c>
      <c r="V1125" s="48">
        <f t="shared" si="155"/>
        <v>6.448628928357418E-2</v>
      </c>
      <c r="W1125" s="52">
        <v>1007.5982700558465</v>
      </c>
      <c r="X1125" s="71" t="str">
        <f t="shared" si="161"/>
        <v>Q1 2024</v>
      </c>
      <c r="Y1125" s="21">
        <f t="shared" si="156"/>
        <v>7680</v>
      </c>
      <c r="Z1125" s="21">
        <f t="shared" si="157"/>
        <v>4320</v>
      </c>
      <c r="AA1125" s="57">
        <f t="shared" si="158"/>
        <v>1991763.9881305636</v>
      </c>
      <c r="AB1125" s="59">
        <f t="shared" si="159"/>
        <v>1.7777777777777777</v>
      </c>
      <c r="AC1125" s="61">
        <f t="shared" si="160"/>
        <v>2159</v>
      </c>
    </row>
    <row r="1126" spans="4:29">
      <c r="D1126" s="12">
        <v>1120</v>
      </c>
      <c r="E1126" s="36" t="s">
        <v>29</v>
      </c>
      <c r="F1126" s="16" t="s">
        <v>11</v>
      </c>
      <c r="G1126" s="14" t="s">
        <v>30</v>
      </c>
      <c r="H1126" s="13" t="s">
        <v>6</v>
      </c>
      <c r="I1126" s="13" t="s">
        <v>93</v>
      </c>
      <c r="J1126" s="13" t="s">
        <v>289</v>
      </c>
      <c r="K1126" s="13"/>
      <c r="L1126" s="14">
        <v>65</v>
      </c>
      <c r="M1126" s="14" t="s">
        <v>15</v>
      </c>
      <c r="N1126" s="31">
        <v>1000000</v>
      </c>
      <c r="O1126" s="14" t="s">
        <v>2</v>
      </c>
      <c r="P1126" s="14" t="s">
        <v>35</v>
      </c>
      <c r="Q1126" s="31">
        <v>37440</v>
      </c>
      <c r="R1126" s="31">
        <v>2340</v>
      </c>
      <c r="S1126" s="45">
        <v>0.15</v>
      </c>
      <c r="T1126" s="64">
        <f t="shared" si="153"/>
        <v>9.75</v>
      </c>
      <c r="U1126" s="64">
        <f t="shared" si="154"/>
        <v>0.17471009376854599</v>
      </c>
      <c r="V1126" s="48">
        <f t="shared" si="155"/>
        <v>5.6596509495495939E-2</v>
      </c>
      <c r="W1126" s="52">
        <v>377.31006330330626</v>
      </c>
      <c r="X1126" s="71" t="str">
        <f t="shared" si="161"/>
        <v>Q1 2024</v>
      </c>
      <c r="Y1126" s="21">
        <f t="shared" si="156"/>
        <v>3840</v>
      </c>
      <c r="Z1126" s="21">
        <f t="shared" si="157"/>
        <v>2160</v>
      </c>
      <c r="AA1126" s="57">
        <f t="shared" si="158"/>
        <v>1164733.9584569733</v>
      </c>
      <c r="AB1126" s="59">
        <f t="shared" si="159"/>
        <v>1.7777777777777777</v>
      </c>
      <c r="AC1126" s="61">
        <f t="shared" si="160"/>
        <v>1651</v>
      </c>
    </row>
    <row r="1127" spans="4:29">
      <c r="D1127" s="12">
        <v>1121</v>
      </c>
      <c r="E1127" s="36" t="s">
        <v>29</v>
      </c>
      <c r="F1127" s="16" t="s">
        <v>11</v>
      </c>
      <c r="G1127" s="14" t="s">
        <v>30</v>
      </c>
      <c r="H1127" s="13" t="s">
        <v>6</v>
      </c>
      <c r="I1127" s="13" t="s">
        <v>93</v>
      </c>
      <c r="J1127" s="13" t="s">
        <v>290</v>
      </c>
      <c r="K1127" s="13" t="s">
        <v>95</v>
      </c>
      <c r="L1127" s="14">
        <v>65</v>
      </c>
      <c r="M1127" s="14" t="s">
        <v>15</v>
      </c>
      <c r="N1127" s="31">
        <v>1000000</v>
      </c>
      <c r="O1127" s="14" t="s">
        <v>1</v>
      </c>
      <c r="P1127" s="14" t="s">
        <v>35</v>
      </c>
      <c r="Q1127" s="31">
        <v>3696</v>
      </c>
      <c r="R1127" s="31">
        <v>231</v>
      </c>
      <c r="S1127" s="45">
        <v>2.75</v>
      </c>
      <c r="T1127" s="64">
        <f t="shared" si="153"/>
        <v>178.75</v>
      </c>
      <c r="U1127" s="64">
        <f t="shared" si="154"/>
        <v>3.2030183857566765</v>
      </c>
      <c r="V1127" s="48">
        <f t="shared" si="155"/>
        <v>1.0376026740840922</v>
      </c>
      <c r="W1127" s="52">
        <v>377.31006330330626</v>
      </c>
      <c r="X1127" s="71" t="str">
        <f t="shared" si="161"/>
        <v>Q1 2024</v>
      </c>
      <c r="Y1127" s="21">
        <f t="shared" si="156"/>
        <v>3840</v>
      </c>
      <c r="Z1127" s="21">
        <f t="shared" si="157"/>
        <v>2160</v>
      </c>
      <c r="AA1127" s="57">
        <f t="shared" si="158"/>
        <v>1164733.9584569733</v>
      </c>
      <c r="AB1127" s="59">
        <f t="shared" si="159"/>
        <v>1.7777777777777777</v>
      </c>
      <c r="AC1127" s="61">
        <f t="shared" si="160"/>
        <v>1651</v>
      </c>
    </row>
    <row r="1128" spans="4:29">
      <c r="D1128" s="12">
        <v>1122</v>
      </c>
      <c r="E1128" s="36" t="s">
        <v>29</v>
      </c>
      <c r="F1128" s="16" t="s">
        <v>11</v>
      </c>
      <c r="G1128" s="14" t="s">
        <v>30</v>
      </c>
      <c r="H1128" s="13" t="s">
        <v>6</v>
      </c>
      <c r="I1128" s="13" t="s">
        <v>93</v>
      </c>
      <c r="J1128" s="13" t="s">
        <v>290</v>
      </c>
      <c r="K1128" s="13" t="s">
        <v>95</v>
      </c>
      <c r="L1128" s="14">
        <v>75</v>
      </c>
      <c r="M1128" s="14" t="s">
        <v>15</v>
      </c>
      <c r="N1128" s="31">
        <v>1000000</v>
      </c>
      <c r="O1128" s="14" t="s">
        <v>1</v>
      </c>
      <c r="P1128" s="14" t="s">
        <v>35</v>
      </c>
      <c r="Q1128" s="31">
        <v>4992</v>
      </c>
      <c r="R1128" s="31">
        <v>312</v>
      </c>
      <c r="S1128" s="45">
        <v>3.65</v>
      </c>
      <c r="T1128" s="64">
        <f t="shared" si="153"/>
        <v>273.75</v>
      </c>
      <c r="U1128" s="64">
        <f t="shared" si="154"/>
        <v>5.6599867655786351</v>
      </c>
      <c r="V1128" s="48">
        <f t="shared" si="155"/>
        <v>1.9851073008064775</v>
      </c>
      <c r="W1128" s="52">
        <v>543.86501391958291</v>
      </c>
      <c r="X1128" s="71" t="str">
        <f t="shared" si="161"/>
        <v>Q1 2024</v>
      </c>
      <c r="Y1128" s="21">
        <f t="shared" si="156"/>
        <v>3840</v>
      </c>
      <c r="Z1128" s="21">
        <f t="shared" si="157"/>
        <v>2160</v>
      </c>
      <c r="AA1128" s="57">
        <f t="shared" si="158"/>
        <v>1550681.3056379822</v>
      </c>
      <c r="AB1128" s="59">
        <f t="shared" si="159"/>
        <v>1.7777777777777777</v>
      </c>
      <c r="AC1128" s="61">
        <f t="shared" si="160"/>
        <v>1905</v>
      </c>
    </row>
    <row r="1129" spans="4:29">
      <c r="D1129" s="12">
        <v>1123</v>
      </c>
      <c r="E1129" s="36" t="s">
        <v>29</v>
      </c>
      <c r="F1129" s="16" t="s">
        <v>11</v>
      </c>
      <c r="G1129" s="14" t="s">
        <v>30</v>
      </c>
      <c r="H1129" s="13" t="s">
        <v>6</v>
      </c>
      <c r="I1129" s="13" t="s">
        <v>93</v>
      </c>
      <c r="J1129" s="13" t="s">
        <v>290</v>
      </c>
      <c r="K1129" s="13" t="s">
        <v>95</v>
      </c>
      <c r="L1129" s="14">
        <v>98</v>
      </c>
      <c r="M1129" s="14" t="s">
        <v>15</v>
      </c>
      <c r="N1129" s="31">
        <v>1000000</v>
      </c>
      <c r="O1129" s="14" t="s">
        <v>1</v>
      </c>
      <c r="P1129" s="14" t="s">
        <v>35</v>
      </c>
      <c r="Q1129" s="31">
        <v>16080</v>
      </c>
      <c r="R1129" s="31">
        <v>1005</v>
      </c>
      <c r="S1129" s="45">
        <v>0.6</v>
      </c>
      <c r="T1129" s="64">
        <f t="shared" si="153"/>
        <v>58.8</v>
      </c>
      <c r="U1129" s="64">
        <f t="shared" si="154"/>
        <v>1.5885592809970324</v>
      </c>
      <c r="V1129" s="48">
        <f t="shared" si="155"/>
        <v>0.62112674514273714</v>
      </c>
      <c r="W1129" s="52">
        <v>1035.211241904562</v>
      </c>
      <c r="X1129" s="71" t="str">
        <f t="shared" si="161"/>
        <v>Q1 2024</v>
      </c>
      <c r="Y1129" s="21">
        <f t="shared" si="156"/>
        <v>3840</v>
      </c>
      <c r="Z1129" s="21">
        <f t="shared" si="157"/>
        <v>2160</v>
      </c>
      <c r="AA1129" s="57">
        <f t="shared" si="158"/>
        <v>2647598.8016617205</v>
      </c>
      <c r="AB1129" s="59">
        <f t="shared" si="159"/>
        <v>1.7777777777777777</v>
      </c>
      <c r="AC1129" s="61">
        <f t="shared" si="160"/>
        <v>2489.1999999999998</v>
      </c>
    </row>
    <row r="1130" spans="4:29">
      <c r="D1130" s="12">
        <v>1124</v>
      </c>
      <c r="E1130" s="36" t="s">
        <v>29</v>
      </c>
      <c r="F1130" s="16" t="s">
        <v>11</v>
      </c>
      <c r="G1130" s="14" t="s">
        <v>30</v>
      </c>
      <c r="H1130" s="13" t="s">
        <v>6</v>
      </c>
      <c r="I1130" s="13" t="s">
        <v>201</v>
      </c>
      <c r="J1130" s="13"/>
      <c r="K1130" s="13"/>
      <c r="L1130" s="14">
        <v>65</v>
      </c>
      <c r="M1130" s="14" t="s">
        <v>15</v>
      </c>
      <c r="N1130" s="31"/>
      <c r="O1130" s="14" t="s">
        <v>1</v>
      </c>
      <c r="P1130" s="14" t="s">
        <v>35</v>
      </c>
      <c r="Q1130" s="31">
        <v>8640</v>
      </c>
      <c r="R1130" s="31">
        <v>540</v>
      </c>
      <c r="S1130" s="45">
        <v>0.2</v>
      </c>
      <c r="T1130" s="64">
        <f t="shared" si="153"/>
        <v>13</v>
      </c>
      <c r="U1130" s="64">
        <f t="shared" si="154"/>
        <v>0.23294679169139468</v>
      </c>
      <c r="V1130" s="48">
        <f t="shared" si="155"/>
        <v>7.5462012660661257E-2</v>
      </c>
      <c r="W1130" s="52">
        <v>377.31006330330626</v>
      </c>
      <c r="X1130" s="71" t="str">
        <f t="shared" si="161"/>
        <v>Q1 2024</v>
      </c>
      <c r="Y1130" s="21">
        <f t="shared" si="156"/>
        <v>3840</v>
      </c>
      <c r="Z1130" s="21">
        <f t="shared" si="157"/>
        <v>2160</v>
      </c>
      <c r="AA1130" s="57">
        <f t="shared" si="158"/>
        <v>1164733.9584569733</v>
      </c>
      <c r="AB1130" s="59">
        <f t="shared" si="159"/>
        <v>1.7777777777777777</v>
      </c>
      <c r="AC1130" s="61">
        <f t="shared" si="160"/>
        <v>1651</v>
      </c>
    </row>
    <row r="1131" spans="4:29">
      <c r="D1131" s="12">
        <v>1125</v>
      </c>
      <c r="E1131" s="36" t="s">
        <v>29</v>
      </c>
      <c r="F1131" s="16" t="s">
        <v>11</v>
      </c>
      <c r="G1131" s="14" t="s">
        <v>30</v>
      </c>
      <c r="H1131" s="13" t="s">
        <v>6</v>
      </c>
      <c r="I1131" s="13" t="s">
        <v>201</v>
      </c>
      <c r="J1131" s="13"/>
      <c r="K1131" s="13"/>
      <c r="L1131" s="14">
        <v>75</v>
      </c>
      <c r="M1131" s="14" t="s">
        <v>15</v>
      </c>
      <c r="N1131" s="31"/>
      <c r="O1131" s="14" t="s">
        <v>1</v>
      </c>
      <c r="P1131" s="14" t="s">
        <v>35</v>
      </c>
      <c r="Q1131" s="31">
        <v>4096</v>
      </c>
      <c r="R1131" s="31">
        <v>1024</v>
      </c>
      <c r="S1131" s="45">
        <v>0.2</v>
      </c>
      <c r="T1131" s="64">
        <f t="shared" si="153"/>
        <v>15</v>
      </c>
      <c r="U1131" s="64">
        <f t="shared" si="154"/>
        <v>0.31013626112759646</v>
      </c>
      <c r="V1131" s="48">
        <f t="shared" si="155"/>
        <v>0.10877300278391658</v>
      </c>
      <c r="W1131" s="52">
        <v>543.86501391958291</v>
      </c>
      <c r="X1131" s="71" t="str">
        <f t="shared" si="161"/>
        <v>Q1 2024</v>
      </c>
      <c r="Y1131" s="21">
        <f t="shared" si="156"/>
        <v>3840</v>
      </c>
      <c r="Z1131" s="21">
        <f t="shared" si="157"/>
        <v>2160</v>
      </c>
      <c r="AA1131" s="57">
        <f t="shared" si="158"/>
        <v>1550681.3056379822</v>
      </c>
      <c r="AB1131" s="59">
        <f t="shared" si="159"/>
        <v>1.7777777777777777</v>
      </c>
      <c r="AC1131" s="61">
        <f t="shared" si="160"/>
        <v>1905</v>
      </c>
    </row>
    <row r="1132" spans="4:29">
      <c r="D1132" s="12">
        <v>1126</v>
      </c>
      <c r="E1132" s="36" t="s">
        <v>29</v>
      </c>
      <c r="F1132" s="16" t="s">
        <v>11</v>
      </c>
      <c r="G1132" s="14" t="s">
        <v>30</v>
      </c>
      <c r="H1132" s="13" t="s">
        <v>6</v>
      </c>
      <c r="I1132" s="13" t="s">
        <v>201</v>
      </c>
      <c r="J1132" s="13"/>
      <c r="K1132" s="13"/>
      <c r="L1132" s="14">
        <v>85</v>
      </c>
      <c r="M1132" s="14" t="s">
        <v>15</v>
      </c>
      <c r="N1132" s="31"/>
      <c r="O1132" s="14" t="s">
        <v>1</v>
      </c>
      <c r="P1132" s="14" t="s">
        <v>35</v>
      </c>
      <c r="Q1132" s="31">
        <v>9600</v>
      </c>
      <c r="R1132" s="31">
        <v>2400</v>
      </c>
      <c r="S1132" s="45">
        <v>5.0000000000000001E-3</v>
      </c>
      <c r="T1132" s="64">
        <f t="shared" si="153"/>
        <v>0.42499999999999999</v>
      </c>
      <c r="U1132" s="64">
        <f t="shared" si="154"/>
        <v>9.9588199406528185E-3</v>
      </c>
      <c r="V1132" s="48">
        <f t="shared" si="155"/>
        <v>3.4507041396818739E-3</v>
      </c>
      <c r="W1132" s="52">
        <v>690.14082793637476</v>
      </c>
      <c r="X1132" s="71" t="str">
        <f t="shared" si="161"/>
        <v>Q1 2024</v>
      </c>
      <c r="Y1132" s="21">
        <f t="shared" si="156"/>
        <v>3840</v>
      </c>
      <c r="Z1132" s="21">
        <f t="shared" si="157"/>
        <v>2160</v>
      </c>
      <c r="AA1132" s="57">
        <f t="shared" si="158"/>
        <v>1991763.9881305636</v>
      </c>
      <c r="AB1132" s="59">
        <f t="shared" si="159"/>
        <v>1.7777777777777777</v>
      </c>
      <c r="AC1132" s="61">
        <f t="shared" si="160"/>
        <v>2159</v>
      </c>
    </row>
    <row r="1133" spans="4:29">
      <c r="D1133" s="12">
        <v>1127</v>
      </c>
      <c r="E1133" s="36" t="s">
        <v>29</v>
      </c>
      <c r="F1133" s="16" t="s">
        <v>11</v>
      </c>
      <c r="G1133" s="14" t="s">
        <v>30</v>
      </c>
      <c r="H1133" s="13" t="s">
        <v>6</v>
      </c>
      <c r="I1133" s="13" t="s">
        <v>202</v>
      </c>
      <c r="J1133" s="13"/>
      <c r="K1133" s="13"/>
      <c r="L1133" s="14">
        <v>75</v>
      </c>
      <c r="M1133" s="14" t="s">
        <v>15</v>
      </c>
      <c r="N1133" s="31"/>
      <c r="O1133" s="14" t="s">
        <v>1</v>
      </c>
      <c r="P1133" s="14" t="s">
        <v>35</v>
      </c>
      <c r="Q1133" s="31">
        <v>4096</v>
      </c>
      <c r="R1133" s="31">
        <v>1024</v>
      </c>
      <c r="S1133" s="45">
        <v>0.4</v>
      </c>
      <c r="T1133" s="64">
        <f t="shared" si="153"/>
        <v>30</v>
      </c>
      <c r="U1133" s="64">
        <f t="shared" si="154"/>
        <v>0.62027252225519292</v>
      </c>
      <c r="V1133" s="48">
        <f t="shared" si="155"/>
        <v>0.21754600556783316</v>
      </c>
      <c r="W1133" s="52">
        <v>543.86501391958291</v>
      </c>
      <c r="X1133" s="71" t="str">
        <f t="shared" si="161"/>
        <v>Q1 2024</v>
      </c>
      <c r="Y1133" s="21">
        <f t="shared" si="156"/>
        <v>3840</v>
      </c>
      <c r="Z1133" s="21">
        <f t="shared" si="157"/>
        <v>2160</v>
      </c>
      <c r="AA1133" s="57">
        <f t="shared" si="158"/>
        <v>1550681.3056379822</v>
      </c>
      <c r="AB1133" s="59">
        <f t="shared" si="159"/>
        <v>1.7777777777777777</v>
      </c>
      <c r="AC1133" s="61">
        <f t="shared" si="160"/>
        <v>1905</v>
      </c>
    </row>
    <row r="1134" spans="4:29">
      <c r="D1134" s="12">
        <v>1128</v>
      </c>
      <c r="E1134" s="36" t="s">
        <v>29</v>
      </c>
      <c r="F1134" s="16" t="s">
        <v>11</v>
      </c>
      <c r="G1134" s="14" t="s">
        <v>30</v>
      </c>
      <c r="H1134" s="13" t="s">
        <v>6</v>
      </c>
      <c r="I1134" s="13" t="s">
        <v>202</v>
      </c>
      <c r="J1134" s="13"/>
      <c r="K1134" s="13"/>
      <c r="L1134" s="14">
        <v>85</v>
      </c>
      <c r="M1134" s="14" t="s">
        <v>15</v>
      </c>
      <c r="N1134" s="31"/>
      <c r="O1134" s="14" t="s">
        <v>1</v>
      </c>
      <c r="P1134" s="14" t="s">
        <v>35</v>
      </c>
      <c r="Q1134" s="31">
        <v>9600</v>
      </c>
      <c r="R1134" s="31">
        <v>2400</v>
      </c>
      <c r="S1134" s="45">
        <v>1</v>
      </c>
      <c r="T1134" s="64">
        <f t="shared" si="153"/>
        <v>85</v>
      </c>
      <c r="U1134" s="64">
        <f t="shared" si="154"/>
        <v>1.9917639881305635</v>
      </c>
      <c r="V1134" s="48">
        <f t="shared" si="155"/>
        <v>0.69014082793637477</v>
      </c>
      <c r="W1134" s="52">
        <v>690.14082793637476</v>
      </c>
      <c r="X1134" s="71" t="str">
        <f t="shared" si="161"/>
        <v>Q1 2024</v>
      </c>
      <c r="Y1134" s="21">
        <f t="shared" si="156"/>
        <v>3840</v>
      </c>
      <c r="Z1134" s="21">
        <f t="shared" si="157"/>
        <v>2160</v>
      </c>
      <c r="AA1134" s="57">
        <f t="shared" si="158"/>
        <v>1991763.9881305636</v>
      </c>
      <c r="AB1134" s="59">
        <f t="shared" si="159"/>
        <v>1.7777777777777777</v>
      </c>
      <c r="AC1134" s="61">
        <f t="shared" si="160"/>
        <v>2159</v>
      </c>
    </row>
    <row r="1135" spans="4:29">
      <c r="D1135" s="12">
        <v>1129</v>
      </c>
      <c r="E1135" s="36" t="s">
        <v>29</v>
      </c>
      <c r="F1135" s="16" t="s">
        <v>11</v>
      </c>
      <c r="G1135" s="14" t="s">
        <v>30</v>
      </c>
      <c r="H1135" s="13" t="s">
        <v>6</v>
      </c>
      <c r="I1135" s="13" t="s">
        <v>122</v>
      </c>
      <c r="J1135" s="13"/>
      <c r="K1135" s="13"/>
      <c r="L1135" s="14">
        <v>55</v>
      </c>
      <c r="M1135" s="14" t="s">
        <v>15</v>
      </c>
      <c r="N1135" s="31"/>
      <c r="O1135" s="14" t="s">
        <v>1</v>
      </c>
      <c r="P1135" s="14" t="s">
        <v>35</v>
      </c>
      <c r="Q1135" s="31">
        <v>6528</v>
      </c>
      <c r="R1135" s="31">
        <v>408</v>
      </c>
      <c r="S1135" s="45">
        <v>28.4</v>
      </c>
      <c r="T1135" s="64">
        <f t="shared" si="153"/>
        <v>1562</v>
      </c>
      <c r="U1135" s="64">
        <f t="shared" si="154"/>
        <v>23.683383283086052</v>
      </c>
      <c r="V1135" s="48">
        <f t="shared" si="155"/>
        <v>8.1608467973728605</v>
      </c>
      <c r="W1135" s="52">
        <v>287.35376047087539</v>
      </c>
      <c r="X1135" s="71" t="str">
        <f t="shared" si="161"/>
        <v>Q1 2024</v>
      </c>
      <c r="Y1135" s="21">
        <f t="shared" si="156"/>
        <v>3840</v>
      </c>
      <c r="Z1135" s="21">
        <f t="shared" si="157"/>
        <v>2160</v>
      </c>
      <c r="AA1135" s="57">
        <f t="shared" si="158"/>
        <v>833921.94658753707</v>
      </c>
      <c r="AB1135" s="59">
        <f t="shared" si="159"/>
        <v>1.7777777777777777</v>
      </c>
      <c r="AC1135" s="61">
        <f t="shared" si="160"/>
        <v>1397</v>
      </c>
    </row>
    <row r="1136" spans="4:29">
      <c r="D1136" s="12">
        <v>1130</v>
      </c>
      <c r="E1136" s="36" t="s">
        <v>29</v>
      </c>
      <c r="F1136" s="16" t="s">
        <v>11</v>
      </c>
      <c r="G1136" s="14" t="s">
        <v>30</v>
      </c>
      <c r="H1136" s="13" t="s">
        <v>6</v>
      </c>
      <c r="I1136" s="13" t="s">
        <v>122</v>
      </c>
      <c r="J1136" s="13"/>
      <c r="K1136" s="13"/>
      <c r="L1136" s="14">
        <v>65</v>
      </c>
      <c r="M1136" s="14" t="s">
        <v>15</v>
      </c>
      <c r="N1136" s="31"/>
      <c r="O1136" s="14" t="s">
        <v>2</v>
      </c>
      <c r="P1136" s="14" t="s">
        <v>35</v>
      </c>
      <c r="Q1136" s="31">
        <v>8512</v>
      </c>
      <c r="R1136" s="31">
        <v>532</v>
      </c>
      <c r="S1136" s="45">
        <v>59.9</v>
      </c>
      <c r="T1136" s="64">
        <f t="shared" si="153"/>
        <v>3893.5</v>
      </c>
      <c r="U1136" s="64">
        <f t="shared" si="154"/>
        <v>69.767564111572696</v>
      </c>
      <c r="V1136" s="48">
        <f t="shared" si="155"/>
        <v>22.600872791868046</v>
      </c>
      <c r="W1136" s="52">
        <v>377.31006330330626</v>
      </c>
      <c r="X1136" s="71" t="str">
        <f t="shared" si="161"/>
        <v>Q1 2024</v>
      </c>
      <c r="Y1136" s="21">
        <f t="shared" si="156"/>
        <v>3840</v>
      </c>
      <c r="Z1136" s="21">
        <f t="shared" si="157"/>
        <v>2160</v>
      </c>
      <c r="AA1136" s="57">
        <f t="shared" si="158"/>
        <v>1164733.9584569733</v>
      </c>
      <c r="AB1136" s="59">
        <f t="shared" si="159"/>
        <v>1.7777777777777777</v>
      </c>
      <c r="AC1136" s="61">
        <f t="shared" si="160"/>
        <v>1651</v>
      </c>
    </row>
    <row r="1137" spans="4:29">
      <c r="D1137" s="12">
        <v>1131</v>
      </c>
      <c r="E1137" s="36" t="s">
        <v>29</v>
      </c>
      <c r="F1137" s="16" t="s">
        <v>11</v>
      </c>
      <c r="G1137" s="14" t="s">
        <v>30</v>
      </c>
      <c r="H1137" s="13" t="s">
        <v>6</v>
      </c>
      <c r="I1137" s="13" t="s">
        <v>122</v>
      </c>
      <c r="J1137" s="13"/>
      <c r="K1137" s="13"/>
      <c r="L1137" s="14">
        <v>75</v>
      </c>
      <c r="M1137" s="14" t="s">
        <v>15</v>
      </c>
      <c r="N1137" s="31"/>
      <c r="O1137" s="14" t="s">
        <v>2</v>
      </c>
      <c r="P1137" s="14" t="s">
        <v>35</v>
      </c>
      <c r="Q1137" s="31">
        <v>16384</v>
      </c>
      <c r="R1137" s="31">
        <v>1024</v>
      </c>
      <c r="S1137" s="45">
        <v>63.85</v>
      </c>
      <c r="T1137" s="64">
        <f t="shared" si="153"/>
        <v>4788.75</v>
      </c>
      <c r="U1137" s="64">
        <f t="shared" si="154"/>
        <v>99.011001364985162</v>
      </c>
      <c r="V1137" s="48">
        <f t="shared" si="155"/>
        <v>34.72578113876537</v>
      </c>
      <c r="W1137" s="52">
        <v>543.86501391958291</v>
      </c>
      <c r="X1137" s="71" t="str">
        <f t="shared" si="161"/>
        <v>Q1 2024</v>
      </c>
      <c r="Y1137" s="21">
        <f t="shared" si="156"/>
        <v>3840</v>
      </c>
      <c r="Z1137" s="21">
        <f t="shared" si="157"/>
        <v>2160</v>
      </c>
      <c r="AA1137" s="57">
        <f t="shared" si="158"/>
        <v>1550681.3056379822</v>
      </c>
      <c r="AB1137" s="59">
        <f t="shared" si="159"/>
        <v>1.7777777777777777</v>
      </c>
      <c r="AC1137" s="61">
        <f t="shared" si="160"/>
        <v>1905</v>
      </c>
    </row>
    <row r="1138" spans="4:29">
      <c r="D1138" s="12">
        <v>1132</v>
      </c>
      <c r="E1138" s="36" t="s">
        <v>29</v>
      </c>
      <c r="F1138" s="16" t="s">
        <v>11</v>
      </c>
      <c r="G1138" s="14" t="s">
        <v>30</v>
      </c>
      <c r="H1138" s="13" t="s">
        <v>6</v>
      </c>
      <c r="I1138" s="13" t="s">
        <v>122</v>
      </c>
      <c r="J1138" s="13"/>
      <c r="K1138" s="13"/>
      <c r="L1138" s="14">
        <v>85</v>
      </c>
      <c r="M1138" s="14" t="s">
        <v>15</v>
      </c>
      <c r="N1138" s="31"/>
      <c r="O1138" s="14" t="s">
        <v>2</v>
      </c>
      <c r="P1138" s="14" t="s">
        <v>35</v>
      </c>
      <c r="Q1138" s="31">
        <v>14400</v>
      </c>
      <c r="R1138" s="31">
        <v>900</v>
      </c>
      <c r="S1138" s="45">
        <v>50.05</v>
      </c>
      <c r="T1138" s="64">
        <f t="shared" si="153"/>
        <v>4254.25</v>
      </c>
      <c r="U1138" s="64">
        <f t="shared" si="154"/>
        <v>99.687787605934716</v>
      </c>
      <c r="V1138" s="48">
        <f t="shared" si="155"/>
        <v>34.541548438215557</v>
      </c>
      <c r="W1138" s="52">
        <v>690.14082793637476</v>
      </c>
      <c r="X1138" s="71" t="str">
        <f t="shared" si="161"/>
        <v>Q1 2024</v>
      </c>
      <c r="Y1138" s="21">
        <f t="shared" si="156"/>
        <v>3840</v>
      </c>
      <c r="Z1138" s="21">
        <f t="shared" si="157"/>
        <v>2160</v>
      </c>
      <c r="AA1138" s="57">
        <f t="shared" si="158"/>
        <v>1991763.9881305636</v>
      </c>
      <c r="AB1138" s="59">
        <f t="shared" si="159"/>
        <v>1.7777777777777777</v>
      </c>
      <c r="AC1138" s="61">
        <f t="shared" si="160"/>
        <v>2159</v>
      </c>
    </row>
    <row r="1139" spans="4:29">
      <c r="D1139" s="12">
        <v>1133</v>
      </c>
      <c r="E1139" s="36" t="s">
        <v>29</v>
      </c>
      <c r="F1139" s="16" t="s">
        <v>11</v>
      </c>
      <c r="G1139" s="14" t="s">
        <v>30</v>
      </c>
      <c r="H1139" s="13" t="s">
        <v>6</v>
      </c>
      <c r="I1139" s="13" t="s">
        <v>122</v>
      </c>
      <c r="J1139" s="13"/>
      <c r="K1139" s="13"/>
      <c r="L1139" s="14">
        <v>86</v>
      </c>
      <c r="M1139" s="14" t="s">
        <v>15</v>
      </c>
      <c r="N1139" s="31"/>
      <c r="O1139" s="14" t="s">
        <v>2</v>
      </c>
      <c r="P1139" s="14" t="s">
        <v>35</v>
      </c>
      <c r="Q1139" s="31">
        <v>16000</v>
      </c>
      <c r="R1139" s="31">
        <v>1000</v>
      </c>
      <c r="S1139" s="45">
        <v>0.15</v>
      </c>
      <c r="T1139" s="64">
        <f t="shared" si="153"/>
        <v>12.9</v>
      </c>
      <c r="U1139" s="64">
        <f t="shared" si="154"/>
        <v>0.30583570497329382</v>
      </c>
      <c r="V1139" s="48">
        <f t="shared" si="155"/>
        <v>0.10352112419045621</v>
      </c>
      <c r="W1139" s="52">
        <v>690.14082793637476</v>
      </c>
      <c r="X1139" s="71" t="str">
        <f t="shared" si="161"/>
        <v>Q1 2024</v>
      </c>
      <c r="Y1139" s="21">
        <f t="shared" si="156"/>
        <v>3840</v>
      </c>
      <c r="Z1139" s="21">
        <f t="shared" si="157"/>
        <v>2160</v>
      </c>
      <c r="AA1139" s="57">
        <f t="shared" si="158"/>
        <v>2038904.6998219588</v>
      </c>
      <c r="AB1139" s="59">
        <f t="shared" si="159"/>
        <v>1.7777777777777777</v>
      </c>
      <c r="AC1139" s="61">
        <f t="shared" si="160"/>
        <v>2184.4</v>
      </c>
    </row>
    <row r="1140" spans="4:29">
      <c r="D1140" s="12">
        <v>1134</v>
      </c>
      <c r="E1140" s="36" t="s">
        <v>29</v>
      </c>
      <c r="F1140" s="16" t="s">
        <v>11</v>
      </c>
      <c r="G1140" s="14" t="s">
        <v>30</v>
      </c>
      <c r="H1140" s="13" t="s">
        <v>6</v>
      </c>
      <c r="I1140" s="13" t="s">
        <v>122</v>
      </c>
      <c r="J1140" s="13"/>
      <c r="K1140" s="13"/>
      <c r="L1140" s="14">
        <v>98</v>
      </c>
      <c r="M1140" s="14" t="s">
        <v>15</v>
      </c>
      <c r="N1140" s="31"/>
      <c r="O1140" s="14" t="s">
        <v>2</v>
      </c>
      <c r="P1140" s="14" t="s">
        <v>35</v>
      </c>
      <c r="Q1140" s="31">
        <v>17472</v>
      </c>
      <c r="R1140" s="31">
        <v>1092</v>
      </c>
      <c r="S1140" s="45">
        <v>0.05</v>
      </c>
      <c r="T1140" s="64">
        <f t="shared" si="153"/>
        <v>4.9000000000000004</v>
      </c>
      <c r="U1140" s="64">
        <f t="shared" si="154"/>
        <v>0.13237994008308601</v>
      </c>
      <c r="V1140" s="48">
        <f t="shared" si="155"/>
        <v>5.1760562095228106E-2</v>
      </c>
      <c r="W1140" s="52">
        <v>1035.211241904562</v>
      </c>
      <c r="X1140" s="71" t="str">
        <f t="shared" si="161"/>
        <v>Q1 2024</v>
      </c>
      <c r="Y1140" s="21">
        <f t="shared" si="156"/>
        <v>3840</v>
      </c>
      <c r="Z1140" s="21">
        <f t="shared" si="157"/>
        <v>2160</v>
      </c>
      <c r="AA1140" s="57">
        <f t="shared" si="158"/>
        <v>2647598.8016617205</v>
      </c>
      <c r="AB1140" s="59">
        <f t="shared" si="159"/>
        <v>1.7777777777777777</v>
      </c>
      <c r="AC1140" s="61">
        <f t="shared" si="160"/>
        <v>2489.1999999999998</v>
      </c>
    </row>
    <row r="1141" spans="4:29">
      <c r="D1141" s="12">
        <v>1135</v>
      </c>
      <c r="E1141" s="36" t="s">
        <v>29</v>
      </c>
      <c r="F1141" s="16" t="s">
        <v>11</v>
      </c>
      <c r="G1141" s="14" t="s">
        <v>30</v>
      </c>
      <c r="H1141" s="13" t="s">
        <v>6</v>
      </c>
      <c r="I1141" s="13" t="s">
        <v>76</v>
      </c>
      <c r="J1141" s="13"/>
      <c r="K1141" s="13" t="s">
        <v>123</v>
      </c>
      <c r="L1141" s="14">
        <v>55</v>
      </c>
      <c r="M1141" s="14" t="s">
        <v>15</v>
      </c>
      <c r="N1141" s="31">
        <v>1000000</v>
      </c>
      <c r="O1141" s="14" t="s">
        <v>1</v>
      </c>
      <c r="P1141" s="14" t="s">
        <v>35</v>
      </c>
      <c r="Q1141" s="31">
        <v>6804.6390532544374</v>
      </c>
      <c r="R1141" s="31">
        <v>567.05325443786978</v>
      </c>
      <c r="S1141" s="45">
        <v>9</v>
      </c>
      <c r="T1141" s="64">
        <f t="shared" si="153"/>
        <v>495</v>
      </c>
      <c r="U1141" s="64">
        <f t="shared" si="154"/>
        <v>7.5052975192878337</v>
      </c>
      <c r="V1141" s="48">
        <f t="shared" si="155"/>
        <v>2.5861838442378784</v>
      </c>
      <c r="W1141" s="52">
        <v>287.35376047087539</v>
      </c>
      <c r="X1141" s="71" t="str">
        <f t="shared" si="161"/>
        <v>Q1 2024</v>
      </c>
      <c r="Y1141" s="21">
        <f t="shared" si="156"/>
        <v>3840</v>
      </c>
      <c r="Z1141" s="21">
        <f t="shared" si="157"/>
        <v>2160</v>
      </c>
      <c r="AA1141" s="57">
        <f t="shared" si="158"/>
        <v>833921.94658753707</v>
      </c>
      <c r="AB1141" s="59">
        <f t="shared" si="159"/>
        <v>1.7777777777777777</v>
      </c>
      <c r="AC1141" s="61">
        <f t="shared" si="160"/>
        <v>1397</v>
      </c>
    </row>
    <row r="1142" spans="4:29">
      <c r="D1142" s="12">
        <v>1136</v>
      </c>
      <c r="E1142" s="36" t="s">
        <v>29</v>
      </c>
      <c r="F1142" s="16" t="s">
        <v>11</v>
      </c>
      <c r="G1142" s="14" t="s">
        <v>30</v>
      </c>
      <c r="H1142" s="13" t="s">
        <v>6</v>
      </c>
      <c r="I1142" s="13" t="s">
        <v>76</v>
      </c>
      <c r="J1142" s="13"/>
      <c r="K1142" s="13" t="s">
        <v>123</v>
      </c>
      <c r="L1142" s="14">
        <v>65</v>
      </c>
      <c r="M1142" s="14" t="s">
        <v>15</v>
      </c>
      <c r="N1142" s="31">
        <v>1000000</v>
      </c>
      <c r="O1142" s="14" t="s">
        <v>1</v>
      </c>
      <c r="P1142" s="14" t="s">
        <v>35</v>
      </c>
      <c r="Q1142" s="31">
        <v>9504</v>
      </c>
      <c r="R1142" s="31">
        <v>792</v>
      </c>
      <c r="S1142" s="45">
        <v>7.2</v>
      </c>
      <c r="T1142" s="64">
        <f t="shared" si="153"/>
        <v>468</v>
      </c>
      <c r="U1142" s="64">
        <f t="shared" si="154"/>
        <v>8.3860845008902078</v>
      </c>
      <c r="V1142" s="48">
        <f t="shared" si="155"/>
        <v>2.7166324557838051</v>
      </c>
      <c r="W1142" s="52">
        <v>377.31006330330626</v>
      </c>
      <c r="X1142" s="71" t="str">
        <f t="shared" si="161"/>
        <v>Q1 2024</v>
      </c>
      <c r="Y1142" s="21">
        <f t="shared" si="156"/>
        <v>3840</v>
      </c>
      <c r="Z1142" s="21">
        <f t="shared" si="157"/>
        <v>2160</v>
      </c>
      <c r="AA1142" s="57">
        <f t="shared" si="158"/>
        <v>1164733.9584569733</v>
      </c>
      <c r="AB1142" s="59">
        <f t="shared" si="159"/>
        <v>1.7777777777777777</v>
      </c>
      <c r="AC1142" s="61">
        <f t="shared" si="160"/>
        <v>1651</v>
      </c>
    </row>
    <row r="1143" spans="4:29">
      <c r="D1143" s="12">
        <v>1137</v>
      </c>
      <c r="E1143" s="36" t="s">
        <v>29</v>
      </c>
      <c r="F1143" s="16" t="s">
        <v>11</v>
      </c>
      <c r="G1143" s="14" t="s">
        <v>30</v>
      </c>
      <c r="H1143" s="13" t="s">
        <v>6</v>
      </c>
      <c r="I1143" s="13" t="s">
        <v>76</v>
      </c>
      <c r="J1143" s="13"/>
      <c r="K1143" s="13" t="s">
        <v>123</v>
      </c>
      <c r="L1143" s="14">
        <v>75</v>
      </c>
      <c r="M1143" s="14" t="s">
        <v>15</v>
      </c>
      <c r="N1143" s="31">
        <v>1000000</v>
      </c>
      <c r="O1143" s="14" t="s">
        <v>2</v>
      </c>
      <c r="P1143" s="14" t="s">
        <v>35</v>
      </c>
      <c r="Q1143" s="31">
        <v>13685.759999999997</v>
      </c>
      <c r="R1143" s="31">
        <v>1140.4799999999998</v>
      </c>
      <c r="S1143" s="45">
        <v>14</v>
      </c>
      <c r="T1143" s="64">
        <f t="shared" si="153"/>
        <v>1050</v>
      </c>
      <c r="U1143" s="64">
        <f t="shared" si="154"/>
        <v>21.709538278931753</v>
      </c>
      <c r="V1143" s="48">
        <f t="shared" si="155"/>
        <v>7.6141101948741605</v>
      </c>
      <c r="W1143" s="52">
        <v>543.86501391958291</v>
      </c>
      <c r="X1143" s="71" t="str">
        <f t="shared" si="161"/>
        <v>Q1 2024</v>
      </c>
      <c r="Y1143" s="21">
        <f t="shared" si="156"/>
        <v>3840</v>
      </c>
      <c r="Z1143" s="21">
        <f t="shared" si="157"/>
        <v>2160</v>
      </c>
      <c r="AA1143" s="57">
        <f t="shared" si="158"/>
        <v>1550681.3056379822</v>
      </c>
      <c r="AB1143" s="59">
        <f t="shared" si="159"/>
        <v>1.7777777777777777</v>
      </c>
      <c r="AC1143" s="61">
        <f t="shared" si="160"/>
        <v>1905</v>
      </c>
    </row>
    <row r="1144" spans="4:29">
      <c r="D1144" s="12">
        <v>1138</v>
      </c>
      <c r="E1144" s="36" t="s">
        <v>29</v>
      </c>
      <c r="F1144" s="16" t="s">
        <v>11</v>
      </c>
      <c r="G1144" s="14" t="s">
        <v>30</v>
      </c>
      <c r="H1144" s="13" t="s">
        <v>6</v>
      </c>
      <c r="I1144" s="13" t="s">
        <v>76</v>
      </c>
      <c r="J1144" s="13"/>
      <c r="K1144" s="13" t="s">
        <v>123</v>
      </c>
      <c r="L1144" s="14">
        <v>85</v>
      </c>
      <c r="M1144" s="14" t="s">
        <v>15</v>
      </c>
      <c r="N1144" s="31">
        <v>1000000</v>
      </c>
      <c r="O1144" s="14" t="s">
        <v>2</v>
      </c>
      <c r="P1144" s="14" t="s">
        <v>35</v>
      </c>
      <c r="Q1144" s="31">
        <v>17578.598399999999</v>
      </c>
      <c r="R1144" s="31">
        <v>1464.8832</v>
      </c>
      <c r="S1144" s="45">
        <v>25.6</v>
      </c>
      <c r="T1144" s="64">
        <f t="shared" si="153"/>
        <v>2176</v>
      </c>
      <c r="U1144" s="64">
        <f t="shared" si="154"/>
        <v>50.989158096142432</v>
      </c>
      <c r="V1144" s="48">
        <f t="shared" si="155"/>
        <v>17.667605195171195</v>
      </c>
      <c r="W1144" s="52">
        <v>690.14082793637476</v>
      </c>
      <c r="X1144" s="71" t="str">
        <f t="shared" si="161"/>
        <v>Q1 2024</v>
      </c>
      <c r="Y1144" s="21">
        <f t="shared" si="156"/>
        <v>3840</v>
      </c>
      <c r="Z1144" s="21">
        <f t="shared" si="157"/>
        <v>2160</v>
      </c>
      <c r="AA1144" s="57">
        <f t="shared" si="158"/>
        <v>1991763.9881305636</v>
      </c>
      <c r="AB1144" s="59">
        <f t="shared" si="159"/>
        <v>1.7777777777777777</v>
      </c>
      <c r="AC1144" s="61">
        <f t="shared" si="160"/>
        <v>2159</v>
      </c>
    </row>
    <row r="1145" spans="4:29">
      <c r="D1145" s="12">
        <v>1139</v>
      </c>
      <c r="E1145" s="36" t="s">
        <v>29</v>
      </c>
      <c r="F1145" s="16" t="s">
        <v>11</v>
      </c>
      <c r="G1145" s="14" t="s">
        <v>30</v>
      </c>
      <c r="H1145" s="13" t="s">
        <v>6</v>
      </c>
      <c r="I1145" s="13" t="s">
        <v>76</v>
      </c>
      <c r="J1145" s="13"/>
      <c r="K1145" s="13" t="s">
        <v>123</v>
      </c>
      <c r="L1145" s="14">
        <v>100</v>
      </c>
      <c r="M1145" s="14" t="s">
        <v>15</v>
      </c>
      <c r="N1145" s="31">
        <v>1000000</v>
      </c>
      <c r="O1145" s="14" t="s">
        <v>2</v>
      </c>
      <c r="P1145" s="14" t="s">
        <v>35</v>
      </c>
      <c r="Q1145" s="31">
        <v>20000</v>
      </c>
      <c r="R1145" s="31">
        <v>2000</v>
      </c>
      <c r="S1145" s="45">
        <v>1.2</v>
      </c>
      <c r="T1145" s="64">
        <f t="shared" si="153"/>
        <v>120</v>
      </c>
      <c r="U1145" s="64">
        <f t="shared" si="154"/>
        <v>3.3081201186943616</v>
      </c>
      <c r="V1145" s="48">
        <f t="shared" si="155"/>
        <v>1.2422534902854743</v>
      </c>
      <c r="W1145" s="52">
        <v>1035.211241904562</v>
      </c>
      <c r="X1145" s="71" t="str">
        <f t="shared" si="161"/>
        <v>Q1 2024</v>
      </c>
      <c r="Y1145" s="21">
        <f t="shared" si="156"/>
        <v>3840</v>
      </c>
      <c r="Z1145" s="21">
        <f t="shared" si="157"/>
        <v>2160</v>
      </c>
      <c r="AA1145" s="57">
        <f t="shared" si="158"/>
        <v>2756766.765578635</v>
      </c>
      <c r="AB1145" s="59">
        <f t="shared" si="159"/>
        <v>1.7777777777777777</v>
      </c>
      <c r="AC1145" s="61">
        <f t="shared" si="160"/>
        <v>2540</v>
      </c>
    </row>
    <row r="1146" spans="4:29">
      <c r="D1146" s="12">
        <v>1140</v>
      </c>
      <c r="E1146" s="36" t="s">
        <v>29</v>
      </c>
      <c r="F1146" s="16" t="s">
        <v>11</v>
      </c>
      <c r="G1146" s="14" t="s">
        <v>39</v>
      </c>
      <c r="H1146" s="13" t="s">
        <v>90</v>
      </c>
      <c r="I1146" s="13" t="s">
        <v>45</v>
      </c>
      <c r="J1146" s="13" t="s">
        <v>101</v>
      </c>
      <c r="K1146" s="13" t="s">
        <v>43</v>
      </c>
      <c r="L1146" s="14">
        <v>16</v>
      </c>
      <c r="M1146" s="14" t="s">
        <v>66</v>
      </c>
      <c r="N1146" s="31">
        <v>1000000</v>
      </c>
      <c r="O1146" s="14" t="s">
        <v>2</v>
      </c>
      <c r="P1146" s="14" t="s">
        <v>47</v>
      </c>
      <c r="Q1146" s="31">
        <v>4000</v>
      </c>
      <c r="R1146" s="31">
        <v>1152</v>
      </c>
      <c r="S1146" s="45">
        <v>20</v>
      </c>
      <c r="T1146" s="64">
        <f t="shared" si="153"/>
        <v>320</v>
      </c>
      <c r="U1146" s="64">
        <f t="shared" si="154"/>
        <v>1.4845928988764043</v>
      </c>
      <c r="V1146" s="48">
        <f t="shared" si="155"/>
        <v>2.86</v>
      </c>
      <c r="W1146" s="52">
        <v>143</v>
      </c>
      <c r="X1146" s="71" t="str">
        <f t="shared" si="161"/>
        <v>Q2 2024</v>
      </c>
      <c r="Y1146" s="21">
        <f t="shared" si="156"/>
        <v>2560</v>
      </c>
      <c r="Z1146" s="21">
        <f t="shared" si="157"/>
        <v>1600</v>
      </c>
      <c r="AA1146" s="57">
        <f t="shared" si="158"/>
        <v>74229.644943820225</v>
      </c>
      <c r="AB1146" s="59">
        <f t="shared" si="159"/>
        <v>1.6</v>
      </c>
      <c r="AC1146" s="61">
        <f t="shared" si="160"/>
        <v>406.4</v>
      </c>
    </row>
    <row r="1147" spans="4:29">
      <c r="D1147" s="12">
        <v>1141</v>
      </c>
      <c r="E1147" s="36" t="s">
        <v>29</v>
      </c>
      <c r="F1147" s="16" t="s">
        <v>11</v>
      </c>
      <c r="G1147" s="14" t="s">
        <v>39</v>
      </c>
      <c r="H1147" s="13" t="s">
        <v>90</v>
      </c>
      <c r="I1147" s="13" t="s">
        <v>45</v>
      </c>
      <c r="J1147" s="13" t="s">
        <v>46</v>
      </c>
      <c r="K1147" s="13" t="s">
        <v>43</v>
      </c>
      <c r="L1147" s="14">
        <v>17.3</v>
      </c>
      <c r="M1147" s="14" t="s">
        <v>15</v>
      </c>
      <c r="N1147" s="31">
        <v>1000000</v>
      </c>
      <c r="O1147" s="14" t="s">
        <v>2</v>
      </c>
      <c r="P1147" s="14" t="s">
        <v>47</v>
      </c>
      <c r="Q1147" s="31">
        <v>10000</v>
      </c>
      <c r="R1147" s="31">
        <v>240</v>
      </c>
      <c r="S1147" s="45">
        <v>5</v>
      </c>
      <c r="T1147" s="64">
        <f t="shared" si="153"/>
        <v>86.5</v>
      </c>
      <c r="U1147" s="64">
        <f t="shared" si="154"/>
        <v>0.41253636263501481</v>
      </c>
      <c r="V1147" s="48">
        <f t="shared" si="155"/>
        <v>0.8</v>
      </c>
      <c r="W1147" s="52">
        <v>160</v>
      </c>
      <c r="X1147" s="71" t="str">
        <f t="shared" si="161"/>
        <v>Q2 2024</v>
      </c>
      <c r="Y1147" s="21">
        <f t="shared" si="156"/>
        <v>3840</v>
      </c>
      <c r="Z1147" s="21">
        <f t="shared" si="157"/>
        <v>2160</v>
      </c>
      <c r="AA1147" s="57">
        <f t="shared" si="158"/>
        <v>82507.272527002962</v>
      </c>
      <c r="AB1147" s="59">
        <f t="shared" si="159"/>
        <v>1.7777777777777777</v>
      </c>
      <c r="AC1147" s="61">
        <f t="shared" si="160"/>
        <v>439.42</v>
      </c>
    </row>
    <row r="1148" spans="4:29">
      <c r="D1148" s="12">
        <v>1142</v>
      </c>
      <c r="E1148" s="36" t="s">
        <v>29</v>
      </c>
      <c r="F1148" s="16" t="s">
        <v>11</v>
      </c>
      <c r="G1148" s="14" t="s">
        <v>39</v>
      </c>
      <c r="H1148" s="13" t="s">
        <v>90</v>
      </c>
      <c r="I1148" s="13" t="s">
        <v>45</v>
      </c>
      <c r="J1148" s="13" t="s">
        <v>168</v>
      </c>
      <c r="K1148" s="13" t="s">
        <v>43</v>
      </c>
      <c r="L1148" s="14">
        <v>17.3</v>
      </c>
      <c r="M1148" s="14" t="s">
        <v>15</v>
      </c>
      <c r="N1148" s="31">
        <v>1000000</v>
      </c>
      <c r="O1148" s="14" t="s">
        <v>2</v>
      </c>
      <c r="P1148" s="14" t="s">
        <v>47</v>
      </c>
      <c r="Q1148" s="31">
        <v>4032</v>
      </c>
      <c r="R1148" s="31">
        <v>1008</v>
      </c>
      <c r="S1148" s="45">
        <v>15</v>
      </c>
      <c r="T1148" s="64">
        <f t="shared" si="153"/>
        <v>259.5</v>
      </c>
      <c r="U1148" s="64">
        <f t="shared" si="154"/>
        <v>1.2376090879050445</v>
      </c>
      <c r="V1148" s="48">
        <f t="shared" si="155"/>
        <v>2.4</v>
      </c>
      <c r="W1148" s="52">
        <v>160</v>
      </c>
      <c r="X1148" s="71" t="str">
        <f t="shared" si="161"/>
        <v>Q2 2024</v>
      </c>
      <c r="Y1148" s="21">
        <f t="shared" si="156"/>
        <v>3840</v>
      </c>
      <c r="Z1148" s="21">
        <f t="shared" si="157"/>
        <v>2160</v>
      </c>
      <c r="AA1148" s="57">
        <f t="shared" si="158"/>
        <v>82507.272527002962</v>
      </c>
      <c r="AB1148" s="59">
        <f t="shared" si="159"/>
        <v>1.7777777777777777</v>
      </c>
      <c r="AC1148" s="61">
        <f t="shared" si="160"/>
        <v>439.42</v>
      </c>
    </row>
    <row r="1149" spans="4:29">
      <c r="D1149" s="12">
        <v>1143</v>
      </c>
      <c r="E1149" s="36" t="s">
        <v>29</v>
      </c>
      <c r="F1149" s="16" t="s">
        <v>11</v>
      </c>
      <c r="G1149" s="14" t="s">
        <v>39</v>
      </c>
      <c r="H1149" s="13" t="s">
        <v>90</v>
      </c>
      <c r="I1149" s="13" t="s">
        <v>45</v>
      </c>
      <c r="J1149" s="13" t="s">
        <v>206</v>
      </c>
      <c r="K1149" s="13"/>
      <c r="L1149" s="14">
        <v>18</v>
      </c>
      <c r="M1149" s="14" t="s">
        <v>186</v>
      </c>
      <c r="N1149" s="31">
        <v>1000000</v>
      </c>
      <c r="O1149" s="14" t="s">
        <v>2</v>
      </c>
      <c r="P1149" s="14" t="s">
        <v>47</v>
      </c>
      <c r="Q1149" s="31">
        <v>4000</v>
      </c>
      <c r="R1149" s="31">
        <v>1000</v>
      </c>
      <c r="S1149" s="45">
        <v>20</v>
      </c>
      <c r="T1149" s="64">
        <f t="shared" si="153"/>
        <v>360</v>
      </c>
      <c r="U1149" s="64">
        <f t="shared" si="154"/>
        <v>1.8789378876404492</v>
      </c>
      <c r="V1149" s="48">
        <f t="shared" si="155"/>
        <v>3.2</v>
      </c>
      <c r="W1149" s="52">
        <v>160</v>
      </c>
      <c r="X1149" s="71" t="str">
        <f t="shared" si="161"/>
        <v>Q2 2024</v>
      </c>
      <c r="Y1149" s="21">
        <f t="shared" si="156"/>
        <v>3840</v>
      </c>
      <c r="Z1149" s="21">
        <f t="shared" si="157"/>
        <v>2400</v>
      </c>
      <c r="AA1149" s="57">
        <f t="shared" si="158"/>
        <v>93946.894382022467</v>
      </c>
      <c r="AB1149" s="59">
        <f t="shared" si="159"/>
        <v>1.6</v>
      </c>
      <c r="AC1149" s="61">
        <f t="shared" si="160"/>
        <v>457.2</v>
      </c>
    </row>
    <row r="1150" spans="4:29">
      <c r="D1150" s="12">
        <v>1144</v>
      </c>
      <c r="E1150" s="36" t="s">
        <v>29</v>
      </c>
      <c r="F1150" s="16" t="s">
        <v>11</v>
      </c>
      <c r="G1150" s="14" t="s">
        <v>39</v>
      </c>
      <c r="H1150" s="13" t="s">
        <v>90</v>
      </c>
      <c r="I1150" s="13" t="s">
        <v>31</v>
      </c>
      <c r="J1150" s="13" t="s">
        <v>216</v>
      </c>
      <c r="K1150" s="13" t="s">
        <v>57</v>
      </c>
      <c r="L1150" s="14">
        <v>14.2</v>
      </c>
      <c r="M1150" s="14" t="s">
        <v>63</v>
      </c>
      <c r="N1150" s="31">
        <v>1000000</v>
      </c>
      <c r="O1150" s="14" t="s">
        <v>2</v>
      </c>
      <c r="P1150" s="14" t="s">
        <v>47</v>
      </c>
      <c r="Q1150" s="31">
        <v>10384</v>
      </c>
      <c r="R1150" s="31">
        <v>2596</v>
      </c>
      <c r="S1150" s="45">
        <v>1000</v>
      </c>
      <c r="T1150" s="64">
        <f t="shared" si="153"/>
        <v>14200</v>
      </c>
      <c r="U1150" s="64">
        <f t="shared" si="154"/>
        <v>59.423948554645534</v>
      </c>
      <c r="V1150" s="48">
        <f t="shared" si="155"/>
        <v>178</v>
      </c>
      <c r="W1150" s="52">
        <v>178</v>
      </c>
      <c r="X1150" s="71" t="str">
        <f t="shared" si="161"/>
        <v>Q2 2024</v>
      </c>
      <c r="Y1150" s="21">
        <f t="shared" si="156"/>
        <v>3024</v>
      </c>
      <c r="Z1150" s="21">
        <f t="shared" si="157"/>
        <v>1964</v>
      </c>
      <c r="AA1150" s="57">
        <f t="shared" si="158"/>
        <v>59423.948554645533</v>
      </c>
      <c r="AB1150" s="59">
        <f t="shared" si="159"/>
        <v>1.539714867617108</v>
      </c>
      <c r="AC1150" s="61">
        <f t="shared" si="160"/>
        <v>360.67999999999995</v>
      </c>
    </row>
    <row r="1151" spans="4:29">
      <c r="D1151" s="12">
        <v>1145</v>
      </c>
      <c r="E1151" s="36" t="s">
        <v>29</v>
      </c>
      <c r="F1151" s="16" t="s">
        <v>11</v>
      </c>
      <c r="G1151" s="14" t="s">
        <v>39</v>
      </c>
      <c r="H1151" s="13" t="s">
        <v>90</v>
      </c>
      <c r="I1151" s="13" t="s">
        <v>31</v>
      </c>
      <c r="J1151" s="13" t="s">
        <v>62</v>
      </c>
      <c r="K1151" s="13" t="s">
        <v>57</v>
      </c>
      <c r="L1151" s="14">
        <v>16.2</v>
      </c>
      <c r="M1151" s="14" t="s">
        <v>64</v>
      </c>
      <c r="N1151" s="31">
        <v>1000000</v>
      </c>
      <c r="O1151" s="14" t="s">
        <v>2</v>
      </c>
      <c r="P1151" s="14" t="s">
        <v>47</v>
      </c>
      <c r="Q1151" s="31">
        <v>10384</v>
      </c>
      <c r="R1151" s="31">
        <v>2596</v>
      </c>
      <c r="S1151" s="45">
        <v>600</v>
      </c>
      <c r="T1151" s="64">
        <f t="shared" si="153"/>
        <v>9720</v>
      </c>
      <c r="U1151" s="64">
        <f t="shared" si="154"/>
        <v>46.315708612985993</v>
      </c>
      <c r="V1151" s="48">
        <f t="shared" si="155"/>
        <v>124.2</v>
      </c>
      <c r="W1151" s="52">
        <v>207</v>
      </c>
      <c r="X1151" s="71" t="str">
        <f t="shared" si="161"/>
        <v>Q2 2024</v>
      </c>
      <c r="Y1151" s="21">
        <f t="shared" si="156"/>
        <v>3456</v>
      </c>
      <c r="Z1151" s="21">
        <f t="shared" si="157"/>
        <v>2234</v>
      </c>
      <c r="AA1151" s="57">
        <f t="shared" si="158"/>
        <v>77192.847688309979</v>
      </c>
      <c r="AB1151" s="59">
        <f t="shared" si="159"/>
        <v>1.5470008952551477</v>
      </c>
      <c r="AC1151" s="61">
        <f t="shared" si="160"/>
        <v>411.47999999999996</v>
      </c>
    </row>
    <row r="1152" spans="4:29">
      <c r="D1152" s="12">
        <v>1146</v>
      </c>
      <c r="E1152" s="36" t="s">
        <v>29</v>
      </c>
      <c r="F1152" s="16" t="s">
        <v>11</v>
      </c>
      <c r="G1152" s="14" t="s">
        <v>39</v>
      </c>
      <c r="H1152" s="13" t="s">
        <v>90</v>
      </c>
      <c r="I1152" s="13" t="s">
        <v>102</v>
      </c>
      <c r="J1152" s="13" t="s">
        <v>103</v>
      </c>
      <c r="K1152" s="13" t="s">
        <v>43</v>
      </c>
      <c r="L1152" s="14">
        <v>16</v>
      </c>
      <c r="M1152" s="14" t="s">
        <v>66</v>
      </c>
      <c r="N1152" s="31">
        <v>1000000</v>
      </c>
      <c r="O1152" s="14" t="s">
        <v>2</v>
      </c>
      <c r="P1152" s="14" t="s">
        <v>47</v>
      </c>
      <c r="Q1152" s="31">
        <v>4000</v>
      </c>
      <c r="R1152" s="31">
        <v>1152</v>
      </c>
      <c r="S1152" s="45">
        <v>15</v>
      </c>
      <c r="T1152" s="64">
        <f t="shared" si="153"/>
        <v>240</v>
      </c>
      <c r="U1152" s="64">
        <f t="shared" si="154"/>
        <v>1.1134446741573032</v>
      </c>
      <c r="V1152" s="48">
        <f t="shared" si="155"/>
        <v>2.145</v>
      </c>
      <c r="W1152" s="52">
        <v>143</v>
      </c>
      <c r="X1152" s="71" t="str">
        <f t="shared" si="161"/>
        <v>Q2 2024</v>
      </c>
      <c r="Y1152" s="21">
        <f t="shared" si="156"/>
        <v>2560</v>
      </c>
      <c r="Z1152" s="21">
        <f t="shared" si="157"/>
        <v>1600</v>
      </c>
      <c r="AA1152" s="57">
        <f t="shared" si="158"/>
        <v>74229.644943820225</v>
      </c>
      <c r="AB1152" s="59">
        <f t="shared" si="159"/>
        <v>1.6</v>
      </c>
      <c r="AC1152" s="61">
        <f t="shared" si="160"/>
        <v>406.4</v>
      </c>
    </row>
    <row r="1153" spans="4:29">
      <c r="D1153" s="12">
        <v>1147</v>
      </c>
      <c r="E1153" s="36" t="s">
        <v>29</v>
      </c>
      <c r="F1153" s="16" t="s">
        <v>11</v>
      </c>
      <c r="G1153" s="14" t="s">
        <v>39</v>
      </c>
      <c r="H1153" s="13" t="s">
        <v>90</v>
      </c>
      <c r="I1153" s="13" t="s">
        <v>102</v>
      </c>
      <c r="J1153" s="13" t="s">
        <v>104</v>
      </c>
      <c r="K1153" s="13" t="s">
        <v>43</v>
      </c>
      <c r="L1153" s="14">
        <v>17.3</v>
      </c>
      <c r="M1153" s="14" t="s">
        <v>15</v>
      </c>
      <c r="N1153" s="31">
        <v>1000000</v>
      </c>
      <c r="O1153" s="14" t="s">
        <v>2</v>
      </c>
      <c r="P1153" s="14" t="s">
        <v>47</v>
      </c>
      <c r="Q1153" s="31">
        <v>4000</v>
      </c>
      <c r="R1153" s="31">
        <v>1152</v>
      </c>
      <c r="S1153" s="45">
        <v>15</v>
      </c>
      <c r="T1153" s="64">
        <f t="shared" si="153"/>
        <v>259.5</v>
      </c>
      <c r="U1153" s="64">
        <f t="shared" si="154"/>
        <v>1.2376090879050445</v>
      </c>
      <c r="V1153" s="48">
        <f t="shared" si="155"/>
        <v>2.4</v>
      </c>
      <c r="W1153" s="52">
        <v>160</v>
      </c>
      <c r="X1153" s="71" t="str">
        <f t="shared" si="161"/>
        <v>Q2 2024</v>
      </c>
      <c r="Y1153" s="21">
        <f t="shared" si="156"/>
        <v>3840</v>
      </c>
      <c r="Z1153" s="21">
        <f t="shared" si="157"/>
        <v>2160</v>
      </c>
      <c r="AA1153" s="57">
        <f t="shared" si="158"/>
        <v>82507.272527002962</v>
      </c>
      <c r="AB1153" s="59">
        <f t="shared" si="159"/>
        <v>1.7777777777777777</v>
      </c>
      <c r="AC1153" s="61">
        <f t="shared" si="160"/>
        <v>439.42</v>
      </c>
    </row>
    <row r="1154" spans="4:29">
      <c r="D1154" s="12">
        <v>1148</v>
      </c>
      <c r="E1154" s="36" t="s">
        <v>29</v>
      </c>
      <c r="F1154" s="16" t="s">
        <v>11</v>
      </c>
      <c r="G1154" s="14" t="s">
        <v>39</v>
      </c>
      <c r="H1154" s="13" t="s">
        <v>90</v>
      </c>
      <c r="I1154" s="13" t="s">
        <v>54</v>
      </c>
      <c r="J1154" s="13" t="s">
        <v>92</v>
      </c>
      <c r="K1154" s="13" t="s">
        <v>43</v>
      </c>
      <c r="L1154" s="14">
        <v>17.3</v>
      </c>
      <c r="M1154" s="14" t="s">
        <v>15</v>
      </c>
      <c r="N1154" s="31">
        <v>1000000</v>
      </c>
      <c r="O1154" s="14" t="s">
        <v>2</v>
      </c>
      <c r="P1154" s="14" t="s">
        <v>47</v>
      </c>
      <c r="Q1154" s="31">
        <v>4000</v>
      </c>
      <c r="R1154" s="31">
        <v>1152</v>
      </c>
      <c r="S1154" s="45">
        <v>15</v>
      </c>
      <c r="T1154" s="64">
        <f t="shared" si="153"/>
        <v>259.5</v>
      </c>
      <c r="U1154" s="64">
        <f t="shared" si="154"/>
        <v>1.2376090879050445</v>
      </c>
      <c r="V1154" s="48">
        <f t="shared" si="155"/>
        <v>2.4</v>
      </c>
      <c r="W1154" s="52">
        <v>160</v>
      </c>
      <c r="X1154" s="71" t="str">
        <f t="shared" si="161"/>
        <v>Q2 2024</v>
      </c>
      <c r="Y1154" s="21">
        <f t="shared" si="156"/>
        <v>3840</v>
      </c>
      <c r="Z1154" s="21">
        <f t="shared" si="157"/>
        <v>2160</v>
      </c>
      <c r="AA1154" s="57">
        <f t="shared" si="158"/>
        <v>82507.272527002962</v>
      </c>
      <c r="AB1154" s="59">
        <f t="shared" si="159"/>
        <v>1.7777777777777777</v>
      </c>
      <c r="AC1154" s="61">
        <f t="shared" si="160"/>
        <v>439.42</v>
      </c>
    </row>
    <row r="1155" spans="4:29">
      <c r="D1155" s="12">
        <v>1149</v>
      </c>
      <c r="E1155" s="36" t="s">
        <v>29</v>
      </c>
      <c r="F1155" s="16" t="s">
        <v>11</v>
      </c>
      <c r="G1155" s="14" t="s">
        <v>39</v>
      </c>
      <c r="H1155" s="13" t="s">
        <v>90</v>
      </c>
      <c r="I1155" s="13" t="s">
        <v>54</v>
      </c>
      <c r="J1155" s="13" t="s">
        <v>92</v>
      </c>
      <c r="K1155" s="13" t="s">
        <v>43</v>
      </c>
      <c r="L1155" s="14">
        <v>16</v>
      </c>
      <c r="M1155" s="14" t="s">
        <v>66</v>
      </c>
      <c r="N1155" s="31">
        <v>1000000</v>
      </c>
      <c r="O1155" s="14" t="s">
        <v>2</v>
      </c>
      <c r="P1155" s="14" t="s">
        <v>47</v>
      </c>
      <c r="Q1155" s="31">
        <v>4000</v>
      </c>
      <c r="R1155" s="31">
        <v>1152</v>
      </c>
      <c r="S1155" s="45">
        <v>40</v>
      </c>
      <c r="T1155" s="64">
        <f t="shared" si="153"/>
        <v>640</v>
      </c>
      <c r="U1155" s="64">
        <f t="shared" si="154"/>
        <v>2.9691857977528087</v>
      </c>
      <c r="V1155" s="48">
        <f t="shared" si="155"/>
        <v>5.72</v>
      </c>
      <c r="W1155" s="52">
        <v>143</v>
      </c>
      <c r="X1155" s="71" t="str">
        <f t="shared" si="161"/>
        <v>Q2 2024</v>
      </c>
      <c r="Y1155" s="21">
        <f t="shared" si="156"/>
        <v>2560</v>
      </c>
      <c r="Z1155" s="21">
        <f t="shared" si="157"/>
        <v>1600</v>
      </c>
      <c r="AA1155" s="57">
        <f t="shared" si="158"/>
        <v>74229.644943820225</v>
      </c>
      <c r="AB1155" s="59">
        <f t="shared" si="159"/>
        <v>1.6</v>
      </c>
      <c r="AC1155" s="61">
        <f t="shared" si="160"/>
        <v>406.4</v>
      </c>
    </row>
    <row r="1156" spans="4:29">
      <c r="D1156" s="12">
        <v>1150</v>
      </c>
      <c r="E1156" s="36" t="s">
        <v>29</v>
      </c>
      <c r="F1156" s="16" t="s">
        <v>11</v>
      </c>
      <c r="G1156" s="14" t="s">
        <v>39</v>
      </c>
      <c r="H1156" s="13" t="s">
        <v>90</v>
      </c>
      <c r="I1156" s="13" t="s">
        <v>54</v>
      </c>
      <c r="J1156" s="13" t="s">
        <v>92</v>
      </c>
      <c r="K1156" s="13" t="s">
        <v>43</v>
      </c>
      <c r="L1156" s="14">
        <v>18</v>
      </c>
      <c r="M1156" s="14" t="s">
        <v>66</v>
      </c>
      <c r="N1156" s="31">
        <v>1000000</v>
      </c>
      <c r="O1156" s="14" t="s">
        <v>2</v>
      </c>
      <c r="P1156" s="14" t="s">
        <v>47</v>
      </c>
      <c r="Q1156" s="31">
        <v>4000</v>
      </c>
      <c r="R1156" s="31">
        <v>1152</v>
      </c>
      <c r="S1156" s="45">
        <v>20</v>
      </c>
      <c r="T1156" s="64">
        <f t="shared" si="153"/>
        <v>360</v>
      </c>
      <c r="U1156" s="64">
        <f t="shared" si="154"/>
        <v>1.8789378876404492</v>
      </c>
      <c r="V1156" s="48">
        <f t="shared" si="155"/>
        <v>3.2</v>
      </c>
      <c r="W1156" s="52">
        <v>160</v>
      </c>
      <c r="X1156" s="71" t="str">
        <f t="shared" si="161"/>
        <v>Q2 2024</v>
      </c>
      <c r="Y1156" s="21">
        <f t="shared" si="156"/>
        <v>2560</v>
      </c>
      <c r="Z1156" s="21">
        <f t="shared" si="157"/>
        <v>1600</v>
      </c>
      <c r="AA1156" s="57">
        <f t="shared" si="158"/>
        <v>93946.894382022467</v>
      </c>
      <c r="AB1156" s="59">
        <f t="shared" si="159"/>
        <v>1.6</v>
      </c>
      <c r="AC1156" s="61">
        <f t="shared" si="160"/>
        <v>457.2</v>
      </c>
    </row>
    <row r="1157" spans="4:29">
      <c r="D1157" s="12">
        <v>1151</v>
      </c>
      <c r="E1157" s="36" t="s">
        <v>29</v>
      </c>
      <c r="F1157" s="16" t="s">
        <v>11</v>
      </c>
      <c r="G1157" s="14" t="s">
        <v>39</v>
      </c>
      <c r="H1157" s="13" t="s">
        <v>90</v>
      </c>
      <c r="I1157" s="13" t="s">
        <v>54</v>
      </c>
      <c r="J1157" s="13" t="s">
        <v>169</v>
      </c>
      <c r="K1157" s="13" t="s">
        <v>43</v>
      </c>
      <c r="L1157" s="14">
        <v>17</v>
      </c>
      <c r="M1157" s="14" t="s">
        <v>66</v>
      </c>
      <c r="N1157" s="31">
        <v>1000000</v>
      </c>
      <c r="O1157" s="14" t="s">
        <v>2</v>
      </c>
      <c r="P1157" s="14" t="s">
        <v>47</v>
      </c>
      <c r="Q1157" s="31">
        <v>4000</v>
      </c>
      <c r="R1157" s="31">
        <v>1152</v>
      </c>
      <c r="S1157" s="45">
        <v>20</v>
      </c>
      <c r="T1157" s="64">
        <f t="shared" si="153"/>
        <v>340</v>
      </c>
      <c r="U1157" s="64">
        <f t="shared" si="154"/>
        <v>1.6759662022471906</v>
      </c>
      <c r="V1157" s="48">
        <f t="shared" si="155"/>
        <v>3.2</v>
      </c>
      <c r="W1157" s="52">
        <v>160</v>
      </c>
      <c r="X1157" s="71" t="str">
        <f t="shared" si="161"/>
        <v>Q2 2024</v>
      </c>
      <c r="Y1157" s="21">
        <f t="shared" si="156"/>
        <v>2560</v>
      </c>
      <c r="Z1157" s="21">
        <f t="shared" si="157"/>
        <v>1600</v>
      </c>
      <c r="AA1157" s="57">
        <f t="shared" si="158"/>
        <v>83798.310112359526</v>
      </c>
      <c r="AB1157" s="59">
        <f t="shared" si="159"/>
        <v>1.6</v>
      </c>
      <c r="AC1157" s="61">
        <f t="shared" si="160"/>
        <v>431.79999999999995</v>
      </c>
    </row>
    <row r="1158" spans="4:29">
      <c r="D1158" s="12">
        <v>1152</v>
      </c>
      <c r="E1158" s="36" t="s">
        <v>29</v>
      </c>
      <c r="F1158" s="16" t="s">
        <v>11</v>
      </c>
      <c r="G1158" s="14" t="s">
        <v>39</v>
      </c>
      <c r="H1158" s="13" t="s">
        <v>90</v>
      </c>
      <c r="I1158" s="13" t="s">
        <v>54</v>
      </c>
      <c r="J1158" s="13" t="s">
        <v>170</v>
      </c>
      <c r="K1158" s="13" t="s">
        <v>43</v>
      </c>
      <c r="L1158" s="14">
        <v>14</v>
      </c>
      <c r="M1158" s="14" t="s">
        <v>66</v>
      </c>
      <c r="N1158" s="31">
        <v>1000000</v>
      </c>
      <c r="O1158" s="14" t="s">
        <v>2</v>
      </c>
      <c r="P1158" s="14" t="s">
        <v>47</v>
      </c>
      <c r="Q1158" s="31">
        <v>4000</v>
      </c>
      <c r="R1158" s="31">
        <v>1152</v>
      </c>
      <c r="S1158" s="45">
        <v>20</v>
      </c>
      <c r="T1158" s="64">
        <f t="shared" si="153"/>
        <v>280</v>
      </c>
      <c r="U1158" s="64">
        <f t="shared" si="154"/>
        <v>1.1366414382022469</v>
      </c>
      <c r="V1158" s="48">
        <f t="shared" si="155"/>
        <v>2.56</v>
      </c>
      <c r="W1158" s="52">
        <v>128</v>
      </c>
      <c r="X1158" s="71" t="str">
        <f t="shared" si="161"/>
        <v>Q2 2024</v>
      </c>
      <c r="Y1158" s="21">
        <f t="shared" si="156"/>
        <v>2560</v>
      </c>
      <c r="Z1158" s="21">
        <f t="shared" si="157"/>
        <v>1600</v>
      </c>
      <c r="AA1158" s="57">
        <f t="shared" si="158"/>
        <v>56832.071910112347</v>
      </c>
      <c r="AB1158" s="59">
        <f t="shared" si="159"/>
        <v>1.6</v>
      </c>
      <c r="AC1158" s="61">
        <f t="shared" si="160"/>
        <v>355.59999999999997</v>
      </c>
    </row>
    <row r="1159" spans="4:29">
      <c r="D1159" s="12">
        <v>1153</v>
      </c>
      <c r="E1159" s="36" t="s">
        <v>29</v>
      </c>
      <c r="F1159" s="16" t="s">
        <v>11</v>
      </c>
      <c r="G1159" s="14" t="s">
        <v>39</v>
      </c>
      <c r="H1159" s="13" t="s">
        <v>90</v>
      </c>
      <c r="I1159" s="13" t="s">
        <v>109</v>
      </c>
      <c r="J1159" s="13" t="s">
        <v>127</v>
      </c>
      <c r="K1159" s="13" t="s">
        <v>43</v>
      </c>
      <c r="L1159" s="14">
        <v>16.2</v>
      </c>
      <c r="M1159" s="14" t="s">
        <v>66</v>
      </c>
      <c r="N1159" s="31">
        <v>1000000</v>
      </c>
      <c r="O1159" s="14" t="s">
        <v>2</v>
      </c>
      <c r="P1159" s="14" t="s">
        <v>47</v>
      </c>
      <c r="Q1159" s="31">
        <v>4000</v>
      </c>
      <c r="R1159" s="31">
        <v>512</v>
      </c>
      <c r="S1159" s="45">
        <v>40</v>
      </c>
      <c r="T1159" s="64">
        <f t="shared" ref="T1159:T1222" si="162">L1159*S1159</f>
        <v>648</v>
      </c>
      <c r="U1159" s="64">
        <f t="shared" ref="U1159:U1222" si="163">S1159*AA1159/10^6</f>
        <v>3.0438793779775271</v>
      </c>
      <c r="V1159" s="48">
        <f t="shared" ref="V1159:V1222" si="164">S1159*W1159/1000</f>
        <v>5.72</v>
      </c>
      <c r="W1159" s="52">
        <v>143</v>
      </c>
      <c r="X1159" s="71" t="str">
        <f t="shared" si="161"/>
        <v>Q2 2024</v>
      </c>
      <c r="Y1159" s="21">
        <f t="shared" ref="Y1159:Y1222" si="165">1*LEFT(M1159, FIND("x", M1159)-2)</f>
        <v>2560</v>
      </c>
      <c r="Z1159" s="21">
        <f t="shared" ref="Z1159:Z1222" si="166">1*RIGHT(M1159, LEN(M1159)-FIND("x", M1159)-1)</f>
        <v>1600</v>
      </c>
      <c r="AA1159" s="57">
        <f t="shared" ref="AA1159:AA1222" si="167">AC1159^2*AB1159/(1+AB1159^2)</f>
        <v>76096.984449438183</v>
      </c>
      <c r="AB1159" s="59">
        <f t="shared" ref="AB1159:AB1222" si="168">Y1159/Z1159</f>
        <v>1.6</v>
      </c>
      <c r="AC1159" s="61">
        <f t="shared" ref="AC1159:AC1222" si="169">L1159*25.4</f>
        <v>411.47999999999996</v>
      </c>
    </row>
    <row r="1160" spans="4:29">
      <c r="D1160" s="12">
        <v>1154</v>
      </c>
      <c r="E1160" s="36" t="s">
        <v>29</v>
      </c>
      <c r="F1160" s="16" t="s">
        <v>11</v>
      </c>
      <c r="G1160" s="14" t="s">
        <v>39</v>
      </c>
      <c r="H1160" s="13" t="s">
        <v>90</v>
      </c>
      <c r="I1160" s="13" t="s">
        <v>109</v>
      </c>
      <c r="J1160" s="13" t="s">
        <v>110</v>
      </c>
      <c r="K1160" s="13" t="s">
        <v>43</v>
      </c>
      <c r="L1160" s="14">
        <v>16.2</v>
      </c>
      <c r="M1160" s="14" t="s">
        <v>64</v>
      </c>
      <c r="N1160" s="31">
        <v>1000000</v>
      </c>
      <c r="O1160" s="14" t="s">
        <v>2</v>
      </c>
      <c r="P1160" s="14" t="s">
        <v>47</v>
      </c>
      <c r="Q1160" s="31">
        <v>4000</v>
      </c>
      <c r="R1160" s="31">
        <v>512</v>
      </c>
      <c r="S1160" s="45">
        <v>15</v>
      </c>
      <c r="T1160" s="64">
        <f t="shared" si="162"/>
        <v>243</v>
      </c>
      <c r="U1160" s="64">
        <f t="shared" si="163"/>
        <v>1.1578927153246497</v>
      </c>
      <c r="V1160" s="48">
        <f t="shared" si="164"/>
        <v>2.3849999999999998</v>
      </c>
      <c r="W1160" s="52">
        <v>159</v>
      </c>
      <c r="X1160" s="71" t="str">
        <f t="shared" ref="X1160:X1223" si="170">G1160&amp;" "&amp;F1160</f>
        <v>Q2 2024</v>
      </c>
      <c r="Y1160" s="21">
        <f t="shared" si="165"/>
        <v>3456</v>
      </c>
      <c r="Z1160" s="21">
        <f t="shared" si="166"/>
        <v>2234</v>
      </c>
      <c r="AA1160" s="57">
        <f t="shared" si="167"/>
        <v>77192.847688309979</v>
      </c>
      <c r="AB1160" s="59">
        <f t="shared" si="168"/>
        <v>1.5470008952551477</v>
      </c>
      <c r="AC1160" s="61">
        <f t="shared" si="169"/>
        <v>411.47999999999996</v>
      </c>
    </row>
    <row r="1161" spans="4:29">
      <c r="D1161" s="12">
        <v>1155</v>
      </c>
      <c r="E1161" s="36" t="s">
        <v>29</v>
      </c>
      <c r="F1161" s="16" t="s">
        <v>11</v>
      </c>
      <c r="G1161" s="14" t="s">
        <v>39</v>
      </c>
      <c r="H1161" s="13" t="s">
        <v>90</v>
      </c>
      <c r="I1161" s="13" t="s">
        <v>109</v>
      </c>
      <c r="J1161" s="13" t="s">
        <v>212</v>
      </c>
      <c r="K1161" s="13" t="s">
        <v>43</v>
      </c>
      <c r="L1161" s="14">
        <v>18</v>
      </c>
      <c r="M1161" s="14" t="s">
        <v>66</v>
      </c>
      <c r="N1161" s="31">
        <v>1000000</v>
      </c>
      <c r="O1161" s="14" t="s">
        <v>2</v>
      </c>
      <c r="P1161" s="14" t="s">
        <v>47</v>
      </c>
      <c r="Q1161" s="31">
        <v>9216</v>
      </c>
      <c r="R1161" s="31">
        <v>2304</v>
      </c>
      <c r="S1161" s="45">
        <v>15</v>
      </c>
      <c r="T1161" s="64">
        <f t="shared" si="162"/>
        <v>270</v>
      </c>
      <c r="U1161" s="64">
        <f t="shared" si="163"/>
        <v>1.4092034157303368</v>
      </c>
      <c r="V1161" s="48">
        <f t="shared" si="164"/>
        <v>2.4</v>
      </c>
      <c r="W1161" s="52">
        <v>160</v>
      </c>
      <c r="X1161" s="71" t="str">
        <f t="shared" si="170"/>
        <v>Q2 2024</v>
      </c>
      <c r="Y1161" s="21">
        <f t="shared" si="165"/>
        <v>2560</v>
      </c>
      <c r="Z1161" s="21">
        <f t="shared" si="166"/>
        <v>1600</v>
      </c>
      <c r="AA1161" s="57">
        <f t="shared" si="167"/>
        <v>93946.894382022467</v>
      </c>
      <c r="AB1161" s="59">
        <f t="shared" si="168"/>
        <v>1.6</v>
      </c>
      <c r="AC1161" s="61">
        <f t="shared" si="169"/>
        <v>457.2</v>
      </c>
    </row>
    <row r="1162" spans="4:29">
      <c r="D1162" s="12">
        <v>1156</v>
      </c>
      <c r="E1162" s="36" t="s">
        <v>29</v>
      </c>
      <c r="F1162" s="16" t="s">
        <v>11</v>
      </c>
      <c r="G1162" s="14" t="s">
        <v>39</v>
      </c>
      <c r="H1162" s="13" t="s">
        <v>90</v>
      </c>
      <c r="I1162" s="13" t="s">
        <v>135</v>
      </c>
      <c r="J1162" s="13" t="s">
        <v>136</v>
      </c>
      <c r="K1162" s="13"/>
      <c r="L1162" s="14">
        <v>16.2</v>
      </c>
      <c r="M1162" s="14" t="s">
        <v>66</v>
      </c>
      <c r="N1162" s="31">
        <v>1000000</v>
      </c>
      <c r="O1162" s="14" t="s">
        <v>2</v>
      </c>
      <c r="P1162" s="14" t="s">
        <v>47</v>
      </c>
      <c r="Q1162" s="31">
        <v>4000</v>
      </c>
      <c r="R1162" s="31">
        <v>512</v>
      </c>
      <c r="S1162" s="45">
        <v>80</v>
      </c>
      <c r="T1162" s="64">
        <f t="shared" si="162"/>
        <v>1296</v>
      </c>
      <c r="U1162" s="64">
        <f t="shared" si="163"/>
        <v>6.0877587559550541</v>
      </c>
      <c r="V1162" s="48">
        <f t="shared" si="164"/>
        <v>11.44</v>
      </c>
      <c r="W1162" s="52">
        <v>143</v>
      </c>
      <c r="X1162" s="71" t="str">
        <f t="shared" si="170"/>
        <v>Q2 2024</v>
      </c>
      <c r="Y1162" s="21">
        <f t="shared" si="165"/>
        <v>2560</v>
      </c>
      <c r="Z1162" s="21">
        <f t="shared" si="166"/>
        <v>1600</v>
      </c>
      <c r="AA1162" s="57">
        <f t="shared" si="167"/>
        <v>76096.984449438183</v>
      </c>
      <c r="AB1162" s="59">
        <f t="shared" si="168"/>
        <v>1.6</v>
      </c>
      <c r="AC1162" s="61">
        <f t="shared" si="169"/>
        <v>411.47999999999996</v>
      </c>
    </row>
    <row r="1163" spans="4:29">
      <c r="D1163" s="12">
        <v>1157</v>
      </c>
      <c r="E1163" s="36" t="s">
        <v>29</v>
      </c>
      <c r="F1163" s="16" t="s">
        <v>11</v>
      </c>
      <c r="G1163" s="14" t="s">
        <v>39</v>
      </c>
      <c r="H1163" s="13" t="s">
        <v>90</v>
      </c>
      <c r="I1163" s="13" t="s">
        <v>135</v>
      </c>
      <c r="J1163" s="13" t="s">
        <v>171</v>
      </c>
      <c r="K1163" s="13" t="s">
        <v>98</v>
      </c>
      <c r="L1163" s="14">
        <v>16</v>
      </c>
      <c r="M1163" s="14" t="s">
        <v>172</v>
      </c>
      <c r="N1163" s="31">
        <v>1000000</v>
      </c>
      <c r="O1163" s="14" t="s">
        <v>2</v>
      </c>
      <c r="P1163" s="14" t="s">
        <v>47</v>
      </c>
      <c r="Q1163" s="31">
        <v>4000</v>
      </c>
      <c r="R1163" s="31">
        <v>1000</v>
      </c>
      <c r="S1163" s="45">
        <v>30</v>
      </c>
      <c r="T1163" s="64">
        <f t="shared" si="162"/>
        <v>480</v>
      </c>
      <c r="U1163" s="64">
        <f t="shared" si="163"/>
        <v>2.2268893483146064</v>
      </c>
      <c r="V1163" s="48">
        <f t="shared" si="164"/>
        <v>4.7699999999999996</v>
      </c>
      <c r="W1163" s="52">
        <v>159</v>
      </c>
      <c r="X1163" s="71" t="str">
        <f t="shared" si="170"/>
        <v>Q2 2024</v>
      </c>
      <c r="Y1163" s="21">
        <f t="shared" si="165"/>
        <v>3200</v>
      </c>
      <c r="Z1163" s="21">
        <f t="shared" si="166"/>
        <v>2000</v>
      </c>
      <c r="AA1163" s="57">
        <f t="shared" si="167"/>
        <v>74229.644943820225</v>
      </c>
      <c r="AB1163" s="59">
        <f t="shared" si="168"/>
        <v>1.6</v>
      </c>
      <c r="AC1163" s="61">
        <f t="shared" si="169"/>
        <v>406.4</v>
      </c>
    </row>
    <row r="1164" spans="4:29">
      <c r="D1164" s="12">
        <v>1158</v>
      </c>
      <c r="E1164" s="36" t="s">
        <v>29</v>
      </c>
      <c r="F1164" s="16" t="s">
        <v>11</v>
      </c>
      <c r="G1164" s="14" t="s">
        <v>39</v>
      </c>
      <c r="H1164" s="13" t="s">
        <v>90</v>
      </c>
      <c r="I1164" s="13" t="s">
        <v>135</v>
      </c>
      <c r="J1164" s="13" t="s">
        <v>171</v>
      </c>
      <c r="K1164" s="13" t="s">
        <v>98</v>
      </c>
      <c r="L1164" s="14">
        <v>14.5</v>
      </c>
      <c r="M1164" s="14" t="s">
        <v>173</v>
      </c>
      <c r="N1164" s="31">
        <v>1000000</v>
      </c>
      <c r="O1164" s="14" t="s">
        <v>2</v>
      </c>
      <c r="P1164" s="14" t="s">
        <v>47</v>
      </c>
      <c r="Q1164" s="31">
        <v>4000</v>
      </c>
      <c r="R1164" s="31">
        <v>1000</v>
      </c>
      <c r="S1164" s="45">
        <v>50</v>
      </c>
      <c r="T1164" s="64">
        <f t="shared" si="162"/>
        <v>725</v>
      </c>
      <c r="U1164" s="64">
        <f t="shared" si="163"/>
        <v>3.0481997752808976</v>
      </c>
      <c r="V1164" s="48">
        <f t="shared" si="164"/>
        <v>6.72</v>
      </c>
      <c r="W1164" s="52">
        <v>134.4</v>
      </c>
      <c r="X1164" s="71" t="str">
        <f t="shared" si="170"/>
        <v>Q2 2024</v>
      </c>
      <c r="Y1164" s="21">
        <f t="shared" si="165"/>
        <v>3072</v>
      </c>
      <c r="Z1164" s="21">
        <f t="shared" si="166"/>
        <v>1920</v>
      </c>
      <c r="AA1164" s="57">
        <f t="shared" si="167"/>
        <v>60963.995505617953</v>
      </c>
      <c r="AB1164" s="59">
        <f t="shared" si="168"/>
        <v>1.6</v>
      </c>
      <c r="AC1164" s="61">
        <f t="shared" si="169"/>
        <v>368.29999999999995</v>
      </c>
    </row>
    <row r="1165" spans="4:29">
      <c r="D1165" s="12">
        <v>1159</v>
      </c>
      <c r="E1165" s="36" t="s">
        <v>29</v>
      </c>
      <c r="F1165" s="16" t="s">
        <v>11</v>
      </c>
      <c r="G1165" s="14" t="s">
        <v>39</v>
      </c>
      <c r="H1165" s="13" t="s">
        <v>90</v>
      </c>
      <c r="I1165" s="13" t="s">
        <v>135</v>
      </c>
      <c r="J1165" s="13" t="s">
        <v>207</v>
      </c>
      <c r="K1165" s="13" t="s">
        <v>98</v>
      </c>
      <c r="L1165" s="14">
        <v>16</v>
      </c>
      <c r="M1165" s="14" t="s">
        <v>172</v>
      </c>
      <c r="N1165" s="31">
        <v>1000000</v>
      </c>
      <c r="O1165" s="14" t="s">
        <v>2</v>
      </c>
      <c r="P1165" s="14" t="s">
        <v>47</v>
      </c>
      <c r="Q1165" s="31">
        <v>6144</v>
      </c>
      <c r="R1165" s="31">
        <v>1536</v>
      </c>
      <c r="S1165" s="45">
        <v>20</v>
      </c>
      <c r="T1165" s="64">
        <f t="shared" si="162"/>
        <v>320</v>
      </c>
      <c r="U1165" s="64">
        <f t="shared" si="163"/>
        <v>1.4845928988764043</v>
      </c>
      <c r="V1165" s="48">
        <f t="shared" si="164"/>
        <v>3.18</v>
      </c>
      <c r="W1165" s="52">
        <v>159</v>
      </c>
      <c r="X1165" s="71" t="str">
        <f t="shared" si="170"/>
        <v>Q2 2024</v>
      </c>
      <c r="Y1165" s="21">
        <f t="shared" si="165"/>
        <v>3200</v>
      </c>
      <c r="Z1165" s="21">
        <f t="shared" si="166"/>
        <v>2000</v>
      </c>
      <c r="AA1165" s="57">
        <f t="shared" si="167"/>
        <v>74229.644943820225</v>
      </c>
      <c r="AB1165" s="59">
        <f t="shared" si="168"/>
        <v>1.6</v>
      </c>
      <c r="AC1165" s="61">
        <f t="shared" si="169"/>
        <v>406.4</v>
      </c>
    </row>
    <row r="1166" spans="4:29">
      <c r="D1166" s="12">
        <v>1160</v>
      </c>
      <c r="E1166" s="36" t="s">
        <v>29</v>
      </c>
      <c r="F1166" s="16" t="s">
        <v>11</v>
      </c>
      <c r="G1166" s="14" t="s">
        <v>39</v>
      </c>
      <c r="H1166" s="13" t="s">
        <v>90</v>
      </c>
      <c r="I1166" s="13" t="s">
        <v>141</v>
      </c>
      <c r="J1166" s="13" t="s">
        <v>214</v>
      </c>
      <c r="K1166" s="13" t="s">
        <v>95</v>
      </c>
      <c r="L1166" s="14">
        <v>15.6</v>
      </c>
      <c r="M1166" s="14" t="s">
        <v>15</v>
      </c>
      <c r="N1166" s="31">
        <v>1000000</v>
      </c>
      <c r="O1166" s="14" t="s">
        <v>2</v>
      </c>
      <c r="P1166" s="14" t="s">
        <v>47</v>
      </c>
      <c r="Q1166" s="31">
        <v>10000</v>
      </c>
      <c r="R1166" s="31">
        <v>1152</v>
      </c>
      <c r="S1166" s="45">
        <v>20</v>
      </c>
      <c r="T1166" s="64">
        <f t="shared" si="162"/>
        <v>312</v>
      </c>
      <c r="U1166" s="64">
        <f t="shared" si="163"/>
        <v>1.3417735201424328</v>
      </c>
      <c r="V1166" s="48">
        <f t="shared" si="164"/>
        <v>3.18</v>
      </c>
      <c r="W1166" s="52">
        <v>159</v>
      </c>
      <c r="X1166" s="71" t="str">
        <f t="shared" si="170"/>
        <v>Q2 2024</v>
      </c>
      <c r="Y1166" s="21">
        <f t="shared" si="165"/>
        <v>3840</v>
      </c>
      <c r="Z1166" s="21">
        <f t="shared" si="166"/>
        <v>2160</v>
      </c>
      <c r="AA1166" s="57">
        <f t="shared" si="167"/>
        <v>67088.676007121641</v>
      </c>
      <c r="AB1166" s="59">
        <f t="shared" si="168"/>
        <v>1.7777777777777777</v>
      </c>
      <c r="AC1166" s="61">
        <f t="shared" si="169"/>
        <v>396.23999999999995</v>
      </c>
    </row>
    <row r="1167" spans="4:29">
      <c r="D1167" s="12">
        <v>1161</v>
      </c>
      <c r="E1167" s="36" t="s">
        <v>29</v>
      </c>
      <c r="F1167" s="16" t="s">
        <v>11</v>
      </c>
      <c r="G1167" s="14" t="s">
        <v>39</v>
      </c>
      <c r="H1167" s="13" t="s">
        <v>90</v>
      </c>
      <c r="I1167" s="13" t="s">
        <v>184</v>
      </c>
      <c r="J1167" s="13" t="s">
        <v>185</v>
      </c>
      <c r="K1167" s="13" t="s">
        <v>95</v>
      </c>
      <c r="L1167" s="14">
        <v>16</v>
      </c>
      <c r="M1167" s="14" t="s">
        <v>186</v>
      </c>
      <c r="N1167" s="31">
        <v>1000000</v>
      </c>
      <c r="O1167" s="14" t="s">
        <v>2</v>
      </c>
      <c r="P1167" s="14" t="s">
        <v>47</v>
      </c>
      <c r="Q1167" s="31">
        <v>10000</v>
      </c>
      <c r="R1167" s="31">
        <v>2596</v>
      </c>
      <c r="S1167" s="45">
        <v>40</v>
      </c>
      <c r="T1167" s="64">
        <f t="shared" si="162"/>
        <v>640</v>
      </c>
      <c r="U1167" s="64">
        <f t="shared" si="163"/>
        <v>2.9691857977528087</v>
      </c>
      <c r="V1167" s="48">
        <f t="shared" si="164"/>
        <v>6.36</v>
      </c>
      <c r="W1167" s="52">
        <v>159</v>
      </c>
      <c r="X1167" s="71" t="str">
        <f t="shared" si="170"/>
        <v>Q2 2024</v>
      </c>
      <c r="Y1167" s="21">
        <f t="shared" si="165"/>
        <v>3840</v>
      </c>
      <c r="Z1167" s="21">
        <f t="shared" si="166"/>
        <v>2400</v>
      </c>
      <c r="AA1167" s="57">
        <f t="shared" si="167"/>
        <v>74229.644943820225</v>
      </c>
      <c r="AB1167" s="59">
        <f t="shared" si="168"/>
        <v>1.6</v>
      </c>
      <c r="AC1167" s="61">
        <f t="shared" si="169"/>
        <v>406.4</v>
      </c>
    </row>
    <row r="1168" spans="4:29">
      <c r="D1168" s="12">
        <v>1162</v>
      </c>
      <c r="E1168" s="36" t="s">
        <v>29</v>
      </c>
      <c r="F1168" s="16" t="s">
        <v>11</v>
      </c>
      <c r="G1168" s="14" t="s">
        <v>39</v>
      </c>
      <c r="H1168" s="13" t="s">
        <v>90</v>
      </c>
      <c r="I1168" s="13" t="s">
        <v>184</v>
      </c>
      <c r="J1168" s="13" t="s">
        <v>213</v>
      </c>
      <c r="K1168" s="13" t="s">
        <v>95</v>
      </c>
      <c r="L1168" s="14">
        <v>18</v>
      </c>
      <c r="M1168" s="14" t="s">
        <v>66</v>
      </c>
      <c r="N1168" s="31">
        <v>1000000</v>
      </c>
      <c r="O1168" s="14" t="s">
        <v>2</v>
      </c>
      <c r="P1168" s="14" t="s">
        <v>47</v>
      </c>
      <c r="Q1168" s="31">
        <v>8000</v>
      </c>
      <c r="R1168" s="31">
        <v>2000</v>
      </c>
      <c r="S1168" s="45">
        <v>10</v>
      </c>
      <c r="T1168" s="64">
        <f t="shared" si="162"/>
        <v>180</v>
      </c>
      <c r="U1168" s="64">
        <f t="shared" si="163"/>
        <v>0.93946894382022461</v>
      </c>
      <c r="V1168" s="48">
        <f t="shared" si="164"/>
        <v>1.6</v>
      </c>
      <c r="W1168" s="52">
        <v>160</v>
      </c>
      <c r="X1168" s="71" t="str">
        <f t="shared" si="170"/>
        <v>Q2 2024</v>
      </c>
      <c r="Y1168" s="21">
        <f t="shared" si="165"/>
        <v>2560</v>
      </c>
      <c r="Z1168" s="21">
        <f t="shared" si="166"/>
        <v>1600</v>
      </c>
      <c r="AA1168" s="57">
        <f t="shared" si="167"/>
        <v>93946.894382022467</v>
      </c>
      <c r="AB1168" s="59">
        <f t="shared" si="168"/>
        <v>1.6</v>
      </c>
      <c r="AC1168" s="61">
        <f t="shared" si="169"/>
        <v>457.2</v>
      </c>
    </row>
    <row r="1169" spans="4:29">
      <c r="D1169" s="12">
        <v>1163</v>
      </c>
      <c r="E1169" s="36" t="s">
        <v>29</v>
      </c>
      <c r="F1169" s="16" t="s">
        <v>11</v>
      </c>
      <c r="G1169" s="14" t="s">
        <v>39</v>
      </c>
      <c r="H1169" s="13" t="s">
        <v>90</v>
      </c>
      <c r="I1169" s="13" t="s">
        <v>195</v>
      </c>
      <c r="J1169" s="13" t="s">
        <v>196</v>
      </c>
      <c r="K1169" s="13" t="s">
        <v>43</v>
      </c>
      <c r="L1169" s="14">
        <v>16.100000000000001</v>
      </c>
      <c r="M1169" s="14" t="s">
        <v>143</v>
      </c>
      <c r="N1169" s="31">
        <v>1000000</v>
      </c>
      <c r="O1169" s="14" t="s">
        <v>2</v>
      </c>
      <c r="P1169" s="14" t="s">
        <v>47</v>
      </c>
      <c r="Q1169" s="31">
        <v>4000</v>
      </c>
      <c r="R1169" s="31">
        <v>1000</v>
      </c>
      <c r="S1169" s="45">
        <v>50</v>
      </c>
      <c r="T1169" s="64">
        <f t="shared" si="162"/>
        <v>805.00000000000011</v>
      </c>
      <c r="U1169" s="64">
        <f t="shared" si="163"/>
        <v>3.5729075665281895</v>
      </c>
      <c r="V1169" s="48">
        <f t="shared" si="164"/>
        <v>7.15</v>
      </c>
      <c r="W1169" s="52">
        <v>143</v>
      </c>
      <c r="X1169" s="71" t="str">
        <f t="shared" si="170"/>
        <v>Q2 2024</v>
      </c>
      <c r="Y1169" s="21">
        <f t="shared" si="165"/>
        <v>2560</v>
      </c>
      <c r="Z1169" s="21">
        <f t="shared" si="166"/>
        <v>1440</v>
      </c>
      <c r="AA1169" s="57">
        <f t="shared" si="167"/>
        <v>71458.151330563793</v>
      </c>
      <c r="AB1169" s="59">
        <f t="shared" si="168"/>
        <v>1.7777777777777777</v>
      </c>
      <c r="AC1169" s="61">
        <f t="shared" si="169"/>
        <v>408.94</v>
      </c>
    </row>
    <row r="1170" spans="4:29">
      <c r="D1170" s="12">
        <v>1164</v>
      </c>
      <c r="E1170" s="36" t="s">
        <v>29</v>
      </c>
      <c r="F1170" s="16" t="s">
        <v>11</v>
      </c>
      <c r="G1170" s="14" t="s">
        <v>39</v>
      </c>
      <c r="H1170" s="13" t="s">
        <v>5</v>
      </c>
      <c r="I1170" s="13" t="s">
        <v>31</v>
      </c>
      <c r="J1170" s="13" t="s">
        <v>32</v>
      </c>
      <c r="K1170" s="13" t="s">
        <v>33</v>
      </c>
      <c r="L1170" s="14">
        <v>31.5</v>
      </c>
      <c r="M1170" s="14" t="s">
        <v>34</v>
      </c>
      <c r="N1170" s="31">
        <v>1000000</v>
      </c>
      <c r="O1170" s="14" t="s">
        <v>1</v>
      </c>
      <c r="P1170" s="14" t="s">
        <v>35</v>
      </c>
      <c r="Q1170" s="31">
        <v>576</v>
      </c>
      <c r="R1170" s="31">
        <v>576</v>
      </c>
      <c r="S1170" s="45">
        <v>1</v>
      </c>
      <c r="T1170" s="64">
        <f t="shared" si="162"/>
        <v>31.5</v>
      </c>
      <c r="U1170" s="64">
        <f t="shared" si="163"/>
        <v>0.27354018231454003</v>
      </c>
      <c r="V1170" s="48">
        <f t="shared" si="164"/>
        <v>0.54</v>
      </c>
      <c r="W1170" s="52">
        <v>540</v>
      </c>
      <c r="X1170" s="71" t="str">
        <f t="shared" si="170"/>
        <v>Q2 2024</v>
      </c>
      <c r="Y1170" s="21">
        <f t="shared" si="165"/>
        <v>6016</v>
      </c>
      <c r="Z1170" s="21">
        <f t="shared" si="166"/>
        <v>3384</v>
      </c>
      <c r="AA1170" s="57">
        <f t="shared" si="167"/>
        <v>273540.18231454003</v>
      </c>
      <c r="AB1170" s="59">
        <f t="shared" si="168"/>
        <v>1.7777777777777777</v>
      </c>
      <c r="AC1170" s="61">
        <f t="shared" si="169"/>
        <v>800.09999999999991</v>
      </c>
    </row>
    <row r="1171" spans="4:29">
      <c r="D1171" s="12">
        <v>1165</v>
      </c>
      <c r="E1171" s="36" t="s">
        <v>29</v>
      </c>
      <c r="F1171" s="16" t="s">
        <v>11</v>
      </c>
      <c r="G1171" s="14" t="s">
        <v>39</v>
      </c>
      <c r="H1171" s="13" t="s">
        <v>5</v>
      </c>
      <c r="I1171" s="13" t="s">
        <v>41</v>
      </c>
      <c r="J1171" s="13" t="s">
        <v>42</v>
      </c>
      <c r="K1171" s="13" t="s">
        <v>43</v>
      </c>
      <c r="L1171" s="14">
        <v>31.5</v>
      </c>
      <c r="M1171" s="14" t="s">
        <v>15</v>
      </c>
      <c r="N1171" s="31">
        <v>1000000</v>
      </c>
      <c r="O1171" s="14" t="s">
        <v>1</v>
      </c>
      <c r="P1171" s="14" t="s">
        <v>35</v>
      </c>
      <c r="Q1171" s="31">
        <v>5000</v>
      </c>
      <c r="R1171" s="31">
        <v>1152</v>
      </c>
      <c r="S1171" s="45">
        <v>15</v>
      </c>
      <c r="T1171" s="64">
        <f t="shared" si="162"/>
        <v>472.5</v>
      </c>
      <c r="U1171" s="64">
        <f t="shared" si="163"/>
        <v>4.1031027347181004</v>
      </c>
      <c r="V1171" s="48">
        <f t="shared" si="164"/>
        <v>3.7650000000000001</v>
      </c>
      <c r="W1171" s="52">
        <v>251</v>
      </c>
      <c r="X1171" s="71" t="str">
        <f t="shared" si="170"/>
        <v>Q2 2024</v>
      </c>
      <c r="Y1171" s="21">
        <f t="shared" si="165"/>
        <v>3840</v>
      </c>
      <c r="Z1171" s="21">
        <f t="shared" si="166"/>
        <v>2160</v>
      </c>
      <c r="AA1171" s="57">
        <f t="shared" si="167"/>
        <v>273540.18231454003</v>
      </c>
      <c r="AB1171" s="59">
        <f t="shared" si="168"/>
        <v>1.7777777777777777</v>
      </c>
      <c r="AC1171" s="61">
        <f t="shared" si="169"/>
        <v>800.09999999999991</v>
      </c>
    </row>
    <row r="1172" spans="4:29">
      <c r="D1172" s="12">
        <v>1166</v>
      </c>
      <c r="E1172" s="36" t="s">
        <v>29</v>
      </c>
      <c r="F1172" s="16" t="s">
        <v>11</v>
      </c>
      <c r="G1172" s="14" t="s">
        <v>39</v>
      </c>
      <c r="H1172" s="13" t="s">
        <v>5</v>
      </c>
      <c r="I1172" s="13" t="s">
        <v>41</v>
      </c>
      <c r="J1172" s="13" t="s">
        <v>44</v>
      </c>
      <c r="K1172" s="13" t="s">
        <v>43</v>
      </c>
      <c r="L1172" s="14">
        <v>31.5</v>
      </c>
      <c r="M1172" s="14" t="s">
        <v>15</v>
      </c>
      <c r="N1172" s="31">
        <v>1000000</v>
      </c>
      <c r="O1172" s="14" t="s">
        <v>1</v>
      </c>
      <c r="P1172" s="14" t="s">
        <v>35</v>
      </c>
      <c r="Q1172" s="31">
        <v>4608</v>
      </c>
      <c r="R1172" s="31">
        <v>576</v>
      </c>
      <c r="S1172" s="45">
        <v>20</v>
      </c>
      <c r="T1172" s="64">
        <f t="shared" si="162"/>
        <v>630</v>
      </c>
      <c r="U1172" s="64">
        <f t="shared" si="163"/>
        <v>5.4708036462908005</v>
      </c>
      <c r="V1172" s="48">
        <f t="shared" si="164"/>
        <v>5.0199999999999996</v>
      </c>
      <c r="W1172" s="52">
        <v>251</v>
      </c>
      <c r="X1172" s="71" t="str">
        <f t="shared" si="170"/>
        <v>Q2 2024</v>
      </c>
      <c r="Y1172" s="21">
        <f t="shared" si="165"/>
        <v>3840</v>
      </c>
      <c r="Z1172" s="21">
        <f t="shared" si="166"/>
        <v>2160</v>
      </c>
      <c r="AA1172" s="57">
        <f t="shared" si="167"/>
        <v>273540.18231454003</v>
      </c>
      <c r="AB1172" s="59">
        <f t="shared" si="168"/>
        <v>1.7777777777777777</v>
      </c>
      <c r="AC1172" s="61">
        <f t="shared" si="169"/>
        <v>800.09999999999991</v>
      </c>
    </row>
    <row r="1173" spans="4:29">
      <c r="D1173" s="12">
        <v>1167</v>
      </c>
      <c r="E1173" s="36" t="s">
        <v>29</v>
      </c>
      <c r="F1173" s="16" t="s">
        <v>11</v>
      </c>
      <c r="G1173" s="14" t="s">
        <v>39</v>
      </c>
      <c r="H1173" s="13" t="s">
        <v>5</v>
      </c>
      <c r="I1173" s="13" t="s">
        <v>41</v>
      </c>
      <c r="J1173" s="13" t="s">
        <v>113</v>
      </c>
      <c r="K1173" s="13" t="s">
        <v>43</v>
      </c>
      <c r="L1173" s="14">
        <v>31.5</v>
      </c>
      <c r="M1173" s="14" t="s">
        <v>15</v>
      </c>
      <c r="N1173" s="31">
        <v>1000000</v>
      </c>
      <c r="O1173" s="14" t="s">
        <v>1</v>
      </c>
      <c r="P1173" s="14" t="s">
        <v>35</v>
      </c>
      <c r="Q1173" s="31">
        <v>4608</v>
      </c>
      <c r="R1173" s="31">
        <v>576</v>
      </c>
      <c r="S1173" s="45">
        <v>20</v>
      </c>
      <c r="T1173" s="64">
        <f t="shared" si="162"/>
        <v>630</v>
      </c>
      <c r="U1173" s="64">
        <f t="shared" si="163"/>
        <v>5.4708036462908005</v>
      </c>
      <c r="V1173" s="48">
        <f t="shared" si="164"/>
        <v>5.0199999999999996</v>
      </c>
      <c r="W1173" s="52">
        <v>251</v>
      </c>
      <c r="X1173" s="71" t="str">
        <f t="shared" si="170"/>
        <v>Q2 2024</v>
      </c>
      <c r="Y1173" s="21">
        <f t="shared" si="165"/>
        <v>3840</v>
      </c>
      <c r="Z1173" s="21">
        <f t="shared" si="166"/>
        <v>2160</v>
      </c>
      <c r="AA1173" s="57">
        <f t="shared" si="167"/>
        <v>273540.18231454003</v>
      </c>
      <c r="AB1173" s="59">
        <f t="shared" si="168"/>
        <v>1.7777777777777777</v>
      </c>
      <c r="AC1173" s="61">
        <f t="shared" si="169"/>
        <v>800.09999999999991</v>
      </c>
    </row>
    <row r="1174" spans="4:29">
      <c r="D1174" s="12">
        <v>1168</v>
      </c>
      <c r="E1174" s="36" t="s">
        <v>29</v>
      </c>
      <c r="F1174" s="16" t="s">
        <v>11</v>
      </c>
      <c r="G1174" s="14" t="s">
        <v>39</v>
      </c>
      <c r="H1174" s="13" t="s">
        <v>5</v>
      </c>
      <c r="I1174" s="13" t="s">
        <v>41</v>
      </c>
      <c r="J1174" s="13" t="s">
        <v>116</v>
      </c>
      <c r="K1174" s="13" t="s">
        <v>43</v>
      </c>
      <c r="L1174" s="14">
        <v>27</v>
      </c>
      <c r="M1174" s="14" t="s">
        <v>117</v>
      </c>
      <c r="N1174" s="31">
        <v>1000000</v>
      </c>
      <c r="O1174" s="14" t="s">
        <v>1</v>
      </c>
      <c r="P1174" s="14" t="s">
        <v>35</v>
      </c>
      <c r="Q1174" s="31">
        <v>2304</v>
      </c>
      <c r="R1174" s="31">
        <v>576</v>
      </c>
      <c r="S1174" s="45">
        <v>15</v>
      </c>
      <c r="T1174" s="64">
        <f t="shared" si="162"/>
        <v>405</v>
      </c>
      <c r="U1174" s="64">
        <f t="shared" si="163"/>
        <v>2.5128551497468936</v>
      </c>
      <c r="V1174" s="48">
        <f t="shared" si="164"/>
        <v>2.79</v>
      </c>
      <c r="W1174" s="52">
        <v>186</v>
      </c>
      <c r="X1174" s="71" t="str">
        <f t="shared" si="170"/>
        <v>Q2 2024</v>
      </c>
      <c r="Y1174" s="21">
        <f t="shared" si="165"/>
        <v>3440</v>
      </c>
      <c r="Z1174" s="21">
        <f t="shared" si="166"/>
        <v>1440</v>
      </c>
      <c r="AA1174" s="57">
        <f t="shared" si="167"/>
        <v>167523.67664979291</v>
      </c>
      <c r="AB1174" s="59">
        <f t="shared" si="168"/>
        <v>2.3888888888888888</v>
      </c>
      <c r="AC1174" s="61">
        <f t="shared" si="169"/>
        <v>685.8</v>
      </c>
    </row>
    <row r="1175" spans="4:29">
      <c r="D1175" s="12">
        <v>1169</v>
      </c>
      <c r="E1175" s="36" t="s">
        <v>29</v>
      </c>
      <c r="F1175" s="16" t="s">
        <v>11</v>
      </c>
      <c r="G1175" s="14" t="s">
        <v>39</v>
      </c>
      <c r="H1175" s="13" t="s">
        <v>5</v>
      </c>
      <c r="I1175" s="13" t="s">
        <v>54</v>
      </c>
      <c r="J1175" s="13" t="s">
        <v>55</v>
      </c>
      <c r="K1175" s="13" t="s">
        <v>43</v>
      </c>
      <c r="L1175" s="14">
        <v>31.5</v>
      </c>
      <c r="M1175" s="14" t="s">
        <v>15</v>
      </c>
      <c r="N1175" s="31">
        <v>1000000</v>
      </c>
      <c r="O1175" s="14" t="s">
        <v>1</v>
      </c>
      <c r="P1175" s="14" t="s">
        <v>35</v>
      </c>
      <c r="Q1175" s="31">
        <v>2304</v>
      </c>
      <c r="R1175" s="31">
        <v>1152</v>
      </c>
      <c r="S1175" s="45">
        <v>18</v>
      </c>
      <c r="T1175" s="64">
        <f t="shared" si="162"/>
        <v>567</v>
      </c>
      <c r="U1175" s="64">
        <f t="shared" si="163"/>
        <v>4.9237232816617214</v>
      </c>
      <c r="V1175" s="48">
        <f t="shared" si="164"/>
        <v>4.5179999999999998</v>
      </c>
      <c r="W1175" s="52">
        <v>251</v>
      </c>
      <c r="X1175" s="71" t="str">
        <f t="shared" si="170"/>
        <v>Q2 2024</v>
      </c>
      <c r="Y1175" s="21">
        <f t="shared" si="165"/>
        <v>3840</v>
      </c>
      <c r="Z1175" s="21">
        <f t="shared" si="166"/>
        <v>2160</v>
      </c>
      <c r="AA1175" s="57">
        <f t="shared" si="167"/>
        <v>273540.18231454003</v>
      </c>
      <c r="AB1175" s="59">
        <f t="shared" si="168"/>
        <v>1.7777777777777777</v>
      </c>
      <c r="AC1175" s="61">
        <f t="shared" si="169"/>
        <v>800.09999999999991</v>
      </c>
    </row>
    <row r="1176" spans="4:29">
      <c r="D1176" s="12">
        <v>1170</v>
      </c>
      <c r="E1176" s="36" t="s">
        <v>29</v>
      </c>
      <c r="F1176" s="16" t="s">
        <v>11</v>
      </c>
      <c r="G1176" s="14" t="s">
        <v>39</v>
      </c>
      <c r="H1176" s="13" t="s">
        <v>5</v>
      </c>
      <c r="I1176" s="13" t="s">
        <v>54</v>
      </c>
      <c r="J1176" s="13" t="s">
        <v>114</v>
      </c>
      <c r="K1176" s="13" t="s">
        <v>43</v>
      </c>
      <c r="L1176" s="14">
        <v>27</v>
      </c>
      <c r="M1176" s="14" t="s">
        <v>15</v>
      </c>
      <c r="N1176" s="31">
        <v>1000000</v>
      </c>
      <c r="O1176" s="14" t="s">
        <v>1</v>
      </c>
      <c r="P1176" s="14" t="s">
        <v>35</v>
      </c>
      <c r="Q1176" s="31">
        <v>2304</v>
      </c>
      <c r="R1176" s="31">
        <v>512</v>
      </c>
      <c r="S1176" s="45">
        <v>15</v>
      </c>
      <c r="T1176" s="64">
        <f t="shared" si="162"/>
        <v>405</v>
      </c>
      <c r="U1176" s="64">
        <f t="shared" si="163"/>
        <v>3.0145244581602371</v>
      </c>
      <c r="V1176" s="48">
        <f t="shared" si="164"/>
        <v>3.0150000000000001</v>
      </c>
      <c r="W1176" s="52">
        <v>201</v>
      </c>
      <c r="X1176" s="71" t="str">
        <f t="shared" si="170"/>
        <v>Q2 2024</v>
      </c>
      <c r="Y1176" s="21">
        <f t="shared" si="165"/>
        <v>3840</v>
      </c>
      <c r="Z1176" s="21">
        <f t="shared" si="166"/>
        <v>2160</v>
      </c>
      <c r="AA1176" s="57">
        <f t="shared" si="167"/>
        <v>200968.29721068247</v>
      </c>
      <c r="AB1176" s="59">
        <f t="shared" si="168"/>
        <v>1.7777777777777777</v>
      </c>
      <c r="AC1176" s="61">
        <f t="shared" si="169"/>
        <v>685.8</v>
      </c>
    </row>
    <row r="1177" spans="4:29">
      <c r="D1177" s="12">
        <v>1171</v>
      </c>
      <c r="E1177" s="36" t="s">
        <v>29</v>
      </c>
      <c r="F1177" s="16" t="s">
        <v>11</v>
      </c>
      <c r="G1177" s="14" t="s">
        <v>39</v>
      </c>
      <c r="H1177" s="13" t="s">
        <v>5</v>
      </c>
      <c r="I1177" s="13" t="s">
        <v>54</v>
      </c>
      <c r="J1177" s="13" t="s">
        <v>128</v>
      </c>
      <c r="K1177" s="13" t="s">
        <v>43</v>
      </c>
      <c r="L1177" s="14">
        <v>31.5</v>
      </c>
      <c r="M1177" s="14" t="s">
        <v>15</v>
      </c>
      <c r="N1177" s="31">
        <v>1000000</v>
      </c>
      <c r="O1177" s="14" t="s">
        <v>1</v>
      </c>
      <c r="P1177" s="14" t="s">
        <v>35</v>
      </c>
      <c r="Q1177" s="31">
        <v>2304</v>
      </c>
      <c r="R1177" s="31">
        <v>576</v>
      </c>
      <c r="S1177" s="45">
        <v>10</v>
      </c>
      <c r="T1177" s="64">
        <f t="shared" si="162"/>
        <v>315</v>
      </c>
      <c r="U1177" s="64">
        <f t="shared" si="163"/>
        <v>2.7354018231454003</v>
      </c>
      <c r="V1177" s="48">
        <f t="shared" si="164"/>
        <v>2.5099999999999998</v>
      </c>
      <c r="W1177" s="52">
        <v>251</v>
      </c>
      <c r="X1177" s="71" t="str">
        <f t="shared" si="170"/>
        <v>Q2 2024</v>
      </c>
      <c r="Y1177" s="21">
        <f t="shared" si="165"/>
        <v>3840</v>
      </c>
      <c r="Z1177" s="21">
        <f t="shared" si="166"/>
        <v>2160</v>
      </c>
      <c r="AA1177" s="57">
        <f t="shared" si="167"/>
        <v>273540.18231454003</v>
      </c>
      <c r="AB1177" s="59">
        <f t="shared" si="168"/>
        <v>1.7777777777777777</v>
      </c>
      <c r="AC1177" s="61">
        <f t="shared" si="169"/>
        <v>800.09999999999991</v>
      </c>
    </row>
    <row r="1178" spans="4:29">
      <c r="D1178" s="12">
        <v>1172</v>
      </c>
      <c r="E1178" s="36" t="s">
        <v>29</v>
      </c>
      <c r="F1178" s="16" t="s">
        <v>11</v>
      </c>
      <c r="G1178" s="14" t="s">
        <v>39</v>
      </c>
      <c r="H1178" s="13" t="s">
        <v>5</v>
      </c>
      <c r="I1178" s="13" t="s">
        <v>54</v>
      </c>
      <c r="J1178" s="13" t="s">
        <v>118</v>
      </c>
      <c r="K1178" s="13" t="s">
        <v>43</v>
      </c>
      <c r="L1178" s="14">
        <v>31.5</v>
      </c>
      <c r="M1178" s="14" t="s">
        <v>15</v>
      </c>
      <c r="N1178" s="31">
        <v>1000000</v>
      </c>
      <c r="O1178" s="14" t="s">
        <v>1</v>
      </c>
      <c r="P1178" s="14" t="s">
        <v>35</v>
      </c>
      <c r="Q1178" s="31">
        <v>2304</v>
      </c>
      <c r="R1178" s="31">
        <v>576</v>
      </c>
      <c r="S1178" s="45">
        <v>15</v>
      </c>
      <c r="T1178" s="64">
        <f t="shared" si="162"/>
        <v>472.5</v>
      </c>
      <c r="U1178" s="64">
        <f t="shared" si="163"/>
        <v>4.1031027347181004</v>
      </c>
      <c r="V1178" s="48">
        <f t="shared" si="164"/>
        <v>3.7650000000000001</v>
      </c>
      <c r="W1178" s="52">
        <v>251</v>
      </c>
      <c r="X1178" s="71" t="str">
        <f t="shared" si="170"/>
        <v>Q2 2024</v>
      </c>
      <c r="Y1178" s="21">
        <f t="shared" si="165"/>
        <v>3840</v>
      </c>
      <c r="Z1178" s="21">
        <f t="shared" si="166"/>
        <v>2160</v>
      </c>
      <c r="AA1178" s="57">
        <f t="shared" si="167"/>
        <v>273540.18231454003</v>
      </c>
      <c r="AB1178" s="59">
        <f t="shared" si="168"/>
        <v>1.7777777777777777</v>
      </c>
      <c r="AC1178" s="61">
        <f t="shared" si="169"/>
        <v>800.09999999999991</v>
      </c>
    </row>
    <row r="1179" spans="4:29">
      <c r="D1179" s="12">
        <v>1173</v>
      </c>
      <c r="E1179" s="36" t="s">
        <v>29</v>
      </c>
      <c r="F1179" s="16" t="s">
        <v>11</v>
      </c>
      <c r="G1179" s="14" t="s">
        <v>39</v>
      </c>
      <c r="H1179" s="13" t="s">
        <v>5</v>
      </c>
      <c r="I1179" s="13" t="s">
        <v>54</v>
      </c>
      <c r="J1179" s="13" t="s">
        <v>199</v>
      </c>
      <c r="K1179" s="13" t="s">
        <v>43</v>
      </c>
      <c r="L1179" s="14">
        <v>31.5</v>
      </c>
      <c r="M1179" s="14" t="s">
        <v>117</v>
      </c>
      <c r="N1179" s="31">
        <v>1000000</v>
      </c>
      <c r="O1179" s="14" t="s">
        <v>1</v>
      </c>
      <c r="P1179" s="14" t="s">
        <v>35</v>
      </c>
      <c r="Q1179" s="31">
        <v>2304</v>
      </c>
      <c r="R1179" s="31">
        <v>1152</v>
      </c>
      <c r="S1179" s="45">
        <v>10</v>
      </c>
      <c r="T1179" s="64">
        <f t="shared" si="162"/>
        <v>315</v>
      </c>
      <c r="U1179" s="64">
        <f t="shared" si="163"/>
        <v>2.2801833766221811</v>
      </c>
      <c r="V1179" s="48">
        <f t="shared" si="164"/>
        <v>2.5099999999999998</v>
      </c>
      <c r="W1179" s="52">
        <v>251</v>
      </c>
      <c r="X1179" s="71" t="str">
        <f t="shared" si="170"/>
        <v>Q2 2024</v>
      </c>
      <c r="Y1179" s="21">
        <f t="shared" si="165"/>
        <v>3440</v>
      </c>
      <c r="Z1179" s="21">
        <f t="shared" si="166"/>
        <v>1440</v>
      </c>
      <c r="AA1179" s="57">
        <f t="shared" si="167"/>
        <v>228018.33766221811</v>
      </c>
      <c r="AB1179" s="59">
        <f t="shared" si="168"/>
        <v>2.3888888888888888</v>
      </c>
      <c r="AC1179" s="61">
        <f t="shared" si="169"/>
        <v>800.09999999999991</v>
      </c>
    </row>
    <row r="1180" spans="4:29">
      <c r="D1180" s="12">
        <v>1174</v>
      </c>
      <c r="E1180" s="36" t="s">
        <v>29</v>
      </c>
      <c r="F1180" s="16" t="s">
        <v>11</v>
      </c>
      <c r="G1180" s="14" t="s">
        <v>39</v>
      </c>
      <c r="H1180" s="13" t="s">
        <v>5</v>
      </c>
      <c r="I1180" s="13" t="s">
        <v>54</v>
      </c>
      <c r="J1180" s="13" t="s">
        <v>203</v>
      </c>
      <c r="K1180" s="13" t="s">
        <v>43</v>
      </c>
      <c r="L1180" s="14">
        <v>34</v>
      </c>
      <c r="M1180" s="14" t="s">
        <v>117</v>
      </c>
      <c r="N1180" s="31">
        <v>1000000</v>
      </c>
      <c r="O1180" s="14" t="s">
        <v>1</v>
      </c>
      <c r="P1180" s="14" t="s">
        <v>35</v>
      </c>
      <c r="Q1180" s="31">
        <v>9216</v>
      </c>
      <c r="R1180" s="31">
        <v>2304</v>
      </c>
      <c r="S1180" s="45">
        <v>2</v>
      </c>
      <c r="T1180" s="64">
        <f t="shared" si="162"/>
        <v>68</v>
      </c>
      <c r="U1180" s="64">
        <f t="shared" si="163"/>
        <v>0.53129594021168891</v>
      </c>
      <c r="V1180" s="48">
        <f t="shared" si="164"/>
        <v>0.60199999999999998</v>
      </c>
      <c r="W1180" s="52">
        <v>301</v>
      </c>
      <c r="X1180" s="71" t="str">
        <f t="shared" si="170"/>
        <v>Q2 2024</v>
      </c>
      <c r="Y1180" s="21">
        <f t="shared" si="165"/>
        <v>3440</v>
      </c>
      <c r="Z1180" s="21">
        <f t="shared" si="166"/>
        <v>1440</v>
      </c>
      <c r="AA1180" s="57">
        <f t="shared" si="167"/>
        <v>265647.97010584443</v>
      </c>
      <c r="AB1180" s="59">
        <f t="shared" si="168"/>
        <v>2.3888888888888888</v>
      </c>
      <c r="AC1180" s="61">
        <f t="shared" si="169"/>
        <v>863.59999999999991</v>
      </c>
    </row>
    <row r="1181" spans="4:29">
      <c r="D1181" s="12">
        <v>1175</v>
      </c>
      <c r="E1181" s="36" t="s">
        <v>29</v>
      </c>
      <c r="F1181" s="16" t="s">
        <v>11</v>
      </c>
      <c r="G1181" s="14" t="s">
        <v>39</v>
      </c>
      <c r="H1181" s="13" t="s">
        <v>5</v>
      </c>
      <c r="I1181" s="13" t="s">
        <v>54</v>
      </c>
      <c r="J1181" s="13" t="s">
        <v>204</v>
      </c>
      <c r="K1181" s="13" t="s">
        <v>43</v>
      </c>
      <c r="L1181" s="14">
        <v>57</v>
      </c>
      <c r="M1181" s="14" t="s">
        <v>205</v>
      </c>
      <c r="N1181" s="31">
        <v>1000000</v>
      </c>
      <c r="O1181" s="14" t="s">
        <v>1</v>
      </c>
      <c r="P1181" s="14" t="s">
        <v>35</v>
      </c>
      <c r="Q1181" s="31">
        <v>9216</v>
      </c>
      <c r="R1181" s="31">
        <v>2304</v>
      </c>
      <c r="S1181" s="45">
        <v>2</v>
      </c>
      <c r="T1181" s="64">
        <f t="shared" si="162"/>
        <v>114</v>
      </c>
      <c r="U1181" s="64">
        <f t="shared" si="163"/>
        <v>1.0926406405791855</v>
      </c>
      <c r="V1181" s="48">
        <f t="shared" si="164"/>
        <v>0.83</v>
      </c>
      <c r="W1181" s="52">
        <v>415</v>
      </c>
      <c r="X1181" s="71" t="str">
        <f t="shared" si="170"/>
        <v>Q2 2024</v>
      </c>
      <c r="Y1181" s="21">
        <f t="shared" si="165"/>
        <v>7680</v>
      </c>
      <c r="Z1181" s="21">
        <f t="shared" si="166"/>
        <v>2160</v>
      </c>
      <c r="AA1181" s="57">
        <f t="shared" si="167"/>
        <v>546320.32028959272</v>
      </c>
      <c r="AB1181" s="59">
        <f t="shared" si="168"/>
        <v>3.5555555555555554</v>
      </c>
      <c r="AC1181" s="61">
        <f t="shared" si="169"/>
        <v>1447.8</v>
      </c>
    </row>
    <row r="1182" spans="4:29">
      <c r="D1182" s="12">
        <v>1176</v>
      </c>
      <c r="E1182" s="36" t="s">
        <v>29</v>
      </c>
      <c r="F1182" s="16" t="s">
        <v>11</v>
      </c>
      <c r="G1182" s="14" t="s">
        <v>39</v>
      </c>
      <c r="H1182" s="13" t="s">
        <v>5</v>
      </c>
      <c r="I1182" s="13" t="s">
        <v>217</v>
      </c>
      <c r="J1182" s="13" t="s">
        <v>218</v>
      </c>
      <c r="K1182" s="13" t="s">
        <v>43</v>
      </c>
      <c r="L1182" s="14">
        <v>32</v>
      </c>
      <c r="M1182" s="14" t="s">
        <v>15</v>
      </c>
      <c r="N1182" s="31">
        <v>1000000</v>
      </c>
      <c r="O1182" s="14" t="s">
        <v>1</v>
      </c>
      <c r="P1182" s="14" t="s">
        <v>35</v>
      </c>
      <c r="Q1182" s="31">
        <v>4608</v>
      </c>
      <c r="R1182" s="31">
        <v>1152</v>
      </c>
      <c r="S1182" s="45">
        <v>2</v>
      </c>
      <c r="T1182" s="64">
        <f t="shared" si="162"/>
        <v>64</v>
      </c>
      <c r="U1182" s="64">
        <f t="shared" si="163"/>
        <v>0.5645858335905044</v>
      </c>
      <c r="V1182" s="48">
        <f t="shared" si="164"/>
        <v>0.502</v>
      </c>
      <c r="W1182" s="52">
        <v>251</v>
      </c>
      <c r="X1182" s="71" t="str">
        <f t="shared" si="170"/>
        <v>Q2 2024</v>
      </c>
      <c r="Y1182" s="21">
        <f t="shared" si="165"/>
        <v>3840</v>
      </c>
      <c r="Z1182" s="21">
        <f t="shared" si="166"/>
        <v>2160</v>
      </c>
      <c r="AA1182" s="57">
        <f t="shared" si="167"/>
        <v>282292.91679525218</v>
      </c>
      <c r="AB1182" s="59">
        <f t="shared" si="168"/>
        <v>1.7777777777777777</v>
      </c>
      <c r="AC1182" s="61">
        <f t="shared" si="169"/>
        <v>812.8</v>
      </c>
    </row>
    <row r="1183" spans="4:29">
      <c r="D1183" s="12">
        <v>1177</v>
      </c>
      <c r="E1183" s="36" t="s">
        <v>29</v>
      </c>
      <c r="F1183" s="16" t="s">
        <v>11</v>
      </c>
      <c r="G1183" s="14" t="s">
        <v>39</v>
      </c>
      <c r="H1183" s="13" t="s">
        <v>5</v>
      </c>
      <c r="I1183" s="13" t="s">
        <v>105</v>
      </c>
      <c r="J1183" s="13" t="s">
        <v>106</v>
      </c>
      <c r="K1183" s="13" t="s">
        <v>33</v>
      </c>
      <c r="L1183" s="14">
        <v>31.5</v>
      </c>
      <c r="M1183" s="14" t="s">
        <v>15</v>
      </c>
      <c r="N1183" s="31">
        <v>1000000</v>
      </c>
      <c r="O1183" s="14" t="s">
        <v>1</v>
      </c>
      <c r="P1183" s="14" t="s">
        <v>35</v>
      </c>
      <c r="Q1183" s="31">
        <v>5000</v>
      </c>
      <c r="R1183" s="31">
        <v>1152</v>
      </c>
      <c r="S1183" s="45">
        <v>15</v>
      </c>
      <c r="T1183" s="64">
        <f t="shared" si="162"/>
        <v>472.5</v>
      </c>
      <c r="U1183" s="64">
        <f t="shared" si="163"/>
        <v>4.1031027347181004</v>
      </c>
      <c r="V1183" s="48">
        <f t="shared" si="164"/>
        <v>3.7650000000000001</v>
      </c>
      <c r="W1183" s="52">
        <v>251</v>
      </c>
      <c r="X1183" s="71" t="str">
        <f t="shared" si="170"/>
        <v>Q2 2024</v>
      </c>
      <c r="Y1183" s="21">
        <f t="shared" si="165"/>
        <v>3840</v>
      </c>
      <c r="Z1183" s="21">
        <f t="shared" si="166"/>
        <v>2160</v>
      </c>
      <c r="AA1183" s="57">
        <f t="shared" si="167"/>
        <v>273540.18231454003</v>
      </c>
      <c r="AB1183" s="59">
        <f t="shared" si="168"/>
        <v>1.7777777777777777</v>
      </c>
      <c r="AC1183" s="61">
        <f t="shared" si="169"/>
        <v>800.09999999999991</v>
      </c>
    </row>
    <row r="1184" spans="4:29">
      <c r="D1184" s="12">
        <v>1178</v>
      </c>
      <c r="E1184" s="36" t="s">
        <v>29</v>
      </c>
      <c r="F1184" s="16" t="s">
        <v>11</v>
      </c>
      <c r="G1184" s="14" t="s">
        <v>39</v>
      </c>
      <c r="H1184" s="13" t="s">
        <v>5</v>
      </c>
      <c r="I1184" s="13" t="s">
        <v>96</v>
      </c>
      <c r="J1184" s="13" t="s">
        <v>61</v>
      </c>
      <c r="K1184" s="13" t="s">
        <v>33</v>
      </c>
      <c r="L1184" s="14">
        <v>27</v>
      </c>
      <c r="M1184" s="14" t="s">
        <v>15</v>
      </c>
      <c r="N1184" s="31">
        <v>80000000</v>
      </c>
      <c r="O1184" s="14" t="s">
        <v>1</v>
      </c>
      <c r="P1184" s="14" t="s">
        <v>35</v>
      </c>
      <c r="Q1184" s="31">
        <v>2304</v>
      </c>
      <c r="R1184" s="31">
        <v>576</v>
      </c>
      <c r="S1184" s="45">
        <v>45</v>
      </c>
      <c r="T1184" s="64">
        <f t="shared" si="162"/>
        <v>1215</v>
      </c>
      <c r="U1184" s="64">
        <f t="shared" si="163"/>
        <v>9.0435733744807116</v>
      </c>
      <c r="V1184" s="48">
        <f t="shared" si="164"/>
        <v>9.0449999999999999</v>
      </c>
      <c r="W1184" s="52">
        <v>201</v>
      </c>
      <c r="X1184" s="71" t="str">
        <f t="shared" si="170"/>
        <v>Q2 2024</v>
      </c>
      <c r="Y1184" s="21">
        <f t="shared" si="165"/>
        <v>3840</v>
      </c>
      <c r="Z1184" s="21">
        <f t="shared" si="166"/>
        <v>2160</v>
      </c>
      <c r="AA1184" s="57">
        <f t="shared" si="167"/>
        <v>200968.29721068247</v>
      </c>
      <c r="AB1184" s="59">
        <f t="shared" si="168"/>
        <v>1.7777777777777777</v>
      </c>
      <c r="AC1184" s="61">
        <f t="shared" si="169"/>
        <v>685.8</v>
      </c>
    </row>
    <row r="1185" spans="4:29">
      <c r="D1185" s="12">
        <v>1179</v>
      </c>
      <c r="E1185" s="36" t="s">
        <v>29</v>
      </c>
      <c r="F1185" s="16" t="s">
        <v>11</v>
      </c>
      <c r="G1185" s="14" t="s">
        <v>39</v>
      </c>
      <c r="H1185" s="13" t="s">
        <v>5</v>
      </c>
      <c r="I1185" s="13" t="s">
        <v>96</v>
      </c>
      <c r="J1185" s="13" t="s">
        <v>129</v>
      </c>
      <c r="K1185" s="13" t="s">
        <v>33</v>
      </c>
      <c r="L1185" s="14">
        <v>27</v>
      </c>
      <c r="M1185" s="14" t="s">
        <v>143</v>
      </c>
      <c r="N1185" s="31">
        <v>1000000</v>
      </c>
      <c r="O1185" s="14" t="s">
        <v>1</v>
      </c>
      <c r="P1185" s="14" t="s">
        <v>35</v>
      </c>
      <c r="Q1185" s="31">
        <v>2304</v>
      </c>
      <c r="R1185" s="31">
        <v>576</v>
      </c>
      <c r="S1185" s="45">
        <v>20</v>
      </c>
      <c r="T1185" s="64">
        <f t="shared" si="162"/>
        <v>540</v>
      </c>
      <c r="U1185" s="64">
        <f t="shared" si="163"/>
        <v>4.0193659442136491</v>
      </c>
      <c r="V1185" s="48">
        <f t="shared" si="164"/>
        <v>3.72</v>
      </c>
      <c r="W1185" s="52">
        <v>186</v>
      </c>
      <c r="X1185" s="71" t="str">
        <f t="shared" si="170"/>
        <v>Q2 2024</v>
      </c>
      <c r="Y1185" s="21">
        <f t="shared" si="165"/>
        <v>2560</v>
      </c>
      <c r="Z1185" s="21">
        <f t="shared" si="166"/>
        <v>1440</v>
      </c>
      <c r="AA1185" s="57">
        <f t="shared" si="167"/>
        <v>200968.29721068247</v>
      </c>
      <c r="AB1185" s="59">
        <f t="shared" si="168"/>
        <v>1.7777777777777777</v>
      </c>
      <c r="AC1185" s="61">
        <f t="shared" si="169"/>
        <v>685.8</v>
      </c>
    </row>
    <row r="1186" spans="4:29">
      <c r="D1186" s="12">
        <v>1180</v>
      </c>
      <c r="E1186" s="36" t="s">
        <v>29</v>
      </c>
      <c r="F1186" s="16" t="s">
        <v>11</v>
      </c>
      <c r="G1186" s="14" t="s">
        <v>39</v>
      </c>
      <c r="H1186" s="13" t="s">
        <v>5</v>
      </c>
      <c r="I1186" s="13" t="s">
        <v>96</v>
      </c>
      <c r="J1186" s="13" t="s">
        <v>130</v>
      </c>
      <c r="K1186" s="13" t="s">
        <v>33</v>
      </c>
      <c r="L1186" s="14">
        <v>27</v>
      </c>
      <c r="M1186" s="14" t="s">
        <v>143</v>
      </c>
      <c r="N1186" s="31">
        <v>1000000</v>
      </c>
      <c r="O1186" s="14" t="s">
        <v>1</v>
      </c>
      <c r="P1186" s="14" t="s">
        <v>35</v>
      </c>
      <c r="Q1186" s="31">
        <v>2304</v>
      </c>
      <c r="R1186" s="31">
        <v>576</v>
      </c>
      <c r="S1186" s="45">
        <v>30</v>
      </c>
      <c r="T1186" s="64">
        <f t="shared" si="162"/>
        <v>810</v>
      </c>
      <c r="U1186" s="64">
        <f t="shared" si="163"/>
        <v>6.0290489163204741</v>
      </c>
      <c r="V1186" s="48">
        <f t="shared" si="164"/>
        <v>5.58</v>
      </c>
      <c r="W1186" s="52">
        <v>186</v>
      </c>
      <c r="X1186" s="71" t="str">
        <f t="shared" si="170"/>
        <v>Q2 2024</v>
      </c>
      <c r="Y1186" s="21">
        <f t="shared" si="165"/>
        <v>2560</v>
      </c>
      <c r="Z1186" s="21">
        <f t="shared" si="166"/>
        <v>1440</v>
      </c>
      <c r="AA1186" s="57">
        <f t="shared" si="167"/>
        <v>200968.29721068247</v>
      </c>
      <c r="AB1186" s="59">
        <f t="shared" si="168"/>
        <v>1.7777777777777777</v>
      </c>
      <c r="AC1186" s="61">
        <f t="shared" si="169"/>
        <v>685.8</v>
      </c>
    </row>
    <row r="1187" spans="4:29">
      <c r="D1187" s="12">
        <v>1181</v>
      </c>
      <c r="E1187" s="36" t="s">
        <v>29</v>
      </c>
      <c r="F1187" s="16" t="s">
        <v>11</v>
      </c>
      <c r="G1187" s="14" t="s">
        <v>39</v>
      </c>
      <c r="H1187" s="13" t="s">
        <v>5</v>
      </c>
      <c r="I1187" s="13" t="s">
        <v>96</v>
      </c>
      <c r="J1187" s="13" t="s">
        <v>131</v>
      </c>
      <c r="K1187" s="13" t="s">
        <v>95</v>
      </c>
      <c r="L1187" s="14">
        <v>34</v>
      </c>
      <c r="M1187" s="14" t="s">
        <v>117</v>
      </c>
      <c r="N1187" s="31">
        <v>1000000</v>
      </c>
      <c r="O1187" s="14" t="s">
        <v>1</v>
      </c>
      <c r="P1187" s="14" t="s">
        <v>35</v>
      </c>
      <c r="Q1187" s="31">
        <v>4608</v>
      </c>
      <c r="R1187" s="31">
        <v>1152</v>
      </c>
      <c r="S1187" s="45">
        <v>35</v>
      </c>
      <c r="T1187" s="64">
        <f t="shared" si="162"/>
        <v>1190</v>
      </c>
      <c r="U1187" s="64">
        <f t="shared" si="163"/>
        <v>9.2976789537045548</v>
      </c>
      <c r="V1187" s="48">
        <f t="shared" si="164"/>
        <v>10.535</v>
      </c>
      <c r="W1187" s="52">
        <v>301</v>
      </c>
      <c r="X1187" s="71" t="str">
        <f t="shared" si="170"/>
        <v>Q2 2024</v>
      </c>
      <c r="Y1187" s="21">
        <f t="shared" si="165"/>
        <v>3440</v>
      </c>
      <c r="Z1187" s="21">
        <f t="shared" si="166"/>
        <v>1440</v>
      </c>
      <c r="AA1187" s="57">
        <f t="shared" si="167"/>
        <v>265647.97010584443</v>
      </c>
      <c r="AB1187" s="59">
        <f t="shared" si="168"/>
        <v>2.3888888888888888</v>
      </c>
      <c r="AC1187" s="61">
        <f t="shared" si="169"/>
        <v>863.59999999999991</v>
      </c>
    </row>
    <row r="1188" spans="4:29">
      <c r="D1188" s="12">
        <v>1182</v>
      </c>
      <c r="E1188" s="36" t="s">
        <v>29</v>
      </c>
      <c r="F1188" s="16" t="s">
        <v>11</v>
      </c>
      <c r="G1188" s="14" t="s">
        <v>39</v>
      </c>
      <c r="H1188" s="13" t="s">
        <v>5</v>
      </c>
      <c r="I1188" s="13" t="s">
        <v>96</v>
      </c>
      <c r="J1188" s="13" t="s">
        <v>132</v>
      </c>
      <c r="K1188" s="13" t="s">
        <v>43</v>
      </c>
      <c r="L1188" s="14">
        <v>31.5</v>
      </c>
      <c r="M1188" s="14" t="s">
        <v>15</v>
      </c>
      <c r="N1188" s="31">
        <v>1000000</v>
      </c>
      <c r="O1188" s="14" t="s">
        <v>1</v>
      </c>
      <c r="P1188" s="14" t="s">
        <v>35</v>
      </c>
      <c r="Q1188" s="31">
        <v>2304</v>
      </c>
      <c r="R1188" s="31">
        <v>576</v>
      </c>
      <c r="S1188" s="45">
        <v>25</v>
      </c>
      <c r="T1188" s="64">
        <f t="shared" si="162"/>
        <v>787.5</v>
      </c>
      <c r="U1188" s="64">
        <f t="shared" si="163"/>
        <v>6.8385045578635006</v>
      </c>
      <c r="V1188" s="48">
        <f t="shared" si="164"/>
        <v>6.2750000000000004</v>
      </c>
      <c r="W1188" s="52">
        <v>251</v>
      </c>
      <c r="X1188" s="71" t="str">
        <f t="shared" si="170"/>
        <v>Q2 2024</v>
      </c>
      <c r="Y1188" s="21">
        <f t="shared" si="165"/>
        <v>3840</v>
      </c>
      <c r="Z1188" s="21">
        <f t="shared" si="166"/>
        <v>2160</v>
      </c>
      <c r="AA1188" s="57">
        <f t="shared" si="167"/>
        <v>273540.18231454003</v>
      </c>
      <c r="AB1188" s="59">
        <f t="shared" si="168"/>
        <v>1.7777777777777777</v>
      </c>
      <c r="AC1188" s="61">
        <f t="shared" si="169"/>
        <v>800.09999999999991</v>
      </c>
    </row>
    <row r="1189" spans="4:29">
      <c r="D1189" s="12">
        <v>1183</v>
      </c>
      <c r="E1189" s="36" t="s">
        <v>29</v>
      </c>
      <c r="F1189" s="16" t="s">
        <v>11</v>
      </c>
      <c r="G1189" s="14" t="s">
        <v>39</v>
      </c>
      <c r="H1189" s="13" t="s">
        <v>5</v>
      </c>
      <c r="I1189" s="13" t="s">
        <v>60</v>
      </c>
      <c r="J1189" s="13" t="s">
        <v>107</v>
      </c>
      <c r="K1189" s="13" t="s">
        <v>33</v>
      </c>
      <c r="L1189" s="14">
        <v>27</v>
      </c>
      <c r="M1189" s="14" t="s">
        <v>15</v>
      </c>
      <c r="N1189" s="31">
        <v>80000000</v>
      </c>
      <c r="O1189" s="14" t="s">
        <v>1</v>
      </c>
      <c r="P1189" s="14" t="s">
        <v>35</v>
      </c>
      <c r="Q1189" s="31">
        <v>2304</v>
      </c>
      <c r="R1189" s="31">
        <v>576</v>
      </c>
      <c r="S1189" s="45">
        <v>15</v>
      </c>
      <c r="T1189" s="64">
        <f t="shared" si="162"/>
        <v>405</v>
      </c>
      <c r="U1189" s="64">
        <f t="shared" si="163"/>
        <v>3.0145244581602371</v>
      </c>
      <c r="V1189" s="48">
        <f t="shared" si="164"/>
        <v>3.0150000000000001</v>
      </c>
      <c r="W1189" s="52">
        <v>201</v>
      </c>
      <c r="X1189" s="71" t="str">
        <f t="shared" si="170"/>
        <v>Q2 2024</v>
      </c>
      <c r="Y1189" s="21">
        <f t="shared" si="165"/>
        <v>3840</v>
      </c>
      <c r="Z1189" s="21">
        <f t="shared" si="166"/>
        <v>2160</v>
      </c>
      <c r="AA1189" s="57">
        <f t="shared" si="167"/>
        <v>200968.29721068247</v>
      </c>
      <c r="AB1189" s="59">
        <f t="shared" si="168"/>
        <v>1.7777777777777777</v>
      </c>
      <c r="AC1189" s="61">
        <f t="shared" si="169"/>
        <v>685.8</v>
      </c>
    </row>
    <row r="1190" spans="4:29">
      <c r="D1190" s="12">
        <v>1184</v>
      </c>
      <c r="E1190" s="36" t="s">
        <v>29</v>
      </c>
      <c r="F1190" s="16" t="s">
        <v>11</v>
      </c>
      <c r="G1190" s="14" t="s">
        <v>39</v>
      </c>
      <c r="H1190" s="13" t="s">
        <v>5</v>
      </c>
      <c r="I1190" s="13" t="s">
        <v>60</v>
      </c>
      <c r="J1190" s="13" t="s">
        <v>115</v>
      </c>
      <c r="K1190" s="13" t="s">
        <v>33</v>
      </c>
      <c r="L1190" s="14">
        <v>27</v>
      </c>
      <c r="M1190" s="14" t="s">
        <v>15</v>
      </c>
      <c r="N1190" s="31">
        <v>80000000</v>
      </c>
      <c r="O1190" s="14" t="s">
        <v>1</v>
      </c>
      <c r="P1190" s="14" t="s">
        <v>35</v>
      </c>
      <c r="Q1190" s="31">
        <v>2304</v>
      </c>
      <c r="R1190" s="31">
        <v>576</v>
      </c>
      <c r="S1190" s="45">
        <v>15</v>
      </c>
      <c r="T1190" s="64">
        <f t="shared" si="162"/>
        <v>405</v>
      </c>
      <c r="U1190" s="64">
        <f t="shared" si="163"/>
        <v>3.0145244581602371</v>
      </c>
      <c r="V1190" s="48">
        <f t="shared" si="164"/>
        <v>3.0150000000000001</v>
      </c>
      <c r="W1190" s="52">
        <v>201</v>
      </c>
      <c r="X1190" s="71" t="str">
        <f t="shared" si="170"/>
        <v>Q2 2024</v>
      </c>
      <c r="Y1190" s="21">
        <f t="shared" si="165"/>
        <v>3840</v>
      </c>
      <c r="Z1190" s="21">
        <f t="shared" si="166"/>
        <v>2160</v>
      </c>
      <c r="AA1190" s="57">
        <f t="shared" si="167"/>
        <v>200968.29721068247</v>
      </c>
      <c r="AB1190" s="59">
        <f t="shared" si="168"/>
        <v>1.7777777777777777</v>
      </c>
      <c r="AC1190" s="61">
        <f t="shared" si="169"/>
        <v>685.8</v>
      </c>
    </row>
    <row r="1191" spans="4:29">
      <c r="D1191" s="12">
        <v>1185</v>
      </c>
      <c r="E1191" s="36" t="s">
        <v>29</v>
      </c>
      <c r="F1191" s="16" t="s">
        <v>11</v>
      </c>
      <c r="G1191" s="14" t="s">
        <v>39</v>
      </c>
      <c r="H1191" s="13" t="s">
        <v>5</v>
      </c>
      <c r="I1191" s="13" t="s">
        <v>53</v>
      </c>
      <c r="J1191" s="13" t="s">
        <v>133</v>
      </c>
      <c r="K1191" s="13"/>
      <c r="L1191" s="14">
        <v>31.5</v>
      </c>
      <c r="M1191" s="14" t="s">
        <v>15</v>
      </c>
      <c r="N1191" s="31">
        <v>1000000</v>
      </c>
      <c r="O1191" s="14" t="s">
        <v>1</v>
      </c>
      <c r="P1191" s="14" t="s">
        <v>35</v>
      </c>
      <c r="Q1191" s="31">
        <v>4608</v>
      </c>
      <c r="R1191" s="31">
        <v>1196</v>
      </c>
      <c r="S1191" s="45">
        <v>15</v>
      </c>
      <c r="T1191" s="64">
        <f t="shared" si="162"/>
        <v>472.5</v>
      </c>
      <c r="U1191" s="64">
        <f t="shared" si="163"/>
        <v>4.1031027347181004</v>
      </c>
      <c r="V1191" s="48">
        <f t="shared" si="164"/>
        <v>3.7650000000000001</v>
      </c>
      <c r="W1191" s="52">
        <v>251</v>
      </c>
      <c r="X1191" s="71" t="str">
        <f t="shared" si="170"/>
        <v>Q2 2024</v>
      </c>
      <c r="Y1191" s="21">
        <f t="shared" si="165"/>
        <v>3840</v>
      </c>
      <c r="Z1191" s="21">
        <f t="shared" si="166"/>
        <v>2160</v>
      </c>
      <c r="AA1191" s="57">
        <f t="shared" si="167"/>
        <v>273540.18231454003</v>
      </c>
      <c r="AB1191" s="59">
        <f t="shared" si="168"/>
        <v>1.7777777777777777</v>
      </c>
      <c r="AC1191" s="61">
        <f t="shared" si="169"/>
        <v>800.09999999999991</v>
      </c>
    </row>
    <row r="1192" spans="4:29">
      <c r="D1192" s="12">
        <v>1186</v>
      </c>
      <c r="E1192" s="36" t="s">
        <v>29</v>
      </c>
      <c r="F1192" s="16" t="s">
        <v>11</v>
      </c>
      <c r="G1192" s="14" t="s">
        <v>39</v>
      </c>
      <c r="H1192" s="13" t="s">
        <v>5</v>
      </c>
      <c r="I1192" s="13" t="s">
        <v>53</v>
      </c>
      <c r="J1192" s="13" t="s">
        <v>97</v>
      </c>
      <c r="K1192" s="13" t="s">
        <v>98</v>
      </c>
      <c r="L1192" s="14">
        <v>49</v>
      </c>
      <c r="M1192" s="14" t="s">
        <v>99</v>
      </c>
      <c r="N1192" s="31">
        <v>1000000</v>
      </c>
      <c r="O1192" s="14" t="s">
        <v>1</v>
      </c>
      <c r="P1192" s="14" t="s">
        <v>35</v>
      </c>
      <c r="Q1192" s="31">
        <v>5000</v>
      </c>
      <c r="R1192" s="31">
        <v>1152</v>
      </c>
      <c r="S1192" s="45">
        <v>15</v>
      </c>
      <c r="T1192" s="64">
        <f t="shared" si="162"/>
        <v>735</v>
      </c>
      <c r="U1192" s="64">
        <f t="shared" si="163"/>
        <v>6.055933005610858</v>
      </c>
      <c r="V1192" s="48">
        <f t="shared" si="164"/>
        <v>5.1749999999999998</v>
      </c>
      <c r="W1192" s="52">
        <v>345</v>
      </c>
      <c r="X1192" s="71" t="str">
        <f t="shared" si="170"/>
        <v>Q2 2024</v>
      </c>
      <c r="Y1192" s="21">
        <f t="shared" si="165"/>
        <v>5120</v>
      </c>
      <c r="Z1192" s="21">
        <f t="shared" si="166"/>
        <v>1440</v>
      </c>
      <c r="AA1192" s="57">
        <f t="shared" si="167"/>
        <v>403728.86704072385</v>
      </c>
      <c r="AB1192" s="59">
        <f t="shared" si="168"/>
        <v>3.5555555555555554</v>
      </c>
      <c r="AC1192" s="61">
        <f t="shared" si="169"/>
        <v>1244.5999999999999</v>
      </c>
    </row>
    <row r="1193" spans="4:29">
      <c r="D1193" s="12">
        <v>1187</v>
      </c>
      <c r="E1193" s="36" t="s">
        <v>29</v>
      </c>
      <c r="F1193" s="16" t="s">
        <v>11</v>
      </c>
      <c r="G1193" s="14" t="s">
        <v>39</v>
      </c>
      <c r="H1193" s="13" t="s">
        <v>5</v>
      </c>
      <c r="I1193" s="13" t="s">
        <v>53</v>
      </c>
      <c r="J1193" s="13" t="s">
        <v>119</v>
      </c>
      <c r="K1193" s="13" t="s">
        <v>98</v>
      </c>
      <c r="L1193" s="14">
        <v>31.5</v>
      </c>
      <c r="M1193" s="14" t="s">
        <v>15</v>
      </c>
      <c r="N1193" s="31">
        <v>1000000</v>
      </c>
      <c r="O1193" s="14" t="s">
        <v>1</v>
      </c>
      <c r="P1193" s="14" t="s">
        <v>35</v>
      </c>
      <c r="Q1193" s="31">
        <v>5000</v>
      </c>
      <c r="R1193" s="31">
        <v>1152</v>
      </c>
      <c r="S1193" s="45">
        <v>8</v>
      </c>
      <c r="T1193" s="64">
        <f t="shared" si="162"/>
        <v>252</v>
      </c>
      <c r="U1193" s="64">
        <f t="shared" si="163"/>
        <v>2.1883214585163202</v>
      </c>
      <c r="V1193" s="48">
        <f t="shared" si="164"/>
        <v>2.008</v>
      </c>
      <c r="W1193" s="52">
        <v>251</v>
      </c>
      <c r="X1193" s="71" t="str">
        <f t="shared" si="170"/>
        <v>Q2 2024</v>
      </c>
      <c r="Y1193" s="21">
        <f t="shared" si="165"/>
        <v>3840</v>
      </c>
      <c r="Z1193" s="21">
        <f t="shared" si="166"/>
        <v>2160</v>
      </c>
      <c r="AA1193" s="57">
        <f t="shared" si="167"/>
        <v>273540.18231454003</v>
      </c>
      <c r="AB1193" s="59">
        <f t="shared" si="168"/>
        <v>1.7777777777777777</v>
      </c>
      <c r="AC1193" s="61">
        <f t="shared" si="169"/>
        <v>800.09999999999991</v>
      </c>
    </row>
    <row r="1194" spans="4:29">
      <c r="D1194" s="12">
        <v>1188</v>
      </c>
      <c r="E1194" s="36" t="s">
        <v>29</v>
      </c>
      <c r="F1194" s="16" t="s">
        <v>11</v>
      </c>
      <c r="G1194" s="14" t="s">
        <v>39</v>
      </c>
      <c r="H1194" s="13" t="s">
        <v>5</v>
      </c>
      <c r="I1194" s="13" t="s">
        <v>120</v>
      </c>
      <c r="J1194" s="13"/>
      <c r="K1194" s="13" t="s">
        <v>120</v>
      </c>
      <c r="L1194" s="14">
        <v>27</v>
      </c>
      <c r="M1194" s="14" t="s">
        <v>15</v>
      </c>
      <c r="N1194" s="31" t="s">
        <v>65</v>
      </c>
      <c r="O1194" s="14" t="s">
        <v>1</v>
      </c>
      <c r="P1194" s="14" t="s">
        <v>35</v>
      </c>
      <c r="Q1194" s="31">
        <v>5000</v>
      </c>
      <c r="R1194" s="31">
        <v>1152</v>
      </c>
      <c r="S1194" s="45">
        <v>15</v>
      </c>
      <c r="T1194" s="64">
        <f t="shared" si="162"/>
        <v>405</v>
      </c>
      <c r="U1194" s="64">
        <f t="shared" si="163"/>
        <v>3.0145244581602371</v>
      </c>
      <c r="V1194" s="48">
        <f t="shared" si="164"/>
        <v>3.0150000000000001</v>
      </c>
      <c r="W1194" s="52">
        <v>201</v>
      </c>
      <c r="X1194" s="71" t="str">
        <f t="shared" si="170"/>
        <v>Q2 2024</v>
      </c>
      <c r="Y1194" s="21">
        <f t="shared" si="165"/>
        <v>3840</v>
      </c>
      <c r="Z1194" s="21">
        <f t="shared" si="166"/>
        <v>2160</v>
      </c>
      <c r="AA1194" s="57">
        <f t="shared" si="167"/>
        <v>200968.29721068247</v>
      </c>
      <c r="AB1194" s="59">
        <f t="shared" si="168"/>
        <v>1.7777777777777777</v>
      </c>
      <c r="AC1194" s="61">
        <f t="shared" si="169"/>
        <v>685.8</v>
      </c>
    </row>
    <row r="1195" spans="4:29">
      <c r="D1195" s="12">
        <v>1189</v>
      </c>
      <c r="E1195" s="36" t="s">
        <v>29</v>
      </c>
      <c r="F1195" s="16" t="s">
        <v>11</v>
      </c>
      <c r="G1195" s="14" t="s">
        <v>39</v>
      </c>
      <c r="H1195" s="13" t="s">
        <v>5</v>
      </c>
      <c r="I1195" s="13" t="s">
        <v>120</v>
      </c>
      <c r="J1195" s="13"/>
      <c r="K1195" s="13" t="s">
        <v>120</v>
      </c>
      <c r="L1195" s="14">
        <v>31.5</v>
      </c>
      <c r="M1195" s="14" t="s">
        <v>15</v>
      </c>
      <c r="N1195" s="31" t="s">
        <v>65</v>
      </c>
      <c r="O1195" s="14" t="s">
        <v>1</v>
      </c>
      <c r="P1195" s="14" t="s">
        <v>35</v>
      </c>
      <c r="Q1195" s="31">
        <v>5000</v>
      </c>
      <c r="R1195" s="31">
        <v>1152</v>
      </c>
      <c r="S1195" s="45">
        <v>15</v>
      </c>
      <c r="T1195" s="64">
        <f t="shared" si="162"/>
        <v>472.5</v>
      </c>
      <c r="U1195" s="64">
        <f t="shared" si="163"/>
        <v>4.1031027347181004</v>
      </c>
      <c r="V1195" s="48">
        <f t="shared" si="164"/>
        <v>3.7650000000000001</v>
      </c>
      <c r="W1195" s="52">
        <v>251</v>
      </c>
      <c r="X1195" s="71" t="str">
        <f t="shared" si="170"/>
        <v>Q2 2024</v>
      </c>
      <c r="Y1195" s="21">
        <f t="shared" si="165"/>
        <v>3840</v>
      </c>
      <c r="Z1195" s="21">
        <f t="shared" si="166"/>
        <v>2160</v>
      </c>
      <c r="AA1195" s="57">
        <f t="shared" si="167"/>
        <v>273540.18231454003</v>
      </c>
      <c r="AB1195" s="59">
        <f t="shared" si="168"/>
        <v>1.7777777777777777</v>
      </c>
      <c r="AC1195" s="61">
        <f t="shared" si="169"/>
        <v>800.09999999999991</v>
      </c>
    </row>
    <row r="1196" spans="4:29">
      <c r="D1196" s="12">
        <v>1190</v>
      </c>
      <c r="E1196" s="36" t="s">
        <v>29</v>
      </c>
      <c r="F1196" s="16" t="s">
        <v>11</v>
      </c>
      <c r="G1196" s="14" t="s">
        <v>39</v>
      </c>
      <c r="H1196" s="13" t="s">
        <v>5</v>
      </c>
      <c r="I1196" s="13" t="s">
        <v>45</v>
      </c>
      <c r="J1196" s="13" t="s">
        <v>134</v>
      </c>
      <c r="K1196" s="13" t="s">
        <v>43</v>
      </c>
      <c r="L1196" s="14">
        <v>27</v>
      </c>
      <c r="M1196" s="14" t="s">
        <v>15</v>
      </c>
      <c r="N1196" s="31">
        <v>1000000</v>
      </c>
      <c r="O1196" s="14" t="s">
        <v>1</v>
      </c>
      <c r="P1196" s="14" t="s">
        <v>35</v>
      </c>
      <c r="Q1196" s="31">
        <v>2304</v>
      </c>
      <c r="R1196" s="31">
        <v>576</v>
      </c>
      <c r="S1196" s="45">
        <v>20</v>
      </c>
      <c r="T1196" s="64">
        <f t="shared" si="162"/>
        <v>540</v>
      </c>
      <c r="U1196" s="64">
        <f t="shared" si="163"/>
        <v>4.0193659442136491</v>
      </c>
      <c r="V1196" s="48">
        <f t="shared" si="164"/>
        <v>4.0199999999999996</v>
      </c>
      <c r="W1196" s="52">
        <v>201</v>
      </c>
      <c r="X1196" s="71" t="str">
        <f t="shared" si="170"/>
        <v>Q2 2024</v>
      </c>
      <c r="Y1196" s="21">
        <f t="shared" si="165"/>
        <v>3840</v>
      </c>
      <c r="Z1196" s="21">
        <f t="shared" si="166"/>
        <v>2160</v>
      </c>
      <c r="AA1196" s="57">
        <f t="shared" si="167"/>
        <v>200968.29721068247</v>
      </c>
      <c r="AB1196" s="59">
        <f t="shared" si="168"/>
        <v>1.7777777777777777</v>
      </c>
      <c r="AC1196" s="61">
        <f t="shared" si="169"/>
        <v>685.8</v>
      </c>
    </row>
    <row r="1197" spans="4:29">
      <c r="D1197" s="12">
        <v>1191</v>
      </c>
      <c r="E1197" s="36" t="s">
        <v>29</v>
      </c>
      <c r="F1197" s="16" t="s">
        <v>11</v>
      </c>
      <c r="G1197" s="14" t="s">
        <v>39</v>
      </c>
      <c r="H1197" s="13" t="s">
        <v>5</v>
      </c>
      <c r="I1197" s="13" t="s">
        <v>121</v>
      </c>
      <c r="J1197" s="13" t="s">
        <v>282</v>
      </c>
      <c r="K1197" s="13"/>
      <c r="L1197" s="14">
        <v>27</v>
      </c>
      <c r="M1197" s="14" t="s">
        <v>15</v>
      </c>
      <c r="N1197" s="31" t="s">
        <v>65</v>
      </c>
      <c r="O1197" s="14" t="s">
        <v>1</v>
      </c>
      <c r="P1197" s="14" t="s">
        <v>35</v>
      </c>
      <c r="Q1197" s="31">
        <v>5000</v>
      </c>
      <c r="R1197" s="31">
        <v>1152</v>
      </c>
      <c r="S1197" s="45">
        <v>20</v>
      </c>
      <c r="T1197" s="64">
        <f t="shared" si="162"/>
        <v>540</v>
      </c>
      <c r="U1197" s="64">
        <f t="shared" si="163"/>
        <v>4.0193659442136491</v>
      </c>
      <c r="V1197" s="48">
        <f t="shared" si="164"/>
        <v>4.0199999999999996</v>
      </c>
      <c r="W1197" s="52">
        <v>201</v>
      </c>
      <c r="X1197" s="71" t="str">
        <f t="shared" si="170"/>
        <v>Q2 2024</v>
      </c>
      <c r="Y1197" s="21">
        <f t="shared" si="165"/>
        <v>3840</v>
      </c>
      <c r="Z1197" s="21">
        <f t="shared" si="166"/>
        <v>2160</v>
      </c>
      <c r="AA1197" s="57">
        <f t="shared" si="167"/>
        <v>200968.29721068247</v>
      </c>
      <c r="AB1197" s="59">
        <f t="shared" si="168"/>
        <v>1.7777777777777777</v>
      </c>
      <c r="AC1197" s="61">
        <f t="shared" si="169"/>
        <v>685.8</v>
      </c>
    </row>
    <row r="1198" spans="4:29">
      <c r="D1198" s="12">
        <v>1192</v>
      </c>
      <c r="E1198" s="36" t="s">
        <v>29</v>
      </c>
      <c r="F1198" s="16" t="s">
        <v>11</v>
      </c>
      <c r="G1198" s="14" t="s">
        <v>39</v>
      </c>
      <c r="H1198" s="13" t="s">
        <v>5</v>
      </c>
      <c r="I1198" s="13" t="s">
        <v>121</v>
      </c>
      <c r="J1198" s="13" t="s">
        <v>283</v>
      </c>
      <c r="K1198" s="13"/>
      <c r="L1198" s="14">
        <v>31.5</v>
      </c>
      <c r="M1198" s="14" t="s">
        <v>15</v>
      </c>
      <c r="N1198" s="31" t="s">
        <v>65</v>
      </c>
      <c r="O1198" s="14" t="s">
        <v>1</v>
      </c>
      <c r="P1198" s="14" t="s">
        <v>35</v>
      </c>
      <c r="Q1198" s="31">
        <v>5000</v>
      </c>
      <c r="R1198" s="31">
        <v>1152</v>
      </c>
      <c r="S1198" s="45">
        <v>10</v>
      </c>
      <c r="T1198" s="64">
        <f t="shared" si="162"/>
        <v>315</v>
      </c>
      <c r="U1198" s="64">
        <f t="shared" si="163"/>
        <v>2.7354018231454003</v>
      </c>
      <c r="V1198" s="48">
        <f t="shared" si="164"/>
        <v>2.5099999999999998</v>
      </c>
      <c r="W1198" s="52">
        <v>251</v>
      </c>
      <c r="X1198" s="71" t="str">
        <f t="shared" si="170"/>
        <v>Q2 2024</v>
      </c>
      <c r="Y1198" s="21">
        <f t="shared" si="165"/>
        <v>3840</v>
      </c>
      <c r="Z1198" s="21">
        <f t="shared" si="166"/>
        <v>2160</v>
      </c>
      <c r="AA1198" s="57">
        <f t="shared" si="167"/>
        <v>273540.18231454003</v>
      </c>
      <c r="AB1198" s="59">
        <f t="shared" si="168"/>
        <v>1.7777777777777777</v>
      </c>
      <c r="AC1198" s="61">
        <f t="shared" si="169"/>
        <v>800.09999999999991</v>
      </c>
    </row>
    <row r="1199" spans="4:29">
      <c r="D1199" s="12">
        <v>1193</v>
      </c>
      <c r="E1199" s="36" t="s">
        <v>29</v>
      </c>
      <c r="F1199" s="16" t="s">
        <v>11</v>
      </c>
      <c r="G1199" s="14" t="s">
        <v>39</v>
      </c>
      <c r="H1199" s="13" t="s">
        <v>5</v>
      </c>
      <c r="I1199" s="13" t="s">
        <v>122</v>
      </c>
      <c r="J1199" s="13"/>
      <c r="K1199" s="13"/>
      <c r="L1199" s="14">
        <v>27</v>
      </c>
      <c r="M1199" s="14" t="s">
        <v>15</v>
      </c>
      <c r="N1199" s="31" t="s">
        <v>65</v>
      </c>
      <c r="O1199" s="14" t="s">
        <v>2</v>
      </c>
      <c r="P1199" s="14" t="s">
        <v>35</v>
      </c>
      <c r="Q1199" s="31">
        <v>5000</v>
      </c>
      <c r="R1199" s="31">
        <v>1152</v>
      </c>
      <c r="S1199" s="45">
        <v>5</v>
      </c>
      <c r="T1199" s="64">
        <f t="shared" si="162"/>
        <v>135</v>
      </c>
      <c r="U1199" s="64">
        <f t="shared" si="163"/>
        <v>1.0048414860534123</v>
      </c>
      <c r="V1199" s="48">
        <f t="shared" si="164"/>
        <v>1.0049999999999999</v>
      </c>
      <c r="W1199" s="52">
        <v>201</v>
      </c>
      <c r="X1199" s="71" t="str">
        <f t="shared" si="170"/>
        <v>Q2 2024</v>
      </c>
      <c r="Y1199" s="21">
        <f t="shared" si="165"/>
        <v>3840</v>
      </c>
      <c r="Z1199" s="21">
        <f t="shared" si="166"/>
        <v>2160</v>
      </c>
      <c r="AA1199" s="57">
        <f t="shared" si="167"/>
        <v>200968.29721068247</v>
      </c>
      <c r="AB1199" s="59">
        <f t="shared" si="168"/>
        <v>1.7777777777777777</v>
      </c>
      <c r="AC1199" s="61">
        <f t="shared" si="169"/>
        <v>685.8</v>
      </c>
    </row>
    <row r="1200" spans="4:29">
      <c r="D1200" s="12">
        <v>1194</v>
      </c>
      <c r="E1200" s="36" t="s">
        <v>29</v>
      </c>
      <c r="F1200" s="16" t="s">
        <v>11</v>
      </c>
      <c r="G1200" s="14" t="s">
        <v>39</v>
      </c>
      <c r="H1200" s="13" t="s">
        <v>5</v>
      </c>
      <c r="I1200" s="13" t="s">
        <v>122</v>
      </c>
      <c r="J1200" s="13"/>
      <c r="K1200" s="13"/>
      <c r="L1200" s="14">
        <v>31.5</v>
      </c>
      <c r="M1200" s="14" t="s">
        <v>15</v>
      </c>
      <c r="N1200" s="31" t="s">
        <v>65</v>
      </c>
      <c r="O1200" s="14" t="s">
        <v>2</v>
      </c>
      <c r="P1200" s="14" t="s">
        <v>35</v>
      </c>
      <c r="Q1200" s="31">
        <v>5000</v>
      </c>
      <c r="R1200" s="31">
        <v>1152</v>
      </c>
      <c r="S1200" s="45">
        <v>5</v>
      </c>
      <c r="T1200" s="64">
        <f t="shared" si="162"/>
        <v>157.5</v>
      </c>
      <c r="U1200" s="64">
        <f t="shared" si="163"/>
        <v>1.3677009115727001</v>
      </c>
      <c r="V1200" s="48">
        <f t="shared" si="164"/>
        <v>1.2549999999999999</v>
      </c>
      <c r="W1200" s="52">
        <v>251</v>
      </c>
      <c r="X1200" s="71" t="str">
        <f t="shared" si="170"/>
        <v>Q2 2024</v>
      </c>
      <c r="Y1200" s="21">
        <f t="shared" si="165"/>
        <v>3840</v>
      </c>
      <c r="Z1200" s="21">
        <f t="shared" si="166"/>
        <v>2160</v>
      </c>
      <c r="AA1200" s="57">
        <f t="shared" si="167"/>
        <v>273540.18231454003</v>
      </c>
      <c r="AB1200" s="59">
        <f t="shared" si="168"/>
        <v>1.7777777777777777</v>
      </c>
      <c r="AC1200" s="61">
        <f t="shared" si="169"/>
        <v>800.09999999999991</v>
      </c>
    </row>
    <row r="1201" spans="4:29">
      <c r="D1201" s="12">
        <v>1195</v>
      </c>
      <c r="E1201" s="36" t="s">
        <v>29</v>
      </c>
      <c r="F1201" s="16" t="s">
        <v>11</v>
      </c>
      <c r="G1201" s="14" t="s">
        <v>39</v>
      </c>
      <c r="H1201" s="13" t="s">
        <v>5</v>
      </c>
      <c r="I1201" s="13" t="s">
        <v>140</v>
      </c>
      <c r="J1201" s="13"/>
      <c r="K1201" s="13"/>
      <c r="L1201" s="14">
        <v>27</v>
      </c>
      <c r="M1201" s="14" t="s">
        <v>15</v>
      </c>
      <c r="N1201" s="31" t="s">
        <v>65</v>
      </c>
      <c r="O1201" s="14" t="s">
        <v>1</v>
      </c>
      <c r="P1201" s="14" t="s">
        <v>35</v>
      </c>
      <c r="Q1201" s="31">
        <v>2304</v>
      </c>
      <c r="R1201" s="31">
        <v>576</v>
      </c>
      <c r="S1201" s="45">
        <v>20</v>
      </c>
      <c r="T1201" s="64">
        <f t="shared" si="162"/>
        <v>540</v>
      </c>
      <c r="U1201" s="64">
        <f t="shared" si="163"/>
        <v>4.0193659442136491</v>
      </c>
      <c r="V1201" s="48">
        <f t="shared" si="164"/>
        <v>4.0199999999999996</v>
      </c>
      <c r="W1201" s="52">
        <v>201</v>
      </c>
      <c r="X1201" s="71" t="str">
        <f t="shared" si="170"/>
        <v>Q2 2024</v>
      </c>
      <c r="Y1201" s="21">
        <f t="shared" si="165"/>
        <v>3840</v>
      </c>
      <c r="Z1201" s="21">
        <f t="shared" si="166"/>
        <v>2160</v>
      </c>
      <c r="AA1201" s="57">
        <f t="shared" si="167"/>
        <v>200968.29721068247</v>
      </c>
      <c r="AB1201" s="59">
        <f t="shared" si="168"/>
        <v>1.7777777777777777</v>
      </c>
      <c r="AC1201" s="61">
        <f t="shared" si="169"/>
        <v>685.8</v>
      </c>
    </row>
    <row r="1202" spans="4:29">
      <c r="D1202" s="12">
        <v>1196</v>
      </c>
      <c r="E1202" s="36" t="s">
        <v>29</v>
      </c>
      <c r="F1202" s="16" t="s">
        <v>11</v>
      </c>
      <c r="G1202" s="14" t="s">
        <v>39</v>
      </c>
      <c r="H1202" s="13" t="s">
        <v>5</v>
      </c>
      <c r="I1202" s="13" t="s">
        <v>140</v>
      </c>
      <c r="J1202" s="13"/>
      <c r="K1202" s="13"/>
      <c r="L1202" s="14">
        <v>31.5</v>
      </c>
      <c r="M1202" s="14" t="s">
        <v>15</v>
      </c>
      <c r="N1202" s="31" t="s">
        <v>65</v>
      </c>
      <c r="O1202" s="14" t="s">
        <v>1</v>
      </c>
      <c r="P1202" s="14" t="s">
        <v>35</v>
      </c>
      <c r="Q1202" s="31">
        <v>4608</v>
      </c>
      <c r="R1202" s="31">
        <v>1152</v>
      </c>
      <c r="S1202" s="45">
        <v>15</v>
      </c>
      <c r="T1202" s="64">
        <f t="shared" si="162"/>
        <v>472.5</v>
      </c>
      <c r="U1202" s="64">
        <f t="shared" si="163"/>
        <v>4.1031027347181004</v>
      </c>
      <c r="V1202" s="48">
        <f t="shared" si="164"/>
        <v>3.7650000000000001</v>
      </c>
      <c r="W1202" s="52">
        <v>251</v>
      </c>
      <c r="X1202" s="71" t="str">
        <f t="shared" si="170"/>
        <v>Q2 2024</v>
      </c>
      <c r="Y1202" s="21">
        <f t="shared" si="165"/>
        <v>3840</v>
      </c>
      <c r="Z1202" s="21">
        <f t="shared" si="166"/>
        <v>2160</v>
      </c>
      <c r="AA1202" s="57">
        <f t="shared" si="167"/>
        <v>273540.18231454003</v>
      </c>
      <c r="AB1202" s="59">
        <f t="shared" si="168"/>
        <v>1.7777777777777777</v>
      </c>
      <c r="AC1202" s="61">
        <f t="shared" si="169"/>
        <v>800.09999999999991</v>
      </c>
    </row>
    <row r="1203" spans="4:29">
      <c r="D1203" s="12">
        <v>1197</v>
      </c>
      <c r="E1203" s="36" t="s">
        <v>29</v>
      </c>
      <c r="F1203" s="16" t="s">
        <v>11</v>
      </c>
      <c r="G1203" s="14" t="s">
        <v>39</v>
      </c>
      <c r="H1203" s="13" t="s">
        <v>5</v>
      </c>
      <c r="I1203" s="13" t="s">
        <v>135</v>
      </c>
      <c r="J1203" s="13" t="s">
        <v>225</v>
      </c>
      <c r="K1203" s="13" t="s">
        <v>95</v>
      </c>
      <c r="L1203" s="14">
        <v>27</v>
      </c>
      <c r="M1203" s="14" t="s">
        <v>15</v>
      </c>
      <c r="N1203" s="31" t="s">
        <v>65</v>
      </c>
      <c r="O1203" s="14" t="s">
        <v>2</v>
      </c>
      <c r="P1203" s="14" t="s">
        <v>35</v>
      </c>
      <c r="Q1203" s="31">
        <v>10368</v>
      </c>
      <c r="R1203" s="31">
        <v>1152</v>
      </c>
      <c r="S1203" s="45">
        <v>25</v>
      </c>
      <c r="T1203" s="64">
        <f t="shared" si="162"/>
        <v>675</v>
      </c>
      <c r="U1203" s="64">
        <f t="shared" si="163"/>
        <v>5.0242074302670616</v>
      </c>
      <c r="V1203" s="48">
        <f t="shared" si="164"/>
        <v>5.0250000000000004</v>
      </c>
      <c r="W1203" s="52">
        <v>201</v>
      </c>
      <c r="X1203" s="71" t="str">
        <f t="shared" si="170"/>
        <v>Q2 2024</v>
      </c>
      <c r="Y1203" s="21">
        <f t="shared" si="165"/>
        <v>3840</v>
      </c>
      <c r="Z1203" s="21">
        <f t="shared" si="166"/>
        <v>2160</v>
      </c>
      <c r="AA1203" s="57">
        <f t="shared" si="167"/>
        <v>200968.29721068247</v>
      </c>
      <c r="AB1203" s="59">
        <f t="shared" si="168"/>
        <v>1.7777777777777777</v>
      </c>
      <c r="AC1203" s="61">
        <f t="shared" si="169"/>
        <v>685.8</v>
      </c>
    </row>
    <row r="1204" spans="4:29">
      <c r="D1204" s="12">
        <v>1198</v>
      </c>
      <c r="E1204" s="36" t="s">
        <v>29</v>
      </c>
      <c r="F1204" s="16" t="s">
        <v>11</v>
      </c>
      <c r="G1204" s="14" t="s">
        <v>39</v>
      </c>
      <c r="H1204" s="13" t="s">
        <v>5</v>
      </c>
      <c r="I1204" s="13" t="s">
        <v>135</v>
      </c>
      <c r="J1204" s="13" t="s">
        <v>197</v>
      </c>
      <c r="K1204" s="13" t="s">
        <v>95</v>
      </c>
      <c r="L1204" s="14">
        <v>27</v>
      </c>
      <c r="M1204" s="14" t="s">
        <v>15</v>
      </c>
      <c r="N1204" s="31" t="s">
        <v>65</v>
      </c>
      <c r="O1204" s="14" t="s">
        <v>2</v>
      </c>
      <c r="P1204" s="14" t="s">
        <v>35</v>
      </c>
      <c r="Q1204" s="31">
        <v>4608</v>
      </c>
      <c r="R1204" s="31">
        <v>1152</v>
      </c>
      <c r="S1204" s="45">
        <v>20</v>
      </c>
      <c r="T1204" s="64">
        <f t="shared" si="162"/>
        <v>540</v>
      </c>
      <c r="U1204" s="64">
        <f t="shared" si="163"/>
        <v>4.0193659442136491</v>
      </c>
      <c r="V1204" s="48">
        <f t="shared" si="164"/>
        <v>4.0199999999999996</v>
      </c>
      <c r="W1204" s="52">
        <v>201</v>
      </c>
      <c r="X1204" s="71" t="str">
        <f t="shared" si="170"/>
        <v>Q2 2024</v>
      </c>
      <c r="Y1204" s="21">
        <f t="shared" si="165"/>
        <v>3840</v>
      </c>
      <c r="Z1204" s="21">
        <f t="shared" si="166"/>
        <v>2160</v>
      </c>
      <c r="AA1204" s="57">
        <f t="shared" si="167"/>
        <v>200968.29721068247</v>
      </c>
      <c r="AB1204" s="59">
        <f t="shared" si="168"/>
        <v>1.7777777777777777</v>
      </c>
      <c r="AC1204" s="61">
        <f t="shared" si="169"/>
        <v>685.8</v>
      </c>
    </row>
    <row r="1205" spans="4:29">
      <c r="D1205" s="12">
        <v>1199</v>
      </c>
      <c r="E1205" s="36" t="s">
        <v>29</v>
      </c>
      <c r="F1205" s="16" t="s">
        <v>11</v>
      </c>
      <c r="G1205" s="14" t="s">
        <v>39</v>
      </c>
      <c r="H1205" s="13" t="s">
        <v>5</v>
      </c>
      <c r="I1205" s="13" t="s">
        <v>135</v>
      </c>
      <c r="J1205" s="13" t="s">
        <v>198</v>
      </c>
      <c r="K1205" s="13" t="s">
        <v>95</v>
      </c>
      <c r="L1205" s="14">
        <v>31.5</v>
      </c>
      <c r="M1205" s="14" t="s">
        <v>15</v>
      </c>
      <c r="N1205" s="31" t="s">
        <v>65</v>
      </c>
      <c r="O1205" s="14" t="s">
        <v>2</v>
      </c>
      <c r="P1205" s="14" t="s">
        <v>35</v>
      </c>
      <c r="Q1205" s="31">
        <v>9216</v>
      </c>
      <c r="R1205" s="31">
        <v>1152</v>
      </c>
      <c r="S1205" s="45">
        <v>15</v>
      </c>
      <c r="T1205" s="64">
        <f t="shared" si="162"/>
        <v>472.5</v>
      </c>
      <c r="U1205" s="64">
        <f t="shared" si="163"/>
        <v>4.1031027347181004</v>
      </c>
      <c r="V1205" s="48">
        <f t="shared" si="164"/>
        <v>3.7650000000000001</v>
      </c>
      <c r="W1205" s="52">
        <v>251</v>
      </c>
      <c r="X1205" s="71" t="str">
        <f t="shared" si="170"/>
        <v>Q2 2024</v>
      </c>
      <c r="Y1205" s="21">
        <f t="shared" si="165"/>
        <v>3840</v>
      </c>
      <c r="Z1205" s="21">
        <f t="shared" si="166"/>
        <v>2160</v>
      </c>
      <c r="AA1205" s="57">
        <f t="shared" si="167"/>
        <v>273540.18231454003</v>
      </c>
      <c r="AB1205" s="59">
        <f t="shared" si="168"/>
        <v>1.7777777777777777</v>
      </c>
      <c r="AC1205" s="61">
        <f t="shared" si="169"/>
        <v>800.09999999999991</v>
      </c>
    </row>
    <row r="1206" spans="4:29">
      <c r="D1206" s="12">
        <v>1200</v>
      </c>
      <c r="E1206" s="36" t="s">
        <v>29</v>
      </c>
      <c r="F1206" s="16" t="s">
        <v>11</v>
      </c>
      <c r="G1206" s="14" t="s">
        <v>39</v>
      </c>
      <c r="H1206" s="13" t="s">
        <v>5</v>
      </c>
      <c r="I1206" s="13" t="s">
        <v>135</v>
      </c>
      <c r="J1206" s="13" t="s">
        <v>210</v>
      </c>
      <c r="K1206" s="13" t="s">
        <v>95</v>
      </c>
      <c r="L1206" s="14">
        <v>34</v>
      </c>
      <c r="M1206" s="14" t="s">
        <v>117</v>
      </c>
      <c r="N1206" s="31" t="s">
        <v>65</v>
      </c>
      <c r="O1206" s="14" t="s">
        <v>2</v>
      </c>
      <c r="P1206" s="14" t="s">
        <v>35</v>
      </c>
      <c r="Q1206" s="31">
        <v>9216</v>
      </c>
      <c r="R1206" s="31">
        <v>1151</v>
      </c>
      <c r="S1206" s="45">
        <v>2</v>
      </c>
      <c r="T1206" s="64">
        <f t="shared" si="162"/>
        <v>68</v>
      </c>
      <c r="U1206" s="64">
        <f t="shared" si="163"/>
        <v>0.53129594021168891</v>
      </c>
      <c r="V1206" s="48">
        <f t="shared" si="164"/>
        <v>0.60199999999999998</v>
      </c>
      <c r="W1206" s="52">
        <v>301</v>
      </c>
      <c r="X1206" s="71" t="str">
        <f t="shared" si="170"/>
        <v>Q2 2024</v>
      </c>
      <c r="Y1206" s="21">
        <f t="shared" si="165"/>
        <v>3440</v>
      </c>
      <c r="Z1206" s="21">
        <f t="shared" si="166"/>
        <v>1440</v>
      </c>
      <c r="AA1206" s="57">
        <f t="shared" si="167"/>
        <v>265647.97010584443</v>
      </c>
      <c r="AB1206" s="59">
        <f t="shared" si="168"/>
        <v>2.3888888888888888</v>
      </c>
      <c r="AC1206" s="61">
        <f t="shared" si="169"/>
        <v>863.59999999999991</v>
      </c>
    </row>
    <row r="1207" spans="4:29">
      <c r="D1207" s="12">
        <v>1201</v>
      </c>
      <c r="E1207" s="36" t="s">
        <v>29</v>
      </c>
      <c r="F1207" s="16" t="s">
        <v>11</v>
      </c>
      <c r="G1207" s="14" t="s">
        <v>39</v>
      </c>
      <c r="H1207" s="13" t="s">
        <v>5</v>
      </c>
      <c r="I1207" s="13" t="s">
        <v>144</v>
      </c>
      <c r="J1207" s="13" t="s">
        <v>284</v>
      </c>
      <c r="K1207" s="13" t="s">
        <v>43</v>
      </c>
      <c r="L1207" s="14">
        <v>27</v>
      </c>
      <c r="M1207" s="14" t="s">
        <v>15</v>
      </c>
      <c r="N1207" s="31" t="s">
        <v>65</v>
      </c>
      <c r="O1207" s="14" t="s">
        <v>1</v>
      </c>
      <c r="P1207" s="14" t="s">
        <v>35</v>
      </c>
      <c r="Q1207" s="31">
        <v>1536</v>
      </c>
      <c r="R1207" s="31">
        <v>384</v>
      </c>
      <c r="S1207" s="45">
        <v>30</v>
      </c>
      <c r="T1207" s="64">
        <f t="shared" si="162"/>
        <v>810</v>
      </c>
      <c r="U1207" s="64">
        <f t="shared" si="163"/>
        <v>6.0290489163204741</v>
      </c>
      <c r="V1207" s="48">
        <f t="shared" si="164"/>
        <v>6.03</v>
      </c>
      <c r="W1207" s="52">
        <v>201</v>
      </c>
      <c r="X1207" s="71" t="str">
        <f t="shared" si="170"/>
        <v>Q2 2024</v>
      </c>
      <c r="Y1207" s="21">
        <f t="shared" si="165"/>
        <v>3840</v>
      </c>
      <c r="Z1207" s="21">
        <f t="shared" si="166"/>
        <v>2160</v>
      </c>
      <c r="AA1207" s="57">
        <f t="shared" si="167"/>
        <v>200968.29721068247</v>
      </c>
      <c r="AB1207" s="59">
        <f t="shared" si="168"/>
        <v>1.7777777777777777</v>
      </c>
      <c r="AC1207" s="61">
        <f t="shared" si="169"/>
        <v>685.8</v>
      </c>
    </row>
    <row r="1208" spans="4:29">
      <c r="D1208" s="12">
        <v>1202</v>
      </c>
      <c r="E1208" s="36" t="s">
        <v>29</v>
      </c>
      <c r="F1208" s="16" t="s">
        <v>11</v>
      </c>
      <c r="G1208" s="14" t="s">
        <v>39</v>
      </c>
      <c r="H1208" s="13" t="s">
        <v>5</v>
      </c>
      <c r="I1208" s="13" t="s">
        <v>144</v>
      </c>
      <c r="J1208" s="13" t="s">
        <v>285</v>
      </c>
      <c r="K1208" s="13" t="s">
        <v>43</v>
      </c>
      <c r="L1208" s="14">
        <v>27</v>
      </c>
      <c r="M1208" s="14" t="s">
        <v>15</v>
      </c>
      <c r="N1208" s="31" t="s">
        <v>65</v>
      </c>
      <c r="O1208" s="14" t="s">
        <v>1</v>
      </c>
      <c r="P1208" s="14" t="s">
        <v>35</v>
      </c>
      <c r="Q1208" s="31">
        <v>2304</v>
      </c>
      <c r="R1208" s="31">
        <v>1152</v>
      </c>
      <c r="S1208" s="45">
        <v>15</v>
      </c>
      <c r="T1208" s="64">
        <f t="shared" si="162"/>
        <v>405</v>
      </c>
      <c r="U1208" s="64">
        <f t="shared" si="163"/>
        <v>3.0145244581602371</v>
      </c>
      <c r="V1208" s="48">
        <f t="shared" si="164"/>
        <v>3.0150000000000001</v>
      </c>
      <c r="W1208" s="52">
        <v>201</v>
      </c>
      <c r="X1208" s="71" t="str">
        <f t="shared" si="170"/>
        <v>Q2 2024</v>
      </c>
      <c r="Y1208" s="21">
        <f t="shared" si="165"/>
        <v>3840</v>
      </c>
      <c r="Z1208" s="21">
        <f t="shared" si="166"/>
        <v>2160</v>
      </c>
      <c r="AA1208" s="57">
        <f t="shared" si="167"/>
        <v>200968.29721068247</v>
      </c>
      <c r="AB1208" s="59">
        <f t="shared" si="168"/>
        <v>1.7777777777777777</v>
      </c>
      <c r="AC1208" s="61">
        <f t="shared" si="169"/>
        <v>685.8</v>
      </c>
    </row>
    <row r="1209" spans="4:29">
      <c r="D1209" s="12">
        <v>1203</v>
      </c>
      <c r="E1209" s="36" t="s">
        <v>29</v>
      </c>
      <c r="F1209" s="16" t="s">
        <v>11</v>
      </c>
      <c r="G1209" s="14" t="s">
        <v>39</v>
      </c>
      <c r="H1209" s="13" t="s">
        <v>5</v>
      </c>
      <c r="I1209" s="13" t="s">
        <v>144</v>
      </c>
      <c r="J1209" s="13" t="s">
        <v>286</v>
      </c>
      <c r="K1209" s="13" t="s">
        <v>43</v>
      </c>
      <c r="L1209" s="14">
        <v>31.5</v>
      </c>
      <c r="M1209" s="14" t="s">
        <v>15</v>
      </c>
      <c r="N1209" s="31" t="s">
        <v>65</v>
      </c>
      <c r="O1209" s="14" t="s">
        <v>1</v>
      </c>
      <c r="P1209" s="14" t="s">
        <v>35</v>
      </c>
      <c r="Q1209" s="31">
        <v>2304</v>
      </c>
      <c r="R1209" s="31">
        <v>1152</v>
      </c>
      <c r="S1209" s="45">
        <v>15</v>
      </c>
      <c r="T1209" s="64">
        <f t="shared" si="162"/>
        <v>472.5</v>
      </c>
      <c r="U1209" s="64">
        <f t="shared" si="163"/>
        <v>4.1031027347181004</v>
      </c>
      <c r="V1209" s="48">
        <f t="shared" si="164"/>
        <v>3.7650000000000001</v>
      </c>
      <c r="W1209" s="52">
        <v>251</v>
      </c>
      <c r="X1209" s="71" t="str">
        <f t="shared" si="170"/>
        <v>Q2 2024</v>
      </c>
      <c r="Y1209" s="21">
        <f t="shared" si="165"/>
        <v>3840</v>
      </c>
      <c r="Z1209" s="21">
        <f t="shared" si="166"/>
        <v>2160</v>
      </c>
      <c r="AA1209" s="57">
        <f t="shared" si="167"/>
        <v>273540.18231454003</v>
      </c>
      <c r="AB1209" s="59">
        <f t="shared" si="168"/>
        <v>1.7777777777777777</v>
      </c>
      <c r="AC1209" s="61">
        <f t="shared" si="169"/>
        <v>800.09999999999991</v>
      </c>
    </row>
    <row r="1210" spans="4:29">
      <c r="D1210" s="12">
        <v>1204</v>
      </c>
      <c r="E1210" s="36" t="s">
        <v>29</v>
      </c>
      <c r="F1210" s="16" t="s">
        <v>11</v>
      </c>
      <c r="G1210" s="14" t="s">
        <v>39</v>
      </c>
      <c r="H1210" s="13" t="s">
        <v>5</v>
      </c>
      <c r="I1210" s="13" t="s">
        <v>145</v>
      </c>
      <c r="J1210" s="13"/>
      <c r="K1210" s="13" t="s">
        <v>43</v>
      </c>
      <c r="L1210" s="14">
        <v>27</v>
      </c>
      <c r="M1210" s="14" t="s">
        <v>15</v>
      </c>
      <c r="N1210" s="31" t="s">
        <v>65</v>
      </c>
      <c r="O1210" s="14" t="s">
        <v>1</v>
      </c>
      <c r="P1210" s="14" t="s">
        <v>35</v>
      </c>
      <c r="Q1210" s="31">
        <v>2304</v>
      </c>
      <c r="R1210" s="31">
        <v>1152</v>
      </c>
      <c r="S1210" s="45">
        <v>35</v>
      </c>
      <c r="T1210" s="64">
        <f t="shared" si="162"/>
        <v>945</v>
      </c>
      <c r="U1210" s="64">
        <f t="shared" si="163"/>
        <v>7.0338904023738866</v>
      </c>
      <c r="V1210" s="48">
        <f t="shared" si="164"/>
        <v>7.0350000000000001</v>
      </c>
      <c r="W1210" s="52">
        <v>201</v>
      </c>
      <c r="X1210" s="71" t="str">
        <f t="shared" si="170"/>
        <v>Q2 2024</v>
      </c>
      <c r="Y1210" s="21">
        <f t="shared" si="165"/>
        <v>3840</v>
      </c>
      <c r="Z1210" s="21">
        <f t="shared" si="166"/>
        <v>2160</v>
      </c>
      <c r="AA1210" s="57">
        <f t="shared" si="167"/>
        <v>200968.29721068247</v>
      </c>
      <c r="AB1210" s="59">
        <f t="shared" si="168"/>
        <v>1.7777777777777777</v>
      </c>
      <c r="AC1210" s="61">
        <f t="shared" si="169"/>
        <v>685.8</v>
      </c>
    </row>
    <row r="1211" spans="4:29">
      <c r="D1211" s="12">
        <v>1205</v>
      </c>
      <c r="E1211" s="36" t="s">
        <v>29</v>
      </c>
      <c r="F1211" s="16" t="s">
        <v>11</v>
      </c>
      <c r="G1211" s="14" t="s">
        <v>39</v>
      </c>
      <c r="H1211" s="13" t="s">
        <v>5</v>
      </c>
      <c r="I1211" s="13" t="s">
        <v>145</v>
      </c>
      <c r="J1211" s="13"/>
      <c r="K1211" s="13" t="s">
        <v>43</v>
      </c>
      <c r="L1211" s="14">
        <v>31.5</v>
      </c>
      <c r="M1211" s="14" t="s">
        <v>15</v>
      </c>
      <c r="N1211" s="31" t="s">
        <v>65</v>
      </c>
      <c r="O1211" s="14" t="s">
        <v>1</v>
      </c>
      <c r="P1211" s="14" t="s">
        <v>35</v>
      </c>
      <c r="Q1211" s="31">
        <v>2304</v>
      </c>
      <c r="R1211" s="31">
        <v>1152</v>
      </c>
      <c r="S1211" s="45">
        <v>27</v>
      </c>
      <c r="T1211" s="64">
        <f t="shared" si="162"/>
        <v>850.5</v>
      </c>
      <c r="U1211" s="64">
        <f t="shared" si="163"/>
        <v>7.3855849224925807</v>
      </c>
      <c r="V1211" s="48">
        <f t="shared" si="164"/>
        <v>6.7770000000000001</v>
      </c>
      <c r="W1211" s="52">
        <v>251</v>
      </c>
      <c r="X1211" s="71" t="str">
        <f t="shared" si="170"/>
        <v>Q2 2024</v>
      </c>
      <c r="Y1211" s="21">
        <f t="shared" si="165"/>
        <v>3840</v>
      </c>
      <c r="Z1211" s="21">
        <f t="shared" si="166"/>
        <v>2160</v>
      </c>
      <c r="AA1211" s="57">
        <f t="shared" si="167"/>
        <v>273540.18231454003</v>
      </c>
      <c r="AB1211" s="59">
        <f t="shared" si="168"/>
        <v>1.7777777777777777</v>
      </c>
      <c r="AC1211" s="61">
        <f t="shared" si="169"/>
        <v>800.09999999999991</v>
      </c>
    </row>
    <row r="1212" spans="4:29">
      <c r="D1212" s="12">
        <v>1206</v>
      </c>
      <c r="E1212" s="36" t="s">
        <v>29</v>
      </c>
      <c r="F1212" s="16" t="s">
        <v>11</v>
      </c>
      <c r="G1212" s="14" t="s">
        <v>39</v>
      </c>
      <c r="H1212" s="13" t="s">
        <v>5</v>
      </c>
      <c r="I1212" s="13" t="s">
        <v>145</v>
      </c>
      <c r="J1212" s="13" t="s">
        <v>211</v>
      </c>
      <c r="K1212" s="13"/>
      <c r="L1212" s="14">
        <v>34</v>
      </c>
      <c r="M1212" s="14" t="s">
        <v>117</v>
      </c>
      <c r="N1212" s="31" t="s">
        <v>65</v>
      </c>
      <c r="O1212" s="14" t="s">
        <v>1</v>
      </c>
      <c r="P1212" s="14" t="s">
        <v>35</v>
      </c>
      <c r="Q1212" s="31">
        <v>2304</v>
      </c>
      <c r="R1212" s="31">
        <v>1152</v>
      </c>
      <c r="S1212" s="45">
        <v>2</v>
      </c>
      <c r="T1212" s="64">
        <f t="shared" si="162"/>
        <v>68</v>
      </c>
      <c r="U1212" s="64">
        <f t="shared" si="163"/>
        <v>0.53129594021168891</v>
      </c>
      <c r="V1212" s="48">
        <f t="shared" si="164"/>
        <v>0.60199999999999998</v>
      </c>
      <c r="W1212" s="52">
        <v>301</v>
      </c>
      <c r="X1212" s="71" t="str">
        <f t="shared" si="170"/>
        <v>Q2 2024</v>
      </c>
      <c r="Y1212" s="21">
        <f t="shared" si="165"/>
        <v>3440</v>
      </c>
      <c r="Z1212" s="21">
        <f t="shared" si="166"/>
        <v>1440</v>
      </c>
      <c r="AA1212" s="57">
        <f t="shared" si="167"/>
        <v>265647.97010584443</v>
      </c>
      <c r="AB1212" s="59">
        <f t="shared" si="168"/>
        <v>2.3888888888888888</v>
      </c>
      <c r="AC1212" s="61">
        <f t="shared" si="169"/>
        <v>863.59999999999991</v>
      </c>
    </row>
    <row r="1213" spans="4:29">
      <c r="D1213" s="12">
        <v>1207</v>
      </c>
      <c r="E1213" s="36" t="s">
        <v>29</v>
      </c>
      <c r="F1213" s="16" t="s">
        <v>11</v>
      </c>
      <c r="G1213" s="14" t="s">
        <v>39</v>
      </c>
      <c r="H1213" s="13" t="s">
        <v>5</v>
      </c>
      <c r="I1213" s="13" t="s">
        <v>192</v>
      </c>
      <c r="J1213" s="13" t="s">
        <v>193</v>
      </c>
      <c r="K1213" s="13" t="s">
        <v>194</v>
      </c>
      <c r="L1213" s="14">
        <v>27</v>
      </c>
      <c r="M1213" s="14" t="s">
        <v>15</v>
      </c>
      <c r="N1213" s="31" t="s">
        <v>65</v>
      </c>
      <c r="O1213" s="14" t="s">
        <v>1</v>
      </c>
      <c r="P1213" s="14" t="s">
        <v>35</v>
      </c>
      <c r="Q1213" s="31">
        <v>2304</v>
      </c>
      <c r="R1213" s="31">
        <v>1152</v>
      </c>
      <c r="S1213" s="45">
        <v>5</v>
      </c>
      <c r="T1213" s="64">
        <f t="shared" si="162"/>
        <v>135</v>
      </c>
      <c r="U1213" s="64">
        <f t="shared" si="163"/>
        <v>1.0048414860534123</v>
      </c>
      <c r="V1213" s="48">
        <f t="shared" si="164"/>
        <v>1.0049999999999999</v>
      </c>
      <c r="W1213" s="52">
        <v>201</v>
      </c>
      <c r="X1213" s="71" t="str">
        <f t="shared" si="170"/>
        <v>Q2 2024</v>
      </c>
      <c r="Y1213" s="21">
        <f t="shared" si="165"/>
        <v>3840</v>
      </c>
      <c r="Z1213" s="21">
        <f t="shared" si="166"/>
        <v>2160</v>
      </c>
      <c r="AA1213" s="57">
        <f t="shared" si="167"/>
        <v>200968.29721068247</v>
      </c>
      <c r="AB1213" s="59">
        <f t="shared" si="168"/>
        <v>1.7777777777777777</v>
      </c>
      <c r="AC1213" s="61">
        <f t="shared" si="169"/>
        <v>685.8</v>
      </c>
    </row>
    <row r="1214" spans="4:29">
      <c r="D1214" s="12">
        <v>1208</v>
      </c>
      <c r="E1214" s="36" t="s">
        <v>29</v>
      </c>
      <c r="F1214" s="16" t="s">
        <v>11</v>
      </c>
      <c r="G1214" s="14" t="s">
        <v>39</v>
      </c>
      <c r="H1214" s="13" t="s">
        <v>5</v>
      </c>
      <c r="I1214" s="13" t="s">
        <v>166</v>
      </c>
      <c r="J1214" s="13" t="s">
        <v>287</v>
      </c>
      <c r="K1214" s="13" t="s">
        <v>167</v>
      </c>
      <c r="L1214" s="14">
        <v>27</v>
      </c>
      <c r="M1214" s="14" t="s">
        <v>143</v>
      </c>
      <c r="N1214" s="31">
        <v>1000000</v>
      </c>
      <c r="O1214" s="14" t="s">
        <v>1</v>
      </c>
      <c r="P1214" s="14" t="s">
        <v>35</v>
      </c>
      <c r="Q1214" s="31">
        <v>2304</v>
      </c>
      <c r="R1214" s="31">
        <v>1152</v>
      </c>
      <c r="S1214" s="45">
        <v>20</v>
      </c>
      <c r="T1214" s="64">
        <f t="shared" si="162"/>
        <v>540</v>
      </c>
      <c r="U1214" s="64">
        <f t="shared" si="163"/>
        <v>4.0193659442136491</v>
      </c>
      <c r="V1214" s="48">
        <f t="shared" si="164"/>
        <v>3.72</v>
      </c>
      <c r="W1214" s="52">
        <v>186</v>
      </c>
      <c r="X1214" s="71" t="str">
        <f t="shared" si="170"/>
        <v>Q2 2024</v>
      </c>
      <c r="Y1214" s="21">
        <f t="shared" si="165"/>
        <v>2560</v>
      </c>
      <c r="Z1214" s="21">
        <f t="shared" si="166"/>
        <v>1440</v>
      </c>
      <c r="AA1214" s="57">
        <f t="shared" si="167"/>
        <v>200968.29721068247</v>
      </c>
      <c r="AB1214" s="59">
        <f t="shared" si="168"/>
        <v>1.7777777777777777</v>
      </c>
      <c r="AC1214" s="61">
        <f t="shared" si="169"/>
        <v>685.8</v>
      </c>
    </row>
    <row r="1215" spans="4:29">
      <c r="D1215" s="12">
        <v>1209</v>
      </c>
      <c r="E1215" s="36" t="s">
        <v>29</v>
      </c>
      <c r="F1215" s="16" t="s">
        <v>11</v>
      </c>
      <c r="G1215" s="14" t="s">
        <v>39</v>
      </c>
      <c r="H1215" s="13" t="s">
        <v>5</v>
      </c>
      <c r="I1215" s="13" t="s">
        <v>166</v>
      </c>
      <c r="J1215" s="13" t="s">
        <v>189</v>
      </c>
      <c r="K1215" s="13" t="s">
        <v>95</v>
      </c>
      <c r="L1215" s="14">
        <v>31.5</v>
      </c>
      <c r="M1215" s="14" t="s">
        <v>15</v>
      </c>
      <c r="N1215" s="31">
        <v>1000000</v>
      </c>
      <c r="O1215" s="14" t="s">
        <v>1</v>
      </c>
      <c r="P1215" s="14" t="s">
        <v>35</v>
      </c>
      <c r="Q1215" s="31">
        <v>2304</v>
      </c>
      <c r="R1215" s="31">
        <v>1152</v>
      </c>
      <c r="S1215" s="45">
        <v>10</v>
      </c>
      <c r="T1215" s="64">
        <f t="shared" si="162"/>
        <v>315</v>
      </c>
      <c r="U1215" s="64">
        <f t="shared" si="163"/>
        <v>2.7354018231454003</v>
      </c>
      <c r="V1215" s="48">
        <f t="shared" si="164"/>
        <v>2.5099999999999998</v>
      </c>
      <c r="W1215" s="52">
        <v>251</v>
      </c>
      <c r="X1215" s="71" t="str">
        <f t="shared" si="170"/>
        <v>Q2 2024</v>
      </c>
      <c r="Y1215" s="21">
        <f t="shared" si="165"/>
        <v>3840</v>
      </c>
      <c r="Z1215" s="21">
        <f t="shared" si="166"/>
        <v>2160</v>
      </c>
      <c r="AA1215" s="57">
        <f t="shared" si="167"/>
        <v>273540.18231454003</v>
      </c>
      <c r="AB1215" s="59">
        <f t="shared" si="168"/>
        <v>1.7777777777777777</v>
      </c>
      <c r="AC1215" s="61">
        <f t="shared" si="169"/>
        <v>800.09999999999991</v>
      </c>
    </row>
    <row r="1216" spans="4:29">
      <c r="D1216" s="12">
        <v>1210</v>
      </c>
      <c r="E1216" s="36" t="s">
        <v>29</v>
      </c>
      <c r="F1216" s="16" t="s">
        <v>11</v>
      </c>
      <c r="G1216" s="14" t="s">
        <v>39</v>
      </c>
      <c r="H1216" s="13" t="s">
        <v>5</v>
      </c>
      <c r="I1216" s="13" t="s">
        <v>166</v>
      </c>
      <c r="J1216" s="13" t="s">
        <v>288</v>
      </c>
      <c r="K1216" s="13" t="s">
        <v>43</v>
      </c>
      <c r="L1216" s="14">
        <v>34</v>
      </c>
      <c r="M1216" s="14" t="s">
        <v>117</v>
      </c>
      <c r="N1216" s="31">
        <v>1000000</v>
      </c>
      <c r="O1216" s="14" t="s">
        <v>1</v>
      </c>
      <c r="P1216" s="14" t="s">
        <v>35</v>
      </c>
      <c r="Q1216" s="31">
        <v>2304</v>
      </c>
      <c r="R1216" s="31">
        <v>1152</v>
      </c>
      <c r="S1216" s="45">
        <v>10</v>
      </c>
      <c r="T1216" s="64">
        <f t="shared" si="162"/>
        <v>340</v>
      </c>
      <c r="U1216" s="64">
        <f t="shared" si="163"/>
        <v>2.6564797010584447</v>
      </c>
      <c r="V1216" s="48">
        <f t="shared" si="164"/>
        <v>3.01</v>
      </c>
      <c r="W1216" s="52">
        <v>301</v>
      </c>
      <c r="X1216" s="71" t="str">
        <f t="shared" si="170"/>
        <v>Q2 2024</v>
      </c>
      <c r="Y1216" s="21">
        <f t="shared" si="165"/>
        <v>3440</v>
      </c>
      <c r="Z1216" s="21">
        <f t="shared" si="166"/>
        <v>1440</v>
      </c>
      <c r="AA1216" s="57">
        <f t="shared" si="167"/>
        <v>265647.97010584443</v>
      </c>
      <c r="AB1216" s="59">
        <f t="shared" si="168"/>
        <v>2.3888888888888888</v>
      </c>
      <c r="AC1216" s="61">
        <f t="shared" si="169"/>
        <v>863.59999999999991</v>
      </c>
    </row>
    <row r="1217" spans="4:29">
      <c r="D1217" s="12">
        <v>1211</v>
      </c>
      <c r="E1217" s="36" t="s">
        <v>29</v>
      </c>
      <c r="F1217" s="16" t="s">
        <v>11</v>
      </c>
      <c r="G1217" s="14" t="s">
        <v>39</v>
      </c>
      <c r="H1217" s="13" t="s">
        <v>5</v>
      </c>
      <c r="I1217" s="13" t="s">
        <v>182</v>
      </c>
      <c r="J1217" s="13" t="s">
        <v>183</v>
      </c>
      <c r="K1217" s="13" t="s">
        <v>98</v>
      </c>
      <c r="L1217" s="14">
        <v>27</v>
      </c>
      <c r="M1217" s="14" t="s">
        <v>143</v>
      </c>
      <c r="N1217" s="31" t="s">
        <v>65</v>
      </c>
      <c r="O1217" s="14" t="s">
        <v>1</v>
      </c>
      <c r="P1217" s="14" t="s">
        <v>35</v>
      </c>
      <c r="Q1217" s="31">
        <v>5000</v>
      </c>
      <c r="R1217" s="31">
        <v>1152</v>
      </c>
      <c r="S1217" s="45">
        <v>10</v>
      </c>
      <c r="T1217" s="64">
        <f t="shared" si="162"/>
        <v>270</v>
      </c>
      <c r="U1217" s="64">
        <f t="shared" si="163"/>
        <v>2.0096829721068246</v>
      </c>
      <c r="V1217" s="48">
        <f t="shared" si="164"/>
        <v>1.86</v>
      </c>
      <c r="W1217" s="52">
        <v>186</v>
      </c>
      <c r="X1217" s="71" t="str">
        <f t="shared" si="170"/>
        <v>Q2 2024</v>
      </c>
      <c r="Y1217" s="21">
        <f t="shared" si="165"/>
        <v>2560</v>
      </c>
      <c r="Z1217" s="21">
        <f t="shared" si="166"/>
        <v>1440</v>
      </c>
      <c r="AA1217" s="57">
        <f t="shared" si="167"/>
        <v>200968.29721068247</v>
      </c>
      <c r="AB1217" s="59">
        <f t="shared" si="168"/>
        <v>1.7777777777777777</v>
      </c>
      <c r="AC1217" s="61">
        <f t="shared" si="169"/>
        <v>685.8</v>
      </c>
    </row>
    <row r="1218" spans="4:29">
      <c r="D1218" s="12">
        <v>1212</v>
      </c>
      <c r="E1218" s="36" t="s">
        <v>29</v>
      </c>
      <c r="F1218" s="16" t="s">
        <v>11</v>
      </c>
      <c r="G1218" s="14" t="s">
        <v>39</v>
      </c>
      <c r="H1218" s="13" t="s">
        <v>5</v>
      </c>
      <c r="I1218" s="13" t="s">
        <v>182</v>
      </c>
      <c r="J1218" s="13" t="s">
        <v>209</v>
      </c>
      <c r="K1218" s="13"/>
      <c r="L1218" s="14">
        <v>27</v>
      </c>
      <c r="M1218" s="14" t="s">
        <v>143</v>
      </c>
      <c r="N1218" s="31">
        <v>1000000</v>
      </c>
      <c r="O1218" s="14" t="s">
        <v>1</v>
      </c>
      <c r="P1218" s="14" t="s">
        <v>35</v>
      </c>
      <c r="Q1218" s="31">
        <v>5000</v>
      </c>
      <c r="R1218" s="31">
        <v>1152</v>
      </c>
      <c r="S1218" s="45">
        <v>3</v>
      </c>
      <c r="T1218" s="64">
        <f t="shared" si="162"/>
        <v>81</v>
      </c>
      <c r="U1218" s="64">
        <f t="shared" si="163"/>
        <v>0.60290489163204752</v>
      </c>
      <c r="V1218" s="48">
        <f t="shared" si="164"/>
        <v>0.55800000000000005</v>
      </c>
      <c r="W1218" s="52">
        <v>186</v>
      </c>
      <c r="X1218" s="71" t="str">
        <f t="shared" si="170"/>
        <v>Q2 2024</v>
      </c>
      <c r="Y1218" s="21">
        <f t="shared" si="165"/>
        <v>2560</v>
      </c>
      <c r="Z1218" s="21">
        <f t="shared" si="166"/>
        <v>1440</v>
      </c>
      <c r="AA1218" s="57">
        <f t="shared" si="167"/>
        <v>200968.29721068247</v>
      </c>
      <c r="AB1218" s="59">
        <f t="shared" si="168"/>
        <v>1.7777777777777777</v>
      </c>
      <c r="AC1218" s="61">
        <f t="shared" si="169"/>
        <v>685.8</v>
      </c>
    </row>
    <row r="1219" spans="4:29">
      <c r="D1219" s="12">
        <v>1213</v>
      </c>
      <c r="E1219" s="36" t="s">
        <v>29</v>
      </c>
      <c r="F1219" s="16" t="s">
        <v>11</v>
      </c>
      <c r="G1219" s="14" t="s">
        <v>39</v>
      </c>
      <c r="H1219" s="13" t="s">
        <v>5</v>
      </c>
      <c r="I1219" s="13" t="s">
        <v>58</v>
      </c>
      <c r="J1219" s="13" t="s">
        <v>188</v>
      </c>
      <c r="K1219" s="13" t="s">
        <v>95</v>
      </c>
      <c r="L1219" s="14">
        <v>27</v>
      </c>
      <c r="M1219" s="14" t="s">
        <v>143</v>
      </c>
      <c r="N1219" s="31" t="s">
        <v>65</v>
      </c>
      <c r="O1219" s="14" t="s">
        <v>1</v>
      </c>
      <c r="P1219" s="14" t="s">
        <v>35</v>
      </c>
      <c r="Q1219" s="31">
        <v>5000</v>
      </c>
      <c r="R1219" s="31">
        <v>1152</v>
      </c>
      <c r="S1219" s="45">
        <v>15</v>
      </c>
      <c r="T1219" s="64">
        <f t="shared" si="162"/>
        <v>405</v>
      </c>
      <c r="U1219" s="64">
        <f t="shared" si="163"/>
        <v>3.0145244581602371</v>
      </c>
      <c r="V1219" s="48">
        <f t="shared" si="164"/>
        <v>3.7650000000000001</v>
      </c>
      <c r="W1219" s="52">
        <v>251</v>
      </c>
      <c r="X1219" s="71" t="str">
        <f t="shared" si="170"/>
        <v>Q2 2024</v>
      </c>
      <c r="Y1219" s="21">
        <f t="shared" si="165"/>
        <v>2560</v>
      </c>
      <c r="Z1219" s="21">
        <f t="shared" si="166"/>
        <v>1440</v>
      </c>
      <c r="AA1219" s="57">
        <f t="shared" si="167"/>
        <v>200968.29721068247</v>
      </c>
      <c r="AB1219" s="59">
        <f t="shared" si="168"/>
        <v>1.7777777777777777</v>
      </c>
      <c r="AC1219" s="61">
        <f t="shared" si="169"/>
        <v>685.8</v>
      </c>
    </row>
    <row r="1220" spans="4:29">
      <c r="D1220" s="12">
        <v>1214</v>
      </c>
      <c r="E1220" s="36" t="s">
        <v>29</v>
      </c>
      <c r="F1220" s="16" t="s">
        <v>11</v>
      </c>
      <c r="G1220" s="14" t="s">
        <v>39</v>
      </c>
      <c r="H1220" s="13" t="s">
        <v>5</v>
      </c>
      <c r="I1220" s="13" t="s">
        <v>36</v>
      </c>
      <c r="J1220" s="13" t="s">
        <v>221</v>
      </c>
      <c r="K1220" s="13" t="s">
        <v>98</v>
      </c>
      <c r="L1220" s="14">
        <v>27</v>
      </c>
      <c r="M1220" s="14" t="s">
        <v>15</v>
      </c>
      <c r="N1220" s="31">
        <v>1000000</v>
      </c>
      <c r="O1220" s="14" t="s">
        <v>1</v>
      </c>
      <c r="P1220" s="14" t="s">
        <v>35</v>
      </c>
      <c r="Q1220" s="31">
        <v>4608</v>
      </c>
      <c r="R1220" s="31">
        <v>1152</v>
      </c>
      <c r="S1220" s="45">
        <v>8</v>
      </c>
      <c r="T1220" s="64">
        <f t="shared" si="162"/>
        <v>216</v>
      </c>
      <c r="U1220" s="64">
        <f t="shared" si="163"/>
        <v>1.6077463776854597</v>
      </c>
      <c r="V1220" s="48">
        <f t="shared" si="164"/>
        <v>1.6080000000000001</v>
      </c>
      <c r="W1220" s="52">
        <v>201</v>
      </c>
      <c r="X1220" s="71" t="str">
        <f t="shared" si="170"/>
        <v>Q2 2024</v>
      </c>
      <c r="Y1220" s="21">
        <f t="shared" si="165"/>
        <v>3840</v>
      </c>
      <c r="Z1220" s="21">
        <f t="shared" si="166"/>
        <v>2160</v>
      </c>
      <c r="AA1220" s="57">
        <f t="shared" si="167"/>
        <v>200968.29721068247</v>
      </c>
      <c r="AB1220" s="59">
        <f t="shared" si="168"/>
        <v>1.7777777777777777</v>
      </c>
      <c r="AC1220" s="61">
        <f t="shared" si="169"/>
        <v>685.8</v>
      </c>
    </row>
    <row r="1221" spans="4:29">
      <c r="D1221" s="12">
        <v>1215</v>
      </c>
      <c r="E1221" s="36" t="s">
        <v>29</v>
      </c>
      <c r="F1221" s="16" t="s">
        <v>11</v>
      </c>
      <c r="G1221" s="14" t="s">
        <v>39</v>
      </c>
      <c r="H1221" s="13" t="s">
        <v>5</v>
      </c>
      <c r="I1221" s="13" t="s">
        <v>36</v>
      </c>
      <c r="J1221" s="13" t="s">
        <v>220</v>
      </c>
      <c r="K1221" s="13" t="s">
        <v>98</v>
      </c>
      <c r="L1221" s="14">
        <v>34</v>
      </c>
      <c r="M1221" s="14" t="s">
        <v>117</v>
      </c>
      <c r="N1221" s="31">
        <v>1000000</v>
      </c>
      <c r="O1221" s="14" t="s">
        <v>1</v>
      </c>
      <c r="P1221" s="14" t="s">
        <v>35</v>
      </c>
      <c r="Q1221" s="31">
        <v>4608</v>
      </c>
      <c r="R1221" s="31">
        <v>1152</v>
      </c>
      <c r="S1221" s="45">
        <v>3</v>
      </c>
      <c r="T1221" s="64">
        <f t="shared" si="162"/>
        <v>102</v>
      </c>
      <c r="U1221" s="64">
        <f t="shared" si="163"/>
        <v>0.79694391031753331</v>
      </c>
      <c r="V1221" s="48">
        <f t="shared" si="164"/>
        <v>0.90300000000000002</v>
      </c>
      <c r="W1221" s="52">
        <v>301</v>
      </c>
      <c r="X1221" s="71" t="str">
        <f t="shared" si="170"/>
        <v>Q2 2024</v>
      </c>
      <c r="Y1221" s="21">
        <f t="shared" si="165"/>
        <v>3440</v>
      </c>
      <c r="Z1221" s="21">
        <f t="shared" si="166"/>
        <v>1440</v>
      </c>
      <c r="AA1221" s="57">
        <f t="shared" si="167"/>
        <v>265647.97010584443</v>
      </c>
      <c r="AB1221" s="59">
        <f t="shared" si="168"/>
        <v>2.3888888888888888</v>
      </c>
      <c r="AC1221" s="61">
        <f t="shared" si="169"/>
        <v>863.59999999999991</v>
      </c>
    </row>
    <row r="1222" spans="4:29">
      <c r="D1222" s="12">
        <v>1216</v>
      </c>
      <c r="E1222" s="36" t="s">
        <v>29</v>
      </c>
      <c r="F1222" s="16" t="s">
        <v>11</v>
      </c>
      <c r="G1222" s="14" t="s">
        <v>39</v>
      </c>
      <c r="H1222" s="13" t="s">
        <v>5</v>
      </c>
      <c r="I1222" s="13" t="s">
        <v>76</v>
      </c>
      <c r="J1222" s="13"/>
      <c r="K1222" s="13"/>
      <c r="L1222" s="14">
        <v>27</v>
      </c>
      <c r="M1222" s="14" t="s">
        <v>15</v>
      </c>
      <c r="N1222" s="31">
        <v>1000000</v>
      </c>
      <c r="O1222" s="14" t="s">
        <v>1</v>
      </c>
      <c r="P1222" s="14" t="s">
        <v>35</v>
      </c>
      <c r="Q1222" s="31">
        <v>5000</v>
      </c>
      <c r="R1222" s="31">
        <v>1152</v>
      </c>
      <c r="S1222" s="45">
        <v>40</v>
      </c>
      <c r="T1222" s="64">
        <f t="shared" si="162"/>
        <v>1080</v>
      </c>
      <c r="U1222" s="64">
        <f t="shared" si="163"/>
        <v>8.0387318884272982</v>
      </c>
      <c r="V1222" s="48">
        <f t="shared" si="164"/>
        <v>8.0399999999999991</v>
      </c>
      <c r="W1222" s="52">
        <v>201</v>
      </c>
      <c r="X1222" s="71" t="str">
        <f t="shared" si="170"/>
        <v>Q2 2024</v>
      </c>
      <c r="Y1222" s="21">
        <f t="shared" si="165"/>
        <v>3840</v>
      </c>
      <c r="Z1222" s="21">
        <f t="shared" si="166"/>
        <v>2160</v>
      </c>
      <c r="AA1222" s="57">
        <f t="shared" si="167"/>
        <v>200968.29721068247</v>
      </c>
      <c r="AB1222" s="59">
        <f t="shared" si="168"/>
        <v>1.7777777777777777</v>
      </c>
      <c r="AC1222" s="61">
        <f t="shared" si="169"/>
        <v>685.8</v>
      </c>
    </row>
    <row r="1223" spans="4:29">
      <c r="D1223" s="12">
        <v>1217</v>
      </c>
      <c r="E1223" s="36" t="s">
        <v>29</v>
      </c>
      <c r="F1223" s="16" t="s">
        <v>11</v>
      </c>
      <c r="G1223" s="14" t="s">
        <v>39</v>
      </c>
      <c r="H1223" s="13" t="s">
        <v>5</v>
      </c>
      <c r="I1223" s="13" t="s">
        <v>76</v>
      </c>
      <c r="J1223" s="13"/>
      <c r="K1223" s="13"/>
      <c r="L1223" s="14">
        <v>31.5</v>
      </c>
      <c r="M1223" s="14" t="s">
        <v>15</v>
      </c>
      <c r="N1223" s="31" t="s">
        <v>65</v>
      </c>
      <c r="O1223" s="14" t="s">
        <v>1</v>
      </c>
      <c r="P1223" s="14" t="s">
        <v>35</v>
      </c>
      <c r="Q1223" s="31">
        <v>5000</v>
      </c>
      <c r="R1223" s="31">
        <v>1152</v>
      </c>
      <c r="S1223" s="45">
        <v>76</v>
      </c>
      <c r="T1223" s="64">
        <f t="shared" ref="T1223:T1286" si="171">L1223*S1223</f>
        <v>2394</v>
      </c>
      <c r="U1223" s="64">
        <f t="shared" ref="U1223:U1286" si="172">S1223*AA1223/10^6</f>
        <v>20.789053855905042</v>
      </c>
      <c r="V1223" s="48">
        <f t="shared" ref="V1223:V1286" si="173">S1223*W1223/1000</f>
        <v>19.076000000000001</v>
      </c>
      <c r="W1223" s="52">
        <v>251</v>
      </c>
      <c r="X1223" s="71" t="str">
        <f t="shared" si="170"/>
        <v>Q2 2024</v>
      </c>
      <c r="Y1223" s="21">
        <f t="shared" ref="Y1223:Y1286" si="174">1*LEFT(M1223, FIND("x", M1223)-2)</f>
        <v>3840</v>
      </c>
      <c r="Z1223" s="21">
        <f t="shared" ref="Z1223:Z1286" si="175">1*RIGHT(M1223, LEN(M1223)-FIND("x", M1223)-1)</f>
        <v>2160</v>
      </c>
      <c r="AA1223" s="57">
        <f t="shared" ref="AA1223:AA1286" si="176">AC1223^2*AB1223/(1+AB1223^2)</f>
        <v>273540.18231454003</v>
      </c>
      <c r="AB1223" s="59">
        <f t="shared" ref="AB1223:AB1286" si="177">Y1223/Z1223</f>
        <v>1.7777777777777777</v>
      </c>
      <c r="AC1223" s="61">
        <f t="shared" ref="AC1223:AC1286" si="178">L1223*25.4</f>
        <v>800.09999999999991</v>
      </c>
    </row>
    <row r="1224" spans="4:29">
      <c r="D1224" s="12">
        <v>1218</v>
      </c>
      <c r="E1224" s="36" t="s">
        <v>29</v>
      </c>
      <c r="F1224" s="16" t="s">
        <v>11</v>
      </c>
      <c r="G1224" s="14" t="s">
        <v>39</v>
      </c>
      <c r="H1224" s="13" t="s">
        <v>5</v>
      </c>
      <c r="I1224" s="13" t="s">
        <v>76</v>
      </c>
      <c r="J1224" s="13"/>
      <c r="K1224" s="13"/>
      <c r="L1224" s="14">
        <v>49</v>
      </c>
      <c r="M1224" s="14" t="s">
        <v>99</v>
      </c>
      <c r="N1224" s="31">
        <v>1000000</v>
      </c>
      <c r="O1224" s="14" t="s">
        <v>1</v>
      </c>
      <c r="P1224" s="14" t="s">
        <v>35</v>
      </c>
      <c r="Q1224" s="31">
        <v>5000</v>
      </c>
      <c r="R1224" s="31">
        <v>1152</v>
      </c>
      <c r="S1224" s="45">
        <v>18</v>
      </c>
      <c r="T1224" s="64">
        <f t="shared" si="171"/>
        <v>882</v>
      </c>
      <c r="U1224" s="64">
        <f t="shared" si="172"/>
        <v>7.2671196067330301</v>
      </c>
      <c r="V1224" s="48">
        <f t="shared" si="173"/>
        <v>6.21</v>
      </c>
      <c r="W1224" s="52">
        <v>345</v>
      </c>
      <c r="X1224" s="71" t="str">
        <f t="shared" ref="X1224:X1287" si="179">G1224&amp;" "&amp;F1224</f>
        <v>Q2 2024</v>
      </c>
      <c r="Y1224" s="21">
        <f t="shared" si="174"/>
        <v>5120</v>
      </c>
      <c r="Z1224" s="21">
        <f t="shared" si="175"/>
        <v>1440</v>
      </c>
      <c r="AA1224" s="57">
        <f t="shared" si="176"/>
        <v>403728.86704072385</v>
      </c>
      <c r="AB1224" s="59">
        <f t="shared" si="177"/>
        <v>3.5555555555555554</v>
      </c>
      <c r="AC1224" s="61">
        <f t="shared" si="178"/>
        <v>1244.5999999999999</v>
      </c>
    </row>
    <row r="1225" spans="4:29">
      <c r="D1225" s="12">
        <v>1219</v>
      </c>
      <c r="E1225" s="36" t="s">
        <v>29</v>
      </c>
      <c r="F1225" s="16" t="s">
        <v>11</v>
      </c>
      <c r="G1225" s="14" t="s">
        <v>39</v>
      </c>
      <c r="H1225" s="13" t="s">
        <v>6</v>
      </c>
      <c r="I1225" s="13" t="s">
        <v>125</v>
      </c>
      <c r="J1225" s="13"/>
      <c r="K1225" s="13" t="s">
        <v>123</v>
      </c>
      <c r="L1225" s="14">
        <v>55</v>
      </c>
      <c r="M1225" s="14" t="s">
        <v>15</v>
      </c>
      <c r="N1225" s="31">
        <v>1000000</v>
      </c>
      <c r="O1225" s="14" t="s">
        <v>1</v>
      </c>
      <c r="P1225" s="14" t="s">
        <v>35</v>
      </c>
      <c r="Q1225" s="31">
        <v>4000</v>
      </c>
      <c r="R1225" s="31">
        <v>500</v>
      </c>
      <c r="S1225" s="45">
        <v>4.6970000000000001</v>
      </c>
      <c r="T1225" s="64">
        <f t="shared" si="171"/>
        <v>258.33499999999998</v>
      </c>
      <c r="U1225" s="64">
        <f t="shared" si="172"/>
        <v>3.9169313831216619</v>
      </c>
      <c r="V1225" s="48">
        <f t="shared" si="173"/>
        <v>1.348039</v>
      </c>
      <c r="W1225" s="52">
        <v>287</v>
      </c>
      <c r="X1225" s="71" t="str">
        <f t="shared" si="179"/>
        <v>Q2 2024</v>
      </c>
      <c r="Y1225" s="21">
        <f t="shared" si="174"/>
        <v>3840</v>
      </c>
      <c r="Z1225" s="21">
        <f t="shared" si="175"/>
        <v>2160</v>
      </c>
      <c r="AA1225" s="57">
        <f t="shared" si="176"/>
        <v>833921.94658753707</v>
      </c>
      <c r="AB1225" s="59">
        <f t="shared" si="177"/>
        <v>1.7777777777777777</v>
      </c>
      <c r="AC1225" s="61">
        <f t="shared" si="178"/>
        <v>1397</v>
      </c>
    </row>
    <row r="1226" spans="4:29">
      <c r="D1226" s="12">
        <v>1220</v>
      </c>
      <c r="E1226" s="36" t="s">
        <v>29</v>
      </c>
      <c r="F1226" s="16" t="s">
        <v>11</v>
      </c>
      <c r="G1226" s="14" t="s">
        <v>39</v>
      </c>
      <c r="H1226" s="13" t="s">
        <v>6</v>
      </c>
      <c r="I1226" s="13" t="s">
        <v>125</v>
      </c>
      <c r="J1226" s="13"/>
      <c r="K1226" s="13" t="s">
        <v>123</v>
      </c>
      <c r="L1226" s="14">
        <v>65</v>
      </c>
      <c r="M1226" s="14" t="s">
        <v>15</v>
      </c>
      <c r="N1226" s="31">
        <v>1000000</v>
      </c>
      <c r="O1226" s="14" t="s">
        <v>2</v>
      </c>
      <c r="P1226" s="14" t="s">
        <v>35</v>
      </c>
      <c r="Q1226" s="31">
        <v>16384</v>
      </c>
      <c r="R1226" s="31">
        <v>1000</v>
      </c>
      <c r="S1226" s="45">
        <v>5.3129999999999997</v>
      </c>
      <c r="T1226" s="64">
        <f t="shared" si="171"/>
        <v>345.34499999999997</v>
      </c>
      <c r="U1226" s="64">
        <f t="shared" si="172"/>
        <v>6.1882315212818986</v>
      </c>
      <c r="V1226" s="48">
        <f t="shared" si="173"/>
        <v>2.0046483663304659</v>
      </c>
      <c r="W1226" s="52">
        <v>377.31006330330626</v>
      </c>
      <c r="X1226" s="71" t="str">
        <f t="shared" si="179"/>
        <v>Q2 2024</v>
      </c>
      <c r="Y1226" s="21">
        <f t="shared" si="174"/>
        <v>3840</v>
      </c>
      <c r="Z1226" s="21">
        <f t="shared" si="175"/>
        <v>2160</v>
      </c>
      <c r="AA1226" s="57">
        <f t="shared" si="176"/>
        <v>1164733.9584569733</v>
      </c>
      <c r="AB1226" s="59">
        <f t="shared" si="177"/>
        <v>1.7777777777777777</v>
      </c>
      <c r="AC1226" s="61">
        <f t="shared" si="178"/>
        <v>1651</v>
      </c>
    </row>
    <row r="1227" spans="4:29">
      <c r="D1227" s="12">
        <v>1221</v>
      </c>
      <c r="E1227" s="36" t="s">
        <v>29</v>
      </c>
      <c r="F1227" s="16" t="s">
        <v>11</v>
      </c>
      <c r="G1227" s="14" t="s">
        <v>39</v>
      </c>
      <c r="H1227" s="13" t="s">
        <v>6</v>
      </c>
      <c r="I1227" s="13" t="s">
        <v>125</v>
      </c>
      <c r="J1227" s="13"/>
      <c r="K1227" s="13" t="s">
        <v>123</v>
      </c>
      <c r="L1227" s="14">
        <v>75</v>
      </c>
      <c r="M1227" s="14" t="s">
        <v>15</v>
      </c>
      <c r="N1227" s="31">
        <v>1000000</v>
      </c>
      <c r="O1227" s="14" t="s">
        <v>2</v>
      </c>
      <c r="P1227" s="14" t="s">
        <v>35</v>
      </c>
      <c r="Q1227" s="31">
        <v>12000</v>
      </c>
      <c r="R1227" s="31">
        <v>1000</v>
      </c>
      <c r="S1227" s="45">
        <v>6.6829999999999998</v>
      </c>
      <c r="T1227" s="64">
        <f t="shared" si="171"/>
        <v>501.22499999999997</v>
      </c>
      <c r="U1227" s="64">
        <f t="shared" si="172"/>
        <v>10.363203165578636</v>
      </c>
      <c r="V1227" s="48">
        <f t="shared" si="173"/>
        <v>3.6346498880245726</v>
      </c>
      <c r="W1227" s="52">
        <v>543.86501391958291</v>
      </c>
      <c r="X1227" s="71" t="str">
        <f t="shared" si="179"/>
        <v>Q2 2024</v>
      </c>
      <c r="Y1227" s="21">
        <f t="shared" si="174"/>
        <v>3840</v>
      </c>
      <c r="Z1227" s="21">
        <f t="shared" si="175"/>
        <v>2160</v>
      </c>
      <c r="AA1227" s="57">
        <f t="shared" si="176"/>
        <v>1550681.3056379822</v>
      </c>
      <c r="AB1227" s="59">
        <f t="shared" si="177"/>
        <v>1.7777777777777777</v>
      </c>
      <c r="AC1227" s="61">
        <f t="shared" si="178"/>
        <v>1905</v>
      </c>
    </row>
    <row r="1228" spans="4:29">
      <c r="D1228" s="12">
        <v>1222</v>
      </c>
      <c r="E1228" s="36" t="s">
        <v>29</v>
      </c>
      <c r="F1228" s="16" t="s">
        <v>11</v>
      </c>
      <c r="G1228" s="14" t="s">
        <v>39</v>
      </c>
      <c r="H1228" s="13" t="s">
        <v>6</v>
      </c>
      <c r="I1228" s="13" t="s">
        <v>125</v>
      </c>
      <c r="J1228" s="13"/>
      <c r="K1228" s="13" t="s">
        <v>123</v>
      </c>
      <c r="L1228" s="14">
        <v>86</v>
      </c>
      <c r="M1228" s="14" t="s">
        <v>15</v>
      </c>
      <c r="N1228" s="31">
        <v>1000000</v>
      </c>
      <c r="O1228" s="14" t="s">
        <v>2</v>
      </c>
      <c r="P1228" s="14" t="s">
        <v>35</v>
      </c>
      <c r="Q1228" s="31">
        <v>18000</v>
      </c>
      <c r="R1228" s="31">
        <v>1200</v>
      </c>
      <c r="S1228" s="45">
        <v>3.0030000000000001</v>
      </c>
      <c r="T1228" s="64">
        <f t="shared" si="171"/>
        <v>258.25800000000004</v>
      </c>
      <c r="U1228" s="64">
        <f t="shared" si="172"/>
        <v>6.1228308135653426</v>
      </c>
      <c r="V1228" s="48">
        <f t="shared" si="173"/>
        <v>2.0724929062929336</v>
      </c>
      <c r="W1228" s="52">
        <v>690.14082793637476</v>
      </c>
      <c r="X1228" s="71" t="str">
        <f t="shared" si="179"/>
        <v>Q2 2024</v>
      </c>
      <c r="Y1228" s="21">
        <f t="shared" si="174"/>
        <v>3840</v>
      </c>
      <c r="Z1228" s="21">
        <f t="shared" si="175"/>
        <v>2160</v>
      </c>
      <c r="AA1228" s="57">
        <f t="shared" si="176"/>
        <v>2038904.6998219588</v>
      </c>
      <c r="AB1228" s="59">
        <f t="shared" si="177"/>
        <v>1.7777777777777777</v>
      </c>
      <c r="AC1228" s="61">
        <f t="shared" si="178"/>
        <v>2184.4</v>
      </c>
    </row>
    <row r="1229" spans="4:29">
      <c r="D1229" s="12">
        <v>1223</v>
      </c>
      <c r="E1229" s="36" t="s">
        <v>29</v>
      </c>
      <c r="F1229" s="16" t="s">
        <v>11</v>
      </c>
      <c r="G1229" s="14" t="s">
        <v>39</v>
      </c>
      <c r="H1229" s="13" t="s">
        <v>6</v>
      </c>
      <c r="I1229" s="13" t="s">
        <v>125</v>
      </c>
      <c r="J1229" s="13"/>
      <c r="K1229" s="13" t="s">
        <v>123</v>
      </c>
      <c r="L1229" s="14">
        <v>65</v>
      </c>
      <c r="M1229" s="14" t="s">
        <v>52</v>
      </c>
      <c r="N1229" s="31">
        <v>1000000</v>
      </c>
      <c r="O1229" s="14" t="s">
        <v>2</v>
      </c>
      <c r="P1229" s="14" t="s">
        <v>35</v>
      </c>
      <c r="Q1229" s="31">
        <v>12000</v>
      </c>
      <c r="R1229" s="31">
        <v>1000</v>
      </c>
      <c r="S1229" s="45">
        <v>0.90500000000000003</v>
      </c>
      <c r="T1229" s="64">
        <f t="shared" si="171"/>
        <v>58.825000000000003</v>
      </c>
      <c r="U1229" s="64">
        <f t="shared" si="172"/>
        <v>1.0540842324035609</v>
      </c>
      <c r="V1229" s="48">
        <f t="shared" si="173"/>
        <v>0.53190700510967115</v>
      </c>
      <c r="W1229" s="52">
        <v>587.74254708250953</v>
      </c>
      <c r="X1229" s="71" t="str">
        <f t="shared" si="179"/>
        <v>Q2 2024</v>
      </c>
      <c r="Y1229" s="21">
        <f t="shared" si="174"/>
        <v>7680</v>
      </c>
      <c r="Z1229" s="21">
        <f t="shared" si="175"/>
        <v>4320</v>
      </c>
      <c r="AA1229" s="57">
        <f t="shared" si="176"/>
        <v>1164733.9584569733</v>
      </c>
      <c r="AB1229" s="59">
        <f t="shared" si="177"/>
        <v>1.7777777777777777</v>
      </c>
      <c r="AC1229" s="61">
        <f t="shared" si="178"/>
        <v>1651</v>
      </c>
    </row>
    <row r="1230" spans="4:29">
      <c r="D1230" s="12">
        <v>1224</v>
      </c>
      <c r="E1230" s="36" t="s">
        <v>29</v>
      </c>
      <c r="F1230" s="16" t="s">
        <v>11</v>
      </c>
      <c r="G1230" s="14" t="s">
        <v>39</v>
      </c>
      <c r="H1230" s="13" t="s">
        <v>6</v>
      </c>
      <c r="I1230" s="13" t="s">
        <v>125</v>
      </c>
      <c r="J1230" s="13"/>
      <c r="K1230" s="13" t="s">
        <v>123</v>
      </c>
      <c r="L1230" s="14">
        <v>75</v>
      </c>
      <c r="M1230" s="14" t="s">
        <v>52</v>
      </c>
      <c r="N1230" s="31">
        <v>1000000</v>
      </c>
      <c r="O1230" s="14" t="s">
        <v>2</v>
      </c>
      <c r="P1230" s="14" t="s">
        <v>35</v>
      </c>
      <c r="Q1230" s="31">
        <v>16000</v>
      </c>
      <c r="R1230" s="31">
        <v>2000</v>
      </c>
      <c r="S1230" s="45">
        <v>6.0000000000000001E-3</v>
      </c>
      <c r="T1230" s="64">
        <f t="shared" si="171"/>
        <v>0.45</v>
      </c>
      <c r="U1230" s="64">
        <f t="shared" si="172"/>
        <v>9.304087833827893E-3</v>
      </c>
      <c r="V1230" s="48">
        <f t="shared" si="173"/>
        <v>4.7642228222422303E-3</v>
      </c>
      <c r="W1230" s="52">
        <v>794.03713704037159</v>
      </c>
      <c r="X1230" s="71" t="str">
        <f t="shared" si="179"/>
        <v>Q2 2024</v>
      </c>
      <c r="Y1230" s="21">
        <f t="shared" si="174"/>
        <v>7680</v>
      </c>
      <c r="Z1230" s="21">
        <f t="shared" si="175"/>
        <v>4320</v>
      </c>
      <c r="AA1230" s="57">
        <f t="shared" si="176"/>
        <v>1550681.3056379822</v>
      </c>
      <c r="AB1230" s="59">
        <f t="shared" si="177"/>
        <v>1.7777777777777777</v>
      </c>
      <c r="AC1230" s="61">
        <f t="shared" si="178"/>
        <v>1905</v>
      </c>
    </row>
    <row r="1231" spans="4:29">
      <c r="D1231" s="12">
        <v>1225</v>
      </c>
      <c r="E1231" s="36" t="s">
        <v>29</v>
      </c>
      <c r="F1231" s="16" t="s">
        <v>11</v>
      </c>
      <c r="G1231" s="14" t="s">
        <v>39</v>
      </c>
      <c r="H1231" s="13" t="s">
        <v>6</v>
      </c>
      <c r="I1231" s="13" t="s">
        <v>53</v>
      </c>
      <c r="J1231" s="13" t="s">
        <v>126</v>
      </c>
      <c r="K1231" s="13" t="s">
        <v>123</v>
      </c>
      <c r="L1231" s="14">
        <v>43</v>
      </c>
      <c r="M1231" s="14" t="s">
        <v>15</v>
      </c>
      <c r="N1231" s="31">
        <v>1000000</v>
      </c>
      <c r="O1231" s="14" t="s">
        <v>1</v>
      </c>
      <c r="P1231" s="14" t="s">
        <v>35</v>
      </c>
      <c r="Q1231" s="31">
        <v>3614.6269090909086</v>
      </c>
      <c r="R1231" s="31">
        <v>301.21890909090905</v>
      </c>
      <c r="S1231" s="45">
        <v>30.77</v>
      </c>
      <c r="T1231" s="64">
        <f t="shared" si="171"/>
        <v>1323.11</v>
      </c>
      <c r="U1231" s="64">
        <f t="shared" si="172"/>
        <v>15.684274403380417</v>
      </c>
      <c r="V1231" s="48">
        <f t="shared" si="173"/>
        <v>6.9127388003021801</v>
      </c>
      <c r="W1231" s="52">
        <v>224.65839454995711</v>
      </c>
      <c r="X1231" s="71" t="str">
        <f t="shared" si="179"/>
        <v>Q2 2024</v>
      </c>
      <c r="Y1231" s="21">
        <f t="shared" si="174"/>
        <v>3840</v>
      </c>
      <c r="Z1231" s="21">
        <f t="shared" si="175"/>
        <v>2160</v>
      </c>
      <c r="AA1231" s="57">
        <f t="shared" si="176"/>
        <v>509726.1749554897</v>
      </c>
      <c r="AB1231" s="59">
        <f t="shared" si="177"/>
        <v>1.7777777777777777</v>
      </c>
      <c r="AC1231" s="61">
        <f t="shared" si="178"/>
        <v>1092.2</v>
      </c>
    </row>
    <row r="1232" spans="4:29">
      <c r="D1232" s="12">
        <v>1226</v>
      </c>
      <c r="E1232" s="36" t="s">
        <v>29</v>
      </c>
      <c r="F1232" s="16" t="s">
        <v>11</v>
      </c>
      <c r="G1232" s="14" t="s">
        <v>39</v>
      </c>
      <c r="H1232" s="13" t="s">
        <v>6</v>
      </c>
      <c r="I1232" s="13" t="s">
        <v>53</v>
      </c>
      <c r="J1232" s="13" t="s">
        <v>126</v>
      </c>
      <c r="K1232" s="13" t="s">
        <v>123</v>
      </c>
      <c r="L1232" s="14">
        <v>50</v>
      </c>
      <c r="M1232" s="14" t="s">
        <v>15</v>
      </c>
      <c r="N1232" s="31">
        <v>1000000</v>
      </c>
      <c r="O1232" s="14" t="s">
        <v>2</v>
      </c>
      <c r="P1232" s="14" t="s">
        <v>35</v>
      </c>
      <c r="Q1232" s="31">
        <v>4887.272727272727</v>
      </c>
      <c r="R1232" s="31">
        <v>407.27272727272725</v>
      </c>
      <c r="S1232" s="45">
        <v>33.645000000000003</v>
      </c>
      <c r="T1232" s="64">
        <f t="shared" si="171"/>
        <v>1682.2500000000002</v>
      </c>
      <c r="U1232" s="64">
        <f t="shared" si="172"/>
        <v>23.187854456973295</v>
      </c>
      <c r="V1232" s="48">
        <f t="shared" si="173"/>
        <v>8.7891066100387309</v>
      </c>
      <c r="W1232" s="52">
        <v>261.23069133715944</v>
      </c>
      <c r="X1232" s="71" t="str">
        <f t="shared" si="179"/>
        <v>Q2 2024</v>
      </c>
      <c r="Y1232" s="21">
        <f t="shared" si="174"/>
        <v>3840</v>
      </c>
      <c r="Z1232" s="21">
        <f t="shared" si="175"/>
        <v>2160</v>
      </c>
      <c r="AA1232" s="57">
        <f t="shared" si="176"/>
        <v>689191.69139465876</v>
      </c>
      <c r="AB1232" s="59">
        <f t="shared" si="177"/>
        <v>1.7777777777777777</v>
      </c>
      <c r="AC1232" s="61">
        <f t="shared" si="178"/>
        <v>1270</v>
      </c>
    </row>
    <row r="1233" spans="4:29">
      <c r="D1233" s="12">
        <v>1227</v>
      </c>
      <c r="E1233" s="36" t="s">
        <v>29</v>
      </c>
      <c r="F1233" s="16" t="s">
        <v>11</v>
      </c>
      <c r="G1233" s="14" t="s">
        <v>39</v>
      </c>
      <c r="H1233" s="13" t="s">
        <v>6</v>
      </c>
      <c r="I1233" s="13" t="s">
        <v>53</v>
      </c>
      <c r="J1233" s="13" t="s">
        <v>126</v>
      </c>
      <c r="K1233" s="13" t="s">
        <v>123</v>
      </c>
      <c r="L1233" s="14">
        <v>55</v>
      </c>
      <c r="M1233" s="14" t="s">
        <v>15</v>
      </c>
      <c r="N1233" s="31">
        <v>1000000</v>
      </c>
      <c r="O1233" s="14" t="s">
        <v>2</v>
      </c>
      <c r="P1233" s="14" t="s">
        <v>35</v>
      </c>
      <c r="Q1233" s="31">
        <v>6283.636363636364</v>
      </c>
      <c r="R1233" s="31">
        <v>523.63636363636363</v>
      </c>
      <c r="S1233" s="45">
        <v>105.477</v>
      </c>
      <c r="T1233" s="64">
        <f t="shared" si="171"/>
        <v>5801.2350000000006</v>
      </c>
      <c r="U1233" s="64">
        <f t="shared" si="172"/>
        <v>87.959585160213649</v>
      </c>
      <c r="V1233" s="48">
        <f t="shared" si="173"/>
        <v>30.309212593186523</v>
      </c>
      <c r="W1233" s="52">
        <v>287.35376047087539</v>
      </c>
      <c r="X1233" s="71" t="str">
        <f t="shared" si="179"/>
        <v>Q2 2024</v>
      </c>
      <c r="Y1233" s="21">
        <f t="shared" si="174"/>
        <v>3840</v>
      </c>
      <c r="Z1233" s="21">
        <f t="shared" si="175"/>
        <v>2160</v>
      </c>
      <c r="AA1233" s="57">
        <f t="shared" si="176"/>
        <v>833921.94658753707</v>
      </c>
      <c r="AB1233" s="59">
        <f t="shared" si="177"/>
        <v>1.7777777777777777</v>
      </c>
      <c r="AC1233" s="61">
        <f t="shared" si="178"/>
        <v>1397</v>
      </c>
    </row>
    <row r="1234" spans="4:29">
      <c r="D1234" s="12">
        <v>1228</v>
      </c>
      <c r="E1234" s="36" t="s">
        <v>29</v>
      </c>
      <c r="F1234" s="16" t="s">
        <v>11</v>
      </c>
      <c r="G1234" s="14" t="s">
        <v>39</v>
      </c>
      <c r="H1234" s="13" t="s">
        <v>6</v>
      </c>
      <c r="I1234" s="13" t="s">
        <v>53</v>
      </c>
      <c r="J1234" s="13" t="s">
        <v>126</v>
      </c>
      <c r="K1234" s="13" t="s">
        <v>123</v>
      </c>
      <c r="L1234" s="14">
        <v>65</v>
      </c>
      <c r="M1234" s="14" t="s">
        <v>15</v>
      </c>
      <c r="N1234" s="31">
        <v>1000000</v>
      </c>
      <c r="O1234" s="14" t="s">
        <v>2</v>
      </c>
      <c r="P1234" s="14" t="s">
        <v>35</v>
      </c>
      <c r="Q1234" s="31">
        <v>8640</v>
      </c>
      <c r="R1234" s="31">
        <v>720</v>
      </c>
      <c r="S1234" s="45">
        <v>88.218000000000004</v>
      </c>
      <c r="T1234" s="64">
        <f t="shared" si="171"/>
        <v>5734.17</v>
      </c>
      <c r="U1234" s="64">
        <f t="shared" si="172"/>
        <v>102.75050034715727</v>
      </c>
      <c r="V1234" s="48">
        <f t="shared" si="173"/>
        <v>33.28553916449107</v>
      </c>
      <c r="W1234" s="52">
        <v>377.31006330330626</v>
      </c>
      <c r="X1234" s="71" t="str">
        <f t="shared" si="179"/>
        <v>Q2 2024</v>
      </c>
      <c r="Y1234" s="21">
        <f t="shared" si="174"/>
        <v>3840</v>
      </c>
      <c r="Z1234" s="21">
        <f t="shared" si="175"/>
        <v>2160</v>
      </c>
      <c r="AA1234" s="57">
        <f t="shared" si="176"/>
        <v>1164733.9584569733</v>
      </c>
      <c r="AB1234" s="59">
        <f t="shared" si="177"/>
        <v>1.7777777777777777</v>
      </c>
      <c r="AC1234" s="61">
        <f t="shared" si="178"/>
        <v>1651</v>
      </c>
    </row>
    <row r="1235" spans="4:29">
      <c r="D1235" s="12">
        <v>1229</v>
      </c>
      <c r="E1235" s="36" t="s">
        <v>29</v>
      </c>
      <c r="F1235" s="16" t="s">
        <v>11</v>
      </c>
      <c r="G1235" s="14" t="s">
        <v>39</v>
      </c>
      <c r="H1235" s="13" t="s">
        <v>6</v>
      </c>
      <c r="I1235" s="13" t="s">
        <v>53</v>
      </c>
      <c r="J1235" s="13" t="s">
        <v>126</v>
      </c>
      <c r="K1235" s="13" t="s">
        <v>123</v>
      </c>
      <c r="L1235" s="14">
        <v>75</v>
      </c>
      <c r="M1235" s="14" t="s">
        <v>15</v>
      </c>
      <c r="N1235" s="31">
        <v>1000000</v>
      </c>
      <c r="O1235" s="14" t="s">
        <v>2</v>
      </c>
      <c r="P1235" s="14" t="s">
        <v>35</v>
      </c>
      <c r="Q1235" s="31">
        <v>10909.09090909091</v>
      </c>
      <c r="R1235" s="31">
        <v>909.09090909090912</v>
      </c>
      <c r="S1235" s="45">
        <v>53.067</v>
      </c>
      <c r="T1235" s="64">
        <f t="shared" si="171"/>
        <v>3980.0250000000001</v>
      </c>
      <c r="U1235" s="64">
        <f t="shared" si="172"/>
        <v>82.290004846290799</v>
      </c>
      <c r="V1235" s="48">
        <f t="shared" si="173"/>
        <v>28.861284693670505</v>
      </c>
      <c r="W1235" s="52">
        <v>543.86501391958291</v>
      </c>
      <c r="X1235" s="71" t="str">
        <f t="shared" si="179"/>
        <v>Q2 2024</v>
      </c>
      <c r="Y1235" s="21">
        <f t="shared" si="174"/>
        <v>3840</v>
      </c>
      <c r="Z1235" s="21">
        <f t="shared" si="175"/>
        <v>2160</v>
      </c>
      <c r="AA1235" s="57">
        <f t="shared" si="176"/>
        <v>1550681.3056379822</v>
      </c>
      <c r="AB1235" s="59">
        <f t="shared" si="177"/>
        <v>1.7777777777777777</v>
      </c>
      <c r="AC1235" s="61">
        <f t="shared" si="178"/>
        <v>1905</v>
      </c>
    </row>
    <row r="1236" spans="4:29">
      <c r="D1236" s="12">
        <v>1230</v>
      </c>
      <c r="E1236" s="36" t="s">
        <v>29</v>
      </c>
      <c r="F1236" s="16" t="s">
        <v>11</v>
      </c>
      <c r="G1236" s="14" t="s">
        <v>39</v>
      </c>
      <c r="H1236" s="13" t="s">
        <v>6</v>
      </c>
      <c r="I1236" s="13" t="s">
        <v>53</v>
      </c>
      <c r="J1236" s="13" t="s">
        <v>126</v>
      </c>
      <c r="K1236" s="13" t="s">
        <v>123</v>
      </c>
      <c r="L1236" s="14">
        <v>85</v>
      </c>
      <c r="M1236" s="14" t="s">
        <v>15</v>
      </c>
      <c r="N1236" s="31">
        <v>1000000</v>
      </c>
      <c r="O1236" s="14" t="s">
        <v>2</v>
      </c>
      <c r="P1236" s="14" t="s">
        <v>35</v>
      </c>
      <c r="Q1236" s="31">
        <v>14400</v>
      </c>
      <c r="R1236" s="31">
        <v>1200</v>
      </c>
      <c r="S1236" s="45">
        <v>48.918999999999997</v>
      </c>
      <c r="T1236" s="64">
        <f t="shared" si="171"/>
        <v>4158.1149999999998</v>
      </c>
      <c r="U1236" s="64">
        <f t="shared" si="172"/>
        <v>97.435102535359036</v>
      </c>
      <c r="V1236" s="48">
        <f t="shared" si="173"/>
        <v>33.760999161819512</v>
      </c>
      <c r="W1236" s="52">
        <v>690.14082793637476</v>
      </c>
      <c r="X1236" s="71" t="str">
        <f t="shared" si="179"/>
        <v>Q2 2024</v>
      </c>
      <c r="Y1236" s="21">
        <f t="shared" si="174"/>
        <v>3840</v>
      </c>
      <c r="Z1236" s="21">
        <f t="shared" si="175"/>
        <v>2160</v>
      </c>
      <c r="AA1236" s="57">
        <f t="shared" si="176"/>
        <v>1991763.9881305636</v>
      </c>
      <c r="AB1236" s="59">
        <f t="shared" si="177"/>
        <v>1.7777777777777777</v>
      </c>
      <c r="AC1236" s="61">
        <f t="shared" si="178"/>
        <v>2159</v>
      </c>
    </row>
    <row r="1237" spans="4:29">
      <c r="D1237" s="12">
        <v>1231</v>
      </c>
      <c r="E1237" s="36" t="s">
        <v>29</v>
      </c>
      <c r="F1237" s="16" t="s">
        <v>11</v>
      </c>
      <c r="G1237" s="14" t="s">
        <v>39</v>
      </c>
      <c r="H1237" s="13" t="s">
        <v>6</v>
      </c>
      <c r="I1237" s="13" t="s">
        <v>53</v>
      </c>
      <c r="J1237" s="13" t="s">
        <v>126</v>
      </c>
      <c r="K1237" s="13" t="s">
        <v>123</v>
      </c>
      <c r="L1237" s="14">
        <v>98</v>
      </c>
      <c r="M1237" s="14" t="s">
        <v>15</v>
      </c>
      <c r="N1237" s="31">
        <v>1000000</v>
      </c>
      <c r="O1237" s="14" t="s">
        <v>2</v>
      </c>
      <c r="P1237" s="14" t="s">
        <v>35</v>
      </c>
      <c r="Q1237" s="31">
        <v>19141.53633217993</v>
      </c>
      <c r="R1237" s="31">
        <v>1595.1280276816608</v>
      </c>
      <c r="S1237" s="45">
        <v>2.8860000000000001</v>
      </c>
      <c r="T1237" s="64">
        <f t="shared" si="171"/>
        <v>282.82800000000003</v>
      </c>
      <c r="U1237" s="64">
        <f t="shared" si="172"/>
        <v>7.6409701415957256</v>
      </c>
      <c r="V1237" s="48">
        <f t="shared" si="173"/>
        <v>2.9876196441365659</v>
      </c>
      <c r="W1237" s="52">
        <v>1035.211241904562</v>
      </c>
      <c r="X1237" s="71" t="str">
        <f t="shared" si="179"/>
        <v>Q2 2024</v>
      </c>
      <c r="Y1237" s="21">
        <f t="shared" si="174"/>
        <v>3840</v>
      </c>
      <c r="Z1237" s="21">
        <f t="shared" si="175"/>
        <v>2160</v>
      </c>
      <c r="AA1237" s="57">
        <f t="shared" si="176"/>
        <v>2647598.8016617205</v>
      </c>
      <c r="AB1237" s="59">
        <f t="shared" si="177"/>
        <v>1.7777777777777777</v>
      </c>
      <c r="AC1237" s="61">
        <f t="shared" si="178"/>
        <v>2489.1999999999998</v>
      </c>
    </row>
    <row r="1238" spans="4:29">
      <c r="D1238" s="12">
        <v>1232</v>
      </c>
      <c r="E1238" s="36" t="s">
        <v>29</v>
      </c>
      <c r="F1238" s="16" t="s">
        <v>11</v>
      </c>
      <c r="G1238" s="14" t="s">
        <v>39</v>
      </c>
      <c r="H1238" s="13" t="s">
        <v>6</v>
      </c>
      <c r="I1238" s="13" t="s">
        <v>53</v>
      </c>
      <c r="J1238" s="13" t="s">
        <v>126</v>
      </c>
      <c r="K1238" s="13" t="s">
        <v>123</v>
      </c>
      <c r="L1238" s="14">
        <v>55</v>
      </c>
      <c r="M1238" s="14" t="s">
        <v>52</v>
      </c>
      <c r="N1238" s="31">
        <v>1000000</v>
      </c>
      <c r="O1238" s="14" t="s">
        <v>2</v>
      </c>
      <c r="P1238" s="14" t="s">
        <v>35</v>
      </c>
      <c r="Q1238" s="31">
        <v>7873.1360946745563</v>
      </c>
      <c r="R1238" s="31">
        <v>962.27218934911241</v>
      </c>
      <c r="S1238" s="45">
        <v>3.0819999999999999</v>
      </c>
      <c r="T1238" s="64">
        <f t="shared" si="171"/>
        <v>169.51</v>
      </c>
      <c r="U1238" s="64">
        <f t="shared" si="172"/>
        <v>2.5701474393827892</v>
      </c>
      <c r="V1238" s="48">
        <f t="shared" si="173"/>
        <v>1.4481446646177274</v>
      </c>
      <c r="W1238" s="52">
        <v>469.87172765013867</v>
      </c>
      <c r="X1238" s="71" t="str">
        <f t="shared" si="179"/>
        <v>Q2 2024</v>
      </c>
      <c r="Y1238" s="21">
        <f t="shared" si="174"/>
        <v>7680</v>
      </c>
      <c r="Z1238" s="21">
        <f t="shared" si="175"/>
        <v>4320</v>
      </c>
      <c r="AA1238" s="57">
        <f t="shared" si="176"/>
        <v>833921.94658753707</v>
      </c>
      <c r="AB1238" s="59">
        <f t="shared" si="177"/>
        <v>1.7777777777777777</v>
      </c>
      <c r="AC1238" s="61">
        <f t="shared" si="178"/>
        <v>1397</v>
      </c>
    </row>
    <row r="1239" spans="4:29">
      <c r="D1239" s="12">
        <v>1233</v>
      </c>
      <c r="E1239" s="36" t="s">
        <v>29</v>
      </c>
      <c r="F1239" s="16" t="s">
        <v>11</v>
      </c>
      <c r="G1239" s="14" t="s">
        <v>39</v>
      </c>
      <c r="H1239" s="13" t="s">
        <v>6</v>
      </c>
      <c r="I1239" s="13" t="s">
        <v>53</v>
      </c>
      <c r="J1239" s="13" t="s">
        <v>126</v>
      </c>
      <c r="K1239" s="13" t="s">
        <v>123</v>
      </c>
      <c r="L1239" s="14">
        <v>65</v>
      </c>
      <c r="M1239" s="14" t="s">
        <v>52</v>
      </c>
      <c r="N1239" s="31">
        <v>1000000</v>
      </c>
      <c r="O1239" s="14" t="s">
        <v>2</v>
      </c>
      <c r="P1239" s="14" t="s">
        <v>35</v>
      </c>
      <c r="Q1239" s="31">
        <v>10996.363636363636</v>
      </c>
      <c r="R1239" s="31">
        <v>1221.8181818181818</v>
      </c>
      <c r="S1239" s="45">
        <v>11.159000000000001</v>
      </c>
      <c r="T1239" s="64">
        <f t="shared" si="171"/>
        <v>725.33500000000004</v>
      </c>
      <c r="U1239" s="64">
        <f t="shared" si="172"/>
        <v>12.997266242421366</v>
      </c>
      <c r="V1239" s="48">
        <f t="shared" si="173"/>
        <v>6.5586190828937241</v>
      </c>
      <c r="W1239" s="52">
        <v>587.74254708250953</v>
      </c>
      <c r="X1239" s="71" t="str">
        <f t="shared" si="179"/>
        <v>Q2 2024</v>
      </c>
      <c r="Y1239" s="21">
        <f t="shared" si="174"/>
        <v>7680</v>
      </c>
      <c r="Z1239" s="21">
        <f t="shared" si="175"/>
        <v>4320</v>
      </c>
      <c r="AA1239" s="57">
        <f t="shared" si="176"/>
        <v>1164733.9584569733</v>
      </c>
      <c r="AB1239" s="59">
        <f t="shared" si="177"/>
        <v>1.7777777777777777</v>
      </c>
      <c r="AC1239" s="61">
        <f t="shared" si="178"/>
        <v>1651</v>
      </c>
    </row>
    <row r="1240" spans="4:29">
      <c r="D1240" s="12">
        <v>1234</v>
      </c>
      <c r="E1240" s="36" t="s">
        <v>29</v>
      </c>
      <c r="F1240" s="16" t="s">
        <v>11</v>
      </c>
      <c r="G1240" s="14" t="s">
        <v>39</v>
      </c>
      <c r="H1240" s="13" t="s">
        <v>6</v>
      </c>
      <c r="I1240" s="13" t="s">
        <v>53</v>
      </c>
      <c r="J1240" s="13" t="s">
        <v>126</v>
      </c>
      <c r="K1240" s="13" t="s">
        <v>123</v>
      </c>
      <c r="L1240" s="14">
        <v>75</v>
      </c>
      <c r="M1240" s="14" t="s">
        <v>52</v>
      </c>
      <c r="N1240" s="31">
        <v>1000000</v>
      </c>
      <c r="O1240" s="14" t="s">
        <v>2</v>
      </c>
      <c r="P1240" s="14" t="s">
        <v>35</v>
      </c>
      <c r="Q1240" s="31">
        <v>15708.764159999995</v>
      </c>
      <c r="R1240" s="31">
        <v>1745.4182399999995</v>
      </c>
      <c r="S1240" s="45">
        <v>10.432</v>
      </c>
      <c r="T1240" s="64">
        <f t="shared" si="171"/>
        <v>782.4</v>
      </c>
      <c r="U1240" s="64">
        <f t="shared" si="172"/>
        <v>16.176707380415429</v>
      </c>
      <c r="V1240" s="48">
        <f t="shared" si="173"/>
        <v>8.283395413605156</v>
      </c>
      <c r="W1240" s="52">
        <v>794.03713704037159</v>
      </c>
      <c r="X1240" s="71" t="str">
        <f t="shared" si="179"/>
        <v>Q2 2024</v>
      </c>
      <c r="Y1240" s="21">
        <f t="shared" si="174"/>
        <v>7680</v>
      </c>
      <c r="Z1240" s="21">
        <f t="shared" si="175"/>
        <v>4320</v>
      </c>
      <c r="AA1240" s="57">
        <f t="shared" si="176"/>
        <v>1550681.3056379822</v>
      </c>
      <c r="AB1240" s="59">
        <f t="shared" si="177"/>
        <v>1.7777777777777777</v>
      </c>
      <c r="AC1240" s="61">
        <f t="shared" si="178"/>
        <v>1905</v>
      </c>
    </row>
    <row r="1241" spans="4:29">
      <c r="D1241" s="12">
        <v>1235</v>
      </c>
      <c r="E1241" s="36" t="s">
        <v>29</v>
      </c>
      <c r="F1241" s="16" t="s">
        <v>11</v>
      </c>
      <c r="G1241" s="14" t="s">
        <v>39</v>
      </c>
      <c r="H1241" s="13" t="s">
        <v>6</v>
      </c>
      <c r="I1241" s="13" t="s">
        <v>53</v>
      </c>
      <c r="J1241" s="13" t="s">
        <v>126</v>
      </c>
      <c r="K1241" s="13" t="s">
        <v>123</v>
      </c>
      <c r="L1241" s="14">
        <v>85</v>
      </c>
      <c r="M1241" s="14" t="s">
        <v>52</v>
      </c>
      <c r="N1241" s="31">
        <v>1000000</v>
      </c>
      <c r="O1241" s="14" t="s">
        <v>2</v>
      </c>
      <c r="P1241" s="14" t="s">
        <v>35</v>
      </c>
      <c r="Q1241" s="31">
        <v>19145.454545454544</v>
      </c>
      <c r="R1241" s="31">
        <v>2127.272727272727</v>
      </c>
      <c r="S1241" s="45">
        <v>6.0309999999999997</v>
      </c>
      <c r="T1241" s="64">
        <f t="shared" si="171"/>
        <v>512.63499999999999</v>
      </c>
      <c r="U1241" s="64">
        <f t="shared" si="172"/>
        <v>12.012328612415429</v>
      </c>
      <c r="V1241" s="48">
        <f t="shared" si="173"/>
        <v>6.0768251667068096</v>
      </c>
      <c r="W1241" s="52">
        <v>1007.5982700558465</v>
      </c>
      <c r="X1241" s="71" t="str">
        <f t="shared" si="179"/>
        <v>Q2 2024</v>
      </c>
      <c r="Y1241" s="21">
        <f t="shared" si="174"/>
        <v>7680</v>
      </c>
      <c r="Z1241" s="21">
        <f t="shared" si="175"/>
        <v>4320</v>
      </c>
      <c r="AA1241" s="57">
        <f t="shared" si="176"/>
        <v>1991763.9881305636</v>
      </c>
      <c r="AB1241" s="59">
        <f t="shared" si="177"/>
        <v>1.7777777777777777</v>
      </c>
      <c r="AC1241" s="61">
        <f t="shared" si="178"/>
        <v>2159</v>
      </c>
    </row>
    <row r="1242" spans="4:29">
      <c r="D1242" s="12">
        <v>1236</v>
      </c>
      <c r="E1242" s="36" t="s">
        <v>29</v>
      </c>
      <c r="F1242" s="16" t="s">
        <v>11</v>
      </c>
      <c r="G1242" s="14" t="s">
        <v>39</v>
      </c>
      <c r="H1242" s="13" t="s">
        <v>6</v>
      </c>
      <c r="I1242" s="13" t="s">
        <v>53</v>
      </c>
      <c r="J1242" s="13" t="s">
        <v>124</v>
      </c>
      <c r="K1242" s="13" t="s">
        <v>123</v>
      </c>
      <c r="L1242" s="14">
        <v>98</v>
      </c>
      <c r="M1242" s="14" t="s">
        <v>52</v>
      </c>
      <c r="N1242" s="31">
        <v>1000000</v>
      </c>
      <c r="O1242" s="14" t="s">
        <v>2</v>
      </c>
      <c r="P1242" s="14" t="s">
        <v>35</v>
      </c>
      <c r="Q1242" s="31">
        <v>25000</v>
      </c>
      <c r="R1242" s="31">
        <v>2500</v>
      </c>
      <c r="S1242" s="45">
        <v>8.5000000000000006E-2</v>
      </c>
      <c r="T1242" s="64">
        <f t="shared" si="171"/>
        <v>8.33</v>
      </c>
      <c r="U1242" s="64">
        <f t="shared" si="172"/>
        <v>0.22504589814124626</v>
      </c>
      <c r="V1242" s="48">
        <f t="shared" si="173"/>
        <v>0.12846877943212046</v>
      </c>
      <c r="W1242" s="52">
        <v>1511.3974050837699</v>
      </c>
      <c r="X1242" s="71" t="str">
        <f t="shared" si="179"/>
        <v>Q2 2024</v>
      </c>
      <c r="Y1242" s="21">
        <f t="shared" si="174"/>
        <v>7680</v>
      </c>
      <c r="Z1242" s="21">
        <f t="shared" si="175"/>
        <v>4320</v>
      </c>
      <c r="AA1242" s="57">
        <f t="shared" si="176"/>
        <v>2647598.8016617205</v>
      </c>
      <c r="AB1242" s="59">
        <f t="shared" si="177"/>
        <v>1.7777777777777777</v>
      </c>
      <c r="AC1242" s="61">
        <f t="shared" si="178"/>
        <v>2489.1999999999998</v>
      </c>
    </row>
    <row r="1243" spans="4:29">
      <c r="D1243" s="12">
        <v>1237</v>
      </c>
      <c r="E1243" s="36" t="s">
        <v>29</v>
      </c>
      <c r="F1243" s="16" t="s">
        <v>11</v>
      </c>
      <c r="G1243" s="14" t="s">
        <v>39</v>
      </c>
      <c r="H1243" s="13" t="s">
        <v>6</v>
      </c>
      <c r="I1243" s="13" t="s">
        <v>111</v>
      </c>
      <c r="J1243" s="13" t="s">
        <v>226</v>
      </c>
      <c r="K1243" s="13"/>
      <c r="L1243" s="14">
        <v>55</v>
      </c>
      <c r="M1243" s="14" t="s">
        <v>15</v>
      </c>
      <c r="N1243" s="31">
        <v>1000000</v>
      </c>
      <c r="O1243" s="14" t="s">
        <v>2</v>
      </c>
      <c r="P1243" s="14" t="s">
        <v>35</v>
      </c>
      <c r="Q1243" s="31">
        <v>4096</v>
      </c>
      <c r="R1243" s="31">
        <v>1024</v>
      </c>
      <c r="S1243" s="45">
        <v>5.399</v>
      </c>
      <c r="T1243" s="64">
        <f t="shared" si="171"/>
        <v>296.94499999999999</v>
      </c>
      <c r="U1243" s="64">
        <f t="shared" si="172"/>
        <v>4.5023445896261132</v>
      </c>
      <c r="V1243" s="48">
        <f t="shared" si="173"/>
        <v>1.5514229527822563</v>
      </c>
      <c r="W1243" s="52">
        <v>287.35376047087539</v>
      </c>
      <c r="X1243" s="71" t="str">
        <f t="shared" si="179"/>
        <v>Q2 2024</v>
      </c>
      <c r="Y1243" s="21">
        <f t="shared" si="174"/>
        <v>3840</v>
      </c>
      <c r="Z1243" s="21">
        <f t="shared" si="175"/>
        <v>2160</v>
      </c>
      <c r="AA1243" s="57">
        <f t="shared" si="176"/>
        <v>833921.94658753707</v>
      </c>
      <c r="AB1243" s="59">
        <f t="shared" si="177"/>
        <v>1.7777777777777777</v>
      </c>
      <c r="AC1243" s="61">
        <f t="shared" si="178"/>
        <v>1397</v>
      </c>
    </row>
    <row r="1244" spans="4:29">
      <c r="D1244" s="12">
        <v>1238</v>
      </c>
      <c r="E1244" s="36" t="s">
        <v>29</v>
      </c>
      <c r="F1244" s="16" t="s">
        <v>11</v>
      </c>
      <c r="G1244" s="14" t="s">
        <v>39</v>
      </c>
      <c r="H1244" s="13" t="s">
        <v>6</v>
      </c>
      <c r="I1244" s="13" t="s">
        <v>111</v>
      </c>
      <c r="J1244" s="13" t="s">
        <v>226</v>
      </c>
      <c r="K1244" s="13"/>
      <c r="L1244" s="14">
        <v>65</v>
      </c>
      <c r="M1244" s="14" t="s">
        <v>15</v>
      </c>
      <c r="N1244" s="31">
        <v>1000000</v>
      </c>
      <c r="O1244" s="14" t="s">
        <v>1</v>
      </c>
      <c r="P1244" s="14" t="s">
        <v>35</v>
      </c>
      <c r="Q1244" s="31">
        <v>6240</v>
      </c>
      <c r="R1244" s="31">
        <v>1560</v>
      </c>
      <c r="S1244" s="45">
        <v>26.864999999999998</v>
      </c>
      <c r="T1244" s="64">
        <f t="shared" si="171"/>
        <v>1746.2249999999999</v>
      </c>
      <c r="U1244" s="64">
        <f t="shared" si="172"/>
        <v>31.290577793946586</v>
      </c>
      <c r="V1244" s="48">
        <f t="shared" si="173"/>
        <v>10.136434850643322</v>
      </c>
      <c r="W1244" s="52">
        <v>377.31006330330626</v>
      </c>
      <c r="X1244" s="71" t="str">
        <f t="shared" si="179"/>
        <v>Q2 2024</v>
      </c>
      <c r="Y1244" s="21">
        <f t="shared" si="174"/>
        <v>3840</v>
      </c>
      <c r="Z1244" s="21">
        <f t="shared" si="175"/>
        <v>2160</v>
      </c>
      <c r="AA1244" s="57">
        <f t="shared" si="176"/>
        <v>1164733.9584569733</v>
      </c>
      <c r="AB1244" s="59">
        <f t="shared" si="177"/>
        <v>1.7777777777777777</v>
      </c>
      <c r="AC1244" s="61">
        <f t="shared" si="178"/>
        <v>1651</v>
      </c>
    </row>
    <row r="1245" spans="4:29">
      <c r="D1245" s="12">
        <v>1239</v>
      </c>
      <c r="E1245" s="36" t="s">
        <v>29</v>
      </c>
      <c r="F1245" s="16" t="s">
        <v>11</v>
      </c>
      <c r="G1245" s="14" t="s">
        <v>39</v>
      </c>
      <c r="H1245" s="13" t="s">
        <v>6</v>
      </c>
      <c r="I1245" s="13" t="s">
        <v>111</v>
      </c>
      <c r="J1245" s="13" t="s">
        <v>226</v>
      </c>
      <c r="K1245" s="13"/>
      <c r="L1245" s="14">
        <v>75</v>
      </c>
      <c r="M1245" s="14" t="s">
        <v>15</v>
      </c>
      <c r="N1245" s="31">
        <v>1000000</v>
      </c>
      <c r="O1245" s="14" t="s">
        <v>1</v>
      </c>
      <c r="P1245" s="14" t="s">
        <v>35</v>
      </c>
      <c r="Q1245" s="31">
        <v>7680</v>
      </c>
      <c r="R1245" s="31">
        <v>1920</v>
      </c>
      <c r="S1245" s="45">
        <v>13.973000000000001</v>
      </c>
      <c r="T1245" s="64">
        <f t="shared" si="171"/>
        <v>1047.9750000000001</v>
      </c>
      <c r="U1245" s="64">
        <f t="shared" si="172"/>
        <v>21.667669883679526</v>
      </c>
      <c r="V1245" s="48">
        <f t="shared" si="173"/>
        <v>11.095080915865113</v>
      </c>
      <c r="W1245" s="52">
        <v>794.03713704037159</v>
      </c>
      <c r="X1245" s="71" t="str">
        <f t="shared" si="179"/>
        <v>Q2 2024</v>
      </c>
      <c r="Y1245" s="21">
        <f t="shared" si="174"/>
        <v>3840</v>
      </c>
      <c r="Z1245" s="21">
        <f t="shared" si="175"/>
        <v>2160</v>
      </c>
      <c r="AA1245" s="57">
        <f t="shared" si="176"/>
        <v>1550681.3056379822</v>
      </c>
      <c r="AB1245" s="59">
        <f t="shared" si="177"/>
        <v>1.7777777777777777</v>
      </c>
      <c r="AC1245" s="61">
        <f t="shared" si="178"/>
        <v>1905</v>
      </c>
    </row>
    <row r="1246" spans="4:29">
      <c r="D1246" s="12">
        <v>1240</v>
      </c>
      <c r="E1246" s="36" t="s">
        <v>29</v>
      </c>
      <c r="F1246" s="16" t="s">
        <v>11</v>
      </c>
      <c r="G1246" s="14" t="s">
        <v>39</v>
      </c>
      <c r="H1246" s="13" t="s">
        <v>6</v>
      </c>
      <c r="I1246" s="13" t="s">
        <v>111</v>
      </c>
      <c r="J1246" s="13" t="s">
        <v>226</v>
      </c>
      <c r="K1246" s="13"/>
      <c r="L1246" s="14">
        <v>85</v>
      </c>
      <c r="M1246" s="14" t="s">
        <v>15</v>
      </c>
      <c r="N1246" s="31">
        <v>1000000</v>
      </c>
      <c r="O1246" s="14" t="s">
        <v>1</v>
      </c>
      <c r="P1246" s="14" t="s">
        <v>35</v>
      </c>
      <c r="Q1246" s="31">
        <v>11232</v>
      </c>
      <c r="R1246" s="31">
        <v>2808</v>
      </c>
      <c r="S1246" s="45">
        <v>9.3460000000000001</v>
      </c>
      <c r="T1246" s="64">
        <f t="shared" si="171"/>
        <v>794.41</v>
      </c>
      <c r="U1246" s="64">
        <f t="shared" si="172"/>
        <v>18.615026233068246</v>
      </c>
      <c r="V1246" s="48">
        <f t="shared" si="173"/>
        <v>6.4500561778933587</v>
      </c>
      <c r="W1246" s="52">
        <v>690.14082793637476</v>
      </c>
      <c r="X1246" s="71" t="str">
        <f t="shared" si="179"/>
        <v>Q2 2024</v>
      </c>
      <c r="Y1246" s="21">
        <f t="shared" si="174"/>
        <v>3840</v>
      </c>
      <c r="Z1246" s="21">
        <f t="shared" si="175"/>
        <v>2160</v>
      </c>
      <c r="AA1246" s="57">
        <f t="shared" si="176"/>
        <v>1991763.9881305636</v>
      </c>
      <c r="AB1246" s="59">
        <f t="shared" si="177"/>
        <v>1.7777777777777777</v>
      </c>
      <c r="AC1246" s="61">
        <f t="shared" si="178"/>
        <v>2159</v>
      </c>
    </row>
    <row r="1247" spans="4:29">
      <c r="D1247" s="12">
        <v>1241</v>
      </c>
      <c r="E1247" s="36" t="s">
        <v>29</v>
      </c>
      <c r="F1247" s="16" t="s">
        <v>11</v>
      </c>
      <c r="G1247" s="14" t="s">
        <v>39</v>
      </c>
      <c r="H1247" s="13" t="s">
        <v>6</v>
      </c>
      <c r="I1247" s="13" t="s">
        <v>36</v>
      </c>
      <c r="J1247" s="13" t="s">
        <v>50</v>
      </c>
      <c r="K1247" s="13" t="s">
        <v>123</v>
      </c>
      <c r="L1247" s="14">
        <v>55</v>
      </c>
      <c r="M1247" s="14" t="s">
        <v>15</v>
      </c>
      <c r="N1247" s="31">
        <v>1000000</v>
      </c>
      <c r="O1247" s="14" t="s">
        <v>1</v>
      </c>
      <c r="P1247" s="14" t="s">
        <v>35</v>
      </c>
      <c r="Q1247" s="31">
        <v>2048</v>
      </c>
      <c r="R1247" s="31">
        <v>128</v>
      </c>
      <c r="S1247" s="45">
        <v>76.900000000000006</v>
      </c>
      <c r="T1247" s="64">
        <f t="shared" si="171"/>
        <v>4229.5</v>
      </c>
      <c r="U1247" s="64">
        <f t="shared" si="172"/>
        <v>64.128597692581607</v>
      </c>
      <c r="V1247" s="48">
        <f t="shared" si="173"/>
        <v>22.097504180210318</v>
      </c>
      <c r="W1247" s="52">
        <v>287.35376047087539</v>
      </c>
      <c r="X1247" s="71" t="str">
        <f t="shared" si="179"/>
        <v>Q2 2024</v>
      </c>
      <c r="Y1247" s="21">
        <f t="shared" si="174"/>
        <v>3840</v>
      </c>
      <c r="Z1247" s="21">
        <f t="shared" si="175"/>
        <v>2160</v>
      </c>
      <c r="AA1247" s="57">
        <f t="shared" si="176"/>
        <v>833921.94658753707</v>
      </c>
      <c r="AB1247" s="59">
        <f t="shared" si="177"/>
        <v>1.7777777777777777</v>
      </c>
      <c r="AC1247" s="61">
        <f t="shared" si="178"/>
        <v>1397</v>
      </c>
    </row>
    <row r="1248" spans="4:29">
      <c r="D1248" s="12">
        <v>1242</v>
      </c>
      <c r="E1248" s="36" t="s">
        <v>29</v>
      </c>
      <c r="F1248" s="16" t="s">
        <v>11</v>
      </c>
      <c r="G1248" s="14" t="s">
        <v>39</v>
      </c>
      <c r="H1248" s="13" t="s">
        <v>6</v>
      </c>
      <c r="I1248" s="13" t="s">
        <v>36</v>
      </c>
      <c r="J1248" s="13" t="s">
        <v>37</v>
      </c>
      <c r="K1248" s="13" t="s">
        <v>137</v>
      </c>
      <c r="L1248" s="14">
        <v>65</v>
      </c>
      <c r="M1248" s="14" t="s">
        <v>15</v>
      </c>
      <c r="N1248" s="31">
        <v>1000000</v>
      </c>
      <c r="O1248" s="14" t="s">
        <v>1</v>
      </c>
      <c r="P1248" s="14" t="s">
        <v>35</v>
      </c>
      <c r="Q1248" s="31">
        <v>2560</v>
      </c>
      <c r="R1248" s="31">
        <v>160</v>
      </c>
      <c r="S1248" s="45">
        <v>127</v>
      </c>
      <c r="T1248" s="64">
        <f t="shared" si="171"/>
        <v>8255</v>
      </c>
      <c r="U1248" s="64">
        <f t="shared" si="172"/>
        <v>147.92121272403563</v>
      </c>
      <c r="V1248" s="48">
        <f t="shared" si="173"/>
        <v>47.918378039519901</v>
      </c>
      <c r="W1248" s="52">
        <v>377.31006330330626</v>
      </c>
      <c r="X1248" s="71" t="str">
        <f t="shared" si="179"/>
        <v>Q2 2024</v>
      </c>
      <c r="Y1248" s="21">
        <f t="shared" si="174"/>
        <v>3840</v>
      </c>
      <c r="Z1248" s="21">
        <f t="shared" si="175"/>
        <v>2160</v>
      </c>
      <c r="AA1248" s="57">
        <f t="shared" si="176"/>
        <v>1164733.9584569733</v>
      </c>
      <c r="AB1248" s="59">
        <f t="shared" si="177"/>
        <v>1.7777777777777777</v>
      </c>
      <c r="AC1248" s="61">
        <f t="shared" si="178"/>
        <v>1651</v>
      </c>
    </row>
    <row r="1249" spans="4:29">
      <c r="D1249" s="12">
        <v>1243</v>
      </c>
      <c r="E1249" s="36" t="s">
        <v>29</v>
      </c>
      <c r="F1249" s="16" t="s">
        <v>11</v>
      </c>
      <c r="G1249" s="14" t="s">
        <v>39</v>
      </c>
      <c r="H1249" s="13" t="s">
        <v>6</v>
      </c>
      <c r="I1249" s="13" t="s">
        <v>36</v>
      </c>
      <c r="J1249" s="13" t="s">
        <v>38</v>
      </c>
      <c r="K1249" s="13" t="s">
        <v>137</v>
      </c>
      <c r="L1249" s="14">
        <v>75</v>
      </c>
      <c r="M1249" s="14" t="s">
        <v>15</v>
      </c>
      <c r="N1249" s="31">
        <v>1000000</v>
      </c>
      <c r="O1249" s="14" t="s">
        <v>1</v>
      </c>
      <c r="P1249" s="14" t="s">
        <v>35</v>
      </c>
      <c r="Q1249" s="31">
        <v>3840</v>
      </c>
      <c r="R1249" s="31">
        <v>240</v>
      </c>
      <c r="S1249" s="45">
        <v>89.5</v>
      </c>
      <c r="T1249" s="64">
        <f t="shared" si="171"/>
        <v>6712.5</v>
      </c>
      <c r="U1249" s="64">
        <f t="shared" si="172"/>
        <v>138.78597685459943</v>
      </c>
      <c r="V1249" s="48">
        <f t="shared" si="173"/>
        <v>48.675918745802669</v>
      </c>
      <c r="W1249" s="52">
        <v>543.86501391958291</v>
      </c>
      <c r="X1249" s="71" t="str">
        <f t="shared" si="179"/>
        <v>Q2 2024</v>
      </c>
      <c r="Y1249" s="21">
        <f t="shared" si="174"/>
        <v>3840</v>
      </c>
      <c r="Z1249" s="21">
        <f t="shared" si="175"/>
        <v>2160</v>
      </c>
      <c r="AA1249" s="57">
        <f t="shared" si="176"/>
        <v>1550681.3056379822</v>
      </c>
      <c r="AB1249" s="59">
        <f t="shared" si="177"/>
        <v>1.7777777777777777</v>
      </c>
      <c r="AC1249" s="61">
        <f t="shared" si="178"/>
        <v>1905</v>
      </c>
    </row>
    <row r="1250" spans="4:29">
      <c r="D1250" s="12">
        <v>1244</v>
      </c>
      <c r="E1250" s="36" t="s">
        <v>29</v>
      </c>
      <c r="F1250" s="16" t="s">
        <v>11</v>
      </c>
      <c r="G1250" s="14" t="s">
        <v>39</v>
      </c>
      <c r="H1250" s="13" t="s">
        <v>6</v>
      </c>
      <c r="I1250" s="13" t="s">
        <v>36</v>
      </c>
      <c r="J1250" s="13" t="s">
        <v>138</v>
      </c>
      <c r="K1250" s="13" t="s">
        <v>137</v>
      </c>
      <c r="L1250" s="14">
        <v>85</v>
      </c>
      <c r="M1250" s="14" t="s">
        <v>15</v>
      </c>
      <c r="N1250" s="31">
        <v>1000000</v>
      </c>
      <c r="O1250" s="14" t="s">
        <v>1</v>
      </c>
      <c r="P1250" s="14" t="s">
        <v>35</v>
      </c>
      <c r="Q1250" s="31">
        <v>7168</v>
      </c>
      <c r="R1250" s="31">
        <v>448</v>
      </c>
      <c r="S1250" s="45">
        <v>88.6</v>
      </c>
      <c r="T1250" s="64">
        <f t="shared" si="171"/>
        <v>7530.9999999999991</v>
      </c>
      <c r="U1250" s="64">
        <f t="shared" si="172"/>
        <v>176.47028934836794</v>
      </c>
      <c r="V1250" s="48">
        <f t="shared" si="173"/>
        <v>61.146477355162801</v>
      </c>
      <c r="W1250" s="52">
        <v>690.14082793637476</v>
      </c>
      <c r="X1250" s="71" t="str">
        <f t="shared" si="179"/>
        <v>Q2 2024</v>
      </c>
      <c r="Y1250" s="21">
        <f t="shared" si="174"/>
        <v>3840</v>
      </c>
      <c r="Z1250" s="21">
        <f t="shared" si="175"/>
        <v>2160</v>
      </c>
      <c r="AA1250" s="57">
        <f t="shared" si="176"/>
        <v>1991763.9881305636</v>
      </c>
      <c r="AB1250" s="59">
        <f t="shared" si="177"/>
        <v>1.7777777777777777</v>
      </c>
      <c r="AC1250" s="61">
        <f t="shared" si="178"/>
        <v>2159</v>
      </c>
    </row>
    <row r="1251" spans="4:29">
      <c r="D1251" s="12">
        <v>1245</v>
      </c>
      <c r="E1251" s="36" t="s">
        <v>29</v>
      </c>
      <c r="F1251" s="16" t="s">
        <v>11</v>
      </c>
      <c r="G1251" s="14" t="s">
        <v>39</v>
      </c>
      <c r="H1251" s="13" t="s">
        <v>6</v>
      </c>
      <c r="I1251" s="13" t="s">
        <v>36</v>
      </c>
      <c r="J1251" s="13"/>
      <c r="K1251" s="13" t="s">
        <v>123</v>
      </c>
      <c r="L1251" s="14">
        <v>98</v>
      </c>
      <c r="M1251" s="14" t="s">
        <v>15</v>
      </c>
      <c r="N1251" s="31">
        <v>1000000</v>
      </c>
      <c r="O1251" s="14" t="s">
        <v>1</v>
      </c>
      <c r="P1251" s="14" t="s">
        <v>35</v>
      </c>
      <c r="Q1251" s="31">
        <v>5120</v>
      </c>
      <c r="R1251" s="31">
        <v>320</v>
      </c>
      <c r="S1251" s="45">
        <v>25.5</v>
      </c>
      <c r="T1251" s="64">
        <f t="shared" si="171"/>
        <v>2499</v>
      </c>
      <c r="U1251" s="64">
        <f t="shared" si="172"/>
        <v>67.513769442373871</v>
      </c>
      <c r="V1251" s="48">
        <f t="shared" si="173"/>
        <v>26.397886668566329</v>
      </c>
      <c r="W1251" s="52">
        <v>1035.211241904562</v>
      </c>
      <c r="X1251" s="71" t="str">
        <f t="shared" si="179"/>
        <v>Q2 2024</v>
      </c>
      <c r="Y1251" s="21">
        <f t="shared" si="174"/>
        <v>3840</v>
      </c>
      <c r="Z1251" s="21">
        <f t="shared" si="175"/>
        <v>2160</v>
      </c>
      <c r="AA1251" s="57">
        <f t="shared" si="176"/>
        <v>2647598.8016617205</v>
      </c>
      <c r="AB1251" s="59">
        <f t="shared" si="177"/>
        <v>1.7777777777777777</v>
      </c>
      <c r="AC1251" s="61">
        <f t="shared" si="178"/>
        <v>2489.1999999999998</v>
      </c>
    </row>
    <row r="1252" spans="4:29">
      <c r="D1252" s="12">
        <v>1246</v>
      </c>
      <c r="E1252" s="36" t="s">
        <v>29</v>
      </c>
      <c r="F1252" s="16" t="s">
        <v>11</v>
      </c>
      <c r="G1252" s="14" t="s">
        <v>39</v>
      </c>
      <c r="H1252" s="13" t="s">
        <v>6</v>
      </c>
      <c r="I1252" s="13" t="s">
        <v>36</v>
      </c>
      <c r="J1252" s="13"/>
      <c r="K1252" s="13" t="s">
        <v>123</v>
      </c>
      <c r="L1252" s="14">
        <v>115</v>
      </c>
      <c r="M1252" s="14" t="s">
        <v>15</v>
      </c>
      <c r="N1252" s="31">
        <v>1000000</v>
      </c>
      <c r="O1252" s="14" t="s">
        <v>2</v>
      </c>
      <c r="P1252" s="14" t="s">
        <v>35</v>
      </c>
      <c r="Q1252" s="31">
        <v>21040</v>
      </c>
      <c r="R1252" s="31">
        <v>5260</v>
      </c>
      <c r="S1252" s="45">
        <v>2.2999999999999998</v>
      </c>
      <c r="T1252" s="64">
        <f t="shared" si="171"/>
        <v>264.5</v>
      </c>
      <c r="U1252" s="64">
        <f t="shared" si="172"/>
        <v>8.3853953091988132</v>
      </c>
      <c r="V1252" s="48">
        <f t="shared" si="173"/>
        <v>2.8571830276565908</v>
      </c>
      <c r="W1252" s="52">
        <v>1242.2534902854743</v>
      </c>
      <c r="X1252" s="71" t="str">
        <f t="shared" si="179"/>
        <v>Q2 2024</v>
      </c>
      <c r="Y1252" s="21">
        <f t="shared" si="174"/>
        <v>3840</v>
      </c>
      <c r="Z1252" s="21">
        <f t="shared" si="175"/>
        <v>2160</v>
      </c>
      <c r="AA1252" s="57">
        <f t="shared" si="176"/>
        <v>3645824.047477745</v>
      </c>
      <c r="AB1252" s="59">
        <f t="shared" si="177"/>
        <v>1.7777777777777777</v>
      </c>
      <c r="AC1252" s="61">
        <f t="shared" si="178"/>
        <v>2921</v>
      </c>
    </row>
    <row r="1253" spans="4:29">
      <c r="D1253" s="12">
        <v>1247</v>
      </c>
      <c r="E1253" s="36" t="s">
        <v>29</v>
      </c>
      <c r="F1253" s="16" t="s">
        <v>11</v>
      </c>
      <c r="G1253" s="14" t="s">
        <v>39</v>
      </c>
      <c r="H1253" s="13" t="s">
        <v>6</v>
      </c>
      <c r="I1253" s="13" t="s">
        <v>58</v>
      </c>
      <c r="J1253" s="13"/>
      <c r="K1253" s="13" t="s">
        <v>123</v>
      </c>
      <c r="L1253" s="14">
        <v>55</v>
      </c>
      <c r="M1253" s="14" t="s">
        <v>15</v>
      </c>
      <c r="N1253" s="31">
        <v>1000000</v>
      </c>
      <c r="O1253" s="14" t="s">
        <v>1</v>
      </c>
      <c r="P1253" s="14" t="s">
        <v>35</v>
      </c>
      <c r="Q1253" s="31">
        <v>2000</v>
      </c>
      <c r="R1253" s="31">
        <v>160</v>
      </c>
      <c r="S1253" s="45">
        <v>16.399999999999999</v>
      </c>
      <c r="T1253" s="64">
        <f t="shared" si="171"/>
        <v>901.99999999999989</v>
      </c>
      <c r="U1253" s="64">
        <f t="shared" si="172"/>
        <v>13.676319924035607</v>
      </c>
      <c r="V1253" s="48">
        <f t="shared" si="173"/>
        <v>4.7126016717223553</v>
      </c>
      <c r="W1253" s="52">
        <v>287.35376047087539</v>
      </c>
      <c r="X1253" s="71" t="str">
        <f t="shared" si="179"/>
        <v>Q2 2024</v>
      </c>
      <c r="Y1253" s="21">
        <f t="shared" si="174"/>
        <v>3840</v>
      </c>
      <c r="Z1253" s="21">
        <f t="shared" si="175"/>
        <v>2160</v>
      </c>
      <c r="AA1253" s="57">
        <f t="shared" si="176"/>
        <v>833921.94658753707</v>
      </c>
      <c r="AB1253" s="59">
        <f t="shared" si="177"/>
        <v>1.7777777777777777</v>
      </c>
      <c r="AC1253" s="61">
        <f t="shared" si="178"/>
        <v>1397</v>
      </c>
    </row>
    <row r="1254" spans="4:29">
      <c r="D1254" s="12">
        <v>1248</v>
      </c>
      <c r="E1254" s="36" t="s">
        <v>29</v>
      </c>
      <c r="F1254" s="16" t="s">
        <v>11</v>
      </c>
      <c r="G1254" s="14" t="s">
        <v>39</v>
      </c>
      <c r="H1254" s="13" t="s">
        <v>6</v>
      </c>
      <c r="I1254" s="13" t="s">
        <v>58</v>
      </c>
      <c r="J1254" s="13"/>
      <c r="K1254" s="13" t="s">
        <v>123</v>
      </c>
      <c r="L1254" s="14">
        <v>65</v>
      </c>
      <c r="M1254" s="14" t="s">
        <v>15</v>
      </c>
      <c r="N1254" s="31">
        <v>1000000</v>
      </c>
      <c r="O1254" s="14" t="s">
        <v>1</v>
      </c>
      <c r="P1254" s="14" t="s">
        <v>35</v>
      </c>
      <c r="Q1254" s="31">
        <v>2560</v>
      </c>
      <c r="R1254" s="31">
        <v>160</v>
      </c>
      <c r="S1254" s="45">
        <v>31.2</v>
      </c>
      <c r="T1254" s="64">
        <f t="shared" si="171"/>
        <v>2028</v>
      </c>
      <c r="U1254" s="64">
        <f t="shared" si="172"/>
        <v>36.339699503857567</v>
      </c>
      <c r="V1254" s="48">
        <f t="shared" si="173"/>
        <v>11.772073975063154</v>
      </c>
      <c r="W1254" s="52">
        <v>377.31006330330626</v>
      </c>
      <c r="X1254" s="71" t="str">
        <f t="shared" si="179"/>
        <v>Q2 2024</v>
      </c>
      <c r="Y1254" s="21">
        <f t="shared" si="174"/>
        <v>3840</v>
      </c>
      <c r="Z1254" s="21">
        <f t="shared" si="175"/>
        <v>2160</v>
      </c>
      <c r="AA1254" s="57">
        <f t="shared" si="176"/>
        <v>1164733.9584569733</v>
      </c>
      <c r="AB1254" s="59">
        <f t="shared" si="177"/>
        <v>1.7777777777777777</v>
      </c>
      <c r="AC1254" s="61">
        <f t="shared" si="178"/>
        <v>1651</v>
      </c>
    </row>
    <row r="1255" spans="4:29">
      <c r="D1255" s="12">
        <v>1249</v>
      </c>
      <c r="E1255" s="36" t="s">
        <v>29</v>
      </c>
      <c r="F1255" s="16" t="s">
        <v>11</v>
      </c>
      <c r="G1255" s="14" t="s">
        <v>39</v>
      </c>
      <c r="H1255" s="13" t="s">
        <v>6</v>
      </c>
      <c r="I1255" s="13" t="s">
        <v>58</v>
      </c>
      <c r="J1255" s="13" t="s">
        <v>59</v>
      </c>
      <c r="K1255" s="13" t="s">
        <v>123</v>
      </c>
      <c r="L1255" s="14">
        <v>75</v>
      </c>
      <c r="M1255" s="14" t="s">
        <v>15</v>
      </c>
      <c r="N1255" s="31">
        <v>1000000</v>
      </c>
      <c r="O1255" s="14" t="s">
        <v>1</v>
      </c>
      <c r="P1255" s="14" t="s">
        <v>35</v>
      </c>
      <c r="Q1255" s="31">
        <v>4000</v>
      </c>
      <c r="R1255" s="31">
        <v>252</v>
      </c>
      <c r="S1255" s="45">
        <v>26.7</v>
      </c>
      <c r="T1255" s="64">
        <f t="shared" si="171"/>
        <v>2002.5</v>
      </c>
      <c r="U1255" s="64">
        <f t="shared" si="172"/>
        <v>41.403190860534124</v>
      </c>
      <c r="V1255" s="48">
        <f t="shared" si="173"/>
        <v>14.521195871652862</v>
      </c>
      <c r="W1255" s="52">
        <v>543.86501391958291</v>
      </c>
      <c r="X1255" s="71" t="str">
        <f t="shared" si="179"/>
        <v>Q2 2024</v>
      </c>
      <c r="Y1255" s="21">
        <f t="shared" si="174"/>
        <v>3840</v>
      </c>
      <c r="Z1255" s="21">
        <f t="shared" si="175"/>
        <v>2160</v>
      </c>
      <c r="AA1255" s="57">
        <f t="shared" si="176"/>
        <v>1550681.3056379822</v>
      </c>
      <c r="AB1255" s="59">
        <f t="shared" si="177"/>
        <v>1.7777777777777777</v>
      </c>
      <c r="AC1255" s="61">
        <f t="shared" si="178"/>
        <v>1905</v>
      </c>
    </row>
    <row r="1256" spans="4:29">
      <c r="D1256" s="12">
        <v>1250</v>
      </c>
      <c r="E1256" s="36" t="s">
        <v>29</v>
      </c>
      <c r="F1256" s="16" t="s">
        <v>11</v>
      </c>
      <c r="G1256" s="14" t="s">
        <v>39</v>
      </c>
      <c r="H1256" s="13" t="s">
        <v>6</v>
      </c>
      <c r="I1256" s="13" t="s">
        <v>58</v>
      </c>
      <c r="J1256" s="13"/>
      <c r="K1256" s="13" t="s">
        <v>123</v>
      </c>
      <c r="L1256" s="14">
        <v>85</v>
      </c>
      <c r="M1256" s="14" t="s">
        <v>15</v>
      </c>
      <c r="N1256" s="31">
        <v>1000000</v>
      </c>
      <c r="O1256" s="14" t="s">
        <v>1</v>
      </c>
      <c r="P1256" s="14" t="s">
        <v>35</v>
      </c>
      <c r="Q1256" s="31">
        <v>4800</v>
      </c>
      <c r="R1256" s="31">
        <v>300</v>
      </c>
      <c r="S1256" s="45">
        <v>1.3</v>
      </c>
      <c r="T1256" s="64">
        <f t="shared" si="171"/>
        <v>110.5</v>
      </c>
      <c r="U1256" s="64">
        <f t="shared" si="172"/>
        <v>2.5892931845697329</v>
      </c>
      <c r="V1256" s="48">
        <f t="shared" si="173"/>
        <v>0.89718307631728722</v>
      </c>
      <c r="W1256" s="52">
        <v>690.14082793637476</v>
      </c>
      <c r="X1256" s="71" t="str">
        <f t="shared" si="179"/>
        <v>Q2 2024</v>
      </c>
      <c r="Y1256" s="21">
        <f t="shared" si="174"/>
        <v>3840</v>
      </c>
      <c r="Z1256" s="21">
        <f t="shared" si="175"/>
        <v>2160</v>
      </c>
      <c r="AA1256" s="57">
        <f t="shared" si="176"/>
        <v>1991763.9881305636</v>
      </c>
      <c r="AB1256" s="59">
        <f t="shared" si="177"/>
        <v>1.7777777777777777</v>
      </c>
      <c r="AC1256" s="61">
        <f t="shared" si="178"/>
        <v>2159</v>
      </c>
    </row>
    <row r="1257" spans="4:29">
      <c r="D1257" s="12">
        <v>1251</v>
      </c>
      <c r="E1257" s="36" t="s">
        <v>29</v>
      </c>
      <c r="F1257" s="16" t="s">
        <v>11</v>
      </c>
      <c r="G1257" s="14" t="s">
        <v>39</v>
      </c>
      <c r="H1257" s="13" t="s">
        <v>6</v>
      </c>
      <c r="I1257" s="13" t="s">
        <v>58</v>
      </c>
      <c r="J1257" s="13"/>
      <c r="K1257" s="13" t="s">
        <v>123</v>
      </c>
      <c r="L1257" s="14">
        <v>86</v>
      </c>
      <c r="M1257" s="14" t="s">
        <v>15</v>
      </c>
      <c r="N1257" s="31">
        <v>1000000</v>
      </c>
      <c r="O1257" s="14" t="s">
        <v>1</v>
      </c>
      <c r="P1257" s="14" t="s">
        <v>35</v>
      </c>
      <c r="Q1257" s="31">
        <v>8000</v>
      </c>
      <c r="R1257" s="31">
        <v>576</v>
      </c>
      <c r="S1257" s="45">
        <v>6</v>
      </c>
      <c r="T1257" s="64">
        <f t="shared" si="171"/>
        <v>516</v>
      </c>
      <c r="U1257" s="64">
        <f t="shared" si="172"/>
        <v>12.233428198931753</v>
      </c>
      <c r="V1257" s="48">
        <f t="shared" si="173"/>
        <v>4.1408449676182482</v>
      </c>
      <c r="W1257" s="52">
        <v>690.14082793637476</v>
      </c>
      <c r="X1257" s="71" t="str">
        <f t="shared" si="179"/>
        <v>Q2 2024</v>
      </c>
      <c r="Y1257" s="21">
        <f t="shared" si="174"/>
        <v>3840</v>
      </c>
      <c r="Z1257" s="21">
        <f t="shared" si="175"/>
        <v>2160</v>
      </c>
      <c r="AA1257" s="57">
        <f t="shared" si="176"/>
        <v>2038904.6998219588</v>
      </c>
      <c r="AB1257" s="59">
        <f t="shared" si="177"/>
        <v>1.7777777777777777</v>
      </c>
      <c r="AC1257" s="61">
        <f t="shared" si="178"/>
        <v>2184.4</v>
      </c>
    </row>
    <row r="1258" spans="4:29">
      <c r="D1258" s="12">
        <v>1252</v>
      </c>
      <c r="E1258" s="36" t="s">
        <v>29</v>
      </c>
      <c r="F1258" s="16" t="s">
        <v>11</v>
      </c>
      <c r="G1258" s="14" t="s">
        <v>39</v>
      </c>
      <c r="H1258" s="13" t="s">
        <v>6</v>
      </c>
      <c r="I1258" s="13" t="s">
        <v>58</v>
      </c>
      <c r="J1258" s="13"/>
      <c r="K1258" s="13" t="s">
        <v>123</v>
      </c>
      <c r="L1258" s="14">
        <v>100</v>
      </c>
      <c r="M1258" s="14" t="s">
        <v>15</v>
      </c>
      <c r="N1258" s="31">
        <v>1000000</v>
      </c>
      <c r="O1258" s="14" t="s">
        <v>1</v>
      </c>
      <c r="P1258" s="14" t="s">
        <v>35</v>
      </c>
      <c r="Q1258" s="31">
        <v>9600</v>
      </c>
      <c r="R1258" s="31">
        <v>600</v>
      </c>
      <c r="S1258" s="45">
        <v>15.3</v>
      </c>
      <c r="T1258" s="64">
        <f t="shared" si="171"/>
        <v>1530</v>
      </c>
      <c r="U1258" s="64">
        <f t="shared" si="172"/>
        <v>42.178531513353114</v>
      </c>
      <c r="V1258" s="48">
        <f t="shared" si="173"/>
        <v>15.838732001139801</v>
      </c>
      <c r="W1258" s="52">
        <v>1035.211241904562</v>
      </c>
      <c r="X1258" s="71" t="str">
        <f t="shared" si="179"/>
        <v>Q2 2024</v>
      </c>
      <c r="Y1258" s="21">
        <f t="shared" si="174"/>
        <v>3840</v>
      </c>
      <c r="Z1258" s="21">
        <f t="shared" si="175"/>
        <v>2160</v>
      </c>
      <c r="AA1258" s="57">
        <f t="shared" si="176"/>
        <v>2756766.765578635</v>
      </c>
      <c r="AB1258" s="59">
        <f t="shared" si="177"/>
        <v>1.7777777777777777</v>
      </c>
      <c r="AC1258" s="61">
        <f t="shared" si="178"/>
        <v>2540</v>
      </c>
    </row>
    <row r="1259" spans="4:29">
      <c r="D1259" s="12">
        <v>1253</v>
      </c>
      <c r="E1259" s="36" t="s">
        <v>29</v>
      </c>
      <c r="F1259" s="16" t="s">
        <v>11</v>
      </c>
      <c r="G1259" s="14" t="s">
        <v>39</v>
      </c>
      <c r="H1259" s="13" t="s">
        <v>6</v>
      </c>
      <c r="I1259" s="13" t="s">
        <v>139</v>
      </c>
      <c r="J1259" s="13"/>
      <c r="K1259" s="13" t="s">
        <v>123</v>
      </c>
      <c r="L1259" s="14">
        <v>65</v>
      </c>
      <c r="M1259" s="14" t="s">
        <v>15</v>
      </c>
      <c r="N1259" s="31">
        <v>1000000</v>
      </c>
      <c r="O1259" s="14" t="s">
        <v>1</v>
      </c>
      <c r="P1259" s="14" t="s">
        <v>35</v>
      </c>
      <c r="Q1259" s="31">
        <v>9216</v>
      </c>
      <c r="R1259" s="31">
        <v>576</v>
      </c>
      <c r="S1259" s="45">
        <v>5.0999999999999996</v>
      </c>
      <c r="T1259" s="64">
        <f t="shared" si="171"/>
        <v>331.5</v>
      </c>
      <c r="U1259" s="64">
        <f t="shared" si="172"/>
        <v>5.9401431881305635</v>
      </c>
      <c r="V1259" s="48">
        <f t="shared" si="173"/>
        <v>1.9242813228468618</v>
      </c>
      <c r="W1259" s="52">
        <v>377.31006330330626</v>
      </c>
      <c r="X1259" s="71" t="str">
        <f t="shared" si="179"/>
        <v>Q2 2024</v>
      </c>
      <c r="Y1259" s="21">
        <f t="shared" si="174"/>
        <v>3840</v>
      </c>
      <c r="Z1259" s="21">
        <f t="shared" si="175"/>
        <v>2160</v>
      </c>
      <c r="AA1259" s="57">
        <f t="shared" si="176"/>
        <v>1164733.9584569733</v>
      </c>
      <c r="AB1259" s="59">
        <f t="shared" si="177"/>
        <v>1.7777777777777777</v>
      </c>
      <c r="AC1259" s="61">
        <f t="shared" si="178"/>
        <v>1651</v>
      </c>
    </row>
    <row r="1260" spans="4:29">
      <c r="D1260" s="12">
        <v>1254</v>
      </c>
      <c r="E1260" s="36" t="s">
        <v>29</v>
      </c>
      <c r="F1260" s="16" t="s">
        <v>11</v>
      </c>
      <c r="G1260" s="14" t="s">
        <v>39</v>
      </c>
      <c r="H1260" s="13" t="s">
        <v>6</v>
      </c>
      <c r="I1260" s="13" t="s">
        <v>139</v>
      </c>
      <c r="J1260" s="13"/>
      <c r="K1260" s="13" t="s">
        <v>123</v>
      </c>
      <c r="L1260" s="14">
        <v>75</v>
      </c>
      <c r="M1260" s="14" t="s">
        <v>15</v>
      </c>
      <c r="N1260" s="31">
        <v>1000000</v>
      </c>
      <c r="O1260" s="14" t="s">
        <v>1</v>
      </c>
      <c r="P1260" s="14" t="s">
        <v>35</v>
      </c>
      <c r="Q1260" s="31">
        <v>9600</v>
      </c>
      <c r="R1260" s="31">
        <v>600</v>
      </c>
      <c r="S1260" s="45">
        <v>8.8000000000000007</v>
      </c>
      <c r="T1260" s="64">
        <f t="shared" si="171"/>
        <v>660</v>
      </c>
      <c r="U1260" s="64">
        <f t="shared" si="172"/>
        <v>13.645995489614245</v>
      </c>
      <c r="V1260" s="48">
        <f t="shared" si="173"/>
        <v>4.7860121224923295</v>
      </c>
      <c r="W1260" s="52">
        <v>543.86501391958291</v>
      </c>
      <c r="X1260" s="71" t="str">
        <f t="shared" si="179"/>
        <v>Q2 2024</v>
      </c>
      <c r="Y1260" s="21">
        <f t="shared" si="174"/>
        <v>3840</v>
      </c>
      <c r="Z1260" s="21">
        <f t="shared" si="175"/>
        <v>2160</v>
      </c>
      <c r="AA1260" s="57">
        <f t="shared" si="176"/>
        <v>1550681.3056379822</v>
      </c>
      <c r="AB1260" s="59">
        <f t="shared" si="177"/>
        <v>1.7777777777777777</v>
      </c>
      <c r="AC1260" s="61">
        <f t="shared" si="178"/>
        <v>1905</v>
      </c>
    </row>
    <row r="1261" spans="4:29">
      <c r="D1261" s="12">
        <v>1255</v>
      </c>
      <c r="E1261" s="36" t="s">
        <v>29</v>
      </c>
      <c r="F1261" s="16" t="s">
        <v>11</v>
      </c>
      <c r="G1261" s="14" t="s">
        <v>39</v>
      </c>
      <c r="H1261" s="13" t="s">
        <v>6</v>
      </c>
      <c r="I1261" s="13" t="s">
        <v>139</v>
      </c>
      <c r="J1261" s="13"/>
      <c r="K1261" s="13" t="s">
        <v>123</v>
      </c>
      <c r="L1261" s="14">
        <v>85</v>
      </c>
      <c r="M1261" s="14" t="s">
        <v>15</v>
      </c>
      <c r="N1261" s="31">
        <v>1000000</v>
      </c>
      <c r="O1261" s="14" t="s">
        <v>1</v>
      </c>
      <c r="P1261" s="14" t="s">
        <v>35</v>
      </c>
      <c r="Q1261" s="31">
        <v>16000</v>
      </c>
      <c r="R1261" s="31">
        <v>1000</v>
      </c>
      <c r="S1261" s="45">
        <v>5.6</v>
      </c>
      <c r="T1261" s="64">
        <f t="shared" si="171"/>
        <v>475.99999999999994</v>
      </c>
      <c r="U1261" s="64">
        <f t="shared" si="172"/>
        <v>11.153878333531155</v>
      </c>
      <c r="V1261" s="48">
        <f t="shared" si="173"/>
        <v>3.8647886364436985</v>
      </c>
      <c r="W1261" s="52">
        <v>690.14082793637476</v>
      </c>
      <c r="X1261" s="71" t="str">
        <f t="shared" si="179"/>
        <v>Q2 2024</v>
      </c>
      <c r="Y1261" s="21">
        <f t="shared" si="174"/>
        <v>3840</v>
      </c>
      <c r="Z1261" s="21">
        <f t="shared" si="175"/>
        <v>2160</v>
      </c>
      <c r="AA1261" s="57">
        <f t="shared" si="176"/>
        <v>1991763.9881305636</v>
      </c>
      <c r="AB1261" s="59">
        <f t="shared" si="177"/>
        <v>1.7777777777777777</v>
      </c>
      <c r="AC1261" s="61">
        <f t="shared" si="178"/>
        <v>2159</v>
      </c>
    </row>
    <row r="1262" spans="4:29">
      <c r="D1262" s="12">
        <v>1256</v>
      </c>
      <c r="E1262" s="36" t="s">
        <v>29</v>
      </c>
      <c r="F1262" s="16" t="s">
        <v>11</v>
      </c>
      <c r="G1262" s="14" t="s">
        <v>39</v>
      </c>
      <c r="H1262" s="13" t="s">
        <v>6</v>
      </c>
      <c r="I1262" s="13" t="s">
        <v>139</v>
      </c>
      <c r="J1262" s="13"/>
      <c r="K1262" s="13" t="s">
        <v>123</v>
      </c>
      <c r="L1262" s="14">
        <v>86</v>
      </c>
      <c r="M1262" s="14" t="s">
        <v>15</v>
      </c>
      <c r="N1262" s="31">
        <v>1000000</v>
      </c>
      <c r="O1262" s="14" t="s">
        <v>1</v>
      </c>
      <c r="P1262" s="14" t="s">
        <v>35</v>
      </c>
      <c r="Q1262" s="31">
        <v>16000</v>
      </c>
      <c r="R1262" s="31">
        <v>1000</v>
      </c>
      <c r="S1262" s="45">
        <v>1.2</v>
      </c>
      <c r="T1262" s="64">
        <f t="shared" si="171"/>
        <v>103.2</v>
      </c>
      <c r="U1262" s="64">
        <f t="shared" si="172"/>
        <v>2.4466856397863506</v>
      </c>
      <c r="V1262" s="48">
        <f t="shared" si="173"/>
        <v>0.8281689935236497</v>
      </c>
      <c r="W1262" s="52">
        <v>690.14082793637476</v>
      </c>
      <c r="X1262" s="71" t="str">
        <f t="shared" si="179"/>
        <v>Q2 2024</v>
      </c>
      <c r="Y1262" s="21">
        <f t="shared" si="174"/>
        <v>3840</v>
      </c>
      <c r="Z1262" s="21">
        <f t="shared" si="175"/>
        <v>2160</v>
      </c>
      <c r="AA1262" s="57">
        <f t="shared" si="176"/>
        <v>2038904.6998219588</v>
      </c>
      <c r="AB1262" s="59">
        <f t="shared" si="177"/>
        <v>1.7777777777777777</v>
      </c>
      <c r="AC1262" s="61">
        <f t="shared" si="178"/>
        <v>2184.4</v>
      </c>
    </row>
    <row r="1263" spans="4:29">
      <c r="D1263" s="12">
        <v>1257</v>
      </c>
      <c r="E1263" s="36" t="s">
        <v>29</v>
      </c>
      <c r="F1263" s="16" t="s">
        <v>11</v>
      </c>
      <c r="G1263" s="14" t="s">
        <v>39</v>
      </c>
      <c r="H1263" s="13" t="s">
        <v>6</v>
      </c>
      <c r="I1263" s="13" t="s">
        <v>139</v>
      </c>
      <c r="J1263" s="13"/>
      <c r="K1263" s="13" t="s">
        <v>123</v>
      </c>
      <c r="L1263" s="14">
        <v>98</v>
      </c>
      <c r="M1263" s="14" t="s">
        <v>15</v>
      </c>
      <c r="N1263" s="31">
        <v>1000000</v>
      </c>
      <c r="O1263" s="14" t="s">
        <v>1</v>
      </c>
      <c r="P1263" s="14" t="s">
        <v>35</v>
      </c>
      <c r="Q1263" s="31">
        <v>19200</v>
      </c>
      <c r="R1263" s="31">
        <v>1200</v>
      </c>
      <c r="S1263" s="45">
        <v>1.7</v>
      </c>
      <c r="T1263" s="64">
        <f t="shared" si="171"/>
        <v>166.6</v>
      </c>
      <c r="U1263" s="64">
        <f t="shared" si="172"/>
        <v>4.500917962824925</v>
      </c>
      <c r="V1263" s="48">
        <f t="shared" si="173"/>
        <v>1.7598591112377553</v>
      </c>
      <c r="W1263" s="52">
        <v>1035.211241904562</v>
      </c>
      <c r="X1263" s="71" t="str">
        <f t="shared" si="179"/>
        <v>Q2 2024</v>
      </c>
      <c r="Y1263" s="21">
        <f t="shared" si="174"/>
        <v>3840</v>
      </c>
      <c r="Z1263" s="21">
        <f t="shared" si="175"/>
        <v>2160</v>
      </c>
      <c r="AA1263" s="57">
        <f t="shared" si="176"/>
        <v>2647598.8016617205</v>
      </c>
      <c r="AB1263" s="59">
        <f t="shared" si="177"/>
        <v>1.7777777777777777</v>
      </c>
      <c r="AC1263" s="61">
        <f t="shared" si="178"/>
        <v>2489.1999999999998</v>
      </c>
    </row>
    <row r="1264" spans="4:29">
      <c r="D1264" s="12">
        <v>1258</v>
      </c>
      <c r="E1264" s="36" t="s">
        <v>29</v>
      </c>
      <c r="F1264" s="16" t="s">
        <v>11</v>
      </c>
      <c r="G1264" s="14" t="s">
        <v>39</v>
      </c>
      <c r="H1264" s="13" t="s">
        <v>6</v>
      </c>
      <c r="I1264" s="13" t="s">
        <v>139</v>
      </c>
      <c r="J1264" s="13"/>
      <c r="K1264" s="13" t="s">
        <v>123</v>
      </c>
      <c r="L1264" s="14">
        <v>100</v>
      </c>
      <c r="M1264" s="14" t="s">
        <v>15</v>
      </c>
      <c r="N1264" s="31">
        <v>1000000</v>
      </c>
      <c r="O1264" s="14" t="s">
        <v>1</v>
      </c>
      <c r="P1264" s="14" t="s">
        <v>35</v>
      </c>
      <c r="Q1264" s="31">
        <v>19200</v>
      </c>
      <c r="R1264" s="31">
        <v>1200</v>
      </c>
      <c r="S1264" s="45">
        <v>0.7</v>
      </c>
      <c r="T1264" s="64">
        <f t="shared" si="171"/>
        <v>70</v>
      </c>
      <c r="U1264" s="64">
        <f t="shared" si="172"/>
        <v>1.9297367359050446</v>
      </c>
      <c r="V1264" s="48">
        <f t="shared" si="173"/>
        <v>0.72464786933319336</v>
      </c>
      <c r="W1264" s="52">
        <v>1035.211241904562</v>
      </c>
      <c r="X1264" s="71" t="str">
        <f t="shared" si="179"/>
        <v>Q2 2024</v>
      </c>
      <c r="Y1264" s="21">
        <f t="shared" si="174"/>
        <v>3840</v>
      </c>
      <c r="Z1264" s="21">
        <f t="shared" si="175"/>
        <v>2160</v>
      </c>
      <c r="AA1264" s="57">
        <f t="shared" si="176"/>
        <v>2756766.765578635</v>
      </c>
      <c r="AB1264" s="59">
        <f t="shared" si="177"/>
        <v>1.7777777777777777</v>
      </c>
      <c r="AC1264" s="61">
        <f t="shared" si="178"/>
        <v>2540</v>
      </c>
    </row>
    <row r="1265" spans="4:29">
      <c r="D1265" s="12">
        <v>1259</v>
      </c>
      <c r="E1265" s="36" t="s">
        <v>29</v>
      </c>
      <c r="F1265" s="16" t="s">
        <v>11</v>
      </c>
      <c r="G1265" s="14" t="s">
        <v>39</v>
      </c>
      <c r="H1265" s="13" t="s">
        <v>6</v>
      </c>
      <c r="I1265" s="13" t="s">
        <v>48</v>
      </c>
      <c r="J1265" s="13" t="s">
        <v>215</v>
      </c>
      <c r="K1265" s="13" t="s">
        <v>123</v>
      </c>
      <c r="L1265" s="14">
        <v>50</v>
      </c>
      <c r="M1265" s="14" t="s">
        <v>15</v>
      </c>
      <c r="N1265" s="31">
        <v>400000</v>
      </c>
      <c r="O1265" s="14" t="s">
        <v>1</v>
      </c>
      <c r="P1265" s="14" t="s">
        <v>35</v>
      </c>
      <c r="Q1265" s="31">
        <v>1800</v>
      </c>
      <c r="R1265" s="31">
        <v>180</v>
      </c>
      <c r="S1265" s="45">
        <v>3.5</v>
      </c>
      <c r="T1265" s="64">
        <f t="shared" si="171"/>
        <v>175</v>
      </c>
      <c r="U1265" s="64">
        <f t="shared" si="172"/>
        <v>2.4121709198813055</v>
      </c>
      <c r="V1265" s="48">
        <f t="shared" si="173"/>
        <v>0.91430741968005802</v>
      </c>
      <c r="W1265" s="52">
        <v>261.23069133715944</v>
      </c>
      <c r="X1265" s="71" t="str">
        <f t="shared" si="179"/>
        <v>Q2 2024</v>
      </c>
      <c r="Y1265" s="21">
        <f t="shared" si="174"/>
        <v>3840</v>
      </c>
      <c r="Z1265" s="21">
        <f t="shared" si="175"/>
        <v>2160</v>
      </c>
      <c r="AA1265" s="57">
        <f t="shared" si="176"/>
        <v>689191.69139465876</v>
      </c>
      <c r="AB1265" s="59">
        <f t="shared" si="177"/>
        <v>1.7777777777777777</v>
      </c>
      <c r="AC1265" s="61">
        <f t="shared" si="178"/>
        <v>1270</v>
      </c>
    </row>
    <row r="1266" spans="4:29">
      <c r="D1266" s="12">
        <v>1260</v>
      </c>
      <c r="E1266" s="36" t="s">
        <v>29</v>
      </c>
      <c r="F1266" s="16" t="s">
        <v>11</v>
      </c>
      <c r="G1266" s="14" t="s">
        <v>39</v>
      </c>
      <c r="H1266" s="13" t="s">
        <v>6</v>
      </c>
      <c r="I1266" s="13" t="s">
        <v>48</v>
      </c>
      <c r="J1266" s="13" t="s">
        <v>215</v>
      </c>
      <c r="K1266" s="13" t="s">
        <v>123</v>
      </c>
      <c r="L1266" s="14">
        <v>55</v>
      </c>
      <c r="M1266" s="14" t="s">
        <v>15</v>
      </c>
      <c r="N1266" s="31">
        <v>400000</v>
      </c>
      <c r="O1266" s="14" t="s">
        <v>1</v>
      </c>
      <c r="P1266" s="14" t="s">
        <v>35</v>
      </c>
      <c r="Q1266" s="31">
        <v>2000</v>
      </c>
      <c r="R1266" s="31">
        <v>200</v>
      </c>
      <c r="S1266" s="45">
        <v>75.2</v>
      </c>
      <c r="T1266" s="64">
        <f t="shared" si="171"/>
        <v>4136</v>
      </c>
      <c r="U1266" s="64">
        <f t="shared" si="172"/>
        <v>62.710930383382788</v>
      </c>
      <c r="V1266" s="48">
        <f t="shared" si="173"/>
        <v>21.609002787409832</v>
      </c>
      <c r="W1266" s="52">
        <v>287.35376047087539</v>
      </c>
      <c r="X1266" s="71" t="str">
        <f t="shared" si="179"/>
        <v>Q2 2024</v>
      </c>
      <c r="Y1266" s="21">
        <f t="shared" si="174"/>
        <v>3840</v>
      </c>
      <c r="Z1266" s="21">
        <f t="shared" si="175"/>
        <v>2160</v>
      </c>
      <c r="AA1266" s="57">
        <f t="shared" si="176"/>
        <v>833921.94658753707</v>
      </c>
      <c r="AB1266" s="59">
        <f t="shared" si="177"/>
        <v>1.7777777777777777</v>
      </c>
      <c r="AC1266" s="61">
        <f t="shared" si="178"/>
        <v>1397</v>
      </c>
    </row>
    <row r="1267" spans="4:29">
      <c r="D1267" s="12">
        <v>1261</v>
      </c>
      <c r="E1267" s="36" t="s">
        <v>29</v>
      </c>
      <c r="F1267" s="16" t="s">
        <v>11</v>
      </c>
      <c r="G1267" s="14" t="s">
        <v>39</v>
      </c>
      <c r="H1267" s="13" t="s">
        <v>6</v>
      </c>
      <c r="I1267" s="13" t="s">
        <v>48</v>
      </c>
      <c r="J1267" s="13"/>
      <c r="K1267" s="13" t="s">
        <v>123</v>
      </c>
      <c r="L1267" s="14">
        <v>85</v>
      </c>
      <c r="M1267" s="14" t="s">
        <v>52</v>
      </c>
      <c r="N1267" s="31">
        <v>400000</v>
      </c>
      <c r="O1267" s="14" t="s">
        <v>2</v>
      </c>
      <c r="P1267" s="14" t="s">
        <v>35</v>
      </c>
      <c r="Q1267" s="31">
        <v>21060</v>
      </c>
      <c r="R1267" s="31">
        <v>2340</v>
      </c>
      <c r="S1267" s="45">
        <v>0.1</v>
      </c>
      <c r="T1267" s="64">
        <f t="shared" si="171"/>
        <v>8.5</v>
      </c>
      <c r="U1267" s="64">
        <f t="shared" si="172"/>
        <v>0.19917639881305638</v>
      </c>
      <c r="V1267" s="48">
        <f t="shared" si="173"/>
        <v>0.10075982700558465</v>
      </c>
      <c r="W1267" s="52">
        <v>1007.5982700558465</v>
      </c>
      <c r="X1267" s="71" t="str">
        <f t="shared" si="179"/>
        <v>Q2 2024</v>
      </c>
      <c r="Y1267" s="21">
        <f t="shared" si="174"/>
        <v>7680</v>
      </c>
      <c r="Z1267" s="21">
        <f t="shared" si="175"/>
        <v>4320</v>
      </c>
      <c r="AA1267" s="57">
        <f t="shared" si="176"/>
        <v>1991763.9881305636</v>
      </c>
      <c r="AB1267" s="59">
        <f t="shared" si="177"/>
        <v>1.7777777777777777</v>
      </c>
      <c r="AC1267" s="61">
        <f t="shared" si="178"/>
        <v>2159</v>
      </c>
    </row>
    <row r="1268" spans="4:29">
      <c r="D1268" s="12">
        <v>1262</v>
      </c>
      <c r="E1268" s="36" t="s">
        <v>29</v>
      </c>
      <c r="F1268" s="16" t="s">
        <v>11</v>
      </c>
      <c r="G1268" s="14" t="s">
        <v>39</v>
      </c>
      <c r="H1268" s="13" t="s">
        <v>6</v>
      </c>
      <c r="I1268" s="13" t="s">
        <v>48</v>
      </c>
      <c r="J1268" s="13"/>
      <c r="K1268" s="13" t="s">
        <v>123</v>
      </c>
      <c r="L1268" s="14">
        <v>98</v>
      </c>
      <c r="M1268" s="14" t="s">
        <v>15</v>
      </c>
      <c r="N1268" s="31"/>
      <c r="O1268" s="14" t="s">
        <v>1</v>
      </c>
      <c r="P1268" s="14" t="s">
        <v>35</v>
      </c>
      <c r="Q1268" s="31">
        <v>6480</v>
      </c>
      <c r="R1268" s="31">
        <v>1620</v>
      </c>
      <c r="S1268" s="45">
        <v>2.8</v>
      </c>
      <c r="T1268" s="64">
        <f t="shared" si="171"/>
        <v>274.39999999999998</v>
      </c>
      <c r="U1268" s="64">
        <f t="shared" si="172"/>
        <v>7.4132766446528162</v>
      </c>
      <c r="V1268" s="48">
        <f t="shared" si="173"/>
        <v>2.8985914773327734</v>
      </c>
      <c r="W1268" s="52">
        <v>1035.211241904562</v>
      </c>
      <c r="X1268" s="71" t="str">
        <f t="shared" si="179"/>
        <v>Q2 2024</v>
      </c>
      <c r="Y1268" s="21">
        <f t="shared" si="174"/>
        <v>3840</v>
      </c>
      <c r="Z1268" s="21">
        <f t="shared" si="175"/>
        <v>2160</v>
      </c>
      <c r="AA1268" s="57">
        <f t="shared" si="176"/>
        <v>2647598.8016617205</v>
      </c>
      <c r="AB1268" s="59">
        <f t="shared" si="177"/>
        <v>1.7777777777777777</v>
      </c>
      <c r="AC1268" s="61">
        <f t="shared" si="178"/>
        <v>2489.1999999999998</v>
      </c>
    </row>
    <row r="1269" spans="4:29">
      <c r="D1269" s="12">
        <v>1263</v>
      </c>
      <c r="E1269" s="36" t="s">
        <v>29</v>
      </c>
      <c r="F1269" s="16" t="s">
        <v>11</v>
      </c>
      <c r="G1269" s="14" t="s">
        <v>39</v>
      </c>
      <c r="H1269" s="13" t="s">
        <v>6</v>
      </c>
      <c r="I1269" s="13" t="s">
        <v>48</v>
      </c>
      <c r="J1269" s="13"/>
      <c r="K1269" s="13" t="s">
        <v>123</v>
      </c>
      <c r="L1269" s="14">
        <v>100</v>
      </c>
      <c r="M1269" s="14" t="s">
        <v>15</v>
      </c>
      <c r="N1269" s="31"/>
      <c r="O1269" s="14" t="s">
        <v>1</v>
      </c>
      <c r="P1269" s="14" t="s">
        <v>35</v>
      </c>
      <c r="Q1269" s="31">
        <v>6480</v>
      </c>
      <c r="R1269" s="31">
        <v>1620</v>
      </c>
      <c r="S1269" s="45">
        <v>14</v>
      </c>
      <c r="T1269" s="64">
        <f t="shared" si="171"/>
        <v>1400</v>
      </c>
      <c r="U1269" s="64">
        <f t="shared" si="172"/>
        <v>38.594734718100888</v>
      </c>
      <c r="V1269" s="48">
        <f t="shared" si="173"/>
        <v>14.492957386663868</v>
      </c>
      <c r="W1269" s="52">
        <v>1035.211241904562</v>
      </c>
      <c r="X1269" s="71" t="str">
        <f t="shared" si="179"/>
        <v>Q2 2024</v>
      </c>
      <c r="Y1269" s="21">
        <f t="shared" si="174"/>
        <v>3840</v>
      </c>
      <c r="Z1269" s="21">
        <f t="shared" si="175"/>
        <v>2160</v>
      </c>
      <c r="AA1269" s="57">
        <f t="shared" si="176"/>
        <v>2756766.765578635</v>
      </c>
      <c r="AB1269" s="59">
        <f t="shared" si="177"/>
        <v>1.7777777777777777</v>
      </c>
      <c r="AC1269" s="61">
        <f t="shared" si="178"/>
        <v>2540</v>
      </c>
    </row>
    <row r="1270" spans="4:29">
      <c r="D1270" s="12">
        <v>1264</v>
      </c>
      <c r="E1270" s="36" t="s">
        <v>29</v>
      </c>
      <c r="F1270" s="16" t="s">
        <v>11</v>
      </c>
      <c r="G1270" s="14" t="s">
        <v>39</v>
      </c>
      <c r="H1270" s="13" t="s">
        <v>6</v>
      </c>
      <c r="I1270" s="13" t="s">
        <v>48</v>
      </c>
      <c r="J1270" s="13" t="s">
        <v>180</v>
      </c>
      <c r="K1270" s="13" t="s">
        <v>123</v>
      </c>
      <c r="L1270" s="14">
        <v>65</v>
      </c>
      <c r="M1270" s="14" t="s">
        <v>15</v>
      </c>
      <c r="N1270" s="31"/>
      <c r="O1270" s="14" t="s">
        <v>1</v>
      </c>
      <c r="P1270" s="14" t="s">
        <v>35</v>
      </c>
      <c r="Q1270" s="31">
        <v>6400</v>
      </c>
      <c r="R1270" s="31">
        <v>1600</v>
      </c>
      <c r="S1270" s="45">
        <v>105.7</v>
      </c>
      <c r="T1270" s="64">
        <f t="shared" si="171"/>
        <v>6870.5</v>
      </c>
      <c r="U1270" s="64">
        <f t="shared" si="172"/>
        <v>123.11237940890207</v>
      </c>
      <c r="V1270" s="48">
        <f t="shared" si="173"/>
        <v>39.88167369115947</v>
      </c>
      <c r="W1270" s="52">
        <v>377.31006330330626</v>
      </c>
      <c r="X1270" s="71" t="str">
        <f t="shared" si="179"/>
        <v>Q2 2024</v>
      </c>
      <c r="Y1270" s="21">
        <f t="shared" si="174"/>
        <v>3840</v>
      </c>
      <c r="Z1270" s="21">
        <f t="shared" si="175"/>
        <v>2160</v>
      </c>
      <c r="AA1270" s="57">
        <f t="shared" si="176"/>
        <v>1164733.9584569733</v>
      </c>
      <c r="AB1270" s="59">
        <f t="shared" si="177"/>
        <v>1.7777777777777777</v>
      </c>
      <c r="AC1270" s="61">
        <f t="shared" si="178"/>
        <v>1651</v>
      </c>
    </row>
    <row r="1271" spans="4:29">
      <c r="D1271" s="12">
        <v>1265</v>
      </c>
      <c r="E1271" s="36" t="s">
        <v>29</v>
      </c>
      <c r="F1271" s="16" t="s">
        <v>11</v>
      </c>
      <c r="G1271" s="14" t="s">
        <v>39</v>
      </c>
      <c r="H1271" s="13" t="s">
        <v>6</v>
      </c>
      <c r="I1271" s="13" t="s">
        <v>48</v>
      </c>
      <c r="J1271" s="13" t="s">
        <v>179</v>
      </c>
      <c r="K1271" s="13" t="s">
        <v>123</v>
      </c>
      <c r="L1271" s="14">
        <v>75</v>
      </c>
      <c r="M1271" s="14" t="s">
        <v>15</v>
      </c>
      <c r="N1271" s="31"/>
      <c r="O1271" s="14" t="s">
        <v>1</v>
      </c>
      <c r="P1271" s="14" t="s">
        <v>35</v>
      </c>
      <c r="Q1271" s="31">
        <v>8000</v>
      </c>
      <c r="R1271" s="31">
        <v>2000</v>
      </c>
      <c r="S1271" s="45">
        <v>82.4</v>
      </c>
      <c r="T1271" s="64">
        <f t="shared" si="171"/>
        <v>6180</v>
      </c>
      <c r="U1271" s="64">
        <f t="shared" si="172"/>
        <v>127.77613958456973</v>
      </c>
      <c r="V1271" s="48">
        <f t="shared" si="173"/>
        <v>44.814477146973637</v>
      </c>
      <c r="W1271" s="52">
        <v>543.86501391958291</v>
      </c>
      <c r="X1271" s="71" t="str">
        <f t="shared" si="179"/>
        <v>Q2 2024</v>
      </c>
      <c r="Y1271" s="21">
        <f t="shared" si="174"/>
        <v>3840</v>
      </c>
      <c r="Z1271" s="21">
        <f t="shared" si="175"/>
        <v>2160</v>
      </c>
      <c r="AA1271" s="57">
        <f t="shared" si="176"/>
        <v>1550681.3056379822</v>
      </c>
      <c r="AB1271" s="59">
        <f t="shared" si="177"/>
        <v>1.7777777777777777</v>
      </c>
      <c r="AC1271" s="61">
        <f t="shared" si="178"/>
        <v>1905</v>
      </c>
    </row>
    <row r="1272" spans="4:29">
      <c r="D1272" s="12">
        <v>1266</v>
      </c>
      <c r="E1272" s="36" t="s">
        <v>29</v>
      </c>
      <c r="F1272" s="16" t="s">
        <v>11</v>
      </c>
      <c r="G1272" s="14" t="s">
        <v>39</v>
      </c>
      <c r="H1272" s="13" t="s">
        <v>6</v>
      </c>
      <c r="I1272" s="13" t="s">
        <v>48</v>
      </c>
      <c r="J1272" s="13" t="s">
        <v>178</v>
      </c>
      <c r="K1272" s="13" t="s">
        <v>123</v>
      </c>
      <c r="L1272" s="14">
        <v>85</v>
      </c>
      <c r="M1272" s="14" t="s">
        <v>15</v>
      </c>
      <c r="N1272" s="31"/>
      <c r="O1272" s="14" t="s">
        <v>1</v>
      </c>
      <c r="P1272" s="14" t="s">
        <v>35</v>
      </c>
      <c r="Q1272" s="31">
        <v>9600</v>
      </c>
      <c r="R1272" s="31">
        <v>2400</v>
      </c>
      <c r="S1272" s="45">
        <v>48.9</v>
      </c>
      <c r="T1272" s="64">
        <f t="shared" si="171"/>
        <v>4156.5</v>
      </c>
      <c r="U1272" s="64">
        <f t="shared" si="172"/>
        <v>97.397259019584567</v>
      </c>
      <c r="V1272" s="48">
        <f t="shared" si="173"/>
        <v>33.747886486088724</v>
      </c>
      <c r="W1272" s="52">
        <v>690.14082793637476</v>
      </c>
      <c r="X1272" s="71" t="str">
        <f t="shared" si="179"/>
        <v>Q2 2024</v>
      </c>
      <c r="Y1272" s="21">
        <f t="shared" si="174"/>
        <v>3840</v>
      </c>
      <c r="Z1272" s="21">
        <f t="shared" si="175"/>
        <v>2160</v>
      </c>
      <c r="AA1272" s="57">
        <f t="shared" si="176"/>
        <v>1991763.9881305636</v>
      </c>
      <c r="AB1272" s="59">
        <f t="shared" si="177"/>
        <v>1.7777777777777777</v>
      </c>
      <c r="AC1272" s="61">
        <f t="shared" si="178"/>
        <v>2159</v>
      </c>
    </row>
    <row r="1273" spans="4:29">
      <c r="D1273" s="12">
        <v>1267</v>
      </c>
      <c r="E1273" s="36" t="s">
        <v>29</v>
      </c>
      <c r="F1273" s="16" t="s">
        <v>11</v>
      </c>
      <c r="G1273" s="14" t="s">
        <v>39</v>
      </c>
      <c r="H1273" s="13" t="s">
        <v>6</v>
      </c>
      <c r="I1273" s="13" t="s">
        <v>108</v>
      </c>
      <c r="J1273" s="13" t="s">
        <v>176</v>
      </c>
      <c r="K1273" s="13" t="s">
        <v>123</v>
      </c>
      <c r="L1273" s="14">
        <v>55</v>
      </c>
      <c r="M1273" s="14" t="s">
        <v>15</v>
      </c>
      <c r="N1273" s="31"/>
      <c r="O1273" s="14" t="s">
        <v>2</v>
      </c>
      <c r="P1273" s="14" t="s">
        <v>35</v>
      </c>
      <c r="Q1273" s="31">
        <v>8000</v>
      </c>
      <c r="R1273" s="31">
        <v>2000</v>
      </c>
      <c r="S1273" s="45">
        <v>4</v>
      </c>
      <c r="T1273" s="64">
        <f t="shared" si="171"/>
        <v>220</v>
      </c>
      <c r="U1273" s="64">
        <f t="shared" si="172"/>
        <v>3.3356877863501482</v>
      </c>
      <c r="V1273" s="48">
        <f t="shared" si="173"/>
        <v>1.1494150418835016</v>
      </c>
      <c r="W1273" s="52">
        <v>287.35376047087539</v>
      </c>
      <c r="X1273" s="71" t="str">
        <f t="shared" si="179"/>
        <v>Q2 2024</v>
      </c>
      <c r="Y1273" s="21">
        <f t="shared" si="174"/>
        <v>3840</v>
      </c>
      <c r="Z1273" s="21">
        <f t="shared" si="175"/>
        <v>2160</v>
      </c>
      <c r="AA1273" s="57">
        <f t="shared" si="176"/>
        <v>833921.94658753707</v>
      </c>
      <c r="AB1273" s="59">
        <f t="shared" si="177"/>
        <v>1.7777777777777777</v>
      </c>
      <c r="AC1273" s="61">
        <f t="shared" si="178"/>
        <v>1397</v>
      </c>
    </row>
    <row r="1274" spans="4:29">
      <c r="D1274" s="12">
        <v>1268</v>
      </c>
      <c r="E1274" s="36" t="s">
        <v>29</v>
      </c>
      <c r="F1274" s="16" t="s">
        <v>11</v>
      </c>
      <c r="G1274" s="14" t="s">
        <v>39</v>
      </c>
      <c r="H1274" s="13" t="s">
        <v>6</v>
      </c>
      <c r="I1274" s="13" t="s">
        <v>108</v>
      </c>
      <c r="J1274" s="13" t="s">
        <v>191</v>
      </c>
      <c r="K1274" s="13" t="s">
        <v>123</v>
      </c>
      <c r="L1274" s="14">
        <v>60</v>
      </c>
      <c r="M1274" s="14" t="s">
        <v>15</v>
      </c>
      <c r="N1274" s="31"/>
      <c r="O1274" s="14" t="s">
        <v>2</v>
      </c>
      <c r="P1274" s="14" t="s">
        <v>35</v>
      </c>
      <c r="Q1274" s="31">
        <v>8000</v>
      </c>
      <c r="R1274" s="31">
        <v>2000</v>
      </c>
      <c r="S1274" s="45">
        <v>0.186</v>
      </c>
      <c r="T1274" s="64">
        <f t="shared" si="171"/>
        <v>11.16</v>
      </c>
      <c r="U1274" s="64">
        <f t="shared" si="172"/>
        <v>0.18459310262314541</v>
      </c>
      <c r="V1274" s="48">
        <f t="shared" si="173"/>
        <v>5.8792579392341109E-2</v>
      </c>
      <c r="W1274" s="52">
        <v>316.08913651796297</v>
      </c>
      <c r="X1274" s="71" t="str">
        <f t="shared" si="179"/>
        <v>Q2 2024</v>
      </c>
      <c r="Y1274" s="21">
        <f t="shared" si="174"/>
        <v>3840</v>
      </c>
      <c r="Z1274" s="21">
        <f t="shared" si="175"/>
        <v>2160</v>
      </c>
      <c r="AA1274" s="57">
        <f t="shared" si="176"/>
        <v>992436.03560830862</v>
      </c>
      <c r="AB1274" s="59">
        <f t="shared" si="177"/>
        <v>1.7777777777777777</v>
      </c>
      <c r="AC1274" s="61">
        <f t="shared" si="178"/>
        <v>1524</v>
      </c>
    </row>
    <row r="1275" spans="4:29">
      <c r="D1275" s="12">
        <v>1269</v>
      </c>
      <c r="E1275" s="36" t="s">
        <v>29</v>
      </c>
      <c r="F1275" s="16" t="s">
        <v>11</v>
      </c>
      <c r="G1275" s="14" t="s">
        <v>39</v>
      </c>
      <c r="H1275" s="13" t="s">
        <v>6</v>
      </c>
      <c r="I1275" s="13" t="s">
        <v>108</v>
      </c>
      <c r="J1275" s="13" t="s">
        <v>177</v>
      </c>
      <c r="K1275" s="13" t="s">
        <v>123</v>
      </c>
      <c r="L1275" s="14">
        <v>65</v>
      </c>
      <c r="M1275" s="14" t="s">
        <v>15</v>
      </c>
      <c r="N1275" s="31"/>
      <c r="O1275" s="14" t="s">
        <v>2</v>
      </c>
      <c r="P1275" s="14" t="s">
        <v>35</v>
      </c>
      <c r="Q1275" s="31">
        <v>8000</v>
      </c>
      <c r="R1275" s="31">
        <v>2000</v>
      </c>
      <c r="S1275" s="45">
        <v>2.218</v>
      </c>
      <c r="T1275" s="64">
        <f t="shared" si="171"/>
        <v>144.16999999999999</v>
      </c>
      <c r="U1275" s="64">
        <f t="shared" si="172"/>
        <v>2.5833799198575669</v>
      </c>
      <c r="V1275" s="48">
        <f t="shared" si="173"/>
        <v>0.83687372040673325</v>
      </c>
      <c r="W1275" s="52">
        <v>377.31006330330626</v>
      </c>
      <c r="X1275" s="71" t="str">
        <f t="shared" si="179"/>
        <v>Q2 2024</v>
      </c>
      <c r="Y1275" s="21">
        <f t="shared" si="174"/>
        <v>3840</v>
      </c>
      <c r="Z1275" s="21">
        <f t="shared" si="175"/>
        <v>2160</v>
      </c>
      <c r="AA1275" s="57">
        <f t="shared" si="176"/>
        <v>1164733.9584569733</v>
      </c>
      <c r="AB1275" s="59">
        <f t="shared" si="177"/>
        <v>1.7777777777777777</v>
      </c>
      <c r="AC1275" s="61">
        <f t="shared" si="178"/>
        <v>1651</v>
      </c>
    </row>
    <row r="1276" spans="4:29">
      <c r="D1276" s="12">
        <v>1270</v>
      </c>
      <c r="E1276" s="36" t="s">
        <v>29</v>
      </c>
      <c r="F1276" s="16" t="s">
        <v>11</v>
      </c>
      <c r="G1276" s="14" t="s">
        <v>39</v>
      </c>
      <c r="H1276" s="13" t="s">
        <v>6</v>
      </c>
      <c r="I1276" s="13" t="s">
        <v>108</v>
      </c>
      <c r="J1276" s="13" t="s">
        <v>190</v>
      </c>
      <c r="K1276" s="13" t="s">
        <v>123</v>
      </c>
      <c r="L1276" s="14">
        <v>70</v>
      </c>
      <c r="M1276" s="14" t="s">
        <v>15</v>
      </c>
      <c r="N1276" s="31"/>
      <c r="O1276" s="14" t="s">
        <v>2</v>
      </c>
      <c r="P1276" s="14" t="s">
        <v>35</v>
      </c>
      <c r="Q1276" s="31">
        <v>8000</v>
      </c>
      <c r="R1276" s="31">
        <v>2000</v>
      </c>
      <c r="S1276" s="45">
        <v>0.91</v>
      </c>
      <c r="T1276" s="64">
        <f t="shared" si="171"/>
        <v>63.7</v>
      </c>
      <c r="U1276" s="64">
        <f t="shared" si="172"/>
        <v>1.2292423007715132</v>
      </c>
      <c r="V1276" s="48">
        <f t="shared" si="173"/>
        <v>0.37768737336660962</v>
      </c>
      <c r="W1276" s="52">
        <v>415.04106963363694</v>
      </c>
      <c r="X1276" s="71" t="str">
        <f t="shared" si="179"/>
        <v>Q2 2024</v>
      </c>
      <c r="Y1276" s="21">
        <f t="shared" si="174"/>
        <v>3840</v>
      </c>
      <c r="Z1276" s="21">
        <f t="shared" si="175"/>
        <v>2160</v>
      </c>
      <c r="AA1276" s="57">
        <f t="shared" si="176"/>
        <v>1350815.715133531</v>
      </c>
      <c r="AB1276" s="59">
        <f t="shared" si="177"/>
        <v>1.7777777777777777</v>
      </c>
      <c r="AC1276" s="61">
        <f t="shared" si="178"/>
        <v>1778</v>
      </c>
    </row>
    <row r="1277" spans="4:29">
      <c r="D1277" s="12">
        <v>1271</v>
      </c>
      <c r="E1277" s="36" t="s">
        <v>29</v>
      </c>
      <c r="F1277" s="16" t="s">
        <v>11</v>
      </c>
      <c r="G1277" s="14" t="s">
        <v>39</v>
      </c>
      <c r="H1277" s="13" t="s">
        <v>6</v>
      </c>
      <c r="I1277" s="13" t="s">
        <v>108</v>
      </c>
      <c r="J1277" s="13" t="s">
        <v>181</v>
      </c>
      <c r="K1277" s="13" t="s">
        <v>123</v>
      </c>
      <c r="L1277" s="14">
        <v>75</v>
      </c>
      <c r="M1277" s="14" t="s">
        <v>15</v>
      </c>
      <c r="N1277" s="31"/>
      <c r="O1277" s="14" t="s">
        <v>2</v>
      </c>
      <c r="P1277" s="14" t="s">
        <v>35</v>
      </c>
      <c r="Q1277" s="31">
        <v>8000</v>
      </c>
      <c r="R1277" s="31">
        <v>2000</v>
      </c>
      <c r="S1277" s="45">
        <v>0.79900000000000004</v>
      </c>
      <c r="T1277" s="64">
        <f t="shared" si="171"/>
        <v>59.925000000000004</v>
      </c>
      <c r="U1277" s="64">
        <f t="shared" si="172"/>
        <v>1.238994363204748</v>
      </c>
      <c r="V1277" s="48">
        <f t="shared" si="173"/>
        <v>0.43454814612174675</v>
      </c>
      <c r="W1277" s="52">
        <v>543.86501391958291</v>
      </c>
      <c r="X1277" s="71" t="str">
        <f t="shared" si="179"/>
        <v>Q2 2024</v>
      </c>
      <c r="Y1277" s="21">
        <f t="shared" si="174"/>
        <v>3840</v>
      </c>
      <c r="Z1277" s="21">
        <f t="shared" si="175"/>
        <v>2160</v>
      </c>
      <c r="AA1277" s="57">
        <f t="shared" si="176"/>
        <v>1550681.3056379822</v>
      </c>
      <c r="AB1277" s="59">
        <f t="shared" si="177"/>
        <v>1.7777777777777777</v>
      </c>
      <c r="AC1277" s="61">
        <f t="shared" si="178"/>
        <v>1905</v>
      </c>
    </row>
    <row r="1278" spans="4:29">
      <c r="D1278" s="12">
        <v>1272</v>
      </c>
      <c r="E1278" s="36" t="s">
        <v>29</v>
      </c>
      <c r="F1278" s="16" t="s">
        <v>11</v>
      </c>
      <c r="G1278" s="14" t="s">
        <v>39</v>
      </c>
      <c r="H1278" s="13" t="s">
        <v>6</v>
      </c>
      <c r="I1278" s="13" t="s">
        <v>108</v>
      </c>
      <c r="J1278" s="13" t="s">
        <v>175</v>
      </c>
      <c r="K1278" s="13" t="s">
        <v>123</v>
      </c>
      <c r="L1278" s="14">
        <v>65</v>
      </c>
      <c r="M1278" s="14" t="s">
        <v>52</v>
      </c>
      <c r="N1278" s="31">
        <v>1000000</v>
      </c>
      <c r="O1278" s="14" t="s">
        <v>2</v>
      </c>
      <c r="P1278" s="14" t="s">
        <v>35</v>
      </c>
      <c r="Q1278" s="31">
        <v>12096</v>
      </c>
      <c r="R1278" s="31">
        <v>1344</v>
      </c>
      <c r="S1278" s="45">
        <v>4.0000000000000001E-3</v>
      </c>
      <c r="T1278" s="64">
        <f t="shared" si="171"/>
        <v>0.26</v>
      </c>
      <c r="U1278" s="64">
        <f t="shared" si="172"/>
        <v>4.6589358338278933E-3</v>
      </c>
      <c r="V1278" s="48">
        <f t="shared" si="173"/>
        <v>1.5092402532132251E-3</v>
      </c>
      <c r="W1278" s="52">
        <v>377.31006330330626</v>
      </c>
      <c r="X1278" s="71" t="str">
        <f t="shared" si="179"/>
        <v>Q2 2024</v>
      </c>
      <c r="Y1278" s="21">
        <f t="shared" si="174"/>
        <v>7680</v>
      </c>
      <c r="Z1278" s="21">
        <f t="shared" si="175"/>
        <v>4320</v>
      </c>
      <c r="AA1278" s="57">
        <f t="shared" si="176"/>
        <v>1164733.9584569733</v>
      </c>
      <c r="AB1278" s="59">
        <f t="shared" si="177"/>
        <v>1.7777777777777777</v>
      </c>
      <c r="AC1278" s="61">
        <f t="shared" si="178"/>
        <v>1651</v>
      </c>
    </row>
    <row r="1279" spans="4:29">
      <c r="D1279" s="12">
        <v>1273</v>
      </c>
      <c r="E1279" s="36" t="s">
        <v>29</v>
      </c>
      <c r="F1279" s="16" t="s">
        <v>11</v>
      </c>
      <c r="G1279" s="14" t="s">
        <v>39</v>
      </c>
      <c r="H1279" s="13" t="s">
        <v>6</v>
      </c>
      <c r="I1279" s="13" t="s">
        <v>108</v>
      </c>
      <c r="J1279" s="13" t="s">
        <v>175</v>
      </c>
      <c r="K1279" s="13" t="s">
        <v>123</v>
      </c>
      <c r="L1279" s="14">
        <v>75</v>
      </c>
      <c r="M1279" s="14" t="s">
        <v>52</v>
      </c>
      <c r="N1279" s="31">
        <v>1000000</v>
      </c>
      <c r="O1279" s="14" t="s">
        <v>2</v>
      </c>
      <c r="P1279" s="14" t="s">
        <v>35</v>
      </c>
      <c r="Q1279" s="31">
        <v>17279.640575999994</v>
      </c>
      <c r="R1279" s="31">
        <v>1919.9600639999994</v>
      </c>
      <c r="S1279" s="45">
        <v>2E-3</v>
      </c>
      <c r="T1279" s="64">
        <f t="shared" si="171"/>
        <v>0.15</v>
      </c>
      <c r="U1279" s="64">
        <f t="shared" si="172"/>
        <v>3.1013626112759642E-3</v>
      </c>
      <c r="V1279" s="48">
        <f t="shared" si="173"/>
        <v>1.0877300278391659E-3</v>
      </c>
      <c r="W1279" s="52">
        <v>543.86501391958291</v>
      </c>
      <c r="X1279" s="71" t="str">
        <f t="shared" si="179"/>
        <v>Q2 2024</v>
      </c>
      <c r="Y1279" s="21">
        <f t="shared" si="174"/>
        <v>7680</v>
      </c>
      <c r="Z1279" s="21">
        <f t="shared" si="175"/>
        <v>4320</v>
      </c>
      <c r="AA1279" s="57">
        <f t="shared" si="176"/>
        <v>1550681.3056379822</v>
      </c>
      <c r="AB1279" s="59">
        <f t="shared" si="177"/>
        <v>1.7777777777777777</v>
      </c>
      <c r="AC1279" s="61">
        <f t="shared" si="178"/>
        <v>1905</v>
      </c>
    </row>
    <row r="1280" spans="4:29">
      <c r="D1280" s="12">
        <v>1274</v>
      </c>
      <c r="E1280" s="36" t="s">
        <v>29</v>
      </c>
      <c r="F1280" s="16" t="s">
        <v>11</v>
      </c>
      <c r="G1280" s="14" t="s">
        <v>39</v>
      </c>
      <c r="H1280" s="13" t="s">
        <v>6</v>
      </c>
      <c r="I1280" s="13" t="s">
        <v>108</v>
      </c>
      <c r="J1280" s="13" t="s">
        <v>175</v>
      </c>
      <c r="K1280" s="13" t="s">
        <v>123</v>
      </c>
      <c r="L1280" s="14">
        <v>85</v>
      </c>
      <c r="M1280" s="14" t="s">
        <v>52</v>
      </c>
      <c r="N1280" s="31">
        <v>1000000</v>
      </c>
      <c r="O1280" s="14" t="s">
        <v>2</v>
      </c>
      <c r="P1280" s="14" t="s">
        <v>35</v>
      </c>
      <c r="Q1280" s="31">
        <v>21060</v>
      </c>
      <c r="R1280" s="31">
        <v>2340</v>
      </c>
      <c r="S1280" s="45">
        <v>2E-3</v>
      </c>
      <c r="T1280" s="64">
        <f t="shared" si="171"/>
        <v>0.17</v>
      </c>
      <c r="U1280" s="64">
        <f t="shared" si="172"/>
        <v>3.9835279762611272E-3</v>
      </c>
      <c r="V1280" s="48">
        <f t="shared" si="173"/>
        <v>2.0151965401116931E-3</v>
      </c>
      <c r="W1280" s="52">
        <v>1007.5982700558465</v>
      </c>
      <c r="X1280" s="71" t="str">
        <f t="shared" si="179"/>
        <v>Q2 2024</v>
      </c>
      <c r="Y1280" s="21">
        <f t="shared" si="174"/>
        <v>7680</v>
      </c>
      <c r="Z1280" s="21">
        <f t="shared" si="175"/>
        <v>4320</v>
      </c>
      <c r="AA1280" s="57">
        <f t="shared" si="176"/>
        <v>1991763.9881305636</v>
      </c>
      <c r="AB1280" s="59">
        <f t="shared" si="177"/>
        <v>1.7777777777777777</v>
      </c>
      <c r="AC1280" s="61">
        <f t="shared" si="178"/>
        <v>2159</v>
      </c>
    </row>
    <row r="1281" spans="4:29">
      <c r="D1281" s="12">
        <v>1275</v>
      </c>
      <c r="E1281" s="36" t="s">
        <v>29</v>
      </c>
      <c r="F1281" s="16" t="s">
        <v>11</v>
      </c>
      <c r="G1281" s="14" t="s">
        <v>39</v>
      </c>
      <c r="H1281" s="13" t="s">
        <v>6</v>
      </c>
      <c r="I1281" s="13" t="s">
        <v>93</v>
      </c>
      <c r="J1281" s="13" t="s">
        <v>289</v>
      </c>
      <c r="K1281" s="13"/>
      <c r="L1281" s="14">
        <v>65</v>
      </c>
      <c r="M1281" s="14" t="s">
        <v>15</v>
      </c>
      <c r="N1281" s="31">
        <v>1000000</v>
      </c>
      <c r="O1281" s="14" t="s">
        <v>2</v>
      </c>
      <c r="P1281" s="14" t="s">
        <v>35</v>
      </c>
      <c r="Q1281" s="31">
        <v>37440</v>
      </c>
      <c r="R1281" s="31">
        <v>2340</v>
      </c>
      <c r="S1281" s="45">
        <v>0.1</v>
      </c>
      <c r="T1281" s="64">
        <f t="shared" si="171"/>
        <v>6.5</v>
      </c>
      <c r="U1281" s="64">
        <f t="shared" si="172"/>
        <v>0.11647339584569734</v>
      </c>
      <c r="V1281" s="48">
        <f t="shared" si="173"/>
        <v>3.7731006330330628E-2</v>
      </c>
      <c r="W1281" s="52">
        <v>377.31006330330626</v>
      </c>
      <c r="X1281" s="71" t="str">
        <f t="shared" si="179"/>
        <v>Q2 2024</v>
      </c>
      <c r="Y1281" s="21">
        <f t="shared" si="174"/>
        <v>3840</v>
      </c>
      <c r="Z1281" s="21">
        <f t="shared" si="175"/>
        <v>2160</v>
      </c>
      <c r="AA1281" s="57">
        <f t="shared" si="176"/>
        <v>1164733.9584569733</v>
      </c>
      <c r="AB1281" s="59">
        <f t="shared" si="177"/>
        <v>1.7777777777777777</v>
      </c>
      <c r="AC1281" s="61">
        <f t="shared" si="178"/>
        <v>1651</v>
      </c>
    </row>
    <row r="1282" spans="4:29">
      <c r="D1282" s="12">
        <v>1276</v>
      </c>
      <c r="E1282" s="36" t="s">
        <v>29</v>
      </c>
      <c r="F1282" s="16" t="s">
        <v>11</v>
      </c>
      <c r="G1282" s="14" t="s">
        <v>39</v>
      </c>
      <c r="H1282" s="13" t="s">
        <v>6</v>
      </c>
      <c r="I1282" s="13" t="s">
        <v>93</v>
      </c>
      <c r="J1282" s="13" t="s">
        <v>290</v>
      </c>
      <c r="K1282" s="13" t="s">
        <v>95</v>
      </c>
      <c r="L1282" s="14">
        <v>65</v>
      </c>
      <c r="M1282" s="14" t="s">
        <v>15</v>
      </c>
      <c r="N1282" s="31">
        <v>1000000</v>
      </c>
      <c r="O1282" s="14" t="s">
        <v>1</v>
      </c>
      <c r="P1282" s="14" t="s">
        <v>35</v>
      </c>
      <c r="Q1282" s="31">
        <v>3696</v>
      </c>
      <c r="R1282" s="31">
        <v>231</v>
      </c>
      <c r="S1282" s="45">
        <v>4.3</v>
      </c>
      <c r="T1282" s="64">
        <f t="shared" si="171"/>
        <v>279.5</v>
      </c>
      <c r="U1282" s="64">
        <f t="shared" si="172"/>
        <v>5.0083560213649854</v>
      </c>
      <c r="V1282" s="48">
        <f t="shared" si="173"/>
        <v>1.6224332722042167</v>
      </c>
      <c r="W1282" s="52">
        <v>377.31006330330626</v>
      </c>
      <c r="X1282" s="71" t="str">
        <f t="shared" si="179"/>
        <v>Q2 2024</v>
      </c>
      <c r="Y1282" s="21">
        <f t="shared" si="174"/>
        <v>3840</v>
      </c>
      <c r="Z1282" s="21">
        <f t="shared" si="175"/>
        <v>2160</v>
      </c>
      <c r="AA1282" s="57">
        <f t="shared" si="176"/>
        <v>1164733.9584569733</v>
      </c>
      <c r="AB1282" s="59">
        <f t="shared" si="177"/>
        <v>1.7777777777777777</v>
      </c>
      <c r="AC1282" s="61">
        <f t="shared" si="178"/>
        <v>1651</v>
      </c>
    </row>
    <row r="1283" spans="4:29">
      <c r="D1283" s="12">
        <v>1277</v>
      </c>
      <c r="E1283" s="36" t="s">
        <v>29</v>
      </c>
      <c r="F1283" s="16" t="s">
        <v>11</v>
      </c>
      <c r="G1283" s="14" t="s">
        <v>39</v>
      </c>
      <c r="H1283" s="13" t="s">
        <v>6</v>
      </c>
      <c r="I1283" s="13" t="s">
        <v>93</v>
      </c>
      <c r="J1283" s="13" t="s">
        <v>290</v>
      </c>
      <c r="K1283" s="13" t="s">
        <v>95</v>
      </c>
      <c r="L1283" s="14">
        <v>75</v>
      </c>
      <c r="M1283" s="14" t="s">
        <v>15</v>
      </c>
      <c r="N1283" s="31">
        <v>1000000</v>
      </c>
      <c r="O1283" s="14" t="s">
        <v>1</v>
      </c>
      <c r="P1283" s="14" t="s">
        <v>35</v>
      </c>
      <c r="Q1283" s="31">
        <v>4992</v>
      </c>
      <c r="R1283" s="31">
        <v>312</v>
      </c>
      <c r="S1283" s="45">
        <v>3.7</v>
      </c>
      <c r="T1283" s="64">
        <f t="shared" si="171"/>
        <v>277.5</v>
      </c>
      <c r="U1283" s="64">
        <f t="shared" si="172"/>
        <v>5.737520830860535</v>
      </c>
      <c r="V1283" s="48">
        <f t="shared" si="173"/>
        <v>2.0123005515024568</v>
      </c>
      <c r="W1283" s="52">
        <v>543.86501391958291</v>
      </c>
      <c r="X1283" s="71" t="str">
        <f t="shared" si="179"/>
        <v>Q2 2024</v>
      </c>
      <c r="Y1283" s="21">
        <f t="shared" si="174"/>
        <v>3840</v>
      </c>
      <c r="Z1283" s="21">
        <f t="shared" si="175"/>
        <v>2160</v>
      </c>
      <c r="AA1283" s="57">
        <f t="shared" si="176"/>
        <v>1550681.3056379822</v>
      </c>
      <c r="AB1283" s="59">
        <f t="shared" si="177"/>
        <v>1.7777777777777777</v>
      </c>
      <c r="AC1283" s="61">
        <f t="shared" si="178"/>
        <v>1905</v>
      </c>
    </row>
    <row r="1284" spans="4:29">
      <c r="D1284" s="12">
        <v>1278</v>
      </c>
      <c r="E1284" s="36" t="s">
        <v>29</v>
      </c>
      <c r="F1284" s="16" t="s">
        <v>11</v>
      </c>
      <c r="G1284" s="14" t="s">
        <v>39</v>
      </c>
      <c r="H1284" s="13" t="s">
        <v>6</v>
      </c>
      <c r="I1284" s="13" t="s">
        <v>93</v>
      </c>
      <c r="J1284" s="13" t="s">
        <v>290</v>
      </c>
      <c r="K1284" s="13" t="s">
        <v>95</v>
      </c>
      <c r="L1284" s="14">
        <v>98</v>
      </c>
      <c r="M1284" s="14" t="s">
        <v>15</v>
      </c>
      <c r="N1284" s="31">
        <v>1000000</v>
      </c>
      <c r="O1284" s="14" t="s">
        <v>1</v>
      </c>
      <c r="P1284" s="14" t="s">
        <v>35</v>
      </c>
      <c r="Q1284" s="31">
        <v>16080</v>
      </c>
      <c r="R1284" s="31">
        <v>1005</v>
      </c>
      <c r="S1284" s="45">
        <v>0.5</v>
      </c>
      <c r="T1284" s="64">
        <f t="shared" si="171"/>
        <v>49</v>
      </c>
      <c r="U1284" s="64">
        <f t="shared" si="172"/>
        <v>1.3237994008308602</v>
      </c>
      <c r="V1284" s="48">
        <f t="shared" si="173"/>
        <v>0.51760562095228102</v>
      </c>
      <c r="W1284" s="52">
        <v>1035.211241904562</v>
      </c>
      <c r="X1284" s="71" t="str">
        <f t="shared" si="179"/>
        <v>Q2 2024</v>
      </c>
      <c r="Y1284" s="21">
        <f t="shared" si="174"/>
        <v>3840</v>
      </c>
      <c r="Z1284" s="21">
        <f t="shared" si="175"/>
        <v>2160</v>
      </c>
      <c r="AA1284" s="57">
        <f t="shared" si="176"/>
        <v>2647598.8016617205</v>
      </c>
      <c r="AB1284" s="59">
        <f t="shared" si="177"/>
        <v>1.7777777777777777</v>
      </c>
      <c r="AC1284" s="61">
        <f t="shared" si="178"/>
        <v>2489.1999999999998</v>
      </c>
    </row>
    <row r="1285" spans="4:29">
      <c r="D1285" s="12">
        <v>1279</v>
      </c>
      <c r="E1285" s="36" t="s">
        <v>29</v>
      </c>
      <c r="F1285" s="16" t="s">
        <v>11</v>
      </c>
      <c r="G1285" s="14" t="s">
        <v>39</v>
      </c>
      <c r="H1285" s="13" t="s">
        <v>6</v>
      </c>
      <c r="I1285" s="13" t="s">
        <v>202</v>
      </c>
      <c r="J1285" s="13"/>
      <c r="K1285" s="13"/>
      <c r="L1285" s="14">
        <v>75</v>
      </c>
      <c r="M1285" s="14" t="s">
        <v>15</v>
      </c>
      <c r="N1285" s="31"/>
      <c r="O1285" s="14" t="s">
        <v>1</v>
      </c>
      <c r="P1285" s="14" t="s">
        <v>35</v>
      </c>
      <c r="Q1285" s="31">
        <v>4096</v>
      </c>
      <c r="R1285" s="31">
        <v>1024</v>
      </c>
      <c r="S1285" s="45">
        <v>0.5</v>
      </c>
      <c r="T1285" s="64">
        <f t="shared" si="171"/>
        <v>37.5</v>
      </c>
      <c r="U1285" s="64">
        <f t="shared" si="172"/>
        <v>0.77534065281899112</v>
      </c>
      <c r="V1285" s="48">
        <f t="shared" si="173"/>
        <v>0.27193250695979143</v>
      </c>
      <c r="W1285" s="52">
        <v>543.86501391958291</v>
      </c>
      <c r="X1285" s="71" t="str">
        <f t="shared" si="179"/>
        <v>Q2 2024</v>
      </c>
      <c r="Y1285" s="21">
        <f t="shared" si="174"/>
        <v>3840</v>
      </c>
      <c r="Z1285" s="21">
        <f t="shared" si="175"/>
        <v>2160</v>
      </c>
      <c r="AA1285" s="57">
        <f t="shared" si="176"/>
        <v>1550681.3056379822</v>
      </c>
      <c r="AB1285" s="59">
        <f t="shared" si="177"/>
        <v>1.7777777777777777</v>
      </c>
      <c r="AC1285" s="61">
        <f t="shared" si="178"/>
        <v>1905</v>
      </c>
    </row>
    <row r="1286" spans="4:29">
      <c r="D1286" s="12">
        <v>1280</v>
      </c>
      <c r="E1286" s="36" t="s">
        <v>29</v>
      </c>
      <c r="F1286" s="16" t="s">
        <v>11</v>
      </c>
      <c r="G1286" s="14" t="s">
        <v>39</v>
      </c>
      <c r="H1286" s="13" t="s">
        <v>6</v>
      </c>
      <c r="I1286" s="13" t="s">
        <v>202</v>
      </c>
      <c r="J1286" s="13"/>
      <c r="K1286" s="13"/>
      <c r="L1286" s="14">
        <v>85</v>
      </c>
      <c r="M1286" s="14" t="s">
        <v>15</v>
      </c>
      <c r="N1286" s="31"/>
      <c r="O1286" s="14" t="s">
        <v>1</v>
      </c>
      <c r="P1286" s="14" t="s">
        <v>35</v>
      </c>
      <c r="Q1286" s="31">
        <v>9600</v>
      </c>
      <c r="R1286" s="31">
        <v>2400</v>
      </c>
      <c r="S1286" s="45">
        <v>1</v>
      </c>
      <c r="T1286" s="64">
        <f t="shared" si="171"/>
        <v>85</v>
      </c>
      <c r="U1286" s="64">
        <f t="shared" si="172"/>
        <v>1.9917639881305635</v>
      </c>
      <c r="V1286" s="48">
        <f t="shared" si="173"/>
        <v>0.69014082793637477</v>
      </c>
      <c r="W1286" s="52">
        <v>690.14082793637476</v>
      </c>
      <c r="X1286" s="71" t="str">
        <f t="shared" si="179"/>
        <v>Q2 2024</v>
      </c>
      <c r="Y1286" s="21">
        <f t="shared" si="174"/>
        <v>3840</v>
      </c>
      <c r="Z1286" s="21">
        <f t="shared" si="175"/>
        <v>2160</v>
      </c>
      <c r="AA1286" s="57">
        <f t="shared" si="176"/>
        <v>1991763.9881305636</v>
      </c>
      <c r="AB1286" s="59">
        <f t="shared" si="177"/>
        <v>1.7777777777777777</v>
      </c>
      <c r="AC1286" s="61">
        <f t="shared" si="178"/>
        <v>2159</v>
      </c>
    </row>
    <row r="1287" spans="4:29">
      <c r="D1287" s="12">
        <v>1281</v>
      </c>
      <c r="E1287" s="36" t="s">
        <v>29</v>
      </c>
      <c r="F1287" s="16" t="s">
        <v>11</v>
      </c>
      <c r="G1287" s="14" t="s">
        <v>39</v>
      </c>
      <c r="H1287" s="13" t="s">
        <v>6</v>
      </c>
      <c r="I1287" s="13" t="s">
        <v>122</v>
      </c>
      <c r="J1287" s="13"/>
      <c r="K1287" s="13"/>
      <c r="L1287" s="14">
        <v>55</v>
      </c>
      <c r="M1287" s="14" t="s">
        <v>15</v>
      </c>
      <c r="N1287" s="31"/>
      <c r="O1287" s="14" t="s">
        <v>1</v>
      </c>
      <c r="P1287" s="14" t="s">
        <v>35</v>
      </c>
      <c r="Q1287" s="31">
        <v>6528</v>
      </c>
      <c r="R1287" s="31">
        <v>408</v>
      </c>
      <c r="S1287" s="45">
        <v>56.7</v>
      </c>
      <c r="T1287" s="64">
        <f t="shared" ref="T1287:T1350" si="180">L1287*S1287</f>
        <v>3118.5</v>
      </c>
      <c r="U1287" s="64">
        <f t="shared" ref="U1287:U1350" si="181">S1287*AA1287/10^6</f>
        <v>47.283374371513354</v>
      </c>
      <c r="V1287" s="48">
        <f t="shared" ref="V1287:V1350" si="182">S1287*W1287/1000</f>
        <v>16.292958218698637</v>
      </c>
      <c r="W1287" s="52">
        <v>287.35376047087539</v>
      </c>
      <c r="X1287" s="71" t="str">
        <f t="shared" si="179"/>
        <v>Q2 2024</v>
      </c>
      <c r="Y1287" s="21">
        <f t="shared" ref="Y1287:Y1350" si="183">1*LEFT(M1287, FIND("x", M1287)-2)</f>
        <v>3840</v>
      </c>
      <c r="Z1287" s="21">
        <f t="shared" ref="Z1287:Z1350" si="184">1*RIGHT(M1287, LEN(M1287)-FIND("x", M1287)-1)</f>
        <v>2160</v>
      </c>
      <c r="AA1287" s="57">
        <f t="shared" ref="AA1287:AA1350" si="185">AC1287^2*AB1287/(1+AB1287^2)</f>
        <v>833921.94658753707</v>
      </c>
      <c r="AB1287" s="59">
        <f t="shared" ref="AB1287:AB1350" si="186">Y1287/Z1287</f>
        <v>1.7777777777777777</v>
      </c>
      <c r="AC1287" s="61">
        <f t="shared" ref="AC1287:AC1350" si="187">L1287*25.4</f>
        <v>1397</v>
      </c>
    </row>
    <row r="1288" spans="4:29">
      <c r="D1288" s="12">
        <v>1282</v>
      </c>
      <c r="E1288" s="36" t="s">
        <v>29</v>
      </c>
      <c r="F1288" s="16" t="s">
        <v>11</v>
      </c>
      <c r="G1288" s="14" t="s">
        <v>39</v>
      </c>
      <c r="H1288" s="13" t="s">
        <v>6</v>
      </c>
      <c r="I1288" s="13" t="s">
        <v>122</v>
      </c>
      <c r="J1288" s="13"/>
      <c r="K1288" s="13"/>
      <c r="L1288" s="14">
        <v>65</v>
      </c>
      <c r="M1288" s="14" t="s">
        <v>15</v>
      </c>
      <c r="N1288" s="31"/>
      <c r="O1288" s="14" t="s">
        <v>2</v>
      </c>
      <c r="P1288" s="14" t="s">
        <v>35</v>
      </c>
      <c r="Q1288" s="31">
        <v>8512</v>
      </c>
      <c r="R1288" s="31">
        <v>532</v>
      </c>
      <c r="S1288" s="45">
        <v>104.6</v>
      </c>
      <c r="T1288" s="64">
        <f t="shared" si="180"/>
        <v>6799</v>
      </c>
      <c r="U1288" s="64">
        <f t="shared" si="181"/>
        <v>121.83117205459941</v>
      </c>
      <c r="V1288" s="48">
        <f t="shared" si="182"/>
        <v>39.466632621525832</v>
      </c>
      <c r="W1288" s="52">
        <v>377.31006330330626</v>
      </c>
      <c r="X1288" s="71" t="str">
        <f t="shared" ref="X1288:X1351" si="188">G1288&amp;" "&amp;F1288</f>
        <v>Q2 2024</v>
      </c>
      <c r="Y1288" s="21">
        <f t="shared" si="183"/>
        <v>3840</v>
      </c>
      <c r="Z1288" s="21">
        <f t="shared" si="184"/>
        <v>2160</v>
      </c>
      <c r="AA1288" s="57">
        <f t="shared" si="185"/>
        <v>1164733.9584569733</v>
      </c>
      <c r="AB1288" s="59">
        <f t="shared" si="186"/>
        <v>1.7777777777777777</v>
      </c>
      <c r="AC1288" s="61">
        <f t="shared" si="187"/>
        <v>1651</v>
      </c>
    </row>
    <row r="1289" spans="4:29">
      <c r="D1289" s="12">
        <v>1283</v>
      </c>
      <c r="E1289" s="36" t="s">
        <v>29</v>
      </c>
      <c r="F1289" s="16" t="s">
        <v>11</v>
      </c>
      <c r="G1289" s="14" t="s">
        <v>39</v>
      </c>
      <c r="H1289" s="13" t="s">
        <v>6</v>
      </c>
      <c r="I1289" s="13" t="s">
        <v>122</v>
      </c>
      <c r="J1289" s="13"/>
      <c r="K1289" s="13"/>
      <c r="L1289" s="14">
        <v>75</v>
      </c>
      <c r="M1289" s="14" t="s">
        <v>15</v>
      </c>
      <c r="N1289" s="31"/>
      <c r="O1289" s="14" t="s">
        <v>2</v>
      </c>
      <c r="P1289" s="14" t="s">
        <v>35</v>
      </c>
      <c r="Q1289" s="31">
        <v>16384</v>
      </c>
      <c r="R1289" s="31">
        <v>1024</v>
      </c>
      <c r="S1289" s="45">
        <v>110.5</v>
      </c>
      <c r="T1289" s="64">
        <f t="shared" si="180"/>
        <v>8287.5</v>
      </c>
      <c r="U1289" s="64">
        <f t="shared" si="181"/>
        <v>171.35028427299702</v>
      </c>
      <c r="V1289" s="48">
        <f t="shared" si="182"/>
        <v>60.097084038113913</v>
      </c>
      <c r="W1289" s="52">
        <v>543.86501391958291</v>
      </c>
      <c r="X1289" s="71" t="str">
        <f t="shared" si="188"/>
        <v>Q2 2024</v>
      </c>
      <c r="Y1289" s="21">
        <f t="shared" si="183"/>
        <v>3840</v>
      </c>
      <c r="Z1289" s="21">
        <f t="shared" si="184"/>
        <v>2160</v>
      </c>
      <c r="AA1289" s="57">
        <f t="shared" si="185"/>
        <v>1550681.3056379822</v>
      </c>
      <c r="AB1289" s="59">
        <f t="shared" si="186"/>
        <v>1.7777777777777777</v>
      </c>
      <c r="AC1289" s="61">
        <f t="shared" si="187"/>
        <v>1905</v>
      </c>
    </row>
    <row r="1290" spans="4:29">
      <c r="D1290" s="12">
        <v>1284</v>
      </c>
      <c r="E1290" s="36" t="s">
        <v>29</v>
      </c>
      <c r="F1290" s="16" t="s">
        <v>11</v>
      </c>
      <c r="G1290" s="14" t="s">
        <v>39</v>
      </c>
      <c r="H1290" s="13" t="s">
        <v>6</v>
      </c>
      <c r="I1290" s="13" t="s">
        <v>122</v>
      </c>
      <c r="J1290" s="13"/>
      <c r="K1290" s="13"/>
      <c r="L1290" s="14">
        <v>85</v>
      </c>
      <c r="M1290" s="14" t="s">
        <v>15</v>
      </c>
      <c r="N1290" s="31"/>
      <c r="O1290" s="14" t="s">
        <v>2</v>
      </c>
      <c r="P1290" s="14" t="s">
        <v>35</v>
      </c>
      <c r="Q1290" s="31">
        <v>14400</v>
      </c>
      <c r="R1290" s="31">
        <v>900</v>
      </c>
      <c r="S1290" s="45">
        <v>78.8</v>
      </c>
      <c r="T1290" s="64">
        <f t="shared" si="180"/>
        <v>6698</v>
      </c>
      <c r="U1290" s="64">
        <f t="shared" si="181"/>
        <v>156.95100226468841</v>
      </c>
      <c r="V1290" s="48">
        <f t="shared" si="182"/>
        <v>54.383097241386331</v>
      </c>
      <c r="W1290" s="52">
        <v>690.14082793637476</v>
      </c>
      <c r="X1290" s="71" t="str">
        <f t="shared" si="188"/>
        <v>Q2 2024</v>
      </c>
      <c r="Y1290" s="21">
        <f t="shared" si="183"/>
        <v>3840</v>
      </c>
      <c r="Z1290" s="21">
        <f t="shared" si="184"/>
        <v>2160</v>
      </c>
      <c r="AA1290" s="57">
        <f t="shared" si="185"/>
        <v>1991763.9881305636</v>
      </c>
      <c r="AB1290" s="59">
        <f t="shared" si="186"/>
        <v>1.7777777777777777</v>
      </c>
      <c r="AC1290" s="61">
        <f t="shared" si="187"/>
        <v>2159</v>
      </c>
    </row>
    <row r="1291" spans="4:29">
      <c r="D1291" s="12">
        <v>1285</v>
      </c>
      <c r="E1291" s="36" t="s">
        <v>29</v>
      </c>
      <c r="F1291" s="16" t="s">
        <v>11</v>
      </c>
      <c r="G1291" s="14" t="s">
        <v>39</v>
      </c>
      <c r="H1291" s="13" t="s">
        <v>6</v>
      </c>
      <c r="I1291" s="13" t="s">
        <v>76</v>
      </c>
      <c r="J1291" s="13"/>
      <c r="K1291" s="13" t="s">
        <v>123</v>
      </c>
      <c r="L1291" s="14">
        <v>55</v>
      </c>
      <c r="M1291" s="14" t="s">
        <v>15</v>
      </c>
      <c r="N1291" s="31">
        <v>1000000</v>
      </c>
      <c r="O1291" s="14" t="s">
        <v>1</v>
      </c>
      <c r="P1291" s="14" t="s">
        <v>35</v>
      </c>
      <c r="Q1291" s="31">
        <v>6804.6390532544374</v>
      </c>
      <c r="R1291" s="31">
        <v>567.05325443786978</v>
      </c>
      <c r="S1291" s="45">
        <v>9</v>
      </c>
      <c r="T1291" s="64">
        <f t="shared" si="180"/>
        <v>495</v>
      </c>
      <c r="U1291" s="64">
        <f t="shared" si="181"/>
        <v>7.5052975192878337</v>
      </c>
      <c r="V1291" s="48">
        <f t="shared" si="182"/>
        <v>2.5861838442378784</v>
      </c>
      <c r="W1291" s="52">
        <v>287.35376047087539</v>
      </c>
      <c r="X1291" s="71" t="str">
        <f t="shared" si="188"/>
        <v>Q2 2024</v>
      </c>
      <c r="Y1291" s="21">
        <f t="shared" si="183"/>
        <v>3840</v>
      </c>
      <c r="Z1291" s="21">
        <f t="shared" si="184"/>
        <v>2160</v>
      </c>
      <c r="AA1291" s="57">
        <f t="shared" si="185"/>
        <v>833921.94658753707</v>
      </c>
      <c r="AB1291" s="59">
        <f t="shared" si="186"/>
        <v>1.7777777777777777</v>
      </c>
      <c r="AC1291" s="61">
        <f t="shared" si="187"/>
        <v>1397</v>
      </c>
    </row>
    <row r="1292" spans="4:29">
      <c r="D1292" s="12">
        <v>1286</v>
      </c>
      <c r="E1292" s="36" t="s">
        <v>29</v>
      </c>
      <c r="F1292" s="16" t="s">
        <v>11</v>
      </c>
      <c r="G1292" s="14" t="s">
        <v>39</v>
      </c>
      <c r="H1292" s="13" t="s">
        <v>6</v>
      </c>
      <c r="I1292" s="13" t="s">
        <v>76</v>
      </c>
      <c r="J1292" s="13"/>
      <c r="K1292" s="13" t="s">
        <v>123</v>
      </c>
      <c r="L1292" s="14">
        <v>65</v>
      </c>
      <c r="M1292" s="14" t="s">
        <v>15</v>
      </c>
      <c r="N1292" s="31">
        <v>1000000</v>
      </c>
      <c r="O1292" s="14" t="s">
        <v>1</v>
      </c>
      <c r="P1292" s="14" t="s">
        <v>35</v>
      </c>
      <c r="Q1292" s="31">
        <v>9504</v>
      </c>
      <c r="R1292" s="31">
        <v>792</v>
      </c>
      <c r="S1292" s="45">
        <v>12.4</v>
      </c>
      <c r="T1292" s="64">
        <f t="shared" si="180"/>
        <v>806</v>
      </c>
      <c r="U1292" s="64">
        <f t="shared" si="181"/>
        <v>14.442701084866469</v>
      </c>
      <c r="V1292" s="48">
        <f t="shared" si="182"/>
        <v>4.6786447849609978</v>
      </c>
      <c r="W1292" s="52">
        <v>377.31006330330626</v>
      </c>
      <c r="X1292" s="71" t="str">
        <f t="shared" si="188"/>
        <v>Q2 2024</v>
      </c>
      <c r="Y1292" s="21">
        <f t="shared" si="183"/>
        <v>3840</v>
      </c>
      <c r="Z1292" s="21">
        <f t="shared" si="184"/>
        <v>2160</v>
      </c>
      <c r="AA1292" s="57">
        <f t="shared" si="185"/>
        <v>1164733.9584569733</v>
      </c>
      <c r="AB1292" s="59">
        <f t="shared" si="186"/>
        <v>1.7777777777777777</v>
      </c>
      <c r="AC1292" s="61">
        <f t="shared" si="187"/>
        <v>1651</v>
      </c>
    </row>
    <row r="1293" spans="4:29">
      <c r="D1293" s="12">
        <v>1287</v>
      </c>
      <c r="E1293" s="36" t="s">
        <v>29</v>
      </c>
      <c r="F1293" s="16" t="s">
        <v>11</v>
      </c>
      <c r="G1293" s="14" t="s">
        <v>39</v>
      </c>
      <c r="H1293" s="13" t="s">
        <v>6</v>
      </c>
      <c r="I1293" s="13" t="s">
        <v>76</v>
      </c>
      <c r="J1293" s="13"/>
      <c r="K1293" s="13" t="s">
        <v>123</v>
      </c>
      <c r="L1293" s="14">
        <v>75</v>
      </c>
      <c r="M1293" s="14" t="s">
        <v>15</v>
      </c>
      <c r="N1293" s="31">
        <v>1000000</v>
      </c>
      <c r="O1293" s="14" t="s">
        <v>2</v>
      </c>
      <c r="P1293" s="14" t="s">
        <v>35</v>
      </c>
      <c r="Q1293" s="31">
        <v>13685.759999999997</v>
      </c>
      <c r="R1293" s="31">
        <v>1140.4799999999998</v>
      </c>
      <c r="S1293" s="45">
        <v>18</v>
      </c>
      <c r="T1293" s="64">
        <f t="shared" si="180"/>
        <v>1350</v>
      </c>
      <c r="U1293" s="64">
        <f t="shared" si="181"/>
        <v>27.912263501483679</v>
      </c>
      <c r="V1293" s="48">
        <f t="shared" si="182"/>
        <v>9.7895702505524937</v>
      </c>
      <c r="W1293" s="52">
        <v>543.86501391958291</v>
      </c>
      <c r="X1293" s="71" t="str">
        <f t="shared" si="188"/>
        <v>Q2 2024</v>
      </c>
      <c r="Y1293" s="21">
        <f t="shared" si="183"/>
        <v>3840</v>
      </c>
      <c r="Z1293" s="21">
        <f t="shared" si="184"/>
        <v>2160</v>
      </c>
      <c r="AA1293" s="57">
        <f t="shared" si="185"/>
        <v>1550681.3056379822</v>
      </c>
      <c r="AB1293" s="59">
        <f t="shared" si="186"/>
        <v>1.7777777777777777</v>
      </c>
      <c r="AC1293" s="61">
        <f t="shared" si="187"/>
        <v>1905</v>
      </c>
    </row>
    <row r="1294" spans="4:29">
      <c r="D1294" s="12">
        <v>1288</v>
      </c>
      <c r="E1294" s="36" t="s">
        <v>29</v>
      </c>
      <c r="F1294" s="16" t="s">
        <v>11</v>
      </c>
      <c r="G1294" s="14" t="s">
        <v>39</v>
      </c>
      <c r="H1294" s="13" t="s">
        <v>6</v>
      </c>
      <c r="I1294" s="13" t="s">
        <v>76</v>
      </c>
      <c r="J1294" s="13"/>
      <c r="K1294" s="13" t="s">
        <v>123</v>
      </c>
      <c r="L1294" s="14">
        <v>85</v>
      </c>
      <c r="M1294" s="14" t="s">
        <v>15</v>
      </c>
      <c r="N1294" s="31">
        <v>1000000</v>
      </c>
      <c r="O1294" s="14" t="s">
        <v>2</v>
      </c>
      <c r="P1294" s="14" t="s">
        <v>35</v>
      </c>
      <c r="Q1294" s="31">
        <v>17578.598399999999</v>
      </c>
      <c r="R1294" s="31">
        <v>1464.8832</v>
      </c>
      <c r="S1294" s="45">
        <v>20</v>
      </c>
      <c r="T1294" s="64">
        <f t="shared" si="180"/>
        <v>1700</v>
      </c>
      <c r="U1294" s="64">
        <f t="shared" si="181"/>
        <v>39.835279762611272</v>
      </c>
      <c r="V1294" s="48">
        <f t="shared" si="182"/>
        <v>13.802816558727496</v>
      </c>
      <c r="W1294" s="52">
        <v>690.14082793637476</v>
      </c>
      <c r="X1294" s="71" t="str">
        <f t="shared" si="188"/>
        <v>Q2 2024</v>
      </c>
      <c r="Y1294" s="21">
        <f t="shared" si="183"/>
        <v>3840</v>
      </c>
      <c r="Z1294" s="21">
        <f t="shared" si="184"/>
        <v>2160</v>
      </c>
      <c r="AA1294" s="57">
        <f t="shared" si="185"/>
        <v>1991763.9881305636</v>
      </c>
      <c r="AB1294" s="59">
        <f t="shared" si="186"/>
        <v>1.7777777777777777</v>
      </c>
      <c r="AC1294" s="61">
        <f t="shared" si="187"/>
        <v>2159</v>
      </c>
    </row>
    <row r="1295" spans="4:29">
      <c r="D1295" s="12">
        <v>1289</v>
      </c>
      <c r="E1295" s="36" t="s">
        <v>29</v>
      </c>
      <c r="F1295" s="16" t="s">
        <v>11</v>
      </c>
      <c r="G1295" s="14" t="s">
        <v>39</v>
      </c>
      <c r="H1295" s="13" t="s">
        <v>6</v>
      </c>
      <c r="I1295" s="13" t="s">
        <v>76</v>
      </c>
      <c r="J1295" s="13"/>
      <c r="K1295" s="13" t="s">
        <v>123</v>
      </c>
      <c r="L1295" s="14">
        <v>100</v>
      </c>
      <c r="M1295" s="14" t="s">
        <v>15</v>
      </c>
      <c r="N1295" s="31">
        <v>1000000</v>
      </c>
      <c r="O1295" s="14" t="s">
        <v>2</v>
      </c>
      <c r="P1295" s="14" t="s">
        <v>35</v>
      </c>
      <c r="Q1295" s="31">
        <v>20000</v>
      </c>
      <c r="R1295" s="31">
        <v>2000</v>
      </c>
      <c r="S1295" s="45">
        <v>4.4000000000000004</v>
      </c>
      <c r="T1295" s="64">
        <f t="shared" si="180"/>
        <v>440.00000000000006</v>
      </c>
      <c r="U1295" s="64">
        <f t="shared" si="181"/>
        <v>12.129773768545995</v>
      </c>
      <c r="V1295" s="48">
        <f t="shared" si="182"/>
        <v>4.5549294643800735</v>
      </c>
      <c r="W1295" s="52">
        <v>1035.211241904562</v>
      </c>
      <c r="X1295" s="71" t="str">
        <f t="shared" si="188"/>
        <v>Q2 2024</v>
      </c>
      <c r="Y1295" s="21">
        <f t="shared" si="183"/>
        <v>3840</v>
      </c>
      <c r="Z1295" s="21">
        <f t="shared" si="184"/>
        <v>2160</v>
      </c>
      <c r="AA1295" s="57">
        <f t="shared" si="185"/>
        <v>2756766.765578635</v>
      </c>
      <c r="AB1295" s="59">
        <f t="shared" si="186"/>
        <v>1.7777777777777777</v>
      </c>
      <c r="AC1295" s="61">
        <f t="shared" si="187"/>
        <v>2540</v>
      </c>
    </row>
    <row r="1296" spans="4:29">
      <c r="D1296" s="12">
        <v>1290</v>
      </c>
      <c r="E1296" s="36" t="s">
        <v>29</v>
      </c>
      <c r="F1296" s="16" t="s">
        <v>11</v>
      </c>
      <c r="G1296" s="14" t="s">
        <v>40</v>
      </c>
      <c r="H1296" s="13" t="s">
        <v>90</v>
      </c>
      <c r="I1296" s="13" t="s">
        <v>45</v>
      </c>
      <c r="J1296" s="13" t="s">
        <v>101</v>
      </c>
      <c r="K1296" s="13" t="s">
        <v>43</v>
      </c>
      <c r="L1296" s="14">
        <v>16</v>
      </c>
      <c r="M1296" s="14" t="s">
        <v>66</v>
      </c>
      <c r="N1296" s="31">
        <v>1000000</v>
      </c>
      <c r="O1296" s="14" t="s">
        <v>2</v>
      </c>
      <c r="P1296" s="14" t="s">
        <v>47</v>
      </c>
      <c r="Q1296" s="31">
        <v>4000</v>
      </c>
      <c r="R1296" s="31">
        <v>1152</v>
      </c>
      <c r="S1296" s="45">
        <v>30</v>
      </c>
      <c r="T1296" s="64">
        <f t="shared" si="180"/>
        <v>480</v>
      </c>
      <c r="U1296" s="64">
        <f t="shared" si="181"/>
        <v>2.2268893483146064</v>
      </c>
      <c r="V1296" s="48">
        <f t="shared" si="182"/>
        <v>4.29</v>
      </c>
      <c r="W1296" s="52">
        <v>143</v>
      </c>
      <c r="X1296" s="71" t="str">
        <f t="shared" si="188"/>
        <v>Q3 2024</v>
      </c>
      <c r="Y1296" s="21">
        <f t="shared" si="183"/>
        <v>2560</v>
      </c>
      <c r="Z1296" s="21">
        <f t="shared" si="184"/>
        <v>1600</v>
      </c>
      <c r="AA1296" s="57">
        <f t="shared" si="185"/>
        <v>74229.644943820225</v>
      </c>
      <c r="AB1296" s="59">
        <f t="shared" si="186"/>
        <v>1.6</v>
      </c>
      <c r="AC1296" s="61">
        <f t="shared" si="187"/>
        <v>406.4</v>
      </c>
    </row>
    <row r="1297" spans="4:29">
      <c r="D1297" s="12">
        <v>1291</v>
      </c>
      <c r="E1297" s="36" t="s">
        <v>29</v>
      </c>
      <c r="F1297" s="16" t="s">
        <v>11</v>
      </c>
      <c r="G1297" s="14" t="s">
        <v>40</v>
      </c>
      <c r="H1297" s="13" t="s">
        <v>90</v>
      </c>
      <c r="I1297" s="13" t="s">
        <v>45</v>
      </c>
      <c r="J1297" s="13" t="s">
        <v>46</v>
      </c>
      <c r="K1297" s="13" t="s">
        <v>43</v>
      </c>
      <c r="L1297" s="14">
        <v>17.3</v>
      </c>
      <c r="M1297" s="14" t="s">
        <v>15</v>
      </c>
      <c r="N1297" s="31">
        <v>1000000</v>
      </c>
      <c r="O1297" s="14" t="s">
        <v>2</v>
      </c>
      <c r="P1297" s="14" t="s">
        <v>47</v>
      </c>
      <c r="Q1297" s="31">
        <v>10000</v>
      </c>
      <c r="R1297" s="31">
        <v>240</v>
      </c>
      <c r="S1297" s="45">
        <v>5</v>
      </c>
      <c r="T1297" s="64">
        <f t="shared" si="180"/>
        <v>86.5</v>
      </c>
      <c r="U1297" s="64">
        <f t="shared" si="181"/>
        <v>0.41253636263501481</v>
      </c>
      <c r="V1297" s="48">
        <f t="shared" si="182"/>
        <v>0.8</v>
      </c>
      <c r="W1297" s="52">
        <v>160</v>
      </c>
      <c r="X1297" s="71" t="str">
        <f t="shared" si="188"/>
        <v>Q3 2024</v>
      </c>
      <c r="Y1297" s="21">
        <f t="shared" si="183"/>
        <v>3840</v>
      </c>
      <c r="Z1297" s="21">
        <f t="shared" si="184"/>
        <v>2160</v>
      </c>
      <c r="AA1297" s="57">
        <f t="shared" si="185"/>
        <v>82507.272527002962</v>
      </c>
      <c r="AB1297" s="59">
        <f t="shared" si="186"/>
        <v>1.7777777777777777</v>
      </c>
      <c r="AC1297" s="61">
        <f t="shared" si="187"/>
        <v>439.42</v>
      </c>
    </row>
    <row r="1298" spans="4:29">
      <c r="D1298" s="12">
        <v>1292</v>
      </c>
      <c r="E1298" s="36" t="s">
        <v>29</v>
      </c>
      <c r="F1298" s="16" t="s">
        <v>11</v>
      </c>
      <c r="G1298" s="14" t="s">
        <v>40</v>
      </c>
      <c r="H1298" s="13" t="s">
        <v>90</v>
      </c>
      <c r="I1298" s="13" t="s">
        <v>45</v>
      </c>
      <c r="J1298" s="13" t="s">
        <v>168</v>
      </c>
      <c r="K1298" s="13" t="s">
        <v>43</v>
      </c>
      <c r="L1298" s="14">
        <v>17.3</v>
      </c>
      <c r="M1298" s="14" t="s">
        <v>15</v>
      </c>
      <c r="N1298" s="31">
        <v>1000000</v>
      </c>
      <c r="O1298" s="14" t="s">
        <v>2</v>
      </c>
      <c r="P1298" s="14" t="s">
        <v>47</v>
      </c>
      <c r="Q1298" s="31">
        <v>4032</v>
      </c>
      <c r="R1298" s="31">
        <v>1008</v>
      </c>
      <c r="S1298" s="45">
        <v>15</v>
      </c>
      <c r="T1298" s="64">
        <f t="shared" si="180"/>
        <v>259.5</v>
      </c>
      <c r="U1298" s="64">
        <f t="shared" si="181"/>
        <v>1.2376090879050445</v>
      </c>
      <c r="V1298" s="48">
        <f t="shared" si="182"/>
        <v>2.4</v>
      </c>
      <c r="W1298" s="52">
        <v>160</v>
      </c>
      <c r="X1298" s="71" t="str">
        <f t="shared" si="188"/>
        <v>Q3 2024</v>
      </c>
      <c r="Y1298" s="21">
        <f t="shared" si="183"/>
        <v>3840</v>
      </c>
      <c r="Z1298" s="21">
        <f t="shared" si="184"/>
        <v>2160</v>
      </c>
      <c r="AA1298" s="57">
        <f t="shared" si="185"/>
        <v>82507.272527002962</v>
      </c>
      <c r="AB1298" s="59">
        <f t="shared" si="186"/>
        <v>1.7777777777777777</v>
      </c>
      <c r="AC1298" s="61">
        <f t="shared" si="187"/>
        <v>439.42</v>
      </c>
    </row>
    <row r="1299" spans="4:29">
      <c r="D1299" s="12">
        <v>1293</v>
      </c>
      <c r="E1299" s="36" t="s">
        <v>29</v>
      </c>
      <c r="F1299" s="16" t="s">
        <v>11</v>
      </c>
      <c r="G1299" s="14" t="s">
        <v>40</v>
      </c>
      <c r="H1299" s="13" t="s">
        <v>90</v>
      </c>
      <c r="I1299" s="13" t="s">
        <v>45</v>
      </c>
      <c r="J1299" s="13" t="s">
        <v>206</v>
      </c>
      <c r="K1299" s="13"/>
      <c r="L1299" s="14">
        <v>18</v>
      </c>
      <c r="M1299" s="14" t="s">
        <v>186</v>
      </c>
      <c r="N1299" s="31">
        <v>1000000</v>
      </c>
      <c r="O1299" s="14" t="s">
        <v>2</v>
      </c>
      <c r="P1299" s="14" t="s">
        <v>47</v>
      </c>
      <c r="Q1299" s="31">
        <v>4000</v>
      </c>
      <c r="R1299" s="31">
        <v>1000</v>
      </c>
      <c r="S1299" s="45">
        <v>20</v>
      </c>
      <c r="T1299" s="64">
        <f t="shared" si="180"/>
        <v>360</v>
      </c>
      <c r="U1299" s="64">
        <f t="shared" si="181"/>
        <v>1.8789378876404492</v>
      </c>
      <c r="V1299" s="48">
        <f t="shared" si="182"/>
        <v>3.2</v>
      </c>
      <c r="W1299" s="52">
        <v>160</v>
      </c>
      <c r="X1299" s="71" t="str">
        <f t="shared" si="188"/>
        <v>Q3 2024</v>
      </c>
      <c r="Y1299" s="21">
        <f t="shared" si="183"/>
        <v>3840</v>
      </c>
      <c r="Z1299" s="21">
        <f t="shared" si="184"/>
        <v>2400</v>
      </c>
      <c r="AA1299" s="57">
        <f t="shared" si="185"/>
        <v>93946.894382022467</v>
      </c>
      <c r="AB1299" s="59">
        <f t="shared" si="186"/>
        <v>1.6</v>
      </c>
      <c r="AC1299" s="61">
        <f t="shared" si="187"/>
        <v>457.2</v>
      </c>
    </row>
    <row r="1300" spans="4:29">
      <c r="D1300" s="12">
        <v>1294</v>
      </c>
      <c r="E1300" s="36" t="s">
        <v>29</v>
      </c>
      <c r="F1300" s="16" t="s">
        <v>11</v>
      </c>
      <c r="G1300" s="14" t="s">
        <v>40</v>
      </c>
      <c r="H1300" s="13" t="s">
        <v>90</v>
      </c>
      <c r="I1300" s="13" t="s">
        <v>31</v>
      </c>
      <c r="J1300" s="13" t="s">
        <v>216</v>
      </c>
      <c r="K1300" s="13" t="s">
        <v>57</v>
      </c>
      <c r="L1300" s="14">
        <v>14.2</v>
      </c>
      <c r="M1300" s="14" t="s">
        <v>63</v>
      </c>
      <c r="N1300" s="31">
        <v>1000000</v>
      </c>
      <c r="O1300" s="14" t="s">
        <v>2</v>
      </c>
      <c r="P1300" s="14" t="s">
        <v>47</v>
      </c>
      <c r="Q1300" s="31">
        <v>10384</v>
      </c>
      <c r="R1300" s="31">
        <v>2596</v>
      </c>
      <c r="S1300" s="45">
        <v>750</v>
      </c>
      <c r="T1300" s="64">
        <f t="shared" si="180"/>
        <v>10650</v>
      </c>
      <c r="U1300" s="64">
        <f t="shared" si="181"/>
        <v>44.567961415984144</v>
      </c>
      <c r="V1300" s="48">
        <f t="shared" si="182"/>
        <v>133.5</v>
      </c>
      <c r="W1300" s="52">
        <v>178</v>
      </c>
      <c r="X1300" s="71" t="str">
        <f t="shared" si="188"/>
        <v>Q3 2024</v>
      </c>
      <c r="Y1300" s="21">
        <f t="shared" si="183"/>
        <v>3024</v>
      </c>
      <c r="Z1300" s="21">
        <f t="shared" si="184"/>
        <v>1964</v>
      </c>
      <c r="AA1300" s="57">
        <f t="shared" si="185"/>
        <v>59423.948554645533</v>
      </c>
      <c r="AB1300" s="59">
        <f t="shared" si="186"/>
        <v>1.539714867617108</v>
      </c>
      <c r="AC1300" s="61">
        <f t="shared" si="187"/>
        <v>360.67999999999995</v>
      </c>
    </row>
    <row r="1301" spans="4:29">
      <c r="D1301" s="12">
        <v>1295</v>
      </c>
      <c r="E1301" s="36" t="s">
        <v>29</v>
      </c>
      <c r="F1301" s="16" t="s">
        <v>11</v>
      </c>
      <c r="G1301" s="14" t="s">
        <v>40</v>
      </c>
      <c r="H1301" s="13" t="s">
        <v>90</v>
      </c>
      <c r="I1301" s="13" t="s">
        <v>31</v>
      </c>
      <c r="J1301" s="13" t="s">
        <v>62</v>
      </c>
      <c r="K1301" s="13" t="s">
        <v>57</v>
      </c>
      <c r="L1301" s="14">
        <v>16.2</v>
      </c>
      <c r="M1301" s="14" t="s">
        <v>64</v>
      </c>
      <c r="N1301" s="31">
        <v>1000000</v>
      </c>
      <c r="O1301" s="14" t="s">
        <v>2</v>
      </c>
      <c r="P1301" s="14" t="s">
        <v>47</v>
      </c>
      <c r="Q1301" s="31">
        <v>10384</v>
      </c>
      <c r="R1301" s="31">
        <v>2596</v>
      </c>
      <c r="S1301" s="45">
        <v>600</v>
      </c>
      <c r="T1301" s="64">
        <f t="shared" si="180"/>
        <v>9720</v>
      </c>
      <c r="U1301" s="64">
        <f t="shared" si="181"/>
        <v>46.315708612985993</v>
      </c>
      <c r="V1301" s="48">
        <f t="shared" si="182"/>
        <v>124.2</v>
      </c>
      <c r="W1301" s="52">
        <v>207</v>
      </c>
      <c r="X1301" s="71" t="str">
        <f t="shared" si="188"/>
        <v>Q3 2024</v>
      </c>
      <c r="Y1301" s="21">
        <f t="shared" si="183"/>
        <v>3456</v>
      </c>
      <c r="Z1301" s="21">
        <f t="shared" si="184"/>
        <v>2234</v>
      </c>
      <c r="AA1301" s="57">
        <f t="shared" si="185"/>
        <v>77192.847688309979</v>
      </c>
      <c r="AB1301" s="59">
        <f t="shared" si="186"/>
        <v>1.5470008952551477</v>
      </c>
      <c r="AC1301" s="61">
        <f t="shared" si="187"/>
        <v>411.47999999999996</v>
      </c>
    </row>
    <row r="1302" spans="4:29">
      <c r="D1302" s="12">
        <v>1296</v>
      </c>
      <c r="E1302" s="36" t="s">
        <v>29</v>
      </c>
      <c r="F1302" s="16" t="s">
        <v>11</v>
      </c>
      <c r="G1302" s="14" t="s">
        <v>40</v>
      </c>
      <c r="H1302" s="13" t="s">
        <v>90</v>
      </c>
      <c r="I1302" s="13" t="s">
        <v>102</v>
      </c>
      <c r="J1302" s="13" t="s">
        <v>103</v>
      </c>
      <c r="K1302" s="13" t="s">
        <v>43</v>
      </c>
      <c r="L1302" s="14">
        <v>16</v>
      </c>
      <c r="M1302" s="14" t="s">
        <v>66</v>
      </c>
      <c r="N1302" s="31">
        <v>1000000</v>
      </c>
      <c r="O1302" s="14" t="s">
        <v>2</v>
      </c>
      <c r="P1302" s="14" t="s">
        <v>47</v>
      </c>
      <c r="Q1302" s="31">
        <v>4000</v>
      </c>
      <c r="R1302" s="31">
        <v>1152</v>
      </c>
      <c r="S1302" s="45">
        <v>20</v>
      </c>
      <c r="T1302" s="64">
        <f t="shared" si="180"/>
        <v>320</v>
      </c>
      <c r="U1302" s="64">
        <f t="shared" si="181"/>
        <v>1.4845928988764043</v>
      </c>
      <c r="V1302" s="48">
        <f t="shared" si="182"/>
        <v>2.86</v>
      </c>
      <c r="W1302" s="52">
        <v>143</v>
      </c>
      <c r="X1302" s="71" t="str">
        <f t="shared" si="188"/>
        <v>Q3 2024</v>
      </c>
      <c r="Y1302" s="21">
        <f t="shared" si="183"/>
        <v>2560</v>
      </c>
      <c r="Z1302" s="21">
        <f t="shared" si="184"/>
        <v>1600</v>
      </c>
      <c r="AA1302" s="57">
        <f t="shared" si="185"/>
        <v>74229.644943820225</v>
      </c>
      <c r="AB1302" s="59">
        <f t="shared" si="186"/>
        <v>1.6</v>
      </c>
      <c r="AC1302" s="61">
        <f t="shared" si="187"/>
        <v>406.4</v>
      </c>
    </row>
    <row r="1303" spans="4:29">
      <c r="D1303" s="12">
        <v>1297</v>
      </c>
      <c r="E1303" s="36" t="s">
        <v>29</v>
      </c>
      <c r="F1303" s="16" t="s">
        <v>11</v>
      </c>
      <c r="G1303" s="14" t="s">
        <v>40</v>
      </c>
      <c r="H1303" s="13" t="s">
        <v>90</v>
      </c>
      <c r="I1303" s="13" t="s">
        <v>102</v>
      </c>
      <c r="J1303" s="13" t="s">
        <v>104</v>
      </c>
      <c r="K1303" s="13" t="s">
        <v>43</v>
      </c>
      <c r="L1303" s="14">
        <v>17.3</v>
      </c>
      <c r="M1303" s="14" t="s">
        <v>15</v>
      </c>
      <c r="N1303" s="31">
        <v>1000000</v>
      </c>
      <c r="O1303" s="14" t="s">
        <v>2</v>
      </c>
      <c r="P1303" s="14" t="s">
        <v>47</v>
      </c>
      <c r="Q1303" s="31">
        <v>4000</v>
      </c>
      <c r="R1303" s="31">
        <v>1152</v>
      </c>
      <c r="S1303" s="45">
        <v>15</v>
      </c>
      <c r="T1303" s="64">
        <f t="shared" si="180"/>
        <v>259.5</v>
      </c>
      <c r="U1303" s="64">
        <f t="shared" si="181"/>
        <v>1.2376090879050445</v>
      </c>
      <c r="V1303" s="48">
        <f t="shared" si="182"/>
        <v>2.4</v>
      </c>
      <c r="W1303" s="52">
        <v>160</v>
      </c>
      <c r="X1303" s="71" t="str">
        <f t="shared" si="188"/>
        <v>Q3 2024</v>
      </c>
      <c r="Y1303" s="21">
        <f t="shared" si="183"/>
        <v>3840</v>
      </c>
      <c r="Z1303" s="21">
        <f t="shared" si="184"/>
        <v>2160</v>
      </c>
      <c r="AA1303" s="57">
        <f t="shared" si="185"/>
        <v>82507.272527002962</v>
      </c>
      <c r="AB1303" s="59">
        <f t="shared" si="186"/>
        <v>1.7777777777777777</v>
      </c>
      <c r="AC1303" s="61">
        <f t="shared" si="187"/>
        <v>439.42</v>
      </c>
    </row>
    <row r="1304" spans="4:29">
      <c r="D1304" s="12">
        <v>1298</v>
      </c>
      <c r="E1304" s="36" t="s">
        <v>29</v>
      </c>
      <c r="F1304" s="16" t="s">
        <v>11</v>
      </c>
      <c r="G1304" s="14" t="s">
        <v>40</v>
      </c>
      <c r="H1304" s="13" t="s">
        <v>90</v>
      </c>
      <c r="I1304" s="13" t="s">
        <v>54</v>
      </c>
      <c r="J1304" s="13" t="s">
        <v>92</v>
      </c>
      <c r="K1304" s="13" t="s">
        <v>43</v>
      </c>
      <c r="L1304" s="14">
        <v>17.3</v>
      </c>
      <c r="M1304" s="14" t="s">
        <v>15</v>
      </c>
      <c r="N1304" s="31">
        <v>1000000</v>
      </c>
      <c r="O1304" s="14" t="s">
        <v>2</v>
      </c>
      <c r="P1304" s="14" t="s">
        <v>47</v>
      </c>
      <c r="Q1304" s="31">
        <v>4000</v>
      </c>
      <c r="R1304" s="31">
        <v>1152</v>
      </c>
      <c r="S1304" s="45">
        <v>15</v>
      </c>
      <c r="T1304" s="64">
        <f t="shared" si="180"/>
        <v>259.5</v>
      </c>
      <c r="U1304" s="64">
        <f t="shared" si="181"/>
        <v>1.2376090879050445</v>
      </c>
      <c r="V1304" s="48">
        <f t="shared" si="182"/>
        <v>2.4</v>
      </c>
      <c r="W1304" s="52">
        <v>160</v>
      </c>
      <c r="X1304" s="71" t="str">
        <f t="shared" si="188"/>
        <v>Q3 2024</v>
      </c>
      <c r="Y1304" s="21">
        <f t="shared" si="183"/>
        <v>3840</v>
      </c>
      <c r="Z1304" s="21">
        <f t="shared" si="184"/>
        <v>2160</v>
      </c>
      <c r="AA1304" s="57">
        <f t="shared" si="185"/>
        <v>82507.272527002962</v>
      </c>
      <c r="AB1304" s="59">
        <f t="shared" si="186"/>
        <v>1.7777777777777777</v>
      </c>
      <c r="AC1304" s="61">
        <f t="shared" si="187"/>
        <v>439.42</v>
      </c>
    </row>
    <row r="1305" spans="4:29">
      <c r="D1305" s="12">
        <v>1299</v>
      </c>
      <c r="E1305" s="36" t="s">
        <v>29</v>
      </c>
      <c r="F1305" s="16" t="s">
        <v>11</v>
      </c>
      <c r="G1305" s="14" t="s">
        <v>40</v>
      </c>
      <c r="H1305" s="13" t="s">
        <v>90</v>
      </c>
      <c r="I1305" s="13" t="s">
        <v>54</v>
      </c>
      <c r="J1305" s="13" t="s">
        <v>92</v>
      </c>
      <c r="K1305" s="13" t="s">
        <v>43</v>
      </c>
      <c r="L1305" s="14">
        <v>16</v>
      </c>
      <c r="M1305" s="14" t="s">
        <v>66</v>
      </c>
      <c r="N1305" s="31">
        <v>1000000</v>
      </c>
      <c r="O1305" s="14" t="s">
        <v>2</v>
      </c>
      <c r="P1305" s="14" t="s">
        <v>47</v>
      </c>
      <c r="Q1305" s="31">
        <v>4000</v>
      </c>
      <c r="R1305" s="31">
        <v>1152</v>
      </c>
      <c r="S1305" s="45">
        <v>50</v>
      </c>
      <c r="T1305" s="64">
        <f t="shared" si="180"/>
        <v>800</v>
      </c>
      <c r="U1305" s="64">
        <f t="shared" si="181"/>
        <v>3.7114822471910114</v>
      </c>
      <c r="V1305" s="48">
        <f t="shared" si="182"/>
        <v>7.15</v>
      </c>
      <c r="W1305" s="52">
        <v>143</v>
      </c>
      <c r="X1305" s="71" t="str">
        <f t="shared" si="188"/>
        <v>Q3 2024</v>
      </c>
      <c r="Y1305" s="21">
        <f t="shared" si="183"/>
        <v>2560</v>
      </c>
      <c r="Z1305" s="21">
        <f t="shared" si="184"/>
        <v>1600</v>
      </c>
      <c r="AA1305" s="57">
        <f t="shared" si="185"/>
        <v>74229.644943820225</v>
      </c>
      <c r="AB1305" s="59">
        <f t="shared" si="186"/>
        <v>1.6</v>
      </c>
      <c r="AC1305" s="61">
        <f t="shared" si="187"/>
        <v>406.4</v>
      </c>
    </row>
    <row r="1306" spans="4:29">
      <c r="D1306" s="12">
        <v>1300</v>
      </c>
      <c r="E1306" s="36" t="s">
        <v>29</v>
      </c>
      <c r="F1306" s="16" t="s">
        <v>11</v>
      </c>
      <c r="G1306" s="14" t="s">
        <v>40</v>
      </c>
      <c r="H1306" s="13" t="s">
        <v>90</v>
      </c>
      <c r="I1306" s="13" t="s">
        <v>54</v>
      </c>
      <c r="J1306" s="13" t="s">
        <v>92</v>
      </c>
      <c r="K1306" s="13" t="s">
        <v>43</v>
      </c>
      <c r="L1306" s="14">
        <v>18</v>
      </c>
      <c r="M1306" s="14" t="s">
        <v>66</v>
      </c>
      <c r="N1306" s="31">
        <v>1000000</v>
      </c>
      <c r="O1306" s="14" t="s">
        <v>2</v>
      </c>
      <c r="P1306" s="14" t="s">
        <v>47</v>
      </c>
      <c r="Q1306" s="31">
        <v>4000</v>
      </c>
      <c r="R1306" s="31">
        <v>1152</v>
      </c>
      <c r="S1306" s="45">
        <v>30</v>
      </c>
      <c r="T1306" s="64">
        <f t="shared" si="180"/>
        <v>540</v>
      </c>
      <c r="U1306" s="64">
        <f t="shared" si="181"/>
        <v>2.8184068314606736</v>
      </c>
      <c r="V1306" s="48">
        <f t="shared" si="182"/>
        <v>4.8</v>
      </c>
      <c r="W1306" s="52">
        <v>160</v>
      </c>
      <c r="X1306" s="71" t="str">
        <f t="shared" si="188"/>
        <v>Q3 2024</v>
      </c>
      <c r="Y1306" s="21">
        <f t="shared" si="183"/>
        <v>2560</v>
      </c>
      <c r="Z1306" s="21">
        <f t="shared" si="184"/>
        <v>1600</v>
      </c>
      <c r="AA1306" s="57">
        <f t="shared" si="185"/>
        <v>93946.894382022467</v>
      </c>
      <c r="AB1306" s="59">
        <f t="shared" si="186"/>
        <v>1.6</v>
      </c>
      <c r="AC1306" s="61">
        <f t="shared" si="187"/>
        <v>457.2</v>
      </c>
    </row>
    <row r="1307" spans="4:29">
      <c r="D1307" s="12">
        <v>1301</v>
      </c>
      <c r="E1307" s="36" t="s">
        <v>29</v>
      </c>
      <c r="F1307" s="16" t="s">
        <v>11</v>
      </c>
      <c r="G1307" s="14" t="s">
        <v>40</v>
      </c>
      <c r="H1307" s="13" t="s">
        <v>90</v>
      </c>
      <c r="I1307" s="13" t="s">
        <v>54</v>
      </c>
      <c r="J1307" s="13" t="s">
        <v>169</v>
      </c>
      <c r="K1307" s="13" t="s">
        <v>43</v>
      </c>
      <c r="L1307" s="14">
        <v>17</v>
      </c>
      <c r="M1307" s="14" t="s">
        <v>66</v>
      </c>
      <c r="N1307" s="31">
        <v>1000000</v>
      </c>
      <c r="O1307" s="14" t="s">
        <v>2</v>
      </c>
      <c r="P1307" s="14" t="s">
        <v>47</v>
      </c>
      <c r="Q1307" s="31">
        <v>4000</v>
      </c>
      <c r="R1307" s="31">
        <v>1152</v>
      </c>
      <c r="S1307" s="45">
        <v>20</v>
      </c>
      <c r="T1307" s="64">
        <f t="shared" si="180"/>
        <v>340</v>
      </c>
      <c r="U1307" s="64">
        <f t="shared" si="181"/>
        <v>1.6759662022471906</v>
      </c>
      <c r="V1307" s="48">
        <f t="shared" si="182"/>
        <v>3.2</v>
      </c>
      <c r="W1307" s="52">
        <v>160</v>
      </c>
      <c r="X1307" s="71" t="str">
        <f t="shared" si="188"/>
        <v>Q3 2024</v>
      </c>
      <c r="Y1307" s="21">
        <f t="shared" si="183"/>
        <v>2560</v>
      </c>
      <c r="Z1307" s="21">
        <f t="shared" si="184"/>
        <v>1600</v>
      </c>
      <c r="AA1307" s="57">
        <f t="shared" si="185"/>
        <v>83798.310112359526</v>
      </c>
      <c r="AB1307" s="59">
        <f t="shared" si="186"/>
        <v>1.6</v>
      </c>
      <c r="AC1307" s="61">
        <f t="shared" si="187"/>
        <v>431.79999999999995</v>
      </c>
    </row>
    <row r="1308" spans="4:29">
      <c r="D1308" s="12">
        <v>1302</v>
      </c>
      <c r="E1308" s="36" t="s">
        <v>29</v>
      </c>
      <c r="F1308" s="16" t="s">
        <v>11</v>
      </c>
      <c r="G1308" s="14" t="s">
        <v>40</v>
      </c>
      <c r="H1308" s="13" t="s">
        <v>90</v>
      </c>
      <c r="I1308" s="13" t="s">
        <v>54</v>
      </c>
      <c r="J1308" s="13" t="s">
        <v>170</v>
      </c>
      <c r="K1308" s="13" t="s">
        <v>43</v>
      </c>
      <c r="L1308" s="14">
        <v>14</v>
      </c>
      <c r="M1308" s="14" t="s">
        <v>66</v>
      </c>
      <c r="N1308" s="31">
        <v>1000000</v>
      </c>
      <c r="O1308" s="14" t="s">
        <v>2</v>
      </c>
      <c r="P1308" s="14" t="s">
        <v>47</v>
      </c>
      <c r="Q1308" s="31">
        <v>4000</v>
      </c>
      <c r="R1308" s="31">
        <v>1152</v>
      </c>
      <c r="S1308" s="45">
        <v>25</v>
      </c>
      <c r="T1308" s="64">
        <f t="shared" si="180"/>
        <v>350</v>
      </c>
      <c r="U1308" s="64">
        <f t="shared" si="181"/>
        <v>1.4208017977528087</v>
      </c>
      <c r="V1308" s="48">
        <f t="shared" si="182"/>
        <v>3.2</v>
      </c>
      <c r="W1308" s="52">
        <v>128</v>
      </c>
      <c r="X1308" s="71" t="str">
        <f t="shared" si="188"/>
        <v>Q3 2024</v>
      </c>
      <c r="Y1308" s="21">
        <f t="shared" si="183"/>
        <v>2560</v>
      </c>
      <c r="Z1308" s="21">
        <f t="shared" si="184"/>
        <v>1600</v>
      </c>
      <c r="AA1308" s="57">
        <f t="shared" si="185"/>
        <v>56832.071910112347</v>
      </c>
      <c r="AB1308" s="59">
        <f t="shared" si="186"/>
        <v>1.6</v>
      </c>
      <c r="AC1308" s="61">
        <f t="shared" si="187"/>
        <v>355.59999999999997</v>
      </c>
    </row>
    <row r="1309" spans="4:29">
      <c r="D1309" s="12">
        <v>1303</v>
      </c>
      <c r="E1309" s="36" t="s">
        <v>29</v>
      </c>
      <c r="F1309" s="16" t="s">
        <v>11</v>
      </c>
      <c r="G1309" s="14" t="s">
        <v>40</v>
      </c>
      <c r="H1309" s="13" t="s">
        <v>90</v>
      </c>
      <c r="I1309" s="13" t="s">
        <v>109</v>
      </c>
      <c r="J1309" s="13" t="s">
        <v>127</v>
      </c>
      <c r="K1309" s="13" t="s">
        <v>43</v>
      </c>
      <c r="L1309" s="14">
        <v>16.2</v>
      </c>
      <c r="M1309" s="14" t="s">
        <v>66</v>
      </c>
      <c r="N1309" s="31">
        <v>1000000</v>
      </c>
      <c r="O1309" s="14" t="s">
        <v>2</v>
      </c>
      <c r="P1309" s="14" t="s">
        <v>47</v>
      </c>
      <c r="Q1309" s="31">
        <v>4000</v>
      </c>
      <c r="R1309" s="31">
        <v>512</v>
      </c>
      <c r="S1309" s="45">
        <v>45</v>
      </c>
      <c r="T1309" s="64">
        <f t="shared" si="180"/>
        <v>729</v>
      </c>
      <c r="U1309" s="64">
        <f t="shared" si="181"/>
        <v>3.4243643002247182</v>
      </c>
      <c r="V1309" s="48">
        <f t="shared" si="182"/>
        <v>6.4349999999999996</v>
      </c>
      <c r="W1309" s="52">
        <v>143</v>
      </c>
      <c r="X1309" s="71" t="str">
        <f t="shared" si="188"/>
        <v>Q3 2024</v>
      </c>
      <c r="Y1309" s="21">
        <f t="shared" si="183"/>
        <v>2560</v>
      </c>
      <c r="Z1309" s="21">
        <f t="shared" si="184"/>
        <v>1600</v>
      </c>
      <c r="AA1309" s="57">
        <f t="shared" si="185"/>
        <v>76096.984449438183</v>
      </c>
      <c r="AB1309" s="59">
        <f t="shared" si="186"/>
        <v>1.6</v>
      </c>
      <c r="AC1309" s="61">
        <f t="shared" si="187"/>
        <v>411.47999999999996</v>
      </c>
    </row>
    <row r="1310" spans="4:29">
      <c r="D1310" s="12">
        <v>1304</v>
      </c>
      <c r="E1310" s="36" t="s">
        <v>29</v>
      </c>
      <c r="F1310" s="16" t="s">
        <v>11</v>
      </c>
      <c r="G1310" s="14" t="s">
        <v>40</v>
      </c>
      <c r="H1310" s="13" t="s">
        <v>90</v>
      </c>
      <c r="I1310" s="13" t="s">
        <v>109</v>
      </c>
      <c r="J1310" s="13" t="s">
        <v>110</v>
      </c>
      <c r="K1310" s="13" t="s">
        <v>43</v>
      </c>
      <c r="L1310" s="14">
        <v>16.2</v>
      </c>
      <c r="M1310" s="14" t="s">
        <v>64</v>
      </c>
      <c r="N1310" s="31">
        <v>1000000</v>
      </c>
      <c r="O1310" s="14" t="s">
        <v>2</v>
      </c>
      <c r="P1310" s="14" t="s">
        <v>47</v>
      </c>
      <c r="Q1310" s="31">
        <v>4000</v>
      </c>
      <c r="R1310" s="31">
        <v>512</v>
      </c>
      <c r="S1310" s="45">
        <v>20</v>
      </c>
      <c r="T1310" s="64">
        <f t="shared" si="180"/>
        <v>324</v>
      </c>
      <c r="U1310" s="64">
        <f t="shared" si="181"/>
        <v>1.5438569537661995</v>
      </c>
      <c r="V1310" s="48">
        <f t="shared" si="182"/>
        <v>3.18</v>
      </c>
      <c r="W1310" s="52">
        <v>159</v>
      </c>
      <c r="X1310" s="71" t="str">
        <f t="shared" si="188"/>
        <v>Q3 2024</v>
      </c>
      <c r="Y1310" s="21">
        <f t="shared" si="183"/>
        <v>3456</v>
      </c>
      <c r="Z1310" s="21">
        <f t="shared" si="184"/>
        <v>2234</v>
      </c>
      <c r="AA1310" s="57">
        <f t="shared" si="185"/>
        <v>77192.847688309979</v>
      </c>
      <c r="AB1310" s="59">
        <f t="shared" si="186"/>
        <v>1.5470008952551477</v>
      </c>
      <c r="AC1310" s="61">
        <f t="shared" si="187"/>
        <v>411.47999999999996</v>
      </c>
    </row>
    <row r="1311" spans="4:29">
      <c r="D1311" s="12">
        <v>1305</v>
      </c>
      <c r="E1311" s="36" t="s">
        <v>29</v>
      </c>
      <c r="F1311" s="16" t="s">
        <v>11</v>
      </c>
      <c r="G1311" s="14" t="s">
        <v>40</v>
      </c>
      <c r="H1311" s="13" t="s">
        <v>90</v>
      </c>
      <c r="I1311" s="13" t="s">
        <v>109</v>
      </c>
      <c r="J1311" s="13" t="s">
        <v>212</v>
      </c>
      <c r="K1311" s="13" t="s">
        <v>43</v>
      </c>
      <c r="L1311" s="14">
        <v>18</v>
      </c>
      <c r="M1311" s="14" t="s">
        <v>66</v>
      </c>
      <c r="N1311" s="31">
        <v>1000000</v>
      </c>
      <c r="O1311" s="14" t="s">
        <v>2</v>
      </c>
      <c r="P1311" s="14" t="s">
        <v>47</v>
      </c>
      <c r="Q1311" s="31">
        <v>9216</v>
      </c>
      <c r="R1311" s="31">
        <v>2304</v>
      </c>
      <c r="S1311" s="45">
        <v>15</v>
      </c>
      <c r="T1311" s="64">
        <f t="shared" si="180"/>
        <v>270</v>
      </c>
      <c r="U1311" s="64">
        <f t="shared" si="181"/>
        <v>1.4092034157303368</v>
      </c>
      <c r="V1311" s="48">
        <f t="shared" si="182"/>
        <v>2.4</v>
      </c>
      <c r="W1311" s="52">
        <v>160</v>
      </c>
      <c r="X1311" s="71" t="str">
        <f t="shared" si="188"/>
        <v>Q3 2024</v>
      </c>
      <c r="Y1311" s="21">
        <f t="shared" si="183"/>
        <v>2560</v>
      </c>
      <c r="Z1311" s="21">
        <f t="shared" si="184"/>
        <v>1600</v>
      </c>
      <c r="AA1311" s="57">
        <f t="shared" si="185"/>
        <v>93946.894382022467</v>
      </c>
      <c r="AB1311" s="59">
        <f t="shared" si="186"/>
        <v>1.6</v>
      </c>
      <c r="AC1311" s="61">
        <f t="shared" si="187"/>
        <v>457.2</v>
      </c>
    </row>
    <row r="1312" spans="4:29">
      <c r="D1312" s="12">
        <v>1306</v>
      </c>
      <c r="E1312" s="36" t="s">
        <v>29</v>
      </c>
      <c r="F1312" s="16" t="s">
        <v>11</v>
      </c>
      <c r="G1312" s="14" t="s">
        <v>40</v>
      </c>
      <c r="H1312" s="13" t="s">
        <v>90</v>
      </c>
      <c r="I1312" s="13" t="s">
        <v>135</v>
      </c>
      <c r="J1312" s="13" t="s">
        <v>136</v>
      </c>
      <c r="K1312" s="13"/>
      <c r="L1312" s="14">
        <v>16.2</v>
      </c>
      <c r="M1312" s="14" t="s">
        <v>66</v>
      </c>
      <c r="N1312" s="31">
        <v>1000000</v>
      </c>
      <c r="O1312" s="14" t="s">
        <v>2</v>
      </c>
      <c r="P1312" s="14" t="s">
        <v>47</v>
      </c>
      <c r="Q1312" s="31">
        <v>4000</v>
      </c>
      <c r="R1312" s="31">
        <v>512</v>
      </c>
      <c r="S1312" s="45">
        <v>90</v>
      </c>
      <c r="T1312" s="64">
        <f t="shared" si="180"/>
        <v>1458</v>
      </c>
      <c r="U1312" s="64">
        <f t="shared" si="181"/>
        <v>6.8487286004494363</v>
      </c>
      <c r="V1312" s="48">
        <f t="shared" si="182"/>
        <v>12.87</v>
      </c>
      <c r="W1312" s="52">
        <v>143</v>
      </c>
      <c r="X1312" s="71" t="str">
        <f t="shared" si="188"/>
        <v>Q3 2024</v>
      </c>
      <c r="Y1312" s="21">
        <f t="shared" si="183"/>
        <v>2560</v>
      </c>
      <c r="Z1312" s="21">
        <f t="shared" si="184"/>
        <v>1600</v>
      </c>
      <c r="AA1312" s="57">
        <f t="shared" si="185"/>
        <v>76096.984449438183</v>
      </c>
      <c r="AB1312" s="59">
        <f t="shared" si="186"/>
        <v>1.6</v>
      </c>
      <c r="AC1312" s="61">
        <f t="shared" si="187"/>
        <v>411.47999999999996</v>
      </c>
    </row>
    <row r="1313" spans="4:29">
      <c r="D1313" s="12">
        <v>1307</v>
      </c>
      <c r="E1313" s="36" t="s">
        <v>29</v>
      </c>
      <c r="F1313" s="16" t="s">
        <v>11</v>
      </c>
      <c r="G1313" s="14" t="s">
        <v>40</v>
      </c>
      <c r="H1313" s="13" t="s">
        <v>90</v>
      </c>
      <c r="I1313" s="13" t="s">
        <v>135</v>
      </c>
      <c r="J1313" s="13" t="s">
        <v>171</v>
      </c>
      <c r="K1313" s="13" t="s">
        <v>98</v>
      </c>
      <c r="L1313" s="14">
        <v>16</v>
      </c>
      <c r="M1313" s="14" t="s">
        <v>172</v>
      </c>
      <c r="N1313" s="31">
        <v>1000000</v>
      </c>
      <c r="O1313" s="14" t="s">
        <v>2</v>
      </c>
      <c r="P1313" s="14" t="s">
        <v>47</v>
      </c>
      <c r="Q1313" s="31">
        <v>4000</v>
      </c>
      <c r="R1313" s="31">
        <v>1000</v>
      </c>
      <c r="S1313" s="45">
        <v>30</v>
      </c>
      <c r="T1313" s="64">
        <f t="shared" si="180"/>
        <v>480</v>
      </c>
      <c r="U1313" s="64">
        <f t="shared" si="181"/>
        <v>2.2268893483146064</v>
      </c>
      <c r="V1313" s="48">
        <f t="shared" si="182"/>
        <v>4.7699999999999996</v>
      </c>
      <c r="W1313" s="52">
        <v>159</v>
      </c>
      <c r="X1313" s="71" t="str">
        <f t="shared" si="188"/>
        <v>Q3 2024</v>
      </c>
      <c r="Y1313" s="21">
        <f t="shared" si="183"/>
        <v>3200</v>
      </c>
      <c r="Z1313" s="21">
        <f t="shared" si="184"/>
        <v>2000</v>
      </c>
      <c r="AA1313" s="57">
        <f t="shared" si="185"/>
        <v>74229.644943820225</v>
      </c>
      <c r="AB1313" s="59">
        <f t="shared" si="186"/>
        <v>1.6</v>
      </c>
      <c r="AC1313" s="61">
        <f t="shared" si="187"/>
        <v>406.4</v>
      </c>
    </row>
    <row r="1314" spans="4:29">
      <c r="D1314" s="12">
        <v>1308</v>
      </c>
      <c r="E1314" s="36" t="s">
        <v>29</v>
      </c>
      <c r="F1314" s="16" t="s">
        <v>11</v>
      </c>
      <c r="G1314" s="14" t="s">
        <v>40</v>
      </c>
      <c r="H1314" s="13" t="s">
        <v>90</v>
      </c>
      <c r="I1314" s="13" t="s">
        <v>135</v>
      </c>
      <c r="J1314" s="13" t="s">
        <v>171</v>
      </c>
      <c r="K1314" s="13" t="s">
        <v>98</v>
      </c>
      <c r="L1314" s="14">
        <v>14.5</v>
      </c>
      <c r="M1314" s="14" t="s">
        <v>173</v>
      </c>
      <c r="N1314" s="31">
        <v>1000000</v>
      </c>
      <c r="O1314" s="14" t="s">
        <v>2</v>
      </c>
      <c r="P1314" s="14" t="s">
        <v>47</v>
      </c>
      <c r="Q1314" s="31">
        <v>4000</v>
      </c>
      <c r="R1314" s="31">
        <v>1000</v>
      </c>
      <c r="S1314" s="45">
        <v>50</v>
      </c>
      <c r="T1314" s="64">
        <f t="shared" si="180"/>
        <v>725</v>
      </c>
      <c r="U1314" s="64">
        <f t="shared" si="181"/>
        <v>3.0481997752808976</v>
      </c>
      <c r="V1314" s="48">
        <f t="shared" si="182"/>
        <v>6.72</v>
      </c>
      <c r="W1314" s="52">
        <v>134.4</v>
      </c>
      <c r="X1314" s="71" t="str">
        <f t="shared" si="188"/>
        <v>Q3 2024</v>
      </c>
      <c r="Y1314" s="21">
        <f t="shared" si="183"/>
        <v>3072</v>
      </c>
      <c r="Z1314" s="21">
        <f t="shared" si="184"/>
        <v>1920</v>
      </c>
      <c r="AA1314" s="57">
        <f t="shared" si="185"/>
        <v>60963.995505617953</v>
      </c>
      <c r="AB1314" s="59">
        <f t="shared" si="186"/>
        <v>1.6</v>
      </c>
      <c r="AC1314" s="61">
        <f t="shared" si="187"/>
        <v>368.29999999999995</v>
      </c>
    </row>
    <row r="1315" spans="4:29">
      <c r="D1315" s="12">
        <v>1309</v>
      </c>
      <c r="E1315" s="36" t="s">
        <v>29</v>
      </c>
      <c r="F1315" s="16" t="s">
        <v>11</v>
      </c>
      <c r="G1315" s="14" t="s">
        <v>40</v>
      </c>
      <c r="H1315" s="13" t="s">
        <v>90</v>
      </c>
      <c r="I1315" s="13" t="s">
        <v>135</v>
      </c>
      <c r="J1315" s="13" t="s">
        <v>207</v>
      </c>
      <c r="K1315" s="13" t="s">
        <v>98</v>
      </c>
      <c r="L1315" s="14">
        <v>16</v>
      </c>
      <c r="M1315" s="14" t="s">
        <v>172</v>
      </c>
      <c r="N1315" s="31">
        <v>1000000</v>
      </c>
      <c r="O1315" s="14" t="s">
        <v>2</v>
      </c>
      <c r="P1315" s="14" t="s">
        <v>47</v>
      </c>
      <c r="Q1315" s="31">
        <v>6144</v>
      </c>
      <c r="R1315" s="31">
        <v>1536</v>
      </c>
      <c r="S1315" s="45">
        <v>30</v>
      </c>
      <c r="T1315" s="64">
        <f t="shared" si="180"/>
        <v>480</v>
      </c>
      <c r="U1315" s="64">
        <f t="shared" si="181"/>
        <v>2.2268893483146064</v>
      </c>
      <c r="V1315" s="48">
        <f t="shared" si="182"/>
        <v>4.7699999999999996</v>
      </c>
      <c r="W1315" s="52">
        <v>159</v>
      </c>
      <c r="X1315" s="71" t="str">
        <f t="shared" si="188"/>
        <v>Q3 2024</v>
      </c>
      <c r="Y1315" s="21">
        <f t="shared" si="183"/>
        <v>3200</v>
      </c>
      <c r="Z1315" s="21">
        <f t="shared" si="184"/>
        <v>2000</v>
      </c>
      <c r="AA1315" s="57">
        <f t="shared" si="185"/>
        <v>74229.644943820225</v>
      </c>
      <c r="AB1315" s="59">
        <f t="shared" si="186"/>
        <v>1.6</v>
      </c>
      <c r="AC1315" s="61">
        <f t="shared" si="187"/>
        <v>406.4</v>
      </c>
    </row>
    <row r="1316" spans="4:29">
      <c r="D1316" s="12">
        <v>1310</v>
      </c>
      <c r="E1316" s="36" t="s">
        <v>29</v>
      </c>
      <c r="F1316" s="16" t="s">
        <v>11</v>
      </c>
      <c r="G1316" s="14" t="s">
        <v>40</v>
      </c>
      <c r="H1316" s="13" t="s">
        <v>90</v>
      </c>
      <c r="I1316" s="13" t="s">
        <v>141</v>
      </c>
      <c r="J1316" s="13" t="s">
        <v>214</v>
      </c>
      <c r="K1316" s="13" t="s">
        <v>95</v>
      </c>
      <c r="L1316" s="14">
        <v>15.6</v>
      </c>
      <c r="M1316" s="14" t="s">
        <v>15</v>
      </c>
      <c r="N1316" s="31">
        <v>1000000</v>
      </c>
      <c r="O1316" s="14" t="s">
        <v>2</v>
      </c>
      <c r="P1316" s="14" t="s">
        <v>47</v>
      </c>
      <c r="Q1316" s="31">
        <v>10000</v>
      </c>
      <c r="R1316" s="31">
        <v>1152</v>
      </c>
      <c r="S1316" s="45">
        <v>20</v>
      </c>
      <c r="T1316" s="64">
        <f t="shared" si="180"/>
        <v>312</v>
      </c>
      <c r="U1316" s="64">
        <f t="shared" si="181"/>
        <v>1.3417735201424328</v>
      </c>
      <c r="V1316" s="48">
        <f t="shared" si="182"/>
        <v>3.18</v>
      </c>
      <c r="W1316" s="52">
        <v>159</v>
      </c>
      <c r="X1316" s="71" t="str">
        <f t="shared" si="188"/>
        <v>Q3 2024</v>
      </c>
      <c r="Y1316" s="21">
        <f t="shared" si="183"/>
        <v>3840</v>
      </c>
      <c r="Z1316" s="21">
        <f t="shared" si="184"/>
        <v>2160</v>
      </c>
      <c r="AA1316" s="57">
        <f t="shared" si="185"/>
        <v>67088.676007121641</v>
      </c>
      <c r="AB1316" s="59">
        <f t="shared" si="186"/>
        <v>1.7777777777777777</v>
      </c>
      <c r="AC1316" s="61">
        <f t="shared" si="187"/>
        <v>396.23999999999995</v>
      </c>
    </row>
    <row r="1317" spans="4:29">
      <c r="D1317" s="12">
        <v>1311</v>
      </c>
      <c r="E1317" s="36" t="s">
        <v>29</v>
      </c>
      <c r="F1317" s="16" t="s">
        <v>11</v>
      </c>
      <c r="G1317" s="14" t="s">
        <v>40</v>
      </c>
      <c r="H1317" s="13" t="s">
        <v>90</v>
      </c>
      <c r="I1317" s="13" t="s">
        <v>184</v>
      </c>
      <c r="J1317" s="13" t="s">
        <v>185</v>
      </c>
      <c r="K1317" s="13" t="s">
        <v>95</v>
      </c>
      <c r="L1317" s="14">
        <v>16</v>
      </c>
      <c r="M1317" s="14" t="s">
        <v>186</v>
      </c>
      <c r="N1317" s="31">
        <v>1000000</v>
      </c>
      <c r="O1317" s="14" t="s">
        <v>2</v>
      </c>
      <c r="P1317" s="14" t="s">
        <v>47</v>
      </c>
      <c r="Q1317" s="31">
        <v>10000</v>
      </c>
      <c r="R1317" s="31">
        <v>2596</v>
      </c>
      <c r="S1317" s="45">
        <v>30</v>
      </c>
      <c r="T1317" s="64">
        <f t="shared" si="180"/>
        <v>480</v>
      </c>
      <c r="U1317" s="64">
        <f t="shared" si="181"/>
        <v>2.2268893483146064</v>
      </c>
      <c r="V1317" s="48">
        <f t="shared" si="182"/>
        <v>4.7699999999999996</v>
      </c>
      <c r="W1317" s="52">
        <v>159</v>
      </c>
      <c r="X1317" s="71" t="str">
        <f t="shared" si="188"/>
        <v>Q3 2024</v>
      </c>
      <c r="Y1317" s="21">
        <f t="shared" si="183"/>
        <v>3840</v>
      </c>
      <c r="Z1317" s="21">
        <f t="shared" si="184"/>
        <v>2400</v>
      </c>
      <c r="AA1317" s="57">
        <f t="shared" si="185"/>
        <v>74229.644943820225</v>
      </c>
      <c r="AB1317" s="59">
        <f t="shared" si="186"/>
        <v>1.6</v>
      </c>
      <c r="AC1317" s="61">
        <f t="shared" si="187"/>
        <v>406.4</v>
      </c>
    </row>
    <row r="1318" spans="4:29">
      <c r="D1318" s="12">
        <v>1312</v>
      </c>
      <c r="E1318" s="36" t="s">
        <v>29</v>
      </c>
      <c r="F1318" s="16" t="s">
        <v>11</v>
      </c>
      <c r="G1318" s="14" t="s">
        <v>40</v>
      </c>
      <c r="H1318" s="13" t="s">
        <v>90</v>
      </c>
      <c r="I1318" s="13" t="s">
        <v>184</v>
      </c>
      <c r="J1318" s="13" t="s">
        <v>213</v>
      </c>
      <c r="K1318" s="13" t="s">
        <v>95</v>
      </c>
      <c r="L1318" s="14">
        <v>18</v>
      </c>
      <c r="M1318" s="14" t="s">
        <v>66</v>
      </c>
      <c r="N1318" s="31">
        <v>1000000</v>
      </c>
      <c r="O1318" s="14" t="s">
        <v>2</v>
      </c>
      <c r="P1318" s="14" t="s">
        <v>47</v>
      </c>
      <c r="Q1318" s="31">
        <v>8000</v>
      </c>
      <c r="R1318" s="31">
        <v>2000</v>
      </c>
      <c r="S1318" s="45">
        <v>10</v>
      </c>
      <c r="T1318" s="64">
        <f t="shared" si="180"/>
        <v>180</v>
      </c>
      <c r="U1318" s="64">
        <f t="shared" si="181"/>
        <v>0.93946894382022461</v>
      </c>
      <c r="V1318" s="48">
        <f t="shared" si="182"/>
        <v>1.6</v>
      </c>
      <c r="W1318" s="52">
        <v>160</v>
      </c>
      <c r="X1318" s="71" t="str">
        <f t="shared" si="188"/>
        <v>Q3 2024</v>
      </c>
      <c r="Y1318" s="21">
        <f t="shared" si="183"/>
        <v>2560</v>
      </c>
      <c r="Z1318" s="21">
        <f t="shared" si="184"/>
        <v>1600</v>
      </c>
      <c r="AA1318" s="57">
        <f t="shared" si="185"/>
        <v>93946.894382022467</v>
      </c>
      <c r="AB1318" s="59">
        <f t="shared" si="186"/>
        <v>1.6</v>
      </c>
      <c r="AC1318" s="61">
        <f t="shared" si="187"/>
        <v>457.2</v>
      </c>
    </row>
    <row r="1319" spans="4:29">
      <c r="D1319" s="12">
        <v>1313</v>
      </c>
      <c r="E1319" s="36" t="s">
        <v>29</v>
      </c>
      <c r="F1319" s="16" t="s">
        <v>11</v>
      </c>
      <c r="G1319" s="14" t="s">
        <v>40</v>
      </c>
      <c r="H1319" s="13" t="s">
        <v>90</v>
      </c>
      <c r="I1319" s="13" t="s">
        <v>195</v>
      </c>
      <c r="J1319" s="13" t="s">
        <v>196</v>
      </c>
      <c r="K1319" s="13" t="s">
        <v>43</v>
      </c>
      <c r="L1319" s="14">
        <v>16.100000000000001</v>
      </c>
      <c r="M1319" s="14" t="s">
        <v>143</v>
      </c>
      <c r="N1319" s="31">
        <v>1000000</v>
      </c>
      <c r="O1319" s="14" t="s">
        <v>2</v>
      </c>
      <c r="P1319" s="14" t="s">
        <v>47</v>
      </c>
      <c r="Q1319" s="31">
        <v>4000</v>
      </c>
      <c r="R1319" s="31">
        <v>1000</v>
      </c>
      <c r="S1319" s="45">
        <v>50</v>
      </c>
      <c r="T1319" s="64">
        <f t="shared" si="180"/>
        <v>805.00000000000011</v>
      </c>
      <c r="U1319" s="64">
        <f t="shared" si="181"/>
        <v>3.5729075665281895</v>
      </c>
      <c r="V1319" s="48">
        <f t="shared" si="182"/>
        <v>7.15</v>
      </c>
      <c r="W1319" s="52">
        <v>143</v>
      </c>
      <c r="X1319" s="71" t="str">
        <f t="shared" si="188"/>
        <v>Q3 2024</v>
      </c>
      <c r="Y1319" s="21">
        <f t="shared" si="183"/>
        <v>2560</v>
      </c>
      <c r="Z1319" s="21">
        <f t="shared" si="184"/>
        <v>1440</v>
      </c>
      <c r="AA1319" s="57">
        <f t="shared" si="185"/>
        <v>71458.151330563793</v>
      </c>
      <c r="AB1319" s="59">
        <f t="shared" si="186"/>
        <v>1.7777777777777777</v>
      </c>
      <c r="AC1319" s="61">
        <f t="shared" si="187"/>
        <v>408.94</v>
      </c>
    </row>
    <row r="1320" spans="4:29">
      <c r="D1320" s="12">
        <v>1314</v>
      </c>
      <c r="E1320" s="36" t="s">
        <v>29</v>
      </c>
      <c r="F1320" s="16" t="s">
        <v>11</v>
      </c>
      <c r="G1320" s="14" t="s">
        <v>40</v>
      </c>
      <c r="H1320" s="13" t="s">
        <v>5</v>
      </c>
      <c r="I1320" s="13" t="s">
        <v>31</v>
      </c>
      <c r="J1320" s="13" t="s">
        <v>32</v>
      </c>
      <c r="K1320" s="13" t="s">
        <v>33</v>
      </c>
      <c r="L1320" s="14">
        <v>31.5</v>
      </c>
      <c r="M1320" s="14" t="s">
        <v>34</v>
      </c>
      <c r="N1320" s="31">
        <v>1000000</v>
      </c>
      <c r="O1320" s="14" t="s">
        <v>1</v>
      </c>
      <c r="P1320" s="14" t="s">
        <v>35</v>
      </c>
      <c r="Q1320" s="31">
        <v>576</v>
      </c>
      <c r="R1320" s="31">
        <v>576</v>
      </c>
      <c r="S1320" s="45">
        <v>1.5</v>
      </c>
      <c r="T1320" s="64">
        <f t="shared" si="180"/>
        <v>47.25</v>
      </c>
      <c r="U1320" s="64">
        <f t="shared" si="181"/>
        <v>0.41031027347181004</v>
      </c>
      <c r="V1320" s="48">
        <f t="shared" si="182"/>
        <v>0.81</v>
      </c>
      <c r="W1320" s="52">
        <v>540</v>
      </c>
      <c r="X1320" s="71" t="str">
        <f t="shared" si="188"/>
        <v>Q3 2024</v>
      </c>
      <c r="Y1320" s="21">
        <f t="shared" si="183"/>
        <v>6016</v>
      </c>
      <c r="Z1320" s="21">
        <f t="shared" si="184"/>
        <v>3384</v>
      </c>
      <c r="AA1320" s="57">
        <f t="shared" si="185"/>
        <v>273540.18231454003</v>
      </c>
      <c r="AB1320" s="59">
        <f t="shared" si="186"/>
        <v>1.7777777777777777</v>
      </c>
      <c r="AC1320" s="61">
        <f t="shared" si="187"/>
        <v>800.09999999999991</v>
      </c>
    </row>
    <row r="1321" spans="4:29">
      <c r="D1321" s="12">
        <v>1315</v>
      </c>
      <c r="E1321" s="36" t="s">
        <v>29</v>
      </c>
      <c r="F1321" s="16" t="s">
        <v>11</v>
      </c>
      <c r="G1321" s="14" t="s">
        <v>40</v>
      </c>
      <c r="H1321" s="13" t="s">
        <v>5</v>
      </c>
      <c r="I1321" s="13" t="s">
        <v>41</v>
      </c>
      <c r="J1321" s="13" t="s">
        <v>42</v>
      </c>
      <c r="K1321" s="13" t="s">
        <v>43</v>
      </c>
      <c r="L1321" s="14">
        <v>31.5</v>
      </c>
      <c r="M1321" s="14" t="s">
        <v>15</v>
      </c>
      <c r="N1321" s="31">
        <v>1000000</v>
      </c>
      <c r="O1321" s="14" t="s">
        <v>1</v>
      </c>
      <c r="P1321" s="14" t="s">
        <v>35</v>
      </c>
      <c r="Q1321" s="31">
        <v>5000</v>
      </c>
      <c r="R1321" s="31">
        <v>1152</v>
      </c>
      <c r="S1321" s="45">
        <v>15</v>
      </c>
      <c r="T1321" s="64">
        <f t="shared" si="180"/>
        <v>472.5</v>
      </c>
      <c r="U1321" s="64">
        <f t="shared" si="181"/>
        <v>4.1031027347181004</v>
      </c>
      <c r="V1321" s="48">
        <f t="shared" si="182"/>
        <v>3.7650000000000001</v>
      </c>
      <c r="W1321" s="52">
        <v>251</v>
      </c>
      <c r="X1321" s="71" t="str">
        <f t="shared" si="188"/>
        <v>Q3 2024</v>
      </c>
      <c r="Y1321" s="21">
        <f t="shared" si="183"/>
        <v>3840</v>
      </c>
      <c r="Z1321" s="21">
        <f t="shared" si="184"/>
        <v>2160</v>
      </c>
      <c r="AA1321" s="57">
        <f t="shared" si="185"/>
        <v>273540.18231454003</v>
      </c>
      <c r="AB1321" s="59">
        <f t="shared" si="186"/>
        <v>1.7777777777777777</v>
      </c>
      <c r="AC1321" s="61">
        <f t="shared" si="187"/>
        <v>800.09999999999991</v>
      </c>
    </row>
    <row r="1322" spans="4:29">
      <c r="D1322" s="12">
        <v>1316</v>
      </c>
      <c r="E1322" s="36" t="s">
        <v>29</v>
      </c>
      <c r="F1322" s="16" t="s">
        <v>11</v>
      </c>
      <c r="G1322" s="14" t="s">
        <v>40</v>
      </c>
      <c r="H1322" s="13" t="s">
        <v>5</v>
      </c>
      <c r="I1322" s="13" t="s">
        <v>41</v>
      </c>
      <c r="J1322" s="13" t="s">
        <v>44</v>
      </c>
      <c r="K1322" s="13" t="s">
        <v>43</v>
      </c>
      <c r="L1322" s="14">
        <v>31.5</v>
      </c>
      <c r="M1322" s="14" t="s">
        <v>15</v>
      </c>
      <c r="N1322" s="31">
        <v>1000000</v>
      </c>
      <c r="O1322" s="14" t="s">
        <v>1</v>
      </c>
      <c r="P1322" s="14" t="s">
        <v>35</v>
      </c>
      <c r="Q1322" s="31">
        <v>4608</v>
      </c>
      <c r="R1322" s="31">
        <v>576</v>
      </c>
      <c r="S1322" s="45">
        <v>15</v>
      </c>
      <c r="T1322" s="64">
        <f t="shared" si="180"/>
        <v>472.5</v>
      </c>
      <c r="U1322" s="64">
        <f t="shared" si="181"/>
        <v>4.1031027347181004</v>
      </c>
      <c r="V1322" s="48">
        <f t="shared" si="182"/>
        <v>3.7650000000000001</v>
      </c>
      <c r="W1322" s="52">
        <v>251</v>
      </c>
      <c r="X1322" s="71" t="str">
        <f t="shared" si="188"/>
        <v>Q3 2024</v>
      </c>
      <c r="Y1322" s="21">
        <f t="shared" si="183"/>
        <v>3840</v>
      </c>
      <c r="Z1322" s="21">
        <f t="shared" si="184"/>
        <v>2160</v>
      </c>
      <c r="AA1322" s="57">
        <f t="shared" si="185"/>
        <v>273540.18231454003</v>
      </c>
      <c r="AB1322" s="59">
        <f t="shared" si="186"/>
        <v>1.7777777777777777</v>
      </c>
      <c r="AC1322" s="61">
        <f t="shared" si="187"/>
        <v>800.09999999999991</v>
      </c>
    </row>
    <row r="1323" spans="4:29">
      <c r="D1323" s="12">
        <v>1317</v>
      </c>
      <c r="E1323" s="36" t="s">
        <v>29</v>
      </c>
      <c r="F1323" s="16" t="s">
        <v>11</v>
      </c>
      <c r="G1323" s="14" t="s">
        <v>40</v>
      </c>
      <c r="H1323" s="13" t="s">
        <v>5</v>
      </c>
      <c r="I1323" s="13" t="s">
        <v>41</v>
      </c>
      <c r="J1323" s="13" t="s">
        <v>113</v>
      </c>
      <c r="K1323" s="13" t="s">
        <v>43</v>
      </c>
      <c r="L1323" s="14">
        <v>31.5</v>
      </c>
      <c r="M1323" s="14" t="s">
        <v>15</v>
      </c>
      <c r="N1323" s="31">
        <v>1000000</v>
      </c>
      <c r="O1323" s="14" t="s">
        <v>1</v>
      </c>
      <c r="P1323" s="14" t="s">
        <v>35</v>
      </c>
      <c r="Q1323" s="31">
        <v>4608</v>
      </c>
      <c r="R1323" s="31">
        <v>576</v>
      </c>
      <c r="S1323" s="45">
        <v>20</v>
      </c>
      <c r="T1323" s="64">
        <f t="shared" si="180"/>
        <v>630</v>
      </c>
      <c r="U1323" s="64">
        <f t="shared" si="181"/>
        <v>5.4708036462908005</v>
      </c>
      <c r="V1323" s="48">
        <f t="shared" si="182"/>
        <v>5.0199999999999996</v>
      </c>
      <c r="W1323" s="52">
        <v>251</v>
      </c>
      <c r="X1323" s="71" t="str">
        <f t="shared" si="188"/>
        <v>Q3 2024</v>
      </c>
      <c r="Y1323" s="21">
        <f t="shared" si="183"/>
        <v>3840</v>
      </c>
      <c r="Z1323" s="21">
        <f t="shared" si="184"/>
        <v>2160</v>
      </c>
      <c r="AA1323" s="57">
        <f t="shared" si="185"/>
        <v>273540.18231454003</v>
      </c>
      <c r="AB1323" s="59">
        <f t="shared" si="186"/>
        <v>1.7777777777777777</v>
      </c>
      <c r="AC1323" s="61">
        <f t="shared" si="187"/>
        <v>800.09999999999991</v>
      </c>
    </row>
    <row r="1324" spans="4:29">
      <c r="D1324" s="12">
        <v>1318</v>
      </c>
      <c r="E1324" s="36" t="s">
        <v>29</v>
      </c>
      <c r="F1324" s="16" t="s">
        <v>11</v>
      </c>
      <c r="G1324" s="14" t="s">
        <v>40</v>
      </c>
      <c r="H1324" s="13" t="s">
        <v>5</v>
      </c>
      <c r="I1324" s="13" t="s">
        <v>41</v>
      </c>
      <c r="J1324" s="13" t="s">
        <v>116</v>
      </c>
      <c r="K1324" s="13" t="s">
        <v>43</v>
      </c>
      <c r="L1324" s="14">
        <v>27</v>
      </c>
      <c r="M1324" s="14" t="s">
        <v>117</v>
      </c>
      <c r="N1324" s="31">
        <v>1000000</v>
      </c>
      <c r="O1324" s="14" t="s">
        <v>1</v>
      </c>
      <c r="P1324" s="14" t="s">
        <v>35</v>
      </c>
      <c r="Q1324" s="31">
        <v>2304</v>
      </c>
      <c r="R1324" s="31">
        <v>576</v>
      </c>
      <c r="S1324" s="45">
        <v>18</v>
      </c>
      <c r="T1324" s="64">
        <f t="shared" si="180"/>
        <v>486</v>
      </c>
      <c r="U1324" s="64">
        <f t="shared" si="181"/>
        <v>3.0154261796962722</v>
      </c>
      <c r="V1324" s="48">
        <f t="shared" si="182"/>
        <v>3.3479999999999999</v>
      </c>
      <c r="W1324" s="52">
        <v>186</v>
      </c>
      <c r="X1324" s="71" t="str">
        <f t="shared" si="188"/>
        <v>Q3 2024</v>
      </c>
      <c r="Y1324" s="21">
        <f t="shared" si="183"/>
        <v>3440</v>
      </c>
      <c r="Z1324" s="21">
        <f t="shared" si="184"/>
        <v>1440</v>
      </c>
      <c r="AA1324" s="57">
        <f t="shared" si="185"/>
        <v>167523.67664979291</v>
      </c>
      <c r="AB1324" s="59">
        <f t="shared" si="186"/>
        <v>2.3888888888888888</v>
      </c>
      <c r="AC1324" s="61">
        <f t="shared" si="187"/>
        <v>685.8</v>
      </c>
    </row>
    <row r="1325" spans="4:29">
      <c r="D1325" s="12">
        <v>1319</v>
      </c>
      <c r="E1325" s="36" t="s">
        <v>29</v>
      </c>
      <c r="F1325" s="16" t="s">
        <v>11</v>
      </c>
      <c r="G1325" s="14" t="s">
        <v>40</v>
      </c>
      <c r="H1325" s="13" t="s">
        <v>5</v>
      </c>
      <c r="I1325" s="13" t="s">
        <v>54</v>
      </c>
      <c r="J1325" s="13" t="s">
        <v>55</v>
      </c>
      <c r="K1325" s="13" t="s">
        <v>43</v>
      </c>
      <c r="L1325" s="14">
        <v>31.5</v>
      </c>
      <c r="M1325" s="14" t="s">
        <v>15</v>
      </c>
      <c r="N1325" s="31">
        <v>1000000</v>
      </c>
      <c r="O1325" s="14" t="s">
        <v>1</v>
      </c>
      <c r="P1325" s="14" t="s">
        <v>35</v>
      </c>
      <c r="Q1325" s="31">
        <v>2304</v>
      </c>
      <c r="R1325" s="31">
        <v>1152</v>
      </c>
      <c r="S1325" s="45">
        <v>16</v>
      </c>
      <c r="T1325" s="64">
        <f t="shared" si="180"/>
        <v>504</v>
      </c>
      <c r="U1325" s="64">
        <f t="shared" si="181"/>
        <v>4.3766429170326404</v>
      </c>
      <c r="V1325" s="48">
        <f t="shared" si="182"/>
        <v>4.016</v>
      </c>
      <c r="W1325" s="52">
        <v>251</v>
      </c>
      <c r="X1325" s="71" t="str">
        <f t="shared" si="188"/>
        <v>Q3 2024</v>
      </c>
      <c r="Y1325" s="21">
        <f t="shared" si="183"/>
        <v>3840</v>
      </c>
      <c r="Z1325" s="21">
        <f t="shared" si="184"/>
        <v>2160</v>
      </c>
      <c r="AA1325" s="57">
        <f t="shared" si="185"/>
        <v>273540.18231454003</v>
      </c>
      <c r="AB1325" s="59">
        <f t="shared" si="186"/>
        <v>1.7777777777777777</v>
      </c>
      <c r="AC1325" s="61">
        <f t="shared" si="187"/>
        <v>800.09999999999991</v>
      </c>
    </row>
    <row r="1326" spans="4:29">
      <c r="D1326" s="12">
        <v>1320</v>
      </c>
      <c r="E1326" s="36" t="s">
        <v>29</v>
      </c>
      <c r="F1326" s="16" t="s">
        <v>11</v>
      </c>
      <c r="G1326" s="14" t="s">
        <v>40</v>
      </c>
      <c r="H1326" s="13" t="s">
        <v>5</v>
      </c>
      <c r="I1326" s="13" t="s">
        <v>54</v>
      </c>
      <c r="J1326" s="13" t="s">
        <v>114</v>
      </c>
      <c r="K1326" s="13" t="s">
        <v>43</v>
      </c>
      <c r="L1326" s="14">
        <v>27</v>
      </c>
      <c r="M1326" s="14" t="s">
        <v>15</v>
      </c>
      <c r="N1326" s="31">
        <v>1000000</v>
      </c>
      <c r="O1326" s="14" t="s">
        <v>1</v>
      </c>
      <c r="P1326" s="14" t="s">
        <v>35</v>
      </c>
      <c r="Q1326" s="31">
        <v>2304</v>
      </c>
      <c r="R1326" s="31">
        <v>512</v>
      </c>
      <c r="S1326" s="45">
        <v>15</v>
      </c>
      <c r="T1326" s="64">
        <f t="shared" si="180"/>
        <v>405</v>
      </c>
      <c r="U1326" s="64">
        <f t="shared" si="181"/>
        <v>3.0145244581602371</v>
      </c>
      <c r="V1326" s="48">
        <f t="shared" si="182"/>
        <v>3.0150000000000001</v>
      </c>
      <c r="W1326" s="52">
        <v>201</v>
      </c>
      <c r="X1326" s="71" t="str">
        <f t="shared" si="188"/>
        <v>Q3 2024</v>
      </c>
      <c r="Y1326" s="21">
        <f t="shared" si="183"/>
        <v>3840</v>
      </c>
      <c r="Z1326" s="21">
        <f t="shared" si="184"/>
        <v>2160</v>
      </c>
      <c r="AA1326" s="57">
        <f t="shared" si="185"/>
        <v>200968.29721068247</v>
      </c>
      <c r="AB1326" s="59">
        <f t="shared" si="186"/>
        <v>1.7777777777777777</v>
      </c>
      <c r="AC1326" s="61">
        <f t="shared" si="187"/>
        <v>685.8</v>
      </c>
    </row>
    <row r="1327" spans="4:29">
      <c r="D1327" s="12">
        <v>1321</v>
      </c>
      <c r="E1327" s="36" t="s">
        <v>29</v>
      </c>
      <c r="F1327" s="16" t="s">
        <v>11</v>
      </c>
      <c r="G1327" s="14" t="s">
        <v>40</v>
      </c>
      <c r="H1327" s="13" t="s">
        <v>5</v>
      </c>
      <c r="I1327" s="13" t="s">
        <v>54</v>
      </c>
      <c r="J1327" s="13" t="s">
        <v>128</v>
      </c>
      <c r="K1327" s="13" t="s">
        <v>43</v>
      </c>
      <c r="L1327" s="14">
        <v>31.5</v>
      </c>
      <c r="M1327" s="14" t="s">
        <v>15</v>
      </c>
      <c r="N1327" s="31">
        <v>1000000</v>
      </c>
      <c r="O1327" s="14" t="s">
        <v>1</v>
      </c>
      <c r="P1327" s="14" t="s">
        <v>35</v>
      </c>
      <c r="Q1327" s="31">
        <v>2304</v>
      </c>
      <c r="R1327" s="31">
        <v>576</v>
      </c>
      <c r="S1327" s="45">
        <v>10</v>
      </c>
      <c r="T1327" s="64">
        <f t="shared" si="180"/>
        <v>315</v>
      </c>
      <c r="U1327" s="64">
        <f t="shared" si="181"/>
        <v>2.7354018231454003</v>
      </c>
      <c r="V1327" s="48">
        <f t="shared" si="182"/>
        <v>2.5099999999999998</v>
      </c>
      <c r="W1327" s="52">
        <v>251</v>
      </c>
      <c r="X1327" s="71" t="str">
        <f t="shared" si="188"/>
        <v>Q3 2024</v>
      </c>
      <c r="Y1327" s="21">
        <f t="shared" si="183"/>
        <v>3840</v>
      </c>
      <c r="Z1327" s="21">
        <f t="shared" si="184"/>
        <v>2160</v>
      </c>
      <c r="AA1327" s="57">
        <f t="shared" si="185"/>
        <v>273540.18231454003</v>
      </c>
      <c r="AB1327" s="59">
        <f t="shared" si="186"/>
        <v>1.7777777777777777</v>
      </c>
      <c r="AC1327" s="61">
        <f t="shared" si="187"/>
        <v>800.09999999999991</v>
      </c>
    </row>
    <row r="1328" spans="4:29">
      <c r="D1328" s="12">
        <v>1322</v>
      </c>
      <c r="E1328" s="36" t="s">
        <v>29</v>
      </c>
      <c r="F1328" s="16" t="s">
        <v>11</v>
      </c>
      <c r="G1328" s="14" t="s">
        <v>40</v>
      </c>
      <c r="H1328" s="13" t="s">
        <v>5</v>
      </c>
      <c r="I1328" s="13" t="s">
        <v>54</v>
      </c>
      <c r="J1328" s="13" t="s">
        <v>118</v>
      </c>
      <c r="K1328" s="13" t="s">
        <v>43</v>
      </c>
      <c r="L1328" s="14">
        <v>31.5</v>
      </c>
      <c r="M1328" s="14" t="s">
        <v>15</v>
      </c>
      <c r="N1328" s="31">
        <v>1000000</v>
      </c>
      <c r="O1328" s="14" t="s">
        <v>1</v>
      </c>
      <c r="P1328" s="14" t="s">
        <v>35</v>
      </c>
      <c r="Q1328" s="31">
        <v>2304</v>
      </c>
      <c r="R1328" s="31">
        <v>576</v>
      </c>
      <c r="S1328" s="45">
        <v>15</v>
      </c>
      <c r="T1328" s="64">
        <f t="shared" si="180"/>
        <v>472.5</v>
      </c>
      <c r="U1328" s="64">
        <f t="shared" si="181"/>
        <v>4.1031027347181004</v>
      </c>
      <c r="V1328" s="48">
        <f t="shared" si="182"/>
        <v>3.7650000000000001</v>
      </c>
      <c r="W1328" s="52">
        <v>251</v>
      </c>
      <c r="X1328" s="71" t="str">
        <f t="shared" si="188"/>
        <v>Q3 2024</v>
      </c>
      <c r="Y1328" s="21">
        <f t="shared" si="183"/>
        <v>3840</v>
      </c>
      <c r="Z1328" s="21">
        <f t="shared" si="184"/>
        <v>2160</v>
      </c>
      <c r="AA1328" s="57">
        <f t="shared" si="185"/>
        <v>273540.18231454003</v>
      </c>
      <c r="AB1328" s="59">
        <f t="shared" si="186"/>
        <v>1.7777777777777777</v>
      </c>
      <c r="AC1328" s="61">
        <f t="shared" si="187"/>
        <v>800.09999999999991</v>
      </c>
    </row>
    <row r="1329" spans="4:29">
      <c r="D1329" s="12">
        <v>1323</v>
      </c>
      <c r="E1329" s="36" t="s">
        <v>29</v>
      </c>
      <c r="F1329" s="16" t="s">
        <v>11</v>
      </c>
      <c r="G1329" s="14" t="s">
        <v>40</v>
      </c>
      <c r="H1329" s="13" t="s">
        <v>5</v>
      </c>
      <c r="I1329" s="13" t="s">
        <v>54</v>
      </c>
      <c r="J1329" s="13" t="s">
        <v>199</v>
      </c>
      <c r="K1329" s="13" t="s">
        <v>43</v>
      </c>
      <c r="L1329" s="14">
        <v>31.5</v>
      </c>
      <c r="M1329" s="14" t="s">
        <v>117</v>
      </c>
      <c r="N1329" s="31">
        <v>1000000</v>
      </c>
      <c r="O1329" s="14" t="s">
        <v>1</v>
      </c>
      <c r="P1329" s="14" t="s">
        <v>35</v>
      </c>
      <c r="Q1329" s="31">
        <v>2304</v>
      </c>
      <c r="R1329" s="31">
        <v>1152</v>
      </c>
      <c r="S1329" s="45">
        <v>10</v>
      </c>
      <c r="T1329" s="64">
        <f t="shared" si="180"/>
        <v>315</v>
      </c>
      <c r="U1329" s="64">
        <f t="shared" si="181"/>
        <v>2.2801833766221811</v>
      </c>
      <c r="V1329" s="48">
        <f t="shared" si="182"/>
        <v>2.5099999999999998</v>
      </c>
      <c r="W1329" s="52">
        <v>251</v>
      </c>
      <c r="X1329" s="71" t="str">
        <f t="shared" si="188"/>
        <v>Q3 2024</v>
      </c>
      <c r="Y1329" s="21">
        <f t="shared" si="183"/>
        <v>3440</v>
      </c>
      <c r="Z1329" s="21">
        <f t="shared" si="184"/>
        <v>1440</v>
      </c>
      <c r="AA1329" s="57">
        <f t="shared" si="185"/>
        <v>228018.33766221811</v>
      </c>
      <c r="AB1329" s="59">
        <f t="shared" si="186"/>
        <v>2.3888888888888888</v>
      </c>
      <c r="AC1329" s="61">
        <f t="shared" si="187"/>
        <v>800.09999999999991</v>
      </c>
    </row>
    <row r="1330" spans="4:29">
      <c r="D1330" s="12">
        <v>1324</v>
      </c>
      <c r="E1330" s="36" t="s">
        <v>29</v>
      </c>
      <c r="F1330" s="16" t="s">
        <v>11</v>
      </c>
      <c r="G1330" s="14" t="s">
        <v>40</v>
      </c>
      <c r="H1330" s="13" t="s">
        <v>5</v>
      </c>
      <c r="I1330" s="13" t="s">
        <v>54</v>
      </c>
      <c r="J1330" s="13" t="s">
        <v>203</v>
      </c>
      <c r="K1330" s="13" t="s">
        <v>43</v>
      </c>
      <c r="L1330" s="14">
        <v>34</v>
      </c>
      <c r="M1330" s="14" t="s">
        <v>117</v>
      </c>
      <c r="N1330" s="31">
        <v>1000000</v>
      </c>
      <c r="O1330" s="14" t="s">
        <v>1</v>
      </c>
      <c r="P1330" s="14" t="s">
        <v>35</v>
      </c>
      <c r="Q1330" s="31">
        <v>9216</v>
      </c>
      <c r="R1330" s="31">
        <v>2304</v>
      </c>
      <c r="S1330" s="45">
        <v>3</v>
      </c>
      <c r="T1330" s="64">
        <f t="shared" si="180"/>
        <v>102</v>
      </c>
      <c r="U1330" s="64">
        <f t="shared" si="181"/>
        <v>0.79694391031753331</v>
      </c>
      <c r="V1330" s="48">
        <f t="shared" si="182"/>
        <v>0.90300000000000002</v>
      </c>
      <c r="W1330" s="52">
        <v>301</v>
      </c>
      <c r="X1330" s="71" t="str">
        <f t="shared" si="188"/>
        <v>Q3 2024</v>
      </c>
      <c r="Y1330" s="21">
        <f t="shared" si="183"/>
        <v>3440</v>
      </c>
      <c r="Z1330" s="21">
        <f t="shared" si="184"/>
        <v>1440</v>
      </c>
      <c r="AA1330" s="57">
        <f t="shared" si="185"/>
        <v>265647.97010584443</v>
      </c>
      <c r="AB1330" s="59">
        <f t="shared" si="186"/>
        <v>2.3888888888888888</v>
      </c>
      <c r="AC1330" s="61">
        <f t="shared" si="187"/>
        <v>863.59999999999991</v>
      </c>
    </row>
    <row r="1331" spans="4:29">
      <c r="D1331" s="12">
        <v>1325</v>
      </c>
      <c r="E1331" s="36" t="s">
        <v>29</v>
      </c>
      <c r="F1331" s="16" t="s">
        <v>11</v>
      </c>
      <c r="G1331" s="14" t="s">
        <v>40</v>
      </c>
      <c r="H1331" s="13" t="s">
        <v>5</v>
      </c>
      <c r="I1331" s="13" t="s">
        <v>54</v>
      </c>
      <c r="J1331" s="13" t="s">
        <v>204</v>
      </c>
      <c r="K1331" s="13" t="s">
        <v>43</v>
      </c>
      <c r="L1331" s="14">
        <v>57</v>
      </c>
      <c r="M1331" s="14" t="s">
        <v>205</v>
      </c>
      <c r="N1331" s="31">
        <v>1000000</v>
      </c>
      <c r="O1331" s="14" t="s">
        <v>1</v>
      </c>
      <c r="P1331" s="14" t="s">
        <v>35</v>
      </c>
      <c r="Q1331" s="31">
        <v>9216</v>
      </c>
      <c r="R1331" s="31">
        <v>2304</v>
      </c>
      <c r="S1331" s="45">
        <v>2</v>
      </c>
      <c r="T1331" s="64">
        <f t="shared" si="180"/>
        <v>114</v>
      </c>
      <c r="U1331" s="64">
        <f t="shared" si="181"/>
        <v>1.0926406405791855</v>
      </c>
      <c r="V1331" s="48">
        <f t="shared" si="182"/>
        <v>0.83</v>
      </c>
      <c r="W1331" s="52">
        <v>415</v>
      </c>
      <c r="X1331" s="71" t="str">
        <f t="shared" si="188"/>
        <v>Q3 2024</v>
      </c>
      <c r="Y1331" s="21">
        <f t="shared" si="183"/>
        <v>7680</v>
      </c>
      <c r="Z1331" s="21">
        <f t="shared" si="184"/>
        <v>2160</v>
      </c>
      <c r="AA1331" s="57">
        <f t="shared" si="185"/>
        <v>546320.32028959272</v>
      </c>
      <c r="AB1331" s="59">
        <f t="shared" si="186"/>
        <v>3.5555555555555554</v>
      </c>
      <c r="AC1331" s="61">
        <f t="shared" si="187"/>
        <v>1447.8</v>
      </c>
    </row>
    <row r="1332" spans="4:29">
      <c r="D1332" s="12">
        <v>1326</v>
      </c>
      <c r="E1332" s="36" t="s">
        <v>29</v>
      </c>
      <c r="F1332" s="16" t="s">
        <v>11</v>
      </c>
      <c r="G1332" s="14" t="s">
        <v>40</v>
      </c>
      <c r="H1332" s="13" t="s">
        <v>5</v>
      </c>
      <c r="I1332" s="13" t="s">
        <v>217</v>
      </c>
      <c r="J1332" s="13" t="s">
        <v>218</v>
      </c>
      <c r="K1332" s="13" t="s">
        <v>43</v>
      </c>
      <c r="L1332" s="14">
        <v>32</v>
      </c>
      <c r="M1332" s="14" t="s">
        <v>15</v>
      </c>
      <c r="N1332" s="31">
        <v>1000000</v>
      </c>
      <c r="O1332" s="14" t="s">
        <v>1</v>
      </c>
      <c r="P1332" s="14" t="s">
        <v>35</v>
      </c>
      <c r="Q1332" s="31">
        <v>4608</v>
      </c>
      <c r="R1332" s="31">
        <v>1152</v>
      </c>
      <c r="S1332" s="45">
        <v>4</v>
      </c>
      <c r="T1332" s="64">
        <f t="shared" si="180"/>
        <v>128</v>
      </c>
      <c r="U1332" s="64">
        <f t="shared" si="181"/>
        <v>1.1291716671810088</v>
      </c>
      <c r="V1332" s="48">
        <f t="shared" si="182"/>
        <v>1.004</v>
      </c>
      <c r="W1332" s="52">
        <v>251</v>
      </c>
      <c r="X1332" s="71" t="str">
        <f t="shared" si="188"/>
        <v>Q3 2024</v>
      </c>
      <c r="Y1332" s="21">
        <f t="shared" si="183"/>
        <v>3840</v>
      </c>
      <c r="Z1332" s="21">
        <f t="shared" si="184"/>
        <v>2160</v>
      </c>
      <c r="AA1332" s="57">
        <f t="shared" si="185"/>
        <v>282292.91679525218</v>
      </c>
      <c r="AB1332" s="59">
        <f t="shared" si="186"/>
        <v>1.7777777777777777</v>
      </c>
      <c r="AC1332" s="61">
        <f t="shared" si="187"/>
        <v>812.8</v>
      </c>
    </row>
    <row r="1333" spans="4:29">
      <c r="D1333" s="12">
        <v>1327</v>
      </c>
      <c r="E1333" s="36" t="s">
        <v>29</v>
      </c>
      <c r="F1333" s="16" t="s">
        <v>11</v>
      </c>
      <c r="G1333" s="14" t="s">
        <v>40</v>
      </c>
      <c r="H1333" s="13" t="s">
        <v>5</v>
      </c>
      <c r="I1333" s="13" t="s">
        <v>105</v>
      </c>
      <c r="J1333" s="13" t="s">
        <v>106</v>
      </c>
      <c r="K1333" s="13" t="s">
        <v>33</v>
      </c>
      <c r="L1333" s="14">
        <v>31.5</v>
      </c>
      <c r="M1333" s="14" t="s">
        <v>15</v>
      </c>
      <c r="N1333" s="31">
        <v>1000000</v>
      </c>
      <c r="O1333" s="14" t="s">
        <v>1</v>
      </c>
      <c r="P1333" s="14" t="s">
        <v>35</v>
      </c>
      <c r="Q1333" s="31">
        <v>5000</v>
      </c>
      <c r="R1333" s="31">
        <v>1152</v>
      </c>
      <c r="S1333" s="45">
        <v>15</v>
      </c>
      <c r="T1333" s="64">
        <f t="shared" si="180"/>
        <v>472.5</v>
      </c>
      <c r="U1333" s="64">
        <f t="shared" si="181"/>
        <v>4.1031027347181004</v>
      </c>
      <c r="V1333" s="48">
        <f t="shared" si="182"/>
        <v>3.7650000000000001</v>
      </c>
      <c r="W1333" s="52">
        <v>251</v>
      </c>
      <c r="X1333" s="71" t="str">
        <f t="shared" si="188"/>
        <v>Q3 2024</v>
      </c>
      <c r="Y1333" s="21">
        <f t="shared" si="183"/>
        <v>3840</v>
      </c>
      <c r="Z1333" s="21">
        <f t="shared" si="184"/>
        <v>2160</v>
      </c>
      <c r="AA1333" s="57">
        <f t="shared" si="185"/>
        <v>273540.18231454003</v>
      </c>
      <c r="AB1333" s="59">
        <f t="shared" si="186"/>
        <v>1.7777777777777777</v>
      </c>
      <c r="AC1333" s="61">
        <f t="shared" si="187"/>
        <v>800.09999999999991</v>
      </c>
    </row>
    <row r="1334" spans="4:29">
      <c r="D1334" s="12">
        <v>1328</v>
      </c>
      <c r="E1334" s="36" t="s">
        <v>29</v>
      </c>
      <c r="F1334" s="16" t="s">
        <v>11</v>
      </c>
      <c r="G1334" s="14" t="s">
        <v>40</v>
      </c>
      <c r="H1334" s="13" t="s">
        <v>5</v>
      </c>
      <c r="I1334" s="13" t="s">
        <v>96</v>
      </c>
      <c r="J1334" s="13" t="s">
        <v>61</v>
      </c>
      <c r="K1334" s="13" t="s">
        <v>33</v>
      </c>
      <c r="L1334" s="14">
        <v>27</v>
      </c>
      <c r="M1334" s="14" t="s">
        <v>15</v>
      </c>
      <c r="N1334" s="31">
        <v>80000000</v>
      </c>
      <c r="O1334" s="14" t="s">
        <v>1</v>
      </c>
      <c r="P1334" s="14" t="s">
        <v>35</v>
      </c>
      <c r="Q1334" s="31">
        <v>2304</v>
      </c>
      <c r="R1334" s="31">
        <v>576</v>
      </c>
      <c r="S1334" s="45">
        <v>45</v>
      </c>
      <c r="T1334" s="64">
        <f t="shared" si="180"/>
        <v>1215</v>
      </c>
      <c r="U1334" s="64">
        <f t="shared" si="181"/>
        <v>9.0435733744807116</v>
      </c>
      <c r="V1334" s="48">
        <f t="shared" si="182"/>
        <v>9.0449999999999999</v>
      </c>
      <c r="W1334" s="52">
        <v>201</v>
      </c>
      <c r="X1334" s="71" t="str">
        <f t="shared" si="188"/>
        <v>Q3 2024</v>
      </c>
      <c r="Y1334" s="21">
        <f t="shared" si="183"/>
        <v>3840</v>
      </c>
      <c r="Z1334" s="21">
        <f t="shared" si="184"/>
        <v>2160</v>
      </c>
      <c r="AA1334" s="57">
        <f t="shared" si="185"/>
        <v>200968.29721068247</v>
      </c>
      <c r="AB1334" s="59">
        <f t="shared" si="186"/>
        <v>1.7777777777777777</v>
      </c>
      <c r="AC1334" s="61">
        <f t="shared" si="187"/>
        <v>685.8</v>
      </c>
    </row>
    <row r="1335" spans="4:29">
      <c r="D1335" s="12">
        <v>1329</v>
      </c>
      <c r="E1335" s="36" t="s">
        <v>29</v>
      </c>
      <c r="F1335" s="16" t="s">
        <v>11</v>
      </c>
      <c r="G1335" s="14" t="s">
        <v>40</v>
      </c>
      <c r="H1335" s="13" t="s">
        <v>5</v>
      </c>
      <c r="I1335" s="13" t="s">
        <v>96</v>
      </c>
      <c r="J1335" s="13" t="s">
        <v>129</v>
      </c>
      <c r="K1335" s="13" t="s">
        <v>33</v>
      </c>
      <c r="L1335" s="14">
        <v>27</v>
      </c>
      <c r="M1335" s="14" t="s">
        <v>143</v>
      </c>
      <c r="N1335" s="31">
        <v>1000000</v>
      </c>
      <c r="O1335" s="14" t="s">
        <v>1</v>
      </c>
      <c r="P1335" s="14" t="s">
        <v>35</v>
      </c>
      <c r="Q1335" s="31">
        <v>2304</v>
      </c>
      <c r="R1335" s="31">
        <v>576</v>
      </c>
      <c r="S1335" s="45">
        <v>20</v>
      </c>
      <c r="T1335" s="64">
        <f t="shared" si="180"/>
        <v>540</v>
      </c>
      <c r="U1335" s="64">
        <f t="shared" si="181"/>
        <v>4.0193659442136491</v>
      </c>
      <c r="V1335" s="48">
        <f t="shared" si="182"/>
        <v>3.72</v>
      </c>
      <c r="W1335" s="52">
        <v>186</v>
      </c>
      <c r="X1335" s="71" t="str">
        <f t="shared" si="188"/>
        <v>Q3 2024</v>
      </c>
      <c r="Y1335" s="21">
        <f t="shared" si="183"/>
        <v>2560</v>
      </c>
      <c r="Z1335" s="21">
        <f t="shared" si="184"/>
        <v>1440</v>
      </c>
      <c r="AA1335" s="57">
        <f t="shared" si="185"/>
        <v>200968.29721068247</v>
      </c>
      <c r="AB1335" s="59">
        <f t="shared" si="186"/>
        <v>1.7777777777777777</v>
      </c>
      <c r="AC1335" s="61">
        <f t="shared" si="187"/>
        <v>685.8</v>
      </c>
    </row>
    <row r="1336" spans="4:29">
      <c r="D1336" s="12">
        <v>1330</v>
      </c>
      <c r="E1336" s="36" t="s">
        <v>29</v>
      </c>
      <c r="F1336" s="16" t="s">
        <v>11</v>
      </c>
      <c r="G1336" s="14" t="s">
        <v>40</v>
      </c>
      <c r="H1336" s="13" t="s">
        <v>5</v>
      </c>
      <c r="I1336" s="13" t="s">
        <v>96</v>
      </c>
      <c r="J1336" s="13" t="s">
        <v>130</v>
      </c>
      <c r="K1336" s="13" t="s">
        <v>33</v>
      </c>
      <c r="L1336" s="14">
        <v>27</v>
      </c>
      <c r="M1336" s="14" t="s">
        <v>143</v>
      </c>
      <c r="N1336" s="31">
        <v>1000000</v>
      </c>
      <c r="O1336" s="14" t="s">
        <v>1</v>
      </c>
      <c r="P1336" s="14" t="s">
        <v>35</v>
      </c>
      <c r="Q1336" s="31">
        <v>2304</v>
      </c>
      <c r="R1336" s="31">
        <v>576</v>
      </c>
      <c r="S1336" s="45">
        <v>30</v>
      </c>
      <c r="T1336" s="64">
        <f t="shared" si="180"/>
        <v>810</v>
      </c>
      <c r="U1336" s="64">
        <f t="shared" si="181"/>
        <v>6.0290489163204741</v>
      </c>
      <c r="V1336" s="48">
        <f t="shared" si="182"/>
        <v>5.58</v>
      </c>
      <c r="W1336" s="52">
        <v>186</v>
      </c>
      <c r="X1336" s="71" t="str">
        <f t="shared" si="188"/>
        <v>Q3 2024</v>
      </c>
      <c r="Y1336" s="21">
        <f t="shared" si="183"/>
        <v>2560</v>
      </c>
      <c r="Z1336" s="21">
        <f t="shared" si="184"/>
        <v>1440</v>
      </c>
      <c r="AA1336" s="57">
        <f t="shared" si="185"/>
        <v>200968.29721068247</v>
      </c>
      <c r="AB1336" s="59">
        <f t="shared" si="186"/>
        <v>1.7777777777777777</v>
      </c>
      <c r="AC1336" s="61">
        <f t="shared" si="187"/>
        <v>685.8</v>
      </c>
    </row>
    <row r="1337" spans="4:29">
      <c r="D1337" s="12">
        <v>1331</v>
      </c>
      <c r="E1337" s="36" t="s">
        <v>29</v>
      </c>
      <c r="F1337" s="16" t="s">
        <v>11</v>
      </c>
      <c r="G1337" s="14" t="s">
        <v>40</v>
      </c>
      <c r="H1337" s="13" t="s">
        <v>5</v>
      </c>
      <c r="I1337" s="13" t="s">
        <v>96</v>
      </c>
      <c r="J1337" s="13" t="s">
        <v>131</v>
      </c>
      <c r="K1337" s="13" t="s">
        <v>95</v>
      </c>
      <c r="L1337" s="14">
        <v>34</v>
      </c>
      <c r="M1337" s="14" t="s">
        <v>117</v>
      </c>
      <c r="N1337" s="31">
        <v>1000000</v>
      </c>
      <c r="O1337" s="14" t="s">
        <v>1</v>
      </c>
      <c r="P1337" s="14" t="s">
        <v>35</v>
      </c>
      <c r="Q1337" s="31">
        <v>4608</v>
      </c>
      <c r="R1337" s="31">
        <v>1152</v>
      </c>
      <c r="S1337" s="45">
        <v>35</v>
      </c>
      <c r="T1337" s="64">
        <f t="shared" si="180"/>
        <v>1190</v>
      </c>
      <c r="U1337" s="64">
        <f t="shared" si="181"/>
        <v>9.2976789537045548</v>
      </c>
      <c r="V1337" s="48">
        <f t="shared" si="182"/>
        <v>10.535</v>
      </c>
      <c r="W1337" s="52">
        <v>301</v>
      </c>
      <c r="X1337" s="71" t="str">
        <f t="shared" si="188"/>
        <v>Q3 2024</v>
      </c>
      <c r="Y1337" s="21">
        <f t="shared" si="183"/>
        <v>3440</v>
      </c>
      <c r="Z1337" s="21">
        <f t="shared" si="184"/>
        <v>1440</v>
      </c>
      <c r="AA1337" s="57">
        <f t="shared" si="185"/>
        <v>265647.97010584443</v>
      </c>
      <c r="AB1337" s="59">
        <f t="shared" si="186"/>
        <v>2.3888888888888888</v>
      </c>
      <c r="AC1337" s="61">
        <f t="shared" si="187"/>
        <v>863.59999999999991</v>
      </c>
    </row>
    <row r="1338" spans="4:29">
      <c r="D1338" s="12">
        <v>1332</v>
      </c>
      <c r="E1338" s="36" t="s">
        <v>29</v>
      </c>
      <c r="F1338" s="16" t="s">
        <v>11</v>
      </c>
      <c r="G1338" s="14" t="s">
        <v>40</v>
      </c>
      <c r="H1338" s="13" t="s">
        <v>5</v>
      </c>
      <c r="I1338" s="13" t="s">
        <v>96</v>
      </c>
      <c r="J1338" s="13" t="s">
        <v>132</v>
      </c>
      <c r="K1338" s="13" t="s">
        <v>43</v>
      </c>
      <c r="L1338" s="14">
        <v>31.5</v>
      </c>
      <c r="M1338" s="14" t="s">
        <v>15</v>
      </c>
      <c r="N1338" s="31">
        <v>1000000</v>
      </c>
      <c r="O1338" s="14" t="s">
        <v>1</v>
      </c>
      <c r="P1338" s="14" t="s">
        <v>35</v>
      </c>
      <c r="Q1338" s="31">
        <v>2304</v>
      </c>
      <c r="R1338" s="31">
        <v>576</v>
      </c>
      <c r="S1338" s="45">
        <v>20</v>
      </c>
      <c r="T1338" s="64">
        <f t="shared" si="180"/>
        <v>630</v>
      </c>
      <c r="U1338" s="64">
        <f t="shared" si="181"/>
        <v>5.4708036462908005</v>
      </c>
      <c r="V1338" s="48">
        <f t="shared" si="182"/>
        <v>5.0199999999999996</v>
      </c>
      <c r="W1338" s="52">
        <v>251</v>
      </c>
      <c r="X1338" s="71" t="str">
        <f t="shared" si="188"/>
        <v>Q3 2024</v>
      </c>
      <c r="Y1338" s="21">
        <f t="shared" si="183"/>
        <v>3840</v>
      </c>
      <c r="Z1338" s="21">
        <f t="shared" si="184"/>
        <v>2160</v>
      </c>
      <c r="AA1338" s="57">
        <f t="shared" si="185"/>
        <v>273540.18231454003</v>
      </c>
      <c r="AB1338" s="59">
        <f t="shared" si="186"/>
        <v>1.7777777777777777</v>
      </c>
      <c r="AC1338" s="61">
        <f t="shared" si="187"/>
        <v>800.09999999999991</v>
      </c>
    </row>
    <row r="1339" spans="4:29">
      <c r="D1339" s="12">
        <v>1333</v>
      </c>
      <c r="E1339" s="36" t="s">
        <v>29</v>
      </c>
      <c r="F1339" s="16" t="s">
        <v>11</v>
      </c>
      <c r="G1339" s="14" t="s">
        <v>40</v>
      </c>
      <c r="H1339" s="13" t="s">
        <v>5</v>
      </c>
      <c r="I1339" s="13" t="s">
        <v>60</v>
      </c>
      <c r="J1339" s="13" t="s">
        <v>107</v>
      </c>
      <c r="K1339" s="13" t="s">
        <v>33</v>
      </c>
      <c r="L1339" s="14">
        <v>27</v>
      </c>
      <c r="M1339" s="14" t="s">
        <v>15</v>
      </c>
      <c r="N1339" s="31">
        <v>80000000</v>
      </c>
      <c r="O1339" s="14" t="s">
        <v>1</v>
      </c>
      <c r="P1339" s="14" t="s">
        <v>35</v>
      </c>
      <c r="Q1339" s="31">
        <v>2304</v>
      </c>
      <c r="R1339" s="31">
        <v>576</v>
      </c>
      <c r="S1339" s="45">
        <v>15</v>
      </c>
      <c r="T1339" s="64">
        <f t="shared" si="180"/>
        <v>405</v>
      </c>
      <c r="U1339" s="64">
        <f t="shared" si="181"/>
        <v>3.0145244581602371</v>
      </c>
      <c r="V1339" s="48">
        <f t="shared" si="182"/>
        <v>3.0150000000000001</v>
      </c>
      <c r="W1339" s="52">
        <v>201</v>
      </c>
      <c r="X1339" s="71" t="str">
        <f t="shared" si="188"/>
        <v>Q3 2024</v>
      </c>
      <c r="Y1339" s="21">
        <f t="shared" si="183"/>
        <v>3840</v>
      </c>
      <c r="Z1339" s="21">
        <f t="shared" si="184"/>
        <v>2160</v>
      </c>
      <c r="AA1339" s="57">
        <f t="shared" si="185"/>
        <v>200968.29721068247</v>
      </c>
      <c r="AB1339" s="59">
        <f t="shared" si="186"/>
        <v>1.7777777777777777</v>
      </c>
      <c r="AC1339" s="61">
        <f t="shared" si="187"/>
        <v>685.8</v>
      </c>
    </row>
    <row r="1340" spans="4:29">
      <c r="D1340" s="12">
        <v>1334</v>
      </c>
      <c r="E1340" s="36" t="s">
        <v>29</v>
      </c>
      <c r="F1340" s="16" t="s">
        <v>11</v>
      </c>
      <c r="G1340" s="14" t="s">
        <v>40</v>
      </c>
      <c r="H1340" s="13" t="s">
        <v>5</v>
      </c>
      <c r="I1340" s="13" t="s">
        <v>60</v>
      </c>
      <c r="J1340" s="13" t="s">
        <v>115</v>
      </c>
      <c r="K1340" s="13" t="s">
        <v>33</v>
      </c>
      <c r="L1340" s="14">
        <v>27</v>
      </c>
      <c r="M1340" s="14" t="s">
        <v>15</v>
      </c>
      <c r="N1340" s="31">
        <v>80000000</v>
      </c>
      <c r="O1340" s="14" t="s">
        <v>1</v>
      </c>
      <c r="P1340" s="14" t="s">
        <v>35</v>
      </c>
      <c r="Q1340" s="31">
        <v>2304</v>
      </c>
      <c r="R1340" s="31">
        <v>576</v>
      </c>
      <c r="S1340" s="45">
        <v>15</v>
      </c>
      <c r="T1340" s="64">
        <f t="shared" si="180"/>
        <v>405</v>
      </c>
      <c r="U1340" s="64">
        <f t="shared" si="181"/>
        <v>3.0145244581602371</v>
      </c>
      <c r="V1340" s="48">
        <f t="shared" si="182"/>
        <v>3.0150000000000001</v>
      </c>
      <c r="W1340" s="52">
        <v>201</v>
      </c>
      <c r="X1340" s="71" t="str">
        <f t="shared" si="188"/>
        <v>Q3 2024</v>
      </c>
      <c r="Y1340" s="21">
        <f t="shared" si="183"/>
        <v>3840</v>
      </c>
      <c r="Z1340" s="21">
        <f t="shared" si="184"/>
        <v>2160</v>
      </c>
      <c r="AA1340" s="57">
        <f t="shared" si="185"/>
        <v>200968.29721068247</v>
      </c>
      <c r="AB1340" s="59">
        <f t="shared" si="186"/>
        <v>1.7777777777777777</v>
      </c>
      <c r="AC1340" s="61">
        <f t="shared" si="187"/>
        <v>685.8</v>
      </c>
    </row>
    <row r="1341" spans="4:29">
      <c r="D1341" s="12">
        <v>1335</v>
      </c>
      <c r="E1341" s="36" t="s">
        <v>29</v>
      </c>
      <c r="F1341" s="16" t="s">
        <v>11</v>
      </c>
      <c r="G1341" s="14" t="s">
        <v>40</v>
      </c>
      <c r="H1341" s="13" t="s">
        <v>5</v>
      </c>
      <c r="I1341" s="13" t="s">
        <v>53</v>
      </c>
      <c r="J1341" s="13" t="s">
        <v>133</v>
      </c>
      <c r="K1341" s="13"/>
      <c r="L1341" s="14">
        <v>31.5</v>
      </c>
      <c r="M1341" s="14" t="s">
        <v>15</v>
      </c>
      <c r="N1341" s="31">
        <v>1000000</v>
      </c>
      <c r="O1341" s="14" t="s">
        <v>1</v>
      </c>
      <c r="P1341" s="14" t="s">
        <v>35</v>
      </c>
      <c r="Q1341" s="31">
        <v>4608</v>
      </c>
      <c r="R1341" s="31">
        <v>1196</v>
      </c>
      <c r="S1341" s="45">
        <v>20</v>
      </c>
      <c r="T1341" s="64">
        <f t="shared" si="180"/>
        <v>630</v>
      </c>
      <c r="U1341" s="64">
        <f t="shared" si="181"/>
        <v>5.4708036462908005</v>
      </c>
      <c r="V1341" s="48">
        <f t="shared" si="182"/>
        <v>5.0199999999999996</v>
      </c>
      <c r="W1341" s="52">
        <v>251</v>
      </c>
      <c r="X1341" s="71" t="str">
        <f t="shared" si="188"/>
        <v>Q3 2024</v>
      </c>
      <c r="Y1341" s="21">
        <f t="shared" si="183"/>
        <v>3840</v>
      </c>
      <c r="Z1341" s="21">
        <f t="shared" si="184"/>
        <v>2160</v>
      </c>
      <c r="AA1341" s="57">
        <f t="shared" si="185"/>
        <v>273540.18231454003</v>
      </c>
      <c r="AB1341" s="59">
        <f t="shared" si="186"/>
        <v>1.7777777777777777</v>
      </c>
      <c r="AC1341" s="61">
        <f t="shared" si="187"/>
        <v>800.09999999999991</v>
      </c>
    </row>
    <row r="1342" spans="4:29">
      <c r="D1342" s="12">
        <v>1336</v>
      </c>
      <c r="E1342" s="36" t="s">
        <v>29</v>
      </c>
      <c r="F1342" s="16" t="s">
        <v>11</v>
      </c>
      <c r="G1342" s="14" t="s">
        <v>40</v>
      </c>
      <c r="H1342" s="13" t="s">
        <v>5</v>
      </c>
      <c r="I1342" s="13" t="s">
        <v>53</v>
      </c>
      <c r="J1342" s="13" t="s">
        <v>97</v>
      </c>
      <c r="K1342" s="13" t="s">
        <v>98</v>
      </c>
      <c r="L1342" s="14">
        <v>49</v>
      </c>
      <c r="M1342" s="14" t="s">
        <v>99</v>
      </c>
      <c r="N1342" s="31">
        <v>1000000</v>
      </c>
      <c r="O1342" s="14" t="s">
        <v>1</v>
      </c>
      <c r="P1342" s="14" t="s">
        <v>35</v>
      </c>
      <c r="Q1342" s="31">
        <v>5000</v>
      </c>
      <c r="R1342" s="31">
        <v>1152</v>
      </c>
      <c r="S1342" s="45">
        <v>15</v>
      </c>
      <c r="T1342" s="64">
        <f t="shared" si="180"/>
        <v>735</v>
      </c>
      <c r="U1342" s="64">
        <f t="shared" si="181"/>
        <v>6.055933005610858</v>
      </c>
      <c r="V1342" s="48">
        <f t="shared" si="182"/>
        <v>5.1749999999999998</v>
      </c>
      <c r="W1342" s="52">
        <v>345</v>
      </c>
      <c r="X1342" s="71" t="str">
        <f t="shared" si="188"/>
        <v>Q3 2024</v>
      </c>
      <c r="Y1342" s="21">
        <f t="shared" si="183"/>
        <v>5120</v>
      </c>
      <c r="Z1342" s="21">
        <f t="shared" si="184"/>
        <v>1440</v>
      </c>
      <c r="AA1342" s="57">
        <f t="shared" si="185"/>
        <v>403728.86704072385</v>
      </c>
      <c r="AB1342" s="59">
        <f t="shared" si="186"/>
        <v>3.5555555555555554</v>
      </c>
      <c r="AC1342" s="61">
        <f t="shared" si="187"/>
        <v>1244.5999999999999</v>
      </c>
    </row>
    <row r="1343" spans="4:29">
      <c r="D1343" s="12">
        <v>1337</v>
      </c>
      <c r="E1343" s="36" t="s">
        <v>29</v>
      </c>
      <c r="F1343" s="16" t="s">
        <v>11</v>
      </c>
      <c r="G1343" s="14" t="s">
        <v>40</v>
      </c>
      <c r="H1343" s="13" t="s">
        <v>5</v>
      </c>
      <c r="I1343" s="13" t="s">
        <v>53</v>
      </c>
      <c r="J1343" s="13" t="s">
        <v>119</v>
      </c>
      <c r="K1343" s="13" t="s">
        <v>98</v>
      </c>
      <c r="L1343" s="14">
        <v>31.5</v>
      </c>
      <c r="M1343" s="14" t="s">
        <v>15</v>
      </c>
      <c r="N1343" s="31">
        <v>1000000</v>
      </c>
      <c r="O1343" s="14" t="s">
        <v>1</v>
      </c>
      <c r="P1343" s="14" t="s">
        <v>35</v>
      </c>
      <c r="Q1343" s="31">
        <v>5000</v>
      </c>
      <c r="R1343" s="31">
        <v>1152</v>
      </c>
      <c r="S1343" s="45">
        <v>10</v>
      </c>
      <c r="T1343" s="64">
        <f t="shared" si="180"/>
        <v>315</v>
      </c>
      <c r="U1343" s="64">
        <f t="shared" si="181"/>
        <v>2.7354018231454003</v>
      </c>
      <c r="V1343" s="48">
        <f t="shared" si="182"/>
        <v>2.5099999999999998</v>
      </c>
      <c r="W1343" s="52">
        <v>251</v>
      </c>
      <c r="X1343" s="71" t="str">
        <f t="shared" si="188"/>
        <v>Q3 2024</v>
      </c>
      <c r="Y1343" s="21">
        <f t="shared" si="183"/>
        <v>3840</v>
      </c>
      <c r="Z1343" s="21">
        <f t="shared" si="184"/>
        <v>2160</v>
      </c>
      <c r="AA1343" s="57">
        <f t="shared" si="185"/>
        <v>273540.18231454003</v>
      </c>
      <c r="AB1343" s="59">
        <f t="shared" si="186"/>
        <v>1.7777777777777777</v>
      </c>
      <c r="AC1343" s="61">
        <f t="shared" si="187"/>
        <v>800.09999999999991</v>
      </c>
    </row>
    <row r="1344" spans="4:29">
      <c r="D1344" s="12">
        <v>1338</v>
      </c>
      <c r="E1344" s="36" t="s">
        <v>29</v>
      </c>
      <c r="F1344" s="16" t="s">
        <v>11</v>
      </c>
      <c r="G1344" s="14" t="s">
        <v>40</v>
      </c>
      <c r="H1344" s="13" t="s">
        <v>5</v>
      </c>
      <c r="I1344" s="13" t="s">
        <v>120</v>
      </c>
      <c r="J1344" s="13"/>
      <c r="K1344" s="13" t="s">
        <v>120</v>
      </c>
      <c r="L1344" s="14">
        <v>27</v>
      </c>
      <c r="M1344" s="14" t="s">
        <v>15</v>
      </c>
      <c r="N1344" s="31" t="s">
        <v>65</v>
      </c>
      <c r="O1344" s="14" t="s">
        <v>1</v>
      </c>
      <c r="P1344" s="14" t="s">
        <v>35</v>
      </c>
      <c r="Q1344" s="31">
        <v>5000</v>
      </c>
      <c r="R1344" s="31">
        <v>1152</v>
      </c>
      <c r="S1344" s="45">
        <v>15</v>
      </c>
      <c r="T1344" s="64">
        <f t="shared" si="180"/>
        <v>405</v>
      </c>
      <c r="U1344" s="64">
        <f t="shared" si="181"/>
        <v>3.0145244581602371</v>
      </c>
      <c r="V1344" s="48">
        <f t="shared" si="182"/>
        <v>3.0150000000000001</v>
      </c>
      <c r="W1344" s="52">
        <v>201</v>
      </c>
      <c r="X1344" s="71" t="str">
        <f t="shared" si="188"/>
        <v>Q3 2024</v>
      </c>
      <c r="Y1344" s="21">
        <f t="shared" si="183"/>
        <v>3840</v>
      </c>
      <c r="Z1344" s="21">
        <f t="shared" si="184"/>
        <v>2160</v>
      </c>
      <c r="AA1344" s="57">
        <f t="shared" si="185"/>
        <v>200968.29721068247</v>
      </c>
      <c r="AB1344" s="59">
        <f t="shared" si="186"/>
        <v>1.7777777777777777</v>
      </c>
      <c r="AC1344" s="61">
        <f t="shared" si="187"/>
        <v>685.8</v>
      </c>
    </row>
    <row r="1345" spans="4:29">
      <c r="D1345" s="12">
        <v>1339</v>
      </c>
      <c r="E1345" s="36" t="s">
        <v>29</v>
      </c>
      <c r="F1345" s="16" t="s">
        <v>11</v>
      </c>
      <c r="G1345" s="14" t="s">
        <v>40</v>
      </c>
      <c r="H1345" s="13" t="s">
        <v>5</v>
      </c>
      <c r="I1345" s="13" t="s">
        <v>120</v>
      </c>
      <c r="J1345" s="13"/>
      <c r="K1345" s="13" t="s">
        <v>120</v>
      </c>
      <c r="L1345" s="14">
        <v>31.5</v>
      </c>
      <c r="M1345" s="14" t="s">
        <v>15</v>
      </c>
      <c r="N1345" s="31" t="s">
        <v>65</v>
      </c>
      <c r="O1345" s="14" t="s">
        <v>1</v>
      </c>
      <c r="P1345" s="14" t="s">
        <v>35</v>
      </c>
      <c r="Q1345" s="31">
        <v>5000</v>
      </c>
      <c r="R1345" s="31">
        <v>1152</v>
      </c>
      <c r="S1345" s="45">
        <v>15</v>
      </c>
      <c r="T1345" s="64">
        <f t="shared" si="180"/>
        <v>472.5</v>
      </c>
      <c r="U1345" s="64">
        <f t="shared" si="181"/>
        <v>4.1031027347181004</v>
      </c>
      <c r="V1345" s="48">
        <f t="shared" si="182"/>
        <v>3.7650000000000001</v>
      </c>
      <c r="W1345" s="52">
        <v>251</v>
      </c>
      <c r="X1345" s="71" t="str">
        <f t="shared" si="188"/>
        <v>Q3 2024</v>
      </c>
      <c r="Y1345" s="21">
        <f t="shared" si="183"/>
        <v>3840</v>
      </c>
      <c r="Z1345" s="21">
        <f t="shared" si="184"/>
        <v>2160</v>
      </c>
      <c r="AA1345" s="57">
        <f t="shared" si="185"/>
        <v>273540.18231454003</v>
      </c>
      <c r="AB1345" s="59">
        <f t="shared" si="186"/>
        <v>1.7777777777777777</v>
      </c>
      <c r="AC1345" s="61">
        <f t="shared" si="187"/>
        <v>800.09999999999991</v>
      </c>
    </row>
    <row r="1346" spans="4:29">
      <c r="D1346" s="12">
        <v>1340</v>
      </c>
      <c r="E1346" s="36" t="s">
        <v>29</v>
      </c>
      <c r="F1346" s="16" t="s">
        <v>11</v>
      </c>
      <c r="G1346" s="14" t="s">
        <v>40</v>
      </c>
      <c r="H1346" s="13" t="s">
        <v>5</v>
      </c>
      <c r="I1346" s="13" t="s">
        <v>45</v>
      </c>
      <c r="J1346" s="13" t="s">
        <v>134</v>
      </c>
      <c r="K1346" s="13" t="s">
        <v>43</v>
      </c>
      <c r="L1346" s="14">
        <v>27</v>
      </c>
      <c r="M1346" s="14" t="s">
        <v>15</v>
      </c>
      <c r="N1346" s="31">
        <v>1000000</v>
      </c>
      <c r="O1346" s="14" t="s">
        <v>1</v>
      </c>
      <c r="P1346" s="14" t="s">
        <v>35</v>
      </c>
      <c r="Q1346" s="31">
        <v>2304</v>
      </c>
      <c r="R1346" s="31">
        <v>576</v>
      </c>
      <c r="S1346" s="45">
        <v>20</v>
      </c>
      <c r="T1346" s="64">
        <f t="shared" si="180"/>
        <v>540</v>
      </c>
      <c r="U1346" s="64">
        <f t="shared" si="181"/>
        <v>4.0193659442136491</v>
      </c>
      <c r="V1346" s="48">
        <f t="shared" si="182"/>
        <v>4.0199999999999996</v>
      </c>
      <c r="W1346" s="52">
        <v>201</v>
      </c>
      <c r="X1346" s="71" t="str">
        <f t="shared" si="188"/>
        <v>Q3 2024</v>
      </c>
      <c r="Y1346" s="21">
        <f t="shared" si="183"/>
        <v>3840</v>
      </c>
      <c r="Z1346" s="21">
        <f t="shared" si="184"/>
        <v>2160</v>
      </c>
      <c r="AA1346" s="57">
        <f t="shared" si="185"/>
        <v>200968.29721068247</v>
      </c>
      <c r="AB1346" s="59">
        <f t="shared" si="186"/>
        <v>1.7777777777777777</v>
      </c>
      <c r="AC1346" s="61">
        <f t="shared" si="187"/>
        <v>685.8</v>
      </c>
    </row>
    <row r="1347" spans="4:29">
      <c r="D1347" s="12">
        <v>1341</v>
      </c>
      <c r="E1347" s="36" t="s">
        <v>29</v>
      </c>
      <c r="F1347" s="16" t="s">
        <v>11</v>
      </c>
      <c r="G1347" s="14" t="s">
        <v>40</v>
      </c>
      <c r="H1347" s="13" t="s">
        <v>5</v>
      </c>
      <c r="I1347" s="13" t="s">
        <v>121</v>
      </c>
      <c r="J1347" s="13" t="s">
        <v>282</v>
      </c>
      <c r="K1347" s="13"/>
      <c r="L1347" s="14">
        <v>27</v>
      </c>
      <c r="M1347" s="14" t="s">
        <v>15</v>
      </c>
      <c r="N1347" s="31" t="s">
        <v>65</v>
      </c>
      <c r="O1347" s="14" t="s">
        <v>1</v>
      </c>
      <c r="P1347" s="14" t="s">
        <v>35</v>
      </c>
      <c r="Q1347" s="31">
        <v>5000</v>
      </c>
      <c r="R1347" s="31">
        <v>1152</v>
      </c>
      <c r="S1347" s="45">
        <v>20</v>
      </c>
      <c r="T1347" s="64">
        <f t="shared" si="180"/>
        <v>540</v>
      </c>
      <c r="U1347" s="64">
        <f t="shared" si="181"/>
        <v>4.0193659442136491</v>
      </c>
      <c r="V1347" s="48">
        <f t="shared" si="182"/>
        <v>4.0199999999999996</v>
      </c>
      <c r="W1347" s="52">
        <v>201</v>
      </c>
      <c r="X1347" s="71" t="str">
        <f t="shared" si="188"/>
        <v>Q3 2024</v>
      </c>
      <c r="Y1347" s="21">
        <f t="shared" si="183"/>
        <v>3840</v>
      </c>
      <c r="Z1347" s="21">
        <f t="shared" si="184"/>
        <v>2160</v>
      </c>
      <c r="AA1347" s="57">
        <f t="shared" si="185"/>
        <v>200968.29721068247</v>
      </c>
      <c r="AB1347" s="59">
        <f t="shared" si="186"/>
        <v>1.7777777777777777</v>
      </c>
      <c r="AC1347" s="61">
        <f t="shared" si="187"/>
        <v>685.8</v>
      </c>
    </row>
    <row r="1348" spans="4:29">
      <c r="D1348" s="12">
        <v>1342</v>
      </c>
      <c r="E1348" s="36" t="s">
        <v>29</v>
      </c>
      <c r="F1348" s="16" t="s">
        <v>11</v>
      </c>
      <c r="G1348" s="14" t="s">
        <v>40</v>
      </c>
      <c r="H1348" s="13" t="s">
        <v>5</v>
      </c>
      <c r="I1348" s="13" t="s">
        <v>121</v>
      </c>
      <c r="J1348" s="13" t="s">
        <v>283</v>
      </c>
      <c r="K1348" s="13"/>
      <c r="L1348" s="14">
        <v>31.5</v>
      </c>
      <c r="M1348" s="14" t="s">
        <v>15</v>
      </c>
      <c r="N1348" s="31" t="s">
        <v>65</v>
      </c>
      <c r="O1348" s="14" t="s">
        <v>1</v>
      </c>
      <c r="P1348" s="14" t="s">
        <v>35</v>
      </c>
      <c r="Q1348" s="31">
        <v>5000</v>
      </c>
      <c r="R1348" s="31">
        <v>1152</v>
      </c>
      <c r="S1348" s="45">
        <v>15</v>
      </c>
      <c r="T1348" s="64">
        <f t="shared" si="180"/>
        <v>472.5</v>
      </c>
      <c r="U1348" s="64">
        <f t="shared" si="181"/>
        <v>4.1031027347181004</v>
      </c>
      <c r="V1348" s="48">
        <f t="shared" si="182"/>
        <v>3.7650000000000001</v>
      </c>
      <c r="W1348" s="52">
        <v>251</v>
      </c>
      <c r="X1348" s="71" t="str">
        <f t="shared" si="188"/>
        <v>Q3 2024</v>
      </c>
      <c r="Y1348" s="21">
        <f t="shared" si="183"/>
        <v>3840</v>
      </c>
      <c r="Z1348" s="21">
        <f t="shared" si="184"/>
        <v>2160</v>
      </c>
      <c r="AA1348" s="57">
        <f t="shared" si="185"/>
        <v>273540.18231454003</v>
      </c>
      <c r="AB1348" s="59">
        <f t="shared" si="186"/>
        <v>1.7777777777777777</v>
      </c>
      <c r="AC1348" s="61">
        <f t="shared" si="187"/>
        <v>800.09999999999991</v>
      </c>
    </row>
    <row r="1349" spans="4:29">
      <c r="D1349" s="12">
        <v>1343</v>
      </c>
      <c r="E1349" s="36" t="s">
        <v>29</v>
      </c>
      <c r="F1349" s="16" t="s">
        <v>11</v>
      </c>
      <c r="G1349" s="14" t="s">
        <v>40</v>
      </c>
      <c r="H1349" s="13" t="s">
        <v>5</v>
      </c>
      <c r="I1349" s="13" t="s">
        <v>122</v>
      </c>
      <c r="J1349" s="13"/>
      <c r="K1349" s="13"/>
      <c r="L1349" s="14">
        <v>27</v>
      </c>
      <c r="M1349" s="14" t="s">
        <v>15</v>
      </c>
      <c r="N1349" s="31" t="s">
        <v>65</v>
      </c>
      <c r="O1349" s="14" t="s">
        <v>2</v>
      </c>
      <c r="P1349" s="14" t="s">
        <v>35</v>
      </c>
      <c r="Q1349" s="31">
        <v>5000</v>
      </c>
      <c r="R1349" s="31">
        <v>1152</v>
      </c>
      <c r="S1349" s="45">
        <v>5</v>
      </c>
      <c r="T1349" s="64">
        <f t="shared" si="180"/>
        <v>135</v>
      </c>
      <c r="U1349" s="64">
        <f t="shared" si="181"/>
        <v>1.0048414860534123</v>
      </c>
      <c r="V1349" s="48">
        <f t="shared" si="182"/>
        <v>1.0049999999999999</v>
      </c>
      <c r="W1349" s="52">
        <v>201</v>
      </c>
      <c r="X1349" s="71" t="str">
        <f t="shared" si="188"/>
        <v>Q3 2024</v>
      </c>
      <c r="Y1349" s="21">
        <f t="shared" si="183"/>
        <v>3840</v>
      </c>
      <c r="Z1349" s="21">
        <f t="shared" si="184"/>
        <v>2160</v>
      </c>
      <c r="AA1349" s="57">
        <f t="shared" si="185"/>
        <v>200968.29721068247</v>
      </c>
      <c r="AB1349" s="59">
        <f t="shared" si="186"/>
        <v>1.7777777777777777</v>
      </c>
      <c r="AC1349" s="61">
        <f t="shared" si="187"/>
        <v>685.8</v>
      </c>
    </row>
    <row r="1350" spans="4:29">
      <c r="D1350" s="12">
        <v>1344</v>
      </c>
      <c r="E1350" s="36" t="s">
        <v>29</v>
      </c>
      <c r="F1350" s="16" t="s">
        <v>11</v>
      </c>
      <c r="G1350" s="14" t="s">
        <v>40</v>
      </c>
      <c r="H1350" s="13" t="s">
        <v>5</v>
      </c>
      <c r="I1350" s="13" t="s">
        <v>122</v>
      </c>
      <c r="J1350" s="13"/>
      <c r="K1350" s="13"/>
      <c r="L1350" s="14">
        <v>31.5</v>
      </c>
      <c r="M1350" s="14" t="s">
        <v>15</v>
      </c>
      <c r="N1350" s="31" t="s">
        <v>65</v>
      </c>
      <c r="O1350" s="14" t="s">
        <v>2</v>
      </c>
      <c r="P1350" s="14" t="s">
        <v>35</v>
      </c>
      <c r="Q1350" s="31">
        <v>5000</v>
      </c>
      <c r="R1350" s="31">
        <v>1152</v>
      </c>
      <c r="S1350" s="45">
        <v>5</v>
      </c>
      <c r="T1350" s="64">
        <f t="shared" si="180"/>
        <v>157.5</v>
      </c>
      <c r="U1350" s="64">
        <f t="shared" si="181"/>
        <v>1.3677009115727001</v>
      </c>
      <c r="V1350" s="48">
        <f t="shared" si="182"/>
        <v>1.2549999999999999</v>
      </c>
      <c r="W1350" s="52">
        <v>251</v>
      </c>
      <c r="X1350" s="71" t="str">
        <f t="shared" si="188"/>
        <v>Q3 2024</v>
      </c>
      <c r="Y1350" s="21">
        <f t="shared" si="183"/>
        <v>3840</v>
      </c>
      <c r="Z1350" s="21">
        <f t="shared" si="184"/>
        <v>2160</v>
      </c>
      <c r="AA1350" s="57">
        <f t="shared" si="185"/>
        <v>273540.18231454003</v>
      </c>
      <c r="AB1350" s="59">
        <f t="shared" si="186"/>
        <v>1.7777777777777777</v>
      </c>
      <c r="AC1350" s="61">
        <f t="shared" si="187"/>
        <v>800.09999999999991</v>
      </c>
    </row>
    <row r="1351" spans="4:29">
      <c r="D1351" s="12">
        <v>1345</v>
      </c>
      <c r="E1351" s="36" t="s">
        <v>29</v>
      </c>
      <c r="F1351" s="16" t="s">
        <v>11</v>
      </c>
      <c r="G1351" s="14" t="s">
        <v>40</v>
      </c>
      <c r="H1351" s="13" t="s">
        <v>5</v>
      </c>
      <c r="I1351" s="13" t="s">
        <v>140</v>
      </c>
      <c r="J1351" s="13"/>
      <c r="K1351" s="13"/>
      <c r="L1351" s="14">
        <v>27</v>
      </c>
      <c r="M1351" s="14" t="s">
        <v>15</v>
      </c>
      <c r="N1351" s="31" t="s">
        <v>65</v>
      </c>
      <c r="O1351" s="14" t="s">
        <v>1</v>
      </c>
      <c r="P1351" s="14" t="s">
        <v>35</v>
      </c>
      <c r="Q1351" s="31">
        <v>2304</v>
      </c>
      <c r="R1351" s="31">
        <v>576</v>
      </c>
      <c r="S1351" s="45">
        <v>20</v>
      </c>
      <c r="T1351" s="64">
        <f t="shared" ref="T1351:T1414" si="189">L1351*S1351</f>
        <v>540</v>
      </c>
      <c r="U1351" s="64">
        <f t="shared" ref="U1351:U1414" si="190">S1351*AA1351/10^6</f>
        <v>4.0193659442136491</v>
      </c>
      <c r="V1351" s="48">
        <f t="shared" ref="V1351:V1414" si="191">S1351*W1351/1000</f>
        <v>4.0199999999999996</v>
      </c>
      <c r="W1351" s="52">
        <v>201</v>
      </c>
      <c r="X1351" s="71" t="str">
        <f t="shared" si="188"/>
        <v>Q3 2024</v>
      </c>
      <c r="Y1351" s="21">
        <f t="shared" ref="Y1351:Y1414" si="192">1*LEFT(M1351, FIND("x", M1351)-2)</f>
        <v>3840</v>
      </c>
      <c r="Z1351" s="21">
        <f t="shared" ref="Z1351:Z1414" si="193">1*RIGHT(M1351, LEN(M1351)-FIND("x", M1351)-1)</f>
        <v>2160</v>
      </c>
      <c r="AA1351" s="57">
        <f t="shared" ref="AA1351:AA1414" si="194">AC1351^2*AB1351/(1+AB1351^2)</f>
        <v>200968.29721068247</v>
      </c>
      <c r="AB1351" s="59">
        <f t="shared" ref="AB1351:AB1414" si="195">Y1351/Z1351</f>
        <v>1.7777777777777777</v>
      </c>
      <c r="AC1351" s="61">
        <f t="shared" ref="AC1351:AC1414" si="196">L1351*25.4</f>
        <v>685.8</v>
      </c>
    </row>
    <row r="1352" spans="4:29">
      <c r="D1352" s="12">
        <v>1346</v>
      </c>
      <c r="E1352" s="36" t="s">
        <v>29</v>
      </c>
      <c r="F1352" s="16" t="s">
        <v>11</v>
      </c>
      <c r="G1352" s="14" t="s">
        <v>40</v>
      </c>
      <c r="H1352" s="13" t="s">
        <v>5</v>
      </c>
      <c r="I1352" s="13" t="s">
        <v>140</v>
      </c>
      <c r="J1352" s="13"/>
      <c r="K1352" s="13"/>
      <c r="L1352" s="14">
        <v>31.5</v>
      </c>
      <c r="M1352" s="14" t="s">
        <v>15</v>
      </c>
      <c r="N1352" s="31" t="s">
        <v>65</v>
      </c>
      <c r="O1352" s="14" t="s">
        <v>1</v>
      </c>
      <c r="P1352" s="14" t="s">
        <v>35</v>
      </c>
      <c r="Q1352" s="31">
        <v>4608</v>
      </c>
      <c r="R1352" s="31">
        <v>1152</v>
      </c>
      <c r="S1352" s="45">
        <v>15</v>
      </c>
      <c r="T1352" s="64">
        <f t="shared" si="189"/>
        <v>472.5</v>
      </c>
      <c r="U1352" s="64">
        <f t="shared" si="190"/>
        <v>4.1031027347181004</v>
      </c>
      <c r="V1352" s="48">
        <f t="shared" si="191"/>
        <v>3.7650000000000001</v>
      </c>
      <c r="W1352" s="52">
        <v>251</v>
      </c>
      <c r="X1352" s="71" t="str">
        <f t="shared" ref="X1352:X1415" si="197">G1352&amp;" "&amp;F1352</f>
        <v>Q3 2024</v>
      </c>
      <c r="Y1352" s="21">
        <f t="shared" si="192"/>
        <v>3840</v>
      </c>
      <c r="Z1352" s="21">
        <f t="shared" si="193"/>
        <v>2160</v>
      </c>
      <c r="AA1352" s="57">
        <f t="shared" si="194"/>
        <v>273540.18231454003</v>
      </c>
      <c r="AB1352" s="59">
        <f t="shared" si="195"/>
        <v>1.7777777777777777</v>
      </c>
      <c r="AC1352" s="61">
        <f t="shared" si="196"/>
        <v>800.09999999999991</v>
      </c>
    </row>
    <row r="1353" spans="4:29">
      <c r="D1353" s="12">
        <v>1347</v>
      </c>
      <c r="E1353" s="36" t="s">
        <v>29</v>
      </c>
      <c r="F1353" s="16" t="s">
        <v>11</v>
      </c>
      <c r="G1353" s="14" t="s">
        <v>40</v>
      </c>
      <c r="H1353" s="13" t="s">
        <v>5</v>
      </c>
      <c r="I1353" s="13" t="s">
        <v>135</v>
      </c>
      <c r="J1353" s="13" t="s">
        <v>225</v>
      </c>
      <c r="K1353" s="13" t="s">
        <v>95</v>
      </c>
      <c r="L1353" s="14">
        <v>27</v>
      </c>
      <c r="M1353" s="14" t="s">
        <v>15</v>
      </c>
      <c r="N1353" s="31" t="s">
        <v>65</v>
      </c>
      <c r="O1353" s="14" t="s">
        <v>2</v>
      </c>
      <c r="P1353" s="14" t="s">
        <v>35</v>
      </c>
      <c r="Q1353" s="31">
        <v>10368</v>
      </c>
      <c r="R1353" s="31">
        <v>1152</v>
      </c>
      <c r="S1353" s="45">
        <v>30</v>
      </c>
      <c r="T1353" s="64">
        <f t="shared" si="189"/>
        <v>810</v>
      </c>
      <c r="U1353" s="64">
        <f t="shared" si="190"/>
        <v>6.0290489163204741</v>
      </c>
      <c r="V1353" s="48">
        <f t="shared" si="191"/>
        <v>6.03</v>
      </c>
      <c r="W1353" s="52">
        <v>201</v>
      </c>
      <c r="X1353" s="71" t="str">
        <f t="shared" si="197"/>
        <v>Q3 2024</v>
      </c>
      <c r="Y1353" s="21">
        <f t="shared" si="192"/>
        <v>3840</v>
      </c>
      <c r="Z1353" s="21">
        <f t="shared" si="193"/>
        <v>2160</v>
      </c>
      <c r="AA1353" s="57">
        <f t="shared" si="194"/>
        <v>200968.29721068247</v>
      </c>
      <c r="AB1353" s="59">
        <f t="shared" si="195"/>
        <v>1.7777777777777777</v>
      </c>
      <c r="AC1353" s="61">
        <f t="shared" si="196"/>
        <v>685.8</v>
      </c>
    </row>
    <row r="1354" spans="4:29">
      <c r="D1354" s="12">
        <v>1348</v>
      </c>
      <c r="E1354" s="36" t="s">
        <v>29</v>
      </c>
      <c r="F1354" s="16" t="s">
        <v>11</v>
      </c>
      <c r="G1354" s="14" t="s">
        <v>40</v>
      </c>
      <c r="H1354" s="13" t="s">
        <v>5</v>
      </c>
      <c r="I1354" s="13" t="s">
        <v>135</v>
      </c>
      <c r="J1354" s="13" t="s">
        <v>197</v>
      </c>
      <c r="K1354" s="13" t="s">
        <v>95</v>
      </c>
      <c r="L1354" s="14">
        <v>27</v>
      </c>
      <c r="M1354" s="14" t="s">
        <v>15</v>
      </c>
      <c r="N1354" s="31" t="s">
        <v>65</v>
      </c>
      <c r="O1354" s="14" t="s">
        <v>2</v>
      </c>
      <c r="P1354" s="14" t="s">
        <v>35</v>
      </c>
      <c r="Q1354" s="31">
        <v>4608</v>
      </c>
      <c r="R1354" s="31">
        <v>1152</v>
      </c>
      <c r="S1354" s="45">
        <v>25</v>
      </c>
      <c r="T1354" s="64">
        <f t="shared" si="189"/>
        <v>675</v>
      </c>
      <c r="U1354" s="64">
        <f t="shared" si="190"/>
        <v>5.0242074302670616</v>
      </c>
      <c r="V1354" s="48">
        <f t="shared" si="191"/>
        <v>5.0250000000000004</v>
      </c>
      <c r="W1354" s="52">
        <v>201</v>
      </c>
      <c r="X1354" s="71" t="str">
        <f t="shared" si="197"/>
        <v>Q3 2024</v>
      </c>
      <c r="Y1354" s="21">
        <f t="shared" si="192"/>
        <v>3840</v>
      </c>
      <c r="Z1354" s="21">
        <f t="shared" si="193"/>
        <v>2160</v>
      </c>
      <c r="AA1354" s="57">
        <f t="shared" si="194"/>
        <v>200968.29721068247</v>
      </c>
      <c r="AB1354" s="59">
        <f t="shared" si="195"/>
        <v>1.7777777777777777</v>
      </c>
      <c r="AC1354" s="61">
        <f t="shared" si="196"/>
        <v>685.8</v>
      </c>
    </row>
    <row r="1355" spans="4:29">
      <c r="D1355" s="12">
        <v>1349</v>
      </c>
      <c r="E1355" s="36" t="s">
        <v>29</v>
      </c>
      <c r="F1355" s="16" t="s">
        <v>11</v>
      </c>
      <c r="G1355" s="14" t="s">
        <v>40</v>
      </c>
      <c r="H1355" s="13" t="s">
        <v>5</v>
      </c>
      <c r="I1355" s="13" t="s">
        <v>135</v>
      </c>
      <c r="J1355" s="13" t="s">
        <v>198</v>
      </c>
      <c r="K1355" s="13" t="s">
        <v>95</v>
      </c>
      <c r="L1355" s="14">
        <v>31.5</v>
      </c>
      <c r="M1355" s="14" t="s">
        <v>15</v>
      </c>
      <c r="N1355" s="31" t="s">
        <v>65</v>
      </c>
      <c r="O1355" s="14" t="s">
        <v>2</v>
      </c>
      <c r="P1355" s="14" t="s">
        <v>35</v>
      </c>
      <c r="Q1355" s="31">
        <v>9216</v>
      </c>
      <c r="R1355" s="31">
        <v>1152</v>
      </c>
      <c r="S1355" s="45">
        <v>15</v>
      </c>
      <c r="T1355" s="64">
        <f t="shared" si="189"/>
        <v>472.5</v>
      </c>
      <c r="U1355" s="64">
        <f t="shared" si="190"/>
        <v>4.1031027347181004</v>
      </c>
      <c r="V1355" s="48">
        <f t="shared" si="191"/>
        <v>3.7650000000000001</v>
      </c>
      <c r="W1355" s="52">
        <v>251</v>
      </c>
      <c r="X1355" s="71" t="str">
        <f t="shared" si="197"/>
        <v>Q3 2024</v>
      </c>
      <c r="Y1355" s="21">
        <f t="shared" si="192"/>
        <v>3840</v>
      </c>
      <c r="Z1355" s="21">
        <f t="shared" si="193"/>
        <v>2160</v>
      </c>
      <c r="AA1355" s="57">
        <f t="shared" si="194"/>
        <v>273540.18231454003</v>
      </c>
      <c r="AB1355" s="59">
        <f t="shared" si="195"/>
        <v>1.7777777777777777</v>
      </c>
      <c r="AC1355" s="61">
        <f t="shared" si="196"/>
        <v>800.09999999999991</v>
      </c>
    </row>
    <row r="1356" spans="4:29">
      <c r="D1356" s="12">
        <v>1350</v>
      </c>
      <c r="E1356" s="36" t="s">
        <v>29</v>
      </c>
      <c r="F1356" s="16" t="s">
        <v>11</v>
      </c>
      <c r="G1356" s="14" t="s">
        <v>40</v>
      </c>
      <c r="H1356" s="13" t="s">
        <v>5</v>
      </c>
      <c r="I1356" s="13" t="s">
        <v>135</v>
      </c>
      <c r="J1356" s="13" t="s">
        <v>210</v>
      </c>
      <c r="K1356" s="13" t="s">
        <v>95</v>
      </c>
      <c r="L1356" s="14">
        <v>34</v>
      </c>
      <c r="M1356" s="14" t="s">
        <v>117</v>
      </c>
      <c r="N1356" s="31" t="s">
        <v>65</v>
      </c>
      <c r="O1356" s="14" t="s">
        <v>2</v>
      </c>
      <c r="P1356" s="14" t="s">
        <v>35</v>
      </c>
      <c r="Q1356" s="31">
        <v>9216</v>
      </c>
      <c r="R1356" s="31">
        <v>1151</v>
      </c>
      <c r="S1356" s="45">
        <v>3</v>
      </c>
      <c r="T1356" s="64">
        <f t="shared" si="189"/>
        <v>102</v>
      </c>
      <c r="U1356" s="64">
        <f t="shared" si="190"/>
        <v>0.79694391031753331</v>
      </c>
      <c r="V1356" s="48">
        <f t="shared" si="191"/>
        <v>0.90300000000000002</v>
      </c>
      <c r="W1356" s="52">
        <v>301</v>
      </c>
      <c r="X1356" s="71" t="str">
        <f t="shared" si="197"/>
        <v>Q3 2024</v>
      </c>
      <c r="Y1356" s="21">
        <f t="shared" si="192"/>
        <v>3440</v>
      </c>
      <c r="Z1356" s="21">
        <f t="shared" si="193"/>
        <v>1440</v>
      </c>
      <c r="AA1356" s="57">
        <f t="shared" si="194"/>
        <v>265647.97010584443</v>
      </c>
      <c r="AB1356" s="59">
        <f t="shared" si="195"/>
        <v>2.3888888888888888</v>
      </c>
      <c r="AC1356" s="61">
        <f t="shared" si="196"/>
        <v>863.59999999999991</v>
      </c>
    </row>
    <row r="1357" spans="4:29">
      <c r="D1357" s="12">
        <v>1351</v>
      </c>
      <c r="E1357" s="36" t="s">
        <v>29</v>
      </c>
      <c r="F1357" s="16" t="s">
        <v>11</v>
      </c>
      <c r="G1357" s="14" t="s">
        <v>40</v>
      </c>
      <c r="H1357" s="13" t="s">
        <v>5</v>
      </c>
      <c r="I1357" s="13" t="s">
        <v>144</v>
      </c>
      <c r="J1357" s="13" t="s">
        <v>284</v>
      </c>
      <c r="K1357" s="13" t="s">
        <v>43</v>
      </c>
      <c r="L1357" s="14">
        <v>27</v>
      </c>
      <c r="M1357" s="14" t="s">
        <v>15</v>
      </c>
      <c r="N1357" s="31" t="s">
        <v>65</v>
      </c>
      <c r="O1357" s="14" t="s">
        <v>1</v>
      </c>
      <c r="P1357" s="14" t="s">
        <v>35</v>
      </c>
      <c r="Q1357" s="31">
        <v>1536</v>
      </c>
      <c r="R1357" s="31">
        <v>384</v>
      </c>
      <c r="S1357" s="45">
        <v>30</v>
      </c>
      <c r="T1357" s="64">
        <f t="shared" si="189"/>
        <v>810</v>
      </c>
      <c r="U1357" s="64">
        <f t="shared" si="190"/>
        <v>6.0290489163204741</v>
      </c>
      <c r="V1357" s="48">
        <f t="shared" si="191"/>
        <v>6.03</v>
      </c>
      <c r="W1357" s="52">
        <v>201</v>
      </c>
      <c r="X1357" s="71" t="str">
        <f t="shared" si="197"/>
        <v>Q3 2024</v>
      </c>
      <c r="Y1357" s="21">
        <f t="shared" si="192"/>
        <v>3840</v>
      </c>
      <c r="Z1357" s="21">
        <f t="shared" si="193"/>
        <v>2160</v>
      </c>
      <c r="AA1357" s="57">
        <f t="shared" si="194"/>
        <v>200968.29721068247</v>
      </c>
      <c r="AB1357" s="59">
        <f t="shared" si="195"/>
        <v>1.7777777777777777</v>
      </c>
      <c r="AC1357" s="61">
        <f t="shared" si="196"/>
        <v>685.8</v>
      </c>
    </row>
    <row r="1358" spans="4:29">
      <c r="D1358" s="12">
        <v>1352</v>
      </c>
      <c r="E1358" s="36" t="s">
        <v>29</v>
      </c>
      <c r="F1358" s="16" t="s">
        <v>11</v>
      </c>
      <c r="G1358" s="14" t="s">
        <v>40</v>
      </c>
      <c r="H1358" s="13" t="s">
        <v>5</v>
      </c>
      <c r="I1358" s="13" t="s">
        <v>144</v>
      </c>
      <c r="J1358" s="13" t="s">
        <v>285</v>
      </c>
      <c r="K1358" s="13" t="s">
        <v>43</v>
      </c>
      <c r="L1358" s="14">
        <v>27</v>
      </c>
      <c r="M1358" s="14" t="s">
        <v>15</v>
      </c>
      <c r="N1358" s="31" t="s">
        <v>65</v>
      </c>
      <c r="O1358" s="14" t="s">
        <v>1</v>
      </c>
      <c r="P1358" s="14" t="s">
        <v>35</v>
      </c>
      <c r="Q1358" s="31">
        <v>2304</v>
      </c>
      <c r="R1358" s="31">
        <v>1152</v>
      </c>
      <c r="S1358" s="45">
        <v>15</v>
      </c>
      <c r="T1358" s="64">
        <f t="shared" si="189"/>
        <v>405</v>
      </c>
      <c r="U1358" s="64">
        <f t="shared" si="190"/>
        <v>3.0145244581602371</v>
      </c>
      <c r="V1358" s="48">
        <f t="shared" si="191"/>
        <v>3.0150000000000001</v>
      </c>
      <c r="W1358" s="52">
        <v>201</v>
      </c>
      <c r="X1358" s="71" t="str">
        <f t="shared" si="197"/>
        <v>Q3 2024</v>
      </c>
      <c r="Y1358" s="21">
        <f t="shared" si="192"/>
        <v>3840</v>
      </c>
      <c r="Z1358" s="21">
        <f t="shared" si="193"/>
        <v>2160</v>
      </c>
      <c r="AA1358" s="57">
        <f t="shared" si="194"/>
        <v>200968.29721068247</v>
      </c>
      <c r="AB1358" s="59">
        <f t="shared" si="195"/>
        <v>1.7777777777777777</v>
      </c>
      <c r="AC1358" s="61">
        <f t="shared" si="196"/>
        <v>685.8</v>
      </c>
    </row>
    <row r="1359" spans="4:29">
      <c r="D1359" s="12">
        <v>1353</v>
      </c>
      <c r="E1359" s="36" t="s">
        <v>29</v>
      </c>
      <c r="F1359" s="16" t="s">
        <v>11</v>
      </c>
      <c r="G1359" s="14" t="s">
        <v>40</v>
      </c>
      <c r="H1359" s="13" t="s">
        <v>5</v>
      </c>
      <c r="I1359" s="13" t="s">
        <v>144</v>
      </c>
      <c r="J1359" s="13" t="s">
        <v>286</v>
      </c>
      <c r="K1359" s="13" t="s">
        <v>43</v>
      </c>
      <c r="L1359" s="14">
        <v>31.5</v>
      </c>
      <c r="M1359" s="14" t="s">
        <v>15</v>
      </c>
      <c r="N1359" s="31" t="s">
        <v>65</v>
      </c>
      <c r="O1359" s="14" t="s">
        <v>1</v>
      </c>
      <c r="P1359" s="14" t="s">
        <v>35</v>
      </c>
      <c r="Q1359" s="31">
        <v>2304</v>
      </c>
      <c r="R1359" s="31">
        <v>1152</v>
      </c>
      <c r="S1359" s="45">
        <v>15</v>
      </c>
      <c r="T1359" s="64">
        <f t="shared" si="189"/>
        <v>472.5</v>
      </c>
      <c r="U1359" s="64">
        <f t="shared" si="190"/>
        <v>4.1031027347181004</v>
      </c>
      <c r="V1359" s="48">
        <f t="shared" si="191"/>
        <v>3.7650000000000001</v>
      </c>
      <c r="W1359" s="52">
        <v>251</v>
      </c>
      <c r="X1359" s="71" t="str">
        <f t="shared" si="197"/>
        <v>Q3 2024</v>
      </c>
      <c r="Y1359" s="21">
        <f t="shared" si="192"/>
        <v>3840</v>
      </c>
      <c r="Z1359" s="21">
        <f t="shared" si="193"/>
        <v>2160</v>
      </c>
      <c r="AA1359" s="57">
        <f t="shared" si="194"/>
        <v>273540.18231454003</v>
      </c>
      <c r="AB1359" s="59">
        <f t="shared" si="195"/>
        <v>1.7777777777777777</v>
      </c>
      <c r="AC1359" s="61">
        <f t="shared" si="196"/>
        <v>800.09999999999991</v>
      </c>
    </row>
    <row r="1360" spans="4:29">
      <c r="D1360" s="12">
        <v>1354</v>
      </c>
      <c r="E1360" s="36" t="s">
        <v>29</v>
      </c>
      <c r="F1360" s="16" t="s">
        <v>11</v>
      </c>
      <c r="G1360" s="14" t="s">
        <v>40</v>
      </c>
      <c r="H1360" s="13" t="s">
        <v>5</v>
      </c>
      <c r="I1360" s="13" t="s">
        <v>145</v>
      </c>
      <c r="J1360" s="13"/>
      <c r="K1360" s="13" t="s">
        <v>43</v>
      </c>
      <c r="L1360" s="14">
        <v>27</v>
      </c>
      <c r="M1360" s="14" t="s">
        <v>15</v>
      </c>
      <c r="N1360" s="31" t="s">
        <v>65</v>
      </c>
      <c r="O1360" s="14" t="s">
        <v>1</v>
      </c>
      <c r="P1360" s="14" t="s">
        <v>35</v>
      </c>
      <c r="Q1360" s="31">
        <v>2304</v>
      </c>
      <c r="R1360" s="31">
        <v>1152</v>
      </c>
      <c r="S1360" s="45">
        <v>35</v>
      </c>
      <c r="T1360" s="64">
        <f t="shared" si="189"/>
        <v>945</v>
      </c>
      <c r="U1360" s="64">
        <f t="shared" si="190"/>
        <v>7.0338904023738866</v>
      </c>
      <c r="V1360" s="48">
        <f t="shared" si="191"/>
        <v>7.0350000000000001</v>
      </c>
      <c r="W1360" s="52">
        <v>201</v>
      </c>
      <c r="X1360" s="71" t="str">
        <f t="shared" si="197"/>
        <v>Q3 2024</v>
      </c>
      <c r="Y1360" s="21">
        <f t="shared" si="192"/>
        <v>3840</v>
      </c>
      <c r="Z1360" s="21">
        <f t="shared" si="193"/>
        <v>2160</v>
      </c>
      <c r="AA1360" s="57">
        <f t="shared" si="194"/>
        <v>200968.29721068247</v>
      </c>
      <c r="AB1360" s="59">
        <f t="shared" si="195"/>
        <v>1.7777777777777777</v>
      </c>
      <c r="AC1360" s="61">
        <f t="shared" si="196"/>
        <v>685.8</v>
      </c>
    </row>
    <row r="1361" spans="4:29">
      <c r="D1361" s="12">
        <v>1355</v>
      </c>
      <c r="E1361" s="36" t="s">
        <v>29</v>
      </c>
      <c r="F1361" s="16" t="s">
        <v>11</v>
      </c>
      <c r="G1361" s="14" t="s">
        <v>40</v>
      </c>
      <c r="H1361" s="13" t="s">
        <v>5</v>
      </c>
      <c r="I1361" s="13" t="s">
        <v>145</v>
      </c>
      <c r="J1361" s="13"/>
      <c r="K1361" s="13" t="s">
        <v>43</v>
      </c>
      <c r="L1361" s="14">
        <v>31.5</v>
      </c>
      <c r="M1361" s="14" t="s">
        <v>15</v>
      </c>
      <c r="N1361" s="31" t="s">
        <v>65</v>
      </c>
      <c r="O1361" s="14" t="s">
        <v>1</v>
      </c>
      <c r="P1361" s="14" t="s">
        <v>35</v>
      </c>
      <c r="Q1361" s="31">
        <v>2304</v>
      </c>
      <c r="R1361" s="31">
        <v>1152</v>
      </c>
      <c r="S1361" s="45">
        <v>30</v>
      </c>
      <c r="T1361" s="64">
        <f t="shared" si="189"/>
        <v>945</v>
      </c>
      <c r="U1361" s="64">
        <f t="shared" si="190"/>
        <v>8.2062054694362008</v>
      </c>
      <c r="V1361" s="48">
        <f t="shared" si="191"/>
        <v>7.53</v>
      </c>
      <c r="W1361" s="52">
        <v>251</v>
      </c>
      <c r="X1361" s="71" t="str">
        <f t="shared" si="197"/>
        <v>Q3 2024</v>
      </c>
      <c r="Y1361" s="21">
        <f t="shared" si="192"/>
        <v>3840</v>
      </c>
      <c r="Z1361" s="21">
        <f t="shared" si="193"/>
        <v>2160</v>
      </c>
      <c r="AA1361" s="57">
        <f t="shared" si="194"/>
        <v>273540.18231454003</v>
      </c>
      <c r="AB1361" s="59">
        <f t="shared" si="195"/>
        <v>1.7777777777777777</v>
      </c>
      <c r="AC1361" s="61">
        <f t="shared" si="196"/>
        <v>800.09999999999991</v>
      </c>
    </row>
    <row r="1362" spans="4:29">
      <c r="D1362" s="12">
        <v>1356</v>
      </c>
      <c r="E1362" s="36" t="s">
        <v>29</v>
      </c>
      <c r="F1362" s="16" t="s">
        <v>11</v>
      </c>
      <c r="G1362" s="14" t="s">
        <v>40</v>
      </c>
      <c r="H1362" s="13" t="s">
        <v>5</v>
      </c>
      <c r="I1362" s="13" t="s">
        <v>145</v>
      </c>
      <c r="J1362" s="13" t="s">
        <v>211</v>
      </c>
      <c r="K1362" s="13"/>
      <c r="L1362" s="14">
        <v>34</v>
      </c>
      <c r="M1362" s="14" t="s">
        <v>117</v>
      </c>
      <c r="N1362" s="31" t="s">
        <v>65</v>
      </c>
      <c r="O1362" s="14" t="s">
        <v>1</v>
      </c>
      <c r="P1362" s="14" t="s">
        <v>35</v>
      </c>
      <c r="Q1362" s="31">
        <v>2304</v>
      </c>
      <c r="R1362" s="31">
        <v>1152</v>
      </c>
      <c r="S1362" s="45">
        <v>2</v>
      </c>
      <c r="T1362" s="64">
        <f t="shared" si="189"/>
        <v>68</v>
      </c>
      <c r="U1362" s="64">
        <f t="shared" si="190"/>
        <v>0.53129594021168891</v>
      </c>
      <c r="V1362" s="48">
        <f t="shared" si="191"/>
        <v>0.60199999999999998</v>
      </c>
      <c r="W1362" s="52">
        <v>301</v>
      </c>
      <c r="X1362" s="71" t="str">
        <f t="shared" si="197"/>
        <v>Q3 2024</v>
      </c>
      <c r="Y1362" s="21">
        <f t="shared" si="192"/>
        <v>3440</v>
      </c>
      <c r="Z1362" s="21">
        <f t="shared" si="193"/>
        <v>1440</v>
      </c>
      <c r="AA1362" s="57">
        <f t="shared" si="194"/>
        <v>265647.97010584443</v>
      </c>
      <c r="AB1362" s="59">
        <f t="shared" si="195"/>
        <v>2.3888888888888888</v>
      </c>
      <c r="AC1362" s="61">
        <f t="shared" si="196"/>
        <v>863.59999999999991</v>
      </c>
    </row>
    <row r="1363" spans="4:29">
      <c r="D1363" s="12">
        <v>1357</v>
      </c>
      <c r="E1363" s="36" t="s">
        <v>29</v>
      </c>
      <c r="F1363" s="16" t="s">
        <v>11</v>
      </c>
      <c r="G1363" s="14" t="s">
        <v>40</v>
      </c>
      <c r="H1363" s="13" t="s">
        <v>5</v>
      </c>
      <c r="I1363" s="13" t="s">
        <v>192</v>
      </c>
      <c r="J1363" s="13" t="s">
        <v>193</v>
      </c>
      <c r="K1363" s="13" t="s">
        <v>194</v>
      </c>
      <c r="L1363" s="14">
        <v>27</v>
      </c>
      <c r="M1363" s="14" t="s">
        <v>15</v>
      </c>
      <c r="N1363" s="31" t="s">
        <v>65</v>
      </c>
      <c r="O1363" s="14" t="s">
        <v>1</v>
      </c>
      <c r="P1363" s="14" t="s">
        <v>35</v>
      </c>
      <c r="Q1363" s="31">
        <v>2304</v>
      </c>
      <c r="R1363" s="31">
        <v>1152</v>
      </c>
      <c r="S1363" s="45">
        <v>5</v>
      </c>
      <c r="T1363" s="64">
        <f t="shared" si="189"/>
        <v>135</v>
      </c>
      <c r="U1363" s="64">
        <f t="shared" si="190"/>
        <v>1.0048414860534123</v>
      </c>
      <c r="V1363" s="48">
        <f t="shared" si="191"/>
        <v>1.0049999999999999</v>
      </c>
      <c r="W1363" s="52">
        <v>201</v>
      </c>
      <c r="X1363" s="71" t="str">
        <f t="shared" si="197"/>
        <v>Q3 2024</v>
      </c>
      <c r="Y1363" s="21">
        <f t="shared" si="192"/>
        <v>3840</v>
      </c>
      <c r="Z1363" s="21">
        <f t="shared" si="193"/>
        <v>2160</v>
      </c>
      <c r="AA1363" s="57">
        <f t="shared" si="194"/>
        <v>200968.29721068247</v>
      </c>
      <c r="AB1363" s="59">
        <f t="shared" si="195"/>
        <v>1.7777777777777777</v>
      </c>
      <c r="AC1363" s="61">
        <f t="shared" si="196"/>
        <v>685.8</v>
      </c>
    </row>
    <row r="1364" spans="4:29">
      <c r="D1364" s="12">
        <v>1358</v>
      </c>
      <c r="E1364" s="36" t="s">
        <v>29</v>
      </c>
      <c r="F1364" s="16" t="s">
        <v>11</v>
      </c>
      <c r="G1364" s="14" t="s">
        <v>40</v>
      </c>
      <c r="H1364" s="13" t="s">
        <v>5</v>
      </c>
      <c r="I1364" s="13" t="s">
        <v>166</v>
      </c>
      <c r="J1364" s="13" t="s">
        <v>287</v>
      </c>
      <c r="K1364" s="13" t="s">
        <v>167</v>
      </c>
      <c r="L1364" s="14">
        <v>27</v>
      </c>
      <c r="M1364" s="14" t="s">
        <v>143</v>
      </c>
      <c r="N1364" s="31">
        <v>1000000</v>
      </c>
      <c r="O1364" s="14" t="s">
        <v>1</v>
      </c>
      <c r="P1364" s="14" t="s">
        <v>35</v>
      </c>
      <c r="Q1364" s="31">
        <v>2304</v>
      </c>
      <c r="R1364" s="31">
        <v>1152</v>
      </c>
      <c r="S1364" s="45">
        <v>25</v>
      </c>
      <c r="T1364" s="64">
        <f t="shared" si="189"/>
        <v>675</v>
      </c>
      <c r="U1364" s="64">
        <f t="shared" si="190"/>
        <v>5.0242074302670616</v>
      </c>
      <c r="V1364" s="48">
        <f t="shared" si="191"/>
        <v>4.6500000000000004</v>
      </c>
      <c r="W1364" s="52">
        <v>186</v>
      </c>
      <c r="X1364" s="71" t="str">
        <f t="shared" si="197"/>
        <v>Q3 2024</v>
      </c>
      <c r="Y1364" s="21">
        <f t="shared" si="192"/>
        <v>2560</v>
      </c>
      <c r="Z1364" s="21">
        <f t="shared" si="193"/>
        <v>1440</v>
      </c>
      <c r="AA1364" s="57">
        <f t="shared" si="194"/>
        <v>200968.29721068247</v>
      </c>
      <c r="AB1364" s="59">
        <f t="shared" si="195"/>
        <v>1.7777777777777777</v>
      </c>
      <c r="AC1364" s="61">
        <f t="shared" si="196"/>
        <v>685.8</v>
      </c>
    </row>
    <row r="1365" spans="4:29">
      <c r="D1365" s="12">
        <v>1359</v>
      </c>
      <c r="E1365" s="36" t="s">
        <v>29</v>
      </c>
      <c r="F1365" s="16" t="s">
        <v>11</v>
      </c>
      <c r="G1365" s="14" t="s">
        <v>40</v>
      </c>
      <c r="H1365" s="13" t="s">
        <v>5</v>
      </c>
      <c r="I1365" s="13" t="s">
        <v>166</v>
      </c>
      <c r="J1365" s="13" t="s">
        <v>189</v>
      </c>
      <c r="K1365" s="13" t="s">
        <v>95</v>
      </c>
      <c r="L1365" s="14">
        <v>31.5</v>
      </c>
      <c r="M1365" s="14" t="s">
        <v>15</v>
      </c>
      <c r="N1365" s="31">
        <v>1000000</v>
      </c>
      <c r="O1365" s="14" t="s">
        <v>1</v>
      </c>
      <c r="P1365" s="14" t="s">
        <v>35</v>
      </c>
      <c r="Q1365" s="31">
        <v>2304</v>
      </c>
      <c r="R1365" s="31">
        <v>1152</v>
      </c>
      <c r="S1365" s="45">
        <v>10</v>
      </c>
      <c r="T1365" s="64">
        <f t="shared" si="189"/>
        <v>315</v>
      </c>
      <c r="U1365" s="64">
        <f t="shared" si="190"/>
        <v>2.7354018231454003</v>
      </c>
      <c r="V1365" s="48">
        <f t="shared" si="191"/>
        <v>2.5099999999999998</v>
      </c>
      <c r="W1365" s="52">
        <v>251</v>
      </c>
      <c r="X1365" s="71" t="str">
        <f t="shared" si="197"/>
        <v>Q3 2024</v>
      </c>
      <c r="Y1365" s="21">
        <f t="shared" si="192"/>
        <v>3840</v>
      </c>
      <c r="Z1365" s="21">
        <f t="shared" si="193"/>
        <v>2160</v>
      </c>
      <c r="AA1365" s="57">
        <f t="shared" si="194"/>
        <v>273540.18231454003</v>
      </c>
      <c r="AB1365" s="59">
        <f t="shared" si="195"/>
        <v>1.7777777777777777</v>
      </c>
      <c r="AC1365" s="61">
        <f t="shared" si="196"/>
        <v>800.09999999999991</v>
      </c>
    </row>
    <row r="1366" spans="4:29">
      <c r="D1366" s="12">
        <v>1360</v>
      </c>
      <c r="E1366" s="36" t="s">
        <v>29</v>
      </c>
      <c r="F1366" s="16" t="s">
        <v>11</v>
      </c>
      <c r="G1366" s="14" t="s">
        <v>40</v>
      </c>
      <c r="H1366" s="13" t="s">
        <v>5</v>
      </c>
      <c r="I1366" s="13" t="s">
        <v>166</v>
      </c>
      <c r="J1366" s="13" t="s">
        <v>288</v>
      </c>
      <c r="K1366" s="13" t="s">
        <v>43</v>
      </c>
      <c r="L1366" s="14">
        <v>34</v>
      </c>
      <c r="M1366" s="14" t="s">
        <v>117</v>
      </c>
      <c r="N1366" s="31">
        <v>1000000</v>
      </c>
      <c r="O1366" s="14" t="s">
        <v>1</v>
      </c>
      <c r="P1366" s="14" t="s">
        <v>35</v>
      </c>
      <c r="Q1366" s="31">
        <v>2304</v>
      </c>
      <c r="R1366" s="31">
        <v>1152</v>
      </c>
      <c r="S1366" s="45">
        <v>15</v>
      </c>
      <c r="T1366" s="64">
        <f t="shared" si="189"/>
        <v>510</v>
      </c>
      <c r="U1366" s="64">
        <f t="shared" si="190"/>
        <v>3.9847195515876663</v>
      </c>
      <c r="V1366" s="48">
        <f t="shared" si="191"/>
        <v>4.5149999999999997</v>
      </c>
      <c r="W1366" s="52">
        <v>301</v>
      </c>
      <c r="X1366" s="71" t="str">
        <f t="shared" si="197"/>
        <v>Q3 2024</v>
      </c>
      <c r="Y1366" s="21">
        <f t="shared" si="192"/>
        <v>3440</v>
      </c>
      <c r="Z1366" s="21">
        <f t="shared" si="193"/>
        <v>1440</v>
      </c>
      <c r="AA1366" s="57">
        <f t="shared" si="194"/>
        <v>265647.97010584443</v>
      </c>
      <c r="AB1366" s="59">
        <f t="shared" si="195"/>
        <v>2.3888888888888888</v>
      </c>
      <c r="AC1366" s="61">
        <f t="shared" si="196"/>
        <v>863.59999999999991</v>
      </c>
    </row>
    <row r="1367" spans="4:29">
      <c r="D1367" s="12">
        <v>1361</v>
      </c>
      <c r="E1367" s="36" t="s">
        <v>29</v>
      </c>
      <c r="F1367" s="16" t="s">
        <v>11</v>
      </c>
      <c r="G1367" s="14" t="s">
        <v>40</v>
      </c>
      <c r="H1367" s="13" t="s">
        <v>5</v>
      </c>
      <c r="I1367" s="13" t="s">
        <v>182</v>
      </c>
      <c r="J1367" s="13" t="s">
        <v>183</v>
      </c>
      <c r="K1367" s="13" t="s">
        <v>98</v>
      </c>
      <c r="L1367" s="14">
        <v>27</v>
      </c>
      <c r="M1367" s="14" t="s">
        <v>143</v>
      </c>
      <c r="N1367" s="31" t="s">
        <v>65</v>
      </c>
      <c r="O1367" s="14" t="s">
        <v>1</v>
      </c>
      <c r="P1367" s="14" t="s">
        <v>35</v>
      </c>
      <c r="Q1367" s="31">
        <v>5000</v>
      </c>
      <c r="R1367" s="31">
        <v>1152</v>
      </c>
      <c r="S1367" s="45">
        <v>10</v>
      </c>
      <c r="T1367" s="64">
        <f t="shared" si="189"/>
        <v>270</v>
      </c>
      <c r="U1367" s="64">
        <f t="shared" si="190"/>
        <v>2.0096829721068246</v>
      </c>
      <c r="V1367" s="48">
        <f t="shared" si="191"/>
        <v>1.86</v>
      </c>
      <c r="W1367" s="52">
        <v>186</v>
      </c>
      <c r="X1367" s="71" t="str">
        <f t="shared" si="197"/>
        <v>Q3 2024</v>
      </c>
      <c r="Y1367" s="21">
        <f t="shared" si="192"/>
        <v>2560</v>
      </c>
      <c r="Z1367" s="21">
        <f t="shared" si="193"/>
        <v>1440</v>
      </c>
      <c r="AA1367" s="57">
        <f t="shared" si="194"/>
        <v>200968.29721068247</v>
      </c>
      <c r="AB1367" s="59">
        <f t="shared" si="195"/>
        <v>1.7777777777777777</v>
      </c>
      <c r="AC1367" s="61">
        <f t="shared" si="196"/>
        <v>685.8</v>
      </c>
    </row>
    <row r="1368" spans="4:29">
      <c r="D1368" s="12">
        <v>1362</v>
      </c>
      <c r="E1368" s="36" t="s">
        <v>29</v>
      </c>
      <c r="F1368" s="16" t="s">
        <v>11</v>
      </c>
      <c r="G1368" s="14" t="s">
        <v>40</v>
      </c>
      <c r="H1368" s="13" t="s">
        <v>5</v>
      </c>
      <c r="I1368" s="13" t="s">
        <v>182</v>
      </c>
      <c r="J1368" s="13" t="s">
        <v>209</v>
      </c>
      <c r="K1368" s="13"/>
      <c r="L1368" s="14">
        <v>27</v>
      </c>
      <c r="M1368" s="14" t="s">
        <v>143</v>
      </c>
      <c r="N1368" s="31">
        <v>1000000</v>
      </c>
      <c r="O1368" s="14" t="s">
        <v>1</v>
      </c>
      <c r="P1368" s="14" t="s">
        <v>35</v>
      </c>
      <c r="Q1368" s="31">
        <v>5000</v>
      </c>
      <c r="R1368" s="31">
        <v>1152</v>
      </c>
      <c r="S1368" s="45">
        <v>3</v>
      </c>
      <c r="T1368" s="64">
        <f t="shared" si="189"/>
        <v>81</v>
      </c>
      <c r="U1368" s="64">
        <f t="shared" si="190"/>
        <v>0.60290489163204752</v>
      </c>
      <c r="V1368" s="48">
        <f t="shared" si="191"/>
        <v>0.55800000000000005</v>
      </c>
      <c r="W1368" s="52">
        <v>186</v>
      </c>
      <c r="X1368" s="71" t="str">
        <f t="shared" si="197"/>
        <v>Q3 2024</v>
      </c>
      <c r="Y1368" s="21">
        <f t="shared" si="192"/>
        <v>2560</v>
      </c>
      <c r="Z1368" s="21">
        <f t="shared" si="193"/>
        <v>1440</v>
      </c>
      <c r="AA1368" s="57">
        <f t="shared" si="194"/>
        <v>200968.29721068247</v>
      </c>
      <c r="AB1368" s="59">
        <f t="shared" si="195"/>
        <v>1.7777777777777777</v>
      </c>
      <c r="AC1368" s="61">
        <f t="shared" si="196"/>
        <v>685.8</v>
      </c>
    </row>
    <row r="1369" spans="4:29">
      <c r="D1369" s="12">
        <v>1363</v>
      </c>
      <c r="E1369" s="36" t="s">
        <v>29</v>
      </c>
      <c r="F1369" s="16" t="s">
        <v>11</v>
      </c>
      <c r="G1369" s="14" t="s">
        <v>40</v>
      </c>
      <c r="H1369" s="13" t="s">
        <v>5</v>
      </c>
      <c r="I1369" s="13" t="s">
        <v>58</v>
      </c>
      <c r="J1369" s="13" t="s">
        <v>188</v>
      </c>
      <c r="K1369" s="13" t="s">
        <v>95</v>
      </c>
      <c r="L1369" s="14">
        <v>27</v>
      </c>
      <c r="M1369" s="14" t="s">
        <v>143</v>
      </c>
      <c r="N1369" s="31" t="s">
        <v>65</v>
      </c>
      <c r="O1369" s="14" t="s">
        <v>1</v>
      </c>
      <c r="P1369" s="14" t="s">
        <v>35</v>
      </c>
      <c r="Q1369" s="31">
        <v>5000</v>
      </c>
      <c r="R1369" s="31">
        <v>1152</v>
      </c>
      <c r="S1369" s="45">
        <v>15</v>
      </c>
      <c r="T1369" s="64">
        <f t="shared" si="189"/>
        <v>405</v>
      </c>
      <c r="U1369" s="64">
        <f t="shared" si="190"/>
        <v>3.0145244581602371</v>
      </c>
      <c r="V1369" s="48">
        <f t="shared" si="191"/>
        <v>3.7650000000000001</v>
      </c>
      <c r="W1369" s="52">
        <v>251</v>
      </c>
      <c r="X1369" s="71" t="str">
        <f t="shared" si="197"/>
        <v>Q3 2024</v>
      </c>
      <c r="Y1369" s="21">
        <f t="shared" si="192"/>
        <v>2560</v>
      </c>
      <c r="Z1369" s="21">
        <f t="shared" si="193"/>
        <v>1440</v>
      </c>
      <c r="AA1369" s="57">
        <f t="shared" si="194"/>
        <v>200968.29721068247</v>
      </c>
      <c r="AB1369" s="59">
        <f t="shared" si="195"/>
        <v>1.7777777777777777</v>
      </c>
      <c r="AC1369" s="61">
        <f t="shared" si="196"/>
        <v>685.8</v>
      </c>
    </row>
    <row r="1370" spans="4:29">
      <c r="D1370" s="12">
        <v>1364</v>
      </c>
      <c r="E1370" s="36" t="s">
        <v>29</v>
      </c>
      <c r="F1370" s="16" t="s">
        <v>11</v>
      </c>
      <c r="G1370" s="14" t="s">
        <v>40</v>
      </c>
      <c r="H1370" s="13" t="s">
        <v>5</v>
      </c>
      <c r="I1370" s="13" t="s">
        <v>36</v>
      </c>
      <c r="J1370" s="13" t="s">
        <v>221</v>
      </c>
      <c r="K1370" s="13" t="s">
        <v>98</v>
      </c>
      <c r="L1370" s="14">
        <v>27</v>
      </c>
      <c r="M1370" s="14" t="s">
        <v>15</v>
      </c>
      <c r="N1370" s="31">
        <v>1000000</v>
      </c>
      <c r="O1370" s="14" t="s">
        <v>1</v>
      </c>
      <c r="P1370" s="14" t="s">
        <v>35</v>
      </c>
      <c r="Q1370" s="31">
        <v>4608</v>
      </c>
      <c r="R1370" s="31">
        <v>1152</v>
      </c>
      <c r="S1370" s="45">
        <v>12</v>
      </c>
      <c r="T1370" s="64">
        <f t="shared" si="189"/>
        <v>324</v>
      </c>
      <c r="U1370" s="64">
        <f t="shared" si="190"/>
        <v>2.4116195665281901</v>
      </c>
      <c r="V1370" s="48">
        <f t="shared" si="191"/>
        <v>2.4119999999999999</v>
      </c>
      <c r="W1370" s="52">
        <v>201</v>
      </c>
      <c r="X1370" s="71" t="str">
        <f t="shared" si="197"/>
        <v>Q3 2024</v>
      </c>
      <c r="Y1370" s="21">
        <f t="shared" si="192"/>
        <v>3840</v>
      </c>
      <c r="Z1370" s="21">
        <f t="shared" si="193"/>
        <v>2160</v>
      </c>
      <c r="AA1370" s="57">
        <f t="shared" si="194"/>
        <v>200968.29721068247</v>
      </c>
      <c r="AB1370" s="59">
        <f t="shared" si="195"/>
        <v>1.7777777777777777</v>
      </c>
      <c r="AC1370" s="61">
        <f t="shared" si="196"/>
        <v>685.8</v>
      </c>
    </row>
    <row r="1371" spans="4:29">
      <c r="D1371" s="12">
        <v>1365</v>
      </c>
      <c r="E1371" s="36" t="s">
        <v>29</v>
      </c>
      <c r="F1371" s="16" t="s">
        <v>11</v>
      </c>
      <c r="G1371" s="14" t="s">
        <v>40</v>
      </c>
      <c r="H1371" s="13" t="s">
        <v>5</v>
      </c>
      <c r="I1371" s="13" t="s">
        <v>36</v>
      </c>
      <c r="J1371" s="13" t="s">
        <v>220</v>
      </c>
      <c r="K1371" s="13" t="s">
        <v>98</v>
      </c>
      <c r="L1371" s="14">
        <v>34</v>
      </c>
      <c r="M1371" s="14" t="s">
        <v>117</v>
      </c>
      <c r="N1371" s="31">
        <v>1000000</v>
      </c>
      <c r="O1371" s="14" t="s">
        <v>1</v>
      </c>
      <c r="P1371" s="14" t="s">
        <v>35</v>
      </c>
      <c r="Q1371" s="31">
        <v>4608</v>
      </c>
      <c r="R1371" s="31">
        <v>1152</v>
      </c>
      <c r="S1371" s="45">
        <v>6</v>
      </c>
      <c r="T1371" s="64">
        <f t="shared" si="189"/>
        <v>204</v>
      </c>
      <c r="U1371" s="64">
        <f t="shared" si="190"/>
        <v>1.5938878206350666</v>
      </c>
      <c r="V1371" s="48">
        <f t="shared" si="191"/>
        <v>1.806</v>
      </c>
      <c r="W1371" s="52">
        <v>301</v>
      </c>
      <c r="X1371" s="71" t="str">
        <f t="shared" si="197"/>
        <v>Q3 2024</v>
      </c>
      <c r="Y1371" s="21">
        <f t="shared" si="192"/>
        <v>3440</v>
      </c>
      <c r="Z1371" s="21">
        <f t="shared" si="193"/>
        <v>1440</v>
      </c>
      <c r="AA1371" s="57">
        <f t="shared" si="194"/>
        <v>265647.97010584443</v>
      </c>
      <c r="AB1371" s="59">
        <f t="shared" si="195"/>
        <v>2.3888888888888888</v>
      </c>
      <c r="AC1371" s="61">
        <f t="shared" si="196"/>
        <v>863.59999999999991</v>
      </c>
    </row>
    <row r="1372" spans="4:29">
      <c r="D1372" s="12">
        <v>1366</v>
      </c>
      <c r="E1372" s="36" t="s">
        <v>29</v>
      </c>
      <c r="F1372" s="16" t="s">
        <v>11</v>
      </c>
      <c r="G1372" s="14" t="s">
        <v>40</v>
      </c>
      <c r="H1372" s="13" t="s">
        <v>5</v>
      </c>
      <c r="I1372" s="13" t="s">
        <v>76</v>
      </c>
      <c r="J1372" s="13"/>
      <c r="K1372" s="13"/>
      <c r="L1372" s="14">
        <v>27</v>
      </c>
      <c r="M1372" s="14" t="s">
        <v>15</v>
      </c>
      <c r="N1372" s="31">
        <v>1000000</v>
      </c>
      <c r="O1372" s="14" t="s">
        <v>1</v>
      </c>
      <c r="P1372" s="14" t="s">
        <v>35</v>
      </c>
      <c r="Q1372" s="31">
        <v>5000</v>
      </c>
      <c r="R1372" s="31">
        <v>1152</v>
      </c>
      <c r="S1372" s="45">
        <v>40</v>
      </c>
      <c r="T1372" s="64">
        <f t="shared" si="189"/>
        <v>1080</v>
      </c>
      <c r="U1372" s="64">
        <f t="shared" si="190"/>
        <v>8.0387318884272982</v>
      </c>
      <c r="V1372" s="48">
        <f t="shared" si="191"/>
        <v>8.0399999999999991</v>
      </c>
      <c r="W1372" s="52">
        <v>201</v>
      </c>
      <c r="X1372" s="71" t="str">
        <f t="shared" si="197"/>
        <v>Q3 2024</v>
      </c>
      <c r="Y1372" s="21">
        <f t="shared" si="192"/>
        <v>3840</v>
      </c>
      <c r="Z1372" s="21">
        <f t="shared" si="193"/>
        <v>2160</v>
      </c>
      <c r="AA1372" s="57">
        <f t="shared" si="194"/>
        <v>200968.29721068247</v>
      </c>
      <c r="AB1372" s="59">
        <f t="shared" si="195"/>
        <v>1.7777777777777777</v>
      </c>
      <c r="AC1372" s="61">
        <f t="shared" si="196"/>
        <v>685.8</v>
      </c>
    </row>
    <row r="1373" spans="4:29">
      <c r="D1373" s="12">
        <v>1367</v>
      </c>
      <c r="E1373" s="36" t="s">
        <v>29</v>
      </c>
      <c r="F1373" s="16" t="s">
        <v>11</v>
      </c>
      <c r="G1373" s="14" t="s">
        <v>40</v>
      </c>
      <c r="H1373" s="13" t="s">
        <v>5</v>
      </c>
      <c r="I1373" s="13" t="s">
        <v>76</v>
      </c>
      <c r="J1373" s="13"/>
      <c r="K1373" s="13"/>
      <c r="L1373" s="14">
        <v>31.5</v>
      </c>
      <c r="M1373" s="14" t="s">
        <v>15</v>
      </c>
      <c r="N1373" s="31" t="s">
        <v>65</v>
      </c>
      <c r="O1373" s="14" t="s">
        <v>1</v>
      </c>
      <c r="P1373" s="14" t="s">
        <v>35</v>
      </c>
      <c r="Q1373" s="31">
        <v>5000</v>
      </c>
      <c r="R1373" s="31">
        <v>1152</v>
      </c>
      <c r="S1373" s="45">
        <v>73</v>
      </c>
      <c r="T1373" s="64">
        <f t="shared" si="189"/>
        <v>2299.5</v>
      </c>
      <c r="U1373" s="64">
        <f t="shared" si="190"/>
        <v>19.968433308961423</v>
      </c>
      <c r="V1373" s="48">
        <f t="shared" si="191"/>
        <v>18.323</v>
      </c>
      <c r="W1373" s="52">
        <v>251</v>
      </c>
      <c r="X1373" s="71" t="str">
        <f t="shared" si="197"/>
        <v>Q3 2024</v>
      </c>
      <c r="Y1373" s="21">
        <f t="shared" si="192"/>
        <v>3840</v>
      </c>
      <c r="Z1373" s="21">
        <f t="shared" si="193"/>
        <v>2160</v>
      </c>
      <c r="AA1373" s="57">
        <f t="shared" si="194"/>
        <v>273540.18231454003</v>
      </c>
      <c r="AB1373" s="59">
        <f t="shared" si="195"/>
        <v>1.7777777777777777</v>
      </c>
      <c r="AC1373" s="61">
        <f t="shared" si="196"/>
        <v>800.09999999999991</v>
      </c>
    </row>
    <row r="1374" spans="4:29">
      <c r="D1374" s="12">
        <v>1368</v>
      </c>
      <c r="E1374" s="36" t="s">
        <v>29</v>
      </c>
      <c r="F1374" s="16" t="s">
        <v>11</v>
      </c>
      <c r="G1374" s="14" t="s">
        <v>40</v>
      </c>
      <c r="H1374" s="13" t="s">
        <v>5</v>
      </c>
      <c r="I1374" s="13" t="s">
        <v>76</v>
      </c>
      <c r="J1374" s="13"/>
      <c r="K1374" s="13"/>
      <c r="L1374" s="14">
        <v>49</v>
      </c>
      <c r="M1374" s="14" t="s">
        <v>99</v>
      </c>
      <c r="N1374" s="31">
        <v>1000000</v>
      </c>
      <c r="O1374" s="14" t="s">
        <v>1</v>
      </c>
      <c r="P1374" s="14" t="s">
        <v>35</v>
      </c>
      <c r="Q1374" s="31">
        <v>5000</v>
      </c>
      <c r="R1374" s="31">
        <v>1152</v>
      </c>
      <c r="S1374" s="45">
        <v>20</v>
      </c>
      <c r="T1374" s="64">
        <f t="shared" si="189"/>
        <v>980</v>
      </c>
      <c r="U1374" s="64">
        <f t="shared" si="190"/>
        <v>8.0745773408144768</v>
      </c>
      <c r="V1374" s="48">
        <f t="shared" si="191"/>
        <v>6.9</v>
      </c>
      <c r="W1374" s="52">
        <v>345</v>
      </c>
      <c r="X1374" s="71" t="str">
        <f t="shared" si="197"/>
        <v>Q3 2024</v>
      </c>
      <c r="Y1374" s="21">
        <f t="shared" si="192"/>
        <v>5120</v>
      </c>
      <c r="Z1374" s="21">
        <f t="shared" si="193"/>
        <v>1440</v>
      </c>
      <c r="AA1374" s="57">
        <f t="shared" si="194"/>
        <v>403728.86704072385</v>
      </c>
      <c r="AB1374" s="59">
        <f t="shared" si="195"/>
        <v>3.5555555555555554</v>
      </c>
      <c r="AC1374" s="61">
        <f t="shared" si="196"/>
        <v>1244.5999999999999</v>
      </c>
    </row>
    <row r="1375" spans="4:29">
      <c r="D1375" s="12">
        <v>1369</v>
      </c>
      <c r="E1375" s="36" t="s">
        <v>29</v>
      </c>
      <c r="F1375" s="16" t="s">
        <v>11</v>
      </c>
      <c r="G1375" s="14" t="s">
        <v>40</v>
      </c>
      <c r="H1375" s="13" t="s">
        <v>6</v>
      </c>
      <c r="I1375" s="13" t="s">
        <v>125</v>
      </c>
      <c r="J1375" s="13"/>
      <c r="K1375" s="13" t="s">
        <v>123</v>
      </c>
      <c r="L1375" s="14">
        <v>55</v>
      </c>
      <c r="M1375" s="14" t="s">
        <v>15</v>
      </c>
      <c r="N1375" s="31">
        <v>1000000</v>
      </c>
      <c r="O1375" s="14" t="s">
        <v>1</v>
      </c>
      <c r="P1375" s="14" t="s">
        <v>35</v>
      </c>
      <c r="Q1375" s="31">
        <v>4000</v>
      </c>
      <c r="R1375" s="31">
        <v>500</v>
      </c>
      <c r="S1375" s="45">
        <v>4.4020000000000001</v>
      </c>
      <c r="T1375" s="64">
        <f t="shared" si="189"/>
        <v>242.11</v>
      </c>
      <c r="U1375" s="64">
        <f t="shared" si="190"/>
        <v>3.6709244088783382</v>
      </c>
      <c r="V1375" s="48">
        <f t="shared" si="191"/>
        <v>1.263374</v>
      </c>
      <c r="W1375" s="52">
        <v>287</v>
      </c>
      <c r="X1375" s="71" t="str">
        <f t="shared" si="197"/>
        <v>Q3 2024</v>
      </c>
      <c r="Y1375" s="21">
        <f t="shared" si="192"/>
        <v>3840</v>
      </c>
      <c r="Z1375" s="21">
        <f t="shared" si="193"/>
        <v>2160</v>
      </c>
      <c r="AA1375" s="57">
        <f t="shared" si="194"/>
        <v>833921.94658753707</v>
      </c>
      <c r="AB1375" s="59">
        <f t="shared" si="195"/>
        <v>1.7777777777777777</v>
      </c>
      <c r="AC1375" s="61">
        <f t="shared" si="196"/>
        <v>1397</v>
      </c>
    </row>
    <row r="1376" spans="4:29">
      <c r="D1376" s="12">
        <v>1370</v>
      </c>
      <c r="E1376" s="36" t="s">
        <v>29</v>
      </c>
      <c r="F1376" s="16" t="s">
        <v>11</v>
      </c>
      <c r="G1376" s="14" t="s">
        <v>40</v>
      </c>
      <c r="H1376" s="13" t="s">
        <v>6</v>
      </c>
      <c r="I1376" s="13" t="s">
        <v>125</v>
      </c>
      <c r="J1376" s="13"/>
      <c r="K1376" s="13" t="s">
        <v>123</v>
      </c>
      <c r="L1376" s="14">
        <v>65</v>
      </c>
      <c r="M1376" s="14" t="s">
        <v>15</v>
      </c>
      <c r="N1376" s="31">
        <v>1000000</v>
      </c>
      <c r="O1376" s="14" t="s">
        <v>2</v>
      </c>
      <c r="P1376" s="14" t="s">
        <v>35</v>
      </c>
      <c r="Q1376" s="31">
        <v>16384</v>
      </c>
      <c r="R1376" s="31">
        <v>1000</v>
      </c>
      <c r="S1376" s="45">
        <v>6.4180000000000001</v>
      </c>
      <c r="T1376" s="64">
        <f t="shared" si="189"/>
        <v>417.17</v>
      </c>
      <c r="U1376" s="64">
        <f t="shared" si="190"/>
        <v>7.4752625453768546</v>
      </c>
      <c r="V1376" s="48">
        <f t="shared" si="191"/>
        <v>2.4215759862806197</v>
      </c>
      <c r="W1376" s="52">
        <v>377.31006330330626</v>
      </c>
      <c r="X1376" s="71" t="str">
        <f t="shared" si="197"/>
        <v>Q3 2024</v>
      </c>
      <c r="Y1376" s="21">
        <f t="shared" si="192"/>
        <v>3840</v>
      </c>
      <c r="Z1376" s="21">
        <f t="shared" si="193"/>
        <v>2160</v>
      </c>
      <c r="AA1376" s="57">
        <f t="shared" si="194"/>
        <v>1164733.9584569733</v>
      </c>
      <c r="AB1376" s="59">
        <f t="shared" si="195"/>
        <v>1.7777777777777777</v>
      </c>
      <c r="AC1376" s="61">
        <f t="shared" si="196"/>
        <v>1651</v>
      </c>
    </row>
    <row r="1377" spans="4:29">
      <c r="D1377" s="12">
        <v>1371</v>
      </c>
      <c r="E1377" s="36" t="s">
        <v>29</v>
      </c>
      <c r="F1377" s="16" t="s">
        <v>11</v>
      </c>
      <c r="G1377" s="14" t="s">
        <v>40</v>
      </c>
      <c r="H1377" s="13" t="s">
        <v>6</v>
      </c>
      <c r="I1377" s="13" t="s">
        <v>125</v>
      </c>
      <c r="J1377" s="13"/>
      <c r="K1377" s="13" t="s">
        <v>123</v>
      </c>
      <c r="L1377" s="14">
        <v>75</v>
      </c>
      <c r="M1377" s="14" t="s">
        <v>15</v>
      </c>
      <c r="N1377" s="31">
        <v>1000000</v>
      </c>
      <c r="O1377" s="14" t="s">
        <v>2</v>
      </c>
      <c r="P1377" s="14" t="s">
        <v>35</v>
      </c>
      <c r="Q1377" s="31">
        <v>12000</v>
      </c>
      <c r="R1377" s="31">
        <v>1000</v>
      </c>
      <c r="S1377" s="45">
        <v>5.5309999999999997</v>
      </c>
      <c r="T1377" s="64">
        <f t="shared" si="189"/>
        <v>414.82499999999999</v>
      </c>
      <c r="U1377" s="64">
        <f t="shared" si="190"/>
        <v>8.5768183014836801</v>
      </c>
      <c r="V1377" s="48">
        <f t="shared" si="191"/>
        <v>3.008117391989213</v>
      </c>
      <c r="W1377" s="52">
        <v>543.86501391958291</v>
      </c>
      <c r="X1377" s="71" t="str">
        <f t="shared" si="197"/>
        <v>Q3 2024</v>
      </c>
      <c r="Y1377" s="21">
        <f t="shared" si="192"/>
        <v>3840</v>
      </c>
      <c r="Z1377" s="21">
        <f t="shared" si="193"/>
        <v>2160</v>
      </c>
      <c r="AA1377" s="57">
        <f t="shared" si="194"/>
        <v>1550681.3056379822</v>
      </c>
      <c r="AB1377" s="59">
        <f t="shared" si="195"/>
        <v>1.7777777777777777</v>
      </c>
      <c r="AC1377" s="61">
        <f t="shared" si="196"/>
        <v>1905</v>
      </c>
    </row>
    <row r="1378" spans="4:29">
      <c r="D1378" s="12">
        <v>1372</v>
      </c>
      <c r="E1378" s="36" t="s">
        <v>29</v>
      </c>
      <c r="F1378" s="16" t="s">
        <v>11</v>
      </c>
      <c r="G1378" s="14" t="s">
        <v>40</v>
      </c>
      <c r="H1378" s="13" t="s">
        <v>6</v>
      </c>
      <c r="I1378" s="13" t="s">
        <v>125</v>
      </c>
      <c r="J1378" s="13"/>
      <c r="K1378" s="13" t="s">
        <v>123</v>
      </c>
      <c r="L1378" s="14">
        <v>86</v>
      </c>
      <c r="M1378" s="14" t="s">
        <v>15</v>
      </c>
      <c r="N1378" s="31">
        <v>1000000</v>
      </c>
      <c r="O1378" s="14" t="s">
        <v>2</v>
      </c>
      <c r="P1378" s="14" t="s">
        <v>35</v>
      </c>
      <c r="Q1378" s="31">
        <v>18000</v>
      </c>
      <c r="R1378" s="31">
        <v>1200</v>
      </c>
      <c r="S1378" s="45">
        <v>2.976</v>
      </c>
      <c r="T1378" s="64">
        <f t="shared" si="189"/>
        <v>255.93600000000001</v>
      </c>
      <c r="U1378" s="64">
        <f t="shared" si="190"/>
        <v>6.0677803866701492</v>
      </c>
      <c r="V1378" s="48">
        <f t="shared" si="191"/>
        <v>2.0538591039386511</v>
      </c>
      <c r="W1378" s="52">
        <v>690.14082793637476</v>
      </c>
      <c r="X1378" s="71" t="str">
        <f t="shared" si="197"/>
        <v>Q3 2024</v>
      </c>
      <c r="Y1378" s="21">
        <f t="shared" si="192"/>
        <v>3840</v>
      </c>
      <c r="Z1378" s="21">
        <f t="shared" si="193"/>
        <v>2160</v>
      </c>
      <c r="AA1378" s="57">
        <f t="shared" si="194"/>
        <v>2038904.6998219588</v>
      </c>
      <c r="AB1378" s="59">
        <f t="shared" si="195"/>
        <v>1.7777777777777777</v>
      </c>
      <c r="AC1378" s="61">
        <f t="shared" si="196"/>
        <v>2184.4</v>
      </c>
    </row>
    <row r="1379" spans="4:29">
      <c r="D1379" s="12">
        <v>1373</v>
      </c>
      <c r="E1379" s="36" t="s">
        <v>29</v>
      </c>
      <c r="F1379" s="16" t="s">
        <v>11</v>
      </c>
      <c r="G1379" s="14" t="s">
        <v>40</v>
      </c>
      <c r="H1379" s="13" t="s">
        <v>6</v>
      </c>
      <c r="I1379" s="13" t="s">
        <v>125</v>
      </c>
      <c r="J1379" s="13"/>
      <c r="K1379" s="13" t="s">
        <v>123</v>
      </c>
      <c r="L1379" s="14">
        <v>65</v>
      </c>
      <c r="M1379" s="14" t="s">
        <v>52</v>
      </c>
      <c r="N1379" s="31">
        <v>1000000</v>
      </c>
      <c r="O1379" s="14" t="s">
        <v>2</v>
      </c>
      <c r="P1379" s="14" t="s">
        <v>35</v>
      </c>
      <c r="Q1379" s="31">
        <v>12000</v>
      </c>
      <c r="R1379" s="31">
        <v>1000</v>
      </c>
      <c r="S1379" s="45">
        <v>0.112</v>
      </c>
      <c r="T1379" s="64">
        <f t="shared" si="189"/>
        <v>7.28</v>
      </c>
      <c r="U1379" s="64">
        <f t="shared" si="190"/>
        <v>0.13045020334718102</v>
      </c>
      <c r="V1379" s="48">
        <f t="shared" si="191"/>
        <v>6.5827165273241062E-2</v>
      </c>
      <c r="W1379" s="52">
        <v>587.74254708250953</v>
      </c>
      <c r="X1379" s="71" t="str">
        <f t="shared" si="197"/>
        <v>Q3 2024</v>
      </c>
      <c r="Y1379" s="21">
        <f t="shared" si="192"/>
        <v>7680</v>
      </c>
      <c r="Z1379" s="21">
        <f t="shared" si="193"/>
        <v>4320</v>
      </c>
      <c r="AA1379" s="57">
        <f t="shared" si="194"/>
        <v>1164733.9584569733</v>
      </c>
      <c r="AB1379" s="59">
        <f t="shared" si="195"/>
        <v>1.7777777777777777</v>
      </c>
      <c r="AC1379" s="61">
        <f t="shared" si="196"/>
        <v>1651</v>
      </c>
    </row>
    <row r="1380" spans="4:29">
      <c r="D1380" s="12">
        <v>1374</v>
      </c>
      <c r="E1380" s="36" t="s">
        <v>29</v>
      </c>
      <c r="F1380" s="16" t="s">
        <v>11</v>
      </c>
      <c r="G1380" s="14" t="s">
        <v>40</v>
      </c>
      <c r="H1380" s="13" t="s">
        <v>6</v>
      </c>
      <c r="I1380" s="13" t="s">
        <v>125</v>
      </c>
      <c r="J1380" s="13"/>
      <c r="K1380" s="13" t="s">
        <v>123</v>
      </c>
      <c r="L1380" s="14">
        <v>75</v>
      </c>
      <c r="M1380" s="14" t="s">
        <v>52</v>
      </c>
      <c r="N1380" s="31">
        <v>1000000</v>
      </c>
      <c r="O1380" s="14" t="s">
        <v>2</v>
      </c>
      <c r="P1380" s="14" t="s">
        <v>35</v>
      </c>
      <c r="Q1380" s="31">
        <v>16000</v>
      </c>
      <c r="R1380" s="31">
        <v>2000</v>
      </c>
      <c r="S1380" s="45">
        <v>0.187</v>
      </c>
      <c r="T1380" s="64">
        <f t="shared" si="189"/>
        <v>14.025</v>
      </c>
      <c r="U1380" s="64">
        <f t="shared" si="190"/>
        <v>0.28997740415430268</v>
      </c>
      <c r="V1380" s="48">
        <f t="shared" si="191"/>
        <v>0.14848494462654949</v>
      </c>
      <c r="W1380" s="52">
        <v>794.03713704037159</v>
      </c>
      <c r="X1380" s="71" t="str">
        <f t="shared" si="197"/>
        <v>Q3 2024</v>
      </c>
      <c r="Y1380" s="21">
        <f t="shared" si="192"/>
        <v>7680</v>
      </c>
      <c r="Z1380" s="21">
        <f t="shared" si="193"/>
        <v>4320</v>
      </c>
      <c r="AA1380" s="57">
        <f t="shared" si="194"/>
        <v>1550681.3056379822</v>
      </c>
      <c r="AB1380" s="59">
        <f t="shared" si="195"/>
        <v>1.7777777777777777</v>
      </c>
      <c r="AC1380" s="61">
        <f t="shared" si="196"/>
        <v>1905</v>
      </c>
    </row>
    <row r="1381" spans="4:29">
      <c r="D1381" s="12">
        <v>1375</v>
      </c>
      <c r="E1381" s="36" t="s">
        <v>29</v>
      </c>
      <c r="F1381" s="16" t="s">
        <v>11</v>
      </c>
      <c r="G1381" s="14" t="s">
        <v>40</v>
      </c>
      <c r="H1381" s="13" t="s">
        <v>6</v>
      </c>
      <c r="I1381" s="13" t="s">
        <v>125</v>
      </c>
      <c r="J1381" s="13"/>
      <c r="K1381" s="13" t="s">
        <v>123</v>
      </c>
      <c r="L1381" s="14">
        <v>86</v>
      </c>
      <c r="M1381" s="14" t="s">
        <v>52</v>
      </c>
      <c r="N1381" s="31">
        <v>1000000</v>
      </c>
      <c r="O1381" s="14" t="s">
        <v>2</v>
      </c>
      <c r="P1381" s="14" t="s">
        <v>35</v>
      </c>
      <c r="Q1381" s="31">
        <v>28800</v>
      </c>
      <c r="R1381" s="31">
        <v>2400</v>
      </c>
      <c r="S1381" s="45">
        <v>9.4E-2</v>
      </c>
      <c r="T1381" s="64">
        <f t="shared" si="189"/>
        <v>8.0839999999999996</v>
      </c>
      <c r="U1381" s="64">
        <f t="shared" si="190"/>
        <v>0.19165704178326415</v>
      </c>
      <c r="V1381" s="48">
        <f t="shared" si="191"/>
        <v>9.4714237385249561E-2</v>
      </c>
      <c r="W1381" s="52">
        <v>1007.5982700558465</v>
      </c>
      <c r="X1381" s="71" t="str">
        <f t="shared" si="197"/>
        <v>Q3 2024</v>
      </c>
      <c r="Y1381" s="21">
        <f t="shared" si="192"/>
        <v>7680</v>
      </c>
      <c r="Z1381" s="21">
        <f t="shared" si="193"/>
        <v>4320</v>
      </c>
      <c r="AA1381" s="57">
        <f t="shared" si="194"/>
        <v>2038904.6998219588</v>
      </c>
      <c r="AB1381" s="59">
        <f t="shared" si="195"/>
        <v>1.7777777777777777</v>
      </c>
      <c r="AC1381" s="61">
        <f t="shared" si="196"/>
        <v>2184.4</v>
      </c>
    </row>
    <row r="1382" spans="4:29">
      <c r="D1382" s="12">
        <v>1376</v>
      </c>
      <c r="E1382" s="36" t="s">
        <v>29</v>
      </c>
      <c r="F1382" s="16" t="s">
        <v>11</v>
      </c>
      <c r="G1382" s="14" t="s">
        <v>40</v>
      </c>
      <c r="H1382" s="13" t="s">
        <v>6</v>
      </c>
      <c r="I1382" s="13" t="s">
        <v>53</v>
      </c>
      <c r="J1382" s="13" t="s">
        <v>126</v>
      </c>
      <c r="K1382" s="13" t="s">
        <v>123</v>
      </c>
      <c r="L1382" s="14">
        <v>43</v>
      </c>
      <c r="M1382" s="14" t="s">
        <v>15</v>
      </c>
      <c r="N1382" s="31">
        <v>1000000</v>
      </c>
      <c r="O1382" s="14" t="s">
        <v>1</v>
      </c>
      <c r="P1382" s="14" t="s">
        <v>35</v>
      </c>
      <c r="Q1382" s="31">
        <v>3614.6269090909086</v>
      </c>
      <c r="R1382" s="31">
        <v>301.21890909090905</v>
      </c>
      <c r="S1382" s="45">
        <v>19.984000000000002</v>
      </c>
      <c r="T1382" s="64">
        <f t="shared" si="189"/>
        <v>859.31200000000013</v>
      </c>
      <c r="U1382" s="64">
        <f t="shared" si="190"/>
        <v>10.186367880310508</v>
      </c>
      <c r="V1382" s="48">
        <f t="shared" si="191"/>
        <v>4.4895733566863436</v>
      </c>
      <c r="W1382" s="52">
        <v>224.65839454995711</v>
      </c>
      <c r="X1382" s="71" t="str">
        <f t="shared" si="197"/>
        <v>Q3 2024</v>
      </c>
      <c r="Y1382" s="21">
        <f t="shared" si="192"/>
        <v>3840</v>
      </c>
      <c r="Z1382" s="21">
        <f t="shared" si="193"/>
        <v>2160</v>
      </c>
      <c r="AA1382" s="57">
        <f t="shared" si="194"/>
        <v>509726.1749554897</v>
      </c>
      <c r="AB1382" s="59">
        <f t="shared" si="195"/>
        <v>1.7777777777777777</v>
      </c>
      <c r="AC1382" s="61">
        <f t="shared" si="196"/>
        <v>1092.2</v>
      </c>
    </row>
    <row r="1383" spans="4:29">
      <c r="D1383" s="12">
        <v>1377</v>
      </c>
      <c r="E1383" s="36" t="s">
        <v>29</v>
      </c>
      <c r="F1383" s="16" t="s">
        <v>11</v>
      </c>
      <c r="G1383" s="14" t="s">
        <v>40</v>
      </c>
      <c r="H1383" s="13" t="s">
        <v>6</v>
      </c>
      <c r="I1383" s="13" t="s">
        <v>53</v>
      </c>
      <c r="J1383" s="13" t="s">
        <v>126</v>
      </c>
      <c r="K1383" s="13" t="s">
        <v>123</v>
      </c>
      <c r="L1383" s="14">
        <v>50</v>
      </c>
      <c r="M1383" s="14" t="s">
        <v>15</v>
      </c>
      <c r="N1383" s="31">
        <v>1000000</v>
      </c>
      <c r="O1383" s="14" t="s">
        <v>2</v>
      </c>
      <c r="P1383" s="14" t="s">
        <v>35</v>
      </c>
      <c r="Q1383" s="31">
        <v>4887.272727272727</v>
      </c>
      <c r="R1383" s="31">
        <v>407.27272727272725</v>
      </c>
      <c r="S1383" s="45">
        <v>25.713999999999999</v>
      </c>
      <c r="T1383" s="64">
        <f t="shared" si="189"/>
        <v>1285.6999999999998</v>
      </c>
      <c r="U1383" s="64">
        <f t="shared" si="190"/>
        <v>17.721875152522255</v>
      </c>
      <c r="V1383" s="48">
        <f t="shared" si="191"/>
        <v>6.7172859970437173</v>
      </c>
      <c r="W1383" s="52">
        <v>261.23069133715944</v>
      </c>
      <c r="X1383" s="71" t="str">
        <f t="shared" si="197"/>
        <v>Q3 2024</v>
      </c>
      <c r="Y1383" s="21">
        <f t="shared" si="192"/>
        <v>3840</v>
      </c>
      <c r="Z1383" s="21">
        <f t="shared" si="193"/>
        <v>2160</v>
      </c>
      <c r="AA1383" s="57">
        <f t="shared" si="194"/>
        <v>689191.69139465876</v>
      </c>
      <c r="AB1383" s="59">
        <f t="shared" si="195"/>
        <v>1.7777777777777777</v>
      </c>
      <c r="AC1383" s="61">
        <f t="shared" si="196"/>
        <v>1270</v>
      </c>
    </row>
    <row r="1384" spans="4:29">
      <c r="D1384" s="12">
        <v>1378</v>
      </c>
      <c r="E1384" s="36" t="s">
        <v>29</v>
      </c>
      <c r="F1384" s="16" t="s">
        <v>11</v>
      </c>
      <c r="G1384" s="14" t="s">
        <v>40</v>
      </c>
      <c r="H1384" s="13" t="s">
        <v>6</v>
      </c>
      <c r="I1384" s="13" t="s">
        <v>53</v>
      </c>
      <c r="J1384" s="13" t="s">
        <v>126</v>
      </c>
      <c r="K1384" s="13" t="s">
        <v>123</v>
      </c>
      <c r="L1384" s="14">
        <v>55</v>
      </c>
      <c r="M1384" s="14" t="s">
        <v>15</v>
      </c>
      <c r="N1384" s="31">
        <v>1000000</v>
      </c>
      <c r="O1384" s="14" t="s">
        <v>2</v>
      </c>
      <c r="P1384" s="14" t="s">
        <v>35</v>
      </c>
      <c r="Q1384" s="31">
        <v>6283.636363636364</v>
      </c>
      <c r="R1384" s="31">
        <v>523.63636363636363</v>
      </c>
      <c r="S1384" s="45">
        <v>75.984999999999999</v>
      </c>
      <c r="T1384" s="64">
        <f t="shared" si="189"/>
        <v>4179.1750000000002</v>
      </c>
      <c r="U1384" s="64">
        <f t="shared" si="190"/>
        <v>63.365559111454004</v>
      </c>
      <c r="V1384" s="48">
        <f t="shared" si="191"/>
        <v>21.834575489379464</v>
      </c>
      <c r="W1384" s="52">
        <v>287.35376047087539</v>
      </c>
      <c r="X1384" s="71" t="str">
        <f t="shared" si="197"/>
        <v>Q3 2024</v>
      </c>
      <c r="Y1384" s="21">
        <f t="shared" si="192"/>
        <v>3840</v>
      </c>
      <c r="Z1384" s="21">
        <f t="shared" si="193"/>
        <v>2160</v>
      </c>
      <c r="AA1384" s="57">
        <f t="shared" si="194"/>
        <v>833921.94658753707</v>
      </c>
      <c r="AB1384" s="59">
        <f t="shared" si="195"/>
        <v>1.7777777777777777</v>
      </c>
      <c r="AC1384" s="61">
        <f t="shared" si="196"/>
        <v>1397</v>
      </c>
    </row>
    <row r="1385" spans="4:29">
      <c r="D1385" s="12">
        <v>1379</v>
      </c>
      <c r="E1385" s="36" t="s">
        <v>29</v>
      </c>
      <c r="F1385" s="16" t="s">
        <v>11</v>
      </c>
      <c r="G1385" s="14" t="s">
        <v>40</v>
      </c>
      <c r="H1385" s="13" t="s">
        <v>6</v>
      </c>
      <c r="I1385" s="13" t="s">
        <v>53</v>
      </c>
      <c r="J1385" s="13" t="s">
        <v>126</v>
      </c>
      <c r="K1385" s="13" t="s">
        <v>123</v>
      </c>
      <c r="L1385" s="14">
        <v>65</v>
      </c>
      <c r="M1385" s="14" t="s">
        <v>15</v>
      </c>
      <c r="N1385" s="31">
        <v>1000000</v>
      </c>
      <c r="O1385" s="14" t="s">
        <v>2</v>
      </c>
      <c r="P1385" s="14" t="s">
        <v>35</v>
      </c>
      <c r="Q1385" s="31">
        <v>8640</v>
      </c>
      <c r="R1385" s="31">
        <v>720</v>
      </c>
      <c r="S1385" s="45">
        <v>70.751999999999995</v>
      </c>
      <c r="T1385" s="64">
        <f t="shared" si="189"/>
        <v>4598.88</v>
      </c>
      <c r="U1385" s="64">
        <f t="shared" si="190"/>
        <v>82.407257028747765</v>
      </c>
      <c r="V1385" s="48">
        <f t="shared" si="191"/>
        <v>26.695441598835522</v>
      </c>
      <c r="W1385" s="52">
        <v>377.31006330330626</v>
      </c>
      <c r="X1385" s="71" t="str">
        <f t="shared" si="197"/>
        <v>Q3 2024</v>
      </c>
      <c r="Y1385" s="21">
        <f t="shared" si="192"/>
        <v>3840</v>
      </c>
      <c r="Z1385" s="21">
        <f t="shared" si="193"/>
        <v>2160</v>
      </c>
      <c r="AA1385" s="57">
        <f t="shared" si="194"/>
        <v>1164733.9584569733</v>
      </c>
      <c r="AB1385" s="59">
        <f t="shared" si="195"/>
        <v>1.7777777777777777</v>
      </c>
      <c r="AC1385" s="61">
        <f t="shared" si="196"/>
        <v>1651</v>
      </c>
    </row>
    <row r="1386" spans="4:29">
      <c r="D1386" s="12">
        <v>1380</v>
      </c>
      <c r="E1386" s="36" t="s">
        <v>29</v>
      </c>
      <c r="F1386" s="16" t="s">
        <v>11</v>
      </c>
      <c r="G1386" s="14" t="s">
        <v>40</v>
      </c>
      <c r="H1386" s="13" t="s">
        <v>6</v>
      </c>
      <c r="I1386" s="13" t="s">
        <v>53</v>
      </c>
      <c r="J1386" s="13" t="s">
        <v>126</v>
      </c>
      <c r="K1386" s="13" t="s">
        <v>123</v>
      </c>
      <c r="L1386" s="14">
        <v>75</v>
      </c>
      <c r="M1386" s="14" t="s">
        <v>15</v>
      </c>
      <c r="N1386" s="31">
        <v>1000000</v>
      </c>
      <c r="O1386" s="14" t="s">
        <v>2</v>
      </c>
      <c r="P1386" s="14" t="s">
        <v>35</v>
      </c>
      <c r="Q1386" s="31">
        <v>10909.09090909091</v>
      </c>
      <c r="R1386" s="31">
        <v>909.09090909090912</v>
      </c>
      <c r="S1386" s="45">
        <v>47.606000000000002</v>
      </c>
      <c r="T1386" s="64">
        <f t="shared" si="189"/>
        <v>3570.4500000000003</v>
      </c>
      <c r="U1386" s="64">
        <f t="shared" si="190"/>
        <v>73.821734236201777</v>
      </c>
      <c r="V1386" s="48">
        <f t="shared" si="191"/>
        <v>25.891237852655664</v>
      </c>
      <c r="W1386" s="52">
        <v>543.86501391958291</v>
      </c>
      <c r="X1386" s="71" t="str">
        <f t="shared" si="197"/>
        <v>Q3 2024</v>
      </c>
      <c r="Y1386" s="21">
        <f t="shared" si="192"/>
        <v>3840</v>
      </c>
      <c r="Z1386" s="21">
        <f t="shared" si="193"/>
        <v>2160</v>
      </c>
      <c r="AA1386" s="57">
        <f t="shared" si="194"/>
        <v>1550681.3056379822</v>
      </c>
      <c r="AB1386" s="59">
        <f t="shared" si="195"/>
        <v>1.7777777777777777</v>
      </c>
      <c r="AC1386" s="61">
        <f t="shared" si="196"/>
        <v>1905</v>
      </c>
    </row>
    <row r="1387" spans="4:29">
      <c r="D1387" s="12">
        <v>1381</v>
      </c>
      <c r="E1387" s="36" t="s">
        <v>29</v>
      </c>
      <c r="F1387" s="16" t="s">
        <v>11</v>
      </c>
      <c r="G1387" s="14" t="s">
        <v>40</v>
      </c>
      <c r="H1387" s="13" t="s">
        <v>6</v>
      </c>
      <c r="I1387" s="13" t="s">
        <v>53</v>
      </c>
      <c r="J1387" s="13" t="s">
        <v>126</v>
      </c>
      <c r="K1387" s="13" t="s">
        <v>123</v>
      </c>
      <c r="L1387" s="14">
        <v>85</v>
      </c>
      <c r="M1387" s="14" t="s">
        <v>15</v>
      </c>
      <c r="N1387" s="31">
        <v>1000000</v>
      </c>
      <c r="O1387" s="14" t="s">
        <v>2</v>
      </c>
      <c r="P1387" s="14" t="s">
        <v>35</v>
      </c>
      <c r="Q1387" s="31">
        <v>14400</v>
      </c>
      <c r="R1387" s="31">
        <v>1200</v>
      </c>
      <c r="S1387" s="45">
        <v>44.569000000000003</v>
      </c>
      <c r="T1387" s="64">
        <f t="shared" si="189"/>
        <v>3788.3650000000002</v>
      </c>
      <c r="U1387" s="64">
        <f t="shared" si="190"/>
        <v>88.770929186991097</v>
      </c>
      <c r="V1387" s="48">
        <f t="shared" si="191"/>
        <v>30.758886560296286</v>
      </c>
      <c r="W1387" s="52">
        <v>690.14082793637476</v>
      </c>
      <c r="X1387" s="71" t="str">
        <f t="shared" si="197"/>
        <v>Q3 2024</v>
      </c>
      <c r="Y1387" s="21">
        <f t="shared" si="192"/>
        <v>3840</v>
      </c>
      <c r="Z1387" s="21">
        <f t="shared" si="193"/>
        <v>2160</v>
      </c>
      <c r="AA1387" s="57">
        <f t="shared" si="194"/>
        <v>1991763.9881305636</v>
      </c>
      <c r="AB1387" s="59">
        <f t="shared" si="195"/>
        <v>1.7777777777777777</v>
      </c>
      <c r="AC1387" s="61">
        <f t="shared" si="196"/>
        <v>2159</v>
      </c>
    </row>
    <row r="1388" spans="4:29">
      <c r="D1388" s="12">
        <v>1382</v>
      </c>
      <c r="E1388" s="36" t="s">
        <v>29</v>
      </c>
      <c r="F1388" s="16" t="s">
        <v>11</v>
      </c>
      <c r="G1388" s="14" t="s">
        <v>40</v>
      </c>
      <c r="H1388" s="13" t="s">
        <v>6</v>
      </c>
      <c r="I1388" s="13" t="s">
        <v>53</v>
      </c>
      <c r="J1388" s="13" t="s">
        <v>126</v>
      </c>
      <c r="K1388" s="13" t="s">
        <v>123</v>
      </c>
      <c r="L1388" s="14">
        <v>98</v>
      </c>
      <c r="M1388" s="14" t="s">
        <v>15</v>
      </c>
      <c r="N1388" s="31">
        <v>1000000</v>
      </c>
      <c r="O1388" s="14" t="s">
        <v>2</v>
      </c>
      <c r="P1388" s="14" t="s">
        <v>35</v>
      </c>
      <c r="Q1388" s="31">
        <v>19141.53633217993</v>
      </c>
      <c r="R1388" s="31">
        <v>1595.1280276816608</v>
      </c>
      <c r="S1388" s="45">
        <v>2.484</v>
      </c>
      <c r="T1388" s="64">
        <f t="shared" si="189"/>
        <v>243.43199999999999</v>
      </c>
      <c r="U1388" s="64">
        <f t="shared" si="190"/>
        <v>6.5766354233277129</v>
      </c>
      <c r="V1388" s="48">
        <f t="shared" si="191"/>
        <v>2.5714647248909319</v>
      </c>
      <c r="W1388" s="52">
        <v>1035.211241904562</v>
      </c>
      <c r="X1388" s="71" t="str">
        <f t="shared" si="197"/>
        <v>Q3 2024</v>
      </c>
      <c r="Y1388" s="21">
        <f t="shared" si="192"/>
        <v>3840</v>
      </c>
      <c r="Z1388" s="21">
        <f t="shared" si="193"/>
        <v>2160</v>
      </c>
      <c r="AA1388" s="57">
        <f t="shared" si="194"/>
        <v>2647598.8016617205</v>
      </c>
      <c r="AB1388" s="59">
        <f t="shared" si="195"/>
        <v>1.7777777777777777</v>
      </c>
      <c r="AC1388" s="61">
        <f t="shared" si="196"/>
        <v>2489.1999999999998</v>
      </c>
    </row>
    <row r="1389" spans="4:29">
      <c r="D1389" s="12">
        <v>1383</v>
      </c>
      <c r="E1389" s="36" t="s">
        <v>29</v>
      </c>
      <c r="F1389" s="16" t="s">
        <v>11</v>
      </c>
      <c r="G1389" s="14" t="s">
        <v>40</v>
      </c>
      <c r="H1389" s="13" t="s">
        <v>6</v>
      </c>
      <c r="I1389" s="13" t="s">
        <v>53</v>
      </c>
      <c r="J1389" s="13" t="s">
        <v>126</v>
      </c>
      <c r="K1389" s="13" t="s">
        <v>123</v>
      </c>
      <c r="L1389" s="14">
        <v>55</v>
      </c>
      <c r="M1389" s="14" t="s">
        <v>52</v>
      </c>
      <c r="N1389" s="31">
        <v>1000000</v>
      </c>
      <c r="O1389" s="14" t="s">
        <v>2</v>
      </c>
      <c r="P1389" s="14" t="s">
        <v>35</v>
      </c>
      <c r="Q1389" s="31">
        <v>7873.1360946745563</v>
      </c>
      <c r="R1389" s="31">
        <v>962.27218934911241</v>
      </c>
      <c r="S1389" s="45">
        <v>3.9540000000000002</v>
      </c>
      <c r="T1389" s="64">
        <f t="shared" si="189"/>
        <v>217.47</v>
      </c>
      <c r="U1389" s="64">
        <f t="shared" si="190"/>
        <v>3.2973273768071216</v>
      </c>
      <c r="V1389" s="48">
        <f t="shared" si="191"/>
        <v>1.8578728111286484</v>
      </c>
      <c r="W1389" s="52">
        <v>469.87172765013867</v>
      </c>
      <c r="X1389" s="71" t="str">
        <f t="shared" si="197"/>
        <v>Q3 2024</v>
      </c>
      <c r="Y1389" s="21">
        <f t="shared" si="192"/>
        <v>7680</v>
      </c>
      <c r="Z1389" s="21">
        <f t="shared" si="193"/>
        <v>4320</v>
      </c>
      <c r="AA1389" s="57">
        <f t="shared" si="194"/>
        <v>833921.94658753707</v>
      </c>
      <c r="AB1389" s="59">
        <f t="shared" si="195"/>
        <v>1.7777777777777777</v>
      </c>
      <c r="AC1389" s="61">
        <f t="shared" si="196"/>
        <v>1397</v>
      </c>
    </row>
    <row r="1390" spans="4:29">
      <c r="D1390" s="12">
        <v>1384</v>
      </c>
      <c r="E1390" s="36" t="s">
        <v>29</v>
      </c>
      <c r="F1390" s="16" t="s">
        <v>11</v>
      </c>
      <c r="G1390" s="14" t="s">
        <v>40</v>
      </c>
      <c r="H1390" s="13" t="s">
        <v>6</v>
      </c>
      <c r="I1390" s="13" t="s">
        <v>53</v>
      </c>
      <c r="J1390" s="13" t="s">
        <v>126</v>
      </c>
      <c r="K1390" s="13" t="s">
        <v>123</v>
      </c>
      <c r="L1390" s="14">
        <v>65</v>
      </c>
      <c r="M1390" s="14" t="s">
        <v>52</v>
      </c>
      <c r="N1390" s="31">
        <v>1000000</v>
      </c>
      <c r="O1390" s="14" t="s">
        <v>2</v>
      </c>
      <c r="P1390" s="14" t="s">
        <v>35</v>
      </c>
      <c r="Q1390" s="31">
        <v>10996.363636363636</v>
      </c>
      <c r="R1390" s="31">
        <v>1221.8181818181818</v>
      </c>
      <c r="S1390" s="45">
        <v>9.0069999999999997</v>
      </c>
      <c r="T1390" s="64">
        <f t="shared" si="189"/>
        <v>585.45499999999993</v>
      </c>
      <c r="U1390" s="64">
        <f t="shared" si="190"/>
        <v>10.490758763821958</v>
      </c>
      <c r="V1390" s="48">
        <f t="shared" si="191"/>
        <v>5.2937971215721626</v>
      </c>
      <c r="W1390" s="52">
        <v>587.74254708250953</v>
      </c>
      <c r="X1390" s="71" t="str">
        <f t="shared" si="197"/>
        <v>Q3 2024</v>
      </c>
      <c r="Y1390" s="21">
        <f t="shared" si="192"/>
        <v>7680</v>
      </c>
      <c r="Z1390" s="21">
        <f t="shared" si="193"/>
        <v>4320</v>
      </c>
      <c r="AA1390" s="57">
        <f t="shared" si="194"/>
        <v>1164733.9584569733</v>
      </c>
      <c r="AB1390" s="59">
        <f t="shared" si="195"/>
        <v>1.7777777777777777</v>
      </c>
      <c r="AC1390" s="61">
        <f t="shared" si="196"/>
        <v>1651</v>
      </c>
    </row>
    <row r="1391" spans="4:29">
      <c r="D1391" s="12">
        <v>1385</v>
      </c>
      <c r="E1391" s="36" t="s">
        <v>29</v>
      </c>
      <c r="F1391" s="16" t="s">
        <v>11</v>
      </c>
      <c r="G1391" s="14" t="s">
        <v>40</v>
      </c>
      <c r="H1391" s="13" t="s">
        <v>6</v>
      </c>
      <c r="I1391" s="13" t="s">
        <v>53</v>
      </c>
      <c r="J1391" s="13" t="s">
        <v>126</v>
      </c>
      <c r="K1391" s="13" t="s">
        <v>123</v>
      </c>
      <c r="L1391" s="14">
        <v>75</v>
      </c>
      <c r="M1391" s="14" t="s">
        <v>52</v>
      </c>
      <c r="N1391" s="31">
        <v>1000000</v>
      </c>
      <c r="O1391" s="14" t="s">
        <v>2</v>
      </c>
      <c r="P1391" s="14" t="s">
        <v>35</v>
      </c>
      <c r="Q1391" s="31">
        <v>15708.764159999995</v>
      </c>
      <c r="R1391" s="31">
        <v>1745.4182399999995</v>
      </c>
      <c r="S1391" s="45">
        <v>5.8150000000000004</v>
      </c>
      <c r="T1391" s="64">
        <f t="shared" si="189"/>
        <v>436.12500000000006</v>
      </c>
      <c r="U1391" s="64">
        <f t="shared" si="190"/>
        <v>9.0172117922848667</v>
      </c>
      <c r="V1391" s="48">
        <f t="shared" si="191"/>
        <v>4.6173259518897609</v>
      </c>
      <c r="W1391" s="52">
        <v>794.03713704037159</v>
      </c>
      <c r="X1391" s="71" t="str">
        <f t="shared" si="197"/>
        <v>Q3 2024</v>
      </c>
      <c r="Y1391" s="21">
        <f t="shared" si="192"/>
        <v>7680</v>
      </c>
      <c r="Z1391" s="21">
        <f t="shared" si="193"/>
        <v>4320</v>
      </c>
      <c r="AA1391" s="57">
        <f t="shared" si="194"/>
        <v>1550681.3056379822</v>
      </c>
      <c r="AB1391" s="59">
        <f t="shared" si="195"/>
        <v>1.7777777777777777</v>
      </c>
      <c r="AC1391" s="61">
        <f t="shared" si="196"/>
        <v>1905</v>
      </c>
    </row>
    <row r="1392" spans="4:29">
      <c r="D1392" s="12">
        <v>1386</v>
      </c>
      <c r="E1392" s="36" t="s">
        <v>29</v>
      </c>
      <c r="F1392" s="16" t="s">
        <v>11</v>
      </c>
      <c r="G1392" s="14" t="s">
        <v>40</v>
      </c>
      <c r="H1392" s="13" t="s">
        <v>6</v>
      </c>
      <c r="I1392" s="13" t="s">
        <v>53</v>
      </c>
      <c r="J1392" s="13" t="s">
        <v>126</v>
      </c>
      <c r="K1392" s="13" t="s">
        <v>123</v>
      </c>
      <c r="L1392" s="14">
        <v>85</v>
      </c>
      <c r="M1392" s="14" t="s">
        <v>52</v>
      </c>
      <c r="N1392" s="31">
        <v>1000000</v>
      </c>
      <c r="O1392" s="14" t="s">
        <v>2</v>
      </c>
      <c r="P1392" s="14" t="s">
        <v>35</v>
      </c>
      <c r="Q1392" s="31">
        <v>19145.454545454544</v>
      </c>
      <c r="R1392" s="31">
        <v>2127.272727272727</v>
      </c>
      <c r="S1392" s="45">
        <v>5.0049999999999999</v>
      </c>
      <c r="T1392" s="64">
        <f t="shared" si="189"/>
        <v>425.42500000000001</v>
      </c>
      <c r="U1392" s="64">
        <f t="shared" si="190"/>
        <v>9.9687787605934695</v>
      </c>
      <c r="V1392" s="48">
        <f t="shared" si="191"/>
        <v>5.043029341629512</v>
      </c>
      <c r="W1392" s="52">
        <v>1007.5982700558465</v>
      </c>
      <c r="X1392" s="71" t="str">
        <f t="shared" si="197"/>
        <v>Q3 2024</v>
      </c>
      <c r="Y1392" s="21">
        <f t="shared" si="192"/>
        <v>7680</v>
      </c>
      <c r="Z1392" s="21">
        <f t="shared" si="193"/>
        <v>4320</v>
      </c>
      <c r="AA1392" s="57">
        <f t="shared" si="194"/>
        <v>1991763.9881305636</v>
      </c>
      <c r="AB1392" s="59">
        <f t="shared" si="195"/>
        <v>1.7777777777777777</v>
      </c>
      <c r="AC1392" s="61">
        <f t="shared" si="196"/>
        <v>2159</v>
      </c>
    </row>
    <row r="1393" spans="4:29">
      <c r="D1393" s="12">
        <v>1387</v>
      </c>
      <c r="E1393" s="36" t="s">
        <v>29</v>
      </c>
      <c r="F1393" s="16" t="s">
        <v>11</v>
      </c>
      <c r="G1393" s="14" t="s">
        <v>40</v>
      </c>
      <c r="H1393" s="13" t="s">
        <v>6</v>
      </c>
      <c r="I1393" s="13" t="s">
        <v>53</v>
      </c>
      <c r="J1393" s="13" t="s">
        <v>124</v>
      </c>
      <c r="K1393" s="13" t="s">
        <v>123</v>
      </c>
      <c r="L1393" s="14">
        <v>98</v>
      </c>
      <c r="M1393" s="14" t="s">
        <v>52</v>
      </c>
      <c r="N1393" s="31">
        <v>1000000</v>
      </c>
      <c r="O1393" s="14" t="s">
        <v>2</v>
      </c>
      <c r="P1393" s="14" t="s">
        <v>35</v>
      </c>
      <c r="Q1393" s="31">
        <v>25000</v>
      </c>
      <c r="R1393" s="31">
        <v>2500</v>
      </c>
      <c r="S1393" s="45">
        <v>9.2999999999999999E-2</v>
      </c>
      <c r="T1393" s="64">
        <f t="shared" si="189"/>
        <v>9.1140000000000008</v>
      </c>
      <c r="U1393" s="64">
        <f t="shared" si="190"/>
        <v>0.24622668855454002</v>
      </c>
      <c r="V1393" s="48">
        <f t="shared" si="191"/>
        <v>0.14055995867279061</v>
      </c>
      <c r="W1393" s="52">
        <v>1511.3974050837699</v>
      </c>
      <c r="X1393" s="71" t="str">
        <f t="shared" si="197"/>
        <v>Q3 2024</v>
      </c>
      <c r="Y1393" s="21">
        <f t="shared" si="192"/>
        <v>7680</v>
      </c>
      <c r="Z1393" s="21">
        <f t="shared" si="193"/>
        <v>4320</v>
      </c>
      <c r="AA1393" s="57">
        <f t="shared" si="194"/>
        <v>2647598.8016617205</v>
      </c>
      <c r="AB1393" s="59">
        <f t="shared" si="195"/>
        <v>1.7777777777777777</v>
      </c>
      <c r="AC1393" s="61">
        <f t="shared" si="196"/>
        <v>2489.1999999999998</v>
      </c>
    </row>
    <row r="1394" spans="4:29">
      <c r="D1394" s="12">
        <v>1388</v>
      </c>
      <c r="E1394" s="36" t="s">
        <v>29</v>
      </c>
      <c r="F1394" s="16" t="s">
        <v>11</v>
      </c>
      <c r="G1394" s="14" t="s">
        <v>40</v>
      </c>
      <c r="H1394" s="13" t="s">
        <v>6</v>
      </c>
      <c r="I1394" s="13" t="s">
        <v>111</v>
      </c>
      <c r="J1394" s="13" t="s">
        <v>226</v>
      </c>
      <c r="K1394" s="13"/>
      <c r="L1394" s="14">
        <v>55</v>
      </c>
      <c r="M1394" s="14" t="s">
        <v>15</v>
      </c>
      <c r="N1394" s="31">
        <v>1000000</v>
      </c>
      <c r="O1394" s="14" t="s">
        <v>2</v>
      </c>
      <c r="P1394" s="14" t="s">
        <v>35</v>
      </c>
      <c r="Q1394" s="31">
        <v>4096</v>
      </c>
      <c r="R1394" s="31">
        <v>1024</v>
      </c>
      <c r="S1394" s="45">
        <v>18.923999999999999</v>
      </c>
      <c r="T1394" s="64">
        <f t="shared" si="189"/>
        <v>1040.82</v>
      </c>
      <c r="U1394" s="64">
        <f t="shared" si="190"/>
        <v>15.781138917222551</v>
      </c>
      <c r="V1394" s="48">
        <f t="shared" si="191"/>
        <v>5.4378825631508452</v>
      </c>
      <c r="W1394" s="52">
        <v>287.35376047087539</v>
      </c>
      <c r="X1394" s="71" t="str">
        <f t="shared" si="197"/>
        <v>Q3 2024</v>
      </c>
      <c r="Y1394" s="21">
        <f t="shared" si="192"/>
        <v>3840</v>
      </c>
      <c r="Z1394" s="21">
        <f t="shared" si="193"/>
        <v>2160</v>
      </c>
      <c r="AA1394" s="57">
        <f t="shared" si="194"/>
        <v>833921.94658753707</v>
      </c>
      <c r="AB1394" s="59">
        <f t="shared" si="195"/>
        <v>1.7777777777777777</v>
      </c>
      <c r="AC1394" s="61">
        <f t="shared" si="196"/>
        <v>1397</v>
      </c>
    </row>
    <row r="1395" spans="4:29">
      <c r="D1395" s="12">
        <v>1389</v>
      </c>
      <c r="E1395" s="36" t="s">
        <v>29</v>
      </c>
      <c r="F1395" s="16" t="s">
        <v>11</v>
      </c>
      <c r="G1395" s="14" t="s">
        <v>40</v>
      </c>
      <c r="H1395" s="13" t="s">
        <v>6</v>
      </c>
      <c r="I1395" s="13" t="s">
        <v>111</v>
      </c>
      <c r="J1395" s="13" t="s">
        <v>226</v>
      </c>
      <c r="K1395" s="13"/>
      <c r="L1395" s="14">
        <v>65</v>
      </c>
      <c r="M1395" s="14" t="s">
        <v>15</v>
      </c>
      <c r="N1395" s="31">
        <v>1000000</v>
      </c>
      <c r="O1395" s="14" t="s">
        <v>1</v>
      </c>
      <c r="P1395" s="14" t="s">
        <v>35</v>
      </c>
      <c r="Q1395" s="31">
        <v>6240</v>
      </c>
      <c r="R1395" s="31">
        <v>1560</v>
      </c>
      <c r="S1395" s="45">
        <v>46.182000000000002</v>
      </c>
      <c r="T1395" s="64">
        <f t="shared" si="189"/>
        <v>3001.83</v>
      </c>
      <c r="U1395" s="64">
        <f t="shared" si="190"/>
        <v>53.789743669459945</v>
      </c>
      <c r="V1395" s="48">
        <f t="shared" si="191"/>
        <v>17.424933343473292</v>
      </c>
      <c r="W1395" s="52">
        <v>377.31006330330626</v>
      </c>
      <c r="X1395" s="71" t="str">
        <f t="shared" si="197"/>
        <v>Q3 2024</v>
      </c>
      <c r="Y1395" s="21">
        <f t="shared" si="192"/>
        <v>3840</v>
      </c>
      <c r="Z1395" s="21">
        <f t="shared" si="193"/>
        <v>2160</v>
      </c>
      <c r="AA1395" s="57">
        <f t="shared" si="194"/>
        <v>1164733.9584569733</v>
      </c>
      <c r="AB1395" s="59">
        <f t="shared" si="195"/>
        <v>1.7777777777777777</v>
      </c>
      <c r="AC1395" s="61">
        <f t="shared" si="196"/>
        <v>1651</v>
      </c>
    </row>
    <row r="1396" spans="4:29">
      <c r="D1396" s="12">
        <v>1390</v>
      </c>
      <c r="E1396" s="36" t="s">
        <v>29</v>
      </c>
      <c r="F1396" s="16" t="s">
        <v>11</v>
      </c>
      <c r="G1396" s="14" t="s">
        <v>40</v>
      </c>
      <c r="H1396" s="13" t="s">
        <v>6</v>
      </c>
      <c r="I1396" s="13" t="s">
        <v>111</v>
      </c>
      <c r="J1396" s="13" t="s">
        <v>226</v>
      </c>
      <c r="K1396" s="13"/>
      <c r="L1396" s="14">
        <v>75</v>
      </c>
      <c r="M1396" s="14" t="s">
        <v>15</v>
      </c>
      <c r="N1396" s="31">
        <v>1000000</v>
      </c>
      <c r="O1396" s="14" t="s">
        <v>1</v>
      </c>
      <c r="P1396" s="14" t="s">
        <v>35</v>
      </c>
      <c r="Q1396" s="31">
        <v>7680</v>
      </c>
      <c r="R1396" s="31">
        <v>1920</v>
      </c>
      <c r="S1396" s="45">
        <v>26.199000000000002</v>
      </c>
      <c r="T1396" s="64">
        <f t="shared" si="189"/>
        <v>1964.9250000000002</v>
      </c>
      <c r="U1396" s="64">
        <f t="shared" si="190"/>
        <v>40.626299526409497</v>
      </c>
      <c r="V1396" s="48">
        <f t="shared" si="191"/>
        <v>20.802978953320697</v>
      </c>
      <c r="W1396" s="52">
        <v>794.03713704037159</v>
      </c>
      <c r="X1396" s="71" t="str">
        <f t="shared" si="197"/>
        <v>Q3 2024</v>
      </c>
      <c r="Y1396" s="21">
        <f t="shared" si="192"/>
        <v>3840</v>
      </c>
      <c r="Z1396" s="21">
        <f t="shared" si="193"/>
        <v>2160</v>
      </c>
      <c r="AA1396" s="57">
        <f t="shared" si="194"/>
        <v>1550681.3056379822</v>
      </c>
      <c r="AB1396" s="59">
        <f t="shared" si="195"/>
        <v>1.7777777777777777</v>
      </c>
      <c r="AC1396" s="61">
        <f t="shared" si="196"/>
        <v>1905</v>
      </c>
    </row>
    <row r="1397" spans="4:29">
      <c r="D1397" s="12">
        <v>1391</v>
      </c>
      <c r="E1397" s="36" t="s">
        <v>29</v>
      </c>
      <c r="F1397" s="16" t="s">
        <v>11</v>
      </c>
      <c r="G1397" s="14" t="s">
        <v>40</v>
      </c>
      <c r="H1397" s="13" t="s">
        <v>6</v>
      </c>
      <c r="I1397" s="13" t="s">
        <v>111</v>
      </c>
      <c r="J1397" s="13" t="s">
        <v>226</v>
      </c>
      <c r="K1397" s="13"/>
      <c r="L1397" s="14">
        <v>85</v>
      </c>
      <c r="M1397" s="14" t="s">
        <v>15</v>
      </c>
      <c r="N1397" s="31">
        <v>1000000</v>
      </c>
      <c r="O1397" s="14" t="s">
        <v>1</v>
      </c>
      <c r="P1397" s="14" t="s">
        <v>35</v>
      </c>
      <c r="Q1397" s="31">
        <v>11232</v>
      </c>
      <c r="R1397" s="31">
        <v>2808</v>
      </c>
      <c r="S1397" s="45">
        <v>14.616</v>
      </c>
      <c r="T1397" s="64">
        <f t="shared" si="189"/>
        <v>1242.3599999999999</v>
      </c>
      <c r="U1397" s="64">
        <f t="shared" si="190"/>
        <v>29.111622450516318</v>
      </c>
      <c r="V1397" s="48">
        <f t="shared" si="191"/>
        <v>10.087098341118054</v>
      </c>
      <c r="W1397" s="52">
        <v>690.14082793637476</v>
      </c>
      <c r="X1397" s="71" t="str">
        <f t="shared" si="197"/>
        <v>Q3 2024</v>
      </c>
      <c r="Y1397" s="21">
        <f t="shared" si="192"/>
        <v>3840</v>
      </c>
      <c r="Z1397" s="21">
        <f t="shared" si="193"/>
        <v>2160</v>
      </c>
      <c r="AA1397" s="57">
        <f t="shared" si="194"/>
        <v>1991763.9881305636</v>
      </c>
      <c r="AB1397" s="59">
        <f t="shared" si="195"/>
        <v>1.7777777777777777</v>
      </c>
      <c r="AC1397" s="61">
        <f t="shared" si="196"/>
        <v>2159</v>
      </c>
    </row>
    <row r="1398" spans="4:29">
      <c r="D1398" s="12">
        <v>1392</v>
      </c>
      <c r="E1398" s="36" t="s">
        <v>29</v>
      </c>
      <c r="F1398" s="16" t="s">
        <v>11</v>
      </c>
      <c r="G1398" s="14" t="s">
        <v>40</v>
      </c>
      <c r="H1398" s="13" t="s">
        <v>6</v>
      </c>
      <c r="I1398" s="13" t="s">
        <v>36</v>
      </c>
      <c r="J1398" s="13" t="s">
        <v>50</v>
      </c>
      <c r="K1398" s="13" t="s">
        <v>123</v>
      </c>
      <c r="L1398" s="14">
        <v>55</v>
      </c>
      <c r="M1398" s="14" t="s">
        <v>15</v>
      </c>
      <c r="N1398" s="31">
        <v>1000000</v>
      </c>
      <c r="O1398" s="14" t="s">
        <v>1</v>
      </c>
      <c r="P1398" s="14" t="s">
        <v>35</v>
      </c>
      <c r="Q1398" s="31">
        <v>2048</v>
      </c>
      <c r="R1398" s="31">
        <v>128</v>
      </c>
      <c r="S1398" s="45">
        <v>94.1</v>
      </c>
      <c r="T1398" s="64">
        <f t="shared" si="189"/>
        <v>5175.5</v>
      </c>
      <c r="U1398" s="64">
        <f t="shared" si="190"/>
        <v>78.472055173887242</v>
      </c>
      <c r="V1398" s="48">
        <f t="shared" si="191"/>
        <v>27.039988860309371</v>
      </c>
      <c r="W1398" s="52">
        <v>287.35376047087539</v>
      </c>
      <c r="X1398" s="71" t="str">
        <f t="shared" si="197"/>
        <v>Q3 2024</v>
      </c>
      <c r="Y1398" s="21">
        <f t="shared" si="192"/>
        <v>3840</v>
      </c>
      <c r="Z1398" s="21">
        <f t="shared" si="193"/>
        <v>2160</v>
      </c>
      <c r="AA1398" s="57">
        <f t="shared" si="194"/>
        <v>833921.94658753707</v>
      </c>
      <c r="AB1398" s="59">
        <f t="shared" si="195"/>
        <v>1.7777777777777777</v>
      </c>
      <c r="AC1398" s="61">
        <f t="shared" si="196"/>
        <v>1397</v>
      </c>
    </row>
    <row r="1399" spans="4:29">
      <c r="D1399" s="12">
        <v>1393</v>
      </c>
      <c r="E1399" s="36" t="s">
        <v>29</v>
      </c>
      <c r="F1399" s="16" t="s">
        <v>11</v>
      </c>
      <c r="G1399" s="14" t="s">
        <v>40</v>
      </c>
      <c r="H1399" s="13" t="s">
        <v>6</v>
      </c>
      <c r="I1399" s="13" t="s">
        <v>36</v>
      </c>
      <c r="J1399" s="13" t="s">
        <v>37</v>
      </c>
      <c r="K1399" s="13" t="s">
        <v>137</v>
      </c>
      <c r="L1399" s="14">
        <v>65</v>
      </c>
      <c r="M1399" s="14" t="s">
        <v>15</v>
      </c>
      <c r="N1399" s="31">
        <v>1000000</v>
      </c>
      <c r="O1399" s="14" t="s">
        <v>1</v>
      </c>
      <c r="P1399" s="14" t="s">
        <v>35</v>
      </c>
      <c r="Q1399" s="31">
        <v>2560</v>
      </c>
      <c r="R1399" s="31">
        <v>160</v>
      </c>
      <c r="S1399" s="45">
        <v>155.5</v>
      </c>
      <c r="T1399" s="64">
        <f t="shared" si="189"/>
        <v>10107.5</v>
      </c>
      <c r="U1399" s="64">
        <f t="shared" si="190"/>
        <v>181.11613054005934</v>
      </c>
      <c r="V1399" s="48">
        <f t="shared" si="191"/>
        <v>58.67171484366412</v>
      </c>
      <c r="W1399" s="52">
        <v>377.31006330330626</v>
      </c>
      <c r="X1399" s="71" t="str">
        <f t="shared" si="197"/>
        <v>Q3 2024</v>
      </c>
      <c r="Y1399" s="21">
        <f t="shared" si="192"/>
        <v>3840</v>
      </c>
      <c r="Z1399" s="21">
        <f t="shared" si="193"/>
        <v>2160</v>
      </c>
      <c r="AA1399" s="57">
        <f t="shared" si="194"/>
        <v>1164733.9584569733</v>
      </c>
      <c r="AB1399" s="59">
        <f t="shared" si="195"/>
        <v>1.7777777777777777</v>
      </c>
      <c r="AC1399" s="61">
        <f t="shared" si="196"/>
        <v>1651</v>
      </c>
    </row>
    <row r="1400" spans="4:29">
      <c r="D1400" s="12">
        <v>1394</v>
      </c>
      <c r="E1400" s="36" t="s">
        <v>29</v>
      </c>
      <c r="F1400" s="16" t="s">
        <v>11</v>
      </c>
      <c r="G1400" s="14" t="s">
        <v>40</v>
      </c>
      <c r="H1400" s="13" t="s">
        <v>6</v>
      </c>
      <c r="I1400" s="13" t="s">
        <v>36</v>
      </c>
      <c r="J1400" s="13" t="s">
        <v>38</v>
      </c>
      <c r="K1400" s="13" t="s">
        <v>137</v>
      </c>
      <c r="L1400" s="14">
        <v>75</v>
      </c>
      <c r="M1400" s="14" t="s">
        <v>15</v>
      </c>
      <c r="N1400" s="31">
        <v>1000000</v>
      </c>
      <c r="O1400" s="14" t="s">
        <v>1</v>
      </c>
      <c r="P1400" s="14" t="s">
        <v>35</v>
      </c>
      <c r="Q1400" s="31">
        <v>3840</v>
      </c>
      <c r="R1400" s="31">
        <v>240</v>
      </c>
      <c r="S1400" s="45">
        <v>121.6</v>
      </c>
      <c r="T1400" s="64">
        <f t="shared" si="189"/>
        <v>9120</v>
      </c>
      <c r="U1400" s="64">
        <f t="shared" si="190"/>
        <v>188.56284676557863</v>
      </c>
      <c r="V1400" s="48">
        <f t="shared" si="191"/>
        <v>66.13398569262128</v>
      </c>
      <c r="W1400" s="52">
        <v>543.86501391958291</v>
      </c>
      <c r="X1400" s="71" t="str">
        <f t="shared" si="197"/>
        <v>Q3 2024</v>
      </c>
      <c r="Y1400" s="21">
        <f t="shared" si="192"/>
        <v>3840</v>
      </c>
      <c r="Z1400" s="21">
        <f t="shared" si="193"/>
        <v>2160</v>
      </c>
      <c r="AA1400" s="57">
        <f t="shared" si="194"/>
        <v>1550681.3056379822</v>
      </c>
      <c r="AB1400" s="59">
        <f t="shared" si="195"/>
        <v>1.7777777777777777</v>
      </c>
      <c r="AC1400" s="61">
        <f t="shared" si="196"/>
        <v>1905</v>
      </c>
    </row>
    <row r="1401" spans="4:29">
      <c r="D1401" s="12">
        <v>1395</v>
      </c>
      <c r="E1401" s="36" t="s">
        <v>29</v>
      </c>
      <c r="F1401" s="16" t="s">
        <v>11</v>
      </c>
      <c r="G1401" s="14" t="s">
        <v>40</v>
      </c>
      <c r="H1401" s="13" t="s">
        <v>6</v>
      </c>
      <c r="I1401" s="13" t="s">
        <v>36</v>
      </c>
      <c r="J1401" s="13" t="s">
        <v>138</v>
      </c>
      <c r="K1401" s="13" t="s">
        <v>137</v>
      </c>
      <c r="L1401" s="14">
        <v>85</v>
      </c>
      <c r="M1401" s="14" t="s">
        <v>15</v>
      </c>
      <c r="N1401" s="31">
        <v>1000000</v>
      </c>
      <c r="O1401" s="14" t="s">
        <v>1</v>
      </c>
      <c r="P1401" s="14" t="s">
        <v>35</v>
      </c>
      <c r="Q1401" s="31">
        <v>7168</v>
      </c>
      <c r="R1401" s="31">
        <v>448</v>
      </c>
      <c r="S1401" s="45">
        <v>106.4</v>
      </c>
      <c r="T1401" s="64">
        <f t="shared" si="189"/>
        <v>9044</v>
      </c>
      <c r="U1401" s="64">
        <f t="shared" si="190"/>
        <v>211.92368833709199</v>
      </c>
      <c r="V1401" s="48">
        <f t="shared" si="191"/>
        <v>73.430984092430279</v>
      </c>
      <c r="W1401" s="52">
        <v>690.14082793637476</v>
      </c>
      <c r="X1401" s="71" t="str">
        <f t="shared" si="197"/>
        <v>Q3 2024</v>
      </c>
      <c r="Y1401" s="21">
        <f t="shared" si="192"/>
        <v>3840</v>
      </c>
      <c r="Z1401" s="21">
        <f t="shared" si="193"/>
        <v>2160</v>
      </c>
      <c r="AA1401" s="57">
        <f t="shared" si="194"/>
        <v>1991763.9881305636</v>
      </c>
      <c r="AB1401" s="59">
        <f t="shared" si="195"/>
        <v>1.7777777777777777</v>
      </c>
      <c r="AC1401" s="61">
        <f t="shared" si="196"/>
        <v>2159</v>
      </c>
    </row>
    <row r="1402" spans="4:29">
      <c r="D1402" s="12">
        <v>1396</v>
      </c>
      <c r="E1402" s="36" t="s">
        <v>29</v>
      </c>
      <c r="F1402" s="16" t="s">
        <v>11</v>
      </c>
      <c r="G1402" s="14" t="s">
        <v>40</v>
      </c>
      <c r="H1402" s="13" t="s">
        <v>6</v>
      </c>
      <c r="I1402" s="13" t="s">
        <v>36</v>
      </c>
      <c r="J1402" s="13"/>
      <c r="K1402" s="13" t="s">
        <v>123</v>
      </c>
      <c r="L1402" s="14">
        <v>98</v>
      </c>
      <c r="M1402" s="14" t="s">
        <v>15</v>
      </c>
      <c r="N1402" s="31">
        <v>1000000</v>
      </c>
      <c r="O1402" s="14" t="s">
        <v>1</v>
      </c>
      <c r="P1402" s="14" t="s">
        <v>35</v>
      </c>
      <c r="Q1402" s="31">
        <v>5120</v>
      </c>
      <c r="R1402" s="31">
        <v>320</v>
      </c>
      <c r="S1402" s="45">
        <v>25.8</v>
      </c>
      <c r="T1402" s="64">
        <f t="shared" si="189"/>
        <v>2528.4</v>
      </c>
      <c r="U1402" s="64">
        <f t="shared" si="190"/>
        <v>68.308049082872387</v>
      </c>
      <c r="V1402" s="48">
        <f t="shared" si="191"/>
        <v>26.708450041137702</v>
      </c>
      <c r="W1402" s="52">
        <v>1035.211241904562</v>
      </c>
      <c r="X1402" s="71" t="str">
        <f t="shared" si="197"/>
        <v>Q3 2024</v>
      </c>
      <c r="Y1402" s="21">
        <f t="shared" si="192"/>
        <v>3840</v>
      </c>
      <c r="Z1402" s="21">
        <f t="shared" si="193"/>
        <v>2160</v>
      </c>
      <c r="AA1402" s="57">
        <f t="shared" si="194"/>
        <v>2647598.8016617205</v>
      </c>
      <c r="AB1402" s="59">
        <f t="shared" si="195"/>
        <v>1.7777777777777777</v>
      </c>
      <c r="AC1402" s="61">
        <f t="shared" si="196"/>
        <v>2489.1999999999998</v>
      </c>
    </row>
    <row r="1403" spans="4:29">
      <c r="D1403" s="12">
        <v>1397</v>
      </c>
      <c r="E1403" s="36" t="s">
        <v>29</v>
      </c>
      <c r="F1403" s="16" t="s">
        <v>11</v>
      </c>
      <c r="G1403" s="14" t="s">
        <v>40</v>
      </c>
      <c r="H1403" s="13" t="s">
        <v>6</v>
      </c>
      <c r="I1403" s="13" t="s">
        <v>36</v>
      </c>
      <c r="J1403" s="13"/>
      <c r="K1403" s="13" t="s">
        <v>123</v>
      </c>
      <c r="L1403" s="14">
        <v>115</v>
      </c>
      <c r="M1403" s="14" t="s">
        <v>15</v>
      </c>
      <c r="N1403" s="31">
        <v>1000000</v>
      </c>
      <c r="O1403" s="14" t="s">
        <v>2</v>
      </c>
      <c r="P1403" s="14" t="s">
        <v>35</v>
      </c>
      <c r="Q1403" s="31">
        <v>21040</v>
      </c>
      <c r="R1403" s="31">
        <v>5260</v>
      </c>
      <c r="S1403" s="45">
        <v>1</v>
      </c>
      <c r="T1403" s="64">
        <f t="shared" si="189"/>
        <v>115</v>
      </c>
      <c r="U1403" s="64">
        <f t="shared" si="190"/>
        <v>3.645824047477745</v>
      </c>
      <c r="V1403" s="48">
        <f t="shared" si="191"/>
        <v>1.2422534902854743</v>
      </c>
      <c r="W1403" s="52">
        <v>1242.2534902854743</v>
      </c>
      <c r="X1403" s="71" t="str">
        <f t="shared" si="197"/>
        <v>Q3 2024</v>
      </c>
      <c r="Y1403" s="21">
        <f t="shared" si="192"/>
        <v>3840</v>
      </c>
      <c r="Z1403" s="21">
        <f t="shared" si="193"/>
        <v>2160</v>
      </c>
      <c r="AA1403" s="57">
        <f t="shared" si="194"/>
        <v>3645824.047477745</v>
      </c>
      <c r="AB1403" s="59">
        <f t="shared" si="195"/>
        <v>1.7777777777777777</v>
      </c>
      <c r="AC1403" s="61">
        <f t="shared" si="196"/>
        <v>2921</v>
      </c>
    </row>
    <row r="1404" spans="4:29">
      <c r="D1404" s="12">
        <v>1398</v>
      </c>
      <c r="E1404" s="36" t="s">
        <v>29</v>
      </c>
      <c r="F1404" s="16" t="s">
        <v>11</v>
      </c>
      <c r="G1404" s="14" t="s">
        <v>40</v>
      </c>
      <c r="H1404" s="13" t="s">
        <v>6</v>
      </c>
      <c r="I1404" s="13" t="s">
        <v>36</v>
      </c>
      <c r="J1404" s="13" t="s">
        <v>291</v>
      </c>
      <c r="K1404" s="13"/>
      <c r="L1404" s="14">
        <v>98</v>
      </c>
      <c r="M1404" s="14" t="s">
        <v>15</v>
      </c>
      <c r="N1404" s="31">
        <v>1000000</v>
      </c>
      <c r="O1404" s="14" t="s">
        <v>2</v>
      </c>
      <c r="P1404" s="14" t="s">
        <v>35</v>
      </c>
      <c r="Q1404" s="31">
        <v>15360</v>
      </c>
      <c r="R1404" s="31">
        <v>3840</v>
      </c>
      <c r="S1404" s="45">
        <v>0.4</v>
      </c>
      <c r="T1404" s="64">
        <f t="shared" si="189"/>
        <v>39.200000000000003</v>
      </c>
      <c r="U1404" s="64">
        <f t="shared" si="190"/>
        <v>1.0590395206646881</v>
      </c>
      <c r="V1404" s="48">
        <f t="shared" si="191"/>
        <v>0.41408449676182485</v>
      </c>
      <c r="W1404" s="52">
        <v>1035.211241904562</v>
      </c>
      <c r="X1404" s="71" t="str">
        <f t="shared" si="197"/>
        <v>Q3 2024</v>
      </c>
      <c r="Y1404" s="21">
        <f t="shared" si="192"/>
        <v>3840</v>
      </c>
      <c r="Z1404" s="21">
        <f t="shared" si="193"/>
        <v>2160</v>
      </c>
      <c r="AA1404" s="57">
        <f t="shared" si="194"/>
        <v>2647598.8016617205</v>
      </c>
      <c r="AB1404" s="59">
        <f t="shared" si="195"/>
        <v>1.7777777777777777</v>
      </c>
      <c r="AC1404" s="61">
        <f t="shared" si="196"/>
        <v>2489.1999999999998</v>
      </c>
    </row>
    <row r="1405" spans="4:29">
      <c r="D1405" s="12">
        <v>1399</v>
      </c>
      <c r="E1405" s="36" t="s">
        <v>29</v>
      </c>
      <c r="F1405" s="16" t="s">
        <v>11</v>
      </c>
      <c r="G1405" s="14" t="s">
        <v>40</v>
      </c>
      <c r="H1405" s="13" t="s">
        <v>6</v>
      </c>
      <c r="I1405" s="13" t="s">
        <v>58</v>
      </c>
      <c r="J1405" s="13"/>
      <c r="K1405" s="13" t="s">
        <v>123</v>
      </c>
      <c r="L1405" s="14">
        <v>55</v>
      </c>
      <c r="M1405" s="14" t="s">
        <v>15</v>
      </c>
      <c r="N1405" s="31">
        <v>1000000</v>
      </c>
      <c r="O1405" s="14" t="s">
        <v>1</v>
      </c>
      <c r="P1405" s="14" t="s">
        <v>35</v>
      </c>
      <c r="Q1405" s="31">
        <v>2000</v>
      </c>
      <c r="R1405" s="31">
        <v>160</v>
      </c>
      <c r="S1405" s="45">
        <v>6.2</v>
      </c>
      <c r="T1405" s="64">
        <f t="shared" si="189"/>
        <v>341</v>
      </c>
      <c r="U1405" s="64">
        <f t="shared" si="190"/>
        <v>5.1703160688427294</v>
      </c>
      <c r="V1405" s="48">
        <f t="shared" si="191"/>
        <v>1.7815933149194274</v>
      </c>
      <c r="W1405" s="52">
        <v>287.35376047087539</v>
      </c>
      <c r="X1405" s="71" t="str">
        <f t="shared" si="197"/>
        <v>Q3 2024</v>
      </c>
      <c r="Y1405" s="21">
        <f t="shared" si="192"/>
        <v>3840</v>
      </c>
      <c r="Z1405" s="21">
        <f t="shared" si="193"/>
        <v>2160</v>
      </c>
      <c r="AA1405" s="57">
        <f t="shared" si="194"/>
        <v>833921.94658753707</v>
      </c>
      <c r="AB1405" s="59">
        <f t="shared" si="195"/>
        <v>1.7777777777777777</v>
      </c>
      <c r="AC1405" s="61">
        <f t="shared" si="196"/>
        <v>1397</v>
      </c>
    </row>
    <row r="1406" spans="4:29">
      <c r="D1406" s="12">
        <v>1400</v>
      </c>
      <c r="E1406" s="36" t="s">
        <v>29</v>
      </c>
      <c r="F1406" s="16" t="s">
        <v>11</v>
      </c>
      <c r="G1406" s="14" t="s">
        <v>40</v>
      </c>
      <c r="H1406" s="13" t="s">
        <v>6</v>
      </c>
      <c r="I1406" s="13" t="s">
        <v>58</v>
      </c>
      <c r="J1406" s="13"/>
      <c r="K1406" s="13" t="s">
        <v>123</v>
      </c>
      <c r="L1406" s="14">
        <v>65</v>
      </c>
      <c r="M1406" s="14" t="s">
        <v>15</v>
      </c>
      <c r="N1406" s="31">
        <v>1000000</v>
      </c>
      <c r="O1406" s="14" t="s">
        <v>1</v>
      </c>
      <c r="P1406" s="14" t="s">
        <v>35</v>
      </c>
      <c r="Q1406" s="31">
        <v>2560</v>
      </c>
      <c r="R1406" s="31">
        <v>160</v>
      </c>
      <c r="S1406" s="45">
        <v>25.7</v>
      </c>
      <c r="T1406" s="64">
        <f t="shared" si="189"/>
        <v>1670.5</v>
      </c>
      <c r="U1406" s="64">
        <f t="shared" si="190"/>
        <v>29.933662732344214</v>
      </c>
      <c r="V1406" s="48">
        <f t="shared" si="191"/>
        <v>9.6968686268949718</v>
      </c>
      <c r="W1406" s="52">
        <v>377.31006330330626</v>
      </c>
      <c r="X1406" s="71" t="str">
        <f t="shared" si="197"/>
        <v>Q3 2024</v>
      </c>
      <c r="Y1406" s="21">
        <f t="shared" si="192"/>
        <v>3840</v>
      </c>
      <c r="Z1406" s="21">
        <f t="shared" si="193"/>
        <v>2160</v>
      </c>
      <c r="AA1406" s="57">
        <f t="shared" si="194"/>
        <v>1164733.9584569733</v>
      </c>
      <c r="AB1406" s="59">
        <f t="shared" si="195"/>
        <v>1.7777777777777777</v>
      </c>
      <c r="AC1406" s="61">
        <f t="shared" si="196"/>
        <v>1651</v>
      </c>
    </row>
    <row r="1407" spans="4:29">
      <c r="D1407" s="12">
        <v>1401</v>
      </c>
      <c r="E1407" s="36" t="s">
        <v>29</v>
      </c>
      <c r="F1407" s="16" t="s">
        <v>11</v>
      </c>
      <c r="G1407" s="14" t="s">
        <v>40</v>
      </c>
      <c r="H1407" s="13" t="s">
        <v>6</v>
      </c>
      <c r="I1407" s="13" t="s">
        <v>58</v>
      </c>
      <c r="J1407" s="13" t="s">
        <v>59</v>
      </c>
      <c r="K1407" s="13" t="s">
        <v>123</v>
      </c>
      <c r="L1407" s="14">
        <v>75</v>
      </c>
      <c r="M1407" s="14" t="s">
        <v>15</v>
      </c>
      <c r="N1407" s="31">
        <v>1000000</v>
      </c>
      <c r="O1407" s="14" t="s">
        <v>1</v>
      </c>
      <c r="P1407" s="14" t="s">
        <v>35</v>
      </c>
      <c r="Q1407" s="31">
        <v>4000</v>
      </c>
      <c r="R1407" s="31">
        <v>252</v>
      </c>
      <c r="S1407" s="45">
        <v>45.3</v>
      </c>
      <c r="T1407" s="64">
        <f t="shared" si="189"/>
        <v>3397.5</v>
      </c>
      <c r="U1407" s="64">
        <f t="shared" si="190"/>
        <v>70.245863145400577</v>
      </c>
      <c r="V1407" s="48">
        <f t="shared" si="191"/>
        <v>24.637085130557104</v>
      </c>
      <c r="W1407" s="52">
        <v>543.86501391958291</v>
      </c>
      <c r="X1407" s="71" t="str">
        <f t="shared" si="197"/>
        <v>Q3 2024</v>
      </c>
      <c r="Y1407" s="21">
        <f t="shared" si="192"/>
        <v>3840</v>
      </c>
      <c r="Z1407" s="21">
        <f t="shared" si="193"/>
        <v>2160</v>
      </c>
      <c r="AA1407" s="57">
        <f t="shared" si="194"/>
        <v>1550681.3056379822</v>
      </c>
      <c r="AB1407" s="59">
        <f t="shared" si="195"/>
        <v>1.7777777777777777</v>
      </c>
      <c r="AC1407" s="61">
        <f t="shared" si="196"/>
        <v>1905</v>
      </c>
    </row>
    <row r="1408" spans="4:29">
      <c r="D1408" s="12">
        <v>1402</v>
      </c>
      <c r="E1408" s="36" t="s">
        <v>29</v>
      </c>
      <c r="F1408" s="16" t="s">
        <v>11</v>
      </c>
      <c r="G1408" s="14" t="s">
        <v>40</v>
      </c>
      <c r="H1408" s="13" t="s">
        <v>6</v>
      </c>
      <c r="I1408" s="13" t="s">
        <v>58</v>
      </c>
      <c r="J1408" s="13"/>
      <c r="K1408" s="13" t="s">
        <v>123</v>
      </c>
      <c r="L1408" s="14">
        <v>85</v>
      </c>
      <c r="M1408" s="14" t="s">
        <v>15</v>
      </c>
      <c r="N1408" s="31">
        <v>1000000</v>
      </c>
      <c r="O1408" s="14" t="s">
        <v>1</v>
      </c>
      <c r="P1408" s="14" t="s">
        <v>35</v>
      </c>
      <c r="Q1408" s="31">
        <v>4800</v>
      </c>
      <c r="R1408" s="31">
        <v>300</v>
      </c>
      <c r="S1408" s="45">
        <v>6.2</v>
      </c>
      <c r="T1408" s="64">
        <f t="shared" si="189"/>
        <v>527</v>
      </c>
      <c r="U1408" s="64">
        <f t="shared" si="190"/>
        <v>12.348936726409494</v>
      </c>
      <c r="V1408" s="48">
        <f t="shared" si="191"/>
        <v>4.2788731332055239</v>
      </c>
      <c r="W1408" s="52">
        <v>690.14082793637476</v>
      </c>
      <c r="X1408" s="71" t="str">
        <f t="shared" si="197"/>
        <v>Q3 2024</v>
      </c>
      <c r="Y1408" s="21">
        <f t="shared" si="192"/>
        <v>3840</v>
      </c>
      <c r="Z1408" s="21">
        <f t="shared" si="193"/>
        <v>2160</v>
      </c>
      <c r="AA1408" s="57">
        <f t="shared" si="194"/>
        <v>1991763.9881305636</v>
      </c>
      <c r="AB1408" s="59">
        <f t="shared" si="195"/>
        <v>1.7777777777777777</v>
      </c>
      <c r="AC1408" s="61">
        <f t="shared" si="196"/>
        <v>2159</v>
      </c>
    </row>
    <row r="1409" spans="4:29">
      <c r="D1409" s="12">
        <v>1403</v>
      </c>
      <c r="E1409" s="36" t="s">
        <v>29</v>
      </c>
      <c r="F1409" s="16" t="s">
        <v>11</v>
      </c>
      <c r="G1409" s="14" t="s">
        <v>40</v>
      </c>
      <c r="H1409" s="13" t="s">
        <v>6</v>
      </c>
      <c r="I1409" s="13" t="s">
        <v>58</v>
      </c>
      <c r="J1409" s="13"/>
      <c r="K1409" s="13" t="s">
        <v>123</v>
      </c>
      <c r="L1409" s="14">
        <v>86</v>
      </c>
      <c r="M1409" s="14" t="s">
        <v>15</v>
      </c>
      <c r="N1409" s="31">
        <v>1000000</v>
      </c>
      <c r="O1409" s="14" t="s">
        <v>1</v>
      </c>
      <c r="P1409" s="14" t="s">
        <v>35</v>
      </c>
      <c r="Q1409" s="31">
        <v>8000</v>
      </c>
      <c r="R1409" s="31">
        <v>576</v>
      </c>
      <c r="S1409" s="45">
        <v>9.9</v>
      </c>
      <c r="T1409" s="64">
        <f t="shared" si="189"/>
        <v>851.4</v>
      </c>
      <c r="U1409" s="64">
        <f t="shared" si="190"/>
        <v>20.185156528237393</v>
      </c>
      <c r="V1409" s="48">
        <f t="shared" si="191"/>
        <v>6.8323941965701103</v>
      </c>
      <c r="W1409" s="52">
        <v>690.14082793637476</v>
      </c>
      <c r="X1409" s="71" t="str">
        <f t="shared" si="197"/>
        <v>Q3 2024</v>
      </c>
      <c r="Y1409" s="21">
        <f t="shared" si="192"/>
        <v>3840</v>
      </c>
      <c r="Z1409" s="21">
        <f t="shared" si="193"/>
        <v>2160</v>
      </c>
      <c r="AA1409" s="57">
        <f t="shared" si="194"/>
        <v>2038904.6998219588</v>
      </c>
      <c r="AB1409" s="59">
        <f t="shared" si="195"/>
        <v>1.7777777777777777</v>
      </c>
      <c r="AC1409" s="61">
        <f t="shared" si="196"/>
        <v>2184.4</v>
      </c>
    </row>
    <row r="1410" spans="4:29">
      <c r="D1410" s="12">
        <v>1404</v>
      </c>
      <c r="E1410" s="36" t="s">
        <v>29</v>
      </c>
      <c r="F1410" s="16" t="s">
        <v>11</v>
      </c>
      <c r="G1410" s="14" t="s">
        <v>40</v>
      </c>
      <c r="H1410" s="13" t="s">
        <v>6</v>
      </c>
      <c r="I1410" s="13" t="s">
        <v>58</v>
      </c>
      <c r="J1410" s="13"/>
      <c r="K1410" s="13" t="s">
        <v>123</v>
      </c>
      <c r="L1410" s="14">
        <v>100</v>
      </c>
      <c r="M1410" s="14" t="s">
        <v>15</v>
      </c>
      <c r="N1410" s="31">
        <v>1000000</v>
      </c>
      <c r="O1410" s="14" t="s">
        <v>1</v>
      </c>
      <c r="P1410" s="14" t="s">
        <v>35</v>
      </c>
      <c r="Q1410" s="31">
        <v>9600</v>
      </c>
      <c r="R1410" s="31">
        <v>600</v>
      </c>
      <c r="S1410" s="45">
        <v>16.2</v>
      </c>
      <c r="T1410" s="64">
        <f t="shared" si="189"/>
        <v>1620</v>
      </c>
      <c r="U1410" s="64">
        <f t="shared" si="190"/>
        <v>44.659621602373882</v>
      </c>
      <c r="V1410" s="48">
        <f t="shared" si="191"/>
        <v>16.770422118853904</v>
      </c>
      <c r="W1410" s="52">
        <v>1035.211241904562</v>
      </c>
      <c r="X1410" s="71" t="str">
        <f t="shared" si="197"/>
        <v>Q3 2024</v>
      </c>
      <c r="Y1410" s="21">
        <f t="shared" si="192"/>
        <v>3840</v>
      </c>
      <c r="Z1410" s="21">
        <f t="shared" si="193"/>
        <v>2160</v>
      </c>
      <c r="AA1410" s="57">
        <f t="shared" si="194"/>
        <v>2756766.765578635</v>
      </c>
      <c r="AB1410" s="59">
        <f t="shared" si="195"/>
        <v>1.7777777777777777</v>
      </c>
      <c r="AC1410" s="61">
        <f t="shared" si="196"/>
        <v>2540</v>
      </c>
    </row>
    <row r="1411" spans="4:29">
      <c r="D1411" s="12">
        <v>1405</v>
      </c>
      <c r="E1411" s="36" t="s">
        <v>29</v>
      </c>
      <c r="F1411" s="16" t="s">
        <v>11</v>
      </c>
      <c r="G1411" s="14" t="s">
        <v>40</v>
      </c>
      <c r="H1411" s="13" t="s">
        <v>6</v>
      </c>
      <c r="I1411" s="13" t="s">
        <v>139</v>
      </c>
      <c r="J1411" s="13"/>
      <c r="K1411" s="13" t="s">
        <v>123</v>
      </c>
      <c r="L1411" s="14">
        <v>65</v>
      </c>
      <c r="M1411" s="14" t="s">
        <v>15</v>
      </c>
      <c r="N1411" s="31">
        <v>1000000</v>
      </c>
      <c r="O1411" s="14" t="s">
        <v>1</v>
      </c>
      <c r="P1411" s="14" t="s">
        <v>35</v>
      </c>
      <c r="Q1411" s="31">
        <v>9216</v>
      </c>
      <c r="R1411" s="31">
        <v>576</v>
      </c>
      <c r="S1411" s="45">
        <v>5.0999999999999996</v>
      </c>
      <c r="T1411" s="64">
        <f t="shared" si="189"/>
        <v>331.5</v>
      </c>
      <c r="U1411" s="64">
        <f t="shared" si="190"/>
        <v>5.9401431881305635</v>
      </c>
      <c r="V1411" s="48">
        <f t="shared" si="191"/>
        <v>1.9242813228468618</v>
      </c>
      <c r="W1411" s="52">
        <v>377.31006330330626</v>
      </c>
      <c r="X1411" s="71" t="str">
        <f t="shared" si="197"/>
        <v>Q3 2024</v>
      </c>
      <c r="Y1411" s="21">
        <f t="shared" si="192"/>
        <v>3840</v>
      </c>
      <c r="Z1411" s="21">
        <f t="shared" si="193"/>
        <v>2160</v>
      </c>
      <c r="AA1411" s="57">
        <f t="shared" si="194"/>
        <v>1164733.9584569733</v>
      </c>
      <c r="AB1411" s="59">
        <f t="shared" si="195"/>
        <v>1.7777777777777777</v>
      </c>
      <c r="AC1411" s="61">
        <f t="shared" si="196"/>
        <v>1651</v>
      </c>
    </row>
    <row r="1412" spans="4:29">
      <c r="D1412" s="12">
        <v>1406</v>
      </c>
      <c r="E1412" s="36" t="s">
        <v>29</v>
      </c>
      <c r="F1412" s="16" t="s">
        <v>11</v>
      </c>
      <c r="G1412" s="14" t="s">
        <v>40</v>
      </c>
      <c r="H1412" s="13" t="s">
        <v>6</v>
      </c>
      <c r="I1412" s="13" t="s">
        <v>139</v>
      </c>
      <c r="J1412" s="13"/>
      <c r="K1412" s="13" t="s">
        <v>123</v>
      </c>
      <c r="L1412" s="14">
        <v>75</v>
      </c>
      <c r="M1412" s="14" t="s">
        <v>15</v>
      </c>
      <c r="N1412" s="31">
        <v>1000000</v>
      </c>
      <c r="O1412" s="14" t="s">
        <v>1</v>
      </c>
      <c r="P1412" s="14" t="s">
        <v>35</v>
      </c>
      <c r="Q1412" s="31">
        <v>9600</v>
      </c>
      <c r="R1412" s="31">
        <v>600</v>
      </c>
      <c r="S1412" s="45">
        <v>11.7</v>
      </c>
      <c r="T1412" s="64">
        <f t="shared" si="189"/>
        <v>877.5</v>
      </c>
      <c r="U1412" s="64">
        <f t="shared" si="190"/>
        <v>18.142971275964392</v>
      </c>
      <c r="V1412" s="48">
        <f t="shared" si="191"/>
        <v>6.3632206628591197</v>
      </c>
      <c r="W1412" s="52">
        <v>543.86501391958291</v>
      </c>
      <c r="X1412" s="71" t="str">
        <f t="shared" si="197"/>
        <v>Q3 2024</v>
      </c>
      <c r="Y1412" s="21">
        <f t="shared" si="192"/>
        <v>3840</v>
      </c>
      <c r="Z1412" s="21">
        <f t="shared" si="193"/>
        <v>2160</v>
      </c>
      <c r="AA1412" s="57">
        <f t="shared" si="194"/>
        <v>1550681.3056379822</v>
      </c>
      <c r="AB1412" s="59">
        <f t="shared" si="195"/>
        <v>1.7777777777777777</v>
      </c>
      <c r="AC1412" s="61">
        <f t="shared" si="196"/>
        <v>1905</v>
      </c>
    </row>
    <row r="1413" spans="4:29">
      <c r="D1413" s="12">
        <v>1407</v>
      </c>
      <c r="E1413" s="36" t="s">
        <v>29</v>
      </c>
      <c r="F1413" s="16" t="s">
        <v>11</v>
      </c>
      <c r="G1413" s="14" t="s">
        <v>40</v>
      </c>
      <c r="H1413" s="13" t="s">
        <v>6</v>
      </c>
      <c r="I1413" s="13" t="s">
        <v>139</v>
      </c>
      <c r="J1413" s="13"/>
      <c r="K1413" s="13" t="s">
        <v>123</v>
      </c>
      <c r="L1413" s="14">
        <v>85</v>
      </c>
      <c r="M1413" s="14" t="s">
        <v>15</v>
      </c>
      <c r="N1413" s="31">
        <v>1000000</v>
      </c>
      <c r="O1413" s="14" t="s">
        <v>1</v>
      </c>
      <c r="P1413" s="14" t="s">
        <v>35</v>
      </c>
      <c r="Q1413" s="31">
        <v>16000</v>
      </c>
      <c r="R1413" s="31">
        <v>1000</v>
      </c>
      <c r="S1413" s="45">
        <v>7.8</v>
      </c>
      <c r="T1413" s="64">
        <f t="shared" si="189"/>
        <v>663</v>
      </c>
      <c r="U1413" s="64">
        <f t="shared" si="190"/>
        <v>15.535759107418395</v>
      </c>
      <c r="V1413" s="48">
        <f t="shared" si="191"/>
        <v>5.3830984579037233</v>
      </c>
      <c r="W1413" s="52">
        <v>690.14082793637476</v>
      </c>
      <c r="X1413" s="71" t="str">
        <f t="shared" si="197"/>
        <v>Q3 2024</v>
      </c>
      <c r="Y1413" s="21">
        <f t="shared" si="192"/>
        <v>3840</v>
      </c>
      <c r="Z1413" s="21">
        <f t="shared" si="193"/>
        <v>2160</v>
      </c>
      <c r="AA1413" s="57">
        <f t="shared" si="194"/>
        <v>1991763.9881305636</v>
      </c>
      <c r="AB1413" s="59">
        <f t="shared" si="195"/>
        <v>1.7777777777777777</v>
      </c>
      <c r="AC1413" s="61">
        <f t="shared" si="196"/>
        <v>2159</v>
      </c>
    </row>
    <row r="1414" spans="4:29">
      <c r="D1414" s="12">
        <v>1408</v>
      </c>
      <c r="E1414" s="36" t="s">
        <v>29</v>
      </c>
      <c r="F1414" s="16" t="s">
        <v>11</v>
      </c>
      <c r="G1414" s="14" t="s">
        <v>40</v>
      </c>
      <c r="H1414" s="13" t="s">
        <v>6</v>
      </c>
      <c r="I1414" s="13" t="s">
        <v>139</v>
      </c>
      <c r="J1414" s="13"/>
      <c r="K1414" s="13" t="s">
        <v>123</v>
      </c>
      <c r="L1414" s="14">
        <v>86</v>
      </c>
      <c r="M1414" s="14" t="s">
        <v>15</v>
      </c>
      <c r="N1414" s="31">
        <v>1000000</v>
      </c>
      <c r="O1414" s="14" t="s">
        <v>1</v>
      </c>
      <c r="P1414" s="14" t="s">
        <v>35</v>
      </c>
      <c r="Q1414" s="31">
        <v>16000</v>
      </c>
      <c r="R1414" s="31">
        <v>1000</v>
      </c>
      <c r="S1414" s="45">
        <v>0.5</v>
      </c>
      <c r="T1414" s="64">
        <f t="shared" si="189"/>
        <v>43</v>
      </c>
      <c r="U1414" s="64">
        <f t="shared" si="190"/>
        <v>1.0194523499109793</v>
      </c>
      <c r="V1414" s="48">
        <f t="shared" si="191"/>
        <v>0.34507041396818738</v>
      </c>
      <c r="W1414" s="52">
        <v>690.14082793637476</v>
      </c>
      <c r="X1414" s="71" t="str">
        <f t="shared" si="197"/>
        <v>Q3 2024</v>
      </c>
      <c r="Y1414" s="21">
        <f t="shared" si="192"/>
        <v>3840</v>
      </c>
      <c r="Z1414" s="21">
        <f t="shared" si="193"/>
        <v>2160</v>
      </c>
      <c r="AA1414" s="57">
        <f t="shared" si="194"/>
        <v>2038904.6998219588</v>
      </c>
      <c r="AB1414" s="59">
        <f t="shared" si="195"/>
        <v>1.7777777777777777</v>
      </c>
      <c r="AC1414" s="61">
        <f t="shared" si="196"/>
        <v>2184.4</v>
      </c>
    </row>
    <row r="1415" spans="4:29">
      <c r="D1415" s="12">
        <v>1409</v>
      </c>
      <c r="E1415" s="36" t="s">
        <v>29</v>
      </c>
      <c r="F1415" s="16" t="s">
        <v>11</v>
      </c>
      <c r="G1415" s="14" t="s">
        <v>40</v>
      </c>
      <c r="H1415" s="13" t="s">
        <v>6</v>
      </c>
      <c r="I1415" s="13" t="s">
        <v>139</v>
      </c>
      <c r="J1415" s="13"/>
      <c r="K1415" s="13" t="s">
        <v>123</v>
      </c>
      <c r="L1415" s="14">
        <v>98</v>
      </c>
      <c r="M1415" s="14" t="s">
        <v>15</v>
      </c>
      <c r="N1415" s="31">
        <v>1000000</v>
      </c>
      <c r="O1415" s="14" t="s">
        <v>1</v>
      </c>
      <c r="P1415" s="14" t="s">
        <v>35</v>
      </c>
      <c r="Q1415" s="31">
        <v>19200</v>
      </c>
      <c r="R1415" s="31">
        <v>1200</v>
      </c>
      <c r="S1415" s="45">
        <v>2.9</v>
      </c>
      <c r="T1415" s="64">
        <f t="shared" ref="T1415:T1478" si="198">L1415*S1415</f>
        <v>284.2</v>
      </c>
      <c r="U1415" s="64">
        <f t="shared" ref="U1415:U1478" si="199">S1415*AA1415/10^6</f>
        <v>7.6780365248189897</v>
      </c>
      <c r="V1415" s="48">
        <f t="shared" ref="V1415:V1478" si="200">S1415*W1415/1000</f>
        <v>3.0021126015232298</v>
      </c>
      <c r="W1415" s="52">
        <v>1035.211241904562</v>
      </c>
      <c r="X1415" s="71" t="str">
        <f t="shared" si="197"/>
        <v>Q3 2024</v>
      </c>
      <c r="Y1415" s="21">
        <f t="shared" ref="Y1415:Y1478" si="201">1*LEFT(M1415, FIND("x", M1415)-2)</f>
        <v>3840</v>
      </c>
      <c r="Z1415" s="21">
        <f t="shared" ref="Z1415:Z1478" si="202">1*RIGHT(M1415, LEN(M1415)-FIND("x", M1415)-1)</f>
        <v>2160</v>
      </c>
      <c r="AA1415" s="57">
        <f t="shared" ref="AA1415:AA1478" si="203">AC1415^2*AB1415/(1+AB1415^2)</f>
        <v>2647598.8016617205</v>
      </c>
      <c r="AB1415" s="59">
        <f t="shared" ref="AB1415:AB1478" si="204">Y1415/Z1415</f>
        <v>1.7777777777777777</v>
      </c>
      <c r="AC1415" s="61">
        <f t="shared" ref="AC1415:AC1478" si="205">L1415*25.4</f>
        <v>2489.1999999999998</v>
      </c>
    </row>
    <row r="1416" spans="4:29">
      <c r="D1416" s="12">
        <v>1410</v>
      </c>
      <c r="E1416" s="36" t="s">
        <v>29</v>
      </c>
      <c r="F1416" s="16" t="s">
        <v>11</v>
      </c>
      <c r="G1416" s="14" t="s">
        <v>40</v>
      </c>
      <c r="H1416" s="13" t="s">
        <v>6</v>
      </c>
      <c r="I1416" s="13" t="s">
        <v>139</v>
      </c>
      <c r="J1416" s="13"/>
      <c r="K1416" s="13" t="s">
        <v>123</v>
      </c>
      <c r="L1416" s="14">
        <v>100</v>
      </c>
      <c r="M1416" s="14" t="s">
        <v>15</v>
      </c>
      <c r="N1416" s="31">
        <v>1000000</v>
      </c>
      <c r="O1416" s="14" t="s">
        <v>1</v>
      </c>
      <c r="P1416" s="14" t="s">
        <v>35</v>
      </c>
      <c r="Q1416" s="31">
        <v>19200</v>
      </c>
      <c r="R1416" s="31">
        <v>1200</v>
      </c>
      <c r="S1416" s="45">
        <v>2.6</v>
      </c>
      <c r="T1416" s="64">
        <f t="shared" si="198"/>
        <v>260</v>
      </c>
      <c r="U1416" s="64">
        <f t="shared" si="199"/>
        <v>7.1675935905044517</v>
      </c>
      <c r="V1416" s="48">
        <f t="shared" si="200"/>
        <v>2.6915492289518617</v>
      </c>
      <c r="W1416" s="52">
        <v>1035.211241904562</v>
      </c>
      <c r="X1416" s="71" t="str">
        <f t="shared" ref="X1416:X1479" si="206">G1416&amp;" "&amp;F1416</f>
        <v>Q3 2024</v>
      </c>
      <c r="Y1416" s="21">
        <f t="shared" si="201"/>
        <v>3840</v>
      </c>
      <c r="Z1416" s="21">
        <f t="shared" si="202"/>
        <v>2160</v>
      </c>
      <c r="AA1416" s="57">
        <f t="shared" si="203"/>
        <v>2756766.765578635</v>
      </c>
      <c r="AB1416" s="59">
        <f t="shared" si="204"/>
        <v>1.7777777777777777</v>
      </c>
      <c r="AC1416" s="61">
        <f t="shared" si="205"/>
        <v>2540</v>
      </c>
    </row>
    <row r="1417" spans="4:29">
      <c r="D1417" s="12">
        <v>1411</v>
      </c>
      <c r="E1417" s="36" t="s">
        <v>29</v>
      </c>
      <c r="F1417" s="16" t="s">
        <v>11</v>
      </c>
      <c r="G1417" s="14" t="s">
        <v>40</v>
      </c>
      <c r="H1417" s="13" t="s">
        <v>6</v>
      </c>
      <c r="I1417" s="13" t="s">
        <v>48</v>
      </c>
      <c r="J1417" s="13" t="s">
        <v>215</v>
      </c>
      <c r="K1417" s="13" t="s">
        <v>123</v>
      </c>
      <c r="L1417" s="14">
        <v>50</v>
      </c>
      <c r="M1417" s="14" t="s">
        <v>15</v>
      </c>
      <c r="N1417" s="31">
        <v>400000</v>
      </c>
      <c r="O1417" s="14" t="s">
        <v>1</v>
      </c>
      <c r="P1417" s="14" t="s">
        <v>35</v>
      </c>
      <c r="Q1417" s="31">
        <v>1800</v>
      </c>
      <c r="R1417" s="31">
        <v>180</v>
      </c>
      <c r="S1417" s="45">
        <v>11.9</v>
      </c>
      <c r="T1417" s="64">
        <f t="shared" si="198"/>
        <v>595</v>
      </c>
      <c r="U1417" s="64">
        <f t="shared" si="199"/>
        <v>8.2013811275964397</v>
      </c>
      <c r="V1417" s="48">
        <f t="shared" si="200"/>
        <v>3.1086452269121976</v>
      </c>
      <c r="W1417" s="52">
        <v>261.23069133715944</v>
      </c>
      <c r="X1417" s="71" t="str">
        <f t="shared" si="206"/>
        <v>Q3 2024</v>
      </c>
      <c r="Y1417" s="21">
        <f t="shared" si="201"/>
        <v>3840</v>
      </c>
      <c r="Z1417" s="21">
        <f t="shared" si="202"/>
        <v>2160</v>
      </c>
      <c r="AA1417" s="57">
        <f t="shared" si="203"/>
        <v>689191.69139465876</v>
      </c>
      <c r="AB1417" s="59">
        <f t="shared" si="204"/>
        <v>1.7777777777777777</v>
      </c>
      <c r="AC1417" s="61">
        <f t="shared" si="205"/>
        <v>1270</v>
      </c>
    </row>
    <row r="1418" spans="4:29">
      <c r="D1418" s="12">
        <v>1412</v>
      </c>
      <c r="E1418" s="36" t="s">
        <v>29</v>
      </c>
      <c r="F1418" s="16" t="s">
        <v>11</v>
      </c>
      <c r="G1418" s="14" t="s">
        <v>40</v>
      </c>
      <c r="H1418" s="13" t="s">
        <v>6</v>
      </c>
      <c r="I1418" s="13" t="s">
        <v>48</v>
      </c>
      <c r="J1418" s="13" t="s">
        <v>215</v>
      </c>
      <c r="K1418" s="13" t="s">
        <v>123</v>
      </c>
      <c r="L1418" s="14">
        <v>55</v>
      </c>
      <c r="M1418" s="14" t="s">
        <v>15</v>
      </c>
      <c r="N1418" s="31">
        <v>400000</v>
      </c>
      <c r="O1418" s="14" t="s">
        <v>1</v>
      </c>
      <c r="P1418" s="14" t="s">
        <v>35</v>
      </c>
      <c r="Q1418" s="31">
        <v>2000</v>
      </c>
      <c r="R1418" s="31">
        <v>200</v>
      </c>
      <c r="S1418" s="45">
        <v>157.19999999999999</v>
      </c>
      <c r="T1418" s="64">
        <f t="shared" si="198"/>
        <v>8646</v>
      </c>
      <c r="U1418" s="64">
        <f t="shared" si="199"/>
        <v>131.09253000356082</v>
      </c>
      <c r="V1418" s="48">
        <f t="shared" si="200"/>
        <v>45.172011146021603</v>
      </c>
      <c r="W1418" s="52">
        <v>287.35376047087539</v>
      </c>
      <c r="X1418" s="71" t="str">
        <f t="shared" si="206"/>
        <v>Q3 2024</v>
      </c>
      <c r="Y1418" s="21">
        <f t="shared" si="201"/>
        <v>3840</v>
      </c>
      <c r="Z1418" s="21">
        <f t="shared" si="202"/>
        <v>2160</v>
      </c>
      <c r="AA1418" s="57">
        <f t="shared" si="203"/>
        <v>833921.94658753707</v>
      </c>
      <c r="AB1418" s="59">
        <f t="shared" si="204"/>
        <v>1.7777777777777777</v>
      </c>
      <c r="AC1418" s="61">
        <f t="shared" si="205"/>
        <v>1397</v>
      </c>
    </row>
    <row r="1419" spans="4:29">
      <c r="D1419" s="12">
        <v>1413</v>
      </c>
      <c r="E1419" s="36" t="s">
        <v>29</v>
      </c>
      <c r="F1419" s="16" t="s">
        <v>11</v>
      </c>
      <c r="G1419" s="14" t="s">
        <v>40</v>
      </c>
      <c r="H1419" s="13" t="s">
        <v>6</v>
      </c>
      <c r="I1419" s="13" t="s">
        <v>48</v>
      </c>
      <c r="J1419" s="13"/>
      <c r="K1419" s="13" t="s">
        <v>123</v>
      </c>
      <c r="L1419" s="14">
        <v>85</v>
      </c>
      <c r="M1419" s="14" t="s">
        <v>52</v>
      </c>
      <c r="N1419" s="31">
        <v>400000</v>
      </c>
      <c r="O1419" s="14" t="s">
        <v>2</v>
      </c>
      <c r="P1419" s="14" t="s">
        <v>35</v>
      </c>
      <c r="Q1419" s="31">
        <v>21060</v>
      </c>
      <c r="R1419" s="31">
        <v>2340</v>
      </c>
      <c r="S1419" s="45">
        <v>0.3</v>
      </c>
      <c r="T1419" s="64">
        <f t="shared" si="198"/>
        <v>25.5</v>
      </c>
      <c r="U1419" s="64">
        <f t="shared" si="199"/>
        <v>0.59752919643916913</v>
      </c>
      <c r="V1419" s="48">
        <f t="shared" si="200"/>
        <v>0.30227948101675395</v>
      </c>
      <c r="W1419" s="52">
        <v>1007.5982700558465</v>
      </c>
      <c r="X1419" s="71" t="str">
        <f t="shared" si="206"/>
        <v>Q3 2024</v>
      </c>
      <c r="Y1419" s="21">
        <f t="shared" si="201"/>
        <v>7680</v>
      </c>
      <c r="Z1419" s="21">
        <f t="shared" si="202"/>
        <v>4320</v>
      </c>
      <c r="AA1419" s="57">
        <f t="shared" si="203"/>
        <v>1991763.9881305636</v>
      </c>
      <c r="AB1419" s="59">
        <f t="shared" si="204"/>
        <v>1.7777777777777777</v>
      </c>
      <c r="AC1419" s="61">
        <f t="shared" si="205"/>
        <v>2159</v>
      </c>
    </row>
    <row r="1420" spans="4:29">
      <c r="D1420" s="12">
        <v>1414</v>
      </c>
      <c r="E1420" s="36" t="s">
        <v>29</v>
      </c>
      <c r="F1420" s="16" t="s">
        <v>11</v>
      </c>
      <c r="G1420" s="14" t="s">
        <v>40</v>
      </c>
      <c r="H1420" s="13" t="s">
        <v>6</v>
      </c>
      <c r="I1420" s="13" t="s">
        <v>48</v>
      </c>
      <c r="J1420" s="13"/>
      <c r="K1420" s="13" t="s">
        <v>123</v>
      </c>
      <c r="L1420" s="14">
        <v>98</v>
      </c>
      <c r="M1420" s="14" t="s">
        <v>15</v>
      </c>
      <c r="N1420" s="31"/>
      <c r="O1420" s="14" t="s">
        <v>1</v>
      </c>
      <c r="P1420" s="14" t="s">
        <v>35</v>
      </c>
      <c r="Q1420" s="31">
        <v>6480</v>
      </c>
      <c r="R1420" s="31">
        <v>1620</v>
      </c>
      <c r="S1420" s="45">
        <v>3.8</v>
      </c>
      <c r="T1420" s="64">
        <f t="shared" si="198"/>
        <v>372.4</v>
      </c>
      <c r="U1420" s="64">
        <f t="shared" si="199"/>
        <v>10.060875446314538</v>
      </c>
      <c r="V1420" s="48">
        <f t="shared" si="200"/>
        <v>3.9338027192373355</v>
      </c>
      <c r="W1420" s="52">
        <v>1035.211241904562</v>
      </c>
      <c r="X1420" s="71" t="str">
        <f t="shared" si="206"/>
        <v>Q3 2024</v>
      </c>
      <c r="Y1420" s="21">
        <f t="shared" si="201"/>
        <v>3840</v>
      </c>
      <c r="Z1420" s="21">
        <f t="shared" si="202"/>
        <v>2160</v>
      </c>
      <c r="AA1420" s="57">
        <f t="shared" si="203"/>
        <v>2647598.8016617205</v>
      </c>
      <c r="AB1420" s="59">
        <f t="shared" si="204"/>
        <v>1.7777777777777777</v>
      </c>
      <c r="AC1420" s="61">
        <f t="shared" si="205"/>
        <v>2489.1999999999998</v>
      </c>
    </row>
    <row r="1421" spans="4:29">
      <c r="D1421" s="12">
        <v>1415</v>
      </c>
      <c r="E1421" s="36" t="s">
        <v>29</v>
      </c>
      <c r="F1421" s="16" t="s">
        <v>11</v>
      </c>
      <c r="G1421" s="14" t="s">
        <v>40</v>
      </c>
      <c r="H1421" s="13" t="s">
        <v>6</v>
      </c>
      <c r="I1421" s="13" t="s">
        <v>48</v>
      </c>
      <c r="J1421" s="13"/>
      <c r="K1421" s="13" t="s">
        <v>123</v>
      </c>
      <c r="L1421" s="14">
        <v>100</v>
      </c>
      <c r="M1421" s="14" t="s">
        <v>15</v>
      </c>
      <c r="N1421" s="31"/>
      <c r="O1421" s="14" t="s">
        <v>1</v>
      </c>
      <c r="P1421" s="14" t="s">
        <v>35</v>
      </c>
      <c r="Q1421" s="31">
        <v>6480</v>
      </c>
      <c r="R1421" s="31">
        <v>1620</v>
      </c>
      <c r="S1421" s="45">
        <v>19.3</v>
      </c>
      <c r="T1421" s="64">
        <f t="shared" si="198"/>
        <v>1930</v>
      </c>
      <c r="U1421" s="64">
        <f t="shared" si="199"/>
        <v>53.205598575667658</v>
      </c>
      <c r="V1421" s="48">
        <f t="shared" si="200"/>
        <v>19.979576968758046</v>
      </c>
      <c r="W1421" s="52">
        <v>1035.211241904562</v>
      </c>
      <c r="X1421" s="71" t="str">
        <f t="shared" si="206"/>
        <v>Q3 2024</v>
      </c>
      <c r="Y1421" s="21">
        <f t="shared" si="201"/>
        <v>3840</v>
      </c>
      <c r="Z1421" s="21">
        <f t="shared" si="202"/>
        <v>2160</v>
      </c>
      <c r="AA1421" s="57">
        <f t="shared" si="203"/>
        <v>2756766.765578635</v>
      </c>
      <c r="AB1421" s="59">
        <f t="shared" si="204"/>
        <v>1.7777777777777777</v>
      </c>
      <c r="AC1421" s="61">
        <f t="shared" si="205"/>
        <v>2540</v>
      </c>
    </row>
    <row r="1422" spans="4:29">
      <c r="D1422" s="12">
        <v>1416</v>
      </c>
      <c r="E1422" s="36" t="s">
        <v>29</v>
      </c>
      <c r="F1422" s="16" t="s">
        <v>11</v>
      </c>
      <c r="G1422" s="14" t="s">
        <v>40</v>
      </c>
      <c r="H1422" s="13" t="s">
        <v>6</v>
      </c>
      <c r="I1422" s="13" t="s">
        <v>48</v>
      </c>
      <c r="J1422" s="13" t="s">
        <v>180</v>
      </c>
      <c r="K1422" s="13" t="s">
        <v>123</v>
      </c>
      <c r="L1422" s="14">
        <v>65</v>
      </c>
      <c r="M1422" s="14" t="s">
        <v>15</v>
      </c>
      <c r="N1422" s="31"/>
      <c r="O1422" s="14" t="s">
        <v>1</v>
      </c>
      <c r="P1422" s="14" t="s">
        <v>35</v>
      </c>
      <c r="Q1422" s="31">
        <v>6400</v>
      </c>
      <c r="R1422" s="31">
        <v>1600</v>
      </c>
      <c r="S1422" s="45">
        <v>158.69999999999999</v>
      </c>
      <c r="T1422" s="64">
        <f t="shared" si="198"/>
        <v>10315.5</v>
      </c>
      <c r="U1422" s="64">
        <f t="shared" si="199"/>
        <v>184.84327920712164</v>
      </c>
      <c r="V1422" s="48">
        <f t="shared" si="200"/>
        <v>59.879107046234701</v>
      </c>
      <c r="W1422" s="52">
        <v>377.31006330330626</v>
      </c>
      <c r="X1422" s="71" t="str">
        <f t="shared" si="206"/>
        <v>Q3 2024</v>
      </c>
      <c r="Y1422" s="21">
        <f t="shared" si="201"/>
        <v>3840</v>
      </c>
      <c r="Z1422" s="21">
        <f t="shared" si="202"/>
        <v>2160</v>
      </c>
      <c r="AA1422" s="57">
        <f t="shared" si="203"/>
        <v>1164733.9584569733</v>
      </c>
      <c r="AB1422" s="59">
        <f t="shared" si="204"/>
        <v>1.7777777777777777</v>
      </c>
      <c r="AC1422" s="61">
        <f t="shared" si="205"/>
        <v>1651</v>
      </c>
    </row>
    <row r="1423" spans="4:29">
      <c r="D1423" s="12">
        <v>1417</v>
      </c>
      <c r="E1423" s="36" t="s">
        <v>29</v>
      </c>
      <c r="F1423" s="16" t="s">
        <v>11</v>
      </c>
      <c r="G1423" s="14" t="s">
        <v>40</v>
      </c>
      <c r="H1423" s="13" t="s">
        <v>6</v>
      </c>
      <c r="I1423" s="13" t="s">
        <v>48</v>
      </c>
      <c r="J1423" s="13" t="s">
        <v>179</v>
      </c>
      <c r="K1423" s="13" t="s">
        <v>123</v>
      </c>
      <c r="L1423" s="14">
        <v>75</v>
      </c>
      <c r="M1423" s="14" t="s">
        <v>15</v>
      </c>
      <c r="N1423" s="31"/>
      <c r="O1423" s="14" t="s">
        <v>1</v>
      </c>
      <c r="P1423" s="14" t="s">
        <v>35</v>
      </c>
      <c r="Q1423" s="31">
        <v>8000</v>
      </c>
      <c r="R1423" s="31">
        <v>2000</v>
      </c>
      <c r="S1423" s="45">
        <v>124.1</v>
      </c>
      <c r="T1423" s="64">
        <f t="shared" si="198"/>
        <v>9307.5</v>
      </c>
      <c r="U1423" s="64">
        <f t="shared" si="199"/>
        <v>192.43955002967357</v>
      </c>
      <c r="V1423" s="48">
        <f t="shared" si="200"/>
        <v>67.493648227420238</v>
      </c>
      <c r="W1423" s="52">
        <v>543.86501391958291</v>
      </c>
      <c r="X1423" s="71" t="str">
        <f t="shared" si="206"/>
        <v>Q3 2024</v>
      </c>
      <c r="Y1423" s="21">
        <f t="shared" si="201"/>
        <v>3840</v>
      </c>
      <c r="Z1423" s="21">
        <f t="shared" si="202"/>
        <v>2160</v>
      </c>
      <c r="AA1423" s="57">
        <f t="shared" si="203"/>
        <v>1550681.3056379822</v>
      </c>
      <c r="AB1423" s="59">
        <f t="shared" si="204"/>
        <v>1.7777777777777777</v>
      </c>
      <c r="AC1423" s="61">
        <f t="shared" si="205"/>
        <v>1905</v>
      </c>
    </row>
    <row r="1424" spans="4:29">
      <c r="D1424" s="12">
        <v>1418</v>
      </c>
      <c r="E1424" s="36" t="s">
        <v>29</v>
      </c>
      <c r="F1424" s="16" t="s">
        <v>11</v>
      </c>
      <c r="G1424" s="14" t="s">
        <v>40</v>
      </c>
      <c r="H1424" s="13" t="s">
        <v>6</v>
      </c>
      <c r="I1424" s="13" t="s">
        <v>48</v>
      </c>
      <c r="J1424" s="13" t="s">
        <v>178</v>
      </c>
      <c r="K1424" s="13" t="s">
        <v>123</v>
      </c>
      <c r="L1424" s="14">
        <v>85</v>
      </c>
      <c r="M1424" s="14" t="s">
        <v>15</v>
      </c>
      <c r="N1424" s="31"/>
      <c r="O1424" s="14" t="s">
        <v>1</v>
      </c>
      <c r="P1424" s="14" t="s">
        <v>35</v>
      </c>
      <c r="Q1424" s="31">
        <v>9600</v>
      </c>
      <c r="R1424" s="31">
        <v>2400</v>
      </c>
      <c r="S1424" s="45">
        <v>85.4</v>
      </c>
      <c r="T1424" s="64">
        <f t="shared" si="198"/>
        <v>7259.0000000000009</v>
      </c>
      <c r="U1424" s="64">
        <f t="shared" si="199"/>
        <v>170.09664458635015</v>
      </c>
      <c r="V1424" s="48">
        <f t="shared" si="200"/>
        <v>58.938026705766411</v>
      </c>
      <c r="W1424" s="52">
        <v>690.14082793637476</v>
      </c>
      <c r="X1424" s="71" t="str">
        <f t="shared" si="206"/>
        <v>Q3 2024</v>
      </c>
      <c r="Y1424" s="21">
        <f t="shared" si="201"/>
        <v>3840</v>
      </c>
      <c r="Z1424" s="21">
        <f t="shared" si="202"/>
        <v>2160</v>
      </c>
      <c r="AA1424" s="57">
        <f t="shared" si="203"/>
        <v>1991763.9881305636</v>
      </c>
      <c r="AB1424" s="59">
        <f t="shared" si="204"/>
        <v>1.7777777777777777</v>
      </c>
      <c r="AC1424" s="61">
        <f t="shared" si="205"/>
        <v>2159</v>
      </c>
    </row>
    <row r="1425" spans="4:29">
      <c r="D1425" s="12">
        <v>1419</v>
      </c>
      <c r="E1425" s="36" t="s">
        <v>29</v>
      </c>
      <c r="F1425" s="16" t="s">
        <v>11</v>
      </c>
      <c r="G1425" s="14" t="s">
        <v>40</v>
      </c>
      <c r="H1425" s="13" t="s">
        <v>6</v>
      </c>
      <c r="I1425" s="13" t="s">
        <v>108</v>
      </c>
      <c r="J1425" s="13" t="s">
        <v>176</v>
      </c>
      <c r="K1425" s="13" t="s">
        <v>123</v>
      </c>
      <c r="L1425" s="14">
        <v>55</v>
      </c>
      <c r="M1425" s="14" t="s">
        <v>15</v>
      </c>
      <c r="N1425" s="31"/>
      <c r="O1425" s="14" t="s">
        <v>2</v>
      </c>
      <c r="P1425" s="14" t="s">
        <v>35</v>
      </c>
      <c r="Q1425" s="31">
        <v>8000</v>
      </c>
      <c r="R1425" s="31">
        <v>2000</v>
      </c>
      <c r="S1425" s="45">
        <v>2.6</v>
      </c>
      <c r="T1425" s="64">
        <f t="shared" si="198"/>
        <v>143</v>
      </c>
      <c r="U1425" s="64">
        <f t="shared" si="199"/>
        <v>2.1681970611275965</v>
      </c>
      <c r="V1425" s="48">
        <f t="shared" si="200"/>
        <v>0.74711977722427603</v>
      </c>
      <c r="W1425" s="52">
        <v>287.35376047087539</v>
      </c>
      <c r="X1425" s="71" t="str">
        <f t="shared" si="206"/>
        <v>Q3 2024</v>
      </c>
      <c r="Y1425" s="21">
        <f t="shared" si="201"/>
        <v>3840</v>
      </c>
      <c r="Z1425" s="21">
        <f t="shared" si="202"/>
        <v>2160</v>
      </c>
      <c r="AA1425" s="57">
        <f t="shared" si="203"/>
        <v>833921.94658753707</v>
      </c>
      <c r="AB1425" s="59">
        <f t="shared" si="204"/>
        <v>1.7777777777777777</v>
      </c>
      <c r="AC1425" s="61">
        <f t="shared" si="205"/>
        <v>1397</v>
      </c>
    </row>
    <row r="1426" spans="4:29">
      <c r="D1426" s="12">
        <v>1420</v>
      </c>
      <c r="E1426" s="36" t="s">
        <v>29</v>
      </c>
      <c r="F1426" s="16" t="s">
        <v>11</v>
      </c>
      <c r="G1426" s="14" t="s">
        <v>40</v>
      </c>
      <c r="H1426" s="13" t="s">
        <v>6</v>
      </c>
      <c r="I1426" s="13" t="s">
        <v>108</v>
      </c>
      <c r="J1426" s="13" t="s">
        <v>191</v>
      </c>
      <c r="K1426" s="13" t="s">
        <v>123</v>
      </c>
      <c r="L1426" s="14">
        <v>60</v>
      </c>
      <c r="M1426" s="14" t="s">
        <v>15</v>
      </c>
      <c r="N1426" s="31"/>
      <c r="O1426" s="14" t="s">
        <v>2</v>
      </c>
      <c r="P1426" s="14" t="s">
        <v>35</v>
      </c>
      <c r="Q1426" s="31">
        <v>8000</v>
      </c>
      <c r="R1426" s="31">
        <v>2000</v>
      </c>
      <c r="S1426" s="45">
        <v>0.104</v>
      </c>
      <c r="T1426" s="64">
        <f t="shared" si="198"/>
        <v>6.2399999999999993</v>
      </c>
      <c r="U1426" s="64">
        <f t="shared" si="199"/>
        <v>0.1032133477032641</v>
      </c>
      <c r="V1426" s="48">
        <f t="shared" si="200"/>
        <v>3.2873270197868142E-2</v>
      </c>
      <c r="W1426" s="52">
        <v>316.08913651796297</v>
      </c>
      <c r="X1426" s="71" t="str">
        <f t="shared" si="206"/>
        <v>Q3 2024</v>
      </c>
      <c r="Y1426" s="21">
        <f t="shared" si="201"/>
        <v>3840</v>
      </c>
      <c r="Z1426" s="21">
        <f t="shared" si="202"/>
        <v>2160</v>
      </c>
      <c r="AA1426" s="57">
        <f t="shared" si="203"/>
        <v>992436.03560830862</v>
      </c>
      <c r="AB1426" s="59">
        <f t="shared" si="204"/>
        <v>1.7777777777777777</v>
      </c>
      <c r="AC1426" s="61">
        <f t="shared" si="205"/>
        <v>1524</v>
      </c>
    </row>
    <row r="1427" spans="4:29">
      <c r="D1427" s="12">
        <v>1421</v>
      </c>
      <c r="E1427" s="36" t="s">
        <v>29</v>
      </c>
      <c r="F1427" s="16" t="s">
        <v>11</v>
      </c>
      <c r="G1427" s="14" t="s">
        <v>40</v>
      </c>
      <c r="H1427" s="13" t="s">
        <v>6</v>
      </c>
      <c r="I1427" s="13" t="s">
        <v>108</v>
      </c>
      <c r="J1427" s="13" t="s">
        <v>177</v>
      </c>
      <c r="K1427" s="13" t="s">
        <v>123</v>
      </c>
      <c r="L1427" s="14">
        <v>65</v>
      </c>
      <c r="M1427" s="14" t="s">
        <v>15</v>
      </c>
      <c r="N1427" s="31"/>
      <c r="O1427" s="14" t="s">
        <v>2</v>
      </c>
      <c r="P1427" s="14" t="s">
        <v>35</v>
      </c>
      <c r="Q1427" s="31">
        <v>8000</v>
      </c>
      <c r="R1427" s="31">
        <v>2000</v>
      </c>
      <c r="S1427" s="45">
        <v>1.2390000000000001</v>
      </c>
      <c r="T1427" s="64">
        <f t="shared" si="198"/>
        <v>80.535000000000011</v>
      </c>
      <c r="U1427" s="64">
        <f t="shared" si="199"/>
        <v>1.4431053745281901</v>
      </c>
      <c r="V1427" s="48">
        <f t="shared" si="200"/>
        <v>0.46748716843279653</v>
      </c>
      <c r="W1427" s="52">
        <v>377.31006330330626</v>
      </c>
      <c r="X1427" s="71" t="str">
        <f t="shared" si="206"/>
        <v>Q3 2024</v>
      </c>
      <c r="Y1427" s="21">
        <f t="shared" si="201"/>
        <v>3840</v>
      </c>
      <c r="Z1427" s="21">
        <f t="shared" si="202"/>
        <v>2160</v>
      </c>
      <c r="AA1427" s="57">
        <f t="shared" si="203"/>
        <v>1164733.9584569733</v>
      </c>
      <c r="AB1427" s="59">
        <f t="shared" si="204"/>
        <v>1.7777777777777777</v>
      </c>
      <c r="AC1427" s="61">
        <f t="shared" si="205"/>
        <v>1651</v>
      </c>
    </row>
    <row r="1428" spans="4:29">
      <c r="D1428" s="12">
        <v>1422</v>
      </c>
      <c r="E1428" s="36" t="s">
        <v>29</v>
      </c>
      <c r="F1428" s="16" t="s">
        <v>11</v>
      </c>
      <c r="G1428" s="14" t="s">
        <v>40</v>
      </c>
      <c r="H1428" s="13" t="s">
        <v>6</v>
      </c>
      <c r="I1428" s="13" t="s">
        <v>108</v>
      </c>
      <c r="J1428" s="13" t="s">
        <v>190</v>
      </c>
      <c r="K1428" s="13" t="s">
        <v>123</v>
      </c>
      <c r="L1428" s="14">
        <v>70</v>
      </c>
      <c r="M1428" s="14" t="s">
        <v>15</v>
      </c>
      <c r="N1428" s="31"/>
      <c r="O1428" s="14" t="s">
        <v>2</v>
      </c>
      <c r="P1428" s="14" t="s">
        <v>35</v>
      </c>
      <c r="Q1428" s="31">
        <v>8000</v>
      </c>
      <c r="R1428" s="31">
        <v>2000</v>
      </c>
      <c r="S1428" s="45">
        <v>0.16900000000000001</v>
      </c>
      <c r="T1428" s="64">
        <f t="shared" si="198"/>
        <v>11.83</v>
      </c>
      <c r="U1428" s="64">
        <f t="shared" si="199"/>
        <v>0.22828785585756675</v>
      </c>
      <c r="V1428" s="48">
        <f t="shared" si="200"/>
        <v>7.0141940768084651E-2</v>
      </c>
      <c r="W1428" s="52">
        <v>415.04106963363694</v>
      </c>
      <c r="X1428" s="71" t="str">
        <f t="shared" si="206"/>
        <v>Q3 2024</v>
      </c>
      <c r="Y1428" s="21">
        <f t="shared" si="201"/>
        <v>3840</v>
      </c>
      <c r="Z1428" s="21">
        <f t="shared" si="202"/>
        <v>2160</v>
      </c>
      <c r="AA1428" s="57">
        <f t="shared" si="203"/>
        <v>1350815.715133531</v>
      </c>
      <c r="AB1428" s="59">
        <f t="shared" si="204"/>
        <v>1.7777777777777777</v>
      </c>
      <c r="AC1428" s="61">
        <f t="shared" si="205"/>
        <v>1778</v>
      </c>
    </row>
    <row r="1429" spans="4:29">
      <c r="D1429" s="12">
        <v>1423</v>
      </c>
      <c r="E1429" s="36" t="s">
        <v>29</v>
      </c>
      <c r="F1429" s="16" t="s">
        <v>11</v>
      </c>
      <c r="G1429" s="14" t="s">
        <v>40</v>
      </c>
      <c r="H1429" s="13" t="s">
        <v>6</v>
      </c>
      <c r="I1429" s="13" t="s">
        <v>108</v>
      </c>
      <c r="J1429" s="13" t="s">
        <v>181</v>
      </c>
      <c r="K1429" s="13" t="s">
        <v>123</v>
      </c>
      <c r="L1429" s="14">
        <v>75</v>
      </c>
      <c r="M1429" s="14" t="s">
        <v>15</v>
      </c>
      <c r="N1429" s="31"/>
      <c r="O1429" s="14" t="s">
        <v>2</v>
      </c>
      <c r="P1429" s="14" t="s">
        <v>35</v>
      </c>
      <c r="Q1429" s="31">
        <v>8000</v>
      </c>
      <c r="R1429" s="31">
        <v>2000</v>
      </c>
      <c r="S1429" s="45">
        <v>0.54600000000000004</v>
      </c>
      <c r="T1429" s="64">
        <f t="shared" si="198"/>
        <v>40.950000000000003</v>
      </c>
      <c r="U1429" s="64">
        <f t="shared" si="199"/>
        <v>0.84667199287833828</v>
      </c>
      <c r="V1429" s="48">
        <f t="shared" si="200"/>
        <v>0.29695029760009234</v>
      </c>
      <c r="W1429" s="52">
        <v>543.86501391958291</v>
      </c>
      <c r="X1429" s="71" t="str">
        <f t="shared" si="206"/>
        <v>Q3 2024</v>
      </c>
      <c r="Y1429" s="21">
        <f t="shared" si="201"/>
        <v>3840</v>
      </c>
      <c r="Z1429" s="21">
        <f t="shared" si="202"/>
        <v>2160</v>
      </c>
      <c r="AA1429" s="57">
        <f t="shared" si="203"/>
        <v>1550681.3056379822</v>
      </c>
      <c r="AB1429" s="59">
        <f t="shared" si="204"/>
        <v>1.7777777777777777</v>
      </c>
      <c r="AC1429" s="61">
        <f t="shared" si="205"/>
        <v>1905</v>
      </c>
    </row>
    <row r="1430" spans="4:29">
      <c r="D1430" s="12">
        <v>1424</v>
      </c>
      <c r="E1430" s="36" t="s">
        <v>29</v>
      </c>
      <c r="F1430" s="16" t="s">
        <v>11</v>
      </c>
      <c r="G1430" s="14" t="s">
        <v>40</v>
      </c>
      <c r="H1430" s="13" t="s">
        <v>6</v>
      </c>
      <c r="I1430" s="13" t="s">
        <v>108</v>
      </c>
      <c r="J1430" s="13" t="s">
        <v>175</v>
      </c>
      <c r="K1430" s="13" t="s">
        <v>123</v>
      </c>
      <c r="L1430" s="14">
        <v>65</v>
      </c>
      <c r="M1430" s="14" t="s">
        <v>52</v>
      </c>
      <c r="N1430" s="31">
        <v>1000000</v>
      </c>
      <c r="O1430" s="14" t="s">
        <v>2</v>
      </c>
      <c r="P1430" s="14" t="s">
        <v>35</v>
      </c>
      <c r="Q1430" s="31">
        <v>12096</v>
      </c>
      <c r="R1430" s="31">
        <v>1344</v>
      </c>
      <c r="S1430" s="45">
        <v>1E-3</v>
      </c>
      <c r="T1430" s="64">
        <f t="shared" si="198"/>
        <v>6.5000000000000002E-2</v>
      </c>
      <c r="U1430" s="64">
        <f t="shared" si="199"/>
        <v>1.1647339584569733E-3</v>
      </c>
      <c r="V1430" s="48">
        <f t="shared" si="200"/>
        <v>3.7731006330330629E-4</v>
      </c>
      <c r="W1430" s="52">
        <v>377.31006330330626</v>
      </c>
      <c r="X1430" s="71" t="str">
        <f t="shared" si="206"/>
        <v>Q3 2024</v>
      </c>
      <c r="Y1430" s="21">
        <f t="shared" si="201"/>
        <v>7680</v>
      </c>
      <c r="Z1430" s="21">
        <f t="shared" si="202"/>
        <v>4320</v>
      </c>
      <c r="AA1430" s="57">
        <f t="shared" si="203"/>
        <v>1164733.9584569733</v>
      </c>
      <c r="AB1430" s="59">
        <f t="shared" si="204"/>
        <v>1.7777777777777777</v>
      </c>
      <c r="AC1430" s="61">
        <f t="shared" si="205"/>
        <v>1651</v>
      </c>
    </row>
    <row r="1431" spans="4:29">
      <c r="D1431" s="12">
        <v>1425</v>
      </c>
      <c r="E1431" s="36" t="s">
        <v>29</v>
      </c>
      <c r="F1431" s="16" t="s">
        <v>11</v>
      </c>
      <c r="G1431" s="14" t="s">
        <v>40</v>
      </c>
      <c r="H1431" s="13" t="s">
        <v>6</v>
      </c>
      <c r="I1431" s="13" t="s">
        <v>108</v>
      </c>
      <c r="J1431" s="13" t="s">
        <v>175</v>
      </c>
      <c r="K1431" s="13" t="s">
        <v>123</v>
      </c>
      <c r="L1431" s="14">
        <v>85</v>
      </c>
      <c r="M1431" s="14" t="s">
        <v>52</v>
      </c>
      <c r="N1431" s="31">
        <v>1000000</v>
      </c>
      <c r="O1431" s="14" t="s">
        <v>2</v>
      </c>
      <c r="P1431" s="14" t="s">
        <v>35</v>
      </c>
      <c r="Q1431" s="31">
        <v>21060</v>
      </c>
      <c r="R1431" s="31">
        <v>2340</v>
      </c>
      <c r="S1431" s="45">
        <v>1E-3</v>
      </c>
      <c r="T1431" s="64">
        <f t="shared" si="198"/>
        <v>8.5000000000000006E-2</v>
      </c>
      <c r="U1431" s="64">
        <f t="shared" si="199"/>
        <v>1.9917639881305636E-3</v>
      </c>
      <c r="V1431" s="48">
        <f t="shared" si="200"/>
        <v>1.0075982700558466E-3</v>
      </c>
      <c r="W1431" s="52">
        <v>1007.5982700558465</v>
      </c>
      <c r="X1431" s="71" t="str">
        <f t="shared" si="206"/>
        <v>Q3 2024</v>
      </c>
      <c r="Y1431" s="21">
        <f t="shared" si="201"/>
        <v>7680</v>
      </c>
      <c r="Z1431" s="21">
        <f t="shared" si="202"/>
        <v>4320</v>
      </c>
      <c r="AA1431" s="57">
        <f t="shared" si="203"/>
        <v>1991763.9881305636</v>
      </c>
      <c r="AB1431" s="59">
        <f t="shared" si="204"/>
        <v>1.7777777777777777</v>
      </c>
      <c r="AC1431" s="61">
        <f t="shared" si="205"/>
        <v>2159</v>
      </c>
    </row>
    <row r="1432" spans="4:29">
      <c r="D1432" s="12">
        <v>1426</v>
      </c>
      <c r="E1432" s="36" t="s">
        <v>29</v>
      </c>
      <c r="F1432" s="16" t="s">
        <v>11</v>
      </c>
      <c r="G1432" s="14" t="s">
        <v>40</v>
      </c>
      <c r="H1432" s="13" t="s">
        <v>6</v>
      </c>
      <c r="I1432" s="13" t="s">
        <v>93</v>
      </c>
      <c r="J1432" s="13" t="s">
        <v>289</v>
      </c>
      <c r="K1432" s="13"/>
      <c r="L1432" s="14">
        <v>65</v>
      </c>
      <c r="M1432" s="14" t="s">
        <v>15</v>
      </c>
      <c r="N1432" s="31">
        <v>1000000</v>
      </c>
      <c r="O1432" s="14" t="s">
        <v>2</v>
      </c>
      <c r="P1432" s="14" t="s">
        <v>35</v>
      </c>
      <c r="Q1432" s="31">
        <v>37440</v>
      </c>
      <c r="R1432" s="31">
        <v>2340</v>
      </c>
      <c r="S1432" s="45">
        <v>0.2</v>
      </c>
      <c r="T1432" s="64">
        <f t="shared" si="198"/>
        <v>13</v>
      </c>
      <c r="U1432" s="64">
        <f t="shared" si="199"/>
        <v>0.23294679169139468</v>
      </c>
      <c r="V1432" s="48">
        <f t="shared" si="200"/>
        <v>7.5462012660661257E-2</v>
      </c>
      <c r="W1432" s="52">
        <v>377.31006330330626</v>
      </c>
      <c r="X1432" s="71" t="str">
        <f t="shared" si="206"/>
        <v>Q3 2024</v>
      </c>
      <c r="Y1432" s="21">
        <f t="shared" si="201"/>
        <v>3840</v>
      </c>
      <c r="Z1432" s="21">
        <f t="shared" si="202"/>
        <v>2160</v>
      </c>
      <c r="AA1432" s="57">
        <f t="shared" si="203"/>
        <v>1164733.9584569733</v>
      </c>
      <c r="AB1432" s="59">
        <f t="shared" si="204"/>
        <v>1.7777777777777777</v>
      </c>
      <c r="AC1432" s="61">
        <f t="shared" si="205"/>
        <v>1651</v>
      </c>
    </row>
    <row r="1433" spans="4:29">
      <c r="D1433" s="12">
        <v>1427</v>
      </c>
      <c r="E1433" s="36" t="s">
        <v>29</v>
      </c>
      <c r="F1433" s="16" t="s">
        <v>11</v>
      </c>
      <c r="G1433" s="14" t="s">
        <v>40</v>
      </c>
      <c r="H1433" s="13" t="s">
        <v>6</v>
      </c>
      <c r="I1433" s="13" t="s">
        <v>93</v>
      </c>
      <c r="J1433" s="13" t="s">
        <v>290</v>
      </c>
      <c r="K1433" s="13" t="s">
        <v>95</v>
      </c>
      <c r="L1433" s="14">
        <v>65</v>
      </c>
      <c r="M1433" s="14" t="s">
        <v>15</v>
      </c>
      <c r="N1433" s="31">
        <v>1000000</v>
      </c>
      <c r="O1433" s="14" t="s">
        <v>1</v>
      </c>
      <c r="P1433" s="14" t="s">
        <v>35</v>
      </c>
      <c r="Q1433" s="31">
        <v>3696</v>
      </c>
      <c r="R1433" s="31">
        <v>231</v>
      </c>
      <c r="S1433" s="45">
        <v>9.5</v>
      </c>
      <c r="T1433" s="64">
        <f t="shared" si="198"/>
        <v>617.5</v>
      </c>
      <c r="U1433" s="64">
        <f t="shared" si="199"/>
        <v>11.064972605341246</v>
      </c>
      <c r="V1433" s="48">
        <f t="shared" si="200"/>
        <v>3.5844456013814097</v>
      </c>
      <c r="W1433" s="52">
        <v>377.31006330330626</v>
      </c>
      <c r="X1433" s="71" t="str">
        <f t="shared" si="206"/>
        <v>Q3 2024</v>
      </c>
      <c r="Y1433" s="21">
        <f t="shared" si="201"/>
        <v>3840</v>
      </c>
      <c r="Z1433" s="21">
        <f t="shared" si="202"/>
        <v>2160</v>
      </c>
      <c r="AA1433" s="57">
        <f t="shared" si="203"/>
        <v>1164733.9584569733</v>
      </c>
      <c r="AB1433" s="59">
        <f t="shared" si="204"/>
        <v>1.7777777777777777</v>
      </c>
      <c r="AC1433" s="61">
        <f t="shared" si="205"/>
        <v>1651</v>
      </c>
    </row>
    <row r="1434" spans="4:29">
      <c r="D1434" s="12">
        <v>1428</v>
      </c>
      <c r="E1434" s="36" t="s">
        <v>29</v>
      </c>
      <c r="F1434" s="16" t="s">
        <v>11</v>
      </c>
      <c r="G1434" s="14" t="s">
        <v>40</v>
      </c>
      <c r="H1434" s="13" t="s">
        <v>6</v>
      </c>
      <c r="I1434" s="13" t="s">
        <v>93</v>
      </c>
      <c r="J1434" s="13" t="s">
        <v>290</v>
      </c>
      <c r="K1434" s="13" t="s">
        <v>95</v>
      </c>
      <c r="L1434" s="14">
        <v>75</v>
      </c>
      <c r="M1434" s="14" t="s">
        <v>15</v>
      </c>
      <c r="N1434" s="31">
        <v>1000000</v>
      </c>
      <c r="O1434" s="14" t="s">
        <v>1</v>
      </c>
      <c r="P1434" s="14" t="s">
        <v>35</v>
      </c>
      <c r="Q1434" s="31">
        <v>4992</v>
      </c>
      <c r="R1434" s="31">
        <v>312</v>
      </c>
      <c r="S1434" s="45">
        <v>4</v>
      </c>
      <c r="T1434" s="64">
        <f t="shared" si="198"/>
        <v>300</v>
      </c>
      <c r="U1434" s="64">
        <f t="shared" si="199"/>
        <v>6.2027252225519289</v>
      </c>
      <c r="V1434" s="48">
        <f t="shared" si="200"/>
        <v>2.1754600556783315</v>
      </c>
      <c r="W1434" s="52">
        <v>543.86501391958291</v>
      </c>
      <c r="X1434" s="71" t="str">
        <f t="shared" si="206"/>
        <v>Q3 2024</v>
      </c>
      <c r="Y1434" s="21">
        <f t="shared" si="201"/>
        <v>3840</v>
      </c>
      <c r="Z1434" s="21">
        <f t="shared" si="202"/>
        <v>2160</v>
      </c>
      <c r="AA1434" s="57">
        <f t="shared" si="203"/>
        <v>1550681.3056379822</v>
      </c>
      <c r="AB1434" s="59">
        <f t="shared" si="204"/>
        <v>1.7777777777777777</v>
      </c>
      <c r="AC1434" s="61">
        <f t="shared" si="205"/>
        <v>1905</v>
      </c>
    </row>
    <row r="1435" spans="4:29">
      <c r="D1435" s="12">
        <v>1429</v>
      </c>
      <c r="E1435" s="36" t="s">
        <v>29</v>
      </c>
      <c r="F1435" s="16" t="s">
        <v>11</v>
      </c>
      <c r="G1435" s="14" t="s">
        <v>40</v>
      </c>
      <c r="H1435" s="13" t="s">
        <v>6</v>
      </c>
      <c r="I1435" s="13" t="s">
        <v>93</v>
      </c>
      <c r="J1435" s="13" t="s">
        <v>290</v>
      </c>
      <c r="K1435" s="13" t="s">
        <v>95</v>
      </c>
      <c r="L1435" s="14">
        <v>98</v>
      </c>
      <c r="M1435" s="14" t="s">
        <v>15</v>
      </c>
      <c r="N1435" s="31">
        <v>1000000</v>
      </c>
      <c r="O1435" s="14" t="s">
        <v>1</v>
      </c>
      <c r="P1435" s="14" t="s">
        <v>35</v>
      </c>
      <c r="Q1435" s="31">
        <v>16080</v>
      </c>
      <c r="R1435" s="31">
        <v>1005</v>
      </c>
      <c r="S1435" s="45">
        <v>0.6</v>
      </c>
      <c r="T1435" s="64">
        <f t="shared" si="198"/>
        <v>58.8</v>
      </c>
      <c r="U1435" s="64">
        <f t="shared" si="199"/>
        <v>1.5885592809970324</v>
      </c>
      <c r="V1435" s="48">
        <f t="shared" si="200"/>
        <v>0.62112674514273714</v>
      </c>
      <c r="W1435" s="52">
        <v>1035.211241904562</v>
      </c>
      <c r="X1435" s="71" t="str">
        <f t="shared" si="206"/>
        <v>Q3 2024</v>
      </c>
      <c r="Y1435" s="21">
        <f t="shared" si="201"/>
        <v>3840</v>
      </c>
      <c r="Z1435" s="21">
        <f t="shared" si="202"/>
        <v>2160</v>
      </c>
      <c r="AA1435" s="57">
        <f t="shared" si="203"/>
        <v>2647598.8016617205</v>
      </c>
      <c r="AB1435" s="59">
        <f t="shared" si="204"/>
        <v>1.7777777777777777</v>
      </c>
      <c r="AC1435" s="61">
        <f t="shared" si="205"/>
        <v>2489.1999999999998</v>
      </c>
    </row>
    <row r="1436" spans="4:29">
      <c r="D1436" s="12">
        <v>1430</v>
      </c>
      <c r="E1436" s="36" t="s">
        <v>29</v>
      </c>
      <c r="F1436" s="16" t="s">
        <v>11</v>
      </c>
      <c r="G1436" s="14" t="s">
        <v>40</v>
      </c>
      <c r="H1436" s="13" t="s">
        <v>6</v>
      </c>
      <c r="I1436" s="13" t="s">
        <v>202</v>
      </c>
      <c r="J1436" s="13" t="s">
        <v>292</v>
      </c>
      <c r="K1436" s="13"/>
      <c r="L1436" s="14">
        <v>65</v>
      </c>
      <c r="M1436" s="14" t="s">
        <v>15</v>
      </c>
      <c r="N1436" s="31"/>
      <c r="O1436" s="14" t="s">
        <v>1</v>
      </c>
      <c r="P1436" s="14" t="s">
        <v>35</v>
      </c>
      <c r="Q1436" s="31">
        <v>4000</v>
      </c>
      <c r="R1436" s="31">
        <v>1000</v>
      </c>
      <c r="S1436" s="45">
        <v>1.2</v>
      </c>
      <c r="T1436" s="64">
        <f t="shared" si="198"/>
        <v>78</v>
      </c>
      <c r="U1436" s="64">
        <f t="shared" si="199"/>
        <v>1.3976807501483679</v>
      </c>
      <c r="V1436" s="48">
        <f t="shared" si="200"/>
        <v>0.45277207596396751</v>
      </c>
      <c r="W1436" s="52">
        <v>377.31006330330626</v>
      </c>
      <c r="X1436" s="71" t="str">
        <f t="shared" si="206"/>
        <v>Q3 2024</v>
      </c>
      <c r="Y1436" s="21">
        <f t="shared" si="201"/>
        <v>3840</v>
      </c>
      <c r="Z1436" s="21">
        <f t="shared" si="202"/>
        <v>2160</v>
      </c>
      <c r="AA1436" s="57">
        <f t="shared" si="203"/>
        <v>1164733.9584569733</v>
      </c>
      <c r="AB1436" s="59">
        <f t="shared" si="204"/>
        <v>1.7777777777777777</v>
      </c>
      <c r="AC1436" s="61">
        <f t="shared" si="205"/>
        <v>1651</v>
      </c>
    </row>
    <row r="1437" spans="4:29">
      <c r="D1437" s="12">
        <v>1431</v>
      </c>
      <c r="E1437" s="36" t="s">
        <v>29</v>
      </c>
      <c r="F1437" s="16" t="s">
        <v>11</v>
      </c>
      <c r="G1437" s="14" t="s">
        <v>40</v>
      </c>
      <c r="H1437" s="13" t="s">
        <v>6</v>
      </c>
      <c r="I1437" s="13" t="s">
        <v>202</v>
      </c>
      <c r="J1437" s="13" t="s">
        <v>292</v>
      </c>
      <c r="K1437" s="13"/>
      <c r="L1437" s="14">
        <v>100</v>
      </c>
      <c r="M1437" s="14" t="s">
        <v>15</v>
      </c>
      <c r="N1437" s="31"/>
      <c r="O1437" s="14" t="s">
        <v>2</v>
      </c>
      <c r="P1437" s="14" t="s">
        <v>35</v>
      </c>
      <c r="Q1437" s="31">
        <v>17472</v>
      </c>
      <c r="R1437" s="31">
        <v>1092</v>
      </c>
      <c r="S1437" s="45">
        <v>0.1</v>
      </c>
      <c r="T1437" s="64">
        <f t="shared" si="198"/>
        <v>10</v>
      </c>
      <c r="U1437" s="64">
        <f t="shared" si="199"/>
        <v>0.27567667655786354</v>
      </c>
      <c r="V1437" s="48">
        <f t="shared" si="200"/>
        <v>0.10352112419045621</v>
      </c>
      <c r="W1437" s="52">
        <v>1035.211241904562</v>
      </c>
      <c r="X1437" s="71" t="str">
        <f t="shared" si="206"/>
        <v>Q3 2024</v>
      </c>
      <c r="Y1437" s="21">
        <f t="shared" si="201"/>
        <v>3840</v>
      </c>
      <c r="Z1437" s="21">
        <f t="shared" si="202"/>
        <v>2160</v>
      </c>
      <c r="AA1437" s="57">
        <f t="shared" si="203"/>
        <v>2756766.765578635</v>
      </c>
      <c r="AB1437" s="59">
        <f t="shared" si="204"/>
        <v>1.7777777777777777</v>
      </c>
      <c r="AC1437" s="61">
        <f t="shared" si="205"/>
        <v>2540</v>
      </c>
    </row>
    <row r="1438" spans="4:29">
      <c r="D1438" s="12">
        <v>1432</v>
      </c>
      <c r="E1438" s="36" t="s">
        <v>29</v>
      </c>
      <c r="F1438" s="16" t="s">
        <v>11</v>
      </c>
      <c r="G1438" s="14" t="s">
        <v>40</v>
      </c>
      <c r="H1438" s="13" t="s">
        <v>6</v>
      </c>
      <c r="I1438" s="13" t="s">
        <v>202</v>
      </c>
      <c r="J1438" s="13"/>
      <c r="K1438" s="13"/>
      <c r="L1438" s="14">
        <v>75</v>
      </c>
      <c r="M1438" s="14" t="s">
        <v>15</v>
      </c>
      <c r="N1438" s="31"/>
      <c r="O1438" s="14" t="s">
        <v>1</v>
      </c>
      <c r="P1438" s="14" t="s">
        <v>35</v>
      </c>
      <c r="Q1438" s="31">
        <v>4096</v>
      </c>
      <c r="R1438" s="31">
        <v>1024</v>
      </c>
      <c r="S1438" s="45">
        <v>1.9</v>
      </c>
      <c r="T1438" s="64">
        <f t="shared" si="198"/>
        <v>142.5</v>
      </c>
      <c r="U1438" s="64">
        <f t="shared" si="199"/>
        <v>2.946294480712166</v>
      </c>
      <c r="V1438" s="48">
        <f t="shared" si="200"/>
        <v>1.0333435264472075</v>
      </c>
      <c r="W1438" s="52">
        <v>543.86501391958291</v>
      </c>
      <c r="X1438" s="71" t="str">
        <f t="shared" si="206"/>
        <v>Q3 2024</v>
      </c>
      <c r="Y1438" s="21">
        <f t="shared" si="201"/>
        <v>3840</v>
      </c>
      <c r="Z1438" s="21">
        <f t="shared" si="202"/>
        <v>2160</v>
      </c>
      <c r="AA1438" s="57">
        <f t="shared" si="203"/>
        <v>1550681.3056379822</v>
      </c>
      <c r="AB1438" s="59">
        <f t="shared" si="204"/>
        <v>1.7777777777777777</v>
      </c>
      <c r="AC1438" s="61">
        <f t="shared" si="205"/>
        <v>1905</v>
      </c>
    </row>
    <row r="1439" spans="4:29">
      <c r="D1439" s="12">
        <v>1433</v>
      </c>
      <c r="E1439" s="36" t="s">
        <v>29</v>
      </c>
      <c r="F1439" s="16" t="s">
        <v>11</v>
      </c>
      <c r="G1439" s="14" t="s">
        <v>40</v>
      </c>
      <c r="H1439" s="13" t="s">
        <v>6</v>
      </c>
      <c r="I1439" s="13" t="s">
        <v>202</v>
      </c>
      <c r="J1439" s="13"/>
      <c r="K1439" s="13"/>
      <c r="L1439" s="14">
        <v>85</v>
      </c>
      <c r="M1439" s="14" t="s">
        <v>15</v>
      </c>
      <c r="N1439" s="31"/>
      <c r="O1439" s="14" t="s">
        <v>1</v>
      </c>
      <c r="P1439" s="14" t="s">
        <v>35</v>
      </c>
      <c r="Q1439" s="31">
        <v>9600</v>
      </c>
      <c r="R1439" s="31">
        <v>2400</v>
      </c>
      <c r="S1439" s="45">
        <v>1.2</v>
      </c>
      <c r="T1439" s="64">
        <f t="shared" si="198"/>
        <v>102</v>
      </c>
      <c r="U1439" s="64">
        <f t="shared" si="199"/>
        <v>2.3901167857566765</v>
      </c>
      <c r="V1439" s="48">
        <f t="shared" si="200"/>
        <v>0.8281689935236497</v>
      </c>
      <c r="W1439" s="52">
        <v>690.14082793637476</v>
      </c>
      <c r="X1439" s="71" t="str">
        <f t="shared" si="206"/>
        <v>Q3 2024</v>
      </c>
      <c r="Y1439" s="21">
        <f t="shared" si="201"/>
        <v>3840</v>
      </c>
      <c r="Z1439" s="21">
        <f t="shared" si="202"/>
        <v>2160</v>
      </c>
      <c r="AA1439" s="57">
        <f t="shared" si="203"/>
        <v>1991763.9881305636</v>
      </c>
      <c r="AB1439" s="59">
        <f t="shared" si="204"/>
        <v>1.7777777777777777</v>
      </c>
      <c r="AC1439" s="61">
        <f t="shared" si="205"/>
        <v>2159</v>
      </c>
    </row>
    <row r="1440" spans="4:29">
      <c r="D1440" s="12">
        <v>1434</v>
      </c>
      <c r="E1440" s="36" t="s">
        <v>29</v>
      </c>
      <c r="F1440" s="16" t="s">
        <v>11</v>
      </c>
      <c r="G1440" s="14" t="s">
        <v>40</v>
      </c>
      <c r="H1440" s="13" t="s">
        <v>6</v>
      </c>
      <c r="I1440" s="13" t="s">
        <v>122</v>
      </c>
      <c r="J1440" s="13"/>
      <c r="K1440" s="13"/>
      <c r="L1440" s="14">
        <v>55</v>
      </c>
      <c r="M1440" s="14" t="s">
        <v>15</v>
      </c>
      <c r="N1440" s="31"/>
      <c r="O1440" s="14" t="s">
        <v>1</v>
      </c>
      <c r="P1440" s="14" t="s">
        <v>35</v>
      </c>
      <c r="Q1440" s="31">
        <v>6528</v>
      </c>
      <c r="R1440" s="31">
        <v>408</v>
      </c>
      <c r="S1440" s="45">
        <v>48.4</v>
      </c>
      <c r="T1440" s="64">
        <f t="shared" si="198"/>
        <v>2662</v>
      </c>
      <c r="U1440" s="64">
        <f t="shared" si="199"/>
        <v>40.361822214836792</v>
      </c>
      <c r="V1440" s="48">
        <f t="shared" si="200"/>
        <v>13.907922006790368</v>
      </c>
      <c r="W1440" s="52">
        <v>287.35376047087539</v>
      </c>
      <c r="X1440" s="71" t="str">
        <f t="shared" si="206"/>
        <v>Q3 2024</v>
      </c>
      <c r="Y1440" s="21">
        <f t="shared" si="201"/>
        <v>3840</v>
      </c>
      <c r="Z1440" s="21">
        <f t="shared" si="202"/>
        <v>2160</v>
      </c>
      <c r="AA1440" s="57">
        <f t="shared" si="203"/>
        <v>833921.94658753707</v>
      </c>
      <c r="AB1440" s="59">
        <f t="shared" si="204"/>
        <v>1.7777777777777777</v>
      </c>
      <c r="AC1440" s="61">
        <f t="shared" si="205"/>
        <v>1397</v>
      </c>
    </row>
    <row r="1441" spans="4:29">
      <c r="D1441" s="12">
        <v>1435</v>
      </c>
      <c r="E1441" s="36" t="s">
        <v>29</v>
      </c>
      <c r="F1441" s="16" t="s">
        <v>11</v>
      </c>
      <c r="G1441" s="14" t="s">
        <v>40</v>
      </c>
      <c r="H1441" s="13" t="s">
        <v>6</v>
      </c>
      <c r="I1441" s="13" t="s">
        <v>122</v>
      </c>
      <c r="J1441" s="13"/>
      <c r="K1441" s="13"/>
      <c r="L1441" s="14">
        <v>65</v>
      </c>
      <c r="M1441" s="14" t="s">
        <v>15</v>
      </c>
      <c r="N1441" s="31"/>
      <c r="O1441" s="14" t="s">
        <v>2</v>
      </c>
      <c r="P1441" s="14" t="s">
        <v>35</v>
      </c>
      <c r="Q1441" s="31">
        <v>8512</v>
      </c>
      <c r="R1441" s="31">
        <v>532</v>
      </c>
      <c r="S1441" s="45">
        <v>69.8</v>
      </c>
      <c r="T1441" s="64">
        <f t="shared" si="198"/>
        <v>4537</v>
      </c>
      <c r="U1441" s="64">
        <f t="shared" si="199"/>
        <v>81.298430300296744</v>
      </c>
      <c r="V1441" s="48">
        <f t="shared" si="200"/>
        <v>26.336242418570777</v>
      </c>
      <c r="W1441" s="52">
        <v>377.31006330330626</v>
      </c>
      <c r="X1441" s="71" t="str">
        <f t="shared" si="206"/>
        <v>Q3 2024</v>
      </c>
      <c r="Y1441" s="21">
        <f t="shared" si="201"/>
        <v>3840</v>
      </c>
      <c r="Z1441" s="21">
        <f t="shared" si="202"/>
        <v>2160</v>
      </c>
      <c r="AA1441" s="57">
        <f t="shared" si="203"/>
        <v>1164733.9584569733</v>
      </c>
      <c r="AB1441" s="59">
        <f t="shared" si="204"/>
        <v>1.7777777777777777</v>
      </c>
      <c r="AC1441" s="61">
        <f t="shared" si="205"/>
        <v>1651</v>
      </c>
    </row>
    <row r="1442" spans="4:29">
      <c r="D1442" s="12">
        <v>1436</v>
      </c>
      <c r="E1442" s="36" t="s">
        <v>29</v>
      </c>
      <c r="F1442" s="16" t="s">
        <v>11</v>
      </c>
      <c r="G1442" s="14" t="s">
        <v>40</v>
      </c>
      <c r="H1442" s="13" t="s">
        <v>6</v>
      </c>
      <c r="I1442" s="13" t="s">
        <v>122</v>
      </c>
      <c r="J1442" s="13"/>
      <c r="K1442" s="13"/>
      <c r="L1442" s="14">
        <v>75</v>
      </c>
      <c r="M1442" s="14" t="s">
        <v>15</v>
      </c>
      <c r="N1442" s="31"/>
      <c r="O1442" s="14" t="s">
        <v>2</v>
      </c>
      <c r="P1442" s="14" t="s">
        <v>35</v>
      </c>
      <c r="Q1442" s="31">
        <v>16384</v>
      </c>
      <c r="R1442" s="31">
        <v>1024</v>
      </c>
      <c r="S1442" s="45">
        <v>60.2</v>
      </c>
      <c r="T1442" s="64">
        <f t="shared" si="198"/>
        <v>4515</v>
      </c>
      <c r="U1442" s="64">
        <f t="shared" si="199"/>
        <v>93.35101459940654</v>
      </c>
      <c r="V1442" s="48">
        <f t="shared" si="200"/>
        <v>32.740673837958894</v>
      </c>
      <c r="W1442" s="52">
        <v>543.86501391958291</v>
      </c>
      <c r="X1442" s="71" t="str">
        <f t="shared" si="206"/>
        <v>Q3 2024</v>
      </c>
      <c r="Y1442" s="21">
        <f t="shared" si="201"/>
        <v>3840</v>
      </c>
      <c r="Z1442" s="21">
        <f t="shared" si="202"/>
        <v>2160</v>
      </c>
      <c r="AA1442" s="57">
        <f t="shared" si="203"/>
        <v>1550681.3056379822</v>
      </c>
      <c r="AB1442" s="59">
        <f t="shared" si="204"/>
        <v>1.7777777777777777</v>
      </c>
      <c r="AC1442" s="61">
        <f t="shared" si="205"/>
        <v>1905</v>
      </c>
    </row>
    <row r="1443" spans="4:29">
      <c r="D1443" s="12">
        <v>1437</v>
      </c>
      <c r="E1443" s="36" t="s">
        <v>29</v>
      </c>
      <c r="F1443" s="16" t="s">
        <v>11</v>
      </c>
      <c r="G1443" s="14" t="s">
        <v>40</v>
      </c>
      <c r="H1443" s="13" t="s">
        <v>6</v>
      </c>
      <c r="I1443" s="13" t="s">
        <v>122</v>
      </c>
      <c r="J1443" s="13"/>
      <c r="K1443" s="13"/>
      <c r="L1443" s="14">
        <v>85</v>
      </c>
      <c r="M1443" s="14" t="s">
        <v>15</v>
      </c>
      <c r="N1443" s="31"/>
      <c r="O1443" s="14" t="s">
        <v>2</v>
      </c>
      <c r="P1443" s="14" t="s">
        <v>35</v>
      </c>
      <c r="Q1443" s="31">
        <v>14400</v>
      </c>
      <c r="R1443" s="31">
        <v>900</v>
      </c>
      <c r="S1443" s="45">
        <v>50.3</v>
      </c>
      <c r="T1443" s="64">
        <f t="shared" si="198"/>
        <v>4275.5</v>
      </c>
      <c r="U1443" s="64">
        <f t="shared" si="199"/>
        <v>100.18572860296734</v>
      </c>
      <c r="V1443" s="48">
        <f t="shared" si="200"/>
        <v>34.714083645199651</v>
      </c>
      <c r="W1443" s="52">
        <v>690.14082793637476</v>
      </c>
      <c r="X1443" s="71" t="str">
        <f t="shared" si="206"/>
        <v>Q3 2024</v>
      </c>
      <c r="Y1443" s="21">
        <f t="shared" si="201"/>
        <v>3840</v>
      </c>
      <c r="Z1443" s="21">
        <f t="shared" si="202"/>
        <v>2160</v>
      </c>
      <c r="AA1443" s="57">
        <f t="shared" si="203"/>
        <v>1991763.9881305636</v>
      </c>
      <c r="AB1443" s="59">
        <f t="shared" si="204"/>
        <v>1.7777777777777777</v>
      </c>
      <c r="AC1443" s="61">
        <f t="shared" si="205"/>
        <v>2159</v>
      </c>
    </row>
    <row r="1444" spans="4:29">
      <c r="D1444" s="12">
        <v>1438</v>
      </c>
      <c r="E1444" s="36" t="s">
        <v>29</v>
      </c>
      <c r="F1444" s="16" t="s">
        <v>11</v>
      </c>
      <c r="G1444" s="14" t="s">
        <v>40</v>
      </c>
      <c r="H1444" s="13" t="s">
        <v>6</v>
      </c>
      <c r="I1444" s="13" t="s">
        <v>76</v>
      </c>
      <c r="J1444" s="13"/>
      <c r="K1444" s="13" t="s">
        <v>123</v>
      </c>
      <c r="L1444" s="14">
        <v>55</v>
      </c>
      <c r="M1444" s="14" t="s">
        <v>15</v>
      </c>
      <c r="N1444" s="31">
        <v>1000000</v>
      </c>
      <c r="O1444" s="14" t="s">
        <v>1</v>
      </c>
      <c r="P1444" s="14" t="s">
        <v>35</v>
      </c>
      <c r="Q1444" s="31">
        <v>6804.6390532544374</v>
      </c>
      <c r="R1444" s="31">
        <v>567.05325443786978</v>
      </c>
      <c r="S1444" s="45">
        <v>9</v>
      </c>
      <c r="T1444" s="64">
        <f t="shared" si="198"/>
        <v>495</v>
      </c>
      <c r="U1444" s="64">
        <f t="shared" si="199"/>
        <v>7.5052975192878337</v>
      </c>
      <c r="V1444" s="48">
        <f t="shared" si="200"/>
        <v>2.5861838442378784</v>
      </c>
      <c r="W1444" s="52">
        <v>287.35376047087539</v>
      </c>
      <c r="X1444" s="71" t="str">
        <f t="shared" si="206"/>
        <v>Q3 2024</v>
      </c>
      <c r="Y1444" s="21">
        <f t="shared" si="201"/>
        <v>3840</v>
      </c>
      <c r="Z1444" s="21">
        <f t="shared" si="202"/>
        <v>2160</v>
      </c>
      <c r="AA1444" s="57">
        <f t="shared" si="203"/>
        <v>833921.94658753707</v>
      </c>
      <c r="AB1444" s="59">
        <f t="shared" si="204"/>
        <v>1.7777777777777777</v>
      </c>
      <c r="AC1444" s="61">
        <f t="shared" si="205"/>
        <v>1397</v>
      </c>
    </row>
    <row r="1445" spans="4:29">
      <c r="D1445" s="12">
        <v>1439</v>
      </c>
      <c r="E1445" s="36" t="s">
        <v>29</v>
      </c>
      <c r="F1445" s="16" t="s">
        <v>11</v>
      </c>
      <c r="G1445" s="14" t="s">
        <v>40</v>
      </c>
      <c r="H1445" s="13" t="s">
        <v>6</v>
      </c>
      <c r="I1445" s="13" t="s">
        <v>76</v>
      </c>
      <c r="J1445" s="13"/>
      <c r="K1445" s="13" t="s">
        <v>123</v>
      </c>
      <c r="L1445" s="14">
        <v>65</v>
      </c>
      <c r="M1445" s="14" t="s">
        <v>15</v>
      </c>
      <c r="N1445" s="31">
        <v>1000000</v>
      </c>
      <c r="O1445" s="14" t="s">
        <v>1</v>
      </c>
      <c r="P1445" s="14" t="s">
        <v>35</v>
      </c>
      <c r="Q1445" s="31">
        <v>9504</v>
      </c>
      <c r="R1445" s="31">
        <v>792</v>
      </c>
      <c r="S1445" s="45">
        <v>12.4</v>
      </c>
      <c r="T1445" s="64">
        <f t="shared" si="198"/>
        <v>806</v>
      </c>
      <c r="U1445" s="64">
        <f t="shared" si="199"/>
        <v>14.442701084866469</v>
      </c>
      <c r="V1445" s="48">
        <f t="shared" si="200"/>
        <v>4.6786447849609978</v>
      </c>
      <c r="W1445" s="52">
        <v>377.31006330330626</v>
      </c>
      <c r="X1445" s="71" t="str">
        <f t="shared" si="206"/>
        <v>Q3 2024</v>
      </c>
      <c r="Y1445" s="21">
        <f t="shared" si="201"/>
        <v>3840</v>
      </c>
      <c r="Z1445" s="21">
        <f t="shared" si="202"/>
        <v>2160</v>
      </c>
      <c r="AA1445" s="57">
        <f t="shared" si="203"/>
        <v>1164733.9584569733</v>
      </c>
      <c r="AB1445" s="59">
        <f t="shared" si="204"/>
        <v>1.7777777777777777</v>
      </c>
      <c r="AC1445" s="61">
        <f t="shared" si="205"/>
        <v>1651</v>
      </c>
    </row>
    <row r="1446" spans="4:29">
      <c r="D1446" s="12">
        <v>1440</v>
      </c>
      <c r="E1446" s="36" t="s">
        <v>29</v>
      </c>
      <c r="F1446" s="16" t="s">
        <v>11</v>
      </c>
      <c r="G1446" s="14" t="s">
        <v>40</v>
      </c>
      <c r="H1446" s="13" t="s">
        <v>6</v>
      </c>
      <c r="I1446" s="13" t="s">
        <v>76</v>
      </c>
      <c r="J1446" s="13"/>
      <c r="K1446" s="13" t="s">
        <v>123</v>
      </c>
      <c r="L1446" s="14">
        <v>75</v>
      </c>
      <c r="M1446" s="14" t="s">
        <v>15</v>
      </c>
      <c r="N1446" s="31">
        <v>1000000</v>
      </c>
      <c r="O1446" s="14" t="s">
        <v>2</v>
      </c>
      <c r="P1446" s="14" t="s">
        <v>35</v>
      </c>
      <c r="Q1446" s="31">
        <v>13685.759999999997</v>
      </c>
      <c r="R1446" s="31">
        <v>1140.4799999999998</v>
      </c>
      <c r="S1446" s="45">
        <v>18</v>
      </c>
      <c r="T1446" s="64">
        <f t="shared" si="198"/>
        <v>1350</v>
      </c>
      <c r="U1446" s="64">
        <f t="shared" si="199"/>
        <v>27.912263501483679</v>
      </c>
      <c r="V1446" s="48">
        <f t="shared" si="200"/>
        <v>9.7895702505524937</v>
      </c>
      <c r="W1446" s="52">
        <v>543.86501391958291</v>
      </c>
      <c r="X1446" s="71" t="str">
        <f t="shared" si="206"/>
        <v>Q3 2024</v>
      </c>
      <c r="Y1446" s="21">
        <f t="shared" si="201"/>
        <v>3840</v>
      </c>
      <c r="Z1446" s="21">
        <f t="shared" si="202"/>
        <v>2160</v>
      </c>
      <c r="AA1446" s="57">
        <f t="shared" si="203"/>
        <v>1550681.3056379822</v>
      </c>
      <c r="AB1446" s="59">
        <f t="shared" si="204"/>
        <v>1.7777777777777777</v>
      </c>
      <c r="AC1446" s="61">
        <f t="shared" si="205"/>
        <v>1905</v>
      </c>
    </row>
    <row r="1447" spans="4:29">
      <c r="D1447" s="12">
        <v>1441</v>
      </c>
      <c r="E1447" s="36" t="s">
        <v>29</v>
      </c>
      <c r="F1447" s="16" t="s">
        <v>11</v>
      </c>
      <c r="G1447" s="14" t="s">
        <v>40</v>
      </c>
      <c r="H1447" s="13" t="s">
        <v>6</v>
      </c>
      <c r="I1447" s="13" t="s">
        <v>76</v>
      </c>
      <c r="J1447" s="13"/>
      <c r="K1447" s="13" t="s">
        <v>123</v>
      </c>
      <c r="L1447" s="14">
        <v>85</v>
      </c>
      <c r="M1447" s="14" t="s">
        <v>15</v>
      </c>
      <c r="N1447" s="31">
        <v>1000000</v>
      </c>
      <c r="O1447" s="14" t="s">
        <v>2</v>
      </c>
      <c r="P1447" s="14" t="s">
        <v>35</v>
      </c>
      <c r="Q1447" s="31">
        <v>17578.598399999999</v>
      </c>
      <c r="R1447" s="31">
        <v>1464.8832</v>
      </c>
      <c r="S1447" s="45">
        <v>20</v>
      </c>
      <c r="T1447" s="64">
        <f t="shared" si="198"/>
        <v>1700</v>
      </c>
      <c r="U1447" s="64">
        <f t="shared" si="199"/>
        <v>39.835279762611272</v>
      </c>
      <c r="V1447" s="48">
        <f t="shared" si="200"/>
        <v>13.802816558727496</v>
      </c>
      <c r="W1447" s="52">
        <v>690.14082793637476</v>
      </c>
      <c r="X1447" s="71" t="str">
        <f t="shared" si="206"/>
        <v>Q3 2024</v>
      </c>
      <c r="Y1447" s="21">
        <f t="shared" si="201"/>
        <v>3840</v>
      </c>
      <c r="Z1447" s="21">
        <f t="shared" si="202"/>
        <v>2160</v>
      </c>
      <c r="AA1447" s="57">
        <f t="shared" si="203"/>
        <v>1991763.9881305636</v>
      </c>
      <c r="AB1447" s="59">
        <f t="shared" si="204"/>
        <v>1.7777777777777777</v>
      </c>
      <c r="AC1447" s="61">
        <f t="shared" si="205"/>
        <v>2159</v>
      </c>
    </row>
    <row r="1448" spans="4:29">
      <c r="D1448" s="12">
        <v>1442</v>
      </c>
      <c r="E1448" s="36" t="s">
        <v>29</v>
      </c>
      <c r="F1448" s="16" t="s">
        <v>11</v>
      </c>
      <c r="G1448" s="14" t="s">
        <v>40</v>
      </c>
      <c r="H1448" s="13" t="s">
        <v>6</v>
      </c>
      <c r="I1448" s="13" t="s">
        <v>76</v>
      </c>
      <c r="J1448" s="13"/>
      <c r="K1448" s="13" t="s">
        <v>123</v>
      </c>
      <c r="L1448" s="14">
        <v>100</v>
      </c>
      <c r="M1448" s="14" t="s">
        <v>15</v>
      </c>
      <c r="N1448" s="31">
        <v>1000000</v>
      </c>
      <c r="O1448" s="14" t="s">
        <v>2</v>
      </c>
      <c r="P1448" s="14" t="s">
        <v>35</v>
      </c>
      <c r="Q1448" s="31">
        <v>20000</v>
      </c>
      <c r="R1448" s="31">
        <v>2000</v>
      </c>
      <c r="S1448" s="45">
        <v>4.4000000000000004</v>
      </c>
      <c r="T1448" s="64">
        <f t="shared" si="198"/>
        <v>440.00000000000006</v>
      </c>
      <c r="U1448" s="64">
        <f t="shared" si="199"/>
        <v>12.129773768545995</v>
      </c>
      <c r="V1448" s="48">
        <f t="shared" si="200"/>
        <v>4.5549294643800735</v>
      </c>
      <c r="W1448" s="52">
        <v>1035.211241904562</v>
      </c>
      <c r="X1448" s="71" t="str">
        <f t="shared" si="206"/>
        <v>Q3 2024</v>
      </c>
      <c r="Y1448" s="21">
        <f t="shared" si="201"/>
        <v>3840</v>
      </c>
      <c r="Z1448" s="21">
        <f t="shared" si="202"/>
        <v>2160</v>
      </c>
      <c r="AA1448" s="57">
        <f t="shared" si="203"/>
        <v>2756766.765578635</v>
      </c>
      <c r="AB1448" s="59">
        <f t="shared" si="204"/>
        <v>1.7777777777777777</v>
      </c>
      <c r="AC1448" s="61">
        <f t="shared" si="205"/>
        <v>2540</v>
      </c>
    </row>
    <row r="1449" spans="4:29">
      <c r="D1449" s="12">
        <v>1443</v>
      </c>
      <c r="E1449" s="36" t="s">
        <v>29</v>
      </c>
      <c r="F1449" s="16" t="s">
        <v>11</v>
      </c>
      <c r="G1449" s="14" t="s">
        <v>51</v>
      </c>
      <c r="H1449" s="13" t="s">
        <v>90</v>
      </c>
      <c r="I1449" s="13" t="s">
        <v>45</v>
      </c>
      <c r="J1449" s="13" t="s">
        <v>101</v>
      </c>
      <c r="K1449" s="13" t="s">
        <v>43</v>
      </c>
      <c r="L1449" s="14">
        <v>16</v>
      </c>
      <c r="M1449" s="14" t="s">
        <v>66</v>
      </c>
      <c r="N1449" s="31">
        <v>1000000</v>
      </c>
      <c r="O1449" s="14" t="s">
        <v>2</v>
      </c>
      <c r="P1449" s="14" t="s">
        <v>47</v>
      </c>
      <c r="Q1449" s="31">
        <v>4000</v>
      </c>
      <c r="R1449" s="31">
        <v>1152</v>
      </c>
      <c r="S1449" s="45">
        <v>25</v>
      </c>
      <c r="T1449" s="64">
        <f t="shared" si="198"/>
        <v>400</v>
      </c>
      <c r="U1449" s="64">
        <f t="shared" si="199"/>
        <v>1.8557411235955057</v>
      </c>
      <c r="V1449" s="48">
        <f t="shared" si="200"/>
        <v>3.5750000000000002</v>
      </c>
      <c r="W1449" s="52">
        <v>143</v>
      </c>
      <c r="X1449" s="71" t="str">
        <f t="shared" si="206"/>
        <v>Q4 2024</v>
      </c>
      <c r="Y1449" s="21">
        <f t="shared" si="201"/>
        <v>2560</v>
      </c>
      <c r="Z1449" s="21">
        <f t="shared" si="202"/>
        <v>1600</v>
      </c>
      <c r="AA1449" s="57">
        <f t="shared" si="203"/>
        <v>74229.644943820225</v>
      </c>
      <c r="AB1449" s="59">
        <f t="shared" si="204"/>
        <v>1.6</v>
      </c>
      <c r="AC1449" s="61">
        <f t="shared" si="205"/>
        <v>406.4</v>
      </c>
    </row>
    <row r="1450" spans="4:29">
      <c r="D1450" s="12">
        <v>1444</v>
      </c>
      <c r="E1450" s="36" t="s">
        <v>29</v>
      </c>
      <c r="F1450" s="16" t="s">
        <v>11</v>
      </c>
      <c r="G1450" s="14" t="s">
        <v>51</v>
      </c>
      <c r="H1450" s="13" t="s">
        <v>90</v>
      </c>
      <c r="I1450" s="13" t="s">
        <v>45</v>
      </c>
      <c r="J1450" s="13" t="s">
        <v>46</v>
      </c>
      <c r="K1450" s="13" t="s">
        <v>43</v>
      </c>
      <c r="L1450" s="14">
        <v>17.3</v>
      </c>
      <c r="M1450" s="14" t="s">
        <v>15</v>
      </c>
      <c r="N1450" s="31">
        <v>1000000</v>
      </c>
      <c r="O1450" s="14" t="s">
        <v>2</v>
      </c>
      <c r="P1450" s="14" t="s">
        <v>47</v>
      </c>
      <c r="Q1450" s="31">
        <v>10000</v>
      </c>
      <c r="R1450" s="31">
        <v>240</v>
      </c>
      <c r="S1450" s="45">
        <v>5</v>
      </c>
      <c r="T1450" s="64">
        <f t="shared" si="198"/>
        <v>86.5</v>
      </c>
      <c r="U1450" s="64">
        <f t="shared" si="199"/>
        <v>0.41253636263501481</v>
      </c>
      <c r="V1450" s="48">
        <f t="shared" si="200"/>
        <v>0.8</v>
      </c>
      <c r="W1450" s="52">
        <v>160</v>
      </c>
      <c r="X1450" s="71" t="str">
        <f t="shared" si="206"/>
        <v>Q4 2024</v>
      </c>
      <c r="Y1450" s="21">
        <f t="shared" si="201"/>
        <v>3840</v>
      </c>
      <c r="Z1450" s="21">
        <f t="shared" si="202"/>
        <v>2160</v>
      </c>
      <c r="AA1450" s="57">
        <f t="shared" si="203"/>
        <v>82507.272527002962</v>
      </c>
      <c r="AB1450" s="59">
        <f t="shared" si="204"/>
        <v>1.7777777777777777</v>
      </c>
      <c r="AC1450" s="61">
        <f t="shared" si="205"/>
        <v>439.42</v>
      </c>
    </row>
    <row r="1451" spans="4:29">
      <c r="D1451" s="12">
        <v>1445</v>
      </c>
      <c r="E1451" s="36" t="s">
        <v>29</v>
      </c>
      <c r="F1451" s="16" t="s">
        <v>11</v>
      </c>
      <c r="G1451" s="14" t="s">
        <v>51</v>
      </c>
      <c r="H1451" s="13" t="s">
        <v>90</v>
      </c>
      <c r="I1451" s="13" t="s">
        <v>45</v>
      </c>
      <c r="J1451" s="13" t="s">
        <v>168</v>
      </c>
      <c r="K1451" s="13" t="s">
        <v>43</v>
      </c>
      <c r="L1451" s="14">
        <v>17.3</v>
      </c>
      <c r="M1451" s="14" t="s">
        <v>15</v>
      </c>
      <c r="N1451" s="31">
        <v>1000000</v>
      </c>
      <c r="O1451" s="14" t="s">
        <v>2</v>
      </c>
      <c r="P1451" s="14" t="s">
        <v>47</v>
      </c>
      <c r="Q1451" s="31">
        <v>4032</v>
      </c>
      <c r="R1451" s="31">
        <v>1008</v>
      </c>
      <c r="S1451" s="45">
        <v>10</v>
      </c>
      <c r="T1451" s="64">
        <f t="shared" si="198"/>
        <v>173</v>
      </c>
      <c r="U1451" s="64">
        <f t="shared" si="199"/>
        <v>0.82507272527002962</v>
      </c>
      <c r="V1451" s="48">
        <f t="shared" si="200"/>
        <v>1.6</v>
      </c>
      <c r="W1451" s="52">
        <v>160</v>
      </c>
      <c r="X1451" s="71" t="str">
        <f t="shared" si="206"/>
        <v>Q4 2024</v>
      </c>
      <c r="Y1451" s="21">
        <f t="shared" si="201"/>
        <v>3840</v>
      </c>
      <c r="Z1451" s="21">
        <f t="shared" si="202"/>
        <v>2160</v>
      </c>
      <c r="AA1451" s="57">
        <f t="shared" si="203"/>
        <v>82507.272527002962</v>
      </c>
      <c r="AB1451" s="59">
        <f t="shared" si="204"/>
        <v>1.7777777777777777</v>
      </c>
      <c r="AC1451" s="61">
        <f t="shared" si="205"/>
        <v>439.42</v>
      </c>
    </row>
    <row r="1452" spans="4:29">
      <c r="D1452" s="12">
        <v>1446</v>
      </c>
      <c r="E1452" s="36" t="s">
        <v>29</v>
      </c>
      <c r="F1452" s="16" t="s">
        <v>11</v>
      </c>
      <c r="G1452" s="14" t="s">
        <v>51</v>
      </c>
      <c r="H1452" s="13" t="s">
        <v>90</v>
      </c>
      <c r="I1452" s="13" t="s">
        <v>45</v>
      </c>
      <c r="J1452" s="13" t="s">
        <v>206</v>
      </c>
      <c r="K1452" s="13"/>
      <c r="L1452" s="14">
        <v>18</v>
      </c>
      <c r="M1452" s="14" t="s">
        <v>186</v>
      </c>
      <c r="N1452" s="31">
        <v>1000000</v>
      </c>
      <c r="O1452" s="14" t="s">
        <v>2</v>
      </c>
      <c r="P1452" s="14" t="s">
        <v>47</v>
      </c>
      <c r="Q1452" s="31">
        <v>4000</v>
      </c>
      <c r="R1452" s="31">
        <v>1000</v>
      </c>
      <c r="S1452" s="45">
        <v>25</v>
      </c>
      <c r="T1452" s="64">
        <f t="shared" si="198"/>
        <v>450</v>
      </c>
      <c r="U1452" s="64">
        <f t="shared" si="199"/>
        <v>2.3486723595505619</v>
      </c>
      <c r="V1452" s="48">
        <f t="shared" si="200"/>
        <v>4</v>
      </c>
      <c r="W1452" s="52">
        <v>160</v>
      </c>
      <c r="X1452" s="71" t="str">
        <f t="shared" si="206"/>
        <v>Q4 2024</v>
      </c>
      <c r="Y1452" s="21">
        <f t="shared" si="201"/>
        <v>3840</v>
      </c>
      <c r="Z1452" s="21">
        <f t="shared" si="202"/>
        <v>2400</v>
      </c>
      <c r="AA1452" s="57">
        <f t="shared" si="203"/>
        <v>93946.894382022467</v>
      </c>
      <c r="AB1452" s="59">
        <f t="shared" si="204"/>
        <v>1.6</v>
      </c>
      <c r="AC1452" s="61">
        <f t="shared" si="205"/>
        <v>457.2</v>
      </c>
    </row>
    <row r="1453" spans="4:29">
      <c r="D1453" s="12">
        <v>1447</v>
      </c>
      <c r="E1453" s="36" t="s">
        <v>29</v>
      </c>
      <c r="F1453" s="16" t="s">
        <v>11</v>
      </c>
      <c r="G1453" s="14" t="s">
        <v>51</v>
      </c>
      <c r="H1453" s="13" t="s">
        <v>90</v>
      </c>
      <c r="I1453" s="13" t="s">
        <v>45</v>
      </c>
      <c r="J1453" s="13" t="s">
        <v>227</v>
      </c>
      <c r="K1453" s="13" t="s">
        <v>43</v>
      </c>
      <c r="L1453" s="14">
        <v>16</v>
      </c>
      <c r="M1453" s="14" t="s">
        <v>186</v>
      </c>
      <c r="N1453" s="31"/>
      <c r="O1453" s="14" t="s">
        <v>2</v>
      </c>
      <c r="P1453" s="14" t="s">
        <v>47</v>
      </c>
      <c r="Q1453" s="31">
        <v>4000</v>
      </c>
      <c r="R1453" s="31">
        <v>1000</v>
      </c>
      <c r="S1453" s="45">
        <v>5</v>
      </c>
      <c r="T1453" s="64">
        <f t="shared" si="198"/>
        <v>80</v>
      </c>
      <c r="U1453" s="64">
        <f t="shared" si="199"/>
        <v>0.37114822471910108</v>
      </c>
      <c r="V1453" s="48">
        <f t="shared" si="200"/>
        <v>0.71499999999999997</v>
      </c>
      <c r="W1453" s="52">
        <v>143</v>
      </c>
      <c r="X1453" s="71" t="str">
        <f t="shared" si="206"/>
        <v>Q4 2024</v>
      </c>
      <c r="Y1453" s="21">
        <f t="shared" si="201"/>
        <v>3840</v>
      </c>
      <c r="Z1453" s="21">
        <f t="shared" si="202"/>
        <v>2400</v>
      </c>
      <c r="AA1453" s="57">
        <f t="shared" si="203"/>
        <v>74229.644943820225</v>
      </c>
      <c r="AB1453" s="59">
        <f t="shared" si="204"/>
        <v>1.6</v>
      </c>
      <c r="AC1453" s="61">
        <f t="shared" si="205"/>
        <v>406.4</v>
      </c>
    </row>
    <row r="1454" spans="4:29">
      <c r="D1454" s="12">
        <v>1448</v>
      </c>
      <c r="E1454" s="36" t="s">
        <v>29</v>
      </c>
      <c r="F1454" s="16" t="s">
        <v>11</v>
      </c>
      <c r="G1454" s="14" t="s">
        <v>51</v>
      </c>
      <c r="H1454" s="13" t="s">
        <v>90</v>
      </c>
      <c r="I1454" s="13" t="s">
        <v>31</v>
      </c>
      <c r="J1454" s="13" t="s">
        <v>216</v>
      </c>
      <c r="K1454" s="13" t="s">
        <v>57</v>
      </c>
      <c r="L1454" s="14">
        <v>14.2</v>
      </c>
      <c r="M1454" s="14" t="s">
        <v>63</v>
      </c>
      <c r="N1454" s="31">
        <v>1000000</v>
      </c>
      <c r="O1454" s="14" t="s">
        <v>2</v>
      </c>
      <c r="P1454" s="14" t="s">
        <v>47</v>
      </c>
      <c r="Q1454" s="31">
        <v>10384</v>
      </c>
      <c r="R1454" s="31">
        <v>2596</v>
      </c>
      <c r="S1454" s="45">
        <v>1100</v>
      </c>
      <c r="T1454" s="64">
        <f t="shared" si="198"/>
        <v>15620</v>
      </c>
      <c r="U1454" s="64">
        <f t="shared" si="199"/>
        <v>65.36634341011009</v>
      </c>
      <c r="V1454" s="48">
        <f t="shared" si="200"/>
        <v>195.8</v>
      </c>
      <c r="W1454" s="52">
        <v>178</v>
      </c>
      <c r="X1454" s="71" t="str">
        <f t="shared" si="206"/>
        <v>Q4 2024</v>
      </c>
      <c r="Y1454" s="21">
        <f t="shared" si="201"/>
        <v>3024</v>
      </c>
      <c r="Z1454" s="21">
        <f t="shared" si="202"/>
        <v>1964</v>
      </c>
      <c r="AA1454" s="57">
        <f t="shared" si="203"/>
        <v>59423.948554645533</v>
      </c>
      <c r="AB1454" s="59">
        <f t="shared" si="204"/>
        <v>1.539714867617108</v>
      </c>
      <c r="AC1454" s="61">
        <f t="shared" si="205"/>
        <v>360.67999999999995</v>
      </c>
    </row>
    <row r="1455" spans="4:29">
      <c r="D1455" s="12">
        <v>1449</v>
      </c>
      <c r="E1455" s="36" t="s">
        <v>29</v>
      </c>
      <c r="F1455" s="16" t="s">
        <v>11</v>
      </c>
      <c r="G1455" s="14" t="s">
        <v>51</v>
      </c>
      <c r="H1455" s="13" t="s">
        <v>90</v>
      </c>
      <c r="I1455" s="13" t="s">
        <v>31</v>
      </c>
      <c r="J1455" s="13" t="s">
        <v>62</v>
      </c>
      <c r="K1455" s="13" t="s">
        <v>57</v>
      </c>
      <c r="L1455" s="14">
        <v>16.2</v>
      </c>
      <c r="M1455" s="14" t="s">
        <v>64</v>
      </c>
      <c r="N1455" s="31">
        <v>1000000</v>
      </c>
      <c r="O1455" s="14" t="s">
        <v>2</v>
      </c>
      <c r="P1455" s="14" t="s">
        <v>47</v>
      </c>
      <c r="Q1455" s="31">
        <v>10384</v>
      </c>
      <c r="R1455" s="31">
        <v>2596</v>
      </c>
      <c r="S1455" s="45">
        <v>600</v>
      </c>
      <c r="T1455" s="64">
        <f t="shared" si="198"/>
        <v>9720</v>
      </c>
      <c r="U1455" s="64">
        <f t="shared" si="199"/>
        <v>46.315708612985993</v>
      </c>
      <c r="V1455" s="48">
        <f t="shared" si="200"/>
        <v>124.2</v>
      </c>
      <c r="W1455" s="52">
        <v>207</v>
      </c>
      <c r="X1455" s="71" t="str">
        <f t="shared" si="206"/>
        <v>Q4 2024</v>
      </c>
      <c r="Y1455" s="21">
        <f t="shared" si="201"/>
        <v>3456</v>
      </c>
      <c r="Z1455" s="21">
        <f t="shared" si="202"/>
        <v>2234</v>
      </c>
      <c r="AA1455" s="57">
        <f t="shared" si="203"/>
        <v>77192.847688309979</v>
      </c>
      <c r="AB1455" s="59">
        <f t="shared" si="204"/>
        <v>1.5470008952551477</v>
      </c>
      <c r="AC1455" s="61">
        <f t="shared" si="205"/>
        <v>411.47999999999996</v>
      </c>
    </row>
    <row r="1456" spans="4:29">
      <c r="D1456" s="12">
        <v>1450</v>
      </c>
      <c r="E1456" s="36" t="s">
        <v>29</v>
      </c>
      <c r="F1456" s="16" t="s">
        <v>11</v>
      </c>
      <c r="G1456" s="14" t="s">
        <v>51</v>
      </c>
      <c r="H1456" s="13" t="s">
        <v>90</v>
      </c>
      <c r="I1456" s="13" t="s">
        <v>102</v>
      </c>
      <c r="J1456" s="13" t="s">
        <v>103</v>
      </c>
      <c r="K1456" s="13" t="s">
        <v>43</v>
      </c>
      <c r="L1456" s="14">
        <v>16</v>
      </c>
      <c r="M1456" s="14" t="s">
        <v>66</v>
      </c>
      <c r="N1456" s="31">
        <v>1000000</v>
      </c>
      <c r="O1456" s="14" t="s">
        <v>2</v>
      </c>
      <c r="P1456" s="14" t="s">
        <v>47</v>
      </c>
      <c r="Q1456" s="31">
        <v>4000</v>
      </c>
      <c r="R1456" s="31">
        <v>1152</v>
      </c>
      <c r="S1456" s="45">
        <v>20</v>
      </c>
      <c r="T1456" s="64">
        <f t="shared" si="198"/>
        <v>320</v>
      </c>
      <c r="U1456" s="64">
        <f t="shared" si="199"/>
        <v>1.4845928988764043</v>
      </c>
      <c r="V1456" s="48">
        <f t="shared" si="200"/>
        <v>2.86</v>
      </c>
      <c r="W1456" s="52">
        <v>143</v>
      </c>
      <c r="X1456" s="71" t="str">
        <f t="shared" si="206"/>
        <v>Q4 2024</v>
      </c>
      <c r="Y1456" s="21">
        <f t="shared" si="201"/>
        <v>2560</v>
      </c>
      <c r="Z1456" s="21">
        <f t="shared" si="202"/>
        <v>1600</v>
      </c>
      <c r="AA1456" s="57">
        <f t="shared" si="203"/>
        <v>74229.644943820225</v>
      </c>
      <c r="AB1456" s="59">
        <f t="shared" si="204"/>
        <v>1.6</v>
      </c>
      <c r="AC1456" s="61">
        <f t="shared" si="205"/>
        <v>406.4</v>
      </c>
    </row>
    <row r="1457" spans="4:29">
      <c r="D1457" s="12">
        <v>1451</v>
      </c>
      <c r="E1457" s="36" t="s">
        <v>29</v>
      </c>
      <c r="F1457" s="16" t="s">
        <v>11</v>
      </c>
      <c r="G1457" s="14" t="s">
        <v>51</v>
      </c>
      <c r="H1457" s="13" t="s">
        <v>90</v>
      </c>
      <c r="I1457" s="13" t="s">
        <v>102</v>
      </c>
      <c r="J1457" s="13" t="s">
        <v>104</v>
      </c>
      <c r="K1457" s="13" t="s">
        <v>43</v>
      </c>
      <c r="L1457" s="14">
        <v>17.3</v>
      </c>
      <c r="M1457" s="14" t="s">
        <v>15</v>
      </c>
      <c r="N1457" s="31">
        <v>1000000</v>
      </c>
      <c r="O1457" s="14" t="s">
        <v>2</v>
      </c>
      <c r="P1457" s="14" t="s">
        <v>47</v>
      </c>
      <c r="Q1457" s="31">
        <v>4000</v>
      </c>
      <c r="R1457" s="31">
        <v>1152</v>
      </c>
      <c r="S1457" s="45">
        <v>20</v>
      </c>
      <c r="T1457" s="64">
        <f t="shared" si="198"/>
        <v>346</v>
      </c>
      <c r="U1457" s="64">
        <f t="shared" si="199"/>
        <v>1.6501454505400592</v>
      </c>
      <c r="V1457" s="48">
        <f t="shared" si="200"/>
        <v>3.2</v>
      </c>
      <c r="W1457" s="52">
        <v>160</v>
      </c>
      <c r="X1457" s="71" t="str">
        <f t="shared" si="206"/>
        <v>Q4 2024</v>
      </c>
      <c r="Y1457" s="21">
        <f t="shared" si="201"/>
        <v>3840</v>
      </c>
      <c r="Z1457" s="21">
        <f t="shared" si="202"/>
        <v>2160</v>
      </c>
      <c r="AA1457" s="57">
        <f t="shared" si="203"/>
        <v>82507.272527002962</v>
      </c>
      <c r="AB1457" s="59">
        <f t="shared" si="204"/>
        <v>1.7777777777777777</v>
      </c>
      <c r="AC1457" s="61">
        <f t="shared" si="205"/>
        <v>439.42</v>
      </c>
    </row>
    <row r="1458" spans="4:29">
      <c r="D1458" s="12">
        <v>1452</v>
      </c>
      <c r="E1458" s="36" t="s">
        <v>29</v>
      </c>
      <c r="F1458" s="16" t="s">
        <v>11</v>
      </c>
      <c r="G1458" s="14" t="s">
        <v>51</v>
      </c>
      <c r="H1458" s="13" t="s">
        <v>90</v>
      </c>
      <c r="I1458" s="13" t="s">
        <v>54</v>
      </c>
      <c r="J1458" s="13" t="s">
        <v>92</v>
      </c>
      <c r="K1458" s="13" t="s">
        <v>43</v>
      </c>
      <c r="L1458" s="14">
        <v>17.3</v>
      </c>
      <c r="M1458" s="14" t="s">
        <v>15</v>
      </c>
      <c r="N1458" s="31">
        <v>1000000</v>
      </c>
      <c r="O1458" s="14" t="s">
        <v>2</v>
      </c>
      <c r="P1458" s="14" t="s">
        <v>47</v>
      </c>
      <c r="Q1458" s="31">
        <v>4000</v>
      </c>
      <c r="R1458" s="31">
        <v>1152</v>
      </c>
      <c r="S1458" s="45">
        <v>15</v>
      </c>
      <c r="T1458" s="64">
        <f t="shared" si="198"/>
        <v>259.5</v>
      </c>
      <c r="U1458" s="64">
        <f t="shared" si="199"/>
        <v>1.2376090879050445</v>
      </c>
      <c r="V1458" s="48">
        <f t="shared" si="200"/>
        <v>2.4</v>
      </c>
      <c r="W1458" s="52">
        <v>160</v>
      </c>
      <c r="X1458" s="71" t="str">
        <f t="shared" si="206"/>
        <v>Q4 2024</v>
      </c>
      <c r="Y1458" s="21">
        <f t="shared" si="201"/>
        <v>3840</v>
      </c>
      <c r="Z1458" s="21">
        <f t="shared" si="202"/>
        <v>2160</v>
      </c>
      <c r="AA1458" s="57">
        <f t="shared" si="203"/>
        <v>82507.272527002962</v>
      </c>
      <c r="AB1458" s="59">
        <f t="shared" si="204"/>
        <v>1.7777777777777777</v>
      </c>
      <c r="AC1458" s="61">
        <f t="shared" si="205"/>
        <v>439.42</v>
      </c>
    </row>
    <row r="1459" spans="4:29">
      <c r="D1459" s="12">
        <v>1453</v>
      </c>
      <c r="E1459" s="36" t="s">
        <v>29</v>
      </c>
      <c r="F1459" s="16" t="s">
        <v>11</v>
      </c>
      <c r="G1459" s="14" t="s">
        <v>51</v>
      </c>
      <c r="H1459" s="13" t="s">
        <v>90</v>
      </c>
      <c r="I1459" s="13" t="s">
        <v>54</v>
      </c>
      <c r="J1459" s="13" t="s">
        <v>92</v>
      </c>
      <c r="K1459" s="13" t="s">
        <v>43</v>
      </c>
      <c r="L1459" s="14">
        <v>16</v>
      </c>
      <c r="M1459" s="14" t="s">
        <v>66</v>
      </c>
      <c r="N1459" s="31">
        <v>1000000</v>
      </c>
      <c r="O1459" s="14" t="s">
        <v>2</v>
      </c>
      <c r="P1459" s="14" t="s">
        <v>47</v>
      </c>
      <c r="Q1459" s="31">
        <v>4000</v>
      </c>
      <c r="R1459" s="31">
        <v>1152</v>
      </c>
      <c r="S1459" s="45">
        <v>45</v>
      </c>
      <c r="T1459" s="64">
        <f t="shared" si="198"/>
        <v>720</v>
      </c>
      <c r="U1459" s="64">
        <f t="shared" si="199"/>
        <v>3.3403340224719105</v>
      </c>
      <c r="V1459" s="48">
        <f t="shared" si="200"/>
        <v>6.4349999999999996</v>
      </c>
      <c r="W1459" s="52">
        <v>143</v>
      </c>
      <c r="X1459" s="71" t="str">
        <f t="shared" si="206"/>
        <v>Q4 2024</v>
      </c>
      <c r="Y1459" s="21">
        <f t="shared" si="201"/>
        <v>2560</v>
      </c>
      <c r="Z1459" s="21">
        <f t="shared" si="202"/>
        <v>1600</v>
      </c>
      <c r="AA1459" s="57">
        <f t="shared" si="203"/>
        <v>74229.644943820225</v>
      </c>
      <c r="AB1459" s="59">
        <f t="shared" si="204"/>
        <v>1.6</v>
      </c>
      <c r="AC1459" s="61">
        <f t="shared" si="205"/>
        <v>406.4</v>
      </c>
    </row>
    <row r="1460" spans="4:29">
      <c r="D1460" s="12">
        <v>1454</v>
      </c>
      <c r="E1460" s="36" t="s">
        <v>29</v>
      </c>
      <c r="F1460" s="16" t="s">
        <v>11</v>
      </c>
      <c r="G1460" s="14" t="s">
        <v>51</v>
      </c>
      <c r="H1460" s="13" t="s">
        <v>90</v>
      </c>
      <c r="I1460" s="13" t="s">
        <v>54</v>
      </c>
      <c r="J1460" s="13" t="s">
        <v>92</v>
      </c>
      <c r="K1460" s="13" t="s">
        <v>43</v>
      </c>
      <c r="L1460" s="14">
        <v>18</v>
      </c>
      <c r="M1460" s="14" t="s">
        <v>66</v>
      </c>
      <c r="N1460" s="31">
        <v>1000000</v>
      </c>
      <c r="O1460" s="14" t="s">
        <v>2</v>
      </c>
      <c r="P1460" s="14" t="s">
        <v>47</v>
      </c>
      <c r="Q1460" s="31">
        <v>4000</v>
      </c>
      <c r="R1460" s="31">
        <v>1152</v>
      </c>
      <c r="S1460" s="45">
        <v>20</v>
      </c>
      <c r="T1460" s="64">
        <f t="shared" si="198"/>
        <v>360</v>
      </c>
      <c r="U1460" s="64">
        <f t="shared" si="199"/>
        <v>1.8789378876404492</v>
      </c>
      <c r="V1460" s="48">
        <f t="shared" si="200"/>
        <v>3.2</v>
      </c>
      <c r="W1460" s="52">
        <v>160</v>
      </c>
      <c r="X1460" s="71" t="str">
        <f t="shared" si="206"/>
        <v>Q4 2024</v>
      </c>
      <c r="Y1460" s="21">
        <f t="shared" si="201"/>
        <v>2560</v>
      </c>
      <c r="Z1460" s="21">
        <f t="shared" si="202"/>
        <v>1600</v>
      </c>
      <c r="AA1460" s="57">
        <f t="shared" si="203"/>
        <v>93946.894382022467</v>
      </c>
      <c r="AB1460" s="59">
        <f t="shared" si="204"/>
        <v>1.6</v>
      </c>
      <c r="AC1460" s="61">
        <f t="shared" si="205"/>
        <v>457.2</v>
      </c>
    </row>
    <row r="1461" spans="4:29">
      <c r="D1461" s="12">
        <v>1455</v>
      </c>
      <c r="E1461" s="36" t="s">
        <v>29</v>
      </c>
      <c r="F1461" s="16" t="s">
        <v>11</v>
      </c>
      <c r="G1461" s="14" t="s">
        <v>51</v>
      </c>
      <c r="H1461" s="13" t="s">
        <v>90</v>
      </c>
      <c r="I1461" s="13" t="s">
        <v>54</v>
      </c>
      <c r="J1461" s="13" t="s">
        <v>169</v>
      </c>
      <c r="K1461" s="13" t="s">
        <v>43</v>
      </c>
      <c r="L1461" s="14">
        <v>17</v>
      </c>
      <c r="M1461" s="14" t="s">
        <v>66</v>
      </c>
      <c r="N1461" s="31">
        <v>1000000</v>
      </c>
      <c r="O1461" s="14" t="s">
        <v>2</v>
      </c>
      <c r="P1461" s="14" t="s">
        <v>47</v>
      </c>
      <c r="Q1461" s="31">
        <v>4000</v>
      </c>
      <c r="R1461" s="31">
        <v>1152</v>
      </c>
      <c r="S1461" s="45">
        <v>20</v>
      </c>
      <c r="T1461" s="64">
        <f t="shared" si="198"/>
        <v>340</v>
      </c>
      <c r="U1461" s="64">
        <f t="shared" si="199"/>
        <v>1.6759662022471906</v>
      </c>
      <c r="V1461" s="48">
        <f t="shared" si="200"/>
        <v>3.2</v>
      </c>
      <c r="W1461" s="52">
        <v>160</v>
      </c>
      <c r="X1461" s="71" t="str">
        <f t="shared" si="206"/>
        <v>Q4 2024</v>
      </c>
      <c r="Y1461" s="21">
        <f t="shared" si="201"/>
        <v>2560</v>
      </c>
      <c r="Z1461" s="21">
        <f t="shared" si="202"/>
        <v>1600</v>
      </c>
      <c r="AA1461" s="57">
        <f t="shared" si="203"/>
        <v>83798.310112359526</v>
      </c>
      <c r="AB1461" s="59">
        <f t="shared" si="204"/>
        <v>1.6</v>
      </c>
      <c r="AC1461" s="61">
        <f t="shared" si="205"/>
        <v>431.79999999999995</v>
      </c>
    </row>
    <row r="1462" spans="4:29">
      <c r="D1462" s="12">
        <v>1456</v>
      </c>
      <c r="E1462" s="36" t="s">
        <v>29</v>
      </c>
      <c r="F1462" s="16" t="s">
        <v>11</v>
      </c>
      <c r="G1462" s="14" t="s">
        <v>51</v>
      </c>
      <c r="H1462" s="13" t="s">
        <v>90</v>
      </c>
      <c r="I1462" s="13" t="s">
        <v>54</v>
      </c>
      <c r="J1462" s="13" t="s">
        <v>170</v>
      </c>
      <c r="K1462" s="13" t="s">
        <v>43</v>
      </c>
      <c r="L1462" s="14">
        <v>14</v>
      </c>
      <c r="M1462" s="14" t="s">
        <v>66</v>
      </c>
      <c r="N1462" s="31">
        <v>1000000</v>
      </c>
      <c r="O1462" s="14" t="s">
        <v>2</v>
      </c>
      <c r="P1462" s="14" t="s">
        <v>47</v>
      </c>
      <c r="Q1462" s="31">
        <v>4000</v>
      </c>
      <c r="R1462" s="31">
        <v>1152</v>
      </c>
      <c r="S1462" s="45">
        <v>25</v>
      </c>
      <c r="T1462" s="64">
        <f t="shared" si="198"/>
        <v>350</v>
      </c>
      <c r="U1462" s="64">
        <f t="shared" si="199"/>
        <v>1.4208017977528087</v>
      </c>
      <c r="V1462" s="48">
        <f t="shared" si="200"/>
        <v>3.2</v>
      </c>
      <c r="W1462" s="52">
        <v>128</v>
      </c>
      <c r="X1462" s="71" t="str">
        <f t="shared" si="206"/>
        <v>Q4 2024</v>
      </c>
      <c r="Y1462" s="21">
        <f t="shared" si="201"/>
        <v>2560</v>
      </c>
      <c r="Z1462" s="21">
        <f t="shared" si="202"/>
        <v>1600</v>
      </c>
      <c r="AA1462" s="57">
        <f t="shared" si="203"/>
        <v>56832.071910112347</v>
      </c>
      <c r="AB1462" s="59">
        <f t="shared" si="204"/>
        <v>1.6</v>
      </c>
      <c r="AC1462" s="61">
        <f t="shared" si="205"/>
        <v>355.59999999999997</v>
      </c>
    </row>
    <row r="1463" spans="4:29">
      <c r="D1463" s="12">
        <v>1457</v>
      </c>
      <c r="E1463" s="36" t="s">
        <v>29</v>
      </c>
      <c r="F1463" s="16" t="s">
        <v>11</v>
      </c>
      <c r="G1463" s="14" t="s">
        <v>51</v>
      </c>
      <c r="H1463" s="13" t="s">
        <v>90</v>
      </c>
      <c r="I1463" s="13" t="s">
        <v>109</v>
      </c>
      <c r="J1463" s="13" t="s">
        <v>127</v>
      </c>
      <c r="K1463" s="13" t="s">
        <v>43</v>
      </c>
      <c r="L1463" s="14">
        <v>16.2</v>
      </c>
      <c r="M1463" s="14" t="s">
        <v>66</v>
      </c>
      <c r="N1463" s="31">
        <v>1000000</v>
      </c>
      <c r="O1463" s="14" t="s">
        <v>2</v>
      </c>
      <c r="P1463" s="14" t="s">
        <v>47</v>
      </c>
      <c r="Q1463" s="31">
        <v>4000</v>
      </c>
      <c r="R1463" s="31">
        <v>512</v>
      </c>
      <c r="S1463" s="45">
        <v>40</v>
      </c>
      <c r="T1463" s="64">
        <f t="shared" si="198"/>
        <v>648</v>
      </c>
      <c r="U1463" s="64">
        <f t="shared" si="199"/>
        <v>3.0438793779775271</v>
      </c>
      <c r="V1463" s="48">
        <f t="shared" si="200"/>
        <v>5.72</v>
      </c>
      <c r="W1463" s="52">
        <v>143</v>
      </c>
      <c r="X1463" s="71" t="str">
        <f t="shared" si="206"/>
        <v>Q4 2024</v>
      </c>
      <c r="Y1463" s="21">
        <f t="shared" si="201"/>
        <v>2560</v>
      </c>
      <c r="Z1463" s="21">
        <f t="shared" si="202"/>
        <v>1600</v>
      </c>
      <c r="AA1463" s="57">
        <f t="shared" si="203"/>
        <v>76096.984449438183</v>
      </c>
      <c r="AB1463" s="59">
        <f t="shared" si="204"/>
        <v>1.6</v>
      </c>
      <c r="AC1463" s="61">
        <f t="shared" si="205"/>
        <v>411.47999999999996</v>
      </c>
    </row>
    <row r="1464" spans="4:29">
      <c r="D1464" s="12">
        <v>1458</v>
      </c>
      <c r="E1464" s="36" t="s">
        <v>29</v>
      </c>
      <c r="F1464" s="16" t="s">
        <v>11</v>
      </c>
      <c r="G1464" s="14" t="s">
        <v>51</v>
      </c>
      <c r="H1464" s="13" t="s">
        <v>90</v>
      </c>
      <c r="I1464" s="13" t="s">
        <v>109</v>
      </c>
      <c r="J1464" s="13" t="s">
        <v>110</v>
      </c>
      <c r="K1464" s="13" t="s">
        <v>43</v>
      </c>
      <c r="L1464" s="14">
        <v>16.2</v>
      </c>
      <c r="M1464" s="14" t="s">
        <v>64</v>
      </c>
      <c r="N1464" s="31">
        <v>1000000</v>
      </c>
      <c r="O1464" s="14" t="s">
        <v>2</v>
      </c>
      <c r="P1464" s="14" t="s">
        <v>47</v>
      </c>
      <c r="Q1464" s="31">
        <v>4000</v>
      </c>
      <c r="R1464" s="31">
        <v>512</v>
      </c>
      <c r="S1464" s="45">
        <v>25</v>
      </c>
      <c r="T1464" s="64">
        <f t="shared" si="198"/>
        <v>405</v>
      </c>
      <c r="U1464" s="64">
        <f t="shared" si="199"/>
        <v>1.9298211922077495</v>
      </c>
      <c r="V1464" s="48">
        <f t="shared" si="200"/>
        <v>3.9750000000000001</v>
      </c>
      <c r="W1464" s="52">
        <v>159</v>
      </c>
      <c r="X1464" s="71" t="str">
        <f t="shared" si="206"/>
        <v>Q4 2024</v>
      </c>
      <c r="Y1464" s="21">
        <f t="shared" si="201"/>
        <v>3456</v>
      </c>
      <c r="Z1464" s="21">
        <f t="shared" si="202"/>
        <v>2234</v>
      </c>
      <c r="AA1464" s="57">
        <f t="shared" si="203"/>
        <v>77192.847688309979</v>
      </c>
      <c r="AB1464" s="59">
        <f t="shared" si="204"/>
        <v>1.5470008952551477</v>
      </c>
      <c r="AC1464" s="61">
        <f t="shared" si="205"/>
        <v>411.47999999999996</v>
      </c>
    </row>
    <row r="1465" spans="4:29">
      <c r="D1465" s="12">
        <v>1459</v>
      </c>
      <c r="E1465" s="36" t="s">
        <v>29</v>
      </c>
      <c r="F1465" s="16" t="s">
        <v>11</v>
      </c>
      <c r="G1465" s="14" t="s">
        <v>51</v>
      </c>
      <c r="H1465" s="13" t="s">
        <v>90</v>
      </c>
      <c r="I1465" s="13" t="s">
        <v>109</v>
      </c>
      <c r="J1465" s="13" t="s">
        <v>212</v>
      </c>
      <c r="K1465" s="13" t="s">
        <v>43</v>
      </c>
      <c r="L1465" s="14">
        <v>18</v>
      </c>
      <c r="M1465" s="14" t="s">
        <v>66</v>
      </c>
      <c r="N1465" s="31">
        <v>1000000</v>
      </c>
      <c r="O1465" s="14" t="s">
        <v>2</v>
      </c>
      <c r="P1465" s="14" t="s">
        <v>47</v>
      </c>
      <c r="Q1465" s="31">
        <v>9216</v>
      </c>
      <c r="R1465" s="31">
        <v>2304</v>
      </c>
      <c r="S1465" s="45">
        <v>15</v>
      </c>
      <c r="T1465" s="64">
        <f t="shared" si="198"/>
        <v>270</v>
      </c>
      <c r="U1465" s="64">
        <f t="shared" si="199"/>
        <v>1.4092034157303368</v>
      </c>
      <c r="V1465" s="48">
        <f t="shared" si="200"/>
        <v>2.4</v>
      </c>
      <c r="W1465" s="52">
        <v>160</v>
      </c>
      <c r="X1465" s="71" t="str">
        <f t="shared" si="206"/>
        <v>Q4 2024</v>
      </c>
      <c r="Y1465" s="21">
        <f t="shared" si="201"/>
        <v>2560</v>
      </c>
      <c r="Z1465" s="21">
        <f t="shared" si="202"/>
        <v>1600</v>
      </c>
      <c r="AA1465" s="57">
        <f t="shared" si="203"/>
        <v>93946.894382022467</v>
      </c>
      <c r="AB1465" s="59">
        <f t="shared" si="204"/>
        <v>1.6</v>
      </c>
      <c r="AC1465" s="61">
        <f t="shared" si="205"/>
        <v>457.2</v>
      </c>
    </row>
    <row r="1466" spans="4:29">
      <c r="D1466" s="12">
        <v>1460</v>
      </c>
      <c r="E1466" s="36" t="s">
        <v>29</v>
      </c>
      <c r="F1466" s="16" t="s">
        <v>11</v>
      </c>
      <c r="G1466" s="14" t="s">
        <v>51</v>
      </c>
      <c r="H1466" s="13" t="s">
        <v>90</v>
      </c>
      <c r="I1466" s="13" t="s">
        <v>135</v>
      </c>
      <c r="J1466" s="13" t="s">
        <v>136</v>
      </c>
      <c r="K1466" s="13"/>
      <c r="L1466" s="14">
        <v>16.2</v>
      </c>
      <c r="M1466" s="14" t="s">
        <v>66</v>
      </c>
      <c r="N1466" s="31">
        <v>1000000</v>
      </c>
      <c r="O1466" s="14" t="s">
        <v>2</v>
      </c>
      <c r="P1466" s="14" t="s">
        <v>47</v>
      </c>
      <c r="Q1466" s="31">
        <v>4000</v>
      </c>
      <c r="R1466" s="31">
        <v>512</v>
      </c>
      <c r="S1466" s="45">
        <v>90</v>
      </c>
      <c r="T1466" s="64">
        <f t="shared" si="198"/>
        <v>1458</v>
      </c>
      <c r="U1466" s="64">
        <f t="shared" si="199"/>
        <v>6.8487286004494363</v>
      </c>
      <c r="V1466" s="48">
        <f t="shared" si="200"/>
        <v>12.87</v>
      </c>
      <c r="W1466" s="52">
        <v>143</v>
      </c>
      <c r="X1466" s="71" t="str">
        <f t="shared" si="206"/>
        <v>Q4 2024</v>
      </c>
      <c r="Y1466" s="21">
        <f t="shared" si="201"/>
        <v>2560</v>
      </c>
      <c r="Z1466" s="21">
        <f t="shared" si="202"/>
        <v>1600</v>
      </c>
      <c r="AA1466" s="57">
        <f t="shared" si="203"/>
        <v>76096.984449438183</v>
      </c>
      <c r="AB1466" s="59">
        <f t="shared" si="204"/>
        <v>1.6</v>
      </c>
      <c r="AC1466" s="61">
        <f t="shared" si="205"/>
        <v>411.47999999999996</v>
      </c>
    </row>
    <row r="1467" spans="4:29">
      <c r="D1467" s="12">
        <v>1461</v>
      </c>
      <c r="E1467" s="36" t="s">
        <v>29</v>
      </c>
      <c r="F1467" s="16" t="s">
        <v>11</v>
      </c>
      <c r="G1467" s="14" t="s">
        <v>51</v>
      </c>
      <c r="H1467" s="13" t="s">
        <v>90</v>
      </c>
      <c r="I1467" s="13" t="s">
        <v>135</v>
      </c>
      <c r="J1467" s="13" t="s">
        <v>171</v>
      </c>
      <c r="K1467" s="13" t="s">
        <v>98</v>
      </c>
      <c r="L1467" s="14">
        <v>16</v>
      </c>
      <c r="M1467" s="14" t="s">
        <v>172</v>
      </c>
      <c r="N1467" s="31">
        <v>1000000</v>
      </c>
      <c r="O1467" s="14" t="s">
        <v>2</v>
      </c>
      <c r="P1467" s="14" t="s">
        <v>47</v>
      </c>
      <c r="Q1467" s="31">
        <v>4000</v>
      </c>
      <c r="R1467" s="31">
        <v>1000</v>
      </c>
      <c r="S1467" s="45">
        <v>30</v>
      </c>
      <c r="T1467" s="64">
        <f t="shared" si="198"/>
        <v>480</v>
      </c>
      <c r="U1467" s="64">
        <f t="shared" si="199"/>
        <v>2.2268893483146064</v>
      </c>
      <c r="V1467" s="48">
        <f t="shared" si="200"/>
        <v>4.7699999999999996</v>
      </c>
      <c r="W1467" s="52">
        <v>159</v>
      </c>
      <c r="X1467" s="71" t="str">
        <f t="shared" si="206"/>
        <v>Q4 2024</v>
      </c>
      <c r="Y1467" s="21">
        <f t="shared" si="201"/>
        <v>3200</v>
      </c>
      <c r="Z1467" s="21">
        <f t="shared" si="202"/>
        <v>2000</v>
      </c>
      <c r="AA1467" s="57">
        <f t="shared" si="203"/>
        <v>74229.644943820225</v>
      </c>
      <c r="AB1467" s="59">
        <f t="shared" si="204"/>
        <v>1.6</v>
      </c>
      <c r="AC1467" s="61">
        <f t="shared" si="205"/>
        <v>406.4</v>
      </c>
    </row>
    <row r="1468" spans="4:29">
      <c r="D1468" s="12">
        <v>1462</v>
      </c>
      <c r="E1468" s="36" t="s">
        <v>29</v>
      </c>
      <c r="F1468" s="16" t="s">
        <v>11</v>
      </c>
      <c r="G1468" s="14" t="s">
        <v>51</v>
      </c>
      <c r="H1468" s="13" t="s">
        <v>90</v>
      </c>
      <c r="I1468" s="13" t="s">
        <v>135</v>
      </c>
      <c r="J1468" s="13" t="s">
        <v>171</v>
      </c>
      <c r="K1468" s="13" t="s">
        <v>98</v>
      </c>
      <c r="L1468" s="14">
        <v>14.5</v>
      </c>
      <c r="M1468" s="14" t="s">
        <v>173</v>
      </c>
      <c r="N1468" s="31">
        <v>1000000</v>
      </c>
      <c r="O1468" s="14" t="s">
        <v>2</v>
      </c>
      <c r="P1468" s="14" t="s">
        <v>47</v>
      </c>
      <c r="Q1468" s="31">
        <v>4000</v>
      </c>
      <c r="R1468" s="31">
        <v>1000</v>
      </c>
      <c r="S1468" s="45">
        <v>50</v>
      </c>
      <c r="T1468" s="64">
        <f t="shared" si="198"/>
        <v>725</v>
      </c>
      <c r="U1468" s="64">
        <f t="shared" si="199"/>
        <v>3.0481997752808976</v>
      </c>
      <c r="V1468" s="48">
        <f t="shared" si="200"/>
        <v>6.72</v>
      </c>
      <c r="W1468" s="52">
        <v>134.4</v>
      </c>
      <c r="X1468" s="71" t="str">
        <f t="shared" si="206"/>
        <v>Q4 2024</v>
      </c>
      <c r="Y1468" s="21">
        <f t="shared" si="201"/>
        <v>3072</v>
      </c>
      <c r="Z1468" s="21">
        <f t="shared" si="202"/>
        <v>1920</v>
      </c>
      <c r="AA1468" s="57">
        <f t="shared" si="203"/>
        <v>60963.995505617953</v>
      </c>
      <c r="AB1468" s="59">
        <f t="shared" si="204"/>
        <v>1.6</v>
      </c>
      <c r="AC1468" s="61">
        <f t="shared" si="205"/>
        <v>368.29999999999995</v>
      </c>
    </row>
    <row r="1469" spans="4:29">
      <c r="D1469" s="12">
        <v>1463</v>
      </c>
      <c r="E1469" s="36" t="s">
        <v>29</v>
      </c>
      <c r="F1469" s="16" t="s">
        <v>11</v>
      </c>
      <c r="G1469" s="14" t="s">
        <v>51</v>
      </c>
      <c r="H1469" s="13" t="s">
        <v>90</v>
      </c>
      <c r="I1469" s="13" t="s">
        <v>135</v>
      </c>
      <c r="J1469" s="13" t="s">
        <v>207</v>
      </c>
      <c r="K1469" s="13" t="s">
        <v>98</v>
      </c>
      <c r="L1469" s="14">
        <v>16</v>
      </c>
      <c r="M1469" s="14" t="s">
        <v>172</v>
      </c>
      <c r="N1469" s="31">
        <v>1000000</v>
      </c>
      <c r="O1469" s="14" t="s">
        <v>2</v>
      </c>
      <c r="P1469" s="14" t="s">
        <v>47</v>
      </c>
      <c r="Q1469" s="31">
        <v>6144</v>
      </c>
      <c r="R1469" s="31">
        <v>1536</v>
      </c>
      <c r="S1469" s="45">
        <v>30</v>
      </c>
      <c r="T1469" s="64">
        <f t="shared" si="198"/>
        <v>480</v>
      </c>
      <c r="U1469" s="64">
        <f t="shared" si="199"/>
        <v>2.2268893483146064</v>
      </c>
      <c r="V1469" s="48">
        <f t="shared" si="200"/>
        <v>4.7699999999999996</v>
      </c>
      <c r="W1469" s="52">
        <v>159</v>
      </c>
      <c r="X1469" s="71" t="str">
        <f t="shared" si="206"/>
        <v>Q4 2024</v>
      </c>
      <c r="Y1469" s="21">
        <f t="shared" si="201"/>
        <v>3200</v>
      </c>
      <c r="Z1469" s="21">
        <f t="shared" si="202"/>
        <v>2000</v>
      </c>
      <c r="AA1469" s="57">
        <f t="shared" si="203"/>
        <v>74229.644943820225</v>
      </c>
      <c r="AB1469" s="59">
        <f t="shared" si="204"/>
        <v>1.6</v>
      </c>
      <c r="AC1469" s="61">
        <f t="shared" si="205"/>
        <v>406.4</v>
      </c>
    </row>
    <row r="1470" spans="4:29">
      <c r="D1470" s="12">
        <v>1464</v>
      </c>
      <c r="E1470" s="36" t="s">
        <v>29</v>
      </c>
      <c r="F1470" s="16" t="s">
        <v>11</v>
      </c>
      <c r="G1470" s="14" t="s">
        <v>51</v>
      </c>
      <c r="H1470" s="13" t="s">
        <v>90</v>
      </c>
      <c r="I1470" s="13" t="s">
        <v>141</v>
      </c>
      <c r="J1470" s="13" t="s">
        <v>214</v>
      </c>
      <c r="K1470" s="13" t="s">
        <v>95</v>
      </c>
      <c r="L1470" s="14">
        <v>15.6</v>
      </c>
      <c r="M1470" s="14" t="s">
        <v>15</v>
      </c>
      <c r="N1470" s="31">
        <v>1000000</v>
      </c>
      <c r="O1470" s="14" t="s">
        <v>2</v>
      </c>
      <c r="P1470" s="14" t="s">
        <v>47</v>
      </c>
      <c r="Q1470" s="31">
        <v>10000</v>
      </c>
      <c r="R1470" s="31">
        <v>1152</v>
      </c>
      <c r="S1470" s="45">
        <v>20</v>
      </c>
      <c r="T1470" s="64">
        <f t="shared" si="198"/>
        <v>312</v>
      </c>
      <c r="U1470" s="64">
        <f t="shared" si="199"/>
        <v>1.3417735201424328</v>
      </c>
      <c r="V1470" s="48">
        <f t="shared" si="200"/>
        <v>3.18</v>
      </c>
      <c r="W1470" s="52">
        <v>159</v>
      </c>
      <c r="X1470" s="71" t="str">
        <f t="shared" si="206"/>
        <v>Q4 2024</v>
      </c>
      <c r="Y1470" s="21">
        <f t="shared" si="201"/>
        <v>3840</v>
      </c>
      <c r="Z1470" s="21">
        <f t="shared" si="202"/>
        <v>2160</v>
      </c>
      <c r="AA1470" s="57">
        <f t="shared" si="203"/>
        <v>67088.676007121641</v>
      </c>
      <c r="AB1470" s="59">
        <f t="shared" si="204"/>
        <v>1.7777777777777777</v>
      </c>
      <c r="AC1470" s="61">
        <f t="shared" si="205"/>
        <v>396.23999999999995</v>
      </c>
    </row>
    <row r="1471" spans="4:29">
      <c r="D1471" s="12">
        <v>1465</v>
      </c>
      <c r="E1471" s="36" t="s">
        <v>29</v>
      </c>
      <c r="F1471" s="16" t="s">
        <v>11</v>
      </c>
      <c r="G1471" s="14" t="s">
        <v>51</v>
      </c>
      <c r="H1471" s="13" t="s">
        <v>90</v>
      </c>
      <c r="I1471" s="13" t="s">
        <v>184</v>
      </c>
      <c r="J1471" s="13" t="s">
        <v>185</v>
      </c>
      <c r="K1471" s="13" t="s">
        <v>95</v>
      </c>
      <c r="L1471" s="14">
        <v>16</v>
      </c>
      <c r="M1471" s="14" t="s">
        <v>186</v>
      </c>
      <c r="N1471" s="31">
        <v>1000000</v>
      </c>
      <c r="O1471" s="14" t="s">
        <v>2</v>
      </c>
      <c r="P1471" s="14" t="s">
        <v>47</v>
      </c>
      <c r="Q1471" s="31">
        <v>10000</v>
      </c>
      <c r="R1471" s="31">
        <v>2596</v>
      </c>
      <c r="S1471" s="45">
        <v>40</v>
      </c>
      <c r="T1471" s="64">
        <f t="shared" si="198"/>
        <v>640</v>
      </c>
      <c r="U1471" s="64">
        <f t="shared" si="199"/>
        <v>2.9691857977528087</v>
      </c>
      <c r="V1471" s="48">
        <f t="shared" si="200"/>
        <v>6.36</v>
      </c>
      <c r="W1471" s="52">
        <v>159</v>
      </c>
      <c r="X1471" s="71" t="str">
        <f t="shared" si="206"/>
        <v>Q4 2024</v>
      </c>
      <c r="Y1471" s="21">
        <f t="shared" si="201"/>
        <v>3840</v>
      </c>
      <c r="Z1471" s="21">
        <f t="shared" si="202"/>
        <v>2400</v>
      </c>
      <c r="AA1471" s="57">
        <f t="shared" si="203"/>
        <v>74229.644943820225</v>
      </c>
      <c r="AB1471" s="59">
        <f t="shared" si="204"/>
        <v>1.6</v>
      </c>
      <c r="AC1471" s="61">
        <f t="shared" si="205"/>
        <v>406.4</v>
      </c>
    </row>
    <row r="1472" spans="4:29">
      <c r="D1472" s="12">
        <v>1466</v>
      </c>
      <c r="E1472" s="36" t="s">
        <v>29</v>
      </c>
      <c r="F1472" s="16" t="s">
        <v>11</v>
      </c>
      <c r="G1472" s="14" t="s">
        <v>51</v>
      </c>
      <c r="H1472" s="13" t="s">
        <v>90</v>
      </c>
      <c r="I1472" s="13" t="s">
        <v>184</v>
      </c>
      <c r="J1472" s="13" t="s">
        <v>213</v>
      </c>
      <c r="K1472" s="13" t="s">
        <v>95</v>
      </c>
      <c r="L1472" s="14">
        <v>18</v>
      </c>
      <c r="M1472" s="14" t="s">
        <v>66</v>
      </c>
      <c r="N1472" s="31">
        <v>1000000</v>
      </c>
      <c r="O1472" s="14" t="s">
        <v>2</v>
      </c>
      <c r="P1472" s="14" t="s">
        <v>47</v>
      </c>
      <c r="Q1472" s="31">
        <v>8000</v>
      </c>
      <c r="R1472" s="31">
        <v>2000</v>
      </c>
      <c r="S1472" s="45">
        <v>10</v>
      </c>
      <c r="T1472" s="64">
        <f t="shared" si="198"/>
        <v>180</v>
      </c>
      <c r="U1472" s="64">
        <f t="shared" si="199"/>
        <v>0.93946894382022461</v>
      </c>
      <c r="V1472" s="48">
        <f t="shared" si="200"/>
        <v>1.6</v>
      </c>
      <c r="W1472" s="52">
        <v>160</v>
      </c>
      <c r="X1472" s="71" t="str">
        <f t="shared" si="206"/>
        <v>Q4 2024</v>
      </c>
      <c r="Y1472" s="21">
        <f t="shared" si="201"/>
        <v>2560</v>
      </c>
      <c r="Z1472" s="21">
        <f t="shared" si="202"/>
        <v>1600</v>
      </c>
      <c r="AA1472" s="57">
        <f t="shared" si="203"/>
        <v>93946.894382022467</v>
      </c>
      <c r="AB1472" s="59">
        <f t="shared" si="204"/>
        <v>1.6</v>
      </c>
      <c r="AC1472" s="61">
        <f t="shared" si="205"/>
        <v>457.2</v>
      </c>
    </row>
    <row r="1473" spans="4:29">
      <c r="D1473" s="12">
        <v>1467</v>
      </c>
      <c r="E1473" s="36" t="s">
        <v>29</v>
      </c>
      <c r="F1473" s="16" t="s">
        <v>11</v>
      </c>
      <c r="G1473" s="14" t="s">
        <v>51</v>
      </c>
      <c r="H1473" s="13" t="s">
        <v>90</v>
      </c>
      <c r="I1473" s="13" t="s">
        <v>195</v>
      </c>
      <c r="J1473" s="13" t="s">
        <v>196</v>
      </c>
      <c r="K1473" s="13" t="s">
        <v>43</v>
      </c>
      <c r="L1473" s="14">
        <v>16.100000000000001</v>
      </c>
      <c r="M1473" s="14" t="s">
        <v>143</v>
      </c>
      <c r="N1473" s="31">
        <v>1000000</v>
      </c>
      <c r="O1473" s="14" t="s">
        <v>2</v>
      </c>
      <c r="P1473" s="14" t="s">
        <v>47</v>
      </c>
      <c r="Q1473" s="31">
        <v>4000</v>
      </c>
      <c r="R1473" s="31">
        <v>1000</v>
      </c>
      <c r="S1473" s="45">
        <v>40</v>
      </c>
      <c r="T1473" s="64">
        <f t="shared" si="198"/>
        <v>644</v>
      </c>
      <c r="U1473" s="64">
        <f t="shared" si="199"/>
        <v>2.8583260532225521</v>
      </c>
      <c r="V1473" s="48">
        <f t="shared" si="200"/>
        <v>5.72</v>
      </c>
      <c r="W1473" s="52">
        <v>143</v>
      </c>
      <c r="X1473" s="71" t="str">
        <f t="shared" si="206"/>
        <v>Q4 2024</v>
      </c>
      <c r="Y1473" s="21">
        <f t="shared" si="201"/>
        <v>2560</v>
      </c>
      <c r="Z1473" s="21">
        <f t="shared" si="202"/>
        <v>1440</v>
      </c>
      <c r="AA1473" s="57">
        <f t="shared" si="203"/>
        <v>71458.151330563793</v>
      </c>
      <c r="AB1473" s="59">
        <f t="shared" si="204"/>
        <v>1.7777777777777777</v>
      </c>
      <c r="AC1473" s="61">
        <f t="shared" si="205"/>
        <v>408.94</v>
      </c>
    </row>
    <row r="1474" spans="4:29">
      <c r="D1474" s="12">
        <v>1468</v>
      </c>
      <c r="E1474" s="36" t="s">
        <v>29</v>
      </c>
      <c r="F1474" s="16" t="s">
        <v>11</v>
      </c>
      <c r="G1474" s="14" t="s">
        <v>51</v>
      </c>
      <c r="H1474" s="13" t="s">
        <v>5</v>
      </c>
      <c r="I1474" s="13" t="s">
        <v>31</v>
      </c>
      <c r="J1474" s="13" t="s">
        <v>32</v>
      </c>
      <c r="K1474" s="13" t="s">
        <v>33</v>
      </c>
      <c r="L1474" s="14">
        <v>31.5</v>
      </c>
      <c r="M1474" s="14" t="s">
        <v>34</v>
      </c>
      <c r="N1474" s="31">
        <v>1000000</v>
      </c>
      <c r="O1474" s="14" t="s">
        <v>1</v>
      </c>
      <c r="P1474" s="14" t="s">
        <v>35</v>
      </c>
      <c r="Q1474" s="31">
        <v>576</v>
      </c>
      <c r="R1474" s="31">
        <v>576</v>
      </c>
      <c r="S1474" s="45">
        <v>0.5</v>
      </c>
      <c r="T1474" s="64">
        <f t="shared" si="198"/>
        <v>15.75</v>
      </c>
      <c r="U1474" s="64">
        <f t="shared" si="199"/>
        <v>0.13677009115727001</v>
      </c>
      <c r="V1474" s="48">
        <f t="shared" si="200"/>
        <v>0.27</v>
      </c>
      <c r="W1474" s="52">
        <v>540</v>
      </c>
      <c r="X1474" s="71" t="str">
        <f t="shared" si="206"/>
        <v>Q4 2024</v>
      </c>
      <c r="Y1474" s="21">
        <f t="shared" si="201"/>
        <v>6016</v>
      </c>
      <c r="Z1474" s="21">
        <f t="shared" si="202"/>
        <v>3384</v>
      </c>
      <c r="AA1474" s="57">
        <f t="shared" si="203"/>
        <v>273540.18231454003</v>
      </c>
      <c r="AB1474" s="59">
        <f t="shared" si="204"/>
        <v>1.7777777777777777</v>
      </c>
      <c r="AC1474" s="61">
        <f t="shared" si="205"/>
        <v>800.09999999999991</v>
      </c>
    </row>
    <row r="1475" spans="4:29">
      <c r="D1475" s="12">
        <v>1469</v>
      </c>
      <c r="E1475" s="36" t="s">
        <v>29</v>
      </c>
      <c r="F1475" s="16" t="s">
        <v>11</v>
      </c>
      <c r="G1475" s="14" t="s">
        <v>51</v>
      </c>
      <c r="H1475" s="13" t="s">
        <v>5</v>
      </c>
      <c r="I1475" s="13" t="s">
        <v>41</v>
      </c>
      <c r="J1475" s="13" t="s">
        <v>42</v>
      </c>
      <c r="K1475" s="13" t="s">
        <v>43</v>
      </c>
      <c r="L1475" s="14">
        <v>31.5</v>
      </c>
      <c r="M1475" s="14" t="s">
        <v>15</v>
      </c>
      <c r="N1475" s="31">
        <v>1000000</v>
      </c>
      <c r="O1475" s="14" t="s">
        <v>1</v>
      </c>
      <c r="P1475" s="14" t="s">
        <v>35</v>
      </c>
      <c r="Q1475" s="31">
        <v>5000</v>
      </c>
      <c r="R1475" s="31">
        <v>1152</v>
      </c>
      <c r="S1475" s="45">
        <v>20</v>
      </c>
      <c r="T1475" s="64">
        <f t="shared" si="198"/>
        <v>630</v>
      </c>
      <c r="U1475" s="64">
        <f t="shared" si="199"/>
        <v>5.4708036462908005</v>
      </c>
      <c r="V1475" s="48">
        <f t="shared" si="200"/>
        <v>5.0199999999999996</v>
      </c>
      <c r="W1475" s="52">
        <v>251</v>
      </c>
      <c r="X1475" s="71" t="str">
        <f t="shared" si="206"/>
        <v>Q4 2024</v>
      </c>
      <c r="Y1475" s="21">
        <f t="shared" si="201"/>
        <v>3840</v>
      </c>
      <c r="Z1475" s="21">
        <f t="shared" si="202"/>
        <v>2160</v>
      </c>
      <c r="AA1475" s="57">
        <f t="shared" si="203"/>
        <v>273540.18231454003</v>
      </c>
      <c r="AB1475" s="59">
        <f t="shared" si="204"/>
        <v>1.7777777777777777</v>
      </c>
      <c r="AC1475" s="61">
        <f t="shared" si="205"/>
        <v>800.09999999999991</v>
      </c>
    </row>
    <row r="1476" spans="4:29">
      <c r="D1476" s="12">
        <v>1470</v>
      </c>
      <c r="E1476" s="36" t="s">
        <v>29</v>
      </c>
      <c r="F1476" s="16" t="s">
        <v>11</v>
      </c>
      <c r="G1476" s="14" t="s">
        <v>51</v>
      </c>
      <c r="H1476" s="13" t="s">
        <v>5</v>
      </c>
      <c r="I1476" s="13" t="s">
        <v>41</v>
      </c>
      <c r="J1476" s="13" t="s">
        <v>44</v>
      </c>
      <c r="K1476" s="13" t="s">
        <v>43</v>
      </c>
      <c r="L1476" s="14">
        <v>31.5</v>
      </c>
      <c r="M1476" s="14" t="s">
        <v>15</v>
      </c>
      <c r="N1476" s="31">
        <v>1000000</v>
      </c>
      <c r="O1476" s="14" t="s">
        <v>1</v>
      </c>
      <c r="P1476" s="14" t="s">
        <v>35</v>
      </c>
      <c r="Q1476" s="31">
        <v>4608</v>
      </c>
      <c r="R1476" s="31">
        <v>576</v>
      </c>
      <c r="S1476" s="45">
        <v>15</v>
      </c>
      <c r="T1476" s="64">
        <f t="shared" si="198"/>
        <v>472.5</v>
      </c>
      <c r="U1476" s="64">
        <f t="shared" si="199"/>
        <v>4.1031027347181004</v>
      </c>
      <c r="V1476" s="48">
        <f t="shared" si="200"/>
        <v>3.7650000000000001</v>
      </c>
      <c r="W1476" s="52">
        <v>251</v>
      </c>
      <c r="X1476" s="71" t="str">
        <f t="shared" si="206"/>
        <v>Q4 2024</v>
      </c>
      <c r="Y1476" s="21">
        <f t="shared" si="201"/>
        <v>3840</v>
      </c>
      <c r="Z1476" s="21">
        <f t="shared" si="202"/>
        <v>2160</v>
      </c>
      <c r="AA1476" s="57">
        <f t="shared" si="203"/>
        <v>273540.18231454003</v>
      </c>
      <c r="AB1476" s="59">
        <f t="shared" si="204"/>
        <v>1.7777777777777777</v>
      </c>
      <c r="AC1476" s="61">
        <f t="shared" si="205"/>
        <v>800.09999999999991</v>
      </c>
    </row>
    <row r="1477" spans="4:29">
      <c r="D1477" s="12">
        <v>1471</v>
      </c>
      <c r="E1477" s="36" t="s">
        <v>29</v>
      </c>
      <c r="F1477" s="16" t="s">
        <v>11</v>
      </c>
      <c r="G1477" s="14" t="s">
        <v>51</v>
      </c>
      <c r="H1477" s="13" t="s">
        <v>5</v>
      </c>
      <c r="I1477" s="13" t="s">
        <v>41</v>
      </c>
      <c r="J1477" s="13" t="s">
        <v>113</v>
      </c>
      <c r="K1477" s="13" t="s">
        <v>43</v>
      </c>
      <c r="L1477" s="14">
        <v>31.5</v>
      </c>
      <c r="M1477" s="14" t="s">
        <v>15</v>
      </c>
      <c r="N1477" s="31">
        <v>1000000</v>
      </c>
      <c r="O1477" s="14" t="s">
        <v>1</v>
      </c>
      <c r="P1477" s="14" t="s">
        <v>35</v>
      </c>
      <c r="Q1477" s="31">
        <v>4608</v>
      </c>
      <c r="R1477" s="31">
        <v>576</v>
      </c>
      <c r="S1477" s="45">
        <v>20</v>
      </c>
      <c r="T1477" s="64">
        <f t="shared" si="198"/>
        <v>630</v>
      </c>
      <c r="U1477" s="64">
        <f t="shared" si="199"/>
        <v>5.4708036462908005</v>
      </c>
      <c r="V1477" s="48">
        <f t="shared" si="200"/>
        <v>5.0199999999999996</v>
      </c>
      <c r="W1477" s="52">
        <v>251</v>
      </c>
      <c r="X1477" s="71" t="str">
        <f t="shared" si="206"/>
        <v>Q4 2024</v>
      </c>
      <c r="Y1477" s="21">
        <f t="shared" si="201"/>
        <v>3840</v>
      </c>
      <c r="Z1477" s="21">
        <f t="shared" si="202"/>
        <v>2160</v>
      </c>
      <c r="AA1477" s="57">
        <f t="shared" si="203"/>
        <v>273540.18231454003</v>
      </c>
      <c r="AB1477" s="59">
        <f t="shared" si="204"/>
        <v>1.7777777777777777</v>
      </c>
      <c r="AC1477" s="61">
        <f t="shared" si="205"/>
        <v>800.09999999999991</v>
      </c>
    </row>
    <row r="1478" spans="4:29">
      <c r="D1478" s="12">
        <v>1472</v>
      </c>
      <c r="E1478" s="36" t="s">
        <v>29</v>
      </c>
      <c r="F1478" s="16" t="s">
        <v>11</v>
      </c>
      <c r="G1478" s="14" t="s">
        <v>51</v>
      </c>
      <c r="H1478" s="13" t="s">
        <v>5</v>
      </c>
      <c r="I1478" s="13" t="s">
        <v>41</v>
      </c>
      <c r="J1478" s="13" t="s">
        <v>116</v>
      </c>
      <c r="K1478" s="13" t="s">
        <v>43</v>
      </c>
      <c r="L1478" s="14">
        <v>27</v>
      </c>
      <c r="M1478" s="14" t="s">
        <v>117</v>
      </c>
      <c r="N1478" s="31">
        <v>1000000</v>
      </c>
      <c r="O1478" s="14" t="s">
        <v>1</v>
      </c>
      <c r="P1478" s="14" t="s">
        <v>35</v>
      </c>
      <c r="Q1478" s="31">
        <v>2304</v>
      </c>
      <c r="R1478" s="31">
        <v>576</v>
      </c>
      <c r="S1478" s="45">
        <v>15</v>
      </c>
      <c r="T1478" s="64">
        <f t="shared" si="198"/>
        <v>405</v>
      </c>
      <c r="U1478" s="64">
        <f t="shared" si="199"/>
        <v>2.5128551497468936</v>
      </c>
      <c r="V1478" s="48">
        <f t="shared" si="200"/>
        <v>2.79</v>
      </c>
      <c r="W1478" s="52">
        <v>186</v>
      </c>
      <c r="X1478" s="71" t="str">
        <f t="shared" si="206"/>
        <v>Q4 2024</v>
      </c>
      <c r="Y1478" s="21">
        <f t="shared" si="201"/>
        <v>3440</v>
      </c>
      <c r="Z1478" s="21">
        <f t="shared" si="202"/>
        <v>1440</v>
      </c>
      <c r="AA1478" s="57">
        <f t="shared" si="203"/>
        <v>167523.67664979291</v>
      </c>
      <c r="AB1478" s="59">
        <f t="shared" si="204"/>
        <v>2.3888888888888888</v>
      </c>
      <c r="AC1478" s="61">
        <f t="shared" si="205"/>
        <v>685.8</v>
      </c>
    </row>
    <row r="1479" spans="4:29">
      <c r="D1479" s="12">
        <v>1473</v>
      </c>
      <c r="E1479" s="36" t="s">
        <v>29</v>
      </c>
      <c r="F1479" s="16" t="s">
        <v>11</v>
      </c>
      <c r="G1479" s="14" t="s">
        <v>51</v>
      </c>
      <c r="H1479" s="13" t="s">
        <v>5</v>
      </c>
      <c r="I1479" s="13" t="s">
        <v>54</v>
      </c>
      <c r="J1479" s="13" t="s">
        <v>55</v>
      </c>
      <c r="K1479" s="13" t="s">
        <v>43</v>
      </c>
      <c r="L1479" s="14">
        <v>31.5</v>
      </c>
      <c r="M1479" s="14" t="s">
        <v>15</v>
      </c>
      <c r="N1479" s="31">
        <v>1000000</v>
      </c>
      <c r="O1479" s="14" t="s">
        <v>1</v>
      </c>
      <c r="P1479" s="14" t="s">
        <v>35</v>
      </c>
      <c r="Q1479" s="31">
        <v>2304</v>
      </c>
      <c r="R1479" s="31">
        <v>1152</v>
      </c>
      <c r="S1479" s="45">
        <v>15</v>
      </c>
      <c r="T1479" s="64">
        <f t="shared" ref="T1479:T1542" si="207">L1479*S1479</f>
        <v>472.5</v>
      </c>
      <c r="U1479" s="64">
        <f t="shared" ref="U1479:U1542" si="208">S1479*AA1479/10^6</f>
        <v>4.1031027347181004</v>
      </c>
      <c r="V1479" s="48">
        <f t="shared" ref="V1479:V1542" si="209">S1479*W1479/1000</f>
        <v>3.7650000000000001</v>
      </c>
      <c r="W1479" s="52">
        <v>251</v>
      </c>
      <c r="X1479" s="71" t="str">
        <f t="shared" si="206"/>
        <v>Q4 2024</v>
      </c>
      <c r="Y1479" s="21">
        <f t="shared" ref="Y1479:Y1542" si="210">1*LEFT(M1479, FIND("x", M1479)-2)</f>
        <v>3840</v>
      </c>
      <c r="Z1479" s="21">
        <f t="shared" ref="Z1479:Z1542" si="211">1*RIGHT(M1479, LEN(M1479)-FIND("x", M1479)-1)</f>
        <v>2160</v>
      </c>
      <c r="AA1479" s="57">
        <f t="shared" ref="AA1479:AA1542" si="212">AC1479^2*AB1479/(1+AB1479^2)</f>
        <v>273540.18231454003</v>
      </c>
      <c r="AB1479" s="59">
        <f t="shared" ref="AB1479:AB1542" si="213">Y1479/Z1479</f>
        <v>1.7777777777777777</v>
      </c>
      <c r="AC1479" s="61">
        <f t="shared" ref="AC1479:AC1542" si="214">L1479*25.4</f>
        <v>800.09999999999991</v>
      </c>
    </row>
    <row r="1480" spans="4:29">
      <c r="D1480" s="12">
        <v>1474</v>
      </c>
      <c r="E1480" s="36" t="s">
        <v>29</v>
      </c>
      <c r="F1480" s="16" t="s">
        <v>11</v>
      </c>
      <c r="G1480" s="14" t="s">
        <v>51</v>
      </c>
      <c r="H1480" s="13" t="s">
        <v>5</v>
      </c>
      <c r="I1480" s="13" t="s">
        <v>54</v>
      </c>
      <c r="J1480" s="13" t="s">
        <v>114</v>
      </c>
      <c r="K1480" s="13" t="s">
        <v>43</v>
      </c>
      <c r="L1480" s="14">
        <v>27</v>
      </c>
      <c r="M1480" s="14" t="s">
        <v>15</v>
      </c>
      <c r="N1480" s="31">
        <v>1000000</v>
      </c>
      <c r="O1480" s="14" t="s">
        <v>1</v>
      </c>
      <c r="P1480" s="14" t="s">
        <v>35</v>
      </c>
      <c r="Q1480" s="31">
        <v>2304</v>
      </c>
      <c r="R1480" s="31">
        <v>512</v>
      </c>
      <c r="S1480" s="45">
        <v>15</v>
      </c>
      <c r="T1480" s="64">
        <f t="shared" si="207"/>
        <v>405</v>
      </c>
      <c r="U1480" s="64">
        <f t="shared" si="208"/>
        <v>3.0145244581602371</v>
      </c>
      <c r="V1480" s="48">
        <f t="shared" si="209"/>
        <v>3.0150000000000001</v>
      </c>
      <c r="W1480" s="52">
        <v>201</v>
      </c>
      <c r="X1480" s="71" t="str">
        <f t="shared" ref="X1480:X1543" si="215">G1480&amp;" "&amp;F1480</f>
        <v>Q4 2024</v>
      </c>
      <c r="Y1480" s="21">
        <f t="shared" si="210"/>
        <v>3840</v>
      </c>
      <c r="Z1480" s="21">
        <f t="shared" si="211"/>
        <v>2160</v>
      </c>
      <c r="AA1480" s="57">
        <f t="shared" si="212"/>
        <v>200968.29721068247</v>
      </c>
      <c r="AB1480" s="59">
        <f t="shared" si="213"/>
        <v>1.7777777777777777</v>
      </c>
      <c r="AC1480" s="61">
        <f t="shared" si="214"/>
        <v>685.8</v>
      </c>
    </row>
    <row r="1481" spans="4:29">
      <c r="D1481" s="12">
        <v>1475</v>
      </c>
      <c r="E1481" s="36" t="s">
        <v>29</v>
      </c>
      <c r="F1481" s="16" t="s">
        <v>11</v>
      </c>
      <c r="G1481" s="14" t="s">
        <v>51</v>
      </c>
      <c r="H1481" s="13" t="s">
        <v>5</v>
      </c>
      <c r="I1481" s="13" t="s">
        <v>54</v>
      </c>
      <c r="J1481" s="13" t="s">
        <v>128</v>
      </c>
      <c r="K1481" s="13" t="s">
        <v>43</v>
      </c>
      <c r="L1481" s="14">
        <v>31.5</v>
      </c>
      <c r="M1481" s="14" t="s">
        <v>15</v>
      </c>
      <c r="N1481" s="31">
        <v>1000000</v>
      </c>
      <c r="O1481" s="14" t="s">
        <v>1</v>
      </c>
      <c r="P1481" s="14" t="s">
        <v>35</v>
      </c>
      <c r="Q1481" s="31">
        <v>2304</v>
      </c>
      <c r="R1481" s="31">
        <v>576</v>
      </c>
      <c r="S1481" s="45">
        <v>10</v>
      </c>
      <c r="T1481" s="64">
        <f t="shared" si="207"/>
        <v>315</v>
      </c>
      <c r="U1481" s="64">
        <f t="shared" si="208"/>
        <v>2.7354018231454003</v>
      </c>
      <c r="V1481" s="48">
        <f t="shared" si="209"/>
        <v>2.5099999999999998</v>
      </c>
      <c r="W1481" s="52">
        <v>251</v>
      </c>
      <c r="X1481" s="71" t="str">
        <f t="shared" si="215"/>
        <v>Q4 2024</v>
      </c>
      <c r="Y1481" s="21">
        <f t="shared" si="210"/>
        <v>3840</v>
      </c>
      <c r="Z1481" s="21">
        <f t="shared" si="211"/>
        <v>2160</v>
      </c>
      <c r="AA1481" s="57">
        <f t="shared" si="212"/>
        <v>273540.18231454003</v>
      </c>
      <c r="AB1481" s="59">
        <f t="shared" si="213"/>
        <v>1.7777777777777777</v>
      </c>
      <c r="AC1481" s="61">
        <f t="shared" si="214"/>
        <v>800.09999999999991</v>
      </c>
    </row>
    <row r="1482" spans="4:29">
      <c r="D1482" s="12">
        <v>1476</v>
      </c>
      <c r="E1482" s="36" t="s">
        <v>29</v>
      </c>
      <c r="F1482" s="16" t="s">
        <v>11</v>
      </c>
      <c r="G1482" s="14" t="s">
        <v>51</v>
      </c>
      <c r="H1482" s="13" t="s">
        <v>5</v>
      </c>
      <c r="I1482" s="13" t="s">
        <v>54</v>
      </c>
      <c r="J1482" s="13" t="s">
        <v>118</v>
      </c>
      <c r="K1482" s="13" t="s">
        <v>43</v>
      </c>
      <c r="L1482" s="14">
        <v>31.5</v>
      </c>
      <c r="M1482" s="14" t="s">
        <v>15</v>
      </c>
      <c r="N1482" s="31">
        <v>1000000</v>
      </c>
      <c r="O1482" s="14" t="s">
        <v>1</v>
      </c>
      <c r="P1482" s="14" t="s">
        <v>35</v>
      </c>
      <c r="Q1482" s="31">
        <v>2304</v>
      </c>
      <c r="R1482" s="31">
        <v>576</v>
      </c>
      <c r="S1482" s="45">
        <v>15</v>
      </c>
      <c r="T1482" s="64">
        <f t="shared" si="207"/>
        <v>472.5</v>
      </c>
      <c r="U1482" s="64">
        <f t="shared" si="208"/>
        <v>4.1031027347181004</v>
      </c>
      <c r="V1482" s="48">
        <f t="shared" si="209"/>
        <v>3.7650000000000001</v>
      </c>
      <c r="W1482" s="52">
        <v>251</v>
      </c>
      <c r="X1482" s="71" t="str">
        <f t="shared" si="215"/>
        <v>Q4 2024</v>
      </c>
      <c r="Y1482" s="21">
        <f t="shared" si="210"/>
        <v>3840</v>
      </c>
      <c r="Z1482" s="21">
        <f t="shared" si="211"/>
        <v>2160</v>
      </c>
      <c r="AA1482" s="57">
        <f t="shared" si="212"/>
        <v>273540.18231454003</v>
      </c>
      <c r="AB1482" s="59">
        <f t="shared" si="213"/>
        <v>1.7777777777777777</v>
      </c>
      <c r="AC1482" s="61">
        <f t="shared" si="214"/>
        <v>800.09999999999991</v>
      </c>
    </row>
    <row r="1483" spans="4:29">
      <c r="D1483" s="12">
        <v>1477</v>
      </c>
      <c r="E1483" s="36" t="s">
        <v>29</v>
      </c>
      <c r="F1483" s="16" t="s">
        <v>11</v>
      </c>
      <c r="G1483" s="14" t="s">
        <v>51</v>
      </c>
      <c r="H1483" s="13" t="s">
        <v>5</v>
      </c>
      <c r="I1483" s="13" t="s">
        <v>54</v>
      </c>
      <c r="J1483" s="13" t="s">
        <v>199</v>
      </c>
      <c r="K1483" s="13" t="s">
        <v>43</v>
      </c>
      <c r="L1483" s="14">
        <v>31.5</v>
      </c>
      <c r="M1483" s="14" t="s">
        <v>117</v>
      </c>
      <c r="N1483" s="31">
        <v>1000000</v>
      </c>
      <c r="O1483" s="14" t="s">
        <v>1</v>
      </c>
      <c r="P1483" s="14" t="s">
        <v>35</v>
      </c>
      <c r="Q1483" s="31">
        <v>2304</v>
      </c>
      <c r="R1483" s="31">
        <v>1152</v>
      </c>
      <c r="S1483" s="45">
        <v>10</v>
      </c>
      <c r="T1483" s="64">
        <f t="shared" si="207"/>
        <v>315</v>
      </c>
      <c r="U1483" s="64">
        <f t="shared" si="208"/>
        <v>2.2801833766221811</v>
      </c>
      <c r="V1483" s="48">
        <f t="shared" si="209"/>
        <v>2.5099999999999998</v>
      </c>
      <c r="W1483" s="52">
        <v>251</v>
      </c>
      <c r="X1483" s="71" t="str">
        <f t="shared" si="215"/>
        <v>Q4 2024</v>
      </c>
      <c r="Y1483" s="21">
        <f t="shared" si="210"/>
        <v>3440</v>
      </c>
      <c r="Z1483" s="21">
        <f t="shared" si="211"/>
        <v>1440</v>
      </c>
      <c r="AA1483" s="57">
        <f t="shared" si="212"/>
        <v>228018.33766221811</v>
      </c>
      <c r="AB1483" s="59">
        <f t="shared" si="213"/>
        <v>2.3888888888888888</v>
      </c>
      <c r="AC1483" s="61">
        <f t="shared" si="214"/>
        <v>800.09999999999991</v>
      </c>
    </row>
    <row r="1484" spans="4:29">
      <c r="D1484" s="12">
        <v>1478</v>
      </c>
      <c r="E1484" s="36" t="s">
        <v>29</v>
      </c>
      <c r="F1484" s="16" t="s">
        <v>11</v>
      </c>
      <c r="G1484" s="14" t="s">
        <v>51</v>
      </c>
      <c r="H1484" s="13" t="s">
        <v>5</v>
      </c>
      <c r="I1484" s="13" t="s">
        <v>54</v>
      </c>
      <c r="J1484" s="13" t="s">
        <v>203</v>
      </c>
      <c r="K1484" s="13" t="s">
        <v>43</v>
      </c>
      <c r="L1484" s="14">
        <v>34</v>
      </c>
      <c r="M1484" s="14" t="s">
        <v>117</v>
      </c>
      <c r="N1484" s="31">
        <v>1000000</v>
      </c>
      <c r="O1484" s="14" t="s">
        <v>1</v>
      </c>
      <c r="P1484" s="14" t="s">
        <v>35</v>
      </c>
      <c r="Q1484" s="31">
        <v>9216</v>
      </c>
      <c r="R1484" s="31">
        <v>2304</v>
      </c>
      <c r="S1484" s="45">
        <v>4</v>
      </c>
      <c r="T1484" s="64">
        <f t="shared" si="207"/>
        <v>136</v>
      </c>
      <c r="U1484" s="64">
        <f t="shared" si="208"/>
        <v>1.0625918804233778</v>
      </c>
      <c r="V1484" s="48">
        <f t="shared" si="209"/>
        <v>1.204</v>
      </c>
      <c r="W1484" s="52">
        <v>301</v>
      </c>
      <c r="X1484" s="71" t="str">
        <f t="shared" si="215"/>
        <v>Q4 2024</v>
      </c>
      <c r="Y1484" s="21">
        <f t="shared" si="210"/>
        <v>3440</v>
      </c>
      <c r="Z1484" s="21">
        <f t="shared" si="211"/>
        <v>1440</v>
      </c>
      <c r="AA1484" s="57">
        <f t="shared" si="212"/>
        <v>265647.97010584443</v>
      </c>
      <c r="AB1484" s="59">
        <f t="shared" si="213"/>
        <v>2.3888888888888888</v>
      </c>
      <c r="AC1484" s="61">
        <f t="shared" si="214"/>
        <v>863.59999999999991</v>
      </c>
    </row>
    <row r="1485" spans="4:29">
      <c r="D1485" s="12">
        <v>1479</v>
      </c>
      <c r="E1485" s="36" t="s">
        <v>29</v>
      </c>
      <c r="F1485" s="16" t="s">
        <v>11</v>
      </c>
      <c r="G1485" s="14" t="s">
        <v>51</v>
      </c>
      <c r="H1485" s="13" t="s">
        <v>5</v>
      </c>
      <c r="I1485" s="13" t="s">
        <v>54</v>
      </c>
      <c r="J1485" s="13" t="s">
        <v>204</v>
      </c>
      <c r="K1485" s="13" t="s">
        <v>43</v>
      </c>
      <c r="L1485" s="14">
        <v>57</v>
      </c>
      <c r="M1485" s="14" t="s">
        <v>205</v>
      </c>
      <c r="N1485" s="31">
        <v>1000000</v>
      </c>
      <c r="O1485" s="14" t="s">
        <v>1</v>
      </c>
      <c r="P1485" s="14" t="s">
        <v>35</v>
      </c>
      <c r="Q1485" s="31">
        <v>9216</v>
      </c>
      <c r="R1485" s="31">
        <v>2304</v>
      </c>
      <c r="S1485" s="45">
        <v>2</v>
      </c>
      <c r="T1485" s="64">
        <f t="shared" si="207"/>
        <v>114</v>
      </c>
      <c r="U1485" s="64">
        <f t="shared" si="208"/>
        <v>1.0926406405791855</v>
      </c>
      <c r="V1485" s="48">
        <f t="shared" si="209"/>
        <v>0.83</v>
      </c>
      <c r="W1485" s="52">
        <v>415</v>
      </c>
      <c r="X1485" s="71" t="str">
        <f t="shared" si="215"/>
        <v>Q4 2024</v>
      </c>
      <c r="Y1485" s="21">
        <f t="shared" si="210"/>
        <v>7680</v>
      </c>
      <c r="Z1485" s="21">
        <f t="shared" si="211"/>
        <v>2160</v>
      </c>
      <c r="AA1485" s="57">
        <f t="shared" si="212"/>
        <v>546320.32028959272</v>
      </c>
      <c r="AB1485" s="59">
        <f t="shared" si="213"/>
        <v>3.5555555555555554</v>
      </c>
      <c r="AC1485" s="61">
        <f t="shared" si="214"/>
        <v>1447.8</v>
      </c>
    </row>
    <row r="1486" spans="4:29">
      <c r="D1486" s="12">
        <v>1480</v>
      </c>
      <c r="E1486" s="36" t="s">
        <v>29</v>
      </c>
      <c r="F1486" s="16" t="s">
        <v>11</v>
      </c>
      <c r="G1486" s="14" t="s">
        <v>51</v>
      </c>
      <c r="H1486" s="13" t="s">
        <v>5</v>
      </c>
      <c r="I1486" s="13" t="s">
        <v>217</v>
      </c>
      <c r="J1486" s="13" t="s">
        <v>218</v>
      </c>
      <c r="K1486" s="13" t="s">
        <v>43</v>
      </c>
      <c r="L1486" s="14">
        <v>32</v>
      </c>
      <c r="M1486" s="14" t="s">
        <v>15</v>
      </c>
      <c r="N1486" s="31">
        <v>1000000</v>
      </c>
      <c r="O1486" s="14" t="s">
        <v>1</v>
      </c>
      <c r="P1486" s="14" t="s">
        <v>35</v>
      </c>
      <c r="Q1486" s="31">
        <v>4608</v>
      </c>
      <c r="R1486" s="31">
        <v>1152</v>
      </c>
      <c r="S1486" s="45">
        <v>5</v>
      </c>
      <c r="T1486" s="64">
        <f t="shared" si="207"/>
        <v>160</v>
      </c>
      <c r="U1486" s="64">
        <f t="shared" si="208"/>
        <v>1.411464583976261</v>
      </c>
      <c r="V1486" s="48">
        <f t="shared" si="209"/>
        <v>1.2549999999999999</v>
      </c>
      <c r="W1486" s="52">
        <v>251</v>
      </c>
      <c r="X1486" s="71" t="str">
        <f t="shared" si="215"/>
        <v>Q4 2024</v>
      </c>
      <c r="Y1486" s="21">
        <f t="shared" si="210"/>
        <v>3840</v>
      </c>
      <c r="Z1486" s="21">
        <f t="shared" si="211"/>
        <v>2160</v>
      </c>
      <c r="AA1486" s="57">
        <f t="shared" si="212"/>
        <v>282292.91679525218</v>
      </c>
      <c r="AB1486" s="59">
        <f t="shared" si="213"/>
        <v>1.7777777777777777</v>
      </c>
      <c r="AC1486" s="61">
        <f t="shared" si="214"/>
        <v>812.8</v>
      </c>
    </row>
    <row r="1487" spans="4:29">
      <c r="D1487" s="12">
        <v>1481</v>
      </c>
      <c r="E1487" s="36" t="s">
        <v>29</v>
      </c>
      <c r="F1487" s="16" t="s">
        <v>11</v>
      </c>
      <c r="G1487" s="14" t="s">
        <v>51</v>
      </c>
      <c r="H1487" s="13" t="s">
        <v>5</v>
      </c>
      <c r="I1487" s="13" t="s">
        <v>105</v>
      </c>
      <c r="J1487" s="13" t="s">
        <v>106</v>
      </c>
      <c r="K1487" s="13" t="s">
        <v>33</v>
      </c>
      <c r="L1487" s="14">
        <v>31.5</v>
      </c>
      <c r="M1487" s="14" t="s">
        <v>15</v>
      </c>
      <c r="N1487" s="31">
        <v>1000000</v>
      </c>
      <c r="O1487" s="14" t="s">
        <v>1</v>
      </c>
      <c r="P1487" s="14" t="s">
        <v>35</v>
      </c>
      <c r="Q1487" s="31">
        <v>5000</v>
      </c>
      <c r="R1487" s="31">
        <v>1152</v>
      </c>
      <c r="S1487" s="45">
        <v>15</v>
      </c>
      <c r="T1487" s="64">
        <f t="shared" si="207"/>
        <v>472.5</v>
      </c>
      <c r="U1487" s="64">
        <f t="shared" si="208"/>
        <v>4.1031027347181004</v>
      </c>
      <c r="V1487" s="48">
        <f t="shared" si="209"/>
        <v>3.7650000000000001</v>
      </c>
      <c r="W1487" s="52">
        <v>251</v>
      </c>
      <c r="X1487" s="71" t="str">
        <f t="shared" si="215"/>
        <v>Q4 2024</v>
      </c>
      <c r="Y1487" s="21">
        <f t="shared" si="210"/>
        <v>3840</v>
      </c>
      <c r="Z1487" s="21">
        <f t="shared" si="211"/>
        <v>2160</v>
      </c>
      <c r="AA1487" s="57">
        <f t="shared" si="212"/>
        <v>273540.18231454003</v>
      </c>
      <c r="AB1487" s="59">
        <f t="shared" si="213"/>
        <v>1.7777777777777777</v>
      </c>
      <c r="AC1487" s="61">
        <f t="shared" si="214"/>
        <v>800.09999999999991</v>
      </c>
    </row>
    <row r="1488" spans="4:29">
      <c r="D1488" s="12">
        <v>1482</v>
      </c>
      <c r="E1488" s="36" t="s">
        <v>29</v>
      </c>
      <c r="F1488" s="16" t="s">
        <v>11</v>
      </c>
      <c r="G1488" s="14" t="s">
        <v>51</v>
      </c>
      <c r="H1488" s="13" t="s">
        <v>5</v>
      </c>
      <c r="I1488" s="13" t="s">
        <v>96</v>
      </c>
      <c r="J1488" s="13" t="s">
        <v>61</v>
      </c>
      <c r="K1488" s="13" t="s">
        <v>33</v>
      </c>
      <c r="L1488" s="14">
        <v>27</v>
      </c>
      <c r="M1488" s="14" t="s">
        <v>15</v>
      </c>
      <c r="N1488" s="31">
        <v>80000000</v>
      </c>
      <c r="O1488" s="14" t="s">
        <v>1</v>
      </c>
      <c r="P1488" s="14" t="s">
        <v>35</v>
      </c>
      <c r="Q1488" s="31">
        <v>2304</v>
      </c>
      <c r="R1488" s="31">
        <v>576</v>
      </c>
      <c r="S1488" s="45">
        <v>35</v>
      </c>
      <c r="T1488" s="64">
        <f t="shared" si="207"/>
        <v>945</v>
      </c>
      <c r="U1488" s="64">
        <f t="shared" si="208"/>
        <v>7.0338904023738866</v>
      </c>
      <c r="V1488" s="48">
        <f t="shared" si="209"/>
        <v>7.0350000000000001</v>
      </c>
      <c r="W1488" s="52">
        <v>201</v>
      </c>
      <c r="X1488" s="71" t="str">
        <f t="shared" si="215"/>
        <v>Q4 2024</v>
      </c>
      <c r="Y1488" s="21">
        <f t="shared" si="210"/>
        <v>3840</v>
      </c>
      <c r="Z1488" s="21">
        <f t="shared" si="211"/>
        <v>2160</v>
      </c>
      <c r="AA1488" s="57">
        <f t="shared" si="212"/>
        <v>200968.29721068247</v>
      </c>
      <c r="AB1488" s="59">
        <f t="shared" si="213"/>
        <v>1.7777777777777777</v>
      </c>
      <c r="AC1488" s="61">
        <f t="shared" si="214"/>
        <v>685.8</v>
      </c>
    </row>
    <row r="1489" spans="4:29">
      <c r="D1489" s="12">
        <v>1483</v>
      </c>
      <c r="E1489" s="36" t="s">
        <v>29</v>
      </c>
      <c r="F1489" s="16" t="s">
        <v>11</v>
      </c>
      <c r="G1489" s="14" t="s">
        <v>51</v>
      </c>
      <c r="H1489" s="13" t="s">
        <v>5</v>
      </c>
      <c r="I1489" s="13" t="s">
        <v>96</v>
      </c>
      <c r="J1489" s="13" t="s">
        <v>129</v>
      </c>
      <c r="K1489" s="13" t="s">
        <v>33</v>
      </c>
      <c r="L1489" s="14">
        <v>27</v>
      </c>
      <c r="M1489" s="14" t="s">
        <v>143</v>
      </c>
      <c r="N1489" s="31">
        <v>1000000</v>
      </c>
      <c r="O1489" s="14" t="s">
        <v>1</v>
      </c>
      <c r="P1489" s="14" t="s">
        <v>35</v>
      </c>
      <c r="Q1489" s="31">
        <v>2304</v>
      </c>
      <c r="R1489" s="31">
        <v>576</v>
      </c>
      <c r="S1489" s="45">
        <v>15</v>
      </c>
      <c r="T1489" s="64">
        <f t="shared" si="207"/>
        <v>405</v>
      </c>
      <c r="U1489" s="64">
        <f t="shared" si="208"/>
        <v>3.0145244581602371</v>
      </c>
      <c r="V1489" s="48">
        <f t="shared" si="209"/>
        <v>2.79</v>
      </c>
      <c r="W1489" s="52">
        <v>186</v>
      </c>
      <c r="X1489" s="71" t="str">
        <f t="shared" si="215"/>
        <v>Q4 2024</v>
      </c>
      <c r="Y1489" s="21">
        <f t="shared" si="210"/>
        <v>2560</v>
      </c>
      <c r="Z1489" s="21">
        <f t="shared" si="211"/>
        <v>1440</v>
      </c>
      <c r="AA1489" s="57">
        <f t="shared" si="212"/>
        <v>200968.29721068247</v>
      </c>
      <c r="AB1489" s="59">
        <f t="shared" si="213"/>
        <v>1.7777777777777777</v>
      </c>
      <c r="AC1489" s="61">
        <f t="shared" si="214"/>
        <v>685.8</v>
      </c>
    </row>
    <row r="1490" spans="4:29">
      <c r="D1490" s="12">
        <v>1484</v>
      </c>
      <c r="E1490" s="36" t="s">
        <v>29</v>
      </c>
      <c r="F1490" s="16" t="s">
        <v>11</v>
      </c>
      <c r="G1490" s="14" t="s">
        <v>51</v>
      </c>
      <c r="H1490" s="13" t="s">
        <v>5</v>
      </c>
      <c r="I1490" s="13" t="s">
        <v>96</v>
      </c>
      <c r="J1490" s="13" t="s">
        <v>130</v>
      </c>
      <c r="K1490" s="13" t="s">
        <v>33</v>
      </c>
      <c r="L1490" s="14">
        <v>27</v>
      </c>
      <c r="M1490" s="14" t="s">
        <v>143</v>
      </c>
      <c r="N1490" s="31">
        <v>1000000</v>
      </c>
      <c r="O1490" s="14" t="s">
        <v>1</v>
      </c>
      <c r="P1490" s="14" t="s">
        <v>35</v>
      </c>
      <c r="Q1490" s="31">
        <v>2304</v>
      </c>
      <c r="R1490" s="31">
        <v>576</v>
      </c>
      <c r="S1490" s="45">
        <v>30</v>
      </c>
      <c r="T1490" s="64">
        <f t="shared" si="207"/>
        <v>810</v>
      </c>
      <c r="U1490" s="64">
        <f t="shared" si="208"/>
        <v>6.0290489163204741</v>
      </c>
      <c r="V1490" s="48">
        <f t="shared" si="209"/>
        <v>5.58</v>
      </c>
      <c r="W1490" s="52">
        <v>186</v>
      </c>
      <c r="X1490" s="71" t="str">
        <f t="shared" si="215"/>
        <v>Q4 2024</v>
      </c>
      <c r="Y1490" s="21">
        <f t="shared" si="210"/>
        <v>2560</v>
      </c>
      <c r="Z1490" s="21">
        <f t="shared" si="211"/>
        <v>1440</v>
      </c>
      <c r="AA1490" s="57">
        <f t="shared" si="212"/>
        <v>200968.29721068247</v>
      </c>
      <c r="AB1490" s="59">
        <f t="shared" si="213"/>
        <v>1.7777777777777777</v>
      </c>
      <c r="AC1490" s="61">
        <f t="shared" si="214"/>
        <v>685.8</v>
      </c>
    </row>
    <row r="1491" spans="4:29">
      <c r="D1491" s="12">
        <v>1485</v>
      </c>
      <c r="E1491" s="36" t="s">
        <v>29</v>
      </c>
      <c r="F1491" s="16" t="s">
        <v>11</v>
      </c>
      <c r="G1491" s="14" t="s">
        <v>51</v>
      </c>
      <c r="H1491" s="13" t="s">
        <v>5</v>
      </c>
      <c r="I1491" s="13" t="s">
        <v>96</v>
      </c>
      <c r="J1491" s="13" t="s">
        <v>131</v>
      </c>
      <c r="K1491" s="13" t="s">
        <v>95</v>
      </c>
      <c r="L1491" s="14">
        <v>34</v>
      </c>
      <c r="M1491" s="14" t="s">
        <v>117</v>
      </c>
      <c r="N1491" s="31">
        <v>1000000</v>
      </c>
      <c r="O1491" s="14" t="s">
        <v>1</v>
      </c>
      <c r="P1491" s="14" t="s">
        <v>35</v>
      </c>
      <c r="Q1491" s="31">
        <v>4608</v>
      </c>
      <c r="R1491" s="31">
        <v>1152</v>
      </c>
      <c r="S1491" s="45">
        <v>40</v>
      </c>
      <c r="T1491" s="64">
        <f t="shared" si="207"/>
        <v>1360</v>
      </c>
      <c r="U1491" s="64">
        <f t="shared" si="208"/>
        <v>10.625918804233779</v>
      </c>
      <c r="V1491" s="48">
        <f t="shared" si="209"/>
        <v>12.04</v>
      </c>
      <c r="W1491" s="52">
        <v>301</v>
      </c>
      <c r="X1491" s="71" t="str">
        <f t="shared" si="215"/>
        <v>Q4 2024</v>
      </c>
      <c r="Y1491" s="21">
        <f t="shared" si="210"/>
        <v>3440</v>
      </c>
      <c r="Z1491" s="21">
        <f t="shared" si="211"/>
        <v>1440</v>
      </c>
      <c r="AA1491" s="57">
        <f t="shared" si="212"/>
        <v>265647.97010584443</v>
      </c>
      <c r="AB1491" s="59">
        <f t="shared" si="213"/>
        <v>2.3888888888888888</v>
      </c>
      <c r="AC1491" s="61">
        <f t="shared" si="214"/>
        <v>863.59999999999991</v>
      </c>
    </row>
    <row r="1492" spans="4:29">
      <c r="D1492" s="12">
        <v>1486</v>
      </c>
      <c r="E1492" s="36" t="s">
        <v>29</v>
      </c>
      <c r="F1492" s="16" t="s">
        <v>11</v>
      </c>
      <c r="G1492" s="14" t="s">
        <v>51</v>
      </c>
      <c r="H1492" s="13" t="s">
        <v>5</v>
      </c>
      <c r="I1492" s="13" t="s">
        <v>96</v>
      </c>
      <c r="J1492" s="13" t="s">
        <v>132</v>
      </c>
      <c r="K1492" s="13" t="s">
        <v>43</v>
      </c>
      <c r="L1492" s="14">
        <v>31.5</v>
      </c>
      <c r="M1492" s="14" t="s">
        <v>15</v>
      </c>
      <c r="N1492" s="31">
        <v>1000000</v>
      </c>
      <c r="O1492" s="14" t="s">
        <v>1</v>
      </c>
      <c r="P1492" s="14" t="s">
        <v>35</v>
      </c>
      <c r="Q1492" s="31">
        <v>2304</v>
      </c>
      <c r="R1492" s="31">
        <v>576</v>
      </c>
      <c r="S1492" s="45">
        <v>20</v>
      </c>
      <c r="T1492" s="64">
        <f t="shared" si="207"/>
        <v>630</v>
      </c>
      <c r="U1492" s="64">
        <f t="shared" si="208"/>
        <v>5.4708036462908005</v>
      </c>
      <c r="V1492" s="48">
        <f t="shared" si="209"/>
        <v>5.0199999999999996</v>
      </c>
      <c r="W1492" s="52">
        <v>251</v>
      </c>
      <c r="X1492" s="71" t="str">
        <f t="shared" si="215"/>
        <v>Q4 2024</v>
      </c>
      <c r="Y1492" s="21">
        <f t="shared" si="210"/>
        <v>3840</v>
      </c>
      <c r="Z1492" s="21">
        <f t="shared" si="211"/>
        <v>2160</v>
      </c>
      <c r="AA1492" s="57">
        <f t="shared" si="212"/>
        <v>273540.18231454003</v>
      </c>
      <c r="AB1492" s="59">
        <f t="shared" si="213"/>
        <v>1.7777777777777777</v>
      </c>
      <c r="AC1492" s="61">
        <f t="shared" si="214"/>
        <v>800.09999999999991</v>
      </c>
    </row>
    <row r="1493" spans="4:29">
      <c r="D1493" s="12">
        <v>1487</v>
      </c>
      <c r="E1493" s="36" t="s">
        <v>29</v>
      </c>
      <c r="F1493" s="16" t="s">
        <v>11</v>
      </c>
      <c r="G1493" s="14" t="s">
        <v>51</v>
      </c>
      <c r="H1493" s="13" t="s">
        <v>5</v>
      </c>
      <c r="I1493" s="13" t="s">
        <v>60</v>
      </c>
      <c r="J1493" s="13" t="s">
        <v>107</v>
      </c>
      <c r="K1493" s="13" t="s">
        <v>33</v>
      </c>
      <c r="L1493" s="14">
        <v>27</v>
      </c>
      <c r="M1493" s="14" t="s">
        <v>15</v>
      </c>
      <c r="N1493" s="31">
        <v>80000000</v>
      </c>
      <c r="O1493" s="14" t="s">
        <v>1</v>
      </c>
      <c r="P1493" s="14" t="s">
        <v>35</v>
      </c>
      <c r="Q1493" s="31">
        <v>2304</v>
      </c>
      <c r="R1493" s="31">
        <v>576</v>
      </c>
      <c r="S1493" s="45">
        <v>15</v>
      </c>
      <c r="T1493" s="64">
        <f t="shared" si="207"/>
        <v>405</v>
      </c>
      <c r="U1493" s="64">
        <f t="shared" si="208"/>
        <v>3.0145244581602371</v>
      </c>
      <c r="V1493" s="48">
        <f t="shared" si="209"/>
        <v>3.0150000000000001</v>
      </c>
      <c r="W1493" s="52">
        <v>201</v>
      </c>
      <c r="X1493" s="71" t="str">
        <f t="shared" si="215"/>
        <v>Q4 2024</v>
      </c>
      <c r="Y1493" s="21">
        <f t="shared" si="210"/>
        <v>3840</v>
      </c>
      <c r="Z1493" s="21">
        <f t="shared" si="211"/>
        <v>2160</v>
      </c>
      <c r="AA1493" s="57">
        <f t="shared" si="212"/>
        <v>200968.29721068247</v>
      </c>
      <c r="AB1493" s="59">
        <f t="shared" si="213"/>
        <v>1.7777777777777777</v>
      </c>
      <c r="AC1493" s="61">
        <f t="shared" si="214"/>
        <v>685.8</v>
      </c>
    </row>
    <row r="1494" spans="4:29">
      <c r="D1494" s="12">
        <v>1488</v>
      </c>
      <c r="E1494" s="36" t="s">
        <v>29</v>
      </c>
      <c r="F1494" s="16" t="s">
        <v>11</v>
      </c>
      <c r="G1494" s="14" t="s">
        <v>51</v>
      </c>
      <c r="H1494" s="13" t="s">
        <v>5</v>
      </c>
      <c r="I1494" s="13" t="s">
        <v>60</v>
      </c>
      <c r="J1494" s="13" t="s">
        <v>115</v>
      </c>
      <c r="K1494" s="13" t="s">
        <v>33</v>
      </c>
      <c r="L1494" s="14">
        <v>27</v>
      </c>
      <c r="M1494" s="14" t="s">
        <v>15</v>
      </c>
      <c r="N1494" s="31">
        <v>80000000</v>
      </c>
      <c r="O1494" s="14" t="s">
        <v>1</v>
      </c>
      <c r="P1494" s="14" t="s">
        <v>35</v>
      </c>
      <c r="Q1494" s="31">
        <v>2304</v>
      </c>
      <c r="R1494" s="31">
        <v>576</v>
      </c>
      <c r="S1494" s="45">
        <v>15</v>
      </c>
      <c r="T1494" s="64">
        <f t="shared" si="207"/>
        <v>405</v>
      </c>
      <c r="U1494" s="64">
        <f t="shared" si="208"/>
        <v>3.0145244581602371</v>
      </c>
      <c r="V1494" s="48">
        <f t="shared" si="209"/>
        <v>3.0150000000000001</v>
      </c>
      <c r="W1494" s="52">
        <v>201</v>
      </c>
      <c r="X1494" s="71" t="str">
        <f t="shared" si="215"/>
        <v>Q4 2024</v>
      </c>
      <c r="Y1494" s="21">
        <f t="shared" si="210"/>
        <v>3840</v>
      </c>
      <c r="Z1494" s="21">
        <f t="shared" si="211"/>
        <v>2160</v>
      </c>
      <c r="AA1494" s="57">
        <f t="shared" si="212"/>
        <v>200968.29721068247</v>
      </c>
      <c r="AB1494" s="59">
        <f t="shared" si="213"/>
        <v>1.7777777777777777</v>
      </c>
      <c r="AC1494" s="61">
        <f t="shared" si="214"/>
        <v>685.8</v>
      </c>
    </row>
    <row r="1495" spans="4:29">
      <c r="D1495" s="12">
        <v>1489</v>
      </c>
      <c r="E1495" s="36" t="s">
        <v>29</v>
      </c>
      <c r="F1495" s="16" t="s">
        <v>11</v>
      </c>
      <c r="G1495" s="14" t="s">
        <v>51</v>
      </c>
      <c r="H1495" s="13" t="s">
        <v>5</v>
      </c>
      <c r="I1495" s="13" t="s">
        <v>53</v>
      </c>
      <c r="J1495" s="13" t="s">
        <v>133</v>
      </c>
      <c r="K1495" s="13"/>
      <c r="L1495" s="14">
        <v>31.5</v>
      </c>
      <c r="M1495" s="14" t="s">
        <v>15</v>
      </c>
      <c r="N1495" s="31">
        <v>1000000</v>
      </c>
      <c r="O1495" s="14" t="s">
        <v>1</v>
      </c>
      <c r="P1495" s="14" t="s">
        <v>35</v>
      </c>
      <c r="Q1495" s="31">
        <v>4608</v>
      </c>
      <c r="R1495" s="31">
        <v>1196</v>
      </c>
      <c r="S1495" s="45">
        <v>20</v>
      </c>
      <c r="T1495" s="64">
        <f t="shared" si="207"/>
        <v>630</v>
      </c>
      <c r="U1495" s="64">
        <f t="shared" si="208"/>
        <v>5.4708036462908005</v>
      </c>
      <c r="V1495" s="48">
        <f t="shared" si="209"/>
        <v>5.0199999999999996</v>
      </c>
      <c r="W1495" s="52">
        <v>251</v>
      </c>
      <c r="X1495" s="71" t="str">
        <f t="shared" si="215"/>
        <v>Q4 2024</v>
      </c>
      <c r="Y1495" s="21">
        <f t="shared" si="210"/>
        <v>3840</v>
      </c>
      <c r="Z1495" s="21">
        <f t="shared" si="211"/>
        <v>2160</v>
      </c>
      <c r="AA1495" s="57">
        <f t="shared" si="212"/>
        <v>273540.18231454003</v>
      </c>
      <c r="AB1495" s="59">
        <f t="shared" si="213"/>
        <v>1.7777777777777777</v>
      </c>
      <c r="AC1495" s="61">
        <f t="shared" si="214"/>
        <v>800.09999999999991</v>
      </c>
    </row>
    <row r="1496" spans="4:29">
      <c r="D1496" s="12">
        <v>1490</v>
      </c>
      <c r="E1496" s="36" t="s">
        <v>29</v>
      </c>
      <c r="F1496" s="16" t="s">
        <v>11</v>
      </c>
      <c r="G1496" s="14" t="s">
        <v>51</v>
      </c>
      <c r="H1496" s="13" t="s">
        <v>5</v>
      </c>
      <c r="I1496" s="13" t="s">
        <v>53</v>
      </c>
      <c r="J1496" s="13" t="s">
        <v>97</v>
      </c>
      <c r="K1496" s="13" t="s">
        <v>98</v>
      </c>
      <c r="L1496" s="14">
        <v>49</v>
      </c>
      <c r="M1496" s="14" t="s">
        <v>99</v>
      </c>
      <c r="N1496" s="31">
        <v>1000000</v>
      </c>
      <c r="O1496" s="14" t="s">
        <v>1</v>
      </c>
      <c r="P1496" s="14" t="s">
        <v>35</v>
      </c>
      <c r="Q1496" s="31">
        <v>5000</v>
      </c>
      <c r="R1496" s="31">
        <v>1152</v>
      </c>
      <c r="S1496" s="45">
        <v>15</v>
      </c>
      <c r="T1496" s="64">
        <f t="shared" si="207"/>
        <v>735</v>
      </c>
      <c r="U1496" s="64">
        <f t="shared" si="208"/>
        <v>6.055933005610858</v>
      </c>
      <c r="V1496" s="48">
        <f t="shared" si="209"/>
        <v>5.1749999999999998</v>
      </c>
      <c r="W1496" s="52">
        <v>345</v>
      </c>
      <c r="X1496" s="71" t="str">
        <f t="shared" si="215"/>
        <v>Q4 2024</v>
      </c>
      <c r="Y1496" s="21">
        <f t="shared" si="210"/>
        <v>5120</v>
      </c>
      <c r="Z1496" s="21">
        <f t="shared" si="211"/>
        <v>1440</v>
      </c>
      <c r="AA1496" s="57">
        <f t="shared" si="212"/>
        <v>403728.86704072385</v>
      </c>
      <c r="AB1496" s="59">
        <f t="shared" si="213"/>
        <v>3.5555555555555554</v>
      </c>
      <c r="AC1496" s="61">
        <f t="shared" si="214"/>
        <v>1244.5999999999999</v>
      </c>
    </row>
    <row r="1497" spans="4:29">
      <c r="D1497" s="12">
        <v>1491</v>
      </c>
      <c r="E1497" s="36" t="s">
        <v>29</v>
      </c>
      <c r="F1497" s="16" t="s">
        <v>11</v>
      </c>
      <c r="G1497" s="14" t="s">
        <v>51</v>
      </c>
      <c r="H1497" s="13" t="s">
        <v>5</v>
      </c>
      <c r="I1497" s="13" t="s">
        <v>53</v>
      </c>
      <c r="J1497" s="13" t="s">
        <v>119</v>
      </c>
      <c r="K1497" s="13" t="s">
        <v>98</v>
      </c>
      <c r="L1497" s="14">
        <v>31.5</v>
      </c>
      <c r="M1497" s="14" t="s">
        <v>15</v>
      </c>
      <c r="N1497" s="31">
        <v>1000000</v>
      </c>
      <c r="O1497" s="14" t="s">
        <v>1</v>
      </c>
      <c r="P1497" s="14" t="s">
        <v>35</v>
      </c>
      <c r="Q1497" s="31">
        <v>5000</v>
      </c>
      <c r="R1497" s="31">
        <v>1152</v>
      </c>
      <c r="S1497" s="45">
        <v>10</v>
      </c>
      <c r="T1497" s="64">
        <f t="shared" si="207"/>
        <v>315</v>
      </c>
      <c r="U1497" s="64">
        <f t="shared" si="208"/>
        <v>2.7354018231454003</v>
      </c>
      <c r="V1497" s="48">
        <f t="shared" si="209"/>
        <v>2.5099999999999998</v>
      </c>
      <c r="W1497" s="52">
        <v>251</v>
      </c>
      <c r="X1497" s="71" t="str">
        <f t="shared" si="215"/>
        <v>Q4 2024</v>
      </c>
      <c r="Y1497" s="21">
        <f t="shared" si="210"/>
        <v>3840</v>
      </c>
      <c r="Z1497" s="21">
        <f t="shared" si="211"/>
        <v>2160</v>
      </c>
      <c r="AA1497" s="57">
        <f t="shared" si="212"/>
        <v>273540.18231454003</v>
      </c>
      <c r="AB1497" s="59">
        <f t="shared" si="213"/>
        <v>1.7777777777777777</v>
      </c>
      <c r="AC1497" s="61">
        <f t="shared" si="214"/>
        <v>800.09999999999991</v>
      </c>
    </row>
    <row r="1498" spans="4:29">
      <c r="D1498" s="12">
        <v>1492</v>
      </c>
      <c r="E1498" s="36" t="s">
        <v>29</v>
      </c>
      <c r="F1498" s="16" t="s">
        <v>11</v>
      </c>
      <c r="G1498" s="14" t="s">
        <v>51</v>
      </c>
      <c r="H1498" s="13" t="s">
        <v>5</v>
      </c>
      <c r="I1498" s="13" t="s">
        <v>120</v>
      </c>
      <c r="J1498" s="13"/>
      <c r="K1498" s="13" t="s">
        <v>120</v>
      </c>
      <c r="L1498" s="14">
        <v>27</v>
      </c>
      <c r="M1498" s="14" t="s">
        <v>15</v>
      </c>
      <c r="N1498" s="31" t="s">
        <v>65</v>
      </c>
      <c r="O1498" s="14" t="s">
        <v>1</v>
      </c>
      <c r="P1498" s="14" t="s">
        <v>35</v>
      </c>
      <c r="Q1498" s="31">
        <v>5000</v>
      </c>
      <c r="R1498" s="31">
        <v>1152</v>
      </c>
      <c r="S1498" s="45">
        <v>20</v>
      </c>
      <c r="T1498" s="64">
        <f t="shared" si="207"/>
        <v>540</v>
      </c>
      <c r="U1498" s="64">
        <f t="shared" si="208"/>
        <v>4.0193659442136491</v>
      </c>
      <c r="V1498" s="48">
        <f t="shared" si="209"/>
        <v>4.0199999999999996</v>
      </c>
      <c r="W1498" s="52">
        <v>201</v>
      </c>
      <c r="X1498" s="71" t="str">
        <f t="shared" si="215"/>
        <v>Q4 2024</v>
      </c>
      <c r="Y1498" s="21">
        <f t="shared" si="210"/>
        <v>3840</v>
      </c>
      <c r="Z1498" s="21">
        <f t="shared" si="211"/>
        <v>2160</v>
      </c>
      <c r="AA1498" s="57">
        <f t="shared" si="212"/>
        <v>200968.29721068247</v>
      </c>
      <c r="AB1498" s="59">
        <f t="shared" si="213"/>
        <v>1.7777777777777777</v>
      </c>
      <c r="AC1498" s="61">
        <f t="shared" si="214"/>
        <v>685.8</v>
      </c>
    </row>
    <row r="1499" spans="4:29">
      <c r="D1499" s="12">
        <v>1493</v>
      </c>
      <c r="E1499" s="36" t="s">
        <v>29</v>
      </c>
      <c r="F1499" s="16" t="s">
        <v>11</v>
      </c>
      <c r="G1499" s="14" t="s">
        <v>51</v>
      </c>
      <c r="H1499" s="13" t="s">
        <v>5</v>
      </c>
      <c r="I1499" s="13" t="s">
        <v>120</v>
      </c>
      <c r="J1499" s="13"/>
      <c r="K1499" s="13" t="s">
        <v>120</v>
      </c>
      <c r="L1499" s="14">
        <v>31.5</v>
      </c>
      <c r="M1499" s="14" t="s">
        <v>15</v>
      </c>
      <c r="N1499" s="31" t="s">
        <v>65</v>
      </c>
      <c r="O1499" s="14" t="s">
        <v>1</v>
      </c>
      <c r="P1499" s="14" t="s">
        <v>35</v>
      </c>
      <c r="Q1499" s="31">
        <v>5000</v>
      </c>
      <c r="R1499" s="31">
        <v>1152</v>
      </c>
      <c r="S1499" s="45">
        <v>15</v>
      </c>
      <c r="T1499" s="64">
        <f t="shared" si="207"/>
        <v>472.5</v>
      </c>
      <c r="U1499" s="64">
        <f t="shared" si="208"/>
        <v>4.1031027347181004</v>
      </c>
      <c r="V1499" s="48">
        <f t="shared" si="209"/>
        <v>3.7650000000000001</v>
      </c>
      <c r="W1499" s="52">
        <v>251</v>
      </c>
      <c r="X1499" s="71" t="str">
        <f t="shared" si="215"/>
        <v>Q4 2024</v>
      </c>
      <c r="Y1499" s="21">
        <f t="shared" si="210"/>
        <v>3840</v>
      </c>
      <c r="Z1499" s="21">
        <f t="shared" si="211"/>
        <v>2160</v>
      </c>
      <c r="AA1499" s="57">
        <f t="shared" si="212"/>
        <v>273540.18231454003</v>
      </c>
      <c r="AB1499" s="59">
        <f t="shared" si="213"/>
        <v>1.7777777777777777</v>
      </c>
      <c r="AC1499" s="61">
        <f t="shared" si="214"/>
        <v>800.09999999999991</v>
      </c>
    </row>
    <row r="1500" spans="4:29">
      <c r="D1500" s="12">
        <v>1494</v>
      </c>
      <c r="E1500" s="36" t="s">
        <v>29</v>
      </c>
      <c r="F1500" s="16" t="s">
        <v>11</v>
      </c>
      <c r="G1500" s="14" t="s">
        <v>51</v>
      </c>
      <c r="H1500" s="13" t="s">
        <v>5</v>
      </c>
      <c r="I1500" s="13" t="s">
        <v>45</v>
      </c>
      <c r="J1500" s="13" t="s">
        <v>134</v>
      </c>
      <c r="K1500" s="13" t="s">
        <v>43</v>
      </c>
      <c r="L1500" s="14">
        <v>27</v>
      </c>
      <c r="M1500" s="14" t="s">
        <v>15</v>
      </c>
      <c r="N1500" s="31">
        <v>1000000</v>
      </c>
      <c r="O1500" s="14" t="s">
        <v>1</v>
      </c>
      <c r="P1500" s="14" t="s">
        <v>35</v>
      </c>
      <c r="Q1500" s="31">
        <v>2304</v>
      </c>
      <c r="R1500" s="31">
        <v>576</v>
      </c>
      <c r="S1500" s="45">
        <v>25</v>
      </c>
      <c r="T1500" s="64">
        <f t="shared" si="207"/>
        <v>675</v>
      </c>
      <c r="U1500" s="64">
        <f t="shared" si="208"/>
        <v>5.0242074302670616</v>
      </c>
      <c r="V1500" s="48">
        <f t="shared" si="209"/>
        <v>5.0250000000000004</v>
      </c>
      <c r="W1500" s="52">
        <v>201</v>
      </c>
      <c r="X1500" s="71" t="str">
        <f t="shared" si="215"/>
        <v>Q4 2024</v>
      </c>
      <c r="Y1500" s="21">
        <f t="shared" si="210"/>
        <v>3840</v>
      </c>
      <c r="Z1500" s="21">
        <f t="shared" si="211"/>
        <v>2160</v>
      </c>
      <c r="AA1500" s="57">
        <f t="shared" si="212"/>
        <v>200968.29721068247</v>
      </c>
      <c r="AB1500" s="59">
        <f t="shared" si="213"/>
        <v>1.7777777777777777</v>
      </c>
      <c r="AC1500" s="61">
        <f t="shared" si="214"/>
        <v>685.8</v>
      </c>
    </row>
    <row r="1501" spans="4:29">
      <c r="D1501" s="12">
        <v>1495</v>
      </c>
      <c r="E1501" s="36" t="s">
        <v>29</v>
      </c>
      <c r="F1501" s="16" t="s">
        <v>11</v>
      </c>
      <c r="G1501" s="14" t="s">
        <v>51</v>
      </c>
      <c r="H1501" s="13" t="s">
        <v>5</v>
      </c>
      <c r="I1501" s="13" t="s">
        <v>121</v>
      </c>
      <c r="J1501" s="13" t="s">
        <v>282</v>
      </c>
      <c r="K1501" s="13"/>
      <c r="L1501" s="14">
        <v>27</v>
      </c>
      <c r="M1501" s="14" t="s">
        <v>15</v>
      </c>
      <c r="N1501" s="31" t="s">
        <v>65</v>
      </c>
      <c r="O1501" s="14" t="s">
        <v>1</v>
      </c>
      <c r="P1501" s="14" t="s">
        <v>35</v>
      </c>
      <c r="Q1501" s="31">
        <v>5000</v>
      </c>
      <c r="R1501" s="31">
        <v>1152</v>
      </c>
      <c r="S1501" s="45">
        <v>20</v>
      </c>
      <c r="T1501" s="64">
        <f t="shared" si="207"/>
        <v>540</v>
      </c>
      <c r="U1501" s="64">
        <f t="shared" si="208"/>
        <v>4.0193659442136491</v>
      </c>
      <c r="V1501" s="48">
        <f t="shared" si="209"/>
        <v>4.0199999999999996</v>
      </c>
      <c r="W1501" s="52">
        <v>201</v>
      </c>
      <c r="X1501" s="71" t="str">
        <f t="shared" si="215"/>
        <v>Q4 2024</v>
      </c>
      <c r="Y1501" s="21">
        <f t="shared" si="210"/>
        <v>3840</v>
      </c>
      <c r="Z1501" s="21">
        <f t="shared" si="211"/>
        <v>2160</v>
      </c>
      <c r="AA1501" s="57">
        <f t="shared" si="212"/>
        <v>200968.29721068247</v>
      </c>
      <c r="AB1501" s="59">
        <f t="shared" si="213"/>
        <v>1.7777777777777777</v>
      </c>
      <c r="AC1501" s="61">
        <f t="shared" si="214"/>
        <v>685.8</v>
      </c>
    </row>
    <row r="1502" spans="4:29">
      <c r="D1502" s="12">
        <v>1496</v>
      </c>
      <c r="E1502" s="36" t="s">
        <v>29</v>
      </c>
      <c r="F1502" s="16" t="s">
        <v>11</v>
      </c>
      <c r="G1502" s="14" t="s">
        <v>51</v>
      </c>
      <c r="H1502" s="13" t="s">
        <v>5</v>
      </c>
      <c r="I1502" s="13" t="s">
        <v>121</v>
      </c>
      <c r="J1502" s="13" t="s">
        <v>283</v>
      </c>
      <c r="K1502" s="13"/>
      <c r="L1502" s="14">
        <v>31.5</v>
      </c>
      <c r="M1502" s="14" t="s">
        <v>15</v>
      </c>
      <c r="N1502" s="31" t="s">
        <v>65</v>
      </c>
      <c r="O1502" s="14" t="s">
        <v>1</v>
      </c>
      <c r="P1502" s="14" t="s">
        <v>35</v>
      </c>
      <c r="Q1502" s="31">
        <v>5000</v>
      </c>
      <c r="R1502" s="31">
        <v>1152</v>
      </c>
      <c r="S1502" s="45">
        <v>15</v>
      </c>
      <c r="T1502" s="64">
        <f t="shared" si="207"/>
        <v>472.5</v>
      </c>
      <c r="U1502" s="64">
        <f t="shared" si="208"/>
        <v>4.1031027347181004</v>
      </c>
      <c r="V1502" s="48">
        <f t="shared" si="209"/>
        <v>3.7650000000000001</v>
      </c>
      <c r="W1502" s="52">
        <v>251</v>
      </c>
      <c r="X1502" s="71" t="str">
        <f t="shared" si="215"/>
        <v>Q4 2024</v>
      </c>
      <c r="Y1502" s="21">
        <f t="shared" si="210"/>
        <v>3840</v>
      </c>
      <c r="Z1502" s="21">
        <f t="shared" si="211"/>
        <v>2160</v>
      </c>
      <c r="AA1502" s="57">
        <f t="shared" si="212"/>
        <v>273540.18231454003</v>
      </c>
      <c r="AB1502" s="59">
        <f t="shared" si="213"/>
        <v>1.7777777777777777</v>
      </c>
      <c r="AC1502" s="61">
        <f t="shared" si="214"/>
        <v>800.09999999999991</v>
      </c>
    </row>
    <row r="1503" spans="4:29">
      <c r="D1503" s="12">
        <v>1497</v>
      </c>
      <c r="E1503" s="36" t="s">
        <v>29</v>
      </c>
      <c r="F1503" s="16" t="s">
        <v>11</v>
      </c>
      <c r="G1503" s="14" t="s">
        <v>51</v>
      </c>
      <c r="H1503" s="13" t="s">
        <v>5</v>
      </c>
      <c r="I1503" s="13" t="s">
        <v>122</v>
      </c>
      <c r="J1503" s="13"/>
      <c r="K1503" s="13"/>
      <c r="L1503" s="14">
        <v>27</v>
      </c>
      <c r="M1503" s="14" t="s">
        <v>15</v>
      </c>
      <c r="N1503" s="31" t="s">
        <v>65</v>
      </c>
      <c r="O1503" s="14" t="s">
        <v>2</v>
      </c>
      <c r="P1503" s="14" t="s">
        <v>35</v>
      </c>
      <c r="Q1503" s="31">
        <v>5000</v>
      </c>
      <c r="R1503" s="31">
        <v>1152</v>
      </c>
      <c r="S1503" s="45">
        <v>10</v>
      </c>
      <c r="T1503" s="64">
        <f t="shared" si="207"/>
        <v>270</v>
      </c>
      <c r="U1503" s="64">
        <f t="shared" si="208"/>
        <v>2.0096829721068246</v>
      </c>
      <c r="V1503" s="48">
        <f t="shared" si="209"/>
        <v>2.0099999999999998</v>
      </c>
      <c r="W1503" s="52">
        <v>201</v>
      </c>
      <c r="X1503" s="71" t="str">
        <f t="shared" si="215"/>
        <v>Q4 2024</v>
      </c>
      <c r="Y1503" s="21">
        <f t="shared" si="210"/>
        <v>3840</v>
      </c>
      <c r="Z1503" s="21">
        <f t="shared" si="211"/>
        <v>2160</v>
      </c>
      <c r="AA1503" s="57">
        <f t="shared" si="212"/>
        <v>200968.29721068247</v>
      </c>
      <c r="AB1503" s="59">
        <f t="shared" si="213"/>
        <v>1.7777777777777777</v>
      </c>
      <c r="AC1503" s="61">
        <f t="shared" si="214"/>
        <v>685.8</v>
      </c>
    </row>
    <row r="1504" spans="4:29">
      <c r="D1504" s="12">
        <v>1498</v>
      </c>
      <c r="E1504" s="36" t="s">
        <v>29</v>
      </c>
      <c r="F1504" s="16" t="s">
        <v>11</v>
      </c>
      <c r="G1504" s="14" t="s">
        <v>51</v>
      </c>
      <c r="H1504" s="13" t="s">
        <v>5</v>
      </c>
      <c r="I1504" s="13" t="s">
        <v>122</v>
      </c>
      <c r="J1504" s="13"/>
      <c r="K1504" s="13"/>
      <c r="L1504" s="14">
        <v>31.5</v>
      </c>
      <c r="M1504" s="14" t="s">
        <v>15</v>
      </c>
      <c r="N1504" s="31" t="s">
        <v>65</v>
      </c>
      <c r="O1504" s="14" t="s">
        <v>2</v>
      </c>
      <c r="P1504" s="14" t="s">
        <v>35</v>
      </c>
      <c r="Q1504" s="31">
        <v>5000</v>
      </c>
      <c r="R1504" s="31">
        <v>1152</v>
      </c>
      <c r="S1504" s="45">
        <v>10</v>
      </c>
      <c r="T1504" s="64">
        <f t="shared" si="207"/>
        <v>315</v>
      </c>
      <c r="U1504" s="64">
        <f t="shared" si="208"/>
        <v>2.7354018231454003</v>
      </c>
      <c r="V1504" s="48">
        <f t="shared" si="209"/>
        <v>2.5099999999999998</v>
      </c>
      <c r="W1504" s="52">
        <v>251</v>
      </c>
      <c r="X1504" s="71" t="str">
        <f t="shared" si="215"/>
        <v>Q4 2024</v>
      </c>
      <c r="Y1504" s="21">
        <f t="shared" si="210"/>
        <v>3840</v>
      </c>
      <c r="Z1504" s="21">
        <f t="shared" si="211"/>
        <v>2160</v>
      </c>
      <c r="AA1504" s="57">
        <f t="shared" si="212"/>
        <v>273540.18231454003</v>
      </c>
      <c r="AB1504" s="59">
        <f t="shared" si="213"/>
        <v>1.7777777777777777</v>
      </c>
      <c r="AC1504" s="61">
        <f t="shared" si="214"/>
        <v>800.09999999999991</v>
      </c>
    </row>
    <row r="1505" spans="4:29">
      <c r="D1505" s="12">
        <v>1499</v>
      </c>
      <c r="E1505" s="36" t="s">
        <v>29</v>
      </c>
      <c r="F1505" s="16" t="s">
        <v>11</v>
      </c>
      <c r="G1505" s="14" t="s">
        <v>51</v>
      </c>
      <c r="H1505" s="13" t="s">
        <v>5</v>
      </c>
      <c r="I1505" s="13" t="s">
        <v>140</v>
      </c>
      <c r="J1505" s="13"/>
      <c r="K1505" s="13"/>
      <c r="L1505" s="14">
        <v>27</v>
      </c>
      <c r="M1505" s="14" t="s">
        <v>15</v>
      </c>
      <c r="N1505" s="31" t="s">
        <v>65</v>
      </c>
      <c r="O1505" s="14" t="s">
        <v>1</v>
      </c>
      <c r="P1505" s="14" t="s">
        <v>35</v>
      </c>
      <c r="Q1505" s="31">
        <v>2304</v>
      </c>
      <c r="R1505" s="31">
        <v>576</v>
      </c>
      <c r="S1505" s="45">
        <v>20</v>
      </c>
      <c r="T1505" s="64">
        <f t="shared" si="207"/>
        <v>540</v>
      </c>
      <c r="U1505" s="64">
        <f t="shared" si="208"/>
        <v>4.0193659442136491</v>
      </c>
      <c r="V1505" s="48">
        <f t="shared" si="209"/>
        <v>4.0199999999999996</v>
      </c>
      <c r="W1505" s="52">
        <v>201</v>
      </c>
      <c r="X1505" s="71" t="str">
        <f t="shared" si="215"/>
        <v>Q4 2024</v>
      </c>
      <c r="Y1505" s="21">
        <f t="shared" si="210"/>
        <v>3840</v>
      </c>
      <c r="Z1505" s="21">
        <f t="shared" si="211"/>
        <v>2160</v>
      </c>
      <c r="AA1505" s="57">
        <f t="shared" si="212"/>
        <v>200968.29721068247</v>
      </c>
      <c r="AB1505" s="59">
        <f t="shared" si="213"/>
        <v>1.7777777777777777</v>
      </c>
      <c r="AC1505" s="61">
        <f t="shared" si="214"/>
        <v>685.8</v>
      </c>
    </row>
    <row r="1506" spans="4:29">
      <c r="D1506" s="12">
        <v>1500</v>
      </c>
      <c r="E1506" s="36" t="s">
        <v>29</v>
      </c>
      <c r="F1506" s="16" t="s">
        <v>11</v>
      </c>
      <c r="G1506" s="14" t="s">
        <v>51</v>
      </c>
      <c r="H1506" s="13" t="s">
        <v>5</v>
      </c>
      <c r="I1506" s="13" t="s">
        <v>140</v>
      </c>
      <c r="J1506" s="13"/>
      <c r="K1506" s="13"/>
      <c r="L1506" s="14">
        <v>31.5</v>
      </c>
      <c r="M1506" s="14" t="s">
        <v>15</v>
      </c>
      <c r="N1506" s="31" t="s">
        <v>65</v>
      </c>
      <c r="O1506" s="14" t="s">
        <v>1</v>
      </c>
      <c r="P1506" s="14" t="s">
        <v>35</v>
      </c>
      <c r="Q1506" s="31">
        <v>4608</v>
      </c>
      <c r="R1506" s="31">
        <v>1152</v>
      </c>
      <c r="S1506" s="45">
        <v>15</v>
      </c>
      <c r="T1506" s="64">
        <f t="shared" si="207"/>
        <v>472.5</v>
      </c>
      <c r="U1506" s="64">
        <f t="shared" si="208"/>
        <v>4.1031027347181004</v>
      </c>
      <c r="V1506" s="48">
        <f t="shared" si="209"/>
        <v>3.7650000000000001</v>
      </c>
      <c r="W1506" s="52">
        <v>251</v>
      </c>
      <c r="X1506" s="71" t="str">
        <f t="shared" si="215"/>
        <v>Q4 2024</v>
      </c>
      <c r="Y1506" s="21">
        <f t="shared" si="210"/>
        <v>3840</v>
      </c>
      <c r="Z1506" s="21">
        <f t="shared" si="211"/>
        <v>2160</v>
      </c>
      <c r="AA1506" s="57">
        <f t="shared" si="212"/>
        <v>273540.18231454003</v>
      </c>
      <c r="AB1506" s="59">
        <f t="shared" si="213"/>
        <v>1.7777777777777777</v>
      </c>
      <c r="AC1506" s="61">
        <f t="shared" si="214"/>
        <v>800.09999999999991</v>
      </c>
    </row>
    <row r="1507" spans="4:29">
      <c r="D1507" s="12">
        <v>1501</v>
      </c>
      <c r="E1507" s="36" t="s">
        <v>29</v>
      </c>
      <c r="F1507" s="16" t="s">
        <v>11</v>
      </c>
      <c r="G1507" s="14" t="s">
        <v>51</v>
      </c>
      <c r="H1507" s="13" t="s">
        <v>5</v>
      </c>
      <c r="I1507" s="13" t="s">
        <v>135</v>
      </c>
      <c r="J1507" s="13" t="s">
        <v>225</v>
      </c>
      <c r="K1507" s="13" t="s">
        <v>95</v>
      </c>
      <c r="L1507" s="14">
        <v>27</v>
      </c>
      <c r="M1507" s="14" t="s">
        <v>15</v>
      </c>
      <c r="N1507" s="31" t="s">
        <v>65</v>
      </c>
      <c r="O1507" s="14" t="s">
        <v>2</v>
      </c>
      <c r="P1507" s="14" t="s">
        <v>35</v>
      </c>
      <c r="Q1507" s="31">
        <v>10368</v>
      </c>
      <c r="R1507" s="31">
        <v>1152</v>
      </c>
      <c r="S1507" s="45">
        <v>25</v>
      </c>
      <c r="T1507" s="64">
        <f t="shared" si="207"/>
        <v>675</v>
      </c>
      <c r="U1507" s="64">
        <f t="shared" si="208"/>
        <v>5.0242074302670616</v>
      </c>
      <c r="V1507" s="48">
        <f t="shared" si="209"/>
        <v>5.0250000000000004</v>
      </c>
      <c r="W1507" s="52">
        <v>201</v>
      </c>
      <c r="X1507" s="71" t="str">
        <f t="shared" si="215"/>
        <v>Q4 2024</v>
      </c>
      <c r="Y1507" s="21">
        <f t="shared" si="210"/>
        <v>3840</v>
      </c>
      <c r="Z1507" s="21">
        <f t="shared" si="211"/>
        <v>2160</v>
      </c>
      <c r="AA1507" s="57">
        <f t="shared" si="212"/>
        <v>200968.29721068247</v>
      </c>
      <c r="AB1507" s="59">
        <f t="shared" si="213"/>
        <v>1.7777777777777777</v>
      </c>
      <c r="AC1507" s="61">
        <f t="shared" si="214"/>
        <v>685.8</v>
      </c>
    </row>
    <row r="1508" spans="4:29">
      <c r="D1508" s="12">
        <v>1502</v>
      </c>
      <c r="E1508" s="36" t="s">
        <v>29</v>
      </c>
      <c r="F1508" s="16" t="s">
        <v>11</v>
      </c>
      <c r="G1508" s="14" t="s">
        <v>51</v>
      </c>
      <c r="H1508" s="13" t="s">
        <v>5</v>
      </c>
      <c r="I1508" s="13" t="s">
        <v>135</v>
      </c>
      <c r="J1508" s="13" t="s">
        <v>197</v>
      </c>
      <c r="K1508" s="13" t="s">
        <v>95</v>
      </c>
      <c r="L1508" s="14">
        <v>27</v>
      </c>
      <c r="M1508" s="14" t="s">
        <v>15</v>
      </c>
      <c r="N1508" s="31" t="s">
        <v>65</v>
      </c>
      <c r="O1508" s="14" t="s">
        <v>2</v>
      </c>
      <c r="P1508" s="14" t="s">
        <v>35</v>
      </c>
      <c r="Q1508" s="31">
        <v>4608</v>
      </c>
      <c r="R1508" s="31">
        <v>1152</v>
      </c>
      <c r="S1508" s="45">
        <v>25</v>
      </c>
      <c r="T1508" s="64">
        <f t="shared" si="207"/>
        <v>675</v>
      </c>
      <c r="U1508" s="64">
        <f t="shared" si="208"/>
        <v>5.0242074302670616</v>
      </c>
      <c r="V1508" s="48">
        <f t="shared" si="209"/>
        <v>5.0250000000000004</v>
      </c>
      <c r="W1508" s="52">
        <v>201</v>
      </c>
      <c r="X1508" s="71" t="str">
        <f t="shared" si="215"/>
        <v>Q4 2024</v>
      </c>
      <c r="Y1508" s="21">
        <f t="shared" si="210"/>
        <v>3840</v>
      </c>
      <c r="Z1508" s="21">
        <f t="shared" si="211"/>
        <v>2160</v>
      </c>
      <c r="AA1508" s="57">
        <f t="shared" si="212"/>
        <v>200968.29721068247</v>
      </c>
      <c r="AB1508" s="59">
        <f t="shared" si="213"/>
        <v>1.7777777777777777</v>
      </c>
      <c r="AC1508" s="61">
        <f t="shared" si="214"/>
        <v>685.8</v>
      </c>
    </row>
    <row r="1509" spans="4:29">
      <c r="D1509" s="12">
        <v>1503</v>
      </c>
      <c r="E1509" s="36" t="s">
        <v>29</v>
      </c>
      <c r="F1509" s="16" t="s">
        <v>11</v>
      </c>
      <c r="G1509" s="14" t="s">
        <v>51</v>
      </c>
      <c r="H1509" s="13" t="s">
        <v>5</v>
      </c>
      <c r="I1509" s="13" t="s">
        <v>135</v>
      </c>
      <c r="J1509" s="13" t="s">
        <v>198</v>
      </c>
      <c r="K1509" s="13" t="s">
        <v>95</v>
      </c>
      <c r="L1509" s="14">
        <v>31.5</v>
      </c>
      <c r="M1509" s="14" t="s">
        <v>15</v>
      </c>
      <c r="N1509" s="31" t="s">
        <v>65</v>
      </c>
      <c r="O1509" s="14" t="s">
        <v>2</v>
      </c>
      <c r="P1509" s="14" t="s">
        <v>35</v>
      </c>
      <c r="Q1509" s="31">
        <v>9216</v>
      </c>
      <c r="R1509" s="31">
        <v>1152</v>
      </c>
      <c r="S1509" s="45">
        <v>15</v>
      </c>
      <c r="T1509" s="64">
        <f t="shared" si="207"/>
        <v>472.5</v>
      </c>
      <c r="U1509" s="64">
        <f t="shared" si="208"/>
        <v>4.1031027347181004</v>
      </c>
      <c r="V1509" s="48">
        <f t="shared" si="209"/>
        <v>3.7650000000000001</v>
      </c>
      <c r="W1509" s="52">
        <v>251</v>
      </c>
      <c r="X1509" s="71" t="str">
        <f t="shared" si="215"/>
        <v>Q4 2024</v>
      </c>
      <c r="Y1509" s="21">
        <f t="shared" si="210"/>
        <v>3840</v>
      </c>
      <c r="Z1509" s="21">
        <f t="shared" si="211"/>
        <v>2160</v>
      </c>
      <c r="AA1509" s="57">
        <f t="shared" si="212"/>
        <v>273540.18231454003</v>
      </c>
      <c r="AB1509" s="59">
        <f t="shared" si="213"/>
        <v>1.7777777777777777</v>
      </c>
      <c r="AC1509" s="61">
        <f t="shared" si="214"/>
        <v>800.09999999999991</v>
      </c>
    </row>
    <row r="1510" spans="4:29">
      <c r="D1510" s="12">
        <v>1504</v>
      </c>
      <c r="E1510" s="36" t="s">
        <v>29</v>
      </c>
      <c r="F1510" s="16" t="s">
        <v>11</v>
      </c>
      <c r="G1510" s="14" t="s">
        <v>51</v>
      </c>
      <c r="H1510" s="13" t="s">
        <v>5</v>
      </c>
      <c r="I1510" s="13" t="s">
        <v>135</v>
      </c>
      <c r="J1510" s="13" t="s">
        <v>210</v>
      </c>
      <c r="K1510" s="13" t="s">
        <v>95</v>
      </c>
      <c r="L1510" s="14">
        <v>34</v>
      </c>
      <c r="M1510" s="14" t="s">
        <v>117</v>
      </c>
      <c r="N1510" s="31" t="s">
        <v>65</v>
      </c>
      <c r="O1510" s="14" t="s">
        <v>2</v>
      </c>
      <c r="P1510" s="14" t="s">
        <v>35</v>
      </c>
      <c r="Q1510" s="31">
        <v>9216</v>
      </c>
      <c r="R1510" s="31">
        <v>1151</v>
      </c>
      <c r="S1510" s="45">
        <v>3</v>
      </c>
      <c r="T1510" s="64">
        <f t="shared" si="207"/>
        <v>102</v>
      </c>
      <c r="U1510" s="64">
        <f t="shared" si="208"/>
        <v>0.79694391031753331</v>
      </c>
      <c r="V1510" s="48">
        <f t="shared" si="209"/>
        <v>0.90300000000000002</v>
      </c>
      <c r="W1510" s="52">
        <v>301</v>
      </c>
      <c r="X1510" s="71" t="str">
        <f t="shared" si="215"/>
        <v>Q4 2024</v>
      </c>
      <c r="Y1510" s="21">
        <f t="shared" si="210"/>
        <v>3440</v>
      </c>
      <c r="Z1510" s="21">
        <f t="shared" si="211"/>
        <v>1440</v>
      </c>
      <c r="AA1510" s="57">
        <f t="shared" si="212"/>
        <v>265647.97010584443</v>
      </c>
      <c r="AB1510" s="59">
        <f t="shared" si="213"/>
        <v>2.3888888888888888</v>
      </c>
      <c r="AC1510" s="61">
        <f t="shared" si="214"/>
        <v>863.59999999999991</v>
      </c>
    </row>
    <row r="1511" spans="4:29">
      <c r="D1511" s="12">
        <v>1505</v>
      </c>
      <c r="E1511" s="36" t="s">
        <v>29</v>
      </c>
      <c r="F1511" s="16" t="s">
        <v>11</v>
      </c>
      <c r="G1511" s="14" t="s">
        <v>51</v>
      </c>
      <c r="H1511" s="13" t="s">
        <v>5</v>
      </c>
      <c r="I1511" s="13" t="s">
        <v>144</v>
      </c>
      <c r="J1511" s="13" t="s">
        <v>284</v>
      </c>
      <c r="K1511" s="13" t="s">
        <v>43</v>
      </c>
      <c r="L1511" s="14">
        <v>27</v>
      </c>
      <c r="M1511" s="14" t="s">
        <v>15</v>
      </c>
      <c r="N1511" s="31" t="s">
        <v>65</v>
      </c>
      <c r="O1511" s="14" t="s">
        <v>1</v>
      </c>
      <c r="P1511" s="14" t="s">
        <v>35</v>
      </c>
      <c r="Q1511" s="31">
        <v>1536</v>
      </c>
      <c r="R1511" s="31">
        <v>384</v>
      </c>
      <c r="S1511" s="45">
        <v>30</v>
      </c>
      <c r="T1511" s="64">
        <f t="shared" si="207"/>
        <v>810</v>
      </c>
      <c r="U1511" s="64">
        <f t="shared" si="208"/>
        <v>6.0290489163204741</v>
      </c>
      <c r="V1511" s="48">
        <f t="shared" si="209"/>
        <v>6.03</v>
      </c>
      <c r="W1511" s="52">
        <v>201</v>
      </c>
      <c r="X1511" s="71" t="str">
        <f t="shared" si="215"/>
        <v>Q4 2024</v>
      </c>
      <c r="Y1511" s="21">
        <f t="shared" si="210"/>
        <v>3840</v>
      </c>
      <c r="Z1511" s="21">
        <f t="shared" si="211"/>
        <v>2160</v>
      </c>
      <c r="AA1511" s="57">
        <f t="shared" si="212"/>
        <v>200968.29721068247</v>
      </c>
      <c r="AB1511" s="59">
        <f t="shared" si="213"/>
        <v>1.7777777777777777</v>
      </c>
      <c r="AC1511" s="61">
        <f t="shared" si="214"/>
        <v>685.8</v>
      </c>
    </row>
    <row r="1512" spans="4:29">
      <c r="D1512" s="12">
        <v>1506</v>
      </c>
      <c r="E1512" s="36" t="s">
        <v>29</v>
      </c>
      <c r="F1512" s="16" t="s">
        <v>11</v>
      </c>
      <c r="G1512" s="14" t="s">
        <v>51</v>
      </c>
      <c r="H1512" s="13" t="s">
        <v>5</v>
      </c>
      <c r="I1512" s="13" t="s">
        <v>144</v>
      </c>
      <c r="J1512" s="13" t="s">
        <v>285</v>
      </c>
      <c r="K1512" s="13" t="s">
        <v>43</v>
      </c>
      <c r="L1512" s="14">
        <v>27</v>
      </c>
      <c r="M1512" s="14" t="s">
        <v>15</v>
      </c>
      <c r="N1512" s="31" t="s">
        <v>65</v>
      </c>
      <c r="O1512" s="14" t="s">
        <v>1</v>
      </c>
      <c r="P1512" s="14" t="s">
        <v>35</v>
      </c>
      <c r="Q1512" s="31">
        <v>2304</v>
      </c>
      <c r="R1512" s="31">
        <v>1152</v>
      </c>
      <c r="S1512" s="45">
        <v>15</v>
      </c>
      <c r="T1512" s="64">
        <f t="shared" si="207"/>
        <v>405</v>
      </c>
      <c r="U1512" s="64">
        <f t="shared" si="208"/>
        <v>3.0145244581602371</v>
      </c>
      <c r="V1512" s="48">
        <f t="shared" si="209"/>
        <v>3.0150000000000001</v>
      </c>
      <c r="W1512" s="52">
        <v>201</v>
      </c>
      <c r="X1512" s="71" t="str">
        <f t="shared" si="215"/>
        <v>Q4 2024</v>
      </c>
      <c r="Y1512" s="21">
        <f t="shared" si="210"/>
        <v>3840</v>
      </c>
      <c r="Z1512" s="21">
        <f t="shared" si="211"/>
        <v>2160</v>
      </c>
      <c r="AA1512" s="57">
        <f t="shared" si="212"/>
        <v>200968.29721068247</v>
      </c>
      <c r="AB1512" s="59">
        <f t="shared" si="213"/>
        <v>1.7777777777777777</v>
      </c>
      <c r="AC1512" s="61">
        <f t="shared" si="214"/>
        <v>685.8</v>
      </c>
    </row>
    <row r="1513" spans="4:29">
      <c r="D1513" s="12">
        <v>1507</v>
      </c>
      <c r="E1513" s="36" t="s">
        <v>29</v>
      </c>
      <c r="F1513" s="16" t="s">
        <v>11</v>
      </c>
      <c r="G1513" s="14" t="s">
        <v>51</v>
      </c>
      <c r="H1513" s="13" t="s">
        <v>5</v>
      </c>
      <c r="I1513" s="13" t="s">
        <v>144</v>
      </c>
      <c r="J1513" s="13" t="s">
        <v>286</v>
      </c>
      <c r="K1513" s="13" t="s">
        <v>43</v>
      </c>
      <c r="L1513" s="14">
        <v>31.5</v>
      </c>
      <c r="M1513" s="14" t="s">
        <v>15</v>
      </c>
      <c r="N1513" s="31" t="s">
        <v>65</v>
      </c>
      <c r="O1513" s="14" t="s">
        <v>1</v>
      </c>
      <c r="P1513" s="14" t="s">
        <v>35</v>
      </c>
      <c r="Q1513" s="31">
        <v>2304</v>
      </c>
      <c r="R1513" s="31">
        <v>1152</v>
      </c>
      <c r="S1513" s="45">
        <v>10</v>
      </c>
      <c r="T1513" s="64">
        <f t="shared" si="207"/>
        <v>315</v>
      </c>
      <c r="U1513" s="64">
        <f t="shared" si="208"/>
        <v>2.7354018231454003</v>
      </c>
      <c r="V1513" s="48">
        <f t="shared" si="209"/>
        <v>2.5099999999999998</v>
      </c>
      <c r="W1513" s="52">
        <v>251</v>
      </c>
      <c r="X1513" s="71" t="str">
        <f t="shared" si="215"/>
        <v>Q4 2024</v>
      </c>
      <c r="Y1513" s="21">
        <f t="shared" si="210"/>
        <v>3840</v>
      </c>
      <c r="Z1513" s="21">
        <f t="shared" si="211"/>
        <v>2160</v>
      </c>
      <c r="AA1513" s="57">
        <f t="shared" si="212"/>
        <v>273540.18231454003</v>
      </c>
      <c r="AB1513" s="59">
        <f t="shared" si="213"/>
        <v>1.7777777777777777</v>
      </c>
      <c r="AC1513" s="61">
        <f t="shared" si="214"/>
        <v>800.09999999999991</v>
      </c>
    </row>
    <row r="1514" spans="4:29">
      <c r="D1514" s="12">
        <v>1508</v>
      </c>
      <c r="E1514" s="36" t="s">
        <v>29</v>
      </c>
      <c r="F1514" s="16" t="s">
        <v>11</v>
      </c>
      <c r="G1514" s="14" t="s">
        <v>51</v>
      </c>
      <c r="H1514" s="13" t="s">
        <v>5</v>
      </c>
      <c r="I1514" s="13" t="s">
        <v>145</v>
      </c>
      <c r="J1514" s="13"/>
      <c r="K1514" s="13" t="s">
        <v>43</v>
      </c>
      <c r="L1514" s="14">
        <v>27</v>
      </c>
      <c r="M1514" s="14" t="s">
        <v>15</v>
      </c>
      <c r="N1514" s="31" t="s">
        <v>65</v>
      </c>
      <c r="O1514" s="14" t="s">
        <v>1</v>
      </c>
      <c r="P1514" s="14" t="s">
        <v>35</v>
      </c>
      <c r="Q1514" s="31">
        <v>2304</v>
      </c>
      <c r="R1514" s="31">
        <v>1152</v>
      </c>
      <c r="S1514" s="45">
        <v>35</v>
      </c>
      <c r="T1514" s="64">
        <f t="shared" si="207"/>
        <v>945</v>
      </c>
      <c r="U1514" s="64">
        <f t="shared" si="208"/>
        <v>7.0338904023738866</v>
      </c>
      <c r="V1514" s="48">
        <f t="shared" si="209"/>
        <v>7.0350000000000001</v>
      </c>
      <c r="W1514" s="52">
        <v>201</v>
      </c>
      <c r="X1514" s="71" t="str">
        <f t="shared" si="215"/>
        <v>Q4 2024</v>
      </c>
      <c r="Y1514" s="21">
        <f t="shared" si="210"/>
        <v>3840</v>
      </c>
      <c r="Z1514" s="21">
        <f t="shared" si="211"/>
        <v>2160</v>
      </c>
      <c r="AA1514" s="57">
        <f t="shared" si="212"/>
        <v>200968.29721068247</v>
      </c>
      <c r="AB1514" s="59">
        <f t="shared" si="213"/>
        <v>1.7777777777777777</v>
      </c>
      <c r="AC1514" s="61">
        <f t="shared" si="214"/>
        <v>685.8</v>
      </c>
    </row>
    <row r="1515" spans="4:29">
      <c r="D1515" s="12">
        <v>1509</v>
      </c>
      <c r="E1515" s="36" t="s">
        <v>29</v>
      </c>
      <c r="F1515" s="16" t="s">
        <v>11</v>
      </c>
      <c r="G1515" s="14" t="s">
        <v>51</v>
      </c>
      <c r="H1515" s="13" t="s">
        <v>5</v>
      </c>
      <c r="I1515" s="13" t="s">
        <v>145</v>
      </c>
      <c r="J1515" s="13"/>
      <c r="K1515" s="13" t="s">
        <v>43</v>
      </c>
      <c r="L1515" s="14">
        <v>31.5</v>
      </c>
      <c r="M1515" s="14" t="s">
        <v>15</v>
      </c>
      <c r="N1515" s="31" t="s">
        <v>65</v>
      </c>
      <c r="O1515" s="14" t="s">
        <v>1</v>
      </c>
      <c r="P1515" s="14" t="s">
        <v>35</v>
      </c>
      <c r="Q1515" s="31">
        <v>2304</v>
      </c>
      <c r="R1515" s="31">
        <v>1152</v>
      </c>
      <c r="S1515" s="45">
        <v>25</v>
      </c>
      <c r="T1515" s="64">
        <f t="shared" si="207"/>
        <v>787.5</v>
      </c>
      <c r="U1515" s="64">
        <f t="shared" si="208"/>
        <v>6.8385045578635006</v>
      </c>
      <c r="V1515" s="48">
        <f t="shared" si="209"/>
        <v>6.2750000000000004</v>
      </c>
      <c r="W1515" s="52">
        <v>251</v>
      </c>
      <c r="X1515" s="71" t="str">
        <f t="shared" si="215"/>
        <v>Q4 2024</v>
      </c>
      <c r="Y1515" s="21">
        <f t="shared" si="210"/>
        <v>3840</v>
      </c>
      <c r="Z1515" s="21">
        <f t="shared" si="211"/>
        <v>2160</v>
      </c>
      <c r="AA1515" s="57">
        <f t="shared" si="212"/>
        <v>273540.18231454003</v>
      </c>
      <c r="AB1515" s="59">
        <f t="shared" si="213"/>
        <v>1.7777777777777777</v>
      </c>
      <c r="AC1515" s="61">
        <f t="shared" si="214"/>
        <v>800.09999999999991</v>
      </c>
    </row>
    <row r="1516" spans="4:29">
      <c r="D1516" s="12">
        <v>1510</v>
      </c>
      <c r="E1516" s="36" t="s">
        <v>29</v>
      </c>
      <c r="F1516" s="16" t="s">
        <v>11</v>
      </c>
      <c r="G1516" s="14" t="s">
        <v>51</v>
      </c>
      <c r="H1516" s="13" t="s">
        <v>5</v>
      </c>
      <c r="I1516" s="13" t="s">
        <v>145</v>
      </c>
      <c r="J1516" s="13" t="s">
        <v>211</v>
      </c>
      <c r="K1516" s="13"/>
      <c r="L1516" s="14">
        <v>34</v>
      </c>
      <c r="M1516" s="14" t="s">
        <v>117</v>
      </c>
      <c r="N1516" s="31" t="s">
        <v>65</v>
      </c>
      <c r="O1516" s="14" t="s">
        <v>1</v>
      </c>
      <c r="P1516" s="14" t="s">
        <v>35</v>
      </c>
      <c r="Q1516" s="31">
        <v>2304</v>
      </c>
      <c r="R1516" s="31">
        <v>1152</v>
      </c>
      <c r="S1516" s="45">
        <v>2</v>
      </c>
      <c r="T1516" s="64">
        <f t="shared" si="207"/>
        <v>68</v>
      </c>
      <c r="U1516" s="64">
        <f t="shared" si="208"/>
        <v>0.53129594021168891</v>
      </c>
      <c r="V1516" s="48">
        <f t="shared" si="209"/>
        <v>0.60199999999999998</v>
      </c>
      <c r="W1516" s="52">
        <v>301</v>
      </c>
      <c r="X1516" s="71" t="str">
        <f t="shared" si="215"/>
        <v>Q4 2024</v>
      </c>
      <c r="Y1516" s="21">
        <f t="shared" si="210"/>
        <v>3440</v>
      </c>
      <c r="Z1516" s="21">
        <f t="shared" si="211"/>
        <v>1440</v>
      </c>
      <c r="AA1516" s="57">
        <f t="shared" si="212"/>
        <v>265647.97010584443</v>
      </c>
      <c r="AB1516" s="59">
        <f t="shared" si="213"/>
        <v>2.3888888888888888</v>
      </c>
      <c r="AC1516" s="61">
        <f t="shared" si="214"/>
        <v>863.59999999999991</v>
      </c>
    </row>
    <row r="1517" spans="4:29">
      <c r="D1517" s="12">
        <v>1511</v>
      </c>
      <c r="E1517" s="36" t="s">
        <v>29</v>
      </c>
      <c r="F1517" s="16" t="s">
        <v>11</v>
      </c>
      <c r="G1517" s="14" t="s">
        <v>51</v>
      </c>
      <c r="H1517" s="13" t="s">
        <v>5</v>
      </c>
      <c r="I1517" s="13" t="s">
        <v>192</v>
      </c>
      <c r="J1517" s="13" t="s">
        <v>193</v>
      </c>
      <c r="K1517" s="13" t="s">
        <v>194</v>
      </c>
      <c r="L1517" s="14">
        <v>27</v>
      </c>
      <c r="M1517" s="14" t="s">
        <v>15</v>
      </c>
      <c r="N1517" s="31" t="s">
        <v>65</v>
      </c>
      <c r="O1517" s="14" t="s">
        <v>1</v>
      </c>
      <c r="P1517" s="14" t="s">
        <v>35</v>
      </c>
      <c r="Q1517" s="31">
        <v>2304</v>
      </c>
      <c r="R1517" s="31">
        <v>1152</v>
      </c>
      <c r="S1517" s="45">
        <v>5</v>
      </c>
      <c r="T1517" s="64">
        <f t="shared" si="207"/>
        <v>135</v>
      </c>
      <c r="U1517" s="64">
        <f t="shared" si="208"/>
        <v>1.0048414860534123</v>
      </c>
      <c r="V1517" s="48">
        <f t="shared" si="209"/>
        <v>1.0049999999999999</v>
      </c>
      <c r="W1517" s="52">
        <v>201</v>
      </c>
      <c r="X1517" s="71" t="str">
        <f t="shared" si="215"/>
        <v>Q4 2024</v>
      </c>
      <c r="Y1517" s="21">
        <f t="shared" si="210"/>
        <v>3840</v>
      </c>
      <c r="Z1517" s="21">
        <f t="shared" si="211"/>
        <v>2160</v>
      </c>
      <c r="AA1517" s="57">
        <f t="shared" si="212"/>
        <v>200968.29721068247</v>
      </c>
      <c r="AB1517" s="59">
        <f t="shared" si="213"/>
        <v>1.7777777777777777</v>
      </c>
      <c r="AC1517" s="61">
        <f t="shared" si="214"/>
        <v>685.8</v>
      </c>
    </row>
    <row r="1518" spans="4:29">
      <c r="D1518" s="12">
        <v>1512</v>
      </c>
      <c r="E1518" s="36" t="s">
        <v>29</v>
      </c>
      <c r="F1518" s="16" t="s">
        <v>11</v>
      </c>
      <c r="G1518" s="14" t="s">
        <v>51</v>
      </c>
      <c r="H1518" s="13" t="s">
        <v>5</v>
      </c>
      <c r="I1518" s="13" t="s">
        <v>166</v>
      </c>
      <c r="J1518" s="13" t="s">
        <v>287</v>
      </c>
      <c r="K1518" s="13" t="s">
        <v>167</v>
      </c>
      <c r="L1518" s="14">
        <v>27</v>
      </c>
      <c r="M1518" s="14" t="s">
        <v>143</v>
      </c>
      <c r="N1518" s="31">
        <v>1000000</v>
      </c>
      <c r="O1518" s="14" t="s">
        <v>1</v>
      </c>
      <c r="P1518" s="14" t="s">
        <v>35</v>
      </c>
      <c r="Q1518" s="31">
        <v>2304</v>
      </c>
      <c r="R1518" s="31">
        <v>1152</v>
      </c>
      <c r="S1518" s="45">
        <v>25</v>
      </c>
      <c r="T1518" s="64">
        <f t="shared" si="207"/>
        <v>675</v>
      </c>
      <c r="U1518" s="64">
        <f t="shared" si="208"/>
        <v>5.0242074302670616</v>
      </c>
      <c r="V1518" s="48">
        <f t="shared" si="209"/>
        <v>4.6500000000000004</v>
      </c>
      <c r="W1518" s="52">
        <v>186</v>
      </c>
      <c r="X1518" s="71" t="str">
        <f t="shared" si="215"/>
        <v>Q4 2024</v>
      </c>
      <c r="Y1518" s="21">
        <f t="shared" si="210"/>
        <v>2560</v>
      </c>
      <c r="Z1518" s="21">
        <f t="shared" si="211"/>
        <v>1440</v>
      </c>
      <c r="AA1518" s="57">
        <f t="shared" si="212"/>
        <v>200968.29721068247</v>
      </c>
      <c r="AB1518" s="59">
        <f t="shared" si="213"/>
        <v>1.7777777777777777</v>
      </c>
      <c r="AC1518" s="61">
        <f t="shared" si="214"/>
        <v>685.8</v>
      </c>
    </row>
    <row r="1519" spans="4:29">
      <c r="D1519" s="12">
        <v>1513</v>
      </c>
      <c r="E1519" s="36" t="s">
        <v>29</v>
      </c>
      <c r="F1519" s="16" t="s">
        <v>11</v>
      </c>
      <c r="G1519" s="14" t="s">
        <v>51</v>
      </c>
      <c r="H1519" s="13" t="s">
        <v>5</v>
      </c>
      <c r="I1519" s="13" t="s">
        <v>166</v>
      </c>
      <c r="J1519" s="13" t="s">
        <v>189</v>
      </c>
      <c r="K1519" s="13" t="s">
        <v>95</v>
      </c>
      <c r="L1519" s="14">
        <v>31.5</v>
      </c>
      <c r="M1519" s="14" t="s">
        <v>15</v>
      </c>
      <c r="N1519" s="31">
        <v>1000000</v>
      </c>
      <c r="O1519" s="14" t="s">
        <v>1</v>
      </c>
      <c r="P1519" s="14" t="s">
        <v>35</v>
      </c>
      <c r="Q1519" s="31">
        <v>2304</v>
      </c>
      <c r="R1519" s="31">
        <v>1152</v>
      </c>
      <c r="S1519" s="45">
        <v>10</v>
      </c>
      <c r="T1519" s="64">
        <f t="shared" si="207"/>
        <v>315</v>
      </c>
      <c r="U1519" s="64">
        <f t="shared" si="208"/>
        <v>2.7354018231454003</v>
      </c>
      <c r="V1519" s="48">
        <f t="shared" si="209"/>
        <v>2.5099999999999998</v>
      </c>
      <c r="W1519" s="52">
        <v>251</v>
      </c>
      <c r="X1519" s="71" t="str">
        <f t="shared" si="215"/>
        <v>Q4 2024</v>
      </c>
      <c r="Y1519" s="21">
        <f t="shared" si="210"/>
        <v>3840</v>
      </c>
      <c r="Z1519" s="21">
        <f t="shared" si="211"/>
        <v>2160</v>
      </c>
      <c r="AA1519" s="57">
        <f t="shared" si="212"/>
        <v>273540.18231454003</v>
      </c>
      <c r="AB1519" s="59">
        <f t="shared" si="213"/>
        <v>1.7777777777777777</v>
      </c>
      <c r="AC1519" s="61">
        <f t="shared" si="214"/>
        <v>800.09999999999991</v>
      </c>
    </row>
    <row r="1520" spans="4:29">
      <c r="D1520" s="12">
        <v>1514</v>
      </c>
      <c r="E1520" s="36" t="s">
        <v>29</v>
      </c>
      <c r="F1520" s="16" t="s">
        <v>11</v>
      </c>
      <c r="G1520" s="14" t="s">
        <v>51</v>
      </c>
      <c r="H1520" s="13" t="s">
        <v>5</v>
      </c>
      <c r="I1520" s="13" t="s">
        <v>166</v>
      </c>
      <c r="J1520" s="13" t="s">
        <v>288</v>
      </c>
      <c r="K1520" s="13" t="s">
        <v>43</v>
      </c>
      <c r="L1520" s="14">
        <v>34</v>
      </c>
      <c r="M1520" s="14" t="s">
        <v>117</v>
      </c>
      <c r="N1520" s="31">
        <v>1000000</v>
      </c>
      <c r="O1520" s="14" t="s">
        <v>1</v>
      </c>
      <c r="P1520" s="14" t="s">
        <v>35</v>
      </c>
      <c r="Q1520" s="31">
        <v>2304</v>
      </c>
      <c r="R1520" s="31">
        <v>1152</v>
      </c>
      <c r="S1520" s="45">
        <v>15</v>
      </c>
      <c r="T1520" s="64">
        <f t="shared" si="207"/>
        <v>510</v>
      </c>
      <c r="U1520" s="64">
        <f t="shared" si="208"/>
        <v>3.9847195515876663</v>
      </c>
      <c r="V1520" s="48">
        <f t="shared" si="209"/>
        <v>4.5149999999999997</v>
      </c>
      <c r="W1520" s="52">
        <v>301</v>
      </c>
      <c r="X1520" s="71" t="str">
        <f t="shared" si="215"/>
        <v>Q4 2024</v>
      </c>
      <c r="Y1520" s="21">
        <f t="shared" si="210"/>
        <v>3440</v>
      </c>
      <c r="Z1520" s="21">
        <f t="shared" si="211"/>
        <v>1440</v>
      </c>
      <c r="AA1520" s="57">
        <f t="shared" si="212"/>
        <v>265647.97010584443</v>
      </c>
      <c r="AB1520" s="59">
        <f t="shared" si="213"/>
        <v>2.3888888888888888</v>
      </c>
      <c r="AC1520" s="61">
        <f t="shared" si="214"/>
        <v>863.59999999999991</v>
      </c>
    </row>
    <row r="1521" spans="4:29">
      <c r="D1521" s="12">
        <v>1515</v>
      </c>
      <c r="E1521" s="36" t="s">
        <v>29</v>
      </c>
      <c r="F1521" s="16" t="s">
        <v>11</v>
      </c>
      <c r="G1521" s="14" t="s">
        <v>51</v>
      </c>
      <c r="H1521" s="13" t="s">
        <v>5</v>
      </c>
      <c r="I1521" s="13" t="s">
        <v>182</v>
      </c>
      <c r="J1521" s="13" t="s">
        <v>183</v>
      </c>
      <c r="K1521" s="13" t="s">
        <v>98</v>
      </c>
      <c r="L1521" s="14">
        <v>27</v>
      </c>
      <c r="M1521" s="14" t="s">
        <v>143</v>
      </c>
      <c r="N1521" s="31" t="s">
        <v>65</v>
      </c>
      <c r="O1521" s="14" t="s">
        <v>1</v>
      </c>
      <c r="P1521" s="14" t="s">
        <v>35</v>
      </c>
      <c r="Q1521" s="31">
        <v>5000</v>
      </c>
      <c r="R1521" s="31">
        <v>1152</v>
      </c>
      <c r="S1521" s="45">
        <v>10</v>
      </c>
      <c r="T1521" s="64">
        <f t="shared" si="207"/>
        <v>270</v>
      </c>
      <c r="U1521" s="64">
        <f t="shared" si="208"/>
        <v>2.0096829721068246</v>
      </c>
      <c r="V1521" s="48">
        <f t="shared" si="209"/>
        <v>1.86</v>
      </c>
      <c r="W1521" s="52">
        <v>186</v>
      </c>
      <c r="X1521" s="71" t="str">
        <f t="shared" si="215"/>
        <v>Q4 2024</v>
      </c>
      <c r="Y1521" s="21">
        <f t="shared" si="210"/>
        <v>2560</v>
      </c>
      <c r="Z1521" s="21">
        <f t="shared" si="211"/>
        <v>1440</v>
      </c>
      <c r="AA1521" s="57">
        <f t="shared" si="212"/>
        <v>200968.29721068247</v>
      </c>
      <c r="AB1521" s="59">
        <f t="shared" si="213"/>
        <v>1.7777777777777777</v>
      </c>
      <c r="AC1521" s="61">
        <f t="shared" si="214"/>
        <v>685.8</v>
      </c>
    </row>
    <row r="1522" spans="4:29">
      <c r="D1522" s="12">
        <v>1516</v>
      </c>
      <c r="E1522" s="36" t="s">
        <v>29</v>
      </c>
      <c r="F1522" s="16" t="s">
        <v>11</v>
      </c>
      <c r="G1522" s="14" t="s">
        <v>51</v>
      </c>
      <c r="H1522" s="13" t="s">
        <v>5</v>
      </c>
      <c r="I1522" s="13" t="s">
        <v>182</v>
      </c>
      <c r="J1522" s="13" t="s">
        <v>209</v>
      </c>
      <c r="K1522" s="13"/>
      <c r="L1522" s="14">
        <v>27</v>
      </c>
      <c r="M1522" s="14" t="s">
        <v>143</v>
      </c>
      <c r="N1522" s="31">
        <v>1000000</v>
      </c>
      <c r="O1522" s="14" t="s">
        <v>1</v>
      </c>
      <c r="P1522" s="14" t="s">
        <v>35</v>
      </c>
      <c r="Q1522" s="31">
        <v>5000</v>
      </c>
      <c r="R1522" s="31">
        <v>1152</v>
      </c>
      <c r="S1522" s="45">
        <v>5</v>
      </c>
      <c r="T1522" s="64">
        <f t="shared" si="207"/>
        <v>135</v>
      </c>
      <c r="U1522" s="64">
        <f t="shared" si="208"/>
        <v>1.0048414860534123</v>
      </c>
      <c r="V1522" s="48">
        <f t="shared" si="209"/>
        <v>0.93</v>
      </c>
      <c r="W1522" s="52">
        <v>186</v>
      </c>
      <c r="X1522" s="71" t="str">
        <f t="shared" si="215"/>
        <v>Q4 2024</v>
      </c>
      <c r="Y1522" s="21">
        <f t="shared" si="210"/>
        <v>2560</v>
      </c>
      <c r="Z1522" s="21">
        <f t="shared" si="211"/>
        <v>1440</v>
      </c>
      <c r="AA1522" s="57">
        <f t="shared" si="212"/>
        <v>200968.29721068247</v>
      </c>
      <c r="AB1522" s="59">
        <f t="shared" si="213"/>
        <v>1.7777777777777777</v>
      </c>
      <c r="AC1522" s="61">
        <f t="shared" si="214"/>
        <v>685.8</v>
      </c>
    </row>
    <row r="1523" spans="4:29">
      <c r="D1523" s="12">
        <v>1517</v>
      </c>
      <c r="E1523" s="36" t="s">
        <v>29</v>
      </c>
      <c r="F1523" s="16" t="s">
        <v>11</v>
      </c>
      <c r="G1523" s="14" t="s">
        <v>51</v>
      </c>
      <c r="H1523" s="13" t="s">
        <v>5</v>
      </c>
      <c r="I1523" s="13" t="s">
        <v>58</v>
      </c>
      <c r="J1523" s="13" t="s">
        <v>188</v>
      </c>
      <c r="K1523" s="13" t="s">
        <v>95</v>
      </c>
      <c r="L1523" s="14">
        <v>27</v>
      </c>
      <c r="M1523" s="14" t="s">
        <v>143</v>
      </c>
      <c r="N1523" s="31" t="s">
        <v>65</v>
      </c>
      <c r="O1523" s="14" t="s">
        <v>1</v>
      </c>
      <c r="P1523" s="14" t="s">
        <v>35</v>
      </c>
      <c r="Q1523" s="31">
        <v>5000</v>
      </c>
      <c r="R1523" s="31">
        <v>1152</v>
      </c>
      <c r="S1523" s="45">
        <v>15</v>
      </c>
      <c r="T1523" s="64">
        <f t="shared" si="207"/>
        <v>405</v>
      </c>
      <c r="U1523" s="64">
        <f t="shared" si="208"/>
        <v>3.0145244581602371</v>
      </c>
      <c r="V1523" s="48">
        <f t="shared" si="209"/>
        <v>3.7650000000000001</v>
      </c>
      <c r="W1523" s="52">
        <v>251</v>
      </c>
      <c r="X1523" s="71" t="str">
        <f t="shared" si="215"/>
        <v>Q4 2024</v>
      </c>
      <c r="Y1523" s="21">
        <f t="shared" si="210"/>
        <v>2560</v>
      </c>
      <c r="Z1523" s="21">
        <f t="shared" si="211"/>
        <v>1440</v>
      </c>
      <c r="AA1523" s="57">
        <f t="shared" si="212"/>
        <v>200968.29721068247</v>
      </c>
      <c r="AB1523" s="59">
        <f t="shared" si="213"/>
        <v>1.7777777777777777</v>
      </c>
      <c r="AC1523" s="61">
        <f t="shared" si="214"/>
        <v>685.8</v>
      </c>
    </row>
    <row r="1524" spans="4:29">
      <c r="D1524" s="12">
        <v>1518</v>
      </c>
      <c r="E1524" s="36" t="s">
        <v>29</v>
      </c>
      <c r="F1524" s="16" t="s">
        <v>11</v>
      </c>
      <c r="G1524" s="14" t="s">
        <v>51</v>
      </c>
      <c r="H1524" s="13" t="s">
        <v>5</v>
      </c>
      <c r="I1524" s="13" t="s">
        <v>36</v>
      </c>
      <c r="J1524" s="13" t="s">
        <v>221</v>
      </c>
      <c r="K1524" s="13" t="s">
        <v>98</v>
      </c>
      <c r="L1524" s="14">
        <v>27</v>
      </c>
      <c r="M1524" s="14" t="s">
        <v>15</v>
      </c>
      <c r="N1524" s="31">
        <v>1000000</v>
      </c>
      <c r="O1524" s="14" t="s">
        <v>1</v>
      </c>
      <c r="P1524" s="14" t="s">
        <v>35</v>
      </c>
      <c r="Q1524" s="31">
        <v>4608</v>
      </c>
      <c r="R1524" s="31">
        <v>1152</v>
      </c>
      <c r="S1524" s="45">
        <v>13</v>
      </c>
      <c r="T1524" s="64">
        <f t="shared" si="207"/>
        <v>351</v>
      </c>
      <c r="U1524" s="64">
        <f t="shared" si="208"/>
        <v>2.612587863738872</v>
      </c>
      <c r="V1524" s="48">
        <f t="shared" si="209"/>
        <v>2.613</v>
      </c>
      <c r="W1524" s="52">
        <v>201</v>
      </c>
      <c r="X1524" s="71" t="str">
        <f t="shared" si="215"/>
        <v>Q4 2024</v>
      </c>
      <c r="Y1524" s="21">
        <f t="shared" si="210"/>
        <v>3840</v>
      </c>
      <c r="Z1524" s="21">
        <f t="shared" si="211"/>
        <v>2160</v>
      </c>
      <c r="AA1524" s="57">
        <f t="shared" si="212"/>
        <v>200968.29721068247</v>
      </c>
      <c r="AB1524" s="59">
        <f t="shared" si="213"/>
        <v>1.7777777777777777</v>
      </c>
      <c r="AC1524" s="61">
        <f t="shared" si="214"/>
        <v>685.8</v>
      </c>
    </row>
    <row r="1525" spans="4:29">
      <c r="D1525" s="12">
        <v>1519</v>
      </c>
      <c r="E1525" s="36" t="s">
        <v>29</v>
      </c>
      <c r="F1525" s="16" t="s">
        <v>11</v>
      </c>
      <c r="G1525" s="14" t="s">
        <v>51</v>
      </c>
      <c r="H1525" s="13" t="s">
        <v>5</v>
      </c>
      <c r="I1525" s="13" t="s">
        <v>36</v>
      </c>
      <c r="J1525" s="13" t="s">
        <v>220</v>
      </c>
      <c r="K1525" s="13" t="s">
        <v>98</v>
      </c>
      <c r="L1525" s="14">
        <v>34</v>
      </c>
      <c r="M1525" s="14" t="s">
        <v>117</v>
      </c>
      <c r="N1525" s="31">
        <v>1000000</v>
      </c>
      <c r="O1525" s="14" t="s">
        <v>1</v>
      </c>
      <c r="P1525" s="14" t="s">
        <v>35</v>
      </c>
      <c r="Q1525" s="31">
        <v>4608</v>
      </c>
      <c r="R1525" s="31">
        <v>1152</v>
      </c>
      <c r="S1525" s="45">
        <v>8</v>
      </c>
      <c r="T1525" s="64">
        <f t="shared" si="207"/>
        <v>272</v>
      </c>
      <c r="U1525" s="64">
        <f t="shared" si="208"/>
        <v>2.1251837608467556</v>
      </c>
      <c r="V1525" s="48">
        <f t="shared" si="209"/>
        <v>2.4079999999999999</v>
      </c>
      <c r="W1525" s="52">
        <v>301</v>
      </c>
      <c r="X1525" s="71" t="str">
        <f t="shared" si="215"/>
        <v>Q4 2024</v>
      </c>
      <c r="Y1525" s="21">
        <f t="shared" si="210"/>
        <v>3440</v>
      </c>
      <c r="Z1525" s="21">
        <f t="shared" si="211"/>
        <v>1440</v>
      </c>
      <c r="AA1525" s="57">
        <f t="shared" si="212"/>
        <v>265647.97010584443</v>
      </c>
      <c r="AB1525" s="59">
        <f t="shared" si="213"/>
        <v>2.3888888888888888</v>
      </c>
      <c r="AC1525" s="61">
        <f t="shared" si="214"/>
        <v>863.59999999999991</v>
      </c>
    </row>
    <row r="1526" spans="4:29">
      <c r="D1526" s="12">
        <v>1520</v>
      </c>
      <c r="E1526" s="36" t="s">
        <v>29</v>
      </c>
      <c r="F1526" s="16" t="s">
        <v>11</v>
      </c>
      <c r="G1526" s="14" t="s">
        <v>51</v>
      </c>
      <c r="H1526" s="13" t="s">
        <v>5</v>
      </c>
      <c r="I1526" s="13" t="s">
        <v>76</v>
      </c>
      <c r="J1526" s="13"/>
      <c r="K1526" s="13"/>
      <c r="L1526" s="14">
        <v>27</v>
      </c>
      <c r="M1526" s="14" t="s">
        <v>15</v>
      </c>
      <c r="N1526" s="31">
        <v>1000000</v>
      </c>
      <c r="O1526" s="14" t="s">
        <v>1</v>
      </c>
      <c r="P1526" s="14" t="s">
        <v>35</v>
      </c>
      <c r="Q1526" s="31">
        <v>5000</v>
      </c>
      <c r="R1526" s="31">
        <v>1152</v>
      </c>
      <c r="S1526" s="45">
        <v>40</v>
      </c>
      <c r="T1526" s="64">
        <f t="shared" si="207"/>
        <v>1080</v>
      </c>
      <c r="U1526" s="64">
        <f t="shared" si="208"/>
        <v>8.0387318884272982</v>
      </c>
      <c r="V1526" s="48">
        <f t="shared" si="209"/>
        <v>8.0399999999999991</v>
      </c>
      <c r="W1526" s="52">
        <v>201</v>
      </c>
      <c r="X1526" s="71" t="str">
        <f t="shared" si="215"/>
        <v>Q4 2024</v>
      </c>
      <c r="Y1526" s="21">
        <f t="shared" si="210"/>
        <v>3840</v>
      </c>
      <c r="Z1526" s="21">
        <f t="shared" si="211"/>
        <v>2160</v>
      </c>
      <c r="AA1526" s="57">
        <f t="shared" si="212"/>
        <v>200968.29721068247</v>
      </c>
      <c r="AB1526" s="59">
        <f t="shared" si="213"/>
        <v>1.7777777777777777</v>
      </c>
      <c r="AC1526" s="61">
        <f t="shared" si="214"/>
        <v>685.8</v>
      </c>
    </row>
    <row r="1527" spans="4:29">
      <c r="D1527" s="12">
        <v>1521</v>
      </c>
      <c r="E1527" s="36" t="s">
        <v>29</v>
      </c>
      <c r="F1527" s="16" t="s">
        <v>11</v>
      </c>
      <c r="G1527" s="14" t="s">
        <v>51</v>
      </c>
      <c r="H1527" s="13" t="s">
        <v>5</v>
      </c>
      <c r="I1527" s="13" t="s">
        <v>76</v>
      </c>
      <c r="J1527" s="13"/>
      <c r="K1527" s="13"/>
      <c r="L1527" s="14">
        <v>31.5</v>
      </c>
      <c r="M1527" s="14" t="s">
        <v>15</v>
      </c>
      <c r="N1527" s="31" t="s">
        <v>65</v>
      </c>
      <c r="O1527" s="14" t="s">
        <v>1</v>
      </c>
      <c r="P1527" s="14" t="s">
        <v>35</v>
      </c>
      <c r="Q1527" s="31">
        <v>5000</v>
      </c>
      <c r="R1527" s="31">
        <v>1152</v>
      </c>
      <c r="S1527" s="45">
        <v>68</v>
      </c>
      <c r="T1527" s="64">
        <f t="shared" si="207"/>
        <v>2142</v>
      </c>
      <c r="U1527" s="64">
        <f t="shared" si="208"/>
        <v>18.600732397388722</v>
      </c>
      <c r="V1527" s="48">
        <f t="shared" si="209"/>
        <v>17.068000000000001</v>
      </c>
      <c r="W1527" s="52">
        <v>251</v>
      </c>
      <c r="X1527" s="71" t="str">
        <f t="shared" si="215"/>
        <v>Q4 2024</v>
      </c>
      <c r="Y1527" s="21">
        <f t="shared" si="210"/>
        <v>3840</v>
      </c>
      <c r="Z1527" s="21">
        <f t="shared" si="211"/>
        <v>2160</v>
      </c>
      <c r="AA1527" s="57">
        <f t="shared" si="212"/>
        <v>273540.18231454003</v>
      </c>
      <c r="AB1527" s="59">
        <f t="shared" si="213"/>
        <v>1.7777777777777777</v>
      </c>
      <c r="AC1527" s="61">
        <f t="shared" si="214"/>
        <v>800.09999999999991</v>
      </c>
    </row>
    <row r="1528" spans="4:29">
      <c r="D1528" s="12">
        <v>1522</v>
      </c>
      <c r="E1528" s="36" t="s">
        <v>29</v>
      </c>
      <c r="F1528" s="16" t="s">
        <v>11</v>
      </c>
      <c r="G1528" s="14" t="s">
        <v>51</v>
      </c>
      <c r="H1528" s="13" t="s">
        <v>5</v>
      </c>
      <c r="I1528" s="13" t="s">
        <v>76</v>
      </c>
      <c r="J1528" s="13"/>
      <c r="K1528" s="13"/>
      <c r="L1528" s="14">
        <v>49</v>
      </c>
      <c r="M1528" s="14" t="s">
        <v>99</v>
      </c>
      <c r="N1528" s="31">
        <v>1000000</v>
      </c>
      <c r="O1528" s="14" t="s">
        <v>1</v>
      </c>
      <c r="P1528" s="14" t="s">
        <v>35</v>
      </c>
      <c r="Q1528" s="31">
        <v>5000</v>
      </c>
      <c r="R1528" s="31">
        <v>1152</v>
      </c>
      <c r="S1528" s="45">
        <v>20</v>
      </c>
      <c r="T1528" s="64">
        <f t="shared" si="207"/>
        <v>980</v>
      </c>
      <c r="U1528" s="64">
        <f t="shared" si="208"/>
        <v>8.0745773408144768</v>
      </c>
      <c r="V1528" s="48">
        <f t="shared" si="209"/>
        <v>6.9</v>
      </c>
      <c r="W1528" s="52">
        <v>345</v>
      </c>
      <c r="X1528" s="71" t="str">
        <f t="shared" si="215"/>
        <v>Q4 2024</v>
      </c>
      <c r="Y1528" s="21">
        <f t="shared" si="210"/>
        <v>5120</v>
      </c>
      <c r="Z1528" s="21">
        <f t="shared" si="211"/>
        <v>1440</v>
      </c>
      <c r="AA1528" s="57">
        <f t="shared" si="212"/>
        <v>403728.86704072385</v>
      </c>
      <c r="AB1528" s="59">
        <f t="shared" si="213"/>
        <v>3.5555555555555554</v>
      </c>
      <c r="AC1528" s="61">
        <f t="shared" si="214"/>
        <v>1244.5999999999999</v>
      </c>
    </row>
    <row r="1529" spans="4:29">
      <c r="D1529" s="12">
        <v>1523</v>
      </c>
      <c r="E1529" s="36" t="s">
        <v>29</v>
      </c>
      <c r="F1529" s="16" t="s">
        <v>11</v>
      </c>
      <c r="G1529" s="14" t="s">
        <v>51</v>
      </c>
      <c r="H1529" s="13" t="s">
        <v>6</v>
      </c>
      <c r="I1529" s="13" t="s">
        <v>125</v>
      </c>
      <c r="J1529" s="13"/>
      <c r="K1529" s="13" t="s">
        <v>123</v>
      </c>
      <c r="L1529" s="14">
        <v>55</v>
      </c>
      <c r="M1529" s="14" t="s">
        <v>15</v>
      </c>
      <c r="N1529" s="31">
        <v>1000000</v>
      </c>
      <c r="O1529" s="14" t="s">
        <v>1</v>
      </c>
      <c r="P1529" s="14" t="s">
        <v>35</v>
      </c>
      <c r="Q1529" s="31">
        <v>4000</v>
      </c>
      <c r="R1529" s="31">
        <v>500</v>
      </c>
      <c r="S1529" s="45">
        <v>2.6720000000000002</v>
      </c>
      <c r="T1529" s="64">
        <f t="shared" si="207"/>
        <v>146.96</v>
      </c>
      <c r="U1529" s="64">
        <f t="shared" si="208"/>
        <v>2.2282394412818993</v>
      </c>
      <c r="V1529" s="48">
        <f t="shared" si="209"/>
        <v>0.76686399999999999</v>
      </c>
      <c r="W1529" s="52">
        <v>287</v>
      </c>
      <c r="X1529" s="71" t="str">
        <f t="shared" si="215"/>
        <v>Q4 2024</v>
      </c>
      <c r="Y1529" s="21">
        <f t="shared" si="210"/>
        <v>3840</v>
      </c>
      <c r="Z1529" s="21">
        <f t="shared" si="211"/>
        <v>2160</v>
      </c>
      <c r="AA1529" s="57">
        <f t="shared" si="212"/>
        <v>833921.94658753707</v>
      </c>
      <c r="AB1529" s="59">
        <f t="shared" si="213"/>
        <v>1.7777777777777777</v>
      </c>
      <c r="AC1529" s="61">
        <f t="shared" si="214"/>
        <v>1397</v>
      </c>
    </row>
    <row r="1530" spans="4:29">
      <c r="D1530" s="12">
        <v>1524</v>
      </c>
      <c r="E1530" s="36" t="s">
        <v>29</v>
      </c>
      <c r="F1530" s="16" t="s">
        <v>11</v>
      </c>
      <c r="G1530" s="14" t="s">
        <v>51</v>
      </c>
      <c r="H1530" s="13" t="s">
        <v>6</v>
      </c>
      <c r="I1530" s="13" t="s">
        <v>125</v>
      </c>
      <c r="J1530" s="13"/>
      <c r="K1530" s="13" t="s">
        <v>123</v>
      </c>
      <c r="L1530" s="14">
        <v>65</v>
      </c>
      <c r="M1530" s="14" t="s">
        <v>15</v>
      </c>
      <c r="N1530" s="31">
        <v>1000000</v>
      </c>
      <c r="O1530" s="14" t="s">
        <v>2</v>
      </c>
      <c r="P1530" s="14" t="s">
        <v>35</v>
      </c>
      <c r="Q1530" s="31">
        <v>16384</v>
      </c>
      <c r="R1530" s="31">
        <v>1000</v>
      </c>
      <c r="S1530" s="45">
        <v>7.5339999999999998</v>
      </c>
      <c r="T1530" s="64">
        <f t="shared" si="207"/>
        <v>489.71</v>
      </c>
      <c r="U1530" s="64">
        <f t="shared" si="208"/>
        <v>8.7751056430148378</v>
      </c>
      <c r="V1530" s="48">
        <f t="shared" si="209"/>
        <v>2.8426540169271095</v>
      </c>
      <c r="W1530" s="52">
        <v>377.31006330330626</v>
      </c>
      <c r="X1530" s="71" t="str">
        <f t="shared" si="215"/>
        <v>Q4 2024</v>
      </c>
      <c r="Y1530" s="21">
        <f t="shared" si="210"/>
        <v>3840</v>
      </c>
      <c r="Z1530" s="21">
        <f t="shared" si="211"/>
        <v>2160</v>
      </c>
      <c r="AA1530" s="57">
        <f t="shared" si="212"/>
        <v>1164733.9584569733</v>
      </c>
      <c r="AB1530" s="59">
        <f t="shared" si="213"/>
        <v>1.7777777777777777</v>
      </c>
      <c r="AC1530" s="61">
        <f t="shared" si="214"/>
        <v>1651</v>
      </c>
    </row>
    <row r="1531" spans="4:29">
      <c r="D1531" s="12">
        <v>1525</v>
      </c>
      <c r="E1531" s="36" t="s">
        <v>29</v>
      </c>
      <c r="F1531" s="16" t="s">
        <v>11</v>
      </c>
      <c r="G1531" s="14" t="s">
        <v>51</v>
      </c>
      <c r="H1531" s="13" t="s">
        <v>6</v>
      </c>
      <c r="I1531" s="13" t="s">
        <v>125</v>
      </c>
      <c r="J1531" s="13"/>
      <c r="K1531" s="13" t="s">
        <v>123</v>
      </c>
      <c r="L1531" s="14">
        <v>75</v>
      </c>
      <c r="M1531" s="14" t="s">
        <v>15</v>
      </c>
      <c r="N1531" s="31">
        <v>1000000</v>
      </c>
      <c r="O1531" s="14" t="s">
        <v>2</v>
      </c>
      <c r="P1531" s="14" t="s">
        <v>35</v>
      </c>
      <c r="Q1531" s="31">
        <v>12000</v>
      </c>
      <c r="R1531" s="31">
        <v>1000</v>
      </c>
      <c r="S1531" s="45">
        <v>5.8239999999999998</v>
      </c>
      <c r="T1531" s="64">
        <f t="shared" si="207"/>
        <v>436.8</v>
      </c>
      <c r="U1531" s="64">
        <f t="shared" si="208"/>
        <v>9.0311679240356089</v>
      </c>
      <c r="V1531" s="48">
        <f t="shared" si="209"/>
        <v>3.1674698410676507</v>
      </c>
      <c r="W1531" s="52">
        <v>543.86501391958291</v>
      </c>
      <c r="X1531" s="71" t="str">
        <f t="shared" si="215"/>
        <v>Q4 2024</v>
      </c>
      <c r="Y1531" s="21">
        <f t="shared" si="210"/>
        <v>3840</v>
      </c>
      <c r="Z1531" s="21">
        <f t="shared" si="211"/>
        <v>2160</v>
      </c>
      <c r="AA1531" s="57">
        <f t="shared" si="212"/>
        <v>1550681.3056379822</v>
      </c>
      <c r="AB1531" s="59">
        <f t="shared" si="213"/>
        <v>1.7777777777777777</v>
      </c>
      <c r="AC1531" s="61">
        <f t="shared" si="214"/>
        <v>1905</v>
      </c>
    </row>
    <row r="1532" spans="4:29">
      <c r="D1532" s="12">
        <v>1526</v>
      </c>
      <c r="E1532" s="36" t="s">
        <v>29</v>
      </c>
      <c r="F1532" s="16" t="s">
        <v>11</v>
      </c>
      <c r="G1532" s="14" t="s">
        <v>51</v>
      </c>
      <c r="H1532" s="13" t="s">
        <v>6</v>
      </c>
      <c r="I1532" s="13" t="s">
        <v>125</v>
      </c>
      <c r="J1532" s="13"/>
      <c r="K1532" s="13" t="s">
        <v>123</v>
      </c>
      <c r="L1532" s="14">
        <v>86</v>
      </c>
      <c r="M1532" s="14" t="s">
        <v>15</v>
      </c>
      <c r="N1532" s="31">
        <v>1000000</v>
      </c>
      <c r="O1532" s="14" t="s">
        <v>2</v>
      </c>
      <c r="P1532" s="14" t="s">
        <v>35</v>
      </c>
      <c r="Q1532" s="31">
        <v>18000</v>
      </c>
      <c r="R1532" s="31">
        <v>1200</v>
      </c>
      <c r="S1532" s="45">
        <v>4.2919999999999998</v>
      </c>
      <c r="T1532" s="64">
        <f t="shared" si="207"/>
        <v>369.11199999999997</v>
      </c>
      <c r="U1532" s="64">
        <f t="shared" si="208"/>
        <v>8.7509789716358473</v>
      </c>
      <c r="V1532" s="48">
        <f t="shared" si="209"/>
        <v>2.9620844335029206</v>
      </c>
      <c r="W1532" s="52">
        <v>690.14082793637476</v>
      </c>
      <c r="X1532" s="71" t="str">
        <f t="shared" si="215"/>
        <v>Q4 2024</v>
      </c>
      <c r="Y1532" s="21">
        <f t="shared" si="210"/>
        <v>3840</v>
      </c>
      <c r="Z1532" s="21">
        <f t="shared" si="211"/>
        <v>2160</v>
      </c>
      <c r="AA1532" s="57">
        <f t="shared" si="212"/>
        <v>2038904.6998219588</v>
      </c>
      <c r="AB1532" s="59">
        <f t="shared" si="213"/>
        <v>1.7777777777777777</v>
      </c>
      <c r="AC1532" s="61">
        <f t="shared" si="214"/>
        <v>2184.4</v>
      </c>
    </row>
    <row r="1533" spans="4:29">
      <c r="D1533" s="12">
        <v>1527</v>
      </c>
      <c r="E1533" s="36" t="s">
        <v>29</v>
      </c>
      <c r="F1533" s="16" t="s">
        <v>11</v>
      </c>
      <c r="G1533" s="14" t="s">
        <v>51</v>
      </c>
      <c r="H1533" s="13" t="s">
        <v>6</v>
      </c>
      <c r="I1533" s="13" t="s">
        <v>125</v>
      </c>
      <c r="J1533" s="13"/>
      <c r="K1533" s="13" t="s">
        <v>123</v>
      </c>
      <c r="L1533" s="14">
        <v>65</v>
      </c>
      <c r="M1533" s="14" t="s">
        <v>52</v>
      </c>
      <c r="N1533" s="31">
        <v>1000000</v>
      </c>
      <c r="O1533" s="14" t="s">
        <v>2</v>
      </c>
      <c r="P1533" s="14" t="s">
        <v>35</v>
      </c>
      <c r="Q1533" s="31">
        <v>12000</v>
      </c>
      <c r="R1533" s="31">
        <v>1000</v>
      </c>
      <c r="S1533" s="45">
        <v>5.0000000000000001E-3</v>
      </c>
      <c r="T1533" s="64">
        <f t="shared" si="207"/>
        <v>0.32500000000000001</v>
      </c>
      <c r="U1533" s="64">
        <f t="shared" si="208"/>
        <v>5.8236697922848671E-3</v>
      </c>
      <c r="V1533" s="48">
        <f t="shared" si="209"/>
        <v>2.9387127354125477E-3</v>
      </c>
      <c r="W1533" s="52">
        <v>587.74254708250953</v>
      </c>
      <c r="X1533" s="71" t="str">
        <f t="shared" si="215"/>
        <v>Q4 2024</v>
      </c>
      <c r="Y1533" s="21">
        <f t="shared" si="210"/>
        <v>7680</v>
      </c>
      <c r="Z1533" s="21">
        <f t="shared" si="211"/>
        <v>4320</v>
      </c>
      <c r="AA1533" s="57">
        <f t="shared" si="212"/>
        <v>1164733.9584569733</v>
      </c>
      <c r="AB1533" s="59">
        <f t="shared" si="213"/>
        <v>1.7777777777777777</v>
      </c>
      <c r="AC1533" s="61">
        <f t="shared" si="214"/>
        <v>1651</v>
      </c>
    </row>
    <row r="1534" spans="4:29">
      <c r="D1534" s="12">
        <v>1528</v>
      </c>
      <c r="E1534" s="36" t="s">
        <v>29</v>
      </c>
      <c r="F1534" s="16" t="s">
        <v>11</v>
      </c>
      <c r="G1534" s="14" t="s">
        <v>51</v>
      </c>
      <c r="H1534" s="13" t="s">
        <v>6</v>
      </c>
      <c r="I1534" s="13" t="s">
        <v>125</v>
      </c>
      <c r="J1534" s="13"/>
      <c r="K1534" s="13" t="s">
        <v>123</v>
      </c>
      <c r="L1534" s="14">
        <v>75</v>
      </c>
      <c r="M1534" s="14" t="s">
        <v>52</v>
      </c>
      <c r="N1534" s="31">
        <v>1000000</v>
      </c>
      <c r="O1534" s="14" t="s">
        <v>2</v>
      </c>
      <c r="P1534" s="14" t="s">
        <v>35</v>
      </c>
      <c r="Q1534" s="31">
        <v>16000</v>
      </c>
      <c r="R1534" s="31">
        <v>2000</v>
      </c>
      <c r="S1534" s="45">
        <v>0.48599999999999999</v>
      </c>
      <c r="T1534" s="64">
        <f t="shared" si="207"/>
        <v>36.449999999999996</v>
      </c>
      <c r="U1534" s="64">
        <f t="shared" si="208"/>
        <v>0.75363111454005938</v>
      </c>
      <c r="V1534" s="48">
        <f t="shared" si="209"/>
        <v>0.38590204860162058</v>
      </c>
      <c r="W1534" s="52">
        <v>794.03713704037159</v>
      </c>
      <c r="X1534" s="71" t="str">
        <f t="shared" si="215"/>
        <v>Q4 2024</v>
      </c>
      <c r="Y1534" s="21">
        <f t="shared" si="210"/>
        <v>7680</v>
      </c>
      <c r="Z1534" s="21">
        <f t="shared" si="211"/>
        <v>4320</v>
      </c>
      <c r="AA1534" s="57">
        <f t="shared" si="212"/>
        <v>1550681.3056379822</v>
      </c>
      <c r="AB1534" s="59">
        <f t="shared" si="213"/>
        <v>1.7777777777777777</v>
      </c>
      <c r="AC1534" s="61">
        <f t="shared" si="214"/>
        <v>1905</v>
      </c>
    </row>
    <row r="1535" spans="4:29">
      <c r="D1535" s="12">
        <v>1529</v>
      </c>
      <c r="E1535" s="36" t="s">
        <v>29</v>
      </c>
      <c r="F1535" s="16" t="s">
        <v>11</v>
      </c>
      <c r="G1535" s="14" t="s">
        <v>51</v>
      </c>
      <c r="H1535" s="13" t="s">
        <v>6</v>
      </c>
      <c r="I1535" s="13" t="s">
        <v>125</v>
      </c>
      <c r="J1535" s="13"/>
      <c r="K1535" s="13" t="s">
        <v>123</v>
      </c>
      <c r="L1535" s="14">
        <v>86</v>
      </c>
      <c r="M1535" s="14" t="s">
        <v>52</v>
      </c>
      <c r="N1535" s="31">
        <v>1000000</v>
      </c>
      <c r="O1535" s="14" t="s">
        <v>2</v>
      </c>
      <c r="P1535" s="14" t="s">
        <v>35</v>
      </c>
      <c r="Q1535" s="31">
        <v>28800</v>
      </c>
      <c r="R1535" s="31">
        <v>2400</v>
      </c>
      <c r="S1535" s="45">
        <v>5.8000000000000003E-2</v>
      </c>
      <c r="T1535" s="64">
        <f t="shared" si="207"/>
        <v>4.9880000000000004</v>
      </c>
      <c r="U1535" s="64">
        <f t="shared" si="208"/>
        <v>0.11825647258967362</v>
      </c>
      <c r="V1535" s="48">
        <f t="shared" si="209"/>
        <v>5.8440699663239094E-2</v>
      </c>
      <c r="W1535" s="52">
        <v>1007.5982700558465</v>
      </c>
      <c r="X1535" s="71" t="str">
        <f t="shared" si="215"/>
        <v>Q4 2024</v>
      </c>
      <c r="Y1535" s="21">
        <f t="shared" si="210"/>
        <v>7680</v>
      </c>
      <c r="Z1535" s="21">
        <f t="shared" si="211"/>
        <v>4320</v>
      </c>
      <c r="AA1535" s="57">
        <f t="shared" si="212"/>
        <v>2038904.6998219588</v>
      </c>
      <c r="AB1535" s="59">
        <f t="shared" si="213"/>
        <v>1.7777777777777777</v>
      </c>
      <c r="AC1535" s="61">
        <f t="shared" si="214"/>
        <v>2184.4</v>
      </c>
    </row>
    <row r="1536" spans="4:29">
      <c r="D1536" s="12">
        <v>1530</v>
      </c>
      <c r="E1536" s="36" t="s">
        <v>29</v>
      </c>
      <c r="F1536" s="16" t="s">
        <v>11</v>
      </c>
      <c r="G1536" s="14" t="s">
        <v>51</v>
      </c>
      <c r="H1536" s="13" t="s">
        <v>6</v>
      </c>
      <c r="I1536" s="13" t="s">
        <v>53</v>
      </c>
      <c r="J1536" s="13" t="s">
        <v>126</v>
      </c>
      <c r="K1536" s="13" t="s">
        <v>123</v>
      </c>
      <c r="L1536" s="14">
        <v>43</v>
      </c>
      <c r="M1536" s="14" t="s">
        <v>15</v>
      </c>
      <c r="N1536" s="31">
        <v>1000000</v>
      </c>
      <c r="O1536" s="14" t="s">
        <v>1</v>
      </c>
      <c r="P1536" s="14" t="s">
        <v>35</v>
      </c>
      <c r="Q1536" s="31">
        <v>3614.6269090909086</v>
      </c>
      <c r="R1536" s="31">
        <v>301.21890909090905</v>
      </c>
      <c r="S1536" s="45">
        <v>36.676000000000002</v>
      </c>
      <c r="T1536" s="64">
        <f t="shared" si="207"/>
        <v>1577.068</v>
      </c>
      <c r="U1536" s="64">
        <f t="shared" si="208"/>
        <v>18.69471719266754</v>
      </c>
      <c r="V1536" s="48">
        <f t="shared" si="209"/>
        <v>8.2395712785142283</v>
      </c>
      <c r="W1536" s="52">
        <v>224.65839454995711</v>
      </c>
      <c r="X1536" s="71" t="str">
        <f t="shared" si="215"/>
        <v>Q4 2024</v>
      </c>
      <c r="Y1536" s="21">
        <f t="shared" si="210"/>
        <v>3840</v>
      </c>
      <c r="Z1536" s="21">
        <f t="shared" si="211"/>
        <v>2160</v>
      </c>
      <c r="AA1536" s="57">
        <f t="shared" si="212"/>
        <v>509726.1749554897</v>
      </c>
      <c r="AB1536" s="59">
        <f t="shared" si="213"/>
        <v>1.7777777777777777</v>
      </c>
      <c r="AC1536" s="61">
        <f t="shared" si="214"/>
        <v>1092.2</v>
      </c>
    </row>
    <row r="1537" spans="4:29">
      <c r="D1537" s="12">
        <v>1531</v>
      </c>
      <c r="E1537" s="36" t="s">
        <v>29</v>
      </c>
      <c r="F1537" s="16" t="s">
        <v>11</v>
      </c>
      <c r="G1537" s="14" t="s">
        <v>51</v>
      </c>
      <c r="H1537" s="13" t="s">
        <v>6</v>
      </c>
      <c r="I1537" s="13" t="s">
        <v>53</v>
      </c>
      <c r="J1537" s="13" t="s">
        <v>126</v>
      </c>
      <c r="K1537" s="13" t="s">
        <v>123</v>
      </c>
      <c r="L1537" s="14">
        <v>50</v>
      </c>
      <c r="M1537" s="14" t="s">
        <v>15</v>
      </c>
      <c r="N1537" s="31">
        <v>1000000</v>
      </c>
      <c r="O1537" s="14" t="s">
        <v>2</v>
      </c>
      <c r="P1537" s="14" t="s">
        <v>35</v>
      </c>
      <c r="Q1537" s="31">
        <v>4887.272727272727</v>
      </c>
      <c r="R1537" s="31">
        <v>407.27272727272725</v>
      </c>
      <c r="S1537" s="45">
        <v>31.265999999999998</v>
      </c>
      <c r="T1537" s="64">
        <f t="shared" si="207"/>
        <v>1563.3</v>
      </c>
      <c r="U1537" s="64">
        <f t="shared" si="208"/>
        <v>21.548267423145397</v>
      </c>
      <c r="V1537" s="48">
        <f t="shared" si="209"/>
        <v>8.1676387953476262</v>
      </c>
      <c r="W1537" s="52">
        <v>261.23069133715944</v>
      </c>
      <c r="X1537" s="71" t="str">
        <f t="shared" si="215"/>
        <v>Q4 2024</v>
      </c>
      <c r="Y1537" s="21">
        <f t="shared" si="210"/>
        <v>3840</v>
      </c>
      <c r="Z1537" s="21">
        <f t="shared" si="211"/>
        <v>2160</v>
      </c>
      <c r="AA1537" s="57">
        <f t="shared" si="212"/>
        <v>689191.69139465876</v>
      </c>
      <c r="AB1537" s="59">
        <f t="shared" si="213"/>
        <v>1.7777777777777777</v>
      </c>
      <c r="AC1537" s="61">
        <f t="shared" si="214"/>
        <v>1270</v>
      </c>
    </row>
    <row r="1538" spans="4:29">
      <c r="D1538" s="12">
        <v>1532</v>
      </c>
      <c r="E1538" s="36" t="s">
        <v>29</v>
      </c>
      <c r="F1538" s="16" t="s">
        <v>11</v>
      </c>
      <c r="G1538" s="14" t="s">
        <v>51</v>
      </c>
      <c r="H1538" s="13" t="s">
        <v>6</v>
      </c>
      <c r="I1538" s="13" t="s">
        <v>53</v>
      </c>
      <c r="J1538" s="13" t="s">
        <v>126</v>
      </c>
      <c r="K1538" s="13" t="s">
        <v>123</v>
      </c>
      <c r="L1538" s="14">
        <v>55</v>
      </c>
      <c r="M1538" s="14" t="s">
        <v>15</v>
      </c>
      <c r="N1538" s="31">
        <v>1000000</v>
      </c>
      <c r="O1538" s="14" t="s">
        <v>2</v>
      </c>
      <c r="P1538" s="14" t="s">
        <v>35</v>
      </c>
      <c r="Q1538" s="31">
        <v>6283.636363636364</v>
      </c>
      <c r="R1538" s="31">
        <v>523.63636363636363</v>
      </c>
      <c r="S1538" s="45">
        <v>124.443</v>
      </c>
      <c r="T1538" s="64">
        <f t="shared" si="207"/>
        <v>6844.3649999999998</v>
      </c>
      <c r="U1538" s="64">
        <f t="shared" si="208"/>
        <v>103.77574879919288</v>
      </c>
      <c r="V1538" s="48">
        <f t="shared" si="209"/>
        <v>35.75916401427714</v>
      </c>
      <c r="W1538" s="52">
        <v>287.35376047087539</v>
      </c>
      <c r="X1538" s="71" t="str">
        <f t="shared" si="215"/>
        <v>Q4 2024</v>
      </c>
      <c r="Y1538" s="21">
        <f t="shared" si="210"/>
        <v>3840</v>
      </c>
      <c r="Z1538" s="21">
        <f t="shared" si="211"/>
        <v>2160</v>
      </c>
      <c r="AA1538" s="57">
        <f t="shared" si="212"/>
        <v>833921.94658753707</v>
      </c>
      <c r="AB1538" s="59">
        <f t="shared" si="213"/>
        <v>1.7777777777777777</v>
      </c>
      <c r="AC1538" s="61">
        <f t="shared" si="214"/>
        <v>1397</v>
      </c>
    </row>
    <row r="1539" spans="4:29">
      <c r="D1539" s="12">
        <v>1533</v>
      </c>
      <c r="E1539" s="36" t="s">
        <v>29</v>
      </c>
      <c r="F1539" s="16" t="s">
        <v>11</v>
      </c>
      <c r="G1539" s="14" t="s">
        <v>51</v>
      </c>
      <c r="H1539" s="13" t="s">
        <v>6</v>
      </c>
      <c r="I1539" s="13" t="s">
        <v>53</v>
      </c>
      <c r="J1539" s="13" t="s">
        <v>126</v>
      </c>
      <c r="K1539" s="13" t="s">
        <v>123</v>
      </c>
      <c r="L1539" s="14">
        <v>65</v>
      </c>
      <c r="M1539" s="14" t="s">
        <v>15</v>
      </c>
      <c r="N1539" s="31">
        <v>1000000</v>
      </c>
      <c r="O1539" s="14" t="s">
        <v>2</v>
      </c>
      <c r="P1539" s="14" t="s">
        <v>35</v>
      </c>
      <c r="Q1539" s="31">
        <v>8640</v>
      </c>
      <c r="R1539" s="31">
        <v>720</v>
      </c>
      <c r="S1539" s="45">
        <v>127.03100000000001</v>
      </c>
      <c r="T1539" s="64">
        <f t="shared" si="207"/>
        <v>8257.0150000000012</v>
      </c>
      <c r="U1539" s="64">
        <f t="shared" si="208"/>
        <v>147.95731947674778</v>
      </c>
      <c r="V1539" s="48">
        <f t="shared" si="209"/>
        <v>47.930074651482293</v>
      </c>
      <c r="W1539" s="52">
        <v>377.31006330330626</v>
      </c>
      <c r="X1539" s="71" t="str">
        <f t="shared" si="215"/>
        <v>Q4 2024</v>
      </c>
      <c r="Y1539" s="21">
        <f t="shared" si="210"/>
        <v>3840</v>
      </c>
      <c r="Z1539" s="21">
        <f t="shared" si="211"/>
        <v>2160</v>
      </c>
      <c r="AA1539" s="57">
        <f t="shared" si="212"/>
        <v>1164733.9584569733</v>
      </c>
      <c r="AB1539" s="59">
        <f t="shared" si="213"/>
        <v>1.7777777777777777</v>
      </c>
      <c r="AC1539" s="61">
        <f t="shared" si="214"/>
        <v>1651</v>
      </c>
    </row>
    <row r="1540" spans="4:29">
      <c r="D1540" s="12">
        <v>1534</v>
      </c>
      <c r="E1540" s="36" t="s">
        <v>29</v>
      </c>
      <c r="F1540" s="16" t="s">
        <v>11</v>
      </c>
      <c r="G1540" s="14" t="s">
        <v>51</v>
      </c>
      <c r="H1540" s="13" t="s">
        <v>6</v>
      </c>
      <c r="I1540" s="13" t="s">
        <v>53</v>
      </c>
      <c r="J1540" s="13" t="s">
        <v>126</v>
      </c>
      <c r="K1540" s="13" t="s">
        <v>123</v>
      </c>
      <c r="L1540" s="14">
        <v>75</v>
      </c>
      <c r="M1540" s="14" t="s">
        <v>15</v>
      </c>
      <c r="N1540" s="31">
        <v>1000000</v>
      </c>
      <c r="O1540" s="14" t="s">
        <v>2</v>
      </c>
      <c r="P1540" s="14" t="s">
        <v>35</v>
      </c>
      <c r="Q1540" s="31">
        <v>10909.09090909091</v>
      </c>
      <c r="R1540" s="31">
        <v>909.09090909090912</v>
      </c>
      <c r="S1540" s="45">
        <v>65.301000000000002</v>
      </c>
      <c r="T1540" s="64">
        <f t="shared" si="207"/>
        <v>4897.5749999999998</v>
      </c>
      <c r="U1540" s="64">
        <f t="shared" si="208"/>
        <v>101.26103993946587</v>
      </c>
      <c r="V1540" s="48">
        <f t="shared" si="209"/>
        <v>35.514929273962686</v>
      </c>
      <c r="W1540" s="52">
        <v>543.86501391958291</v>
      </c>
      <c r="X1540" s="71" t="str">
        <f t="shared" si="215"/>
        <v>Q4 2024</v>
      </c>
      <c r="Y1540" s="21">
        <f t="shared" si="210"/>
        <v>3840</v>
      </c>
      <c r="Z1540" s="21">
        <f t="shared" si="211"/>
        <v>2160</v>
      </c>
      <c r="AA1540" s="57">
        <f t="shared" si="212"/>
        <v>1550681.3056379822</v>
      </c>
      <c r="AB1540" s="59">
        <f t="shared" si="213"/>
        <v>1.7777777777777777</v>
      </c>
      <c r="AC1540" s="61">
        <f t="shared" si="214"/>
        <v>1905</v>
      </c>
    </row>
    <row r="1541" spans="4:29">
      <c r="D1541" s="12">
        <v>1535</v>
      </c>
      <c r="E1541" s="36" t="s">
        <v>29</v>
      </c>
      <c r="F1541" s="16" t="s">
        <v>11</v>
      </c>
      <c r="G1541" s="14" t="s">
        <v>51</v>
      </c>
      <c r="H1541" s="13" t="s">
        <v>6</v>
      </c>
      <c r="I1541" s="13" t="s">
        <v>53</v>
      </c>
      <c r="J1541" s="13" t="s">
        <v>126</v>
      </c>
      <c r="K1541" s="13" t="s">
        <v>123</v>
      </c>
      <c r="L1541" s="14">
        <v>85</v>
      </c>
      <c r="M1541" s="14" t="s">
        <v>15</v>
      </c>
      <c r="N1541" s="31">
        <v>1000000</v>
      </c>
      <c r="O1541" s="14" t="s">
        <v>2</v>
      </c>
      <c r="P1541" s="14" t="s">
        <v>35</v>
      </c>
      <c r="Q1541" s="31">
        <v>14400</v>
      </c>
      <c r="R1541" s="31">
        <v>1200</v>
      </c>
      <c r="S1541" s="45">
        <v>55.453000000000003</v>
      </c>
      <c r="T1541" s="64">
        <f t="shared" si="207"/>
        <v>4713.5050000000001</v>
      </c>
      <c r="U1541" s="64">
        <f t="shared" si="208"/>
        <v>110.44928843380416</v>
      </c>
      <c r="V1541" s="48">
        <f t="shared" si="209"/>
        <v>38.270379331555795</v>
      </c>
      <c r="W1541" s="52">
        <v>690.14082793637476</v>
      </c>
      <c r="X1541" s="71" t="str">
        <f t="shared" si="215"/>
        <v>Q4 2024</v>
      </c>
      <c r="Y1541" s="21">
        <f t="shared" si="210"/>
        <v>3840</v>
      </c>
      <c r="Z1541" s="21">
        <f t="shared" si="211"/>
        <v>2160</v>
      </c>
      <c r="AA1541" s="57">
        <f t="shared" si="212"/>
        <v>1991763.9881305636</v>
      </c>
      <c r="AB1541" s="59">
        <f t="shared" si="213"/>
        <v>1.7777777777777777</v>
      </c>
      <c r="AC1541" s="61">
        <f t="shared" si="214"/>
        <v>2159</v>
      </c>
    </row>
    <row r="1542" spans="4:29">
      <c r="D1542" s="12">
        <v>1536</v>
      </c>
      <c r="E1542" s="36" t="s">
        <v>29</v>
      </c>
      <c r="F1542" s="16" t="s">
        <v>11</v>
      </c>
      <c r="G1542" s="14" t="s">
        <v>51</v>
      </c>
      <c r="H1542" s="13" t="s">
        <v>6</v>
      </c>
      <c r="I1542" s="13" t="s">
        <v>53</v>
      </c>
      <c r="J1542" s="13" t="s">
        <v>126</v>
      </c>
      <c r="K1542" s="13" t="s">
        <v>123</v>
      </c>
      <c r="L1542" s="14">
        <v>98</v>
      </c>
      <c r="M1542" s="14" t="s">
        <v>15</v>
      </c>
      <c r="N1542" s="31">
        <v>1000000</v>
      </c>
      <c r="O1542" s="14" t="s">
        <v>2</v>
      </c>
      <c r="P1542" s="14" t="s">
        <v>35</v>
      </c>
      <c r="Q1542" s="31">
        <v>19141.53633217993</v>
      </c>
      <c r="R1542" s="31">
        <v>1595.1280276816608</v>
      </c>
      <c r="S1542" s="45">
        <v>2.8860000000000001</v>
      </c>
      <c r="T1542" s="64">
        <f t="shared" si="207"/>
        <v>282.82800000000003</v>
      </c>
      <c r="U1542" s="64">
        <f t="shared" si="208"/>
        <v>7.6409701415957256</v>
      </c>
      <c r="V1542" s="48">
        <f t="shared" si="209"/>
        <v>2.9876196441365659</v>
      </c>
      <c r="W1542" s="52">
        <v>1035.211241904562</v>
      </c>
      <c r="X1542" s="71" t="str">
        <f t="shared" si="215"/>
        <v>Q4 2024</v>
      </c>
      <c r="Y1542" s="21">
        <f t="shared" si="210"/>
        <v>3840</v>
      </c>
      <c r="Z1542" s="21">
        <f t="shared" si="211"/>
        <v>2160</v>
      </c>
      <c r="AA1542" s="57">
        <f t="shared" si="212"/>
        <v>2647598.8016617205</v>
      </c>
      <c r="AB1542" s="59">
        <f t="shared" si="213"/>
        <v>1.7777777777777777</v>
      </c>
      <c r="AC1542" s="61">
        <f t="shared" si="214"/>
        <v>2489.1999999999998</v>
      </c>
    </row>
    <row r="1543" spans="4:29">
      <c r="D1543" s="12">
        <v>1537</v>
      </c>
      <c r="E1543" s="36" t="s">
        <v>29</v>
      </c>
      <c r="F1543" s="16" t="s">
        <v>11</v>
      </c>
      <c r="G1543" s="14" t="s">
        <v>51</v>
      </c>
      <c r="H1543" s="13" t="s">
        <v>6</v>
      </c>
      <c r="I1543" s="13" t="s">
        <v>53</v>
      </c>
      <c r="J1543" s="13" t="s">
        <v>126</v>
      </c>
      <c r="K1543" s="13" t="s">
        <v>123</v>
      </c>
      <c r="L1543" s="14">
        <v>55</v>
      </c>
      <c r="M1543" s="14" t="s">
        <v>52</v>
      </c>
      <c r="N1543" s="31">
        <v>1000000</v>
      </c>
      <c r="O1543" s="14" t="s">
        <v>2</v>
      </c>
      <c r="P1543" s="14" t="s">
        <v>35</v>
      </c>
      <c r="Q1543" s="31">
        <v>7873.1360946745563</v>
      </c>
      <c r="R1543" s="31">
        <v>962.27218934911241</v>
      </c>
      <c r="S1543" s="45">
        <v>0.83899999999999997</v>
      </c>
      <c r="T1543" s="64">
        <f t="shared" ref="T1543:T1606" si="216">L1543*S1543</f>
        <v>46.144999999999996</v>
      </c>
      <c r="U1543" s="64">
        <f t="shared" ref="U1543:U1606" si="217">S1543*AA1543/10^6</f>
        <v>0.69966051318694356</v>
      </c>
      <c r="V1543" s="48">
        <f t="shared" ref="V1543:V1606" si="218">S1543*W1543/1000</f>
        <v>0.39422237949846634</v>
      </c>
      <c r="W1543" s="52">
        <v>469.87172765013867</v>
      </c>
      <c r="X1543" s="71" t="str">
        <f t="shared" si="215"/>
        <v>Q4 2024</v>
      </c>
      <c r="Y1543" s="21">
        <f t="shared" ref="Y1543:Y1606" si="219">1*LEFT(M1543, FIND("x", M1543)-2)</f>
        <v>7680</v>
      </c>
      <c r="Z1543" s="21">
        <f t="shared" ref="Z1543:Z1606" si="220">1*RIGHT(M1543, LEN(M1543)-FIND("x", M1543)-1)</f>
        <v>4320</v>
      </c>
      <c r="AA1543" s="57">
        <f t="shared" ref="AA1543:AA1606" si="221">AC1543^2*AB1543/(1+AB1543^2)</f>
        <v>833921.94658753707</v>
      </c>
      <c r="AB1543" s="59">
        <f t="shared" ref="AB1543:AB1606" si="222">Y1543/Z1543</f>
        <v>1.7777777777777777</v>
      </c>
      <c r="AC1543" s="61">
        <f t="shared" ref="AC1543:AC1606" si="223">L1543*25.4</f>
        <v>1397</v>
      </c>
    </row>
    <row r="1544" spans="4:29">
      <c r="D1544" s="12">
        <v>1538</v>
      </c>
      <c r="E1544" s="36" t="s">
        <v>29</v>
      </c>
      <c r="F1544" s="16" t="s">
        <v>11</v>
      </c>
      <c r="G1544" s="14" t="s">
        <v>51</v>
      </c>
      <c r="H1544" s="13" t="s">
        <v>6</v>
      </c>
      <c r="I1544" s="13" t="s">
        <v>53</v>
      </c>
      <c r="J1544" s="13" t="s">
        <v>126</v>
      </c>
      <c r="K1544" s="13" t="s">
        <v>123</v>
      </c>
      <c r="L1544" s="14">
        <v>65</v>
      </c>
      <c r="M1544" s="14" t="s">
        <v>52</v>
      </c>
      <c r="N1544" s="31">
        <v>1000000</v>
      </c>
      <c r="O1544" s="14" t="s">
        <v>2</v>
      </c>
      <c r="P1544" s="14" t="s">
        <v>35</v>
      </c>
      <c r="Q1544" s="31">
        <v>10996.363636363636</v>
      </c>
      <c r="R1544" s="31">
        <v>1221.8181818181818</v>
      </c>
      <c r="S1544" s="45">
        <v>7.5490000000000004</v>
      </c>
      <c r="T1544" s="64">
        <f t="shared" si="216"/>
        <v>490.685</v>
      </c>
      <c r="U1544" s="64">
        <f t="shared" si="217"/>
        <v>8.7925766523916931</v>
      </c>
      <c r="V1544" s="48">
        <f t="shared" si="218"/>
        <v>4.4368684879258646</v>
      </c>
      <c r="W1544" s="52">
        <v>587.74254708250953</v>
      </c>
      <c r="X1544" s="71" t="str">
        <f t="shared" ref="X1544:X1607" si="224">G1544&amp;" "&amp;F1544</f>
        <v>Q4 2024</v>
      </c>
      <c r="Y1544" s="21">
        <f t="shared" si="219"/>
        <v>7680</v>
      </c>
      <c r="Z1544" s="21">
        <f t="shared" si="220"/>
        <v>4320</v>
      </c>
      <c r="AA1544" s="57">
        <f t="shared" si="221"/>
        <v>1164733.9584569733</v>
      </c>
      <c r="AB1544" s="59">
        <f t="shared" si="222"/>
        <v>1.7777777777777777</v>
      </c>
      <c r="AC1544" s="61">
        <f t="shared" si="223"/>
        <v>1651</v>
      </c>
    </row>
    <row r="1545" spans="4:29">
      <c r="D1545" s="12">
        <v>1539</v>
      </c>
      <c r="E1545" s="36" t="s">
        <v>29</v>
      </c>
      <c r="F1545" s="16" t="s">
        <v>11</v>
      </c>
      <c r="G1545" s="14" t="s">
        <v>51</v>
      </c>
      <c r="H1545" s="13" t="s">
        <v>6</v>
      </c>
      <c r="I1545" s="13" t="s">
        <v>53</v>
      </c>
      <c r="J1545" s="13" t="s">
        <v>126</v>
      </c>
      <c r="K1545" s="13" t="s">
        <v>123</v>
      </c>
      <c r="L1545" s="14">
        <v>75</v>
      </c>
      <c r="M1545" s="14" t="s">
        <v>52</v>
      </c>
      <c r="N1545" s="31">
        <v>1000000</v>
      </c>
      <c r="O1545" s="14" t="s">
        <v>2</v>
      </c>
      <c r="P1545" s="14" t="s">
        <v>35</v>
      </c>
      <c r="Q1545" s="31">
        <v>15708.764159999995</v>
      </c>
      <c r="R1545" s="31">
        <v>1745.4182399999995</v>
      </c>
      <c r="S1545" s="45">
        <v>5.5229999999999997</v>
      </c>
      <c r="T1545" s="64">
        <f t="shared" si="216"/>
        <v>414.22499999999997</v>
      </c>
      <c r="U1545" s="64">
        <f t="shared" si="217"/>
        <v>8.5644128510385755</v>
      </c>
      <c r="V1545" s="48">
        <f t="shared" si="218"/>
        <v>4.3854671078739722</v>
      </c>
      <c r="W1545" s="52">
        <v>794.03713704037159</v>
      </c>
      <c r="X1545" s="71" t="str">
        <f t="shared" si="224"/>
        <v>Q4 2024</v>
      </c>
      <c r="Y1545" s="21">
        <f t="shared" si="219"/>
        <v>7680</v>
      </c>
      <c r="Z1545" s="21">
        <f t="shared" si="220"/>
        <v>4320</v>
      </c>
      <c r="AA1545" s="57">
        <f t="shared" si="221"/>
        <v>1550681.3056379822</v>
      </c>
      <c r="AB1545" s="59">
        <f t="shared" si="222"/>
        <v>1.7777777777777777</v>
      </c>
      <c r="AC1545" s="61">
        <f t="shared" si="223"/>
        <v>1905</v>
      </c>
    </row>
    <row r="1546" spans="4:29">
      <c r="D1546" s="12">
        <v>1540</v>
      </c>
      <c r="E1546" s="36" t="s">
        <v>29</v>
      </c>
      <c r="F1546" s="16" t="s">
        <v>11</v>
      </c>
      <c r="G1546" s="14" t="s">
        <v>51</v>
      </c>
      <c r="H1546" s="13" t="s">
        <v>6</v>
      </c>
      <c r="I1546" s="13" t="s">
        <v>53</v>
      </c>
      <c r="J1546" s="13" t="s">
        <v>126</v>
      </c>
      <c r="K1546" s="13" t="s">
        <v>123</v>
      </c>
      <c r="L1546" s="14">
        <v>85</v>
      </c>
      <c r="M1546" s="14" t="s">
        <v>52</v>
      </c>
      <c r="N1546" s="31">
        <v>1000000</v>
      </c>
      <c r="O1546" s="14" t="s">
        <v>2</v>
      </c>
      <c r="P1546" s="14" t="s">
        <v>35</v>
      </c>
      <c r="Q1546" s="31">
        <v>19145.454545454544</v>
      </c>
      <c r="R1546" s="31">
        <v>2127.272727272727</v>
      </c>
      <c r="S1546" s="45">
        <v>6.0819999999999999</v>
      </c>
      <c r="T1546" s="64">
        <f t="shared" si="216"/>
        <v>516.97</v>
      </c>
      <c r="U1546" s="64">
        <f t="shared" si="217"/>
        <v>12.113908575810088</v>
      </c>
      <c r="V1546" s="48">
        <f t="shared" si="218"/>
        <v>6.1282126784796587</v>
      </c>
      <c r="W1546" s="52">
        <v>1007.5982700558465</v>
      </c>
      <c r="X1546" s="71" t="str">
        <f t="shared" si="224"/>
        <v>Q4 2024</v>
      </c>
      <c r="Y1546" s="21">
        <f t="shared" si="219"/>
        <v>7680</v>
      </c>
      <c r="Z1546" s="21">
        <f t="shared" si="220"/>
        <v>4320</v>
      </c>
      <c r="AA1546" s="57">
        <f t="shared" si="221"/>
        <v>1991763.9881305636</v>
      </c>
      <c r="AB1546" s="59">
        <f t="shared" si="222"/>
        <v>1.7777777777777777</v>
      </c>
      <c r="AC1546" s="61">
        <f t="shared" si="223"/>
        <v>2159</v>
      </c>
    </row>
    <row r="1547" spans="4:29">
      <c r="D1547" s="12">
        <v>1541</v>
      </c>
      <c r="E1547" s="36" t="s">
        <v>29</v>
      </c>
      <c r="F1547" s="16" t="s">
        <v>11</v>
      </c>
      <c r="G1547" s="14" t="s">
        <v>51</v>
      </c>
      <c r="H1547" s="13" t="s">
        <v>6</v>
      </c>
      <c r="I1547" s="13" t="s">
        <v>53</v>
      </c>
      <c r="J1547" s="13" t="s">
        <v>124</v>
      </c>
      <c r="K1547" s="13" t="s">
        <v>123</v>
      </c>
      <c r="L1547" s="14">
        <v>98</v>
      </c>
      <c r="M1547" s="14" t="s">
        <v>52</v>
      </c>
      <c r="N1547" s="31">
        <v>1000000</v>
      </c>
      <c r="O1547" s="14" t="s">
        <v>2</v>
      </c>
      <c r="P1547" s="14" t="s">
        <v>35</v>
      </c>
      <c r="Q1547" s="31">
        <v>25000</v>
      </c>
      <c r="R1547" s="31">
        <v>2500</v>
      </c>
      <c r="S1547" s="45">
        <v>0.115</v>
      </c>
      <c r="T1547" s="64">
        <f t="shared" si="216"/>
        <v>11.270000000000001</v>
      </c>
      <c r="U1547" s="64">
        <f t="shared" si="217"/>
        <v>0.30447386219109784</v>
      </c>
      <c r="V1547" s="48">
        <f t="shared" si="218"/>
        <v>0.17381070158463355</v>
      </c>
      <c r="W1547" s="52">
        <v>1511.3974050837699</v>
      </c>
      <c r="X1547" s="71" t="str">
        <f t="shared" si="224"/>
        <v>Q4 2024</v>
      </c>
      <c r="Y1547" s="21">
        <f t="shared" si="219"/>
        <v>7680</v>
      </c>
      <c r="Z1547" s="21">
        <f t="shared" si="220"/>
        <v>4320</v>
      </c>
      <c r="AA1547" s="57">
        <f t="shared" si="221"/>
        <v>2647598.8016617205</v>
      </c>
      <c r="AB1547" s="59">
        <f t="shared" si="222"/>
        <v>1.7777777777777777</v>
      </c>
      <c r="AC1547" s="61">
        <f t="shared" si="223"/>
        <v>2489.1999999999998</v>
      </c>
    </row>
    <row r="1548" spans="4:29">
      <c r="D1548" s="12">
        <v>1542</v>
      </c>
      <c r="E1548" s="36" t="s">
        <v>29</v>
      </c>
      <c r="F1548" s="16" t="s">
        <v>11</v>
      </c>
      <c r="G1548" s="14" t="s">
        <v>51</v>
      </c>
      <c r="H1548" s="13" t="s">
        <v>6</v>
      </c>
      <c r="I1548" s="13" t="s">
        <v>111</v>
      </c>
      <c r="J1548" s="13" t="s">
        <v>226</v>
      </c>
      <c r="K1548" s="13"/>
      <c r="L1548" s="14">
        <v>55</v>
      </c>
      <c r="M1548" s="14" t="s">
        <v>15</v>
      </c>
      <c r="N1548" s="31">
        <v>1000000</v>
      </c>
      <c r="O1548" s="14" t="s">
        <v>2</v>
      </c>
      <c r="P1548" s="14" t="s">
        <v>35</v>
      </c>
      <c r="Q1548" s="31">
        <v>4096</v>
      </c>
      <c r="R1548" s="31">
        <v>1024</v>
      </c>
      <c r="S1548" s="45">
        <v>44.529000000000003</v>
      </c>
      <c r="T1548" s="64">
        <f t="shared" si="216"/>
        <v>2449.0950000000003</v>
      </c>
      <c r="U1548" s="64">
        <f t="shared" si="217"/>
        <v>37.133710359596442</v>
      </c>
      <c r="V1548" s="48">
        <f t="shared" si="218"/>
        <v>12.795575600007611</v>
      </c>
      <c r="W1548" s="52">
        <v>287.35376047087539</v>
      </c>
      <c r="X1548" s="71" t="str">
        <f t="shared" si="224"/>
        <v>Q4 2024</v>
      </c>
      <c r="Y1548" s="21">
        <f t="shared" si="219"/>
        <v>3840</v>
      </c>
      <c r="Z1548" s="21">
        <f t="shared" si="220"/>
        <v>2160</v>
      </c>
      <c r="AA1548" s="57">
        <f t="shared" si="221"/>
        <v>833921.94658753707</v>
      </c>
      <c r="AB1548" s="59">
        <f t="shared" si="222"/>
        <v>1.7777777777777777</v>
      </c>
      <c r="AC1548" s="61">
        <f t="shared" si="223"/>
        <v>1397</v>
      </c>
    </row>
    <row r="1549" spans="4:29">
      <c r="D1549" s="12">
        <v>1543</v>
      </c>
      <c r="E1549" s="36" t="s">
        <v>29</v>
      </c>
      <c r="F1549" s="16" t="s">
        <v>11</v>
      </c>
      <c r="G1549" s="14" t="s">
        <v>51</v>
      </c>
      <c r="H1549" s="13" t="s">
        <v>6</v>
      </c>
      <c r="I1549" s="13" t="s">
        <v>111</v>
      </c>
      <c r="J1549" s="13" t="s">
        <v>226</v>
      </c>
      <c r="K1549" s="13"/>
      <c r="L1549" s="14">
        <v>65</v>
      </c>
      <c r="M1549" s="14" t="s">
        <v>15</v>
      </c>
      <c r="N1549" s="31">
        <v>1000000</v>
      </c>
      <c r="O1549" s="14" t="s">
        <v>1</v>
      </c>
      <c r="P1549" s="14" t="s">
        <v>35</v>
      </c>
      <c r="Q1549" s="31">
        <v>6240</v>
      </c>
      <c r="R1549" s="31">
        <v>1560</v>
      </c>
      <c r="S1549" s="45">
        <v>39.064999999999998</v>
      </c>
      <c r="T1549" s="64">
        <f t="shared" si="216"/>
        <v>2539.2249999999999</v>
      </c>
      <c r="U1549" s="64">
        <f t="shared" si="217"/>
        <v>45.500332087121656</v>
      </c>
      <c r="V1549" s="48">
        <f t="shared" si="218"/>
        <v>14.739617622943658</v>
      </c>
      <c r="W1549" s="52">
        <v>377.31006330330626</v>
      </c>
      <c r="X1549" s="71" t="str">
        <f t="shared" si="224"/>
        <v>Q4 2024</v>
      </c>
      <c r="Y1549" s="21">
        <f t="shared" si="219"/>
        <v>3840</v>
      </c>
      <c r="Z1549" s="21">
        <f t="shared" si="220"/>
        <v>2160</v>
      </c>
      <c r="AA1549" s="57">
        <f t="shared" si="221"/>
        <v>1164733.9584569733</v>
      </c>
      <c r="AB1549" s="59">
        <f t="shared" si="222"/>
        <v>1.7777777777777777</v>
      </c>
      <c r="AC1549" s="61">
        <f t="shared" si="223"/>
        <v>1651</v>
      </c>
    </row>
    <row r="1550" spans="4:29">
      <c r="D1550" s="12">
        <v>1544</v>
      </c>
      <c r="E1550" s="36" t="s">
        <v>29</v>
      </c>
      <c r="F1550" s="16" t="s">
        <v>11</v>
      </c>
      <c r="G1550" s="14" t="s">
        <v>51</v>
      </c>
      <c r="H1550" s="13" t="s">
        <v>6</v>
      </c>
      <c r="I1550" s="13" t="s">
        <v>111</v>
      </c>
      <c r="J1550" s="13" t="s">
        <v>226</v>
      </c>
      <c r="K1550" s="13"/>
      <c r="L1550" s="14">
        <v>75</v>
      </c>
      <c r="M1550" s="14" t="s">
        <v>15</v>
      </c>
      <c r="N1550" s="31">
        <v>1000000</v>
      </c>
      <c r="O1550" s="14" t="s">
        <v>1</v>
      </c>
      <c r="P1550" s="14" t="s">
        <v>35</v>
      </c>
      <c r="Q1550" s="31">
        <v>7680</v>
      </c>
      <c r="R1550" s="31">
        <v>1920</v>
      </c>
      <c r="S1550" s="45">
        <v>23.175000000000001</v>
      </c>
      <c r="T1550" s="64">
        <f t="shared" si="216"/>
        <v>1738.125</v>
      </c>
      <c r="U1550" s="64">
        <f t="shared" si="217"/>
        <v>35.93703925816024</v>
      </c>
      <c r="V1550" s="48">
        <f t="shared" si="218"/>
        <v>18.401810650910612</v>
      </c>
      <c r="W1550" s="52">
        <v>794.03713704037159</v>
      </c>
      <c r="X1550" s="71" t="str">
        <f t="shared" si="224"/>
        <v>Q4 2024</v>
      </c>
      <c r="Y1550" s="21">
        <f t="shared" si="219"/>
        <v>3840</v>
      </c>
      <c r="Z1550" s="21">
        <f t="shared" si="220"/>
        <v>2160</v>
      </c>
      <c r="AA1550" s="57">
        <f t="shared" si="221"/>
        <v>1550681.3056379822</v>
      </c>
      <c r="AB1550" s="59">
        <f t="shared" si="222"/>
        <v>1.7777777777777777</v>
      </c>
      <c r="AC1550" s="61">
        <f t="shared" si="223"/>
        <v>1905</v>
      </c>
    </row>
    <row r="1551" spans="4:29">
      <c r="D1551" s="12">
        <v>1545</v>
      </c>
      <c r="E1551" s="36" t="s">
        <v>29</v>
      </c>
      <c r="F1551" s="16" t="s">
        <v>11</v>
      </c>
      <c r="G1551" s="14" t="s">
        <v>51</v>
      </c>
      <c r="H1551" s="13" t="s">
        <v>6</v>
      </c>
      <c r="I1551" s="13" t="s">
        <v>111</v>
      </c>
      <c r="J1551" s="13" t="s">
        <v>226</v>
      </c>
      <c r="K1551" s="13"/>
      <c r="L1551" s="14">
        <v>85</v>
      </c>
      <c r="M1551" s="14" t="s">
        <v>15</v>
      </c>
      <c r="N1551" s="31">
        <v>1000000</v>
      </c>
      <c r="O1551" s="14" t="s">
        <v>1</v>
      </c>
      <c r="P1551" s="14" t="s">
        <v>35</v>
      </c>
      <c r="Q1551" s="31">
        <v>11232</v>
      </c>
      <c r="R1551" s="31">
        <v>2808</v>
      </c>
      <c r="S1551" s="45">
        <v>15.228999999999999</v>
      </c>
      <c r="T1551" s="64">
        <f t="shared" si="216"/>
        <v>1294.4649999999999</v>
      </c>
      <c r="U1551" s="64">
        <f t="shared" si="217"/>
        <v>30.332573775240352</v>
      </c>
      <c r="V1551" s="48">
        <f t="shared" si="218"/>
        <v>10.51015466864305</v>
      </c>
      <c r="W1551" s="52">
        <v>690.14082793637476</v>
      </c>
      <c r="X1551" s="71" t="str">
        <f t="shared" si="224"/>
        <v>Q4 2024</v>
      </c>
      <c r="Y1551" s="21">
        <f t="shared" si="219"/>
        <v>3840</v>
      </c>
      <c r="Z1551" s="21">
        <f t="shared" si="220"/>
        <v>2160</v>
      </c>
      <c r="AA1551" s="57">
        <f t="shared" si="221"/>
        <v>1991763.9881305636</v>
      </c>
      <c r="AB1551" s="59">
        <f t="shared" si="222"/>
        <v>1.7777777777777777</v>
      </c>
      <c r="AC1551" s="61">
        <f t="shared" si="223"/>
        <v>2159</v>
      </c>
    </row>
    <row r="1552" spans="4:29">
      <c r="D1552" s="12">
        <v>1546</v>
      </c>
      <c r="E1552" s="36" t="s">
        <v>29</v>
      </c>
      <c r="F1552" s="16" t="s">
        <v>11</v>
      </c>
      <c r="G1552" s="14" t="s">
        <v>51</v>
      </c>
      <c r="H1552" s="13" t="s">
        <v>6</v>
      </c>
      <c r="I1552" s="13" t="s">
        <v>36</v>
      </c>
      <c r="J1552" s="13" t="s">
        <v>50</v>
      </c>
      <c r="K1552" s="13" t="s">
        <v>123</v>
      </c>
      <c r="L1552" s="14">
        <v>55</v>
      </c>
      <c r="M1552" s="14" t="s">
        <v>15</v>
      </c>
      <c r="N1552" s="31">
        <v>1000000</v>
      </c>
      <c r="O1552" s="14" t="s">
        <v>1</v>
      </c>
      <c r="P1552" s="14" t="s">
        <v>35</v>
      </c>
      <c r="Q1552" s="31">
        <v>2048</v>
      </c>
      <c r="R1552" s="31">
        <v>128</v>
      </c>
      <c r="S1552" s="45">
        <v>118.7</v>
      </c>
      <c r="T1552" s="64">
        <f t="shared" si="216"/>
        <v>6528.5</v>
      </c>
      <c r="U1552" s="64">
        <f t="shared" si="217"/>
        <v>98.98653505994065</v>
      </c>
      <c r="V1552" s="48">
        <f t="shared" si="218"/>
        <v>34.108891367892909</v>
      </c>
      <c r="W1552" s="52">
        <v>287.35376047087539</v>
      </c>
      <c r="X1552" s="71" t="str">
        <f t="shared" si="224"/>
        <v>Q4 2024</v>
      </c>
      <c r="Y1552" s="21">
        <f t="shared" si="219"/>
        <v>3840</v>
      </c>
      <c r="Z1552" s="21">
        <f t="shared" si="220"/>
        <v>2160</v>
      </c>
      <c r="AA1552" s="57">
        <f t="shared" si="221"/>
        <v>833921.94658753707</v>
      </c>
      <c r="AB1552" s="59">
        <f t="shared" si="222"/>
        <v>1.7777777777777777</v>
      </c>
      <c r="AC1552" s="61">
        <f t="shared" si="223"/>
        <v>1397</v>
      </c>
    </row>
    <row r="1553" spans="4:29">
      <c r="D1553" s="12">
        <v>1547</v>
      </c>
      <c r="E1553" s="36" t="s">
        <v>29</v>
      </c>
      <c r="F1553" s="16" t="s">
        <v>11</v>
      </c>
      <c r="G1553" s="14" t="s">
        <v>51</v>
      </c>
      <c r="H1553" s="13" t="s">
        <v>6</v>
      </c>
      <c r="I1553" s="13" t="s">
        <v>36</v>
      </c>
      <c r="J1553" s="13" t="s">
        <v>37</v>
      </c>
      <c r="K1553" s="13" t="s">
        <v>137</v>
      </c>
      <c r="L1553" s="14">
        <v>65</v>
      </c>
      <c r="M1553" s="14" t="s">
        <v>15</v>
      </c>
      <c r="N1553" s="31">
        <v>1000000</v>
      </c>
      <c r="O1553" s="14" t="s">
        <v>1</v>
      </c>
      <c r="P1553" s="14" t="s">
        <v>35</v>
      </c>
      <c r="Q1553" s="31">
        <v>2560</v>
      </c>
      <c r="R1553" s="31">
        <v>160</v>
      </c>
      <c r="S1553" s="45">
        <v>214.3</v>
      </c>
      <c r="T1553" s="64">
        <f t="shared" si="216"/>
        <v>13929.5</v>
      </c>
      <c r="U1553" s="64">
        <f t="shared" si="217"/>
        <v>249.60248729732939</v>
      </c>
      <c r="V1553" s="48">
        <f t="shared" si="218"/>
        <v>80.857546565898531</v>
      </c>
      <c r="W1553" s="52">
        <v>377.31006330330626</v>
      </c>
      <c r="X1553" s="71" t="str">
        <f t="shared" si="224"/>
        <v>Q4 2024</v>
      </c>
      <c r="Y1553" s="21">
        <f t="shared" si="219"/>
        <v>3840</v>
      </c>
      <c r="Z1553" s="21">
        <f t="shared" si="220"/>
        <v>2160</v>
      </c>
      <c r="AA1553" s="57">
        <f t="shared" si="221"/>
        <v>1164733.9584569733</v>
      </c>
      <c r="AB1553" s="59">
        <f t="shared" si="222"/>
        <v>1.7777777777777777</v>
      </c>
      <c r="AC1553" s="61">
        <f t="shared" si="223"/>
        <v>1651</v>
      </c>
    </row>
    <row r="1554" spans="4:29">
      <c r="D1554" s="12">
        <v>1548</v>
      </c>
      <c r="E1554" s="36" t="s">
        <v>29</v>
      </c>
      <c r="F1554" s="16" t="s">
        <v>11</v>
      </c>
      <c r="G1554" s="14" t="s">
        <v>51</v>
      </c>
      <c r="H1554" s="13" t="s">
        <v>6</v>
      </c>
      <c r="I1554" s="13" t="s">
        <v>36</v>
      </c>
      <c r="J1554" s="13" t="s">
        <v>38</v>
      </c>
      <c r="K1554" s="13" t="s">
        <v>137</v>
      </c>
      <c r="L1554" s="14">
        <v>75</v>
      </c>
      <c r="M1554" s="14" t="s">
        <v>15</v>
      </c>
      <c r="N1554" s="31">
        <v>1000000</v>
      </c>
      <c r="O1554" s="14" t="s">
        <v>1</v>
      </c>
      <c r="P1554" s="14" t="s">
        <v>35</v>
      </c>
      <c r="Q1554" s="31">
        <v>3840</v>
      </c>
      <c r="R1554" s="31">
        <v>240</v>
      </c>
      <c r="S1554" s="45">
        <v>203.9</v>
      </c>
      <c r="T1554" s="64">
        <f t="shared" si="216"/>
        <v>15292.5</v>
      </c>
      <c r="U1554" s="64">
        <f t="shared" si="217"/>
        <v>316.1839182195846</v>
      </c>
      <c r="V1554" s="48">
        <f t="shared" si="218"/>
        <v>110.89407633820295</v>
      </c>
      <c r="W1554" s="52">
        <v>543.86501391958291</v>
      </c>
      <c r="X1554" s="71" t="str">
        <f t="shared" si="224"/>
        <v>Q4 2024</v>
      </c>
      <c r="Y1554" s="21">
        <f t="shared" si="219"/>
        <v>3840</v>
      </c>
      <c r="Z1554" s="21">
        <f t="shared" si="220"/>
        <v>2160</v>
      </c>
      <c r="AA1554" s="57">
        <f t="shared" si="221"/>
        <v>1550681.3056379822</v>
      </c>
      <c r="AB1554" s="59">
        <f t="shared" si="222"/>
        <v>1.7777777777777777</v>
      </c>
      <c r="AC1554" s="61">
        <f t="shared" si="223"/>
        <v>1905</v>
      </c>
    </row>
    <row r="1555" spans="4:29">
      <c r="D1555" s="12">
        <v>1549</v>
      </c>
      <c r="E1555" s="36" t="s">
        <v>29</v>
      </c>
      <c r="F1555" s="16" t="s">
        <v>11</v>
      </c>
      <c r="G1555" s="14" t="s">
        <v>51</v>
      </c>
      <c r="H1555" s="13" t="s">
        <v>6</v>
      </c>
      <c r="I1555" s="13" t="s">
        <v>36</v>
      </c>
      <c r="J1555" s="13" t="s">
        <v>138</v>
      </c>
      <c r="K1555" s="13" t="s">
        <v>137</v>
      </c>
      <c r="L1555" s="14">
        <v>85</v>
      </c>
      <c r="M1555" s="14" t="s">
        <v>15</v>
      </c>
      <c r="N1555" s="31">
        <v>1000000</v>
      </c>
      <c r="O1555" s="14" t="s">
        <v>1</v>
      </c>
      <c r="P1555" s="14" t="s">
        <v>35</v>
      </c>
      <c r="Q1555" s="31">
        <v>7168</v>
      </c>
      <c r="R1555" s="31">
        <v>448</v>
      </c>
      <c r="S1555" s="45">
        <v>187.6</v>
      </c>
      <c r="T1555" s="64">
        <f t="shared" si="216"/>
        <v>15946</v>
      </c>
      <c r="U1555" s="64">
        <f t="shared" si="217"/>
        <v>373.65492417329369</v>
      </c>
      <c r="V1555" s="48">
        <f t="shared" si="218"/>
        <v>129.4704193208639</v>
      </c>
      <c r="W1555" s="52">
        <v>690.14082793637476</v>
      </c>
      <c r="X1555" s="71" t="str">
        <f t="shared" si="224"/>
        <v>Q4 2024</v>
      </c>
      <c r="Y1555" s="21">
        <f t="shared" si="219"/>
        <v>3840</v>
      </c>
      <c r="Z1555" s="21">
        <f t="shared" si="220"/>
        <v>2160</v>
      </c>
      <c r="AA1555" s="57">
        <f t="shared" si="221"/>
        <v>1991763.9881305636</v>
      </c>
      <c r="AB1555" s="59">
        <f t="shared" si="222"/>
        <v>1.7777777777777777</v>
      </c>
      <c r="AC1555" s="61">
        <f t="shared" si="223"/>
        <v>2159</v>
      </c>
    </row>
    <row r="1556" spans="4:29">
      <c r="D1556" s="12">
        <v>1550</v>
      </c>
      <c r="E1556" s="36" t="s">
        <v>29</v>
      </c>
      <c r="F1556" s="16" t="s">
        <v>11</v>
      </c>
      <c r="G1556" s="14" t="s">
        <v>51</v>
      </c>
      <c r="H1556" s="13" t="s">
        <v>6</v>
      </c>
      <c r="I1556" s="13" t="s">
        <v>36</v>
      </c>
      <c r="J1556" s="13"/>
      <c r="K1556" s="13" t="s">
        <v>123</v>
      </c>
      <c r="L1556" s="14">
        <v>98</v>
      </c>
      <c r="M1556" s="14" t="s">
        <v>15</v>
      </c>
      <c r="N1556" s="31">
        <v>1000000</v>
      </c>
      <c r="O1556" s="14" t="s">
        <v>1</v>
      </c>
      <c r="P1556" s="14" t="s">
        <v>35</v>
      </c>
      <c r="Q1556" s="31">
        <v>5120</v>
      </c>
      <c r="R1556" s="31">
        <v>320</v>
      </c>
      <c r="S1556" s="45">
        <v>35.799999999999997</v>
      </c>
      <c r="T1556" s="64">
        <f t="shared" si="216"/>
        <v>3508.3999999999996</v>
      </c>
      <c r="U1556" s="64">
        <f t="shared" si="217"/>
        <v>94.784037099489581</v>
      </c>
      <c r="V1556" s="48">
        <f t="shared" si="218"/>
        <v>37.06056246018332</v>
      </c>
      <c r="W1556" s="52">
        <v>1035.211241904562</v>
      </c>
      <c r="X1556" s="71" t="str">
        <f t="shared" si="224"/>
        <v>Q4 2024</v>
      </c>
      <c r="Y1556" s="21">
        <f t="shared" si="219"/>
        <v>3840</v>
      </c>
      <c r="Z1556" s="21">
        <f t="shared" si="220"/>
        <v>2160</v>
      </c>
      <c r="AA1556" s="57">
        <f t="shared" si="221"/>
        <v>2647598.8016617205</v>
      </c>
      <c r="AB1556" s="59">
        <f t="shared" si="222"/>
        <v>1.7777777777777777</v>
      </c>
      <c r="AC1556" s="61">
        <f t="shared" si="223"/>
        <v>2489.1999999999998</v>
      </c>
    </row>
    <row r="1557" spans="4:29">
      <c r="D1557" s="12">
        <v>1551</v>
      </c>
      <c r="E1557" s="36" t="s">
        <v>29</v>
      </c>
      <c r="F1557" s="16" t="s">
        <v>11</v>
      </c>
      <c r="G1557" s="14" t="s">
        <v>51</v>
      </c>
      <c r="H1557" s="13" t="s">
        <v>6</v>
      </c>
      <c r="I1557" s="13" t="s">
        <v>36</v>
      </c>
      <c r="J1557" s="13"/>
      <c r="K1557" s="13" t="s">
        <v>123</v>
      </c>
      <c r="L1557" s="14">
        <v>115</v>
      </c>
      <c r="M1557" s="14" t="s">
        <v>15</v>
      </c>
      <c r="N1557" s="31">
        <v>1000000</v>
      </c>
      <c r="O1557" s="14" t="s">
        <v>2</v>
      </c>
      <c r="P1557" s="14" t="s">
        <v>35</v>
      </c>
      <c r="Q1557" s="31">
        <v>21040</v>
      </c>
      <c r="R1557" s="31">
        <v>5260</v>
      </c>
      <c r="S1557" s="45">
        <v>0.6</v>
      </c>
      <c r="T1557" s="64">
        <f t="shared" si="216"/>
        <v>69</v>
      </c>
      <c r="U1557" s="64">
        <f t="shared" si="217"/>
        <v>2.1874944284866471</v>
      </c>
      <c r="V1557" s="48">
        <f t="shared" si="218"/>
        <v>0.74535209417128456</v>
      </c>
      <c r="W1557" s="52">
        <v>1242.2534902854743</v>
      </c>
      <c r="X1557" s="71" t="str">
        <f t="shared" si="224"/>
        <v>Q4 2024</v>
      </c>
      <c r="Y1557" s="21">
        <f t="shared" si="219"/>
        <v>3840</v>
      </c>
      <c r="Z1557" s="21">
        <f t="shared" si="220"/>
        <v>2160</v>
      </c>
      <c r="AA1557" s="57">
        <f t="shared" si="221"/>
        <v>3645824.047477745</v>
      </c>
      <c r="AB1557" s="59">
        <f t="shared" si="222"/>
        <v>1.7777777777777777</v>
      </c>
      <c r="AC1557" s="61">
        <f t="shared" si="223"/>
        <v>2921</v>
      </c>
    </row>
    <row r="1558" spans="4:29">
      <c r="D1558" s="12">
        <v>1552</v>
      </c>
      <c r="E1558" s="36" t="s">
        <v>29</v>
      </c>
      <c r="F1558" s="16" t="s">
        <v>11</v>
      </c>
      <c r="G1558" s="14" t="s">
        <v>51</v>
      </c>
      <c r="H1558" s="13" t="s">
        <v>6</v>
      </c>
      <c r="I1558" s="13" t="s">
        <v>36</v>
      </c>
      <c r="J1558" s="13" t="s">
        <v>291</v>
      </c>
      <c r="K1558" s="13"/>
      <c r="L1558" s="14">
        <v>98</v>
      </c>
      <c r="M1558" s="14" t="s">
        <v>15</v>
      </c>
      <c r="N1558" s="31">
        <v>1000000</v>
      </c>
      <c r="O1558" s="14" t="s">
        <v>2</v>
      </c>
      <c r="P1558" s="14" t="s">
        <v>35</v>
      </c>
      <c r="Q1558" s="31">
        <v>15360</v>
      </c>
      <c r="R1558" s="31">
        <v>3840</v>
      </c>
      <c r="S1558" s="45">
        <v>0.7</v>
      </c>
      <c r="T1558" s="64">
        <f t="shared" si="216"/>
        <v>68.599999999999994</v>
      </c>
      <c r="U1558" s="64">
        <f t="shared" si="217"/>
        <v>1.8533191611632041</v>
      </c>
      <c r="V1558" s="48">
        <f t="shared" si="218"/>
        <v>0.72464786933319336</v>
      </c>
      <c r="W1558" s="52">
        <v>1035.211241904562</v>
      </c>
      <c r="X1558" s="71" t="str">
        <f t="shared" si="224"/>
        <v>Q4 2024</v>
      </c>
      <c r="Y1558" s="21">
        <f t="shared" si="219"/>
        <v>3840</v>
      </c>
      <c r="Z1558" s="21">
        <f t="shared" si="220"/>
        <v>2160</v>
      </c>
      <c r="AA1558" s="57">
        <f t="shared" si="221"/>
        <v>2647598.8016617205</v>
      </c>
      <c r="AB1558" s="59">
        <f t="shared" si="222"/>
        <v>1.7777777777777777</v>
      </c>
      <c r="AC1558" s="61">
        <f t="shared" si="223"/>
        <v>2489.1999999999998</v>
      </c>
    </row>
    <row r="1559" spans="4:29">
      <c r="D1559" s="12">
        <v>1553</v>
      </c>
      <c r="E1559" s="36" t="s">
        <v>29</v>
      </c>
      <c r="F1559" s="16" t="s">
        <v>11</v>
      </c>
      <c r="G1559" s="14" t="s">
        <v>51</v>
      </c>
      <c r="H1559" s="13" t="s">
        <v>6</v>
      </c>
      <c r="I1559" s="13" t="s">
        <v>58</v>
      </c>
      <c r="J1559" s="13"/>
      <c r="K1559" s="13" t="s">
        <v>123</v>
      </c>
      <c r="L1559" s="14">
        <v>55</v>
      </c>
      <c r="M1559" s="14" t="s">
        <v>15</v>
      </c>
      <c r="N1559" s="31">
        <v>1000000</v>
      </c>
      <c r="O1559" s="14" t="s">
        <v>1</v>
      </c>
      <c r="P1559" s="14" t="s">
        <v>35</v>
      </c>
      <c r="Q1559" s="31">
        <v>2000</v>
      </c>
      <c r="R1559" s="31">
        <v>160</v>
      </c>
      <c r="S1559" s="45">
        <v>15</v>
      </c>
      <c r="T1559" s="64">
        <f t="shared" si="216"/>
        <v>825</v>
      </c>
      <c r="U1559" s="64">
        <f t="shared" si="217"/>
        <v>12.508829198813057</v>
      </c>
      <c r="V1559" s="48">
        <f t="shared" si="218"/>
        <v>4.3103064070631305</v>
      </c>
      <c r="W1559" s="52">
        <v>287.35376047087539</v>
      </c>
      <c r="X1559" s="71" t="str">
        <f t="shared" si="224"/>
        <v>Q4 2024</v>
      </c>
      <c r="Y1559" s="21">
        <f t="shared" si="219"/>
        <v>3840</v>
      </c>
      <c r="Z1559" s="21">
        <f t="shared" si="220"/>
        <v>2160</v>
      </c>
      <c r="AA1559" s="57">
        <f t="shared" si="221"/>
        <v>833921.94658753707</v>
      </c>
      <c r="AB1559" s="59">
        <f t="shared" si="222"/>
        <v>1.7777777777777777</v>
      </c>
      <c r="AC1559" s="61">
        <f t="shared" si="223"/>
        <v>1397</v>
      </c>
    </row>
    <row r="1560" spans="4:29">
      <c r="D1560" s="12">
        <v>1554</v>
      </c>
      <c r="E1560" s="36" t="s">
        <v>29</v>
      </c>
      <c r="F1560" s="16" t="s">
        <v>11</v>
      </c>
      <c r="G1560" s="14" t="s">
        <v>51</v>
      </c>
      <c r="H1560" s="13" t="s">
        <v>6</v>
      </c>
      <c r="I1560" s="13" t="s">
        <v>58</v>
      </c>
      <c r="J1560" s="13"/>
      <c r="K1560" s="13" t="s">
        <v>123</v>
      </c>
      <c r="L1560" s="14">
        <v>65</v>
      </c>
      <c r="M1560" s="14" t="s">
        <v>15</v>
      </c>
      <c r="N1560" s="31">
        <v>1000000</v>
      </c>
      <c r="O1560" s="14" t="s">
        <v>1</v>
      </c>
      <c r="P1560" s="14" t="s">
        <v>35</v>
      </c>
      <c r="Q1560" s="31">
        <v>2560</v>
      </c>
      <c r="R1560" s="31">
        <v>160</v>
      </c>
      <c r="S1560" s="45">
        <v>56.4</v>
      </c>
      <c r="T1560" s="64">
        <f t="shared" si="216"/>
        <v>3666</v>
      </c>
      <c r="U1560" s="64">
        <f t="shared" si="217"/>
        <v>65.690995256973295</v>
      </c>
      <c r="V1560" s="48">
        <f t="shared" si="218"/>
        <v>21.28028757030647</v>
      </c>
      <c r="W1560" s="52">
        <v>377.31006330330626</v>
      </c>
      <c r="X1560" s="71" t="str">
        <f t="shared" si="224"/>
        <v>Q4 2024</v>
      </c>
      <c r="Y1560" s="21">
        <f t="shared" si="219"/>
        <v>3840</v>
      </c>
      <c r="Z1560" s="21">
        <f t="shared" si="220"/>
        <v>2160</v>
      </c>
      <c r="AA1560" s="57">
        <f t="shared" si="221"/>
        <v>1164733.9584569733</v>
      </c>
      <c r="AB1560" s="59">
        <f t="shared" si="222"/>
        <v>1.7777777777777777</v>
      </c>
      <c r="AC1560" s="61">
        <f t="shared" si="223"/>
        <v>1651</v>
      </c>
    </row>
    <row r="1561" spans="4:29">
      <c r="D1561" s="12">
        <v>1555</v>
      </c>
      <c r="E1561" s="36" t="s">
        <v>29</v>
      </c>
      <c r="F1561" s="16" t="s">
        <v>11</v>
      </c>
      <c r="G1561" s="14" t="s">
        <v>51</v>
      </c>
      <c r="H1561" s="13" t="s">
        <v>6</v>
      </c>
      <c r="I1561" s="13" t="s">
        <v>58</v>
      </c>
      <c r="J1561" s="13" t="s">
        <v>59</v>
      </c>
      <c r="K1561" s="13" t="s">
        <v>123</v>
      </c>
      <c r="L1561" s="14">
        <v>75</v>
      </c>
      <c r="M1561" s="14" t="s">
        <v>15</v>
      </c>
      <c r="N1561" s="31">
        <v>1000000</v>
      </c>
      <c r="O1561" s="14" t="s">
        <v>1</v>
      </c>
      <c r="P1561" s="14" t="s">
        <v>35</v>
      </c>
      <c r="Q1561" s="31">
        <v>4000</v>
      </c>
      <c r="R1561" s="31">
        <v>252</v>
      </c>
      <c r="S1561" s="45">
        <v>119.4</v>
      </c>
      <c r="T1561" s="64">
        <f t="shared" si="216"/>
        <v>8955</v>
      </c>
      <c r="U1561" s="64">
        <f t="shared" si="217"/>
        <v>185.15134789317509</v>
      </c>
      <c r="V1561" s="48">
        <f t="shared" si="218"/>
        <v>64.937482661998203</v>
      </c>
      <c r="W1561" s="52">
        <v>543.86501391958291</v>
      </c>
      <c r="X1561" s="71" t="str">
        <f t="shared" si="224"/>
        <v>Q4 2024</v>
      </c>
      <c r="Y1561" s="21">
        <f t="shared" si="219"/>
        <v>3840</v>
      </c>
      <c r="Z1561" s="21">
        <f t="shared" si="220"/>
        <v>2160</v>
      </c>
      <c r="AA1561" s="57">
        <f t="shared" si="221"/>
        <v>1550681.3056379822</v>
      </c>
      <c r="AB1561" s="59">
        <f t="shared" si="222"/>
        <v>1.7777777777777777</v>
      </c>
      <c r="AC1561" s="61">
        <f t="shared" si="223"/>
        <v>1905</v>
      </c>
    </row>
    <row r="1562" spans="4:29">
      <c r="D1562" s="12">
        <v>1556</v>
      </c>
      <c r="E1562" s="36" t="s">
        <v>29</v>
      </c>
      <c r="F1562" s="16" t="s">
        <v>11</v>
      </c>
      <c r="G1562" s="14" t="s">
        <v>51</v>
      </c>
      <c r="H1562" s="13" t="s">
        <v>6</v>
      </c>
      <c r="I1562" s="13" t="s">
        <v>58</v>
      </c>
      <c r="J1562" s="13"/>
      <c r="K1562" s="13" t="s">
        <v>123</v>
      </c>
      <c r="L1562" s="14">
        <v>85</v>
      </c>
      <c r="M1562" s="14" t="s">
        <v>15</v>
      </c>
      <c r="N1562" s="31">
        <v>1000000</v>
      </c>
      <c r="O1562" s="14" t="s">
        <v>1</v>
      </c>
      <c r="P1562" s="14" t="s">
        <v>35</v>
      </c>
      <c r="Q1562" s="31">
        <v>4800</v>
      </c>
      <c r="R1562" s="31">
        <v>300</v>
      </c>
      <c r="S1562" s="45">
        <v>31.8</v>
      </c>
      <c r="T1562" s="64">
        <f t="shared" si="216"/>
        <v>2703</v>
      </c>
      <c r="U1562" s="64">
        <f t="shared" si="217"/>
        <v>63.33809482255193</v>
      </c>
      <c r="V1562" s="48">
        <f t="shared" si="218"/>
        <v>21.946478328376717</v>
      </c>
      <c r="W1562" s="52">
        <v>690.14082793637476</v>
      </c>
      <c r="X1562" s="71" t="str">
        <f t="shared" si="224"/>
        <v>Q4 2024</v>
      </c>
      <c r="Y1562" s="21">
        <f t="shared" si="219"/>
        <v>3840</v>
      </c>
      <c r="Z1562" s="21">
        <f t="shared" si="220"/>
        <v>2160</v>
      </c>
      <c r="AA1562" s="57">
        <f t="shared" si="221"/>
        <v>1991763.9881305636</v>
      </c>
      <c r="AB1562" s="59">
        <f t="shared" si="222"/>
        <v>1.7777777777777777</v>
      </c>
      <c r="AC1562" s="61">
        <f t="shared" si="223"/>
        <v>2159</v>
      </c>
    </row>
    <row r="1563" spans="4:29">
      <c r="D1563" s="12">
        <v>1557</v>
      </c>
      <c r="E1563" s="36" t="s">
        <v>29</v>
      </c>
      <c r="F1563" s="16" t="s">
        <v>11</v>
      </c>
      <c r="G1563" s="14" t="s">
        <v>51</v>
      </c>
      <c r="H1563" s="13" t="s">
        <v>6</v>
      </c>
      <c r="I1563" s="13" t="s">
        <v>58</v>
      </c>
      <c r="J1563" s="13"/>
      <c r="K1563" s="13" t="s">
        <v>123</v>
      </c>
      <c r="L1563" s="14">
        <v>86</v>
      </c>
      <c r="M1563" s="14" t="s">
        <v>15</v>
      </c>
      <c r="N1563" s="31">
        <v>1000000</v>
      </c>
      <c r="O1563" s="14" t="s">
        <v>1</v>
      </c>
      <c r="P1563" s="14" t="s">
        <v>35</v>
      </c>
      <c r="Q1563" s="31">
        <v>8000</v>
      </c>
      <c r="R1563" s="31">
        <v>576</v>
      </c>
      <c r="S1563" s="45">
        <v>19.7</v>
      </c>
      <c r="T1563" s="64">
        <f t="shared" si="216"/>
        <v>1694.2</v>
      </c>
      <c r="U1563" s="64">
        <f t="shared" si="217"/>
        <v>40.16642258649258</v>
      </c>
      <c r="V1563" s="48">
        <f t="shared" si="218"/>
        <v>13.595774310346583</v>
      </c>
      <c r="W1563" s="52">
        <v>690.14082793637476</v>
      </c>
      <c r="X1563" s="71" t="str">
        <f t="shared" si="224"/>
        <v>Q4 2024</v>
      </c>
      <c r="Y1563" s="21">
        <f t="shared" si="219"/>
        <v>3840</v>
      </c>
      <c r="Z1563" s="21">
        <f t="shared" si="220"/>
        <v>2160</v>
      </c>
      <c r="AA1563" s="57">
        <f t="shared" si="221"/>
        <v>2038904.6998219588</v>
      </c>
      <c r="AB1563" s="59">
        <f t="shared" si="222"/>
        <v>1.7777777777777777</v>
      </c>
      <c r="AC1563" s="61">
        <f t="shared" si="223"/>
        <v>2184.4</v>
      </c>
    </row>
    <row r="1564" spans="4:29">
      <c r="D1564" s="12">
        <v>1558</v>
      </c>
      <c r="E1564" s="36" t="s">
        <v>29</v>
      </c>
      <c r="F1564" s="16" t="s">
        <v>11</v>
      </c>
      <c r="G1564" s="14" t="s">
        <v>51</v>
      </c>
      <c r="H1564" s="13" t="s">
        <v>6</v>
      </c>
      <c r="I1564" s="13" t="s">
        <v>58</v>
      </c>
      <c r="J1564" s="13"/>
      <c r="K1564" s="13" t="s">
        <v>123</v>
      </c>
      <c r="L1564" s="14">
        <v>100</v>
      </c>
      <c r="M1564" s="14" t="s">
        <v>15</v>
      </c>
      <c r="N1564" s="31">
        <v>1000000</v>
      </c>
      <c r="O1564" s="14" t="s">
        <v>1</v>
      </c>
      <c r="P1564" s="14" t="s">
        <v>35</v>
      </c>
      <c r="Q1564" s="31">
        <v>9600</v>
      </c>
      <c r="R1564" s="31">
        <v>600</v>
      </c>
      <c r="S1564" s="45">
        <v>46.1</v>
      </c>
      <c r="T1564" s="64">
        <f t="shared" si="216"/>
        <v>4610</v>
      </c>
      <c r="U1564" s="64">
        <f t="shared" si="217"/>
        <v>127.08694789317508</v>
      </c>
      <c r="V1564" s="48">
        <f t="shared" si="218"/>
        <v>47.723238251800311</v>
      </c>
      <c r="W1564" s="52">
        <v>1035.211241904562</v>
      </c>
      <c r="X1564" s="71" t="str">
        <f t="shared" si="224"/>
        <v>Q4 2024</v>
      </c>
      <c r="Y1564" s="21">
        <f t="shared" si="219"/>
        <v>3840</v>
      </c>
      <c r="Z1564" s="21">
        <f t="shared" si="220"/>
        <v>2160</v>
      </c>
      <c r="AA1564" s="57">
        <f t="shared" si="221"/>
        <v>2756766.765578635</v>
      </c>
      <c r="AB1564" s="59">
        <f t="shared" si="222"/>
        <v>1.7777777777777777</v>
      </c>
      <c r="AC1564" s="61">
        <f t="shared" si="223"/>
        <v>2540</v>
      </c>
    </row>
    <row r="1565" spans="4:29">
      <c r="D1565" s="12">
        <v>1559</v>
      </c>
      <c r="E1565" s="36" t="s">
        <v>29</v>
      </c>
      <c r="F1565" s="16" t="s">
        <v>11</v>
      </c>
      <c r="G1565" s="14" t="s">
        <v>51</v>
      </c>
      <c r="H1565" s="13" t="s">
        <v>6</v>
      </c>
      <c r="I1565" s="13" t="s">
        <v>139</v>
      </c>
      <c r="J1565" s="13"/>
      <c r="K1565" s="13" t="s">
        <v>123</v>
      </c>
      <c r="L1565" s="14">
        <v>65</v>
      </c>
      <c r="M1565" s="14" t="s">
        <v>15</v>
      </c>
      <c r="N1565" s="31">
        <v>1000000</v>
      </c>
      <c r="O1565" s="14" t="s">
        <v>1</v>
      </c>
      <c r="P1565" s="14" t="s">
        <v>35</v>
      </c>
      <c r="Q1565" s="31">
        <v>9216</v>
      </c>
      <c r="R1565" s="31">
        <v>576</v>
      </c>
      <c r="S1565" s="45">
        <v>8.9</v>
      </c>
      <c r="T1565" s="64">
        <f t="shared" si="216"/>
        <v>578.5</v>
      </c>
      <c r="U1565" s="64">
        <f t="shared" si="217"/>
        <v>10.366132230267063</v>
      </c>
      <c r="V1565" s="48">
        <f t="shared" si="218"/>
        <v>3.3580595633994257</v>
      </c>
      <c r="W1565" s="52">
        <v>377.31006330330626</v>
      </c>
      <c r="X1565" s="71" t="str">
        <f t="shared" si="224"/>
        <v>Q4 2024</v>
      </c>
      <c r="Y1565" s="21">
        <f t="shared" si="219"/>
        <v>3840</v>
      </c>
      <c r="Z1565" s="21">
        <f t="shared" si="220"/>
        <v>2160</v>
      </c>
      <c r="AA1565" s="57">
        <f t="shared" si="221"/>
        <v>1164733.9584569733</v>
      </c>
      <c r="AB1565" s="59">
        <f t="shared" si="222"/>
        <v>1.7777777777777777</v>
      </c>
      <c r="AC1565" s="61">
        <f t="shared" si="223"/>
        <v>1651</v>
      </c>
    </row>
    <row r="1566" spans="4:29">
      <c r="D1566" s="12">
        <v>1560</v>
      </c>
      <c r="E1566" s="36" t="s">
        <v>29</v>
      </c>
      <c r="F1566" s="16" t="s">
        <v>11</v>
      </c>
      <c r="G1566" s="14" t="s">
        <v>51</v>
      </c>
      <c r="H1566" s="13" t="s">
        <v>6</v>
      </c>
      <c r="I1566" s="13" t="s">
        <v>139</v>
      </c>
      <c r="J1566" s="13"/>
      <c r="K1566" s="13" t="s">
        <v>123</v>
      </c>
      <c r="L1566" s="14">
        <v>75</v>
      </c>
      <c r="M1566" s="14" t="s">
        <v>15</v>
      </c>
      <c r="N1566" s="31">
        <v>1000000</v>
      </c>
      <c r="O1566" s="14" t="s">
        <v>1</v>
      </c>
      <c r="P1566" s="14" t="s">
        <v>35</v>
      </c>
      <c r="Q1566" s="31">
        <v>9600</v>
      </c>
      <c r="R1566" s="31">
        <v>600</v>
      </c>
      <c r="S1566" s="45">
        <v>17.8</v>
      </c>
      <c r="T1566" s="64">
        <f t="shared" si="216"/>
        <v>1335</v>
      </c>
      <c r="U1566" s="64">
        <f t="shared" si="217"/>
        <v>27.602127240356083</v>
      </c>
      <c r="V1566" s="48">
        <f t="shared" si="218"/>
        <v>9.6807972477685755</v>
      </c>
      <c r="W1566" s="52">
        <v>543.86501391958291</v>
      </c>
      <c r="X1566" s="71" t="str">
        <f t="shared" si="224"/>
        <v>Q4 2024</v>
      </c>
      <c r="Y1566" s="21">
        <f t="shared" si="219"/>
        <v>3840</v>
      </c>
      <c r="Z1566" s="21">
        <f t="shared" si="220"/>
        <v>2160</v>
      </c>
      <c r="AA1566" s="57">
        <f t="shared" si="221"/>
        <v>1550681.3056379822</v>
      </c>
      <c r="AB1566" s="59">
        <f t="shared" si="222"/>
        <v>1.7777777777777777</v>
      </c>
      <c r="AC1566" s="61">
        <f t="shared" si="223"/>
        <v>1905</v>
      </c>
    </row>
    <row r="1567" spans="4:29">
      <c r="D1567" s="12">
        <v>1561</v>
      </c>
      <c r="E1567" s="36" t="s">
        <v>29</v>
      </c>
      <c r="F1567" s="16" t="s">
        <v>11</v>
      </c>
      <c r="G1567" s="14" t="s">
        <v>51</v>
      </c>
      <c r="H1567" s="13" t="s">
        <v>6</v>
      </c>
      <c r="I1567" s="13" t="s">
        <v>139</v>
      </c>
      <c r="J1567" s="13"/>
      <c r="K1567" s="13" t="s">
        <v>123</v>
      </c>
      <c r="L1567" s="14">
        <v>85</v>
      </c>
      <c r="M1567" s="14" t="s">
        <v>15</v>
      </c>
      <c r="N1567" s="31">
        <v>1000000</v>
      </c>
      <c r="O1567" s="14" t="s">
        <v>1</v>
      </c>
      <c r="P1567" s="14" t="s">
        <v>35</v>
      </c>
      <c r="Q1567" s="31">
        <v>16000</v>
      </c>
      <c r="R1567" s="31">
        <v>1000</v>
      </c>
      <c r="S1567" s="45">
        <v>21</v>
      </c>
      <c r="T1567" s="64">
        <f t="shared" si="216"/>
        <v>1785</v>
      </c>
      <c r="U1567" s="64">
        <f t="shared" si="217"/>
        <v>41.827043750741836</v>
      </c>
      <c r="V1567" s="48">
        <f t="shared" si="218"/>
        <v>14.492957386663869</v>
      </c>
      <c r="W1567" s="52">
        <v>690.14082793637476</v>
      </c>
      <c r="X1567" s="71" t="str">
        <f t="shared" si="224"/>
        <v>Q4 2024</v>
      </c>
      <c r="Y1567" s="21">
        <f t="shared" si="219"/>
        <v>3840</v>
      </c>
      <c r="Z1567" s="21">
        <f t="shared" si="220"/>
        <v>2160</v>
      </c>
      <c r="AA1567" s="57">
        <f t="shared" si="221"/>
        <v>1991763.9881305636</v>
      </c>
      <c r="AB1567" s="59">
        <f t="shared" si="222"/>
        <v>1.7777777777777777</v>
      </c>
      <c r="AC1567" s="61">
        <f t="shared" si="223"/>
        <v>2159</v>
      </c>
    </row>
    <row r="1568" spans="4:29">
      <c r="D1568" s="12">
        <v>1562</v>
      </c>
      <c r="E1568" s="36" t="s">
        <v>29</v>
      </c>
      <c r="F1568" s="16" t="s">
        <v>11</v>
      </c>
      <c r="G1568" s="14" t="s">
        <v>51</v>
      </c>
      <c r="H1568" s="13" t="s">
        <v>6</v>
      </c>
      <c r="I1568" s="13" t="s">
        <v>139</v>
      </c>
      <c r="J1568" s="13"/>
      <c r="K1568" s="13" t="s">
        <v>123</v>
      </c>
      <c r="L1568" s="14">
        <v>86</v>
      </c>
      <c r="M1568" s="14" t="s">
        <v>15</v>
      </c>
      <c r="N1568" s="31">
        <v>1000000</v>
      </c>
      <c r="O1568" s="14" t="s">
        <v>1</v>
      </c>
      <c r="P1568" s="14" t="s">
        <v>35</v>
      </c>
      <c r="Q1568" s="31">
        <v>16000</v>
      </c>
      <c r="R1568" s="31">
        <v>1000</v>
      </c>
      <c r="S1568" s="45">
        <v>0.2</v>
      </c>
      <c r="T1568" s="64">
        <f t="shared" si="216"/>
        <v>17.2</v>
      </c>
      <c r="U1568" s="64">
        <f t="shared" si="217"/>
        <v>0.40778093996439174</v>
      </c>
      <c r="V1568" s="48">
        <f t="shared" si="218"/>
        <v>0.13802816558727496</v>
      </c>
      <c r="W1568" s="52">
        <v>690.14082793637476</v>
      </c>
      <c r="X1568" s="71" t="str">
        <f t="shared" si="224"/>
        <v>Q4 2024</v>
      </c>
      <c r="Y1568" s="21">
        <f t="shared" si="219"/>
        <v>3840</v>
      </c>
      <c r="Z1568" s="21">
        <f t="shared" si="220"/>
        <v>2160</v>
      </c>
      <c r="AA1568" s="57">
        <f t="shared" si="221"/>
        <v>2038904.6998219588</v>
      </c>
      <c r="AB1568" s="59">
        <f t="shared" si="222"/>
        <v>1.7777777777777777</v>
      </c>
      <c r="AC1568" s="61">
        <f t="shared" si="223"/>
        <v>2184.4</v>
      </c>
    </row>
    <row r="1569" spans="4:29">
      <c r="D1569" s="12">
        <v>1563</v>
      </c>
      <c r="E1569" s="36" t="s">
        <v>29</v>
      </c>
      <c r="F1569" s="16" t="s">
        <v>11</v>
      </c>
      <c r="G1569" s="14" t="s">
        <v>51</v>
      </c>
      <c r="H1569" s="13" t="s">
        <v>6</v>
      </c>
      <c r="I1569" s="13" t="s">
        <v>139</v>
      </c>
      <c r="J1569" s="13"/>
      <c r="K1569" s="13" t="s">
        <v>123</v>
      </c>
      <c r="L1569" s="14">
        <v>98</v>
      </c>
      <c r="M1569" s="14" t="s">
        <v>15</v>
      </c>
      <c r="N1569" s="31">
        <v>1000000</v>
      </c>
      <c r="O1569" s="14" t="s">
        <v>1</v>
      </c>
      <c r="P1569" s="14" t="s">
        <v>35</v>
      </c>
      <c r="Q1569" s="31">
        <v>19200</v>
      </c>
      <c r="R1569" s="31">
        <v>1200</v>
      </c>
      <c r="S1569" s="45">
        <v>4.8</v>
      </c>
      <c r="T1569" s="64">
        <f t="shared" si="216"/>
        <v>470.4</v>
      </c>
      <c r="U1569" s="64">
        <f t="shared" si="217"/>
        <v>12.708474247976259</v>
      </c>
      <c r="V1569" s="48">
        <f t="shared" si="218"/>
        <v>4.9690139611418971</v>
      </c>
      <c r="W1569" s="52">
        <v>1035.211241904562</v>
      </c>
      <c r="X1569" s="71" t="str">
        <f t="shared" si="224"/>
        <v>Q4 2024</v>
      </c>
      <c r="Y1569" s="21">
        <f t="shared" si="219"/>
        <v>3840</v>
      </c>
      <c r="Z1569" s="21">
        <f t="shared" si="220"/>
        <v>2160</v>
      </c>
      <c r="AA1569" s="57">
        <f t="shared" si="221"/>
        <v>2647598.8016617205</v>
      </c>
      <c r="AB1569" s="59">
        <f t="shared" si="222"/>
        <v>1.7777777777777777</v>
      </c>
      <c r="AC1569" s="61">
        <f t="shared" si="223"/>
        <v>2489.1999999999998</v>
      </c>
    </row>
    <row r="1570" spans="4:29">
      <c r="D1570" s="12">
        <v>1564</v>
      </c>
      <c r="E1570" s="36" t="s">
        <v>29</v>
      </c>
      <c r="F1570" s="16" t="s">
        <v>11</v>
      </c>
      <c r="G1570" s="14" t="s">
        <v>51</v>
      </c>
      <c r="H1570" s="13" t="s">
        <v>6</v>
      </c>
      <c r="I1570" s="13" t="s">
        <v>139</v>
      </c>
      <c r="J1570" s="13"/>
      <c r="K1570" s="13" t="s">
        <v>123</v>
      </c>
      <c r="L1570" s="14">
        <v>100</v>
      </c>
      <c r="M1570" s="14" t="s">
        <v>15</v>
      </c>
      <c r="N1570" s="31">
        <v>1000000</v>
      </c>
      <c r="O1570" s="14" t="s">
        <v>1</v>
      </c>
      <c r="P1570" s="14" t="s">
        <v>35</v>
      </c>
      <c r="Q1570" s="31">
        <v>19200</v>
      </c>
      <c r="R1570" s="31">
        <v>1200</v>
      </c>
      <c r="S1570" s="45">
        <v>5.7</v>
      </c>
      <c r="T1570" s="64">
        <f t="shared" si="216"/>
        <v>570</v>
      </c>
      <c r="U1570" s="64">
        <f t="shared" si="217"/>
        <v>15.713570563798221</v>
      </c>
      <c r="V1570" s="48">
        <f t="shared" si="218"/>
        <v>5.9007040788560037</v>
      </c>
      <c r="W1570" s="52">
        <v>1035.211241904562</v>
      </c>
      <c r="X1570" s="71" t="str">
        <f t="shared" si="224"/>
        <v>Q4 2024</v>
      </c>
      <c r="Y1570" s="21">
        <f t="shared" si="219"/>
        <v>3840</v>
      </c>
      <c r="Z1570" s="21">
        <f t="shared" si="220"/>
        <v>2160</v>
      </c>
      <c r="AA1570" s="57">
        <f t="shared" si="221"/>
        <v>2756766.765578635</v>
      </c>
      <c r="AB1570" s="59">
        <f t="shared" si="222"/>
        <v>1.7777777777777777</v>
      </c>
      <c r="AC1570" s="61">
        <f t="shared" si="223"/>
        <v>2540</v>
      </c>
    </row>
    <row r="1571" spans="4:29">
      <c r="D1571" s="12">
        <v>1565</v>
      </c>
      <c r="E1571" s="36" t="s">
        <v>29</v>
      </c>
      <c r="F1571" s="16" t="s">
        <v>11</v>
      </c>
      <c r="G1571" s="14" t="s">
        <v>51</v>
      </c>
      <c r="H1571" s="13" t="s">
        <v>6</v>
      </c>
      <c r="I1571" s="13" t="s">
        <v>48</v>
      </c>
      <c r="J1571" s="13" t="s">
        <v>215</v>
      </c>
      <c r="K1571" s="13" t="s">
        <v>123</v>
      </c>
      <c r="L1571" s="14">
        <v>50</v>
      </c>
      <c r="M1571" s="14" t="s">
        <v>15</v>
      </c>
      <c r="N1571" s="31">
        <v>400000</v>
      </c>
      <c r="O1571" s="14" t="s">
        <v>1</v>
      </c>
      <c r="P1571" s="14" t="s">
        <v>35</v>
      </c>
      <c r="Q1571" s="31">
        <v>1800</v>
      </c>
      <c r="R1571" s="31">
        <v>180</v>
      </c>
      <c r="S1571" s="45">
        <v>6.2</v>
      </c>
      <c r="T1571" s="64">
        <f t="shared" si="216"/>
        <v>310</v>
      </c>
      <c r="U1571" s="64">
        <f t="shared" si="217"/>
        <v>4.2729884866468844</v>
      </c>
      <c r="V1571" s="48">
        <f t="shared" si="218"/>
        <v>1.6196302862903886</v>
      </c>
      <c r="W1571" s="52">
        <v>261.23069133715944</v>
      </c>
      <c r="X1571" s="71" t="str">
        <f t="shared" si="224"/>
        <v>Q4 2024</v>
      </c>
      <c r="Y1571" s="21">
        <f t="shared" si="219"/>
        <v>3840</v>
      </c>
      <c r="Z1571" s="21">
        <f t="shared" si="220"/>
        <v>2160</v>
      </c>
      <c r="AA1571" s="57">
        <f t="shared" si="221"/>
        <v>689191.69139465876</v>
      </c>
      <c r="AB1571" s="59">
        <f t="shared" si="222"/>
        <v>1.7777777777777777</v>
      </c>
      <c r="AC1571" s="61">
        <f t="shared" si="223"/>
        <v>1270</v>
      </c>
    </row>
    <row r="1572" spans="4:29">
      <c r="D1572" s="12">
        <v>1566</v>
      </c>
      <c r="E1572" s="36" t="s">
        <v>29</v>
      </c>
      <c r="F1572" s="16" t="s">
        <v>11</v>
      </c>
      <c r="G1572" s="14" t="s">
        <v>51</v>
      </c>
      <c r="H1572" s="13" t="s">
        <v>6</v>
      </c>
      <c r="I1572" s="13" t="s">
        <v>48</v>
      </c>
      <c r="J1572" s="13" t="s">
        <v>215</v>
      </c>
      <c r="K1572" s="13" t="s">
        <v>123</v>
      </c>
      <c r="L1572" s="14">
        <v>55</v>
      </c>
      <c r="M1572" s="14" t="s">
        <v>15</v>
      </c>
      <c r="N1572" s="31">
        <v>400000</v>
      </c>
      <c r="O1572" s="14" t="s">
        <v>1</v>
      </c>
      <c r="P1572" s="14" t="s">
        <v>35</v>
      </c>
      <c r="Q1572" s="31">
        <v>2000</v>
      </c>
      <c r="R1572" s="31">
        <v>200</v>
      </c>
      <c r="S1572" s="45">
        <v>96.1</v>
      </c>
      <c r="T1572" s="64">
        <f t="shared" si="216"/>
        <v>5285.5</v>
      </c>
      <c r="U1572" s="64">
        <f t="shared" si="217"/>
        <v>80.139899067062302</v>
      </c>
      <c r="V1572" s="48">
        <f t="shared" si="218"/>
        <v>27.614696381251125</v>
      </c>
      <c r="W1572" s="52">
        <v>287.35376047087539</v>
      </c>
      <c r="X1572" s="71" t="str">
        <f t="shared" si="224"/>
        <v>Q4 2024</v>
      </c>
      <c r="Y1572" s="21">
        <f t="shared" si="219"/>
        <v>3840</v>
      </c>
      <c r="Z1572" s="21">
        <f t="shared" si="220"/>
        <v>2160</v>
      </c>
      <c r="AA1572" s="57">
        <f t="shared" si="221"/>
        <v>833921.94658753707</v>
      </c>
      <c r="AB1572" s="59">
        <f t="shared" si="222"/>
        <v>1.7777777777777777</v>
      </c>
      <c r="AC1572" s="61">
        <f t="shared" si="223"/>
        <v>1397</v>
      </c>
    </row>
    <row r="1573" spans="4:29">
      <c r="D1573" s="12">
        <v>1567</v>
      </c>
      <c r="E1573" s="36" t="s">
        <v>29</v>
      </c>
      <c r="F1573" s="16" t="s">
        <v>11</v>
      </c>
      <c r="G1573" s="14" t="s">
        <v>51</v>
      </c>
      <c r="H1573" s="13" t="s">
        <v>6</v>
      </c>
      <c r="I1573" s="13" t="s">
        <v>48</v>
      </c>
      <c r="J1573" s="13"/>
      <c r="K1573" s="13" t="s">
        <v>123</v>
      </c>
      <c r="L1573" s="14">
        <v>98</v>
      </c>
      <c r="M1573" s="14" t="s">
        <v>15</v>
      </c>
      <c r="N1573" s="31"/>
      <c r="O1573" s="14" t="s">
        <v>1</v>
      </c>
      <c r="P1573" s="14" t="s">
        <v>35</v>
      </c>
      <c r="Q1573" s="31">
        <v>6480</v>
      </c>
      <c r="R1573" s="31">
        <v>1620</v>
      </c>
      <c r="S1573" s="45">
        <v>4.8</v>
      </c>
      <c r="T1573" s="64">
        <f t="shared" si="216"/>
        <v>470.4</v>
      </c>
      <c r="U1573" s="64">
        <f t="shared" si="217"/>
        <v>12.708474247976259</v>
      </c>
      <c r="V1573" s="48">
        <f t="shared" si="218"/>
        <v>4.9690139611418971</v>
      </c>
      <c r="W1573" s="52">
        <v>1035.211241904562</v>
      </c>
      <c r="X1573" s="71" t="str">
        <f t="shared" si="224"/>
        <v>Q4 2024</v>
      </c>
      <c r="Y1573" s="21">
        <f t="shared" si="219"/>
        <v>3840</v>
      </c>
      <c r="Z1573" s="21">
        <f t="shared" si="220"/>
        <v>2160</v>
      </c>
      <c r="AA1573" s="57">
        <f t="shared" si="221"/>
        <v>2647598.8016617205</v>
      </c>
      <c r="AB1573" s="59">
        <f t="shared" si="222"/>
        <v>1.7777777777777777</v>
      </c>
      <c r="AC1573" s="61">
        <f t="shared" si="223"/>
        <v>2489.1999999999998</v>
      </c>
    </row>
    <row r="1574" spans="4:29">
      <c r="D1574" s="12">
        <v>1568</v>
      </c>
      <c r="E1574" s="36" t="s">
        <v>29</v>
      </c>
      <c r="F1574" s="16" t="s">
        <v>11</v>
      </c>
      <c r="G1574" s="14" t="s">
        <v>51</v>
      </c>
      <c r="H1574" s="13" t="s">
        <v>6</v>
      </c>
      <c r="I1574" s="13" t="s">
        <v>48</v>
      </c>
      <c r="J1574" s="13"/>
      <c r="K1574" s="13" t="s">
        <v>123</v>
      </c>
      <c r="L1574" s="14">
        <v>100</v>
      </c>
      <c r="M1574" s="14" t="s">
        <v>15</v>
      </c>
      <c r="N1574" s="31"/>
      <c r="O1574" s="14" t="s">
        <v>1</v>
      </c>
      <c r="P1574" s="14" t="s">
        <v>35</v>
      </c>
      <c r="Q1574" s="31">
        <v>6480</v>
      </c>
      <c r="R1574" s="31">
        <v>1620</v>
      </c>
      <c r="S1574" s="45">
        <v>28.9</v>
      </c>
      <c r="T1574" s="64">
        <f t="shared" si="216"/>
        <v>2890</v>
      </c>
      <c r="U1574" s="64">
        <f t="shared" si="217"/>
        <v>79.670559525222558</v>
      </c>
      <c r="V1574" s="48">
        <f t="shared" si="218"/>
        <v>29.91760489104184</v>
      </c>
      <c r="W1574" s="52">
        <v>1035.211241904562</v>
      </c>
      <c r="X1574" s="71" t="str">
        <f t="shared" si="224"/>
        <v>Q4 2024</v>
      </c>
      <c r="Y1574" s="21">
        <f t="shared" si="219"/>
        <v>3840</v>
      </c>
      <c r="Z1574" s="21">
        <f t="shared" si="220"/>
        <v>2160</v>
      </c>
      <c r="AA1574" s="57">
        <f t="shared" si="221"/>
        <v>2756766.765578635</v>
      </c>
      <c r="AB1574" s="59">
        <f t="shared" si="222"/>
        <v>1.7777777777777777</v>
      </c>
      <c r="AC1574" s="61">
        <f t="shared" si="223"/>
        <v>2540</v>
      </c>
    </row>
    <row r="1575" spans="4:29">
      <c r="D1575" s="12">
        <v>1569</v>
      </c>
      <c r="E1575" s="36" t="s">
        <v>29</v>
      </c>
      <c r="F1575" s="16" t="s">
        <v>11</v>
      </c>
      <c r="G1575" s="14" t="s">
        <v>51</v>
      </c>
      <c r="H1575" s="13" t="s">
        <v>6</v>
      </c>
      <c r="I1575" s="13" t="s">
        <v>48</v>
      </c>
      <c r="J1575" s="13" t="s">
        <v>180</v>
      </c>
      <c r="K1575" s="13" t="s">
        <v>123</v>
      </c>
      <c r="L1575" s="14">
        <v>65</v>
      </c>
      <c r="M1575" s="14" t="s">
        <v>15</v>
      </c>
      <c r="N1575" s="31"/>
      <c r="O1575" s="14" t="s">
        <v>1</v>
      </c>
      <c r="P1575" s="14" t="s">
        <v>35</v>
      </c>
      <c r="Q1575" s="31">
        <v>6400</v>
      </c>
      <c r="R1575" s="31">
        <v>1600</v>
      </c>
      <c r="S1575" s="45">
        <v>195.8</v>
      </c>
      <c r="T1575" s="64">
        <f t="shared" si="216"/>
        <v>12727</v>
      </c>
      <c r="U1575" s="64">
        <f t="shared" si="217"/>
        <v>228.05490906587539</v>
      </c>
      <c r="V1575" s="48">
        <f t="shared" si="218"/>
        <v>73.877310394787372</v>
      </c>
      <c r="W1575" s="52">
        <v>377.31006330330626</v>
      </c>
      <c r="X1575" s="71" t="str">
        <f t="shared" si="224"/>
        <v>Q4 2024</v>
      </c>
      <c r="Y1575" s="21">
        <f t="shared" si="219"/>
        <v>3840</v>
      </c>
      <c r="Z1575" s="21">
        <f t="shared" si="220"/>
        <v>2160</v>
      </c>
      <c r="AA1575" s="57">
        <f t="shared" si="221"/>
        <v>1164733.9584569733</v>
      </c>
      <c r="AB1575" s="59">
        <f t="shared" si="222"/>
        <v>1.7777777777777777</v>
      </c>
      <c r="AC1575" s="61">
        <f t="shared" si="223"/>
        <v>1651</v>
      </c>
    </row>
    <row r="1576" spans="4:29">
      <c r="D1576" s="12">
        <v>1570</v>
      </c>
      <c r="E1576" s="36" t="s">
        <v>29</v>
      </c>
      <c r="F1576" s="16" t="s">
        <v>11</v>
      </c>
      <c r="G1576" s="14" t="s">
        <v>51</v>
      </c>
      <c r="H1576" s="13" t="s">
        <v>6</v>
      </c>
      <c r="I1576" s="13" t="s">
        <v>48</v>
      </c>
      <c r="J1576" s="13" t="s">
        <v>179</v>
      </c>
      <c r="K1576" s="13" t="s">
        <v>123</v>
      </c>
      <c r="L1576" s="14">
        <v>75</v>
      </c>
      <c r="M1576" s="14" t="s">
        <v>15</v>
      </c>
      <c r="N1576" s="31"/>
      <c r="O1576" s="14" t="s">
        <v>1</v>
      </c>
      <c r="P1576" s="14" t="s">
        <v>35</v>
      </c>
      <c r="Q1576" s="31">
        <v>8000</v>
      </c>
      <c r="R1576" s="31">
        <v>2000</v>
      </c>
      <c r="S1576" s="45">
        <v>238.5</v>
      </c>
      <c r="T1576" s="64">
        <f t="shared" si="216"/>
        <v>17887.5</v>
      </c>
      <c r="U1576" s="64">
        <f t="shared" si="217"/>
        <v>369.83749139465874</v>
      </c>
      <c r="V1576" s="48">
        <f t="shared" si="218"/>
        <v>129.71180581982051</v>
      </c>
      <c r="W1576" s="52">
        <v>543.86501391958291</v>
      </c>
      <c r="X1576" s="71" t="str">
        <f t="shared" si="224"/>
        <v>Q4 2024</v>
      </c>
      <c r="Y1576" s="21">
        <f t="shared" si="219"/>
        <v>3840</v>
      </c>
      <c r="Z1576" s="21">
        <f t="shared" si="220"/>
        <v>2160</v>
      </c>
      <c r="AA1576" s="57">
        <f t="shared" si="221"/>
        <v>1550681.3056379822</v>
      </c>
      <c r="AB1576" s="59">
        <f t="shared" si="222"/>
        <v>1.7777777777777777</v>
      </c>
      <c r="AC1576" s="61">
        <f t="shared" si="223"/>
        <v>1905</v>
      </c>
    </row>
    <row r="1577" spans="4:29">
      <c r="D1577" s="12">
        <v>1571</v>
      </c>
      <c r="E1577" s="36" t="s">
        <v>29</v>
      </c>
      <c r="F1577" s="16" t="s">
        <v>11</v>
      </c>
      <c r="G1577" s="14" t="s">
        <v>51</v>
      </c>
      <c r="H1577" s="13" t="s">
        <v>6</v>
      </c>
      <c r="I1577" s="13" t="s">
        <v>48</v>
      </c>
      <c r="J1577" s="13" t="s">
        <v>178</v>
      </c>
      <c r="K1577" s="13" t="s">
        <v>123</v>
      </c>
      <c r="L1577" s="14">
        <v>85</v>
      </c>
      <c r="M1577" s="14" t="s">
        <v>15</v>
      </c>
      <c r="N1577" s="31"/>
      <c r="O1577" s="14" t="s">
        <v>1</v>
      </c>
      <c r="P1577" s="14" t="s">
        <v>35</v>
      </c>
      <c r="Q1577" s="31">
        <v>9600</v>
      </c>
      <c r="R1577" s="31">
        <v>2400</v>
      </c>
      <c r="S1577" s="45">
        <v>213.8</v>
      </c>
      <c r="T1577" s="64">
        <f t="shared" si="216"/>
        <v>18173</v>
      </c>
      <c r="U1577" s="64">
        <f t="shared" si="217"/>
        <v>425.83914066231455</v>
      </c>
      <c r="V1577" s="48">
        <f t="shared" si="218"/>
        <v>147.55210901279693</v>
      </c>
      <c r="W1577" s="52">
        <v>690.14082793637476</v>
      </c>
      <c r="X1577" s="71" t="str">
        <f t="shared" si="224"/>
        <v>Q4 2024</v>
      </c>
      <c r="Y1577" s="21">
        <f t="shared" si="219"/>
        <v>3840</v>
      </c>
      <c r="Z1577" s="21">
        <f t="shared" si="220"/>
        <v>2160</v>
      </c>
      <c r="AA1577" s="57">
        <f t="shared" si="221"/>
        <v>1991763.9881305636</v>
      </c>
      <c r="AB1577" s="59">
        <f t="shared" si="222"/>
        <v>1.7777777777777777</v>
      </c>
      <c r="AC1577" s="61">
        <f t="shared" si="223"/>
        <v>2159</v>
      </c>
    </row>
    <row r="1578" spans="4:29">
      <c r="D1578" s="12">
        <v>1572</v>
      </c>
      <c r="E1578" s="36" t="s">
        <v>29</v>
      </c>
      <c r="F1578" s="16" t="s">
        <v>11</v>
      </c>
      <c r="G1578" s="14" t="s">
        <v>51</v>
      </c>
      <c r="H1578" s="13" t="s">
        <v>6</v>
      </c>
      <c r="I1578" s="13" t="s">
        <v>48</v>
      </c>
      <c r="J1578" s="13" t="s">
        <v>293</v>
      </c>
      <c r="K1578" s="13"/>
      <c r="L1578" s="14">
        <v>116</v>
      </c>
      <c r="M1578" s="14" t="s">
        <v>15</v>
      </c>
      <c r="N1578" s="31"/>
      <c r="O1578" s="14" t="s">
        <v>294</v>
      </c>
      <c r="P1578" s="14" t="s">
        <v>35</v>
      </c>
      <c r="Q1578" s="31">
        <v>160000</v>
      </c>
      <c r="R1578" s="31">
        <v>40000</v>
      </c>
      <c r="S1578" s="45">
        <v>0.2</v>
      </c>
      <c r="T1578" s="64">
        <f t="shared" si="216"/>
        <v>23.200000000000003</v>
      </c>
      <c r="U1578" s="64">
        <f t="shared" si="217"/>
        <v>0.74190107195252208</v>
      </c>
      <c r="V1578" s="48">
        <f t="shared" si="218"/>
        <v>0.20704224838091242</v>
      </c>
      <c r="W1578" s="52">
        <v>1035.211241904562</v>
      </c>
      <c r="X1578" s="71" t="str">
        <f t="shared" si="224"/>
        <v>Q4 2024</v>
      </c>
      <c r="Y1578" s="21">
        <f t="shared" si="219"/>
        <v>3840</v>
      </c>
      <c r="Z1578" s="21">
        <f t="shared" si="220"/>
        <v>2160</v>
      </c>
      <c r="AA1578" s="57">
        <f t="shared" si="221"/>
        <v>3709505.3597626099</v>
      </c>
      <c r="AB1578" s="59">
        <f t="shared" si="222"/>
        <v>1.7777777777777777</v>
      </c>
      <c r="AC1578" s="61">
        <f t="shared" si="223"/>
        <v>2946.3999999999996</v>
      </c>
    </row>
    <row r="1579" spans="4:29">
      <c r="D1579" s="12">
        <v>1573</v>
      </c>
      <c r="E1579" s="36" t="s">
        <v>29</v>
      </c>
      <c r="F1579" s="16" t="s">
        <v>11</v>
      </c>
      <c r="G1579" s="14" t="s">
        <v>51</v>
      </c>
      <c r="H1579" s="13" t="s">
        <v>6</v>
      </c>
      <c r="I1579" s="13" t="s">
        <v>108</v>
      </c>
      <c r="J1579" s="13" t="s">
        <v>191</v>
      </c>
      <c r="K1579" s="13" t="s">
        <v>123</v>
      </c>
      <c r="L1579" s="14">
        <v>60</v>
      </c>
      <c r="M1579" s="14" t="s">
        <v>15</v>
      </c>
      <c r="N1579" s="31"/>
      <c r="O1579" s="14" t="s">
        <v>2</v>
      </c>
      <c r="P1579" s="14" t="s">
        <v>35</v>
      </c>
      <c r="Q1579" s="31">
        <v>8000</v>
      </c>
      <c r="R1579" s="31">
        <v>2000</v>
      </c>
      <c r="S1579" s="45">
        <v>8.4000000000000005E-2</v>
      </c>
      <c r="T1579" s="64">
        <f t="shared" si="216"/>
        <v>5.04</v>
      </c>
      <c r="U1579" s="64">
        <f t="shared" si="217"/>
        <v>8.3364626991097937E-2</v>
      </c>
      <c r="V1579" s="48">
        <f t="shared" si="218"/>
        <v>2.6551487467508891E-2</v>
      </c>
      <c r="W1579" s="52">
        <v>316.08913651796297</v>
      </c>
      <c r="X1579" s="71" t="str">
        <f t="shared" si="224"/>
        <v>Q4 2024</v>
      </c>
      <c r="Y1579" s="21">
        <f t="shared" si="219"/>
        <v>3840</v>
      </c>
      <c r="Z1579" s="21">
        <f t="shared" si="220"/>
        <v>2160</v>
      </c>
      <c r="AA1579" s="57">
        <f t="shared" si="221"/>
        <v>992436.03560830862</v>
      </c>
      <c r="AB1579" s="59">
        <f t="shared" si="222"/>
        <v>1.7777777777777777</v>
      </c>
      <c r="AC1579" s="61">
        <f t="shared" si="223"/>
        <v>1524</v>
      </c>
    </row>
    <row r="1580" spans="4:29">
      <c r="D1580" s="12">
        <v>1574</v>
      </c>
      <c r="E1580" s="36" t="s">
        <v>29</v>
      </c>
      <c r="F1580" s="16" t="s">
        <v>11</v>
      </c>
      <c r="G1580" s="14" t="s">
        <v>51</v>
      </c>
      <c r="H1580" s="13" t="s">
        <v>6</v>
      </c>
      <c r="I1580" s="13" t="s">
        <v>108</v>
      </c>
      <c r="J1580" s="13" t="s">
        <v>177</v>
      </c>
      <c r="K1580" s="13" t="s">
        <v>123</v>
      </c>
      <c r="L1580" s="14">
        <v>65</v>
      </c>
      <c r="M1580" s="14" t="s">
        <v>15</v>
      </c>
      <c r="N1580" s="31"/>
      <c r="O1580" s="14" t="s">
        <v>2</v>
      </c>
      <c r="P1580" s="14" t="s">
        <v>35</v>
      </c>
      <c r="Q1580" s="31">
        <v>8000</v>
      </c>
      <c r="R1580" s="31">
        <v>2000</v>
      </c>
      <c r="S1580" s="45">
        <v>2.3079999999999998</v>
      </c>
      <c r="T1580" s="64">
        <f t="shared" si="216"/>
        <v>150.01999999999998</v>
      </c>
      <c r="U1580" s="64">
        <f t="shared" si="217"/>
        <v>2.6882059761186943</v>
      </c>
      <c r="V1580" s="48">
        <f t="shared" si="218"/>
        <v>0.87083162610403075</v>
      </c>
      <c r="W1580" s="52">
        <v>377.31006330330626</v>
      </c>
      <c r="X1580" s="71" t="str">
        <f t="shared" si="224"/>
        <v>Q4 2024</v>
      </c>
      <c r="Y1580" s="21">
        <f t="shared" si="219"/>
        <v>3840</v>
      </c>
      <c r="Z1580" s="21">
        <f t="shared" si="220"/>
        <v>2160</v>
      </c>
      <c r="AA1580" s="57">
        <f t="shared" si="221"/>
        <v>1164733.9584569733</v>
      </c>
      <c r="AB1580" s="59">
        <f t="shared" si="222"/>
        <v>1.7777777777777777</v>
      </c>
      <c r="AC1580" s="61">
        <f t="shared" si="223"/>
        <v>1651</v>
      </c>
    </row>
    <row r="1581" spans="4:29">
      <c r="D1581" s="12">
        <v>1575</v>
      </c>
      <c r="E1581" s="36" t="s">
        <v>29</v>
      </c>
      <c r="F1581" s="16" t="s">
        <v>11</v>
      </c>
      <c r="G1581" s="14" t="s">
        <v>51</v>
      </c>
      <c r="H1581" s="13" t="s">
        <v>6</v>
      </c>
      <c r="I1581" s="13" t="s">
        <v>108</v>
      </c>
      <c r="J1581" s="13" t="s">
        <v>190</v>
      </c>
      <c r="K1581" s="13" t="s">
        <v>123</v>
      </c>
      <c r="L1581" s="14">
        <v>70</v>
      </c>
      <c r="M1581" s="14" t="s">
        <v>15</v>
      </c>
      <c r="N1581" s="31"/>
      <c r="O1581" s="14" t="s">
        <v>2</v>
      </c>
      <c r="P1581" s="14" t="s">
        <v>35</v>
      </c>
      <c r="Q1581" s="31">
        <v>8000</v>
      </c>
      <c r="R1581" s="31">
        <v>2000</v>
      </c>
      <c r="S1581" s="45">
        <v>0.32900000000000001</v>
      </c>
      <c r="T1581" s="64">
        <f t="shared" si="216"/>
        <v>23.03</v>
      </c>
      <c r="U1581" s="64">
        <f t="shared" si="217"/>
        <v>0.44441837027893177</v>
      </c>
      <c r="V1581" s="48">
        <f t="shared" si="218"/>
        <v>0.13654851190946654</v>
      </c>
      <c r="W1581" s="52">
        <v>415.04106963363694</v>
      </c>
      <c r="X1581" s="71" t="str">
        <f t="shared" si="224"/>
        <v>Q4 2024</v>
      </c>
      <c r="Y1581" s="21">
        <f t="shared" si="219"/>
        <v>3840</v>
      </c>
      <c r="Z1581" s="21">
        <f t="shared" si="220"/>
        <v>2160</v>
      </c>
      <c r="AA1581" s="57">
        <f t="shared" si="221"/>
        <v>1350815.715133531</v>
      </c>
      <c r="AB1581" s="59">
        <f t="shared" si="222"/>
        <v>1.7777777777777777</v>
      </c>
      <c r="AC1581" s="61">
        <f t="shared" si="223"/>
        <v>1778</v>
      </c>
    </row>
    <row r="1582" spans="4:29">
      <c r="D1582" s="12">
        <v>1576</v>
      </c>
      <c r="E1582" s="36" t="s">
        <v>29</v>
      </c>
      <c r="F1582" s="16" t="s">
        <v>11</v>
      </c>
      <c r="G1582" s="14" t="s">
        <v>51</v>
      </c>
      <c r="H1582" s="13" t="s">
        <v>6</v>
      </c>
      <c r="I1582" s="13" t="s">
        <v>108</v>
      </c>
      <c r="J1582" s="13" t="s">
        <v>181</v>
      </c>
      <c r="K1582" s="13" t="s">
        <v>123</v>
      </c>
      <c r="L1582" s="14">
        <v>75</v>
      </c>
      <c r="M1582" s="14" t="s">
        <v>15</v>
      </c>
      <c r="N1582" s="31"/>
      <c r="O1582" s="14" t="s">
        <v>2</v>
      </c>
      <c r="P1582" s="14" t="s">
        <v>35</v>
      </c>
      <c r="Q1582" s="31">
        <v>8000</v>
      </c>
      <c r="R1582" s="31">
        <v>2000</v>
      </c>
      <c r="S1582" s="45">
        <v>0.70799999999999996</v>
      </c>
      <c r="T1582" s="64">
        <f t="shared" si="216"/>
        <v>53.099999999999994</v>
      </c>
      <c r="U1582" s="64">
        <f t="shared" si="217"/>
        <v>1.0978823643916913</v>
      </c>
      <c r="V1582" s="48">
        <f t="shared" si="218"/>
        <v>0.38505642985506466</v>
      </c>
      <c r="W1582" s="52">
        <v>543.86501391958291</v>
      </c>
      <c r="X1582" s="71" t="str">
        <f t="shared" si="224"/>
        <v>Q4 2024</v>
      </c>
      <c r="Y1582" s="21">
        <f t="shared" si="219"/>
        <v>3840</v>
      </c>
      <c r="Z1582" s="21">
        <f t="shared" si="220"/>
        <v>2160</v>
      </c>
      <c r="AA1582" s="57">
        <f t="shared" si="221"/>
        <v>1550681.3056379822</v>
      </c>
      <c r="AB1582" s="59">
        <f t="shared" si="222"/>
        <v>1.7777777777777777</v>
      </c>
      <c r="AC1582" s="61">
        <f t="shared" si="223"/>
        <v>1905</v>
      </c>
    </row>
    <row r="1583" spans="4:29">
      <c r="D1583" s="12">
        <v>1577</v>
      </c>
      <c r="E1583" s="36" t="s">
        <v>29</v>
      </c>
      <c r="F1583" s="16" t="s">
        <v>11</v>
      </c>
      <c r="G1583" s="14" t="s">
        <v>51</v>
      </c>
      <c r="H1583" s="13" t="s">
        <v>6</v>
      </c>
      <c r="I1583" s="13" t="s">
        <v>93</v>
      </c>
      <c r="J1583" s="13" t="s">
        <v>289</v>
      </c>
      <c r="K1583" s="13"/>
      <c r="L1583" s="14">
        <v>65</v>
      </c>
      <c r="M1583" s="14" t="s">
        <v>15</v>
      </c>
      <c r="N1583" s="31">
        <v>1000000</v>
      </c>
      <c r="O1583" s="14" t="s">
        <v>2</v>
      </c>
      <c r="P1583" s="14" t="s">
        <v>35</v>
      </c>
      <c r="Q1583" s="31">
        <v>37440</v>
      </c>
      <c r="R1583" s="31">
        <v>2340</v>
      </c>
      <c r="S1583" s="45">
        <v>0.1</v>
      </c>
      <c r="T1583" s="64">
        <f t="shared" si="216"/>
        <v>6.5</v>
      </c>
      <c r="U1583" s="64">
        <f t="shared" si="217"/>
        <v>0.11647339584569734</v>
      </c>
      <c r="V1583" s="48">
        <f t="shared" si="218"/>
        <v>3.7731006330330628E-2</v>
      </c>
      <c r="W1583" s="52">
        <v>377.31006330330626</v>
      </c>
      <c r="X1583" s="71" t="str">
        <f t="shared" si="224"/>
        <v>Q4 2024</v>
      </c>
      <c r="Y1583" s="21">
        <f t="shared" si="219"/>
        <v>3840</v>
      </c>
      <c r="Z1583" s="21">
        <f t="shared" si="220"/>
        <v>2160</v>
      </c>
      <c r="AA1583" s="57">
        <f t="shared" si="221"/>
        <v>1164733.9584569733</v>
      </c>
      <c r="AB1583" s="59">
        <f t="shared" si="222"/>
        <v>1.7777777777777777</v>
      </c>
      <c r="AC1583" s="61">
        <f t="shared" si="223"/>
        <v>1651</v>
      </c>
    </row>
    <row r="1584" spans="4:29">
      <c r="D1584" s="12">
        <v>1578</v>
      </c>
      <c r="E1584" s="36" t="s">
        <v>29</v>
      </c>
      <c r="F1584" s="16" t="s">
        <v>11</v>
      </c>
      <c r="G1584" s="14" t="s">
        <v>51</v>
      </c>
      <c r="H1584" s="13" t="s">
        <v>6</v>
      </c>
      <c r="I1584" s="13" t="s">
        <v>93</v>
      </c>
      <c r="J1584" s="13" t="s">
        <v>290</v>
      </c>
      <c r="K1584" s="13" t="s">
        <v>95</v>
      </c>
      <c r="L1584" s="14">
        <v>65</v>
      </c>
      <c r="M1584" s="14" t="s">
        <v>15</v>
      </c>
      <c r="N1584" s="31">
        <v>1000000</v>
      </c>
      <c r="O1584" s="14" t="s">
        <v>1</v>
      </c>
      <c r="P1584" s="14" t="s">
        <v>35</v>
      </c>
      <c r="Q1584" s="31">
        <v>3696</v>
      </c>
      <c r="R1584" s="31">
        <v>231</v>
      </c>
      <c r="S1584" s="45">
        <v>25.3</v>
      </c>
      <c r="T1584" s="64">
        <f t="shared" si="216"/>
        <v>1644.5</v>
      </c>
      <c r="U1584" s="64">
        <f t="shared" si="217"/>
        <v>29.467769148961423</v>
      </c>
      <c r="V1584" s="48">
        <f t="shared" si="218"/>
        <v>9.5459446015736482</v>
      </c>
      <c r="W1584" s="52">
        <v>377.31006330330626</v>
      </c>
      <c r="X1584" s="71" t="str">
        <f t="shared" si="224"/>
        <v>Q4 2024</v>
      </c>
      <c r="Y1584" s="21">
        <f t="shared" si="219"/>
        <v>3840</v>
      </c>
      <c r="Z1584" s="21">
        <f t="shared" si="220"/>
        <v>2160</v>
      </c>
      <c r="AA1584" s="57">
        <f t="shared" si="221"/>
        <v>1164733.9584569733</v>
      </c>
      <c r="AB1584" s="59">
        <f t="shared" si="222"/>
        <v>1.7777777777777777</v>
      </c>
      <c r="AC1584" s="61">
        <f t="shared" si="223"/>
        <v>1651</v>
      </c>
    </row>
    <row r="1585" spans="4:29">
      <c r="D1585" s="12">
        <v>1579</v>
      </c>
      <c r="E1585" s="36" t="s">
        <v>29</v>
      </c>
      <c r="F1585" s="16" t="s">
        <v>11</v>
      </c>
      <c r="G1585" s="14" t="s">
        <v>51</v>
      </c>
      <c r="H1585" s="13" t="s">
        <v>6</v>
      </c>
      <c r="I1585" s="13" t="s">
        <v>93</v>
      </c>
      <c r="J1585" s="13" t="s">
        <v>290</v>
      </c>
      <c r="K1585" s="13" t="s">
        <v>95</v>
      </c>
      <c r="L1585" s="14">
        <v>75</v>
      </c>
      <c r="M1585" s="14" t="s">
        <v>15</v>
      </c>
      <c r="N1585" s="31">
        <v>1000000</v>
      </c>
      <c r="O1585" s="14" t="s">
        <v>1</v>
      </c>
      <c r="P1585" s="14" t="s">
        <v>35</v>
      </c>
      <c r="Q1585" s="31">
        <v>4992</v>
      </c>
      <c r="R1585" s="31">
        <v>312</v>
      </c>
      <c r="S1585" s="45">
        <v>6.6</v>
      </c>
      <c r="T1585" s="64">
        <f t="shared" si="216"/>
        <v>495</v>
      </c>
      <c r="U1585" s="64">
        <f t="shared" si="217"/>
        <v>10.234496617210683</v>
      </c>
      <c r="V1585" s="48">
        <f t="shared" si="218"/>
        <v>3.5895090918692474</v>
      </c>
      <c r="W1585" s="52">
        <v>543.86501391958291</v>
      </c>
      <c r="X1585" s="71" t="str">
        <f t="shared" si="224"/>
        <v>Q4 2024</v>
      </c>
      <c r="Y1585" s="21">
        <f t="shared" si="219"/>
        <v>3840</v>
      </c>
      <c r="Z1585" s="21">
        <f t="shared" si="220"/>
        <v>2160</v>
      </c>
      <c r="AA1585" s="57">
        <f t="shared" si="221"/>
        <v>1550681.3056379822</v>
      </c>
      <c r="AB1585" s="59">
        <f t="shared" si="222"/>
        <v>1.7777777777777777</v>
      </c>
      <c r="AC1585" s="61">
        <f t="shared" si="223"/>
        <v>1905</v>
      </c>
    </row>
    <row r="1586" spans="4:29">
      <c r="D1586" s="12">
        <v>1580</v>
      </c>
      <c r="E1586" s="36" t="s">
        <v>29</v>
      </c>
      <c r="F1586" s="16" t="s">
        <v>11</v>
      </c>
      <c r="G1586" s="14" t="s">
        <v>51</v>
      </c>
      <c r="H1586" s="13" t="s">
        <v>6</v>
      </c>
      <c r="I1586" s="13" t="s">
        <v>93</v>
      </c>
      <c r="J1586" s="13" t="s">
        <v>290</v>
      </c>
      <c r="K1586" s="13" t="s">
        <v>95</v>
      </c>
      <c r="L1586" s="14">
        <v>98</v>
      </c>
      <c r="M1586" s="14" t="s">
        <v>15</v>
      </c>
      <c r="N1586" s="31">
        <v>1000000</v>
      </c>
      <c r="O1586" s="14" t="s">
        <v>1</v>
      </c>
      <c r="P1586" s="14" t="s">
        <v>35</v>
      </c>
      <c r="Q1586" s="31">
        <v>16080</v>
      </c>
      <c r="R1586" s="31">
        <v>1005</v>
      </c>
      <c r="S1586" s="45">
        <v>1.3</v>
      </c>
      <c r="T1586" s="64">
        <f t="shared" si="216"/>
        <v>127.4</v>
      </c>
      <c r="U1586" s="64">
        <f t="shared" si="217"/>
        <v>3.4418784421602369</v>
      </c>
      <c r="V1586" s="48">
        <f t="shared" si="218"/>
        <v>1.3457746144759308</v>
      </c>
      <c r="W1586" s="52">
        <v>1035.211241904562</v>
      </c>
      <c r="X1586" s="71" t="str">
        <f t="shared" si="224"/>
        <v>Q4 2024</v>
      </c>
      <c r="Y1586" s="21">
        <f t="shared" si="219"/>
        <v>3840</v>
      </c>
      <c r="Z1586" s="21">
        <f t="shared" si="220"/>
        <v>2160</v>
      </c>
      <c r="AA1586" s="57">
        <f t="shared" si="221"/>
        <v>2647598.8016617205</v>
      </c>
      <c r="AB1586" s="59">
        <f t="shared" si="222"/>
        <v>1.7777777777777777</v>
      </c>
      <c r="AC1586" s="61">
        <f t="shared" si="223"/>
        <v>2489.1999999999998</v>
      </c>
    </row>
    <row r="1587" spans="4:29">
      <c r="D1587" s="12">
        <v>1581</v>
      </c>
      <c r="E1587" s="36" t="s">
        <v>29</v>
      </c>
      <c r="F1587" s="16" t="s">
        <v>11</v>
      </c>
      <c r="G1587" s="14" t="s">
        <v>51</v>
      </c>
      <c r="H1587" s="13" t="s">
        <v>6</v>
      </c>
      <c r="I1587" s="13" t="s">
        <v>202</v>
      </c>
      <c r="J1587" s="13" t="s">
        <v>292</v>
      </c>
      <c r="K1587" s="13"/>
      <c r="L1587" s="14">
        <v>65</v>
      </c>
      <c r="M1587" s="14" t="s">
        <v>15</v>
      </c>
      <c r="N1587" s="31"/>
      <c r="O1587" s="14" t="s">
        <v>1</v>
      </c>
      <c r="P1587" s="14" t="s">
        <v>35</v>
      </c>
      <c r="Q1587" s="31">
        <v>4000</v>
      </c>
      <c r="R1587" s="31">
        <v>1000</v>
      </c>
      <c r="S1587" s="45">
        <v>5</v>
      </c>
      <c r="T1587" s="64">
        <f t="shared" si="216"/>
        <v>325</v>
      </c>
      <c r="U1587" s="64">
        <f t="shared" si="217"/>
        <v>5.8236697922848668</v>
      </c>
      <c r="V1587" s="48">
        <f t="shared" si="218"/>
        <v>1.8865503165165314</v>
      </c>
      <c r="W1587" s="52">
        <v>377.31006330330626</v>
      </c>
      <c r="X1587" s="71" t="str">
        <f t="shared" si="224"/>
        <v>Q4 2024</v>
      </c>
      <c r="Y1587" s="21">
        <f t="shared" si="219"/>
        <v>3840</v>
      </c>
      <c r="Z1587" s="21">
        <f t="shared" si="220"/>
        <v>2160</v>
      </c>
      <c r="AA1587" s="57">
        <f t="shared" si="221"/>
        <v>1164733.9584569733</v>
      </c>
      <c r="AB1587" s="59">
        <f t="shared" si="222"/>
        <v>1.7777777777777777</v>
      </c>
      <c r="AC1587" s="61">
        <f t="shared" si="223"/>
        <v>1651</v>
      </c>
    </row>
    <row r="1588" spans="4:29">
      <c r="D1588" s="12">
        <v>1582</v>
      </c>
      <c r="E1588" s="36" t="s">
        <v>29</v>
      </c>
      <c r="F1588" s="16" t="s">
        <v>11</v>
      </c>
      <c r="G1588" s="14" t="s">
        <v>51</v>
      </c>
      <c r="H1588" s="13" t="s">
        <v>6</v>
      </c>
      <c r="I1588" s="13" t="s">
        <v>202</v>
      </c>
      <c r="J1588" s="13" t="s">
        <v>292</v>
      </c>
      <c r="K1588" s="13"/>
      <c r="L1588" s="14">
        <v>100</v>
      </c>
      <c r="M1588" s="14" t="s">
        <v>15</v>
      </c>
      <c r="N1588" s="31"/>
      <c r="O1588" s="14" t="s">
        <v>2</v>
      </c>
      <c r="P1588" s="14" t="s">
        <v>35</v>
      </c>
      <c r="Q1588" s="31">
        <v>17472</v>
      </c>
      <c r="R1588" s="31">
        <v>1092</v>
      </c>
      <c r="S1588" s="45">
        <v>0.8</v>
      </c>
      <c r="T1588" s="64">
        <f t="shared" si="216"/>
        <v>80</v>
      </c>
      <c r="U1588" s="64">
        <f t="shared" si="217"/>
        <v>2.2054134124629083</v>
      </c>
      <c r="V1588" s="48">
        <f t="shared" si="218"/>
        <v>0.8281689935236497</v>
      </c>
      <c r="W1588" s="52">
        <v>1035.211241904562</v>
      </c>
      <c r="X1588" s="71" t="str">
        <f t="shared" si="224"/>
        <v>Q4 2024</v>
      </c>
      <c r="Y1588" s="21">
        <f t="shared" si="219"/>
        <v>3840</v>
      </c>
      <c r="Z1588" s="21">
        <f t="shared" si="220"/>
        <v>2160</v>
      </c>
      <c r="AA1588" s="57">
        <f t="shared" si="221"/>
        <v>2756766.765578635</v>
      </c>
      <c r="AB1588" s="59">
        <f t="shared" si="222"/>
        <v>1.7777777777777777</v>
      </c>
      <c r="AC1588" s="61">
        <f t="shared" si="223"/>
        <v>2540</v>
      </c>
    </row>
    <row r="1589" spans="4:29">
      <c r="D1589" s="12">
        <v>1583</v>
      </c>
      <c r="E1589" s="36" t="s">
        <v>29</v>
      </c>
      <c r="F1589" s="16" t="s">
        <v>11</v>
      </c>
      <c r="G1589" s="14" t="s">
        <v>51</v>
      </c>
      <c r="H1589" s="13" t="s">
        <v>6</v>
      </c>
      <c r="I1589" s="13" t="s">
        <v>202</v>
      </c>
      <c r="J1589" s="13"/>
      <c r="K1589" s="13"/>
      <c r="L1589" s="14">
        <v>75</v>
      </c>
      <c r="M1589" s="14" t="s">
        <v>15</v>
      </c>
      <c r="N1589" s="31"/>
      <c r="O1589" s="14" t="s">
        <v>1</v>
      </c>
      <c r="P1589" s="14" t="s">
        <v>35</v>
      </c>
      <c r="Q1589" s="31">
        <v>4096</v>
      </c>
      <c r="R1589" s="31">
        <v>1024</v>
      </c>
      <c r="S1589" s="45">
        <v>8.4</v>
      </c>
      <c r="T1589" s="64">
        <f t="shared" si="216"/>
        <v>630</v>
      </c>
      <c r="U1589" s="64">
        <f t="shared" si="217"/>
        <v>13.025722967359052</v>
      </c>
      <c r="V1589" s="48">
        <f t="shared" si="218"/>
        <v>4.5684661169244967</v>
      </c>
      <c r="W1589" s="52">
        <v>543.86501391958291</v>
      </c>
      <c r="X1589" s="71" t="str">
        <f t="shared" si="224"/>
        <v>Q4 2024</v>
      </c>
      <c r="Y1589" s="21">
        <f t="shared" si="219"/>
        <v>3840</v>
      </c>
      <c r="Z1589" s="21">
        <f t="shared" si="220"/>
        <v>2160</v>
      </c>
      <c r="AA1589" s="57">
        <f t="shared" si="221"/>
        <v>1550681.3056379822</v>
      </c>
      <c r="AB1589" s="59">
        <f t="shared" si="222"/>
        <v>1.7777777777777777</v>
      </c>
      <c r="AC1589" s="61">
        <f t="shared" si="223"/>
        <v>1905</v>
      </c>
    </row>
    <row r="1590" spans="4:29">
      <c r="D1590" s="12">
        <v>1584</v>
      </c>
      <c r="E1590" s="36" t="s">
        <v>29</v>
      </c>
      <c r="F1590" s="16" t="s">
        <v>11</v>
      </c>
      <c r="G1590" s="14" t="s">
        <v>51</v>
      </c>
      <c r="H1590" s="13" t="s">
        <v>6</v>
      </c>
      <c r="I1590" s="13" t="s">
        <v>202</v>
      </c>
      <c r="J1590" s="13"/>
      <c r="K1590" s="13"/>
      <c r="L1590" s="14">
        <v>85</v>
      </c>
      <c r="M1590" s="14" t="s">
        <v>15</v>
      </c>
      <c r="N1590" s="31"/>
      <c r="O1590" s="14" t="s">
        <v>1</v>
      </c>
      <c r="P1590" s="14" t="s">
        <v>35</v>
      </c>
      <c r="Q1590" s="31">
        <v>9600</v>
      </c>
      <c r="R1590" s="31">
        <v>2400</v>
      </c>
      <c r="S1590" s="45">
        <v>5.3</v>
      </c>
      <c r="T1590" s="64">
        <f t="shared" si="216"/>
        <v>450.5</v>
      </c>
      <c r="U1590" s="64">
        <f t="shared" si="217"/>
        <v>10.556349137091987</v>
      </c>
      <c r="V1590" s="48">
        <f t="shared" si="218"/>
        <v>3.6577463880627863</v>
      </c>
      <c r="W1590" s="52">
        <v>690.14082793637476</v>
      </c>
      <c r="X1590" s="71" t="str">
        <f t="shared" si="224"/>
        <v>Q4 2024</v>
      </c>
      <c r="Y1590" s="21">
        <f t="shared" si="219"/>
        <v>3840</v>
      </c>
      <c r="Z1590" s="21">
        <f t="shared" si="220"/>
        <v>2160</v>
      </c>
      <c r="AA1590" s="57">
        <f t="shared" si="221"/>
        <v>1991763.9881305636</v>
      </c>
      <c r="AB1590" s="59">
        <f t="shared" si="222"/>
        <v>1.7777777777777777</v>
      </c>
      <c r="AC1590" s="61">
        <f t="shared" si="223"/>
        <v>2159</v>
      </c>
    </row>
    <row r="1591" spans="4:29">
      <c r="D1591" s="12">
        <v>1585</v>
      </c>
      <c r="E1591" s="36" t="s">
        <v>29</v>
      </c>
      <c r="F1591" s="16" t="s">
        <v>11</v>
      </c>
      <c r="G1591" s="14" t="s">
        <v>51</v>
      </c>
      <c r="H1591" s="13" t="s">
        <v>6</v>
      </c>
      <c r="I1591" s="13" t="s">
        <v>122</v>
      </c>
      <c r="J1591" s="13"/>
      <c r="K1591" s="13"/>
      <c r="L1591" s="14">
        <v>55</v>
      </c>
      <c r="M1591" s="14" t="s">
        <v>15</v>
      </c>
      <c r="N1591" s="31"/>
      <c r="O1591" s="14" t="s">
        <v>1</v>
      </c>
      <c r="P1591" s="14" t="s">
        <v>35</v>
      </c>
      <c r="Q1591" s="31">
        <v>6528</v>
      </c>
      <c r="R1591" s="31">
        <v>408</v>
      </c>
      <c r="S1591" s="45">
        <v>57.5</v>
      </c>
      <c r="T1591" s="64">
        <f t="shared" si="216"/>
        <v>3162.5</v>
      </c>
      <c r="U1591" s="64">
        <f t="shared" si="217"/>
        <v>47.950511928783378</v>
      </c>
      <c r="V1591" s="48">
        <f t="shared" si="218"/>
        <v>16.522841227075336</v>
      </c>
      <c r="W1591" s="52">
        <v>287.35376047087539</v>
      </c>
      <c r="X1591" s="71" t="str">
        <f t="shared" si="224"/>
        <v>Q4 2024</v>
      </c>
      <c r="Y1591" s="21">
        <f t="shared" si="219"/>
        <v>3840</v>
      </c>
      <c r="Z1591" s="21">
        <f t="shared" si="220"/>
        <v>2160</v>
      </c>
      <c r="AA1591" s="57">
        <f t="shared" si="221"/>
        <v>833921.94658753707</v>
      </c>
      <c r="AB1591" s="59">
        <f t="shared" si="222"/>
        <v>1.7777777777777777</v>
      </c>
      <c r="AC1591" s="61">
        <f t="shared" si="223"/>
        <v>1397</v>
      </c>
    </row>
    <row r="1592" spans="4:29">
      <c r="D1592" s="12">
        <v>1586</v>
      </c>
      <c r="E1592" s="36" t="s">
        <v>29</v>
      </c>
      <c r="F1592" s="16" t="s">
        <v>11</v>
      </c>
      <c r="G1592" s="14" t="s">
        <v>51</v>
      </c>
      <c r="H1592" s="13" t="s">
        <v>6</v>
      </c>
      <c r="I1592" s="13" t="s">
        <v>122</v>
      </c>
      <c r="J1592" s="13"/>
      <c r="K1592" s="13"/>
      <c r="L1592" s="14">
        <v>65</v>
      </c>
      <c r="M1592" s="14" t="s">
        <v>15</v>
      </c>
      <c r="N1592" s="31"/>
      <c r="O1592" s="14" t="s">
        <v>2</v>
      </c>
      <c r="P1592" s="14" t="s">
        <v>35</v>
      </c>
      <c r="Q1592" s="31">
        <v>8512</v>
      </c>
      <c r="R1592" s="31">
        <v>532</v>
      </c>
      <c r="S1592" s="45">
        <v>159.80000000000001</v>
      </c>
      <c r="T1592" s="64">
        <f t="shared" si="216"/>
        <v>10387</v>
      </c>
      <c r="U1592" s="64">
        <f t="shared" si="217"/>
        <v>186.12448656142433</v>
      </c>
      <c r="V1592" s="48">
        <f t="shared" si="218"/>
        <v>60.294148115868346</v>
      </c>
      <c r="W1592" s="52">
        <v>377.31006330330626</v>
      </c>
      <c r="X1592" s="71" t="str">
        <f t="shared" si="224"/>
        <v>Q4 2024</v>
      </c>
      <c r="Y1592" s="21">
        <f t="shared" si="219"/>
        <v>3840</v>
      </c>
      <c r="Z1592" s="21">
        <f t="shared" si="220"/>
        <v>2160</v>
      </c>
      <c r="AA1592" s="57">
        <f t="shared" si="221"/>
        <v>1164733.9584569733</v>
      </c>
      <c r="AB1592" s="59">
        <f t="shared" si="222"/>
        <v>1.7777777777777777</v>
      </c>
      <c r="AC1592" s="61">
        <f t="shared" si="223"/>
        <v>1651</v>
      </c>
    </row>
    <row r="1593" spans="4:29">
      <c r="D1593" s="12">
        <v>1587</v>
      </c>
      <c r="E1593" s="36" t="s">
        <v>29</v>
      </c>
      <c r="F1593" s="16" t="s">
        <v>11</v>
      </c>
      <c r="G1593" s="14" t="s">
        <v>51</v>
      </c>
      <c r="H1593" s="13" t="s">
        <v>6</v>
      </c>
      <c r="I1593" s="13" t="s">
        <v>122</v>
      </c>
      <c r="J1593" s="13"/>
      <c r="K1593" s="13"/>
      <c r="L1593" s="14">
        <v>75</v>
      </c>
      <c r="M1593" s="14" t="s">
        <v>15</v>
      </c>
      <c r="N1593" s="31"/>
      <c r="O1593" s="14" t="s">
        <v>2</v>
      </c>
      <c r="P1593" s="14" t="s">
        <v>35</v>
      </c>
      <c r="Q1593" s="31">
        <v>16384</v>
      </c>
      <c r="R1593" s="31">
        <v>1024</v>
      </c>
      <c r="S1593" s="45">
        <v>198.5</v>
      </c>
      <c r="T1593" s="64">
        <f t="shared" si="216"/>
        <v>14887.5</v>
      </c>
      <c r="U1593" s="64">
        <f t="shared" si="217"/>
        <v>307.81023916913944</v>
      </c>
      <c r="V1593" s="48">
        <f t="shared" si="218"/>
        <v>107.95720526303721</v>
      </c>
      <c r="W1593" s="52">
        <v>543.86501391958291</v>
      </c>
      <c r="X1593" s="71" t="str">
        <f t="shared" si="224"/>
        <v>Q4 2024</v>
      </c>
      <c r="Y1593" s="21">
        <f t="shared" si="219"/>
        <v>3840</v>
      </c>
      <c r="Z1593" s="21">
        <f t="shared" si="220"/>
        <v>2160</v>
      </c>
      <c r="AA1593" s="57">
        <f t="shared" si="221"/>
        <v>1550681.3056379822</v>
      </c>
      <c r="AB1593" s="59">
        <f t="shared" si="222"/>
        <v>1.7777777777777777</v>
      </c>
      <c r="AC1593" s="61">
        <f t="shared" si="223"/>
        <v>1905</v>
      </c>
    </row>
    <row r="1594" spans="4:29">
      <c r="D1594" s="12">
        <v>1588</v>
      </c>
      <c r="E1594" s="36" t="s">
        <v>29</v>
      </c>
      <c r="F1594" s="16" t="s">
        <v>11</v>
      </c>
      <c r="G1594" s="14" t="s">
        <v>51</v>
      </c>
      <c r="H1594" s="13" t="s">
        <v>6</v>
      </c>
      <c r="I1594" s="13" t="s">
        <v>122</v>
      </c>
      <c r="J1594" s="13"/>
      <c r="K1594" s="13"/>
      <c r="L1594" s="14">
        <v>100</v>
      </c>
      <c r="M1594" s="14" t="s">
        <v>15</v>
      </c>
      <c r="N1594" s="31"/>
      <c r="O1594" s="14" t="s">
        <v>2</v>
      </c>
      <c r="P1594" s="14" t="s">
        <v>35</v>
      </c>
      <c r="Q1594" s="31">
        <v>17472</v>
      </c>
      <c r="R1594" s="31">
        <v>1092</v>
      </c>
      <c r="S1594" s="45">
        <v>11.1</v>
      </c>
      <c r="T1594" s="64">
        <f t="shared" si="216"/>
        <v>1110</v>
      </c>
      <c r="U1594" s="64">
        <f t="shared" si="217"/>
        <v>30.600111097922845</v>
      </c>
      <c r="V1594" s="48">
        <f t="shared" si="218"/>
        <v>11.490844785140638</v>
      </c>
      <c r="W1594" s="52">
        <v>1035.211241904562</v>
      </c>
      <c r="X1594" s="71" t="str">
        <f t="shared" si="224"/>
        <v>Q4 2024</v>
      </c>
      <c r="Y1594" s="21">
        <f t="shared" si="219"/>
        <v>3840</v>
      </c>
      <c r="Z1594" s="21">
        <f t="shared" si="220"/>
        <v>2160</v>
      </c>
      <c r="AA1594" s="57">
        <f t="shared" si="221"/>
        <v>2756766.765578635</v>
      </c>
      <c r="AB1594" s="59">
        <f t="shared" si="222"/>
        <v>1.7777777777777777</v>
      </c>
      <c r="AC1594" s="61">
        <f t="shared" si="223"/>
        <v>2540</v>
      </c>
    </row>
    <row r="1595" spans="4:29">
      <c r="D1595" s="12">
        <v>1589</v>
      </c>
      <c r="E1595" s="36" t="s">
        <v>29</v>
      </c>
      <c r="F1595" s="16" t="s">
        <v>11</v>
      </c>
      <c r="G1595" s="14" t="s">
        <v>51</v>
      </c>
      <c r="H1595" s="13" t="s">
        <v>6</v>
      </c>
      <c r="I1595" s="13" t="s">
        <v>122</v>
      </c>
      <c r="J1595" s="13"/>
      <c r="K1595" s="13"/>
      <c r="L1595" s="14">
        <v>85</v>
      </c>
      <c r="M1595" s="14" t="s">
        <v>15</v>
      </c>
      <c r="N1595" s="31"/>
      <c r="O1595" s="14" t="s">
        <v>2</v>
      </c>
      <c r="P1595" s="14" t="s">
        <v>35</v>
      </c>
      <c r="Q1595" s="31">
        <v>14400</v>
      </c>
      <c r="R1595" s="31">
        <v>900</v>
      </c>
      <c r="S1595" s="45">
        <v>124.4</v>
      </c>
      <c r="T1595" s="64">
        <f t="shared" si="216"/>
        <v>10574</v>
      </c>
      <c r="U1595" s="64">
        <f t="shared" si="217"/>
        <v>247.77544012344211</v>
      </c>
      <c r="V1595" s="48">
        <f t="shared" si="218"/>
        <v>85.853518995285015</v>
      </c>
      <c r="W1595" s="52">
        <v>690.14082793637476</v>
      </c>
      <c r="X1595" s="71" t="str">
        <f t="shared" si="224"/>
        <v>Q4 2024</v>
      </c>
      <c r="Y1595" s="21">
        <f t="shared" si="219"/>
        <v>3840</v>
      </c>
      <c r="Z1595" s="21">
        <f t="shared" si="220"/>
        <v>2160</v>
      </c>
      <c r="AA1595" s="57">
        <f t="shared" si="221"/>
        <v>1991763.9881305636</v>
      </c>
      <c r="AB1595" s="59">
        <f t="shared" si="222"/>
        <v>1.7777777777777777</v>
      </c>
      <c r="AC1595" s="61">
        <f t="shared" si="223"/>
        <v>2159</v>
      </c>
    </row>
    <row r="1596" spans="4:29">
      <c r="D1596" s="12">
        <v>1590</v>
      </c>
      <c r="E1596" s="36" t="s">
        <v>29</v>
      </c>
      <c r="F1596" s="16" t="s">
        <v>11</v>
      </c>
      <c r="G1596" s="14" t="s">
        <v>51</v>
      </c>
      <c r="H1596" s="13" t="s">
        <v>6</v>
      </c>
      <c r="I1596" s="13" t="s">
        <v>76</v>
      </c>
      <c r="J1596" s="13"/>
      <c r="K1596" s="13" t="s">
        <v>123</v>
      </c>
      <c r="L1596" s="14">
        <v>55</v>
      </c>
      <c r="M1596" s="14" t="s">
        <v>15</v>
      </c>
      <c r="N1596" s="31">
        <v>1000000</v>
      </c>
      <c r="O1596" s="14" t="s">
        <v>1</v>
      </c>
      <c r="P1596" s="14" t="s">
        <v>35</v>
      </c>
      <c r="Q1596" s="31">
        <v>6804.6390532544374</v>
      </c>
      <c r="R1596" s="31">
        <v>567.05325443786978</v>
      </c>
      <c r="S1596" s="45">
        <v>9</v>
      </c>
      <c r="T1596" s="64">
        <f t="shared" si="216"/>
        <v>495</v>
      </c>
      <c r="U1596" s="64">
        <f t="shared" si="217"/>
        <v>7.5052975192878337</v>
      </c>
      <c r="V1596" s="48">
        <f t="shared" si="218"/>
        <v>2.5861838442378784</v>
      </c>
      <c r="W1596" s="52">
        <v>287.35376047087539</v>
      </c>
      <c r="X1596" s="71" t="str">
        <f t="shared" si="224"/>
        <v>Q4 2024</v>
      </c>
      <c r="Y1596" s="21">
        <f t="shared" si="219"/>
        <v>3840</v>
      </c>
      <c r="Z1596" s="21">
        <f t="shared" si="220"/>
        <v>2160</v>
      </c>
      <c r="AA1596" s="57">
        <f t="shared" si="221"/>
        <v>833921.94658753707</v>
      </c>
      <c r="AB1596" s="59">
        <f t="shared" si="222"/>
        <v>1.7777777777777777</v>
      </c>
      <c r="AC1596" s="61">
        <f t="shared" si="223"/>
        <v>1397</v>
      </c>
    </row>
    <row r="1597" spans="4:29">
      <c r="D1597" s="12">
        <v>1591</v>
      </c>
      <c r="E1597" s="36" t="s">
        <v>29</v>
      </c>
      <c r="F1597" s="16" t="s">
        <v>11</v>
      </c>
      <c r="G1597" s="14" t="s">
        <v>51</v>
      </c>
      <c r="H1597" s="13" t="s">
        <v>6</v>
      </c>
      <c r="I1597" s="13" t="s">
        <v>76</v>
      </c>
      <c r="J1597" s="13"/>
      <c r="K1597" s="13" t="s">
        <v>123</v>
      </c>
      <c r="L1597" s="14">
        <v>65</v>
      </c>
      <c r="M1597" s="14" t="s">
        <v>15</v>
      </c>
      <c r="N1597" s="31">
        <v>1000000</v>
      </c>
      <c r="O1597" s="14" t="s">
        <v>1</v>
      </c>
      <c r="P1597" s="14" t="s">
        <v>35</v>
      </c>
      <c r="Q1597" s="31">
        <v>9504</v>
      </c>
      <c r="R1597" s="31">
        <v>792</v>
      </c>
      <c r="S1597" s="45">
        <v>12.4</v>
      </c>
      <c r="T1597" s="64">
        <f t="shared" si="216"/>
        <v>806</v>
      </c>
      <c r="U1597" s="64">
        <f t="shared" si="217"/>
        <v>14.442701084866469</v>
      </c>
      <c r="V1597" s="48">
        <f t="shared" si="218"/>
        <v>4.6786447849609978</v>
      </c>
      <c r="W1597" s="52">
        <v>377.31006330330626</v>
      </c>
      <c r="X1597" s="71" t="str">
        <f t="shared" si="224"/>
        <v>Q4 2024</v>
      </c>
      <c r="Y1597" s="21">
        <f t="shared" si="219"/>
        <v>3840</v>
      </c>
      <c r="Z1597" s="21">
        <f t="shared" si="220"/>
        <v>2160</v>
      </c>
      <c r="AA1597" s="57">
        <f t="shared" si="221"/>
        <v>1164733.9584569733</v>
      </c>
      <c r="AB1597" s="59">
        <f t="shared" si="222"/>
        <v>1.7777777777777777</v>
      </c>
      <c r="AC1597" s="61">
        <f t="shared" si="223"/>
        <v>1651</v>
      </c>
    </row>
    <row r="1598" spans="4:29">
      <c r="D1598" s="12">
        <v>1592</v>
      </c>
      <c r="E1598" s="36" t="s">
        <v>29</v>
      </c>
      <c r="F1598" s="16" t="s">
        <v>11</v>
      </c>
      <c r="G1598" s="14" t="s">
        <v>51</v>
      </c>
      <c r="H1598" s="13" t="s">
        <v>6</v>
      </c>
      <c r="I1598" s="13" t="s">
        <v>76</v>
      </c>
      <c r="J1598" s="13"/>
      <c r="K1598" s="13" t="s">
        <v>123</v>
      </c>
      <c r="L1598" s="14">
        <v>75</v>
      </c>
      <c r="M1598" s="14" t="s">
        <v>15</v>
      </c>
      <c r="N1598" s="31">
        <v>1000000</v>
      </c>
      <c r="O1598" s="14" t="s">
        <v>2</v>
      </c>
      <c r="P1598" s="14" t="s">
        <v>35</v>
      </c>
      <c r="Q1598" s="31">
        <v>13685.759999999997</v>
      </c>
      <c r="R1598" s="31">
        <v>1140.4799999999998</v>
      </c>
      <c r="S1598" s="45">
        <v>18</v>
      </c>
      <c r="T1598" s="64">
        <f t="shared" si="216"/>
        <v>1350</v>
      </c>
      <c r="U1598" s="64">
        <f t="shared" si="217"/>
        <v>27.912263501483679</v>
      </c>
      <c r="V1598" s="48">
        <f t="shared" si="218"/>
        <v>9.7895702505524937</v>
      </c>
      <c r="W1598" s="52">
        <v>543.86501391958291</v>
      </c>
      <c r="X1598" s="71" t="str">
        <f t="shared" si="224"/>
        <v>Q4 2024</v>
      </c>
      <c r="Y1598" s="21">
        <f t="shared" si="219"/>
        <v>3840</v>
      </c>
      <c r="Z1598" s="21">
        <f t="shared" si="220"/>
        <v>2160</v>
      </c>
      <c r="AA1598" s="57">
        <f t="shared" si="221"/>
        <v>1550681.3056379822</v>
      </c>
      <c r="AB1598" s="59">
        <f t="shared" si="222"/>
        <v>1.7777777777777777</v>
      </c>
      <c r="AC1598" s="61">
        <f t="shared" si="223"/>
        <v>1905</v>
      </c>
    </row>
    <row r="1599" spans="4:29">
      <c r="D1599" s="12">
        <v>1593</v>
      </c>
      <c r="E1599" s="36" t="s">
        <v>29</v>
      </c>
      <c r="F1599" s="16" t="s">
        <v>11</v>
      </c>
      <c r="G1599" s="14" t="s">
        <v>51</v>
      </c>
      <c r="H1599" s="13" t="s">
        <v>6</v>
      </c>
      <c r="I1599" s="13" t="s">
        <v>76</v>
      </c>
      <c r="J1599" s="13"/>
      <c r="K1599" s="13" t="s">
        <v>123</v>
      </c>
      <c r="L1599" s="14">
        <v>85</v>
      </c>
      <c r="M1599" s="14" t="s">
        <v>15</v>
      </c>
      <c r="N1599" s="31">
        <v>1000000</v>
      </c>
      <c r="O1599" s="14" t="s">
        <v>2</v>
      </c>
      <c r="P1599" s="14" t="s">
        <v>35</v>
      </c>
      <c r="Q1599" s="31">
        <v>17578.598399999999</v>
      </c>
      <c r="R1599" s="31">
        <v>1464.8832</v>
      </c>
      <c r="S1599" s="45">
        <v>20</v>
      </c>
      <c r="T1599" s="64">
        <f t="shared" si="216"/>
        <v>1700</v>
      </c>
      <c r="U1599" s="64">
        <f t="shared" si="217"/>
        <v>39.835279762611272</v>
      </c>
      <c r="V1599" s="48">
        <f t="shared" si="218"/>
        <v>13.802816558727496</v>
      </c>
      <c r="W1599" s="52">
        <v>690.14082793637476</v>
      </c>
      <c r="X1599" s="71" t="str">
        <f t="shared" si="224"/>
        <v>Q4 2024</v>
      </c>
      <c r="Y1599" s="21">
        <f t="shared" si="219"/>
        <v>3840</v>
      </c>
      <c r="Z1599" s="21">
        <f t="shared" si="220"/>
        <v>2160</v>
      </c>
      <c r="AA1599" s="57">
        <f t="shared" si="221"/>
        <v>1991763.9881305636</v>
      </c>
      <c r="AB1599" s="59">
        <f t="shared" si="222"/>
        <v>1.7777777777777777</v>
      </c>
      <c r="AC1599" s="61">
        <f t="shared" si="223"/>
        <v>2159</v>
      </c>
    </row>
    <row r="1600" spans="4:29">
      <c r="D1600" s="12">
        <v>1594</v>
      </c>
      <c r="E1600" s="36" t="s">
        <v>29</v>
      </c>
      <c r="F1600" s="16" t="s">
        <v>11</v>
      </c>
      <c r="G1600" s="14" t="s">
        <v>51</v>
      </c>
      <c r="H1600" s="13" t="s">
        <v>6</v>
      </c>
      <c r="I1600" s="13" t="s">
        <v>76</v>
      </c>
      <c r="J1600" s="13"/>
      <c r="K1600" s="13" t="s">
        <v>123</v>
      </c>
      <c r="L1600" s="14">
        <v>100</v>
      </c>
      <c r="M1600" s="14" t="s">
        <v>15</v>
      </c>
      <c r="N1600" s="31">
        <v>1000000</v>
      </c>
      <c r="O1600" s="14" t="s">
        <v>2</v>
      </c>
      <c r="P1600" s="14" t="s">
        <v>35</v>
      </c>
      <c r="Q1600" s="31">
        <v>20000</v>
      </c>
      <c r="R1600" s="31">
        <v>2000</v>
      </c>
      <c r="S1600" s="45">
        <v>4.4000000000000004</v>
      </c>
      <c r="T1600" s="64">
        <f t="shared" si="216"/>
        <v>440.00000000000006</v>
      </c>
      <c r="U1600" s="64">
        <f t="shared" si="217"/>
        <v>12.129773768545995</v>
      </c>
      <c r="V1600" s="48">
        <f t="shared" si="218"/>
        <v>4.5549294643800735</v>
      </c>
      <c r="W1600" s="52">
        <v>1035.211241904562</v>
      </c>
      <c r="X1600" s="71" t="str">
        <f t="shared" si="224"/>
        <v>Q4 2024</v>
      </c>
      <c r="Y1600" s="21">
        <f t="shared" si="219"/>
        <v>3840</v>
      </c>
      <c r="Z1600" s="21">
        <f t="shared" si="220"/>
        <v>2160</v>
      </c>
      <c r="AA1600" s="57">
        <f t="shared" si="221"/>
        <v>2756766.765578635</v>
      </c>
      <c r="AB1600" s="59">
        <f t="shared" si="222"/>
        <v>1.7777777777777777</v>
      </c>
      <c r="AC1600" s="61">
        <f t="shared" si="223"/>
        <v>2540</v>
      </c>
    </row>
    <row r="1601" spans="4:29">
      <c r="D1601" s="12">
        <v>1595</v>
      </c>
      <c r="E1601" s="36" t="s">
        <v>29</v>
      </c>
      <c r="F1601" s="16" t="s">
        <v>12</v>
      </c>
      <c r="G1601" s="14" t="s">
        <v>30</v>
      </c>
      <c r="H1601" s="13" t="s">
        <v>90</v>
      </c>
      <c r="I1601" s="13" t="s">
        <v>45</v>
      </c>
      <c r="J1601" s="13" t="s">
        <v>101</v>
      </c>
      <c r="K1601" s="13" t="s">
        <v>43</v>
      </c>
      <c r="L1601" s="14">
        <v>16</v>
      </c>
      <c r="M1601" s="14" t="s">
        <v>66</v>
      </c>
      <c r="N1601" s="31">
        <v>1000000</v>
      </c>
      <c r="O1601" s="14" t="s">
        <v>2</v>
      </c>
      <c r="P1601" s="14" t="s">
        <v>47</v>
      </c>
      <c r="Q1601" s="31">
        <v>4000</v>
      </c>
      <c r="R1601" s="31">
        <v>1152</v>
      </c>
      <c r="S1601" s="45">
        <v>25</v>
      </c>
      <c r="T1601" s="64">
        <f t="shared" si="216"/>
        <v>400</v>
      </c>
      <c r="U1601" s="64">
        <f t="shared" si="217"/>
        <v>1.8557411235955057</v>
      </c>
      <c r="V1601" s="48">
        <f t="shared" si="218"/>
        <v>3.2186595294577853</v>
      </c>
      <c r="W1601" s="52">
        <v>128.74638117831142</v>
      </c>
      <c r="X1601" s="71" t="str">
        <f t="shared" si="224"/>
        <v>Q1 2025</v>
      </c>
      <c r="Y1601" s="21">
        <f t="shared" si="219"/>
        <v>2560</v>
      </c>
      <c r="Z1601" s="21">
        <f t="shared" si="220"/>
        <v>1600</v>
      </c>
      <c r="AA1601" s="57">
        <f t="shared" si="221"/>
        <v>74229.644943820225</v>
      </c>
      <c r="AB1601" s="59">
        <f t="shared" si="222"/>
        <v>1.6</v>
      </c>
      <c r="AC1601" s="61">
        <f t="shared" si="223"/>
        <v>406.4</v>
      </c>
    </row>
    <row r="1602" spans="4:29">
      <c r="D1602" s="12">
        <v>1596</v>
      </c>
      <c r="E1602" s="36" t="s">
        <v>29</v>
      </c>
      <c r="F1602" s="16" t="s">
        <v>12</v>
      </c>
      <c r="G1602" s="14" t="s">
        <v>30</v>
      </c>
      <c r="H1602" s="13" t="s">
        <v>90</v>
      </c>
      <c r="I1602" s="13" t="s">
        <v>45</v>
      </c>
      <c r="J1602" s="13" t="s">
        <v>46</v>
      </c>
      <c r="K1602" s="13" t="s">
        <v>43</v>
      </c>
      <c r="L1602" s="14">
        <v>17.3</v>
      </c>
      <c r="M1602" s="14" t="s">
        <v>15</v>
      </c>
      <c r="N1602" s="31">
        <v>1000000</v>
      </c>
      <c r="O1602" s="14" t="s">
        <v>2</v>
      </c>
      <c r="P1602" s="14" t="s">
        <v>47</v>
      </c>
      <c r="Q1602" s="31">
        <v>10000</v>
      </c>
      <c r="R1602" s="31">
        <v>240</v>
      </c>
      <c r="S1602" s="45">
        <v>5</v>
      </c>
      <c r="T1602" s="64">
        <f t="shared" si="216"/>
        <v>86.5</v>
      </c>
      <c r="U1602" s="64">
        <f t="shared" si="217"/>
        <v>0.41253636263501481</v>
      </c>
      <c r="V1602" s="48">
        <f t="shared" si="218"/>
        <v>0.73218684891018659</v>
      </c>
      <c r="W1602" s="52">
        <v>146.43736978203731</v>
      </c>
      <c r="X1602" s="71" t="str">
        <f t="shared" si="224"/>
        <v>Q1 2025</v>
      </c>
      <c r="Y1602" s="21">
        <f t="shared" si="219"/>
        <v>3840</v>
      </c>
      <c r="Z1602" s="21">
        <f t="shared" si="220"/>
        <v>2160</v>
      </c>
      <c r="AA1602" s="57">
        <f t="shared" si="221"/>
        <v>82507.272527002962</v>
      </c>
      <c r="AB1602" s="59">
        <f t="shared" si="222"/>
        <v>1.7777777777777777</v>
      </c>
      <c r="AC1602" s="61">
        <f t="shared" si="223"/>
        <v>439.42</v>
      </c>
    </row>
    <row r="1603" spans="4:29">
      <c r="D1603" s="12">
        <v>1597</v>
      </c>
      <c r="E1603" s="36" t="s">
        <v>29</v>
      </c>
      <c r="F1603" s="16" t="s">
        <v>12</v>
      </c>
      <c r="G1603" s="14" t="s">
        <v>30</v>
      </c>
      <c r="H1603" s="13" t="s">
        <v>90</v>
      </c>
      <c r="I1603" s="13" t="s">
        <v>45</v>
      </c>
      <c r="J1603" s="13" t="s">
        <v>168</v>
      </c>
      <c r="K1603" s="13" t="s">
        <v>43</v>
      </c>
      <c r="L1603" s="14">
        <v>17.3</v>
      </c>
      <c r="M1603" s="14" t="s">
        <v>15</v>
      </c>
      <c r="N1603" s="31">
        <v>1000000</v>
      </c>
      <c r="O1603" s="14" t="s">
        <v>2</v>
      </c>
      <c r="P1603" s="14" t="s">
        <v>47</v>
      </c>
      <c r="Q1603" s="31">
        <v>4032</v>
      </c>
      <c r="R1603" s="31">
        <v>1008</v>
      </c>
      <c r="S1603" s="45">
        <v>15</v>
      </c>
      <c r="T1603" s="64">
        <f t="shared" si="216"/>
        <v>259.5</v>
      </c>
      <c r="U1603" s="64">
        <f t="shared" si="217"/>
        <v>1.2376090879050445</v>
      </c>
      <c r="V1603" s="48">
        <f t="shared" si="218"/>
        <v>2.1965605467305593</v>
      </c>
      <c r="W1603" s="52">
        <v>146.43736978203731</v>
      </c>
      <c r="X1603" s="71" t="str">
        <f t="shared" si="224"/>
        <v>Q1 2025</v>
      </c>
      <c r="Y1603" s="21">
        <f t="shared" si="219"/>
        <v>3840</v>
      </c>
      <c r="Z1603" s="21">
        <f t="shared" si="220"/>
        <v>2160</v>
      </c>
      <c r="AA1603" s="57">
        <f t="shared" si="221"/>
        <v>82507.272527002962</v>
      </c>
      <c r="AB1603" s="59">
        <f t="shared" si="222"/>
        <v>1.7777777777777777</v>
      </c>
      <c r="AC1603" s="61">
        <f t="shared" si="223"/>
        <v>439.42</v>
      </c>
    </row>
    <row r="1604" spans="4:29">
      <c r="D1604" s="12">
        <v>1598</v>
      </c>
      <c r="E1604" s="36" t="s">
        <v>29</v>
      </c>
      <c r="F1604" s="16" t="s">
        <v>12</v>
      </c>
      <c r="G1604" s="14" t="s">
        <v>30</v>
      </c>
      <c r="H1604" s="13" t="s">
        <v>90</v>
      </c>
      <c r="I1604" s="13" t="s">
        <v>45</v>
      </c>
      <c r="J1604" s="13" t="s">
        <v>206</v>
      </c>
      <c r="K1604" s="13"/>
      <c r="L1604" s="14">
        <v>18</v>
      </c>
      <c r="M1604" s="14" t="s">
        <v>186</v>
      </c>
      <c r="N1604" s="31">
        <v>1000000</v>
      </c>
      <c r="O1604" s="14" t="s">
        <v>2</v>
      </c>
      <c r="P1604" s="14" t="s">
        <v>47</v>
      </c>
      <c r="Q1604" s="31">
        <v>4000</v>
      </c>
      <c r="R1604" s="31">
        <v>1000</v>
      </c>
      <c r="S1604" s="45">
        <v>25</v>
      </c>
      <c r="T1604" s="64">
        <f t="shared" si="216"/>
        <v>450</v>
      </c>
      <c r="U1604" s="64">
        <f t="shared" si="217"/>
        <v>2.3486723595505619</v>
      </c>
      <c r="V1604" s="48">
        <f t="shared" si="218"/>
        <v>3.660934244550933</v>
      </c>
      <c r="W1604" s="52">
        <v>146.43736978203731</v>
      </c>
      <c r="X1604" s="71" t="str">
        <f t="shared" si="224"/>
        <v>Q1 2025</v>
      </c>
      <c r="Y1604" s="21">
        <f t="shared" si="219"/>
        <v>3840</v>
      </c>
      <c r="Z1604" s="21">
        <f t="shared" si="220"/>
        <v>2400</v>
      </c>
      <c r="AA1604" s="57">
        <f t="shared" si="221"/>
        <v>93946.894382022467</v>
      </c>
      <c r="AB1604" s="59">
        <f t="shared" si="222"/>
        <v>1.6</v>
      </c>
      <c r="AC1604" s="61">
        <f t="shared" si="223"/>
        <v>457.2</v>
      </c>
    </row>
    <row r="1605" spans="4:29">
      <c r="D1605" s="12">
        <v>1599</v>
      </c>
      <c r="E1605" s="36" t="s">
        <v>29</v>
      </c>
      <c r="F1605" s="16" t="s">
        <v>12</v>
      </c>
      <c r="G1605" s="14" t="s">
        <v>30</v>
      </c>
      <c r="H1605" s="13" t="s">
        <v>90</v>
      </c>
      <c r="I1605" s="13" t="s">
        <v>45</v>
      </c>
      <c r="J1605" s="13" t="s">
        <v>227</v>
      </c>
      <c r="K1605" s="13" t="s">
        <v>43</v>
      </c>
      <c r="L1605" s="14">
        <v>16</v>
      </c>
      <c r="M1605" s="14" t="s">
        <v>186</v>
      </c>
      <c r="N1605" s="31"/>
      <c r="O1605" s="14" t="s">
        <v>2</v>
      </c>
      <c r="P1605" s="14" t="s">
        <v>47</v>
      </c>
      <c r="Q1605" s="31">
        <v>4000</v>
      </c>
      <c r="R1605" s="31">
        <v>1000</v>
      </c>
      <c r="S1605" s="45">
        <v>10</v>
      </c>
      <c r="T1605" s="64">
        <f t="shared" si="216"/>
        <v>160</v>
      </c>
      <c r="U1605" s="64">
        <f t="shared" si="217"/>
        <v>0.74229644943820217</v>
      </c>
      <c r="V1605" s="48">
        <f t="shared" si="218"/>
        <v>1.2874638117831141</v>
      </c>
      <c r="W1605" s="52">
        <v>128.74638117831142</v>
      </c>
      <c r="X1605" s="71" t="str">
        <f t="shared" si="224"/>
        <v>Q1 2025</v>
      </c>
      <c r="Y1605" s="21">
        <f t="shared" si="219"/>
        <v>3840</v>
      </c>
      <c r="Z1605" s="21">
        <f t="shared" si="220"/>
        <v>2400</v>
      </c>
      <c r="AA1605" s="57">
        <f t="shared" si="221"/>
        <v>74229.644943820225</v>
      </c>
      <c r="AB1605" s="59">
        <f t="shared" si="222"/>
        <v>1.6</v>
      </c>
      <c r="AC1605" s="61">
        <f t="shared" si="223"/>
        <v>406.4</v>
      </c>
    </row>
    <row r="1606" spans="4:29">
      <c r="D1606" s="12">
        <v>1600</v>
      </c>
      <c r="E1606" s="36" t="s">
        <v>29</v>
      </c>
      <c r="F1606" s="16" t="s">
        <v>12</v>
      </c>
      <c r="G1606" s="14" t="s">
        <v>30</v>
      </c>
      <c r="H1606" s="13" t="s">
        <v>90</v>
      </c>
      <c r="I1606" s="13" t="s">
        <v>31</v>
      </c>
      <c r="J1606" s="13" t="s">
        <v>216</v>
      </c>
      <c r="K1606" s="13" t="s">
        <v>57</v>
      </c>
      <c r="L1606" s="14">
        <v>14.2</v>
      </c>
      <c r="M1606" s="14" t="s">
        <v>63</v>
      </c>
      <c r="N1606" s="31">
        <v>1000000</v>
      </c>
      <c r="O1606" s="14" t="s">
        <v>2</v>
      </c>
      <c r="P1606" s="14" t="s">
        <v>47</v>
      </c>
      <c r="Q1606" s="31">
        <v>10384</v>
      </c>
      <c r="R1606" s="31">
        <v>2596</v>
      </c>
      <c r="S1606" s="45">
        <v>700</v>
      </c>
      <c r="T1606" s="64">
        <f t="shared" si="216"/>
        <v>9940</v>
      </c>
      <c r="U1606" s="64">
        <f t="shared" si="217"/>
        <v>41.596763988251872</v>
      </c>
      <c r="V1606" s="48">
        <f t="shared" si="218"/>
        <v>114.52662615327058</v>
      </c>
      <c r="W1606" s="52">
        <v>163.60946593324368</v>
      </c>
      <c r="X1606" s="71" t="str">
        <f t="shared" si="224"/>
        <v>Q1 2025</v>
      </c>
      <c r="Y1606" s="21">
        <f t="shared" si="219"/>
        <v>3024</v>
      </c>
      <c r="Z1606" s="21">
        <f t="shared" si="220"/>
        <v>1964</v>
      </c>
      <c r="AA1606" s="57">
        <f t="shared" si="221"/>
        <v>59423.948554645533</v>
      </c>
      <c r="AB1606" s="59">
        <f t="shared" si="222"/>
        <v>1.539714867617108</v>
      </c>
      <c r="AC1606" s="61">
        <f t="shared" si="223"/>
        <v>360.67999999999995</v>
      </c>
    </row>
    <row r="1607" spans="4:29">
      <c r="D1607" s="12">
        <v>1601</v>
      </c>
      <c r="E1607" s="36" t="s">
        <v>29</v>
      </c>
      <c r="F1607" s="16" t="s">
        <v>12</v>
      </c>
      <c r="G1607" s="14" t="s">
        <v>30</v>
      </c>
      <c r="H1607" s="13" t="s">
        <v>90</v>
      </c>
      <c r="I1607" s="13" t="s">
        <v>31</v>
      </c>
      <c r="J1607" s="13" t="s">
        <v>62</v>
      </c>
      <c r="K1607" s="13" t="s">
        <v>57</v>
      </c>
      <c r="L1607" s="14">
        <v>16.2</v>
      </c>
      <c r="M1607" s="14" t="s">
        <v>64</v>
      </c>
      <c r="N1607" s="31">
        <v>1000000</v>
      </c>
      <c r="O1607" s="14" t="s">
        <v>2</v>
      </c>
      <c r="P1607" s="14" t="s">
        <v>47</v>
      </c>
      <c r="Q1607" s="31">
        <v>10384</v>
      </c>
      <c r="R1607" s="31">
        <v>2596</v>
      </c>
      <c r="S1607" s="45">
        <v>450</v>
      </c>
      <c r="T1607" s="64">
        <f t="shared" ref="T1607:T1632" si="225">L1607*S1607</f>
        <v>7290</v>
      </c>
      <c r="U1607" s="64">
        <f t="shared" ref="U1607:U1632" si="226">S1607*AA1607/10^6</f>
        <v>34.73678145973949</v>
      </c>
      <c r="V1607" s="48">
        <f t="shared" ref="V1607:V1632" si="227">S1607*W1607/1000</f>
        <v>85.609604267394971</v>
      </c>
      <c r="W1607" s="52">
        <v>190.24356503865548</v>
      </c>
      <c r="X1607" s="71" t="str">
        <f t="shared" si="224"/>
        <v>Q1 2025</v>
      </c>
      <c r="Y1607" s="21">
        <f t="shared" ref="Y1607:Y1632" si="228">1*LEFT(M1607, FIND("x", M1607)-2)</f>
        <v>3456</v>
      </c>
      <c r="Z1607" s="21">
        <f t="shared" ref="Z1607:Z1632" si="229">1*RIGHT(M1607, LEN(M1607)-FIND("x", M1607)-1)</f>
        <v>2234</v>
      </c>
      <c r="AA1607" s="57">
        <f t="shared" ref="AA1607:AA1632" si="230">AC1607^2*AB1607/(1+AB1607^2)</f>
        <v>77192.847688309979</v>
      </c>
      <c r="AB1607" s="59">
        <f t="shared" ref="AB1607:AB1632" si="231">Y1607/Z1607</f>
        <v>1.5470008952551477</v>
      </c>
      <c r="AC1607" s="61">
        <f t="shared" ref="AC1607:AC1632" si="232">L1607*25.4</f>
        <v>411.47999999999996</v>
      </c>
    </row>
    <row r="1608" spans="4:29">
      <c r="D1608" s="12">
        <v>1602</v>
      </c>
      <c r="E1608" s="36" t="s">
        <v>29</v>
      </c>
      <c r="F1608" s="16" t="s">
        <v>12</v>
      </c>
      <c r="G1608" s="14" t="s">
        <v>30</v>
      </c>
      <c r="H1608" s="13" t="s">
        <v>90</v>
      </c>
      <c r="I1608" s="13" t="s">
        <v>102</v>
      </c>
      <c r="J1608" s="13" t="s">
        <v>103</v>
      </c>
      <c r="K1608" s="13" t="s">
        <v>43</v>
      </c>
      <c r="L1608" s="14">
        <v>16</v>
      </c>
      <c r="M1608" s="14" t="s">
        <v>66</v>
      </c>
      <c r="N1608" s="31">
        <v>1000000</v>
      </c>
      <c r="O1608" s="14" t="s">
        <v>2</v>
      </c>
      <c r="P1608" s="14" t="s">
        <v>47</v>
      </c>
      <c r="Q1608" s="31">
        <v>4000</v>
      </c>
      <c r="R1608" s="31">
        <v>1152</v>
      </c>
      <c r="S1608" s="45">
        <v>20</v>
      </c>
      <c r="T1608" s="64">
        <f t="shared" si="225"/>
        <v>320</v>
      </c>
      <c r="U1608" s="64">
        <f t="shared" si="226"/>
        <v>1.4845928988764043</v>
      </c>
      <c r="V1608" s="48">
        <f t="shared" si="227"/>
        <v>2.5749276235662282</v>
      </c>
      <c r="W1608" s="52">
        <v>128.74638117831142</v>
      </c>
      <c r="X1608" s="71" t="str">
        <f t="shared" ref="X1608:X1671" si="233">G1608&amp;" "&amp;F1608</f>
        <v>Q1 2025</v>
      </c>
      <c r="Y1608" s="21">
        <f t="shared" si="228"/>
        <v>2560</v>
      </c>
      <c r="Z1608" s="21">
        <f t="shared" si="229"/>
        <v>1600</v>
      </c>
      <c r="AA1608" s="57">
        <f t="shared" si="230"/>
        <v>74229.644943820225</v>
      </c>
      <c r="AB1608" s="59">
        <f t="shared" si="231"/>
        <v>1.6</v>
      </c>
      <c r="AC1608" s="61">
        <f t="shared" si="232"/>
        <v>406.4</v>
      </c>
    </row>
    <row r="1609" spans="4:29">
      <c r="D1609" s="12">
        <v>1603</v>
      </c>
      <c r="E1609" s="36" t="s">
        <v>29</v>
      </c>
      <c r="F1609" s="16" t="s">
        <v>12</v>
      </c>
      <c r="G1609" s="14" t="s">
        <v>30</v>
      </c>
      <c r="H1609" s="13" t="s">
        <v>90</v>
      </c>
      <c r="I1609" s="13" t="s">
        <v>102</v>
      </c>
      <c r="J1609" s="13" t="s">
        <v>104</v>
      </c>
      <c r="K1609" s="13" t="s">
        <v>43</v>
      </c>
      <c r="L1609" s="14">
        <v>17.3</v>
      </c>
      <c r="M1609" s="14" t="s">
        <v>15</v>
      </c>
      <c r="N1609" s="31">
        <v>1000000</v>
      </c>
      <c r="O1609" s="14" t="s">
        <v>2</v>
      </c>
      <c r="P1609" s="14" t="s">
        <v>47</v>
      </c>
      <c r="Q1609" s="31">
        <v>4000</v>
      </c>
      <c r="R1609" s="31">
        <v>1152</v>
      </c>
      <c r="S1609" s="45">
        <v>15</v>
      </c>
      <c r="T1609" s="64">
        <f t="shared" si="225"/>
        <v>259.5</v>
      </c>
      <c r="U1609" s="64">
        <f t="shared" si="226"/>
        <v>1.2376090879050445</v>
      </c>
      <c r="V1609" s="48">
        <f t="shared" si="227"/>
        <v>2.1965605467305593</v>
      </c>
      <c r="W1609" s="52">
        <v>146.43736978203731</v>
      </c>
      <c r="X1609" s="71" t="str">
        <f t="shared" si="233"/>
        <v>Q1 2025</v>
      </c>
      <c r="Y1609" s="21">
        <f t="shared" si="228"/>
        <v>3840</v>
      </c>
      <c r="Z1609" s="21">
        <f t="shared" si="229"/>
        <v>2160</v>
      </c>
      <c r="AA1609" s="57">
        <f t="shared" si="230"/>
        <v>82507.272527002962</v>
      </c>
      <c r="AB1609" s="59">
        <f t="shared" si="231"/>
        <v>1.7777777777777777</v>
      </c>
      <c r="AC1609" s="61">
        <f t="shared" si="232"/>
        <v>439.42</v>
      </c>
    </row>
    <row r="1610" spans="4:29">
      <c r="D1610" s="12">
        <v>1604</v>
      </c>
      <c r="E1610" s="36" t="s">
        <v>29</v>
      </c>
      <c r="F1610" s="16" t="s">
        <v>12</v>
      </c>
      <c r="G1610" s="14" t="s">
        <v>30</v>
      </c>
      <c r="H1610" s="13" t="s">
        <v>90</v>
      </c>
      <c r="I1610" s="13" t="s">
        <v>54</v>
      </c>
      <c r="J1610" s="13" t="s">
        <v>92</v>
      </c>
      <c r="K1610" s="13" t="s">
        <v>43</v>
      </c>
      <c r="L1610" s="14">
        <v>17.3</v>
      </c>
      <c r="M1610" s="14" t="s">
        <v>15</v>
      </c>
      <c r="N1610" s="31">
        <v>1000000</v>
      </c>
      <c r="O1610" s="14" t="s">
        <v>2</v>
      </c>
      <c r="P1610" s="14" t="s">
        <v>47</v>
      </c>
      <c r="Q1610" s="31">
        <v>4000</v>
      </c>
      <c r="R1610" s="31">
        <v>1152</v>
      </c>
      <c r="S1610" s="45">
        <v>15</v>
      </c>
      <c r="T1610" s="64">
        <f t="shared" si="225"/>
        <v>259.5</v>
      </c>
      <c r="U1610" s="64">
        <f t="shared" si="226"/>
        <v>1.2376090879050445</v>
      </c>
      <c r="V1610" s="48">
        <f t="shared" si="227"/>
        <v>2.1965605467305593</v>
      </c>
      <c r="W1610" s="52">
        <v>146.43736978203731</v>
      </c>
      <c r="X1610" s="71" t="str">
        <f t="shared" si="233"/>
        <v>Q1 2025</v>
      </c>
      <c r="Y1610" s="21">
        <f t="shared" si="228"/>
        <v>3840</v>
      </c>
      <c r="Z1610" s="21">
        <f t="shared" si="229"/>
        <v>2160</v>
      </c>
      <c r="AA1610" s="57">
        <f t="shared" si="230"/>
        <v>82507.272527002962</v>
      </c>
      <c r="AB1610" s="59">
        <f t="shared" si="231"/>
        <v>1.7777777777777777</v>
      </c>
      <c r="AC1610" s="61">
        <f t="shared" si="232"/>
        <v>439.42</v>
      </c>
    </row>
    <row r="1611" spans="4:29">
      <c r="D1611" s="12">
        <v>1605</v>
      </c>
      <c r="E1611" s="36" t="s">
        <v>29</v>
      </c>
      <c r="F1611" s="16" t="s">
        <v>12</v>
      </c>
      <c r="G1611" s="14" t="s">
        <v>30</v>
      </c>
      <c r="H1611" s="13" t="s">
        <v>90</v>
      </c>
      <c r="I1611" s="13" t="s">
        <v>54</v>
      </c>
      <c r="J1611" s="13" t="s">
        <v>92</v>
      </c>
      <c r="K1611" s="13" t="s">
        <v>43</v>
      </c>
      <c r="L1611" s="14">
        <v>16</v>
      </c>
      <c r="M1611" s="14" t="s">
        <v>66</v>
      </c>
      <c r="N1611" s="31">
        <v>1000000</v>
      </c>
      <c r="O1611" s="14" t="s">
        <v>2</v>
      </c>
      <c r="P1611" s="14" t="s">
        <v>47</v>
      </c>
      <c r="Q1611" s="31">
        <v>4000</v>
      </c>
      <c r="R1611" s="31">
        <v>1152</v>
      </c>
      <c r="S1611" s="45">
        <v>45</v>
      </c>
      <c r="T1611" s="64">
        <f t="shared" si="225"/>
        <v>720</v>
      </c>
      <c r="U1611" s="64">
        <f t="shared" si="226"/>
        <v>3.3403340224719105</v>
      </c>
      <c r="V1611" s="48">
        <f t="shared" si="227"/>
        <v>5.7935871530240135</v>
      </c>
      <c r="W1611" s="52">
        <v>128.74638117831142</v>
      </c>
      <c r="X1611" s="71" t="str">
        <f t="shared" si="233"/>
        <v>Q1 2025</v>
      </c>
      <c r="Y1611" s="21">
        <f t="shared" si="228"/>
        <v>2560</v>
      </c>
      <c r="Z1611" s="21">
        <f t="shared" si="229"/>
        <v>1600</v>
      </c>
      <c r="AA1611" s="57">
        <f t="shared" si="230"/>
        <v>74229.644943820225</v>
      </c>
      <c r="AB1611" s="59">
        <f t="shared" si="231"/>
        <v>1.6</v>
      </c>
      <c r="AC1611" s="61">
        <f t="shared" si="232"/>
        <v>406.4</v>
      </c>
    </row>
    <row r="1612" spans="4:29">
      <c r="D1612" s="12">
        <v>1606</v>
      </c>
      <c r="E1612" s="36" t="s">
        <v>29</v>
      </c>
      <c r="F1612" s="16" t="s">
        <v>12</v>
      </c>
      <c r="G1612" s="14" t="s">
        <v>30</v>
      </c>
      <c r="H1612" s="13" t="s">
        <v>90</v>
      </c>
      <c r="I1612" s="13" t="s">
        <v>54</v>
      </c>
      <c r="J1612" s="13" t="s">
        <v>92</v>
      </c>
      <c r="K1612" s="13" t="s">
        <v>43</v>
      </c>
      <c r="L1612" s="14">
        <v>18</v>
      </c>
      <c r="M1612" s="14" t="s">
        <v>66</v>
      </c>
      <c r="N1612" s="31">
        <v>1000000</v>
      </c>
      <c r="O1612" s="14" t="s">
        <v>2</v>
      </c>
      <c r="P1612" s="14" t="s">
        <v>47</v>
      </c>
      <c r="Q1612" s="31">
        <v>4000</v>
      </c>
      <c r="R1612" s="31">
        <v>1152</v>
      </c>
      <c r="S1612" s="45">
        <v>20</v>
      </c>
      <c r="T1612" s="64">
        <f t="shared" si="225"/>
        <v>360</v>
      </c>
      <c r="U1612" s="64">
        <f t="shared" si="226"/>
        <v>1.8789378876404492</v>
      </c>
      <c r="V1612" s="48">
        <f t="shared" si="227"/>
        <v>2.9287473956407464</v>
      </c>
      <c r="W1612" s="52">
        <v>146.43736978203731</v>
      </c>
      <c r="X1612" s="71" t="str">
        <f t="shared" si="233"/>
        <v>Q1 2025</v>
      </c>
      <c r="Y1612" s="21">
        <f t="shared" si="228"/>
        <v>2560</v>
      </c>
      <c r="Z1612" s="21">
        <f t="shared" si="229"/>
        <v>1600</v>
      </c>
      <c r="AA1612" s="57">
        <f t="shared" si="230"/>
        <v>93946.894382022467</v>
      </c>
      <c r="AB1612" s="59">
        <f t="shared" si="231"/>
        <v>1.6</v>
      </c>
      <c r="AC1612" s="61">
        <f t="shared" si="232"/>
        <v>457.2</v>
      </c>
    </row>
    <row r="1613" spans="4:29">
      <c r="D1613" s="12">
        <v>1607</v>
      </c>
      <c r="E1613" s="36" t="s">
        <v>29</v>
      </c>
      <c r="F1613" s="16" t="s">
        <v>12</v>
      </c>
      <c r="G1613" s="14" t="s">
        <v>30</v>
      </c>
      <c r="H1613" s="13" t="s">
        <v>90</v>
      </c>
      <c r="I1613" s="13" t="s">
        <v>54</v>
      </c>
      <c r="J1613" s="13" t="s">
        <v>169</v>
      </c>
      <c r="K1613" s="13" t="s">
        <v>43</v>
      </c>
      <c r="L1613" s="14">
        <v>17</v>
      </c>
      <c r="M1613" s="14" t="s">
        <v>66</v>
      </c>
      <c r="N1613" s="31">
        <v>1000000</v>
      </c>
      <c r="O1613" s="14" t="s">
        <v>2</v>
      </c>
      <c r="P1613" s="14" t="s">
        <v>47</v>
      </c>
      <c r="Q1613" s="31">
        <v>4000</v>
      </c>
      <c r="R1613" s="31">
        <v>1152</v>
      </c>
      <c r="S1613" s="45">
        <v>20</v>
      </c>
      <c r="T1613" s="64">
        <f t="shared" si="225"/>
        <v>340</v>
      </c>
      <c r="U1613" s="64">
        <f t="shared" si="226"/>
        <v>1.6759662022471906</v>
      </c>
      <c r="V1613" s="48">
        <f t="shared" si="227"/>
        <v>2.9287473956407464</v>
      </c>
      <c r="W1613" s="52">
        <v>146.43736978203731</v>
      </c>
      <c r="X1613" s="71" t="str">
        <f t="shared" si="233"/>
        <v>Q1 2025</v>
      </c>
      <c r="Y1613" s="21">
        <f t="shared" si="228"/>
        <v>2560</v>
      </c>
      <c r="Z1613" s="21">
        <f t="shared" si="229"/>
        <v>1600</v>
      </c>
      <c r="AA1613" s="57">
        <f t="shared" si="230"/>
        <v>83798.310112359526</v>
      </c>
      <c r="AB1613" s="59">
        <f t="shared" si="231"/>
        <v>1.6</v>
      </c>
      <c r="AC1613" s="61">
        <f t="shared" si="232"/>
        <v>431.79999999999995</v>
      </c>
    </row>
    <row r="1614" spans="4:29">
      <c r="D1614" s="12">
        <v>1608</v>
      </c>
      <c r="E1614" s="36" t="s">
        <v>29</v>
      </c>
      <c r="F1614" s="16" t="s">
        <v>12</v>
      </c>
      <c r="G1614" s="14" t="s">
        <v>30</v>
      </c>
      <c r="H1614" s="13" t="s">
        <v>90</v>
      </c>
      <c r="I1614" s="13" t="s">
        <v>54</v>
      </c>
      <c r="J1614" s="13" t="s">
        <v>170</v>
      </c>
      <c r="K1614" s="13" t="s">
        <v>43</v>
      </c>
      <c r="L1614" s="14">
        <v>14</v>
      </c>
      <c r="M1614" s="14" t="s">
        <v>66</v>
      </c>
      <c r="N1614" s="31">
        <v>1000000</v>
      </c>
      <c r="O1614" s="14" t="s">
        <v>2</v>
      </c>
      <c r="P1614" s="14" t="s">
        <v>47</v>
      </c>
      <c r="Q1614" s="31">
        <v>4000</v>
      </c>
      <c r="R1614" s="31">
        <v>1152</v>
      </c>
      <c r="S1614" s="45">
        <v>20</v>
      </c>
      <c r="T1614" s="64">
        <f t="shared" si="225"/>
        <v>280</v>
      </c>
      <c r="U1614" s="64">
        <f t="shared" si="226"/>
        <v>1.1366414382022469</v>
      </c>
      <c r="V1614" s="48">
        <f t="shared" si="227"/>
        <v>2.310832482687641</v>
      </c>
      <c r="W1614" s="52">
        <v>115.54162413438205</v>
      </c>
      <c r="X1614" s="71" t="str">
        <f t="shared" si="233"/>
        <v>Q1 2025</v>
      </c>
      <c r="Y1614" s="21">
        <f t="shared" si="228"/>
        <v>2560</v>
      </c>
      <c r="Z1614" s="21">
        <f t="shared" si="229"/>
        <v>1600</v>
      </c>
      <c r="AA1614" s="57">
        <f t="shared" si="230"/>
        <v>56832.071910112347</v>
      </c>
      <c r="AB1614" s="59">
        <f t="shared" si="231"/>
        <v>1.6</v>
      </c>
      <c r="AC1614" s="61">
        <f t="shared" si="232"/>
        <v>355.59999999999997</v>
      </c>
    </row>
    <row r="1615" spans="4:29">
      <c r="D1615" s="12">
        <v>1609</v>
      </c>
      <c r="E1615" s="36" t="s">
        <v>29</v>
      </c>
      <c r="F1615" s="16" t="s">
        <v>12</v>
      </c>
      <c r="G1615" s="14" t="s">
        <v>30</v>
      </c>
      <c r="H1615" s="13" t="s">
        <v>90</v>
      </c>
      <c r="I1615" s="13" t="s">
        <v>109</v>
      </c>
      <c r="J1615" s="13" t="s">
        <v>127</v>
      </c>
      <c r="K1615" s="13" t="s">
        <v>43</v>
      </c>
      <c r="L1615" s="14">
        <v>16.2</v>
      </c>
      <c r="M1615" s="14" t="s">
        <v>66</v>
      </c>
      <c r="N1615" s="31">
        <v>1000000</v>
      </c>
      <c r="O1615" s="14" t="s">
        <v>2</v>
      </c>
      <c r="P1615" s="14" t="s">
        <v>47</v>
      </c>
      <c r="Q1615" s="31">
        <v>4000</v>
      </c>
      <c r="R1615" s="31">
        <v>512</v>
      </c>
      <c r="S1615" s="45">
        <v>35</v>
      </c>
      <c r="T1615" s="64">
        <f t="shared" si="225"/>
        <v>567</v>
      </c>
      <c r="U1615" s="64">
        <f t="shared" si="226"/>
        <v>2.6633944557303364</v>
      </c>
      <c r="V1615" s="48">
        <f t="shared" si="227"/>
        <v>4.5061233412409001</v>
      </c>
      <c r="W1615" s="52">
        <v>128.74638117831142</v>
      </c>
      <c r="X1615" s="71" t="str">
        <f t="shared" si="233"/>
        <v>Q1 2025</v>
      </c>
      <c r="Y1615" s="21">
        <f t="shared" si="228"/>
        <v>2560</v>
      </c>
      <c r="Z1615" s="21">
        <f t="shared" si="229"/>
        <v>1600</v>
      </c>
      <c r="AA1615" s="57">
        <f t="shared" si="230"/>
        <v>76096.984449438183</v>
      </c>
      <c r="AB1615" s="59">
        <f t="shared" si="231"/>
        <v>1.6</v>
      </c>
      <c r="AC1615" s="61">
        <f t="shared" si="232"/>
        <v>411.47999999999996</v>
      </c>
    </row>
    <row r="1616" spans="4:29">
      <c r="D1616" s="12">
        <v>1610</v>
      </c>
      <c r="E1616" s="36" t="s">
        <v>29</v>
      </c>
      <c r="F1616" s="16" t="s">
        <v>12</v>
      </c>
      <c r="G1616" s="14" t="s">
        <v>30</v>
      </c>
      <c r="H1616" s="13" t="s">
        <v>90</v>
      </c>
      <c r="I1616" s="13" t="s">
        <v>109</v>
      </c>
      <c r="J1616" s="13" t="s">
        <v>110</v>
      </c>
      <c r="K1616" s="13" t="s">
        <v>43</v>
      </c>
      <c r="L1616" s="14">
        <v>16.2</v>
      </c>
      <c r="M1616" s="14" t="s">
        <v>64</v>
      </c>
      <c r="N1616" s="31">
        <v>1000000</v>
      </c>
      <c r="O1616" s="14" t="s">
        <v>2</v>
      </c>
      <c r="P1616" s="14" t="s">
        <v>47</v>
      </c>
      <c r="Q1616" s="31">
        <v>4000</v>
      </c>
      <c r="R1616" s="31">
        <v>512</v>
      </c>
      <c r="S1616" s="45">
        <v>25</v>
      </c>
      <c r="T1616" s="64">
        <f t="shared" si="225"/>
        <v>405</v>
      </c>
      <c r="U1616" s="64">
        <f t="shared" si="226"/>
        <v>1.9298211922077495</v>
      </c>
      <c r="V1616" s="48">
        <f t="shared" si="227"/>
        <v>3.576288366064206</v>
      </c>
      <c r="W1616" s="52">
        <v>143.05153464256824</v>
      </c>
      <c r="X1616" s="71" t="str">
        <f t="shared" si="233"/>
        <v>Q1 2025</v>
      </c>
      <c r="Y1616" s="21">
        <f t="shared" si="228"/>
        <v>3456</v>
      </c>
      <c r="Z1616" s="21">
        <f t="shared" si="229"/>
        <v>2234</v>
      </c>
      <c r="AA1616" s="57">
        <f t="shared" si="230"/>
        <v>77192.847688309979</v>
      </c>
      <c r="AB1616" s="59">
        <f t="shared" si="231"/>
        <v>1.5470008952551477</v>
      </c>
      <c r="AC1616" s="61">
        <f t="shared" si="232"/>
        <v>411.47999999999996</v>
      </c>
    </row>
    <row r="1617" spans="4:29">
      <c r="D1617" s="12">
        <v>1611</v>
      </c>
      <c r="E1617" s="36" t="s">
        <v>29</v>
      </c>
      <c r="F1617" s="16" t="s">
        <v>12</v>
      </c>
      <c r="G1617" s="14" t="s">
        <v>30</v>
      </c>
      <c r="H1617" s="13" t="s">
        <v>90</v>
      </c>
      <c r="I1617" s="13" t="s">
        <v>109</v>
      </c>
      <c r="J1617" s="13" t="s">
        <v>212</v>
      </c>
      <c r="K1617" s="13" t="s">
        <v>43</v>
      </c>
      <c r="L1617" s="14">
        <v>18</v>
      </c>
      <c r="M1617" s="14" t="s">
        <v>66</v>
      </c>
      <c r="N1617" s="31">
        <v>1000000</v>
      </c>
      <c r="O1617" s="14" t="s">
        <v>2</v>
      </c>
      <c r="P1617" s="14" t="s">
        <v>47</v>
      </c>
      <c r="Q1617" s="31">
        <v>9216</v>
      </c>
      <c r="R1617" s="31">
        <v>2304</v>
      </c>
      <c r="S1617" s="45">
        <v>20</v>
      </c>
      <c r="T1617" s="64">
        <f t="shared" si="225"/>
        <v>360</v>
      </c>
      <c r="U1617" s="64">
        <f t="shared" si="226"/>
        <v>1.8789378876404492</v>
      </c>
      <c r="V1617" s="48">
        <f t="shared" si="227"/>
        <v>2.9287473956407464</v>
      </c>
      <c r="W1617" s="52">
        <v>146.43736978203731</v>
      </c>
      <c r="X1617" s="71" t="str">
        <f t="shared" si="233"/>
        <v>Q1 2025</v>
      </c>
      <c r="Y1617" s="21">
        <f t="shared" si="228"/>
        <v>2560</v>
      </c>
      <c r="Z1617" s="21">
        <f t="shared" si="229"/>
        <v>1600</v>
      </c>
      <c r="AA1617" s="57">
        <f t="shared" si="230"/>
        <v>93946.894382022467</v>
      </c>
      <c r="AB1617" s="59">
        <f t="shared" si="231"/>
        <v>1.6</v>
      </c>
      <c r="AC1617" s="61">
        <f t="shared" si="232"/>
        <v>457.2</v>
      </c>
    </row>
    <row r="1618" spans="4:29">
      <c r="D1618" s="12">
        <v>1612</v>
      </c>
      <c r="E1618" s="36" t="s">
        <v>29</v>
      </c>
      <c r="F1618" s="16" t="s">
        <v>12</v>
      </c>
      <c r="G1618" s="14" t="s">
        <v>30</v>
      </c>
      <c r="H1618" s="13" t="s">
        <v>90</v>
      </c>
      <c r="I1618" s="13" t="s">
        <v>135</v>
      </c>
      <c r="J1618" s="13" t="s">
        <v>136</v>
      </c>
      <c r="K1618" s="13"/>
      <c r="L1618" s="14">
        <v>16.2</v>
      </c>
      <c r="M1618" s="14" t="s">
        <v>66</v>
      </c>
      <c r="N1618" s="31">
        <v>1000000</v>
      </c>
      <c r="O1618" s="14" t="s">
        <v>2</v>
      </c>
      <c r="P1618" s="14" t="s">
        <v>47</v>
      </c>
      <c r="Q1618" s="31">
        <v>4000</v>
      </c>
      <c r="R1618" s="31">
        <v>512</v>
      </c>
      <c r="S1618" s="45">
        <v>80</v>
      </c>
      <c r="T1618" s="64">
        <f t="shared" si="225"/>
        <v>1296</v>
      </c>
      <c r="U1618" s="64">
        <f t="shared" si="226"/>
        <v>6.0877587559550541</v>
      </c>
      <c r="V1618" s="48">
        <f t="shared" si="227"/>
        <v>10.299710494264913</v>
      </c>
      <c r="W1618" s="52">
        <v>128.74638117831142</v>
      </c>
      <c r="X1618" s="71" t="str">
        <f t="shared" si="233"/>
        <v>Q1 2025</v>
      </c>
      <c r="Y1618" s="21">
        <f t="shared" si="228"/>
        <v>2560</v>
      </c>
      <c r="Z1618" s="21">
        <f t="shared" si="229"/>
        <v>1600</v>
      </c>
      <c r="AA1618" s="57">
        <f t="shared" si="230"/>
        <v>76096.984449438183</v>
      </c>
      <c r="AB1618" s="59">
        <f t="shared" si="231"/>
        <v>1.6</v>
      </c>
      <c r="AC1618" s="61">
        <f t="shared" si="232"/>
        <v>411.47999999999996</v>
      </c>
    </row>
    <row r="1619" spans="4:29">
      <c r="D1619" s="12">
        <v>1613</v>
      </c>
      <c r="E1619" s="36" t="s">
        <v>29</v>
      </c>
      <c r="F1619" s="16" t="s">
        <v>12</v>
      </c>
      <c r="G1619" s="14" t="s">
        <v>30</v>
      </c>
      <c r="H1619" s="13" t="s">
        <v>90</v>
      </c>
      <c r="I1619" s="13" t="s">
        <v>135</v>
      </c>
      <c r="J1619" s="13" t="s">
        <v>171</v>
      </c>
      <c r="K1619" s="13" t="s">
        <v>98</v>
      </c>
      <c r="L1619" s="14">
        <v>16</v>
      </c>
      <c r="M1619" s="14" t="s">
        <v>172</v>
      </c>
      <c r="N1619" s="31">
        <v>1000000</v>
      </c>
      <c r="O1619" s="14" t="s">
        <v>2</v>
      </c>
      <c r="P1619" s="14" t="s">
        <v>47</v>
      </c>
      <c r="Q1619" s="31">
        <v>4000</v>
      </c>
      <c r="R1619" s="31">
        <v>1000</v>
      </c>
      <c r="S1619" s="45">
        <v>25</v>
      </c>
      <c r="T1619" s="64">
        <f t="shared" si="225"/>
        <v>400</v>
      </c>
      <c r="U1619" s="64">
        <f t="shared" si="226"/>
        <v>1.8557411235955057</v>
      </c>
      <c r="V1619" s="48">
        <f t="shared" si="227"/>
        <v>3.576288366064206</v>
      </c>
      <c r="W1619" s="52">
        <v>143.05153464256824</v>
      </c>
      <c r="X1619" s="71" t="str">
        <f t="shared" si="233"/>
        <v>Q1 2025</v>
      </c>
      <c r="Y1619" s="21">
        <f t="shared" si="228"/>
        <v>3200</v>
      </c>
      <c r="Z1619" s="21">
        <f t="shared" si="229"/>
        <v>2000</v>
      </c>
      <c r="AA1619" s="57">
        <f t="shared" si="230"/>
        <v>74229.644943820225</v>
      </c>
      <c r="AB1619" s="59">
        <f t="shared" si="231"/>
        <v>1.6</v>
      </c>
      <c r="AC1619" s="61">
        <f t="shared" si="232"/>
        <v>406.4</v>
      </c>
    </row>
    <row r="1620" spans="4:29">
      <c r="D1620" s="12">
        <v>1614</v>
      </c>
      <c r="E1620" s="36" t="s">
        <v>29</v>
      </c>
      <c r="F1620" s="16" t="s">
        <v>12</v>
      </c>
      <c r="G1620" s="14" t="s">
        <v>30</v>
      </c>
      <c r="H1620" s="13" t="s">
        <v>90</v>
      </c>
      <c r="I1620" s="13" t="s">
        <v>135</v>
      </c>
      <c r="J1620" s="13" t="s">
        <v>171</v>
      </c>
      <c r="K1620" s="13" t="s">
        <v>98</v>
      </c>
      <c r="L1620" s="14">
        <v>14.5</v>
      </c>
      <c r="M1620" s="14" t="s">
        <v>173</v>
      </c>
      <c r="N1620" s="31">
        <v>1000000</v>
      </c>
      <c r="O1620" s="14" t="s">
        <v>2</v>
      </c>
      <c r="P1620" s="14" t="s">
        <v>47</v>
      </c>
      <c r="Q1620" s="31">
        <v>4000</v>
      </c>
      <c r="R1620" s="31">
        <v>1000</v>
      </c>
      <c r="S1620" s="45">
        <v>45</v>
      </c>
      <c r="T1620" s="64">
        <f t="shared" si="225"/>
        <v>652.5</v>
      </c>
      <c r="U1620" s="64">
        <f t="shared" si="226"/>
        <v>2.7433797977528078</v>
      </c>
      <c r="V1620" s="48">
        <f t="shared" si="227"/>
        <v>5.4593417403495517</v>
      </c>
      <c r="W1620" s="52">
        <v>121.31870534110115</v>
      </c>
      <c r="X1620" s="71" t="str">
        <f t="shared" si="233"/>
        <v>Q1 2025</v>
      </c>
      <c r="Y1620" s="21">
        <f t="shared" si="228"/>
        <v>3072</v>
      </c>
      <c r="Z1620" s="21">
        <f t="shared" si="229"/>
        <v>1920</v>
      </c>
      <c r="AA1620" s="57">
        <f t="shared" si="230"/>
        <v>60963.995505617953</v>
      </c>
      <c r="AB1620" s="59">
        <f t="shared" si="231"/>
        <v>1.6</v>
      </c>
      <c r="AC1620" s="61">
        <f t="shared" si="232"/>
        <v>368.29999999999995</v>
      </c>
    </row>
    <row r="1621" spans="4:29">
      <c r="D1621" s="12">
        <v>1615</v>
      </c>
      <c r="E1621" s="36" t="s">
        <v>29</v>
      </c>
      <c r="F1621" s="16" t="s">
        <v>12</v>
      </c>
      <c r="G1621" s="14" t="s">
        <v>30</v>
      </c>
      <c r="H1621" s="13" t="s">
        <v>90</v>
      </c>
      <c r="I1621" s="13" t="s">
        <v>135</v>
      </c>
      <c r="J1621" s="13" t="s">
        <v>207</v>
      </c>
      <c r="K1621" s="13" t="s">
        <v>98</v>
      </c>
      <c r="L1621" s="14">
        <v>16</v>
      </c>
      <c r="M1621" s="14" t="s">
        <v>172</v>
      </c>
      <c r="N1621" s="31">
        <v>1000000</v>
      </c>
      <c r="O1621" s="14" t="s">
        <v>2</v>
      </c>
      <c r="P1621" s="14" t="s">
        <v>47</v>
      </c>
      <c r="Q1621" s="31">
        <v>6144</v>
      </c>
      <c r="R1621" s="31">
        <v>1536</v>
      </c>
      <c r="S1621" s="45">
        <v>35</v>
      </c>
      <c r="T1621" s="64">
        <f t="shared" si="225"/>
        <v>560</v>
      </c>
      <c r="U1621" s="64">
        <f t="shared" si="226"/>
        <v>2.5980375730337077</v>
      </c>
      <c r="V1621" s="48">
        <f t="shared" si="227"/>
        <v>5.0068037124898881</v>
      </c>
      <c r="W1621" s="52">
        <v>143.05153464256824</v>
      </c>
      <c r="X1621" s="71" t="str">
        <f t="shared" si="233"/>
        <v>Q1 2025</v>
      </c>
      <c r="Y1621" s="21">
        <f t="shared" si="228"/>
        <v>3200</v>
      </c>
      <c r="Z1621" s="21">
        <f t="shared" si="229"/>
        <v>2000</v>
      </c>
      <c r="AA1621" s="57">
        <f t="shared" si="230"/>
        <v>74229.644943820225</v>
      </c>
      <c r="AB1621" s="59">
        <f t="shared" si="231"/>
        <v>1.6</v>
      </c>
      <c r="AC1621" s="61">
        <f t="shared" si="232"/>
        <v>406.4</v>
      </c>
    </row>
    <row r="1622" spans="4:29">
      <c r="D1622" s="12">
        <v>1616</v>
      </c>
      <c r="E1622" s="36" t="s">
        <v>29</v>
      </c>
      <c r="F1622" s="16" t="s">
        <v>12</v>
      </c>
      <c r="G1622" s="14" t="s">
        <v>30</v>
      </c>
      <c r="H1622" s="13" t="s">
        <v>90</v>
      </c>
      <c r="I1622" s="13" t="s">
        <v>141</v>
      </c>
      <c r="J1622" s="13" t="s">
        <v>214</v>
      </c>
      <c r="K1622" s="13" t="s">
        <v>95</v>
      </c>
      <c r="L1622" s="14">
        <v>15.6</v>
      </c>
      <c r="M1622" s="14" t="s">
        <v>15</v>
      </c>
      <c r="N1622" s="31">
        <v>1000000</v>
      </c>
      <c r="O1622" s="14" t="s">
        <v>2</v>
      </c>
      <c r="P1622" s="14" t="s">
        <v>47</v>
      </c>
      <c r="Q1622" s="31">
        <v>10000</v>
      </c>
      <c r="R1622" s="31">
        <v>1152</v>
      </c>
      <c r="S1622" s="45">
        <v>20</v>
      </c>
      <c r="T1622" s="64">
        <f t="shared" si="225"/>
        <v>312</v>
      </c>
      <c r="U1622" s="64">
        <f t="shared" si="226"/>
        <v>1.3417735201424328</v>
      </c>
      <c r="V1622" s="48">
        <f t="shared" si="227"/>
        <v>2.8610306928513647</v>
      </c>
      <c r="W1622" s="52">
        <v>143.05153464256824</v>
      </c>
      <c r="X1622" s="71" t="str">
        <f t="shared" si="233"/>
        <v>Q1 2025</v>
      </c>
      <c r="Y1622" s="21">
        <f t="shared" si="228"/>
        <v>3840</v>
      </c>
      <c r="Z1622" s="21">
        <f t="shared" si="229"/>
        <v>2160</v>
      </c>
      <c r="AA1622" s="57">
        <f t="shared" si="230"/>
        <v>67088.676007121641</v>
      </c>
      <c r="AB1622" s="59">
        <f t="shared" si="231"/>
        <v>1.7777777777777777</v>
      </c>
      <c r="AC1622" s="61">
        <f t="shared" si="232"/>
        <v>396.23999999999995</v>
      </c>
    </row>
    <row r="1623" spans="4:29">
      <c r="D1623" s="12">
        <v>1617</v>
      </c>
      <c r="E1623" s="36" t="s">
        <v>29</v>
      </c>
      <c r="F1623" s="16" t="s">
        <v>12</v>
      </c>
      <c r="G1623" s="14" t="s">
        <v>30</v>
      </c>
      <c r="H1623" s="13" t="s">
        <v>90</v>
      </c>
      <c r="I1623" s="13" t="s">
        <v>184</v>
      </c>
      <c r="J1623" s="13" t="s">
        <v>185</v>
      </c>
      <c r="K1623" s="13" t="s">
        <v>95</v>
      </c>
      <c r="L1623" s="14">
        <v>16</v>
      </c>
      <c r="M1623" s="14" t="s">
        <v>186</v>
      </c>
      <c r="N1623" s="31">
        <v>1000000</v>
      </c>
      <c r="O1623" s="14" t="s">
        <v>2</v>
      </c>
      <c r="P1623" s="14" t="s">
        <v>47</v>
      </c>
      <c r="Q1623" s="31">
        <v>10000</v>
      </c>
      <c r="R1623" s="31">
        <v>2596</v>
      </c>
      <c r="S1623" s="45">
        <v>35</v>
      </c>
      <c r="T1623" s="64">
        <f t="shared" si="225"/>
        <v>560</v>
      </c>
      <c r="U1623" s="64">
        <f t="shared" si="226"/>
        <v>2.5980375730337077</v>
      </c>
      <c r="V1623" s="48">
        <f t="shared" si="227"/>
        <v>5.0068037124898881</v>
      </c>
      <c r="W1623" s="52">
        <v>143.05153464256824</v>
      </c>
      <c r="X1623" s="71" t="str">
        <f t="shared" si="233"/>
        <v>Q1 2025</v>
      </c>
      <c r="Y1623" s="21">
        <f t="shared" si="228"/>
        <v>3840</v>
      </c>
      <c r="Z1623" s="21">
        <f t="shared" si="229"/>
        <v>2400</v>
      </c>
      <c r="AA1623" s="57">
        <f t="shared" si="230"/>
        <v>74229.644943820225</v>
      </c>
      <c r="AB1623" s="59">
        <f t="shared" si="231"/>
        <v>1.6</v>
      </c>
      <c r="AC1623" s="61">
        <f t="shared" si="232"/>
        <v>406.4</v>
      </c>
    </row>
    <row r="1624" spans="4:29">
      <c r="D1624" s="12">
        <v>1618</v>
      </c>
      <c r="E1624" s="36" t="s">
        <v>29</v>
      </c>
      <c r="F1624" s="16" t="s">
        <v>12</v>
      </c>
      <c r="G1624" s="14" t="s">
        <v>30</v>
      </c>
      <c r="H1624" s="13" t="s">
        <v>90</v>
      </c>
      <c r="I1624" s="13" t="s">
        <v>184</v>
      </c>
      <c r="J1624" s="13" t="s">
        <v>213</v>
      </c>
      <c r="K1624" s="13" t="s">
        <v>95</v>
      </c>
      <c r="L1624" s="14">
        <v>18</v>
      </c>
      <c r="M1624" s="14" t="s">
        <v>66</v>
      </c>
      <c r="N1624" s="31">
        <v>1000000</v>
      </c>
      <c r="O1624" s="14" t="s">
        <v>2</v>
      </c>
      <c r="P1624" s="14" t="s">
        <v>47</v>
      </c>
      <c r="Q1624" s="31">
        <v>8000</v>
      </c>
      <c r="R1624" s="31">
        <v>2000</v>
      </c>
      <c r="S1624" s="45">
        <v>10</v>
      </c>
      <c r="T1624" s="64">
        <f t="shared" si="225"/>
        <v>180</v>
      </c>
      <c r="U1624" s="64">
        <f t="shared" si="226"/>
        <v>0.93946894382022461</v>
      </c>
      <c r="V1624" s="48">
        <f t="shared" si="227"/>
        <v>1.4643736978203732</v>
      </c>
      <c r="W1624" s="52">
        <v>146.43736978203731</v>
      </c>
      <c r="X1624" s="71" t="str">
        <f t="shared" si="233"/>
        <v>Q1 2025</v>
      </c>
      <c r="Y1624" s="21">
        <f t="shared" si="228"/>
        <v>2560</v>
      </c>
      <c r="Z1624" s="21">
        <f t="shared" si="229"/>
        <v>1600</v>
      </c>
      <c r="AA1624" s="57">
        <f t="shared" si="230"/>
        <v>93946.894382022467</v>
      </c>
      <c r="AB1624" s="59">
        <f t="shared" si="231"/>
        <v>1.6</v>
      </c>
      <c r="AC1624" s="61">
        <f t="shared" si="232"/>
        <v>457.2</v>
      </c>
    </row>
    <row r="1625" spans="4:29">
      <c r="D1625" s="12">
        <v>1619</v>
      </c>
      <c r="E1625" s="36" t="s">
        <v>29</v>
      </c>
      <c r="F1625" s="16" t="s">
        <v>12</v>
      </c>
      <c r="G1625" s="14" t="s">
        <v>30</v>
      </c>
      <c r="H1625" s="13" t="s">
        <v>90</v>
      </c>
      <c r="I1625" s="13" t="s">
        <v>195</v>
      </c>
      <c r="J1625" s="13" t="s">
        <v>196</v>
      </c>
      <c r="K1625" s="13" t="s">
        <v>43</v>
      </c>
      <c r="L1625" s="14">
        <v>16.100000000000001</v>
      </c>
      <c r="M1625" s="14" t="s">
        <v>143</v>
      </c>
      <c r="N1625" s="31">
        <v>1000000</v>
      </c>
      <c r="O1625" s="14" t="s">
        <v>2</v>
      </c>
      <c r="P1625" s="14" t="s">
        <v>47</v>
      </c>
      <c r="Q1625" s="31">
        <v>4000</v>
      </c>
      <c r="R1625" s="31">
        <v>1000</v>
      </c>
      <c r="S1625" s="45">
        <v>45</v>
      </c>
      <c r="T1625" s="64">
        <f t="shared" si="225"/>
        <v>724.50000000000011</v>
      </c>
      <c r="U1625" s="64">
        <f t="shared" si="226"/>
        <v>3.2156168098753706</v>
      </c>
      <c r="V1625" s="48">
        <f t="shared" si="227"/>
        <v>5.7935871530240135</v>
      </c>
      <c r="W1625" s="52">
        <v>128.74638117831142</v>
      </c>
      <c r="X1625" s="71" t="str">
        <f t="shared" si="233"/>
        <v>Q1 2025</v>
      </c>
      <c r="Y1625" s="21">
        <f t="shared" si="228"/>
        <v>2560</v>
      </c>
      <c r="Z1625" s="21">
        <f t="shared" si="229"/>
        <v>1440</v>
      </c>
      <c r="AA1625" s="57">
        <f t="shared" si="230"/>
        <v>71458.151330563793</v>
      </c>
      <c r="AB1625" s="59">
        <f t="shared" si="231"/>
        <v>1.7777777777777777</v>
      </c>
      <c r="AC1625" s="61">
        <f t="shared" si="232"/>
        <v>408.94</v>
      </c>
    </row>
    <row r="1626" spans="4:29">
      <c r="D1626" s="12">
        <v>1620</v>
      </c>
      <c r="E1626" s="36" t="s">
        <v>29</v>
      </c>
      <c r="F1626" s="16" t="s">
        <v>12</v>
      </c>
      <c r="G1626" s="14" t="s">
        <v>30</v>
      </c>
      <c r="H1626" s="13" t="s">
        <v>90</v>
      </c>
      <c r="I1626" s="13" t="s">
        <v>295</v>
      </c>
      <c r="J1626" s="13" t="s">
        <v>296</v>
      </c>
      <c r="K1626" s="13"/>
      <c r="L1626" s="14">
        <v>16</v>
      </c>
      <c r="M1626" s="14" t="s">
        <v>66</v>
      </c>
      <c r="N1626" s="31">
        <v>1000000</v>
      </c>
      <c r="O1626" s="14" t="s">
        <v>2</v>
      </c>
      <c r="P1626" s="14" t="s">
        <v>47</v>
      </c>
      <c r="Q1626" s="31">
        <v>4000</v>
      </c>
      <c r="R1626" s="31">
        <v>1000</v>
      </c>
      <c r="S1626" s="45">
        <v>5</v>
      </c>
      <c r="T1626" s="64">
        <f t="shared" si="225"/>
        <v>80</v>
      </c>
      <c r="U1626" s="64">
        <f t="shared" si="226"/>
        <v>0.37114822471910108</v>
      </c>
      <c r="V1626" s="48">
        <f t="shared" si="227"/>
        <v>0.64373190589155704</v>
      </c>
      <c r="W1626" s="52">
        <v>128.74638117831142</v>
      </c>
      <c r="X1626" s="71" t="str">
        <f t="shared" si="233"/>
        <v>Q1 2025</v>
      </c>
      <c r="Y1626" s="21">
        <f t="shared" si="228"/>
        <v>2560</v>
      </c>
      <c r="Z1626" s="21">
        <f t="shared" si="229"/>
        <v>1600</v>
      </c>
      <c r="AA1626" s="57">
        <f t="shared" si="230"/>
        <v>74229.644943820225</v>
      </c>
      <c r="AB1626" s="59">
        <f t="shared" si="231"/>
        <v>1.6</v>
      </c>
      <c r="AC1626" s="61">
        <f t="shared" si="232"/>
        <v>406.4</v>
      </c>
    </row>
    <row r="1627" spans="4:29">
      <c r="D1627" s="12">
        <v>1621</v>
      </c>
      <c r="E1627" s="36" t="s">
        <v>29</v>
      </c>
      <c r="F1627" s="16" t="s">
        <v>12</v>
      </c>
      <c r="G1627" s="14" t="s">
        <v>30</v>
      </c>
      <c r="H1627" s="13" t="s">
        <v>5</v>
      </c>
      <c r="I1627" s="13" t="s">
        <v>31</v>
      </c>
      <c r="J1627" s="13" t="s">
        <v>32</v>
      </c>
      <c r="K1627" s="13" t="s">
        <v>33</v>
      </c>
      <c r="L1627" s="14">
        <v>31.5</v>
      </c>
      <c r="M1627" s="14" t="s">
        <v>34</v>
      </c>
      <c r="N1627" s="31">
        <v>1000000</v>
      </c>
      <c r="O1627" s="14" t="s">
        <v>1</v>
      </c>
      <c r="P1627" s="14" t="s">
        <v>35</v>
      </c>
      <c r="Q1627" s="31">
        <v>576</v>
      </c>
      <c r="R1627" s="31">
        <v>576</v>
      </c>
      <c r="S1627" s="45">
        <v>1</v>
      </c>
      <c r="T1627" s="64">
        <f t="shared" si="225"/>
        <v>31.5</v>
      </c>
      <c r="U1627" s="64">
        <f t="shared" si="226"/>
        <v>0.27354018231454003</v>
      </c>
      <c r="V1627" s="48">
        <f t="shared" si="227"/>
        <v>0.5292</v>
      </c>
      <c r="W1627" s="52">
        <v>529.20000000000005</v>
      </c>
      <c r="X1627" s="71" t="str">
        <f t="shared" si="233"/>
        <v>Q1 2025</v>
      </c>
      <c r="Y1627" s="21">
        <f t="shared" si="228"/>
        <v>6016</v>
      </c>
      <c r="Z1627" s="21">
        <f t="shared" si="229"/>
        <v>3384</v>
      </c>
      <c r="AA1627" s="57">
        <f t="shared" si="230"/>
        <v>273540.18231454003</v>
      </c>
      <c r="AB1627" s="59">
        <f t="shared" si="231"/>
        <v>1.7777777777777777</v>
      </c>
      <c r="AC1627" s="61">
        <f t="shared" si="232"/>
        <v>800.09999999999991</v>
      </c>
    </row>
    <row r="1628" spans="4:29">
      <c r="D1628" s="12">
        <v>1622</v>
      </c>
      <c r="E1628" s="36" t="s">
        <v>29</v>
      </c>
      <c r="F1628" s="16" t="s">
        <v>12</v>
      </c>
      <c r="G1628" s="14" t="s">
        <v>30</v>
      </c>
      <c r="H1628" s="13" t="s">
        <v>5</v>
      </c>
      <c r="I1628" s="13" t="s">
        <v>41</v>
      </c>
      <c r="J1628" s="13" t="s">
        <v>42</v>
      </c>
      <c r="K1628" s="13" t="s">
        <v>43</v>
      </c>
      <c r="L1628" s="14">
        <v>31.5</v>
      </c>
      <c r="M1628" s="14" t="s">
        <v>15</v>
      </c>
      <c r="N1628" s="31">
        <v>1000000</v>
      </c>
      <c r="O1628" s="14" t="s">
        <v>1</v>
      </c>
      <c r="P1628" s="14" t="s">
        <v>35</v>
      </c>
      <c r="Q1628" s="31">
        <v>5000</v>
      </c>
      <c r="R1628" s="31">
        <v>1152</v>
      </c>
      <c r="S1628" s="45">
        <v>15</v>
      </c>
      <c r="T1628" s="64">
        <f t="shared" si="225"/>
        <v>472.5</v>
      </c>
      <c r="U1628" s="64">
        <f t="shared" si="226"/>
        <v>4.1031027347181004</v>
      </c>
      <c r="V1628" s="48">
        <f t="shared" si="227"/>
        <v>3.6896999999999998</v>
      </c>
      <c r="W1628" s="52">
        <v>245.98</v>
      </c>
      <c r="X1628" s="71" t="str">
        <f t="shared" si="233"/>
        <v>Q1 2025</v>
      </c>
      <c r="Y1628" s="21">
        <f t="shared" si="228"/>
        <v>3840</v>
      </c>
      <c r="Z1628" s="21">
        <f t="shared" si="229"/>
        <v>2160</v>
      </c>
      <c r="AA1628" s="57">
        <f t="shared" si="230"/>
        <v>273540.18231454003</v>
      </c>
      <c r="AB1628" s="59">
        <f t="shared" si="231"/>
        <v>1.7777777777777777</v>
      </c>
      <c r="AC1628" s="61">
        <f t="shared" si="232"/>
        <v>800.09999999999991</v>
      </c>
    </row>
    <row r="1629" spans="4:29">
      <c r="D1629" s="12">
        <v>1623</v>
      </c>
      <c r="E1629" s="36" t="s">
        <v>29</v>
      </c>
      <c r="F1629" s="16" t="s">
        <v>12</v>
      </c>
      <c r="G1629" s="14" t="s">
        <v>30</v>
      </c>
      <c r="H1629" s="13" t="s">
        <v>5</v>
      </c>
      <c r="I1629" s="13" t="s">
        <v>41</v>
      </c>
      <c r="J1629" s="13" t="s">
        <v>44</v>
      </c>
      <c r="K1629" s="13" t="s">
        <v>43</v>
      </c>
      <c r="L1629" s="14">
        <v>31.5</v>
      </c>
      <c r="M1629" s="14" t="s">
        <v>15</v>
      </c>
      <c r="N1629" s="31">
        <v>1000000</v>
      </c>
      <c r="O1629" s="14" t="s">
        <v>1</v>
      </c>
      <c r="P1629" s="14" t="s">
        <v>35</v>
      </c>
      <c r="Q1629" s="31">
        <v>4608</v>
      </c>
      <c r="R1629" s="31">
        <v>576</v>
      </c>
      <c r="S1629" s="45">
        <v>15</v>
      </c>
      <c r="T1629" s="64">
        <f t="shared" si="225"/>
        <v>472.5</v>
      </c>
      <c r="U1629" s="64">
        <f t="shared" si="226"/>
        <v>4.1031027347181004</v>
      </c>
      <c r="V1629" s="48">
        <f t="shared" si="227"/>
        <v>3.6896999999999998</v>
      </c>
      <c r="W1629" s="52">
        <v>245.98</v>
      </c>
      <c r="X1629" s="71" t="str">
        <f t="shared" si="233"/>
        <v>Q1 2025</v>
      </c>
      <c r="Y1629" s="21">
        <f t="shared" si="228"/>
        <v>3840</v>
      </c>
      <c r="Z1629" s="21">
        <f t="shared" si="229"/>
        <v>2160</v>
      </c>
      <c r="AA1629" s="57">
        <f t="shared" si="230"/>
        <v>273540.18231454003</v>
      </c>
      <c r="AB1629" s="59">
        <f t="shared" si="231"/>
        <v>1.7777777777777777</v>
      </c>
      <c r="AC1629" s="61">
        <f t="shared" si="232"/>
        <v>800.09999999999991</v>
      </c>
    </row>
    <row r="1630" spans="4:29">
      <c r="D1630" s="12">
        <v>1624</v>
      </c>
      <c r="E1630" s="36" t="s">
        <v>29</v>
      </c>
      <c r="F1630" s="16" t="s">
        <v>12</v>
      </c>
      <c r="G1630" s="14" t="s">
        <v>30</v>
      </c>
      <c r="H1630" s="13" t="s">
        <v>5</v>
      </c>
      <c r="I1630" s="13" t="s">
        <v>41</v>
      </c>
      <c r="J1630" s="13" t="s">
        <v>113</v>
      </c>
      <c r="K1630" s="13" t="s">
        <v>43</v>
      </c>
      <c r="L1630" s="14">
        <v>31.5</v>
      </c>
      <c r="M1630" s="14" t="s">
        <v>15</v>
      </c>
      <c r="N1630" s="31">
        <v>1000000</v>
      </c>
      <c r="O1630" s="14" t="s">
        <v>1</v>
      </c>
      <c r="P1630" s="14" t="s">
        <v>35</v>
      </c>
      <c r="Q1630" s="31">
        <v>4608</v>
      </c>
      <c r="R1630" s="31">
        <v>576</v>
      </c>
      <c r="S1630" s="45">
        <v>20</v>
      </c>
      <c r="T1630" s="64">
        <f t="shared" si="225"/>
        <v>630</v>
      </c>
      <c r="U1630" s="64">
        <f t="shared" si="226"/>
        <v>5.4708036462908005</v>
      </c>
      <c r="V1630" s="48">
        <f t="shared" si="227"/>
        <v>4.9195999999999991</v>
      </c>
      <c r="W1630" s="52">
        <v>245.98</v>
      </c>
      <c r="X1630" s="71" t="str">
        <f t="shared" si="233"/>
        <v>Q1 2025</v>
      </c>
      <c r="Y1630" s="21">
        <f t="shared" si="228"/>
        <v>3840</v>
      </c>
      <c r="Z1630" s="21">
        <f t="shared" si="229"/>
        <v>2160</v>
      </c>
      <c r="AA1630" s="57">
        <f t="shared" si="230"/>
        <v>273540.18231454003</v>
      </c>
      <c r="AB1630" s="59">
        <f t="shared" si="231"/>
        <v>1.7777777777777777</v>
      </c>
      <c r="AC1630" s="61">
        <f t="shared" si="232"/>
        <v>800.09999999999991</v>
      </c>
    </row>
    <row r="1631" spans="4:29">
      <c r="D1631" s="12">
        <v>1625</v>
      </c>
      <c r="E1631" s="36" t="s">
        <v>29</v>
      </c>
      <c r="F1631" s="16" t="s">
        <v>12</v>
      </c>
      <c r="G1631" s="14" t="s">
        <v>30</v>
      </c>
      <c r="H1631" s="13" t="s">
        <v>5</v>
      </c>
      <c r="I1631" s="13" t="s">
        <v>41</v>
      </c>
      <c r="J1631" s="13" t="s">
        <v>116</v>
      </c>
      <c r="K1631" s="13" t="s">
        <v>43</v>
      </c>
      <c r="L1631" s="14">
        <v>27</v>
      </c>
      <c r="M1631" s="14" t="s">
        <v>117</v>
      </c>
      <c r="N1631" s="31">
        <v>1000000</v>
      </c>
      <c r="O1631" s="14" t="s">
        <v>1</v>
      </c>
      <c r="P1631" s="14" t="s">
        <v>35</v>
      </c>
      <c r="Q1631" s="31">
        <v>2304</v>
      </c>
      <c r="R1631" s="31">
        <v>576</v>
      </c>
      <c r="S1631" s="45">
        <v>15</v>
      </c>
      <c r="T1631" s="64">
        <f t="shared" si="225"/>
        <v>405</v>
      </c>
      <c r="U1631" s="64">
        <f t="shared" si="226"/>
        <v>2.5128551497468936</v>
      </c>
      <c r="V1631" s="48">
        <f t="shared" si="227"/>
        <v>2.7342</v>
      </c>
      <c r="W1631" s="52">
        <v>182.28</v>
      </c>
      <c r="X1631" s="71" t="str">
        <f t="shared" si="233"/>
        <v>Q1 2025</v>
      </c>
      <c r="Y1631" s="21">
        <f t="shared" si="228"/>
        <v>3440</v>
      </c>
      <c r="Z1631" s="21">
        <f t="shared" si="229"/>
        <v>1440</v>
      </c>
      <c r="AA1631" s="57">
        <f t="shared" si="230"/>
        <v>167523.67664979291</v>
      </c>
      <c r="AB1631" s="59">
        <f t="shared" si="231"/>
        <v>2.3888888888888888</v>
      </c>
      <c r="AC1631" s="61">
        <f t="shared" si="232"/>
        <v>685.8</v>
      </c>
    </row>
    <row r="1632" spans="4:29">
      <c r="D1632" s="12">
        <v>1626</v>
      </c>
      <c r="E1632" s="36" t="s">
        <v>29</v>
      </c>
      <c r="F1632" s="16" t="s">
        <v>12</v>
      </c>
      <c r="G1632" s="14" t="s">
        <v>30</v>
      </c>
      <c r="H1632" s="13" t="s">
        <v>5</v>
      </c>
      <c r="I1632" s="13" t="s">
        <v>54</v>
      </c>
      <c r="J1632" s="13" t="s">
        <v>55</v>
      </c>
      <c r="K1632" s="13" t="s">
        <v>43</v>
      </c>
      <c r="L1632" s="14">
        <v>31.5</v>
      </c>
      <c r="M1632" s="14" t="s">
        <v>15</v>
      </c>
      <c r="N1632" s="31">
        <v>1000000</v>
      </c>
      <c r="O1632" s="14" t="s">
        <v>1</v>
      </c>
      <c r="P1632" s="14" t="s">
        <v>35</v>
      </c>
      <c r="Q1632" s="31">
        <v>2304</v>
      </c>
      <c r="R1632" s="31">
        <v>1152</v>
      </c>
      <c r="S1632" s="45">
        <v>15</v>
      </c>
      <c r="T1632" s="64">
        <f t="shared" si="225"/>
        <v>472.5</v>
      </c>
      <c r="U1632" s="64">
        <f t="shared" si="226"/>
        <v>4.1031027347181004</v>
      </c>
      <c r="V1632" s="48">
        <f t="shared" si="227"/>
        <v>3.6896999999999993</v>
      </c>
      <c r="W1632" s="52">
        <v>245.97999999999996</v>
      </c>
      <c r="X1632" s="71" t="str">
        <f t="shared" si="233"/>
        <v>Q1 2025</v>
      </c>
      <c r="Y1632" s="21">
        <f t="shared" si="228"/>
        <v>3840</v>
      </c>
      <c r="Z1632" s="21">
        <f t="shared" si="229"/>
        <v>2160</v>
      </c>
      <c r="AA1632" s="57">
        <f t="shared" si="230"/>
        <v>273540.18231454003</v>
      </c>
      <c r="AB1632" s="59">
        <f t="shared" si="231"/>
        <v>1.7777777777777777</v>
      </c>
      <c r="AC1632" s="61">
        <f t="shared" si="232"/>
        <v>800.09999999999991</v>
      </c>
    </row>
    <row r="1633" spans="4:29">
      <c r="D1633" s="12">
        <v>1627</v>
      </c>
      <c r="E1633" s="36" t="s">
        <v>29</v>
      </c>
      <c r="F1633" s="16" t="s">
        <v>12</v>
      </c>
      <c r="G1633" s="14" t="s">
        <v>30</v>
      </c>
      <c r="H1633" s="13" t="s">
        <v>5</v>
      </c>
      <c r="I1633" s="13" t="s">
        <v>54</v>
      </c>
      <c r="J1633" s="13" t="s">
        <v>114</v>
      </c>
      <c r="K1633" s="13" t="s">
        <v>43</v>
      </c>
      <c r="L1633" s="14">
        <v>27</v>
      </c>
      <c r="M1633" s="14" t="s">
        <v>15</v>
      </c>
      <c r="N1633" s="31">
        <v>1000000</v>
      </c>
      <c r="O1633" s="14" t="s">
        <v>1</v>
      </c>
      <c r="P1633" s="14" t="s">
        <v>35</v>
      </c>
      <c r="Q1633" s="31">
        <v>2304</v>
      </c>
      <c r="R1633" s="31">
        <v>512</v>
      </c>
      <c r="S1633" s="45">
        <v>15</v>
      </c>
      <c r="T1633" s="64">
        <f t="shared" ref="T1633:T1696" si="234">L1633*S1633</f>
        <v>405</v>
      </c>
      <c r="U1633" s="64">
        <f t="shared" ref="U1633:U1696" si="235">S1633*AA1633/10^6</f>
        <v>3.0145244581602371</v>
      </c>
      <c r="V1633" s="48">
        <f t="shared" ref="V1633:V1696" si="236">S1633*W1633/1000</f>
        <v>2.9546999999999999</v>
      </c>
      <c r="W1633" s="52">
        <v>196.98</v>
      </c>
      <c r="X1633" s="71" t="str">
        <f t="shared" si="233"/>
        <v>Q1 2025</v>
      </c>
      <c r="Y1633" s="21">
        <f t="shared" ref="Y1633:Y1696" si="237">1*LEFT(M1633, FIND("x", M1633)-2)</f>
        <v>3840</v>
      </c>
      <c r="Z1633" s="21">
        <f t="shared" ref="Z1633:Z1696" si="238">1*RIGHT(M1633, LEN(M1633)-FIND("x", M1633)-1)</f>
        <v>2160</v>
      </c>
      <c r="AA1633" s="57">
        <f t="shared" ref="AA1633:AA1696" si="239">AC1633^2*AB1633/(1+AB1633^2)</f>
        <v>200968.29721068247</v>
      </c>
      <c r="AB1633" s="59">
        <f t="shared" ref="AB1633:AB1696" si="240">Y1633/Z1633</f>
        <v>1.7777777777777777</v>
      </c>
      <c r="AC1633" s="61">
        <f t="shared" ref="AC1633:AC1696" si="241">L1633*25.4</f>
        <v>685.8</v>
      </c>
    </row>
    <row r="1634" spans="4:29">
      <c r="D1634" s="12">
        <v>1628</v>
      </c>
      <c r="E1634" s="36" t="s">
        <v>29</v>
      </c>
      <c r="F1634" s="16" t="s">
        <v>12</v>
      </c>
      <c r="G1634" s="14" t="s">
        <v>30</v>
      </c>
      <c r="H1634" s="13" t="s">
        <v>5</v>
      </c>
      <c r="I1634" s="13" t="s">
        <v>54</v>
      </c>
      <c r="J1634" s="13" t="s">
        <v>128</v>
      </c>
      <c r="K1634" s="13" t="s">
        <v>43</v>
      </c>
      <c r="L1634" s="14">
        <v>31.5</v>
      </c>
      <c r="M1634" s="14" t="s">
        <v>15</v>
      </c>
      <c r="N1634" s="31">
        <v>1000000</v>
      </c>
      <c r="O1634" s="14" t="s">
        <v>1</v>
      </c>
      <c r="P1634" s="14" t="s">
        <v>35</v>
      </c>
      <c r="Q1634" s="31">
        <v>2304</v>
      </c>
      <c r="R1634" s="31">
        <v>576</v>
      </c>
      <c r="S1634" s="45">
        <v>10</v>
      </c>
      <c r="T1634" s="64">
        <f t="shared" si="234"/>
        <v>315</v>
      </c>
      <c r="U1634" s="64">
        <f t="shared" si="235"/>
        <v>2.7354018231454003</v>
      </c>
      <c r="V1634" s="48">
        <f t="shared" si="236"/>
        <v>2.4597999999999995</v>
      </c>
      <c r="W1634" s="52">
        <v>245.97999999999996</v>
      </c>
      <c r="X1634" s="71" t="str">
        <f t="shared" si="233"/>
        <v>Q1 2025</v>
      </c>
      <c r="Y1634" s="21">
        <f t="shared" si="237"/>
        <v>3840</v>
      </c>
      <c r="Z1634" s="21">
        <f t="shared" si="238"/>
        <v>2160</v>
      </c>
      <c r="AA1634" s="57">
        <f t="shared" si="239"/>
        <v>273540.18231454003</v>
      </c>
      <c r="AB1634" s="59">
        <f t="shared" si="240"/>
        <v>1.7777777777777777</v>
      </c>
      <c r="AC1634" s="61">
        <f t="shared" si="241"/>
        <v>800.09999999999991</v>
      </c>
    </row>
    <row r="1635" spans="4:29">
      <c r="D1635" s="12">
        <v>1629</v>
      </c>
      <c r="E1635" s="36" t="s">
        <v>29</v>
      </c>
      <c r="F1635" s="16" t="s">
        <v>12</v>
      </c>
      <c r="G1635" s="14" t="s">
        <v>30</v>
      </c>
      <c r="H1635" s="13" t="s">
        <v>5</v>
      </c>
      <c r="I1635" s="13" t="s">
        <v>54</v>
      </c>
      <c r="J1635" s="13" t="s">
        <v>118</v>
      </c>
      <c r="K1635" s="13" t="s">
        <v>43</v>
      </c>
      <c r="L1635" s="14">
        <v>31.5</v>
      </c>
      <c r="M1635" s="14" t="s">
        <v>15</v>
      </c>
      <c r="N1635" s="31">
        <v>1000000</v>
      </c>
      <c r="O1635" s="14" t="s">
        <v>1</v>
      </c>
      <c r="P1635" s="14" t="s">
        <v>35</v>
      </c>
      <c r="Q1635" s="31">
        <v>2304</v>
      </c>
      <c r="R1635" s="31">
        <v>576</v>
      </c>
      <c r="S1635" s="45">
        <v>15</v>
      </c>
      <c r="T1635" s="64">
        <f t="shared" si="234"/>
        <v>472.5</v>
      </c>
      <c r="U1635" s="64">
        <f t="shared" si="235"/>
        <v>4.1031027347181004</v>
      </c>
      <c r="V1635" s="48">
        <f t="shared" si="236"/>
        <v>3.6896999999999993</v>
      </c>
      <c r="W1635" s="52">
        <v>245.97999999999996</v>
      </c>
      <c r="X1635" s="71" t="str">
        <f t="shared" si="233"/>
        <v>Q1 2025</v>
      </c>
      <c r="Y1635" s="21">
        <f t="shared" si="237"/>
        <v>3840</v>
      </c>
      <c r="Z1635" s="21">
        <f t="shared" si="238"/>
        <v>2160</v>
      </c>
      <c r="AA1635" s="57">
        <f t="shared" si="239"/>
        <v>273540.18231454003</v>
      </c>
      <c r="AB1635" s="59">
        <f t="shared" si="240"/>
        <v>1.7777777777777777</v>
      </c>
      <c r="AC1635" s="61">
        <f t="shared" si="241"/>
        <v>800.09999999999991</v>
      </c>
    </row>
    <row r="1636" spans="4:29">
      <c r="D1636" s="12">
        <v>1630</v>
      </c>
      <c r="E1636" s="36" t="s">
        <v>29</v>
      </c>
      <c r="F1636" s="16" t="s">
        <v>12</v>
      </c>
      <c r="G1636" s="14" t="s">
        <v>30</v>
      </c>
      <c r="H1636" s="13" t="s">
        <v>5</v>
      </c>
      <c r="I1636" s="13" t="s">
        <v>54</v>
      </c>
      <c r="J1636" s="13" t="s">
        <v>199</v>
      </c>
      <c r="K1636" s="13" t="s">
        <v>43</v>
      </c>
      <c r="L1636" s="14">
        <v>31.5</v>
      </c>
      <c r="M1636" s="14" t="s">
        <v>117</v>
      </c>
      <c r="N1636" s="31">
        <v>1000000</v>
      </c>
      <c r="O1636" s="14" t="s">
        <v>1</v>
      </c>
      <c r="P1636" s="14" t="s">
        <v>35</v>
      </c>
      <c r="Q1636" s="31">
        <v>2304</v>
      </c>
      <c r="R1636" s="31">
        <v>1152</v>
      </c>
      <c r="S1636" s="45">
        <v>10</v>
      </c>
      <c r="T1636" s="64">
        <f t="shared" si="234"/>
        <v>315</v>
      </c>
      <c r="U1636" s="64">
        <f t="shared" si="235"/>
        <v>2.2801833766221811</v>
      </c>
      <c r="V1636" s="48">
        <f t="shared" si="236"/>
        <v>2.4597999999999995</v>
      </c>
      <c r="W1636" s="52">
        <v>245.97999999999996</v>
      </c>
      <c r="X1636" s="71" t="str">
        <f t="shared" si="233"/>
        <v>Q1 2025</v>
      </c>
      <c r="Y1636" s="21">
        <f t="shared" si="237"/>
        <v>3440</v>
      </c>
      <c r="Z1636" s="21">
        <f t="shared" si="238"/>
        <v>1440</v>
      </c>
      <c r="AA1636" s="57">
        <f t="shared" si="239"/>
        <v>228018.33766221811</v>
      </c>
      <c r="AB1636" s="59">
        <f t="shared" si="240"/>
        <v>2.3888888888888888</v>
      </c>
      <c r="AC1636" s="61">
        <f t="shared" si="241"/>
        <v>800.09999999999991</v>
      </c>
    </row>
    <row r="1637" spans="4:29">
      <c r="D1637" s="12">
        <v>1631</v>
      </c>
      <c r="E1637" s="36" t="s">
        <v>29</v>
      </c>
      <c r="F1637" s="16" t="s">
        <v>12</v>
      </c>
      <c r="G1637" s="14" t="s">
        <v>30</v>
      </c>
      <c r="H1637" s="13" t="s">
        <v>5</v>
      </c>
      <c r="I1637" s="13" t="s">
        <v>54</v>
      </c>
      <c r="J1637" s="13" t="s">
        <v>203</v>
      </c>
      <c r="K1637" s="13" t="s">
        <v>43</v>
      </c>
      <c r="L1637" s="14">
        <v>34</v>
      </c>
      <c r="M1637" s="14" t="s">
        <v>117</v>
      </c>
      <c r="N1637" s="31">
        <v>1000000</v>
      </c>
      <c r="O1637" s="14" t="s">
        <v>1</v>
      </c>
      <c r="P1637" s="14" t="s">
        <v>35</v>
      </c>
      <c r="Q1637" s="31">
        <v>9216</v>
      </c>
      <c r="R1637" s="31">
        <v>2304</v>
      </c>
      <c r="S1637" s="45">
        <v>3</v>
      </c>
      <c r="T1637" s="64">
        <f t="shared" si="234"/>
        <v>102</v>
      </c>
      <c r="U1637" s="64">
        <f t="shared" si="235"/>
        <v>0.79694391031753331</v>
      </c>
      <c r="V1637" s="48">
        <f t="shared" si="236"/>
        <v>0.88494000000000006</v>
      </c>
      <c r="W1637" s="52">
        <v>294.98</v>
      </c>
      <c r="X1637" s="71" t="str">
        <f t="shared" si="233"/>
        <v>Q1 2025</v>
      </c>
      <c r="Y1637" s="21">
        <f t="shared" si="237"/>
        <v>3440</v>
      </c>
      <c r="Z1637" s="21">
        <f t="shared" si="238"/>
        <v>1440</v>
      </c>
      <c r="AA1637" s="57">
        <f t="shared" si="239"/>
        <v>265647.97010584443</v>
      </c>
      <c r="AB1637" s="59">
        <f t="shared" si="240"/>
        <v>2.3888888888888888</v>
      </c>
      <c r="AC1637" s="61">
        <f t="shared" si="241"/>
        <v>863.59999999999991</v>
      </c>
    </row>
    <row r="1638" spans="4:29">
      <c r="D1638" s="12">
        <v>1632</v>
      </c>
      <c r="E1638" s="36" t="s">
        <v>29</v>
      </c>
      <c r="F1638" s="16" t="s">
        <v>12</v>
      </c>
      <c r="G1638" s="14" t="s">
        <v>30</v>
      </c>
      <c r="H1638" s="13" t="s">
        <v>5</v>
      </c>
      <c r="I1638" s="13" t="s">
        <v>54</v>
      </c>
      <c r="J1638" s="13" t="s">
        <v>204</v>
      </c>
      <c r="K1638" s="13" t="s">
        <v>43</v>
      </c>
      <c r="L1638" s="14">
        <v>57</v>
      </c>
      <c r="M1638" s="14" t="s">
        <v>205</v>
      </c>
      <c r="N1638" s="31">
        <v>1000000</v>
      </c>
      <c r="O1638" s="14" t="s">
        <v>1</v>
      </c>
      <c r="P1638" s="14" t="s">
        <v>35</v>
      </c>
      <c r="Q1638" s="31">
        <v>9216</v>
      </c>
      <c r="R1638" s="31">
        <v>2304</v>
      </c>
      <c r="S1638" s="45">
        <v>1</v>
      </c>
      <c r="T1638" s="64">
        <f t="shared" si="234"/>
        <v>57</v>
      </c>
      <c r="U1638" s="64">
        <f t="shared" si="235"/>
        <v>0.54632032028959276</v>
      </c>
      <c r="V1638" s="48">
        <f t="shared" si="236"/>
        <v>0.40670000000000001</v>
      </c>
      <c r="W1638" s="52">
        <v>406.7</v>
      </c>
      <c r="X1638" s="71" t="str">
        <f t="shared" si="233"/>
        <v>Q1 2025</v>
      </c>
      <c r="Y1638" s="21">
        <f t="shared" si="237"/>
        <v>7680</v>
      </c>
      <c r="Z1638" s="21">
        <f t="shared" si="238"/>
        <v>2160</v>
      </c>
      <c r="AA1638" s="57">
        <f t="shared" si="239"/>
        <v>546320.32028959272</v>
      </c>
      <c r="AB1638" s="59">
        <f t="shared" si="240"/>
        <v>3.5555555555555554</v>
      </c>
      <c r="AC1638" s="61">
        <f t="shared" si="241"/>
        <v>1447.8</v>
      </c>
    </row>
    <row r="1639" spans="4:29">
      <c r="D1639" s="12">
        <v>1633</v>
      </c>
      <c r="E1639" s="36" t="s">
        <v>29</v>
      </c>
      <c r="F1639" s="16" t="s">
        <v>12</v>
      </c>
      <c r="G1639" s="14" t="s">
        <v>30</v>
      </c>
      <c r="H1639" s="13" t="s">
        <v>5</v>
      </c>
      <c r="I1639" s="13" t="s">
        <v>217</v>
      </c>
      <c r="J1639" s="13" t="s">
        <v>218</v>
      </c>
      <c r="K1639" s="13" t="s">
        <v>43</v>
      </c>
      <c r="L1639" s="14">
        <v>32</v>
      </c>
      <c r="M1639" s="14" t="s">
        <v>15</v>
      </c>
      <c r="N1639" s="31">
        <v>1000000</v>
      </c>
      <c r="O1639" s="14" t="s">
        <v>1</v>
      </c>
      <c r="P1639" s="14" t="s">
        <v>35</v>
      </c>
      <c r="Q1639" s="31">
        <v>4608</v>
      </c>
      <c r="R1639" s="31">
        <v>1152</v>
      </c>
      <c r="S1639" s="45">
        <v>5</v>
      </c>
      <c r="T1639" s="64">
        <f t="shared" si="234"/>
        <v>160</v>
      </c>
      <c r="U1639" s="64">
        <f t="shared" si="235"/>
        <v>1.411464583976261</v>
      </c>
      <c r="V1639" s="48">
        <f t="shared" si="236"/>
        <v>1.2298999999999998</v>
      </c>
      <c r="W1639" s="52">
        <v>245.97999999999996</v>
      </c>
      <c r="X1639" s="71" t="str">
        <f t="shared" si="233"/>
        <v>Q1 2025</v>
      </c>
      <c r="Y1639" s="21">
        <f t="shared" si="237"/>
        <v>3840</v>
      </c>
      <c r="Z1639" s="21">
        <f t="shared" si="238"/>
        <v>2160</v>
      </c>
      <c r="AA1639" s="57">
        <f t="shared" si="239"/>
        <v>282292.91679525218</v>
      </c>
      <c r="AB1639" s="59">
        <f t="shared" si="240"/>
        <v>1.7777777777777777</v>
      </c>
      <c r="AC1639" s="61">
        <f t="shared" si="241"/>
        <v>812.8</v>
      </c>
    </row>
    <row r="1640" spans="4:29">
      <c r="D1640" s="12">
        <v>1634</v>
      </c>
      <c r="E1640" s="36" t="s">
        <v>29</v>
      </c>
      <c r="F1640" s="16" t="s">
        <v>12</v>
      </c>
      <c r="G1640" s="14" t="s">
        <v>30</v>
      </c>
      <c r="H1640" s="13" t="s">
        <v>5</v>
      </c>
      <c r="I1640" s="13" t="s">
        <v>105</v>
      </c>
      <c r="J1640" s="13" t="s">
        <v>106</v>
      </c>
      <c r="K1640" s="13" t="s">
        <v>33</v>
      </c>
      <c r="L1640" s="14">
        <v>31.5</v>
      </c>
      <c r="M1640" s="14" t="s">
        <v>15</v>
      </c>
      <c r="N1640" s="31">
        <v>1000000</v>
      </c>
      <c r="O1640" s="14" t="s">
        <v>1</v>
      </c>
      <c r="P1640" s="14" t="s">
        <v>35</v>
      </c>
      <c r="Q1640" s="31">
        <v>5000</v>
      </c>
      <c r="R1640" s="31">
        <v>1152</v>
      </c>
      <c r="S1640" s="45">
        <v>15</v>
      </c>
      <c r="T1640" s="64">
        <f t="shared" si="234"/>
        <v>472.5</v>
      </c>
      <c r="U1640" s="64">
        <f t="shared" si="235"/>
        <v>4.1031027347181004</v>
      </c>
      <c r="V1640" s="48">
        <f t="shared" si="236"/>
        <v>3.6896999999999998</v>
      </c>
      <c r="W1640" s="52">
        <v>245.98</v>
      </c>
      <c r="X1640" s="71" t="str">
        <f t="shared" si="233"/>
        <v>Q1 2025</v>
      </c>
      <c r="Y1640" s="21">
        <f t="shared" si="237"/>
        <v>3840</v>
      </c>
      <c r="Z1640" s="21">
        <f t="shared" si="238"/>
        <v>2160</v>
      </c>
      <c r="AA1640" s="57">
        <f t="shared" si="239"/>
        <v>273540.18231454003</v>
      </c>
      <c r="AB1640" s="59">
        <f t="shared" si="240"/>
        <v>1.7777777777777777</v>
      </c>
      <c r="AC1640" s="61">
        <f t="shared" si="241"/>
        <v>800.09999999999991</v>
      </c>
    </row>
    <row r="1641" spans="4:29">
      <c r="D1641" s="12">
        <v>1635</v>
      </c>
      <c r="E1641" s="36" t="s">
        <v>29</v>
      </c>
      <c r="F1641" s="16" t="s">
        <v>12</v>
      </c>
      <c r="G1641" s="14" t="s">
        <v>30</v>
      </c>
      <c r="H1641" s="13" t="s">
        <v>5</v>
      </c>
      <c r="I1641" s="13" t="s">
        <v>96</v>
      </c>
      <c r="J1641" s="13" t="s">
        <v>61</v>
      </c>
      <c r="K1641" s="13" t="s">
        <v>33</v>
      </c>
      <c r="L1641" s="14">
        <v>27</v>
      </c>
      <c r="M1641" s="14" t="s">
        <v>15</v>
      </c>
      <c r="N1641" s="31">
        <v>80000000</v>
      </c>
      <c r="O1641" s="14" t="s">
        <v>1</v>
      </c>
      <c r="P1641" s="14" t="s">
        <v>35</v>
      </c>
      <c r="Q1641" s="31">
        <v>2304</v>
      </c>
      <c r="R1641" s="31">
        <v>576</v>
      </c>
      <c r="S1641" s="45">
        <v>35</v>
      </c>
      <c r="T1641" s="64">
        <f t="shared" si="234"/>
        <v>945</v>
      </c>
      <c r="U1641" s="64">
        <f t="shared" si="235"/>
        <v>7.0338904023738866</v>
      </c>
      <c r="V1641" s="48">
        <f t="shared" si="236"/>
        <v>6.8942999999999994</v>
      </c>
      <c r="W1641" s="52">
        <v>196.98</v>
      </c>
      <c r="X1641" s="71" t="str">
        <f t="shared" si="233"/>
        <v>Q1 2025</v>
      </c>
      <c r="Y1641" s="21">
        <f t="shared" si="237"/>
        <v>3840</v>
      </c>
      <c r="Z1641" s="21">
        <f t="shared" si="238"/>
        <v>2160</v>
      </c>
      <c r="AA1641" s="57">
        <f t="shared" si="239"/>
        <v>200968.29721068247</v>
      </c>
      <c r="AB1641" s="59">
        <f t="shared" si="240"/>
        <v>1.7777777777777777</v>
      </c>
      <c r="AC1641" s="61">
        <f t="shared" si="241"/>
        <v>685.8</v>
      </c>
    </row>
    <row r="1642" spans="4:29">
      <c r="D1642" s="12">
        <v>1636</v>
      </c>
      <c r="E1642" s="36" t="s">
        <v>29</v>
      </c>
      <c r="F1642" s="16" t="s">
        <v>12</v>
      </c>
      <c r="G1642" s="14" t="s">
        <v>30</v>
      </c>
      <c r="H1642" s="13" t="s">
        <v>5</v>
      </c>
      <c r="I1642" s="13" t="s">
        <v>96</v>
      </c>
      <c r="J1642" s="13" t="s">
        <v>129</v>
      </c>
      <c r="K1642" s="13" t="s">
        <v>33</v>
      </c>
      <c r="L1642" s="14">
        <v>27</v>
      </c>
      <c r="M1642" s="14" t="s">
        <v>143</v>
      </c>
      <c r="N1642" s="31">
        <v>1000000</v>
      </c>
      <c r="O1642" s="14" t="s">
        <v>1</v>
      </c>
      <c r="P1642" s="14" t="s">
        <v>35</v>
      </c>
      <c r="Q1642" s="31">
        <v>2304</v>
      </c>
      <c r="R1642" s="31">
        <v>576</v>
      </c>
      <c r="S1642" s="45">
        <v>15</v>
      </c>
      <c r="T1642" s="64">
        <f t="shared" si="234"/>
        <v>405</v>
      </c>
      <c r="U1642" s="64">
        <f t="shared" si="235"/>
        <v>3.0145244581602371</v>
      </c>
      <c r="V1642" s="48">
        <f t="shared" si="236"/>
        <v>2.7342</v>
      </c>
      <c r="W1642" s="52">
        <v>182.28</v>
      </c>
      <c r="X1642" s="71" t="str">
        <f t="shared" si="233"/>
        <v>Q1 2025</v>
      </c>
      <c r="Y1642" s="21">
        <f t="shared" si="237"/>
        <v>2560</v>
      </c>
      <c r="Z1642" s="21">
        <f t="shared" si="238"/>
        <v>1440</v>
      </c>
      <c r="AA1642" s="57">
        <f t="shared" si="239"/>
        <v>200968.29721068247</v>
      </c>
      <c r="AB1642" s="59">
        <f t="shared" si="240"/>
        <v>1.7777777777777777</v>
      </c>
      <c r="AC1642" s="61">
        <f t="shared" si="241"/>
        <v>685.8</v>
      </c>
    </row>
    <row r="1643" spans="4:29">
      <c r="D1643" s="12">
        <v>1637</v>
      </c>
      <c r="E1643" s="36" t="s">
        <v>29</v>
      </c>
      <c r="F1643" s="16" t="s">
        <v>12</v>
      </c>
      <c r="G1643" s="14" t="s">
        <v>30</v>
      </c>
      <c r="H1643" s="13" t="s">
        <v>5</v>
      </c>
      <c r="I1643" s="13" t="s">
        <v>96</v>
      </c>
      <c r="J1643" s="13" t="s">
        <v>130</v>
      </c>
      <c r="K1643" s="13" t="s">
        <v>33</v>
      </c>
      <c r="L1643" s="14">
        <v>27</v>
      </c>
      <c r="M1643" s="14" t="s">
        <v>143</v>
      </c>
      <c r="N1643" s="31">
        <v>1000000</v>
      </c>
      <c r="O1643" s="14" t="s">
        <v>1</v>
      </c>
      <c r="P1643" s="14" t="s">
        <v>35</v>
      </c>
      <c r="Q1643" s="31">
        <v>2304</v>
      </c>
      <c r="R1643" s="31">
        <v>576</v>
      </c>
      <c r="S1643" s="45">
        <v>30</v>
      </c>
      <c r="T1643" s="64">
        <f t="shared" si="234"/>
        <v>810</v>
      </c>
      <c r="U1643" s="64">
        <f t="shared" si="235"/>
        <v>6.0290489163204741</v>
      </c>
      <c r="V1643" s="48">
        <f t="shared" si="236"/>
        <v>5.4683999999999999</v>
      </c>
      <c r="W1643" s="52">
        <v>182.28</v>
      </c>
      <c r="X1643" s="71" t="str">
        <f t="shared" si="233"/>
        <v>Q1 2025</v>
      </c>
      <c r="Y1643" s="21">
        <f t="shared" si="237"/>
        <v>2560</v>
      </c>
      <c r="Z1643" s="21">
        <f t="shared" si="238"/>
        <v>1440</v>
      </c>
      <c r="AA1643" s="57">
        <f t="shared" si="239"/>
        <v>200968.29721068247</v>
      </c>
      <c r="AB1643" s="59">
        <f t="shared" si="240"/>
        <v>1.7777777777777777</v>
      </c>
      <c r="AC1643" s="61">
        <f t="shared" si="241"/>
        <v>685.8</v>
      </c>
    </row>
    <row r="1644" spans="4:29">
      <c r="D1644" s="12">
        <v>1638</v>
      </c>
      <c r="E1644" s="36" t="s">
        <v>29</v>
      </c>
      <c r="F1644" s="16" t="s">
        <v>12</v>
      </c>
      <c r="G1644" s="14" t="s">
        <v>30</v>
      </c>
      <c r="H1644" s="13" t="s">
        <v>5</v>
      </c>
      <c r="I1644" s="13" t="s">
        <v>96</v>
      </c>
      <c r="J1644" s="13" t="s">
        <v>131</v>
      </c>
      <c r="K1644" s="13" t="s">
        <v>95</v>
      </c>
      <c r="L1644" s="14">
        <v>34</v>
      </c>
      <c r="M1644" s="14" t="s">
        <v>117</v>
      </c>
      <c r="N1644" s="31">
        <v>1000000</v>
      </c>
      <c r="O1644" s="14" t="s">
        <v>1</v>
      </c>
      <c r="P1644" s="14" t="s">
        <v>35</v>
      </c>
      <c r="Q1644" s="31">
        <v>4608</v>
      </c>
      <c r="R1644" s="31">
        <v>1152</v>
      </c>
      <c r="S1644" s="45">
        <v>35</v>
      </c>
      <c r="T1644" s="64">
        <f t="shared" si="234"/>
        <v>1190</v>
      </c>
      <c r="U1644" s="64">
        <f t="shared" si="235"/>
        <v>9.2976789537045548</v>
      </c>
      <c r="V1644" s="48">
        <f t="shared" si="236"/>
        <v>10.324300000000001</v>
      </c>
      <c r="W1644" s="52">
        <v>294.98</v>
      </c>
      <c r="X1644" s="71" t="str">
        <f t="shared" si="233"/>
        <v>Q1 2025</v>
      </c>
      <c r="Y1644" s="21">
        <f t="shared" si="237"/>
        <v>3440</v>
      </c>
      <c r="Z1644" s="21">
        <f t="shared" si="238"/>
        <v>1440</v>
      </c>
      <c r="AA1644" s="57">
        <f t="shared" si="239"/>
        <v>265647.97010584443</v>
      </c>
      <c r="AB1644" s="59">
        <f t="shared" si="240"/>
        <v>2.3888888888888888</v>
      </c>
      <c r="AC1644" s="61">
        <f t="shared" si="241"/>
        <v>863.59999999999991</v>
      </c>
    </row>
    <row r="1645" spans="4:29">
      <c r="D1645" s="12">
        <v>1639</v>
      </c>
      <c r="E1645" s="36" t="s">
        <v>29</v>
      </c>
      <c r="F1645" s="16" t="s">
        <v>12</v>
      </c>
      <c r="G1645" s="14" t="s">
        <v>30</v>
      </c>
      <c r="H1645" s="13" t="s">
        <v>5</v>
      </c>
      <c r="I1645" s="13" t="s">
        <v>96</v>
      </c>
      <c r="J1645" s="13" t="s">
        <v>132</v>
      </c>
      <c r="K1645" s="13" t="s">
        <v>43</v>
      </c>
      <c r="L1645" s="14">
        <v>31.5</v>
      </c>
      <c r="M1645" s="14" t="s">
        <v>15</v>
      </c>
      <c r="N1645" s="31">
        <v>1000000</v>
      </c>
      <c r="O1645" s="14" t="s">
        <v>1</v>
      </c>
      <c r="P1645" s="14" t="s">
        <v>35</v>
      </c>
      <c r="Q1645" s="31">
        <v>2304</v>
      </c>
      <c r="R1645" s="31">
        <v>576</v>
      </c>
      <c r="S1645" s="45">
        <v>20</v>
      </c>
      <c r="T1645" s="64">
        <f t="shared" si="234"/>
        <v>630</v>
      </c>
      <c r="U1645" s="64">
        <f t="shared" si="235"/>
        <v>5.4708036462908005</v>
      </c>
      <c r="V1645" s="48">
        <f t="shared" si="236"/>
        <v>4.9195999999999991</v>
      </c>
      <c r="W1645" s="52">
        <v>245.97999999999996</v>
      </c>
      <c r="X1645" s="71" t="str">
        <f t="shared" si="233"/>
        <v>Q1 2025</v>
      </c>
      <c r="Y1645" s="21">
        <f t="shared" si="237"/>
        <v>3840</v>
      </c>
      <c r="Z1645" s="21">
        <f t="shared" si="238"/>
        <v>2160</v>
      </c>
      <c r="AA1645" s="57">
        <f t="shared" si="239"/>
        <v>273540.18231454003</v>
      </c>
      <c r="AB1645" s="59">
        <f t="shared" si="240"/>
        <v>1.7777777777777777</v>
      </c>
      <c r="AC1645" s="61">
        <f t="shared" si="241"/>
        <v>800.09999999999991</v>
      </c>
    </row>
    <row r="1646" spans="4:29">
      <c r="D1646" s="12">
        <v>1640</v>
      </c>
      <c r="E1646" s="36" t="s">
        <v>29</v>
      </c>
      <c r="F1646" s="16" t="s">
        <v>12</v>
      </c>
      <c r="G1646" s="14" t="s">
        <v>30</v>
      </c>
      <c r="H1646" s="13" t="s">
        <v>5</v>
      </c>
      <c r="I1646" s="13" t="s">
        <v>96</v>
      </c>
      <c r="J1646" s="13" t="s">
        <v>297</v>
      </c>
      <c r="K1646" s="13" t="s">
        <v>95</v>
      </c>
      <c r="L1646" s="14">
        <v>27</v>
      </c>
      <c r="M1646" s="14" t="s">
        <v>143</v>
      </c>
      <c r="N1646" s="31">
        <v>1000000</v>
      </c>
      <c r="O1646" s="14" t="s">
        <v>1</v>
      </c>
      <c r="P1646" s="14" t="s">
        <v>35</v>
      </c>
      <c r="Q1646" s="31">
        <v>2304</v>
      </c>
      <c r="R1646" s="31">
        <v>576</v>
      </c>
      <c r="S1646" s="45">
        <v>15</v>
      </c>
      <c r="T1646" s="64">
        <f t="shared" si="234"/>
        <v>405</v>
      </c>
      <c r="U1646" s="64">
        <f t="shared" si="235"/>
        <v>3.0145244581602371</v>
      </c>
      <c r="V1646" s="48">
        <f t="shared" si="236"/>
        <v>2.7342</v>
      </c>
      <c r="W1646" s="52">
        <v>182.28</v>
      </c>
      <c r="X1646" s="71" t="str">
        <f t="shared" si="233"/>
        <v>Q1 2025</v>
      </c>
      <c r="Y1646" s="21">
        <f t="shared" si="237"/>
        <v>2560</v>
      </c>
      <c r="Z1646" s="21">
        <f t="shared" si="238"/>
        <v>1440</v>
      </c>
      <c r="AA1646" s="57">
        <f t="shared" si="239"/>
        <v>200968.29721068247</v>
      </c>
      <c r="AB1646" s="59">
        <f t="shared" si="240"/>
        <v>1.7777777777777777</v>
      </c>
      <c r="AC1646" s="61">
        <f t="shared" si="241"/>
        <v>685.8</v>
      </c>
    </row>
    <row r="1647" spans="4:29">
      <c r="D1647" s="12">
        <v>1641</v>
      </c>
      <c r="E1647" s="36" t="s">
        <v>29</v>
      </c>
      <c r="F1647" s="16" t="s">
        <v>12</v>
      </c>
      <c r="G1647" s="14" t="s">
        <v>30</v>
      </c>
      <c r="H1647" s="13" t="s">
        <v>5</v>
      </c>
      <c r="I1647" s="13" t="s">
        <v>96</v>
      </c>
      <c r="J1647" s="13" t="s">
        <v>298</v>
      </c>
      <c r="K1647" s="13" t="s">
        <v>95</v>
      </c>
      <c r="L1647" s="14">
        <v>27</v>
      </c>
      <c r="M1647" s="14" t="s">
        <v>143</v>
      </c>
      <c r="N1647" s="31">
        <v>1000000</v>
      </c>
      <c r="O1647" s="14" t="s">
        <v>1</v>
      </c>
      <c r="P1647" s="14" t="s">
        <v>35</v>
      </c>
      <c r="Q1647" s="31">
        <v>4608</v>
      </c>
      <c r="R1647" s="31">
        <v>1152</v>
      </c>
      <c r="S1647" s="45">
        <v>10</v>
      </c>
      <c r="T1647" s="64">
        <f t="shared" si="234"/>
        <v>270</v>
      </c>
      <c r="U1647" s="64">
        <f t="shared" si="235"/>
        <v>2.0096829721068246</v>
      </c>
      <c r="V1647" s="48">
        <f t="shared" si="236"/>
        <v>1.8228</v>
      </c>
      <c r="W1647" s="52">
        <v>182.28</v>
      </c>
      <c r="X1647" s="71" t="str">
        <f t="shared" si="233"/>
        <v>Q1 2025</v>
      </c>
      <c r="Y1647" s="21">
        <f t="shared" si="237"/>
        <v>2560</v>
      </c>
      <c r="Z1647" s="21">
        <f t="shared" si="238"/>
        <v>1440</v>
      </c>
      <c r="AA1647" s="57">
        <f t="shared" si="239"/>
        <v>200968.29721068247</v>
      </c>
      <c r="AB1647" s="59">
        <f t="shared" si="240"/>
        <v>1.7777777777777777</v>
      </c>
      <c r="AC1647" s="61">
        <f t="shared" si="241"/>
        <v>685.8</v>
      </c>
    </row>
    <row r="1648" spans="4:29">
      <c r="D1648" s="12">
        <v>1642</v>
      </c>
      <c r="E1648" s="36" t="s">
        <v>29</v>
      </c>
      <c r="F1648" s="16" t="s">
        <v>12</v>
      </c>
      <c r="G1648" s="14" t="s">
        <v>30</v>
      </c>
      <c r="H1648" s="13" t="s">
        <v>5</v>
      </c>
      <c r="I1648" s="13" t="s">
        <v>96</v>
      </c>
      <c r="J1648" s="13" t="s">
        <v>299</v>
      </c>
      <c r="K1648" s="13" t="s">
        <v>95</v>
      </c>
      <c r="L1648" s="14">
        <v>31.5</v>
      </c>
      <c r="M1648" s="14" t="s">
        <v>15</v>
      </c>
      <c r="N1648" s="31">
        <v>1000000</v>
      </c>
      <c r="O1648" s="14" t="s">
        <v>1</v>
      </c>
      <c r="P1648" s="14" t="s">
        <v>35</v>
      </c>
      <c r="Q1648" s="31">
        <v>4608</v>
      </c>
      <c r="R1648" s="31">
        <v>1152</v>
      </c>
      <c r="S1648" s="45">
        <v>5</v>
      </c>
      <c r="T1648" s="64">
        <f t="shared" si="234"/>
        <v>157.5</v>
      </c>
      <c r="U1648" s="64">
        <f t="shared" si="235"/>
        <v>1.3677009115727001</v>
      </c>
      <c r="V1648" s="48">
        <f t="shared" si="236"/>
        <v>1.2298999999999998</v>
      </c>
      <c r="W1648" s="52">
        <v>245.97999999999996</v>
      </c>
      <c r="X1648" s="71" t="str">
        <f t="shared" si="233"/>
        <v>Q1 2025</v>
      </c>
      <c r="Y1648" s="21">
        <f t="shared" si="237"/>
        <v>3840</v>
      </c>
      <c r="Z1648" s="21">
        <f t="shared" si="238"/>
        <v>2160</v>
      </c>
      <c r="AA1648" s="57">
        <f t="shared" si="239"/>
        <v>273540.18231454003</v>
      </c>
      <c r="AB1648" s="59">
        <f t="shared" si="240"/>
        <v>1.7777777777777777</v>
      </c>
      <c r="AC1648" s="61">
        <f t="shared" si="241"/>
        <v>800.09999999999991</v>
      </c>
    </row>
    <row r="1649" spans="4:29">
      <c r="D1649" s="12">
        <v>1643</v>
      </c>
      <c r="E1649" s="36" t="s">
        <v>29</v>
      </c>
      <c r="F1649" s="16" t="s">
        <v>12</v>
      </c>
      <c r="G1649" s="14" t="s">
        <v>30</v>
      </c>
      <c r="H1649" s="13" t="s">
        <v>5</v>
      </c>
      <c r="I1649" s="13" t="s">
        <v>60</v>
      </c>
      <c r="J1649" s="13" t="s">
        <v>107</v>
      </c>
      <c r="K1649" s="13" t="s">
        <v>33</v>
      </c>
      <c r="L1649" s="14">
        <v>27</v>
      </c>
      <c r="M1649" s="14" t="s">
        <v>15</v>
      </c>
      <c r="N1649" s="31">
        <v>80000000</v>
      </c>
      <c r="O1649" s="14" t="s">
        <v>1</v>
      </c>
      <c r="P1649" s="14" t="s">
        <v>35</v>
      </c>
      <c r="Q1649" s="31">
        <v>2304</v>
      </c>
      <c r="R1649" s="31">
        <v>576</v>
      </c>
      <c r="S1649" s="45">
        <v>15</v>
      </c>
      <c r="T1649" s="64">
        <f t="shared" si="234"/>
        <v>405</v>
      </c>
      <c r="U1649" s="64">
        <f t="shared" si="235"/>
        <v>3.0145244581602371</v>
      </c>
      <c r="V1649" s="48">
        <f t="shared" si="236"/>
        <v>2.9546999999999999</v>
      </c>
      <c r="W1649" s="52">
        <v>196.98</v>
      </c>
      <c r="X1649" s="71" t="str">
        <f t="shared" si="233"/>
        <v>Q1 2025</v>
      </c>
      <c r="Y1649" s="21">
        <f t="shared" si="237"/>
        <v>3840</v>
      </c>
      <c r="Z1649" s="21">
        <f t="shared" si="238"/>
        <v>2160</v>
      </c>
      <c r="AA1649" s="57">
        <f t="shared" si="239"/>
        <v>200968.29721068247</v>
      </c>
      <c r="AB1649" s="59">
        <f t="shared" si="240"/>
        <v>1.7777777777777777</v>
      </c>
      <c r="AC1649" s="61">
        <f t="shared" si="241"/>
        <v>685.8</v>
      </c>
    </row>
    <row r="1650" spans="4:29">
      <c r="D1650" s="12">
        <v>1644</v>
      </c>
      <c r="E1650" s="36" t="s">
        <v>29</v>
      </c>
      <c r="F1650" s="16" t="s">
        <v>12</v>
      </c>
      <c r="G1650" s="14" t="s">
        <v>30</v>
      </c>
      <c r="H1650" s="13" t="s">
        <v>5</v>
      </c>
      <c r="I1650" s="13" t="s">
        <v>60</v>
      </c>
      <c r="J1650" s="13" t="s">
        <v>115</v>
      </c>
      <c r="K1650" s="13" t="s">
        <v>33</v>
      </c>
      <c r="L1650" s="14">
        <v>27</v>
      </c>
      <c r="M1650" s="14" t="s">
        <v>15</v>
      </c>
      <c r="N1650" s="31">
        <v>80000000</v>
      </c>
      <c r="O1650" s="14" t="s">
        <v>1</v>
      </c>
      <c r="P1650" s="14" t="s">
        <v>35</v>
      </c>
      <c r="Q1650" s="31">
        <v>2304</v>
      </c>
      <c r="R1650" s="31">
        <v>576</v>
      </c>
      <c r="S1650" s="45">
        <v>15</v>
      </c>
      <c r="T1650" s="64">
        <f t="shared" si="234"/>
        <v>405</v>
      </c>
      <c r="U1650" s="64">
        <f t="shared" si="235"/>
        <v>3.0145244581602371</v>
      </c>
      <c r="V1650" s="48">
        <f t="shared" si="236"/>
        <v>2.9546999999999999</v>
      </c>
      <c r="W1650" s="52">
        <v>196.98</v>
      </c>
      <c r="X1650" s="71" t="str">
        <f t="shared" si="233"/>
        <v>Q1 2025</v>
      </c>
      <c r="Y1650" s="21">
        <f t="shared" si="237"/>
        <v>3840</v>
      </c>
      <c r="Z1650" s="21">
        <f t="shared" si="238"/>
        <v>2160</v>
      </c>
      <c r="AA1650" s="57">
        <f t="shared" si="239"/>
        <v>200968.29721068247</v>
      </c>
      <c r="AB1650" s="59">
        <f t="shared" si="240"/>
        <v>1.7777777777777777</v>
      </c>
      <c r="AC1650" s="61">
        <f t="shared" si="241"/>
        <v>685.8</v>
      </c>
    </row>
    <row r="1651" spans="4:29">
      <c r="D1651" s="12">
        <v>1645</v>
      </c>
      <c r="E1651" s="36" t="s">
        <v>29</v>
      </c>
      <c r="F1651" s="16" t="s">
        <v>12</v>
      </c>
      <c r="G1651" s="14" t="s">
        <v>30</v>
      </c>
      <c r="H1651" s="13" t="s">
        <v>5</v>
      </c>
      <c r="I1651" s="13" t="s">
        <v>60</v>
      </c>
      <c r="J1651" s="13" t="s">
        <v>300</v>
      </c>
      <c r="K1651" s="13" t="s">
        <v>33</v>
      </c>
      <c r="L1651" s="14">
        <v>31.5</v>
      </c>
      <c r="M1651" s="14" t="s">
        <v>15</v>
      </c>
      <c r="N1651" s="31">
        <v>80000000</v>
      </c>
      <c r="O1651" s="14" t="s">
        <v>1</v>
      </c>
      <c r="P1651" s="14" t="s">
        <v>35</v>
      </c>
      <c r="Q1651" s="31">
        <v>2304</v>
      </c>
      <c r="R1651" s="31">
        <v>1152</v>
      </c>
      <c r="S1651" s="45">
        <v>15</v>
      </c>
      <c r="T1651" s="64">
        <f t="shared" si="234"/>
        <v>472.5</v>
      </c>
      <c r="U1651" s="64">
        <f t="shared" si="235"/>
        <v>4.1031027347181004</v>
      </c>
      <c r="V1651" s="48">
        <f t="shared" si="236"/>
        <v>3.6896999999999993</v>
      </c>
      <c r="W1651" s="52">
        <v>245.97999999999996</v>
      </c>
      <c r="X1651" s="71" t="str">
        <f t="shared" si="233"/>
        <v>Q1 2025</v>
      </c>
      <c r="Y1651" s="21">
        <f t="shared" si="237"/>
        <v>3840</v>
      </c>
      <c r="Z1651" s="21">
        <f t="shared" si="238"/>
        <v>2160</v>
      </c>
      <c r="AA1651" s="57">
        <f t="shared" si="239"/>
        <v>273540.18231454003</v>
      </c>
      <c r="AB1651" s="59">
        <f t="shared" si="240"/>
        <v>1.7777777777777777</v>
      </c>
      <c r="AC1651" s="61">
        <f t="shared" si="241"/>
        <v>800.09999999999991</v>
      </c>
    </row>
    <row r="1652" spans="4:29">
      <c r="D1652" s="12">
        <v>1646</v>
      </c>
      <c r="E1652" s="36" t="s">
        <v>29</v>
      </c>
      <c r="F1652" s="16" t="s">
        <v>12</v>
      </c>
      <c r="G1652" s="14" t="s">
        <v>30</v>
      </c>
      <c r="H1652" s="13" t="s">
        <v>5</v>
      </c>
      <c r="I1652" s="13" t="s">
        <v>60</v>
      </c>
      <c r="J1652" s="13" t="s">
        <v>301</v>
      </c>
      <c r="K1652" s="13" t="s">
        <v>95</v>
      </c>
      <c r="L1652" s="14">
        <v>34</v>
      </c>
      <c r="M1652" s="14" t="s">
        <v>302</v>
      </c>
      <c r="N1652" s="31">
        <v>80000000</v>
      </c>
      <c r="O1652" s="14" t="s">
        <v>1</v>
      </c>
      <c r="P1652" s="14" t="s">
        <v>35</v>
      </c>
      <c r="Q1652" s="31">
        <v>4608</v>
      </c>
      <c r="R1652" s="31">
        <v>1152</v>
      </c>
      <c r="S1652" s="45">
        <v>5</v>
      </c>
      <c r="T1652" s="64">
        <f t="shared" si="234"/>
        <v>170</v>
      </c>
      <c r="U1652" s="64">
        <f t="shared" si="235"/>
        <v>1.8094262724661465</v>
      </c>
      <c r="V1652" s="48">
        <f t="shared" si="236"/>
        <v>1.4749000000000001</v>
      </c>
      <c r="W1652" s="52">
        <v>294.98</v>
      </c>
      <c r="X1652" s="71" t="str">
        <f t="shared" si="233"/>
        <v>Q1 2025</v>
      </c>
      <c r="Y1652" s="21">
        <f t="shared" si="237"/>
        <v>344</v>
      </c>
      <c r="Z1652" s="21">
        <f t="shared" si="238"/>
        <v>440</v>
      </c>
      <c r="AA1652" s="57">
        <f t="shared" si="239"/>
        <v>361885.25449322932</v>
      </c>
      <c r="AB1652" s="59">
        <f t="shared" si="240"/>
        <v>0.78181818181818186</v>
      </c>
      <c r="AC1652" s="61">
        <f t="shared" si="241"/>
        <v>863.59999999999991</v>
      </c>
    </row>
    <row r="1653" spans="4:29">
      <c r="D1653" s="12">
        <v>1647</v>
      </c>
      <c r="E1653" s="36" t="s">
        <v>29</v>
      </c>
      <c r="F1653" s="16" t="s">
        <v>12</v>
      </c>
      <c r="G1653" s="14" t="s">
        <v>30</v>
      </c>
      <c r="H1653" s="13" t="s">
        <v>5</v>
      </c>
      <c r="I1653" s="13" t="s">
        <v>53</v>
      </c>
      <c r="J1653" s="13" t="s">
        <v>133</v>
      </c>
      <c r="K1653" s="13"/>
      <c r="L1653" s="14">
        <v>31.5</v>
      </c>
      <c r="M1653" s="14" t="s">
        <v>15</v>
      </c>
      <c r="N1653" s="31">
        <v>1000000</v>
      </c>
      <c r="O1653" s="14" t="s">
        <v>1</v>
      </c>
      <c r="P1653" s="14" t="s">
        <v>35</v>
      </c>
      <c r="Q1653" s="31">
        <v>4608</v>
      </c>
      <c r="R1653" s="31">
        <v>1196</v>
      </c>
      <c r="S1653" s="45">
        <v>20</v>
      </c>
      <c r="T1653" s="64">
        <f t="shared" si="234"/>
        <v>630</v>
      </c>
      <c r="U1653" s="64">
        <f t="shared" si="235"/>
        <v>5.4708036462908005</v>
      </c>
      <c r="V1653" s="48">
        <f t="shared" si="236"/>
        <v>4.9195999999999991</v>
      </c>
      <c r="W1653" s="52">
        <v>245.97999999999996</v>
      </c>
      <c r="X1653" s="71" t="str">
        <f t="shared" si="233"/>
        <v>Q1 2025</v>
      </c>
      <c r="Y1653" s="21">
        <f t="shared" si="237"/>
        <v>3840</v>
      </c>
      <c r="Z1653" s="21">
        <f t="shared" si="238"/>
        <v>2160</v>
      </c>
      <c r="AA1653" s="57">
        <f t="shared" si="239"/>
        <v>273540.18231454003</v>
      </c>
      <c r="AB1653" s="59">
        <f t="shared" si="240"/>
        <v>1.7777777777777777</v>
      </c>
      <c r="AC1653" s="61">
        <f t="shared" si="241"/>
        <v>800.09999999999991</v>
      </c>
    </row>
    <row r="1654" spans="4:29">
      <c r="D1654" s="12">
        <v>1648</v>
      </c>
      <c r="E1654" s="36" t="s">
        <v>29</v>
      </c>
      <c r="F1654" s="16" t="s">
        <v>12</v>
      </c>
      <c r="G1654" s="14" t="s">
        <v>30</v>
      </c>
      <c r="H1654" s="13" t="s">
        <v>5</v>
      </c>
      <c r="I1654" s="13" t="s">
        <v>53</v>
      </c>
      <c r="J1654" s="13" t="s">
        <v>97</v>
      </c>
      <c r="K1654" s="13" t="s">
        <v>98</v>
      </c>
      <c r="L1654" s="14">
        <v>49</v>
      </c>
      <c r="M1654" s="14" t="s">
        <v>99</v>
      </c>
      <c r="N1654" s="31">
        <v>1000000</v>
      </c>
      <c r="O1654" s="14" t="s">
        <v>1</v>
      </c>
      <c r="P1654" s="14" t="s">
        <v>35</v>
      </c>
      <c r="Q1654" s="31">
        <v>5000</v>
      </c>
      <c r="R1654" s="31">
        <v>1152</v>
      </c>
      <c r="S1654" s="45">
        <v>10</v>
      </c>
      <c r="T1654" s="64">
        <f t="shared" si="234"/>
        <v>490</v>
      </c>
      <c r="U1654" s="64">
        <f t="shared" si="235"/>
        <v>4.0372886704072384</v>
      </c>
      <c r="V1654" s="48">
        <f t="shared" si="236"/>
        <v>3.3809999999999993</v>
      </c>
      <c r="W1654" s="52">
        <v>338.09999999999997</v>
      </c>
      <c r="X1654" s="71" t="str">
        <f t="shared" si="233"/>
        <v>Q1 2025</v>
      </c>
      <c r="Y1654" s="21">
        <f t="shared" si="237"/>
        <v>5120</v>
      </c>
      <c r="Z1654" s="21">
        <f t="shared" si="238"/>
        <v>1440</v>
      </c>
      <c r="AA1654" s="57">
        <f t="shared" si="239"/>
        <v>403728.86704072385</v>
      </c>
      <c r="AB1654" s="59">
        <f t="shared" si="240"/>
        <v>3.5555555555555554</v>
      </c>
      <c r="AC1654" s="61">
        <f t="shared" si="241"/>
        <v>1244.5999999999999</v>
      </c>
    </row>
    <row r="1655" spans="4:29">
      <c r="D1655" s="12">
        <v>1649</v>
      </c>
      <c r="E1655" s="36" t="s">
        <v>29</v>
      </c>
      <c r="F1655" s="16" t="s">
        <v>12</v>
      </c>
      <c r="G1655" s="14" t="s">
        <v>30</v>
      </c>
      <c r="H1655" s="13" t="s">
        <v>5</v>
      </c>
      <c r="I1655" s="13" t="s">
        <v>53</v>
      </c>
      <c r="J1655" s="13" t="s">
        <v>119</v>
      </c>
      <c r="K1655" s="13" t="s">
        <v>98</v>
      </c>
      <c r="L1655" s="14">
        <v>31.5</v>
      </c>
      <c r="M1655" s="14" t="s">
        <v>15</v>
      </c>
      <c r="N1655" s="31">
        <v>1000000</v>
      </c>
      <c r="O1655" s="14" t="s">
        <v>1</v>
      </c>
      <c r="P1655" s="14" t="s">
        <v>35</v>
      </c>
      <c r="Q1655" s="31">
        <v>5000</v>
      </c>
      <c r="R1655" s="31">
        <v>1152</v>
      </c>
      <c r="S1655" s="45">
        <v>10</v>
      </c>
      <c r="T1655" s="64">
        <f t="shared" si="234"/>
        <v>315</v>
      </c>
      <c r="U1655" s="64">
        <f t="shared" si="235"/>
        <v>2.7354018231454003</v>
      </c>
      <c r="V1655" s="48">
        <f t="shared" si="236"/>
        <v>2.4597999999999995</v>
      </c>
      <c r="W1655" s="52">
        <v>245.97999999999996</v>
      </c>
      <c r="X1655" s="71" t="str">
        <f t="shared" si="233"/>
        <v>Q1 2025</v>
      </c>
      <c r="Y1655" s="21">
        <f t="shared" si="237"/>
        <v>3840</v>
      </c>
      <c r="Z1655" s="21">
        <f t="shared" si="238"/>
        <v>2160</v>
      </c>
      <c r="AA1655" s="57">
        <f t="shared" si="239"/>
        <v>273540.18231454003</v>
      </c>
      <c r="AB1655" s="59">
        <f t="shared" si="240"/>
        <v>1.7777777777777777</v>
      </c>
      <c r="AC1655" s="61">
        <f t="shared" si="241"/>
        <v>800.09999999999991</v>
      </c>
    </row>
    <row r="1656" spans="4:29">
      <c r="D1656" s="12">
        <v>1650</v>
      </c>
      <c r="E1656" s="36" t="s">
        <v>29</v>
      </c>
      <c r="F1656" s="16" t="s">
        <v>12</v>
      </c>
      <c r="G1656" s="14" t="s">
        <v>30</v>
      </c>
      <c r="H1656" s="13" t="s">
        <v>5</v>
      </c>
      <c r="I1656" s="13" t="s">
        <v>120</v>
      </c>
      <c r="J1656" s="13"/>
      <c r="K1656" s="13" t="s">
        <v>120</v>
      </c>
      <c r="L1656" s="14">
        <v>27</v>
      </c>
      <c r="M1656" s="14" t="s">
        <v>15</v>
      </c>
      <c r="N1656" s="31" t="s">
        <v>65</v>
      </c>
      <c r="O1656" s="14" t="s">
        <v>1</v>
      </c>
      <c r="P1656" s="14" t="s">
        <v>35</v>
      </c>
      <c r="Q1656" s="31">
        <v>5000</v>
      </c>
      <c r="R1656" s="31">
        <v>1152</v>
      </c>
      <c r="S1656" s="45">
        <v>20</v>
      </c>
      <c r="T1656" s="64">
        <f t="shared" si="234"/>
        <v>540</v>
      </c>
      <c r="U1656" s="64">
        <f t="shared" si="235"/>
        <v>4.0193659442136491</v>
      </c>
      <c r="V1656" s="48">
        <f t="shared" si="236"/>
        <v>3.9396</v>
      </c>
      <c r="W1656" s="52">
        <v>196.98</v>
      </c>
      <c r="X1656" s="71" t="str">
        <f t="shared" si="233"/>
        <v>Q1 2025</v>
      </c>
      <c r="Y1656" s="21">
        <f t="shared" si="237"/>
        <v>3840</v>
      </c>
      <c r="Z1656" s="21">
        <f t="shared" si="238"/>
        <v>2160</v>
      </c>
      <c r="AA1656" s="57">
        <f t="shared" si="239"/>
        <v>200968.29721068247</v>
      </c>
      <c r="AB1656" s="59">
        <f t="shared" si="240"/>
        <v>1.7777777777777777</v>
      </c>
      <c r="AC1656" s="61">
        <f t="shared" si="241"/>
        <v>685.8</v>
      </c>
    </row>
    <row r="1657" spans="4:29">
      <c r="D1657" s="12">
        <v>1651</v>
      </c>
      <c r="E1657" s="36" t="s">
        <v>29</v>
      </c>
      <c r="F1657" s="16" t="s">
        <v>12</v>
      </c>
      <c r="G1657" s="14" t="s">
        <v>30</v>
      </c>
      <c r="H1657" s="13" t="s">
        <v>5</v>
      </c>
      <c r="I1657" s="13" t="s">
        <v>120</v>
      </c>
      <c r="J1657" s="13"/>
      <c r="K1657" s="13" t="s">
        <v>120</v>
      </c>
      <c r="L1657" s="14">
        <v>31.5</v>
      </c>
      <c r="M1657" s="14" t="s">
        <v>15</v>
      </c>
      <c r="N1657" s="31" t="s">
        <v>65</v>
      </c>
      <c r="O1657" s="14" t="s">
        <v>1</v>
      </c>
      <c r="P1657" s="14" t="s">
        <v>35</v>
      </c>
      <c r="Q1657" s="31">
        <v>5000</v>
      </c>
      <c r="R1657" s="31">
        <v>1152</v>
      </c>
      <c r="S1657" s="45">
        <v>15</v>
      </c>
      <c r="T1657" s="64">
        <f t="shared" si="234"/>
        <v>472.5</v>
      </c>
      <c r="U1657" s="64">
        <f t="shared" si="235"/>
        <v>4.1031027347181004</v>
      </c>
      <c r="V1657" s="48">
        <f t="shared" si="236"/>
        <v>3.6896999999999998</v>
      </c>
      <c r="W1657" s="52">
        <v>245.98</v>
      </c>
      <c r="X1657" s="71" t="str">
        <f t="shared" si="233"/>
        <v>Q1 2025</v>
      </c>
      <c r="Y1657" s="21">
        <f t="shared" si="237"/>
        <v>3840</v>
      </c>
      <c r="Z1657" s="21">
        <f t="shared" si="238"/>
        <v>2160</v>
      </c>
      <c r="AA1657" s="57">
        <f t="shared" si="239"/>
        <v>273540.18231454003</v>
      </c>
      <c r="AB1657" s="59">
        <f t="shared" si="240"/>
        <v>1.7777777777777777</v>
      </c>
      <c r="AC1657" s="61">
        <f t="shared" si="241"/>
        <v>800.09999999999991</v>
      </c>
    </row>
    <row r="1658" spans="4:29">
      <c r="D1658" s="12">
        <v>1652</v>
      </c>
      <c r="E1658" s="36" t="s">
        <v>29</v>
      </c>
      <c r="F1658" s="16" t="s">
        <v>12</v>
      </c>
      <c r="G1658" s="14" t="s">
        <v>30</v>
      </c>
      <c r="H1658" s="13" t="s">
        <v>5</v>
      </c>
      <c r="I1658" s="13" t="s">
        <v>45</v>
      </c>
      <c r="J1658" s="13" t="s">
        <v>134</v>
      </c>
      <c r="K1658" s="13" t="s">
        <v>43</v>
      </c>
      <c r="L1658" s="14">
        <v>27</v>
      </c>
      <c r="M1658" s="14" t="s">
        <v>15</v>
      </c>
      <c r="N1658" s="31">
        <v>1000000</v>
      </c>
      <c r="O1658" s="14" t="s">
        <v>1</v>
      </c>
      <c r="P1658" s="14" t="s">
        <v>35</v>
      </c>
      <c r="Q1658" s="31">
        <v>2304</v>
      </c>
      <c r="R1658" s="31">
        <v>576</v>
      </c>
      <c r="S1658" s="45">
        <v>25</v>
      </c>
      <c r="T1658" s="64">
        <f t="shared" si="234"/>
        <v>675</v>
      </c>
      <c r="U1658" s="64">
        <f t="shared" si="235"/>
        <v>5.0242074302670616</v>
      </c>
      <c r="V1658" s="48">
        <f t="shared" si="236"/>
        <v>4.5570000000000004</v>
      </c>
      <c r="W1658" s="52">
        <v>182.28</v>
      </c>
      <c r="X1658" s="71" t="str">
        <f t="shared" si="233"/>
        <v>Q1 2025</v>
      </c>
      <c r="Y1658" s="21">
        <f t="shared" si="237"/>
        <v>3840</v>
      </c>
      <c r="Z1658" s="21">
        <f t="shared" si="238"/>
        <v>2160</v>
      </c>
      <c r="AA1658" s="57">
        <f t="shared" si="239"/>
        <v>200968.29721068247</v>
      </c>
      <c r="AB1658" s="59">
        <f t="shared" si="240"/>
        <v>1.7777777777777777</v>
      </c>
      <c r="AC1658" s="61">
        <f t="shared" si="241"/>
        <v>685.8</v>
      </c>
    </row>
    <row r="1659" spans="4:29">
      <c r="D1659" s="12">
        <v>1653</v>
      </c>
      <c r="E1659" s="36" t="s">
        <v>29</v>
      </c>
      <c r="F1659" s="16" t="s">
        <v>12</v>
      </c>
      <c r="G1659" s="14" t="s">
        <v>30</v>
      </c>
      <c r="H1659" s="13" t="s">
        <v>5</v>
      </c>
      <c r="I1659" s="13" t="s">
        <v>121</v>
      </c>
      <c r="J1659" s="13" t="s">
        <v>282</v>
      </c>
      <c r="K1659" s="13"/>
      <c r="L1659" s="14">
        <v>27</v>
      </c>
      <c r="M1659" s="14" t="s">
        <v>15</v>
      </c>
      <c r="N1659" s="31" t="s">
        <v>65</v>
      </c>
      <c r="O1659" s="14" t="s">
        <v>1</v>
      </c>
      <c r="P1659" s="14" t="s">
        <v>35</v>
      </c>
      <c r="Q1659" s="31">
        <v>5000</v>
      </c>
      <c r="R1659" s="31">
        <v>1152</v>
      </c>
      <c r="S1659" s="45">
        <v>15</v>
      </c>
      <c r="T1659" s="64">
        <f t="shared" si="234"/>
        <v>405</v>
      </c>
      <c r="U1659" s="64">
        <f t="shared" si="235"/>
        <v>3.0145244581602371</v>
      </c>
      <c r="V1659" s="48">
        <f t="shared" si="236"/>
        <v>2.9546999999999999</v>
      </c>
      <c r="W1659" s="52">
        <v>196.98</v>
      </c>
      <c r="X1659" s="71" t="str">
        <f t="shared" si="233"/>
        <v>Q1 2025</v>
      </c>
      <c r="Y1659" s="21">
        <f t="shared" si="237"/>
        <v>3840</v>
      </c>
      <c r="Z1659" s="21">
        <f t="shared" si="238"/>
        <v>2160</v>
      </c>
      <c r="AA1659" s="57">
        <f t="shared" si="239"/>
        <v>200968.29721068247</v>
      </c>
      <c r="AB1659" s="59">
        <f t="shared" si="240"/>
        <v>1.7777777777777777</v>
      </c>
      <c r="AC1659" s="61">
        <f t="shared" si="241"/>
        <v>685.8</v>
      </c>
    </row>
    <row r="1660" spans="4:29">
      <c r="D1660" s="12">
        <v>1654</v>
      </c>
      <c r="E1660" s="36" t="s">
        <v>29</v>
      </c>
      <c r="F1660" s="16" t="s">
        <v>12</v>
      </c>
      <c r="G1660" s="14" t="s">
        <v>30</v>
      </c>
      <c r="H1660" s="13" t="s">
        <v>5</v>
      </c>
      <c r="I1660" s="13" t="s">
        <v>121</v>
      </c>
      <c r="J1660" s="13" t="s">
        <v>283</v>
      </c>
      <c r="K1660" s="13"/>
      <c r="L1660" s="14">
        <v>31.5</v>
      </c>
      <c r="M1660" s="14" t="s">
        <v>15</v>
      </c>
      <c r="N1660" s="31" t="s">
        <v>65</v>
      </c>
      <c r="O1660" s="14" t="s">
        <v>1</v>
      </c>
      <c r="P1660" s="14" t="s">
        <v>35</v>
      </c>
      <c r="Q1660" s="31">
        <v>5000</v>
      </c>
      <c r="R1660" s="31">
        <v>1152</v>
      </c>
      <c r="S1660" s="45">
        <v>15</v>
      </c>
      <c r="T1660" s="64">
        <f t="shared" si="234"/>
        <v>472.5</v>
      </c>
      <c r="U1660" s="64">
        <f t="shared" si="235"/>
        <v>4.1031027347181004</v>
      </c>
      <c r="V1660" s="48">
        <f t="shared" si="236"/>
        <v>3.6896999999999998</v>
      </c>
      <c r="W1660" s="52">
        <v>245.98</v>
      </c>
      <c r="X1660" s="71" t="str">
        <f t="shared" si="233"/>
        <v>Q1 2025</v>
      </c>
      <c r="Y1660" s="21">
        <f t="shared" si="237"/>
        <v>3840</v>
      </c>
      <c r="Z1660" s="21">
        <f t="shared" si="238"/>
        <v>2160</v>
      </c>
      <c r="AA1660" s="57">
        <f t="shared" si="239"/>
        <v>273540.18231454003</v>
      </c>
      <c r="AB1660" s="59">
        <f t="shared" si="240"/>
        <v>1.7777777777777777</v>
      </c>
      <c r="AC1660" s="61">
        <f t="shared" si="241"/>
        <v>800.09999999999991</v>
      </c>
    </row>
    <row r="1661" spans="4:29">
      <c r="D1661" s="12">
        <v>1655</v>
      </c>
      <c r="E1661" s="36" t="s">
        <v>29</v>
      </c>
      <c r="F1661" s="16" t="s">
        <v>12</v>
      </c>
      <c r="G1661" s="14" t="s">
        <v>30</v>
      </c>
      <c r="H1661" s="13" t="s">
        <v>5</v>
      </c>
      <c r="I1661" s="13" t="s">
        <v>122</v>
      </c>
      <c r="J1661" s="13"/>
      <c r="K1661" s="13"/>
      <c r="L1661" s="14">
        <v>27</v>
      </c>
      <c r="M1661" s="14" t="s">
        <v>15</v>
      </c>
      <c r="N1661" s="31" t="s">
        <v>65</v>
      </c>
      <c r="O1661" s="14" t="s">
        <v>2</v>
      </c>
      <c r="P1661" s="14" t="s">
        <v>35</v>
      </c>
      <c r="Q1661" s="31">
        <v>5000</v>
      </c>
      <c r="R1661" s="31">
        <v>1152</v>
      </c>
      <c r="S1661" s="45">
        <v>15</v>
      </c>
      <c r="T1661" s="64">
        <f t="shared" si="234"/>
        <v>405</v>
      </c>
      <c r="U1661" s="64">
        <f t="shared" si="235"/>
        <v>3.0145244581602371</v>
      </c>
      <c r="V1661" s="48">
        <f t="shared" si="236"/>
        <v>2.9546999999999999</v>
      </c>
      <c r="W1661" s="52">
        <v>196.98</v>
      </c>
      <c r="X1661" s="71" t="str">
        <f t="shared" si="233"/>
        <v>Q1 2025</v>
      </c>
      <c r="Y1661" s="21">
        <f t="shared" si="237"/>
        <v>3840</v>
      </c>
      <c r="Z1661" s="21">
        <f t="shared" si="238"/>
        <v>2160</v>
      </c>
      <c r="AA1661" s="57">
        <f t="shared" si="239"/>
        <v>200968.29721068247</v>
      </c>
      <c r="AB1661" s="59">
        <f t="shared" si="240"/>
        <v>1.7777777777777777</v>
      </c>
      <c r="AC1661" s="61">
        <f t="shared" si="241"/>
        <v>685.8</v>
      </c>
    </row>
    <row r="1662" spans="4:29">
      <c r="D1662" s="12">
        <v>1656</v>
      </c>
      <c r="E1662" s="36" t="s">
        <v>29</v>
      </c>
      <c r="F1662" s="16" t="s">
        <v>12</v>
      </c>
      <c r="G1662" s="14" t="s">
        <v>30</v>
      </c>
      <c r="H1662" s="13" t="s">
        <v>5</v>
      </c>
      <c r="I1662" s="13" t="s">
        <v>122</v>
      </c>
      <c r="J1662" s="13"/>
      <c r="K1662" s="13"/>
      <c r="L1662" s="14">
        <v>31.5</v>
      </c>
      <c r="M1662" s="14" t="s">
        <v>15</v>
      </c>
      <c r="N1662" s="31" t="s">
        <v>65</v>
      </c>
      <c r="O1662" s="14" t="s">
        <v>2</v>
      </c>
      <c r="P1662" s="14" t="s">
        <v>35</v>
      </c>
      <c r="Q1662" s="31">
        <v>5000</v>
      </c>
      <c r="R1662" s="31">
        <v>1152</v>
      </c>
      <c r="S1662" s="45">
        <v>15</v>
      </c>
      <c r="T1662" s="64">
        <f t="shared" si="234"/>
        <v>472.5</v>
      </c>
      <c r="U1662" s="64">
        <f t="shared" si="235"/>
        <v>4.1031027347181004</v>
      </c>
      <c r="V1662" s="48">
        <f t="shared" si="236"/>
        <v>3.6896999999999998</v>
      </c>
      <c r="W1662" s="52">
        <v>245.98</v>
      </c>
      <c r="X1662" s="71" t="str">
        <f t="shared" si="233"/>
        <v>Q1 2025</v>
      </c>
      <c r="Y1662" s="21">
        <f t="shared" si="237"/>
        <v>3840</v>
      </c>
      <c r="Z1662" s="21">
        <f t="shared" si="238"/>
        <v>2160</v>
      </c>
      <c r="AA1662" s="57">
        <f t="shared" si="239"/>
        <v>273540.18231454003</v>
      </c>
      <c r="AB1662" s="59">
        <f t="shared" si="240"/>
        <v>1.7777777777777777</v>
      </c>
      <c r="AC1662" s="61">
        <f t="shared" si="241"/>
        <v>800.09999999999991</v>
      </c>
    </row>
    <row r="1663" spans="4:29">
      <c r="D1663" s="12">
        <v>1657</v>
      </c>
      <c r="E1663" s="36" t="s">
        <v>29</v>
      </c>
      <c r="F1663" s="16" t="s">
        <v>12</v>
      </c>
      <c r="G1663" s="14" t="s">
        <v>30</v>
      </c>
      <c r="H1663" s="13" t="s">
        <v>5</v>
      </c>
      <c r="I1663" s="13" t="s">
        <v>140</v>
      </c>
      <c r="J1663" s="13"/>
      <c r="K1663" s="13"/>
      <c r="L1663" s="14">
        <v>27</v>
      </c>
      <c r="M1663" s="14" t="s">
        <v>15</v>
      </c>
      <c r="N1663" s="31" t="s">
        <v>65</v>
      </c>
      <c r="O1663" s="14" t="s">
        <v>1</v>
      </c>
      <c r="P1663" s="14" t="s">
        <v>35</v>
      </c>
      <c r="Q1663" s="31">
        <v>2304</v>
      </c>
      <c r="R1663" s="31">
        <v>576</v>
      </c>
      <c r="S1663" s="45">
        <v>15</v>
      </c>
      <c r="T1663" s="64">
        <f t="shared" si="234"/>
        <v>405</v>
      </c>
      <c r="U1663" s="64">
        <f t="shared" si="235"/>
        <v>3.0145244581602371</v>
      </c>
      <c r="V1663" s="48">
        <f t="shared" si="236"/>
        <v>2.9546999999999999</v>
      </c>
      <c r="W1663" s="52">
        <v>196.98</v>
      </c>
      <c r="X1663" s="71" t="str">
        <f t="shared" si="233"/>
        <v>Q1 2025</v>
      </c>
      <c r="Y1663" s="21">
        <f t="shared" si="237"/>
        <v>3840</v>
      </c>
      <c r="Z1663" s="21">
        <f t="shared" si="238"/>
        <v>2160</v>
      </c>
      <c r="AA1663" s="57">
        <f t="shared" si="239"/>
        <v>200968.29721068247</v>
      </c>
      <c r="AB1663" s="59">
        <f t="shared" si="240"/>
        <v>1.7777777777777777</v>
      </c>
      <c r="AC1663" s="61">
        <f t="shared" si="241"/>
        <v>685.8</v>
      </c>
    </row>
    <row r="1664" spans="4:29">
      <c r="D1664" s="12">
        <v>1658</v>
      </c>
      <c r="E1664" s="36" t="s">
        <v>29</v>
      </c>
      <c r="F1664" s="16" t="s">
        <v>12</v>
      </c>
      <c r="G1664" s="14" t="s">
        <v>30</v>
      </c>
      <c r="H1664" s="13" t="s">
        <v>5</v>
      </c>
      <c r="I1664" s="13" t="s">
        <v>140</v>
      </c>
      <c r="J1664" s="13"/>
      <c r="K1664" s="13"/>
      <c r="L1664" s="14">
        <v>31.5</v>
      </c>
      <c r="M1664" s="14" t="s">
        <v>15</v>
      </c>
      <c r="N1664" s="31" t="s">
        <v>65</v>
      </c>
      <c r="O1664" s="14" t="s">
        <v>1</v>
      </c>
      <c r="P1664" s="14" t="s">
        <v>35</v>
      </c>
      <c r="Q1664" s="31">
        <v>4608</v>
      </c>
      <c r="R1664" s="31">
        <v>1152</v>
      </c>
      <c r="S1664" s="45">
        <v>15</v>
      </c>
      <c r="T1664" s="64">
        <f t="shared" si="234"/>
        <v>472.5</v>
      </c>
      <c r="U1664" s="64">
        <f t="shared" si="235"/>
        <v>4.1031027347181004</v>
      </c>
      <c r="V1664" s="48">
        <f t="shared" si="236"/>
        <v>3.6896999999999998</v>
      </c>
      <c r="W1664" s="52">
        <v>245.98</v>
      </c>
      <c r="X1664" s="71" t="str">
        <f t="shared" si="233"/>
        <v>Q1 2025</v>
      </c>
      <c r="Y1664" s="21">
        <f t="shared" si="237"/>
        <v>3840</v>
      </c>
      <c r="Z1664" s="21">
        <f t="shared" si="238"/>
        <v>2160</v>
      </c>
      <c r="AA1664" s="57">
        <f t="shared" si="239"/>
        <v>273540.18231454003</v>
      </c>
      <c r="AB1664" s="59">
        <f t="shared" si="240"/>
        <v>1.7777777777777777</v>
      </c>
      <c r="AC1664" s="61">
        <f t="shared" si="241"/>
        <v>800.09999999999991</v>
      </c>
    </row>
    <row r="1665" spans="4:29">
      <c r="D1665" s="12">
        <v>1659</v>
      </c>
      <c r="E1665" s="36" t="s">
        <v>29</v>
      </c>
      <c r="F1665" s="16" t="s">
        <v>12</v>
      </c>
      <c r="G1665" s="14" t="s">
        <v>30</v>
      </c>
      <c r="H1665" s="13" t="s">
        <v>5</v>
      </c>
      <c r="I1665" s="13" t="s">
        <v>135</v>
      </c>
      <c r="J1665" s="13" t="s">
        <v>225</v>
      </c>
      <c r="K1665" s="13" t="s">
        <v>95</v>
      </c>
      <c r="L1665" s="14">
        <v>27</v>
      </c>
      <c r="M1665" s="14" t="s">
        <v>15</v>
      </c>
      <c r="N1665" s="31" t="s">
        <v>65</v>
      </c>
      <c r="O1665" s="14" t="s">
        <v>2</v>
      </c>
      <c r="P1665" s="14" t="s">
        <v>35</v>
      </c>
      <c r="Q1665" s="31">
        <v>10368</v>
      </c>
      <c r="R1665" s="31">
        <v>1152</v>
      </c>
      <c r="S1665" s="45">
        <v>15</v>
      </c>
      <c r="T1665" s="64">
        <f t="shared" si="234"/>
        <v>405</v>
      </c>
      <c r="U1665" s="64">
        <f t="shared" si="235"/>
        <v>3.0145244581602371</v>
      </c>
      <c r="V1665" s="48">
        <f t="shared" si="236"/>
        <v>2.9546999999999999</v>
      </c>
      <c r="W1665" s="52">
        <v>196.98</v>
      </c>
      <c r="X1665" s="71" t="str">
        <f t="shared" si="233"/>
        <v>Q1 2025</v>
      </c>
      <c r="Y1665" s="21">
        <f t="shared" si="237"/>
        <v>3840</v>
      </c>
      <c r="Z1665" s="21">
        <f t="shared" si="238"/>
        <v>2160</v>
      </c>
      <c r="AA1665" s="57">
        <f t="shared" si="239"/>
        <v>200968.29721068247</v>
      </c>
      <c r="AB1665" s="59">
        <f t="shared" si="240"/>
        <v>1.7777777777777777</v>
      </c>
      <c r="AC1665" s="61">
        <f t="shared" si="241"/>
        <v>685.8</v>
      </c>
    </row>
    <row r="1666" spans="4:29">
      <c r="D1666" s="12">
        <v>1660</v>
      </c>
      <c r="E1666" s="36" t="s">
        <v>29</v>
      </c>
      <c r="F1666" s="16" t="s">
        <v>12</v>
      </c>
      <c r="G1666" s="14" t="s">
        <v>30</v>
      </c>
      <c r="H1666" s="13" t="s">
        <v>5</v>
      </c>
      <c r="I1666" s="13" t="s">
        <v>135</v>
      </c>
      <c r="J1666" s="13" t="s">
        <v>197</v>
      </c>
      <c r="K1666" s="13" t="s">
        <v>95</v>
      </c>
      <c r="L1666" s="14">
        <v>27</v>
      </c>
      <c r="M1666" s="14" t="s">
        <v>15</v>
      </c>
      <c r="N1666" s="31" t="s">
        <v>65</v>
      </c>
      <c r="O1666" s="14" t="s">
        <v>2</v>
      </c>
      <c r="P1666" s="14" t="s">
        <v>35</v>
      </c>
      <c r="Q1666" s="31">
        <v>4608</v>
      </c>
      <c r="R1666" s="31">
        <v>1152</v>
      </c>
      <c r="S1666" s="45">
        <v>20</v>
      </c>
      <c r="T1666" s="64">
        <f t="shared" si="234"/>
        <v>540</v>
      </c>
      <c r="U1666" s="64">
        <f t="shared" si="235"/>
        <v>4.0193659442136491</v>
      </c>
      <c r="V1666" s="48">
        <f t="shared" si="236"/>
        <v>3.9396</v>
      </c>
      <c r="W1666" s="52">
        <v>196.98</v>
      </c>
      <c r="X1666" s="71" t="str">
        <f t="shared" si="233"/>
        <v>Q1 2025</v>
      </c>
      <c r="Y1666" s="21">
        <f t="shared" si="237"/>
        <v>3840</v>
      </c>
      <c r="Z1666" s="21">
        <f t="shared" si="238"/>
        <v>2160</v>
      </c>
      <c r="AA1666" s="57">
        <f t="shared" si="239"/>
        <v>200968.29721068247</v>
      </c>
      <c r="AB1666" s="59">
        <f t="shared" si="240"/>
        <v>1.7777777777777777</v>
      </c>
      <c r="AC1666" s="61">
        <f t="shared" si="241"/>
        <v>685.8</v>
      </c>
    </row>
    <row r="1667" spans="4:29">
      <c r="D1667" s="12">
        <v>1661</v>
      </c>
      <c r="E1667" s="36" t="s">
        <v>29</v>
      </c>
      <c r="F1667" s="16" t="s">
        <v>12</v>
      </c>
      <c r="G1667" s="14" t="s">
        <v>30</v>
      </c>
      <c r="H1667" s="13" t="s">
        <v>5</v>
      </c>
      <c r="I1667" s="13" t="s">
        <v>135</v>
      </c>
      <c r="J1667" s="13" t="s">
        <v>198</v>
      </c>
      <c r="K1667" s="13" t="s">
        <v>95</v>
      </c>
      <c r="L1667" s="14">
        <v>31.5</v>
      </c>
      <c r="M1667" s="14" t="s">
        <v>15</v>
      </c>
      <c r="N1667" s="31" t="s">
        <v>65</v>
      </c>
      <c r="O1667" s="14" t="s">
        <v>2</v>
      </c>
      <c r="P1667" s="14" t="s">
        <v>35</v>
      </c>
      <c r="Q1667" s="31">
        <v>9216</v>
      </c>
      <c r="R1667" s="31">
        <v>1152</v>
      </c>
      <c r="S1667" s="45">
        <v>15</v>
      </c>
      <c r="T1667" s="64">
        <f t="shared" si="234"/>
        <v>472.5</v>
      </c>
      <c r="U1667" s="64">
        <f t="shared" si="235"/>
        <v>4.1031027347181004</v>
      </c>
      <c r="V1667" s="48">
        <f t="shared" si="236"/>
        <v>3.6896999999999998</v>
      </c>
      <c r="W1667" s="52">
        <v>245.98</v>
      </c>
      <c r="X1667" s="71" t="str">
        <f t="shared" si="233"/>
        <v>Q1 2025</v>
      </c>
      <c r="Y1667" s="21">
        <f t="shared" si="237"/>
        <v>3840</v>
      </c>
      <c r="Z1667" s="21">
        <f t="shared" si="238"/>
        <v>2160</v>
      </c>
      <c r="AA1667" s="57">
        <f t="shared" si="239"/>
        <v>273540.18231454003</v>
      </c>
      <c r="AB1667" s="59">
        <f t="shared" si="240"/>
        <v>1.7777777777777777</v>
      </c>
      <c r="AC1667" s="61">
        <f t="shared" si="241"/>
        <v>800.09999999999991</v>
      </c>
    </row>
    <row r="1668" spans="4:29">
      <c r="D1668" s="12">
        <v>1662</v>
      </c>
      <c r="E1668" s="36" t="s">
        <v>29</v>
      </c>
      <c r="F1668" s="16" t="s">
        <v>12</v>
      </c>
      <c r="G1668" s="14" t="s">
        <v>30</v>
      </c>
      <c r="H1668" s="13" t="s">
        <v>5</v>
      </c>
      <c r="I1668" s="13" t="s">
        <v>135</v>
      </c>
      <c r="J1668" s="13" t="s">
        <v>210</v>
      </c>
      <c r="K1668" s="13" t="s">
        <v>95</v>
      </c>
      <c r="L1668" s="14">
        <v>34</v>
      </c>
      <c r="M1668" s="14" t="s">
        <v>117</v>
      </c>
      <c r="N1668" s="31" t="s">
        <v>65</v>
      </c>
      <c r="O1668" s="14" t="s">
        <v>2</v>
      </c>
      <c r="P1668" s="14" t="s">
        <v>35</v>
      </c>
      <c r="Q1668" s="31">
        <v>9216</v>
      </c>
      <c r="R1668" s="31">
        <v>1151</v>
      </c>
      <c r="S1668" s="45">
        <v>3</v>
      </c>
      <c r="T1668" s="64">
        <f t="shared" si="234"/>
        <v>102</v>
      </c>
      <c r="U1668" s="64">
        <f t="shared" si="235"/>
        <v>0.79694391031753331</v>
      </c>
      <c r="V1668" s="48">
        <f t="shared" si="236"/>
        <v>0.73793999999999993</v>
      </c>
      <c r="W1668" s="52">
        <v>245.98</v>
      </c>
      <c r="X1668" s="71" t="str">
        <f t="shared" si="233"/>
        <v>Q1 2025</v>
      </c>
      <c r="Y1668" s="21">
        <f t="shared" si="237"/>
        <v>3440</v>
      </c>
      <c r="Z1668" s="21">
        <f t="shared" si="238"/>
        <v>1440</v>
      </c>
      <c r="AA1668" s="57">
        <f t="shared" si="239"/>
        <v>265647.97010584443</v>
      </c>
      <c r="AB1668" s="59">
        <f t="shared" si="240"/>
        <v>2.3888888888888888</v>
      </c>
      <c r="AC1668" s="61">
        <f t="shared" si="241"/>
        <v>863.59999999999991</v>
      </c>
    </row>
    <row r="1669" spans="4:29">
      <c r="D1669" s="12">
        <v>1663</v>
      </c>
      <c r="E1669" s="36" t="s">
        <v>29</v>
      </c>
      <c r="F1669" s="16" t="s">
        <v>12</v>
      </c>
      <c r="G1669" s="14" t="s">
        <v>30</v>
      </c>
      <c r="H1669" s="13" t="s">
        <v>5</v>
      </c>
      <c r="I1669" s="13" t="s">
        <v>144</v>
      </c>
      <c r="J1669" s="13" t="s">
        <v>284</v>
      </c>
      <c r="K1669" s="13" t="s">
        <v>43</v>
      </c>
      <c r="L1669" s="14">
        <v>27</v>
      </c>
      <c r="M1669" s="14" t="s">
        <v>15</v>
      </c>
      <c r="N1669" s="31" t="s">
        <v>65</v>
      </c>
      <c r="O1669" s="14" t="s">
        <v>1</v>
      </c>
      <c r="P1669" s="14" t="s">
        <v>35</v>
      </c>
      <c r="Q1669" s="31">
        <v>1536</v>
      </c>
      <c r="R1669" s="31">
        <v>384</v>
      </c>
      <c r="S1669" s="45">
        <v>25</v>
      </c>
      <c r="T1669" s="64">
        <f t="shared" si="234"/>
        <v>675</v>
      </c>
      <c r="U1669" s="64">
        <f t="shared" si="235"/>
        <v>5.0242074302670616</v>
      </c>
      <c r="V1669" s="48">
        <f t="shared" si="236"/>
        <v>4.9245000000000001</v>
      </c>
      <c r="W1669" s="52">
        <v>196.98</v>
      </c>
      <c r="X1669" s="71" t="str">
        <f t="shared" si="233"/>
        <v>Q1 2025</v>
      </c>
      <c r="Y1669" s="21">
        <f t="shared" si="237"/>
        <v>3840</v>
      </c>
      <c r="Z1669" s="21">
        <f t="shared" si="238"/>
        <v>2160</v>
      </c>
      <c r="AA1669" s="57">
        <f t="shared" si="239"/>
        <v>200968.29721068247</v>
      </c>
      <c r="AB1669" s="59">
        <f t="shared" si="240"/>
        <v>1.7777777777777777</v>
      </c>
      <c r="AC1669" s="61">
        <f t="shared" si="241"/>
        <v>685.8</v>
      </c>
    </row>
    <row r="1670" spans="4:29">
      <c r="D1670" s="12">
        <v>1664</v>
      </c>
      <c r="E1670" s="36" t="s">
        <v>29</v>
      </c>
      <c r="F1670" s="16" t="s">
        <v>12</v>
      </c>
      <c r="G1670" s="14" t="s">
        <v>30</v>
      </c>
      <c r="H1670" s="13" t="s">
        <v>5</v>
      </c>
      <c r="I1670" s="13" t="s">
        <v>144</v>
      </c>
      <c r="J1670" s="13" t="s">
        <v>285</v>
      </c>
      <c r="K1670" s="13" t="s">
        <v>43</v>
      </c>
      <c r="L1670" s="14">
        <v>27</v>
      </c>
      <c r="M1670" s="14" t="s">
        <v>15</v>
      </c>
      <c r="N1670" s="31" t="s">
        <v>65</v>
      </c>
      <c r="O1670" s="14" t="s">
        <v>1</v>
      </c>
      <c r="P1670" s="14" t="s">
        <v>35</v>
      </c>
      <c r="Q1670" s="31">
        <v>2304</v>
      </c>
      <c r="R1670" s="31">
        <v>1152</v>
      </c>
      <c r="S1670" s="45">
        <v>15</v>
      </c>
      <c r="T1670" s="64">
        <f t="shared" si="234"/>
        <v>405</v>
      </c>
      <c r="U1670" s="64">
        <f t="shared" si="235"/>
        <v>3.0145244581602371</v>
      </c>
      <c r="V1670" s="48">
        <f t="shared" si="236"/>
        <v>2.9546999999999999</v>
      </c>
      <c r="W1670" s="52">
        <v>196.98</v>
      </c>
      <c r="X1670" s="71" t="str">
        <f t="shared" si="233"/>
        <v>Q1 2025</v>
      </c>
      <c r="Y1670" s="21">
        <f t="shared" si="237"/>
        <v>3840</v>
      </c>
      <c r="Z1670" s="21">
        <f t="shared" si="238"/>
        <v>2160</v>
      </c>
      <c r="AA1670" s="57">
        <f t="shared" si="239"/>
        <v>200968.29721068247</v>
      </c>
      <c r="AB1670" s="59">
        <f t="shared" si="240"/>
        <v>1.7777777777777777</v>
      </c>
      <c r="AC1670" s="61">
        <f t="shared" si="241"/>
        <v>685.8</v>
      </c>
    </row>
    <row r="1671" spans="4:29">
      <c r="D1671" s="12">
        <v>1665</v>
      </c>
      <c r="E1671" s="36" t="s">
        <v>29</v>
      </c>
      <c r="F1671" s="16" t="s">
        <v>12</v>
      </c>
      <c r="G1671" s="14" t="s">
        <v>30</v>
      </c>
      <c r="H1671" s="13" t="s">
        <v>5</v>
      </c>
      <c r="I1671" s="13" t="s">
        <v>144</v>
      </c>
      <c r="J1671" s="13" t="s">
        <v>286</v>
      </c>
      <c r="K1671" s="13" t="s">
        <v>43</v>
      </c>
      <c r="L1671" s="14">
        <v>31.5</v>
      </c>
      <c r="M1671" s="14" t="s">
        <v>15</v>
      </c>
      <c r="N1671" s="31" t="s">
        <v>65</v>
      </c>
      <c r="O1671" s="14" t="s">
        <v>1</v>
      </c>
      <c r="P1671" s="14" t="s">
        <v>35</v>
      </c>
      <c r="Q1671" s="31">
        <v>2304</v>
      </c>
      <c r="R1671" s="31">
        <v>1152</v>
      </c>
      <c r="S1671" s="45">
        <v>15</v>
      </c>
      <c r="T1671" s="64">
        <f t="shared" si="234"/>
        <v>472.5</v>
      </c>
      <c r="U1671" s="64">
        <f t="shared" si="235"/>
        <v>4.1031027347181004</v>
      </c>
      <c r="V1671" s="48">
        <f t="shared" si="236"/>
        <v>3.6896999999999998</v>
      </c>
      <c r="W1671" s="52">
        <v>245.98</v>
      </c>
      <c r="X1671" s="71" t="str">
        <f t="shared" si="233"/>
        <v>Q1 2025</v>
      </c>
      <c r="Y1671" s="21">
        <f t="shared" si="237"/>
        <v>3840</v>
      </c>
      <c r="Z1671" s="21">
        <f t="shared" si="238"/>
        <v>2160</v>
      </c>
      <c r="AA1671" s="57">
        <f t="shared" si="239"/>
        <v>273540.18231454003</v>
      </c>
      <c r="AB1671" s="59">
        <f t="shared" si="240"/>
        <v>1.7777777777777777</v>
      </c>
      <c r="AC1671" s="61">
        <f t="shared" si="241"/>
        <v>800.09999999999991</v>
      </c>
    </row>
    <row r="1672" spans="4:29">
      <c r="D1672" s="12">
        <v>1666</v>
      </c>
      <c r="E1672" s="36" t="s">
        <v>29</v>
      </c>
      <c r="F1672" s="16" t="s">
        <v>12</v>
      </c>
      <c r="G1672" s="14" t="s">
        <v>30</v>
      </c>
      <c r="H1672" s="13" t="s">
        <v>5</v>
      </c>
      <c r="I1672" s="13" t="s">
        <v>144</v>
      </c>
      <c r="J1672" s="13"/>
      <c r="K1672" s="13"/>
      <c r="L1672" s="14">
        <v>34</v>
      </c>
      <c r="M1672" s="14" t="s">
        <v>302</v>
      </c>
      <c r="N1672" s="31" t="s">
        <v>65</v>
      </c>
      <c r="O1672" s="14" t="s">
        <v>1</v>
      </c>
      <c r="P1672" s="14" t="s">
        <v>35</v>
      </c>
      <c r="Q1672" s="31">
        <v>2304</v>
      </c>
      <c r="R1672" s="31">
        <v>2304</v>
      </c>
      <c r="S1672" s="45">
        <v>10</v>
      </c>
      <c r="T1672" s="64">
        <f t="shared" si="234"/>
        <v>340</v>
      </c>
      <c r="U1672" s="64">
        <f t="shared" si="235"/>
        <v>3.618852544932293</v>
      </c>
      <c r="V1672" s="48">
        <f t="shared" si="236"/>
        <v>2.4597999999999995</v>
      </c>
      <c r="W1672" s="52">
        <v>245.98</v>
      </c>
      <c r="X1672" s="71" t="str">
        <f t="shared" ref="X1672:X1735" si="242">G1672&amp;" "&amp;F1672</f>
        <v>Q1 2025</v>
      </c>
      <c r="Y1672" s="21">
        <f t="shared" si="237"/>
        <v>344</v>
      </c>
      <c r="Z1672" s="21">
        <f t="shared" si="238"/>
        <v>440</v>
      </c>
      <c r="AA1672" s="57">
        <f t="shared" si="239"/>
        <v>361885.25449322932</v>
      </c>
      <c r="AB1672" s="59">
        <f t="shared" si="240"/>
        <v>0.78181818181818186</v>
      </c>
      <c r="AC1672" s="61">
        <f t="shared" si="241"/>
        <v>863.59999999999991</v>
      </c>
    </row>
    <row r="1673" spans="4:29">
      <c r="D1673" s="12">
        <v>1667</v>
      </c>
      <c r="E1673" s="36" t="s">
        <v>29</v>
      </c>
      <c r="F1673" s="16" t="s">
        <v>12</v>
      </c>
      <c r="G1673" s="14" t="s">
        <v>30</v>
      </c>
      <c r="H1673" s="13" t="s">
        <v>5</v>
      </c>
      <c r="I1673" s="13" t="s">
        <v>145</v>
      </c>
      <c r="J1673" s="13"/>
      <c r="K1673" s="13" t="s">
        <v>43</v>
      </c>
      <c r="L1673" s="14">
        <v>27</v>
      </c>
      <c r="M1673" s="14" t="s">
        <v>15</v>
      </c>
      <c r="N1673" s="31" t="s">
        <v>65</v>
      </c>
      <c r="O1673" s="14" t="s">
        <v>1</v>
      </c>
      <c r="P1673" s="14" t="s">
        <v>35</v>
      </c>
      <c r="Q1673" s="31">
        <v>2304</v>
      </c>
      <c r="R1673" s="31">
        <v>1152</v>
      </c>
      <c r="S1673" s="45">
        <v>30</v>
      </c>
      <c r="T1673" s="64">
        <f t="shared" si="234"/>
        <v>810</v>
      </c>
      <c r="U1673" s="64">
        <f t="shared" si="235"/>
        <v>6.0290489163204741</v>
      </c>
      <c r="V1673" s="48">
        <f t="shared" si="236"/>
        <v>5.9093999999999998</v>
      </c>
      <c r="W1673" s="52">
        <v>196.98</v>
      </c>
      <c r="X1673" s="71" t="str">
        <f t="shared" si="242"/>
        <v>Q1 2025</v>
      </c>
      <c r="Y1673" s="21">
        <f t="shared" si="237"/>
        <v>3840</v>
      </c>
      <c r="Z1673" s="21">
        <f t="shared" si="238"/>
        <v>2160</v>
      </c>
      <c r="AA1673" s="57">
        <f t="shared" si="239"/>
        <v>200968.29721068247</v>
      </c>
      <c r="AB1673" s="59">
        <f t="shared" si="240"/>
        <v>1.7777777777777777</v>
      </c>
      <c r="AC1673" s="61">
        <f t="shared" si="241"/>
        <v>685.8</v>
      </c>
    </row>
    <row r="1674" spans="4:29">
      <c r="D1674" s="12">
        <v>1668</v>
      </c>
      <c r="E1674" s="36" t="s">
        <v>29</v>
      </c>
      <c r="F1674" s="16" t="s">
        <v>12</v>
      </c>
      <c r="G1674" s="14" t="s">
        <v>30</v>
      </c>
      <c r="H1674" s="13" t="s">
        <v>5</v>
      </c>
      <c r="I1674" s="13" t="s">
        <v>145</v>
      </c>
      <c r="J1674" s="13"/>
      <c r="K1674" s="13" t="s">
        <v>43</v>
      </c>
      <c r="L1674" s="14">
        <v>31.5</v>
      </c>
      <c r="M1674" s="14" t="s">
        <v>15</v>
      </c>
      <c r="N1674" s="31" t="s">
        <v>65</v>
      </c>
      <c r="O1674" s="14" t="s">
        <v>1</v>
      </c>
      <c r="P1674" s="14" t="s">
        <v>35</v>
      </c>
      <c r="Q1674" s="31">
        <v>2304</v>
      </c>
      <c r="R1674" s="31">
        <v>1152</v>
      </c>
      <c r="S1674" s="45">
        <v>25</v>
      </c>
      <c r="T1674" s="64">
        <f t="shared" si="234"/>
        <v>787.5</v>
      </c>
      <c r="U1674" s="64">
        <f t="shared" si="235"/>
        <v>6.8385045578635006</v>
      </c>
      <c r="V1674" s="48">
        <f t="shared" si="236"/>
        <v>6.1494999999999997</v>
      </c>
      <c r="W1674" s="52">
        <v>245.98</v>
      </c>
      <c r="X1674" s="71" t="str">
        <f t="shared" si="242"/>
        <v>Q1 2025</v>
      </c>
      <c r="Y1674" s="21">
        <f t="shared" si="237"/>
        <v>3840</v>
      </c>
      <c r="Z1674" s="21">
        <f t="shared" si="238"/>
        <v>2160</v>
      </c>
      <c r="AA1674" s="57">
        <f t="shared" si="239"/>
        <v>273540.18231454003</v>
      </c>
      <c r="AB1674" s="59">
        <f t="shared" si="240"/>
        <v>1.7777777777777777</v>
      </c>
      <c r="AC1674" s="61">
        <f t="shared" si="241"/>
        <v>800.09999999999991</v>
      </c>
    </row>
    <row r="1675" spans="4:29">
      <c r="D1675" s="12">
        <v>1669</v>
      </c>
      <c r="E1675" s="36" t="s">
        <v>29</v>
      </c>
      <c r="F1675" s="16" t="s">
        <v>12</v>
      </c>
      <c r="G1675" s="14" t="s">
        <v>30</v>
      </c>
      <c r="H1675" s="13" t="s">
        <v>5</v>
      </c>
      <c r="I1675" s="13" t="s">
        <v>145</v>
      </c>
      <c r="J1675" s="13" t="s">
        <v>211</v>
      </c>
      <c r="K1675" s="13"/>
      <c r="L1675" s="14">
        <v>34</v>
      </c>
      <c r="M1675" s="14" t="s">
        <v>117</v>
      </c>
      <c r="N1675" s="31" t="s">
        <v>65</v>
      </c>
      <c r="O1675" s="14" t="s">
        <v>1</v>
      </c>
      <c r="P1675" s="14" t="s">
        <v>35</v>
      </c>
      <c r="Q1675" s="31">
        <v>2304</v>
      </c>
      <c r="R1675" s="31">
        <v>1152</v>
      </c>
      <c r="S1675" s="45">
        <v>5</v>
      </c>
      <c r="T1675" s="64">
        <f t="shared" si="234"/>
        <v>170</v>
      </c>
      <c r="U1675" s="64">
        <f t="shared" si="235"/>
        <v>1.3282398505292223</v>
      </c>
      <c r="V1675" s="48">
        <f t="shared" si="236"/>
        <v>1.4749000000000001</v>
      </c>
      <c r="W1675" s="52">
        <v>294.98</v>
      </c>
      <c r="X1675" s="71" t="str">
        <f t="shared" si="242"/>
        <v>Q1 2025</v>
      </c>
      <c r="Y1675" s="21">
        <f t="shared" si="237"/>
        <v>3440</v>
      </c>
      <c r="Z1675" s="21">
        <f t="shared" si="238"/>
        <v>1440</v>
      </c>
      <c r="AA1675" s="57">
        <f t="shared" si="239"/>
        <v>265647.97010584443</v>
      </c>
      <c r="AB1675" s="59">
        <f t="shared" si="240"/>
        <v>2.3888888888888888</v>
      </c>
      <c r="AC1675" s="61">
        <f t="shared" si="241"/>
        <v>863.59999999999991</v>
      </c>
    </row>
    <row r="1676" spans="4:29">
      <c r="D1676" s="12">
        <v>1670</v>
      </c>
      <c r="E1676" s="36" t="s">
        <v>29</v>
      </c>
      <c r="F1676" s="16" t="s">
        <v>12</v>
      </c>
      <c r="G1676" s="14" t="s">
        <v>30</v>
      </c>
      <c r="H1676" s="13" t="s">
        <v>5</v>
      </c>
      <c r="I1676" s="13" t="s">
        <v>192</v>
      </c>
      <c r="J1676" s="13" t="s">
        <v>193</v>
      </c>
      <c r="K1676" s="13" t="s">
        <v>194</v>
      </c>
      <c r="L1676" s="14">
        <v>27</v>
      </c>
      <c r="M1676" s="14" t="s">
        <v>15</v>
      </c>
      <c r="N1676" s="31" t="s">
        <v>65</v>
      </c>
      <c r="O1676" s="14" t="s">
        <v>1</v>
      </c>
      <c r="P1676" s="14" t="s">
        <v>35</v>
      </c>
      <c r="Q1676" s="31">
        <v>2304</v>
      </c>
      <c r="R1676" s="31">
        <v>1152</v>
      </c>
      <c r="S1676" s="45">
        <v>5</v>
      </c>
      <c r="T1676" s="64">
        <f t="shared" si="234"/>
        <v>135</v>
      </c>
      <c r="U1676" s="64">
        <f t="shared" si="235"/>
        <v>1.0048414860534123</v>
      </c>
      <c r="V1676" s="48">
        <f t="shared" si="236"/>
        <v>0.9849</v>
      </c>
      <c r="W1676" s="52">
        <v>196.98</v>
      </c>
      <c r="X1676" s="71" t="str">
        <f t="shared" si="242"/>
        <v>Q1 2025</v>
      </c>
      <c r="Y1676" s="21">
        <f t="shared" si="237"/>
        <v>3840</v>
      </c>
      <c r="Z1676" s="21">
        <f t="shared" si="238"/>
        <v>2160</v>
      </c>
      <c r="AA1676" s="57">
        <f t="shared" si="239"/>
        <v>200968.29721068247</v>
      </c>
      <c r="AB1676" s="59">
        <f t="shared" si="240"/>
        <v>1.7777777777777777</v>
      </c>
      <c r="AC1676" s="61">
        <f t="shared" si="241"/>
        <v>685.8</v>
      </c>
    </row>
    <row r="1677" spans="4:29">
      <c r="D1677" s="12">
        <v>1671</v>
      </c>
      <c r="E1677" s="36" t="s">
        <v>29</v>
      </c>
      <c r="F1677" s="16" t="s">
        <v>12</v>
      </c>
      <c r="G1677" s="14" t="s">
        <v>30</v>
      </c>
      <c r="H1677" s="13" t="s">
        <v>5</v>
      </c>
      <c r="I1677" s="13" t="s">
        <v>166</v>
      </c>
      <c r="J1677" s="13" t="s">
        <v>287</v>
      </c>
      <c r="K1677" s="13" t="s">
        <v>167</v>
      </c>
      <c r="L1677" s="14">
        <v>27</v>
      </c>
      <c r="M1677" s="14" t="s">
        <v>143</v>
      </c>
      <c r="N1677" s="31">
        <v>1000000</v>
      </c>
      <c r="O1677" s="14" t="s">
        <v>1</v>
      </c>
      <c r="P1677" s="14" t="s">
        <v>35</v>
      </c>
      <c r="Q1677" s="31">
        <v>2304</v>
      </c>
      <c r="R1677" s="31">
        <v>1152</v>
      </c>
      <c r="S1677" s="45">
        <v>20</v>
      </c>
      <c r="T1677" s="64">
        <f t="shared" si="234"/>
        <v>540</v>
      </c>
      <c r="U1677" s="64">
        <f t="shared" si="235"/>
        <v>4.0193659442136491</v>
      </c>
      <c r="V1677" s="48">
        <f t="shared" si="236"/>
        <v>3.6456</v>
      </c>
      <c r="W1677" s="52">
        <v>182.28</v>
      </c>
      <c r="X1677" s="71" t="str">
        <f t="shared" si="242"/>
        <v>Q1 2025</v>
      </c>
      <c r="Y1677" s="21">
        <f t="shared" si="237"/>
        <v>2560</v>
      </c>
      <c r="Z1677" s="21">
        <f t="shared" si="238"/>
        <v>1440</v>
      </c>
      <c r="AA1677" s="57">
        <f t="shared" si="239"/>
        <v>200968.29721068247</v>
      </c>
      <c r="AB1677" s="59">
        <f t="shared" si="240"/>
        <v>1.7777777777777777</v>
      </c>
      <c r="AC1677" s="61">
        <f t="shared" si="241"/>
        <v>685.8</v>
      </c>
    </row>
    <row r="1678" spans="4:29">
      <c r="D1678" s="12">
        <v>1672</v>
      </c>
      <c r="E1678" s="36" t="s">
        <v>29</v>
      </c>
      <c r="F1678" s="16" t="s">
        <v>12</v>
      </c>
      <c r="G1678" s="14" t="s">
        <v>30</v>
      </c>
      <c r="H1678" s="13" t="s">
        <v>5</v>
      </c>
      <c r="I1678" s="13" t="s">
        <v>166</v>
      </c>
      <c r="J1678" s="13" t="s">
        <v>189</v>
      </c>
      <c r="K1678" s="13" t="s">
        <v>95</v>
      </c>
      <c r="L1678" s="14">
        <v>31.5</v>
      </c>
      <c r="M1678" s="14" t="s">
        <v>15</v>
      </c>
      <c r="N1678" s="31">
        <v>1000000</v>
      </c>
      <c r="O1678" s="14" t="s">
        <v>1</v>
      </c>
      <c r="P1678" s="14" t="s">
        <v>35</v>
      </c>
      <c r="Q1678" s="31">
        <v>2304</v>
      </c>
      <c r="R1678" s="31">
        <v>1152</v>
      </c>
      <c r="S1678" s="45">
        <v>10</v>
      </c>
      <c r="T1678" s="64">
        <f t="shared" si="234"/>
        <v>315</v>
      </c>
      <c r="U1678" s="64">
        <f t="shared" si="235"/>
        <v>2.7354018231454003</v>
      </c>
      <c r="V1678" s="48">
        <f t="shared" si="236"/>
        <v>2.4597999999999995</v>
      </c>
      <c r="W1678" s="52">
        <v>245.98</v>
      </c>
      <c r="X1678" s="71" t="str">
        <f t="shared" si="242"/>
        <v>Q1 2025</v>
      </c>
      <c r="Y1678" s="21">
        <f t="shared" si="237"/>
        <v>3840</v>
      </c>
      <c r="Z1678" s="21">
        <f t="shared" si="238"/>
        <v>2160</v>
      </c>
      <c r="AA1678" s="57">
        <f t="shared" si="239"/>
        <v>273540.18231454003</v>
      </c>
      <c r="AB1678" s="59">
        <f t="shared" si="240"/>
        <v>1.7777777777777777</v>
      </c>
      <c r="AC1678" s="61">
        <f t="shared" si="241"/>
        <v>800.09999999999991</v>
      </c>
    </row>
    <row r="1679" spans="4:29">
      <c r="D1679" s="12">
        <v>1673</v>
      </c>
      <c r="E1679" s="36" t="s">
        <v>29</v>
      </c>
      <c r="F1679" s="16" t="s">
        <v>12</v>
      </c>
      <c r="G1679" s="14" t="s">
        <v>30</v>
      </c>
      <c r="H1679" s="13" t="s">
        <v>5</v>
      </c>
      <c r="I1679" s="13" t="s">
        <v>166</v>
      </c>
      <c r="J1679" s="13" t="s">
        <v>288</v>
      </c>
      <c r="K1679" s="13" t="s">
        <v>43</v>
      </c>
      <c r="L1679" s="14">
        <v>34</v>
      </c>
      <c r="M1679" s="14" t="s">
        <v>117</v>
      </c>
      <c r="N1679" s="31">
        <v>1000000</v>
      </c>
      <c r="O1679" s="14" t="s">
        <v>1</v>
      </c>
      <c r="P1679" s="14" t="s">
        <v>35</v>
      </c>
      <c r="Q1679" s="31">
        <v>2304</v>
      </c>
      <c r="R1679" s="31">
        <v>1152</v>
      </c>
      <c r="S1679" s="45">
        <v>15</v>
      </c>
      <c r="T1679" s="64">
        <f t="shared" si="234"/>
        <v>510</v>
      </c>
      <c r="U1679" s="64">
        <f t="shared" si="235"/>
        <v>3.9847195515876663</v>
      </c>
      <c r="V1679" s="48">
        <f t="shared" si="236"/>
        <v>4.4247000000000005</v>
      </c>
      <c r="W1679" s="52">
        <v>294.98</v>
      </c>
      <c r="X1679" s="71" t="str">
        <f t="shared" si="242"/>
        <v>Q1 2025</v>
      </c>
      <c r="Y1679" s="21">
        <f t="shared" si="237"/>
        <v>3440</v>
      </c>
      <c r="Z1679" s="21">
        <f t="shared" si="238"/>
        <v>1440</v>
      </c>
      <c r="AA1679" s="57">
        <f t="shared" si="239"/>
        <v>265647.97010584443</v>
      </c>
      <c r="AB1679" s="59">
        <f t="shared" si="240"/>
        <v>2.3888888888888888</v>
      </c>
      <c r="AC1679" s="61">
        <f t="shared" si="241"/>
        <v>863.59999999999991</v>
      </c>
    </row>
    <row r="1680" spans="4:29">
      <c r="D1680" s="12">
        <v>1674</v>
      </c>
      <c r="E1680" s="36" t="s">
        <v>29</v>
      </c>
      <c r="F1680" s="16" t="s">
        <v>12</v>
      </c>
      <c r="G1680" s="14" t="s">
        <v>30</v>
      </c>
      <c r="H1680" s="13" t="s">
        <v>5</v>
      </c>
      <c r="I1680" s="13" t="s">
        <v>166</v>
      </c>
      <c r="J1680" s="13" t="s">
        <v>303</v>
      </c>
      <c r="K1680" s="13" t="s">
        <v>43</v>
      </c>
      <c r="L1680" s="14">
        <v>34</v>
      </c>
      <c r="M1680" s="14" t="s">
        <v>186</v>
      </c>
      <c r="N1680" s="31">
        <v>1000000</v>
      </c>
      <c r="O1680" s="14" t="s">
        <v>1</v>
      </c>
      <c r="P1680" s="14" t="s">
        <v>35</v>
      </c>
      <c r="Q1680" s="31">
        <v>2304</v>
      </c>
      <c r="R1680" s="31">
        <v>1152</v>
      </c>
      <c r="S1680" s="45">
        <v>3</v>
      </c>
      <c r="T1680" s="64">
        <f t="shared" si="234"/>
        <v>102</v>
      </c>
      <c r="U1680" s="64">
        <f t="shared" si="235"/>
        <v>1.0055797213483144</v>
      </c>
      <c r="V1680" s="48">
        <f t="shared" si="236"/>
        <v>0.54683999999999999</v>
      </c>
      <c r="W1680" s="52">
        <v>182.28</v>
      </c>
      <c r="X1680" s="71" t="str">
        <f t="shared" si="242"/>
        <v>Q1 2025</v>
      </c>
      <c r="Y1680" s="21">
        <f t="shared" si="237"/>
        <v>3840</v>
      </c>
      <c r="Z1680" s="21">
        <f t="shared" si="238"/>
        <v>2400</v>
      </c>
      <c r="AA1680" s="57">
        <f t="shared" si="239"/>
        <v>335193.2404494381</v>
      </c>
      <c r="AB1680" s="59">
        <f t="shared" si="240"/>
        <v>1.6</v>
      </c>
      <c r="AC1680" s="61">
        <f t="shared" si="241"/>
        <v>863.59999999999991</v>
      </c>
    </row>
    <row r="1681" spans="4:29">
      <c r="D1681" s="12">
        <v>1675</v>
      </c>
      <c r="E1681" s="36" t="s">
        <v>29</v>
      </c>
      <c r="F1681" s="16" t="s">
        <v>12</v>
      </c>
      <c r="G1681" s="14" t="s">
        <v>30</v>
      </c>
      <c r="H1681" s="13" t="s">
        <v>5</v>
      </c>
      <c r="I1681" s="13" t="s">
        <v>182</v>
      </c>
      <c r="J1681" s="13" t="s">
        <v>183</v>
      </c>
      <c r="K1681" s="13" t="s">
        <v>98</v>
      </c>
      <c r="L1681" s="14">
        <v>27</v>
      </c>
      <c r="M1681" s="14" t="s">
        <v>143</v>
      </c>
      <c r="N1681" s="31" t="s">
        <v>65</v>
      </c>
      <c r="O1681" s="14" t="s">
        <v>1</v>
      </c>
      <c r="P1681" s="14" t="s">
        <v>35</v>
      </c>
      <c r="Q1681" s="31">
        <v>5000</v>
      </c>
      <c r="R1681" s="31">
        <v>1152</v>
      </c>
      <c r="S1681" s="45">
        <v>15</v>
      </c>
      <c r="T1681" s="64">
        <f t="shared" si="234"/>
        <v>405</v>
      </c>
      <c r="U1681" s="64">
        <f t="shared" si="235"/>
        <v>3.0145244581602371</v>
      </c>
      <c r="V1681" s="48">
        <f t="shared" si="236"/>
        <v>2.7342</v>
      </c>
      <c r="W1681" s="52">
        <v>182.28</v>
      </c>
      <c r="X1681" s="71" t="str">
        <f t="shared" si="242"/>
        <v>Q1 2025</v>
      </c>
      <c r="Y1681" s="21">
        <f t="shared" si="237"/>
        <v>2560</v>
      </c>
      <c r="Z1681" s="21">
        <f t="shared" si="238"/>
        <v>1440</v>
      </c>
      <c r="AA1681" s="57">
        <f t="shared" si="239"/>
        <v>200968.29721068247</v>
      </c>
      <c r="AB1681" s="59">
        <f t="shared" si="240"/>
        <v>1.7777777777777777</v>
      </c>
      <c r="AC1681" s="61">
        <f t="shared" si="241"/>
        <v>685.8</v>
      </c>
    </row>
    <row r="1682" spans="4:29">
      <c r="D1682" s="12">
        <v>1676</v>
      </c>
      <c r="E1682" s="36" t="s">
        <v>29</v>
      </c>
      <c r="F1682" s="16" t="s">
        <v>12</v>
      </c>
      <c r="G1682" s="14" t="s">
        <v>30</v>
      </c>
      <c r="H1682" s="13" t="s">
        <v>5</v>
      </c>
      <c r="I1682" s="13" t="s">
        <v>182</v>
      </c>
      <c r="J1682" s="13" t="s">
        <v>209</v>
      </c>
      <c r="K1682" s="13"/>
      <c r="L1682" s="14">
        <v>27</v>
      </c>
      <c r="M1682" s="14" t="s">
        <v>143</v>
      </c>
      <c r="N1682" s="31">
        <v>1000000</v>
      </c>
      <c r="O1682" s="14" t="s">
        <v>1</v>
      </c>
      <c r="P1682" s="14" t="s">
        <v>35</v>
      </c>
      <c r="Q1682" s="31">
        <v>5000</v>
      </c>
      <c r="R1682" s="31">
        <v>1152</v>
      </c>
      <c r="S1682" s="45">
        <v>5</v>
      </c>
      <c r="T1682" s="64">
        <f t="shared" si="234"/>
        <v>135</v>
      </c>
      <c r="U1682" s="64">
        <f t="shared" si="235"/>
        <v>1.0048414860534123</v>
      </c>
      <c r="V1682" s="48">
        <f t="shared" si="236"/>
        <v>0.91139999999999999</v>
      </c>
      <c r="W1682" s="52">
        <v>182.28</v>
      </c>
      <c r="X1682" s="71" t="str">
        <f t="shared" si="242"/>
        <v>Q1 2025</v>
      </c>
      <c r="Y1682" s="21">
        <f t="shared" si="237"/>
        <v>2560</v>
      </c>
      <c r="Z1682" s="21">
        <f t="shared" si="238"/>
        <v>1440</v>
      </c>
      <c r="AA1682" s="57">
        <f t="shared" si="239"/>
        <v>200968.29721068247</v>
      </c>
      <c r="AB1682" s="59">
        <f t="shared" si="240"/>
        <v>1.7777777777777777</v>
      </c>
      <c r="AC1682" s="61">
        <f t="shared" si="241"/>
        <v>685.8</v>
      </c>
    </row>
    <row r="1683" spans="4:29">
      <c r="D1683" s="12">
        <v>1677</v>
      </c>
      <c r="E1683" s="36" t="s">
        <v>29</v>
      </c>
      <c r="F1683" s="16" t="s">
        <v>12</v>
      </c>
      <c r="G1683" s="14" t="s">
        <v>30</v>
      </c>
      <c r="H1683" s="13" t="s">
        <v>5</v>
      </c>
      <c r="I1683" s="13" t="s">
        <v>58</v>
      </c>
      <c r="J1683" s="13" t="s">
        <v>188</v>
      </c>
      <c r="K1683" s="13" t="s">
        <v>95</v>
      </c>
      <c r="L1683" s="14">
        <v>27</v>
      </c>
      <c r="M1683" s="14" t="s">
        <v>143</v>
      </c>
      <c r="N1683" s="31" t="s">
        <v>65</v>
      </c>
      <c r="O1683" s="14" t="s">
        <v>1</v>
      </c>
      <c r="P1683" s="14" t="s">
        <v>35</v>
      </c>
      <c r="Q1683" s="31">
        <v>5000</v>
      </c>
      <c r="R1683" s="31">
        <v>1152</v>
      </c>
      <c r="S1683" s="45">
        <v>15</v>
      </c>
      <c r="T1683" s="64">
        <f t="shared" si="234"/>
        <v>405</v>
      </c>
      <c r="U1683" s="64">
        <f t="shared" si="235"/>
        <v>3.0145244581602371</v>
      </c>
      <c r="V1683" s="48">
        <f t="shared" si="236"/>
        <v>3.6896999999999998</v>
      </c>
      <c r="W1683" s="52">
        <v>245.98</v>
      </c>
      <c r="X1683" s="71" t="str">
        <f t="shared" si="242"/>
        <v>Q1 2025</v>
      </c>
      <c r="Y1683" s="21">
        <f t="shared" si="237"/>
        <v>2560</v>
      </c>
      <c r="Z1683" s="21">
        <f t="shared" si="238"/>
        <v>1440</v>
      </c>
      <c r="AA1683" s="57">
        <f t="shared" si="239"/>
        <v>200968.29721068247</v>
      </c>
      <c r="AB1683" s="59">
        <f t="shared" si="240"/>
        <v>1.7777777777777777</v>
      </c>
      <c r="AC1683" s="61">
        <f t="shared" si="241"/>
        <v>685.8</v>
      </c>
    </row>
    <row r="1684" spans="4:29">
      <c r="D1684" s="12">
        <v>1678</v>
      </c>
      <c r="E1684" s="36" t="s">
        <v>29</v>
      </c>
      <c r="F1684" s="16" t="s">
        <v>12</v>
      </c>
      <c r="G1684" s="14" t="s">
        <v>30</v>
      </c>
      <c r="H1684" s="13" t="s">
        <v>5</v>
      </c>
      <c r="I1684" s="13" t="s">
        <v>36</v>
      </c>
      <c r="J1684" s="13" t="s">
        <v>221</v>
      </c>
      <c r="K1684" s="13" t="s">
        <v>98</v>
      </c>
      <c r="L1684" s="14">
        <v>27</v>
      </c>
      <c r="M1684" s="14" t="s">
        <v>15</v>
      </c>
      <c r="N1684" s="31">
        <v>1000000</v>
      </c>
      <c r="O1684" s="14" t="s">
        <v>1</v>
      </c>
      <c r="P1684" s="14" t="s">
        <v>35</v>
      </c>
      <c r="Q1684" s="31">
        <v>4608</v>
      </c>
      <c r="R1684" s="31">
        <v>1152</v>
      </c>
      <c r="S1684" s="45">
        <v>15</v>
      </c>
      <c r="T1684" s="64">
        <f t="shared" si="234"/>
        <v>405</v>
      </c>
      <c r="U1684" s="64">
        <f t="shared" si="235"/>
        <v>3.0145244581602371</v>
      </c>
      <c r="V1684" s="48">
        <f t="shared" si="236"/>
        <v>3.6896999999999998</v>
      </c>
      <c r="W1684" s="52">
        <v>245.98</v>
      </c>
      <c r="X1684" s="71" t="str">
        <f t="shared" si="242"/>
        <v>Q1 2025</v>
      </c>
      <c r="Y1684" s="21">
        <f t="shared" si="237"/>
        <v>3840</v>
      </c>
      <c r="Z1684" s="21">
        <f t="shared" si="238"/>
        <v>2160</v>
      </c>
      <c r="AA1684" s="57">
        <f t="shared" si="239"/>
        <v>200968.29721068247</v>
      </c>
      <c r="AB1684" s="59">
        <f t="shared" si="240"/>
        <v>1.7777777777777777</v>
      </c>
      <c r="AC1684" s="61">
        <f t="shared" si="241"/>
        <v>685.8</v>
      </c>
    </row>
    <row r="1685" spans="4:29">
      <c r="D1685" s="12">
        <v>1679</v>
      </c>
      <c r="E1685" s="36" t="s">
        <v>29</v>
      </c>
      <c r="F1685" s="16" t="s">
        <v>12</v>
      </c>
      <c r="G1685" s="14" t="s">
        <v>30</v>
      </c>
      <c r="H1685" s="13" t="s">
        <v>5</v>
      </c>
      <c r="I1685" s="13" t="s">
        <v>36</v>
      </c>
      <c r="J1685" s="13" t="s">
        <v>220</v>
      </c>
      <c r="K1685" s="13" t="s">
        <v>98</v>
      </c>
      <c r="L1685" s="14">
        <v>34</v>
      </c>
      <c r="M1685" s="14" t="s">
        <v>117</v>
      </c>
      <c r="N1685" s="31">
        <v>1000000</v>
      </c>
      <c r="O1685" s="14" t="s">
        <v>1</v>
      </c>
      <c r="P1685" s="14" t="s">
        <v>35</v>
      </c>
      <c r="Q1685" s="31">
        <v>4608</v>
      </c>
      <c r="R1685" s="31">
        <v>1152</v>
      </c>
      <c r="S1685" s="45">
        <v>10</v>
      </c>
      <c r="T1685" s="64">
        <f t="shared" si="234"/>
        <v>340</v>
      </c>
      <c r="U1685" s="64">
        <f t="shared" si="235"/>
        <v>2.6564797010584447</v>
      </c>
      <c r="V1685" s="48">
        <f t="shared" si="236"/>
        <v>2.9498000000000002</v>
      </c>
      <c r="W1685" s="52">
        <v>294.98</v>
      </c>
      <c r="X1685" s="71" t="str">
        <f t="shared" si="242"/>
        <v>Q1 2025</v>
      </c>
      <c r="Y1685" s="21">
        <f t="shared" si="237"/>
        <v>3440</v>
      </c>
      <c r="Z1685" s="21">
        <f t="shared" si="238"/>
        <v>1440</v>
      </c>
      <c r="AA1685" s="57">
        <f t="shared" si="239"/>
        <v>265647.97010584443</v>
      </c>
      <c r="AB1685" s="59">
        <f t="shared" si="240"/>
        <v>2.3888888888888888</v>
      </c>
      <c r="AC1685" s="61">
        <f t="shared" si="241"/>
        <v>863.59999999999991</v>
      </c>
    </row>
    <row r="1686" spans="4:29">
      <c r="D1686" s="12">
        <v>1680</v>
      </c>
      <c r="E1686" s="36" t="s">
        <v>29</v>
      </c>
      <c r="F1686" s="16" t="s">
        <v>12</v>
      </c>
      <c r="G1686" s="14" t="s">
        <v>30</v>
      </c>
      <c r="H1686" s="13" t="s">
        <v>5</v>
      </c>
      <c r="I1686" s="13" t="s">
        <v>76</v>
      </c>
      <c r="J1686" s="13"/>
      <c r="K1686" s="13"/>
      <c r="L1686" s="14">
        <v>27</v>
      </c>
      <c r="M1686" s="14" t="s">
        <v>15</v>
      </c>
      <c r="N1686" s="31">
        <v>1000000</v>
      </c>
      <c r="O1686" s="14" t="s">
        <v>1</v>
      </c>
      <c r="P1686" s="14" t="s">
        <v>35</v>
      </c>
      <c r="Q1686" s="31">
        <v>5000</v>
      </c>
      <c r="R1686" s="31">
        <v>1152</v>
      </c>
      <c r="S1686" s="45">
        <v>80</v>
      </c>
      <c r="T1686" s="64">
        <f t="shared" si="234"/>
        <v>2160</v>
      </c>
      <c r="U1686" s="64">
        <f t="shared" si="235"/>
        <v>16.077463776854596</v>
      </c>
      <c r="V1686" s="48">
        <f t="shared" si="236"/>
        <v>15.7584</v>
      </c>
      <c r="W1686" s="52">
        <v>196.98</v>
      </c>
      <c r="X1686" s="71" t="str">
        <f t="shared" si="242"/>
        <v>Q1 2025</v>
      </c>
      <c r="Y1686" s="21">
        <f t="shared" si="237"/>
        <v>3840</v>
      </c>
      <c r="Z1686" s="21">
        <f t="shared" si="238"/>
        <v>2160</v>
      </c>
      <c r="AA1686" s="57">
        <f t="shared" si="239"/>
        <v>200968.29721068247</v>
      </c>
      <c r="AB1686" s="59">
        <f t="shared" si="240"/>
        <v>1.7777777777777777</v>
      </c>
      <c r="AC1686" s="61">
        <f t="shared" si="241"/>
        <v>685.8</v>
      </c>
    </row>
    <row r="1687" spans="4:29">
      <c r="D1687" s="12">
        <v>1681</v>
      </c>
      <c r="E1687" s="36" t="s">
        <v>29</v>
      </c>
      <c r="F1687" s="16" t="s">
        <v>12</v>
      </c>
      <c r="G1687" s="14" t="s">
        <v>30</v>
      </c>
      <c r="H1687" s="13" t="s">
        <v>5</v>
      </c>
      <c r="I1687" s="13" t="s">
        <v>76</v>
      </c>
      <c r="J1687" s="13"/>
      <c r="K1687" s="13"/>
      <c r="L1687" s="14">
        <v>31.5</v>
      </c>
      <c r="M1687" s="14" t="s">
        <v>15</v>
      </c>
      <c r="N1687" s="31" t="s">
        <v>65</v>
      </c>
      <c r="O1687" s="14" t="s">
        <v>1</v>
      </c>
      <c r="P1687" s="14" t="s">
        <v>35</v>
      </c>
      <c r="Q1687" s="31">
        <v>5000</v>
      </c>
      <c r="R1687" s="31">
        <v>1152</v>
      </c>
      <c r="S1687" s="45">
        <v>10</v>
      </c>
      <c r="T1687" s="64">
        <f t="shared" si="234"/>
        <v>315</v>
      </c>
      <c r="U1687" s="64">
        <f t="shared" si="235"/>
        <v>2.7354018231454003</v>
      </c>
      <c r="V1687" s="48">
        <f t="shared" si="236"/>
        <v>2.4597999999999995</v>
      </c>
      <c r="W1687" s="52">
        <v>245.97999999999996</v>
      </c>
      <c r="X1687" s="71" t="str">
        <f t="shared" si="242"/>
        <v>Q1 2025</v>
      </c>
      <c r="Y1687" s="21">
        <f t="shared" si="237"/>
        <v>3840</v>
      </c>
      <c r="Z1687" s="21">
        <f t="shared" si="238"/>
        <v>2160</v>
      </c>
      <c r="AA1687" s="57">
        <f t="shared" si="239"/>
        <v>273540.18231454003</v>
      </c>
      <c r="AB1687" s="59">
        <f t="shared" si="240"/>
        <v>1.7777777777777777</v>
      </c>
      <c r="AC1687" s="61">
        <f t="shared" si="241"/>
        <v>800.09999999999991</v>
      </c>
    </row>
    <row r="1688" spans="4:29">
      <c r="D1688" s="12">
        <v>1682</v>
      </c>
      <c r="E1688" s="36" t="s">
        <v>29</v>
      </c>
      <c r="F1688" s="16" t="s">
        <v>12</v>
      </c>
      <c r="G1688" s="14" t="s">
        <v>30</v>
      </c>
      <c r="H1688" s="13" t="s">
        <v>5</v>
      </c>
      <c r="I1688" s="13" t="s">
        <v>76</v>
      </c>
      <c r="J1688" s="13"/>
      <c r="K1688" s="13"/>
      <c r="L1688" s="14">
        <v>31.5</v>
      </c>
      <c r="M1688" s="14" t="s">
        <v>15</v>
      </c>
      <c r="N1688" s="31" t="s">
        <v>65</v>
      </c>
      <c r="O1688" s="14" t="s">
        <v>1</v>
      </c>
      <c r="P1688" s="14" t="s">
        <v>35</v>
      </c>
      <c r="Q1688" s="31">
        <v>5000</v>
      </c>
      <c r="R1688" s="31">
        <v>1152</v>
      </c>
      <c r="S1688" s="45">
        <v>110</v>
      </c>
      <c r="T1688" s="64">
        <f t="shared" si="234"/>
        <v>3465</v>
      </c>
      <c r="U1688" s="64">
        <f t="shared" si="235"/>
        <v>30.089420054599405</v>
      </c>
      <c r="V1688" s="48">
        <f t="shared" si="236"/>
        <v>27.057799999999997</v>
      </c>
      <c r="W1688" s="52">
        <v>245.97999999999996</v>
      </c>
      <c r="X1688" s="71" t="str">
        <f t="shared" si="242"/>
        <v>Q1 2025</v>
      </c>
      <c r="Y1688" s="21">
        <f t="shared" si="237"/>
        <v>3840</v>
      </c>
      <c r="Z1688" s="21">
        <f t="shared" si="238"/>
        <v>2160</v>
      </c>
      <c r="AA1688" s="57">
        <f t="shared" si="239"/>
        <v>273540.18231454003</v>
      </c>
      <c r="AB1688" s="59">
        <f t="shared" si="240"/>
        <v>1.7777777777777777</v>
      </c>
      <c r="AC1688" s="61">
        <f t="shared" si="241"/>
        <v>800.09999999999991</v>
      </c>
    </row>
    <row r="1689" spans="4:29">
      <c r="D1689" s="12">
        <v>1683</v>
      </c>
      <c r="E1689" s="36" t="s">
        <v>29</v>
      </c>
      <c r="F1689" s="16" t="s">
        <v>12</v>
      </c>
      <c r="G1689" s="14" t="s">
        <v>30</v>
      </c>
      <c r="H1689" s="13" t="s">
        <v>5</v>
      </c>
      <c r="I1689" s="13" t="s">
        <v>76</v>
      </c>
      <c r="J1689" s="13"/>
      <c r="K1689" s="13"/>
      <c r="L1689" s="14">
        <v>49</v>
      </c>
      <c r="M1689" s="14" t="s">
        <v>99</v>
      </c>
      <c r="N1689" s="31">
        <v>1000000</v>
      </c>
      <c r="O1689" s="14" t="s">
        <v>1</v>
      </c>
      <c r="P1689" s="14" t="s">
        <v>35</v>
      </c>
      <c r="Q1689" s="31">
        <v>5000</v>
      </c>
      <c r="R1689" s="31">
        <v>1152</v>
      </c>
      <c r="S1689" s="45">
        <v>25</v>
      </c>
      <c r="T1689" s="64">
        <f t="shared" si="234"/>
        <v>1225</v>
      </c>
      <c r="U1689" s="64">
        <f t="shared" si="235"/>
        <v>10.093221676018096</v>
      </c>
      <c r="V1689" s="48">
        <f t="shared" si="236"/>
        <v>8.4525000000000006</v>
      </c>
      <c r="W1689" s="52">
        <v>338.1</v>
      </c>
      <c r="X1689" s="71" t="str">
        <f t="shared" si="242"/>
        <v>Q1 2025</v>
      </c>
      <c r="Y1689" s="21">
        <f t="shared" si="237"/>
        <v>5120</v>
      </c>
      <c r="Z1689" s="21">
        <f t="shared" si="238"/>
        <v>1440</v>
      </c>
      <c r="AA1689" s="57">
        <f t="shared" si="239"/>
        <v>403728.86704072385</v>
      </c>
      <c r="AB1689" s="59">
        <f t="shared" si="240"/>
        <v>3.5555555555555554</v>
      </c>
      <c r="AC1689" s="61">
        <f t="shared" si="241"/>
        <v>1244.5999999999999</v>
      </c>
    </row>
    <row r="1690" spans="4:29">
      <c r="D1690" s="12">
        <v>1684</v>
      </c>
      <c r="E1690" s="36" t="s">
        <v>29</v>
      </c>
      <c r="F1690" s="16" t="s">
        <v>12</v>
      </c>
      <c r="G1690" s="14" t="s">
        <v>30</v>
      </c>
      <c r="H1690" s="13" t="s">
        <v>6</v>
      </c>
      <c r="I1690" s="13" t="s">
        <v>125</v>
      </c>
      <c r="J1690" s="13"/>
      <c r="K1690" s="13" t="s">
        <v>123</v>
      </c>
      <c r="L1690" s="14">
        <v>55</v>
      </c>
      <c r="M1690" s="14" t="s">
        <v>15</v>
      </c>
      <c r="N1690" s="31">
        <v>1000000</v>
      </c>
      <c r="O1690" s="14" t="s">
        <v>1</v>
      </c>
      <c r="P1690" s="14" t="s">
        <v>35</v>
      </c>
      <c r="Q1690" s="31">
        <v>4000</v>
      </c>
      <c r="R1690" s="31">
        <v>500</v>
      </c>
      <c r="S1690" s="45">
        <v>1.079</v>
      </c>
      <c r="T1690" s="64">
        <f t="shared" si="234"/>
        <v>59.344999999999999</v>
      </c>
      <c r="U1690" s="64">
        <f t="shared" si="235"/>
        <v>0.89980178036795244</v>
      </c>
      <c r="V1690" s="48">
        <f t="shared" si="236"/>
        <v>0.286561354030124</v>
      </c>
      <c r="W1690" s="52">
        <v>265.58049493060611</v>
      </c>
      <c r="X1690" s="71" t="str">
        <f t="shared" si="242"/>
        <v>Q1 2025</v>
      </c>
      <c r="Y1690" s="21">
        <f t="shared" si="237"/>
        <v>3840</v>
      </c>
      <c r="Z1690" s="21">
        <f t="shared" si="238"/>
        <v>2160</v>
      </c>
      <c r="AA1690" s="57">
        <f t="shared" si="239"/>
        <v>833921.94658753707</v>
      </c>
      <c r="AB1690" s="59">
        <f t="shared" si="240"/>
        <v>1.7777777777777777</v>
      </c>
      <c r="AC1690" s="61">
        <f t="shared" si="241"/>
        <v>1397</v>
      </c>
    </row>
    <row r="1691" spans="4:29">
      <c r="D1691" s="12">
        <v>1685</v>
      </c>
      <c r="E1691" s="36" t="s">
        <v>29</v>
      </c>
      <c r="F1691" s="16" t="s">
        <v>12</v>
      </c>
      <c r="G1691" s="14" t="s">
        <v>30</v>
      </c>
      <c r="H1691" s="13" t="s">
        <v>6</v>
      </c>
      <c r="I1691" s="13" t="s">
        <v>125</v>
      </c>
      <c r="J1691" s="13"/>
      <c r="K1691" s="13" t="s">
        <v>123</v>
      </c>
      <c r="L1691" s="14">
        <v>65</v>
      </c>
      <c r="M1691" s="14" t="s">
        <v>15</v>
      </c>
      <c r="N1691" s="31">
        <v>1000000</v>
      </c>
      <c r="O1691" s="14" t="s">
        <v>2</v>
      </c>
      <c r="P1691" s="14" t="s">
        <v>35</v>
      </c>
      <c r="Q1691" s="31">
        <v>16384</v>
      </c>
      <c r="R1691" s="31">
        <v>1000</v>
      </c>
      <c r="S1691" s="45">
        <v>3.81</v>
      </c>
      <c r="T1691" s="64">
        <f t="shared" si="234"/>
        <v>247.65</v>
      </c>
      <c r="U1691" s="64">
        <f t="shared" si="235"/>
        <v>4.4376363817210684</v>
      </c>
      <c r="V1691" s="48">
        <f t="shared" si="236"/>
        <v>1.3571484375545846</v>
      </c>
      <c r="W1691" s="52">
        <v>356.20693899070466</v>
      </c>
      <c r="X1691" s="71" t="str">
        <f t="shared" si="242"/>
        <v>Q1 2025</v>
      </c>
      <c r="Y1691" s="21">
        <f t="shared" si="237"/>
        <v>3840</v>
      </c>
      <c r="Z1691" s="21">
        <f t="shared" si="238"/>
        <v>2160</v>
      </c>
      <c r="AA1691" s="57">
        <f t="shared" si="239"/>
        <v>1164733.9584569733</v>
      </c>
      <c r="AB1691" s="59">
        <f t="shared" si="240"/>
        <v>1.7777777777777777</v>
      </c>
      <c r="AC1691" s="61">
        <f t="shared" si="241"/>
        <v>1651</v>
      </c>
    </row>
    <row r="1692" spans="4:29">
      <c r="D1692" s="12">
        <v>1686</v>
      </c>
      <c r="E1692" s="36" t="s">
        <v>29</v>
      </c>
      <c r="F1692" s="16" t="s">
        <v>12</v>
      </c>
      <c r="G1692" s="14" t="s">
        <v>30</v>
      </c>
      <c r="H1692" s="13" t="s">
        <v>6</v>
      </c>
      <c r="I1692" s="13" t="s">
        <v>125</v>
      </c>
      <c r="J1692" s="13"/>
      <c r="K1692" s="13" t="s">
        <v>123</v>
      </c>
      <c r="L1692" s="14">
        <v>75</v>
      </c>
      <c r="M1692" s="14" t="s">
        <v>15</v>
      </c>
      <c r="N1692" s="31">
        <v>1000000</v>
      </c>
      <c r="O1692" s="14" t="s">
        <v>2</v>
      </c>
      <c r="P1692" s="14" t="s">
        <v>35</v>
      </c>
      <c r="Q1692" s="31">
        <v>12000</v>
      </c>
      <c r="R1692" s="31">
        <v>1000</v>
      </c>
      <c r="S1692" s="45">
        <v>2.8149999999999999</v>
      </c>
      <c r="T1692" s="64">
        <f t="shared" si="234"/>
        <v>211.125</v>
      </c>
      <c r="U1692" s="64">
        <f t="shared" si="235"/>
        <v>4.3651678753709193</v>
      </c>
      <c r="V1692" s="48">
        <f t="shared" si="236"/>
        <v>1.419838959581659</v>
      </c>
      <c r="W1692" s="52">
        <v>504.38328937181484</v>
      </c>
      <c r="X1692" s="71" t="str">
        <f t="shared" si="242"/>
        <v>Q1 2025</v>
      </c>
      <c r="Y1692" s="21">
        <f t="shared" si="237"/>
        <v>3840</v>
      </c>
      <c r="Z1692" s="21">
        <f t="shared" si="238"/>
        <v>2160</v>
      </c>
      <c r="AA1692" s="57">
        <f t="shared" si="239"/>
        <v>1550681.3056379822</v>
      </c>
      <c r="AB1692" s="59">
        <f t="shared" si="240"/>
        <v>1.7777777777777777</v>
      </c>
      <c r="AC1692" s="61">
        <f t="shared" si="241"/>
        <v>1905</v>
      </c>
    </row>
    <row r="1693" spans="4:29">
      <c r="D1693" s="12">
        <v>1687</v>
      </c>
      <c r="E1693" s="36" t="s">
        <v>29</v>
      </c>
      <c r="F1693" s="16" t="s">
        <v>12</v>
      </c>
      <c r="G1693" s="14" t="s">
        <v>30</v>
      </c>
      <c r="H1693" s="13" t="s">
        <v>6</v>
      </c>
      <c r="I1693" s="13" t="s">
        <v>125</v>
      </c>
      <c r="J1693" s="13"/>
      <c r="K1693" s="13" t="s">
        <v>123</v>
      </c>
      <c r="L1693" s="14">
        <v>86</v>
      </c>
      <c r="M1693" s="14" t="s">
        <v>15</v>
      </c>
      <c r="N1693" s="31">
        <v>1000000</v>
      </c>
      <c r="O1693" s="14" t="s">
        <v>2</v>
      </c>
      <c r="P1693" s="14" t="s">
        <v>35</v>
      </c>
      <c r="Q1693" s="31">
        <v>18000</v>
      </c>
      <c r="R1693" s="31">
        <v>1200</v>
      </c>
      <c r="S1693" s="45">
        <v>2.7909999999999999</v>
      </c>
      <c r="T1693" s="64">
        <f t="shared" si="234"/>
        <v>240.02599999999998</v>
      </c>
      <c r="U1693" s="64">
        <f t="shared" si="235"/>
        <v>5.6905830172030871</v>
      </c>
      <c r="V1693" s="48">
        <f t="shared" si="236"/>
        <v>1.787453037924833</v>
      </c>
      <c r="W1693" s="52">
        <v>640.43462483870769</v>
      </c>
      <c r="X1693" s="71" t="str">
        <f t="shared" si="242"/>
        <v>Q1 2025</v>
      </c>
      <c r="Y1693" s="21">
        <f t="shared" si="237"/>
        <v>3840</v>
      </c>
      <c r="Z1693" s="21">
        <f t="shared" si="238"/>
        <v>2160</v>
      </c>
      <c r="AA1693" s="57">
        <f t="shared" si="239"/>
        <v>2038904.6998219588</v>
      </c>
      <c r="AB1693" s="59">
        <f t="shared" si="240"/>
        <v>1.7777777777777777</v>
      </c>
      <c r="AC1693" s="61">
        <f t="shared" si="241"/>
        <v>2184.4</v>
      </c>
    </row>
    <row r="1694" spans="4:29">
      <c r="D1694" s="12">
        <v>1688</v>
      </c>
      <c r="E1694" s="36" t="s">
        <v>29</v>
      </c>
      <c r="F1694" s="16" t="s">
        <v>12</v>
      </c>
      <c r="G1694" s="14" t="s">
        <v>30</v>
      </c>
      <c r="H1694" s="13" t="s">
        <v>6</v>
      </c>
      <c r="I1694" s="13" t="s">
        <v>125</v>
      </c>
      <c r="J1694" s="13"/>
      <c r="K1694" s="13" t="s">
        <v>123</v>
      </c>
      <c r="L1694" s="14">
        <v>75</v>
      </c>
      <c r="M1694" s="14" t="s">
        <v>52</v>
      </c>
      <c r="N1694" s="31">
        <v>1000000</v>
      </c>
      <c r="O1694" s="14" t="s">
        <v>2</v>
      </c>
      <c r="P1694" s="14" t="s">
        <v>35</v>
      </c>
      <c r="Q1694" s="31">
        <v>16000</v>
      </c>
      <c r="R1694" s="31">
        <v>2000</v>
      </c>
      <c r="S1694" s="45">
        <v>0.06</v>
      </c>
      <c r="T1694" s="64">
        <f t="shared" si="234"/>
        <v>4.5</v>
      </c>
      <c r="U1694" s="64">
        <f t="shared" si="235"/>
        <v>9.3040878338278926E-2</v>
      </c>
      <c r="V1694" s="48">
        <f t="shared" si="236"/>
        <v>4.441944496365343E-2</v>
      </c>
      <c r="W1694" s="52">
        <v>740.3240827275572</v>
      </c>
      <c r="X1694" s="71" t="str">
        <f t="shared" si="242"/>
        <v>Q1 2025</v>
      </c>
      <c r="Y1694" s="21">
        <f t="shared" si="237"/>
        <v>7680</v>
      </c>
      <c r="Z1694" s="21">
        <f t="shared" si="238"/>
        <v>4320</v>
      </c>
      <c r="AA1694" s="57">
        <f t="shared" si="239"/>
        <v>1550681.3056379822</v>
      </c>
      <c r="AB1694" s="59">
        <f t="shared" si="240"/>
        <v>1.7777777777777777</v>
      </c>
      <c r="AC1694" s="61">
        <f t="shared" si="241"/>
        <v>1905</v>
      </c>
    </row>
    <row r="1695" spans="4:29">
      <c r="D1695" s="12">
        <v>1689</v>
      </c>
      <c r="E1695" s="36" t="s">
        <v>29</v>
      </c>
      <c r="F1695" s="16" t="s">
        <v>12</v>
      </c>
      <c r="G1695" s="14" t="s">
        <v>30</v>
      </c>
      <c r="H1695" s="13" t="s">
        <v>6</v>
      </c>
      <c r="I1695" s="13" t="s">
        <v>125</v>
      </c>
      <c r="J1695" s="13"/>
      <c r="K1695" s="13" t="s">
        <v>123</v>
      </c>
      <c r="L1695" s="14">
        <v>86</v>
      </c>
      <c r="M1695" s="14" t="s">
        <v>52</v>
      </c>
      <c r="N1695" s="31">
        <v>1000000</v>
      </c>
      <c r="O1695" s="14" t="s">
        <v>2</v>
      </c>
      <c r="P1695" s="14" t="s">
        <v>35</v>
      </c>
      <c r="Q1695" s="31">
        <v>28800</v>
      </c>
      <c r="R1695" s="31">
        <v>2400</v>
      </c>
      <c r="S1695" s="45">
        <v>5.0999999999999997E-2</v>
      </c>
      <c r="T1695" s="64">
        <f t="shared" si="234"/>
        <v>4.3860000000000001</v>
      </c>
      <c r="U1695" s="64">
        <f t="shared" si="235"/>
        <v>0.10398413969091989</v>
      </c>
      <c r="V1695" s="48">
        <f t="shared" si="236"/>
        <v>4.7940898310351671E-2</v>
      </c>
      <c r="W1695" s="52">
        <v>940.01761392846424</v>
      </c>
      <c r="X1695" s="71" t="str">
        <f t="shared" si="242"/>
        <v>Q1 2025</v>
      </c>
      <c r="Y1695" s="21">
        <f t="shared" si="237"/>
        <v>7680</v>
      </c>
      <c r="Z1695" s="21">
        <f t="shared" si="238"/>
        <v>4320</v>
      </c>
      <c r="AA1695" s="57">
        <f t="shared" si="239"/>
        <v>2038904.6998219588</v>
      </c>
      <c r="AB1695" s="59">
        <f t="shared" si="240"/>
        <v>1.7777777777777777</v>
      </c>
      <c r="AC1695" s="61">
        <f t="shared" si="241"/>
        <v>2184.4</v>
      </c>
    </row>
    <row r="1696" spans="4:29">
      <c r="D1696" s="12">
        <v>1690</v>
      </c>
      <c r="E1696" s="36" t="s">
        <v>29</v>
      </c>
      <c r="F1696" s="16" t="s">
        <v>12</v>
      </c>
      <c r="G1696" s="14" t="s">
        <v>30</v>
      </c>
      <c r="H1696" s="13" t="s">
        <v>6</v>
      </c>
      <c r="I1696" s="13" t="s">
        <v>53</v>
      </c>
      <c r="J1696" s="13" t="s">
        <v>126</v>
      </c>
      <c r="K1696" s="13" t="s">
        <v>123</v>
      </c>
      <c r="L1696" s="14">
        <v>43</v>
      </c>
      <c r="M1696" s="14" t="s">
        <v>15</v>
      </c>
      <c r="N1696" s="31">
        <v>1000000</v>
      </c>
      <c r="O1696" s="14" t="s">
        <v>1</v>
      </c>
      <c r="P1696" s="14" t="s">
        <v>35</v>
      </c>
      <c r="Q1696" s="31">
        <v>3614.6269090909086</v>
      </c>
      <c r="R1696" s="31">
        <v>301.21890909090905</v>
      </c>
      <c r="S1696" s="45">
        <v>26.53</v>
      </c>
      <c r="T1696" s="64">
        <f t="shared" si="234"/>
        <v>1140.79</v>
      </c>
      <c r="U1696" s="64">
        <f t="shared" si="235"/>
        <v>13.523035421569142</v>
      </c>
      <c r="V1696" s="48">
        <f t="shared" si="236"/>
        <v>5.6268312124411803</v>
      </c>
      <c r="W1696" s="52">
        <v>212.09314784927179</v>
      </c>
      <c r="X1696" s="71" t="str">
        <f t="shared" si="242"/>
        <v>Q1 2025</v>
      </c>
      <c r="Y1696" s="21">
        <f t="shared" si="237"/>
        <v>3840</v>
      </c>
      <c r="Z1696" s="21">
        <f t="shared" si="238"/>
        <v>2160</v>
      </c>
      <c r="AA1696" s="57">
        <f t="shared" si="239"/>
        <v>509726.1749554897</v>
      </c>
      <c r="AB1696" s="59">
        <f t="shared" si="240"/>
        <v>1.7777777777777777</v>
      </c>
      <c r="AC1696" s="61">
        <f t="shared" si="241"/>
        <v>1092.2</v>
      </c>
    </row>
    <row r="1697" spans="4:29">
      <c r="D1697" s="12">
        <v>1691</v>
      </c>
      <c r="E1697" s="36" t="s">
        <v>29</v>
      </c>
      <c r="F1697" s="16" t="s">
        <v>12</v>
      </c>
      <c r="G1697" s="14" t="s">
        <v>30</v>
      </c>
      <c r="H1697" s="13" t="s">
        <v>6</v>
      </c>
      <c r="I1697" s="13" t="s">
        <v>53</v>
      </c>
      <c r="J1697" s="13" t="s">
        <v>126</v>
      </c>
      <c r="K1697" s="13" t="s">
        <v>123</v>
      </c>
      <c r="L1697" s="14">
        <v>50</v>
      </c>
      <c r="M1697" s="14" t="s">
        <v>15</v>
      </c>
      <c r="N1697" s="31">
        <v>1000000</v>
      </c>
      <c r="O1697" s="14" t="s">
        <v>2</v>
      </c>
      <c r="P1697" s="14" t="s">
        <v>35</v>
      </c>
      <c r="Q1697" s="31">
        <v>4887.272727272727</v>
      </c>
      <c r="R1697" s="31">
        <v>407.27272727272725</v>
      </c>
      <c r="S1697" s="45">
        <v>27.995999999999999</v>
      </c>
      <c r="T1697" s="64">
        <f t="shared" ref="T1697:T1760" si="243">L1697*S1697</f>
        <v>1399.8</v>
      </c>
      <c r="U1697" s="64">
        <f t="shared" ref="U1697:U1760" si="244">S1697*AA1697/10^6</f>
        <v>19.294610592284865</v>
      </c>
      <c r="V1697" s="48">
        <f t="shared" ref="V1697:V1760" si="245">S1697*W1697/1000</f>
        <v>6.7824992133915334</v>
      </c>
      <c r="W1697" s="52">
        <v>242.26672429602561</v>
      </c>
      <c r="X1697" s="71" t="str">
        <f t="shared" si="242"/>
        <v>Q1 2025</v>
      </c>
      <c r="Y1697" s="21">
        <f t="shared" ref="Y1697:Y1760" si="246">1*LEFT(M1697, FIND("x", M1697)-2)</f>
        <v>3840</v>
      </c>
      <c r="Z1697" s="21">
        <f t="shared" ref="Z1697:Z1760" si="247">1*RIGHT(M1697, LEN(M1697)-FIND("x", M1697)-1)</f>
        <v>2160</v>
      </c>
      <c r="AA1697" s="57">
        <f t="shared" ref="AA1697:AA1760" si="248">AC1697^2*AB1697/(1+AB1697^2)</f>
        <v>689191.69139465876</v>
      </c>
      <c r="AB1697" s="59">
        <f t="shared" ref="AB1697:AB1760" si="249">Y1697/Z1697</f>
        <v>1.7777777777777777</v>
      </c>
      <c r="AC1697" s="61">
        <f t="shared" ref="AC1697:AC1760" si="250">L1697*25.4</f>
        <v>1270</v>
      </c>
    </row>
    <row r="1698" spans="4:29">
      <c r="D1698" s="12">
        <v>1692</v>
      </c>
      <c r="E1698" s="36" t="s">
        <v>29</v>
      </c>
      <c r="F1698" s="16" t="s">
        <v>12</v>
      </c>
      <c r="G1698" s="14" t="s">
        <v>30</v>
      </c>
      <c r="H1698" s="13" t="s">
        <v>6</v>
      </c>
      <c r="I1698" s="13" t="s">
        <v>53</v>
      </c>
      <c r="J1698" s="13" t="s">
        <v>126</v>
      </c>
      <c r="K1698" s="13" t="s">
        <v>123</v>
      </c>
      <c r="L1698" s="14">
        <v>55</v>
      </c>
      <c r="M1698" s="14" t="s">
        <v>15</v>
      </c>
      <c r="N1698" s="31">
        <v>1000000</v>
      </c>
      <c r="O1698" s="14" t="s">
        <v>2</v>
      </c>
      <c r="P1698" s="14" t="s">
        <v>35</v>
      </c>
      <c r="Q1698" s="31">
        <v>6283.636363636364</v>
      </c>
      <c r="R1698" s="31">
        <v>523.63636363636363</v>
      </c>
      <c r="S1698" s="45">
        <v>103.285</v>
      </c>
      <c r="T1698" s="64">
        <f t="shared" si="243"/>
        <v>5680.6750000000002</v>
      </c>
      <c r="U1698" s="64">
        <f t="shared" si="244"/>
        <v>86.131628253293769</v>
      </c>
      <c r="V1698" s="48">
        <f t="shared" si="245"/>
        <v>27.43048141890765</v>
      </c>
      <c r="W1698" s="52">
        <v>265.58049493060611</v>
      </c>
      <c r="X1698" s="71" t="str">
        <f t="shared" si="242"/>
        <v>Q1 2025</v>
      </c>
      <c r="Y1698" s="21">
        <f t="shared" si="246"/>
        <v>3840</v>
      </c>
      <c r="Z1698" s="21">
        <f t="shared" si="247"/>
        <v>2160</v>
      </c>
      <c r="AA1698" s="57">
        <f t="shared" si="248"/>
        <v>833921.94658753707</v>
      </c>
      <c r="AB1698" s="59">
        <f t="shared" si="249"/>
        <v>1.7777777777777777</v>
      </c>
      <c r="AC1698" s="61">
        <f t="shared" si="250"/>
        <v>1397</v>
      </c>
    </row>
    <row r="1699" spans="4:29">
      <c r="D1699" s="12">
        <v>1693</v>
      </c>
      <c r="E1699" s="36" t="s">
        <v>29</v>
      </c>
      <c r="F1699" s="16" t="s">
        <v>12</v>
      </c>
      <c r="G1699" s="14" t="s">
        <v>30</v>
      </c>
      <c r="H1699" s="13" t="s">
        <v>6</v>
      </c>
      <c r="I1699" s="13" t="s">
        <v>53</v>
      </c>
      <c r="J1699" s="13" t="s">
        <v>126</v>
      </c>
      <c r="K1699" s="13" t="s">
        <v>123</v>
      </c>
      <c r="L1699" s="14">
        <v>65</v>
      </c>
      <c r="M1699" s="14" t="s">
        <v>15</v>
      </c>
      <c r="N1699" s="31">
        <v>1000000</v>
      </c>
      <c r="O1699" s="14" t="s">
        <v>2</v>
      </c>
      <c r="P1699" s="14" t="s">
        <v>35</v>
      </c>
      <c r="Q1699" s="31">
        <v>8640</v>
      </c>
      <c r="R1699" s="31">
        <v>720</v>
      </c>
      <c r="S1699" s="45">
        <v>101.39400000000001</v>
      </c>
      <c r="T1699" s="64">
        <f t="shared" si="243"/>
        <v>6590.6100000000006</v>
      </c>
      <c r="U1699" s="64">
        <f t="shared" si="244"/>
        <v>118.09703498378636</v>
      </c>
      <c r="V1699" s="48">
        <f t="shared" si="245"/>
        <v>36.117246372023509</v>
      </c>
      <c r="W1699" s="52">
        <v>356.20693899070466</v>
      </c>
      <c r="X1699" s="71" t="str">
        <f t="shared" si="242"/>
        <v>Q1 2025</v>
      </c>
      <c r="Y1699" s="21">
        <f t="shared" si="246"/>
        <v>3840</v>
      </c>
      <c r="Z1699" s="21">
        <f t="shared" si="247"/>
        <v>2160</v>
      </c>
      <c r="AA1699" s="57">
        <f t="shared" si="248"/>
        <v>1164733.9584569733</v>
      </c>
      <c r="AB1699" s="59">
        <f t="shared" si="249"/>
        <v>1.7777777777777777</v>
      </c>
      <c r="AC1699" s="61">
        <f t="shared" si="250"/>
        <v>1651</v>
      </c>
    </row>
    <row r="1700" spans="4:29">
      <c r="D1700" s="12">
        <v>1694</v>
      </c>
      <c r="E1700" s="36" t="s">
        <v>29</v>
      </c>
      <c r="F1700" s="16" t="s">
        <v>12</v>
      </c>
      <c r="G1700" s="14" t="s">
        <v>30</v>
      </c>
      <c r="H1700" s="13" t="s">
        <v>6</v>
      </c>
      <c r="I1700" s="13" t="s">
        <v>53</v>
      </c>
      <c r="J1700" s="13" t="s">
        <v>126</v>
      </c>
      <c r="K1700" s="13" t="s">
        <v>123</v>
      </c>
      <c r="L1700" s="14">
        <v>75</v>
      </c>
      <c r="M1700" s="14" t="s">
        <v>15</v>
      </c>
      <c r="N1700" s="31">
        <v>1000000</v>
      </c>
      <c r="O1700" s="14" t="s">
        <v>2</v>
      </c>
      <c r="P1700" s="14" t="s">
        <v>35</v>
      </c>
      <c r="Q1700" s="31">
        <v>10909.09090909091</v>
      </c>
      <c r="R1700" s="31">
        <v>909.09090909090912</v>
      </c>
      <c r="S1700" s="45">
        <v>63.468000000000004</v>
      </c>
      <c r="T1700" s="64">
        <f t="shared" si="243"/>
        <v>4760.1000000000004</v>
      </c>
      <c r="U1700" s="64">
        <f t="shared" si="244"/>
        <v>98.418641106231462</v>
      </c>
      <c r="V1700" s="48">
        <f t="shared" si="245"/>
        <v>32.012198609850344</v>
      </c>
      <c r="W1700" s="52">
        <v>504.38328937181484</v>
      </c>
      <c r="X1700" s="71" t="str">
        <f t="shared" si="242"/>
        <v>Q1 2025</v>
      </c>
      <c r="Y1700" s="21">
        <f t="shared" si="246"/>
        <v>3840</v>
      </c>
      <c r="Z1700" s="21">
        <f t="shared" si="247"/>
        <v>2160</v>
      </c>
      <c r="AA1700" s="57">
        <f t="shared" si="248"/>
        <v>1550681.3056379822</v>
      </c>
      <c r="AB1700" s="59">
        <f t="shared" si="249"/>
        <v>1.7777777777777777</v>
      </c>
      <c r="AC1700" s="61">
        <f t="shared" si="250"/>
        <v>1905</v>
      </c>
    </row>
    <row r="1701" spans="4:29">
      <c r="D1701" s="12">
        <v>1695</v>
      </c>
      <c r="E1701" s="36" t="s">
        <v>29</v>
      </c>
      <c r="F1701" s="16" t="s">
        <v>12</v>
      </c>
      <c r="G1701" s="14" t="s">
        <v>30</v>
      </c>
      <c r="H1701" s="13" t="s">
        <v>6</v>
      </c>
      <c r="I1701" s="13" t="s">
        <v>53</v>
      </c>
      <c r="J1701" s="13" t="s">
        <v>126</v>
      </c>
      <c r="K1701" s="13" t="s">
        <v>123</v>
      </c>
      <c r="L1701" s="14">
        <v>85</v>
      </c>
      <c r="M1701" s="14" t="s">
        <v>15</v>
      </c>
      <c r="N1701" s="31">
        <v>1000000</v>
      </c>
      <c r="O1701" s="14" t="s">
        <v>2</v>
      </c>
      <c r="P1701" s="14" t="s">
        <v>35</v>
      </c>
      <c r="Q1701" s="31">
        <v>14400</v>
      </c>
      <c r="R1701" s="31">
        <v>1200</v>
      </c>
      <c r="S1701" s="45">
        <v>57.966999999999999</v>
      </c>
      <c r="T1701" s="64">
        <f t="shared" si="243"/>
        <v>4927.1949999999997</v>
      </c>
      <c r="U1701" s="64">
        <f t="shared" si="244"/>
        <v>115.45658309996438</v>
      </c>
      <c r="V1701" s="48">
        <f t="shared" si="245"/>
        <v>37.124073898025365</v>
      </c>
      <c r="W1701" s="52">
        <v>640.43462483870769</v>
      </c>
      <c r="X1701" s="71" t="str">
        <f t="shared" si="242"/>
        <v>Q1 2025</v>
      </c>
      <c r="Y1701" s="21">
        <f t="shared" si="246"/>
        <v>3840</v>
      </c>
      <c r="Z1701" s="21">
        <f t="shared" si="247"/>
        <v>2160</v>
      </c>
      <c r="AA1701" s="57">
        <f t="shared" si="248"/>
        <v>1991763.9881305636</v>
      </c>
      <c r="AB1701" s="59">
        <f t="shared" si="249"/>
        <v>1.7777777777777777</v>
      </c>
      <c r="AC1701" s="61">
        <f t="shared" si="250"/>
        <v>2159</v>
      </c>
    </row>
    <row r="1702" spans="4:29">
      <c r="D1702" s="12">
        <v>1696</v>
      </c>
      <c r="E1702" s="36" t="s">
        <v>29</v>
      </c>
      <c r="F1702" s="16" t="s">
        <v>12</v>
      </c>
      <c r="G1702" s="14" t="s">
        <v>30</v>
      </c>
      <c r="H1702" s="13" t="s">
        <v>6</v>
      </c>
      <c r="I1702" s="13" t="s">
        <v>53</v>
      </c>
      <c r="J1702" s="13" t="s">
        <v>126</v>
      </c>
      <c r="K1702" s="13" t="s">
        <v>123</v>
      </c>
      <c r="L1702" s="14">
        <v>98</v>
      </c>
      <c r="M1702" s="14" t="s">
        <v>15</v>
      </c>
      <c r="N1702" s="31">
        <v>1000000</v>
      </c>
      <c r="O1702" s="14" t="s">
        <v>2</v>
      </c>
      <c r="P1702" s="14" t="s">
        <v>35</v>
      </c>
      <c r="Q1702" s="31">
        <v>19141.53633217993</v>
      </c>
      <c r="R1702" s="31">
        <v>1595.1280276816608</v>
      </c>
      <c r="S1702" s="45">
        <v>3.306</v>
      </c>
      <c r="T1702" s="64">
        <f t="shared" si="243"/>
        <v>323.988</v>
      </c>
      <c r="U1702" s="64">
        <f t="shared" si="244"/>
        <v>8.7529616382936482</v>
      </c>
      <c r="V1702" s="48">
        <f t="shared" si="245"/>
        <v>3.1759153045751516</v>
      </c>
      <c r="W1702" s="52">
        <v>960.65193725806148</v>
      </c>
      <c r="X1702" s="71" t="str">
        <f t="shared" si="242"/>
        <v>Q1 2025</v>
      </c>
      <c r="Y1702" s="21">
        <f t="shared" si="246"/>
        <v>3840</v>
      </c>
      <c r="Z1702" s="21">
        <f t="shared" si="247"/>
        <v>2160</v>
      </c>
      <c r="AA1702" s="57">
        <f t="shared" si="248"/>
        <v>2647598.8016617205</v>
      </c>
      <c r="AB1702" s="59">
        <f t="shared" si="249"/>
        <v>1.7777777777777777</v>
      </c>
      <c r="AC1702" s="61">
        <f t="shared" si="250"/>
        <v>2489.1999999999998</v>
      </c>
    </row>
    <row r="1703" spans="4:29">
      <c r="D1703" s="12">
        <v>1697</v>
      </c>
      <c r="E1703" s="36" t="s">
        <v>29</v>
      </c>
      <c r="F1703" s="16" t="s">
        <v>12</v>
      </c>
      <c r="G1703" s="14" t="s">
        <v>30</v>
      </c>
      <c r="H1703" s="13" t="s">
        <v>6</v>
      </c>
      <c r="I1703" s="13" t="s">
        <v>53</v>
      </c>
      <c r="J1703" s="13" t="s">
        <v>126</v>
      </c>
      <c r="K1703" s="13" t="s">
        <v>123</v>
      </c>
      <c r="L1703" s="14">
        <v>55</v>
      </c>
      <c r="M1703" s="14" t="s">
        <v>52</v>
      </c>
      <c r="N1703" s="31">
        <v>1000000</v>
      </c>
      <c r="O1703" s="14" t="s">
        <v>2</v>
      </c>
      <c r="P1703" s="14" t="s">
        <v>35</v>
      </c>
      <c r="Q1703" s="31">
        <v>7873.1360946745563</v>
      </c>
      <c r="R1703" s="31">
        <v>962.27218934911241</v>
      </c>
      <c r="S1703" s="45">
        <v>0.30499999999999999</v>
      </c>
      <c r="T1703" s="64">
        <f t="shared" si="243"/>
        <v>16.774999999999999</v>
      </c>
      <c r="U1703" s="64">
        <f t="shared" si="244"/>
        <v>0.25434619370919881</v>
      </c>
      <c r="V1703" s="48">
        <f t="shared" si="245"/>
        <v>0.13371325080190166</v>
      </c>
      <c r="W1703" s="52">
        <v>438.40410098984154</v>
      </c>
      <c r="X1703" s="71" t="str">
        <f t="shared" si="242"/>
        <v>Q1 2025</v>
      </c>
      <c r="Y1703" s="21">
        <f t="shared" si="246"/>
        <v>7680</v>
      </c>
      <c r="Z1703" s="21">
        <f t="shared" si="247"/>
        <v>4320</v>
      </c>
      <c r="AA1703" s="57">
        <f t="shared" si="248"/>
        <v>833921.94658753707</v>
      </c>
      <c r="AB1703" s="59">
        <f t="shared" si="249"/>
        <v>1.7777777777777777</v>
      </c>
      <c r="AC1703" s="61">
        <f t="shared" si="250"/>
        <v>1397</v>
      </c>
    </row>
    <row r="1704" spans="4:29">
      <c r="D1704" s="12">
        <v>1698</v>
      </c>
      <c r="E1704" s="36" t="s">
        <v>29</v>
      </c>
      <c r="F1704" s="16" t="s">
        <v>12</v>
      </c>
      <c r="G1704" s="14" t="s">
        <v>30</v>
      </c>
      <c r="H1704" s="13" t="s">
        <v>6</v>
      </c>
      <c r="I1704" s="13" t="s">
        <v>53</v>
      </c>
      <c r="J1704" s="13" t="s">
        <v>126</v>
      </c>
      <c r="K1704" s="13" t="s">
        <v>123</v>
      </c>
      <c r="L1704" s="14">
        <v>65</v>
      </c>
      <c r="M1704" s="14" t="s">
        <v>52</v>
      </c>
      <c r="N1704" s="31">
        <v>1000000</v>
      </c>
      <c r="O1704" s="14" t="s">
        <v>2</v>
      </c>
      <c r="P1704" s="14" t="s">
        <v>35</v>
      </c>
      <c r="Q1704" s="31">
        <v>10996.363636363636</v>
      </c>
      <c r="R1704" s="31">
        <v>1221.8181818181818</v>
      </c>
      <c r="S1704" s="45">
        <v>9.6560000000000006</v>
      </c>
      <c r="T1704" s="64">
        <f t="shared" si="243"/>
        <v>627.64</v>
      </c>
      <c r="U1704" s="64">
        <f t="shared" si="244"/>
        <v>11.246671102860535</v>
      </c>
      <c r="V1704" s="48">
        <f t="shared" si="245"/>
        <v>5.4216216169560019</v>
      </c>
      <c r="W1704" s="52">
        <v>561.47696944449069</v>
      </c>
      <c r="X1704" s="71" t="str">
        <f t="shared" si="242"/>
        <v>Q1 2025</v>
      </c>
      <c r="Y1704" s="21">
        <f t="shared" si="246"/>
        <v>7680</v>
      </c>
      <c r="Z1704" s="21">
        <f t="shared" si="247"/>
        <v>4320</v>
      </c>
      <c r="AA1704" s="57">
        <f t="shared" si="248"/>
        <v>1164733.9584569733</v>
      </c>
      <c r="AB1704" s="59">
        <f t="shared" si="249"/>
        <v>1.7777777777777777</v>
      </c>
      <c r="AC1704" s="61">
        <f t="shared" si="250"/>
        <v>1651</v>
      </c>
    </row>
    <row r="1705" spans="4:29">
      <c r="D1705" s="12">
        <v>1699</v>
      </c>
      <c r="E1705" s="36" t="s">
        <v>29</v>
      </c>
      <c r="F1705" s="16" t="s">
        <v>12</v>
      </c>
      <c r="G1705" s="14" t="s">
        <v>30</v>
      </c>
      <c r="H1705" s="13" t="s">
        <v>6</v>
      </c>
      <c r="I1705" s="13" t="s">
        <v>53</v>
      </c>
      <c r="J1705" s="13" t="s">
        <v>126</v>
      </c>
      <c r="K1705" s="13" t="s">
        <v>123</v>
      </c>
      <c r="L1705" s="14">
        <v>75</v>
      </c>
      <c r="M1705" s="14" t="s">
        <v>52</v>
      </c>
      <c r="N1705" s="31">
        <v>1000000</v>
      </c>
      <c r="O1705" s="14" t="s">
        <v>2</v>
      </c>
      <c r="P1705" s="14" t="s">
        <v>35</v>
      </c>
      <c r="Q1705" s="31">
        <v>15708.764159999995</v>
      </c>
      <c r="R1705" s="31">
        <v>1745.4182399999995</v>
      </c>
      <c r="S1705" s="45">
        <v>5.7080000000000002</v>
      </c>
      <c r="T1705" s="64">
        <f t="shared" si="243"/>
        <v>428.1</v>
      </c>
      <c r="U1705" s="64">
        <f t="shared" si="244"/>
        <v>8.8512888925816018</v>
      </c>
      <c r="V1705" s="48">
        <f t="shared" si="245"/>
        <v>4.2257698642088961</v>
      </c>
      <c r="W1705" s="52">
        <v>740.3240827275572</v>
      </c>
      <c r="X1705" s="71" t="str">
        <f t="shared" si="242"/>
        <v>Q1 2025</v>
      </c>
      <c r="Y1705" s="21">
        <f t="shared" si="246"/>
        <v>7680</v>
      </c>
      <c r="Z1705" s="21">
        <f t="shared" si="247"/>
        <v>4320</v>
      </c>
      <c r="AA1705" s="57">
        <f t="shared" si="248"/>
        <v>1550681.3056379822</v>
      </c>
      <c r="AB1705" s="59">
        <f t="shared" si="249"/>
        <v>1.7777777777777777</v>
      </c>
      <c r="AC1705" s="61">
        <f t="shared" si="250"/>
        <v>1905</v>
      </c>
    </row>
    <row r="1706" spans="4:29">
      <c r="D1706" s="12">
        <v>1700</v>
      </c>
      <c r="E1706" s="36" t="s">
        <v>29</v>
      </c>
      <c r="F1706" s="16" t="s">
        <v>12</v>
      </c>
      <c r="G1706" s="14" t="s">
        <v>30</v>
      </c>
      <c r="H1706" s="13" t="s">
        <v>6</v>
      </c>
      <c r="I1706" s="13" t="s">
        <v>53</v>
      </c>
      <c r="J1706" s="13" t="s">
        <v>126</v>
      </c>
      <c r="K1706" s="13" t="s">
        <v>123</v>
      </c>
      <c r="L1706" s="14">
        <v>85</v>
      </c>
      <c r="M1706" s="14" t="s">
        <v>52</v>
      </c>
      <c r="N1706" s="31">
        <v>1000000</v>
      </c>
      <c r="O1706" s="14" t="s">
        <v>2</v>
      </c>
      <c r="P1706" s="14" t="s">
        <v>35</v>
      </c>
      <c r="Q1706" s="31">
        <v>19145.454545454544</v>
      </c>
      <c r="R1706" s="31">
        <v>2127.272727272727</v>
      </c>
      <c r="S1706" s="45">
        <v>4.2990000000000004</v>
      </c>
      <c r="T1706" s="64">
        <f t="shared" si="243"/>
        <v>365.41500000000002</v>
      </c>
      <c r="U1706" s="64">
        <f t="shared" si="244"/>
        <v>8.5625933849732938</v>
      </c>
      <c r="V1706" s="48">
        <f t="shared" si="245"/>
        <v>4.0411357222784678</v>
      </c>
      <c r="W1706" s="52">
        <v>940.01761392846424</v>
      </c>
      <c r="X1706" s="71" t="str">
        <f t="shared" si="242"/>
        <v>Q1 2025</v>
      </c>
      <c r="Y1706" s="21">
        <f t="shared" si="246"/>
        <v>7680</v>
      </c>
      <c r="Z1706" s="21">
        <f t="shared" si="247"/>
        <v>4320</v>
      </c>
      <c r="AA1706" s="57">
        <f t="shared" si="248"/>
        <v>1991763.9881305636</v>
      </c>
      <c r="AB1706" s="59">
        <f t="shared" si="249"/>
        <v>1.7777777777777777</v>
      </c>
      <c r="AC1706" s="61">
        <f t="shared" si="250"/>
        <v>2159</v>
      </c>
    </row>
    <row r="1707" spans="4:29">
      <c r="D1707" s="12">
        <v>1701</v>
      </c>
      <c r="E1707" s="36" t="s">
        <v>29</v>
      </c>
      <c r="F1707" s="16" t="s">
        <v>12</v>
      </c>
      <c r="G1707" s="14" t="s">
        <v>30</v>
      </c>
      <c r="H1707" s="13" t="s">
        <v>6</v>
      </c>
      <c r="I1707" s="13" t="s">
        <v>53</v>
      </c>
      <c r="J1707" s="13" t="s">
        <v>124</v>
      </c>
      <c r="K1707" s="13" t="s">
        <v>123</v>
      </c>
      <c r="L1707" s="14">
        <v>98</v>
      </c>
      <c r="M1707" s="14" t="s">
        <v>52</v>
      </c>
      <c r="N1707" s="31">
        <v>1000000</v>
      </c>
      <c r="O1707" s="14" t="s">
        <v>2</v>
      </c>
      <c r="P1707" s="14" t="s">
        <v>35</v>
      </c>
      <c r="Q1707" s="31">
        <v>25000</v>
      </c>
      <c r="R1707" s="31">
        <v>2500</v>
      </c>
      <c r="S1707" s="45">
        <v>2.1000000000000001E-2</v>
      </c>
      <c r="T1707" s="64">
        <f t="shared" si="243"/>
        <v>2.0580000000000003</v>
      </c>
      <c r="U1707" s="64">
        <f t="shared" si="244"/>
        <v>5.5599574834896137E-2</v>
      </c>
      <c r="V1707" s="48">
        <f t="shared" si="245"/>
        <v>2.9610554838746625E-2</v>
      </c>
      <c r="W1707" s="52">
        <v>1410.0264208926965</v>
      </c>
      <c r="X1707" s="71" t="str">
        <f t="shared" si="242"/>
        <v>Q1 2025</v>
      </c>
      <c r="Y1707" s="21">
        <f t="shared" si="246"/>
        <v>7680</v>
      </c>
      <c r="Z1707" s="21">
        <f t="shared" si="247"/>
        <v>4320</v>
      </c>
      <c r="AA1707" s="57">
        <f t="shared" si="248"/>
        <v>2647598.8016617205</v>
      </c>
      <c r="AB1707" s="59">
        <f t="shared" si="249"/>
        <v>1.7777777777777777</v>
      </c>
      <c r="AC1707" s="61">
        <f t="shared" si="250"/>
        <v>2489.1999999999998</v>
      </c>
    </row>
    <row r="1708" spans="4:29">
      <c r="D1708" s="12">
        <v>1702</v>
      </c>
      <c r="E1708" s="36" t="s">
        <v>29</v>
      </c>
      <c r="F1708" s="16" t="s">
        <v>12</v>
      </c>
      <c r="G1708" s="14" t="s">
        <v>30</v>
      </c>
      <c r="H1708" s="13" t="s">
        <v>6</v>
      </c>
      <c r="I1708" s="13" t="s">
        <v>111</v>
      </c>
      <c r="J1708" s="13" t="s">
        <v>226</v>
      </c>
      <c r="K1708" s="13"/>
      <c r="L1708" s="14">
        <v>55</v>
      </c>
      <c r="M1708" s="14" t="s">
        <v>15</v>
      </c>
      <c r="N1708" s="31">
        <v>1000000</v>
      </c>
      <c r="O1708" s="14" t="s">
        <v>2</v>
      </c>
      <c r="P1708" s="14" t="s">
        <v>35</v>
      </c>
      <c r="Q1708" s="31">
        <v>4096</v>
      </c>
      <c r="R1708" s="31">
        <v>1024</v>
      </c>
      <c r="S1708" s="45">
        <v>10.840999999999999</v>
      </c>
      <c r="T1708" s="64">
        <f t="shared" si="243"/>
        <v>596.255</v>
      </c>
      <c r="U1708" s="64">
        <f t="shared" si="244"/>
        <v>9.0405478229554888</v>
      </c>
      <c r="V1708" s="48">
        <f t="shared" si="245"/>
        <v>2.8791581455427009</v>
      </c>
      <c r="W1708" s="52">
        <v>265.58049493060611</v>
      </c>
      <c r="X1708" s="71" t="str">
        <f t="shared" si="242"/>
        <v>Q1 2025</v>
      </c>
      <c r="Y1708" s="21">
        <f t="shared" si="246"/>
        <v>3840</v>
      </c>
      <c r="Z1708" s="21">
        <f t="shared" si="247"/>
        <v>2160</v>
      </c>
      <c r="AA1708" s="57">
        <f t="shared" si="248"/>
        <v>833921.94658753707</v>
      </c>
      <c r="AB1708" s="59">
        <f t="shared" si="249"/>
        <v>1.7777777777777777</v>
      </c>
      <c r="AC1708" s="61">
        <f t="shared" si="250"/>
        <v>1397</v>
      </c>
    </row>
    <row r="1709" spans="4:29">
      <c r="D1709" s="12">
        <v>1703</v>
      </c>
      <c r="E1709" s="36" t="s">
        <v>29</v>
      </c>
      <c r="F1709" s="16" t="s">
        <v>12</v>
      </c>
      <c r="G1709" s="14" t="s">
        <v>30</v>
      </c>
      <c r="H1709" s="13" t="s">
        <v>6</v>
      </c>
      <c r="I1709" s="13" t="s">
        <v>111</v>
      </c>
      <c r="J1709" s="13" t="s">
        <v>226</v>
      </c>
      <c r="K1709" s="13"/>
      <c r="L1709" s="14">
        <v>65</v>
      </c>
      <c r="M1709" s="14" t="s">
        <v>15</v>
      </c>
      <c r="N1709" s="31">
        <v>1000000</v>
      </c>
      <c r="O1709" s="14" t="s">
        <v>1</v>
      </c>
      <c r="P1709" s="14" t="s">
        <v>35</v>
      </c>
      <c r="Q1709" s="31">
        <v>6240</v>
      </c>
      <c r="R1709" s="31">
        <v>1560</v>
      </c>
      <c r="S1709" s="45">
        <v>9.2059999999999995</v>
      </c>
      <c r="T1709" s="64">
        <f t="shared" si="243"/>
        <v>598.39</v>
      </c>
      <c r="U1709" s="64">
        <f t="shared" si="244"/>
        <v>10.722540821554896</v>
      </c>
      <c r="V1709" s="48">
        <f t="shared" si="245"/>
        <v>3.2792410803484269</v>
      </c>
      <c r="W1709" s="52">
        <v>356.20693899070466</v>
      </c>
      <c r="X1709" s="71" t="str">
        <f t="shared" si="242"/>
        <v>Q1 2025</v>
      </c>
      <c r="Y1709" s="21">
        <f t="shared" si="246"/>
        <v>3840</v>
      </c>
      <c r="Z1709" s="21">
        <f t="shared" si="247"/>
        <v>2160</v>
      </c>
      <c r="AA1709" s="57">
        <f t="shared" si="248"/>
        <v>1164733.9584569733</v>
      </c>
      <c r="AB1709" s="59">
        <f t="shared" si="249"/>
        <v>1.7777777777777777</v>
      </c>
      <c r="AC1709" s="61">
        <f t="shared" si="250"/>
        <v>1651</v>
      </c>
    </row>
    <row r="1710" spans="4:29">
      <c r="D1710" s="12">
        <v>1704</v>
      </c>
      <c r="E1710" s="36" t="s">
        <v>29</v>
      </c>
      <c r="F1710" s="16" t="s">
        <v>12</v>
      </c>
      <c r="G1710" s="14" t="s">
        <v>30</v>
      </c>
      <c r="H1710" s="13" t="s">
        <v>6</v>
      </c>
      <c r="I1710" s="13" t="s">
        <v>111</v>
      </c>
      <c r="J1710" s="13" t="s">
        <v>226</v>
      </c>
      <c r="K1710" s="13"/>
      <c r="L1710" s="14">
        <v>75</v>
      </c>
      <c r="M1710" s="14" t="s">
        <v>15</v>
      </c>
      <c r="N1710" s="31">
        <v>1000000</v>
      </c>
      <c r="O1710" s="14" t="s">
        <v>1</v>
      </c>
      <c r="P1710" s="14" t="s">
        <v>35</v>
      </c>
      <c r="Q1710" s="31">
        <v>7680</v>
      </c>
      <c r="R1710" s="31">
        <v>1920</v>
      </c>
      <c r="S1710" s="45">
        <v>4.327</v>
      </c>
      <c r="T1710" s="64">
        <f t="shared" si="243"/>
        <v>324.52499999999998</v>
      </c>
      <c r="U1710" s="64">
        <f t="shared" si="244"/>
        <v>6.7097980094955485</v>
      </c>
      <c r="V1710" s="48">
        <f t="shared" si="245"/>
        <v>3.20338230596214</v>
      </c>
      <c r="W1710" s="52">
        <v>740.3240827275572</v>
      </c>
      <c r="X1710" s="71" t="str">
        <f t="shared" si="242"/>
        <v>Q1 2025</v>
      </c>
      <c r="Y1710" s="21">
        <f t="shared" si="246"/>
        <v>3840</v>
      </c>
      <c r="Z1710" s="21">
        <f t="shared" si="247"/>
        <v>2160</v>
      </c>
      <c r="AA1710" s="57">
        <f t="shared" si="248"/>
        <v>1550681.3056379822</v>
      </c>
      <c r="AB1710" s="59">
        <f t="shared" si="249"/>
        <v>1.7777777777777777</v>
      </c>
      <c r="AC1710" s="61">
        <f t="shared" si="250"/>
        <v>1905</v>
      </c>
    </row>
    <row r="1711" spans="4:29">
      <c r="D1711" s="12">
        <v>1705</v>
      </c>
      <c r="E1711" s="36" t="s">
        <v>29</v>
      </c>
      <c r="F1711" s="16" t="s">
        <v>12</v>
      </c>
      <c r="G1711" s="14" t="s">
        <v>30</v>
      </c>
      <c r="H1711" s="13" t="s">
        <v>6</v>
      </c>
      <c r="I1711" s="13" t="s">
        <v>111</v>
      </c>
      <c r="J1711" s="13" t="s">
        <v>226</v>
      </c>
      <c r="K1711" s="13"/>
      <c r="L1711" s="14">
        <v>85</v>
      </c>
      <c r="M1711" s="14" t="s">
        <v>15</v>
      </c>
      <c r="N1711" s="31">
        <v>1000000</v>
      </c>
      <c r="O1711" s="14" t="s">
        <v>1</v>
      </c>
      <c r="P1711" s="14" t="s">
        <v>35</v>
      </c>
      <c r="Q1711" s="31">
        <v>11232</v>
      </c>
      <c r="R1711" s="31">
        <v>2808</v>
      </c>
      <c r="S1711" s="45">
        <v>2.6269999999999998</v>
      </c>
      <c r="T1711" s="64">
        <f t="shared" si="243"/>
        <v>223.29499999999999</v>
      </c>
      <c r="U1711" s="64">
        <f t="shared" si="244"/>
        <v>5.2323639968189903</v>
      </c>
      <c r="V1711" s="48">
        <f t="shared" si="245"/>
        <v>1.6824217594512849</v>
      </c>
      <c r="W1711" s="52">
        <v>640.43462483870769</v>
      </c>
      <c r="X1711" s="71" t="str">
        <f t="shared" si="242"/>
        <v>Q1 2025</v>
      </c>
      <c r="Y1711" s="21">
        <f t="shared" si="246"/>
        <v>3840</v>
      </c>
      <c r="Z1711" s="21">
        <f t="shared" si="247"/>
        <v>2160</v>
      </c>
      <c r="AA1711" s="57">
        <f t="shared" si="248"/>
        <v>1991763.9881305636</v>
      </c>
      <c r="AB1711" s="59">
        <f t="shared" si="249"/>
        <v>1.7777777777777777</v>
      </c>
      <c r="AC1711" s="61">
        <f t="shared" si="250"/>
        <v>2159</v>
      </c>
    </row>
    <row r="1712" spans="4:29">
      <c r="D1712" s="12">
        <v>1706</v>
      </c>
      <c r="E1712" s="36" t="s">
        <v>29</v>
      </c>
      <c r="F1712" s="16" t="s">
        <v>12</v>
      </c>
      <c r="G1712" s="14" t="s">
        <v>30</v>
      </c>
      <c r="H1712" s="13" t="s">
        <v>6</v>
      </c>
      <c r="I1712" s="13" t="s">
        <v>36</v>
      </c>
      <c r="J1712" s="13" t="s">
        <v>50</v>
      </c>
      <c r="K1712" s="13" t="s">
        <v>123</v>
      </c>
      <c r="L1712" s="14">
        <v>55</v>
      </c>
      <c r="M1712" s="14" t="s">
        <v>15</v>
      </c>
      <c r="N1712" s="31">
        <v>1000000</v>
      </c>
      <c r="O1712" s="14" t="s">
        <v>1</v>
      </c>
      <c r="P1712" s="14" t="s">
        <v>35</v>
      </c>
      <c r="Q1712" s="31">
        <v>2048</v>
      </c>
      <c r="R1712" s="31">
        <v>128</v>
      </c>
      <c r="S1712" s="45">
        <v>119.875</v>
      </c>
      <c r="T1712" s="64">
        <f t="shared" si="243"/>
        <v>6593.125</v>
      </c>
      <c r="U1712" s="64">
        <f t="shared" si="244"/>
        <v>99.966393347181011</v>
      </c>
      <c r="V1712" s="48">
        <f t="shared" si="245"/>
        <v>31.83646182980641</v>
      </c>
      <c r="W1712" s="52">
        <v>265.58049493060611</v>
      </c>
      <c r="X1712" s="71" t="str">
        <f t="shared" si="242"/>
        <v>Q1 2025</v>
      </c>
      <c r="Y1712" s="21">
        <f t="shared" si="246"/>
        <v>3840</v>
      </c>
      <c r="Z1712" s="21">
        <f t="shared" si="247"/>
        <v>2160</v>
      </c>
      <c r="AA1712" s="57">
        <f t="shared" si="248"/>
        <v>833921.94658753707</v>
      </c>
      <c r="AB1712" s="59">
        <f t="shared" si="249"/>
        <v>1.7777777777777777</v>
      </c>
      <c r="AC1712" s="61">
        <f t="shared" si="250"/>
        <v>1397</v>
      </c>
    </row>
    <row r="1713" spans="4:29">
      <c r="D1713" s="12">
        <v>1707</v>
      </c>
      <c r="E1713" s="36" t="s">
        <v>29</v>
      </c>
      <c r="F1713" s="16" t="s">
        <v>12</v>
      </c>
      <c r="G1713" s="14" t="s">
        <v>30</v>
      </c>
      <c r="H1713" s="13" t="s">
        <v>6</v>
      </c>
      <c r="I1713" s="13" t="s">
        <v>36</v>
      </c>
      <c r="J1713" s="13" t="s">
        <v>37</v>
      </c>
      <c r="K1713" s="13" t="s">
        <v>137</v>
      </c>
      <c r="L1713" s="14">
        <v>65</v>
      </c>
      <c r="M1713" s="14" t="s">
        <v>15</v>
      </c>
      <c r="N1713" s="31">
        <v>1000000</v>
      </c>
      <c r="O1713" s="14" t="s">
        <v>1</v>
      </c>
      <c r="P1713" s="14" t="s">
        <v>35</v>
      </c>
      <c r="Q1713" s="31">
        <v>2560</v>
      </c>
      <c r="R1713" s="31">
        <v>160</v>
      </c>
      <c r="S1713" s="45">
        <v>194.05799999999999</v>
      </c>
      <c r="T1713" s="64">
        <f t="shared" si="243"/>
        <v>12613.77</v>
      </c>
      <c r="U1713" s="64">
        <f t="shared" si="244"/>
        <v>226.02594251024334</v>
      </c>
      <c r="V1713" s="48">
        <f t="shared" si="245"/>
        <v>69.124806166658161</v>
      </c>
      <c r="W1713" s="52">
        <v>356.20693899070466</v>
      </c>
      <c r="X1713" s="71" t="str">
        <f t="shared" si="242"/>
        <v>Q1 2025</v>
      </c>
      <c r="Y1713" s="21">
        <f t="shared" si="246"/>
        <v>3840</v>
      </c>
      <c r="Z1713" s="21">
        <f t="shared" si="247"/>
        <v>2160</v>
      </c>
      <c r="AA1713" s="57">
        <f t="shared" si="248"/>
        <v>1164733.9584569733</v>
      </c>
      <c r="AB1713" s="59">
        <f t="shared" si="249"/>
        <v>1.7777777777777777</v>
      </c>
      <c r="AC1713" s="61">
        <f t="shared" si="250"/>
        <v>1651</v>
      </c>
    </row>
    <row r="1714" spans="4:29">
      <c r="D1714" s="12">
        <v>1708</v>
      </c>
      <c r="E1714" s="36" t="s">
        <v>29</v>
      </c>
      <c r="F1714" s="16" t="s">
        <v>12</v>
      </c>
      <c r="G1714" s="14" t="s">
        <v>30</v>
      </c>
      <c r="H1714" s="13" t="s">
        <v>6</v>
      </c>
      <c r="I1714" s="13" t="s">
        <v>36</v>
      </c>
      <c r="J1714" s="13" t="s">
        <v>38</v>
      </c>
      <c r="K1714" s="13" t="s">
        <v>137</v>
      </c>
      <c r="L1714" s="14">
        <v>75</v>
      </c>
      <c r="M1714" s="14" t="s">
        <v>15</v>
      </c>
      <c r="N1714" s="31">
        <v>1000000</v>
      </c>
      <c r="O1714" s="14" t="s">
        <v>1</v>
      </c>
      <c r="P1714" s="14" t="s">
        <v>35</v>
      </c>
      <c r="Q1714" s="31">
        <v>3840</v>
      </c>
      <c r="R1714" s="31">
        <v>240</v>
      </c>
      <c r="S1714" s="45">
        <v>158.04499999999999</v>
      </c>
      <c r="T1714" s="64">
        <f t="shared" si="243"/>
        <v>11853.374999999998</v>
      </c>
      <c r="U1714" s="64">
        <f t="shared" si="244"/>
        <v>245.07742694955488</v>
      </c>
      <c r="V1714" s="48">
        <f t="shared" si="245"/>
        <v>79.715256968768472</v>
      </c>
      <c r="W1714" s="52">
        <v>504.38328937181484</v>
      </c>
      <c r="X1714" s="71" t="str">
        <f t="shared" si="242"/>
        <v>Q1 2025</v>
      </c>
      <c r="Y1714" s="21">
        <f t="shared" si="246"/>
        <v>3840</v>
      </c>
      <c r="Z1714" s="21">
        <f t="shared" si="247"/>
        <v>2160</v>
      </c>
      <c r="AA1714" s="57">
        <f t="shared" si="248"/>
        <v>1550681.3056379822</v>
      </c>
      <c r="AB1714" s="59">
        <f t="shared" si="249"/>
        <v>1.7777777777777777</v>
      </c>
      <c r="AC1714" s="61">
        <f t="shared" si="250"/>
        <v>1905</v>
      </c>
    </row>
    <row r="1715" spans="4:29">
      <c r="D1715" s="12">
        <v>1709</v>
      </c>
      <c r="E1715" s="36" t="s">
        <v>29</v>
      </c>
      <c r="F1715" s="16" t="s">
        <v>12</v>
      </c>
      <c r="G1715" s="14" t="s">
        <v>30</v>
      </c>
      <c r="H1715" s="13" t="s">
        <v>6</v>
      </c>
      <c r="I1715" s="13" t="s">
        <v>36</v>
      </c>
      <c r="J1715" s="13" t="s">
        <v>138</v>
      </c>
      <c r="K1715" s="13" t="s">
        <v>137</v>
      </c>
      <c r="L1715" s="14">
        <v>85</v>
      </c>
      <c r="M1715" s="14" t="s">
        <v>15</v>
      </c>
      <c r="N1715" s="31">
        <v>1000000</v>
      </c>
      <c r="O1715" s="14" t="s">
        <v>1</v>
      </c>
      <c r="P1715" s="14" t="s">
        <v>35</v>
      </c>
      <c r="Q1715" s="31">
        <v>7168</v>
      </c>
      <c r="R1715" s="31">
        <v>448</v>
      </c>
      <c r="S1715" s="45">
        <v>131.91</v>
      </c>
      <c r="T1715" s="64">
        <f t="shared" si="243"/>
        <v>11212.35</v>
      </c>
      <c r="U1715" s="64">
        <f t="shared" si="244"/>
        <v>262.73358767430261</v>
      </c>
      <c r="V1715" s="48">
        <f t="shared" si="245"/>
        <v>84.479731362473927</v>
      </c>
      <c r="W1715" s="52">
        <v>640.43462483870769</v>
      </c>
      <c r="X1715" s="71" t="str">
        <f t="shared" si="242"/>
        <v>Q1 2025</v>
      </c>
      <c r="Y1715" s="21">
        <f t="shared" si="246"/>
        <v>3840</v>
      </c>
      <c r="Z1715" s="21">
        <f t="shared" si="247"/>
        <v>2160</v>
      </c>
      <c r="AA1715" s="57">
        <f t="shared" si="248"/>
        <v>1991763.9881305636</v>
      </c>
      <c r="AB1715" s="59">
        <f t="shared" si="249"/>
        <v>1.7777777777777777</v>
      </c>
      <c r="AC1715" s="61">
        <f t="shared" si="250"/>
        <v>2159</v>
      </c>
    </row>
    <row r="1716" spans="4:29">
      <c r="D1716" s="12">
        <v>1710</v>
      </c>
      <c r="E1716" s="36" t="s">
        <v>29</v>
      </c>
      <c r="F1716" s="16" t="s">
        <v>12</v>
      </c>
      <c r="G1716" s="14" t="s">
        <v>30</v>
      </c>
      <c r="H1716" s="13" t="s">
        <v>6</v>
      </c>
      <c r="I1716" s="13" t="s">
        <v>36</v>
      </c>
      <c r="J1716" s="13"/>
      <c r="K1716" s="13" t="s">
        <v>123</v>
      </c>
      <c r="L1716" s="14">
        <v>98</v>
      </c>
      <c r="M1716" s="14" t="s">
        <v>15</v>
      </c>
      <c r="N1716" s="31">
        <v>1000000</v>
      </c>
      <c r="O1716" s="14" t="s">
        <v>1</v>
      </c>
      <c r="P1716" s="14" t="s">
        <v>35</v>
      </c>
      <c r="Q1716" s="31">
        <v>5120</v>
      </c>
      <c r="R1716" s="31">
        <v>320</v>
      </c>
      <c r="S1716" s="45">
        <v>25.577999999999999</v>
      </c>
      <c r="T1716" s="64">
        <f t="shared" si="243"/>
        <v>2506.6439999999998</v>
      </c>
      <c r="U1716" s="64">
        <f t="shared" si="244"/>
        <v>67.720282148903493</v>
      </c>
      <c r="V1716" s="48">
        <f t="shared" si="245"/>
        <v>24.571555251186695</v>
      </c>
      <c r="W1716" s="52">
        <v>960.65193725806148</v>
      </c>
      <c r="X1716" s="71" t="str">
        <f t="shared" si="242"/>
        <v>Q1 2025</v>
      </c>
      <c r="Y1716" s="21">
        <f t="shared" si="246"/>
        <v>3840</v>
      </c>
      <c r="Z1716" s="21">
        <f t="shared" si="247"/>
        <v>2160</v>
      </c>
      <c r="AA1716" s="57">
        <f t="shared" si="248"/>
        <v>2647598.8016617205</v>
      </c>
      <c r="AB1716" s="59">
        <f t="shared" si="249"/>
        <v>1.7777777777777777</v>
      </c>
      <c r="AC1716" s="61">
        <f t="shared" si="250"/>
        <v>2489.1999999999998</v>
      </c>
    </row>
    <row r="1717" spans="4:29">
      <c r="D1717" s="12">
        <v>1711</v>
      </c>
      <c r="E1717" s="36" t="s">
        <v>29</v>
      </c>
      <c r="F1717" s="16" t="s">
        <v>12</v>
      </c>
      <c r="G1717" s="14" t="s">
        <v>30</v>
      </c>
      <c r="H1717" s="13" t="s">
        <v>6</v>
      </c>
      <c r="I1717" s="13" t="s">
        <v>36</v>
      </c>
      <c r="J1717" s="13"/>
      <c r="K1717" s="13" t="s">
        <v>123</v>
      </c>
      <c r="L1717" s="14">
        <v>115</v>
      </c>
      <c r="M1717" s="14" t="s">
        <v>15</v>
      </c>
      <c r="N1717" s="31">
        <v>1000000</v>
      </c>
      <c r="O1717" s="14" t="s">
        <v>2</v>
      </c>
      <c r="P1717" s="14" t="s">
        <v>35</v>
      </c>
      <c r="Q1717" s="31">
        <v>21040</v>
      </c>
      <c r="R1717" s="31">
        <v>5260</v>
      </c>
      <c r="S1717" s="45">
        <v>0.14699999999999999</v>
      </c>
      <c r="T1717" s="64">
        <f t="shared" si="243"/>
        <v>16.904999999999998</v>
      </c>
      <c r="U1717" s="64">
        <f t="shared" si="244"/>
        <v>0.53593613497922854</v>
      </c>
      <c r="V1717" s="48">
        <f t="shared" si="245"/>
        <v>0.16945900173232203</v>
      </c>
      <c r="W1717" s="52">
        <v>1152.7823247096737</v>
      </c>
      <c r="X1717" s="71" t="str">
        <f t="shared" si="242"/>
        <v>Q1 2025</v>
      </c>
      <c r="Y1717" s="21">
        <f t="shared" si="246"/>
        <v>3840</v>
      </c>
      <c r="Z1717" s="21">
        <f t="shared" si="247"/>
        <v>2160</v>
      </c>
      <c r="AA1717" s="57">
        <f t="shared" si="248"/>
        <v>3645824.047477745</v>
      </c>
      <c r="AB1717" s="59">
        <f t="shared" si="249"/>
        <v>1.7777777777777777</v>
      </c>
      <c r="AC1717" s="61">
        <f t="shared" si="250"/>
        <v>2921</v>
      </c>
    </row>
    <row r="1718" spans="4:29">
      <c r="D1718" s="12">
        <v>1712</v>
      </c>
      <c r="E1718" s="36" t="s">
        <v>29</v>
      </c>
      <c r="F1718" s="16" t="s">
        <v>12</v>
      </c>
      <c r="G1718" s="14" t="s">
        <v>30</v>
      </c>
      <c r="H1718" s="13" t="s">
        <v>6</v>
      </c>
      <c r="I1718" s="13" t="s">
        <v>36</v>
      </c>
      <c r="J1718" s="13" t="s">
        <v>291</v>
      </c>
      <c r="K1718" s="13"/>
      <c r="L1718" s="14">
        <v>98</v>
      </c>
      <c r="M1718" s="14" t="s">
        <v>15</v>
      </c>
      <c r="N1718" s="31">
        <v>1000000</v>
      </c>
      <c r="O1718" s="14" t="s">
        <v>2</v>
      </c>
      <c r="P1718" s="14" t="s">
        <v>35</v>
      </c>
      <c r="Q1718" s="31">
        <v>15360</v>
      </c>
      <c r="R1718" s="31">
        <v>3840</v>
      </c>
      <c r="S1718" s="45">
        <v>0.40400000000000003</v>
      </c>
      <c r="T1718" s="64">
        <f t="shared" si="243"/>
        <v>39.592000000000006</v>
      </c>
      <c r="U1718" s="64">
        <f t="shared" si="244"/>
        <v>1.0696299158713352</v>
      </c>
      <c r="V1718" s="48">
        <f t="shared" si="245"/>
        <v>0.38810338265225686</v>
      </c>
      <c r="W1718" s="52">
        <v>960.65193725806148</v>
      </c>
      <c r="X1718" s="71" t="str">
        <f t="shared" si="242"/>
        <v>Q1 2025</v>
      </c>
      <c r="Y1718" s="21">
        <f t="shared" si="246"/>
        <v>3840</v>
      </c>
      <c r="Z1718" s="21">
        <f t="shared" si="247"/>
        <v>2160</v>
      </c>
      <c r="AA1718" s="57">
        <f t="shared" si="248"/>
        <v>2647598.8016617205</v>
      </c>
      <c r="AB1718" s="59">
        <f t="shared" si="249"/>
        <v>1.7777777777777777</v>
      </c>
      <c r="AC1718" s="61">
        <f t="shared" si="250"/>
        <v>2489.1999999999998</v>
      </c>
    </row>
    <row r="1719" spans="4:29">
      <c r="D1719" s="12">
        <v>1713</v>
      </c>
      <c r="E1719" s="36" t="s">
        <v>29</v>
      </c>
      <c r="F1719" s="16" t="s">
        <v>12</v>
      </c>
      <c r="G1719" s="14" t="s">
        <v>30</v>
      </c>
      <c r="H1719" s="13" t="s">
        <v>6</v>
      </c>
      <c r="I1719" s="13" t="s">
        <v>58</v>
      </c>
      <c r="J1719" s="13"/>
      <c r="K1719" s="13" t="s">
        <v>123</v>
      </c>
      <c r="L1719" s="14">
        <v>55</v>
      </c>
      <c r="M1719" s="14" t="s">
        <v>15</v>
      </c>
      <c r="N1719" s="31">
        <v>1000000</v>
      </c>
      <c r="O1719" s="14" t="s">
        <v>1</v>
      </c>
      <c r="P1719" s="14" t="s">
        <v>35</v>
      </c>
      <c r="Q1719" s="31">
        <v>2000</v>
      </c>
      <c r="R1719" s="31">
        <v>160</v>
      </c>
      <c r="S1719" s="45">
        <v>22.277999999999999</v>
      </c>
      <c r="T1719" s="64">
        <f t="shared" si="243"/>
        <v>1225.29</v>
      </c>
      <c r="U1719" s="64">
        <f t="shared" si="244"/>
        <v>18.578113126077149</v>
      </c>
      <c r="V1719" s="48">
        <f t="shared" si="245"/>
        <v>5.9166022660640429</v>
      </c>
      <c r="W1719" s="52">
        <v>265.58049493060611</v>
      </c>
      <c r="X1719" s="71" t="str">
        <f t="shared" si="242"/>
        <v>Q1 2025</v>
      </c>
      <c r="Y1719" s="21">
        <f t="shared" si="246"/>
        <v>3840</v>
      </c>
      <c r="Z1719" s="21">
        <f t="shared" si="247"/>
        <v>2160</v>
      </c>
      <c r="AA1719" s="57">
        <f t="shared" si="248"/>
        <v>833921.94658753707</v>
      </c>
      <c r="AB1719" s="59">
        <f t="shared" si="249"/>
        <v>1.7777777777777777</v>
      </c>
      <c r="AC1719" s="61">
        <f t="shared" si="250"/>
        <v>1397</v>
      </c>
    </row>
    <row r="1720" spans="4:29">
      <c r="D1720" s="12">
        <v>1714</v>
      </c>
      <c r="E1720" s="36" t="s">
        <v>29</v>
      </c>
      <c r="F1720" s="16" t="s">
        <v>12</v>
      </c>
      <c r="G1720" s="14" t="s">
        <v>30</v>
      </c>
      <c r="H1720" s="13" t="s">
        <v>6</v>
      </c>
      <c r="I1720" s="13" t="s">
        <v>58</v>
      </c>
      <c r="J1720" s="13"/>
      <c r="K1720" s="13" t="s">
        <v>123</v>
      </c>
      <c r="L1720" s="14">
        <v>65</v>
      </c>
      <c r="M1720" s="14" t="s">
        <v>15</v>
      </c>
      <c r="N1720" s="31">
        <v>1000000</v>
      </c>
      <c r="O1720" s="14" t="s">
        <v>1</v>
      </c>
      <c r="P1720" s="14" t="s">
        <v>35</v>
      </c>
      <c r="Q1720" s="31">
        <v>2560</v>
      </c>
      <c r="R1720" s="31">
        <v>160</v>
      </c>
      <c r="S1720" s="45">
        <v>55.317999999999998</v>
      </c>
      <c r="T1720" s="64">
        <f t="shared" si="243"/>
        <v>3595.67</v>
      </c>
      <c r="U1720" s="64">
        <f t="shared" si="244"/>
        <v>64.430753113922847</v>
      </c>
      <c r="V1720" s="48">
        <f t="shared" si="245"/>
        <v>19.704655451087799</v>
      </c>
      <c r="W1720" s="52">
        <v>356.20693899070466</v>
      </c>
      <c r="X1720" s="71" t="str">
        <f t="shared" si="242"/>
        <v>Q1 2025</v>
      </c>
      <c r="Y1720" s="21">
        <f t="shared" si="246"/>
        <v>3840</v>
      </c>
      <c r="Z1720" s="21">
        <f t="shared" si="247"/>
        <v>2160</v>
      </c>
      <c r="AA1720" s="57">
        <f t="shared" si="248"/>
        <v>1164733.9584569733</v>
      </c>
      <c r="AB1720" s="59">
        <f t="shared" si="249"/>
        <v>1.7777777777777777</v>
      </c>
      <c r="AC1720" s="61">
        <f t="shared" si="250"/>
        <v>1651</v>
      </c>
    </row>
    <row r="1721" spans="4:29">
      <c r="D1721" s="12">
        <v>1715</v>
      </c>
      <c r="E1721" s="36" t="s">
        <v>29</v>
      </c>
      <c r="F1721" s="16" t="s">
        <v>12</v>
      </c>
      <c r="G1721" s="14" t="s">
        <v>30</v>
      </c>
      <c r="H1721" s="13" t="s">
        <v>6</v>
      </c>
      <c r="I1721" s="13" t="s">
        <v>58</v>
      </c>
      <c r="J1721" s="13" t="s">
        <v>59</v>
      </c>
      <c r="K1721" s="13" t="s">
        <v>123</v>
      </c>
      <c r="L1721" s="14">
        <v>75</v>
      </c>
      <c r="M1721" s="14" t="s">
        <v>15</v>
      </c>
      <c r="N1721" s="31">
        <v>1000000</v>
      </c>
      <c r="O1721" s="14" t="s">
        <v>1</v>
      </c>
      <c r="P1721" s="14" t="s">
        <v>35</v>
      </c>
      <c r="Q1721" s="31">
        <v>4000</v>
      </c>
      <c r="R1721" s="31">
        <v>252</v>
      </c>
      <c r="S1721" s="45">
        <v>100.94799999999999</v>
      </c>
      <c r="T1721" s="64">
        <f t="shared" si="243"/>
        <v>7571.0999999999995</v>
      </c>
      <c r="U1721" s="64">
        <f t="shared" si="244"/>
        <v>156.53817644154302</v>
      </c>
      <c r="V1721" s="48">
        <f t="shared" si="245"/>
        <v>50.91648429550596</v>
      </c>
      <c r="W1721" s="52">
        <v>504.38328937181484</v>
      </c>
      <c r="X1721" s="71" t="str">
        <f t="shared" si="242"/>
        <v>Q1 2025</v>
      </c>
      <c r="Y1721" s="21">
        <f t="shared" si="246"/>
        <v>3840</v>
      </c>
      <c r="Z1721" s="21">
        <f t="shared" si="247"/>
        <v>2160</v>
      </c>
      <c r="AA1721" s="57">
        <f t="shared" si="248"/>
        <v>1550681.3056379822</v>
      </c>
      <c r="AB1721" s="59">
        <f t="shared" si="249"/>
        <v>1.7777777777777777</v>
      </c>
      <c r="AC1721" s="61">
        <f t="shared" si="250"/>
        <v>1905</v>
      </c>
    </row>
    <row r="1722" spans="4:29">
      <c r="D1722" s="12">
        <v>1716</v>
      </c>
      <c r="E1722" s="36" t="s">
        <v>29</v>
      </c>
      <c r="F1722" s="16" t="s">
        <v>12</v>
      </c>
      <c r="G1722" s="14" t="s">
        <v>30</v>
      </c>
      <c r="H1722" s="13" t="s">
        <v>6</v>
      </c>
      <c r="I1722" s="13" t="s">
        <v>58</v>
      </c>
      <c r="J1722" s="13"/>
      <c r="K1722" s="13" t="s">
        <v>123</v>
      </c>
      <c r="L1722" s="14">
        <v>85</v>
      </c>
      <c r="M1722" s="14" t="s">
        <v>15</v>
      </c>
      <c r="N1722" s="31">
        <v>1000000</v>
      </c>
      <c r="O1722" s="14" t="s">
        <v>1</v>
      </c>
      <c r="P1722" s="14" t="s">
        <v>35</v>
      </c>
      <c r="Q1722" s="31">
        <v>4800</v>
      </c>
      <c r="R1722" s="31">
        <v>300</v>
      </c>
      <c r="S1722" s="45">
        <v>48.078000000000003</v>
      </c>
      <c r="T1722" s="64">
        <f t="shared" si="243"/>
        <v>4086.63</v>
      </c>
      <c r="U1722" s="64">
        <f t="shared" si="244"/>
        <v>95.760029021341253</v>
      </c>
      <c r="V1722" s="48">
        <f t="shared" si="245"/>
        <v>30.79081589299539</v>
      </c>
      <c r="W1722" s="52">
        <v>640.43462483870769</v>
      </c>
      <c r="X1722" s="71" t="str">
        <f t="shared" si="242"/>
        <v>Q1 2025</v>
      </c>
      <c r="Y1722" s="21">
        <f t="shared" si="246"/>
        <v>3840</v>
      </c>
      <c r="Z1722" s="21">
        <f t="shared" si="247"/>
        <v>2160</v>
      </c>
      <c r="AA1722" s="57">
        <f t="shared" si="248"/>
        <v>1991763.9881305636</v>
      </c>
      <c r="AB1722" s="59">
        <f t="shared" si="249"/>
        <v>1.7777777777777777</v>
      </c>
      <c r="AC1722" s="61">
        <f t="shared" si="250"/>
        <v>2159</v>
      </c>
    </row>
    <row r="1723" spans="4:29">
      <c r="D1723" s="12">
        <v>1717</v>
      </c>
      <c r="E1723" s="36" t="s">
        <v>29</v>
      </c>
      <c r="F1723" s="16" t="s">
        <v>12</v>
      </c>
      <c r="G1723" s="14" t="s">
        <v>30</v>
      </c>
      <c r="H1723" s="13" t="s">
        <v>6</v>
      </c>
      <c r="I1723" s="13" t="s">
        <v>58</v>
      </c>
      <c r="J1723" s="13"/>
      <c r="K1723" s="13" t="s">
        <v>123</v>
      </c>
      <c r="L1723" s="14">
        <v>86</v>
      </c>
      <c r="M1723" s="14" t="s">
        <v>15</v>
      </c>
      <c r="N1723" s="31">
        <v>1000000</v>
      </c>
      <c r="O1723" s="14" t="s">
        <v>1</v>
      </c>
      <c r="P1723" s="14" t="s">
        <v>35</v>
      </c>
      <c r="Q1723" s="31">
        <v>8000</v>
      </c>
      <c r="R1723" s="31">
        <v>576</v>
      </c>
      <c r="S1723" s="45">
        <v>16.780999999999999</v>
      </c>
      <c r="T1723" s="64">
        <f t="shared" si="243"/>
        <v>1443.1659999999999</v>
      </c>
      <c r="U1723" s="64">
        <f t="shared" si="244"/>
        <v>34.214859767712291</v>
      </c>
      <c r="V1723" s="48">
        <f t="shared" si="245"/>
        <v>10.747133439418352</v>
      </c>
      <c r="W1723" s="52">
        <v>640.43462483870769</v>
      </c>
      <c r="X1723" s="71" t="str">
        <f t="shared" si="242"/>
        <v>Q1 2025</v>
      </c>
      <c r="Y1723" s="21">
        <f t="shared" si="246"/>
        <v>3840</v>
      </c>
      <c r="Z1723" s="21">
        <f t="shared" si="247"/>
        <v>2160</v>
      </c>
      <c r="AA1723" s="57">
        <f t="shared" si="248"/>
        <v>2038904.6998219588</v>
      </c>
      <c r="AB1723" s="59">
        <f t="shared" si="249"/>
        <v>1.7777777777777777</v>
      </c>
      <c r="AC1723" s="61">
        <f t="shared" si="250"/>
        <v>2184.4</v>
      </c>
    </row>
    <row r="1724" spans="4:29">
      <c r="D1724" s="12">
        <v>1718</v>
      </c>
      <c r="E1724" s="36" t="s">
        <v>29</v>
      </c>
      <c r="F1724" s="16" t="s">
        <v>12</v>
      </c>
      <c r="G1724" s="14" t="s">
        <v>30</v>
      </c>
      <c r="H1724" s="13" t="s">
        <v>6</v>
      </c>
      <c r="I1724" s="13" t="s">
        <v>58</v>
      </c>
      <c r="J1724" s="13"/>
      <c r="K1724" s="13" t="s">
        <v>123</v>
      </c>
      <c r="L1724" s="14">
        <v>100</v>
      </c>
      <c r="M1724" s="14" t="s">
        <v>15</v>
      </c>
      <c r="N1724" s="31">
        <v>1000000</v>
      </c>
      <c r="O1724" s="14" t="s">
        <v>1</v>
      </c>
      <c r="P1724" s="14" t="s">
        <v>35</v>
      </c>
      <c r="Q1724" s="31">
        <v>9600</v>
      </c>
      <c r="R1724" s="31">
        <v>600</v>
      </c>
      <c r="S1724" s="45">
        <v>36.503</v>
      </c>
      <c r="T1724" s="64">
        <f t="shared" si="243"/>
        <v>3650.3</v>
      </c>
      <c r="U1724" s="64">
        <f t="shared" si="244"/>
        <v>100.63025724391692</v>
      </c>
      <c r="V1724" s="48">
        <f t="shared" si="245"/>
        <v>35.066677665731021</v>
      </c>
      <c r="W1724" s="52">
        <v>960.65193725806148</v>
      </c>
      <c r="X1724" s="71" t="str">
        <f t="shared" si="242"/>
        <v>Q1 2025</v>
      </c>
      <c r="Y1724" s="21">
        <f t="shared" si="246"/>
        <v>3840</v>
      </c>
      <c r="Z1724" s="21">
        <f t="shared" si="247"/>
        <v>2160</v>
      </c>
      <c r="AA1724" s="57">
        <f t="shared" si="248"/>
        <v>2756766.765578635</v>
      </c>
      <c r="AB1724" s="59">
        <f t="shared" si="249"/>
        <v>1.7777777777777777</v>
      </c>
      <c r="AC1724" s="61">
        <f t="shared" si="250"/>
        <v>2540</v>
      </c>
    </row>
    <row r="1725" spans="4:29">
      <c r="D1725" s="12">
        <v>1719</v>
      </c>
      <c r="E1725" s="36" t="s">
        <v>29</v>
      </c>
      <c r="F1725" s="16" t="s">
        <v>12</v>
      </c>
      <c r="G1725" s="14" t="s">
        <v>30</v>
      </c>
      <c r="H1725" s="13" t="s">
        <v>6</v>
      </c>
      <c r="I1725" s="13" t="s">
        <v>139</v>
      </c>
      <c r="J1725" s="13"/>
      <c r="K1725" s="13" t="s">
        <v>123</v>
      </c>
      <c r="L1725" s="14">
        <v>65</v>
      </c>
      <c r="M1725" s="14" t="s">
        <v>15</v>
      </c>
      <c r="N1725" s="31">
        <v>1000000</v>
      </c>
      <c r="O1725" s="14" t="s">
        <v>1</v>
      </c>
      <c r="P1725" s="14" t="s">
        <v>35</v>
      </c>
      <c r="Q1725" s="31">
        <v>9216</v>
      </c>
      <c r="R1725" s="31">
        <v>576</v>
      </c>
      <c r="S1725" s="45">
        <v>8.3620000000000001</v>
      </c>
      <c r="T1725" s="64">
        <f t="shared" si="243"/>
        <v>543.53</v>
      </c>
      <c r="U1725" s="64">
        <f t="shared" si="244"/>
        <v>9.7395053606172119</v>
      </c>
      <c r="V1725" s="48">
        <f t="shared" si="245"/>
        <v>2.9786024238402726</v>
      </c>
      <c r="W1725" s="52">
        <v>356.20693899070466</v>
      </c>
      <c r="X1725" s="71" t="str">
        <f t="shared" si="242"/>
        <v>Q1 2025</v>
      </c>
      <c r="Y1725" s="21">
        <f t="shared" si="246"/>
        <v>3840</v>
      </c>
      <c r="Z1725" s="21">
        <f t="shared" si="247"/>
        <v>2160</v>
      </c>
      <c r="AA1725" s="57">
        <f t="shared" si="248"/>
        <v>1164733.9584569733</v>
      </c>
      <c r="AB1725" s="59">
        <f t="shared" si="249"/>
        <v>1.7777777777777777</v>
      </c>
      <c r="AC1725" s="61">
        <f t="shared" si="250"/>
        <v>1651</v>
      </c>
    </row>
    <row r="1726" spans="4:29">
      <c r="D1726" s="12">
        <v>1720</v>
      </c>
      <c r="E1726" s="36" t="s">
        <v>29</v>
      </c>
      <c r="F1726" s="16" t="s">
        <v>12</v>
      </c>
      <c r="G1726" s="14" t="s">
        <v>30</v>
      </c>
      <c r="H1726" s="13" t="s">
        <v>6</v>
      </c>
      <c r="I1726" s="13" t="s">
        <v>139</v>
      </c>
      <c r="J1726" s="13"/>
      <c r="K1726" s="13" t="s">
        <v>123</v>
      </c>
      <c r="L1726" s="14">
        <v>75</v>
      </c>
      <c r="M1726" s="14" t="s">
        <v>15</v>
      </c>
      <c r="N1726" s="31">
        <v>1000000</v>
      </c>
      <c r="O1726" s="14" t="s">
        <v>1</v>
      </c>
      <c r="P1726" s="14" t="s">
        <v>35</v>
      </c>
      <c r="Q1726" s="31">
        <v>9600</v>
      </c>
      <c r="R1726" s="31">
        <v>600</v>
      </c>
      <c r="S1726" s="45">
        <v>13.055999999999999</v>
      </c>
      <c r="T1726" s="64">
        <f t="shared" si="243"/>
        <v>979.19999999999993</v>
      </c>
      <c r="U1726" s="64">
        <f t="shared" si="244"/>
        <v>20.245695126409494</v>
      </c>
      <c r="V1726" s="48">
        <f t="shared" si="245"/>
        <v>6.5852282260384145</v>
      </c>
      <c r="W1726" s="52">
        <v>504.38328937181484</v>
      </c>
      <c r="X1726" s="71" t="str">
        <f t="shared" si="242"/>
        <v>Q1 2025</v>
      </c>
      <c r="Y1726" s="21">
        <f t="shared" si="246"/>
        <v>3840</v>
      </c>
      <c r="Z1726" s="21">
        <f t="shared" si="247"/>
        <v>2160</v>
      </c>
      <c r="AA1726" s="57">
        <f t="shared" si="248"/>
        <v>1550681.3056379822</v>
      </c>
      <c r="AB1726" s="59">
        <f t="shared" si="249"/>
        <v>1.7777777777777777</v>
      </c>
      <c r="AC1726" s="61">
        <f t="shared" si="250"/>
        <v>1905</v>
      </c>
    </row>
    <row r="1727" spans="4:29">
      <c r="D1727" s="12">
        <v>1721</v>
      </c>
      <c r="E1727" s="36" t="s">
        <v>29</v>
      </c>
      <c r="F1727" s="16" t="s">
        <v>12</v>
      </c>
      <c r="G1727" s="14" t="s">
        <v>30</v>
      </c>
      <c r="H1727" s="13" t="s">
        <v>6</v>
      </c>
      <c r="I1727" s="13" t="s">
        <v>139</v>
      </c>
      <c r="J1727" s="13"/>
      <c r="K1727" s="13" t="s">
        <v>123</v>
      </c>
      <c r="L1727" s="14">
        <v>85</v>
      </c>
      <c r="M1727" s="14" t="s">
        <v>15</v>
      </c>
      <c r="N1727" s="31">
        <v>1000000</v>
      </c>
      <c r="O1727" s="14" t="s">
        <v>1</v>
      </c>
      <c r="P1727" s="14" t="s">
        <v>35</v>
      </c>
      <c r="Q1727" s="31">
        <v>16000</v>
      </c>
      <c r="R1727" s="31">
        <v>1000</v>
      </c>
      <c r="S1727" s="45">
        <v>9.2089999999999996</v>
      </c>
      <c r="T1727" s="64">
        <f t="shared" si="243"/>
        <v>782.76499999999999</v>
      </c>
      <c r="U1727" s="64">
        <f t="shared" si="244"/>
        <v>18.342154566694362</v>
      </c>
      <c r="V1727" s="48">
        <f t="shared" si="245"/>
        <v>5.897762460139659</v>
      </c>
      <c r="W1727" s="52">
        <v>640.43462483870769</v>
      </c>
      <c r="X1727" s="71" t="str">
        <f t="shared" si="242"/>
        <v>Q1 2025</v>
      </c>
      <c r="Y1727" s="21">
        <f t="shared" si="246"/>
        <v>3840</v>
      </c>
      <c r="Z1727" s="21">
        <f t="shared" si="247"/>
        <v>2160</v>
      </c>
      <c r="AA1727" s="57">
        <f t="shared" si="248"/>
        <v>1991763.9881305636</v>
      </c>
      <c r="AB1727" s="59">
        <f t="shared" si="249"/>
        <v>1.7777777777777777</v>
      </c>
      <c r="AC1727" s="61">
        <f t="shared" si="250"/>
        <v>2159</v>
      </c>
    </row>
    <row r="1728" spans="4:29">
      <c r="D1728" s="12">
        <v>1722</v>
      </c>
      <c r="E1728" s="36" t="s">
        <v>29</v>
      </c>
      <c r="F1728" s="16" t="s">
        <v>12</v>
      </c>
      <c r="G1728" s="14" t="s">
        <v>30</v>
      </c>
      <c r="H1728" s="13" t="s">
        <v>6</v>
      </c>
      <c r="I1728" s="13" t="s">
        <v>139</v>
      </c>
      <c r="J1728" s="13"/>
      <c r="K1728" s="13" t="s">
        <v>123</v>
      </c>
      <c r="L1728" s="14">
        <v>86</v>
      </c>
      <c r="M1728" s="14" t="s">
        <v>15</v>
      </c>
      <c r="N1728" s="31">
        <v>1000000</v>
      </c>
      <c r="O1728" s="14" t="s">
        <v>1</v>
      </c>
      <c r="P1728" s="14" t="s">
        <v>35</v>
      </c>
      <c r="Q1728" s="31">
        <v>16000</v>
      </c>
      <c r="R1728" s="31">
        <v>1000</v>
      </c>
      <c r="S1728" s="45">
        <v>0.114</v>
      </c>
      <c r="T1728" s="64">
        <f t="shared" si="243"/>
        <v>9.8040000000000003</v>
      </c>
      <c r="U1728" s="64">
        <f t="shared" si="244"/>
        <v>0.23243513577970329</v>
      </c>
      <c r="V1728" s="48">
        <f t="shared" si="245"/>
        <v>7.3009547231612681E-2</v>
      </c>
      <c r="W1728" s="52">
        <v>640.43462483870769</v>
      </c>
      <c r="X1728" s="71" t="str">
        <f t="shared" si="242"/>
        <v>Q1 2025</v>
      </c>
      <c r="Y1728" s="21">
        <f t="shared" si="246"/>
        <v>3840</v>
      </c>
      <c r="Z1728" s="21">
        <f t="shared" si="247"/>
        <v>2160</v>
      </c>
      <c r="AA1728" s="57">
        <f t="shared" si="248"/>
        <v>2038904.6998219588</v>
      </c>
      <c r="AB1728" s="59">
        <f t="shared" si="249"/>
        <v>1.7777777777777777</v>
      </c>
      <c r="AC1728" s="61">
        <f t="shared" si="250"/>
        <v>2184.4</v>
      </c>
    </row>
    <row r="1729" spans="4:29">
      <c r="D1729" s="12">
        <v>1723</v>
      </c>
      <c r="E1729" s="36" t="s">
        <v>29</v>
      </c>
      <c r="F1729" s="16" t="s">
        <v>12</v>
      </c>
      <c r="G1729" s="14" t="s">
        <v>30</v>
      </c>
      <c r="H1729" s="13" t="s">
        <v>6</v>
      </c>
      <c r="I1729" s="13" t="s">
        <v>139</v>
      </c>
      <c r="J1729" s="13"/>
      <c r="K1729" s="13" t="s">
        <v>123</v>
      </c>
      <c r="L1729" s="14">
        <v>98</v>
      </c>
      <c r="M1729" s="14" t="s">
        <v>15</v>
      </c>
      <c r="N1729" s="31">
        <v>1000000</v>
      </c>
      <c r="O1729" s="14" t="s">
        <v>1</v>
      </c>
      <c r="P1729" s="14" t="s">
        <v>35</v>
      </c>
      <c r="Q1729" s="31">
        <v>19200</v>
      </c>
      <c r="R1729" s="31">
        <v>1200</v>
      </c>
      <c r="S1729" s="45">
        <v>2.58</v>
      </c>
      <c r="T1729" s="64">
        <f t="shared" si="243"/>
        <v>252.84</v>
      </c>
      <c r="U1729" s="64">
        <f t="shared" si="244"/>
        <v>6.8308049082872389</v>
      </c>
      <c r="V1729" s="48">
        <f t="shared" si="245"/>
        <v>2.4784819981257988</v>
      </c>
      <c r="W1729" s="52">
        <v>960.65193725806148</v>
      </c>
      <c r="X1729" s="71" t="str">
        <f t="shared" si="242"/>
        <v>Q1 2025</v>
      </c>
      <c r="Y1729" s="21">
        <f t="shared" si="246"/>
        <v>3840</v>
      </c>
      <c r="Z1729" s="21">
        <f t="shared" si="247"/>
        <v>2160</v>
      </c>
      <c r="AA1729" s="57">
        <f t="shared" si="248"/>
        <v>2647598.8016617205</v>
      </c>
      <c r="AB1729" s="59">
        <f t="shared" si="249"/>
        <v>1.7777777777777777</v>
      </c>
      <c r="AC1729" s="61">
        <f t="shared" si="250"/>
        <v>2489.1999999999998</v>
      </c>
    </row>
    <row r="1730" spans="4:29">
      <c r="D1730" s="12">
        <v>1724</v>
      </c>
      <c r="E1730" s="36" t="s">
        <v>29</v>
      </c>
      <c r="F1730" s="16" t="s">
        <v>12</v>
      </c>
      <c r="G1730" s="14" t="s">
        <v>30</v>
      </c>
      <c r="H1730" s="13" t="s">
        <v>6</v>
      </c>
      <c r="I1730" s="13" t="s">
        <v>139</v>
      </c>
      <c r="J1730" s="13"/>
      <c r="K1730" s="13" t="s">
        <v>123</v>
      </c>
      <c r="L1730" s="14">
        <v>100</v>
      </c>
      <c r="M1730" s="14" t="s">
        <v>15</v>
      </c>
      <c r="N1730" s="31">
        <v>1000000</v>
      </c>
      <c r="O1730" s="14" t="s">
        <v>1</v>
      </c>
      <c r="P1730" s="14" t="s">
        <v>35</v>
      </c>
      <c r="Q1730" s="31">
        <v>19200</v>
      </c>
      <c r="R1730" s="31">
        <v>1200</v>
      </c>
      <c r="S1730" s="45">
        <v>2.508</v>
      </c>
      <c r="T1730" s="64">
        <f t="shared" si="243"/>
        <v>250.8</v>
      </c>
      <c r="U1730" s="64">
        <f t="shared" si="244"/>
        <v>6.9139710480712164</v>
      </c>
      <c r="V1730" s="48">
        <f t="shared" si="245"/>
        <v>2.4093150586432182</v>
      </c>
      <c r="W1730" s="52">
        <v>960.65193725806148</v>
      </c>
      <c r="X1730" s="71" t="str">
        <f t="shared" si="242"/>
        <v>Q1 2025</v>
      </c>
      <c r="Y1730" s="21">
        <f t="shared" si="246"/>
        <v>3840</v>
      </c>
      <c r="Z1730" s="21">
        <f t="shared" si="247"/>
        <v>2160</v>
      </c>
      <c r="AA1730" s="57">
        <f t="shared" si="248"/>
        <v>2756766.765578635</v>
      </c>
      <c r="AB1730" s="59">
        <f t="shared" si="249"/>
        <v>1.7777777777777777</v>
      </c>
      <c r="AC1730" s="61">
        <f t="shared" si="250"/>
        <v>2540</v>
      </c>
    </row>
    <row r="1731" spans="4:29">
      <c r="D1731" s="12">
        <v>1725</v>
      </c>
      <c r="E1731" s="36" t="s">
        <v>29</v>
      </c>
      <c r="F1731" s="16" t="s">
        <v>12</v>
      </c>
      <c r="G1731" s="14" t="s">
        <v>30</v>
      </c>
      <c r="H1731" s="13" t="s">
        <v>6</v>
      </c>
      <c r="I1731" s="13" t="s">
        <v>48</v>
      </c>
      <c r="J1731" s="13" t="s">
        <v>215</v>
      </c>
      <c r="K1731" s="13" t="s">
        <v>123</v>
      </c>
      <c r="L1731" s="14">
        <v>50</v>
      </c>
      <c r="M1731" s="14" t="s">
        <v>15</v>
      </c>
      <c r="N1731" s="31">
        <v>400000</v>
      </c>
      <c r="O1731" s="14" t="s">
        <v>1</v>
      </c>
      <c r="P1731" s="14" t="s">
        <v>35</v>
      </c>
      <c r="Q1731" s="31">
        <v>1800</v>
      </c>
      <c r="R1731" s="31">
        <v>180</v>
      </c>
      <c r="S1731" s="45">
        <v>3.7</v>
      </c>
      <c r="T1731" s="64">
        <f t="shared" si="243"/>
        <v>185</v>
      </c>
      <c r="U1731" s="64">
        <f t="shared" si="244"/>
        <v>2.5500092581602378</v>
      </c>
      <c r="V1731" s="48">
        <f t="shared" si="245"/>
        <v>0.8969392045991037</v>
      </c>
      <c r="W1731" s="52">
        <v>242.41600124300101</v>
      </c>
      <c r="X1731" s="71" t="str">
        <f t="shared" si="242"/>
        <v>Q1 2025</v>
      </c>
      <c r="Y1731" s="21">
        <f t="shared" si="246"/>
        <v>3840</v>
      </c>
      <c r="Z1731" s="21">
        <f t="shared" si="247"/>
        <v>2160</v>
      </c>
      <c r="AA1731" s="57">
        <f t="shared" si="248"/>
        <v>689191.69139465876</v>
      </c>
      <c r="AB1731" s="59">
        <f t="shared" si="249"/>
        <v>1.7777777777777777</v>
      </c>
      <c r="AC1731" s="61">
        <f t="shared" si="250"/>
        <v>1270</v>
      </c>
    </row>
    <row r="1732" spans="4:29">
      <c r="D1732" s="12">
        <v>1726</v>
      </c>
      <c r="E1732" s="36" t="s">
        <v>29</v>
      </c>
      <c r="F1732" s="16" t="s">
        <v>12</v>
      </c>
      <c r="G1732" s="14" t="s">
        <v>30</v>
      </c>
      <c r="H1732" s="13" t="s">
        <v>6</v>
      </c>
      <c r="I1732" s="13" t="s">
        <v>48</v>
      </c>
      <c r="J1732" s="13" t="s">
        <v>215</v>
      </c>
      <c r="K1732" s="13" t="s">
        <v>123</v>
      </c>
      <c r="L1732" s="14">
        <v>55</v>
      </c>
      <c r="M1732" s="14" t="s">
        <v>15</v>
      </c>
      <c r="N1732" s="31">
        <v>400000</v>
      </c>
      <c r="O1732" s="14" t="s">
        <v>1</v>
      </c>
      <c r="P1732" s="14" t="s">
        <v>35</v>
      </c>
      <c r="Q1732" s="31">
        <v>2000</v>
      </c>
      <c r="R1732" s="31">
        <v>200</v>
      </c>
      <c r="S1732" s="45">
        <v>158.1</v>
      </c>
      <c r="T1732" s="64">
        <f t="shared" si="243"/>
        <v>8695.5</v>
      </c>
      <c r="U1732" s="64">
        <f t="shared" si="244"/>
        <v>131.84305975548961</v>
      </c>
      <c r="V1732" s="48">
        <f t="shared" si="245"/>
        <v>41.988276248528827</v>
      </c>
      <c r="W1732" s="52">
        <v>265.58049493060611</v>
      </c>
      <c r="X1732" s="71" t="str">
        <f t="shared" si="242"/>
        <v>Q1 2025</v>
      </c>
      <c r="Y1732" s="21">
        <f t="shared" si="246"/>
        <v>3840</v>
      </c>
      <c r="Z1732" s="21">
        <f t="shared" si="247"/>
        <v>2160</v>
      </c>
      <c r="AA1732" s="57">
        <f t="shared" si="248"/>
        <v>833921.94658753707</v>
      </c>
      <c r="AB1732" s="59">
        <f t="shared" si="249"/>
        <v>1.7777777777777777</v>
      </c>
      <c r="AC1732" s="61">
        <f t="shared" si="250"/>
        <v>1397</v>
      </c>
    </row>
    <row r="1733" spans="4:29">
      <c r="D1733" s="12">
        <v>1727</v>
      </c>
      <c r="E1733" s="36" t="s">
        <v>29</v>
      </c>
      <c r="F1733" s="16" t="s">
        <v>12</v>
      </c>
      <c r="G1733" s="14" t="s">
        <v>30</v>
      </c>
      <c r="H1733" s="13" t="s">
        <v>6</v>
      </c>
      <c r="I1733" s="13" t="s">
        <v>48</v>
      </c>
      <c r="J1733" s="13"/>
      <c r="K1733" s="13" t="s">
        <v>123</v>
      </c>
      <c r="L1733" s="14">
        <v>98</v>
      </c>
      <c r="M1733" s="14" t="s">
        <v>15</v>
      </c>
      <c r="N1733" s="31"/>
      <c r="O1733" s="14" t="s">
        <v>1</v>
      </c>
      <c r="P1733" s="14" t="s">
        <v>35</v>
      </c>
      <c r="Q1733" s="31">
        <v>6480</v>
      </c>
      <c r="R1733" s="31">
        <v>1620</v>
      </c>
      <c r="S1733" s="45">
        <v>2.5</v>
      </c>
      <c r="T1733" s="64">
        <f t="shared" si="243"/>
        <v>245</v>
      </c>
      <c r="U1733" s="64">
        <f t="shared" si="244"/>
        <v>6.6189970041543011</v>
      </c>
      <c r="V1733" s="48">
        <f t="shared" si="245"/>
        <v>2.4016298431451535</v>
      </c>
      <c r="W1733" s="52">
        <v>960.65193725806148</v>
      </c>
      <c r="X1733" s="71" t="str">
        <f t="shared" si="242"/>
        <v>Q1 2025</v>
      </c>
      <c r="Y1733" s="21">
        <f t="shared" si="246"/>
        <v>3840</v>
      </c>
      <c r="Z1733" s="21">
        <f t="shared" si="247"/>
        <v>2160</v>
      </c>
      <c r="AA1733" s="57">
        <f t="shared" si="248"/>
        <v>2647598.8016617205</v>
      </c>
      <c r="AB1733" s="59">
        <f t="shared" si="249"/>
        <v>1.7777777777777777</v>
      </c>
      <c r="AC1733" s="61">
        <f t="shared" si="250"/>
        <v>2489.1999999999998</v>
      </c>
    </row>
    <row r="1734" spans="4:29">
      <c r="D1734" s="12">
        <v>1728</v>
      </c>
      <c r="E1734" s="36" t="s">
        <v>29</v>
      </c>
      <c r="F1734" s="16" t="s">
        <v>12</v>
      </c>
      <c r="G1734" s="14" t="s">
        <v>30</v>
      </c>
      <c r="H1734" s="13" t="s">
        <v>6</v>
      </c>
      <c r="I1734" s="13" t="s">
        <v>48</v>
      </c>
      <c r="J1734" s="13"/>
      <c r="K1734" s="13" t="s">
        <v>123</v>
      </c>
      <c r="L1734" s="14">
        <v>100</v>
      </c>
      <c r="M1734" s="14" t="s">
        <v>15</v>
      </c>
      <c r="N1734" s="31"/>
      <c r="O1734" s="14" t="s">
        <v>1</v>
      </c>
      <c r="P1734" s="14" t="s">
        <v>35</v>
      </c>
      <c r="Q1734" s="31">
        <v>6480</v>
      </c>
      <c r="R1734" s="31">
        <v>1620</v>
      </c>
      <c r="S1734" s="45">
        <v>30.93</v>
      </c>
      <c r="T1734" s="64">
        <f t="shared" si="243"/>
        <v>3093</v>
      </c>
      <c r="U1734" s="64">
        <f t="shared" si="244"/>
        <v>85.266796059347186</v>
      </c>
      <c r="V1734" s="48">
        <f t="shared" si="245"/>
        <v>29.712964419391842</v>
      </c>
      <c r="W1734" s="52">
        <v>960.65193725806148</v>
      </c>
      <c r="X1734" s="71" t="str">
        <f t="shared" si="242"/>
        <v>Q1 2025</v>
      </c>
      <c r="Y1734" s="21">
        <f t="shared" si="246"/>
        <v>3840</v>
      </c>
      <c r="Z1734" s="21">
        <f t="shared" si="247"/>
        <v>2160</v>
      </c>
      <c r="AA1734" s="57">
        <f t="shared" si="248"/>
        <v>2756766.765578635</v>
      </c>
      <c r="AB1734" s="59">
        <f t="shared" si="249"/>
        <v>1.7777777777777777</v>
      </c>
      <c r="AC1734" s="61">
        <f t="shared" si="250"/>
        <v>2540</v>
      </c>
    </row>
    <row r="1735" spans="4:29">
      <c r="D1735" s="12">
        <v>1729</v>
      </c>
      <c r="E1735" s="36" t="s">
        <v>29</v>
      </c>
      <c r="F1735" s="16" t="s">
        <v>12</v>
      </c>
      <c r="G1735" s="14" t="s">
        <v>30</v>
      </c>
      <c r="H1735" s="13" t="s">
        <v>6</v>
      </c>
      <c r="I1735" s="13" t="s">
        <v>48</v>
      </c>
      <c r="J1735" s="13" t="s">
        <v>180</v>
      </c>
      <c r="K1735" s="13" t="s">
        <v>123</v>
      </c>
      <c r="L1735" s="14">
        <v>65</v>
      </c>
      <c r="M1735" s="14" t="s">
        <v>15</v>
      </c>
      <c r="N1735" s="31"/>
      <c r="O1735" s="14" t="s">
        <v>1</v>
      </c>
      <c r="P1735" s="14" t="s">
        <v>35</v>
      </c>
      <c r="Q1735" s="31">
        <v>6400</v>
      </c>
      <c r="R1735" s="31">
        <v>1600</v>
      </c>
      <c r="S1735" s="45">
        <v>178.4</v>
      </c>
      <c r="T1735" s="64">
        <f t="shared" si="243"/>
        <v>11596</v>
      </c>
      <c r="U1735" s="64">
        <f t="shared" si="244"/>
        <v>207.78853818872403</v>
      </c>
      <c r="V1735" s="48">
        <f t="shared" si="245"/>
        <v>63.547317915941711</v>
      </c>
      <c r="W1735" s="52">
        <v>356.20693899070466</v>
      </c>
      <c r="X1735" s="71" t="str">
        <f t="shared" si="242"/>
        <v>Q1 2025</v>
      </c>
      <c r="Y1735" s="21">
        <f t="shared" si="246"/>
        <v>3840</v>
      </c>
      <c r="Z1735" s="21">
        <f t="shared" si="247"/>
        <v>2160</v>
      </c>
      <c r="AA1735" s="57">
        <f t="shared" si="248"/>
        <v>1164733.9584569733</v>
      </c>
      <c r="AB1735" s="59">
        <f t="shared" si="249"/>
        <v>1.7777777777777777</v>
      </c>
      <c r="AC1735" s="61">
        <f t="shared" si="250"/>
        <v>1651</v>
      </c>
    </row>
    <row r="1736" spans="4:29">
      <c r="D1736" s="12">
        <v>1730</v>
      </c>
      <c r="E1736" s="36" t="s">
        <v>29</v>
      </c>
      <c r="F1736" s="16" t="s">
        <v>12</v>
      </c>
      <c r="G1736" s="14" t="s">
        <v>30</v>
      </c>
      <c r="H1736" s="13" t="s">
        <v>6</v>
      </c>
      <c r="I1736" s="13" t="s">
        <v>48</v>
      </c>
      <c r="J1736" s="13" t="s">
        <v>179</v>
      </c>
      <c r="K1736" s="13" t="s">
        <v>123</v>
      </c>
      <c r="L1736" s="14">
        <v>75</v>
      </c>
      <c r="M1736" s="14" t="s">
        <v>15</v>
      </c>
      <c r="N1736" s="31"/>
      <c r="O1736" s="14" t="s">
        <v>1</v>
      </c>
      <c r="P1736" s="14" t="s">
        <v>35</v>
      </c>
      <c r="Q1736" s="31">
        <v>8000</v>
      </c>
      <c r="R1736" s="31">
        <v>2000</v>
      </c>
      <c r="S1736" s="45">
        <v>197.6</v>
      </c>
      <c r="T1736" s="64">
        <f t="shared" si="243"/>
        <v>14820</v>
      </c>
      <c r="U1736" s="64">
        <f t="shared" si="244"/>
        <v>306.41462599406526</v>
      </c>
      <c r="V1736" s="48">
        <f t="shared" si="245"/>
        <v>99.666137979870598</v>
      </c>
      <c r="W1736" s="52">
        <v>504.38328937181484</v>
      </c>
      <c r="X1736" s="71" t="str">
        <f t="shared" ref="X1736:X1799" si="251">G1736&amp;" "&amp;F1736</f>
        <v>Q1 2025</v>
      </c>
      <c r="Y1736" s="21">
        <f t="shared" si="246"/>
        <v>3840</v>
      </c>
      <c r="Z1736" s="21">
        <f t="shared" si="247"/>
        <v>2160</v>
      </c>
      <c r="AA1736" s="57">
        <f t="shared" si="248"/>
        <v>1550681.3056379822</v>
      </c>
      <c r="AB1736" s="59">
        <f t="shared" si="249"/>
        <v>1.7777777777777777</v>
      </c>
      <c r="AC1736" s="61">
        <f t="shared" si="250"/>
        <v>1905</v>
      </c>
    </row>
    <row r="1737" spans="4:29">
      <c r="D1737" s="12">
        <v>1731</v>
      </c>
      <c r="E1737" s="36" t="s">
        <v>29</v>
      </c>
      <c r="F1737" s="16" t="s">
        <v>12</v>
      </c>
      <c r="G1737" s="14" t="s">
        <v>30</v>
      </c>
      <c r="H1737" s="13" t="s">
        <v>6</v>
      </c>
      <c r="I1737" s="13" t="s">
        <v>48</v>
      </c>
      <c r="J1737" s="13" t="s">
        <v>178</v>
      </c>
      <c r="K1737" s="13" t="s">
        <v>123</v>
      </c>
      <c r="L1737" s="14">
        <v>85</v>
      </c>
      <c r="M1737" s="14" t="s">
        <v>15</v>
      </c>
      <c r="N1737" s="31"/>
      <c r="O1737" s="14" t="s">
        <v>1</v>
      </c>
      <c r="P1737" s="14" t="s">
        <v>35</v>
      </c>
      <c r="Q1737" s="31">
        <v>9600</v>
      </c>
      <c r="R1737" s="31">
        <v>2400</v>
      </c>
      <c r="S1737" s="45">
        <v>159.6</v>
      </c>
      <c r="T1737" s="64">
        <f t="shared" si="243"/>
        <v>13566</v>
      </c>
      <c r="U1737" s="64">
        <f t="shared" si="244"/>
        <v>317.88553250563797</v>
      </c>
      <c r="V1737" s="48">
        <f t="shared" si="245"/>
        <v>102.21336612425775</v>
      </c>
      <c r="W1737" s="52">
        <v>640.43462483870769</v>
      </c>
      <c r="X1737" s="71" t="str">
        <f t="shared" si="251"/>
        <v>Q1 2025</v>
      </c>
      <c r="Y1737" s="21">
        <f t="shared" si="246"/>
        <v>3840</v>
      </c>
      <c r="Z1737" s="21">
        <f t="shared" si="247"/>
        <v>2160</v>
      </c>
      <c r="AA1737" s="57">
        <f t="shared" si="248"/>
        <v>1991763.9881305636</v>
      </c>
      <c r="AB1737" s="59">
        <f t="shared" si="249"/>
        <v>1.7777777777777777</v>
      </c>
      <c r="AC1737" s="61">
        <f t="shared" si="250"/>
        <v>2159</v>
      </c>
    </row>
    <row r="1738" spans="4:29">
      <c r="D1738" s="12">
        <v>1732</v>
      </c>
      <c r="E1738" s="36" t="s">
        <v>29</v>
      </c>
      <c r="F1738" s="16" t="s">
        <v>12</v>
      </c>
      <c r="G1738" s="14" t="s">
        <v>30</v>
      </c>
      <c r="H1738" s="13" t="s">
        <v>6</v>
      </c>
      <c r="I1738" s="13" t="s">
        <v>48</v>
      </c>
      <c r="J1738" s="13" t="s">
        <v>293</v>
      </c>
      <c r="K1738" s="13"/>
      <c r="L1738" s="14">
        <v>116</v>
      </c>
      <c r="M1738" s="14" t="s">
        <v>15</v>
      </c>
      <c r="N1738" s="31"/>
      <c r="O1738" s="14" t="s">
        <v>294</v>
      </c>
      <c r="P1738" s="14" t="s">
        <v>35</v>
      </c>
      <c r="Q1738" s="31">
        <v>160000</v>
      </c>
      <c r="R1738" s="31">
        <v>40000</v>
      </c>
      <c r="S1738" s="45">
        <v>0.08</v>
      </c>
      <c r="T1738" s="64">
        <f t="shared" si="243"/>
        <v>9.2799999999999994</v>
      </c>
      <c r="U1738" s="64">
        <f t="shared" si="244"/>
        <v>0.29676042878100883</v>
      </c>
      <c r="V1738" s="48">
        <f t="shared" si="245"/>
        <v>7.6852154980644932E-2</v>
      </c>
      <c r="W1738" s="52">
        <v>960.65193725806148</v>
      </c>
      <c r="X1738" s="71" t="str">
        <f t="shared" si="251"/>
        <v>Q1 2025</v>
      </c>
      <c r="Y1738" s="21">
        <f t="shared" si="246"/>
        <v>3840</v>
      </c>
      <c r="Z1738" s="21">
        <f t="shared" si="247"/>
        <v>2160</v>
      </c>
      <c r="AA1738" s="57">
        <f t="shared" si="248"/>
        <v>3709505.3597626099</v>
      </c>
      <c r="AB1738" s="59">
        <f t="shared" si="249"/>
        <v>1.7777777777777777</v>
      </c>
      <c r="AC1738" s="61">
        <f t="shared" si="250"/>
        <v>2946.3999999999996</v>
      </c>
    </row>
    <row r="1739" spans="4:29">
      <c r="D1739" s="12">
        <v>1733</v>
      </c>
      <c r="E1739" s="36" t="s">
        <v>29</v>
      </c>
      <c r="F1739" s="16" t="s">
        <v>12</v>
      </c>
      <c r="G1739" s="14" t="s">
        <v>30</v>
      </c>
      <c r="H1739" s="13" t="s">
        <v>6</v>
      </c>
      <c r="I1739" s="13" t="s">
        <v>108</v>
      </c>
      <c r="J1739" s="13" t="s">
        <v>304</v>
      </c>
      <c r="K1739" s="13" t="s">
        <v>123</v>
      </c>
      <c r="L1739" s="14">
        <v>43</v>
      </c>
      <c r="M1739" s="14" t="s">
        <v>15</v>
      </c>
      <c r="N1739" s="31"/>
      <c r="O1739" s="14" t="s">
        <v>1</v>
      </c>
      <c r="P1739" s="14" t="s">
        <v>35</v>
      </c>
      <c r="Q1739" s="31">
        <v>4000</v>
      </c>
      <c r="R1739" s="31">
        <v>500</v>
      </c>
      <c r="S1739" s="45">
        <v>2.7549999999999999</v>
      </c>
      <c r="T1739" s="64">
        <f t="shared" si="243"/>
        <v>118.46499999999999</v>
      </c>
      <c r="U1739" s="64">
        <f t="shared" si="244"/>
        <v>1.4042956120023742</v>
      </c>
      <c r="V1739" s="48">
        <f t="shared" si="245"/>
        <v>0.98135011691939134</v>
      </c>
      <c r="W1739" s="52">
        <v>356.20693899070466</v>
      </c>
      <c r="X1739" s="71" t="str">
        <f t="shared" si="251"/>
        <v>Q1 2025</v>
      </c>
      <c r="Y1739" s="21">
        <f t="shared" si="246"/>
        <v>3840</v>
      </c>
      <c r="Z1739" s="21">
        <f t="shared" si="247"/>
        <v>2160</v>
      </c>
      <c r="AA1739" s="57">
        <f t="shared" si="248"/>
        <v>509726.1749554897</v>
      </c>
      <c r="AB1739" s="59">
        <f t="shared" si="249"/>
        <v>1.7777777777777777</v>
      </c>
      <c r="AC1739" s="61">
        <f t="shared" si="250"/>
        <v>1092.2</v>
      </c>
    </row>
    <row r="1740" spans="4:29">
      <c r="D1740" s="12">
        <v>1734</v>
      </c>
      <c r="E1740" s="36" t="s">
        <v>29</v>
      </c>
      <c r="F1740" s="16" t="s">
        <v>12</v>
      </c>
      <c r="G1740" s="14" t="s">
        <v>30</v>
      </c>
      <c r="H1740" s="13" t="s">
        <v>6</v>
      </c>
      <c r="I1740" s="13" t="s">
        <v>108</v>
      </c>
      <c r="J1740" s="13" t="s">
        <v>305</v>
      </c>
      <c r="K1740" s="13" t="s">
        <v>123</v>
      </c>
      <c r="L1740" s="14">
        <v>50</v>
      </c>
      <c r="M1740" s="14" t="s">
        <v>15</v>
      </c>
      <c r="N1740" s="31"/>
      <c r="O1740" s="14" t="s">
        <v>1</v>
      </c>
      <c r="P1740" s="14" t="s">
        <v>35</v>
      </c>
      <c r="Q1740" s="31">
        <v>5929.950586864823</v>
      </c>
      <c r="R1740" s="31">
        <v>494.16254890540188</v>
      </c>
      <c r="S1740" s="45">
        <v>4.8550000000000004</v>
      </c>
      <c r="T1740" s="64">
        <f t="shared" si="243"/>
        <v>242.75000000000003</v>
      </c>
      <c r="U1740" s="64">
        <f t="shared" si="244"/>
        <v>3.3460256617210686</v>
      </c>
      <c r="V1740" s="48">
        <f t="shared" si="245"/>
        <v>2.448780869900161</v>
      </c>
      <c r="W1740" s="52">
        <v>504.38328937181484</v>
      </c>
      <c r="X1740" s="71" t="str">
        <f t="shared" si="251"/>
        <v>Q1 2025</v>
      </c>
      <c r="Y1740" s="21">
        <f t="shared" si="246"/>
        <v>3840</v>
      </c>
      <c r="Z1740" s="21">
        <f t="shared" si="247"/>
        <v>2160</v>
      </c>
      <c r="AA1740" s="57">
        <f t="shared" si="248"/>
        <v>689191.69139465876</v>
      </c>
      <c r="AB1740" s="59">
        <f t="shared" si="249"/>
        <v>1.7777777777777777</v>
      </c>
      <c r="AC1740" s="61">
        <f t="shared" si="250"/>
        <v>1270</v>
      </c>
    </row>
    <row r="1741" spans="4:29">
      <c r="D1741" s="12">
        <v>1735</v>
      </c>
      <c r="E1741" s="36" t="s">
        <v>29</v>
      </c>
      <c r="F1741" s="16" t="s">
        <v>12</v>
      </c>
      <c r="G1741" s="14" t="s">
        <v>30</v>
      </c>
      <c r="H1741" s="13" t="s">
        <v>6</v>
      </c>
      <c r="I1741" s="13" t="s">
        <v>108</v>
      </c>
      <c r="J1741" s="13" t="s">
        <v>176</v>
      </c>
      <c r="K1741" s="13" t="s">
        <v>123</v>
      </c>
      <c r="L1741" s="14">
        <v>55</v>
      </c>
      <c r="M1741" s="14" t="s">
        <v>15</v>
      </c>
      <c r="N1741" s="31"/>
      <c r="O1741" s="14" t="s">
        <v>2</v>
      </c>
      <c r="P1741" s="14" t="s">
        <v>35</v>
      </c>
      <c r="Q1741" s="31">
        <v>8000</v>
      </c>
      <c r="R1741" s="31">
        <v>2000</v>
      </c>
      <c r="S1741" s="45">
        <v>4.0839999999999996</v>
      </c>
      <c r="T1741" s="64">
        <f t="shared" si="243"/>
        <v>224.61999999999998</v>
      </c>
      <c r="U1741" s="64">
        <f t="shared" si="244"/>
        <v>3.4057372298635014</v>
      </c>
      <c r="V1741" s="48">
        <f t="shared" si="245"/>
        <v>1.0846307412965952</v>
      </c>
      <c r="W1741" s="52">
        <v>265.58049493060611</v>
      </c>
      <c r="X1741" s="71" t="str">
        <f t="shared" si="251"/>
        <v>Q1 2025</v>
      </c>
      <c r="Y1741" s="21">
        <f t="shared" si="246"/>
        <v>3840</v>
      </c>
      <c r="Z1741" s="21">
        <f t="shared" si="247"/>
        <v>2160</v>
      </c>
      <c r="AA1741" s="57">
        <f t="shared" si="248"/>
        <v>833921.94658753707</v>
      </c>
      <c r="AB1741" s="59">
        <f t="shared" si="249"/>
        <v>1.7777777777777777</v>
      </c>
      <c r="AC1741" s="61">
        <f t="shared" si="250"/>
        <v>1397</v>
      </c>
    </row>
    <row r="1742" spans="4:29">
      <c r="D1742" s="12">
        <v>1736</v>
      </c>
      <c r="E1742" s="36" t="s">
        <v>29</v>
      </c>
      <c r="F1742" s="16" t="s">
        <v>12</v>
      </c>
      <c r="G1742" s="14" t="s">
        <v>30</v>
      </c>
      <c r="H1742" s="13" t="s">
        <v>6</v>
      </c>
      <c r="I1742" s="13" t="s">
        <v>108</v>
      </c>
      <c r="J1742" s="13" t="s">
        <v>177</v>
      </c>
      <c r="K1742" s="13" t="s">
        <v>123</v>
      </c>
      <c r="L1742" s="14">
        <v>65</v>
      </c>
      <c r="M1742" s="14" t="s">
        <v>15</v>
      </c>
      <c r="N1742" s="31"/>
      <c r="O1742" s="14" t="s">
        <v>2</v>
      </c>
      <c r="P1742" s="14" t="s">
        <v>35</v>
      </c>
      <c r="Q1742" s="31">
        <v>8000</v>
      </c>
      <c r="R1742" s="31">
        <v>2000</v>
      </c>
      <c r="S1742" s="45">
        <v>1.9079999999999999</v>
      </c>
      <c r="T1742" s="64">
        <f t="shared" si="243"/>
        <v>124.02</v>
      </c>
      <c r="U1742" s="64">
        <f t="shared" si="244"/>
        <v>2.2223123927359052</v>
      </c>
      <c r="V1742" s="48">
        <f t="shared" si="245"/>
        <v>0.67964283959426453</v>
      </c>
      <c r="W1742" s="52">
        <v>356.20693899070466</v>
      </c>
      <c r="X1742" s="71" t="str">
        <f t="shared" si="251"/>
        <v>Q1 2025</v>
      </c>
      <c r="Y1742" s="21">
        <f t="shared" si="246"/>
        <v>3840</v>
      </c>
      <c r="Z1742" s="21">
        <f t="shared" si="247"/>
        <v>2160</v>
      </c>
      <c r="AA1742" s="57">
        <f t="shared" si="248"/>
        <v>1164733.9584569733</v>
      </c>
      <c r="AB1742" s="59">
        <f t="shared" si="249"/>
        <v>1.7777777777777777</v>
      </c>
      <c r="AC1742" s="61">
        <f t="shared" si="250"/>
        <v>1651</v>
      </c>
    </row>
    <row r="1743" spans="4:29">
      <c r="D1743" s="12">
        <v>1737</v>
      </c>
      <c r="E1743" s="36" t="s">
        <v>29</v>
      </c>
      <c r="F1743" s="16" t="s">
        <v>12</v>
      </c>
      <c r="G1743" s="14" t="s">
        <v>30</v>
      </c>
      <c r="H1743" s="13" t="s">
        <v>6</v>
      </c>
      <c r="I1743" s="13" t="s">
        <v>108</v>
      </c>
      <c r="J1743" s="13" t="s">
        <v>190</v>
      </c>
      <c r="K1743" s="13" t="s">
        <v>123</v>
      </c>
      <c r="L1743" s="14">
        <v>70</v>
      </c>
      <c r="M1743" s="14" t="s">
        <v>15</v>
      </c>
      <c r="N1743" s="31"/>
      <c r="O1743" s="14" t="s">
        <v>2</v>
      </c>
      <c r="P1743" s="14" t="s">
        <v>35</v>
      </c>
      <c r="Q1743" s="31">
        <v>8000</v>
      </c>
      <c r="R1743" s="31">
        <v>2000</v>
      </c>
      <c r="S1743" s="45">
        <v>0.17199999999999999</v>
      </c>
      <c r="T1743" s="64">
        <f t="shared" si="243"/>
        <v>12.04</v>
      </c>
      <c r="U1743" s="64">
        <f t="shared" si="244"/>
        <v>0.23234030300296732</v>
      </c>
      <c r="V1743" s="48">
        <f t="shared" si="245"/>
        <v>6.7394352857041331E-2</v>
      </c>
      <c r="W1743" s="52">
        <v>391.82763288977515</v>
      </c>
      <c r="X1743" s="71" t="str">
        <f t="shared" si="251"/>
        <v>Q1 2025</v>
      </c>
      <c r="Y1743" s="21">
        <f t="shared" si="246"/>
        <v>3840</v>
      </c>
      <c r="Z1743" s="21">
        <f t="shared" si="247"/>
        <v>2160</v>
      </c>
      <c r="AA1743" s="57">
        <f t="shared" si="248"/>
        <v>1350815.715133531</v>
      </c>
      <c r="AB1743" s="59">
        <f t="shared" si="249"/>
        <v>1.7777777777777777</v>
      </c>
      <c r="AC1743" s="61">
        <f t="shared" si="250"/>
        <v>1778</v>
      </c>
    </row>
    <row r="1744" spans="4:29">
      <c r="D1744" s="12">
        <v>1738</v>
      </c>
      <c r="E1744" s="36" t="s">
        <v>29</v>
      </c>
      <c r="F1744" s="16" t="s">
        <v>12</v>
      </c>
      <c r="G1744" s="14" t="s">
        <v>30</v>
      </c>
      <c r="H1744" s="13" t="s">
        <v>6</v>
      </c>
      <c r="I1744" s="13" t="s">
        <v>108</v>
      </c>
      <c r="J1744" s="13" t="s">
        <v>181</v>
      </c>
      <c r="K1744" s="13" t="s">
        <v>123</v>
      </c>
      <c r="L1744" s="14">
        <v>75</v>
      </c>
      <c r="M1744" s="14" t="s">
        <v>15</v>
      </c>
      <c r="N1744" s="31"/>
      <c r="O1744" s="14" t="s">
        <v>2</v>
      </c>
      <c r="P1744" s="14" t="s">
        <v>35</v>
      </c>
      <c r="Q1744" s="31">
        <v>8000</v>
      </c>
      <c r="R1744" s="31">
        <v>2000</v>
      </c>
      <c r="S1744" s="45">
        <v>0.30399999999999999</v>
      </c>
      <c r="T1744" s="64">
        <f t="shared" si="243"/>
        <v>22.8</v>
      </c>
      <c r="U1744" s="64">
        <f t="shared" si="244"/>
        <v>0.4714071169139466</v>
      </c>
      <c r="V1744" s="48">
        <f t="shared" si="245"/>
        <v>0.15333251996903169</v>
      </c>
      <c r="W1744" s="52">
        <v>504.38328937181484</v>
      </c>
      <c r="X1744" s="71" t="str">
        <f t="shared" si="251"/>
        <v>Q1 2025</v>
      </c>
      <c r="Y1744" s="21">
        <f t="shared" si="246"/>
        <v>3840</v>
      </c>
      <c r="Z1744" s="21">
        <f t="shared" si="247"/>
        <v>2160</v>
      </c>
      <c r="AA1744" s="57">
        <f t="shared" si="248"/>
        <v>1550681.3056379822</v>
      </c>
      <c r="AB1744" s="59">
        <f t="shared" si="249"/>
        <v>1.7777777777777777</v>
      </c>
      <c r="AC1744" s="61">
        <f t="shared" si="250"/>
        <v>1905</v>
      </c>
    </row>
    <row r="1745" spans="4:29">
      <c r="D1745" s="12">
        <v>1739</v>
      </c>
      <c r="E1745" s="36" t="s">
        <v>29</v>
      </c>
      <c r="F1745" s="16" t="s">
        <v>12</v>
      </c>
      <c r="G1745" s="14" t="s">
        <v>30</v>
      </c>
      <c r="H1745" s="13" t="s">
        <v>6</v>
      </c>
      <c r="I1745" s="13" t="s">
        <v>93</v>
      </c>
      <c r="J1745" s="13" t="s">
        <v>289</v>
      </c>
      <c r="K1745" s="13"/>
      <c r="L1745" s="14">
        <v>65</v>
      </c>
      <c r="M1745" s="14" t="s">
        <v>15</v>
      </c>
      <c r="N1745" s="31">
        <v>1000000</v>
      </c>
      <c r="O1745" s="14" t="s">
        <v>2</v>
      </c>
      <c r="P1745" s="14" t="s">
        <v>35</v>
      </c>
      <c r="Q1745" s="31">
        <v>37440</v>
      </c>
      <c r="R1745" s="31">
        <v>2340</v>
      </c>
      <c r="S1745" s="45">
        <v>0.02</v>
      </c>
      <c r="T1745" s="64">
        <f t="shared" si="243"/>
        <v>1.3</v>
      </c>
      <c r="U1745" s="64">
        <f t="shared" si="244"/>
        <v>2.3294679169139468E-2</v>
      </c>
      <c r="V1745" s="48">
        <f t="shared" si="245"/>
        <v>7.1241387798140939E-3</v>
      </c>
      <c r="W1745" s="52">
        <v>356.20693899070466</v>
      </c>
      <c r="X1745" s="71" t="str">
        <f t="shared" si="251"/>
        <v>Q1 2025</v>
      </c>
      <c r="Y1745" s="21">
        <f t="shared" si="246"/>
        <v>3840</v>
      </c>
      <c r="Z1745" s="21">
        <f t="shared" si="247"/>
        <v>2160</v>
      </c>
      <c r="AA1745" s="57">
        <f t="shared" si="248"/>
        <v>1164733.9584569733</v>
      </c>
      <c r="AB1745" s="59">
        <f t="shared" si="249"/>
        <v>1.7777777777777777</v>
      </c>
      <c r="AC1745" s="61">
        <f t="shared" si="250"/>
        <v>1651</v>
      </c>
    </row>
    <row r="1746" spans="4:29">
      <c r="D1746" s="12">
        <v>1740</v>
      </c>
      <c r="E1746" s="36" t="s">
        <v>29</v>
      </c>
      <c r="F1746" s="16" t="s">
        <v>12</v>
      </c>
      <c r="G1746" s="14" t="s">
        <v>30</v>
      </c>
      <c r="H1746" s="13" t="s">
        <v>6</v>
      </c>
      <c r="I1746" s="13" t="s">
        <v>93</v>
      </c>
      <c r="J1746" s="13" t="s">
        <v>290</v>
      </c>
      <c r="K1746" s="13" t="s">
        <v>95</v>
      </c>
      <c r="L1746" s="14">
        <v>65</v>
      </c>
      <c r="M1746" s="14" t="s">
        <v>15</v>
      </c>
      <c r="N1746" s="31">
        <v>1000000</v>
      </c>
      <c r="O1746" s="14" t="s">
        <v>1</v>
      </c>
      <c r="P1746" s="14" t="s">
        <v>35</v>
      </c>
      <c r="Q1746" s="31">
        <v>3696</v>
      </c>
      <c r="R1746" s="31">
        <v>231</v>
      </c>
      <c r="S1746" s="45">
        <v>14.7</v>
      </c>
      <c r="T1746" s="64">
        <f t="shared" si="243"/>
        <v>955.5</v>
      </c>
      <c r="U1746" s="64">
        <f t="shared" si="244"/>
        <v>17.121589189317504</v>
      </c>
      <c r="V1746" s="48">
        <f t="shared" si="245"/>
        <v>5.2362420031633583</v>
      </c>
      <c r="W1746" s="52">
        <v>356.20693899070466</v>
      </c>
      <c r="X1746" s="71" t="str">
        <f t="shared" si="251"/>
        <v>Q1 2025</v>
      </c>
      <c r="Y1746" s="21">
        <f t="shared" si="246"/>
        <v>3840</v>
      </c>
      <c r="Z1746" s="21">
        <f t="shared" si="247"/>
        <v>2160</v>
      </c>
      <c r="AA1746" s="57">
        <f t="shared" si="248"/>
        <v>1164733.9584569733</v>
      </c>
      <c r="AB1746" s="59">
        <f t="shared" si="249"/>
        <v>1.7777777777777777</v>
      </c>
      <c r="AC1746" s="61">
        <f t="shared" si="250"/>
        <v>1651</v>
      </c>
    </row>
    <row r="1747" spans="4:29">
      <c r="D1747" s="12">
        <v>1741</v>
      </c>
      <c r="E1747" s="36" t="s">
        <v>29</v>
      </c>
      <c r="F1747" s="16" t="s">
        <v>12</v>
      </c>
      <c r="G1747" s="14" t="s">
        <v>30</v>
      </c>
      <c r="H1747" s="13" t="s">
        <v>6</v>
      </c>
      <c r="I1747" s="13" t="s">
        <v>93</v>
      </c>
      <c r="J1747" s="13" t="s">
        <v>290</v>
      </c>
      <c r="K1747" s="13" t="s">
        <v>95</v>
      </c>
      <c r="L1747" s="14">
        <v>75</v>
      </c>
      <c r="M1747" s="14" t="s">
        <v>15</v>
      </c>
      <c r="N1747" s="31">
        <v>1000000</v>
      </c>
      <c r="O1747" s="14" t="s">
        <v>1</v>
      </c>
      <c r="P1747" s="14" t="s">
        <v>35</v>
      </c>
      <c r="Q1747" s="31">
        <v>4992</v>
      </c>
      <c r="R1747" s="31">
        <v>312</v>
      </c>
      <c r="S1747" s="45">
        <v>4.8</v>
      </c>
      <c r="T1747" s="64">
        <f t="shared" si="243"/>
        <v>360</v>
      </c>
      <c r="U1747" s="64">
        <f t="shared" si="244"/>
        <v>7.4432702670623145</v>
      </c>
      <c r="V1747" s="48">
        <f t="shared" si="245"/>
        <v>2.4210397889847113</v>
      </c>
      <c r="W1747" s="52">
        <v>504.38328937181484</v>
      </c>
      <c r="X1747" s="71" t="str">
        <f t="shared" si="251"/>
        <v>Q1 2025</v>
      </c>
      <c r="Y1747" s="21">
        <f t="shared" si="246"/>
        <v>3840</v>
      </c>
      <c r="Z1747" s="21">
        <f t="shared" si="247"/>
        <v>2160</v>
      </c>
      <c r="AA1747" s="57">
        <f t="shared" si="248"/>
        <v>1550681.3056379822</v>
      </c>
      <c r="AB1747" s="59">
        <f t="shared" si="249"/>
        <v>1.7777777777777777</v>
      </c>
      <c r="AC1747" s="61">
        <f t="shared" si="250"/>
        <v>1905</v>
      </c>
    </row>
    <row r="1748" spans="4:29">
      <c r="D1748" s="12">
        <v>1742</v>
      </c>
      <c r="E1748" s="36" t="s">
        <v>29</v>
      </c>
      <c r="F1748" s="16" t="s">
        <v>12</v>
      </c>
      <c r="G1748" s="14" t="s">
        <v>30</v>
      </c>
      <c r="H1748" s="13" t="s">
        <v>6</v>
      </c>
      <c r="I1748" s="13" t="s">
        <v>93</v>
      </c>
      <c r="J1748" s="13" t="s">
        <v>290</v>
      </c>
      <c r="K1748" s="13" t="s">
        <v>95</v>
      </c>
      <c r="L1748" s="14">
        <v>98</v>
      </c>
      <c r="M1748" s="14" t="s">
        <v>15</v>
      </c>
      <c r="N1748" s="31">
        <v>1000000</v>
      </c>
      <c r="O1748" s="14" t="s">
        <v>1</v>
      </c>
      <c r="P1748" s="14" t="s">
        <v>35</v>
      </c>
      <c r="Q1748" s="31">
        <v>16080</v>
      </c>
      <c r="R1748" s="31">
        <v>1005</v>
      </c>
      <c r="S1748" s="45">
        <v>0.6</v>
      </c>
      <c r="T1748" s="64">
        <f t="shared" si="243"/>
        <v>58.8</v>
      </c>
      <c r="U1748" s="64">
        <f t="shared" si="244"/>
        <v>1.5885592809970324</v>
      </c>
      <c r="V1748" s="48">
        <f t="shared" si="245"/>
        <v>0.57639116235483689</v>
      </c>
      <c r="W1748" s="52">
        <v>960.65193725806148</v>
      </c>
      <c r="X1748" s="71" t="str">
        <f t="shared" si="251"/>
        <v>Q1 2025</v>
      </c>
      <c r="Y1748" s="21">
        <f t="shared" si="246"/>
        <v>3840</v>
      </c>
      <c r="Z1748" s="21">
        <f t="shared" si="247"/>
        <v>2160</v>
      </c>
      <c r="AA1748" s="57">
        <f t="shared" si="248"/>
        <v>2647598.8016617205</v>
      </c>
      <c r="AB1748" s="59">
        <f t="shared" si="249"/>
        <v>1.7777777777777777</v>
      </c>
      <c r="AC1748" s="61">
        <f t="shared" si="250"/>
        <v>2489.1999999999998</v>
      </c>
    </row>
    <row r="1749" spans="4:29">
      <c r="D1749" s="12">
        <v>1743</v>
      </c>
      <c r="E1749" s="36" t="s">
        <v>29</v>
      </c>
      <c r="F1749" s="16" t="s">
        <v>12</v>
      </c>
      <c r="G1749" s="14" t="s">
        <v>30</v>
      </c>
      <c r="H1749" s="13" t="s">
        <v>6</v>
      </c>
      <c r="I1749" s="13" t="s">
        <v>202</v>
      </c>
      <c r="J1749" s="13" t="s">
        <v>292</v>
      </c>
      <c r="K1749" s="13"/>
      <c r="L1749" s="14">
        <v>65</v>
      </c>
      <c r="M1749" s="14" t="s">
        <v>15</v>
      </c>
      <c r="N1749" s="31"/>
      <c r="O1749" s="14" t="s">
        <v>1</v>
      </c>
      <c r="P1749" s="14" t="s">
        <v>35</v>
      </c>
      <c r="Q1749" s="31">
        <v>4000</v>
      </c>
      <c r="R1749" s="31">
        <v>1000</v>
      </c>
      <c r="S1749" s="45">
        <v>4.1779999999999999</v>
      </c>
      <c r="T1749" s="64">
        <f t="shared" si="243"/>
        <v>271.57</v>
      </c>
      <c r="U1749" s="64">
        <f t="shared" si="244"/>
        <v>4.8662584784332346</v>
      </c>
      <c r="V1749" s="48">
        <f t="shared" si="245"/>
        <v>1.488232591103164</v>
      </c>
      <c r="W1749" s="52">
        <v>356.20693899070466</v>
      </c>
      <c r="X1749" s="71" t="str">
        <f t="shared" si="251"/>
        <v>Q1 2025</v>
      </c>
      <c r="Y1749" s="21">
        <f t="shared" si="246"/>
        <v>3840</v>
      </c>
      <c r="Z1749" s="21">
        <f t="shared" si="247"/>
        <v>2160</v>
      </c>
      <c r="AA1749" s="57">
        <f t="shared" si="248"/>
        <v>1164733.9584569733</v>
      </c>
      <c r="AB1749" s="59">
        <f t="shared" si="249"/>
        <v>1.7777777777777777</v>
      </c>
      <c r="AC1749" s="61">
        <f t="shared" si="250"/>
        <v>1651</v>
      </c>
    </row>
    <row r="1750" spans="4:29">
      <c r="D1750" s="12">
        <v>1744</v>
      </c>
      <c r="E1750" s="36" t="s">
        <v>29</v>
      </c>
      <c r="F1750" s="16" t="s">
        <v>12</v>
      </c>
      <c r="G1750" s="14" t="s">
        <v>30</v>
      </c>
      <c r="H1750" s="13" t="s">
        <v>6</v>
      </c>
      <c r="I1750" s="13" t="s">
        <v>202</v>
      </c>
      <c r="J1750" s="13" t="s">
        <v>292</v>
      </c>
      <c r="K1750" s="13"/>
      <c r="L1750" s="14">
        <v>100</v>
      </c>
      <c r="M1750" s="14" t="s">
        <v>15</v>
      </c>
      <c r="N1750" s="31"/>
      <c r="O1750" s="14" t="s">
        <v>2</v>
      </c>
      <c r="P1750" s="14" t="s">
        <v>35</v>
      </c>
      <c r="Q1750" s="31">
        <v>17472</v>
      </c>
      <c r="R1750" s="31">
        <v>1092</v>
      </c>
      <c r="S1750" s="45">
        <v>0.80500000000000005</v>
      </c>
      <c r="T1750" s="64">
        <f t="shared" si="243"/>
        <v>80.5</v>
      </c>
      <c r="U1750" s="64">
        <f t="shared" si="244"/>
        <v>2.2191972462908014</v>
      </c>
      <c r="V1750" s="48">
        <f t="shared" si="245"/>
        <v>0.77332480949273952</v>
      </c>
      <c r="W1750" s="52">
        <v>960.65193725806148</v>
      </c>
      <c r="X1750" s="71" t="str">
        <f t="shared" si="251"/>
        <v>Q1 2025</v>
      </c>
      <c r="Y1750" s="21">
        <f t="shared" si="246"/>
        <v>3840</v>
      </c>
      <c r="Z1750" s="21">
        <f t="shared" si="247"/>
        <v>2160</v>
      </c>
      <c r="AA1750" s="57">
        <f t="shared" si="248"/>
        <v>2756766.765578635</v>
      </c>
      <c r="AB1750" s="59">
        <f t="shared" si="249"/>
        <v>1.7777777777777777</v>
      </c>
      <c r="AC1750" s="61">
        <f t="shared" si="250"/>
        <v>2540</v>
      </c>
    </row>
    <row r="1751" spans="4:29">
      <c r="D1751" s="12">
        <v>1745</v>
      </c>
      <c r="E1751" s="36" t="s">
        <v>29</v>
      </c>
      <c r="F1751" s="16" t="s">
        <v>12</v>
      </c>
      <c r="G1751" s="14" t="s">
        <v>30</v>
      </c>
      <c r="H1751" s="13" t="s">
        <v>6</v>
      </c>
      <c r="I1751" s="13" t="s">
        <v>202</v>
      </c>
      <c r="J1751" s="13"/>
      <c r="K1751" s="13"/>
      <c r="L1751" s="14">
        <v>75</v>
      </c>
      <c r="M1751" s="14" t="s">
        <v>15</v>
      </c>
      <c r="N1751" s="31"/>
      <c r="O1751" s="14" t="s">
        <v>1</v>
      </c>
      <c r="P1751" s="14" t="s">
        <v>35</v>
      </c>
      <c r="Q1751" s="31">
        <v>4096</v>
      </c>
      <c r="R1751" s="31">
        <v>1024</v>
      </c>
      <c r="S1751" s="45">
        <v>6.1070000000000002</v>
      </c>
      <c r="T1751" s="64">
        <f t="shared" si="243"/>
        <v>458.02500000000003</v>
      </c>
      <c r="U1751" s="64">
        <f t="shared" si="244"/>
        <v>9.4700107335311579</v>
      </c>
      <c r="V1751" s="48">
        <f t="shared" si="245"/>
        <v>3.080268748193673</v>
      </c>
      <c r="W1751" s="52">
        <v>504.38328937181484</v>
      </c>
      <c r="X1751" s="71" t="str">
        <f t="shared" si="251"/>
        <v>Q1 2025</v>
      </c>
      <c r="Y1751" s="21">
        <f t="shared" si="246"/>
        <v>3840</v>
      </c>
      <c r="Z1751" s="21">
        <f t="shared" si="247"/>
        <v>2160</v>
      </c>
      <c r="AA1751" s="57">
        <f t="shared" si="248"/>
        <v>1550681.3056379822</v>
      </c>
      <c r="AB1751" s="59">
        <f t="shared" si="249"/>
        <v>1.7777777777777777</v>
      </c>
      <c r="AC1751" s="61">
        <f t="shared" si="250"/>
        <v>1905</v>
      </c>
    </row>
    <row r="1752" spans="4:29">
      <c r="D1752" s="12">
        <v>1746</v>
      </c>
      <c r="E1752" s="36" t="s">
        <v>29</v>
      </c>
      <c r="F1752" s="16" t="s">
        <v>12</v>
      </c>
      <c r="G1752" s="14" t="s">
        <v>30</v>
      </c>
      <c r="H1752" s="13" t="s">
        <v>6</v>
      </c>
      <c r="I1752" s="13" t="s">
        <v>202</v>
      </c>
      <c r="J1752" s="13"/>
      <c r="K1752" s="13"/>
      <c r="L1752" s="14">
        <v>85</v>
      </c>
      <c r="M1752" s="14" t="s">
        <v>15</v>
      </c>
      <c r="N1752" s="31"/>
      <c r="O1752" s="14" t="s">
        <v>1</v>
      </c>
      <c r="P1752" s="14" t="s">
        <v>35</v>
      </c>
      <c r="Q1752" s="31">
        <v>9600</v>
      </c>
      <c r="R1752" s="31">
        <v>2400</v>
      </c>
      <c r="S1752" s="45">
        <v>4.6079999999999997</v>
      </c>
      <c r="T1752" s="64">
        <f t="shared" si="243"/>
        <v>391.67999999999995</v>
      </c>
      <c r="U1752" s="64">
        <f t="shared" si="244"/>
        <v>9.1780484573056356</v>
      </c>
      <c r="V1752" s="48">
        <f t="shared" si="245"/>
        <v>2.9511227512567646</v>
      </c>
      <c r="W1752" s="52">
        <v>640.43462483870769</v>
      </c>
      <c r="X1752" s="71" t="str">
        <f t="shared" si="251"/>
        <v>Q1 2025</v>
      </c>
      <c r="Y1752" s="21">
        <f t="shared" si="246"/>
        <v>3840</v>
      </c>
      <c r="Z1752" s="21">
        <f t="shared" si="247"/>
        <v>2160</v>
      </c>
      <c r="AA1752" s="57">
        <f t="shared" si="248"/>
        <v>1991763.9881305636</v>
      </c>
      <c r="AB1752" s="59">
        <f t="shared" si="249"/>
        <v>1.7777777777777777</v>
      </c>
      <c r="AC1752" s="61">
        <f t="shared" si="250"/>
        <v>2159</v>
      </c>
    </row>
    <row r="1753" spans="4:29">
      <c r="D1753" s="12">
        <v>1747</v>
      </c>
      <c r="E1753" s="36" t="s">
        <v>29</v>
      </c>
      <c r="F1753" s="16" t="s">
        <v>12</v>
      </c>
      <c r="G1753" s="14" t="s">
        <v>30</v>
      </c>
      <c r="H1753" s="13" t="s">
        <v>6</v>
      </c>
      <c r="I1753" s="13" t="s">
        <v>122</v>
      </c>
      <c r="J1753" s="13"/>
      <c r="K1753" s="13"/>
      <c r="L1753" s="14">
        <v>55</v>
      </c>
      <c r="M1753" s="14" t="s">
        <v>15</v>
      </c>
      <c r="N1753" s="31"/>
      <c r="O1753" s="14" t="s">
        <v>1</v>
      </c>
      <c r="P1753" s="14" t="s">
        <v>35</v>
      </c>
      <c r="Q1753" s="31">
        <v>6528</v>
      </c>
      <c r="R1753" s="31">
        <v>408</v>
      </c>
      <c r="S1753" s="45">
        <v>50.603999999999999</v>
      </c>
      <c r="T1753" s="64">
        <f t="shared" si="243"/>
        <v>2783.22</v>
      </c>
      <c r="U1753" s="64">
        <f t="shared" si="244"/>
        <v>42.199786185115727</v>
      </c>
      <c r="V1753" s="48">
        <f t="shared" si="245"/>
        <v>13.439435365468391</v>
      </c>
      <c r="W1753" s="52">
        <v>265.58049493060611</v>
      </c>
      <c r="X1753" s="71" t="str">
        <f t="shared" si="251"/>
        <v>Q1 2025</v>
      </c>
      <c r="Y1753" s="21">
        <f t="shared" si="246"/>
        <v>3840</v>
      </c>
      <c r="Z1753" s="21">
        <f t="shared" si="247"/>
        <v>2160</v>
      </c>
      <c r="AA1753" s="57">
        <f t="shared" si="248"/>
        <v>833921.94658753707</v>
      </c>
      <c r="AB1753" s="59">
        <f t="shared" si="249"/>
        <v>1.7777777777777777</v>
      </c>
      <c r="AC1753" s="61">
        <f t="shared" si="250"/>
        <v>1397</v>
      </c>
    </row>
    <row r="1754" spans="4:29">
      <c r="D1754" s="12">
        <v>1748</v>
      </c>
      <c r="E1754" s="36" t="s">
        <v>29</v>
      </c>
      <c r="F1754" s="16" t="s">
        <v>12</v>
      </c>
      <c r="G1754" s="14" t="s">
        <v>30</v>
      </c>
      <c r="H1754" s="13" t="s">
        <v>6</v>
      </c>
      <c r="I1754" s="13" t="s">
        <v>122</v>
      </c>
      <c r="J1754" s="13"/>
      <c r="K1754" s="13"/>
      <c r="L1754" s="14">
        <v>65</v>
      </c>
      <c r="M1754" s="14" t="s">
        <v>15</v>
      </c>
      <c r="N1754" s="31"/>
      <c r="O1754" s="14" t="s">
        <v>2</v>
      </c>
      <c r="P1754" s="14" t="s">
        <v>35</v>
      </c>
      <c r="Q1754" s="31">
        <v>8512</v>
      </c>
      <c r="R1754" s="31">
        <v>532</v>
      </c>
      <c r="S1754" s="45">
        <v>138.77099999999999</v>
      </c>
      <c r="T1754" s="64">
        <f t="shared" si="243"/>
        <v>9020.1149999999998</v>
      </c>
      <c r="U1754" s="64">
        <f t="shared" si="244"/>
        <v>161.63129614903264</v>
      </c>
      <c r="V1754" s="48">
        <f t="shared" si="245"/>
        <v>49.43119313067907</v>
      </c>
      <c r="W1754" s="52">
        <v>356.20693899070466</v>
      </c>
      <c r="X1754" s="71" t="str">
        <f t="shared" si="251"/>
        <v>Q1 2025</v>
      </c>
      <c r="Y1754" s="21">
        <f t="shared" si="246"/>
        <v>3840</v>
      </c>
      <c r="Z1754" s="21">
        <f t="shared" si="247"/>
        <v>2160</v>
      </c>
      <c r="AA1754" s="57">
        <f t="shared" si="248"/>
        <v>1164733.9584569733</v>
      </c>
      <c r="AB1754" s="59">
        <f t="shared" si="249"/>
        <v>1.7777777777777777</v>
      </c>
      <c r="AC1754" s="61">
        <f t="shared" si="250"/>
        <v>1651</v>
      </c>
    </row>
    <row r="1755" spans="4:29">
      <c r="D1755" s="12">
        <v>1749</v>
      </c>
      <c r="E1755" s="36" t="s">
        <v>29</v>
      </c>
      <c r="F1755" s="16" t="s">
        <v>12</v>
      </c>
      <c r="G1755" s="14" t="s">
        <v>30</v>
      </c>
      <c r="H1755" s="13" t="s">
        <v>6</v>
      </c>
      <c r="I1755" s="13" t="s">
        <v>122</v>
      </c>
      <c r="J1755" s="13"/>
      <c r="K1755" s="13"/>
      <c r="L1755" s="14">
        <v>75</v>
      </c>
      <c r="M1755" s="14" t="s">
        <v>15</v>
      </c>
      <c r="N1755" s="31"/>
      <c r="O1755" s="14" t="s">
        <v>2</v>
      </c>
      <c r="P1755" s="14" t="s">
        <v>35</v>
      </c>
      <c r="Q1755" s="31">
        <v>16384</v>
      </c>
      <c r="R1755" s="31">
        <v>1024</v>
      </c>
      <c r="S1755" s="45">
        <v>174.55</v>
      </c>
      <c r="T1755" s="64">
        <f t="shared" si="243"/>
        <v>13091.25</v>
      </c>
      <c r="U1755" s="64">
        <f t="shared" si="244"/>
        <v>270.67142189910982</v>
      </c>
      <c r="V1755" s="48">
        <f t="shared" si="245"/>
        <v>88.04010315985029</v>
      </c>
      <c r="W1755" s="52">
        <v>504.38328937181484</v>
      </c>
      <c r="X1755" s="71" t="str">
        <f t="shared" si="251"/>
        <v>Q1 2025</v>
      </c>
      <c r="Y1755" s="21">
        <f t="shared" si="246"/>
        <v>3840</v>
      </c>
      <c r="Z1755" s="21">
        <f t="shared" si="247"/>
        <v>2160</v>
      </c>
      <c r="AA1755" s="57">
        <f t="shared" si="248"/>
        <v>1550681.3056379822</v>
      </c>
      <c r="AB1755" s="59">
        <f t="shared" si="249"/>
        <v>1.7777777777777777</v>
      </c>
      <c r="AC1755" s="61">
        <f t="shared" si="250"/>
        <v>1905</v>
      </c>
    </row>
    <row r="1756" spans="4:29">
      <c r="D1756" s="12">
        <v>1750</v>
      </c>
      <c r="E1756" s="36" t="s">
        <v>29</v>
      </c>
      <c r="F1756" s="16" t="s">
        <v>12</v>
      </c>
      <c r="G1756" s="14" t="s">
        <v>30</v>
      </c>
      <c r="H1756" s="13" t="s">
        <v>6</v>
      </c>
      <c r="I1756" s="13" t="s">
        <v>122</v>
      </c>
      <c r="J1756" s="13"/>
      <c r="K1756" s="13"/>
      <c r="L1756" s="14">
        <v>100</v>
      </c>
      <c r="M1756" s="14" t="s">
        <v>15</v>
      </c>
      <c r="N1756" s="31"/>
      <c r="O1756" s="14" t="s">
        <v>2</v>
      </c>
      <c r="P1756" s="14" t="s">
        <v>35</v>
      </c>
      <c r="Q1756" s="31">
        <v>17472</v>
      </c>
      <c r="R1756" s="31">
        <v>1092</v>
      </c>
      <c r="S1756" s="45">
        <v>9</v>
      </c>
      <c r="T1756" s="64">
        <f t="shared" si="243"/>
        <v>900</v>
      </c>
      <c r="U1756" s="64">
        <f t="shared" si="244"/>
        <v>24.810900890207716</v>
      </c>
      <c r="V1756" s="48">
        <f t="shared" si="245"/>
        <v>8.645867435322554</v>
      </c>
      <c r="W1756" s="52">
        <v>960.65193725806148</v>
      </c>
      <c r="X1756" s="71" t="str">
        <f t="shared" si="251"/>
        <v>Q1 2025</v>
      </c>
      <c r="Y1756" s="21">
        <f t="shared" si="246"/>
        <v>3840</v>
      </c>
      <c r="Z1756" s="21">
        <f t="shared" si="247"/>
        <v>2160</v>
      </c>
      <c r="AA1756" s="57">
        <f t="shared" si="248"/>
        <v>2756766.765578635</v>
      </c>
      <c r="AB1756" s="59">
        <f t="shared" si="249"/>
        <v>1.7777777777777777</v>
      </c>
      <c r="AC1756" s="61">
        <f t="shared" si="250"/>
        <v>2540</v>
      </c>
    </row>
    <row r="1757" spans="4:29">
      <c r="D1757" s="12">
        <v>1751</v>
      </c>
      <c r="E1757" s="36" t="s">
        <v>29</v>
      </c>
      <c r="F1757" s="16" t="s">
        <v>12</v>
      </c>
      <c r="G1757" s="14" t="s">
        <v>30</v>
      </c>
      <c r="H1757" s="13" t="s">
        <v>6</v>
      </c>
      <c r="I1757" s="13" t="s">
        <v>122</v>
      </c>
      <c r="J1757" s="13"/>
      <c r="K1757" s="13"/>
      <c r="L1757" s="14">
        <v>85</v>
      </c>
      <c r="M1757" s="14" t="s">
        <v>15</v>
      </c>
      <c r="N1757" s="31"/>
      <c r="O1757" s="14" t="s">
        <v>2</v>
      </c>
      <c r="P1757" s="14" t="s">
        <v>35</v>
      </c>
      <c r="Q1757" s="31">
        <v>14400</v>
      </c>
      <c r="R1757" s="31">
        <v>900</v>
      </c>
      <c r="S1757" s="45">
        <v>119.4</v>
      </c>
      <c r="T1757" s="64">
        <f t="shared" si="243"/>
        <v>10149</v>
      </c>
      <c r="U1757" s="64">
        <f t="shared" si="244"/>
        <v>237.81662018278931</v>
      </c>
      <c r="V1757" s="48">
        <f t="shared" si="245"/>
        <v>76.4678942057417</v>
      </c>
      <c r="W1757" s="52">
        <v>640.43462483870769</v>
      </c>
      <c r="X1757" s="71" t="str">
        <f t="shared" si="251"/>
        <v>Q1 2025</v>
      </c>
      <c r="Y1757" s="21">
        <f t="shared" si="246"/>
        <v>3840</v>
      </c>
      <c r="Z1757" s="21">
        <f t="shared" si="247"/>
        <v>2160</v>
      </c>
      <c r="AA1757" s="57">
        <f t="shared" si="248"/>
        <v>1991763.9881305636</v>
      </c>
      <c r="AB1757" s="59">
        <f t="shared" si="249"/>
        <v>1.7777777777777777</v>
      </c>
      <c r="AC1757" s="61">
        <f t="shared" si="250"/>
        <v>2159</v>
      </c>
    </row>
    <row r="1758" spans="4:29">
      <c r="D1758" s="12">
        <v>1752</v>
      </c>
      <c r="E1758" s="36" t="s">
        <v>29</v>
      </c>
      <c r="F1758" s="16" t="s">
        <v>12</v>
      </c>
      <c r="G1758" s="14" t="s">
        <v>30</v>
      </c>
      <c r="H1758" s="13" t="s">
        <v>6</v>
      </c>
      <c r="I1758" s="13" t="s">
        <v>76</v>
      </c>
      <c r="J1758" s="13"/>
      <c r="K1758" s="13" t="s">
        <v>123</v>
      </c>
      <c r="L1758" s="14">
        <v>55</v>
      </c>
      <c r="M1758" s="14" t="s">
        <v>15</v>
      </c>
      <c r="N1758" s="31">
        <v>1000000</v>
      </c>
      <c r="O1758" s="14" t="s">
        <v>1</v>
      </c>
      <c r="P1758" s="14" t="s">
        <v>35</v>
      </c>
      <c r="Q1758" s="31">
        <v>6804.6390532544374</v>
      </c>
      <c r="R1758" s="31">
        <v>567.05325443786978</v>
      </c>
      <c r="S1758" s="45">
        <v>9</v>
      </c>
      <c r="T1758" s="64">
        <f t="shared" si="243"/>
        <v>495</v>
      </c>
      <c r="U1758" s="64">
        <f t="shared" si="244"/>
        <v>7.5052975192878337</v>
      </c>
      <c r="V1758" s="48">
        <f t="shared" si="245"/>
        <v>2.3902244543754549</v>
      </c>
      <c r="W1758" s="52">
        <v>265.58049493060611</v>
      </c>
      <c r="X1758" s="71" t="str">
        <f t="shared" si="251"/>
        <v>Q1 2025</v>
      </c>
      <c r="Y1758" s="21">
        <f t="shared" si="246"/>
        <v>3840</v>
      </c>
      <c r="Z1758" s="21">
        <f t="shared" si="247"/>
        <v>2160</v>
      </c>
      <c r="AA1758" s="57">
        <f t="shared" si="248"/>
        <v>833921.94658753707</v>
      </c>
      <c r="AB1758" s="59">
        <f t="shared" si="249"/>
        <v>1.7777777777777777</v>
      </c>
      <c r="AC1758" s="61">
        <f t="shared" si="250"/>
        <v>1397</v>
      </c>
    </row>
    <row r="1759" spans="4:29">
      <c r="D1759" s="12">
        <v>1753</v>
      </c>
      <c r="E1759" s="36" t="s">
        <v>29</v>
      </c>
      <c r="F1759" s="16" t="s">
        <v>12</v>
      </c>
      <c r="G1759" s="14" t="s">
        <v>30</v>
      </c>
      <c r="H1759" s="13" t="s">
        <v>6</v>
      </c>
      <c r="I1759" s="13" t="s">
        <v>76</v>
      </c>
      <c r="J1759" s="13"/>
      <c r="K1759" s="13" t="s">
        <v>123</v>
      </c>
      <c r="L1759" s="14">
        <v>65</v>
      </c>
      <c r="M1759" s="14" t="s">
        <v>15</v>
      </c>
      <c r="N1759" s="31">
        <v>1000000</v>
      </c>
      <c r="O1759" s="14" t="s">
        <v>1</v>
      </c>
      <c r="P1759" s="14" t="s">
        <v>35</v>
      </c>
      <c r="Q1759" s="31">
        <v>9504</v>
      </c>
      <c r="R1759" s="31">
        <v>792</v>
      </c>
      <c r="S1759" s="45">
        <v>12.4</v>
      </c>
      <c r="T1759" s="64">
        <f t="shared" si="243"/>
        <v>806</v>
      </c>
      <c r="U1759" s="64">
        <f t="shared" si="244"/>
        <v>14.442701084866469</v>
      </c>
      <c r="V1759" s="48">
        <f t="shared" si="245"/>
        <v>4.416966043484738</v>
      </c>
      <c r="W1759" s="52">
        <v>356.20693899070466</v>
      </c>
      <c r="X1759" s="71" t="str">
        <f t="shared" si="251"/>
        <v>Q1 2025</v>
      </c>
      <c r="Y1759" s="21">
        <f t="shared" si="246"/>
        <v>3840</v>
      </c>
      <c r="Z1759" s="21">
        <f t="shared" si="247"/>
        <v>2160</v>
      </c>
      <c r="AA1759" s="57">
        <f t="shared" si="248"/>
        <v>1164733.9584569733</v>
      </c>
      <c r="AB1759" s="59">
        <f t="shared" si="249"/>
        <v>1.7777777777777777</v>
      </c>
      <c r="AC1759" s="61">
        <f t="shared" si="250"/>
        <v>1651</v>
      </c>
    </row>
    <row r="1760" spans="4:29">
      <c r="D1760" s="12">
        <v>1754</v>
      </c>
      <c r="E1760" s="36" t="s">
        <v>29</v>
      </c>
      <c r="F1760" s="16" t="s">
        <v>12</v>
      </c>
      <c r="G1760" s="14" t="s">
        <v>30</v>
      </c>
      <c r="H1760" s="13" t="s">
        <v>6</v>
      </c>
      <c r="I1760" s="13" t="s">
        <v>76</v>
      </c>
      <c r="J1760" s="13"/>
      <c r="K1760" s="13" t="s">
        <v>123</v>
      </c>
      <c r="L1760" s="14">
        <v>75</v>
      </c>
      <c r="M1760" s="14" t="s">
        <v>15</v>
      </c>
      <c r="N1760" s="31">
        <v>1000000</v>
      </c>
      <c r="O1760" s="14" t="s">
        <v>2</v>
      </c>
      <c r="P1760" s="14" t="s">
        <v>35</v>
      </c>
      <c r="Q1760" s="31">
        <v>13685.759999999997</v>
      </c>
      <c r="R1760" s="31">
        <v>1140.4799999999998</v>
      </c>
      <c r="S1760" s="45">
        <v>18</v>
      </c>
      <c r="T1760" s="64">
        <f t="shared" si="243"/>
        <v>1350</v>
      </c>
      <c r="U1760" s="64">
        <f t="shared" si="244"/>
        <v>27.912263501483679</v>
      </c>
      <c r="V1760" s="48">
        <f t="shared" si="245"/>
        <v>9.0788992086926665</v>
      </c>
      <c r="W1760" s="52">
        <v>504.38328937181484</v>
      </c>
      <c r="X1760" s="71" t="str">
        <f t="shared" si="251"/>
        <v>Q1 2025</v>
      </c>
      <c r="Y1760" s="21">
        <f t="shared" si="246"/>
        <v>3840</v>
      </c>
      <c r="Z1760" s="21">
        <f t="shared" si="247"/>
        <v>2160</v>
      </c>
      <c r="AA1760" s="57">
        <f t="shared" si="248"/>
        <v>1550681.3056379822</v>
      </c>
      <c r="AB1760" s="59">
        <f t="shared" si="249"/>
        <v>1.7777777777777777</v>
      </c>
      <c r="AC1760" s="61">
        <f t="shared" si="250"/>
        <v>1905</v>
      </c>
    </row>
    <row r="1761" spans="4:29">
      <c r="D1761" s="12">
        <v>1755</v>
      </c>
      <c r="E1761" s="36" t="s">
        <v>29</v>
      </c>
      <c r="F1761" s="16" t="s">
        <v>12</v>
      </c>
      <c r="G1761" s="14" t="s">
        <v>30</v>
      </c>
      <c r="H1761" s="13" t="s">
        <v>6</v>
      </c>
      <c r="I1761" s="13" t="s">
        <v>76</v>
      </c>
      <c r="J1761" s="13"/>
      <c r="K1761" s="13" t="s">
        <v>123</v>
      </c>
      <c r="L1761" s="14">
        <v>85</v>
      </c>
      <c r="M1761" s="14" t="s">
        <v>15</v>
      </c>
      <c r="N1761" s="31">
        <v>1000000</v>
      </c>
      <c r="O1761" s="14" t="s">
        <v>2</v>
      </c>
      <c r="P1761" s="14" t="s">
        <v>35</v>
      </c>
      <c r="Q1761" s="31">
        <v>17578.598399999999</v>
      </c>
      <c r="R1761" s="31">
        <v>1464.8832</v>
      </c>
      <c r="S1761" s="45">
        <v>20</v>
      </c>
      <c r="T1761" s="64">
        <f t="shared" ref="T1761:T1824" si="252">L1761*S1761</f>
        <v>1700</v>
      </c>
      <c r="U1761" s="64">
        <f t="shared" ref="U1761:U1824" si="253">S1761*AA1761/10^6</f>
        <v>39.835279762611272</v>
      </c>
      <c r="V1761" s="48">
        <f t="shared" ref="V1761:V1824" si="254">S1761*W1761/1000</f>
        <v>12.808692496774155</v>
      </c>
      <c r="W1761" s="52">
        <v>640.43462483870769</v>
      </c>
      <c r="X1761" s="71" t="str">
        <f t="shared" si="251"/>
        <v>Q1 2025</v>
      </c>
      <c r="Y1761" s="21">
        <f t="shared" ref="Y1761:Y1824" si="255">1*LEFT(M1761, FIND("x", M1761)-2)</f>
        <v>3840</v>
      </c>
      <c r="Z1761" s="21">
        <f t="shared" ref="Z1761:Z1824" si="256">1*RIGHT(M1761, LEN(M1761)-FIND("x", M1761)-1)</f>
        <v>2160</v>
      </c>
      <c r="AA1761" s="57">
        <f t="shared" ref="AA1761:AA1824" si="257">AC1761^2*AB1761/(1+AB1761^2)</f>
        <v>1991763.9881305636</v>
      </c>
      <c r="AB1761" s="59">
        <f t="shared" ref="AB1761:AB1824" si="258">Y1761/Z1761</f>
        <v>1.7777777777777777</v>
      </c>
      <c r="AC1761" s="61">
        <f t="shared" ref="AC1761:AC1824" si="259">L1761*25.4</f>
        <v>2159</v>
      </c>
    </row>
    <row r="1762" spans="4:29">
      <c r="D1762" s="12">
        <v>1756</v>
      </c>
      <c r="E1762" s="36" t="s">
        <v>29</v>
      </c>
      <c r="F1762" s="16" t="s">
        <v>12</v>
      </c>
      <c r="G1762" s="14" t="s">
        <v>30</v>
      </c>
      <c r="H1762" s="13" t="s">
        <v>6</v>
      </c>
      <c r="I1762" s="13" t="s">
        <v>76</v>
      </c>
      <c r="J1762" s="13"/>
      <c r="K1762" s="13" t="s">
        <v>123</v>
      </c>
      <c r="L1762" s="14">
        <v>100</v>
      </c>
      <c r="M1762" s="14" t="s">
        <v>15</v>
      </c>
      <c r="N1762" s="31">
        <v>1000000</v>
      </c>
      <c r="O1762" s="14" t="s">
        <v>2</v>
      </c>
      <c r="P1762" s="14" t="s">
        <v>35</v>
      </c>
      <c r="Q1762" s="31">
        <v>20000</v>
      </c>
      <c r="R1762" s="31">
        <v>2000</v>
      </c>
      <c r="S1762" s="45">
        <v>4.4000000000000004</v>
      </c>
      <c r="T1762" s="64">
        <f t="shared" si="252"/>
        <v>440.00000000000006</v>
      </c>
      <c r="U1762" s="64">
        <f t="shared" si="253"/>
        <v>12.129773768545995</v>
      </c>
      <c r="V1762" s="48">
        <f t="shared" si="254"/>
        <v>4.2268685239354706</v>
      </c>
      <c r="W1762" s="52">
        <v>960.65193725806148</v>
      </c>
      <c r="X1762" s="71" t="str">
        <f t="shared" si="251"/>
        <v>Q1 2025</v>
      </c>
      <c r="Y1762" s="21">
        <f t="shared" si="255"/>
        <v>3840</v>
      </c>
      <c r="Z1762" s="21">
        <f t="shared" si="256"/>
        <v>2160</v>
      </c>
      <c r="AA1762" s="57">
        <f t="shared" si="257"/>
        <v>2756766.765578635</v>
      </c>
      <c r="AB1762" s="59">
        <f t="shared" si="258"/>
        <v>1.7777777777777777</v>
      </c>
      <c r="AC1762" s="61">
        <f t="shared" si="259"/>
        <v>2540</v>
      </c>
    </row>
    <row r="1763" spans="4:29">
      <c r="D1763" s="12">
        <v>1757</v>
      </c>
      <c r="E1763" s="36" t="s">
        <v>29</v>
      </c>
      <c r="F1763" s="16" t="s">
        <v>12</v>
      </c>
      <c r="G1763" s="14" t="s">
        <v>39</v>
      </c>
      <c r="H1763" s="13" t="s">
        <v>90</v>
      </c>
      <c r="I1763" s="13" t="s">
        <v>45</v>
      </c>
      <c r="J1763" s="13" t="s">
        <v>101</v>
      </c>
      <c r="K1763" s="13" t="s">
        <v>43</v>
      </c>
      <c r="L1763" s="14">
        <v>16</v>
      </c>
      <c r="M1763" s="14" t="s">
        <v>66</v>
      </c>
      <c r="N1763" s="31">
        <v>1000000</v>
      </c>
      <c r="O1763" s="14" t="s">
        <v>2</v>
      </c>
      <c r="P1763" s="14" t="s">
        <v>47</v>
      </c>
      <c r="Q1763" s="31">
        <v>4000</v>
      </c>
      <c r="R1763" s="31">
        <v>1152</v>
      </c>
      <c r="S1763" s="45">
        <v>35</v>
      </c>
      <c r="T1763" s="64">
        <f t="shared" si="252"/>
        <v>560</v>
      </c>
      <c r="U1763" s="64">
        <f t="shared" si="253"/>
        <v>2.5980375730337077</v>
      </c>
      <c r="V1763" s="48">
        <f t="shared" si="254"/>
        <v>4.5061233412409001</v>
      </c>
      <c r="W1763" s="52">
        <v>128.74638117831142</v>
      </c>
      <c r="X1763" s="71" t="str">
        <f t="shared" si="251"/>
        <v>Q2 2025</v>
      </c>
      <c r="Y1763" s="21">
        <f t="shared" si="255"/>
        <v>2560</v>
      </c>
      <c r="Z1763" s="21">
        <f t="shared" si="256"/>
        <v>1600</v>
      </c>
      <c r="AA1763" s="57">
        <f t="shared" si="257"/>
        <v>74229.644943820225</v>
      </c>
      <c r="AB1763" s="59">
        <f t="shared" si="258"/>
        <v>1.6</v>
      </c>
      <c r="AC1763" s="61">
        <f t="shared" si="259"/>
        <v>406.4</v>
      </c>
    </row>
    <row r="1764" spans="4:29">
      <c r="D1764" s="12">
        <v>1758</v>
      </c>
      <c r="E1764" s="36" t="s">
        <v>29</v>
      </c>
      <c r="F1764" s="16" t="s">
        <v>12</v>
      </c>
      <c r="G1764" s="14" t="s">
        <v>39</v>
      </c>
      <c r="H1764" s="13" t="s">
        <v>90</v>
      </c>
      <c r="I1764" s="13" t="s">
        <v>45</v>
      </c>
      <c r="J1764" s="13" t="s">
        <v>46</v>
      </c>
      <c r="K1764" s="13" t="s">
        <v>43</v>
      </c>
      <c r="L1764" s="14">
        <v>17.3</v>
      </c>
      <c r="M1764" s="14" t="s">
        <v>15</v>
      </c>
      <c r="N1764" s="31">
        <v>1000000</v>
      </c>
      <c r="O1764" s="14" t="s">
        <v>2</v>
      </c>
      <c r="P1764" s="14" t="s">
        <v>47</v>
      </c>
      <c r="Q1764" s="31">
        <v>10000</v>
      </c>
      <c r="R1764" s="31">
        <v>240</v>
      </c>
      <c r="S1764" s="45">
        <v>5</v>
      </c>
      <c r="T1764" s="64">
        <f t="shared" si="252"/>
        <v>86.5</v>
      </c>
      <c r="U1764" s="64">
        <f t="shared" si="253"/>
        <v>0.41253636263501481</v>
      </c>
      <c r="V1764" s="48">
        <f t="shared" si="254"/>
        <v>0.73218684891018659</v>
      </c>
      <c r="W1764" s="52">
        <v>146.43736978203731</v>
      </c>
      <c r="X1764" s="71" t="str">
        <f t="shared" si="251"/>
        <v>Q2 2025</v>
      </c>
      <c r="Y1764" s="21">
        <f t="shared" si="255"/>
        <v>3840</v>
      </c>
      <c r="Z1764" s="21">
        <f t="shared" si="256"/>
        <v>2160</v>
      </c>
      <c r="AA1764" s="57">
        <f t="shared" si="257"/>
        <v>82507.272527002962</v>
      </c>
      <c r="AB1764" s="59">
        <f t="shared" si="258"/>
        <v>1.7777777777777777</v>
      </c>
      <c r="AC1764" s="61">
        <f t="shared" si="259"/>
        <v>439.42</v>
      </c>
    </row>
    <row r="1765" spans="4:29">
      <c r="D1765" s="12">
        <v>1759</v>
      </c>
      <c r="E1765" s="36" t="s">
        <v>29</v>
      </c>
      <c r="F1765" s="16" t="s">
        <v>12</v>
      </c>
      <c r="G1765" s="14" t="s">
        <v>39</v>
      </c>
      <c r="H1765" s="13" t="s">
        <v>90</v>
      </c>
      <c r="I1765" s="13" t="s">
        <v>45</v>
      </c>
      <c r="J1765" s="13" t="s">
        <v>168</v>
      </c>
      <c r="K1765" s="13" t="s">
        <v>43</v>
      </c>
      <c r="L1765" s="14">
        <v>17.3</v>
      </c>
      <c r="M1765" s="14" t="s">
        <v>15</v>
      </c>
      <c r="N1765" s="31">
        <v>1000000</v>
      </c>
      <c r="O1765" s="14" t="s">
        <v>2</v>
      </c>
      <c r="P1765" s="14" t="s">
        <v>47</v>
      </c>
      <c r="Q1765" s="31">
        <v>4032</v>
      </c>
      <c r="R1765" s="31">
        <v>1008</v>
      </c>
      <c r="S1765" s="45">
        <v>15</v>
      </c>
      <c r="T1765" s="64">
        <f t="shared" si="252"/>
        <v>259.5</v>
      </c>
      <c r="U1765" s="64">
        <f t="shared" si="253"/>
        <v>1.2376090879050445</v>
      </c>
      <c r="V1765" s="48">
        <f t="shared" si="254"/>
        <v>2.1965605467305593</v>
      </c>
      <c r="W1765" s="52">
        <v>146.43736978203731</v>
      </c>
      <c r="X1765" s="71" t="str">
        <f t="shared" si="251"/>
        <v>Q2 2025</v>
      </c>
      <c r="Y1765" s="21">
        <f t="shared" si="255"/>
        <v>3840</v>
      </c>
      <c r="Z1765" s="21">
        <f t="shared" si="256"/>
        <v>2160</v>
      </c>
      <c r="AA1765" s="57">
        <f t="shared" si="257"/>
        <v>82507.272527002962</v>
      </c>
      <c r="AB1765" s="59">
        <f t="shared" si="258"/>
        <v>1.7777777777777777</v>
      </c>
      <c r="AC1765" s="61">
        <f t="shared" si="259"/>
        <v>439.42</v>
      </c>
    </row>
    <row r="1766" spans="4:29">
      <c r="D1766" s="12">
        <v>1760</v>
      </c>
      <c r="E1766" s="36" t="s">
        <v>29</v>
      </c>
      <c r="F1766" s="16" t="s">
        <v>12</v>
      </c>
      <c r="G1766" s="14" t="s">
        <v>39</v>
      </c>
      <c r="H1766" s="13" t="s">
        <v>90</v>
      </c>
      <c r="I1766" s="13" t="s">
        <v>45</v>
      </c>
      <c r="J1766" s="13" t="s">
        <v>206</v>
      </c>
      <c r="K1766" s="13"/>
      <c r="L1766" s="14">
        <v>18</v>
      </c>
      <c r="M1766" s="14" t="s">
        <v>186</v>
      </c>
      <c r="N1766" s="31">
        <v>1000000</v>
      </c>
      <c r="O1766" s="14" t="s">
        <v>2</v>
      </c>
      <c r="P1766" s="14" t="s">
        <v>47</v>
      </c>
      <c r="Q1766" s="31">
        <v>4000</v>
      </c>
      <c r="R1766" s="31">
        <v>1000</v>
      </c>
      <c r="S1766" s="45">
        <v>35</v>
      </c>
      <c r="T1766" s="64">
        <f t="shared" si="252"/>
        <v>630</v>
      </c>
      <c r="U1766" s="64">
        <f t="shared" si="253"/>
        <v>3.2881413033707863</v>
      </c>
      <c r="V1766" s="48">
        <f t="shared" si="254"/>
        <v>5.1253079423713057</v>
      </c>
      <c r="W1766" s="52">
        <v>146.43736978203731</v>
      </c>
      <c r="X1766" s="71" t="str">
        <f t="shared" si="251"/>
        <v>Q2 2025</v>
      </c>
      <c r="Y1766" s="21">
        <f t="shared" si="255"/>
        <v>3840</v>
      </c>
      <c r="Z1766" s="21">
        <f t="shared" si="256"/>
        <v>2400</v>
      </c>
      <c r="AA1766" s="57">
        <f t="shared" si="257"/>
        <v>93946.894382022467</v>
      </c>
      <c r="AB1766" s="59">
        <f t="shared" si="258"/>
        <v>1.6</v>
      </c>
      <c r="AC1766" s="61">
        <f t="shared" si="259"/>
        <v>457.2</v>
      </c>
    </row>
    <row r="1767" spans="4:29">
      <c r="D1767" s="12">
        <v>1761</v>
      </c>
      <c r="E1767" s="36" t="s">
        <v>29</v>
      </c>
      <c r="F1767" s="16" t="s">
        <v>12</v>
      </c>
      <c r="G1767" s="14" t="s">
        <v>39</v>
      </c>
      <c r="H1767" s="13" t="s">
        <v>90</v>
      </c>
      <c r="I1767" s="13" t="s">
        <v>45</v>
      </c>
      <c r="J1767" s="13" t="s">
        <v>227</v>
      </c>
      <c r="K1767" s="13" t="s">
        <v>43</v>
      </c>
      <c r="L1767" s="14">
        <v>16</v>
      </c>
      <c r="M1767" s="14" t="s">
        <v>186</v>
      </c>
      <c r="N1767" s="31"/>
      <c r="O1767" s="14" t="s">
        <v>2</v>
      </c>
      <c r="P1767" s="14" t="s">
        <v>47</v>
      </c>
      <c r="Q1767" s="31">
        <v>4000</v>
      </c>
      <c r="R1767" s="31">
        <v>1000</v>
      </c>
      <c r="S1767" s="45">
        <v>15</v>
      </c>
      <c r="T1767" s="64">
        <f t="shared" si="252"/>
        <v>240</v>
      </c>
      <c r="U1767" s="64">
        <f t="shared" si="253"/>
        <v>1.1134446741573032</v>
      </c>
      <c r="V1767" s="48">
        <f t="shared" si="254"/>
        <v>1.9311957176746715</v>
      </c>
      <c r="W1767" s="52">
        <v>128.74638117831142</v>
      </c>
      <c r="X1767" s="71" t="str">
        <f t="shared" si="251"/>
        <v>Q2 2025</v>
      </c>
      <c r="Y1767" s="21">
        <f t="shared" si="255"/>
        <v>3840</v>
      </c>
      <c r="Z1767" s="21">
        <f t="shared" si="256"/>
        <v>2400</v>
      </c>
      <c r="AA1767" s="57">
        <f t="shared" si="257"/>
        <v>74229.644943820225</v>
      </c>
      <c r="AB1767" s="59">
        <f t="shared" si="258"/>
        <v>1.6</v>
      </c>
      <c r="AC1767" s="61">
        <f t="shared" si="259"/>
        <v>406.4</v>
      </c>
    </row>
    <row r="1768" spans="4:29">
      <c r="D1768" s="12">
        <v>1762</v>
      </c>
      <c r="E1768" s="36" t="s">
        <v>29</v>
      </c>
      <c r="F1768" s="16" t="s">
        <v>12</v>
      </c>
      <c r="G1768" s="14" t="s">
        <v>39</v>
      </c>
      <c r="H1768" s="13" t="s">
        <v>90</v>
      </c>
      <c r="I1768" s="13" t="s">
        <v>31</v>
      </c>
      <c r="J1768" s="13" t="s">
        <v>216</v>
      </c>
      <c r="K1768" s="13" t="s">
        <v>57</v>
      </c>
      <c r="L1768" s="14">
        <v>14.2</v>
      </c>
      <c r="M1768" s="14" t="s">
        <v>63</v>
      </c>
      <c r="N1768" s="31">
        <v>1000000</v>
      </c>
      <c r="O1768" s="14" t="s">
        <v>2</v>
      </c>
      <c r="P1768" s="14" t="s">
        <v>47</v>
      </c>
      <c r="Q1768" s="31">
        <v>10384</v>
      </c>
      <c r="R1768" s="31">
        <v>2596</v>
      </c>
      <c r="S1768" s="45">
        <v>950</v>
      </c>
      <c r="T1768" s="64">
        <f t="shared" si="252"/>
        <v>13490</v>
      </c>
      <c r="U1768" s="64">
        <f t="shared" si="253"/>
        <v>56.452751126913256</v>
      </c>
      <c r="V1768" s="48">
        <f t="shared" si="254"/>
        <v>155.42899263658151</v>
      </c>
      <c r="W1768" s="52">
        <v>163.60946593324368</v>
      </c>
      <c r="X1768" s="71" t="str">
        <f t="shared" si="251"/>
        <v>Q2 2025</v>
      </c>
      <c r="Y1768" s="21">
        <f t="shared" si="255"/>
        <v>3024</v>
      </c>
      <c r="Z1768" s="21">
        <f t="shared" si="256"/>
        <v>1964</v>
      </c>
      <c r="AA1768" s="57">
        <f t="shared" si="257"/>
        <v>59423.948554645533</v>
      </c>
      <c r="AB1768" s="59">
        <f t="shared" si="258"/>
        <v>1.539714867617108</v>
      </c>
      <c r="AC1768" s="61">
        <f t="shared" si="259"/>
        <v>360.67999999999995</v>
      </c>
    </row>
    <row r="1769" spans="4:29">
      <c r="D1769" s="12">
        <v>1763</v>
      </c>
      <c r="E1769" s="36" t="s">
        <v>29</v>
      </c>
      <c r="F1769" s="16" t="s">
        <v>12</v>
      </c>
      <c r="G1769" s="14" t="s">
        <v>39</v>
      </c>
      <c r="H1769" s="13" t="s">
        <v>90</v>
      </c>
      <c r="I1769" s="13" t="s">
        <v>31</v>
      </c>
      <c r="J1769" s="13" t="s">
        <v>62</v>
      </c>
      <c r="K1769" s="13" t="s">
        <v>57</v>
      </c>
      <c r="L1769" s="14">
        <v>16.2</v>
      </c>
      <c r="M1769" s="14" t="s">
        <v>64</v>
      </c>
      <c r="N1769" s="31">
        <v>1000000</v>
      </c>
      <c r="O1769" s="14" t="s">
        <v>2</v>
      </c>
      <c r="P1769" s="14" t="s">
        <v>47</v>
      </c>
      <c r="Q1769" s="31">
        <v>10384</v>
      </c>
      <c r="R1769" s="31">
        <v>2596</v>
      </c>
      <c r="S1769" s="45">
        <v>550</v>
      </c>
      <c r="T1769" s="64">
        <f t="shared" si="252"/>
        <v>8910</v>
      </c>
      <c r="U1769" s="64">
        <f t="shared" si="253"/>
        <v>42.456066228570492</v>
      </c>
      <c r="V1769" s="48">
        <f t="shared" si="254"/>
        <v>104.6339607712605</v>
      </c>
      <c r="W1769" s="52">
        <v>190.24356503865548</v>
      </c>
      <c r="X1769" s="71" t="str">
        <f t="shared" si="251"/>
        <v>Q2 2025</v>
      </c>
      <c r="Y1769" s="21">
        <f t="shared" si="255"/>
        <v>3456</v>
      </c>
      <c r="Z1769" s="21">
        <f t="shared" si="256"/>
        <v>2234</v>
      </c>
      <c r="AA1769" s="57">
        <f t="shared" si="257"/>
        <v>77192.847688309979</v>
      </c>
      <c r="AB1769" s="59">
        <f t="shared" si="258"/>
        <v>1.5470008952551477</v>
      </c>
      <c r="AC1769" s="61">
        <f t="shared" si="259"/>
        <v>411.47999999999996</v>
      </c>
    </row>
    <row r="1770" spans="4:29">
      <c r="D1770" s="12">
        <v>1764</v>
      </c>
      <c r="E1770" s="36" t="s">
        <v>29</v>
      </c>
      <c r="F1770" s="16" t="s">
        <v>12</v>
      </c>
      <c r="G1770" s="14" t="s">
        <v>39</v>
      </c>
      <c r="H1770" s="13" t="s">
        <v>90</v>
      </c>
      <c r="I1770" s="13" t="s">
        <v>102</v>
      </c>
      <c r="J1770" s="13" t="s">
        <v>103</v>
      </c>
      <c r="K1770" s="13" t="s">
        <v>43</v>
      </c>
      <c r="L1770" s="14">
        <v>16</v>
      </c>
      <c r="M1770" s="14" t="s">
        <v>66</v>
      </c>
      <c r="N1770" s="31">
        <v>1000000</v>
      </c>
      <c r="O1770" s="14" t="s">
        <v>2</v>
      </c>
      <c r="P1770" s="14" t="s">
        <v>47</v>
      </c>
      <c r="Q1770" s="31">
        <v>4000</v>
      </c>
      <c r="R1770" s="31">
        <v>1152</v>
      </c>
      <c r="S1770" s="45">
        <v>20</v>
      </c>
      <c r="T1770" s="64">
        <f t="shared" si="252"/>
        <v>320</v>
      </c>
      <c r="U1770" s="64">
        <f t="shared" si="253"/>
        <v>1.4845928988764043</v>
      </c>
      <c r="V1770" s="48">
        <f t="shared" si="254"/>
        <v>2.5749276235662282</v>
      </c>
      <c r="W1770" s="52">
        <v>128.74638117831142</v>
      </c>
      <c r="X1770" s="71" t="str">
        <f t="shared" si="251"/>
        <v>Q2 2025</v>
      </c>
      <c r="Y1770" s="21">
        <f t="shared" si="255"/>
        <v>2560</v>
      </c>
      <c r="Z1770" s="21">
        <f t="shared" si="256"/>
        <v>1600</v>
      </c>
      <c r="AA1770" s="57">
        <f t="shared" si="257"/>
        <v>74229.644943820225</v>
      </c>
      <c r="AB1770" s="59">
        <f t="shared" si="258"/>
        <v>1.6</v>
      </c>
      <c r="AC1770" s="61">
        <f t="shared" si="259"/>
        <v>406.4</v>
      </c>
    </row>
    <row r="1771" spans="4:29">
      <c r="D1771" s="12">
        <v>1765</v>
      </c>
      <c r="E1771" s="36" t="s">
        <v>29</v>
      </c>
      <c r="F1771" s="16" t="s">
        <v>12</v>
      </c>
      <c r="G1771" s="14" t="s">
        <v>39</v>
      </c>
      <c r="H1771" s="13" t="s">
        <v>90</v>
      </c>
      <c r="I1771" s="13" t="s">
        <v>102</v>
      </c>
      <c r="J1771" s="13" t="s">
        <v>104</v>
      </c>
      <c r="K1771" s="13" t="s">
        <v>43</v>
      </c>
      <c r="L1771" s="14">
        <v>17.3</v>
      </c>
      <c r="M1771" s="14" t="s">
        <v>15</v>
      </c>
      <c r="N1771" s="31">
        <v>1000000</v>
      </c>
      <c r="O1771" s="14" t="s">
        <v>2</v>
      </c>
      <c r="P1771" s="14" t="s">
        <v>47</v>
      </c>
      <c r="Q1771" s="31">
        <v>4000</v>
      </c>
      <c r="R1771" s="31">
        <v>1152</v>
      </c>
      <c r="S1771" s="45">
        <v>25</v>
      </c>
      <c r="T1771" s="64">
        <f t="shared" si="252"/>
        <v>432.5</v>
      </c>
      <c r="U1771" s="64">
        <f t="shared" si="253"/>
        <v>2.0626818131750739</v>
      </c>
      <c r="V1771" s="48">
        <f t="shared" si="254"/>
        <v>3.660934244550933</v>
      </c>
      <c r="W1771" s="52">
        <v>146.43736978203731</v>
      </c>
      <c r="X1771" s="71" t="str">
        <f t="shared" si="251"/>
        <v>Q2 2025</v>
      </c>
      <c r="Y1771" s="21">
        <f t="shared" si="255"/>
        <v>3840</v>
      </c>
      <c r="Z1771" s="21">
        <f t="shared" si="256"/>
        <v>2160</v>
      </c>
      <c r="AA1771" s="57">
        <f t="shared" si="257"/>
        <v>82507.272527002962</v>
      </c>
      <c r="AB1771" s="59">
        <f t="shared" si="258"/>
        <v>1.7777777777777777</v>
      </c>
      <c r="AC1771" s="61">
        <f t="shared" si="259"/>
        <v>439.42</v>
      </c>
    </row>
    <row r="1772" spans="4:29">
      <c r="D1772" s="12">
        <v>1766</v>
      </c>
      <c r="E1772" s="36" t="s">
        <v>29</v>
      </c>
      <c r="F1772" s="16" t="s">
        <v>12</v>
      </c>
      <c r="G1772" s="14" t="s">
        <v>39</v>
      </c>
      <c r="H1772" s="13" t="s">
        <v>90</v>
      </c>
      <c r="I1772" s="13" t="s">
        <v>54</v>
      </c>
      <c r="J1772" s="13" t="s">
        <v>92</v>
      </c>
      <c r="K1772" s="13" t="s">
        <v>43</v>
      </c>
      <c r="L1772" s="14">
        <v>17.3</v>
      </c>
      <c r="M1772" s="14" t="s">
        <v>15</v>
      </c>
      <c r="N1772" s="31">
        <v>1000000</v>
      </c>
      <c r="O1772" s="14" t="s">
        <v>2</v>
      </c>
      <c r="P1772" s="14" t="s">
        <v>47</v>
      </c>
      <c r="Q1772" s="31">
        <v>4000</v>
      </c>
      <c r="R1772" s="31">
        <v>1152</v>
      </c>
      <c r="S1772" s="45">
        <v>25</v>
      </c>
      <c r="T1772" s="64">
        <f t="shared" si="252"/>
        <v>432.5</v>
      </c>
      <c r="U1772" s="64">
        <f t="shared" si="253"/>
        <v>2.0626818131750739</v>
      </c>
      <c r="V1772" s="48">
        <f t="shared" si="254"/>
        <v>3.660934244550933</v>
      </c>
      <c r="W1772" s="52">
        <v>146.43736978203731</v>
      </c>
      <c r="X1772" s="71" t="str">
        <f t="shared" si="251"/>
        <v>Q2 2025</v>
      </c>
      <c r="Y1772" s="21">
        <f t="shared" si="255"/>
        <v>3840</v>
      </c>
      <c r="Z1772" s="21">
        <f t="shared" si="256"/>
        <v>2160</v>
      </c>
      <c r="AA1772" s="57">
        <f t="shared" si="257"/>
        <v>82507.272527002962</v>
      </c>
      <c r="AB1772" s="59">
        <f t="shared" si="258"/>
        <v>1.7777777777777777</v>
      </c>
      <c r="AC1772" s="61">
        <f t="shared" si="259"/>
        <v>439.42</v>
      </c>
    </row>
    <row r="1773" spans="4:29">
      <c r="D1773" s="12">
        <v>1767</v>
      </c>
      <c r="E1773" s="36" t="s">
        <v>29</v>
      </c>
      <c r="F1773" s="16" t="s">
        <v>12</v>
      </c>
      <c r="G1773" s="14" t="s">
        <v>39</v>
      </c>
      <c r="H1773" s="13" t="s">
        <v>90</v>
      </c>
      <c r="I1773" s="13" t="s">
        <v>54</v>
      </c>
      <c r="J1773" s="13" t="s">
        <v>92</v>
      </c>
      <c r="K1773" s="13" t="s">
        <v>43</v>
      </c>
      <c r="L1773" s="14">
        <v>16</v>
      </c>
      <c r="M1773" s="14" t="s">
        <v>66</v>
      </c>
      <c r="N1773" s="31">
        <v>1000000</v>
      </c>
      <c r="O1773" s="14" t="s">
        <v>2</v>
      </c>
      <c r="P1773" s="14" t="s">
        <v>47</v>
      </c>
      <c r="Q1773" s="31">
        <v>4000</v>
      </c>
      <c r="R1773" s="31">
        <v>1152</v>
      </c>
      <c r="S1773" s="45">
        <v>45</v>
      </c>
      <c r="T1773" s="64">
        <f t="shared" si="252"/>
        <v>720</v>
      </c>
      <c r="U1773" s="64">
        <f t="shared" si="253"/>
        <v>3.3403340224719105</v>
      </c>
      <c r="V1773" s="48">
        <f t="shared" si="254"/>
        <v>5.7935871530240135</v>
      </c>
      <c r="W1773" s="52">
        <v>128.74638117831142</v>
      </c>
      <c r="X1773" s="71" t="str">
        <f t="shared" si="251"/>
        <v>Q2 2025</v>
      </c>
      <c r="Y1773" s="21">
        <f t="shared" si="255"/>
        <v>2560</v>
      </c>
      <c r="Z1773" s="21">
        <f t="shared" si="256"/>
        <v>1600</v>
      </c>
      <c r="AA1773" s="57">
        <f t="shared" si="257"/>
        <v>74229.644943820225</v>
      </c>
      <c r="AB1773" s="59">
        <f t="shared" si="258"/>
        <v>1.6</v>
      </c>
      <c r="AC1773" s="61">
        <f t="shared" si="259"/>
        <v>406.4</v>
      </c>
    </row>
    <row r="1774" spans="4:29">
      <c r="D1774" s="12">
        <v>1768</v>
      </c>
      <c r="E1774" s="36" t="s">
        <v>29</v>
      </c>
      <c r="F1774" s="16" t="s">
        <v>12</v>
      </c>
      <c r="G1774" s="14" t="s">
        <v>39</v>
      </c>
      <c r="H1774" s="13" t="s">
        <v>90</v>
      </c>
      <c r="I1774" s="13" t="s">
        <v>54</v>
      </c>
      <c r="J1774" s="13" t="s">
        <v>92</v>
      </c>
      <c r="K1774" s="13" t="s">
        <v>43</v>
      </c>
      <c r="L1774" s="14">
        <v>18</v>
      </c>
      <c r="M1774" s="14" t="s">
        <v>66</v>
      </c>
      <c r="N1774" s="31">
        <v>1000000</v>
      </c>
      <c r="O1774" s="14" t="s">
        <v>2</v>
      </c>
      <c r="P1774" s="14" t="s">
        <v>47</v>
      </c>
      <c r="Q1774" s="31">
        <v>4000</v>
      </c>
      <c r="R1774" s="31">
        <v>1152</v>
      </c>
      <c r="S1774" s="45">
        <v>30</v>
      </c>
      <c r="T1774" s="64">
        <f t="shared" si="252"/>
        <v>540</v>
      </c>
      <c r="U1774" s="64">
        <f t="shared" si="253"/>
        <v>2.8184068314606736</v>
      </c>
      <c r="V1774" s="48">
        <f t="shared" si="254"/>
        <v>4.3931210934611187</v>
      </c>
      <c r="W1774" s="52">
        <v>146.43736978203731</v>
      </c>
      <c r="X1774" s="71" t="str">
        <f t="shared" si="251"/>
        <v>Q2 2025</v>
      </c>
      <c r="Y1774" s="21">
        <f t="shared" si="255"/>
        <v>2560</v>
      </c>
      <c r="Z1774" s="21">
        <f t="shared" si="256"/>
        <v>1600</v>
      </c>
      <c r="AA1774" s="57">
        <f t="shared" si="257"/>
        <v>93946.894382022467</v>
      </c>
      <c r="AB1774" s="59">
        <f t="shared" si="258"/>
        <v>1.6</v>
      </c>
      <c r="AC1774" s="61">
        <f t="shared" si="259"/>
        <v>457.2</v>
      </c>
    </row>
    <row r="1775" spans="4:29">
      <c r="D1775" s="12">
        <v>1769</v>
      </c>
      <c r="E1775" s="36" t="s">
        <v>29</v>
      </c>
      <c r="F1775" s="16" t="s">
        <v>12</v>
      </c>
      <c r="G1775" s="14" t="s">
        <v>39</v>
      </c>
      <c r="H1775" s="13" t="s">
        <v>90</v>
      </c>
      <c r="I1775" s="13" t="s">
        <v>54</v>
      </c>
      <c r="J1775" s="13" t="s">
        <v>169</v>
      </c>
      <c r="K1775" s="13" t="s">
        <v>43</v>
      </c>
      <c r="L1775" s="14">
        <v>17</v>
      </c>
      <c r="M1775" s="14" t="s">
        <v>66</v>
      </c>
      <c r="N1775" s="31">
        <v>1000000</v>
      </c>
      <c r="O1775" s="14" t="s">
        <v>2</v>
      </c>
      <c r="P1775" s="14" t="s">
        <v>47</v>
      </c>
      <c r="Q1775" s="31">
        <v>4000</v>
      </c>
      <c r="R1775" s="31">
        <v>1152</v>
      </c>
      <c r="S1775" s="45">
        <v>30</v>
      </c>
      <c r="T1775" s="64">
        <f t="shared" si="252"/>
        <v>510</v>
      </c>
      <c r="U1775" s="64">
        <f t="shared" si="253"/>
        <v>2.513949303370786</v>
      </c>
      <c r="V1775" s="48">
        <f t="shared" si="254"/>
        <v>4.3931210934611187</v>
      </c>
      <c r="W1775" s="52">
        <v>146.43736978203731</v>
      </c>
      <c r="X1775" s="71" t="str">
        <f t="shared" si="251"/>
        <v>Q2 2025</v>
      </c>
      <c r="Y1775" s="21">
        <f t="shared" si="255"/>
        <v>2560</v>
      </c>
      <c r="Z1775" s="21">
        <f t="shared" si="256"/>
        <v>1600</v>
      </c>
      <c r="AA1775" s="57">
        <f t="shared" si="257"/>
        <v>83798.310112359526</v>
      </c>
      <c r="AB1775" s="59">
        <f t="shared" si="258"/>
        <v>1.6</v>
      </c>
      <c r="AC1775" s="61">
        <f t="shared" si="259"/>
        <v>431.79999999999995</v>
      </c>
    </row>
    <row r="1776" spans="4:29">
      <c r="D1776" s="12">
        <v>1770</v>
      </c>
      <c r="E1776" s="36" t="s">
        <v>29</v>
      </c>
      <c r="F1776" s="16" t="s">
        <v>12</v>
      </c>
      <c r="G1776" s="14" t="s">
        <v>39</v>
      </c>
      <c r="H1776" s="13" t="s">
        <v>90</v>
      </c>
      <c r="I1776" s="13" t="s">
        <v>54</v>
      </c>
      <c r="J1776" s="13" t="s">
        <v>170</v>
      </c>
      <c r="K1776" s="13" t="s">
        <v>43</v>
      </c>
      <c r="L1776" s="14">
        <v>14</v>
      </c>
      <c r="M1776" s="14" t="s">
        <v>66</v>
      </c>
      <c r="N1776" s="31">
        <v>1000000</v>
      </c>
      <c r="O1776" s="14" t="s">
        <v>2</v>
      </c>
      <c r="P1776" s="14" t="s">
        <v>47</v>
      </c>
      <c r="Q1776" s="31">
        <v>4000</v>
      </c>
      <c r="R1776" s="31">
        <v>1152</v>
      </c>
      <c r="S1776" s="45">
        <v>30</v>
      </c>
      <c r="T1776" s="64">
        <f t="shared" si="252"/>
        <v>420</v>
      </c>
      <c r="U1776" s="64">
        <f t="shared" si="253"/>
        <v>1.7049621573033702</v>
      </c>
      <c r="V1776" s="48">
        <f t="shared" si="254"/>
        <v>3.4662487240314612</v>
      </c>
      <c r="W1776" s="52">
        <v>115.54162413438205</v>
      </c>
      <c r="X1776" s="71" t="str">
        <f t="shared" si="251"/>
        <v>Q2 2025</v>
      </c>
      <c r="Y1776" s="21">
        <f t="shared" si="255"/>
        <v>2560</v>
      </c>
      <c r="Z1776" s="21">
        <f t="shared" si="256"/>
        <v>1600</v>
      </c>
      <c r="AA1776" s="57">
        <f t="shared" si="257"/>
        <v>56832.071910112347</v>
      </c>
      <c r="AB1776" s="59">
        <f t="shared" si="258"/>
        <v>1.6</v>
      </c>
      <c r="AC1776" s="61">
        <f t="shared" si="259"/>
        <v>355.59999999999997</v>
      </c>
    </row>
    <row r="1777" spans="4:29">
      <c r="D1777" s="12">
        <v>1771</v>
      </c>
      <c r="E1777" s="36" t="s">
        <v>29</v>
      </c>
      <c r="F1777" s="16" t="s">
        <v>12</v>
      </c>
      <c r="G1777" s="14" t="s">
        <v>39</v>
      </c>
      <c r="H1777" s="13" t="s">
        <v>90</v>
      </c>
      <c r="I1777" s="13" t="s">
        <v>109</v>
      </c>
      <c r="J1777" s="13" t="s">
        <v>127</v>
      </c>
      <c r="K1777" s="13" t="s">
        <v>43</v>
      </c>
      <c r="L1777" s="14">
        <v>16.2</v>
      </c>
      <c r="M1777" s="14" t="s">
        <v>66</v>
      </c>
      <c r="N1777" s="31">
        <v>1000000</v>
      </c>
      <c r="O1777" s="14" t="s">
        <v>2</v>
      </c>
      <c r="P1777" s="14" t="s">
        <v>47</v>
      </c>
      <c r="Q1777" s="31">
        <v>4000</v>
      </c>
      <c r="R1777" s="31">
        <v>512</v>
      </c>
      <c r="S1777" s="45">
        <v>40</v>
      </c>
      <c r="T1777" s="64">
        <f t="shared" si="252"/>
        <v>648</v>
      </c>
      <c r="U1777" s="64">
        <f t="shared" si="253"/>
        <v>3.0438793779775271</v>
      </c>
      <c r="V1777" s="48">
        <f t="shared" si="254"/>
        <v>5.1498552471324563</v>
      </c>
      <c r="W1777" s="52">
        <v>128.74638117831142</v>
      </c>
      <c r="X1777" s="71" t="str">
        <f t="shared" si="251"/>
        <v>Q2 2025</v>
      </c>
      <c r="Y1777" s="21">
        <f t="shared" si="255"/>
        <v>2560</v>
      </c>
      <c r="Z1777" s="21">
        <f t="shared" si="256"/>
        <v>1600</v>
      </c>
      <c r="AA1777" s="57">
        <f t="shared" si="257"/>
        <v>76096.984449438183</v>
      </c>
      <c r="AB1777" s="59">
        <f t="shared" si="258"/>
        <v>1.6</v>
      </c>
      <c r="AC1777" s="61">
        <f t="shared" si="259"/>
        <v>411.47999999999996</v>
      </c>
    </row>
    <row r="1778" spans="4:29">
      <c r="D1778" s="12">
        <v>1772</v>
      </c>
      <c r="E1778" s="36" t="s">
        <v>29</v>
      </c>
      <c r="F1778" s="16" t="s">
        <v>12</v>
      </c>
      <c r="G1778" s="14" t="s">
        <v>39</v>
      </c>
      <c r="H1778" s="13" t="s">
        <v>90</v>
      </c>
      <c r="I1778" s="13" t="s">
        <v>109</v>
      </c>
      <c r="J1778" s="13" t="s">
        <v>110</v>
      </c>
      <c r="K1778" s="13" t="s">
        <v>43</v>
      </c>
      <c r="L1778" s="14">
        <v>16.2</v>
      </c>
      <c r="M1778" s="14" t="s">
        <v>64</v>
      </c>
      <c r="N1778" s="31">
        <v>1000000</v>
      </c>
      <c r="O1778" s="14" t="s">
        <v>2</v>
      </c>
      <c r="P1778" s="14" t="s">
        <v>47</v>
      </c>
      <c r="Q1778" s="31">
        <v>4000</v>
      </c>
      <c r="R1778" s="31">
        <v>512</v>
      </c>
      <c r="S1778" s="45">
        <v>25</v>
      </c>
      <c r="T1778" s="64">
        <f t="shared" si="252"/>
        <v>405</v>
      </c>
      <c r="U1778" s="64">
        <f t="shared" si="253"/>
        <v>1.9298211922077495</v>
      </c>
      <c r="V1778" s="48">
        <f t="shared" si="254"/>
        <v>3.576288366064206</v>
      </c>
      <c r="W1778" s="52">
        <v>143.05153464256824</v>
      </c>
      <c r="X1778" s="71" t="str">
        <f t="shared" si="251"/>
        <v>Q2 2025</v>
      </c>
      <c r="Y1778" s="21">
        <f t="shared" si="255"/>
        <v>3456</v>
      </c>
      <c r="Z1778" s="21">
        <f t="shared" si="256"/>
        <v>2234</v>
      </c>
      <c r="AA1778" s="57">
        <f t="shared" si="257"/>
        <v>77192.847688309979</v>
      </c>
      <c r="AB1778" s="59">
        <f t="shared" si="258"/>
        <v>1.5470008952551477</v>
      </c>
      <c r="AC1778" s="61">
        <f t="shared" si="259"/>
        <v>411.47999999999996</v>
      </c>
    </row>
    <row r="1779" spans="4:29">
      <c r="D1779" s="12">
        <v>1773</v>
      </c>
      <c r="E1779" s="36" t="s">
        <v>29</v>
      </c>
      <c r="F1779" s="16" t="s">
        <v>12</v>
      </c>
      <c r="G1779" s="14" t="s">
        <v>39</v>
      </c>
      <c r="H1779" s="13" t="s">
        <v>90</v>
      </c>
      <c r="I1779" s="13" t="s">
        <v>109</v>
      </c>
      <c r="J1779" s="13" t="s">
        <v>212</v>
      </c>
      <c r="K1779" s="13" t="s">
        <v>43</v>
      </c>
      <c r="L1779" s="14">
        <v>18</v>
      </c>
      <c r="M1779" s="14" t="s">
        <v>66</v>
      </c>
      <c r="N1779" s="31">
        <v>1000000</v>
      </c>
      <c r="O1779" s="14" t="s">
        <v>2</v>
      </c>
      <c r="P1779" s="14" t="s">
        <v>47</v>
      </c>
      <c r="Q1779" s="31">
        <v>9216</v>
      </c>
      <c r="R1779" s="31">
        <v>2304</v>
      </c>
      <c r="S1779" s="45">
        <v>25</v>
      </c>
      <c r="T1779" s="64">
        <f t="shared" si="252"/>
        <v>450</v>
      </c>
      <c r="U1779" s="64">
        <f t="shared" si="253"/>
        <v>2.3486723595505619</v>
      </c>
      <c r="V1779" s="48">
        <f t="shared" si="254"/>
        <v>3.660934244550933</v>
      </c>
      <c r="W1779" s="52">
        <v>146.43736978203731</v>
      </c>
      <c r="X1779" s="71" t="str">
        <f t="shared" si="251"/>
        <v>Q2 2025</v>
      </c>
      <c r="Y1779" s="21">
        <f t="shared" si="255"/>
        <v>2560</v>
      </c>
      <c r="Z1779" s="21">
        <f t="shared" si="256"/>
        <v>1600</v>
      </c>
      <c r="AA1779" s="57">
        <f t="shared" si="257"/>
        <v>93946.894382022467</v>
      </c>
      <c r="AB1779" s="59">
        <f t="shared" si="258"/>
        <v>1.6</v>
      </c>
      <c r="AC1779" s="61">
        <f t="shared" si="259"/>
        <v>457.2</v>
      </c>
    </row>
    <row r="1780" spans="4:29">
      <c r="D1780" s="12">
        <v>1774</v>
      </c>
      <c r="E1780" s="36" t="s">
        <v>29</v>
      </c>
      <c r="F1780" s="16" t="s">
        <v>12</v>
      </c>
      <c r="G1780" s="14" t="s">
        <v>39</v>
      </c>
      <c r="H1780" s="13" t="s">
        <v>90</v>
      </c>
      <c r="I1780" s="13" t="s">
        <v>135</v>
      </c>
      <c r="J1780" s="13" t="s">
        <v>136</v>
      </c>
      <c r="K1780" s="13"/>
      <c r="L1780" s="14">
        <v>16.2</v>
      </c>
      <c r="M1780" s="14" t="s">
        <v>66</v>
      </c>
      <c r="N1780" s="31">
        <v>1000000</v>
      </c>
      <c r="O1780" s="14" t="s">
        <v>2</v>
      </c>
      <c r="P1780" s="14" t="s">
        <v>47</v>
      </c>
      <c r="Q1780" s="31">
        <v>4000</v>
      </c>
      <c r="R1780" s="31">
        <v>512</v>
      </c>
      <c r="S1780" s="45">
        <v>95</v>
      </c>
      <c r="T1780" s="64">
        <f t="shared" si="252"/>
        <v>1539</v>
      </c>
      <c r="U1780" s="64">
        <f t="shared" si="253"/>
        <v>7.229213522696627</v>
      </c>
      <c r="V1780" s="48">
        <f t="shared" si="254"/>
        <v>12.230906211939585</v>
      </c>
      <c r="W1780" s="52">
        <v>128.74638117831142</v>
      </c>
      <c r="X1780" s="71" t="str">
        <f t="shared" si="251"/>
        <v>Q2 2025</v>
      </c>
      <c r="Y1780" s="21">
        <f t="shared" si="255"/>
        <v>2560</v>
      </c>
      <c r="Z1780" s="21">
        <f t="shared" si="256"/>
        <v>1600</v>
      </c>
      <c r="AA1780" s="57">
        <f t="shared" si="257"/>
        <v>76096.984449438183</v>
      </c>
      <c r="AB1780" s="59">
        <f t="shared" si="258"/>
        <v>1.6</v>
      </c>
      <c r="AC1780" s="61">
        <f t="shared" si="259"/>
        <v>411.47999999999996</v>
      </c>
    </row>
    <row r="1781" spans="4:29">
      <c r="D1781" s="12">
        <v>1775</v>
      </c>
      <c r="E1781" s="36" t="s">
        <v>29</v>
      </c>
      <c r="F1781" s="16" t="s">
        <v>12</v>
      </c>
      <c r="G1781" s="14" t="s">
        <v>39</v>
      </c>
      <c r="H1781" s="13" t="s">
        <v>90</v>
      </c>
      <c r="I1781" s="13" t="s">
        <v>135</v>
      </c>
      <c r="J1781" s="13" t="s">
        <v>171</v>
      </c>
      <c r="K1781" s="13" t="s">
        <v>98</v>
      </c>
      <c r="L1781" s="14">
        <v>16</v>
      </c>
      <c r="M1781" s="14" t="s">
        <v>172</v>
      </c>
      <c r="N1781" s="31">
        <v>1000000</v>
      </c>
      <c r="O1781" s="14" t="s">
        <v>2</v>
      </c>
      <c r="P1781" s="14" t="s">
        <v>47</v>
      </c>
      <c r="Q1781" s="31">
        <v>4000</v>
      </c>
      <c r="R1781" s="31">
        <v>1000</v>
      </c>
      <c r="S1781" s="45">
        <v>35</v>
      </c>
      <c r="T1781" s="64">
        <f t="shared" si="252"/>
        <v>560</v>
      </c>
      <c r="U1781" s="64">
        <f t="shared" si="253"/>
        <v>2.5980375730337077</v>
      </c>
      <c r="V1781" s="48">
        <f t="shared" si="254"/>
        <v>5.0068037124898881</v>
      </c>
      <c r="W1781" s="52">
        <v>143.05153464256824</v>
      </c>
      <c r="X1781" s="71" t="str">
        <f t="shared" si="251"/>
        <v>Q2 2025</v>
      </c>
      <c r="Y1781" s="21">
        <f t="shared" si="255"/>
        <v>3200</v>
      </c>
      <c r="Z1781" s="21">
        <f t="shared" si="256"/>
        <v>2000</v>
      </c>
      <c r="AA1781" s="57">
        <f t="shared" si="257"/>
        <v>74229.644943820225</v>
      </c>
      <c r="AB1781" s="59">
        <f t="shared" si="258"/>
        <v>1.6</v>
      </c>
      <c r="AC1781" s="61">
        <f t="shared" si="259"/>
        <v>406.4</v>
      </c>
    </row>
    <row r="1782" spans="4:29">
      <c r="D1782" s="12">
        <v>1776</v>
      </c>
      <c r="E1782" s="36" t="s">
        <v>29</v>
      </c>
      <c r="F1782" s="16" t="s">
        <v>12</v>
      </c>
      <c r="G1782" s="14" t="s">
        <v>39</v>
      </c>
      <c r="H1782" s="13" t="s">
        <v>90</v>
      </c>
      <c r="I1782" s="13" t="s">
        <v>135</v>
      </c>
      <c r="J1782" s="13" t="s">
        <v>171</v>
      </c>
      <c r="K1782" s="13" t="s">
        <v>98</v>
      </c>
      <c r="L1782" s="14">
        <v>14.5</v>
      </c>
      <c r="M1782" s="14" t="s">
        <v>173</v>
      </c>
      <c r="N1782" s="31">
        <v>1000000</v>
      </c>
      <c r="O1782" s="14" t="s">
        <v>2</v>
      </c>
      <c r="P1782" s="14" t="s">
        <v>47</v>
      </c>
      <c r="Q1782" s="31">
        <v>4000</v>
      </c>
      <c r="R1782" s="31">
        <v>1000</v>
      </c>
      <c r="S1782" s="45">
        <v>60</v>
      </c>
      <c r="T1782" s="64">
        <f t="shared" si="252"/>
        <v>870</v>
      </c>
      <c r="U1782" s="64">
        <f t="shared" si="253"/>
        <v>3.6578397303370771</v>
      </c>
      <c r="V1782" s="48">
        <f t="shared" si="254"/>
        <v>7.2791223204660689</v>
      </c>
      <c r="W1782" s="52">
        <v>121.31870534110115</v>
      </c>
      <c r="X1782" s="71" t="str">
        <f t="shared" si="251"/>
        <v>Q2 2025</v>
      </c>
      <c r="Y1782" s="21">
        <f t="shared" si="255"/>
        <v>3072</v>
      </c>
      <c r="Z1782" s="21">
        <f t="shared" si="256"/>
        <v>1920</v>
      </c>
      <c r="AA1782" s="57">
        <f t="shared" si="257"/>
        <v>60963.995505617953</v>
      </c>
      <c r="AB1782" s="59">
        <f t="shared" si="258"/>
        <v>1.6</v>
      </c>
      <c r="AC1782" s="61">
        <f t="shared" si="259"/>
        <v>368.29999999999995</v>
      </c>
    </row>
    <row r="1783" spans="4:29">
      <c r="D1783" s="12">
        <v>1777</v>
      </c>
      <c r="E1783" s="36" t="s">
        <v>29</v>
      </c>
      <c r="F1783" s="16" t="s">
        <v>12</v>
      </c>
      <c r="G1783" s="14" t="s">
        <v>39</v>
      </c>
      <c r="H1783" s="13" t="s">
        <v>90</v>
      </c>
      <c r="I1783" s="13" t="s">
        <v>135</v>
      </c>
      <c r="J1783" s="13" t="s">
        <v>207</v>
      </c>
      <c r="K1783" s="13" t="s">
        <v>98</v>
      </c>
      <c r="L1783" s="14">
        <v>16</v>
      </c>
      <c r="M1783" s="14" t="s">
        <v>172</v>
      </c>
      <c r="N1783" s="31">
        <v>1000000</v>
      </c>
      <c r="O1783" s="14" t="s">
        <v>2</v>
      </c>
      <c r="P1783" s="14" t="s">
        <v>47</v>
      </c>
      <c r="Q1783" s="31">
        <v>6144</v>
      </c>
      <c r="R1783" s="31">
        <v>1536</v>
      </c>
      <c r="S1783" s="45">
        <v>40</v>
      </c>
      <c r="T1783" s="64">
        <f t="shared" si="252"/>
        <v>640</v>
      </c>
      <c r="U1783" s="64">
        <f t="shared" si="253"/>
        <v>2.9691857977528087</v>
      </c>
      <c r="V1783" s="48">
        <f t="shared" si="254"/>
        <v>5.7220613857027294</v>
      </c>
      <c r="W1783" s="52">
        <v>143.05153464256824</v>
      </c>
      <c r="X1783" s="71" t="str">
        <f t="shared" si="251"/>
        <v>Q2 2025</v>
      </c>
      <c r="Y1783" s="21">
        <f t="shared" si="255"/>
        <v>3200</v>
      </c>
      <c r="Z1783" s="21">
        <f t="shared" si="256"/>
        <v>2000</v>
      </c>
      <c r="AA1783" s="57">
        <f t="shared" si="257"/>
        <v>74229.644943820225</v>
      </c>
      <c r="AB1783" s="59">
        <f t="shared" si="258"/>
        <v>1.6</v>
      </c>
      <c r="AC1783" s="61">
        <f t="shared" si="259"/>
        <v>406.4</v>
      </c>
    </row>
    <row r="1784" spans="4:29">
      <c r="D1784" s="12">
        <v>1778</v>
      </c>
      <c r="E1784" s="36" t="s">
        <v>29</v>
      </c>
      <c r="F1784" s="16" t="s">
        <v>12</v>
      </c>
      <c r="G1784" s="14" t="s">
        <v>39</v>
      </c>
      <c r="H1784" s="13" t="s">
        <v>90</v>
      </c>
      <c r="I1784" s="13" t="s">
        <v>141</v>
      </c>
      <c r="J1784" s="13" t="s">
        <v>214</v>
      </c>
      <c r="K1784" s="13" t="s">
        <v>95</v>
      </c>
      <c r="L1784" s="14">
        <v>15.6</v>
      </c>
      <c r="M1784" s="14" t="s">
        <v>15</v>
      </c>
      <c r="N1784" s="31">
        <v>1000000</v>
      </c>
      <c r="O1784" s="14" t="s">
        <v>2</v>
      </c>
      <c r="P1784" s="14" t="s">
        <v>47</v>
      </c>
      <c r="Q1784" s="31">
        <v>10000</v>
      </c>
      <c r="R1784" s="31">
        <v>1152</v>
      </c>
      <c r="S1784" s="45">
        <v>30</v>
      </c>
      <c r="T1784" s="64">
        <f t="shared" si="252"/>
        <v>468</v>
      </c>
      <c r="U1784" s="64">
        <f t="shared" si="253"/>
        <v>2.0126602802136491</v>
      </c>
      <c r="V1784" s="48">
        <f t="shared" si="254"/>
        <v>4.2915460392770477</v>
      </c>
      <c r="W1784" s="52">
        <v>143.05153464256824</v>
      </c>
      <c r="X1784" s="71" t="str">
        <f t="shared" si="251"/>
        <v>Q2 2025</v>
      </c>
      <c r="Y1784" s="21">
        <f t="shared" si="255"/>
        <v>3840</v>
      </c>
      <c r="Z1784" s="21">
        <f t="shared" si="256"/>
        <v>2160</v>
      </c>
      <c r="AA1784" s="57">
        <f t="shared" si="257"/>
        <v>67088.676007121641</v>
      </c>
      <c r="AB1784" s="59">
        <f t="shared" si="258"/>
        <v>1.7777777777777777</v>
      </c>
      <c r="AC1784" s="61">
        <f t="shared" si="259"/>
        <v>396.23999999999995</v>
      </c>
    </row>
    <row r="1785" spans="4:29">
      <c r="D1785" s="12">
        <v>1779</v>
      </c>
      <c r="E1785" s="36" t="s">
        <v>29</v>
      </c>
      <c r="F1785" s="16" t="s">
        <v>12</v>
      </c>
      <c r="G1785" s="14" t="s">
        <v>39</v>
      </c>
      <c r="H1785" s="13" t="s">
        <v>90</v>
      </c>
      <c r="I1785" s="13" t="s">
        <v>184</v>
      </c>
      <c r="J1785" s="13" t="s">
        <v>185</v>
      </c>
      <c r="K1785" s="13" t="s">
        <v>95</v>
      </c>
      <c r="L1785" s="14">
        <v>16</v>
      </c>
      <c r="M1785" s="14" t="s">
        <v>186</v>
      </c>
      <c r="N1785" s="31">
        <v>1000000</v>
      </c>
      <c r="O1785" s="14" t="s">
        <v>2</v>
      </c>
      <c r="P1785" s="14" t="s">
        <v>47</v>
      </c>
      <c r="Q1785" s="31">
        <v>10000</v>
      </c>
      <c r="R1785" s="31">
        <v>2596</v>
      </c>
      <c r="S1785" s="45">
        <v>40</v>
      </c>
      <c r="T1785" s="64">
        <f t="shared" si="252"/>
        <v>640</v>
      </c>
      <c r="U1785" s="64">
        <f t="shared" si="253"/>
        <v>2.9691857977528087</v>
      </c>
      <c r="V1785" s="48">
        <f t="shared" si="254"/>
        <v>5.7220613857027294</v>
      </c>
      <c r="W1785" s="52">
        <v>143.05153464256824</v>
      </c>
      <c r="X1785" s="71" t="str">
        <f t="shared" si="251"/>
        <v>Q2 2025</v>
      </c>
      <c r="Y1785" s="21">
        <f t="shared" si="255"/>
        <v>3840</v>
      </c>
      <c r="Z1785" s="21">
        <f t="shared" si="256"/>
        <v>2400</v>
      </c>
      <c r="AA1785" s="57">
        <f t="shared" si="257"/>
        <v>74229.644943820225</v>
      </c>
      <c r="AB1785" s="59">
        <f t="shared" si="258"/>
        <v>1.6</v>
      </c>
      <c r="AC1785" s="61">
        <f t="shared" si="259"/>
        <v>406.4</v>
      </c>
    </row>
    <row r="1786" spans="4:29">
      <c r="D1786" s="12">
        <v>1780</v>
      </c>
      <c r="E1786" s="36" t="s">
        <v>29</v>
      </c>
      <c r="F1786" s="16" t="s">
        <v>12</v>
      </c>
      <c r="G1786" s="14" t="s">
        <v>39</v>
      </c>
      <c r="H1786" s="13" t="s">
        <v>90</v>
      </c>
      <c r="I1786" s="13" t="s">
        <v>184</v>
      </c>
      <c r="J1786" s="13" t="s">
        <v>213</v>
      </c>
      <c r="K1786" s="13" t="s">
        <v>95</v>
      </c>
      <c r="L1786" s="14">
        <v>18</v>
      </c>
      <c r="M1786" s="14" t="s">
        <v>66</v>
      </c>
      <c r="N1786" s="31">
        <v>1000000</v>
      </c>
      <c r="O1786" s="14" t="s">
        <v>2</v>
      </c>
      <c r="P1786" s="14" t="s">
        <v>47</v>
      </c>
      <c r="Q1786" s="31">
        <v>8000</v>
      </c>
      <c r="R1786" s="31">
        <v>2000</v>
      </c>
      <c r="S1786" s="45">
        <v>15</v>
      </c>
      <c r="T1786" s="64">
        <f t="shared" si="252"/>
        <v>270</v>
      </c>
      <c r="U1786" s="64">
        <f t="shared" si="253"/>
        <v>1.4092034157303368</v>
      </c>
      <c r="V1786" s="48">
        <f t="shared" si="254"/>
        <v>2.1965605467305593</v>
      </c>
      <c r="W1786" s="52">
        <v>146.43736978203731</v>
      </c>
      <c r="X1786" s="71" t="str">
        <f t="shared" si="251"/>
        <v>Q2 2025</v>
      </c>
      <c r="Y1786" s="21">
        <f t="shared" si="255"/>
        <v>2560</v>
      </c>
      <c r="Z1786" s="21">
        <f t="shared" si="256"/>
        <v>1600</v>
      </c>
      <c r="AA1786" s="57">
        <f t="shared" si="257"/>
        <v>93946.894382022467</v>
      </c>
      <c r="AB1786" s="59">
        <f t="shared" si="258"/>
        <v>1.6</v>
      </c>
      <c r="AC1786" s="61">
        <f t="shared" si="259"/>
        <v>457.2</v>
      </c>
    </row>
    <row r="1787" spans="4:29">
      <c r="D1787" s="12">
        <v>1781</v>
      </c>
      <c r="E1787" s="36" t="s">
        <v>29</v>
      </c>
      <c r="F1787" s="16" t="s">
        <v>12</v>
      </c>
      <c r="G1787" s="14" t="s">
        <v>39</v>
      </c>
      <c r="H1787" s="13" t="s">
        <v>90</v>
      </c>
      <c r="I1787" s="13" t="s">
        <v>195</v>
      </c>
      <c r="J1787" s="13" t="s">
        <v>196</v>
      </c>
      <c r="K1787" s="13" t="s">
        <v>43</v>
      </c>
      <c r="L1787" s="14">
        <v>16.100000000000001</v>
      </c>
      <c r="M1787" s="14" t="s">
        <v>143</v>
      </c>
      <c r="N1787" s="31">
        <v>1000000</v>
      </c>
      <c r="O1787" s="14" t="s">
        <v>2</v>
      </c>
      <c r="P1787" s="14" t="s">
        <v>47</v>
      </c>
      <c r="Q1787" s="31">
        <v>4000</v>
      </c>
      <c r="R1787" s="31">
        <v>1000</v>
      </c>
      <c r="S1787" s="45">
        <v>40</v>
      </c>
      <c r="T1787" s="64">
        <f t="shared" si="252"/>
        <v>644</v>
      </c>
      <c r="U1787" s="64">
        <f t="shared" si="253"/>
        <v>2.8583260532225521</v>
      </c>
      <c r="V1787" s="48">
        <f t="shared" si="254"/>
        <v>5.1498552471324563</v>
      </c>
      <c r="W1787" s="52">
        <v>128.74638117831142</v>
      </c>
      <c r="X1787" s="71" t="str">
        <f t="shared" si="251"/>
        <v>Q2 2025</v>
      </c>
      <c r="Y1787" s="21">
        <f t="shared" si="255"/>
        <v>2560</v>
      </c>
      <c r="Z1787" s="21">
        <f t="shared" si="256"/>
        <v>1440</v>
      </c>
      <c r="AA1787" s="57">
        <f t="shared" si="257"/>
        <v>71458.151330563793</v>
      </c>
      <c r="AB1787" s="59">
        <f t="shared" si="258"/>
        <v>1.7777777777777777</v>
      </c>
      <c r="AC1787" s="61">
        <f t="shared" si="259"/>
        <v>408.94</v>
      </c>
    </row>
    <row r="1788" spans="4:29">
      <c r="D1788" s="12">
        <v>1782</v>
      </c>
      <c r="E1788" s="36" t="s">
        <v>29</v>
      </c>
      <c r="F1788" s="16" t="s">
        <v>12</v>
      </c>
      <c r="G1788" s="14" t="s">
        <v>39</v>
      </c>
      <c r="H1788" s="13" t="s">
        <v>90</v>
      </c>
      <c r="I1788" s="13" t="s">
        <v>295</v>
      </c>
      <c r="J1788" s="13" t="s">
        <v>296</v>
      </c>
      <c r="K1788" s="13"/>
      <c r="L1788" s="14">
        <v>16</v>
      </c>
      <c r="M1788" s="14" t="s">
        <v>66</v>
      </c>
      <c r="N1788" s="31">
        <v>1000000</v>
      </c>
      <c r="O1788" s="14" t="s">
        <v>2</v>
      </c>
      <c r="P1788" s="14" t="s">
        <v>47</v>
      </c>
      <c r="Q1788" s="31">
        <v>4000</v>
      </c>
      <c r="R1788" s="31">
        <v>1000</v>
      </c>
      <c r="S1788" s="45">
        <v>5</v>
      </c>
      <c r="T1788" s="64">
        <f t="shared" si="252"/>
        <v>80</v>
      </c>
      <c r="U1788" s="64">
        <f t="shared" si="253"/>
        <v>0.37114822471910108</v>
      </c>
      <c r="V1788" s="48">
        <f t="shared" si="254"/>
        <v>0.64373190589155704</v>
      </c>
      <c r="W1788" s="52">
        <v>128.74638117831142</v>
      </c>
      <c r="X1788" s="71" t="str">
        <f t="shared" si="251"/>
        <v>Q2 2025</v>
      </c>
      <c r="Y1788" s="21">
        <f t="shared" si="255"/>
        <v>2560</v>
      </c>
      <c r="Z1788" s="21">
        <f t="shared" si="256"/>
        <v>1600</v>
      </c>
      <c r="AA1788" s="57">
        <f t="shared" si="257"/>
        <v>74229.644943820225</v>
      </c>
      <c r="AB1788" s="59">
        <f t="shared" si="258"/>
        <v>1.6</v>
      </c>
      <c r="AC1788" s="61">
        <f t="shared" si="259"/>
        <v>406.4</v>
      </c>
    </row>
    <row r="1789" spans="4:29">
      <c r="D1789" s="12">
        <v>1783</v>
      </c>
      <c r="E1789" s="36" t="s">
        <v>29</v>
      </c>
      <c r="F1789" s="16" t="s">
        <v>12</v>
      </c>
      <c r="G1789" s="14" t="s">
        <v>39</v>
      </c>
      <c r="H1789" s="13" t="s">
        <v>5</v>
      </c>
      <c r="I1789" s="13" t="s">
        <v>31</v>
      </c>
      <c r="J1789" s="13" t="s">
        <v>32</v>
      </c>
      <c r="K1789" s="13" t="s">
        <v>33</v>
      </c>
      <c r="L1789" s="14">
        <v>31.5</v>
      </c>
      <c r="M1789" s="14" t="s">
        <v>34</v>
      </c>
      <c r="N1789" s="31">
        <v>1000000</v>
      </c>
      <c r="O1789" s="14" t="s">
        <v>1</v>
      </c>
      <c r="P1789" s="14" t="s">
        <v>35</v>
      </c>
      <c r="Q1789" s="31">
        <v>576</v>
      </c>
      <c r="R1789" s="31">
        <v>576</v>
      </c>
      <c r="S1789" s="45">
        <v>1.5</v>
      </c>
      <c r="T1789" s="64">
        <f t="shared" si="252"/>
        <v>47.25</v>
      </c>
      <c r="U1789" s="64">
        <f t="shared" si="253"/>
        <v>0.41031027347181004</v>
      </c>
      <c r="V1789" s="48">
        <f t="shared" si="254"/>
        <v>0.77792399999999995</v>
      </c>
      <c r="W1789" s="52">
        <v>518.61599999999999</v>
      </c>
      <c r="X1789" s="71" t="str">
        <f t="shared" si="251"/>
        <v>Q2 2025</v>
      </c>
      <c r="Y1789" s="21">
        <f t="shared" si="255"/>
        <v>6016</v>
      </c>
      <c r="Z1789" s="21">
        <f t="shared" si="256"/>
        <v>3384</v>
      </c>
      <c r="AA1789" s="57">
        <f t="shared" si="257"/>
        <v>273540.18231454003</v>
      </c>
      <c r="AB1789" s="59">
        <f t="shared" si="258"/>
        <v>1.7777777777777777</v>
      </c>
      <c r="AC1789" s="61">
        <f t="shared" si="259"/>
        <v>800.09999999999991</v>
      </c>
    </row>
    <row r="1790" spans="4:29">
      <c r="D1790" s="12">
        <v>1784</v>
      </c>
      <c r="E1790" s="36" t="s">
        <v>29</v>
      </c>
      <c r="F1790" s="16" t="s">
        <v>12</v>
      </c>
      <c r="G1790" s="14" t="s">
        <v>39</v>
      </c>
      <c r="H1790" s="13" t="s">
        <v>5</v>
      </c>
      <c r="I1790" s="13" t="s">
        <v>41</v>
      </c>
      <c r="J1790" s="13" t="s">
        <v>42</v>
      </c>
      <c r="K1790" s="13" t="s">
        <v>43</v>
      </c>
      <c r="L1790" s="14">
        <v>31.5</v>
      </c>
      <c r="M1790" s="14" t="s">
        <v>15</v>
      </c>
      <c r="N1790" s="31">
        <v>1000000</v>
      </c>
      <c r="O1790" s="14" t="s">
        <v>1</v>
      </c>
      <c r="P1790" s="14" t="s">
        <v>35</v>
      </c>
      <c r="Q1790" s="31">
        <v>5000</v>
      </c>
      <c r="R1790" s="31">
        <v>1152</v>
      </c>
      <c r="S1790" s="45">
        <v>15</v>
      </c>
      <c r="T1790" s="64">
        <f t="shared" si="252"/>
        <v>472.5</v>
      </c>
      <c r="U1790" s="64">
        <f t="shared" si="253"/>
        <v>4.1031027347181004</v>
      </c>
      <c r="V1790" s="48">
        <f t="shared" si="254"/>
        <v>3.6159059999999998</v>
      </c>
      <c r="W1790" s="52">
        <v>241.06039999999999</v>
      </c>
      <c r="X1790" s="71" t="str">
        <f t="shared" si="251"/>
        <v>Q2 2025</v>
      </c>
      <c r="Y1790" s="21">
        <f t="shared" si="255"/>
        <v>3840</v>
      </c>
      <c r="Z1790" s="21">
        <f t="shared" si="256"/>
        <v>2160</v>
      </c>
      <c r="AA1790" s="57">
        <f t="shared" si="257"/>
        <v>273540.18231454003</v>
      </c>
      <c r="AB1790" s="59">
        <f t="shared" si="258"/>
        <v>1.7777777777777777</v>
      </c>
      <c r="AC1790" s="61">
        <f t="shared" si="259"/>
        <v>800.09999999999991</v>
      </c>
    </row>
    <row r="1791" spans="4:29">
      <c r="D1791" s="12">
        <v>1785</v>
      </c>
      <c r="E1791" s="36" t="s">
        <v>29</v>
      </c>
      <c r="F1791" s="16" t="s">
        <v>12</v>
      </c>
      <c r="G1791" s="14" t="s">
        <v>39</v>
      </c>
      <c r="H1791" s="13" t="s">
        <v>5</v>
      </c>
      <c r="I1791" s="13" t="s">
        <v>41</v>
      </c>
      <c r="J1791" s="13" t="s">
        <v>44</v>
      </c>
      <c r="K1791" s="13" t="s">
        <v>43</v>
      </c>
      <c r="L1791" s="14">
        <v>31.5</v>
      </c>
      <c r="M1791" s="14" t="s">
        <v>15</v>
      </c>
      <c r="N1791" s="31">
        <v>1000000</v>
      </c>
      <c r="O1791" s="14" t="s">
        <v>1</v>
      </c>
      <c r="P1791" s="14" t="s">
        <v>35</v>
      </c>
      <c r="Q1791" s="31">
        <v>4608</v>
      </c>
      <c r="R1791" s="31">
        <v>576</v>
      </c>
      <c r="S1791" s="45">
        <v>15</v>
      </c>
      <c r="T1791" s="64">
        <f t="shared" si="252"/>
        <v>472.5</v>
      </c>
      <c r="U1791" s="64">
        <f t="shared" si="253"/>
        <v>4.1031027347181004</v>
      </c>
      <c r="V1791" s="48">
        <f t="shared" si="254"/>
        <v>3.6159059999999998</v>
      </c>
      <c r="W1791" s="52">
        <v>241.06039999999999</v>
      </c>
      <c r="X1791" s="71" t="str">
        <f t="shared" si="251"/>
        <v>Q2 2025</v>
      </c>
      <c r="Y1791" s="21">
        <f t="shared" si="255"/>
        <v>3840</v>
      </c>
      <c r="Z1791" s="21">
        <f t="shared" si="256"/>
        <v>2160</v>
      </c>
      <c r="AA1791" s="57">
        <f t="shared" si="257"/>
        <v>273540.18231454003</v>
      </c>
      <c r="AB1791" s="59">
        <f t="shared" si="258"/>
        <v>1.7777777777777777</v>
      </c>
      <c r="AC1791" s="61">
        <f t="shared" si="259"/>
        <v>800.09999999999991</v>
      </c>
    </row>
    <row r="1792" spans="4:29">
      <c r="D1792" s="12">
        <v>1786</v>
      </c>
      <c r="E1792" s="36" t="s">
        <v>29</v>
      </c>
      <c r="F1792" s="16" t="s">
        <v>12</v>
      </c>
      <c r="G1792" s="14" t="s">
        <v>39</v>
      </c>
      <c r="H1792" s="13" t="s">
        <v>5</v>
      </c>
      <c r="I1792" s="13" t="s">
        <v>41</v>
      </c>
      <c r="J1792" s="13" t="s">
        <v>113</v>
      </c>
      <c r="K1792" s="13" t="s">
        <v>43</v>
      </c>
      <c r="L1792" s="14">
        <v>31.5</v>
      </c>
      <c r="M1792" s="14" t="s">
        <v>15</v>
      </c>
      <c r="N1792" s="31">
        <v>1000000</v>
      </c>
      <c r="O1792" s="14" t="s">
        <v>1</v>
      </c>
      <c r="P1792" s="14" t="s">
        <v>35</v>
      </c>
      <c r="Q1792" s="31">
        <v>4608</v>
      </c>
      <c r="R1792" s="31">
        <v>576</v>
      </c>
      <c r="S1792" s="45">
        <v>20</v>
      </c>
      <c r="T1792" s="64">
        <f t="shared" si="252"/>
        <v>630</v>
      </c>
      <c r="U1792" s="64">
        <f t="shared" si="253"/>
        <v>5.4708036462908005</v>
      </c>
      <c r="V1792" s="48">
        <f t="shared" si="254"/>
        <v>4.8212079999999995</v>
      </c>
      <c r="W1792" s="52">
        <v>241.06039999999999</v>
      </c>
      <c r="X1792" s="71" t="str">
        <f t="shared" si="251"/>
        <v>Q2 2025</v>
      </c>
      <c r="Y1792" s="21">
        <f t="shared" si="255"/>
        <v>3840</v>
      </c>
      <c r="Z1792" s="21">
        <f t="shared" si="256"/>
        <v>2160</v>
      </c>
      <c r="AA1792" s="57">
        <f t="shared" si="257"/>
        <v>273540.18231454003</v>
      </c>
      <c r="AB1792" s="59">
        <f t="shared" si="258"/>
        <v>1.7777777777777777</v>
      </c>
      <c r="AC1792" s="61">
        <f t="shared" si="259"/>
        <v>800.09999999999991</v>
      </c>
    </row>
    <row r="1793" spans="4:29">
      <c r="D1793" s="12">
        <v>1787</v>
      </c>
      <c r="E1793" s="36" t="s">
        <v>29</v>
      </c>
      <c r="F1793" s="16" t="s">
        <v>12</v>
      </c>
      <c r="G1793" s="14" t="s">
        <v>39</v>
      </c>
      <c r="H1793" s="13" t="s">
        <v>5</v>
      </c>
      <c r="I1793" s="13" t="s">
        <v>41</v>
      </c>
      <c r="J1793" s="13" t="s">
        <v>116</v>
      </c>
      <c r="K1793" s="13" t="s">
        <v>43</v>
      </c>
      <c r="L1793" s="14">
        <v>27</v>
      </c>
      <c r="M1793" s="14" t="s">
        <v>117</v>
      </c>
      <c r="N1793" s="31">
        <v>1000000</v>
      </c>
      <c r="O1793" s="14" t="s">
        <v>1</v>
      </c>
      <c r="P1793" s="14" t="s">
        <v>35</v>
      </c>
      <c r="Q1793" s="31">
        <v>2304</v>
      </c>
      <c r="R1793" s="31">
        <v>576</v>
      </c>
      <c r="S1793" s="45">
        <v>15</v>
      </c>
      <c r="T1793" s="64">
        <f t="shared" si="252"/>
        <v>405</v>
      </c>
      <c r="U1793" s="64">
        <f t="shared" si="253"/>
        <v>2.5128551497468936</v>
      </c>
      <c r="V1793" s="48">
        <f t="shared" si="254"/>
        <v>2.679516</v>
      </c>
      <c r="W1793" s="52">
        <v>178.6344</v>
      </c>
      <c r="X1793" s="71" t="str">
        <f t="shared" si="251"/>
        <v>Q2 2025</v>
      </c>
      <c r="Y1793" s="21">
        <f t="shared" si="255"/>
        <v>3440</v>
      </c>
      <c r="Z1793" s="21">
        <f t="shared" si="256"/>
        <v>1440</v>
      </c>
      <c r="AA1793" s="57">
        <f t="shared" si="257"/>
        <v>167523.67664979291</v>
      </c>
      <c r="AB1793" s="59">
        <f t="shared" si="258"/>
        <v>2.3888888888888888</v>
      </c>
      <c r="AC1793" s="61">
        <f t="shared" si="259"/>
        <v>685.8</v>
      </c>
    </row>
    <row r="1794" spans="4:29">
      <c r="D1794" s="12">
        <v>1788</v>
      </c>
      <c r="E1794" s="36" t="s">
        <v>29</v>
      </c>
      <c r="F1794" s="16" t="s">
        <v>12</v>
      </c>
      <c r="G1794" s="14" t="s">
        <v>39</v>
      </c>
      <c r="H1794" s="13" t="s">
        <v>5</v>
      </c>
      <c r="I1794" s="13" t="s">
        <v>54</v>
      </c>
      <c r="J1794" s="13" t="s">
        <v>55</v>
      </c>
      <c r="K1794" s="13" t="s">
        <v>43</v>
      </c>
      <c r="L1794" s="14">
        <v>31.5</v>
      </c>
      <c r="M1794" s="14" t="s">
        <v>15</v>
      </c>
      <c r="N1794" s="31">
        <v>1000000</v>
      </c>
      <c r="O1794" s="14" t="s">
        <v>1</v>
      </c>
      <c r="P1794" s="14" t="s">
        <v>35</v>
      </c>
      <c r="Q1794" s="31">
        <v>2304</v>
      </c>
      <c r="R1794" s="31">
        <v>1152</v>
      </c>
      <c r="S1794" s="45">
        <v>15</v>
      </c>
      <c r="T1794" s="64">
        <f t="shared" si="252"/>
        <v>472.5</v>
      </c>
      <c r="U1794" s="64">
        <f t="shared" si="253"/>
        <v>4.1031027347181004</v>
      </c>
      <c r="V1794" s="48">
        <f t="shared" si="254"/>
        <v>3.6159059999999998</v>
      </c>
      <c r="W1794" s="52">
        <v>241.06039999999999</v>
      </c>
      <c r="X1794" s="71" t="str">
        <f t="shared" si="251"/>
        <v>Q2 2025</v>
      </c>
      <c r="Y1794" s="21">
        <f t="shared" si="255"/>
        <v>3840</v>
      </c>
      <c r="Z1794" s="21">
        <f t="shared" si="256"/>
        <v>2160</v>
      </c>
      <c r="AA1794" s="57">
        <f t="shared" si="257"/>
        <v>273540.18231454003</v>
      </c>
      <c r="AB1794" s="59">
        <f t="shared" si="258"/>
        <v>1.7777777777777777</v>
      </c>
      <c r="AC1794" s="61">
        <f t="shared" si="259"/>
        <v>800.09999999999991</v>
      </c>
    </row>
    <row r="1795" spans="4:29">
      <c r="D1795" s="12">
        <v>1789</v>
      </c>
      <c r="E1795" s="36" t="s">
        <v>29</v>
      </c>
      <c r="F1795" s="16" t="s">
        <v>12</v>
      </c>
      <c r="G1795" s="14" t="s">
        <v>39</v>
      </c>
      <c r="H1795" s="13" t="s">
        <v>5</v>
      </c>
      <c r="I1795" s="13" t="s">
        <v>54</v>
      </c>
      <c r="J1795" s="13" t="s">
        <v>114</v>
      </c>
      <c r="K1795" s="13" t="s">
        <v>43</v>
      </c>
      <c r="L1795" s="14">
        <v>27</v>
      </c>
      <c r="M1795" s="14" t="s">
        <v>15</v>
      </c>
      <c r="N1795" s="31">
        <v>1000000</v>
      </c>
      <c r="O1795" s="14" t="s">
        <v>1</v>
      </c>
      <c r="P1795" s="14" t="s">
        <v>35</v>
      </c>
      <c r="Q1795" s="31">
        <v>2304</v>
      </c>
      <c r="R1795" s="31">
        <v>512</v>
      </c>
      <c r="S1795" s="45">
        <v>15</v>
      </c>
      <c r="T1795" s="64">
        <f t="shared" si="252"/>
        <v>405</v>
      </c>
      <c r="U1795" s="64">
        <f t="shared" si="253"/>
        <v>3.0145244581602371</v>
      </c>
      <c r="V1795" s="48">
        <f t="shared" si="254"/>
        <v>2.8956059999999999</v>
      </c>
      <c r="W1795" s="52">
        <v>193.04039999999998</v>
      </c>
      <c r="X1795" s="71" t="str">
        <f t="shared" si="251"/>
        <v>Q2 2025</v>
      </c>
      <c r="Y1795" s="21">
        <f t="shared" si="255"/>
        <v>3840</v>
      </c>
      <c r="Z1795" s="21">
        <f t="shared" si="256"/>
        <v>2160</v>
      </c>
      <c r="AA1795" s="57">
        <f t="shared" si="257"/>
        <v>200968.29721068247</v>
      </c>
      <c r="AB1795" s="59">
        <f t="shared" si="258"/>
        <v>1.7777777777777777</v>
      </c>
      <c r="AC1795" s="61">
        <f t="shared" si="259"/>
        <v>685.8</v>
      </c>
    </row>
    <row r="1796" spans="4:29">
      <c r="D1796" s="12">
        <v>1790</v>
      </c>
      <c r="E1796" s="36" t="s">
        <v>29</v>
      </c>
      <c r="F1796" s="16" t="s">
        <v>12</v>
      </c>
      <c r="G1796" s="14" t="s">
        <v>39</v>
      </c>
      <c r="H1796" s="13" t="s">
        <v>5</v>
      </c>
      <c r="I1796" s="13" t="s">
        <v>54</v>
      </c>
      <c r="J1796" s="13" t="s">
        <v>128</v>
      </c>
      <c r="K1796" s="13" t="s">
        <v>43</v>
      </c>
      <c r="L1796" s="14">
        <v>31.5</v>
      </c>
      <c r="M1796" s="14" t="s">
        <v>15</v>
      </c>
      <c r="N1796" s="31">
        <v>1000000</v>
      </c>
      <c r="O1796" s="14" t="s">
        <v>1</v>
      </c>
      <c r="P1796" s="14" t="s">
        <v>35</v>
      </c>
      <c r="Q1796" s="31">
        <v>2304</v>
      </c>
      <c r="R1796" s="31">
        <v>576</v>
      </c>
      <c r="S1796" s="45">
        <v>10</v>
      </c>
      <c r="T1796" s="64">
        <f t="shared" si="252"/>
        <v>315</v>
      </c>
      <c r="U1796" s="64">
        <f t="shared" si="253"/>
        <v>2.7354018231454003</v>
      </c>
      <c r="V1796" s="48">
        <f t="shared" si="254"/>
        <v>2.4106039999999997</v>
      </c>
      <c r="W1796" s="52">
        <v>241.06039999999999</v>
      </c>
      <c r="X1796" s="71" t="str">
        <f t="shared" si="251"/>
        <v>Q2 2025</v>
      </c>
      <c r="Y1796" s="21">
        <f t="shared" si="255"/>
        <v>3840</v>
      </c>
      <c r="Z1796" s="21">
        <f t="shared" si="256"/>
        <v>2160</v>
      </c>
      <c r="AA1796" s="57">
        <f t="shared" si="257"/>
        <v>273540.18231454003</v>
      </c>
      <c r="AB1796" s="59">
        <f t="shared" si="258"/>
        <v>1.7777777777777777</v>
      </c>
      <c r="AC1796" s="61">
        <f t="shared" si="259"/>
        <v>800.09999999999991</v>
      </c>
    </row>
    <row r="1797" spans="4:29">
      <c r="D1797" s="12">
        <v>1791</v>
      </c>
      <c r="E1797" s="36" t="s">
        <v>29</v>
      </c>
      <c r="F1797" s="16" t="s">
        <v>12</v>
      </c>
      <c r="G1797" s="14" t="s">
        <v>39</v>
      </c>
      <c r="H1797" s="13" t="s">
        <v>5</v>
      </c>
      <c r="I1797" s="13" t="s">
        <v>54</v>
      </c>
      <c r="J1797" s="13" t="s">
        <v>118</v>
      </c>
      <c r="K1797" s="13" t="s">
        <v>43</v>
      </c>
      <c r="L1797" s="14">
        <v>31.5</v>
      </c>
      <c r="M1797" s="14" t="s">
        <v>15</v>
      </c>
      <c r="N1797" s="31">
        <v>1000000</v>
      </c>
      <c r="O1797" s="14" t="s">
        <v>1</v>
      </c>
      <c r="P1797" s="14" t="s">
        <v>35</v>
      </c>
      <c r="Q1797" s="31">
        <v>2304</v>
      </c>
      <c r="R1797" s="31">
        <v>576</v>
      </c>
      <c r="S1797" s="45">
        <v>15</v>
      </c>
      <c r="T1797" s="64">
        <f t="shared" si="252"/>
        <v>472.5</v>
      </c>
      <c r="U1797" s="64">
        <f t="shared" si="253"/>
        <v>4.1031027347181004</v>
      </c>
      <c r="V1797" s="48">
        <f t="shared" si="254"/>
        <v>3.6159059999999998</v>
      </c>
      <c r="W1797" s="52">
        <v>241.06039999999999</v>
      </c>
      <c r="X1797" s="71" t="str">
        <f t="shared" si="251"/>
        <v>Q2 2025</v>
      </c>
      <c r="Y1797" s="21">
        <f t="shared" si="255"/>
        <v>3840</v>
      </c>
      <c r="Z1797" s="21">
        <f t="shared" si="256"/>
        <v>2160</v>
      </c>
      <c r="AA1797" s="57">
        <f t="shared" si="257"/>
        <v>273540.18231454003</v>
      </c>
      <c r="AB1797" s="59">
        <f t="shared" si="258"/>
        <v>1.7777777777777777</v>
      </c>
      <c r="AC1797" s="61">
        <f t="shared" si="259"/>
        <v>800.09999999999991</v>
      </c>
    </row>
    <row r="1798" spans="4:29">
      <c r="D1798" s="12">
        <v>1792</v>
      </c>
      <c r="E1798" s="36" t="s">
        <v>29</v>
      </c>
      <c r="F1798" s="16" t="s">
        <v>12</v>
      </c>
      <c r="G1798" s="14" t="s">
        <v>39</v>
      </c>
      <c r="H1798" s="13" t="s">
        <v>5</v>
      </c>
      <c r="I1798" s="13" t="s">
        <v>54</v>
      </c>
      <c r="J1798" s="13" t="s">
        <v>199</v>
      </c>
      <c r="K1798" s="13" t="s">
        <v>43</v>
      </c>
      <c r="L1798" s="14">
        <v>31.5</v>
      </c>
      <c r="M1798" s="14" t="s">
        <v>117</v>
      </c>
      <c r="N1798" s="31">
        <v>1000000</v>
      </c>
      <c r="O1798" s="14" t="s">
        <v>1</v>
      </c>
      <c r="P1798" s="14" t="s">
        <v>35</v>
      </c>
      <c r="Q1798" s="31">
        <v>2304</v>
      </c>
      <c r="R1798" s="31">
        <v>1152</v>
      </c>
      <c r="S1798" s="45">
        <v>15</v>
      </c>
      <c r="T1798" s="64">
        <f t="shared" si="252"/>
        <v>472.5</v>
      </c>
      <c r="U1798" s="64">
        <f t="shared" si="253"/>
        <v>3.4202750649332718</v>
      </c>
      <c r="V1798" s="48">
        <f t="shared" si="254"/>
        <v>3.6159059999999998</v>
      </c>
      <c r="W1798" s="52">
        <v>241.06039999999999</v>
      </c>
      <c r="X1798" s="71" t="str">
        <f t="shared" si="251"/>
        <v>Q2 2025</v>
      </c>
      <c r="Y1798" s="21">
        <f t="shared" si="255"/>
        <v>3440</v>
      </c>
      <c r="Z1798" s="21">
        <f t="shared" si="256"/>
        <v>1440</v>
      </c>
      <c r="AA1798" s="57">
        <f t="shared" si="257"/>
        <v>228018.33766221811</v>
      </c>
      <c r="AB1798" s="59">
        <f t="shared" si="258"/>
        <v>2.3888888888888888</v>
      </c>
      <c r="AC1798" s="61">
        <f t="shared" si="259"/>
        <v>800.09999999999991</v>
      </c>
    </row>
    <row r="1799" spans="4:29">
      <c r="D1799" s="12">
        <v>1793</v>
      </c>
      <c r="E1799" s="36" t="s">
        <v>29</v>
      </c>
      <c r="F1799" s="16" t="s">
        <v>12</v>
      </c>
      <c r="G1799" s="14" t="s">
        <v>39</v>
      </c>
      <c r="H1799" s="13" t="s">
        <v>5</v>
      </c>
      <c r="I1799" s="13" t="s">
        <v>54</v>
      </c>
      <c r="J1799" s="13" t="s">
        <v>203</v>
      </c>
      <c r="K1799" s="13" t="s">
        <v>43</v>
      </c>
      <c r="L1799" s="14">
        <v>34</v>
      </c>
      <c r="M1799" s="14" t="s">
        <v>117</v>
      </c>
      <c r="N1799" s="31">
        <v>1000000</v>
      </c>
      <c r="O1799" s="14" t="s">
        <v>1</v>
      </c>
      <c r="P1799" s="14" t="s">
        <v>35</v>
      </c>
      <c r="Q1799" s="31">
        <v>9216</v>
      </c>
      <c r="R1799" s="31">
        <v>2304</v>
      </c>
      <c r="S1799" s="45">
        <v>5</v>
      </c>
      <c r="T1799" s="64">
        <f t="shared" si="252"/>
        <v>170</v>
      </c>
      <c r="U1799" s="64">
        <f t="shared" si="253"/>
        <v>1.3282398505292223</v>
      </c>
      <c r="V1799" s="48">
        <f t="shared" si="254"/>
        <v>1.4454020000000001</v>
      </c>
      <c r="W1799" s="52">
        <v>289.0804</v>
      </c>
      <c r="X1799" s="71" t="str">
        <f t="shared" si="251"/>
        <v>Q2 2025</v>
      </c>
      <c r="Y1799" s="21">
        <f t="shared" si="255"/>
        <v>3440</v>
      </c>
      <c r="Z1799" s="21">
        <f t="shared" si="256"/>
        <v>1440</v>
      </c>
      <c r="AA1799" s="57">
        <f t="shared" si="257"/>
        <v>265647.97010584443</v>
      </c>
      <c r="AB1799" s="59">
        <f t="shared" si="258"/>
        <v>2.3888888888888888</v>
      </c>
      <c r="AC1799" s="61">
        <f t="shared" si="259"/>
        <v>863.59999999999991</v>
      </c>
    </row>
    <row r="1800" spans="4:29">
      <c r="D1800" s="12">
        <v>1794</v>
      </c>
      <c r="E1800" s="36" t="s">
        <v>29</v>
      </c>
      <c r="F1800" s="16" t="s">
        <v>12</v>
      </c>
      <c r="G1800" s="14" t="s">
        <v>39</v>
      </c>
      <c r="H1800" s="13" t="s">
        <v>5</v>
      </c>
      <c r="I1800" s="13" t="s">
        <v>54</v>
      </c>
      <c r="J1800" s="13" t="s">
        <v>204</v>
      </c>
      <c r="K1800" s="13" t="s">
        <v>43</v>
      </c>
      <c r="L1800" s="14">
        <v>57</v>
      </c>
      <c r="M1800" s="14" t="s">
        <v>205</v>
      </c>
      <c r="N1800" s="31">
        <v>1000000</v>
      </c>
      <c r="O1800" s="14" t="s">
        <v>1</v>
      </c>
      <c r="P1800" s="14" t="s">
        <v>35</v>
      </c>
      <c r="Q1800" s="31">
        <v>9216</v>
      </c>
      <c r="R1800" s="31">
        <v>2304</v>
      </c>
      <c r="S1800" s="45">
        <v>3</v>
      </c>
      <c r="T1800" s="64">
        <f t="shared" si="252"/>
        <v>171</v>
      </c>
      <c r="U1800" s="64">
        <f t="shared" si="253"/>
        <v>1.6389609608687781</v>
      </c>
      <c r="V1800" s="48">
        <f t="shared" si="254"/>
        <v>1.1956979999999999</v>
      </c>
      <c r="W1800" s="52">
        <v>398.56599999999997</v>
      </c>
      <c r="X1800" s="71" t="str">
        <f t="shared" ref="X1800:X1863" si="260">G1800&amp;" "&amp;F1800</f>
        <v>Q2 2025</v>
      </c>
      <c r="Y1800" s="21">
        <f t="shared" si="255"/>
        <v>7680</v>
      </c>
      <c r="Z1800" s="21">
        <f t="shared" si="256"/>
        <v>2160</v>
      </c>
      <c r="AA1800" s="57">
        <f t="shared" si="257"/>
        <v>546320.32028959272</v>
      </c>
      <c r="AB1800" s="59">
        <f t="shared" si="258"/>
        <v>3.5555555555555554</v>
      </c>
      <c r="AC1800" s="61">
        <f t="shared" si="259"/>
        <v>1447.8</v>
      </c>
    </row>
    <row r="1801" spans="4:29">
      <c r="D1801" s="12">
        <v>1795</v>
      </c>
      <c r="E1801" s="36" t="s">
        <v>29</v>
      </c>
      <c r="F1801" s="16" t="s">
        <v>12</v>
      </c>
      <c r="G1801" s="14" t="s">
        <v>39</v>
      </c>
      <c r="H1801" s="13" t="s">
        <v>5</v>
      </c>
      <c r="I1801" s="13" t="s">
        <v>217</v>
      </c>
      <c r="J1801" s="13" t="s">
        <v>218</v>
      </c>
      <c r="K1801" s="13" t="s">
        <v>43</v>
      </c>
      <c r="L1801" s="14">
        <v>32</v>
      </c>
      <c r="M1801" s="14" t="s">
        <v>15</v>
      </c>
      <c r="N1801" s="31">
        <v>1000000</v>
      </c>
      <c r="O1801" s="14" t="s">
        <v>1</v>
      </c>
      <c r="P1801" s="14" t="s">
        <v>35</v>
      </c>
      <c r="Q1801" s="31">
        <v>4608</v>
      </c>
      <c r="R1801" s="31">
        <v>1152</v>
      </c>
      <c r="S1801" s="45">
        <v>10</v>
      </c>
      <c r="T1801" s="64">
        <f t="shared" si="252"/>
        <v>320</v>
      </c>
      <c r="U1801" s="64">
        <f t="shared" si="253"/>
        <v>2.8229291679525219</v>
      </c>
      <c r="V1801" s="48">
        <f t="shared" si="254"/>
        <v>2.4106039999999997</v>
      </c>
      <c r="W1801" s="52">
        <v>241.06039999999999</v>
      </c>
      <c r="X1801" s="71" t="str">
        <f t="shared" si="260"/>
        <v>Q2 2025</v>
      </c>
      <c r="Y1801" s="21">
        <f t="shared" si="255"/>
        <v>3840</v>
      </c>
      <c r="Z1801" s="21">
        <f t="shared" si="256"/>
        <v>2160</v>
      </c>
      <c r="AA1801" s="57">
        <f t="shared" si="257"/>
        <v>282292.91679525218</v>
      </c>
      <c r="AB1801" s="59">
        <f t="shared" si="258"/>
        <v>1.7777777777777777</v>
      </c>
      <c r="AC1801" s="61">
        <f t="shared" si="259"/>
        <v>812.8</v>
      </c>
    </row>
    <row r="1802" spans="4:29">
      <c r="D1802" s="12">
        <v>1796</v>
      </c>
      <c r="E1802" s="36" t="s">
        <v>29</v>
      </c>
      <c r="F1802" s="16" t="s">
        <v>12</v>
      </c>
      <c r="G1802" s="14" t="s">
        <v>39</v>
      </c>
      <c r="H1802" s="13" t="s">
        <v>5</v>
      </c>
      <c r="I1802" s="13" t="s">
        <v>105</v>
      </c>
      <c r="J1802" s="13" t="s">
        <v>106</v>
      </c>
      <c r="K1802" s="13" t="s">
        <v>33</v>
      </c>
      <c r="L1802" s="14">
        <v>31.5</v>
      </c>
      <c r="M1802" s="14" t="s">
        <v>15</v>
      </c>
      <c r="N1802" s="31">
        <v>1000000</v>
      </c>
      <c r="O1802" s="14" t="s">
        <v>1</v>
      </c>
      <c r="P1802" s="14" t="s">
        <v>35</v>
      </c>
      <c r="Q1802" s="31">
        <v>5000</v>
      </c>
      <c r="R1802" s="31">
        <v>1152</v>
      </c>
      <c r="S1802" s="45">
        <v>15</v>
      </c>
      <c r="T1802" s="64">
        <f t="shared" si="252"/>
        <v>472.5</v>
      </c>
      <c r="U1802" s="64">
        <f t="shared" si="253"/>
        <v>4.1031027347181004</v>
      </c>
      <c r="V1802" s="48">
        <f t="shared" si="254"/>
        <v>3.6159059999999998</v>
      </c>
      <c r="W1802" s="52">
        <v>241.06039999999999</v>
      </c>
      <c r="X1802" s="71" t="str">
        <f t="shared" si="260"/>
        <v>Q2 2025</v>
      </c>
      <c r="Y1802" s="21">
        <f t="shared" si="255"/>
        <v>3840</v>
      </c>
      <c r="Z1802" s="21">
        <f t="shared" si="256"/>
        <v>2160</v>
      </c>
      <c r="AA1802" s="57">
        <f t="shared" si="257"/>
        <v>273540.18231454003</v>
      </c>
      <c r="AB1802" s="59">
        <f t="shared" si="258"/>
        <v>1.7777777777777777</v>
      </c>
      <c r="AC1802" s="61">
        <f t="shared" si="259"/>
        <v>800.09999999999991</v>
      </c>
    </row>
    <row r="1803" spans="4:29">
      <c r="D1803" s="12">
        <v>1797</v>
      </c>
      <c r="E1803" s="36" t="s">
        <v>29</v>
      </c>
      <c r="F1803" s="16" t="s">
        <v>12</v>
      </c>
      <c r="G1803" s="14" t="s">
        <v>39</v>
      </c>
      <c r="H1803" s="13" t="s">
        <v>5</v>
      </c>
      <c r="I1803" s="13" t="s">
        <v>96</v>
      </c>
      <c r="J1803" s="13" t="s">
        <v>61</v>
      </c>
      <c r="K1803" s="13" t="s">
        <v>33</v>
      </c>
      <c r="L1803" s="14">
        <v>27</v>
      </c>
      <c r="M1803" s="14" t="s">
        <v>15</v>
      </c>
      <c r="N1803" s="31">
        <v>80000000</v>
      </c>
      <c r="O1803" s="14" t="s">
        <v>1</v>
      </c>
      <c r="P1803" s="14" t="s">
        <v>35</v>
      </c>
      <c r="Q1803" s="31">
        <v>2304</v>
      </c>
      <c r="R1803" s="31">
        <v>576</v>
      </c>
      <c r="S1803" s="45">
        <v>35</v>
      </c>
      <c r="T1803" s="64">
        <f t="shared" si="252"/>
        <v>945</v>
      </c>
      <c r="U1803" s="64">
        <f t="shared" si="253"/>
        <v>7.0338904023738866</v>
      </c>
      <c r="V1803" s="48">
        <f t="shared" si="254"/>
        <v>6.7564139999999986</v>
      </c>
      <c r="W1803" s="52">
        <v>193.04039999999998</v>
      </c>
      <c r="X1803" s="71" t="str">
        <f t="shared" si="260"/>
        <v>Q2 2025</v>
      </c>
      <c r="Y1803" s="21">
        <f t="shared" si="255"/>
        <v>3840</v>
      </c>
      <c r="Z1803" s="21">
        <f t="shared" si="256"/>
        <v>2160</v>
      </c>
      <c r="AA1803" s="57">
        <f t="shared" si="257"/>
        <v>200968.29721068247</v>
      </c>
      <c r="AB1803" s="59">
        <f t="shared" si="258"/>
        <v>1.7777777777777777</v>
      </c>
      <c r="AC1803" s="61">
        <f t="shared" si="259"/>
        <v>685.8</v>
      </c>
    </row>
    <row r="1804" spans="4:29">
      <c r="D1804" s="12">
        <v>1798</v>
      </c>
      <c r="E1804" s="36" t="s">
        <v>29</v>
      </c>
      <c r="F1804" s="16" t="s">
        <v>12</v>
      </c>
      <c r="G1804" s="14" t="s">
        <v>39</v>
      </c>
      <c r="H1804" s="13" t="s">
        <v>5</v>
      </c>
      <c r="I1804" s="13" t="s">
        <v>96</v>
      </c>
      <c r="J1804" s="13" t="s">
        <v>129</v>
      </c>
      <c r="K1804" s="13" t="s">
        <v>33</v>
      </c>
      <c r="L1804" s="14">
        <v>27</v>
      </c>
      <c r="M1804" s="14" t="s">
        <v>143</v>
      </c>
      <c r="N1804" s="31">
        <v>1000000</v>
      </c>
      <c r="O1804" s="14" t="s">
        <v>1</v>
      </c>
      <c r="P1804" s="14" t="s">
        <v>35</v>
      </c>
      <c r="Q1804" s="31">
        <v>2304</v>
      </c>
      <c r="R1804" s="31">
        <v>576</v>
      </c>
      <c r="S1804" s="45">
        <v>15</v>
      </c>
      <c r="T1804" s="64">
        <f t="shared" si="252"/>
        <v>405</v>
      </c>
      <c r="U1804" s="64">
        <f t="shared" si="253"/>
        <v>3.0145244581602371</v>
      </c>
      <c r="V1804" s="48">
        <f t="shared" si="254"/>
        <v>2.679516</v>
      </c>
      <c r="W1804" s="52">
        <v>178.6344</v>
      </c>
      <c r="X1804" s="71" t="str">
        <f t="shared" si="260"/>
        <v>Q2 2025</v>
      </c>
      <c r="Y1804" s="21">
        <f t="shared" si="255"/>
        <v>2560</v>
      </c>
      <c r="Z1804" s="21">
        <f t="shared" si="256"/>
        <v>1440</v>
      </c>
      <c r="AA1804" s="57">
        <f t="shared" si="257"/>
        <v>200968.29721068247</v>
      </c>
      <c r="AB1804" s="59">
        <f t="shared" si="258"/>
        <v>1.7777777777777777</v>
      </c>
      <c r="AC1804" s="61">
        <f t="shared" si="259"/>
        <v>685.8</v>
      </c>
    </row>
    <row r="1805" spans="4:29">
      <c r="D1805" s="12">
        <v>1799</v>
      </c>
      <c r="E1805" s="36" t="s">
        <v>29</v>
      </c>
      <c r="F1805" s="16" t="s">
        <v>12</v>
      </c>
      <c r="G1805" s="14" t="s">
        <v>39</v>
      </c>
      <c r="H1805" s="13" t="s">
        <v>5</v>
      </c>
      <c r="I1805" s="13" t="s">
        <v>96</v>
      </c>
      <c r="J1805" s="13" t="s">
        <v>130</v>
      </c>
      <c r="K1805" s="13" t="s">
        <v>33</v>
      </c>
      <c r="L1805" s="14">
        <v>27</v>
      </c>
      <c r="M1805" s="14" t="s">
        <v>143</v>
      </c>
      <c r="N1805" s="31">
        <v>1000000</v>
      </c>
      <c r="O1805" s="14" t="s">
        <v>1</v>
      </c>
      <c r="P1805" s="14" t="s">
        <v>35</v>
      </c>
      <c r="Q1805" s="31">
        <v>2304</v>
      </c>
      <c r="R1805" s="31">
        <v>576</v>
      </c>
      <c r="S1805" s="45">
        <v>30</v>
      </c>
      <c r="T1805" s="64">
        <f t="shared" si="252"/>
        <v>810</v>
      </c>
      <c r="U1805" s="64">
        <f t="shared" si="253"/>
        <v>6.0290489163204741</v>
      </c>
      <c r="V1805" s="48">
        <f t="shared" si="254"/>
        <v>5.359032</v>
      </c>
      <c r="W1805" s="52">
        <v>178.6344</v>
      </c>
      <c r="X1805" s="71" t="str">
        <f t="shared" si="260"/>
        <v>Q2 2025</v>
      </c>
      <c r="Y1805" s="21">
        <f t="shared" si="255"/>
        <v>2560</v>
      </c>
      <c r="Z1805" s="21">
        <f t="shared" si="256"/>
        <v>1440</v>
      </c>
      <c r="AA1805" s="57">
        <f t="shared" si="257"/>
        <v>200968.29721068247</v>
      </c>
      <c r="AB1805" s="59">
        <f t="shared" si="258"/>
        <v>1.7777777777777777</v>
      </c>
      <c r="AC1805" s="61">
        <f t="shared" si="259"/>
        <v>685.8</v>
      </c>
    </row>
    <row r="1806" spans="4:29">
      <c r="D1806" s="12">
        <v>1800</v>
      </c>
      <c r="E1806" s="36" t="s">
        <v>29</v>
      </c>
      <c r="F1806" s="16" t="s">
        <v>12</v>
      </c>
      <c r="G1806" s="14" t="s">
        <v>39</v>
      </c>
      <c r="H1806" s="13" t="s">
        <v>5</v>
      </c>
      <c r="I1806" s="13" t="s">
        <v>96</v>
      </c>
      <c r="J1806" s="13" t="s">
        <v>131</v>
      </c>
      <c r="K1806" s="13" t="s">
        <v>95</v>
      </c>
      <c r="L1806" s="14">
        <v>34</v>
      </c>
      <c r="M1806" s="14" t="s">
        <v>117</v>
      </c>
      <c r="N1806" s="31">
        <v>1000000</v>
      </c>
      <c r="O1806" s="14" t="s">
        <v>1</v>
      </c>
      <c r="P1806" s="14" t="s">
        <v>35</v>
      </c>
      <c r="Q1806" s="31">
        <v>4608</v>
      </c>
      <c r="R1806" s="31">
        <v>1152</v>
      </c>
      <c r="S1806" s="45">
        <v>30</v>
      </c>
      <c r="T1806" s="64">
        <f t="shared" si="252"/>
        <v>1020</v>
      </c>
      <c r="U1806" s="64">
        <f t="shared" si="253"/>
        <v>7.9694391031753327</v>
      </c>
      <c r="V1806" s="48">
        <f t="shared" si="254"/>
        <v>8.6724119999999996</v>
      </c>
      <c r="W1806" s="52">
        <v>289.0804</v>
      </c>
      <c r="X1806" s="71" t="str">
        <f t="shared" si="260"/>
        <v>Q2 2025</v>
      </c>
      <c r="Y1806" s="21">
        <f t="shared" si="255"/>
        <v>3440</v>
      </c>
      <c r="Z1806" s="21">
        <f t="shared" si="256"/>
        <v>1440</v>
      </c>
      <c r="AA1806" s="57">
        <f t="shared" si="257"/>
        <v>265647.97010584443</v>
      </c>
      <c r="AB1806" s="59">
        <f t="shared" si="258"/>
        <v>2.3888888888888888</v>
      </c>
      <c r="AC1806" s="61">
        <f t="shared" si="259"/>
        <v>863.59999999999991</v>
      </c>
    </row>
    <row r="1807" spans="4:29">
      <c r="D1807" s="12">
        <v>1801</v>
      </c>
      <c r="E1807" s="36" t="s">
        <v>29</v>
      </c>
      <c r="F1807" s="16" t="s">
        <v>12</v>
      </c>
      <c r="G1807" s="14" t="s">
        <v>39</v>
      </c>
      <c r="H1807" s="13" t="s">
        <v>5</v>
      </c>
      <c r="I1807" s="13" t="s">
        <v>96</v>
      </c>
      <c r="J1807" s="13" t="s">
        <v>132</v>
      </c>
      <c r="K1807" s="13" t="s">
        <v>43</v>
      </c>
      <c r="L1807" s="14">
        <v>31.5</v>
      </c>
      <c r="M1807" s="14" t="s">
        <v>15</v>
      </c>
      <c r="N1807" s="31">
        <v>1000000</v>
      </c>
      <c r="O1807" s="14" t="s">
        <v>1</v>
      </c>
      <c r="P1807" s="14" t="s">
        <v>35</v>
      </c>
      <c r="Q1807" s="31">
        <v>2304</v>
      </c>
      <c r="R1807" s="31">
        <v>576</v>
      </c>
      <c r="S1807" s="45">
        <v>20</v>
      </c>
      <c r="T1807" s="64">
        <f t="shared" si="252"/>
        <v>630</v>
      </c>
      <c r="U1807" s="64">
        <f t="shared" si="253"/>
        <v>5.4708036462908005</v>
      </c>
      <c r="V1807" s="48">
        <f t="shared" si="254"/>
        <v>4.8212079999999995</v>
      </c>
      <c r="W1807" s="52">
        <v>241.06039999999999</v>
      </c>
      <c r="X1807" s="71" t="str">
        <f t="shared" si="260"/>
        <v>Q2 2025</v>
      </c>
      <c r="Y1807" s="21">
        <f t="shared" si="255"/>
        <v>3840</v>
      </c>
      <c r="Z1807" s="21">
        <f t="shared" si="256"/>
        <v>2160</v>
      </c>
      <c r="AA1807" s="57">
        <f t="shared" si="257"/>
        <v>273540.18231454003</v>
      </c>
      <c r="AB1807" s="59">
        <f t="shared" si="258"/>
        <v>1.7777777777777777</v>
      </c>
      <c r="AC1807" s="61">
        <f t="shared" si="259"/>
        <v>800.09999999999991</v>
      </c>
    </row>
    <row r="1808" spans="4:29">
      <c r="D1808" s="12">
        <v>1802</v>
      </c>
      <c r="E1808" s="36" t="s">
        <v>29</v>
      </c>
      <c r="F1808" s="16" t="s">
        <v>12</v>
      </c>
      <c r="G1808" s="14" t="s">
        <v>39</v>
      </c>
      <c r="H1808" s="13" t="s">
        <v>5</v>
      </c>
      <c r="I1808" s="13" t="s">
        <v>96</v>
      </c>
      <c r="J1808" s="13" t="s">
        <v>297</v>
      </c>
      <c r="K1808" s="13" t="s">
        <v>95</v>
      </c>
      <c r="L1808" s="14">
        <v>27</v>
      </c>
      <c r="M1808" s="14" t="s">
        <v>143</v>
      </c>
      <c r="N1808" s="31">
        <v>1000000</v>
      </c>
      <c r="O1808" s="14" t="s">
        <v>1</v>
      </c>
      <c r="P1808" s="14" t="s">
        <v>35</v>
      </c>
      <c r="Q1808" s="31">
        <v>2304</v>
      </c>
      <c r="R1808" s="31">
        <v>576</v>
      </c>
      <c r="S1808" s="45">
        <v>20</v>
      </c>
      <c r="T1808" s="64">
        <f t="shared" si="252"/>
        <v>540</v>
      </c>
      <c r="U1808" s="64">
        <f t="shared" si="253"/>
        <v>4.0193659442136491</v>
      </c>
      <c r="V1808" s="48">
        <f t="shared" si="254"/>
        <v>3.5726880000000003</v>
      </c>
      <c r="W1808" s="52">
        <v>178.6344</v>
      </c>
      <c r="X1808" s="71" t="str">
        <f t="shared" si="260"/>
        <v>Q2 2025</v>
      </c>
      <c r="Y1808" s="21">
        <f t="shared" si="255"/>
        <v>2560</v>
      </c>
      <c r="Z1808" s="21">
        <f t="shared" si="256"/>
        <v>1440</v>
      </c>
      <c r="AA1808" s="57">
        <f t="shared" si="257"/>
        <v>200968.29721068247</v>
      </c>
      <c r="AB1808" s="59">
        <f t="shared" si="258"/>
        <v>1.7777777777777777</v>
      </c>
      <c r="AC1808" s="61">
        <f t="shared" si="259"/>
        <v>685.8</v>
      </c>
    </row>
    <row r="1809" spans="4:29">
      <c r="D1809" s="12">
        <v>1803</v>
      </c>
      <c r="E1809" s="36" t="s">
        <v>29</v>
      </c>
      <c r="F1809" s="16" t="s">
        <v>12</v>
      </c>
      <c r="G1809" s="14" t="s">
        <v>39</v>
      </c>
      <c r="H1809" s="13" t="s">
        <v>5</v>
      </c>
      <c r="I1809" s="13" t="s">
        <v>96</v>
      </c>
      <c r="J1809" s="13" t="s">
        <v>298</v>
      </c>
      <c r="K1809" s="13" t="s">
        <v>95</v>
      </c>
      <c r="L1809" s="14">
        <v>27</v>
      </c>
      <c r="M1809" s="14" t="s">
        <v>143</v>
      </c>
      <c r="N1809" s="31">
        <v>1000000</v>
      </c>
      <c r="O1809" s="14" t="s">
        <v>1</v>
      </c>
      <c r="P1809" s="14" t="s">
        <v>35</v>
      </c>
      <c r="Q1809" s="31">
        <v>4608</v>
      </c>
      <c r="R1809" s="31">
        <v>1152</v>
      </c>
      <c r="S1809" s="45">
        <v>15</v>
      </c>
      <c r="T1809" s="64">
        <f t="shared" si="252"/>
        <v>405</v>
      </c>
      <c r="U1809" s="64">
        <f t="shared" si="253"/>
        <v>3.0145244581602371</v>
      </c>
      <c r="V1809" s="48">
        <f t="shared" si="254"/>
        <v>2.679516</v>
      </c>
      <c r="W1809" s="52">
        <v>178.6344</v>
      </c>
      <c r="X1809" s="71" t="str">
        <f t="shared" si="260"/>
        <v>Q2 2025</v>
      </c>
      <c r="Y1809" s="21">
        <f t="shared" si="255"/>
        <v>2560</v>
      </c>
      <c r="Z1809" s="21">
        <f t="shared" si="256"/>
        <v>1440</v>
      </c>
      <c r="AA1809" s="57">
        <f t="shared" si="257"/>
        <v>200968.29721068247</v>
      </c>
      <c r="AB1809" s="59">
        <f t="shared" si="258"/>
        <v>1.7777777777777777</v>
      </c>
      <c r="AC1809" s="61">
        <f t="shared" si="259"/>
        <v>685.8</v>
      </c>
    </row>
    <row r="1810" spans="4:29">
      <c r="D1810" s="12">
        <v>1804</v>
      </c>
      <c r="E1810" s="36" t="s">
        <v>29</v>
      </c>
      <c r="F1810" s="16" t="s">
        <v>12</v>
      </c>
      <c r="G1810" s="14" t="s">
        <v>39</v>
      </c>
      <c r="H1810" s="13" t="s">
        <v>5</v>
      </c>
      <c r="I1810" s="13" t="s">
        <v>96</v>
      </c>
      <c r="J1810" s="13" t="s">
        <v>299</v>
      </c>
      <c r="K1810" s="13" t="s">
        <v>95</v>
      </c>
      <c r="L1810" s="14">
        <v>31.5</v>
      </c>
      <c r="M1810" s="14" t="s">
        <v>15</v>
      </c>
      <c r="N1810" s="31">
        <v>1000000</v>
      </c>
      <c r="O1810" s="14" t="s">
        <v>1</v>
      </c>
      <c r="P1810" s="14" t="s">
        <v>35</v>
      </c>
      <c r="Q1810" s="31">
        <v>4608</v>
      </c>
      <c r="R1810" s="31">
        <v>1152</v>
      </c>
      <c r="S1810" s="45">
        <v>5</v>
      </c>
      <c r="T1810" s="64">
        <f t="shared" si="252"/>
        <v>157.5</v>
      </c>
      <c r="U1810" s="64">
        <f t="shared" si="253"/>
        <v>1.3677009115727001</v>
      </c>
      <c r="V1810" s="48">
        <f t="shared" si="254"/>
        <v>1.2053019999999999</v>
      </c>
      <c r="W1810" s="52">
        <v>241.06039999999999</v>
      </c>
      <c r="X1810" s="71" t="str">
        <f t="shared" si="260"/>
        <v>Q2 2025</v>
      </c>
      <c r="Y1810" s="21">
        <f t="shared" si="255"/>
        <v>3840</v>
      </c>
      <c r="Z1810" s="21">
        <f t="shared" si="256"/>
        <v>2160</v>
      </c>
      <c r="AA1810" s="57">
        <f t="shared" si="257"/>
        <v>273540.18231454003</v>
      </c>
      <c r="AB1810" s="59">
        <f t="shared" si="258"/>
        <v>1.7777777777777777</v>
      </c>
      <c r="AC1810" s="61">
        <f t="shared" si="259"/>
        <v>800.09999999999991</v>
      </c>
    </row>
    <row r="1811" spans="4:29">
      <c r="D1811" s="12">
        <v>1805</v>
      </c>
      <c r="E1811" s="36" t="s">
        <v>29</v>
      </c>
      <c r="F1811" s="16" t="s">
        <v>12</v>
      </c>
      <c r="G1811" s="14" t="s">
        <v>39</v>
      </c>
      <c r="H1811" s="13" t="s">
        <v>5</v>
      </c>
      <c r="I1811" s="13" t="s">
        <v>60</v>
      </c>
      <c r="J1811" s="13" t="s">
        <v>107</v>
      </c>
      <c r="K1811" s="13" t="s">
        <v>33</v>
      </c>
      <c r="L1811" s="14">
        <v>27</v>
      </c>
      <c r="M1811" s="14" t="s">
        <v>15</v>
      </c>
      <c r="N1811" s="31">
        <v>80000000</v>
      </c>
      <c r="O1811" s="14" t="s">
        <v>1</v>
      </c>
      <c r="P1811" s="14" t="s">
        <v>35</v>
      </c>
      <c r="Q1811" s="31">
        <v>2304</v>
      </c>
      <c r="R1811" s="31">
        <v>576</v>
      </c>
      <c r="S1811" s="45">
        <v>20</v>
      </c>
      <c r="T1811" s="64">
        <f t="shared" si="252"/>
        <v>540</v>
      </c>
      <c r="U1811" s="64">
        <f t="shared" si="253"/>
        <v>4.0193659442136491</v>
      </c>
      <c r="V1811" s="48">
        <f t="shared" si="254"/>
        <v>3.8608079999999996</v>
      </c>
      <c r="W1811" s="52">
        <v>193.04039999999998</v>
      </c>
      <c r="X1811" s="71" t="str">
        <f t="shared" si="260"/>
        <v>Q2 2025</v>
      </c>
      <c r="Y1811" s="21">
        <f t="shared" si="255"/>
        <v>3840</v>
      </c>
      <c r="Z1811" s="21">
        <f t="shared" si="256"/>
        <v>2160</v>
      </c>
      <c r="AA1811" s="57">
        <f t="shared" si="257"/>
        <v>200968.29721068247</v>
      </c>
      <c r="AB1811" s="59">
        <f t="shared" si="258"/>
        <v>1.7777777777777777</v>
      </c>
      <c r="AC1811" s="61">
        <f t="shared" si="259"/>
        <v>685.8</v>
      </c>
    </row>
    <row r="1812" spans="4:29">
      <c r="D1812" s="12">
        <v>1806</v>
      </c>
      <c r="E1812" s="36" t="s">
        <v>29</v>
      </c>
      <c r="F1812" s="16" t="s">
        <v>12</v>
      </c>
      <c r="G1812" s="14" t="s">
        <v>39</v>
      </c>
      <c r="H1812" s="13" t="s">
        <v>5</v>
      </c>
      <c r="I1812" s="13" t="s">
        <v>60</v>
      </c>
      <c r="J1812" s="13" t="s">
        <v>115</v>
      </c>
      <c r="K1812" s="13" t="s">
        <v>33</v>
      </c>
      <c r="L1812" s="14">
        <v>27</v>
      </c>
      <c r="M1812" s="14" t="s">
        <v>15</v>
      </c>
      <c r="N1812" s="31">
        <v>80000000</v>
      </c>
      <c r="O1812" s="14" t="s">
        <v>1</v>
      </c>
      <c r="P1812" s="14" t="s">
        <v>35</v>
      </c>
      <c r="Q1812" s="31">
        <v>2304</v>
      </c>
      <c r="R1812" s="31">
        <v>576</v>
      </c>
      <c r="S1812" s="45">
        <v>20</v>
      </c>
      <c r="T1812" s="64">
        <f t="shared" si="252"/>
        <v>540</v>
      </c>
      <c r="U1812" s="64">
        <f t="shared" si="253"/>
        <v>4.0193659442136491</v>
      </c>
      <c r="V1812" s="48">
        <f t="shared" si="254"/>
        <v>3.8608079999999996</v>
      </c>
      <c r="W1812" s="52">
        <v>193.04039999999998</v>
      </c>
      <c r="X1812" s="71" t="str">
        <f t="shared" si="260"/>
        <v>Q2 2025</v>
      </c>
      <c r="Y1812" s="21">
        <f t="shared" si="255"/>
        <v>3840</v>
      </c>
      <c r="Z1812" s="21">
        <f t="shared" si="256"/>
        <v>2160</v>
      </c>
      <c r="AA1812" s="57">
        <f t="shared" si="257"/>
        <v>200968.29721068247</v>
      </c>
      <c r="AB1812" s="59">
        <f t="shared" si="258"/>
        <v>1.7777777777777777</v>
      </c>
      <c r="AC1812" s="61">
        <f t="shared" si="259"/>
        <v>685.8</v>
      </c>
    </row>
    <row r="1813" spans="4:29">
      <c r="D1813" s="12">
        <v>1807</v>
      </c>
      <c r="E1813" s="36" t="s">
        <v>29</v>
      </c>
      <c r="F1813" s="16" t="s">
        <v>12</v>
      </c>
      <c r="G1813" s="14" t="s">
        <v>39</v>
      </c>
      <c r="H1813" s="13" t="s">
        <v>5</v>
      </c>
      <c r="I1813" s="13" t="s">
        <v>60</v>
      </c>
      <c r="J1813" s="13" t="s">
        <v>300</v>
      </c>
      <c r="K1813" s="13" t="s">
        <v>33</v>
      </c>
      <c r="L1813" s="14">
        <v>31.5</v>
      </c>
      <c r="M1813" s="14" t="s">
        <v>15</v>
      </c>
      <c r="N1813" s="31">
        <v>80000000</v>
      </c>
      <c r="O1813" s="14" t="s">
        <v>1</v>
      </c>
      <c r="P1813" s="14" t="s">
        <v>35</v>
      </c>
      <c r="Q1813" s="31">
        <v>2304</v>
      </c>
      <c r="R1813" s="31">
        <v>1152</v>
      </c>
      <c r="S1813" s="45">
        <v>15</v>
      </c>
      <c r="T1813" s="64">
        <f t="shared" si="252"/>
        <v>472.5</v>
      </c>
      <c r="U1813" s="64">
        <f t="shared" si="253"/>
        <v>4.1031027347181004</v>
      </c>
      <c r="V1813" s="48">
        <f t="shared" si="254"/>
        <v>3.6159059999999998</v>
      </c>
      <c r="W1813" s="52">
        <v>241.06039999999999</v>
      </c>
      <c r="X1813" s="71" t="str">
        <f t="shared" si="260"/>
        <v>Q2 2025</v>
      </c>
      <c r="Y1813" s="21">
        <f t="shared" si="255"/>
        <v>3840</v>
      </c>
      <c r="Z1813" s="21">
        <f t="shared" si="256"/>
        <v>2160</v>
      </c>
      <c r="AA1813" s="57">
        <f t="shared" si="257"/>
        <v>273540.18231454003</v>
      </c>
      <c r="AB1813" s="59">
        <f t="shared" si="258"/>
        <v>1.7777777777777777</v>
      </c>
      <c r="AC1813" s="61">
        <f t="shared" si="259"/>
        <v>800.09999999999991</v>
      </c>
    </row>
    <row r="1814" spans="4:29">
      <c r="D1814" s="12">
        <v>1808</v>
      </c>
      <c r="E1814" s="36" t="s">
        <v>29</v>
      </c>
      <c r="F1814" s="16" t="s">
        <v>12</v>
      </c>
      <c r="G1814" s="14" t="s">
        <v>39</v>
      </c>
      <c r="H1814" s="13" t="s">
        <v>5</v>
      </c>
      <c r="I1814" s="13" t="s">
        <v>60</v>
      </c>
      <c r="J1814" s="13" t="s">
        <v>301</v>
      </c>
      <c r="K1814" s="13" t="s">
        <v>95</v>
      </c>
      <c r="L1814" s="14">
        <v>34</v>
      </c>
      <c r="M1814" s="14" t="s">
        <v>302</v>
      </c>
      <c r="N1814" s="31">
        <v>80000000</v>
      </c>
      <c r="O1814" s="14" t="s">
        <v>1</v>
      </c>
      <c r="P1814" s="14" t="s">
        <v>35</v>
      </c>
      <c r="Q1814" s="31">
        <v>4608</v>
      </c>
      <c r="R1814" s="31">
        <v>1152</v>
      </c>
      <c r="S1814" s="45">
        <v>10</v>
      </c>
      <c r="T1814" s="64">
        <f t="shared" si="252"/>
        <v>340</v>
      </c>
      <c r="U1814" s="64">
        <f t="shared" si="253"/>
        <v>3.618852544932293</v>
      </c>
      <c r="V1814" s="48">
        <f t="shared" si="254"/>
        <v>2.8908040000000002</v>
      </c>
      <c r="W1814" s="52">
        <v>289.0804</v>
      </c>
      <c r="X1814" s="71" t="str">
        <f t="shared" si="260"/>
        <v>Q2 2025</v>
      </c>
      <c r="Y1814" s="21">
        <f t="shared" si="255"/>
        <v>344</v>
      </c>
      <c r="Z1814" s="21">
        <f t="shared" si="256"/>
        <v>440</v>
      </c>
      <c r="AA1814" s="57">
        <f t="shared" si="257"/>
        <v>361885.25449322932</v>
      </c>
      <c r="AB1814" s="59">
        <f t="shared" si="258"/>
        <v>0.78181818181818186</v>
      </c>
      <c r="AC1814" s="61">
        <f t="shared" si="259"/>
        <v>863.59999999999991</v>
      </c>
    </row>
    <row r="1815" spans="4:29">
      <c r="D1815" s="12">
        <v>1809</v>
      </c>
      <c r="E1815" s="36" t="s">
        <v>29</v>
      </c>
      <c r="F1815" s="16" t="s">
        <v>12</v>
      </c>
      <c r="G1815" s="14" t="s">
        <v>39</v>
      </c>
      <c r="H1815" s="13" t="s">
        <v>5</v>
      </c>
      <c r="I1815" s="13" t="s">
        <v>53</v>
      </c>
      <c r="J1815" s="13" t="s">
        <v>133</v>
      </c>
      <c r="K1815" s="13"/>
      <c r="L1815" s="14">
        <v>31.5</v>
      </c>
      <c r="M1815" s="14" t="s">
        <v>15</v>
      </c>
      <c r="N1815" s="31">
        <v>1000000</v>
      </c>
      <c r="O1815" s="14" t="s">
        <v>1</v>
      </c>
      <c r="P1815" s="14" t="s">
        <v>35</v>
      </c>
      <c r="Q1815" s="31">
        <v>4608</v>
      </c>
      <c r="R1815" s="31">
        <v>1196</v>
      </c>
      <c r="S1815" s="45">
        <v>20</v>
      </c>
      <c r="T1815" s="64">
        <f t="shared" si="252"/>
        <v>630</v>
      </c>
      <c r="U1815" s="64">
        <f t="shared" si="253"/>
        <v>5.4708036462908005</v>
      </c>
      <c r="V1815" s="48">
        <f t="shared" si="254"/>
        <v>4.8212079999999995</v>
      </c>
      <c r="W1815" s="52">
        <v>241.06039999999999</v>
      </c>
      <c r="X1815" s="71" t="str">
        <f t="shared" si="260"/>
        <v>Q2 2025</v>
      </c>
      <c r="Y1815" s="21">
        <f t="shared" si="255"/>
        <v>3840</v>
      </c>
      <c r="Z1815" s="21">
        <f t="shared" si="256"/>
        <v>2160</v>
      </c>
      <c r="AA1815" s="57">
        <f t="shared" si="257"/>
        <v>273540.18231454003</v>
      </c>
      <c r="AB1815" s="59">
        <f t="shared" si="258"/>
        <v>1.7777777777777777</v>
      </c>
      <c r="AC1815" s="61">
        <f t="shared" si="259"/>
        <v>800.09999999999991</v>
      </c>
    </row>
    <row r="1816" spans="4:29">
      <c r="D1816" s="12">
        <v>1810</v>
      </c>
      <c r="E1816" s="36" t="s">
        <v>29</v>
      </c>
      <c r="F1816" s="16" t="s">
        <v>12</v>
      </c>
      <c r="G1816" s="14" t="s">
        <v>39</v>
      </c>
      <c r="H1816" s="13" t="s">
        <v>5</v>
      </c>
      <c r="I1816" s="13" t="s">
        <v>53</v>
      </c>
      <c r="J1816" s="13" t="s">
        <v>97</v>
      </c>
      <c r="K1816" s="13" t="s">
        <v>98</v>
      </c>
      <c r="L1816" s="14">
        <v>49</v>
      </c>
      <c r="M1816" s="14" t="s">
        <v>99</v>
      </c>
      <c r="N1816" s="31">
        <v>1000000</v>
      </c>
      <c r="O1816" s="14" t="s">
        <v>1</v>
      </c>
      <c r="P1816" s="14" t="s">
        <v>35</v>
      </c>
      <c r="Q1816" s="31">
        <v>5000</v>
      </c>
      <c r="R1816" s="31">
        <v>1152</v>
      </c>
      <c r="S1816" s="45">
        <v>10</v>
      </c>
      <c r="T1816" s="64">
        <f t="shared" si="252"/>
        <v>490</v>
      </c>
      <c r="U1816" s="64">
        <f t="shared" si="253"/>
        <v>4.0372886704072384</v>
      </c>
      <c r="V1816" s="48">
        <f t="shared" si="254"/>
        <v>3.3133799999999995</v>
      </c>
      <c r="W1816" s="52">
        <v>331.33799999999997</v>
      </c>
      <c r="X1816" s="71" t="str">
        <f t="shared" si="260"/>
        <v>Q2 2025</v>
      </c>
      <c r="Y1816" s="21">
        <f t="shared" si="255"/>
        <v>5120</v>
      </c>
      <c r="Z1816" s="21">
        <f t="shared" si="256"/>
        <v>1440</v>
      </c>
      <c r="AA1816" s="57">
        <f t="shared" si="257"/>
        <v>403728.86704072385</v>
      </c>
      <c r="AB1816" s="59">
        <f t="shared" si="258"/>
        <v>3.5555555555555554</v>
      </c>
      <c r="AC1816" s="61">
        <f t="shared" si="259"/>
        <v>1244.5999999999999</v>
      </c>
    </row>
    <row r="1817" spans="4:29">
      <c r="D1817" s="12">
        <v>1811</v>
      </c>
      <c r="E1817" s="36" t="s">
        <v>29</v>
      </c>
      <c r="F1817" s="16" t="s">
        <v>12</v>
      </c>
      <c r="G1817" s="14" t="s">
        <v>39</v>
      </c>
      <c r="H1817" s="13" t="s">
        <v>5</v>
      </c>
      <c r="I1817" s="13" t="s">
        <v>53</v>
      </c>
      <c r="J1817" s="13" t="s">
        <v>119</v>
      </c>
      <c r="K1817" s="13" t="s">
        <v>98</v>
      </c>
      <c r="L1817" s="14">
        <v>31.5</v>
      </c>
      <c r="M1817" s="14" t="s">
        <v>15</v>
      </c>
      <c r="N1817" s="31">
        <v>1000000</v>
      </c>
      <c r="O1817" s="14" t="s">
        <v>1</v>
      </c>
      <c r="P1817" s="14" t="s">
        <v>35</v>
      </c>
      <c r="Q1817" s="31">
        <v>5000</v>
      </c>
      <c r="R1817" s="31">
        <v>1152</v>
      </c>
      <c r="S1817" s="45">
        <v>10</v>
      </c>
      <c r="T1817" s="64">
        <f t="shared" si="252"/>
        <v>315</v>
      </c>
      <c r="U1817" s="64">
        <f t="shared" si="253"/>
        <v>2.7354018231454003</v>
      </c>
      <c r="V1817" s="48">
        <f t="shared" si="254"/>
        <v>2.4106039999999997</v>
      </c>
      <c r="W1817" s="52">
        <v>241.06039999999999</v>
      </c>
      <c r="X1817" s="71" t="str">
        <f t="shared" si="260"/>
        <v>Q2 2025</v>
      </c>
      <c r="Y1817" s="21">
        <f t="shared" si="255"/>
        <v>3840</v>
      </c>
      <c r="Z1817" s="21">
        <f t="shared" si="256"/>
        <v>2160</v>
      </c>
      <c r="AA1817" s="57">
        <f t="shared" si="257"/>
        <v>273540.18231454003</v>
      </c>
      <c r="AB1817" s="59">
        <f t="shared" si="258"/>
        <v>1.7777777777777777</v>
      </c>
      <c r="AC1817" s="61">
        <f t="shared" si="259"/>
        <v>800.09999999999991</v>
      </c>
    </row>
    <row r="1818" spans="4:29">
      <c r="D1818" s="12">
        <v>1812</v>
      </c>
      <c r="E1818" s="36" t="s">
        <v>29</v>
      </c>
      <c r="F1818" s="16" t="s">
        <v>12</v>
      </c>
      <c r="G1818" s="14" t="s">
        <v>39</v>
      </c>
      <c r="H1818" s="13" t="s">
        <v>5</v>
      </c>
      <c r="I1818" s="13" t="s">
        <v>120</v>
      </c>
      <c r="J1818" s="13"/>
      <c r="K1818" s="13" t="s">
        <v>120</v>
      </c>
      <c r="L1818" s="14">
        <v>27</v>
      </c>
      <c r="M1818" s="14" t="s">
        <v>15</v>
      </c>
      <c r="N1818" s="31" t="s">
        <v>65</v>
      </c>
      <c r="O1818" s="14" t="s">
        <v>1</v>
      </c>
      <c r="P1818" s="14" t="s">
        <v>35</v>
      </c>
      <c r="Q1818" s="31">
        <v>5000</v>
      </c>
      <c r="R1818" s="31">
        <v>1152</v>
      </c>
      <c r="S1818" s="45">
        <v>25</v>
      </c>
      <c r="T1818" s="64">
        <f t="shared" si="252"/>
        <v>675</v>
      </c>
      <c r="U1818" s="64">
        <f t="shared" si="253"/>
        <v>5.0242074302670616</v>
      </c>
      <c r="V1818" s="48">
        <f t="shared" si="254"/>
        <v>4.8260099999999992</v>
      </c>
      <c r="W1818" s="52">
        <v>193.04039999999998</v>
      </c>
      <c r="X1818" s="71" t="str">
        <f t="shared" si="260"/>
        <v>Q2 2025</v>
      </c>
      <c r="Y1818" s="21">
        <f t="shared" si="255"/>
        <v>3840</v>
      </c>
      <c r="Z1818" s="21">
        <f t="shared" si="256"/>
        <v>2160</v>
      </c>
      <c r="AA1818" s="57">
        <f t="shared" si="257"/>
        <v>200968.29721068247</v>
      </c>
      <c r="AB1818" s="59">
        <f t="shared" si="258"/>
        <v>1.7777777777777777</v>
      </c>
      <c r="AC1818" s="61">
        <f t="shared" si="259"/>
        <v>685.8</v>
      </c>
    </row>
    <row r="1819" spans="4:29">
      <c r="D1819" s="12">
        <v>1813</v>
      </c>
      <c r="E1819" s="36" t="s">
        <v>29</v>
      </c>
      <c r="F1819" s="16" t="s">
        <v>12</v>
      </c>
      <c r="G1819" s="14" t="s">
        <v>39</v>
      </c>
      <c r="H1819" s="13" t="s">
        <v>5</v>
      </c>
      <c r="I1819" s="13" t="s">
        <v>120</v>
      </c>
      <c r="J1819" s="13"/>
      <c r="K1819" s="13" t="s">
        <v>120</v>
      </c>
      <c r="L1819" s="14">
        <v>31.5</v>
      </c>
      <c r="M1819" s="14" t="s">
        <v>15</v>
      </c>
      <c r="N1819" s="31" t="s">
        <v>65</v>
      </c>
      <c r="O1819" s="14" t="s">
        <v>1</v>
      </c>
      <c r="P1819" s="14" t="s">
        <v>35</v>
      </c>
      <c r="Q1819" s="31">
        <v>5000</v>
      </c>
      <c r="R1819" s="31">
        <v>1152</v>
      </c>
      <c r="S1819" s="45">
        <v>20</v>
      </c>
      <c r="T1819" s="64">
        <f t="shared" si="252"/>
        <v>630</v>
      </c>
      <c r="U1819" s="64">
        <f t="shared" si="253"/>
        <v>5.4708036462908005</v>
      </c>
      <c r="V1819" s="48">
        <f t="shared" si="254"/>
        <v>4.8212079999999995</v>
      </c>
      <c r="W1819" s="52">
        <v>241.06039999999999</v>
      </c>
      <c r="X1819" s="71" t="str">
        <f t="shared" si="260"/>
        <v>Q2 2025</v>
      </c>
      <c r="Y1819" s="21">
        <f t="shared" si="255"/>
        <v>3840</v>
      </c>
      <c r="Z1819" s="21">
        <f t="shared" si="256"/>
        <v>2160</v>
      </c>
      <c r="AA1819" s="57">
        <f t="shared" si="257"/>
        <v>273540.18231454003</v>
      </c>
      <c r="AB1819" s="59">
        <f t="shared" si="258"/>
        <v>1.7777777777777777</v>
      </c>
      <c r="AC1819" s="61">
        <f t="shared" si="259"/>
        <v>800.09999999999991</v>
      </c>
    </row>
    <row r="1820" spans="4:29">
      <c r="D1820" s="12">
        <v>1814</v>
      </c>
      <c r="E1820" s="36" t="s">
        <v>29</v>
      </c>
      <c r="F1820" s="16" t="s">
        <v>12</v>
      </c>
      <c r="G1820" s="14" t="s">
        <v>39</v>
      </c>
      <c r="H1820" s="13" t="s">
        <v>5</v>
      </c>
      <c r="I1820" s="13" t="s">
        <v>45</v>
      </c>
      <c r="J1820" s="13" t="s">
        <v>134</v>
      </c>
      <c r="K1820" s="13" t="s">
        <v>43</v>
      </c>
      <c r="L1820" s="14">
        <v>27</v>
      </c>
      <c r="M1820" s="14" t="s">
        <v>15</v>
      </c>
      <c r="N1820" s="31">
        <v>1000000</v>
      </c>
      <c r="O1820" s="14" t="s">
        <v>1</v>
      </c>
      <c r="P1820" s="14" t="s">
        <v>35</v>
      </c>
      <c r="Q1820" s="31">
        <v>2304</v>
      </c>
      <c r="R1820" s="31">
        <v>576</v>
      </c>
      <c r="S1820" s="45">
        <v>25</v>
      </c>
      <c r="T1820" s="64">
        <f t="shared" si="252"/>
        <v>675</v>
      </c>
      <c r="U1820" s="64">
        <f t="shared" si="253"/>
        <v>5.0242074302670616</v>
      </c>
      <c r="V1820" s="48">
        <f t="shared" si="254"/>
        <v>4.4658599999999993</v>
      </c>
      <c r="W1820" s="52">
        <v>178.6344</v>
      </c>
      <c r="X1820" s="71" t="str">
        <f t="shared" si="260"/>
        <v>Q2 2025</v>
      </c>
      <c r="Y1820" s="21">
        <f t="shared" si="255"/>
        <v>3840</v>
      </c>
      <c r="Z1820" s="21">
        <f t="shared" si="256"/>
        <v>2160</v>
      </c>
      <c r="AA1820" s="57">
        <f t="shared" si="257"/>
        <v>200968.29721068247</v>
      </c>
      <c r="AB1820" s="59">
        <f t="shared" si="258"/>
        <v>1.7777777777777777</v>
      </c>
      <c r="AC1820" s="61">
        <f t="shared" si="259"/>
        <v>685.8</v>
      </c>
    </row>
    <row r="1821" spans="4:29">
      <c r="D1821" s="12">
        <v>1815</v>
      </c>
      <c r="E1821" s="36" t="s">
        <v>29</v>
      </c>
      <c r="F1821" s="16" t="s">
        <v>12</v>
      </c>
      <c r="G1821" s="14" t="s">
        <v>39</v>
      </c>
      <c r="H1821" s="13" t="s">
        <v>5</v>
      </c>
      <c r="I1821" s="13" t="s">
        <v>121</v>
      </c>
      <c r="J1821" s="13" t="s">
        <v>282</v>
      </c>
      <c r="K1821" s="13"/>
      <c r="L1821" s="14">
        <v>27</v>
      </c>
      <c r="M1821" s="14" t="s">
        <v>15</v>
      </c>
      <c r="N1821" s="31" t="s">
        <v>65</v>
      </c>
      <c r="O1821" s="14" t="s">
        <v>1</v>
      </c>
      <c r="P1821" s="14" t="s">
        <v>35</v>
      </c>
      <c r="Q1821" s="31">
        <v>5000</v>
      </c>
      <c r="R1821" s="31">
        <v>1152</v>
      </c>
      <c r="S1821" s="45">
        <v>20</v>
      </c>
      <c r="T1821" s="64">
        <f t="shared" si="252"/>
        <v>540</v>
      </c>
      <c r="U1821" s="64">
        <f t="shared" si="253"/>
        <v>4.0193659442136491</v>
      </c>
      <c r="V1821" s="48">
        <f t="shared" si="254"/>
        <v>3.8608079999999996</v>
      </c>
      <c r="W1821" s="52">
        <v>193.04039999999998</v>
      </c>
      <c r="X1821" s="71" t="str">
        <f t="shared" si="260"/>
        <v>Q2 2025</v>
      </c>
      <c r="Y1821" s="21">
        <f t="shared" si="255"/>
        <v>3840</v>
      </c>
      <c r="Z1821" s="21">
        <f t="shared" si="256"/>
        <v>2160</v>
      </c>
      <c r="AA1821" s="57">
        <f t="shared" si="257"/>
        <v>200968.29721068247</v>
      </c>
      <c r="AB1821" s="59">
        <f t="shared" si="258"/>
        <v>1.7777777777777777</v>
      </c>
      <c r="AC1821" s="61">
        <f t="shared" si="259"/>
        <v>685.8</v>
      </c>
    </row>
    <row r="1822" spans="4:29">
      <c r="D1822" s="12">
        <v>1816</v>
      </c>
      <c r="E1822" s="36" t="s">
        <v>29</v>
      </c>
      <c r="F1822" s="16" t="s">
        <v>12</v>
      </c>
      <c r="G1822" s="14" t="s">
        <v>39</v>
      </c>
      <c r="H1822" s="13" t="s">
        <v>5</v>
      </c>
      <c r="I1822" s="13" t="s">
        <v>121</v>
      </c>
      <c r="J1822" s="13" t="s">
        <v>283</v>
      </c>
      <c r="K1822" s="13"/>
      <c r="L1822" s="14">
        <v>31.5</v>
      </c>
      <c r="M1822" s="14" t="s">
        <v>15</v>
      </c>
      <c r="N1822" s="31" t="s">
        <v>65</v>
      </c>
      <c r="O1822" s="14" t="s">
        <v>1</v>
      </c>
      <c r="P1822" s="14" t="s">
        <v>35</v>
      </c>
      <c r="Q1822" s="31">
        <v>5000</v>
      </c>
      <c r="R1822" s="31">
        <v>1152</v>
      </c>
      <c r="S1822" s="45">
        <v>20</v>
      </c>
      <c r="T1822" s="64">
        <f t="shared" si="252"/>
        <v>630</v>
      </c>
      <c r="U1822" s="64">
        <f t="shared" si="253"/>
        <v>5.4708036462908005</v>
      </c>
      <c r="V1822" s="48">
        <f t="shared" si="254"/>
        <v>4.8212079999999995</v>
      </c>
      <c r="W1822" s="52">
        <v>241.06039999999999</v>
      </c>
      <c r="X1822" s="71" t="str">
        <f t="shared" si="260"/>
        <v>Q2 2025</v>
      </c>
      <c r="Y1822" s="21">
        <f t="shared" si="255"/>
        <v>3840</v>
      </c>
      <c r="Z1822" s="21">
        <f t="shared" si="256"/>
        <v>2160</v>
      </c>
      <c r="AA1822" s="57">
        <f t="shared" si="257"/>
        <v>273540.18231454003</v>
      </c>
      <c r="AB1822" s="59">
        <f t="shared" si="258"/>
        <v>1.7777777777777777</v>
      </c>
      <c r="AC1822" s="61">
        <f t="shared" si="259"/>
        <v>800.09999999999991</v>
      </c>
    </row>
    <row r="1823" spans="4:29">
      <c r="D1823" s="12">
        <v>1817</v>
      </c>
      <c r="E1823" s="36" t="s">
        <v>29</v>
      </c>
      <c r="F1823" s="16" t="s">
        <v>12</v>
      </c>
      <c r="G1823" s="14" t="s">
        <v>39</v>
      </c>
      <c r="H1823" s="13" t="s">
        <v>5</v>
      </c>
      <c r="I1823" s="13" t="s">
        <v>122</v>
      </c>
      <c r="J1823" s="13"/>
      <c r="K1823" s="13"/>
      <c r="L1823" s="14">
        <v>27</v>
      </c>
      <c r="M1823" s="14" t="s">
        <v>15</v>
      </c>
      <c r="N1823" s="31" t="s">
        <v>65</v>
      </c>
      <c r="O1823" s="14" t="s">
        <v>2</v>
      </c>
      <c r="P1823" s="14" t="s">
        <v>35</v>
      </c>
      <c r="Q1823" s="31">
        <v>5000</v>
      </c>
      <c r="R1823" s="31">
        <v>1152</v>
      </c>
      <c r="S1823" s="45">
        <v>25</v>
      </c>
      <c r="T1823" s="64">
        <f t="shared" si="252"/>
        <v>675</v>
      </c>
      <c r="U1823" s="64">
        <f t="shared" si="253"/>
        <v>5.0242074302670616</v>
      </c>
      <c r="V1823" s="48">
        <f t="shared" si="254"/>
        <v>4.8260099999999992</v>
      </c>
      <c r="W1823" s="52">
        <v>193.04039999999998</v>
      </c>
      <c r="X1823" s="71" t="str">
        <f t="shared" si="260"/>
        <v>Q2 2025</v>
      </c>
      <c r="Y1823" s="21">
        <f t="shared" si="255"/>
        <v>3840</v>
      </c>
      <c r="Z1823" s="21">
        <f t="shared" si="256"/>
        <v>2160</v>
      </c>
      <c r="AA1823" s="57">
        <f t="shared" si="257"/>
        <v>200968.29721068247</v>
      </c>
      <c r="AB1823" s="59">
        <f t="shared" si="258"/>
        <v>1.7777777777777777</v>
      </c>
      <c r="AC1823" s="61">
        <f t="shared" si="259"/>
        <v>685.8</v>
      </c>
    </row>
    <row r="1824" spans="4:29">
      <c r="D1824" s="12">
        <v>1818</v>
      </c>
      <c r="E1824" s="36" t="s">
        <v>29</v>
      </c>
      <c r="F1824" s="16" t="s">
        <v>12</v>
      </c>
      <c r="G1824" s="14" t="s">
        <v>39</v>
      </c>
      <c r="H1824" s="13" t="s">
        <v>5</v>
      </c>
      <c r="I1824" s="13" t="s">
        <v>122</v>
      </c>
      <c r="J1824" s="13"/>
      <c r="K1824" s="13"/>
      <c r="L1824" s="14">
        <v>31.5</v>
      </c>
      <c r="M1824" s="14" t="s">
        <v>15</v>
      </c>
      <c r="N1824" s="31" t="s">
        <v>65</v>
      </c>
      <c r="O1824" s="14" t="s">
        <v>2</v>
      </c>
      <c r="P1824" s="14" t="s">
        <v>35</v>
      </c>
      <c r="Q1824" s="31">
        <v>5000</v>
      </c>
      <c r="R1824" s="31">
        <v>1152</v>
      </c>
      <c r="S1824" s="45">
        <v>20</v>
      </c>
      <c r="T1824" s="64">
        <f t="shared" si="252"/>
        <v>630</v>
      </c>
      <c r="U1824" s="64">
        <f t="shared" si="253"/>
        <v>5.4708036462908005</v>
      </c>
      <c r="V1824" s="48">
        <f t="shared" si="254"/>
        <v>4.8212079999999986</v>
      </c>
      <c r="W1824" s="52">
        <v>241.06039999999996</v>
      </c>
      <c r="X1824" s="71" t="str">
        <f t="shared" si="260"/>
        <v>Q2 2025</v>
      </c>
      <c r="Y1824" s="21">
        <f t="shared" si="255"/>
        <v>3840</v>
      </c>
      <c r="Z1824" s="21">
        <f t="shared" si="256"/>
        <v>2160</v>
      </c>
      <c r="AA1824" s="57">
        <f t="shared" si="257"/>
        <v>273540.18231454003</v>
      </c>
      <c r="AB1824" s="59">
        <f t="shared" si="258"/>
        <v>1.7777777777777777</v>
      </c>
      <c r="AC1824" s="61">
        <f t="shared" si="259"/>
        <v>800.09999999999991</v>
      </c>
    </row>
    <row r="1825" spans="4:29">
      <c r="D1825" s="12">
        <v>1819</v>
      </c>
      <c r="E1825" s="36" t="s">
        <v>29</v>
      </c>
      <c r="F1825" s="16" t="s">
        <v>12</v>
      </c>
      <c r="G1825" s="14" t="s">
        <v>39</v>
      </c>
      <c r="H1825" s="13" t="s">
        <v>5</v>
      </c>
      <c r="I1825" s="13" t="s">
        <v>140</v>
      </c>
      <c r="J1825" s="13"/>
      <c r="K1825" s="13"/>
      <c r="L1825" s="14">
        <v>27</v>
      </c>
      <c r="M1825" s="14" t="s">
        <v>15</v>
      </c>
      <c r="N1825" s="31" t="s">
        <v>65</v>
      </c>
      <c r="O1825" s="14" t="s">
        <v>1</v>
      </c>
      <c r="P1825" s="14" t="s">
        <v>35</v>
      </c>
      <c r="Q1825" s="31">
        <v>2304</v>
      </c>
      <c r="R1825" s="31">
        <v>576</v>
      </c>
      <c r="S1825" s="45">
        <v>20</v>
      </c>
      <c r="T1825" s="64">
        <f t="shared" ref="T1825:T1888" si="261">L1825*S1825</f>
        <v>540</v>
      </c>
      <c r="U1825" s="64">
        <f t="shared" ref="U1825:U1888" si="262">S1825*AA1825/10^6</f>
        <v>4.0193659442136491</v>
      </c>
      <c r="V1825" s="48">
        <f t="shared" ref="V1825:V1888" si="263">S1825*W1825/1000</f>
        <v>3.8608079999999996</v>
      </c>
      <c r="W1825" s="52">
        <v>193.04039999999998</v>
      </c>
      <c r="X1825" s="71" t="str">
        <f t="shared" si="260"/>
        <v>Q2 2025</v>
      </c>
      <c r="Y1825" s="21">
        <f t="shared" ref="Y1825:Y1888" si="264">1*LEFT(M1825, FIND("x", M1825)-2)</f>
        <v>3840</v>
      </c>
      <c r="Z1825" s="21">
        <f t="shared" ref="Z1825:Z1888" si="265">1*RIGHT(M1825, LEN(M1825)-FIND("x", M1825)-1)</f>
        <v>2160</v>
      </c>
      <c r="AA1825" s="57">
        <f t="shared" ref="AA1825:AA1888" si="266">AC1825^2*AB1825/(1+AB1825^2)</f>
        <v>200968.29721068247</v>
      </c>
      <c r="AB1825" s="59">
        <f t="shared" ref="AB1825:AB1888" si="267">Y1825/Z1825</f>
        <v>1.7777777777777777</v>
      </c>
      <c r="AC1825" s="61">
        <f t="shared" ref="AC1825:AC1888" si="268">L1825*25.4</f>
        <v>685.8</v>
      </c>
    </row>
    <row r="1826" spans="4:29">
      <c r="D1826" s="12">
        <v>1820</v>
      </c>
      <c r="E1826" s="36" t="s">
        <v>29</v>
      </c>
      <c r="F1826" s="16" t="s">
        <v>12</v>
      </c>
      <c r="G1826" s="14" t="s">
        <v>39</v>
      </c>
      <c r="H1826" s="13" t="s">
        <v>5</v>
      </c>
      <c r="I1826" s="13" t="s">
        <v>140</v>
      </c>
      <c r="J1826" s="13"/>
      <c r="K1826" s="13"/>
      <c r="L1826" s="14">
        <v>31.5</v>
      </c>
      <c r="M1826" s="14" t="s">
        <v>15</v>
      </c>
      <c r="N1826" s="31" t="s">
        <v>65</v>
      </c>
      <c r="O1826" s="14" t="s">
        <v>1</v>
      </c>
      <c r="P1826" s="14" t="s">
        <v>35</v>
      </c>
      <c r="Q1826" s="31">
        <v>4608</v>
      </c>
      <c r="R1826" s="31">
        <v>1152</v>
      </c>
      <c r="S1826" s="45">
        <v>20</v>
      </c>
      <c r="T1826" s="64">
        <f t="shared" si="261"/>
        <v>630</v>
      </c>
      <c r="U1826" s="64">
        <f t="shared" si="262"/>
        <v>5.4708036462908005</v>
      </c>
      <c r="V1826" s="48">
        <f t="shared" si="263"/>
        <v>4.8212079999999995</v>
      </c>
      <c r="W1826" s="52">
        <v>241.06039999999999</v>
      </c>
      <c r="X1826" s="71" t="str">
        <f t="shared" si="260"/>
        <v>Q2 2025</v>
      </c>
      <c r="Y1826" s="21">
        <f t="shared" si="264"/>
        <v>3840</v>
      </c>
      <c r="Z1826" s="21">
        <f t="shared" si="265"/>
        <v>2160</v>
      </c>
      <c r="AA1826" s="57">
        <f t="shared" si="266"/>
        <v>273540.18231454003</v>
      </c>
      <c r="AB1826" s="59">
        <f t="shared" si="267"/>
        <v>1.7777777777777777</v>
      </c>
      <c r="AC1826" s="61">
        <f t="shared" si="268"/>
        <v>800.09999999999991</v>
      </c>
    </row>
    <row r="1827" spans="4:29">
      <c r="D1827" s="12">
        <v>1821</v>
      </c>
      <c r="E1827" s="36" t="s">
        <v>29</v>
      </c>
      <c r="F1827" s="16" t="s">
        <v>12</v>
      </c>
      <c r="G1827" s="14" t="s">
        <v>39</v>
      </c>
      <c r="H1827" s="13" t="s">
        <v>5</v>
      </c>
      <c r="I1827" s="13" t="s">
        <v>135</v>
      </c>
      <c r="J1827" s="13" t="s">
        <v>225</v>
      </c>
      <c r="K1827" s="13" t="s">
        <v>95</v>
      </c>
      <c r="L1827" s="14">
        <v>27</v>
      </c>
      <c r="M1827" s="14" t="s">
        <v>15</v>
      </c>
      <c r="N1827" s="31" t="s">
        <v>65</v>
      </c>
      <c r="O1827" s="14" t="s">
        <v>2</v>
      </c>
      <c r="P1827" s="14" t="s">
        <v>35</v>
      </c>
      <c r="Q1827" s="31">
        <v>10368</v>
      </c>
      <c r="R1827" s="31">
        <v>1152</v>
      </c>
      <c r="S1827" s="45">
        <v>20</v>
      </c>
      <c r="T1827" s="64">
        <f t="shared" si="261"/>
        <v>540</v>
      </c>
      <c r="U1827" s="64">
        <f t="shared" si="262"/>
        <v>4.0193659442136491</v>
      </c>
      <c r="V1827" s="48">
        <f t="shared" si="263"/>
        <v>3.8608079999999996</v>
      </c>
      <c r="W1827" s="52">
        <v>193.04039999999998</v>
      </c>
      <c r="X1827" s="71" t="str">
        <f t="shared" si="260"/>
        <v>Q2 2025</v>
      </c>
      <c r="Y1827" s="21">
        <f t="shared" si="264"/>
        <v>3840</v>
      </c>
      <c r="Z1827" s="21">
        <f t="shared" si="265"/>
        <v>2160</v>
      </c>
      <c r="AA1827" s="57">
        <f t="shared" si="266"/>
        <v>200968.29721068247</v>
      </c>
      <c r="AB1827" s="59">
        <f t="shared" si="267"/>
        <v>1.7777777777777777</v>
      </c>
      <c r="AC1827" s="61">
        <f t="shared" si="268"/>
        <v>685.8</v>
      </c>
    </row>
    <row r="1828" spans="4:29">
      <c r="D1828" s="12">
        <v>1822</v>
      </c>
      <c r="E1828" s="36" t="s">
        <v>29</v>
      </c>
      <c r="F1828" s="16" t="s">
        <v>12</v>
      </c>
      <c r="G1828" s="14" t="s">
        <v>39</v>
      </c>
      <c r="H1828" s="13" t="s">
        <v>5</v>
      </c>
      <c r="I1828" s="13" t="s">
        <v>135</v>
      </c>
      <c r="J1828" s="13" t="s">
        <v>197</v>
      </c>
      <c r="K1828" s="13" t="s">
        <v>95</v>
      </c>
      <c r="L1828" s="14">
        <v>27</v>
      </c>
      <c r="M1828" s="14" t="s">
        <v>15</v>
      </c>
      <c r="N1828" s="31" t="s">
        <v>65</v>
      </c>
      <c r="O1828" s="14" t="s">
        <v>2</v>
      </c>
      <c r="P1828" s="14" t="s">
        <v>35</v>
      </c>
      <c r="Q1828" s="31">
        <v>4608</v>
      </c>
      <c r="R1828" s="31">
        <v>1152</v>
      </c>
      <c r="S1828" s="45">
        <v>25</v>
      </c>
      <c r="T1828" s="64">
        <f t="shared" si="261"/>
        <v>675</v>
      </c>
      <c r="U1828" s="64">
        <f t="shared" si="262"/>
        <v>5.0242074302670616</v>
      </c>
      <c r="V1828" s="48">
        <f t="shared" si="263"/>
        <v>4.8260099999999992</v>
      </c>
      <c r="W1828" s="52">
        <v>193.04039999999998</v>
      </c>
      <c r="X1828" s="71" t="str">
        <f t="shared" si="260"/>
        <v>Q2 2025</v>
      </c>
      <c r="Y1828" s="21">
        <f t="shared" si="264"/>
        <v>3840</v>
      </c>
      <c r="Z1828" s="21">
        <f t="shared" si="265"/>
        <v>2160</v>
      </c>
      <c r="AA1828" s="57">
        <f t="shared" si="266"/>
        <v>200968.29721068247</v>
      </c>
      <c r="AB1828" s="59">
        <f t="shared" si="267"/>
        <v>1.7777777777777777</v>
      </c>
      <c r="AC1828" s="61">
        <f t="shared" si="268"/>
        <v>685.8</v>
      </c>
    </row>
    <row r="1829" spans="4:29">
      <c r="D1829" s="12">
        <v>1823</v>
      </c>
      <c r="E1829" s="36" t="s">
        <v>29</v>
      </c>
      <c r="F1829" s="16" t="s">
        <v>12</v>
      </c>
      <c r="G1829" s="14" t="s">
        <v>39</v>
      </c>
      <c r="H1829" s="13" t="s">
        <v>5</v>
      </c>
      <c r="I1829" s="13" t="s">
        <v>135</v>
      </c>
      <c r="J1829" s="13" t="s">
        <v>198</v>
      </c>
      <c r="K1829" s="13" t="s">
        <v>95</v>
      </c>
      <c r="L1829" s="14">
        <v>31.5</v>
      </c>
      <c r="M1829" s="14" t="s">
        <v>15</v>
      </c>
      <c r="N1829" s="31" t="s">
        <v>65</v>
      </c>
      <c r="O1829" s="14" t="s">
        <v>2</v>
      </c>
      <c r="P1829" s="14" t="s">
        <v>35</v>
      </c>
      <c r="Q1829" s="31">
        <v>9216</v>
      </c>
      <c r="R1829" s="31">
        <v>1152</v>
      </c>
      <c r="S1829" s="45">
        <v>15</v>
      </c>
      <c r="T1829" s="64">
        <f t="shared" si="261"/>
        <v>472.5</v>
      </c>
      <c r="U1829" s="64">
        <f t="shared" si="262"/>
        <v>4.1031027347181004</v>
      </c>
      <c r="V1829" s="48">
        <f t="shared" si="263"/>
        <v>3.6159059999999998</v>
      </c>
      <c r="W1829" s="52">
        <v>241.06039999999999</v>
      </c>
      <c r="X1829" s="71" t="str">
        <f t="shared" si="260"/>
        <v>Q2 2025</v>
      </c>
      <c r="Y1829" s="21">
        <f t="shared" si="264"/>
        <v>3840</v>
      </c>
      <c r="Z1829" s="21">
        <f t="shared" si="265"/>
        <v>2160</v>
      </c>
      <c r="AA1829" s="57">
        <f t="shared" si="266"/>
        <v>273540.18231454003</v>
      </c>
      <c r="AB1829" s="59">
        <f t="shared" si="267"/>
        <v>1.7777777777777777</v>
      </c>
      <c r="AC1829" s="61">
        <f t="shared" si="268"/>
        <v>800.09999999999991</v>
      </c>
    </row>
    <row r="1830" spans="4:29">
      <c r="D1830" s="12">
        <v>1824</v>
      </c>
      <c r="E1830" s="36" t="s">
        <v>29</v>
      </c>
      <c r="F1830" s="16" t="s">
        <v>12</v>
      </c>
      <c r="G1830" s="14" t="s">
        <v>39</v>
      </c>
      <c r="H1830" s="13" t="s">
        <v>5</v>
      </c>
      <c r="I1830" s="13" t="s">
        <v>135</v>
      </c>
      <c r="J1830" s="13" t="s">
        <v>210</v>
      </c>
      <c r="K1830" s="13" t="s">
        <v>95</v>
      </c>
      <c r="L1830" s="14">
        <v>34</v>
      </c>
      <c r="M1830" s="14" t="s">
        <v>117</v>
      </c>
      <c r="N1830" s="31" t="s">
        <v>65</v>
      </c>
      <c r="O1830" s="14" t="s">
        <v>2</v>
      </c>
      <c r="P1830" s="14" t="s">
        <v>35</v>
      </c>
      <c r="Q1830" s="31">
        <v>9216</v>
      </c>
      <c r="R1830" s="31">
        <v>1151</v>
      </c>
      <c r="S1830" s="45">
        <v>5</v>
      </c>
      <c r="T1830" s="64">
        <f t="shared" si="261"/>
        <v>170</v>
      </c>
      <c r="U1830" s="64">
        <f t="shared" si="262"/>
        <v>1.3282398505292223</v>
      </c>
      <c r="V1830" s="48">
        <f t="shared" si="263"/>
        <v>1.2053019999999999</v>
      </c>
      <c r="W1830" s="52">
        <v>241.06039999999999</v>
      </c>
      <c r="X1830" s="71" t="str">
        <f t="shared" si="260"/>
        <v>Q2 2025</v>
      </c>
      <c r="Y1830" s="21">
        <f t="shared" si="264"/>
        <v>3440</v>
      </c>
      <c r="Z1830" s="21">
        <f t="shared" si="265"/>
        <v>1440</v>
      </c>
      <c r="AA1830" s="57">
        <f t="shared" si="266"/>
        <v>265647.97010584443</v>
      </c>
      <c r="AB1830" s="59">
        <f t="shared" si="267"/>
        <v>2.3888888888888888</v>
      </c>
      <c r="AC1830" s="61">
        <f t="shared" si="268"/>
        <v>863.59999999999991</v>
      </c>
    </row>
    <row r="1831" spans="4:29">
      <c r="D1831" s="12">
        <v>1825</v>
      </c>
      <c r="E1831" s="36" t="s">
        <v>29</v>
      </c>
      <c r="F1831" s="16" t="s">
        <v>12</v>
      </c>
      <c r="G1831" s="14" t="s">
        <v>39</v>
      </c>
      <c r="H1831" s="13" t="s">
        <v>5</v>
      </c>
      <c r="I1831" s="13" t="s">
        <v>144</v>
      </c>
      <c r="J1831" s="13" t="s">
        <v>284</v>
      </c>
      <c r="K1831" s="13" t="s">
        <v>43</v>
      </c>
      <c r="L1831" s="14">
        <v>27</v>
      </c>
      <c r="M1831" s="14" t="s">
        <v>15</v>
      </c>
      <c r="N1831" s="31" t="s">
        <v>65</v>
      </c>
      <c r="O1831" s="14" t="s">
        <v>1</v>
      </c>
      <c r="P1831" s="14" t="s">
        <v>35</v>
      </c>
      <c r="Q1831" s="31">
        <v>1536</v>
      </c>
      <c r="R1831" s="31">
        <v>384</v>
      </c>
      <c r="S1831" s="45">
        <v>30</v>
      </c>
      <c r="T1831" s="64">
        <f t="shared" si="261"/>
        <v>810</v>
      </c>
      <c r="U1831" s="64">
        <f t="shared" si="262"/>
        <v>6.0290489163204741</v>
      </c>
      <c r="V1831" s="48">
        <f t="shared" si="263"/>
        <v>5.7912119999999998</v>
      </c>
      <c r="W1831" s="52">
        <v>193.04039999999998</v>
      </c>
      <c r="X1831" s="71" t="str">
        <f t="shared" si="260"/>
        <v>Q2 2025</v>
      </c>
      <c r="Y1831" s="21">
        <f t="shared" si="264"/>
        <v>3840</v>
      </c>
      <c r="Z1831" s="21">
        <f t="shared" si="265"/>
        <v>2160</v>
      </c>
      <c r="AA1831" s="57">
        <f t="shared" si="266"/>
        <v>200968.29721068247</v>
      </c>
      <c r="AB1831" s="59">
        <f t="shared" si="267"/>
        <v>1.7777777777777777</v>
      </c>
      <c r="AC1831" s="61">
        <f t="shared" si="268"/>
        <v>685.8</v>
      </c>
    </row>
    <row r="1832" spans="4:29">
      <c r="D1832" s="12">
        <v>1826</v>
      </c>
      <c r="E1832" s="36" t="s">
        <v>29</v>
      </c>
      <c r="F1832" s="16" t="s">
        <v>12</v>
      </c>
      <c r="G1832" s="14" t="s">
        <v>39</v>
      </c>
      <c r="H1832" s="13" t="s">
        <v>5</v>
      </c>
      <c r="I1832" s="13" t="s">
        <v>144</v>
      </c>
      <c r="J1832" s="13" t="s">
        <v>285</v>
      </c>
      <c r="K1832" s="13" t="s">
        <v>43</v>
      </c>
      <c r="L1832" s="14">
        <v>27</v>
      </c>
      <c r="M1832" s="14" t="s">
        <v>15</v>
      </c>
      <c r="N1832" s="31" t="s">
        <v>65</v>
      </c>
      <c r="O1832" s="14" t="s">
        <v>1</v>
      </c>
      <c r="P1832" s="14" t="s">
        <v>35</v>
      </c>
      <c r="Q1832" s="31">
        <v>2304</v>
      </c>
      <c r="R1832" s="31">
        <v>1152</v>
      </c>
      <c r="S1832" s="45">
        <v>20</v>
      </c>
      <c r="T1832" s="64">
        <f t="shared" si="261"/>
        <v>540</v>
      </c>
      <c r="U1832" s="64">
        <f t="shared" si="262"/>
        <v>4.0193659442136491</v>
      </c>
      <c r="V1832" s="48">
        <f t="shared" si="263"/>
        <v>3.8608079999999996</v>
      </c>
      <c r="W1832" s="52">
        <v>193.04039999999998</v>
      </c>
      <c r="X1832" s="71" t="str">
        <f t="shared" si="260"/>
        <v>Q2 2025</v>
      </c>
      <c r="Y1832" s="21">
        <f t="shared" si="264"/>
        <v>3840</v>
      </c>
      <c r="Z1832" s="21">
        <f t="shared" si="265"/>
        <v>2160</v>
      </c>
      <c r="AA1832" s="57">
        <f t="shared" si="266"/>
        <v>200968.29721068247</v>
      </c>
      <c r="AB1832" s="59">
        <f t="shared" si="267"/>
        <v>1.7777777777777777</v>
      </c>
      <c r="AC1832" s="61">
        <f t="shared" si="268"/>
        <v>685.8</v>
      </c>
    </row>
    <row r="1833" spans="4:29">
      <c r="D1833" s="12">
        <v>1827</v>
      </c>
      <c r="E1833" s="36" t="s">
        <v>29</v>
      </c>
      <c r="F1833" s="16" t="s">
        <v>12</v>
      </c>
      <c r="G1833" s="14" t="s">
        <v>39</v>
      </c>
      <c r="H1833" s="13" t="s">
        <v>5</v>
      </c>
      <c r="I1833" s="13" t="s">
        <v>144</v>
      </c>
      <c r="J1833" s="13" t="s">
        <v>286</v>
      </c>
      <c r="K1833" s="13" t="s">
        <v>43</v>
      </c>
      <c r="L1833" s="14">
        <v>31.5</v>
      </c>
      <c r="M1833" s="14" t="s">
        <v>15</v>
      </c>
      <c r="N1833" s="31" t="s">
        <v>65</v>
      </c>
      <c r="O1833" s="14" t="s">
        <v>1</v>
      </c>
      <c r="P1833" s="14" t="s">
        <v>35</v>
      </c>
      <c r="Q1833" s="31">
        <v>2304</v>
      </c>
      <c r="R1833" s="31">
        <v>1152</v>
      </c>
      <c r="S1833" s="45">
        <v>20</v>
      </c>
      <c r="T1833" s="64">
        <f t="shared" si="261"/>
        <v>630</v>
      </c>
      <c r="U1833" s="64">
        <f t="shared" si="262"/>
        <v>5.4708036462908005</v>
      </c>
      <c r="V1833" s="48">
        <f t="shared" si="263"/>
        <v>4.8212079999999995</v>
      </c>
      <c r="W1833" s="52">
        <v>241.06039999999999</v>
      </c>
      <c r="X1833" s="71" t="str">
        <f t="shared" si="260"/>
        <v>Q2 2025</v>
      </c>
      <c r="Y1833" s="21">
        <f t="shared" si="264"/>
        <v>3840</v>
      </c>
      <c r="Z1833" s="21">
        <f t="shared" si="265"/>
        <v>2160</v>
      </c>
      <c r="AA1833" s="57">
        <f t="shared" si="266"/>
        <v>273540.18231454003</v>
      </c>
      <c r="AB1833" s="59">
        <f t="shared" si="267"/>
        <v>1.7777777777777777</v>
      </c>
      <c r="AC1833" s="61">
        <f t="shared" si="268"/>
        <v>800.09999999999991</v>
      </c>
    </row>
    <row r="1834" spans="4:29">
      <c r="D1834" s="12">
        <v>1828</v>
      </c>
      <c r="E1834" s="36" t="s">
        <v>29</v>
      </c>
      <c r="F1834" s="16" t="s">
        <v>12</v>
      </c>
      <c r="G1834" s="14" t="s">
        <v>39</v>
      </c>
      <c r="H1834" s="13" t="s">
        <v>5</v>
      </c>
      <c r="I1834" s="13" t="s">
        <v>144</v>
      </c>
      <c r="J1834" s="13"/>
      <c r="K1834" s="13"/>
      <c r="L1834" s="14">
        <v>34</v>
      </c>
      <c r="M1834" s="14" t="s">
        <v>302</v>
      </c>
      <c r="N1834" s="31" t="s">
        <v>65</v>
      </c>
      <c r="O1834" s="14" t="s">
        <v>1</v>
      </c>
      <c r="P1834" s="14" t="s">
        <v>35</v>
      </c>
      <c r="Q1834" s="31">
        <v>2304</v>
      </c>
      <c r="R1834" s="31">
        <v>2304</v>
      </c>
      <c r="S1834" s="45">
        <v>10</v>
      </c>
      <c r="T1834" s="64">
        <f t="shared" si="261"/>
        <v>340</v>
      </c>
      <c r="U1834" s="64">
        <f t="shared" si="262"/>
        <v>3.618852544932293</v>
      </c>
      <c r="V1834" s="48">
        <f t="shared" si="263"/>
        <v>2.4106039999999997</v>
      </c>
      <c r="W1834" s="52">
        <v>241.06039999999999</v>
      </c>
      <c r="X1834" s="71" t="str">
        <f t="shared" si="260"/>
        <v>Q2 2025</v>
      </c>
      <c r="Y1834" s="21">
        <f t="shared" si="264"/>
        <v>344</v>
      </c>
      <c r="Z1834" s="21">
        <f t="shared" si="265"/>
        <v>440</v>
      </c>
      <c r="AA1834" s="57">
        <f t="shared" si="266"/>
        <v>361885.25449322932</v>
      </c>
      <c r="AB1834" s="59">
        <f t="shared" si="267"/>
        <v>0.78181818181818186</v>
      </c>
      <c r="AC1834" s="61">
        <f t="shared" si="268"/>
        <v>863.59999999999991</v>
      </c>
    </row>
    <row r="1835" spans="4:29">
      <c r="D1835" s="12">
        <v>1829</v>
      </c>
      <c r="E1835" s="36" t="s">
        <v>29</v>
      </c>
      <c r="F1835" s="16" t="s">
        <v>12</v>
      </c>
      <c r="G1835" s="14" t="s">
        <v>39</v>
      </c>
      <c r="H1835" s="13" t="s">
        <v>5</v>
      </c>
      <c r="I1835" s="13" t="s">
        <v>145</v>
      </c>
      <c r="J1835" s="13"/>
      <c r="K1835" s="13" t="s">
        <v>43</v>
      </c>
      <c r="L1835" s="14">
        <v>27</v>
      </c>
      <c r="M1835" s="14" t="s">
        <v>15</v>
      </c>
      <c r="N1835" s="31" t="s">
        <v>65</v>
      </c>
      <c r="O1835" s="14" t="s">
        <v>1</v>
      </c>
      <c r="P1835" s="14" t="s">
        <v>35</v>
      </c>
      <c r="Q1835" s="31">
        <v>2304</v>
      </c>
      <c r="R1835" s="31">
        <v>1152</v>
      </c>
      <c r="S1835" s="45">
        <v>35</v>
      </c>
      <c r="T1835" s="64">
        <f t="shared" si="261"/>
        <v>945</v>
      </c>
      <c r="U1835" s="64">
        <f t="shared" si="262"/>
        <v>7.0338904023738866</v>
      </c>
      <c r="V1835" s="48">
        <f t="shared" si="263"/>
        <v>6.7564139999999986</v>
      </c>
      <c r="W1835" s="52">
        <v>193.04039999999998</v>
      </c>
      <c r="X1835" s="71" t="str">
        <f t="shared" si="260"/>
        <v>Q2 2025</v>
      </c>
      <c r="Y1835" s="21">
        <f t="shared" si="264"/>
        <v>3840</v>
      </c>
      <c r="Z1835" s="21">
        <f t="shared" si="265"/>
        <v>2160</v>
      </c>
      <c r="AA1835" s="57">
        <f t="shared" si="266"/>
        <v>200968.29721068247</v>
      </c>
      <c r="AB1835" s="59">
        <f t="shared" si="267"/>
        <v>1.7777777777777777</v>
      </c>
      <c r="AC1835" s="61">
        <f t="shared" si="268"/>
        <v>685.8</v>
      </c>
    </row>
    <row r="1836" spans="4:29">
      <c r="D1836" s="12">
        <v>1830</v>
      </c>
      <c r="E1836" s="36" t="s">
        <v>29</v>
      </c>
      <c r="F1836" s="16" t="s">
        <v>12</v>
      </c>
      <c r="G1836" s="14" t="s">
        <v>39</v>
      </c>
      <c r="H1836" s="13" t="s">
        <v>5</v>
      </c>
      <c r="I1836" s="13" t="s">
        <v>145</v>
      </c>
      <c r="J1836" s="13"/>
      <c r="K1836" s="13" t="s">
        <v>43</v>
      </c>
      <c r="L1836" s="14">
        <v>31.5</v>
      </c>
      <c r="M1836" s="14" t="s">
        <v>15</v>
      </c>
      <c r="N1836" s="31" t="s">
        <v>65</v>
      </c>
      <c r="O1836" s="14" t="s">
        <v>1</v>
      </c>
      <c r="P1836" s="14" t="s">
        <v>35</v>
      </c>
      <c r="Q1836" s="31">
        <v>2304</v>
      </c>
      <c r="R1836" s="31">
        <v>1152</v>
      </c>
      <c r="S1836" s="45">
        <v>25</v>
      </c>
      <c r="T1836" s="64">
        <f t="shared" si="261"/>
        <v>787.5</v>
      </c>
      <c r="U1836" s="64">
        <f t="shared" si="262"/>
        <v>6.8385045578635006</v>
      </c>
      <c r="V1836" s="48">
        <f t="shared" si="263"/>
        <v>6.0265099999999991</v>
      </c>
      <c r="W1836" s="52">
        <v>241.06039999999996</v>
      </c>
      <c r="X1836" s="71" t="str">
        <f t="shared" si="260"/>
        <v>Q2 2025</v>
      </c>
      <c r="Y1836" s="21">
        <f t="shared" si="264"/>
        <v>3840</v>
      </c>
      <c r="Z1836" s="21">
        <f t="shared" si="265"/>
        <v>2160</v>
      </c>
      <c r="AA1836" s="57">
        <f t="shared" si="266"/>
        <v>273540.18231454003</v>
      </c>
      <c r="AB1836" s="59">
        <f t="shared" si="267"/>
        <v>1.7777777777777777</v>
      </c>
      <c r="AC1836" s="61">
        <f t="shared" si="268"/>
        <v>800.09999999999991</v>
      </c>
    </row>
    <row r="1837" spans="4:29">
      <c r="D1837" s="12">
        <v>1831</v>
      </c>
      <c r="E1837" s="36" t="s">
        <v>29</v>
      </c>
      <c r="F1837" s="16" t="s">
        <v>12</v>
      </c>
      <c r="G1837" s="14" t="s">
        <v>39</v>
      </c>
      <c r="H1837" s="13" t="s">
        <v>5</v>
      </c>
      <c r="I1837" s="13" t="s">
        <v>145</v>
      </c>
      <c r="J1837" s="13" t="s">
        <v>211</v>
      </c>
      <c r="K1837" s="13"/>
      <c r="L1837" s="14">
        <v>34</v>
      </c>
      <c r="M1837" s="14" t="s">
        <v>117</v>
      </c>
      <c r="N1837" s="31" t="s">
        <v>65</v>
      </c>
      <c r="O1837" s="14" t="s">
        <v>1</v>
      </c>
      <c r="P1837" s="14" t="s">
        <v>35</v>
      </c>
      <c r="Q1837" s="31">
        <v>2304</v>
      </c>
      <c r="R1837" s="31">
        <v>1152</v>
      </c>
      <c r="S1837" s="45">
        <v>5</v>
      </c>
      <c r="T1837" s="64">
        <f t="shared" si="261"/>
        <v>170</v>
      </c>
      <c r="U1837" s="64">
        <f t="shared" si="262"/>
        <v>1.3282398505292223</v>
      </c>
      <c r="V1837" s="48">
        <f t="shared" si="263"/>
        <v>1.4454020000000001</v>
      </c>
      <c r="W1837" s="52">
        <v>289.0804</v>
      </c>
      <c r="X1837" s="71" t="str">
        <f t="shared" si="260"/>
        <v>Q2 2025</v>
      </c>
      <c r="Y1837" s="21">
        <f t="shared" si="264"/>
        <v>3440</v>
      </c>
      <c r="Z1837" s="21">
        <f t="shared" si="265"/>
        <v>1440</v>
      </c>
      <c r="AA1837" s="57">
        <f t="shared" si="266"/>
        <v>265647.97010584443</v>
      </c>
      <c r="AB1837" s="59">
        <f t="shared" si="267"/>
        <v>2.3888888888888888</v>
      </c>
      <c r="AC1837" s="61">
        <f t="shared" si="268"/>
        <v>863.59999999999991</v>
      </c>
    </row>
    <row r="1838" spans="4:29">
      <c r="D1838" s="12">
        <v>1832</v>
      </c>
      <c r="E1838" s="36" t="s">
        <v>29</v>
      </c>
      <c r="F1838" s="16" t="s">
        <v>12</v>
      </c>
      <c r="G1838" s="14" t="s">
        <v>39</v>
      </c>
      <c r="H1838" s="13" t="s">
        <v>5</v>
      </c>
      <c r="I1838" s="13" t="s">
        <v>192</v>
      </c>
      <c r="J1838" s="13" t="s">
        <v>193</v>
      </c>
      <c r="K1838" s="13" t="s">
        <v>194</v>
      </c>
      <c r="L1838" s="14">
        <v>27</v>
      </c>
      <c r="M1838" s="14" t="s">
        <v>15</v>
      </c>
      <c r="N1838" s="31" t="s">
        <v>65</v>
      </c>
      <c r="O1838" s="14" t="s">
        <v>1</v>
      </c>
      <c r="P1838" s="14" t="s">
        <v>35</v>
      </c>
      <c r="Q1838" s="31">
        <v>2304</v>
      </c>
      <c r="R1838" s="31">
        <v>1152</v>
      </c>
      <c r="S1838" s="45">
        <v>5</v>
      </c>
      <c r="T1838" s="64">
        <f t="shared" si="261"/>
        <v>135</v>
      </c>
      <c r="U1838" s="64">
        <f t="shared" si="262"/>
        <v>1.0048414860534123</v>
      </c>
      <c r="V1838" s="48">
        <f t="shared" si="263"/>
        <v>0.96520199999999989</v>
      </c>
      <c r="W1838" s="52">
        <v>193.04039999999998</v>
      </c>
      <c r="X1838" s="71" t="str">
        <f t="shared" si="260"/>
        <v>Q2 2025</v>
      </c>
      <c r="Y1838" s="21">
        <f t="shared" si="264"/>
        <v>3840</v>
      </c>
      <c r="Z1838" s="21">
        <f t="shared" si="265"/>
        <v>2160</v>
      </c>
      <c r="AA1838" s="57">
        <f t="shared" si="266"/>
        <v>200968.29721068247</v>
      </c>
      <c r="AB1838" s="59">
        <f t="shared" si="267"/>
        <v>1.7777777777777777</v>
      </c>
      <c r="AC1838" s="61">
        <f t="shared" si="268"/>
        <v>685.8</v>
      </c>
    </row>
    <row r="1839" spans="4:29">
      <c r="D1839" s="12">
        <v>1833</v>
      </c>
      <c r="E1839" s="36" t="s">
        <v>29</v>
      </c>
      <c r="F1839" s="16" t="s">
        <v>12</v>
      </c>
      <c r="G1839" s="14" t="s">
        <v>39</v>
      </c>
      <c r="H1839" s="13" t="s">
        <v>5</v>
      </c>
      <c r="I1839" s="13" t="s">
        <v>166</v>
      </c>
      <c r="J1839" s="13" t="s">
        <v>287</v>
      </c>
      <c r="K1839" s="13" t="s">
        <v>167</v>
      </c>
      <c r="L1839" s="14">
        <v>27</v>
      </c>
      <c r="M1839" s="14" t="s">
        <v>143</v>
      </c>
      <c r="N1839" s="31">
        <v>1000000</v>
      </c>
      <c r="O1839" s="14" t="s">
        <v>1</v>
      </c>
      <c r="P1839" s="14" t="s">
        <v>35</v>
      </c>
      <c r="Q1839" s="31">
        <v>2304</v>
      </c>
      <c r="R1839" s="31">
        <v>1152</v>
      </c>
      <c r="S1839" s="45">
        <v>30</v>
      </c>
      <c r="T1839" s="64">
        <f t="shared" si="261"/>
        <v>810</v>
      </c>
      <c r="U1839" s="64">
        <f t="shared" si="262"/>
        <v>6.0290489163204741</v>
      </c>
      <c r="V1839" s="48">
        <f t="shared" si="263"/>
        <v>5.359032</v>
      </c>
      <c r="W1839" s="52">
        <v>178.6344</v>
      </c>
      <c r="X1839" s="71" t="str">
        <f t="shared" si="260"/>
        <v>Q2 2025</v>
      </c>
      <c r="Y1839" s="21">
        <f t="shared" si="264"/>
        <v>2560</v>
      </c>
      <c r="Z1839" s="21">
        <f t="shared" si="265"/>
        <v>1440</v>
      </c>
      <c r="AA1839" s="57">
        <f t="shared" si="266"/>
        <v>200968.29721068247</v>
      </c>
      <c r="AB1839" s="59">
        <f t="shared" si="267"/>
        <v>1.7777777777777777</v>
      </c>
      <c r="AC1839" s="61">
        <f t="shared" si="268"/>
        <v>685.8</v>
      </c>
    </row>
    <row r="1840" spans="4:29">
      <c r="D1840" s="12">
        <v>1834</v>
      </c>
      <c r="E1840" s="36" t="s">
        <v>29</v>
      </c>
      <c r="F1840" s="16" t="s">
        <v>12</v>
      </c>
      <c r="G1840" s="14" t="s">
        <v>39</v>
      </c>
      <c r="H1840" s="13" t="s">
        <v>5</v>
      </c>
      <c r="I1840" s="13" t="s">
        <v>166</v>
      </c>
      <c r="J1840" s="13" t="s">
        <v>189</v>
      </c>
      <c r="K1840" s="13" t="s">
        <v>95</v>
      </c>
      <c r="L1840" s="14">
        <v>31.5</v>
      </c>
      <c r="M1840" s="14" t="s">
        <v>15</v>
      </c>
      <c r="N1840" s="31">
        <v>1000000</v>
      </c>
      <c r="O1840" s="14" t="s">
        <v>1</v>
      </c>
      <c r="P1840" s="14" t="s">
        <v>35</v>
      </c>
      <c r="Q1840" s="31">
        <v>2304</v>
      </c>
      <c r="R1840" s="31">
        <v>1152</v>
      </c>
      <c r="S1840" s="45">
        <v>10</v>
      </c>
      <c r="T1840" s="64">
        <f t="shared" si="261"/>
        <v>315</v>
      </c>
      <c r="U1840" s="64">
        <f t="shared" si="262"/>
        <v>2.7354018231454003</v>
      </c>
      <c r="V1840" s="48">
        <f t="shared" si="263"/>
        <v>2.4106039999999993</v>
      </c>
      <c r="W1840" s="52">
        <v>241.06039999999996</v>
      </c>
      <c r="X1840" s="71" t="str">
        <f t="shared" si="260"/>
        <v>Q2 2025</v>
      </c>
      <c r="Y1840" s="21">
        <f t="shared" si="264"/>
        <v>3840</v>
      </c>
      <c r="Z1840" s="21">
        <f t="shared" si="265"/>
        <v>2160</v>
      </c>
      <c r="AA1840" s="57">
        <f t="shared" si="266"/>
        <v>273540.18231454003</v>
      </c>
      <c r="AB1840" s="59">
        <f t="shared" si="267"/>
        <v>1.7777777777777777</v>
      </c>
      <c r="AC1840" s="61">
        <f t="shared" si="268"/>
        <v>800.09999999999991</v>
      </c>
    </row>
    <row r="1841" spans="4:29">
      <c r="D1841" s="12">
        <v>1835</v>
      </c>
      <c r="E1841" s="36" t="s">
        <v>29</v>
      </c>
      <c r="F1841" s="16" t="s">
        <v>12</v>
      </c>
      <c r="G1841" s="14" t="s">
        <v>39</v>
      </c>
      <c r="H1841" s="13" t="s">
        <v>5</v>
      </c>
      <c r="I1841" s="13" t="s">
        <v>166</v>
      </c>
      <c r="J1841" s="13" t="s">
        <v>288</v>
      </c>
      <c r="K1841" s="13" t="s">
        <v>43</v>
      </c>
      <c r="L1841" s="14">
        <v>34</v>
      </c>
      <c r="M1841" s="14" t="s">
        <v>117</v>
      </c>
      <c r="N1841" s="31">
        <v>1000000</v>
      </c>
      <c r="O1841" s="14" t="s">
        <v>1</v>
      </c>
      <c r="P1841" s="14" t="s">
        <v>35</v>
      </c>
      <c r="Q1841" s="31">
        <v>2304</v>
      </c>
      <c r="R1841" s="31">
        <v>1152</v>
      </c>
      <c r="S1841" s="45">
        <v>20</v>
      </c>
      <c r="T1841" s="64">
        <f t="shared" si="261"/>
        <v>680</v>
      </c>
      <c r="U1841" s="64">
        <f t="shared" si="262"/>
        <v>5.3129594021168893</v>
      </c>
      <c r="V1841" s="48">
        <f t="shared" si="263"/>
        <v>5.7816080000000003</v>
      </c>
      <c r="W1841" s="52">
        <v>289.0804</v>
      </c>
      <c r="X1841" s="71" t="str">
        <f t="shared" si="260"/>
        <v>Q2 2025</v>
      </c>
      <c r="Y1841" s="21">
        <f t="shared" si="264"/>
        <v>3440</v>
      </c>
      <c r="Z1841" s="21">
        <f t="shared" si="265"/>
        <v>1440</v>
      </c>
      <c r="AA1841" s="57">
        <f t="shared" si="266"/>
        <v>265647.97010584443</v>
      </c>
      <c r="AB1841" s="59">
        <f t="shared" si="267"/>
        <v>2.3888888888888888</v>
      </c>
      <c r="AC1841" s="61">
        <f t="shared" si="268"/>
        <v>863.59999999999991</v>
      </c>
    </row>
    <row r="1842" spans="4:29">
      <c r="D1842" s="12">
        <v>1836</v>
      </c>
      <c r="E1842" s="36" t="s">
        <v>29</v>
      </c>
      <c r="F1842" s="16" t="s">
        <v>12</v>
      </c>
      <c r="G1842" s="14" t="s">
        <v>39</v>
      </c>
      <c r="H1842" s="13" t="s">
        <v>5</v>
      </c>
      <c r="I1842" s="13" t="s">
        <v>166</v>
      </c>
      <c r="J1842" s="13" t="s">
        <v>303</v>
      </c>
      <c r="K1842" s="13" t="s">
        <v>43</v>
      </c>
      <c r="L1842" s="14">
        <v>34</v>
      </c>
      <c r="M1842" s="14" t="s">
        <v>186</v>
      </c>
      <c r="N1842" s="31">
        <v>1000000</v>
      </c>
      <c r="O1842" s="14" t="s">
        <v>1</v>
      </c>
      <c r="P1842" s="14" t="s">
        <v>35</v>
      </c>
      <c r="Q1842" s="31">
        <v>2304</v>
      </c>
      <c r="R1842" s="31">
        <v>1152</v>
      </c>
      <c r="S1842" s="45">
        <v>3</v>
      </c>
      <c r="T1842" s="64">
        <f t="shared" si="261"/>
        <v>102</v>
      </c>
      <c r="U1842" s="64">
        <f t="shared" si="262"/>
        <v>1.0055797213483144</v>
      </c>
      <c r="V1842" s="48">
        <f t="shared" si="263"/>
        <v>0.53590320000000002</v>
      </c>
      <c r="W1842" s="52">
        <v>178.6344</v>
      </c>
      <c r="X1842" s="71" t="str">
        <f t="shared" si="260"/>
        <v>Q2 2025</v>
      </c>
      <c r="Y1842" s="21">
        <f t="shared" si="264"/>
        <v>3840</v>
      </c>
      <c r="Z1842" s="21">
        <f t="shared" si="265"/>
        <v>2400</v>
      </c>
      <c r="AA1842" s="57">
        <f t="shared" si="266"/>
        <v>335193.2404494381</v>
      </c>
      <c r="AB1842" s="59">
        <f t="shared" si="267"/>
        <v>1.6</v>
      </c>
      <c r="AC1842" s="61">
        <f t="shared" si="268"/>
        <v>863.59999999999991</v>
      </c>
    </row>
    <row r="1843" spans="4:29">
      <c r="D1843" s="12">
        <v>1837</v>
      </c>
      <c r="E1843" s="36" t="s">
        <v>29</v>
      </c>
      <c r="F1843" s="16" t="s">
        <v>12</v>
      </c>
      <c r="G1843" s="14" t="s">
        <v>39</v>
      </c>
      <c r="H1843" s="13" t="s">
        <v>5</v>
      </c>
      <c r="I1843" s="13" t="s">
        <v>182</v>
      </c>
      <c r="J1843" s="13" t="s">
        <v>183</v>
      </c>
      <c r="K1843" s="13" t="s">
        <v>98</v>
      </c>
      <c r="L1843" s="14">
        <v>27</v>
      </c>
      <c r="M1843" s="14" t="s">
        <v>143</v>
      </c>
      <c r="N1843" s="31" t="s">
        <v>65</v>
      </c>
      <c r="O1843" s="14" t="s">
        <v>1</v>
      </c>
      <c r="P1843" s="14" t="s">
        <v>35</v>
      </c>
      <c r="Q1843" s="31">
        <v>5000</v>
      </c>
      <c r="R1843" s="31">
        <v>1152</v>
      </c>
      <c r="S1843" s="45">
        <v>15</v>
      </c>
      <c r="T1843" s="64">
        <f t="shared" si="261"/>
        <v>405</v>
      </c>
      <c r="U1843" s="64">
        <f t="shared" si="262"/>
        <v>3.0145244581602371</v>
      </c>
      <c r="V1843" s="48">
        <f t="shared" si="263"/>
        <v>2.679516</v>
      </c>
      <c r="W1843" s="52">
        <v>178.6344</v>
      </c>
      <c r="X1843" s="71" t="str">
        <f t="shared" si="260"/>
        <v>Q2 2025</v>
      </c>
      <c r="Y1843" s="21">
        <f t="shared" si="264"/>
        <v>2560</v>
      </c>
      <c r="Z1843" s="21">
        <f t="shared" si="265"/>
        <v>1440</v>
      </c>
      <c r="AA1843" s="57">
        <f t="shared" si="266"/>
        <v>200968.29721068247</v>
      </c>
      <c r="AB1843" s="59">
        <f t="shared" si="267"/>
        <v>1.7777777777777777</v>
      </c>
      <c r="AC1843" s="61">
        <f t="shared" si="268"/>
        <v>685.8</v>
      </c>
    </row>
    <row r="1844" spans="4:29">
      <c r="D1844" s="12">
        <v>1838</v>
      </c>
      <c r="E1844" s="36" t="s">
        <v>29</v>
      </c>
      <c r="F1844" s="16" t="s">
        <v>12</v>
      </c>
      <c r="G1844" s="14" t="s">
        <v>39</v>
      </c>
      <c r="H1844" s="13" t="s">
        <v>5</v>
      </c>
      <c r="I1844" s="13" t="s">
        <v>182</v>
      </c>
      <c r="J1844" s="13" t="s">
        <v>209</v>
      </c>
      <c r="K1844" s="13"/>
      <c r="L1844" s="14">
        <v>27</v>
      </c>
      <c r="M1844" s="14" t="s">
        <v>143</v>
      </c>
      <c r="N1844" s="31">
        <v>1000000</v>
      </c>
      <c r="O1844" s="14" t="s">
        <v>1</v>
      </c>
      <c r="P1844" s="14" t="s">
        <v>35</v>
      </c>
      <c r="Q1844" s="31">
        <v>5000</v>
      </c>
      <c r="R1844" s="31">
        <v>1152</v>
      </c>
      <c r="S1844" s="45">
        <v>5</v>
      </c>
      <c r="T1844" s="64">
        <f t="shared" si="261"/>
        <v>135</v>
      </c>
      <c r="U1844" s="64">
        <f t="shared" si="262"/>
        <v>1.0048414860534123</v>
      </c>
      <c r="V1844" s="48">
        <f t="shared" si="263"/>
        <v>0.89317200000000008</v>
      </c>
      <c r="W1844" s="52">
        <v>178.6344</v>
      </c>
      <c r="X1844" s="71" t="str">
        <f t="shared" si="260"/>
        <v>Q2 2025</v>
      </c>
      <c r="Y1844" s="21">
        <f t="shared" si="264"/>
        <v>2560</v>
      </c>
      <c r="Z1844" s="21">
        <f t="shared" si="265"/>
        <v>1440</v>
      </c>
      <c r="AA1844" s="57">
        <f t="shared" si="266"/>
        <v>200968.29721068247</v>
      </c>
      <c r="AB1844" s="59">
        <f t="shared" si="267"/>
        <v>1.7777777777777777</v>
      </c>
      <c r="AC1844" s="61">
        <f t="shared" si="268"/>
        <v>685.8</v>
      </c>
    </row>
    <row r="1845" spans="4:29">
      <c r="D1845" s="12">
        <v>1839</v>
      </c>
      <c r="E1845" s="36" t="s">
        <v>29</v>
      </c>
      <c r="F1845" s="16" t="s">
        <v>12</v>
      </c>
      <c r="G1845" s="14" t="s">
        <v>39</v>
      </c>
      <c r="H1845" s="13" t="s">
        <v>5</v>
      </c>
      <c r="I1845" s="13" t="s">
        <v>58</v>
      </c>
      <c r="J1845" s="13" t="s">
        <v>188</v>
      </c>
      <c r="K1845" s="13" t="s">
        <v>95</v>
      </c>
      <c r="L1845" s="14">
        <v>27</v>
      </c>
      <c r="M1845" s="14" t="s">
        <v>143</v>
      </c>
      <c r="N1845" s="31" t="s">
        <v>65</v>
      </c>
      <c r="O1845" s="14" t="s">
        <v>1</v>
      </c>
      <c r="P1845" s="14" t="s">
        <v>35</v>
      </c>
      <c r="Q1845" s="31">
        <v>5000</v>
      </c>
      <c r="R1845" s="31">
        <v>1152</v>
      </c>
      <c r="S1845" s="45">
        <v>15</v>
      </c>
      <c r="T1845" s="64">
        <f t="shared" si="261"/>
        <v>405</v>
      </c>
      <c r="U1845" s="64">
        <f t="shared" si="262"/>
        <v>3.0145244581602371</v>
      </c>
      <c r="V1845" s="48">
        <f t="shared" si="263"/>
        <v>3.6159059999999998</v>
      </c>
      <c r="W1845" s="52">
        <v>241.06039999999999</v>
      </c>
      <c r="X1845" s="71" t="str">
        <f t="shared" si="260"/>
        <v>Q2 2025</v>
      </c>
      <c r="Y1845" s="21">
        <f t="shared" si="264"/>
        <v>2560</v>
      </c>
      <c r="Z1845" s="21">
        <f t="shared" si="265"/>
        <v>1440</v>
      </c>
      <c r="AA1845" s="57">
        <f t="shared" si="266"/>
        <v>200968.29721068247</v>
      </c>
      <c r="AB1845" s="59">
        <f t="shared" si="267"/>
        <v>1.7777777777777777</v>
      </c>
      <c r="AC1845" s="61">
        <f t="shared" si="268"/>
        <v>685.8</v>
      </c>
    </row>
    <row r="1846" spans="4:29">
      <c r="D1846" s="12">
        <v>1840</v>
      </c>
      <c r="E1846" s="36" t="s">
        <v>29</v>
      </c>
      <c r="F1846" s="16" t="s">
        <v>12</v>
      </c>
      <c r="G1846" s="14" t="s">
        <v>39</v>
      </c>
      <c r="H1846" s="13" t="s">
        <v>5</v>
      </c>
      <c r="I1846" s="13" t="s">
        <v>36</v>
      </c>
      <c r="J1846" s="13" t="s">
        <v>221</v>
      </c>
      <c r="K1846" s="13" t="s">
        <v>98</v>
      </c>
      <c r="L1846" s="14">
        <v>27</v>
      </c>
      <c r="M1846" s="14" t="s">
        <v>15</v>
      </c>
      <c r="N1846" s="31">
        <v>1000000</v>
      </c>
      <c r="O1846" s="14" t="s">
        <v>1</v>
      </c>
      <c r="P1846" s="14" t="s">
        <v>35</v>
      </c>
      <c r="Q1846" s="31">
        <v>4608</v>
      </c>
      <c r="R1846" s="31">
        <v>1152</v>
      </c>
      <c r="S1846" s="45">
        <v>20</v>
      </c>
      <c r="T1846" s="64">
        <f t="shared" si="261"/>
        <v>540</v>
      </c>
      <c r="U1846" s="64">
        <f t="shared" si="262"/>
        <v>4.0193659442136491</v>
      </c>
      <c r="V1846" s="48">
        <f t="shared" si="263"/>
        <v>4.8212079999999995</v>
      </c>
      <c r="W1846" s="52">
        <v>241.06039999999999</v>
      </c>
      <c r="X1846" s="71" t="str">
        <f t="shared" si="260"/>
        <v>Q2 2025</v>
      </c>
      <c r="Y1846" s="21">
        <f t="shared" si="264"/>
        <v>3840</v>
      </c>
      <c r="Z1846" s="21">
        <f t="shared" si="265"/>
        <v>2160</v>
      </c>
      <c r="AA1846" s="57">
        <f t="shared" si="266"/>
        <v>200968.29721068247</v>
      </c>
      <c r="AB1846" s="59">
        <f t="shared" si="267"/>
        <v>1.7777777777777777</v>
      </c>
      <c r="AC1846" s="61">
        <f t="shared" si="268"/>
        <v>685.8</v>
      </c>
    </row>
    <row r="1847" spans="4:29">
      <c r="D1847" s="12">
        <v>1841</v>
      </c>
      <c r="E1847" s="36" t="s">
        <v>29</v>
      </c>
      <c r="F1847" s="16" t="s">
        <v>12</v>
      </c>
      <c r="G1847" s="14" t="s">
        <v>39</v>
      </c>
      <c r="H1847" s="13" t="s">
        <v>5</v>
      </c>
      <c r="I1847" s="13" t="s">
        <v>36</v>
      </c>
      <c r="J1847" s="13" t="s">
        <v>220</v>
      </c>
      <c r="K1847" s="13" t="s">
        <v>98</v>
      </c>
      <c r="L1847" s="14">
        <v>34</v>
      </c>
      <c r="M1847" s="14" t="s">
        <v>117</v>
      </c>
      <c r="N1847" s="31">
        <v>1000000</v>
      </c>
      <c r="O1847" s="14" t="s">
        <v>1</v>
      </c>
      <c r="P1847" s="14" t="s">
        <v>35</v>
      </c>
      <c r="Q1847" s="31">
        <v>4608</v>
      </c>
      <c r="R1847" s="31">
        <v>1152</v>
      </c>
      <c r="S1847" s="45">
        <v>10</v>
      </c>
      <c r="T1847" s="64">
        <f t="shared" si="261"/>
        <v>340</v>
      </c>
      <c r="U1847" s="64">
        <f t="shared" si="262"/>
        <v>2.6564797010584447</v>
      </c>
      <c r="V1847" s="48">
        <f t="shared" si="263"/>
        <v>2.8908040000000002</v>
      </c>
      <c r="W1847" s="52">
        <v>289.0804</v>
      </c>
      <c r="X1847" s="71" t="str">
        <f t="shared" si="260"/>
        <v>Q2 2025</v>
      </c>
      <c r="Y1847" s="21">
        <f t="shared" si="264"/>
        <v>3440</v>
      </c>
      <c r="Z1847" s="21">
        <f t="shared" si="265"/>
        <v>1440</v>
      </c>
      <c r="AA1847" s="57">
        <f t="shared" si="266"/>
        <v>265647.97010584443</v>
      </c>
      <c r="AB1847" s="59">
        <f t="shared" si="267"/>
        <v>2.3888888888888888</v>
      </c>
      <c r="AC1847" s="61">
        <f t="shared" si="268"/>
        <v>863.59999999999991</v>
      </c>
    </row>
    <row r="1848" spans="4:29">
      <c r="D1848" s="12">
        <v>1842</v>
      </c>
      <c r="E1848" s="36" t="s">
        <v>29</v>
      </c>
      <c r="F1848" s="16" t="s">
        <v>12</v>
      </c>
      <c r="G1848" s="14" t="s">
        <v>39</v>
      </c>
      <c r="H1848" s="13" t="s">
        <v>5</v>
      </c>
      <c r="I1848" s="13" t="s">
        <v>76</v>
      </c>
      <c r="J1848" s="13"/>
      <c r="K1848" s="13"/>
      <c r="L1848" s="14">
        <v>27</v>
      </c>
      <c r="M1848" s="14" t="s">
        <v>15</v>
      </c>
      <c r="N1848" s="31">
        <v>1000000</v>
      </c>
      <c r="O1848" s="14" t="s">
        <v>1</v>
      </c>
      <c r="P1848" s="14" t="s">
        <v>35</v>
      </c>
      <c r="Q1848" s="31">
        <v>5000</v>
      </c>
      <c r="R1848" s="31">
        <v>1152</v>
      </c>
      <c r="S1848" s="45">
        <v>120</v>
      </c>
      <c r="T1848" s="64">
        <f t="shared" si="261"/>
        <v>3240</v>
      </c>
      <c r="U1848" s="64">
        <f t="shared" si="262"/>
        <v>24.116195665281897</v>
      </c>
      <c r="V1848" s="48">
        <f t="shared" si="263"/>
        <v>23.164847999999999</v>
      </c>
      <c r="W1848" s="52">
        <v>193.04039999999998</v>
      </c>
      <c r="X1848" s="71" t="str">
        <f t="shared" si="260"/>
        <v>Q2 2025</v>
      </c>
      <c r="Y1848" s="21">
        <f t="shared" si="264"/>
        <v>3840</v>
      </c>
      <c r="Z1848" s="21">
        <f t="shared" si="265"/>
        <v>2160</v>
      </c>
      <c r="AA1848" s="57">
        <f t="shared" si="266"/>
        <v>200968.29721068247</v>
      </c>
      <c r="AB1848" s="59">
        <f t="shared" si="267"/>
        <v>1.7777777777777777</v>
      </c>
      <c r="AC1848" s="61">
        <f t="shared" si="268"/>
        <v>685.8</v>
      </c>
    </row>
    <row r="1849" spans="4:29">
      <c r="D1849" s="12">
        <v>1843</v>
      </c>
      <c r="E1849" s="36" t="s">
        <v>29</v>
      </c>
      <c r="F1849" s="16" t="s">
        <v>12</v>
      </c>
      <c r="G1849" s="14" t="s">
        <v>39</v>
      </c>
      <c r="H1849" s="13" t="s">
        <v>5</v>
      </c>
      <c r="I1849" s="13" t="s">
        <v>76</v>
      </c>
      <c r="J1849" s="13"/>
      <c r="K1849" s="13"/>
      <c r="L1849" s="14">
        <v>31.5</v>
      </c>
      <c r="M1849" s="14" t="s">
        <v>15</v>
      </c>
      <c r="N1849" s="31" t="s">
        <v>65</v>
      </c>
      <c r="O1849" s="14" t="s">
        <v>1</v>
      </c>
      <c r="P1849" s="14" t="s">
        <v>35</v>
      </c>
      <c r="Q1849" s="31">
        <v>5000</v>
      </c>
      <c r="R1849" s="31">
        <v>1152</v>
      </c>
      <c r="S1849" s="45">
        <v>10</v>
      </c>
      <c r="T1849" s="64">
        <f t="shared" si="261"/>
        <v>315</v>
      </c>
      <c r="U1849" s="64">
        <f t="shared" si="262"/>
        <v>2.7354018231454003</v>
      </c>
      <c r="V1849" s="48">
        <f t="shared" si="263"/>
        <v>2.4106039999999997</v>
      </c>
      <c r="W1849" s="52">
        <v>241.06039999999999</v>
      </c>
      <c r="X1849" s="71" t="str">
        <f t="shared" si="260"/>
        <v>Q2 2025</v>
      </c>
      <c r="Y1849" s="21">
        <f t="shared" si="264"/>
        <v>3840</v>
      </c>
      <c r="Z1849" s="21">
        <f t="shared" si="265"/>
        <v>2160</v>
      </c>
      <c r="AA1849" s="57">
        <f t="shared" si="266"/>
        <v>273540.18231454003</v>
      </c>
      <c r="AB1849" s="59">
        <f t="shared" si="267"/>
        <v>1.7777777777777777</v>
      </c>
      <c r="AC1849" s="61">
        <f t="shared" si="268"/>
        <v>800.09999999999991</v>
      </c>
    </row>
    <row r="1850" spans="4:29">
      <c r="D1850" s="12">
        <v>1844</v>
      </c>
      <c r="E1850" s="36" t="s">
        <v>29</v>
      </c>
      <c r="F1850" s="16" t="s">
        <v>12</v>
      </c>
      <c r="G1850" s="14" t="s">
        <v>39</v>
      </c>
      <c r="H1850" s="13" t="s">
        <v>5</v>
      </c>
      <c r="I1850" s="13" t="s">
        <v>76</v>
      </c>
      <c r="J1850" s="13"/>
      <c r="K1850" s="13"/>
      <c r="L1850" s="14">
        <v>31.5</v>
      </c>
      <c r="M1850" s="14" t="s">
        <v>15</v>
      </c>
      <c r="N1850" s="31" t="s">
        <v>65</v>
      </c>
      <c r="O1850" s="14" t="s">
        <v>1</v>
      </c>
      <c r="P1850" s="14" t="s">
        <v>35</v>
      </c>
      <c r="Q1850" s="31">
        <v>5000</v>
      </c>
      <c r="R1850" s="31">
        <v>1152</v>
      </c>
      <c r="S1850" s="45">
        <v>160</v>
      </c>
      <c r="T1850" s="64">
        <f t="shared" si="261"/>
        <v>5040</v>
      </c>
      <c r="U1850" s="64">
        <f t="shared" si="262"/>
        <v>43.766429170326404</v>
      </c>
      <c r="V1850" s="48">
        <f t="shared" si="263"/>
        <v>38.569663999999996</v>
      </c>
      <c r="W1850" s="52">
        <v>241.06039999999999</v>
      </c>
      <c r="X1850" s="71" t="str">
        <f t="shared" si="260"/>
        <v>Q2 2025</v>
      </c>
      <c r="Y1850" s="21">
        <f t="shared" si="264"/>
        <v>3840</v>
      </c>
      <c r="Z1850" s="21">
        <f t="shared" si="265"/>
        <v>2160</v>
      </c>
      <c r="AA1850" s="57">
        <f t="shared" si="266"/>
        <v>273540.18231454003</v>
      </c>
      <c r="AB1850" s="59">
        <f t="shared" si="267"/>
        <v>1.7777777777777777</v>
      </c>
      <c r="AC1850" s="61">
        <f t="shared" si="268"/>
        <v>800.09999999999991</v>
      </c>
    </row>
    <row r="1851" spans="4:29">
      <c r="D1851" s="12">
        <v>1845</v>
      </c>
      <c r="E1851" s="36" t="s">
        <v>29</v>
      </c>
      <c r="F1851" s="16" t="s">
        <v>12</v>
      </c>
      <c r="G1851" s="14" t="s">
        <v>39</v>
      </c>
      <c r="H1851" s="13" t="s">
        <v>5</v>
      </c>
      <c r="I1851" s="13" t="s">
        <v>76</v>
      </c>
      <c r="J1851" s="13"/>
      <c r="K1851" s="13"/>
      <c r="L1851" s="14">
        <v>49</v>
      </c>
      <c r="M1851" s="14" t="s">
        <v>99</v>
      </c>
      <c r="N1851" s="31">
        <v>1000000</v>
      </c>
      <c r="O1851" s="14" t="s">
        <v>1</v>
      </c>
      <c r="P1851" s="14" t="s">
        <v>35</v>
      </c>
      <c r="Q1851" s="31">
        <v>5000</v>
      </c>
      <c r="R1851" s="31">
        <v>1152</v>
      </c>
      <c r="S1851" s="45">
        <v>25</v>
      </c>
      <c r="T1851" s="64">
        <f t="shared" si="261"/>
        <v>1225</v>
      </c>
      <c r="U1851" s="64">
        <f t="shared" si="262"/>
        <v>10.093221676018096</v>
      </c>
      <c r="V1851" s="48">
        <f t="shared" si="263"/>
        <v>8.2834499999999984</v>
      </c>
      <c r="W1851" s="52">
        <v>331.33799999999997</v>
      </c>
      <c r="X1851" s="71" t="str">
        <f t="shared" si="260"/>
        <v>Q2 2025</v>
      </c>
      <c r="Y1851" s="21">
        <f t="shared" si="264"/>
        <v>5120</v>
      </c>
      <c r="Z1851" s="21">
        <f t="shared" si="265"/>
        <v>1440</v>
      </c>
      <c r="AA1851" s="57">
        <f t="shared" si="266"/>
        <v>403728.86704072385</v>
      </c>
      <c r="AB1851" s="59">
        <f t="shared" si="267"/>
        <v>3.5555555555555554</v>
      </c>
      <c r="AC1851" s="61">
        <f t="shared" si="268"/>
        <v>1244.5999999999999</v>
      </c>
    </row>
    <row r="1852" spans="4:29">
      <c r="D1852" s="12">
        <v>1846</v>
      </c>
      <c r="E1852" s="36" t="s">
        <v>29</v>
      </c>
      <c r="F1852" s="16" t="s">
        <v>12</v>
      </c>
      <c r="G1852" s="14" t="s">
        <v>39</v>
      </c>
      <c r="H1852" s="13" t="s">
        <v>6</v>
      </c>
      <c r="I1852" s="13" t="s">
        <v>76</v>
      </c>
      <c r="J1852" s="13"/>
      <c r="K1852" s="13" t="s">
        <v>123</v>
      </c>
      <c r="L1852" s="14">
        <v>43</v>
      </c>
      <c r="M1852" s="14" t="s">
        <v>15</v>
      </c>
      <c r="N1852" s="31">
        <v>1000000</v>
      </c>
      <c r="O1852" s="14" t="s">
        <v>1</v>
      </c>
      <c r="P1852" s="14" t="s">
        <v>35</v>
      </c>
      <c r="Q1852" s="31">
        <v>4000</v>
      </c>
      <c r="R1852" s="31">
        <v>500</v>
      </c>
      <c r="S1852" s="45">
        <v>25.794</v>
      </c>
      <c r="T1852" s="64">
        <f t="shared" si="261"/>
        <v>1109.1420000000001</v>
      </c>
      <c r="U1852" s="64">
        <f t="shared" si="262"/>
        <v>13.1478769568019</v>
      </c>
      <c r="V1852" s="48">
        <f t="shared" si="263"/>
        <v>5.5358735691226881</v>
      </c>
      <c r="W1852" s="52">
        <v>214.61865430420596</v>
      </c>
      <c r="X1852" s="71" t="str">
        <f t="shared" si="260"/>
        <v>Q2 2025</v>
      </c>
      <c r="Y1852" s="21">
        <f t="shared" si="264"/>
        <v>3840</v>
      </c>
      <c r="Z1852" s="21">
        <f t="shared" si="265"/>
        <v>2160</v>
      </c>
      <c r="AA1852" s="57">
        <f t="shared" si="266"/>
        <v>509726.1749554897</v>
      </c>
      <c r="AB1852" s="59">
        <f t="shared" si="267"/>
        <v>1.7777777777777777</v>
      </c>
      <c r="AC1852" s="61">
        <f t="shared" si="268"/>
        <v>1092.2</v>
      </c>
    </row>
    <row r="1853" spans="4:29">
      <c r="D1853" s="12">
        <v>1847</v>
      </c>
      <c r="E1853" s="36" t="s">
        <v>29</v>
      </c>
      <c r="F1853" s="16" t="s">
        <v>12</v>
      </c>
      <c r="G1853" s="14" t="s">
        <v>39</v>
      </c>
      <c r="H1853" s="13" t="s">
        <v>6</v>
      </c>
      <c r="I1853" s="13" t="s">
        <v>76</v>
      </c>
      <c r="J1853" s="13"/>
      <c r="K1853" s="13" t="s">
        <v>123</v>
      </c>
      <c r="L1853" s="14">
        <v>50</v>
      </c>
      <c r="M1853" s="14" t="s">
        <v>15</v>
      </c>
      <c r="N1853" s="31">
        <v>1000000</v>
      </c>
      <c r="O1853" s="14" t="s">
        <v>1</v>
      </c>
      <c r="P1853" s="14" t="s">
        <v>35</v>
      </c>
      <c r="Q1853" s="31">
        <v>5929.950586864823</v>
      </c>
      <c r="R1853" s="31">
        <v>494.16254890540188</v>
      </c>
      <c r="S1853" s="45">
        <v>40.573999999999998</v>
      </c>
      <c r="T1853" s="64">
        <f t="shared" si="261"/>
        <v>2028.6999999999998</v>
      </c>
      <c r="U1853" s="64">
        <f t="shared" si="262"/>
        <v>27.963263686646883</v>
      </c>
      <c r="V1853" s="48">
        <f t="shared" si="263"/>
        <v>9.8821874383891597</v>
      </c>
      <c r="W1853" s="52">
        <v>243.55960561909498</v>
      </c>
      <c r="X1853" s="71" t="str">
        <f t="shared" si="260"/>
        <v>Q2 2025</v>
      </c>
      <c r="Y1853" s="21">
        <f t="shared" si="264"/>
        <v>3840</v>
      </c>
      <c r="Z1853" s="21">
        <f t="shared" si="265"/>
        <v>2160</v>
      </c>
      <c r="AA1853" s="57">
        <f t="shared" si="266"/>
        <v>689191.69139465876</v>
      </c>
      <c r="AB1853" s="59">
        <f t="shared" si="267"/>
        <v>1.7777777777777777</v>
      </c>
      <c r="AC1853" s="61">
        <f t="shared" si="268"/>
        <v>1270</v>
      </c>
    </row>
    <row r="1854" spans="4:29">
      <c r="D1854" s="12">
        <v>1848</v>
      </c>
      <c r="E1854" s="36" t="s">
        <v>29</v>
      </c>
      <c r="F1854" s="16" t="s">
        <v>12</v>
      </c>
      <c r="G1854" s="14" t="s">
        <v>39</v>
      </c>
      <c r="H1854" s="13" t="s">
        <v>6</v>
      </c>
      <c r="I1854" s="13" t="s">
        <v>76</v>
      </c>
      <c r="J1854" s="13"/>
      <c r="K1854" s="13" t="s">
        <v>123</v>
      </c>
      <c r="L1854" s="14">
        <v>55</v>
      </c>
      <c r="M1854" s="14" t="s">
        <v>15</v>
      </c>
      <c r="N1854" s="31">
        <v>1000000</v>
      </c>
      <c r="O1854" s="14" t="s">
        <v>1</v>
      </c>
      <c r="P1854" s="14" t="s">
        <v>35</v>
      </c>
      <c r="Q1854" s="31">
        <v>6804.6390532544374</v>
      </c>
      <c r="R1854" s="31">
        <v>567.05325443786978</v>
      </c>
      <c r="S1854" s="45">
        <v>423.88099999999997</v>
      </c>
      <c r="T1854" s="64">
        <f t="shared" si="261"/>
        <v>23313.454999999998</v>
      </c>
      <c r="U1854" s="64">
        <f t="shared" si="262"/>
        <v>353.48366864147181</v>
      </c>
      <c r="V1854" s="48">
        <f t="shared" si="263"/>
        <v>112.57452577168024</v>
      </c>
      <c r="W1854" s="52">
        <v>265.58049493060611</v>
      </c>
      <c r="X1854" s="71" t="str">
        <f t="shared" si="260"/>
        <v>Q2 2025</v>
      </c>
      <c r="Y1854" s="21">
        <f t="shared" si="264"/>
        <v>3840</v>
      </c>
      <c r="Z1854" s="21">
        <f t="shared" si="265"/>
        <v>2160</v>
      </c>
      <c r="AA1854" s="57">
        <f t="shared" si="266"/>
        <v>833921.94658753707</v>
      </c>
      <c r="AB1854" s="59">
        <f t="shared" si="267"/>
        <v>1.7777777777777777</v>
      </c>
      <c r="AC1854" s="61">
        <f t="shared" si="268"/>
        <v>1397</v>
      </c>
    </row>
    <row r="1855" spans="4:29">
      <c r="D1855" s="12">
        <v>1849</v>
      </c>
      <c r="E1855" s="36" t="s">
        <v>29</v>
      </c>
      <c r="F1855" s="16" t="s">
        <v>12</v>
      </c>
      <c r="G1855" s="14" t="s">
        <v>39</v>
      </c>
      <c r="H1855" s="13" t="s">
        <v>6</v>
      </c>
      <c r="I1855" s="13" t="s">
        <v>76</v>
      </c>
      <c r="J1855" s="13"/>
      <c r="K1855" s="13" t="s">
        <v>123</v>
      </c>
      <c r="L1855" s="14">
        <v>65</v>
      </c>
      <c r="M1855" s="14" t="s">
        <v>15</v>
      </c>
      <c r="N1855" s="31">
        <v>1000000</v>
      </c>
      <c r="O1855" s="14" t="s">
        <v>1</v>
      </c>
      <c r="P1855" s="14" t="s">
        <v>35</v>
      </c>
      <c r="Q1855" s="31">
        <v>9504</v>
      </c>
      <c r="R1855" s="31">
        <v>792</v>
      </c>
      <c r="S1855" s="45">
        <v>611.54399999999998</v>
      </c>
      <c r="T1855" s="64">
        <f t="shared" si="261"/>
        <v>39750.36</v>
      </c>
      <c r="U1855" s="64">
        <f t="shared" si="262"/>
        <v>712.28606389061133</v>
      </c>
      <c r="V1855" s="48">
        <f t="shared" si="263"/>
        <v>217.83621629813149</v>
      </c>
      <c r="W1855" s="52">
        <v>356.20693899070466</v>
      </c>
      <c r="X1855" s="71" t="str">
        <f t="shared" si="260"/>
        <v>Q2 2025</v>
      </c>
      <c r="Y1855" s="21">
        <f t="shared" si="264"/>
        <v>3840</v>
      </c>
      <c r="Z1855" s="21">
        <f t="shared" si="265"/>
        <v>2160</v>
      </c>
      <c r="AA1855" s="57">
        <f t="shared" si="266"/>
        <v>1164733.9584569733</v>
      </c>
      <c r="AB1855" s="59">
        <f t="shared" si="267"/>
        <v>1.7777777777777777</v>
      </c>
      <c r="AC1855" s="61">
        <f t="shared" si="268"/>
        <v>1651</v>
      </c>
    </row>
    <row r="1856" spans="4:29">
      <c r="D1856" s="12">
        <v>1850</v>
      </c>
      <c r="E1856" s="36" t="s">
        <v>29</v>
      </c>
      <c r="F1856" s="16" t="s">
        <v>12</v>
      </c>
      <c r="G1856" s="14" t="s">
        <v>39</v>
      </c>
      <c r="H1856" s="13" t="s">
        <v>6</v>
      </c>
      <c r="I1856" s="13" t="s">
        <v>76</v>
      </c>
      <c r="J1856" s="13"/>
      <c r="K1856" s="13" t="s">
        <v>123</v>
      </c>
      <c r="L1856" s="14">
        <v>75</v>
      </c>
      <c r="M1856" s="14" t="s">
        <v>15</v>
      </c>
      <c r="N1856" s="31">
        <v>1000000</v>
      </c>
      <c r="O1856" s="14" t="s">
        <v>2</v>
      </c>
      <c r="P1856" s="14" t="s">
        <v>35</v>
      </c>
      <c r="Q1856" s="31">
        <v>13685.759999999997</v>
      </c>
      <c r="R1856" s="31">
        <v>1140.4799999999998</v>
      </c>
      <c r="S1856" s="45">
        <v>622.04700000000003</v>
      </c>
      <c r="T1856" s="64">
        <f t="shared" si="261"/>
        <v>46653.525000000001</v>
      </c>
      <c r="U1856" s="64">
        <f t="shared" si="262"/>
        <v>964.59665412818993</v>
      </c>
      <c r="V1856" s="48">
        <f t="shared" si="263"/>
        <v>313.75011200386933</v>
      </c>
      <c r="W1856" s="52">
        <v>504.38328937181484</v>
      </c>
      <c r="X1856" s="71" t="str">
        <f t="shared" si="260"/>
        <v>Q2 2025</v>
      </c>
      <c r="Y1856" s="21">
        <f t="shared" si="264"/>
        <v>3840</v>
      </c>
      <c r="Z1856" s="21">
        <f t="shared" si="265"/>
        <v>2160</v>
      </c>
      <c r="AA1856" s="57">
        <f t="shared" si="266"/>
        <v>1550681.3056379822</v>
      </c>
      <c r="AB1856" s="59">
        <f t="shared" si="267"/>
        <v>1.7777777777777777</v>
      </c>
      <c r="AC1856" s="61">
        <f t="shared" si="268"/>
        <v>1905</v>
      </c>
    </row>
    <row r="1857" spans="4:29">
      <c r="D1857" s="12">
        <v>1851</v>
      </c>
      <c r="E1857" s="36" t="s">
        <v>29</v>
      </c>
      <c r="F1857" s="16" t="s">
        <v>12</v>
      </c>
      <c r="G1857" s="14" t="s">
        <v>39</v>
      </c>
      <c r="H1857" s="13" t="s">
        <v>6</v>
      </c>
      <c r="I1857" s="13" t="s">
        <v>76</v>
      </c>
      <c r="J1857" s="13"/>
      <c r="K1857" s="13" t="s">
        <v>123</v>
      </c>
      <c r="L1857" s="14">
        <v>85</v>
      </c>
      <c r="M1857" s="14" t="s">
        <v>15</v>
      </c>
      <c r="N1857" s="31">
        <v>1000000</v>
      </c>
      <c r="O1857" s="14" t="s">
        <v>2</v>
      </c>
      <c r="P1857" s="14" t="s">
        <v>35</v>
      </c>
      <c r="Q1857" s="31">
        <v>17578.598399999999</v>
      </c>
      <c r="R1857" s="31">
        <v>1464.8832</v>
      </c>
      <c r="S1857" s="45">
        <v>485.54300000000001</v>
      </c>
      <c r="T1857" s="64">
        <f t="shared" si="261"/>
        <v>41271.154999999999</v>
      </c>
      <c r="U1857" s="64">
        <f t="shared" si="262"/>
        <v>967.08706208887827</v>
      </c>
      <c r="V1857" s="48">
        <f t="shared" si="263"/>
        <v>310.95854904806066</v>
      </c>
      <c r="W1857" s="52">
        <v>640.43462483870769</v>
      </c>
      <c r="X1857" s="71" t="str">
        <f t="shared" si="260"/>
        <v>Q2 2025</v>
      </c>
      <c r="Y1857" s="21">
        <f t="shared" si="264"/>
        <v>3840</v>
      </c>
      <c r="Z1857" s="21">
        <f t="shared" si="265"/>
        <v>2160</v>
      </c>
      <c r="AA1857" s="57">
        <f t="shared" si="266"/>
        <v>1991763.9881305636</v>
      </c>
      <c r="AB1857" s="59">
        <f t="shared" si="267"/>
        <v>1.7777777777777777</v>
      </c>
      <c r="AC1857" s="61">
        <f t="shared" si="268"/>
        <v>2159</v>
      </c>
    </row>
    <row r="1858" spans="4:29">
      <c r="D1858" s="12">
        <v>1852</v>
      </c>
      <c r="E1858" s="36" t="s">
        <v>29</v>
      </c>
      <c r="F1858" s="16" t="s">
        <v>12</v>
      </c>
      <c r="G1858" s="14" t="s">
        <v>39</v>
      </c>
      <c r="H1858" s="13" t="s">
        <v>6</v>
      </c>
      <c r="I1858" s="13" t="s">
        <v>76</v>
      </c>
      <c r="J1858" s="13"/>
      <c r="K1858" s="13" t="s">
        <v>123</v>
      </c>
      <c r="L1858" s="14">
        <v>98</v>
      </c>
      <c r="M1858" s="14" t="s">
        <v>15</v>
      </c>
      <c r="N1858" s="31">
        <v>1000000</v>
      </c>
      <c r="O1858" s="14" t="s">
        <v>2</v>
      </c>
      <c r="P1858" s="14" t="s">
        <v>35</v>
      </c>
      <c r="Q1858" s="31">
        <v>20000</v>
      </c>
      <c r="R1858" s="31">
        <v>2000</v>
      </c>
      <c r="S1858" s="45">
        <v>56.167999999999999</v>
      </c>
      <c r="T1858" s="64">
        <f t="shared" si="261"/>
        <v>5504.4639999999999</v>
      </c>
      <c r="U1858" s="64">
        <f t="shared" si="262"/>
        <v>148.71032949173551</v>
      </c>
      <c r="V1858" s="48">
        <f t="shared" si="263"/>
        <v>53.957898011910792</v>
      </c>
      <c r="W1858" s="52">
        <v>960.65193725806148</v>
      </c>
      <c r="X1858" s="71" t="str">
        <f t="shared" si="260"/>
        <v>Q2 2025</v>
      </c>
      <c r="Y1858" s="21">
        <f t="shared" si="264"/>
        <v>3840</v>
      </c>
      <c r="Z1858" s="21">
        <f t="shared" si="265"/>
        <v>2160</v>
      </c>
      <c r="AA1858" s="57">
        <f t="shared" si="266"/>
        <v>2647598.8016617205</v>
      </c>
      <c r="AB1858" s="59">
        <f t="shared" si="267"/>
        <v>1.7777777777777777</v>
      </c>
      <c r="AC1858" s="61">
        <f t="shared" si="268"/>
        <v>2489.1999999999998</v>
      </c>
    </row>
    <row r="1859" spans="4:29">
      <c r="D1859" s="12">
        <v>1853</v>
      </c>
      <c r="E1859" s="36" t="s">
        <v>29</v>
      </c>
      <c r="F1859" s="16" t="s">
        <v>12</v>
      </c>
      <c r="G1859" s="14" t="s">
        <v>39</v>
      </c>
      <c r="H1859" s="13" t="s">
        <v>6</v>
      </c>
      <c r="I1859" s="13" t="s">
        <v>76</v>
      </c>
      <c r="J1859" s="13"/>
      <c r="K1859" s="13" t="s">
        <v>123</v>
      </c>
      <c r="L1859" s="14">
        <v>100</v>
      </c>
      <c r="M1859" s="14" t="s">
        <v>15</v>
      </c>
      <c r="N1859" s="31">
        <v>1000000</v>
      </c>
      <c r="O1859" s="14" t="s">
        <v>2</v>
      </c>
      <c r="P1859" s="14" t="s">
        <v>35</v>
      </c>
      <c r="Q1859" s="31">
        <v>20000</v>
      </c>
      <c r="R1859" s="31">
        <v>2000</v>
      </c>
      <c r="S1859" s="45">
        <v>68.930000000000007</v>
      </c>
      <c r="T1859" s="64">
        <f t="shared" si="261"/>
        <v>6893.0000000000009</v>
      </c>
      <c r="U1859" s="64">
        <f t="shared" si="262"/>
        <v>190.02393315133534</v>
      </c>
      <c r="V1859" s="48">
        <f t="shared" si="263"/>
        <v>66.217738035198181</v>
      </c>
      <c r="W1859" s="52">
        <v>960.65193725806148</v>
      </c>
      <c r="X1859" s="71" t="str">
        <f t="shared" si="260"/>
        <v>Q2 2025</v>
      </c>
      <c r="Y1859" s="21">
        <f t="shared" si="264"/>
        <v>3840</v>
      </c>
      <c r="Z1859" s="21">
        <f t="shared" si="265"/>
        <v>2160</v>
      </c>
      <c r="AA1859" s="57">
        <f t="shared" si="266"/>
        <v>2756766.765578635</v>
      </c>
      <c r="AB1859" s="59">
        <f t="shared" si="267"/>
        <v>1.7777777777777777</v>
      </c>
      <c r="AC1859" s="61">
        <f t="shared" si="268"/>
        <v>2540</v>
      </c>
    </row>
    <row r="1860" spans="4:29">
      <c r="D1860" s="12">
        <v>1854</v>
      </c>
      <c r="E1860" s="36" t="s">
        <v>29</v>
      </c>
      <c r="F1860" s="16" t="s">
        <v>12</v>
      </c>
      <c r="G1860" s="14" t="s">
        <v>39</v>
      </c>
      <c r="H1860" s="13" t="s">
        <v>6</v>
      </c>
      <c r="I1860" s="13" t="s">
        <v>76</v>
      </c>
      <c r="J1860" s="13"/>
      <c r="K1860" s="13" t="s">
        <v>123</v>
      </c>
      <c r="L1860" s="14">
        <v>115</v>
      </c>
      <c r="M1860" s="14" t="s">
        <v>15</v>
      </c>
      <c r="N1860" s="31">
        <v>1000000</v>
      </c>
      <c r="O1860" s="14" t="s">
        <v>2</v>
      </c>
      <c r="P1860" s="14" t="s">
        <v>35</v>
      </c>
      <c r="Q1860" s="31">
        <v>32000</v>
      </c>
      <c r="R1860" s="31">
        <v>2000</v>
      </c>
      <c r="S1860" s="45">
        <v>1.0289999999999999</v>
      </c>
      <c r="T1860" s="64">
        <f t="shared" si="261"/>
        <v>118.33499999999999</v>
      </c>
      <c r="U1860" s="64">
        <f t="shared" si="262"/>
        <v>3.7515529448545992</v>
      </c>
      <c r="V1860" s="48">
        <f t="shared" si="263"/>
        <v>1.1862130121262542</v>
      </c>
      <c r="W1860" s="52">
        <v>1152.7823247096737</v>
      </c>
      <c r="X1860" s="71" t="str">
        <f t="shared" si="260"/>
        <v>Q2 2025</v>
      </c>
      <c r="Y1860" s="21">
        <f t="shared" si="264"/>
        <v>3840</v>
      </c>
      <c r="Z1860" s="21">
        <f t="shared" si="265"/>
        <v>2160</v>
      </c>
      <c r="AA1860" s="57">
        <f t="shared" si="266"/>
        <v>3645824.047477745</v>
      </c>
      <c r="AB1860" s="59">
        <f t="shared" si="267"/>
        <v>1.7777777777777777</v>
      </c>
      <c r="AC1860" s="61">
        <f t="shared" si="268"/>
        <v>2921</v>
      </c>
    </row>
    <row r="1861" spans="4:29">
      <c r="D1861" s="12">
        <v>1855</v>
      </c>
      <c r="E1861" s="36" t="s">
        <v>29</v>
      </c>
      <c r="F1861" s="16" t="s">
        <v>12</v>
      </c>
      <c r="G1861" s="14" t="s">
        <v>39</v>
      </c>
      <c r="H1861" s="13" t="s">
        <v>6</v>
      </c>
      <c r="I1861" s="13" t="s">
        <v>76</v>
      </c>
      <c r="J1861" s="13"/>
      <c r="K1861" s="13" t="s">
        <v>123</v>
      </c>
      <c r="L1861" s="14">
        <v>55</v>
      </c>
      <c r="M1861" s="14" t="s">
        <v>52</v>
      </c>
      <c r="N1861" s="31">
        <v>1000000</v>
      </c>
      <c r="O1861" s="14" t="s">
        <v>2</v>
      </c>
      <c r="P1861" s="14" t="s">
        <v>35</v>
      </c>
      <c r="Q1861" s="31">
        <v>5930</v>
      </c>
      <c r="R1861" s="31">
        <v>494</v>
      </c>
      <c r="S1861" s="45">
        <v>2.31</v>
      </c>
      <c r="T1861" s="64">
        <f t="shared" si="261"/>
        <v>127.05</v>
      </c>
      <c r="U1861" s="64">
        <f t="shared" si="262"/>
        <v>1.9263596966172107</v>
      </c>
      <c r="V1861" s="48">
        <f t="shared" si="263"/>
        <v>0.61349094328970011</v>
      </c>
      <c r="W1861" s="52">
        <v>265.58049493060611</v>
      </c>
      <c r="X1861" s="71" t="str">
        <f t="shared" si="260"/>
        <v>Q2 2025</v>
      </c>
      <c r="Y1861" s="21">
        <f t="shared" si="264"/>
        <v>7680</v>
      </c>
      <c r="Z1861" s="21">
        <f t="shared" si="265"/>
        <v>4320</v>
      </c>
      <c r="AA1861" s="57">
        <f t="shared" si="266"/>
        <v>833921.94658753707</v>
      </c>
      <c r="AB1861" s="59">
        <f t="shared" si="267"/>
        <v>1.7777777777777777</v>
      </c>
      <c r="AC1861" s="61">
        <f t="shared" si="268"/>
        <v>1397</v>
      </c>
    </row>
    <row r="1862" spans="4:29">
      <c r="D1862" s="12">
        <v>1856</v>
      </c>
      <c r="E1862" s="36" t="s">
        <v>29</v>
      </c>
      <c r="F1862" s="16" t="s">
        <v>12</v>
      </c>
      <c r="G1862" s="14" t="s">
        <v>39</v>
      </c>
      <c r="H1862" s="13" t="s">
        <v>6</v>
      </c>
      <c r="I1862" s="13" t="s">
        <v>76</v>
      </c>
      <c r="J1862" s="13"/>
      <c r="K1862" s="13" t="s">
        <v>123</v>
      </c>
      <c r="L1862" s="14">
        <v>65</v>
      </c>
      <c r="M1862" s="14" t="s">
        <v>52</v>
      </c>
      <c r="N1862" s="31">
        <v>1000000</v>
      </c>
      <c r="O1862" s="14" t="s">
        <v>2</v>
      </c>
      <c r="P1862" s="14" t="s">
        <v>35</v>
      </c>
      <c r="Q1862" s="31">
        <v>11999.750399999999</v>
      </c>
      <c r="R1862" s="31">
        <v>1333.3333333333337</v>
      </c>
      <c r="S1862" s="45">
        <v>9.5389999999999997</v>
      </c>
      <c r="T1862" s="64">
        <f t="shared" si="261"/>
        <v>620.03499999999997</v>
      </c>
      <c r="U1862" s="64">
        <f t="shared" si="262"/>
        <v>11.110397229721068</v>
      </c>
      <c r="V1862" s="48">
        <f t="shared" si="263"/>
        <v>3.3978579910323314</v>
      </c>
      <c r="W1862" s="52">
        <v>356.20693899070466</v>
      </c>
      <c r="X1862" s="71" t="str">
        <f t="shared" si="260"/>
        <v>Q2 2025</v>
      </c>
      <c r="Y1862" s="21">
        <f t="shared" si="264"/>
        <v>7680</v>
      </c>
      <c r="Z1862" s="21">
        <f t="shared" si="265"/>
        <v>4320</v>
      </c>
      <c r="AA1862" s="57">
        <f t="shared" si="266"/>
        <v>1164733.9584569733</v>
      </c>
      <c r="AB1862" s="59">
        <f t="shared" si="267"/>
        <v>1.7777777777777777</v>
      </c>
      <c r="AC1862" s="61">
        <f t="shared" si="268"/>
        <v>1651</v>
      </c>
    </row>
    <row r="1863" spans="4:29">
      <c r="D1863" s="12">
        <v>1857</v>
      </c>
      <c r="E1863" s="36" t="s">
        <v>29</v>
      </c>
      <c r="F1863" s="16" t="s">
        <v>12</v>
      </c>
      <c r="G1863" s="14" t="s">
        <v>39</v>
      </c>
      <c r="H1863" s="13" t="s">
        <v>6</v>
      </c>
      <c r="I1863" s="13" t="s">
        <v>76</v>
      </c>
      <c r="J1863" s="13"/>
      <c r="K1863" s="13" t="s">
        <v>123</v>
      </c>
      <c r="L1863" s="14">
        <v>75</v>
      </c>
      <c r="M1863" s="14" t="s">
        <v>52</v>
      </c>
      <c r="N1863" s="31">
        <v>1000000</v>
      </c>
      <c r="O1863" s="14" t="s">
        <v>2</v>
      </c>
      <c r="P1863" s="14" t="s">
        <v>35</v>
      </c>
      <c r="Q1863" s="31">
        <v>17279.640575999994</v>
      </c>
      <c r="R1863" s="31">
        <v>1920</v>
      </c>
      <c r="S1863" s="45">
        <v>9.6059999999999999</v>
      </c>
      <c r="T1863" s="64">
        <f t="shared" si="261"/>
        <v>720.45</v>
      </c>
      <c r="U1863" s="64">
        <f t="shared" si="262"/>
        <v>14.895844621958457</v>
      </c>
      <c r="V1863" s="48">
        <f t="shared" si="263"/>
        <v>7.1115531386809145</v>
      </c>
      <c r="W1863" s="52">
        <v>740.3240827275572</v>
      </c>
      <c r="X1863" s="71" t="str">
        <f t="shared" si="260"/>
        <v>Q2 2025</v>
      </c>
      <c r="Y1863" s="21">
        <f t="shared" si="264"/>
        <v>7680</v>
      </c>
      <c r="Z1863" s="21">
        <f t="shared" si="265"/>
        <v>4320</v>
      </c>
      <c r="AA1863" s="57">
        <f t="shared" si="266"/>
        <v>1550681.3056379822</v>
      </c>
      <c r="AB1863" s="59">
        <f t="shared" si="267"/>
        <v>1.7777777777777777</v>
      </c>
      <c r="AC1863" s="61">
        <f t="shared" si="268"/>
        <v>1905</v>
      </c>
    </row>
    <row r="1864" spans="4:29">
      <c r="D1864" s="12">
        <v>1858</v>
      </c>
      <c r="E1864" s="36" t="s">
        <v>29</v>
      </c>
      <c r="F1864" s="16" t="s">
        <v>12</v>
      </c>
      <c r="G1864" s="14" t="s">
        <v>39</v>
      </c>
      <c r="H1864" s="13" t="s">
        <v>6</v>
      </c>
      <c r="I1864" s="13" t="s">
        <v>76</v>
      </c>
      <c r="J1864" s="13"/>
      <c r="K1864" s="13" t="s">
        <v>123</v>
      </c>
      <c r="L1864" s="14">
        <v>85</v>
      </c>
      <c r="M1864" s="14" t="s">
        <v>52</v>
      </c>
      <c r="N1864" s="31">
        <v>1000000</v>
      </c>
      <c r="O1864" s="14" t="s">
        <v>2</v>
      </c>
      <c r="P1864" s="14" t="s">
        <v>35</v>
      </c>
      <c r="Q1864" s="31">
        <v>22194.738339839998</v>
      </c>
      <c r="R1864" s="31">
        <v>2466.1333333333341</v>
      </c>
      <c r="S1864" s="45">
        <v>7.7610000000000001</v>
      </c>
      <c r="T1864" s="64">
        <f t="shared" si="261"/>
        <v>659.68500000000006</v>
      </c>
      <c r="U1864" s="64">
        <f t="shared" si="262"/>
        <v>15.458080311881304</v>
      </c>
      <c r="V1864" s="48">
        <f t="shared" si="263"/>
        <v>7.2954767016988109</v>
      </c>
      <c r="W1864" s="52">
        <v>940.01761392846424</v>
      </c>
      <c r="X1864" s="71" t="str">
        <f t="shared" ref="X1864:X1927" si="269">G1864&amp;" "&amp;F1864</f>
        <v>Q2 2025</v>
      </c>
      <c r="Y1864" s="21">
        <f t="shared" si="264"/>
        <v>7680</v>
      </c>
      <c r="Z1864" s="21">
        <f t="shared" si="265"/>
        <v>4320</v>
      </c>
      <c r="AA1864" s="57">
        <f t="shared" si="266"/>
        <v>1991763.9881305636</v>
      </c>
      <c r="AB1864" s="59">
        <f t="shared" si="267"/>
        <v>1.7777777777777777</v>
      </c>
      <c r="AC1864" s="61">
        <f t="shared" si="268"/>
        <v>2159</v>
      </c>
    </row>
    <row r="1865" spans="4:29">
      <c r="D1865" s="12">
        <v>1859</v>
      </c>
      <c r="E1865" s="36" t="s">
        <v>29</v>
      </c>
      <c r="F1865" s="16" t="s">
        <v>12</v>
      </c>
      <c r="G1865" s="14" t="s">
        <v>39</v>
      </c>
      <c r="H1865" s="13" t="s">
        <v>6</v>
      </c>
      <c r="I1865" s="13" t="s">
        <v>76</v>
      </c>
      <c r="J1865" s="13"/>
      <c r="K1865" s="13" t="s">
        <v>123</v>
      </c>
      <c r="L1865" s="14">
        <v>98</v>
      </c>
      <c r="M1865" s="14" t="s">
        <v>52</v>
      </c>
      <c r="N1865" s="31">
        <v>1000000</v>
      </c>
      <c r="O1865" s="14" t="s">
        <v>2</v>
      </c>
      <c r="P1865" s="14" t="s">
        <v>35</v>
      </c>
      <c r="Q1865" s="31">
        <v>32000</v>
      </c>
      <c r="R1865" s="31">
        <v>2000</v>
      </c>
      <c r="S1865" s="45">
        <v>0.193</v>
      </c>
      <c r="T1865" s="64">
        <f t="shared" si="261"/>
        <v>18.914000000000001</v>
      </c>
      <c r="U1865" s="64">
        <f t="shared" si="262"/>
        <v>0.51098656872071213</v>
      </c>
      <c r="V1865" s="48">
        <f t="shared" si="263"/>
        <v>0.27213509923229046</v>
      </c>
      <c r="W1865" s="52">
        <v>1410.0264208926965</v>
      </c>
      <c r="X1865" s="71" t="str">
        <f t="shared" si="269"/>
        <v>Q2 2025</v>
      </c>
      <c r="Y1865" s="21">
        <f t="shared" si="264"/>
        <v>7680</v>
      </c>
      <c r="Z1865" s="21">
        <f t="shared" si="265"/>
        <v>4320</v>
      </c>
      <c r="AA1865" s="57">
        <f t="shared" si="266"/>
        <v>2647598.8016617205</v>
      </c>
      <c r="AB1865" s="59">
        <f t="shared" si="267"/>
        <v>1.7777777777777777</v>
      </c>
      <c r="AC1865" s="61">
        <f t="shared" si="268"/>
        <v>2489.1999999999998</v>
      </c>
    </row>
    <row r="1866" spans="4:29">
      <c r="D1866" s="12">
        <v>1860</v>
      </c>
      <c r="E1866" s="36" t="s">
        <v>29</v>
      </c>
      <c r="F1866" s="16" t="s">
        <v>12</v>
      </c>
      <c r="G1866" s="14" t="s">
        <v>40</v>
      </c>
      <c r="H1866" s="13" t="s">
        <v>90</v>
      </c>
      <c r="I1866" s="13" t="s">
        <v>45</v>
      </c>
      <c r="J1866" s="13" t="s">
        <v>101</v>
      </c>
      <c r="K1866" s="13" t="s">
        <v>43</v>
      </c>
      <c r="L1866" s="14">
        <v>16</v>
      </c>
      <c r="M1866" s="14" t="s">
        <v>66</v>
      </c>
      <c r="N1866" s="31">
        <v>1000000</v>
      </c>
      <c r="O1866" s="14" t="s">
        <v>2</v>
      </c>
      <c r="P1866" s="14" t="s">
        <v>47</v>
      </c>
      <c r="Q1866" s="31">
        <v>4000</v>
      </c>
      <c r="R1866" s="31">
        <v>1152</v>
      </c>
      <c r="S1866" s="45">
        <v>45</v>
      </c>
      <c r="T1866" s="64">
        <f t="shared" si="261"/>
        <v>720</v>
      </c>
      <c r="U1866" s="64">
        <f t="shared" si="262"/>
        <v>3.3403340224719105</v>
      </c>
      <c r="V1866" s="48">
        <f t="shared" si="263"/>
        <v>5.7935871530240135</v>
      </c>
      <c r="W1866" s="52">
        <v>128.74638117831142</v>
      </c>
      <c r="X1866" s="71" t="str">
        <f t="shared" si="269"/>
        <v>Q3 2025</v>
      </c>
      <c r="Y1866" s="21">
        <f t="shared" si="264"/>
        <v>2560</v>
      </c>
      <c r="Z1866" s="21">
        <f t="shared" si="265"/>
        <v>1600</v>
      </c>
      <c r="AA1866" s="57">
        <f t="shared" si="266"/>
        <v>74229.644943820225</v>
      </c>
      <c r="AB1866" s="59">
        <f t="shared" si="267"/>
        <v>1.6</v>
      </c>
      <c r="AC1866" s="61">
        <f t="shared" si="268"/>
        <v>406.4</v>
      </c>
    </row>
    <row r="1867" spans="4:29">
      <c r="D1867" s="12">
        <v>1861</v>
      </c>
      <c r="E1867" s="36" t="s">
        <v>29</v>
      </c>
      <c r="F1867" s="16" t="s">
        <v>12</v>
      </c>
      <c r="G1867" s="14" t="s">
        <v>40</v>
      </c>
      <c r="H1867" s="13" t="s">
        <v>90</v>
      </c>
      <c r="I1867" s="13" t="s">
        <v>45</v>
      </c>
      <c r="J1867" s="13" t="s">
        <v>46</v>
      </c>
      <c r="K1867" s="13" t="s">
        <v>43</v>
      </c>
      <c r="L1867" s="14">
        <v>17.3</v>
      </c>
      <c r="M1867" s="14" t="s">
        <v>15</v>
      </c>
      <c r="N1867" s="31">
        <v>1000000</v>
      </c>
      <c r="O1867" s="14" t="s">
        <v>2</v>
      </c>
      <c r="P1867" s="14" t="s">
        <v>47</v>
      </c>
      <c r="Q1867" s="31">
        <v>10000</v>
      </c>
      <c r="R1867" s="31">
        <v>240</v>
      </c>
      <c r="S1867" s="45">
        <v>10</v>
      </c>
      <c r="T1867" s="64">
        <f t="shared" si="261"/>
        <v>173</v>
      </c>
      <c r="U1867" s="64">
        <f t="shared" si="262"/>
        <v>0.82507272527002962</v>
      </c>
      <c r="V1867" s="48">
        <f t="shared" si="263"/>
        <v>1.4643736978203732</v>
      </c>
      <c r="W1867" s="52">
        <v>146.43736978203731</v>
      </c>
      <c r="X1867" s="71" t="str">
        <f t="shared" si="269"/>
        <v>Q3 2025</v>
      </c>
      <c r="Y1867" s="21">
        <f t="shared" si="264"/>
        <v>3840</v>
      </c>
      <c r="Z1867" s="21">
        <f t="shared" si="265"/>
        <v>2160</v>
      </c>
      <c r="AA1867" s="57">
        <f t="shared" si="266"/>
        <v>82507.272527002962</v>
      </c>
      <c r="AB1867" s="59">
        <f t="shared" si="267"/>
        <v>1.7777777777777777</v>
      </c>
      <c r="AC1867" s="61">
        <f t="shared" si="268"/>
        <v>439.42</v>
      </c>
    </row>
    <row r="1868" spans="4:29">
      <c r="D1868" s="12">
        <v>1862</v>
      </c>
      <c r="E1868" s="36" t="s">
        <v>29</v>
      </c>
      <c r="F1868" s="16" t="s">
        <v>12</v>
      </c>
      <c r="G1868" s="14" t="s">
        <v>40</v>
      </c>
      <c r="H1868" s="13" t="s">
        <v>90</v>
      </c>
      <c r="I1868" s="13" t="s">
        <v>45</v>
      </c>
      <c r="J1868" s="13" t="s">
        <v>168</v>
      </c>
      <c r="K1868" s="13" t="s">
        <v>43</v>
      </c>
      <c r="L1868" s="14">
        <v>17.3</v>
      </c>
      <c r="M1868" s="14" t="s">
        <v>15</v>
      </c>
      <c r="N1868" s="31">
        <v>1000000</v>
      </c>
      <c r="O1868" s="14" t="s">
        <v>2</v>
      </c>
      <c r="P1868" s="14" t="s">
        <v>47</v>
      </c>
      <c r="Q1868" s="31">
        <v>4032</v>
      </c>
      <c r="R1868" s="31">
        <v>1008</v>
      </c>
      <c r="S1868" s="45">
        <v>10</v>
      </c>
      <c r="T1868" s="64">
        <f t="shared" si="261"/>
        <v>173</v>
      </c>
      <c r="U1868" s="64">
        <f t="shared" si="262"/>
        <v>0.82507272527002962</v>
      </c>
      <c r="V1868" s="48">
        <f t="shared" si="263"/>
        <v>1.4643736978203732</v>
      </c>
      <c r="W1868" s="52">
        <v>146.43736978203731</v>
      </c>
      <c r="X1868" s="71" t="str">
        <f t="shared" si="269"/>
        <v>Q3 2025</v>
      </c>
      <c r="Y1868" s="21">
        <f t="shared" si="264"/>
        <v>3840</v>
      </c>
      <c r="Z1868" s="21">
        <f t="shared" si="265"/>
        <v>2160</v>
      </c>
      <c r="AA1868" s="57">
        <f t="shared" si="266"/>
        <v>82507.272527002962</v>
      </c>
      <c r="AB1868" s="59">
        <f t="shared" si="267"/>
        <v>1.7777777777777777</v>
      </c>
      <c r="AC1868" s="61">
        <f t="shared" si="268"/>
        <v>439.42</v>
      </c>
    </row>
    <row r="1869" spans="4:29">
      <c r="D1869" s="12">
        <v>1863</v>
      </c>
      <c r="E1869" s="36" t="s">
        <v>29</v>
      </c>
      <c r="F1869" s="16" t="s">
        <v>12</v>
      </c>
      <c r="G1869" s="14" t="s">
        <v>40</v>
      </c>
      <c r="H1869" s="13" t="s">
        <v>90</v>
      </c>
      <c r="I1869" s="13" t="s">
        <v>45</v>
      </c>
      <c r="J1869" s="13" t="s">
        <v>206</v>
      </c>
      <c r="K1869" s="13"/>
      <c r="L1869" s="14">
        <v>18</v>
      </c>
      <c r="M1869" s="14" t="s">
        <v>186</v>
      </c>
      <c r="N1869" s="31">
        <v>1000000</v>
      </c>
      <c r="O1869" s="14" t="s">
        <v>2</v>
      </c>
      <c r="P1869" s="14" t="s">
        <v>47</v>
      </c>
      <c r="Q1869" s="31">
        <v>4000</v>
      </c>
      <c r="R1869" s="31">
        <v>1000</v>
      </c>
      <c r="S1869" s="45">
        <v>40</v>
      </c>
      <c r="T1869" s="64">
        <f t="shared" si="261"/>
        <v>720</v>
      </c>
      <c r="U1869" s="64">
        <f t="shared" si="262"/>
        <v>3.7578757752808984</v>
      </c>
      <c r="V1869" s="48">
        <f t="shared" si="263"/>
        <v>5.8574947912814928</v>
      </c>
      <c r="W1869" s="52">
        <v>146.43736978203731</v>
      </c>
      <c r="X1869" s="71" t="str">
        <f t="shared" si="269"/>
        <v>Q3 2025</v>
      </c>
      <c r="Y1869" s="21">
        <f t="shared" si="264"/>
        <v>3840</v>
      </c>
      <c r="Z1869" s="21">
        <f t="shared" si="265"/>
        <v>2400</v>
      </c>
      <c r="AA1869" s="57">
        <f t="shared" si="266"/>
        <v>93946.894382022467</v>
      </c>
      <c r="AB1869" s="59">
        <f t="shared" si="267"/>
        <v>1.6</v>
      </c>
      <c r="AC1869" s="61">
        <f t="shared" si="268"/>
        <v>457.2</v>
      </c>
    </row>
    <row r="1870" spans="4:29">
      <c r="D1870" s="12">
        <v>1864</v>
      </c>
      <c r="E1870" s="36" t="s">
        <v>29</v>
      </c>
      <c r="F1870" s="16" t="s">
        <v>12</v>
      </c>
      <c r="G1870" s="14" t="s">
        <v>40</v>
      </c>
      <c r="H1870" s="13" t="s">
        <v>90</v>
      </c>
      <c r="I1870" s="13" t="s">
        <v>45</v>
      </c>
      <c r="J1870" s="13" t="s">
        <v>227</v>
      </c>
      <c r="K1870" s="13" t="s">
        <v>43</v>
      </c>
      <c r="L1870" s="14">
        <v>16</v>
      </c>
      <c r="M1870" s="14" t="s">
        <v>186</v>
      </c>
      <c r="N1870" s="31"/>
      <c r="O1870" s="14" t="s">
        <v>2</v>
      </c>
      <c r="P1870" s="14" t="s">
        <v>47</v>
      </c>
      <c r="Q1870" s="31">
        <v>4000</v>
      </c>
      <c r="R1870" s="31">
        <v>1000</v>
      </c>
      <c r="S1870" s="45">
        <v>20</v>
      </c>
      <c r="T1870" s="64">
        <f t="shared" si="261"/>
        <v>320</v>
      </c>
      <c r="U1870" s="64">
        <f t="shared" si="262"/>
        <v>1.4845928988764043</v>
      </c>
      <c r="V1870" s="48">
        <f t="shared" si="263"/>
        <v>2.5749276235662282</v>
      </c>
      <c r="W1870" s="52">
        <v>128.74638117831142</v>
      </c>
      <c r="X1870" s="71" t="str">
        <f t="shared" si="269"/>
        <v>Q3 2025</v>
      </c>
      <c r="Y1870" s="21">
        <f t="shared" si="264"/>
        <v>3840</v>
      </c>
      <c r="Z1870" s="21">
        <f t="shared" si="265"/>
        <v>2400</v>
      </c>
      <c r="AA1870" s="57">
        <f t="shared" si="266"/>
        <v>74229.644943820225</v>
      </c>
      <c r="AB1870" s="59">
        <f t="shared" si="267"/>
        <v>1.6</v>
      </c>
      <c r="AC1870" s="61">
        <f t="shared" si="268"/>
        <v>406.4</v>
      </c>
    </row>
    <row r="1871" spans="4:29">
      <c r="D1871" s="12">
        <v>1865</v>
      </c>
      <c r="E1871" s="36" t="s">
        <v>29</v>
      </c>
      <c r="F1871" s="16" t="s">
        <v>12</v>
      </c>
      <c r="G1871" s="14" t="s">
        <v>40</v>
      </c>
      <c r="H1871" s="13" t="s">
        <v>90</v>
      </c>
      <c r="I1871" s="13" t="s">
        <v>31</v>
      </c>
      <c r="J1871" s="13" t="s">
        <v>216</v>
      </c>
      <c r="K1871" s="13" t="s">
        <v>57</v>
      </c>
      <c r="L1871" s="14">
        <v>14.2</v>
      </c>
      <c r="M1871" s="14" t="s">
        <v>63</v>
      </c>
      <c r="N1871" s="31">
        <v>1000000</v>
      </c>
      <c r="O1871" s="14" t="s">
        <v>2</v>
      </c>
      <c r="P1871" s="14" t="s">
        <v>47</v>
      </c>
      <c r="Q1871" s="31">
        <v>10384</v>
      </c>
      <c r="R1871" s="31">
        <v>2596</v>
      </c>
      <c r="S1871" s="45">
        <v>850</v>
      </c>
      <c r="T1871" s="64">
        <f t="shared" si="261"/>
        <v>12070</v>
      </c>
      <c r="U1871" s="64">
        <f t="shared" si="262"/>
        <v>50.5103562714487</v>
      </c>
      <c r="V1871" s="48">
        <f t="shared" si="263"/>
        <v>139.06804604325714</v>
      </c>
      <c r="W1871" s="52">
        <v>163.60946593324368</v>
      </c>
      <c r="X1871" s="71" t="str">
        <f t="shared" si="269"/>
        <v>Q3 2025</v>
      </c>
      <c r="Y1871" s="21">
        <f t="shared" si="264"/>
        <v>3024</v>
      </c>
      <c r="Z1871" s="21">
        <f t="shared" si="265"/>
        <v>1964</v>
      </c>
      <c r="AA1871" s="57">
        <f t="shared" si="266"/>
        <v>59423.948554645533</v>
      </c>
      <c r="AB1871" s="59">
        <f t="shared" si="267"/>
        <v>1.539714867617108</v>
      </c>
      <c r="AC1871" s="61">
        <f t="shared" si="268"/>
        <v>360.67999999999995</v>
      </c>
    </row>
    <row r="1872" spans="4:29">
      <c r="D1872" s="12">
        <v>1866</v>
      </c>
      <c r="E1872" s="36" t="s">
        <v>29</v>
      </c>
      <c r="F1872" s="16" t="s">
        <v>12</v>
      </c>
      <c r="G1872" s="14" t="s">
        <v>40</v>
      </c>
      <c r="H1872" s="13" t="s">
        <v>90</v>
      </c>
      <c r="I1872" s="13" t="s">
        <v>31</v>
      </c>
      <c r="J1872" s="13" t="s">
        <v>62</v>
      </c>
      <c r="K1872" s="13" t="s">
        <v>57</v>
      </c>
      <c r="L1872" s="14">
        <v>16.2</v>
      </c>
      <c r="M1872" s="14" t="s">
        <v>64</v>
      </c>
      <c r="N1872" s="31">
        <v>1000000</v>
      </c>
      <c r="O1872" s="14" t="s">
        <v>2</v>
      </c>
      <c r="P1872" s="14" t="s">
        <v>47</v>
      </c>
      <c r="Q1872" s="31">
        <v>10384</v>
      </c>
      <c r="R1872" s="31">
        <v>2596</v>
      </c>
      <c r="S1872" s="45">
        <v>550</v>
      </c>
      <c r="T1872" s="64">
        <f t="shared" si="261"/>
        <v>8910</v>
      </c>
      <c r="U1872" s="64">
        <f t="shared" si="262"/>
        <v>42.456066228570492</v>
      </c>
      <c r="V1872" s="48">
        <f t="shared" si="263"/>
        <v>104.6339607712605</v>
      </c>
      <c r="W1872" s="52">
        <v>190.24356503865548</v>
      </c>
      <c r="X1872" s="71" t="str">
        <f t="shared" si="269"/>
        <v>Q3 2025</v>
      </c>
      <c r="Y1872" s="21">
        <f t="shared" si="264"/>
        <v>3456</v>
      </c>
      <c r="Z1872" s="21">
        <f t="shared" si="265"/>
        <v>2234</v>
      </c>
      <c r="AA1872" s="57">
        <f t="shared" si="266"/>
        <v>77192.847688309979</v>
      </c>
      <c r="AB1872" s="59">
        <f t="shared" si="267"/>
        <v>1.5470008952551477</v>
      </c>
      <c r="AC1872" s="61">
        <f t="shared" si="268"/>
        <v>411.47999999999996</v>
      </c>
    </row>
    <row r="1873" spans="4:29">
      <c r="D1873" s="12">
        <v>1867</v>
      </c>
      <c r="E1873" s="36" t="s">
        <v>29</v>
      </c>
      <c r="F1873" s="16" t="s">
        <v>12</v>
      </c>
      <c r="G1873" s="14" t="s">
        <v>40</v>
      </c>
      <c r="H1873" s="13" t="s">
        <v>90</v>
      </c>
      <c r="I1873" s="13" t="s">
        <v>102</v>
      </c>
      <c r="J1873" s="13" t="s">
        <v>103</v>
      </c>
      <c r="K1873" s="13" t="s">
        <v>43</v>
      </c>
      <c r="L1873" s="14">
        <v>16</v>
      </c>
      <c r="M1873" s="14" t="s">
        <v>66</v>
      </c>
      <c r="N1873" s="31">
        <v>1000000</v>
      </c>
      <c r="O1873" s="14" t="s">
        <v>2</v>
      </c>
      <c r="P1873" s="14" t="s">
        <v>47</v>
      </c>
      <c r="Q1873" s="31">
        <v>4000</v>
      </c>
      <c r="R1873" s="31">
        <v>1152</v>
      </c>
      <c r="S1873" s="45">
        <v>25</v>
      </c>
      <c r="T1873" s="64">
        <f t="shared" si="261"/>
        <v>400</v>
      </c>
      <c r="U1873" s="64">
        <f t="shared" si="262"/>
        <v>1.8557411235955057</v>
      </c>
      <c r="V1873" s="48">
        <f t="shared" si="263"/>
        <v>3.2186595294577853</v>
      </c>
      <c r="W1873" s="52">
        <v>128.74638117831142</v>
      </c>
      <c r="X1873" s="71" t="str">
        <f t="shared" si="269"/>
        <v>Q3 2025</v>
      </c>
      <c r="Y1873" s="21">
        <f t="shared" si="264"/>
        <v>2560</v>
      </c>
      <c r="Z1873" s="21">
        <f t="shared" si="265"/>
        <v>1600</v>
      </c>
      <c r="AA1873" s="57">
        <f t="shared" si="266"/>
        <v>74229.644943820225</v>
      </c>
      <c r="AB1873" s="59">
        <f t="shared" si="267"/>
        <v>1.6</v>
      </c>
      <c r="AC1873" s="61">
        <f t="shared" si="268"/>
        <v>406.4</v>
      </c>
    </row>
    <row r="1874" spans="4:29">
      <c r="D1874" s="12">
        <v>1868</v>
      </c>
      <c r="E1874" s="36" t="s">
        <v>29</v>
      </c>
      <c r="F1874" s="16" t="s">
        <v>12</v>
      </c>
      <c r="G1874" s="14" t="s">
        <v>40</v>
      </c>
      <c r="H1874" s="13" t="s">
        <v>90</v>
      </c>
      <c r="I1874" s="13" t="s">
        <v>102</v>
      </c>
      <c r="J1874" s="13" t="s">
        <v>104</v>
      </c>
      <c r="K1874" s="13" t="s">
        <v>43</v>
      </c>
      <c r="L1874" s="14">
        <v>17.3</v>
      </c>
      <c r="M1874" s="14" t="s">
        <v>15</v>
      </c>
      <c r="N1874" s="31">
        <v>1000000</v>
      </c>
      <c r="O1874" s="14" t="s">
        <v>2</v>
      </c>
      <c r="P1874" s="14" t="s">
        <v>47</v>
      </c>
      <c r="Q1874" s="31">
        <v>4000</v>
      </c>
      <c r="R1874" s="31">
        <v>1152</v>
      </c>
      <c r="S1874" s="45">
        <v>25</v>
      </c>
      <c r="T1874" s="64">
        <f t="shared" si="261"/>
        <v>432.5</v>
      </c>
      <c r="U1874" s="64">
        <f t="shared" si="262"/>
        <v>2.0626818131750739</v>
      </c>
      <c r="V1874" s="48">
        <f t="shared" si="263"/>
        <v>3.660934244550933</v>
      </c>
      <c r="W1874" s="52">
        <v>146.43736978203731</v>
      </c>
      <c r="X1874" s="71" t="str">
        <f t="shared" si="269"/>
        <v>Q3 2025</v>
      </c>
      <c r="Y1874" s="21">
        <f t="shared" si="264"/>
        <v>3840</v>
      </c>
      <c r="Z1874" s="21">
        <f t="shared" si="265"/>
        <v>2160</v>
      </c>
      <c r="AA1874" s="57">
        <f t="shared" si="266"/>
        <v>82507.272527002962</v>
      </c>
      <c r="AB1874" s="59">
        <f t="shared" si="267"/>
        <v>1.7777777777777777</v>
      </c>
      <c r="AC1874" s="61">
        <f t="shared" si="268"/>
        <v>439.42</v>
      </c>
    </row>
    <row r="1875" spans="4:29">
      <c r="D1875" s="12">
        <v>1869</v>
      </c>
      <c r="E1875" s="36" t="s">
        <v>29</v>
      </c>
      <c r="F1875" s="16" t="s">
        <v>12</v>
      </c>
      <c r="G1875" s="14" t="s">
        <v>40</v>
      </c>
      <c r="H1875" s="13" t="s">
        <v>90</v>
      </c>
      <c r="I1875" s="13" t="s">
        <v>54</v>
      </c>
      <c r="J1875" s="13" t="s">
        <v>92</v>
      </c>
      <c r="K1875" s="13" t="s">
        <v>43</v>
      </c>
      <c r="L1875" s="14">
        <v>17.3</v>
      </c>
      <c r="M1875" s="14" t="s">
        <v>15</v>
      </c>
      <c r="N1875" s="31">
        <v>1000000</v>
      </c>
      <c r="O1875" s="14" t="s">
        <v>2</v>
      </c>
      <c r="P1875" s="14" t="s">
        <v>47</v>
      </c>
      <c r="Q1875" s="31">
        <v>4000</v>
      </c>
      <c r="R1875" s="31">
        <v>1152</v>
      </c>
      <c r="S1875" s="45">
        <v>25</v>
      </c>
      <c r="T1875" s="64">
        <f t="shared" si="261"/>
        <v>432.5</v>
      </c>
      <c r="U1875" s="64">
        <f t="shared" si="262"/>
        <v>2.0626818131750739</v>
      </c>
      <c r="V1875" s="48">
        <f t="shared" si="263"/>
        <v>3.660934244550933</v>
      </c>
      <c r="W1875" s="52">
        <v>146.43736978203731</v>
      </c>
      <c r="X1875" s="71" t="str">
        <f t="shared" si="269"/>
        <v>Q3 2025</v>
      </c>
      <c r="Y1875" s="21">
        <f t="shared" si="264"/>
        <v>3840</v>
      </c>
      <c r="Z1875" s="21">
        <f t="shared" si="265"/>
        <v>2160</v>
      </c>
      <c r="AA1875" s="57">
        <f t="shared" si="266"/>
        <v>82507.272527002962</v>
      </c>
      <c r="AB1875" s="59">
        <f t="shared" si="267"/>
        <v>1.7777777777777777</v>
      </c>
      <c r="AC1875" s="61">
        <f t="shared" si="268"/>
        <v>439.42</v>
      </c>
    </row>
    <row r="1876" spans="4:29">
      <c r="D1876" s="12">
        <v>1870</v>
      </c>
      <c r="E1876" s="36" t="s">
        <v>29</v>
      </c>
      <c r="F1876" s="16" t="s">
        <v>12</v>
      </c>
      <c r="G1876" s="14" t="s">
        <v>40</v>
      </c>
      <c r="H1876" s="13" t="s">
        <v>90</v>
      </c>
      <c r="I1876" s="13" t="s">
        <v>54</v>
      </c>
      <c r="J1876" s="13" t="s">
        <v>92</v>
      </c>
      <c r="K1876" s="13" t="s">
        <v>43</v>
      </c>
      <c r="L1876" s="14">
        <v>16</v>
      </c>
      <c r="M1876" s="14" t="s">
        <v>66</v>
      </c>
      <c r="N1876" s="31">
        <v>1000000</v>
      </c>
      <c r="O1876" s="14" t="s">
        <v>2</v>
      </c>
      <c r="P1876" s="14" t="s">
        <v>47</v>
      </c>
      <c r="Q1876" s="31">
        <v>4000</v>
      </c>
      <c r="R1876" s="31">
        <v>1152</v>
      </c>
      <c r="S1876" s="45">
        <v>40</v>
      </c>
      <c r="T1876" s="64">
        <f t="shared" si="261"/>
        <v>640</v>
      </c>
      <c r="U1876" s="64">
        <f t="shared" si="262"/>
        <v>2.9691857977528087</v>
      </c>
      <c r="V1876" s="48">
        <f t="shared" si="263"/>
        <v>5.1498552471324563</v>
      </c>
      <c r="W1876" s="52">
        <v>128.74638117831142</v>
      </c>
      <c r="X1876" s="71" t="str">
        <f t="shared" si="269"/>
        <v>Q3 2025</v>
      </c>
      <c r="Y1876" s="21">
        <f t="shared" si="264"/>
        <v>2560</v>
      </c>
      <c r="Z1876" s="21">
        <f t="shared" si="265"/>
        <v>1600</v>
      </c>
      <c r="AA1876" s="57">
        <f t="shared" si="266"/>
        <v>74229.644943820225</v>
      </c>
      <c r="AB1876" s="59">
        <f t="shared" si="267"/>
        <v>1.6</v>
      </c>
      <c r="AC1876" s="61">
        <f t="shared" si="268"/>
        <v>406.4</v>
      </c>
    </row>
    <row r="1877" spans="4:29">
      <c r="D1877" s="12">
        <v>1871</v>
      </c>
      <c r="E1877" s="36" t="s">
        <v>29</v>
      </c>
      <c r="F1877" s="16" t="s">
        <v>12</v>
      </c>
      <c r="G1877" s="14" t="s">
        <v>40</v>
      </c>
      <c r="H1877" s="13" t="s">
        <v>90</v>
      </c>
      <c r="I1877" s="13" t="s">
        <v>54</v>
      </c>
      <c r="J1877" s="13" t="s">
        <v>92</v>
      </c>
      <c r="K1877" s="13" t="s">
        <v>43</v>
      </c>
      <c r="L1877" s="14">
        <v>18</v>
      </c>
      <c r="M1877" s="14" t="s">
        <v>66</v>
      </c>
      <c r="N1877" s="31">
        <v>1000000</v>
      </c>
      <c r="O1877" s="14" t="s">
        <v>2</v>
      </c>
      <c r="P1877" s="14" t="s">
        <v>47</v>
      </c>
      <c r="Q1877" s="31">
        <v>4000</v>
      </c>
      <c r="R1877" s="31">
        <v>1152</v>
      </c>
      <c r="S1877" s="45">
        <v>35</v>
      </c>
      <c r="T1877" s="64">
        <f t="shared" si="261"/>
        <v>630</v>
      </c>
      <c r="U1877" s="64">
        <f t="shared" si="262"/>
        <v>3.2881413033707863</v>
      </c>
      <c r="V1877" s="48">
        <f t="shared" si="263"/>
        <v>5.1253079423713057</v>
      </c>
      <c r="W1877" s="52">
        <v>146.43736978203731</v>
      </c>
      <c r="X1877" s="71" t="str">
        <f t="shared" si="269"/>
        <v>Q3 2025</v>
      </c>
      <c r="Y1877" s="21">
        <f t="shared" si="264"/>
        <v>2560</v>
      </c>
      <c r="Z1877" s="21">
        <f t="shared" si="265"/>
        <v>1600</v>
      </c>
      <c r="AA1877" s="57">
        <f t="shared" si="266"/>
        <v>93946.894382022467</v>
      </c>
      <c r="AB1877" s="59">
        <f t="shared" si="267"/>
        <v>1.6</v>
      </c>
      <c r="AC1877" s="61">
        <f t="shared" si="268"/>
        <v>457.2</v>
      </c>
    </row>
    <row r="1878" spans="4:29">
      <c r="D1878" s="12">
        <v>1872</v>
      </c>
      <c r="E1878" s="36" t="s">
        <v>29</v>
      </c>
      <c r="F1878" s="16" t="s">
        <v>12</v>
      </c>
      <c r="G1878" s="14" t="s">
        <v>40</v>
      </c>
      <c r="H1878" s="13" t="s">
        <v>90</v>
      </c>
      <c r="I1878" s="13" t="s">
        <v>54</v>
      </c>
      <c r="J1878" s="13" t="s">
        <v>169</v>
      </c>
      <c r="K1878" s="13" t="s">
        <v>43</v>
      </c>
      <c r="L1878" s="14">
        <v>17</v>
      </c>
      <c r="M1878" s="14" t="s">
        <v>66</v>
      </c>
      <c r="N1878" s="31">
        <v>1000000</v>
      </c>
      <c r="O1878" s="14" t="s">
        <v>2</v>
      </c>
      <c r="P1878" s="14" t="s">
        <v>47</v>
      </c>
      <c r="Q1878" s="31">
        <v>4000</v>
      </c>
      <c r="R1878" s="31">
        <v>1152</v>
      </c>
      <c r="S1878" s="45">
        <v>35</v>
      </c>
      <c r="T1878" s="64">
        <f t="shared" si="261"/>
        <v>595</v>
      </c>
      <c r="U1878" s="64">
        <f t="shared" si="262"/>
        <v>2.9329408539325832</v>
      </c>
      <c r="V1878" s="48">
        <f t="shared" si="263"/>
        <v>5.1253079423713057</v>
      </c>
      <c r="W1878" s="52">
        <v>146.43736978203731</v>
      </c>
      <c r="X1878" s="71" t="str">
        <f t="shared" si="269"/>
        <v>Q3 2025</v>
      </c>
      <c r="Y1878" s="21">
        <f t="shared" si="264"/>
        <v>2560</v>
      </c>
      <c r="Z1878" s="21">
        <f t="shared" si="265"/>
        <v>1600</v>
      </c>
      <c r="AA1878" s="57">
        <f t="shared" si="266"/>
        <v>83798.310112359526</v>
      </c>
      <c r="AB1878" s="59">
        <f t="shared" si="267"/>
        <v>1.6</v>
      </c>
      <c r="AC1878" s="61">
        <f t="shared" si="268"/>
        <v>431.79999999999995</v>
      </c>
    </row>
    <row r="1879" spans="4:29">
      <c r="D1879" s="12">
        <v>1873</v>
      </c>
      <c r="E1879" s="36" t="s">
        <v>29</v>
      </c>
      <c r="F1879" s="16" t="s">
        <v>12</v>
      </c>
      <c r="G1879" s="14" t="s">
        <v>40</v>
      </c>
      <c r="H1879" s="13" t="s">
        <v>90</v>
      </c>
      <c r="I1879" s="13" t="s">
        <v>54</v>
      </c>
      <c r="J1879" s="13" t="s">
        <v>170</v>
      </c>
      <c r="K1879" s="13" t="s">
        <v>43</v>
      </c>
      <c r="L1879" s="14">
        <v>14</v>
      </c>
      <c r="M1879" s="14" t="s">
        <v>66</v>
      </c>
      <c r="N1879" s="31">
        <v>1000000</v>
      </c>
      <c r="O1879" s="14" t="s">
        <v>2</v>
      </c>
      <c r="P1879" s="14" t="s">
        <v>47</v>
      </c>
      <c r="Q1879" s="31">
        <v>4000</v>
      </c>
      <c r="R1879" s="31">
        <v>1152</v>
      </c>
      <c r="S1879" s="45">
        <v>35</v>
      </c>
      <c r="T1879" s="64">
        <f t="shared" si="261"/>
        <v>490</v>
      </c>
      <c r="U1879" s="64">
        <f t="shared" si="262"/>
        <v>1.9891225168539322</v>
      </c>
      <c r="V1879" s="48">
        <f t="shared" si="263"/>
        <v>4.0439568447033718</v>
      </c>
      <c r="W1879" s="52">
        <v>115.54162413438205</v>
      </c>
      <c r="X1879" s="71" t="str">
        <f t="shared" si="269"/>
        <v>Q3 2025</v>
      </c>
      <c r="Y1879" s="21">
        <f t="shared" si="264"/>
        <v>2560</v>
      </c>
      <c r="Z1879" s="21">
        <f t="shared" si="265"/>
        <v>1600</v>
      </c>
      <c r="AA1879" s="57">
        <f t="shared" si="266"/>
        <v>56832.071910112347</v>
      </c>
      <c r="AB1879" s="59">
        <f t="shared" si="267"/>
        <v>1.6</v>
      </c>
      <c r="AC1879" s="61">
        <f t="shared" si="268"/>
        <v>355.59999999999997</v>
      </c>
    </row>
    <row r="1880" spans="4:29">
      <c r="D1880" s="12">
        <v>1874</v>
      </c>
      <c r="E1880" s="36" t="s">
        <v>29</v>
      </c>
      <c r="F1880" s="16" t="s">
        <v>12</v>
      </c>
      <c r="G1880" s="14" t="s">
        <v>40</v>
      </c>
      <c r="H1880" s="13" t="s">
        <v>90</v>
      </c>
      <c r="I1880" s="13" t="s">
        <v>109</v>
      </c>
      <c r="J1880" s="13" t="s">
        <v>127</v>
      </c>
      <c r="K1880" s="13" t="s">
        <v>43</v>
      </c>
      <c r="L1880" s="14">
        <v>16.2</v>
      </c>
      <c r="M1880" s="14" t="s">
        <v>66</v>
      </c>
      <c r="N1880" s="31">
        <v>1000000</v>
      </c>
      <c r="O1880" s="14" t="s">
        <v>2</v>
      </c>
      <c r="P1880" s="14" t="s">
        <v>47</v>
      </c>
      <c r="Q1880" s="31">
        <v>4000</v>
      </c>
      <c r="R1880" s="31">
        <v>512</v>
      </c>
      <c r="S1880" s="45">
        <v>45</v>
      </c>
      <c r="T1880" s="64">
        <f t="shared" si="261"/>
        <v>729</v>
      </c>
      <c r="U1880" s="64">
        <f t="shared" si="262"/>
        <v>3.4243643002247182</v>
      </c>
      <c r="V1880" s="48">
        <f t="shared" si="263"/>
        <v>5.7935871530240135</v>
      </c>
      <c r="W1880" s="52">
        <v>128.74638117831142</v>
      </c>
      <c r="X1880" s="71" t="str">
        <f t="shared" si="269"/>
        <v>Q3 2025</v>
      </c>
      <c r="Y1880" s="21">
        <f t="shared" si="264"/>
        <v>2560</v>
      </c>
      <c r="Z1880" s="21">
        <f t="shared" si="265"/>
        <v>1600</v>
      </c>
      <c r="AA1880" s="57">
        <f t="shared" si="266"/>
        <v>76096.984449438183</v>
      </c>
      <c r="AB1880" s="59">
        <f t="shared" si="267"/>
        <v>1.6</v>
      </c>
      <c r="AC1880" s="61">
        <f t="shared" si="268"/>
        <v>411.47999999999996</v>
      </c>
    </row>
    <row r="1881" spans="4:29">
      <c r="D1881" s="12">
        <v>1875</v>
      </c>
      <c r="E1881" s="36" t="s">
        <v>29</v>
      </c>
      <c r="F1881" s="16" t="s">
        <v>12</v>
      </c>
      <c r="G1881" s="14" t="s">
        <v>40</v>
      </c>
      <c r="H1881" s="13" t="s">
        <v>90</v>
      </c>
      <c r="I1881" s="13" t="s">
        <v>109</v>
      </c>
      <c r="J1881" s="13" t="s">
        <v>110</v>
      </c>
      <c r="K1881" s="13" t="s">
        <v>43</v>
      </c>
      <c r="L1881" s="14">
        <v>16.2</v>
      </c>
      <c r="M1881" s="14" t="s">
        <v>64</v>
      </c>
      <c r="N1881" s="31">
        <v>1000000</v>
      </c>
      <c r="O1881" s="14" t="s">
        <v>2</v>
      </c>
      <c r="P1881" s="14" t="s">
        <v>47</v>
      </c>
      <c r="Q1881" s="31">
        <v>4000</v>
      </c>
      <c r="R1881" s="31">
        <v>512</v>
      </c>
      <c r="S1881" s="45">
        <v>20</v>
      </c>
      <c r="T1881" s="64">
        <f t="shared" si="261"/>
        <v>324</v>
      </c>
      <c r="U1881" s="64">
        <f t="shared" si="262"/>
        <v>1.5438569537661995</v>
      </c>
      <c r="V1881" s="48">
        <f t="shared" si="263"/>
        <v>2.8610306928513647</v>
      </c>
      <c r="W1881" s="52">
        <v>143.05153464256824</v>
      </c>
      <c r="X1881" s="71" t="str">
        <f t="shared" si="269"/>
        <v>Q3 2025</v>
      </c>
      <c r="Y1881" s="21">
        <f t="shared" si="264"/>
        <v>3456</v>
      </c>
      <c r="Z1881" s="21">
        <f t="shared" si="265"/>
        <v>2234</v>
      </c>
      <c r="AA1881" s="57">
        <f t="shared" si="266"/>
        <v>77192.847688309979</v>
      </c>
      <c r="AB1881" s="59">
        <f t="shared" si="267"/>
        <v>1.5470008952551477</v>
      </c>
      <c r="AC1881" s="61">
        <f t="shared" si="268"/>
        <v>411.47999999999996</v>
      </c>
    </row>
    <row r="1882" spans="4:29">
      <c r="D1882" s="12">
        <v>1876</v>
      </c>
      <c r="E1882" s="36" t="s">
        <v>29</v>
      </c>
      <c r="F1882" s="16" t="s">
        <v>12</v>
      </c>
      <c r="G1882" s="14" t="s">
        <v>40</v>
      </c>
      <c r="H1882" s="13" t="s">
        <v>90</v>
      </c>
      <c r="I1882" s="13" t="s">
        <v>109</v>
      </c>
      <c r="J1882" s="13" t="s">
        <v>212</v>
      </c>
      <c r="K1882" s="13" t="s">
        <v>43</v>
      </c>
      <c r="L1882" s="14">
        <v>18</v>
      </c>
      <c r="M1882" s="14" t="s">
        <v>66</v>
      </c>
      <c r="N1882" s="31">
        <v>1000000</v>
      </c>
      <c r="O1882" s="14" t="s">
        <v>2</v>
      </c>
      <c r="P1882" s="14" t="s">
        <v>47</v>
      </c>
      <c r="Q1882" s="31">
        <v>9216</v>
      </c>
      <c r="R1882" s="31">
        <v>2304</v>
      </c>
      <c r="S1882" s="45">
        <v>20</v>
      </c>
      <c r="T1882" s="64">
        <f t="shared" si="261"/>
        <v>360</v>
      </c>
      <c r="U1882" s="64">
        <f t="shared" si="262"/>
        <v>1.8789378876404492</v>
      </c>
      <c r="V1882" s="48">
        <f t="shared" si="263"/>
        <v>2.9287473956407464</v>
      </c>
      <c r="W1882" s="52">
        <v>146.43736978203731</v>
      </c>
      <c r="X1882" s="71" t="str">
        <f t="shared" si="269"/>
        <v>Q3 2025</v>
      </c>
      <c r="Y1882" s="21">
        <f t="shared" si="264"/>
        <v>2560</v>
      </c>
      <c r="Z1882" s="21">
        <f t="shared" si="265"/>
        <v>1600</v>
      </c>
      <c r="AA1882" s="57">
        <f t="shared" si="266"/>
        <v>93946.894382022467</v>
      </c>
      <c r="AB1882" s="59">
        <f t="shared" si="267"/>
        <v>1.6</v>
      </c>
      <c r="AC1882" s="61">
        <f t="shared" si="268"/>
        <v>457.2</v>
      </c>
    </row>
    <row r="1883" spans="4:29">
      <c r="D1883" s="12">
        <v>1877</v>
      </c>
      <c r="E1883" s="36" t="s">
        <v>29</v>
      </c>
      <c r="F1883" s="16" t="s">
        <v>12</v>
      </c>
      <c r="G1883" s="14" t="s">
        <v>40</v>
      </c>
      <c r="H1883" s="13" t="s">
        <v>90</v>
      </c>
      <c r="I1883" s="13" t="s">
        <v>135</v>
      </c>
      <c r="J1883" s="13" t="s">
        <v>136</v>
      </c>
      <c r="K1883" s="13"/>
      <c r="L1883" s="14">
        <v>16.2</v>
      </c>
      <c r="M1883" s="14" t="s">
        <v>66</v>
      </c>
      <c r="N1883" s="31">
        <v>1000000</v>
      </c>
      <c r="O1883" s="14" t="s">
        <v>2</v>
      </c>
      <c r="P1883" s="14" t="s">
        <v>47</v>
      </c>
      <c r="Q1883" s="31">
        <v>4000</v>
      </c>
      <c r="R1883" s="31">
        <v>512</v>
      </c>
      <c r="S1883" s="45">
        <v>80</v>
      </c>
      <c r="T1883" s="64">
        <f t="shared" si="261"/>
        <v>1296</v>
      </c>
      <c r="U1883" s="64">
        <f t="shared" si="262"/>
        <v>6.0877587559550541</v>
      </c>
      <c r="V1883" s="48">
        <f t="shared" si="263"/>
        <v>10.299710494264913</v>
      </c>
      <c r="W1883" s="52">
        <v>128.74638117831142</v>
      </c>
      <c r="X1883" s="71" t="str">
        <f t="shared" si="269"/>
        <v>Q3 2025</v>
      </c>
      <c r="Y1883" s="21">
        <f t="shared" si="264"/>
        <v>2560</v>
      </c>
      <c r="Z1883" s="21">
        <f t="shared" si="265"/>
        <v>1600</v>
      </c>
      <c r="AA1883" s="57">
        <f t="shared" si="266"/>
        <v>76096.984449438183</v>
      </c>
      <c r="AB1883" s="59">
        <f t="shared" si="267"/>
        <v>1.6</v>
      </c>
      <c r="AC1883" s="61">
        <f t="shared" si="268"/>
        <v>411.47999999999996</v>
      </c>
    </row>
    <row r="1884" spans="4:29">
      <c r="D1884" s="12">
        <v>1878</v>
      </c>
      <c r="E1884" s="36" t="s">
        <v>29</v>
      </c>
      <c r="F1884" s="16" t="s">
        <v>12</v>
      </c>
      <c r="G1884" s="14" t="s">
        <v>40</v>
      </c>
      <c r="H1884" s="13" t="s">
        <v>90</v>
      </c>
      <c r="I1884" s="13" t="s">
        <v>135</v>
      </c>
      <c r="J1884" s="13" t="s">
        <v>171</v>
      </c>
      <c r="K1884" s="13" t="s">
        <v>98</v>
      </c>
      <c r="L1884" s="14">
        <v>16</v>
      </c>
      <c r="M1884" s="14" t="s">
        <v>172</v>
      </c>
      <c r="N1884" s="31">
        <v>1000000</v>
      </c>
      <c r="O1884" s="14" t="s">
        <v>2</v>
      </c>
      <c r="P1884" s="14" t="s">
        <v>47</v>
      </c>
      <c r="Q1884" s="31">
        <v>4000</v>
      </c>
      <c r="R1884" s="31">
        <v>1000</v>
      </c>
      <c r="S1884" s="45">
        <v>40</v>
      </c>
      <c r="T1884" s="64">
        <f t="shared" si="261"/>
        <v>640</v>
      </c>
      <c r="U1884" s="64">
        <f t="shared" si="262"/>
        <v>2.9691857977528087</v>
      </c>
      <c r="V1884" s="48">
        <f t="shared" si="263"/>
        <v>5.7220613857027294</v>
      </c>
      <c r="W1884" s="52">
        <v>143.05153464256824</v>
      </c>
      <c r="X1884" s="71" t="str">
        <f t="shared" si="269"/>
        <v>Q3 2025</v>
      </c>
      <c r="Y1884" s="21">
        <f t="shared" si="264"/>
        <v>3200</v>
      </c>
      <c r="Z1884" s="21">
        <f t="shared" si="265"/>
        <v>2000</v>
      </c>
      <c r="AA1884" s="57">
        <f t="shared" si="266"/>
        <v>74229.644943820225</v>
      </c>
      <c r="AB1884" s="59">
        <f t="shared" si="267"/>
        <v>1.6</v>
      </c>
      <c r="AC1884" s="61">
        <f t="shared" si="268"/>
        <v>406.4</v>
      </c>
    </row>
    <row r="1885" spans="4:29">
      <c r="D1885" s="12">
        <v>1879</v>
      </c>
      <c r="E1885" s="36" t="s">
        <v>29</v>
      </c>
      <c r="F1885" s="16" t="s">
        <v>12</v>
      </c>
      <c r="G1885" s="14" t="s">
        <v>40</v>
      </c>
      <c r="H1885" s="13" t="s">
        <v>90</v>
      </c>
      <c r="I1885" s="13" t="s">
        <v>135</v>
      </c>
      <c r="J1885" s="13" t="s">
        <v>171</v>
      </c>
      <c r="K1885" s="13" t="s">
        <v>98</v>
      </c>
      <c r="L1885" s="14">
        <v>14.5</v>
      </c>
      <c r="M1885" s="14" t="s">
        <v>173</v>
      </c>
      <c r="N1885" s="31">
        <v>1000000</v>
      </c>
      <c r="O1885" s="14" t="s">
        <v>2</v>
      </c>
      <c r="P1885" s="14" t="s">
        <v>47</v>
      </c>
      <c r="Q1885" s="31">
        <v>4000</v>
      </c>
      <c r="R1885" s="31">
        <v>1000</v>
      </c>
      <c r="S1885" s="45">
        <v>50</v>
      </c>
      <c r="T1885" s="64">
        <f t="shared" si="261"/>
        <v>725</v>
      </c>
      <c r="U1885" s="64">
        <f t="shared" si="262"/>
        <v>3.0481997752808976</v>
      </c>
      <c r="V1885" s="48">
        <f t="shared" si="263"/>
        <v>6.0659352670550577</v>
      </c>
      <c r="W1885" s="52">
        <v>121.31870534110115</v>
      </c>
      <c r="X1885" s="71" t="str">
        <f t="shared" si="269"/>
        <v>Q3 2025</v>
      </c>
      <c r="Y1885" s="21">
        <f t="shared" si="264"/>
        <v>3072</v>
      </c>
      <c r="Z1885" s="21">
        <f t="shared" si="265"/>
        <v>1920</v>
      </c>
      <c r="AA1885" s="57">
        <f t="shared" si="266"/>
        <v>60963.995505617953</v>
      </c>
      <c r="AB1885" s="59">
        <f t="shared" si="267"/>
        <v>1.6</v>
      </c>
      <c r="AC1885" s="61">
        <f t="shared" si="268"/>
        <v>368.29999999999995</v>
      </c>
    </row>
    <row r="1886" spans="4:29">
      <c r="D1886" s="12">
        <v>1880</v>
      </c>
      <c r="E1886" s="36" t="s">
        <v>29</v>
      </c>
      <c r="F1886" s="16" t="s">
        <v>12</v>
      </c>
      <c r="G1886" s="14" t="s">
        <v>40</v>
      </c>
      <c r="H1886" s="13" t="s">
        <v>90</v>
      </c>
      <c r="I1886" s="13" t="s">
        <v>135</v>
      </c>
      <c r="J1886" s="13" t="s">
        <v>207</v>
      </c>
      <c r="K1886" s="13" t="s">
        <v>98</v>
      </c>
      <c r="L1886" s="14">
        <v>16</v>
      </c>
      <c r="M1886" s="14" t="s">
        <v>172</v>
      </c>
      <c r="N1886" s="31">
        <v>1000000</v>
      </c>
      <c r="O1886" s="14" t="s">
        <v>2</v>
      </c>
      <c r="P1886" s="14" t="s">
        <v>47</v>
      </c>
      <c r="Q1886" s="31">
        <v>6144</v>
      </c>
      <c r="R1886" s="31">
        <v>1536</v>
      </c>
      <c r="S1886" s="45">
        <v>40</v>
      </c>
      <c r="T1886" s="64">
        <f t="shared" si="261"/>
        <v>640</v>
      </c>
      <c r="U1886" s="64">
        <f t="shared" si="262"/>
        <v>2.9691857977528087</v>
      </c>
      <c r="V1886" s="48">
        <f t="shared" si="263"/>
        <v>5.7220613857027294</v>
      </c>
      <c r="W1886" s="52">
        <v>143.05153464256824</v>
      </c>
      <c r="X1886" s="71" t="str">
        <f t="shared" si="269"/>
        <v>Q3 2025</v>
      </c>
      <c r="Y1886" s="21">
        <f t="shared" si="264"/>
        <v>3200</v>
      </c>
      <c r="Z1886" s="21">
        <f t="shared" si="265"/>
        <v>2000</v>
      </c>
      <c r="AA1886" s="57">
        <f t="shared" si="266"/>
        <v>74229.644943820225</v>
      </c>
      <c r="AB1886" s="59">
        <f t="shared" si="267"/>
        <v>1.6</v>
      </c>
      <c r="AC1886" s="61">
        <f t="shared" si="268"/>
        <v>406.4</v>
      </c>
    </row>
    <row r="1887" spans="4:29">
      <c r="D1887" s="12">
        <v>1881</v>
      </c>
      <c r="E1887" s="36" t="s">
        <v>29</v>
      </c>
      <c r="F1887" s="16" t="s">
        <v>12</v>
      </c>
      <c r="G1887" s="14" t="s">
        <v>40</v>
      </c>
      <c r="H1887" s="13" t="s">
        <v>90</v>
      </c>
      <c r="I1887" s="13" t="s">
        <v>141</v>
      </c>
      <c r="J1887" s="13" t="s">
        <v>214</v>
      </c>
      <c r="K1887" s="13" t="s">
        <v>95</v>
      </c>
      <c r="L1887" s="14">
        <v>15.6</v>
      </c>
      <c r="M1887" s="14" t="s">
        <v>15</v>
      </c>
      <c r="N1887" s="31">
        <v>1000000</v>
      </c>
      <c r="O1887" s="14" t="s">
        <v>2</v>
      </c>
      <c r="P1887" s="14" t="s">
        <v>47</v>
      </c>
      <c r="Q1887" s="31">
        <v>10000</v>
      </c>
      <c r="R1887" s="31">
        <v>1152</v>
      </c>
      <c r="S1887" s="45">
        <v>40</v>
      </c>
      <c r="T1887" s="64">
        <f t="shared" si="261"/>
        <v>624</v>
      </c>
      <c r="U1887" s="64">
        <f t="shared" si="262"/>
        <v>2.6835470402848656</v>
      </c>
      <c r="V1887" s="48">
        <f t="shared" si="263"/>
        <v>5.7220613857027294</v>
      </c>
      <c r="W1887" s="52">
        <v>143.05153464256824</v>
      </c>
      <c r="X1887" s="71" t="str">
        <f t="shared" si="269"/>
        <v>Q3 2025</v>
      </c>
      <c r="Y1887" s="21">
        <f t="shared" si="264"/>
        <v>3840</v>
      </c>
      <c r="Z1887" s="21">
        <f t="shared" si="265"/>
        <v>2160</v>
      </c>
      <c r="AA1887" s="57">
        <f t="shared" si="266"/>
        <v>67088.676007121641</v>
      </c>
      <c r="AB1887" s="59">
        <f t="shared" si="267"/>
        <v>1.7777777777777777</v>
      </c>
      <c r="AC1887" s="61">
        <f t="shared" si="268"/>
        <v>396.23999999999995</v>
      </c>
    </row>
    <row r="1888" spans="4:29">
      <c r="D1888" s="12">
        <v>1882</v>
      </c>
      <c r="E1888" s="36" t="s">
        <v>29</v>
      </c>
      <c r="F1888" s="16" t="s">
        <v>12</v>
      </c>
      <c r="G1888" s="14" t="s">
        <v>40</v>
      </c>
      <c r="H1888" s="13" t="s">
        <v>90</v>
      </c>
      <c r="I1888" s="13" t="s">
        <v>184</v>
      </c>
      <c r="J1888" s="13" t="s">
        <v>185</v>
      </c>
      <c r="K1888" s="13" t="s">
        <v>95</v>
      </c>
      <c r="L1888" s="14">
        <v>16</v>
      </c>
      <c r="M1888" s="14" t="s">
        <v>186</v>
      </c>
      <c r="N1888" s="31">
        <v>1000000</v>
      </c>
      <c r="O1888" s="14" t="s">
        <v>2</v>
      </c>
      <c r="P1888" s="14" t="s">
        <v>47</v>
      </c>
      <c r="Q1888" s="31">
        <v>10000</v>
      </c>
      <c r="R1888" s="31">
        <v>2596</v>
      </c>
      <c r="S1888" s="45">
        <v>45</v>
      </c>
      <c r="T1888" s="64">
        <f t="shared" si="261"/>
        <v>720</v>
      </c>
      <c r="U1888" s="64">
        <f t="shared" si="262"/>
        <v>3.3403340224719105</v>
      </c>
      <c r="V1888" s="48">
        <f t="shared" si="263"/>
        <v>6.4373190589155707</v>
      </c>
      <c r="W1888" s="52">
        <v>143.05153464256824</v>
      </c>
      <c r="X1888" s="71" t="str">
        <f t="shared" si="269"/>
        <v>Q3 2025</v>
      </c>
      <c r="Y1888" s="21">
        <f t="shared" si="264"/>
        <v>3840</v>
      </c>
      <c r="Z1888" s="21">
        <f t="shared" si="265"/>
        <v>2400</v>
      </c>
      <c r="AA1888" s="57">
        <f t="shared" si="266"/>
        <v>74229.644943820225</v>
      </c>
      <c r="AB1888" s="59">
        <f t="shared" si="267"/>
        <v>1.6</v>
      </c>
      <c r="AC1888" s="61">
        <f t="shared" si="268"/>
        <v>406.4</v>
      </c>
    </row>
    <row r="1889" spans="4:29">
      <c r="D1889" s="12">
        <v>1883</v>
      </c>
      <c r="E1889" s="36" t="s">
        <v>29</v>
      </c>
      <c r="F1889" s="16" t="s">
        <v>12</v>
      </c>
      <c r="G1889" s="14" t="s">
        <v>40</v>
      </c>
      <c r="H1889" s="13" t="s">
        <v>90</v>
      </c>
      <c r="I1889" s="13" t="s">
        <v>184</v>
      </c>
      <c r="J1889" s="13" t="s">
        <v>213</v>
      </c>
      <c r="K1889" s="13" t="s">
        <v>95</v>
      </c>
      <c r="L1889" s="14">
        <v>18</v>
      </c>
      <c r="M1889" s="14" t="s">
        <v>66</v>
      </c>
      <c r="N1889" s="31">
        <v>1000000</v>
      </c>
      <c r="O1889" s="14" t="s">
        <v>2</v>
      </c>
      <c r="P1889" s="14" t="s">
        <v>47</v>
      </c>
      <c r="Q1889" s="31">
        <v>8000</v>
      </c>
      <c r="R1889" s="31">
        <v>2000</v>
      </c>
      <c r="S1889" s="45">
        <v>15</v>
      </c>
      <c r="T1889" s="64">
        <f t="shared" ref="T1889:T1952" si="270">L1889*S1889</f>
        <v>270</v>
      </c>
      <c r="U1889" s="64">
        <f t="shared" ref="U1889:U1952" si="271">S1889*AA1889/10^6</f>
        <v>1.4092034157303368</v>
      </c>
      <c r="V1889" s="48">
        <f t="shared" ref="V1889:V1952" si="272">S1889*W1889/1000</f>
        <v>2.1965605467305593</v>
      </c>
      <c r="W1889" s="52">
        <v>146.43736978203731</v>
      </c>
      <c r="X1889" s="71" t="str">
        <f t="shared" si="269"/>
        <v>Q3 2025</v>
      </c>
      <c r="Y1889" s="21">
        <f t="shared" ref="Y1889:Y1952" si="273">1*LEFT(M1889, FIND("x", M1889)-2)</f>
        <v>2560</v>
      </c>
      <c r="Z1889" s="21">
        <f t="shared" ref="Z1889:Z1952" si="274">1*RIGHT(M1889, LEN(M1889)-FIND("x", M1889)-1)</f>
        <v>1600</v>
      </c>
      <c r="AA1889" s="57">
        <f t="shared" ref="AA1889:AA1952" si="275">AC1889^2*AB1889/(1+AB1889^2)</f>
        <v>93946.894382022467</v>
      </c>
      <c r="AB1889" s="59">
        <f t="shared" ref="AB1889:AB1952" si="276">Y1889/Z1889</f>
        <v>1.6</v>
      </c>
      <c r="AC1889" s="61">
        <f t="shared" ref="AC1889:AC1952" si="277">L1889*25.4</f>
        <v>457.2</v>
      </c>
    </row>
    <row r="1890" spans="4:29">
      <c r="D1890" s="12">
        <v>1884</v>
      </c>
      <c r="E1890" s="36" t="s">
        <v>29</v>
      </c>
      <c r="F1890" s="16" t="s">
        <v>12</v>
      </c>
      <c r="G1890" s="14" t="s">
        <v>40</v>
      </c>
      <c r="H1890" s="13" t="s">
        <v>90</v>
      </c>
      <c r="I1890" s="13" t="s">
        <v>195</v>
      </c>
      <c r="J1890" s="13" t="s">
        <v>196</v>
      </c>
      <c r="K1890" s="13" t="s">
        <v>43</v>
      </c>
      <c r="L1890" s="14">
        <v>16.100000000000001</v>
      </c>
      <c r="M1890" s="14" t="s">
        <v>143</v>
      </c>
      <c r="N1890" s="31">
        <v>1000000</v>
      </c>
      <c r="O1890" s="14" t="s">
        <v>2</v>
      </c>
      <c r="P1890" s="14" t="s">
        <v>47</v>
      </c>
      <c r="Q1890" s="31">
        <v>4000</v>
      </c>
      <c r="R1890" s="31">
        <v>1000</v>
      </c>
      <c r="S1890" s="45">
        <v>40</v>
      </c>
      <c r="T1890" s="64">
        <f t="shared" si="270"/>
        <v>644</v>
      </c>
      <c r="U1890" s="64">
        <f t="shared" si="271"/>
        <v>2.8583260532225521</v>
      </c>
      <c r="V1890" s="48">
        <f t="shared" si="272"/>
        <v>5.1498552471324563</v>
      </c>
      <c r="W1890" s="52">
        <v>128.74638117831142</v>
      </c>
      <c r="X1890" s="71" t="str">
        <f t="shared" si="269"/>
        <v>Q3 2025</v>
      </c>
      <c r="Y1890" s="21">
        <f t="shared" si="273"/>
        <v>2560</v>
      </c>
      <c r="Z1890" s="21">
        <f t="shared" si="274"/>
        <v>1440</v>
      </c>
      <c r="AA1890" s="57">
        <f t="shared" si="275"/>
        <v>71458.151330563793</v>
      </c>
      <c r="AB1890" s="59">
        <f t="shared" si="276"/>
        <v>1.7777777777777777</v>
      </c>
      <c r="AC1890" s="61">
        <f t="shared" si="277"/>
        <v>408.94</v>
      </c>
    </row>
    <row r="1891" spans="4:29">
      <c r="D1891" s="12">
        <v>1885</v>
      </c>
      <c r="E1891" s="36" t="s">
        <v>29</v>
      </c>
      <c r="F1891" s="16" t="s">
        <v>12</v>
      </c>
      <c r="G1891" s="14" t="s">
        <v>40</v>
      </c>
      <c r="H1891" s="13" t="s">
        <v>90</v>
      </c>
      <c r="I1891" s="13" t="s">
        <v>295</v>
      </c>
      <c r="J1891" s="13" t="s">
        <v>296</v>
      </c>
      <c r="K1891" s="13"/>
      <c r="L1891" s="14">
        <v>16</v>
      </c>
      <c r="M1891" s="14" t="s">
        <v>66</v>
      </c>
      <c r="N1891" s="31">
        <v>1000000</v>
      </c>
      <c r="O1891" s="14" t="s">
        <v>2</v>
      </c>
      <c r="P1891" s="14" t="s">
        <v>47</v>
      </c>
      <c r="Q1891" s="31">
        <v>4000</v>
      </c>
      <c r="R1891" s="31">
        <v>1000</v>
      </c>
      <c r="S1891" s="45">
        <v>10</v>
      </c>
      <c r="T1891" s="64">
        <f t="shared" si="270"/>
        <v>160</v>
      </c>
      <c r="U1891" s="64">
        <f t="shared" si="271"/>
        <v>0.74229644943820217</v>
      </c>
      <c r="V1891" s="48">
        <f t="shared" si="272"/>
        <v>1.2874638117831141</v>
      </c>
      <c r="W1891" s="52">
        <v>128.74638117831142</v>
      </c>
      <c r="X1891" s="71" t="str">
        <f t="shared" si="269"/>
        <v>Q3 2025</v>
      </c>
      <c r="Y1891" s="21">
        <f t="shared" si="273"/>
        <v>2560</v>
      </c>
      <c r="Z1891" s="21">
        <f t="shared" si="274"/>
        <v>1600</v>
      </c>
      <c r="AA1891" s="57">
        <f t="shared" si="275"/>
        <v>74229.644943820225</v>
      </c>
      <c r="AB1891" s="59">
        <f t="shared" si="276"/>
        <v>1.6</v>
      </c>
      <c r="AC1891" s="61">
        <f t="shared" si="277"/>
        <v>406.4</v>
      </c>
    </row>
    <row r="1892" spans="4:29">
      <c r="D1892" s="12">
        <v>1886</v>
      </c>
      <c r="E1892" s="36" t="s">
        <v>29</v>
      </c>
      <c r="F1892" s="16" t="s">
        <v>12</v>
      </c>
      <c r="G1892" s="14" t="s">
        <v>40</v>
      </c>
      <c r="H1892" s="13" t="s">
        <v>5</v>
      </c>
      <c r="I1892" s="13" t="s">
        <v>31</v>
      </c>
      <c r="J1892" s="13" t="s">
        <v>32</v>
      </c>
      <c r="K1892" s="13" t="s">
        <v>33</v>
      </c>
      <c r="L1892" s="14">
        <v>31.5</v>
      </c>
      <c r="M1892" s="14" t="s">
        <v>34</v>
      </c>
      <c r="N1892" s="31">
        <v>1000000</v>
      </c>
      <c r="O1892" s="14" t="s">
        <v>1</v>
      </c>
      <c r="P1892" s="14" t="s">
        <v>35</v>
      </c>
      <c r="Q1892" s="31">
        <v>576</v>
      </c>
      <c r="R1892" s="31">
        <v>576</v>
      </c>
      <c r="S1892" s="45">
        <v>3</v>
      </c>
      <c r="T1892" s="64">
        <f t="shared" si="270"/>
        <v>94.5</v>
      </c>
      <c r="U1892" s="64">
        <f t="shared" si="271"/>
        <v>0.82062054694362008</v>
      </c>
      <c r="V1892" s="48">
        <f t="shared" si="272"/>
        <v>1.5247310399999998</v>
      </c>
      <c r="W1892" s="52">
        <v>508.24367999999998</v>
      </c>
      <c r="X1892" s="71" t="str">
        <f t="shared" si="269"/>
        <v>Q3 2025</v>
      </c>
      <c r="Y1892" s="21">
        <f t="shared" si="273"/>
        <v>6016</v>
      </c>
      <c r="Z1892" s="21">
        <f t="shared" si="274"/>
        <v>3384</v>
      </c>
      <c r="AA1892" s="57">
        <f t="shared" si="275"/>
        <v>273540.18231454003</v>
      </c>
      <c r="AB1892" s="59">
        <f t="shared" si="276"/>
        <v>1.7777777777777777</v>
      </c>
      <c r="AC1892" s="61">
        <f t="shared" si="277"/>
        <v>800.09999999999991</v>
      </c>
    </row>
    <row r="1893" spans="4:29">
      <c r="D1893" s="12">
        <v>1887</v>
      </c>
      <c r="E1893" s="36" t="s">
        <v>29</v>
      </c>
      <c r="F1893" s="16" t="s">
        <v>12</v>
      </c>
      <c r="G1893" s="14" t="s">
        <v>40</v>
      </c>
      <c r="H1893" s="13" t="s">
        <v>5</v>
      </c>
      <c r="I1893" s="13" t="s">
        <v>31</v>
      </c>
      <c r="J1893" s="13" t="s">
        <v>306</v>
      </c>
      <c r="K1893" s="13" t="s">
        <v>57</v>
      </c>
      <c r="L1893" s="14">
        <v>27</v>
      </c>
      <c r="M1893" s="14" t="s">
        <v>307</v>
      </c>
      <c r="N1893" s="31">
        <v>1000000</v>
      </c>
      <c r="O1893" s="14" t="s">
        <v>2</v>
      </c>
      <c r="P1893" s="14" t="s">
        <v>35</v>
      </c>
      <c r="Q1893" s="31">
        <v>4000</v>
      </c>
      <c r="R1893" s="31">
        <v>1000</v>
      </c>
      <c r="S1893" s="45">
        <v>20</v>
      </c>
      <c r="T1893" s="64">
        <f t="shared" si="270"/>
        <v>540</v>
      </c>
      <c r="U1893" s="64">
        <f t="shared" si="271"/>
        <v>4.0193659442136491</v>
      </c>
      <c r="V1893" s="48">
        <f t="shared" si="272"/>
        <v>6.4</v>
      </c>
      <c r="W1893" s="52">
        <v>320</v>
      </c>
      <c r="X1893" s="71" t="str">
        <f t="shared" si="269"/>
        <v>Q3 2025</v>
      </c>
      <c r="Y1893" s="21">
        <f t="shared" si="273"/>
        <v>5120</v>
      </c>
      <c r="Z1893" s="21">
        <f t="shared" si="274"/>
        <v>2880</v>
      </c>
      <c r="AA1893" s="57">
        <f t="shared" si="275"/>
        <v>200968.29721068247</v>
      </c>
      <c r="AB1893" s="59">
        <f t="shared" si="276"/>
        <v>1.7777777777777777</v>
      </c>
      <c r="AC1893" s="61">
        <f t="shared" si="277"/>
        <v>685.8</v>
      </c>
    </row>
    <row r="1894" spans="4:29">
      <c r="D1894" s="12">
        <v>1888</v>
      </c>
      <c r="E1894" s="36" t="s">
        <v>29</v>
      </c>
      <c r="F1894" s="16" t="s">
        <v>12</v>
      </c>
      <c r="G1894" s="14" t="s">
        <v>40</v>
      </c>
      <c r="H1894" s="13" t="s">
        <v>5</v>
      </c>
      <c r="I1894" s="13" t="s">
        <v>41</v>
      </c>
      <c r="J1894" s="13" t="s">
        <v>42</v>
      </c>
      <c r="K1894" s="13" t="s">
        <v>43</v>
      </c>
      <c r="L1894" s="14">
        <v>31.5</v>
      </c>
      <c r="M1894" s="14" t="s">
        <v>15</v>
      </c>
      <c r="N1894" s="31">
        <v>1000000</v>
      </c>
      <c r="O1894" s="14" t="s">
        <v>1</v>
      </c>
      <c r="P1894" s="14" t="s">
        <v>35</v>
      </c>
      <c r="Q1894" s="31">
        <v>5000</v>
      </c>
      <c r="R1894" s="31">
        <v>1152</v>
      </c>
      <c r="S1894" s="45">
        <v>15</v>
      </c>
      <c r="T1894" s="64">
        <f t="shared" si="270"/>
        <v>472.5</v>
      </c>
      <c r="U1894" s="64">
        <f t="shared" si="271"/>
        <v>4.1031027347181004</v>
      </c>
      <c r="V1894" s="48">
        <f t="shared" si="272"/>
        <v>3.5435878799999991</v>
      </c>
      <c r="W1894" s="52">
        <v>236.23919199999995</v>
      </c>
      <c r="X1894" s="71" t="str">
        <f t="shared" si="269"/>
        <v>Q3 2025</v>
      </c>
      <c r="Y1894" s="21">
        <f t="shared" si="273"/>
        <v>3840</v>
      </c>
      <c r="Z1894" s="21">
        <f t="shared" si="274"/>
        <v>2160</v>
      </c>
      <c r="AA1894" s="57">
        <f t="shared" si="275"/>
        <v>273540.18231454003</v>
      </c>
      <c r="AB1894" s="59">
        <f t="shared" si="276"/>
        <v>1.7777777777777777</v>
      </c>
      <c r="AC1894" s="61">
        <f t="shared" si="277"/>
        <v>800.09999999999991</v>
      </c>
    </row>
    <row r="1895" spans="4:29">
      <c r="D1895" s="12">
        <v>1889</v>
      </c>
      <c r="E1895" s="36" t="s">
        <v>29</v>
      </c>
      <c r="F1895" s="16" t="s">
        <v>12</v>
      </c>
      <c r="G1895" s="14" t="s">
        <v>40</v>
      </c>
      <c r="H1895" s="13" t="s">
        <v>5</v>
      </c>
      <c r="I1895" s="13" t="s">
        <v>41</v>
      </c>
      <c r="J1895" s="13" t="s">
        <v>44</v>
      </c>
      <c r="K1895" s="13" t="s">
        <v>43</v>
      </c>
      <c r="L1895" s="14">
        <v>31.5</v>
      </c>
      <c r="M1895" s="14" t="s">
        <v>15</v>
      </c>
      <c r="N1895" s="31">
        <v>1000000</v>
      </c>
      <c r="O1895" s="14" t="s">
        <v>1</v>
      </c>
      <c r="P1895" s="14" t="s">
        <v>35</v>
      </c>
      <c r="Q1895" s="31">
        <v>4608</v>
      </c>
      <c r="R1895" s="31">
        <v>576</v>
      </c>
      <c r="S1895" s="45">
        <v>10</v>
      </c>
      <c r="T1895" s="64">
        <f t="shared" si="270"/>
        <v>315</v>
      </c>
      <c r="U1895" s="64">
        <f t="shared" si="271"/>
        <v>2.7354018231454003</v>
      </c>
      <c r="V1895" s="48">
        <f t="shared" si="272"/>
        <v>2.3623919199999994</v>
      </c>
      <c r="W1895" s="52">
        <v>236.23919199999995</v>
      </c>
      <c r="X1895" s="71" t="str">
        <f t="shared" si="269"/>
        <v>Q3 2025</v>
      </c>
      <c r="Y1895" s="21">
        <f t="shared" si="273"/>
        <v>3840</v>
      </c>
      <c r="Z1895" s="21">
        <f t="shared" si="274"/>
        <v>2160</v>
      </c>
      <c r="AA1895" s="57">
        <f t="shared" si="275"/>
        <v>273540.18231454003</v>
      </c>
      <c r="AB1895" s="59">
        <f t="shared" si="276"/>
        <v>1.7777777777777777</v>
      </c>
      <c r="AC1895" s="61">
        <f t="shared" si="277"/>
        <v>800.09999999999991</v>
      </c>
    </row>
    <row r="1896" spans="4:29">
      <c r="D1896" s="12">
        <v>1890</v>
      </c>
      <c r="E1896" s="36" t="s">
        <v>29</v>
      </c>
      <c r="F1896" s="16" t="s">
        <v>12</v>
      </c>
      <c r="G1896" s="14" t="s">
        <v>40</v>
      </c>
      <c r="H1896" s="13" t="s">
        <v>5</v>
      </c>
      <c r="I1896" s="13" t="s">
        <v>41</v>
      </c>
      <c r="J1896" s="13" t="s">
        <v>113</v>
      </c>
      <c r="K1896" s="13" t="s">
        <v>43</v>
      </c>
      <c r="L1896" s="14">
        <v>31.5</v>
      </c>
      <c r="M1896" s="14" t="s">
        <v>15</v>
      </c>
      <c r="N1896" s="31">
        <v>1000000</v>
      </c>
      <c r="O1896" s="14" t="s">
        <v>1</v>
      </c>
      <c r="P1896" s="14" t="s">
        <v>35</v>
      </c>
      <c r="Q1896" s="31">
        <v>4608</v>
      </c>
      <c r="R1896" s="31">
        <v>576</v>
      </c>
      <c r="S1896" s="45">
        <v>20</v>
      </c>
      <c r="T1896" s="64">
        <f t="shared" si="270"/>
        <v>630</v>
      </c>
      <c r="U1896" s="64">
        <f t="shared" si="271"/>
        <v>5.4708036462908005</v>
      </c>
      <c r="V1896" s="48">
        <f t="shared" si="272"/>
        <v>4.7247838399999988</v>
      </c>
      <c r="W1896" s="52">
        <v>236.23919199999995</v>
      </c>
      <c r="X1896" s="71" t="str">
        <f t="shared" si="269"/>
        <v>Q3 2025</v>
      </c>
      <c r="Y1896" s="21">
        <f t="shared" si="273"/>
        <v>3840</v>
      </c>
      <c r="Z1896" s="21">
        <f t="shared" si="274"/>
        <v>2160</v>
      </c>
      <c r="AA1896" s="57">
        <f t="shared" si="275"/>
        <v>273540.18231454003</v>
      </c>
      <c r="AB1896" s="59">
        <f t="shared" si="276"/>
        <v>1.7777777777777777</v>
      </c>
      <c r="AC1896" s="61">
        <f t="shared" si="277"/>
        <v>800.09999999999991</v>
      </c>
    </row>
    <row r="1897" spans="4:29">
      <c r="D1897" s="12">
        <v>1891</v>
      </c>
      <c r="E1897" s="36" t="s">
        <v>29</v>
      </c>
      <c r="F1897" s="16" t="s">
        <v>12</v>
      </c>
      <c r="G1897" s="14" t="s">
        <v>40</v>
      </c>
      <c r="H1897" s="13" t="s">
        <v>5</v>
      </c>
      <c r="I1897" s="13" t="s">
        <v>41</v>
      </c>
      <c r="J1897" s="13" t="s">
        <v>116</v>
      </c>
      <c r="K1897" s="13" t="s">
        <v>43</v>
      </c>
      <c r="L1897" s="14">
        <v>27</v>
      </c>
      <c r="M1897" s="14" t="s">
        <v>117</v>
      </c>
      <c r="N1897" s="31">
        <v>1000000</v>
      </c>
      <c r="O1897" s="14" t="s">
        <v>1</v>
      </c>
      <c r="P1897" s="14" t="s">
        <v>35</v>
      </c>
      <c r="Q1897" s="31">
        <v>2304</v>
      </c>
      <c r="R1897" s="31">
        <v>576</v>
      </c>
      <c r="S1897" s="45">
        <v>15</v>
      </c>
      <c r="T1897" s="64">
        <f t="shared" si="270"/>
        <v>405</v>
      </c>
      <c r="U1897" s="64">
        <f t="shared" si="271"/>
        <v>2.5128551497468936</v>
      </c>
      <c r="V1897" s="48">
        <f t="shared" si="272"/>
        <v>2.6259256799999999</v>
      </c>
      <c r="W1897" s="52">
        <v>175.061712</v>
      </c>
      <c r="X1897" s="71" t="str">
        <f t="shared" si="269"/>
        <v>Q3 2025</v>
      </c>
      <c r="Y1897" s="21">
        <f t="shared" si="273"/>
        <v>3440</v>
      </c>
      <c r="Z1897" s="21">
        <f t="shared" si="274"/>
        <v>1440</v>
      </c>
      <c r="AA1897" s="57">
        <f t="shared" si="275"/>
        <v>167523.67664979291</v>
      </c>
      <c r="AB1897" s="59">
        <f t="shared" si="276"/>
        <v>2.3888888888888888</v>
      </c>
      <c r="AC1897" s="61">
        <f t="shared" si="277"/>
        <v>685.8</v>
      </c>
    </row>
    <row r="1898" spans="4:29">
      <c r="D1898" s="12">
        <v>1892</v>
      </c>
      <c r="E1898" s="36" t="s">
        <v>29</v>
      </c>
      <c r="F1898" s="16" t="s">
        <v>12</v>
      </c>
      <c r="G1898" s="14" t="s">
        <v>40</v>
      </c>
      <c r="H1898" s="13" t="s">
        <v>5</v>
      </c>
      <c r="I1898" s="13" t="s">
        <v>54</v>
      </c>
      <c r="J1898" s="13" t="s">
        <v>55</v>
      </c>
      <c r="K1898" s="13" t="s">
        <v>43</v>
      </c>
      <c r="L1898" s="14">
        <v>31.5</v>
      </c>
      <c r="M1898" s="14" t="s">
        <v>15</v>
      </c>
      <c r="N1898" s="31">
        <v>1000000</v>
      </c>
      <c r="O1898" s="14" t="s">
        <v>1</v>
      </c>
      <c r="P1898" s="14" t="s">
        <v>35</v>
      </c>
      <c r="Q1898" s="31">
        <v>2304</v>
      </c>
      <c r="R1898" s="31">
        <v>1152</v>
      </c>
      <c r="S1898" s="45">
        <v>10</v>
      </c>
      <c r="T1898" s="64">
        <f t="shared" si="270"/>
        <v>315</v>
      </c>
      <c r="U1898" s="64">
        <f t="shared" si="271"/>
        <v>2.7354018231454003</v>
      </c>
      <c r="V1898" s="48">
        <f t="shared" si="272"/>
        <v>2.3623919199999994</v>
      </c>
      <c r="W1898" s="52">
        <v>236.23919199999995</v>
      </c>
      <c r="X1898" s="71" t="str">
        <f t="shared" si="269"/>
        <v>Q3 2025</v>
      </c>
      <c r="Y1898" s="21">
        <f t="shared" si="273"/>
        <v>3840</v>
      </c>
      <c r="Z1898" s="21">
        <f t="shared" si="274"/>
        <v>2160</v>
      </c>
      <c r="AA1898" s="57">
        <f t="shared" si="275"/>
        <v>273540.18231454003</v>
      </c>
      <c r="AB1898" s="59">
        <f t="shared" si="276"/>
        <v>1.7777777777777777</v>
      </c>
      <c r="AC1898" s="61">
        <f t="shared" si="277"/>
        <v>800.09999999999991</v>
      </c>
    </row>
    <row r="1899" spans="4:29">
      <c r="D1899" s="12">
        <v>1893</v>
      </c>
      <c r="E1899" s="36" t="s">
        <v>29</v>
      </c>
      <c r="F1899" s="16" t="s">
        <v>12</v>
      </c>
      <c r="G1899" s="14" t="s">
        <v>40</v>
      </c>
      <c r="H1899" s="13" t="s">
        <v>5</v>
      </c>
      <c r="I1899" s="13" t="s">
        <v>54</v>
      </c>
      <c r="J1899" s="13" t="s">
        <v>114</v>
      </c>
      <c r="K1899" s="13" t="s">
        <v>43</v>
      </c>
      <c r="L1899" s="14">
        <v>27</v>
      </c>
      <c r="M1899" s="14" t="s">
        <v>15</v>
      </c>
      <c r="N1899" s="31">
        <v>1000000</v>
      </c>
      <c r="O1899" s="14" t="s">
        <v>1</v>
      </c>
      <c r="P1899" s="14" t="s">
        <v>35</v>
      </c>
      <c r="Q1899" s="31">
        <v>2304</v>
      </c>
      <c r="R1899" s="31">
        <v>512</v>
      </c>
      <c r="S1899" s="45">
        <v>15</v>
      </c>
      <c r="T1899" s="64">
        <f t="shared" si="270"/>
        <v>405</v>
      </c>
      <c r="U1899" s="64">
        <f t="shared" si="271"/>
        <v>3.0145244581602371</v>
      </c>
      <c r="V1899" s="48">
        <f t="shared" si="272"/>
        <v>2.8376938799999998</v>
      </c>
      <c r="W1899" s="52">
        <v>189.17959199999999</v>
      </c>
      <c r="X1899" s="71" t="str">
        <f t="shared" si="269"/>
        <v>Q3 2025</v>
      </c>
      <c r="Y1899" s="21">
        <f t="shared" si="273"/>
        <v>3840</v>
      </c>
      <c r="Z1899" s="21">
        <f t="shared" si="274"/>
        <v>2160</v>
      </c>
      <c r="AA1899" s="57">
        <f t="shared" si="275"/>
        <v>200968.29721068247</v>
      </c>
      <c r="AB1899" s="59">
        <f t="shared" si="276"/>
        <v>1.7777777777777777</v>
      </c>
      <c r="AC1899" s="61">
        <f t="shared" si="277"/>
        <v>685.8</v>
      </c>
    </row>
    <row r="1900" spans="4:29">
      <c r="D1900" s="12">
        <v>1894</v>
      </c>
      <c r="E1900" s="36" t="s">
        <v>29</v>
      </c>
      <c r="F1900" s="16" t="s">
        <v>12</v>
      </c>
      <c r="G1900" s="14" t="s">
        <v>40</v>
      </c>
      <c r="H1900" s="13" t="s">
        <v>5</v>
      </c>
      <c r="I1900" s="13" t="s">
        <v>54</v>
      </c>
      <c r="J1900" s="13" t="s">
        <v>128</v>
      </c>
      <c r="K1900" s="13" t="s">
        <v>43</v>
      </c>
      <c r="L1900" s="14">
        <v>31.5</v>
      </c>
      <c r="M1900" s="14" t="s">
        <v>15</v>
      </c>
      <c r="N1900" s="31">
        <v>1000000</v>
      </c>
      <c r="O1900" s="14" t="s">
        <v>1</v>
      </c>
      <c r="P1900" s="14" t="s">
        <v>35</v>
      </c>
      <c r="Q1900" s="31">
        <v>2304</v>
      </c>
      <c r="R1900" s="31">
        <v>576</v>
      </c>
      <c r="S1900" s="45">
        <v>10</v>
      </c>
      <c r="T1900" s="64">
        <f t="shared" si="270"/>
        <v>315</v>
      </c>
      <c r="U1900" s="64">
        <f t="shared" si="271"/>
        <v>2.7354018231454003</v>
      </c>
      <c r="V1900" s="48">
        <f t="shared" si="272"/>
        <v>2.3623919199999994</v>
      </c>
      <c r="W1900" s="52">
        <v>236.23919199999995</v>
      </c>
      <c r="X1900" s="71" t="str">
        <f t="shared" si="269"/>
        <v>Q3 2025</v>
      </c>
      <c r="Y1900" s="21">
        <f t="shared" si="273"/>
        <v>3840</v>
      </c>
      <c r="Z1900" s="21">
        <f t="shared" si="274"/>
        <v>2160</v>
      </c>
      <c r="AA1900" s="57">
        <f t="shared" si="275"/>
        <v>273540.18231454003</v>
      </c>
      <c r="AB1900" s="59">
        <f t="shared" si="276"/>
        <v>1.7777777777777777</v>
      </c>
      <c r="AC1900" s="61">
        <f t="shared" si="277"/>
        <v>800.09999999999991</v>
      </c>
    </row>
    <row r="1901" spans="4:29">
      <c r="D1901" s="12">
        <v>1895</v>
      </c>
      <c r="E1901" s="36" t="s">
        <v>29</v>
      </c>
      <c r="F1901" s="16" t="s">
        <v>12</v>
      </c>
      <c r="G1901" s="14" t="s">
        <v>40</v>
      </c>
      <c r="H1901" s="13" t="s">
        <v>5</v>
      </c>
      <c r="I1901" s="13" t="s">
        <v>54</v>
      </c>
      <c r="J1901" s="13" t="s">
        <v>118</v>
      </c>
      <c r="K1901" s="13" t="s">
        <v>43</v>
      </c>
      <c r="L1901" s="14">
        <v>31.5</v>
      </c>
      <c r="M1901" s="14" t="s">
        <v>15</v>
      </c>
      <c r="N1901" s="31">
        <v>1000000</v>
      </c>
      <c r="O1901" s="14" t="s">
        <v>1</v>
      </c>
      <c r="P1901" s="14" t="s">
        <v>35</v>
      </c>
      <c r="Q1901" s="31">
        <v>2304</v>
      </c>
      <c r="R1901" s="31">
        <v>576</v>
      </c>
      <c r="S1901" s="45">
        <v>15</v>
      </c>
      <c r="T1901" s="64">
        <f t="shared" si="270"/>
        <v>472.5</v>
      </c>
      <c r="U1901" s="64">
        <f t="shared" si="271"/>
        <v>4.1031027347181004</v>
      </c>
      <c r="V1901" s="48">
        <f t="shared" si="272"/>
        <v>3.5435878799999991</v>
      </c>
      <c r="W1901" s="52">
        <v>236.23919199999995</v>
      </c>
      <c r="X1901" s="71" t="str">
        <f t="shared" si="269"/>
        <v>Q3 2025</v>
      </c>
      <c r="Y1901" s="21">
        <f t="shared" si="273"/>
        <v>3840</v>
      </c>
      <c r="Z1901" s="21">
        <f t="shared" si="274"/>
        <v>2160</v>
      </c>
      <c r="AA1901" s="57">
        <f t="shared" si="275"/>
        <v>273540.18231454003</v>
      </c>
      <c r="AB1901" s="59">
        <f t="shared" si="276"/>
        <v>1.7777777777777777</v>
      </c>
      <c r="AC1901" s="61">
        <f t="shared" si="277"/>
        <v>800.09999999999991</v>
      </c>
    </row>
    <row r="1902" spans="4:29">
      <c r="D1902" s="12">
        <v>1896</v>
      </c>
      <c r="E1902" s="36" t="s">
        <v>29</v>
      </c>
      <c r="F1902" s="16" t="s">
        <v>12</v>
      </c>
      <c r="G1902" s="14" t="s">
        <v>40</v>
      </c>
      <c r="H1902" s="13" t="s">
        <v>5</v>
      </c>
      <c r="I1902" s="13" t="s">
        <v>54</v>
      </c>
      <c r="J1902" s="13" t="s">
        <v>199</v>
      </c>
      <c r="K1902" s="13" t="s">
        <v>43</v>
      </c>
      <c r="L1902" s="14">
        <v>31.5</v>
      </c>
      <c r="M1902" s="14" t="s">
        <v>117</v>
      </c>
      <c r="N1902" s="31">
        <v>1000000</v>
      </c>
      <c r="O1902" s="14" t="s">
        <v>1</v>
      </c>
      <c r="P1902" s="14" t="s">
        <v>35</v>
      </c>
      <c r="Q1902" s="31">
        <v>2304</v>
      </c>
      <c r="R1902" s="31">
        <v>1152</v>
      </c>
      <c r="S1902" s="45">
        <v>15</v>
      </c>
      <c r="T1902" s="64">
        <f t="shared" si="270"/>
        <v>472.5</v>
      </c>
      <c r="U1902" s="64">
        <f t="shared" si="271"/>
        <v>3.4202750649332718</v>
      </c>
      <c r="V1902" s="48">
        <f t="shared" si="272"/>
        <v>3.5435878799999991</v>
      </c>
      <c r="W1902" s="52">
        <v>236.23919199999995</v>
      </c>
      <c r="X1902" s="71" t="str">
        <f t="shared" si="269"/>
        <v>Q3 2025</v>
      </c>
      <c r="Y1902" s="21">
        <f t="shared" si="273"/>
        <v>3440</v>
      </c>
      <c r="Z1902" s="21">
        <f t="shared" si="274"/>
        <v>1440</v>
      </c>
      <c r="AA1902" s="57">
        <f t="shared" si="275"/>
        <v>228018.33766221811</v>
      </c>
      <c r="AB1902" s="59">
        <f t="shared" si="276"/>
        <v>2.3888888888888888</v>
      </c>
      <c r="AC1902" s="61">
        <f t="shared" si="277"/>
        <v>800.09999999999991</v>
      </c>
    </row>
    <row r="1903" spans="4:29">
      <c r="D1903" s="12">
        <v>1897</v>
      </c>
      <c r="E1903" s="36" t="s">
        <v>29</v>
      </c>
      <c r="F1903" s="16" t="s">
        <v>12</v>
      </c>
      <c r="G1903" s="14" t="s">
        <v>40</v>
      </c>
      <c r="H1903" s="13" t="s">
        <v>5</v>
      </c>
      <c r="I1903" s="13" t="s">
        <v>54</v>
      </c>
      <c r="J1903" s="13" t="s">
        <v>203</v>
      </c>
      <c r="K1903" s="13" t="s">
        <v>43</v>
      </c>
      <c r="L1903" s="14">
        <v>34</v>
      </c>
      <c r="M1903" s="14" t="s">
        <v>117</v>
      </c>
      <c r="N1903" s="31">
        <v>1000000</v>
      </c>
      <c r="O1903" s="14" t="s">
        <v>1</v>
      </c>
      <c r="P1903" s="14" t="s">
        <v>35</v>
      </c>
      <c r="Q1903" s="31">
        <v>9216</v>
      </c>
      <c r="R1903" s="31">
        <v>2304</v>
      </c>
      <c r="S1903" s="45">
        <v>5</v>
      </c>
      <c r="T1903" s="64">
        <f t="shared" si="270"/>
        <v>170</v>
      </c>
      <c r="U1903" s="64">
        <f t="shared" si="271"/>
        <v>1.3282398505292223</v>
      </c>
      <c r="V1903" s="48">
        <f t="shared" si="272"/>
        <v>1.4164939599999999</v>
      </c>
      <c r="W1903" s="52">
        <v>283.29879199999999</v>
      </c>
      <c r="X1903" s="71" t="str">
        <f t="shared" si="269"/>
        <v>Q3 2025</v>
      </c>
      <c r="Y1903" s="21">
        <f t="shared" si="273"/>
        <v>3440</v>
      </c>
      <c r="Z1903" s="21">
        <f t="shared" si="274"/>
        <v>1440</v>
      </c>
      <c r="AA1903" s="57">
        <f t="shared" si="275"/>
        <v>265647.97010584443</v>
      </c>
      <c r="AB1903" s="59">
        <f t="shared" si="276"/>
        <v>2.3888888888888888</v>
      </c>
      <c r="AC1903" s="61">
        <f t="shared" si="277"/>
        <v>863.59999999999991</v>
      </c>
    </row>
    <row r="1904" spans="4:29">
      <c r="D1904" s="12">
        <v>1898</v>
      </c>
      <c r="E1904" s="36" t="s">
        <v>29</v>
      </c>
      <c r="F1904" s="16" t="s">
        <v>12</v>
      </c>
      <c r="G1904" s="14" t="s">
        <v>40</v>
      </c>
      <c r="H1904" s="13" t="s">
        <v>5</v>
      </c>
      <c r="I1904" s="13" t="s">
        <v>54</v>
      </c>
      <c r="J1904" s="13" t="s">
        <v>204</v>
      </c>
      <c r="K1904" s="13" t="s">
        <v>43</v>
      </c>
      <c r="L1904" s="14">
        <v>57</v>
      </c>
      <c r="M1904" s="14" t="s">
        <v>205</v>
      </c>
      <c r="N1904" s="31">
        <v>1000000</v>
      </c>
      <c r="O1904" s="14" t="s">
        <v>1</v>
      </c>
      <c r="P1904" s="14" t="s">
        <v>35</v>
      </c>
      <c r="Q1904" s="31">
        <v>9216</v>
      </c>
      <c r="R1904" s="31">
        <v>2304</v>
      </c>
      <c r="S1904" s="45">
        <v>5</v>
      </c>
      <c r="T1904" s="64">
        <f t="shared" si="270"/>
        <v>285</v>
      </c>
      <c r="U1904" s="64">
        <f t="shared" si="271"/>
        <v>2.7316016014479638</v>
      </c>
      <c r="V1904" s="48">
        <f t="shared" si="272"/>
        <v>1.9529733999999999</v>
      </c>
      <c r="W1904" s="52">
        <v>390.59467999999998</v>
      </c>
      <c r="X1904" s="71" t="str">
        <f t="shared" si="269"/>
        <v>Q3 2025</v>
      </c>
      <c r="Y1904" s="21">
        <f t="shared" si="273"/>
        <v>7680</v>
      </c>
      <c r="Z1904" s="21">
        <f t="shared" si="274"/>
        <v>2160</v>
      </c>
      <c r="AA1904" s="57">
        <f t="shared" si="275"/>
        <v>546320.32028959272</v>
      </c>
      <c r="AB1904" s="59">
        <f t="shared" si="276"/>
        <v>3.5555555555555554</v>
      </c>
      <c r="AC1904" s="61">
        <f t="shared" si="277"/>
        <v>1447.8</v>
      </c>
    </row>
    <row r="1905" spans="4:29">
      <c r="D1905" s="12">
        <v>1899</v>
      </c>
      <c r="E1905" s="36" t="s">
        <v>29</v>
      </c>
      <c r="F1905" s="16" t="s">
        <v>12</v>
      </c>
      <c r="G1905" s="14" t="s">
        <v>40</v>
      </c>
      <c r="H1905" s="13" t="s">
        <v>5</v>
      </c>
      <c r="I1905" s="13" t="s">
        <v>217</v>
      </c>
      <c r="J1905" s="13" t="s">
        <v>218</v>
      </c>
      <c r="K1905" s="13" t="s">
        <v>43</v>
      </c>
      <c r="L1905" s="14">
        <v>32</v>
      </c>
      <c r="M1905" s="14" t="s">
        <v>15</v>
      </c>
      <c r="N1905" s="31">
        <v>1000000</v>
      </c>
      <c r="O1905" s="14" t="s">
        <v>1</v>
      </c>
      <c r="P1905" s="14" t="s">
        <v>35</v>
      </c>
      <c r="Q1905" s="31">
        <v>4608</v>
      </c>
      <c r="R1905" s="31">
        <v>1152</v>
      </c>
      <c r="S1905" s="45">
        <v>10</v>
      </c>
      <c r="T1905" s="64">
        <f t="shared" si="270"/>
        <v>320</v>
      </c>
      <c r="U1905" s="64">
        <f t="shared" si="271"/>
        <v>2.8229291679525219</v>
      </c>
      <c r="V1905" s="48">
        <f t="shared" si="272"/>
        <v>2.3623919199999994</v>
      </c>
      <c r="W1905" s="52">
        <v>236.23919199999995</v>
      </c>
      <c r="X1905" s="71" t="str">
        <f t="shared" si="269"/>
        <v>Q3 2025</v>
      </c>
      <c r="Y1905" s="21">
        <f t="shared" si="273"/>
        <v>3840</v>
      </c>
      <c r="Z1905" s="21">
        <f t="shared" si="274"/>
        <v>2160</v>
      </c>
      <c r="AA1905" s="57">
        <f t="shared" si="275"/>
        <v>282292.91679525218</v>
      </c>
      <c r="AB1905" s="59">
        <f t="shared" si="276"/>
        <v>1.7777777777777777</v>
      </c>
      <c r="AC1905" s="61">
        <f t="shared" si="277"/>
        <v>812.8</v>
      </c>
    </row>
    <row r="1906" spans="4:29">
      <c r="D1906" s="12">
        <v>1900</v>
      </c>
      <c r="E1906" s="36" t="s">
        <v>29</v>
      </c>
      <c r="F1906" s="16" t="s">
        <v>12</v>
      </c>
      <c r="G1906" s="14" t="s">
        <v>40</v>
      </c>
      <c r="H1906" s="13" t="s">
        <v>5</v>
      </c>
      <c r="I1906" s="13" t="s">
        <v>105</v>
      </c>
      <c r="J1906" s="13" t="s">
        <v>106</v>
      </c>
      <c r="K1906" s="13" t="s">
        <v>33</v>
      </c>
      <c r="L1906" s="14">
        <v>31.5</v>
      </c>
      <c r="M1906" s="14" t="s">
        <v>15</v>
      </c>
      <c r="N1906" s="31">
        <v>1000000</v>
      </c>
      <c r="O1906" s="14" t="s">
        <v>1</v>
      </c>
      <c r="P1906" s="14" t="s">
        <v>35</v>
      </c>
      <c r="Q1906" s="31">
        <v>5000</v>
      </c>
      <c r="R1906" s="31">
        <v>1152</v>
      </c>
      <c r="S1906" s="45">
        <v>15</v>
      </c>
      <c r="T1906" s="64">
        <f t="shared" si="270"/>
        <v>472.5</v>
      </c>
      <c r="U1906" s="64">
        <f t="shared" si="271"/>
        <v>4.1031027347181004</v>
      </c>
      <c r="V1906" s="48">
        <f t="shared" si="272"/>
        <v>3.5435878799999996</v>
      </c>
      <c r="W1906" s="52">
        <v>236.23919199999997</v>
      </c>
      <c r="X1906" s="71" t="str">
        <f t="shared" si="269"/>
        <v>Q3 2025</v>
      </c>
      <c r="Y1906" s="21">
        <f t="shared" si="273"/>
        <v>3840</v>
      </c>
      <c r="Z1906" s="21">
        <f t="shared" si="274"/>
        <v>2160</v>
      </c>
      <c r="AA1906" s="57">
        <f t="shared" si="275"/>
        <v>273540.18231454003</v>
      </c>
      <c r="AB1906" s="59">
        <f t="shared" si="276"/>
        <v>1.7777777777777777</v>
      </c>
      <c r="AC1906" s="61">
        <f t="shared" si="277"/>
        <v>800.09999999999991</v>
      </c>
    </row>
    <row r="1907" spans="4:29">
      <c r="D1907" s="12">
        <v>1901</v>
      </c>
      <c r="E1907" s="36" t="s">
        <v>29</v>
      </c>
      <c r="F1907" s="16" t="s">
        <v>12</v>
      </c>
      <c r="G1907" s="14" t="s">
        <v>40</v>
      </c>
      <c r="H1907" s="13" t="s">
        <v>5</v>
      </c>
      <c r="I1907" s="13" t="s">
        <v>96</v>
      </c>
      <c r="J1907" s="13" t="s">
        <v>61</v>
      </c>
      <c r="K1907" s="13" t="s">
        <v>33</v>
      </c>
      <c r="L1907" s="14">
        <v>27</v>
      </c>
      <c r="M1907" s="14" t="s">
        <v>15</v>
      </c>
      <c r="N1907" s="31">
        <v>80000000</v>
      </c>
      <c r="O1907" s="14" t="s">
        <v>1</v>
      </c>
      <c r="P1907" s="14" t="s">
        <v>35</v>
      </c>
      <c r="Q1907" s="31">
        <v>2304</v>
      </c>
      <c r="R1907" s="31">
        <v>576</v>
      </c>
      <c r="S1907" s="45">
        <v>30</v>
      </c>
      <c r="T1907" s="64">
        <f t="shared" si="270"/>
        <v>810</v>
      </c>
      <c r="U1907" s="64">
        <f t="shared" si="271"/>
        <v>6.0290489163204741</v>
      </c>
      <c r="V1907" s="48">
        <f t="shared" si="272"/>
        <v>5.6753877599999996</v>
      </c>
      <c r="W1907" s="52">
        <v>189.17959199999999</v>
      </c>
      <c r="X1907" s="71" t="str">
        <f t="shared" si="269"/>
        <v>Q3 2025</v>
      </c>
      <c r="Y1907" s="21">
        <f t="shared" si="273"/>
        <v>3840</v>
      </c>
      <c r="Z1907" s="21">
        <f t="shared" si="274"/>
        <v>2160</v>
      </c>
      <c r="AA1907" s="57">
        <f t="shared" si="275"/>
        <v>200968.29721068247</v>
      </c>
      <c r="AB1907" s="59">
        <f t="shared" si="276"/>
        <v>1.7777777777777777</v>
      </c>
      <c r="AC1907" s="61">
        <f t="shared" si="277"/>
        <v>685.8</v>
      </c>
    </row>
    <row r="1908" spans="4:29">
      <c r="D1908" s="12">
        <v>1902</v>
      </c>
      <c r="E1908" s="36" t="s">
        <v>29</v>
      </c>
      <c r="F1908" s="16" t="s">
        <v>12</v>
      </c>
      <c r="G1908" s="14" t="s">
        <v>40</v>
      </c>
      <c r="H1908" s="13" t="s">
        <v>5</v>
      </c>
      <c r="I1908" s="13" t="s">
        <v>96</v>
      </c>
      <c r="J1908" s="13" t="s">
        <v>129</v>
      </c>
      <c r="K1908" s="13" t="s">
        <v>33</v>
      </c>
      <c r="L1908" s="14">
        <v>27</v>
      </c>
      <c r="M1908" s="14" t="s">
        <v>143</v>
      </c>
      <c r="N1908" s="31">
        <v>1000000</v>
      </c>
      <c r="O1908" s="14" t="s">
        <v>1</v>
      </c>
      <c r="P1908" s="14" t="s">
        <v>35</v>
      </c>
      <c r="Q1908" s="31">
        <v>2304</v>
      </c>
      <c r="R1908" s="31">
        <v>576</v>
      </c>
      <c r="S1908" s="45">
        <v>20</v>
      </c>
      <c r="T1908" s="64">
        <f t="shared" si="270"/>
        <v>540</v>
      </c>
      <c r="U1908" s="64">
        <f t="shared" si="271"/>
        <v>4.0193659442136491</v>
      </c>
      <c r="V1908" s="48">
        <f t="shared" si="272"/>
        <v>3.5012342399999996</v>
      </c>
      <c r="W1908" s="52">
        <v>175.061712</v>
      </c>
      <c r="X1908" s="71" t="str">
        <f t="shared" si="269"/>
        <v>Q3 2025</v>
      </c>
      <c r="Y1908" s="21">
        <f t="shared" si="273"/>
        <v>2560</v>
      </c>
      <c r="Z1908" s="21">
        <f t="shared" si="274"/>
        <v>1440</v>
      </c>
      <c r="AA1908" s="57">
        <f t="shared" si="275"/>
        <v>200968.29721068247</v>
      </c>
      <c r="AB1908" s="59">
        <f t="shared" si="276"/>
        <v>1.7777777777777777</v>
      </c>
      <c r="AC1908" s="61">
        <f t="shared" si="277"/>
        <v>685.8</v>
      </c>
    </row>
    <row r="1909" spans="4:29">
      <c r="D1909" s="12">
        <v>1903</v>
      </c>
      <c r="E1909" s="36" t="s">
        <v>29</v>
      </c>
      <c r="F1909" s="16" t="s">
        <v>12</v>
      </c>
      <c r="G1909" s="14" t="s">
        <v>40</v>
      </c>
      <c r="H1909" s="13" t="s">
        <v>5</v>
      </c>
      <c r="I1909" s="13" t="s">
        <v>96</v>
      </c>
      <c r="J1909" s="13" t="s">
        <v>130</v>
      </c>
      <c r="K1909" s="13" t="s">
        <v>33</v>
      </c>
      <c r="L1909" s="14">
        <v>27</v>
      </c>
      <c r="M1909" s="14" t="s">
        <v>143</v>
      </c>
      <c r="N1909" s="31">
        <v>1000000</v>
      </c>
      <c r="O1909" s="14" t="s">
        <v>1</v>
      </c>
      <c r="P1909" s="14" t="s">
        <v>35</v>
      </c>
      <c r="Q1909" s="31">
        <v>2304</v>
      </c>
      <c r="R1909" s="31">
        <v>576</v>
      </c>
      <c r="S1909" s="45">
        <v>25</v>
      </c>
      <c r="T1909" s="64">
        <f t="shared" si="270"/>
        <v>675</v>
      </c>
      <c r="U1909" s="64">
        <f t="shared" si="271"/>
        <v>5.0242074302670616</v>
      </c>
      <c r="V1909" s="48">
        <f t="shared" si="272"/>
        <v>4.3765428000000002</v>
      </c>
      <c r="W1909" s="52">
        <v>175.061712</v>
      </c>
      <c r="X1909" s="71" t="str">
        <f t="shared" si="269"/>
        <v>Q3 2025</v>
      </c>
      <c r="Y1909" s="21">
        <f t="shared" si="273"/>
        <v>2560</v>
      </c>
      <c r="Z1909" s="21">
        <f t="shared" si="274"/>
        <v>1440</v>
      </c>
      <c r="AA1909" s="57">
        <f t="shared" si="275"/>
        <v>200968.29721068247</v>
      </c>
      <c r="AB1909" s="59">
        <f t="shared" si="276"/>
        <v>1.7777777777777777</v>
      </c>
      <c r="AC1909" s="61">
        <f t="shared" si="277"/>
        <v>685.8</v>
      </c>
    </row>
    <row r="1910" spans="4:29">
      <c r="D1910" s="12">
        <v>1904</v>
      </c>
      <c r="E1910" s="36" t="s">
        <v>29</v>
      </c>
      <c r="F1910" s="16" t="s">
        <v>12</v>
      </c>
      <c r="G1910" s="14" t="s">
        <v>40</v>
      </c>
      <c r="H1910" s="13" t="s">
        <v>5</v>
      </c>
      <c r="I1910" s="13" t="s">
        <v>96</v>
      </c>
      <c r="J1910" s="13" t="s">
        <v>131</v>
      </c>
      <c r="K1910" s="13" t="s">
        <v>95</v>
      </c>
      <c r="L1910" s="14">
        <v>34</v>
      </c>
      <c r="M1910" s="14" t="s">
        <v>117</v>
      </c>
      <c r="N1910" s="31">
        <v>1000000</v>
      </c>
      <c r="O1910" s="14" t="s">
        <v>1</v>
      </c>
      <c r="P1910" s="14" t="s">
        <v>35</v>
      </c>
      <c r="Q1910" s="31">
        <v>4608</v>
      </c>
      <c r="R1910" s="31">
        <v>1152</v>
      </c>
      <c r="S1910" s="45">
        <v>35</v>
      </c>
      <c r="T1910" s="64">
        <f t="shared" si="270"/>
        <v>1190</v>
      </c>
      <c r="U1910" s="64">
        <f t="shared" si="271"/>
        <v>9.2976789537045548</v>
      </c>
      <c r="V1910" s="48">
        <f t="shared" si="272"/>
        <v>9.9154577200000009</v>
      </c>
      <c r="W1910" s="52">
        <v>283.29879199999999</v>
      </c>
      <c r="X1910" s="71" t="str">
        <f t="shared" si="269"/>
        <v>Q3 2025</v>
      </c>
      <c r="Y1910" s="21">
        <f t="shared" si="273"/>
        <v>3440</v>
      </c>
      <c r="Z1910" s="21">
        <f t="shared" si="274"/>
        <v>1440</v>
      </c>
      <c r="AA1910" s="57">
        <f t="shared" si="275"/>
        <v>265647.97010584443</v>
      </c>
      <c r="AB1910" s="59">
        <f t="shared" si="276"/>
        <v>2.3888888888888888</v>
      </c>
      <c r="AC1910" s="61">
        <f t="shared" si="277"/>
        <v>863.59999999999991</v>
      </c>
    </row>
    <row r="1911" spans="4:29">
      <c r="D1911" s="12">
        <v>1905</v>
      </c>
      <c r="E1911" s="36" t="s">
        <v>29</v>
      </c>
      <c r="F1911" s="16" t="s">
        <v>12</v>
      </c>
      <c r="G1911" s="14" t="s">
        <v>40</v>
      </c>
      <c r="H1911" s="13" t="s">
        <v>5</v>
      </c>
      <c r="I1911" s="13" t="s">
        <v>96</v>
      </c>
      <c r="J1911" s="13" t="s">
        <v>132</v>
      </c>
      <c r="K1911" s="13" t="s">
        <v>43</v>
      </c>
      <c r="L1911" s="14">
        <v>31.5</v>
      </c>
      <c r="M1911" s="14" t="s">
        <v>15</v>
      </c>
      <c r="N1911" s="31">
        <v>1000000</v>
      </c>
      <c r="O1911" s="14" t="s">
        <v>1</v>
      </c>
      <c r="P1911" s="14" t="s">
        <v>35</v>
      </c>
      <c r="Q1911" s="31">
        <v>2304</v>
      </c>
      <c r="R1911" s="31">
        <v>576</v>
      </c>
      <c r="S1911" s="45">
        <v>20</v>
      </c>
      <c r="T1911" s="64">
        <f t="shared" si="270"/>
        <v>630</v>
      </c>
      <c r="U1911" s="64">
        <f t="shared" si="271"/>
        <v>5.4708036462908005</v>
      </c>
      <c r="V1911" s="48">
        <f t="shared" si="272"/>
        <v>4.7247838399999988</v>
      </c>
      <c r="W1911" s="52">
        <v>236.23919199999995</v>
      </c>
      <c r="X1911" s="71" t="str">
        <f t="shared" si="269"/>
        <v>Q3 2025</v>
      </c>
      <c r="Y1911" s="21">
        <f t="shared" si="273"/>
        <v>3840</v>
      </c>
      <c r="Z1911" s="21">
        <f t="shared" si="274"/>
        <v>2160</v>
      </c>
      <c r="AA1911" s="57">
        <f t="shared" si="275"/>
        <v>273540.18231454003</v>
      </c>
      <c r="AB1911" s="59">
        <f t="shared" si="276"/>
        <v>1.7777777777777777</v>
      </c>
      <c r="AC1911" s="61">
        <f t="shared" si="277"/>
        <v>800.09999999999991</v>
      </c>
    </row>
    <row r="1912" spans="4:29">
      <c r="D1912" s="12">
        <v>1906</v>
      </c>
      <c r="E1912" s="36" t="s">
        <v>29</v>
      </c>
      <c r="F1912" s="16" t="s">
        <v>12</v>
      </c>
      <c r="G1912" s="14" t="s">
        <v>40</v>
      </c>
      <c r="H1912" s="13" t="s">
        <v>5</v>
      </c>
      <c r="I1912" s="13" t="s">
        <v>96</v>
      </c>
      <c r="J1912" s="13" t="s">
        <v>297</v>
      </c>
      <c r="K1912" s="13" t="s">
        <v>95</v>
      </c>
      <c r="L1912" s="14">
        <v>27</v>
      </c>
      <c r="M1912" s="14" t="s">
        <v>143</v>
      </c>
      <c r="N1912" s="31">
        <v>1000000</v>
      </c>
      <c r="O1912" s="14" t="s">
        <v>1</v>
      </c>
      <c r="P1912" s="14" t="s">
        <v>35</v>
      </c>
      <c r="Q1912" s="31">
        <v>2304</v>
      </c>
      <c r="R1912" s="31">
        <v>576</v>
      </c>
      <c r="S1912" s="45">
        <v>20</v>
      </c>
      <c r="T1912" s="64">
        <f t="shared" si="270"/>
        <v>540</v>
      </c>
      <c r="U1912" s="64">
        <f t="shared" si="271"/>
        <v>4.0193659442136491</v>
      </c>
      <c r="V1912" s="48">
        <f t="shared" si="272"/>
        <v>3.5012342399999996</v>
      </c>
      <c r="W1912" s="52">
        <v>175.061712</v>
      </c>
      <c r="X1912" s="71" t="str">
        <f t="shared" si="269"/>
        <v>Q3 2025</v>
      </c>
      <c r="Y1912" s="21">
        <f t="shared" si="273"/>
        <v>2560</v>
      </c>
      <c r="Z1912" s="21">
        <f t="shared" si="274"/>
        <v>1440</v>
      </c>
      <c r="AA1912" s="57">
        <f t="shared" si="275"/>
        <v>200968.29721068247</v>
      </c>
      <c r="AB1912" s="59">
        <f t="shared" si="276"/>
        <v>1.7777777777777777</v>
      </c>
      <c r="AC1912" s="61">
        <f t="shared" si="277"/>
        <v>685.8</v>
      </c>
    </row>
    <row r="1913" spans="4:29">
      <c r="D1913" s="12">
        <v>1907</v>
      </c>
      <c r="E1913" s="36" t="s">
        <v>29</v>
      </c>
      <c r="F1913" s="16" t="s">
        <v>12</v>
      </c>
      <c r="G1913" s="14" t="s">
        <v>40</v>
      </c>
      <c r="H1913" s="13" t="s">
        <v>5</v>
      </c>
      <c r="I1913" s="13" t="s">
        <v>96</v>
      </c>
      <c r="J1913" s="13" t="s">
        <v>298</v>
      </c>
      <c r="K1913" s="13" t="s">
        <v>95</v>
      </c>
      <c r="L1913" s="14">
        <v>27</v>
      </c>
      <c r="M1913" s="14" t="s">
        <v>143</v>
      </c>
      <c r="N1913" s="31">
        <v>1000000</v>
      </c>
      <c r="O1913" s="14" t="s">
        <v>1</v>
      </c>
      <c r="P1913" s="14" t="s">
        <v>35</v>
      </c>
      <c r="Q1913" s="31">
        <v>4608</v>
      </c>
      <c r="R1913" s="31">
        <v>1152</v>
      </c>
      <c r="S1913" s="45">
        <v>15</v>
      </c>
      <c r="T1913" s="64">
        <f t="shared" si="270"/>
        <v>405</v>
      </c>
      <c r="U1913" s="64">
        <f t="shared" si="271"/>
        <v>3.0145244581602371</v>
      </c>
      <c r="V1913" s="48">
        <f t="shared" si="272"/>
        <v>2.6259256799999999</v>
      </c>
      <c r="W1913" s="52">
        <v>175.061712</v>
      </c>
      <c r="X1913" s="71" t="str">
        <f t="shared" si="269"/>
        <v>Q3 2025</v>
      </c>
      <c r="Y1913" s="21">
        <f t="shared" si="273"/>
        <v>2560</v>
      </c>
      <c r="Z1913" s="21">
        <f t="shared" si="274"/>
        <v>1440</v>
      </c>
      <c r="AA1913" s="57">
        <f t="shared" si="275"/>
        <v>200968.29721068247</v>
      </c>
      <c r="AB1913" s="59">
        <f t="shared" si="276"/>
        <v>1.7777777777777777</v>
      </c>
      <c r="AC1913" s="61">
        <f t="shared" si="277"/>
        <v>685.8</v>
      </c>
    </row>
    <row r="1914" spans="4:29">
      <c r="D1914" s="12">
        <v>1908</v>
      </c>
      <c r="E1914" s="36" t="s">
        <v>29</v>
      </c>
      <c r="F1914" s="16" t="s">
        <v>12</v>
      </c>
      <c r="G1914" s="14" t="s">
        <v>40</v>
      </c>
      <c r="H1914" s="13" t="s">
        <v>5</v>
      </c>
      <c r="I1914" s="13" t="s">
        <v>96</v>
      </c>
      <c r="J1914" s="13" t="s">
        <v>299</v>
      </c>
      <c r="K1914" s="13" t="s">
        <v>95</v>
      </c>
      <c r="L1914" s="14">
        <v>31.5</v>
      </c>
      <c r="M1914" s="14" t="s">
        <v>15</v>
      </c>
      <c r="N1914" s="31">
        <v>1000000</v>
      </c>
      <c r="O1914" s="14" t="s">
        <v>1</v>
      </c>
      <c r="P1914" s="14" t="s">
        <v>35</v>
      </c>
      <c r="Q1914" s="31">
        <v>4608</v>
      </c>
      <c r="R1914" s="31">
        <v>1152</v>
      </c>
      <c r="S1914" s="45">
        <v>5</v>
      </c>
      <c r="T1914" s="64">
        <f t="shared" si="270"/>
        <v>157.5</v>
      </c>
      <c r="U1914" s="64">
        <f t="shared" si="271"/>
        <v>1.3677009115727001</v>
      </c>
      <c r="V1914" s="48">
        <f t="shared" si="272"/>
        <v>1.1811959599999997</v>
      </c>
      <c r="W1914" s="52">
        <v>236.23919199999995</v>
      </c>
      <c r="X1914" s="71" t="str">
        <f t="shared" si="269"/>
        <v>Q3 2025</v>
      </c>
      <c r="Y1914" s="21">
        <f t="shared" si="273"/>
        <v>3840</v>
      </c>
      <c r="Z1914" s="21">
        <f t="shared" si="274"/>
        <v>2160</v>
      </c>
      <c r="AA1914" s="57">
        <f t="shared" si="275"/>
        <v>273540.18231454003</v>
      </c>
      <c r="AB1914" s="59">
        <f t="shared" si="276"/>
        <v>1.7777777777777777</v>
      </c>
      <c r="AC1914" s="61">
        <f t="shared" si="277"/>
        <v>800.09999999999991</v>
      </c>
    </row>
    <row r="1915" spans="4:29">
      <c r="D1915" s="12">
        <v>1909</v>
      </c>
      <c r="E1915" s="36" t="s">
        <v>29</v>
      </c>
      <c r="F1915" s="16" t="s">
        <v>12</v>
      </c>
      <c r="G1915" s="14" t="s">
        <v>40</v>
      </c>
      <c r="H1915" s="13" t="s">
        <v>5</v>
      </c>
      <c r="I1915" s="13" t="s">
        <v>60</v>
      </c>
      <c r="J1915" s="13" t="s">
        <v>107</v>
      </c>
      <c r="K1915" s="13" t="s">
        <v>33</v>
      </c>
      <c r="L1915" s="14">
        <v>27</v>
      </c>
      <c r="M1915" s="14" t="s">
        <v>15</v>
      </c>
      <c r="N1915" s="31">
        <v>80000000</v>
      </c>
      <c r="O1915" s="14" t="s">
        <v>1</v>
      </c>
      <c r="P1915" s="14" t="s">
        <v>35</v>
      </c>
      <c r="Q1915" s="31">
        <v>2304</v>
      </c>
      <c r="R1915" s="31">
        <v>576</v>
      </c>
      <c r="S1915" s="45">
        <v>20</v>
      </c>
      <c r="T1915" s="64">
        <f t="shared" si="270"/>
        <v>540</v>
      </c>
      <c r="U1915" s="64">
        <f t="shared" si="271"/>
        <v>4.0193659442136491</v>
      </c>
      <c r="V1915" s="48">
        <f t="shared" si="272"/>
        <v>3.7835918399999997</v>
      </c>
      <c r="W1915" s="52">
        <v>189.17959199999999</v>
      </c>
      <c r="X1915" s="71" t="str">
        <f t="shared" si="269"/>
        <v>Q3 2025</v>
      </c>
      <c r="Y1915" s="21">
        <f t="shared" si="273"/>
        <v>3840</v>
      </c>
      <c r="Z1915" s="21">
        <f t="shared" si="274"/>
        <v>2160</v>
      </c>
      <c r="AA1915" s="57">
        <f t="shared" si="275"/>
        <v>200968.29721068247</v>
      </c>
      <c r="AB1915" s="59">
        <f t="shared" si="276"/>
        <v>1.7777777777777777</v>
      </c>
      <c r="AC1915" s="61">
        <f t="shared" si="277"/>
        <v>685.8</v>
      </c>
    </row>
    <row r="1916" spans="4:29">
      <c r="D1916" s="12">
        <v>1910</v>
      </c>
      <c r="E1916" s="36" t="s">
        <v>29</v>
      </c>
      <c r="F1916" s="16" t="s">
        <v>12</v>
      </c>
      <c r="G1916" s="14" t="s">
        <v>40</v>
      </c>
      <c r="H1916" s="13" t="s">
        <v>5</v>
      </c>
      <c r="I1916" s="13" t="s">
        <v>60</v>
      </c>
      <c r="J1916" s="13" t="s">
        <v>115</v>
      </c>
      <c r="K1916" s="13" t="s">
        <v>33</v>
      </c>
      <c r="L1916" s="14">
        <v>27</v>
      </c>
      <c r="M1916" s="14" t="s">
        <v>15</v>
      </c>
      <c r="N1916" s="31">
        <v>80000000</v>
      </c>
      <c r="O1916" s="14" t="s">
        <v>1</v>
      </c>
      <c r="P1916" s="14" t="s">
        <v>35</v>
      </c>
      <c r="Q1916" s="31">
        <v>2304</v>
      </c>
      <c r="R1916" s="31">
        <v>576</v>
      </c>
      <c r="S1916" s="45">
        <v>20</v>
      </c>
      <c r="T1916" s="64">
        <f t="shared" si="270"/>
        <v>540</v>
      </c>
      <c r="U1916" s="64">
        <f t="shared" si="271"/>
        <v>4.0193659442136491</v>
      </c>
      <c r="V1916" s="48">
        <f t="shared" si="272"/>
        <v>3.7835918399999997</v>
      </c>
      <c r="W1916" s="52">
        <v>189.17959199999999</v>
      </c>
      <c r="X1916" s="71" t="str">
        <f t="shared" si="269"/>
        <v>Q3 2025</v>
      </c>
      <c r="Y1916" s="21">
        <f t="shared" si="273"/>
        <v>3840</v>
      </c>
      <c r="Z1916" s="21">
        <f t="shared" si="274"/>
        <v>2160</v>
      </c>
      <c r="AA1916" s="57">
        <f t="shared" si="275"/>
        <v>200968.29721068247</v>
      </c>
      <c r="AB1916" s="59">
        <f t="shared" si="276"/>
        <v>1.7777777777777777</v>
      </c>
      <c r="AC1916" s="61">
        <f t="shared" si="277"/>
        <v>685.8</v>
      </c>
    </row>
    <row r="1917" spans="4:29">
      <c r="D1917" s="12">
        <v>1911</v>
      </c>
      <c r="E1917" s="36" t="s">
        <v>29</v>
      </c>
      <c r="F1917" s="16" t="s">
        <v>12</v>
      </c>
      <c r="G1917" s="14" t="s">
        <v>40</v>
      </c>
      <c r="H1917" s="13" t="s">
        <v>5</v>
      </c>
      <c r="I1917" s="13" t="s">
        <v>60</v>
      </c>
      <c r="J1917" s="13" t="s">
        <v>300</v>
      </c>
      <c r="K1917" s="13" t="s">
        <v>33</v>
      </c>
      <c r="L1917" s="14">
        <v>31.5</v>
      </c>
      <c r="M1917" s="14" t="s">
        <v>15</v>
      </c>
      <c r="N1917" s="31">
        <v>80000000</v>
      </c>
      <c r="O1917" s="14" t="s">
        <v>1</v>
      </c>
      <c r="P1917" s="14" t="s">
        <v>35</v>
      </c>
      <c r="Q1917" s="31">
        <v>2304</v>
      </c>
      <c r="R1917" s="31">
        <v>1152</v>
      </c>
      <c r="S1917" s="45">
        <v>15</v>
      </c>
      <c r="T1917" s="64">
        <f t="shared" si="270"/>
        <v>472.5</v>
      </c>
      <c r="U1917" s="64">
        <f t="shared" si="271"/>
        <v>4.1031027347181004</v>
      </c>
      <c r="V1917" s="48">
        <f t="shared" si="272"/>
        <v>3.5435878799999991</v>
      </c>
      <c r="W1917" s="52">
        <v>236.23919199999995</v>
      </c>
      <c r="X1917" s="71" t="str">
        <f t="shared" si="269"/>
        <v>Q3 2025</v>
      </c>
      <c r="Y1917" s="21">
        <f t="shared" si="273"/>
        <v>3840</v>
      </c>
      <c r="Z1917" s="21">
        <f t="shared" si="274"/>
        <v>2160</v>
      </c>
      <c r="AA1917" s="57">
        <f t="shared" si="275"/>
        <v>273540.18231454003</v>
      </c>
      <c r="AB1917" s="59">
        <f t="shared" si="276"/>
        <v>1.7777777777777777</v>
      </c>
      <c r="AC1917" s="61">
        <f t="shared" si="277"/>
        <v>800.09999999999991</v>
      </c>
    </row>
    <row r="1918" spans="4:29">
      <c r="D1918" s="12">
        <v>1912</v>
      </c>
      <c r="E1918" s="36" t="s">
        <v>29</v>
      </c>
      <c r="F1918" s="16" t="s">
        <v>12</v>
      </c>
      <c r="G1918" s="14" t="s">
        <v>40</v>
      </c>
      <c r="H1918" s="13" t="s">
        <v>5</v>
      </c>
      <c r="I1918" s="13" t="s">
        <v>60</v>
      </c>
      <c r="J1918" s="13" t="s">
        <v>301</v>
      </c>
      <c r="K1918" s="13" t="s">
        <v>95</v>
      </c>
      <c r="L1918" s="14">
        <v>34</v>
      </c>
      <c r="M1918" s="14" t="s">
        <v>302</v>
      </c>
      <c r="N1918" s="31">
        <v>80000000</v>
      </c>
      <c r="O1918" s="14" t="s">
        <v>1</v>
      </c>
      <c r="P1918" s="14" t="s">
        <v>35</v>
      </c>
      <c r="Q1918" s="31">
        <v>4608</v>
      </c>
      <c r="R1918" s="31">
        <v>1152</v>
      </c>
      <c r="S1918" s="45">
        <v>10</v>
      </c>
      <c r="T1918" s="64">
        <f t="shared" si="270"/>
        <v>340</v>
      </c>
      <c r="U1918" s="64">
        <f t="shared" si="271"/>
        <v>3.618852544932293</v>
      </c>
      <c r="V1918" s="48">
        <f t="shared" si="272"/>
        <v>2.8329879199999999</v>
      </c>
      <c r="W1918" s="52">
        <v>283.29879199999999</v>
      </c>
      <c r="X1918" s="71" t="str">
        <f t="shared" si="269"/>
        <v>Q3 2025</v>
      </c>
      <c r="Y1918" s="21">
        <f t="shared" si="273"/>
        <v>344</v>
      </c>
      <c r="Z1918" s="21">
        <f t="shared" si="274"/>
        <v>440</v>
      </c>
      <c r="AA1918" s="57">
        <f t="shared" si="275"/>
        <v>361885.25449322932</v>
      </c>
      <c r="AB1918" s="59">
        <f t="shared" si="276"/>
        <v>0.78181818181818186</v>
      </c>
      <c r="AC1918" s="61">
        <f t="shared" si="277"/>
        <v>863.59999999999991</v>
      </c>
    </row>
    <row r="1919" spans="4:29">
      <c r="D1919" s="12">
        <v>1913</v>
      </c>
      <c r="E1919" s="36" t="s">
        <v>29</v>
      </c>
      <c r="F1919" s="16" t="s">
        <v>12</v>
      </c>
      <c r="G1919" s="14" t="s">
        <v>40</v>
      </c>
      <c r="H1919" s="13" t="s">
        <v>5</v>
      </c>
      <c r="I1919" s="13" t="s">
        <v>53</v>
      </c>
      <c r="J1919" s="13" t="s">
        <v>133</v>
      </c>
      <c r="K1919" s="13"/>
      <c r="L1919" s="14">
        <v>31.5</v>
      </c>
      <c r="M1919" s="14" t="s">
        <v>15</v>
      </c>
      <c r="N1919" s="31">
        <v>1000000</v>
      </c>
      <c r="O1919" s="14" t="s">
        <v>1</v>
      </c>
      <c r="P1919" s="14" t="s">
        <v>35</v>
      </c>
      <c r="Q1919" s="31">
        <v>4608</v>
      </c>
      <c r="R1919" s="31">
        <v>1196</v>
      </c>
      <c r="S1919" s="45">
        <v>20</v>
      </c>
      <c r="T1919" s="64">
        <f t="shared" si="270"/>
        <v>630</v>
      </c>
      <c r="U1919" s="64">
        <f t="shared" si="271"/>
        <v>5.4708036462908005</v>
      </c>
      <c r="V1919" s="48">
        <f t="shared" si="272"/>
        <v>4.7247838399999988</v>
      </c>
      <c r="W1919" s="52">
        <v>236.23919199999995</v>
      </c>
      <c r="X1919" s="71" t="str">
        <f t="shared" si="269"/>
        <v>Q3 2025</v>
      </c>
      <c r="Y1919" s="21">
        <f t="shared" si="273"/>
        <v>3840</v>
      </c>
      <c r="Z1919" s="21">
        <f t="shared" si="274"/>
        <v>2160</v>
      </c>
      <c r="AA1919" s="57">
        <f t="shared" si="275"/>
        <v>273540.18231454003</v>
      </c>
      <c r="AB1919" s="59">
        <f t="shared" si="276"/>
        <v>1.7777777777777777</v>
      </c>
      <c r="AC1919" s="61">
        <f t="shared" si="277"/>
        <v>800.09999999999991</v>
      </c>
    </row>
    <row r="1920" spans="4:29">
      <c r="D1920" s="12">
        <v>1914</v>
      </c>
      <c r="E1920" s="36" t="s">
        <v>29</v>
      </c>
      <c r="F1920" s="16" t="s">
        <v>12</v>
      </c>
      <c r="G1920" s="14" t="s">
        <v>40</v>
      </c>
      <c r="H1920" s="13" t="s">
        <v>5</v>
      </c>
      <c r="I1920" s="13" t="s">
        <v>53</v>
      </c>
      <c r="J1920" s="13" t="s">
        <v>97</v>
      </c>
      <c r="K1920" s="13" t="s">
        <v>98</v>
      </c>
      <c r="L1920" s="14">
        <v>49</v>
      </c>
      <c r="M1920" s="14" t="s">
        <v>99</v>
      </c>
      <c r="N1920" s="31">
        <v>1000000</v>
      </c>
      <c r="O1920" s="14" t="s">
        <v>1</v>
      </c>
      <c r="P1920" s="14" t="s">
        <v>35</v>
      </c>
      <c r="Q1920" s="31">
        <v>5000</v>
      </c>
      <c r="R1920" s="31">
        <v>1152</v>
      </c>
      <c r="S1920" s="45">
        <v>10</v>
      </c>
      <c r="T1920" s="64">
        <f t="shared" si="270"/>
        <v>490</v>
      </c>
      <c r="U1920" s="64">
        <f t="shared" si="271"/>
        <v>4.0372886704072384</v>
      </c>
      <c r="V1920" s="48">
        <f t="shared" si="272"/>
        <v>3.2471123999999998</v>
      </c>
      <c r="W1920" s="52">
        <v>324.71123999999998</v>
      </c>
      <c r="X1920" s="71" t="str">
        <f t="shared" si="269"/>
        <v>Q3 2025</v>
      </c>
      <c r="Y1920" s="21">
        <f t="shared" si="273"/>
        <v>5120</v>
      </c>
      <c r="Z1920" s="21">
        <f t="shared" si="274"/>
        <v>1440</v>
      </c>
      <c r="AA1920" s="57">
        <f t="shared" si="275"/>
        <v>403728.86704072385</v>
      </c>
      <c r="AB1920" s="59">
        <f t="shared" si="276"/>
        <v>3.5555555555555554</v>
      </c>
      <c r="AC1920" s="61">
        <f t="shared" si="277"/>
        <v>1244.5999999999999</v>
      </c>
    </row>
    <row r="1921" spans="4:29">
      <c r="D1921" s="12">
        <v>1915</v>
      </c>
      <c r="E1921" s="36" t="s">
        <v>29</v>
      </c>
      <c r="F1921" s="16" t="s">
        <v>12</v>
      </c>
      <c r="G1921" s="14" t="s">
        <v>40</v>
      </c>
      <c r="H1921" s="13" t="s">
        <v>5</v>
      </c>
      <c r="I1921" s="13" t="s">
        <v>53</v>
      </c>
      <c r="J1921" s="13" t="s">
        <v>119</v>
      </c>
      <c r="K1921" s="13" t="s">
        <v>98</v>
      </c>
      <c r="L1921" s="14">
        <v>31.5</v>
      </c>
      <c r="M1921" s="14" t="s">
        <v>15</v>
      </c>
      <c r="N1921" s="31">
        <v>1000000</v>
      </c>
      <c r="O1921" s="14" t="s">
        <v>1</v>
      </c>
      <c r="P1921" s="14" t="s">
        <v>35</v>
      </c>
      <c r="Q1921" s="31">
        <v>5000</v>
      </c>
      <c r="R1921" s="31">
        <v>1152</v>
      </c>
      <c r="S1921" s="45">
        <v>10</v>
      </c>
      <c r="T1921" s="64">
        <f t="shared" si="270"/>
        <v>315</v>
      </c>
      <c r="U1921" s="64">
        <f t="shared" si="271"/>
        <v>2.7354018231454003</v>
      </c>
      <c r="V1921" s="48">
        <f t="shared" si="272"/>
        <v>2.3623919199999994</v>
      </c>
      <c r="W1921" s="52">
        <v>236.23919199999995</v>
      </c>
      <c r="X1921" s="71" t="str">
        <f t="shared" si="269"/>
        <v>Q3 2025</v>
      </c>
      <c r="Y1921" s="21">
        <f t="shared" si="273"/>
        <v>3840</v>
      </c>
      <c r="Z1921" s="21">
        <f t="shared" si="274"/>
        <v>2160</v>
      </c>
      <c r="AA1921" s="57">
        <f t="shared" si="275"/>
        <v>273540.18231454003</v>
      </c>
      <c r="AB1921" s="59">
        <f t="shared" si="276"/>
        <v>1.7777777777777777</v>
      </c>
      <c r="AC1921" s="61">
        <f t="shared" si="277"/>
        <v>800.09999999999991</v>
      </c>
    </row>
    <row r="1922" spans="4:29">
      <c r="D1922" s="12">
        <v>1916</v>
      </c>
      <c r="E1922" s="36" t="s">
        <v>29</v>
      </c>
      <c r="F1922" s="16" t="s">
        <v>12</v>
      </c>
      <c r="G1922" s="14" t="s">
        <v>40</v>
      </c>
      <c r="H1922" s="13" t="s">
        <v>5</v>
      </c>
      <c r="I1922" s="13" t="s">
        <v>120</v>
      </c>
      <c r="J1922" s="13"/>
      <c r="K1922" s="13" t="s">
        <v>120</v>
      </c>
      <c r="L1922" s="14">
        <v>27</v>
      </c>
      <c r="M1922" s="14" t="s">
        <v>15</v>
      </c>
      <c r="N1922" s="31" t="s">
        <v>65</v>
      </c>
      <c r="O1922" s="14" t="s">
        <v>1</v>
      </c>
      <c r="P1922" s="14" t="s">
        <v>35</v>
      </c>
      <c r="Q1922" s="31">
        <v>5000</v>
      </c>
      <c r="R1922" s="31">
        <v>1152</v>
      </c>
      <c r="S1922" s="45">
        <v>25</v>
      </c>
      <c r="T1922" s="64">
        <f t="shared" si="270"/>
        <v>675</v>
      </c>
      <c r="U1922" s="64">
        <f t="shared" si="271"/>
        <v>5.0242074302670616</v>
      </c>
      <c r="V1922" s="48">
        <f t="shared" si="272"/>
        <v>4.7294897999999996</v>
      </c>
      <c r="W1922" s="52">
        <v>189.17959199999999</v>
      </c>
      <c r="X1922" s="71" t="str">
        <f t="shared" si="269"/>
        <v>Q3 2025</v>
      </c>
      <c r="Y1922" s="21">
        <f t="shared" si="273"/>
        <v>3840</v>
      </c>
      <c r="Z1922" s="21">
        <f t="shared" si="274"/>
        <v>2160</v>
      </c>
      <c r="AA1922" s="57">
        <f t="shared" si="275"/>
        <v>200968.29721068247</v>
      </c>
      <c r="AB1922" s="59">
        <f t="shared" si="276"/>
        <v>1.7777777777777777</v>
      </c>
      <c r="AC1922" s="61">
        <f t="shared" si="277"/>
        <v>685.8</v>
      </c>
    </row>
    <row r="1923" spans="4:29">
      <c r="D1923" s="12">
        <v>1917</v>
      </c>
      <c r="E1923" s="36" t="s">
        <v>29</v>
      </c>
      <c r="F1923" s="16" t="s">
        <v>12</v>
      </c>
      <c r="G1923" s="14" t="s">
        <v>40</v>
      </c>
      <c r="H1923" s="13" t="s">
        <v>5</v>
      </c>
      <c r="I1923" s="13" t="s">
        <v>120</v>
      </c>
      <c r="J1923" s="13"/>
      <c r="K1923" s="13" t="s">
        <v>120</v>
      </c>
      <c r="L1923" s="14">
        <v>31.5</v>
      </c>
      <c r="M1923" s="14" t="s">
        <v>15</v>
      </c>
      <c r="N1923" s="31" t="s">
        <v>65</v>
      </c>
      <c r="O1923" s="14" t="s">
        <v>1</v>
      </c>
      <c r="P1923" s="14" t="s">
        <v>35</v>
      </c>
      <c r="Q1923" s="31">
        <v>5000</v>
      </c>
      <c r="R1923" s="31">
        <v>1152</v>
      </c>
      <c r="S1923" s="45">
        <v>20</v>
      </c>
      <c r="T1923" s="64">
        <f t="shared" si="270"/>
        <v>630</v>
      </c>
      <c r="U1923" s="64">
        <f t="shared" si="271"/>
        <v>5.4708036462908005</v>
      </c>
      <c r="V1923" s="48">
        <f t="shared" si="272"/>
        <v>4.7247838399999988</v>
      </c>
      <c r="W1923" s="52">
        <v>236.23919199999995</v>
      </c>
      <c r="X1923" s="71" t="str">
        <f t="shared" si="269"/>
        <v>Q3 2025</v>
      </c>
      <c r="Y1923" s="21">
        <f t="shared" si="273"/>
        <v>3840</v>
      </c>
      <c r="Z1923" s="21">
        <f t="shared" si="274"/>
        <v>2160</v>
      </c>
      <c r="AA1923" s="57">
        <f t="shared" si="275"/>
        <v>273540.18231454003</v>
      </c>
      <c r="AB1923" s="59">
        <f t="shared" si="276"/>
        <v>1.7777777777777777</v>
      </c>
      <c r="AC1923" s="61">
        <f t="shared" si="277"/>
        <v>800.09999999999991</v>
      </c>
    </row>
    <row r="1924" spans="4:29">
      <c r="D1924" s="12">
        <v>1918</v>
      </c>
      <c r="E1924" s="36" t="s">
        <v>29</v>
      </c>
      <c r="F1924" s="16" t="s">
        <v>12</v>
      </c>
      <c r="G1924" s="14" t="s">
        <v>40</v>
      </c>
      <c r="H1924" s="13" t="s">
        <v>5</v>
      </c>
      <c r="I1924" s="13" t="s">
        <v>45</v>
      </c>
      <c r="J1924" s="13" t="s">
        <v>134</v>
      </c>
      <c r="K1924" s="13" t="s">
        <v>43</v>
      </c>
      <c r="L1924" s="14">
        <v>27</v>
      </c>
      <c r="M1924" s="14" t="s">
        <v>15</v>
      </c>
      <c r="N1924" s="31">
        <v>1000000</v>
      </c>
      <c r="O1924" s="14" t="s">
        <v>1</v>
      </c>
      <c r="P1924" s="14" t="s">
        <v>35</v>
      </c>
      <c r="Q1924" s="31">
        <v>2304</v>
      </c>
      <c r="R1924" s="31">
        <v>576</v>
      </c>
      <c r="S1924" s="45">
        <v>20</v>
      </c>
      <c r="T1924" s="64">
        <f t="shared" si="270"/>
        <v>540</v>
      </c>
      <c r="U1924" s="64">
        <f t="shared" si="271"/>
        <v>4.0193659442136491</v>
      </c>
      <c r="V1924" s="48">
        <f t="shared" si="272"/>
        <v>3.5012342399999996</v>
      </c>
      <c r="W1924" s="52">
        <v>175.061712</v>
      </c>
      <c r="X1924" s="71" t="str">
        <f t="shared" si="269"/>
        <v>Q3 2025</v>
      </c>
      <c r="Y1924" s="21">
        <f t="shared" si="273"/>
        <v>3840</v>
      </c>
      <c r="Z1924" s="21">
        <f t="shared" si="274"/>
        <v>2160</v>
      </c>
      <c r="AA1924" s="57">
        <f t="shared" si="275"/>
        <v>200968.29721068247</v>
      </c>
      <c r="AB1924" s="59">
        <f t="shared" si="276"/>
        <v>1.7777777777777777</v>
      </c>
      <c r="AC1924" s="61">
        <f t="shared" si="277"/>
        <v>685.8</v>
      </c>
    </row>
    <row r="1925" spans="4:29">
      <c r="D1925" s="12">
        <v>1919</v>
      </c>
      <c r="E1925" s="36" t="s">
        <v>29</v>
      </c>
      <c r="F1925" s="16" t="s">
        <v>12</v>
      </c>
      <c r="G1925" s="14" t="s">
        <v>40</v>
      </c>
      <c r="H1925" s="13" t="s">
        <v>5</v>
      </c>
      <c r="I1925" s="13" t="s">
        <v>121</v>
      </c>
      <c r="J1925" s="13" t="s">
        <v>282</v>
      </c>
      <c r="K1925" s="13"/>
      <c r="L1925" s="14">
        <v>27</v>
      </c>
      <c r="M1925" s="14" t="s">
        <v>15</v>
      </c>
      <c r="N1925" s="31" t="s">
        <v>65</v>
      </c>
      <c r="O1925" s="14" t="s">
        <v>1</v>
      </c>
      <c r="P1925" s="14" t="s">
        <v>35</v>
      </c>
      <c r="Q1925" s="31">
        <v>5000</v>
      </c>
      <c r="R1925" s="31">
        <v>1152</v>
      </c>
      <c r="S1925" s="45">
        <v>25</v>
      </c>
      <c r="T1925" s="64">
        <f t="shared" si="270"/>
        <v>675</v>
      </c>
      <c r="U1925" s="64">
        <f t="shared" si="271"/>
        <v>5.0242074302670616</v>
      </c>
      <c r="V1925" s="48">
        <f t="shared" si="272"/>
        <v>4.7294897999999996</v>
      </c>
      <c r="W1925" s="52">
        <v>189.17959199999999</v>
      </c>
      <c r="X1925" s="71" t="str">
        <f t="shared" si="269"/>
        <v>Q3 2025</v>
      </c>
      <c r="Y1925" s="21">
        <f t="shared" si="273"/>
        <v>3840</v>
      </c>
      <c r="Z1925" s="21">
        <f t="shared" si="274"/>
        <v>2160</v>
      </c>
      <c r="AA1925" s="57">
        <f t="shared" si="275"/>
        <v>200968.29721068247</v>
      </c>
      <c r="AB1925" s="59">
        <f t="shared" si="276"/>
        <v>1.7777777777777777</v>
      </c>
      <c r="AC1925" s="61">
        <f t="shared" si="277"/>
        <v>685.8</v>
      </c>
    </row>
    <row r="1926" spans="4:29">
      <c r="D1926" s="12">
        <v>1920</v>
      </c>
      <c r="E1926" s="36" t="s">
        <v>29</v>
      </c>
      <c r="F1926" s="16" t="s">
        <v>12</v>
      </c>
      <c r="G1926" s="14" t="s">
        <v>40</v>
      </c>
      <c r="H1926" s="13" t="s">
        <v>5</v>
      </c>
      <c r="I1926" s="13" t="s">
        <v>121</v>
      </c>
      <c r="J1926" s="13" t="s">
        <v>283</v>
      </c>
      <c r="K1926" s="13"/>
      <c r="L1926" s="14">
        <v>31.5</v>
      </c>
      <c r="M1926" s="14" t="s">
        <v>15</v>
      </c>
      <c r="N1926" s="31" t="s">
        <v>65</v>
      </c>
      <c r="O1926" s="14" t="s">
        <v>1</v>
      </c>
      <c r="P1926" s="14" t="s">
        <v>35</v>
      </c>
      <c r="Q1926" s="31">
        <v>5000</v>
      </c>
      <c r="R1926" s="31">
        <v>1152</v>
      </c>
      <c r="S1926" s="45">
        <v>20</v>
      </c>
      <c r="T1926" s="64">
        <f t="shared" si="270"/>
        <v>630</v>
      </c>
      <c r="U1926" s="64">
        <f t="shared" si="271"/>
        <v>5.4708036462908005</v>
      </c>
      <c r="V1926" s="48">
        <f t="shared" si="272"/>
        <v>4.7247838399999988</v>
      </c>
      <c r="W1926" s="52">
        <v>236.23919199999995</v>
      </c>
      <c r="X1926" s="71" t="str">
        <f t="shared" si="269"/>
        <v>Q3 2025</v>
      </c>
      <c r="Y1926" s="21">
        <f t="shared" si="273"/>
        <v>3840</v>
      </c>
      <c r="Z1926" s="21">
        <f t="shared" si="274"/>
        <v>2160</v>
      </c>
      <c r="AA1926" s="57">
        <f t="shared" si="275"/>
        <v>273540.18231454003</v>
      </c>
      <c r="AB1926" s="59">
        <f t="shared" si="276"/>
        <v>1.7777777777777777</v>
      </c>
      <c r="AC1926" s="61">
        <f t="shared" si="277"/>
        <v>800.09999999999991</v>
      </c>
    </row>
    <row r="1927" spans="4:29">
      <c r="D1927" s="12">
        <v>1921</v>
      </c>
      <c r="E1927" s="36" t="s">
        <v>29</v>
      </c>
      <c r="F1927" s="16" t="s">
        <v>12</v>
      </c>
      <c r="G1927" s="14" t="s">
        <v>40</v>
      </c>
      <c r="H1927" s="13" t="s">
        <v>5</v>
      </c>
      <c r="I1927" s="13" t="s">
        <v>122</v>
      </c>
      <c r="J1927" s="13"/>
      <c r="K1927" s="13"/>
      <c r="L1927" s="14">
        <v>27</v>
      </c>
      <c r="M1927" s="14" t="s">
        <v>15</v>
      </c>
      <c r="N1927" s="31" t="s">
        <v>65</v>
      </c>
      <c r="O1927" s="14" t="s">
        <v>2</v>
      </c>
      <c r="P1927" s="14" t="s">
        <v>35</v>
      </c>
      <c r="Q1927" s="31">
        <v>5000</v>
      </c>
      <c r="R1927" s="31">
        <v>1152</v>
      </c>
      <c r="S1927" s="45">
        <v>30</v>
      </c>
      <c r="T1927" s="64">
        <f t="shared" si="270"/>
        <v>810</v>
      </c>
      <c r="U1927" s="64">
        <f t="shared" si="271"/>
        <v>6.0290489163204741</v>
      </c>
      <c r="V1927" s="48">
        <f t="shared" si="272"/>
        <v>5.6753877599999996</v>
      </c>
      <c r="W1927" s="52">
        <v>189.17959199999999</v>
      </c>
      <c r="X1927" s="71" t="str">
        <f t="shared" si="269"/>
        <v>Q3 2025</v>
      </c>
      <c r="Y1927" s="21">
        <f t="shared" si="273"/>
        <v>3840</v>
      </c>
      <c r="Z1927" s="21">
        <f t="shared" si="274"/>
        <v>2160</v>
      </c>
      <c r="AA1927" s="57">
        <f t="shared" si="275"/>
        <v>200968.29721068247</v>
      </c>
      <c r="AB1927" s="59">
        <f t="shared" si="276"/>
        <v>1.7777777777777777</v>
      </c>
      <c r="AC1927" s="61">
        <f t="shared" si="277"/>
        <v>685.8</v>
      </c>
    </row>
    <row r="1928" spans="4:29">
      <c r="D1928" s="12">
        <v>1922</v>
      </c>
      <c r="E1928" s="36" t="s">
        <v>29</v>
      </c>
      <c r="F1928" s="16" t="s">
        <v>12</v>
      </c>
      <c r="G1928" s="14" t="s">
        <v>40</v>
      </c>
      <c r="H1928" s="13" t="s">
        <v>5</v>
      </c>
      <c r="I1928" s="13" t="s">
        <v>122</v>
      </c>
      <c r="J1928" s="13"/>
      <c r="K1928" s="13"/>
      <c r="L1928" s="14">
        <v>31.5</v>
      </c>
      <c r="M1928" s="14" t="s">
        <v>15</v>
      </c>
      <c r="N1928" s="31" t="s">
        <v>65</v>
      </c>
      <c r="O1928" s="14" t="s">
        <v>2</v>
      </c>
      <c r="P1928" s="14" t="s">
        <v>35</v>
      </c>
      <c r="Q1928" s="31">
        <v>5000</v>
      </c>
      <c r="R1928" s="31">
        <v>1152</v>
      </c>
      <c r="S1928" s="45">
        <v>25</v>
      </c>
      <c r="T1928" s="64">
        <f t="shared" si="270"/>
        <v>787.5</v>
      </c>
      <c r="U1928" s="64">
        <f t="shared" si="271"/>
        <v>6.8385045578635006</v>
      </c>
      <c r="V1928" s="48">
        <f t="shared" si="272"/>
        <v>5.905979799999999</v>
      </c>
      <c r="W1928" s="52">
        <v>236.23919199999997</v>
      </c>
      <c r="X1928" s="71" t="str">
        <f t="shared" ref="X1928:X1991" si="278">G1928&amp;" "&amp;F1928</f>
        <v>Q3 2025</v>
      </c>
      <c r="Y1928" s="21">
        <f t="shared" si="273"/>
        <v>3840</v>
      </c>
      <c r="Z1928" s="21">
        <f t="shared" si="274"/>
        <v>2160</v>
      </c>
      <c r="AA1928" s="57">
        <f t="shared" si="275"/>
        <v>273540.18231454003</v>
      </c>
      <c r="AB1928" s="59">
        <f t="shared" si="276"/>
        <v>1.7777777777777777</v>
      </c>
      <c r="AC1928" s="61">
        <f t="shared" si="277"/>
        <v>800.09999999999991</v>
      </c>
    </row>
    <row r="1929" spans="4:29">
      <c r="D1929" s="12">
        <v>1923</v>
      </c>
      <c r="E1929" s="36" t="s">
        <v>29</v>
      </c>
      <c r="F1929" s="16" t="s">
        <v>12</v>
      </c>
      <c r="G1929" s="14" t="s">
        <v>40</v>
      </c>
      <c r="H1929" s="13" t="s">
        <v>5</v>
      </c>
      <c r="I1929" s="13" t="s">
        <v>140</v>
      </c>
      <c r="J1929" s="13"/>
      <c r="K1929" s="13"/>
      <c r="L1929" s="14">
        <v>27</v>
      </c>
      <c r="M1929" s="14" t="s">
        <v>15</v>
      </c>
      <c r="N1929" s="31" t="s">
        <v>65</v>
      </c>
      <c r="O1929" s="14" t="s">
        <v>1</v>
      </c>
      <c r="P1929" s="14" t="s">
        <v>35</v>
      </c>
      <c r="Q1929" s="31">
        <v>2304</v>
      </c>
      <c r="R1929" s="31">
        <v>576</v>
      </c>
      <c r="S1929" s="45">
        <v>25</v>
      </c>
      <c r="T1929" s="64">
        <f t="shared" si="270"/>
        <v>675</v>
      </c>
      <c r="U1929" s="64">
        <f t="shared" si="271"/>
        <v>5.0242074302670616</v>
      </c>
      <c r="V1929" s="48">
        <f t="shared" si="272"/>
        <v>4.7294897999999996</v>
      </c>
      <c r="W1929" s="52">
        <v>189.17959199999999</v>
      </c>
      <c r="X1929" s="71" t="str">
        <f t="shared" si="278"/>
        <v>Q3 2025</v>
      </c>
      <c r="Y1929" s="21">
        <f t="shared" si="273"/>
        <v>3840</v>
      </c>
      <c r="Z1929" s="21">
        <f t="shared" si="274"/>
        <v>2160</v>
      </c>
      <c r="AA1929" s="57">
        <f t="shared" si="275"/>
        <v>200968.29721068247</v>
      </c>
      <c r="AB1929" s="59">
        <f t="shared" si="276"/>
        <v>1.7777777777777777</v>
      </c>
      <c r="AC1929" s="61">
        <f t="shared" si="277"/>
        <v>685.8</v>
      </c>
    </row>
    <row r="1930" spans="4:29">
      <c r="D1930" s="12">
        <v>1924</v>
      </c>
      <c r="E1930" s="36" t="s">
        <v>29</v>
      </c>
      <c r="F1930" s="16" t="s">
        <v>12</v>
      </c>
      <c r="G1930" s="14" t="s">
        <v>40</v>
      </c>
      <c r="H1930" s="13" t="s">
        <v>5</v>
      </c>
      <c r="I1930" s="13" t="s">
        <v>140</v>
      </c>
      <c r="J1930" s="13"/>
      <c r="K1930" s="13"/>
      <c r="L1930" s="14">
        <v>31.5</v>
      </c>
      <c r="M1930" s="14" t="s">
        <v>15</v>
      </c>
      <c r="N1930" s="31" t="s">
        <v>65</v>
      </c>
      <c r="O1930" s="14" t="s">
        <v>1</v>
      </c>
      <c r="P1930" s="14" t="s">
        <v>35</v>
      </c>
      <c r="Q1930" s="31">
        <v>4608</v>
      </c>
      <c r="R1930" s="31">
        <v>1152</v>
      </c>
      <c r="S1930" s="45">
        <v>20</v>
      </c>
      <c r="T1930" s="64">
        <f t="shared" si="270"/>
        <v>630</v>
      </c>
      <c r="U1930" s="64">
        <f t="shared" si="271"/>
        <v>5.4708036462908005</v>
      </c>
      <c r="V1930" s="48">
        <f t="shared" si="272"/>
        <v>4.7247838399999988</v>
      </c>
      <c r="W1930" s="52">
        <v>236.23919199999995</v>
      </c>
      <c r="X1930" s="71" t="str">
        <f t="shared" si="278"/>
        <v>Q3 2025</v>
      </c>
      <c r="Y1930" s="21">
        <f t="shared" si="273"/>
        <v>3840</v>
      </c>
      <c r="Z1930" s="21">
        <f t="shared" si="274"/>
        <v>2160</v>
      </c>
      <c r="AA1930" s="57">
        <f t="shared" si="275"/>
        <v>273540.18231454003</v>
      </c>
      <c r="AB1930" s="59">
        <f t="shared" si="276"/>
        <v>1.7777777777777777</v>
      </c>
      <c r="AC1930" s="61">
        <f t="shared" si="277"/>
        <v>800.09999999999991</v>
      </c>
    </row>
    <row r="1931" spans="4:29">
      <c r="D1931" s="12">
        <v>1925</v>
      </c>
      <c r="E1931" s="36" t="s">
        <v>29</v>
      </c>
      <c r="F1931" s="16" t="s">
        <v>12</v>
      </c>
      <c r="G1931" s="14" t="s">
        <v>40</v>
      </c>
      <c r="H1931" s="13" t="s">
        <v>5</v>
      </c>
      <c r="I1931" s="13" t="s">
        <v>135</v>
      </c>
      <c r="J1931" s="13" t="s">
        <v>225</v>
      </c>
      <c r="K1931" s="13" t="s">
        <v>95</v>
      </c>
      <c r="L1931" s="14">
        <v>27</v>
      </c>
      <c r="M1931" s="14" t="s">
        <v>15</v>
      </c>
      <c r="N1931" s="31" t="s">
        <v>65</v>
      </c>
      <c r="O1931" s="14" t="s">
        <v>2</v>
      </c>
      <c r="P1931" s="14" t="s">
        <v>35</v>
      </c>
      <c r="Q1931" s="31">
        <v>10368</v>
      </c>
      <c r="R1931" s="31">
        <v>1152</v>
      </c>
      <c r="S1931" s="45">
        <v>20</v>
      </c>
      <c r="T1931" s="64">
        <f t="shared" si="270"/>
        <v>540</v>
      </c>
      <c r="U1931" s="64">
        <f t="shared" si="271"/>
        <v>4.0193659442136491</v>
      </c>
      <c r="V1931" s="48">
        <f t="shared" si="272"/>
        <v>3.7835918399999997</v>
      </c>
      <c r="W1931" s="52">
        <v>189.17959199999999</v>
      </c>
      <c r="X1931" s="71" t="str">
        <f t="shared" si="278"/>
        <v>Q3 2025</v>
      </c>
      <c r="Y1931" s="21">
        <f t="shared" si="273"/>
        <v>3840</v>
      </c>
      <c r="Z1931" s="21">
        <f t="shared" si="274"/>
        <v>2160</v>
      </c>
      <c r="AA1931" s="57">
        <f t="shared" si="275"/>
        <v>200968.29721068247</v>
      </c>
      <c r="AB1931" s="59">
        <f t="shared" si="276"/>
        <v>1.7777777777777777</v>
      </c>
      <c r="AC1931" s="61">
        <f t="shared" si="277"/>
        <v>685.8</v>
      </c>
    </row>
    <row r="1932" spans="4:29">
      <c r="D1932" s="12">
        <v>1926</v>
      </c>
      <c r="E1932" s="36" t="s">
        <v>29</v>
      </c>
      <c r="F1932" s="16" t="s">
        <v>12</v>
      </c>
      <c r="G1932" s="14" t="s">
        <v>40</v>
      </c>
      <c r="H1932" s="13" t="s">
        <v>5</v>
      </c>
      <c r="I1932" s="13" t="s">
        <v>135</v>
      </c>
      <c r="J1932" s="13" t="s">
        <v>197</v>
      </c>
      <c r="K1932" s="13" t="s">
        <v>95</v>
      </c>
      <c r="L1932" s="14">
        <v>27</v>
      </c>
      <c r="M1932" s="14" t="s">
        <v>15</v>
      </c>
      <c r="N1932" s="31" t="s">
        <v>65</v>
      </c>
      <c r="O1932" s="14" t="s">
        <v>2</v>
      </c>
      <c r="P1932" s="14" t="s">
        <v>35</v>
      </c>
      <c r="Q1932" s="31">
        <v>4608</v>
      </c>
      <c r="R1932" s="31">
        <v>1152</v>
      </c>
      <c r="S1932" s="45">
        <v>25</v>
      </c>
      <c r="T1932" s="64">
        <f t="shared" si="270"/>
        <v>675</v>
      </c>
      <c r="U1932" s="64">
        <f t="shared" si="271"/>
        <v>5.0242074302670616</v>
      </c>
      <c r="V1932" s="48">
        <f t="shared" si="272"/>
        <v>4.7294897999999996</v>
      </c>
      <c r="W1932" s="52">
        <v>189.17959199999999</v>
      </c>
      <c r="X1932" s="71" t="str">
        <f t="shared" si="278"/>
        <v>Q3 2025</v>
      </c>
      <c r="Y1932" s="21">
        <f t="shared" si="273"/>
        <v>3840</v>
      </c>
      <c r="Z1932" s="21">
        <f t="shared" si="274"/>
        <v>2160</v>
      </c>
      <c r="AA1932" s="57">
        <f t="shared" si="275"/>
        <v>200968.29721068247</v>
      </c>
      <c r="AB1932" s="59">
        <f t="shared" si="276"/>
        <v>1.7777777777777777</v>
      </c>
      <c r="AC1932" s="61">
        <f t="shared" si="277"/>
        <v>685.8</v>
      </c>
    </row>
    <row r="1933" spans="4:29">
      <c r="D1933" s="12">
        <v>1927</v>
      </c>
      <c r="E1933" s="36" t="s">
        <v>29</v>
      </c>
      <c r="F1933" s="16" t="s">
        <v>12</v>
      </c>
      <c r="G1933" s="14" t="s">
        <v>40</v>
      </c>
      <c r="H1933" s="13" t="s">
        <v>5</v>
      </c>
      <c r="I1933" s="13" t="s">
        <v>135</v>
      </c>
      <c r="J1933" s="13" t="s">
        <v>198</v>
      </c>
      <c r="K1933" s="13" t="s">
        <v>95</v>
      </c>
      <c r="L1933" s="14">
        <v>31.5</v>
      </c>
      <c r="M1933" s="14" t="s">
        <v>15</v>
      </c>
      <c r="N1933" s="31" t="s">
        <v>65</v>
      </c>
      <c r="O1933" s="14" t="s">
        <v>2</v>
      </c>
      <c r="P1933" s="14" t="s">
        <v>35</v>
      </c>
      <c r="Q1933" s="31">
        <v>9216</v>
      </c>
      <c r="R1933" s="31">
        <v>1152</v>
      </c>
      <c r="S1933" s="45">
        <v>15</v>
      </c>
      <c r="T1933" s="64">
        <f t="shared" si="270"/>
        <v>472.5</v>
      </c>
      <c r="U1933" s="64">
        <f t="shared" si="271"/>
        <v>4.1031027347181004</v>
      </c>
      <c r="V1933" s="48">
        <f t="shared" si="272"/>
        <v>3.5435878799999996</v>
      </c>
      <c r="W1933" s="52">
        <v>236.23919199999997</v>
      </c>
      <c r="X1933" s="71" t="str">
        <f t="shared" si="278"/>
        <v>Q3 2025</v>
      </c>
      <c r="Y1933" s="21">
        <f t="shared" si="273"/>
        <v>3840</v>
      </c>
      <c r="Z1933" s="21">
        <f t="shared" si="274"/>
        <v>2160</v>
      </c>
      <c r="AA1933" s="57">
        <f t="shared" si="275"/>
        <v>273540.18231454003</v>
      </c>
      <c r="AB1933" s="59">
        <f t="shared" si="276"/>
        <v>1.7777777777777777</v>
      </c>
      <c r="AC1933" s="61">
        <f t="shared" si="277"/>
        <v>800.09999999999991</v>
      </c>
    </row>
    <row r="1934" spans="4:29">
      <c r="D1934" s="12">
        <v>1928</v>
      </c>
      <c r="E1934" s="36" t="s">
        <v>29</v>
      </c>
      <c r="F1934" s="16" t="s">
        <v>12</v>
      </c>
      <c r="G1934" s="14" t="s">
        <v>40</v>
      </c>
      <c r="H1934" s="13" t="s">
        <v>5</v>
      </c>
      <c r="I1934" s="13" t="s">
        <v>135</v>
      </c>
      <c r="J1934" s="13" t="s">
        <v>210</v>
      </c>
      <c r="K1934" s="13" t="s">
        <v>95</v>
      </c>
      <c r="L1934" s="14">
        <v>34</v>
      </c>
      <c r="M1934" s="14" t="s">
        <v>117</v>
      </c>
      <c r="N1934" s="31" t="s">
        <v>65</v>
      </c>
      <c r="O1934" s="14" t="s">
        <v>2</v>
      </c>
      <c r="P1934" s="14" t="s">
        <v>35</v>
      </c>
      <c r="Q1934" s="31">
        <v>9216</v>
      </c>
      <c r="R1934" s="31">
        <v>1151</v>
      </c>
      <c r="S1934" s="45">
        <v>5</v>
      </c>
      <c r="T1934" s="64">
        <f t="shared" si="270"/>
        <v>170</v>
      </c>
      <c r="U1934" s="64">
        <f t="shared" si="271"/>
        <v>1.3282398505292223</v>
      </c>
      <c r="V1934" s="48">
        <f t="shared" si="272"/>
        <v>1.1811959599999997</v>
      </c>
      <c r="W1934" s="52">
        <v>236.23919199999995</v>
      </c>
      <c r="X1934" s="71" t="str">
        <f t="shared" si="278"/>
        <v>Q3 2025</v>
      </c>
      <c r="Y1934" s="21">
        <f t="shared" si="273"/>
        <v>3440</v>
      </c>
      <c r="Z1934" s="21">
        <f t="shared" si="274"/>
        <v>1440</v>
      </c>
      <c r="AA1934" s="57">
        <f t="shared" si="275"/>
        <v>265647.97010584443</v>
      </c>
      <c r="AB1934" s="59">
        <f t="shared" si="276"/>
        <v>2.3888888888888888</v>
      </c>
      <c r="AC1934" s="61">
        <f t="shared" si="277"/>
        <v>863.59999999999991</v>
      </c>
    </row>
    <row r="1935" spans="4:29">
      <c r="D1935" s="12">
        <v>1929</v>
      </c>
      <c r="E1935" s="36" t="s">
        <v>29</v>
      </c>
      <c r="F1935" s="16" t="s">
        <v>12</v>
      </c>
      <c r="G1935" s="14" t="s">
        <v>40</v>
      </c>
      <c r="H1935" s="13" t="s">
        <v>5</v>
      </c>
      <c r="I1935" s="13" t="s">
        <v>144</v>
      </c>
      <c r="J1935" s="13" t="s">
        <v>284</v>
      </c>
      <c r="K1935" s="13" t="s">
        <v>43</v>
      </c>
      <c r="L1935" s="14">
        <v>27</v>
      </c>
      <c r="M1935" s="14" t="s">
        <v>15</v>
      </c>
      <c r="N1935" s="31" t="s">
        <v>65</v>
      </c>
      <c r="O1935" s="14" t="s">
        <v>1</v>
      </c>
      <c r="P1935" s="14" t="s">
        <v>35</v>
      </c>
      <c r="Q1935" s="31">
        <v>1536</v>
      </c>
      <c r="R1935" s="31">
        <v>384</v>
      </c>
      <c r="S1935" s="45">
        <v>35</v>
      </c>
      <c r="T1935" s="64">
        <f t="shared" si="270"/>
        <v>945</v>
      </c>
      <c r="U1935" s="64">
        <f t="shared" si="271"/>
        <v>7.0338904023738866</v>
      </c>
      <c r="V1935" s="48">
        <f t="shared" si="272"/>
        <v>6.6212857199999995</v>
      </c>
      <c r="W1935" s="52">
        <v>189.17959199999999</v>
      </c>
      <c r="X1935" s="71" t="str">
        <f t="shared" si="278"/>
        <v>Q3 2025</v>
      </c>
      <c r="Y1935" s="21">
        <f t="shared" si="273"/>
        <v>3840</v>
      </c>
      <c r="Z1935" s="21">
        <f t="shared" si="274"/>
        <v>2160</v>
      </c>
      <c r="AA1935" s="57">
        <f t="shared" si="275"/>
        <v>200968.29721068247</v>
      </c>
      <c r="AB1935" s="59">
        <f t="shared" si="276"/>
        <v>1.7777777777777777</v>
      </c>
      <c r="AC1935" s="61">
        <f t="shared" si="277"/>
        <v>685.8</v>
      </c>
    </row>
    <row r="1936" spans="4:29">
      <c r="D1936" s="12">
        <v>1930</v>
      </c>
      <c r="E1936" s="36" t="s">
        <v>29</v>
      </c>
      <c r="F1936" s="16" t="s">
        <v>12</v>
      </c>
      <c r="G1936" s="14" t="s">
        <v>40</v>
      </c>
      <c r="H1936" s="13" t="s">
        <v>5</v>
      </c>
      <c r="I1936" s="13" t="s">
        <v>144</v>
      </c>
      <c r="J1936" s="13" t="s">
        <v>285</v>
      </c>
      <c r="K1936" s="13" t="s">
        <v>43</v>
      </c>
      <c r="L1936" s="14">
        <v>27</v>
      </c>
      <c r="M1936" s="14" t="s">
        <v>15</v>
      </c>
      <c r="N1936" s="31" t="s">
        <v>65</v>
      </c>
      <c r="O1936" s="14" t="s">
        <v>1</v>
      </c>
      <c r="P1936" s="14" t="s">
        <v>35</v>
      </c>
      <c r="Q1936" s="31">
        <v>2304</v>
      </c>
      <c r="R1936" s="31">
        <v>1152</v>
      </c>
      <c r="S1936" s="45">
        <v>20</v>
      </c>
      <c r="T1936" s="64">
        <f t="shared" si="270"/>
        <v>540</v>
      </c>
      <c r="U1936" s="64">
        <f t="shared" si="271"/>
        <v>4.0193659442136491</v>
      </c>
      <c r="V1936" s="48">
        <f t="shared" si="272"/>
        <v>3.7835918399999997</v>
      </c>
      <c r="W1936" s="52">
        <v>189.17959199999999</v>
      </c>
      <c r="X1936" s="71" t="str">
        <f t="shared" si="278"/>
        <v>Q3 2025</v>
      </c>
      <c r="Y1936" s="21">
        <f t="shared" si="273"/>
        <v>3840</v>
      </c>
      <c r="Z1936" s="21">
        <f t="shared" si="274"/>
        <v>2160</v>
      </c>
      <c r="AA1936" s="57">
        <f t="shared" si="275"/>
        <v>200968.29721068247</v>
      </c>
      <c r="AB1936" s="59">
        <f t="shared" si="276"/>
        <v>1.7777777777777777</v>
      </c>
      <c r="AC1936" s="61">
        <f t="shared" si="277"/>
        <v>685.8</v>
      </c>
    </row>
    <row r="1937" spans="4:29">
      <c r="D1937" s="12">
        <v>1931</v>
      </c>
      <c r="E1937" s="36" t="s">
        <v>29</v>
      </c>
      <c r="F1937" s="16" t="s">
        <v>12</v>
      </c>
      <c r="G1937" s="14" t="s">
        <v>40</v>
      </c>
      <c r="H1937" s="13" t="s">
        <v>5</v>
      </c>
      <c r="I1937" s="13" t="s">
        <v>144</v>
      </c>
      <c r="J1937" s="13" t="s">
        <v>286</v>
      </c>
      <c r="K1937" s="13" t="s">
        <v>43</v>
      </c>
      <c r="L1937" s="14">
        <v>31.5</v>
      </c>
      <c r="M1937" s="14" t="s">
        <v>15</v>
      </c>
      <c r="N1937" s="31" t="s">
        <v>65</v>
      </c>
      <c r="O1937" s="14" t="s">
        <v>1</v>
      </c>
      <c r="P1937" s="14" t="s">
        <v>35</v>
      </c>
      <c r="Q1937" s="31">
        <v>2304</v>
      </c>
      <c r="R1937" s="31">
        <v>1152</v>
      </c>
      <c r="S1937" s="45">
        <v>25</v>
      </c>
      <c r="T1937" s="64">
        <f t="shared" si="270"/>
        <v>787.5</v>
      </c>
      <c r="U1937" s="64">
        <f t="shared" si="271"/>
        <v>6.8385045578635006</v>
      </c>
      <c r="V1937" s="48">
        <f t="shared" si="272"/>
        <v>5.905979799999999</v>
      </c>
      <c r="W1937" s="52">
        <v>236.23919199999997</v>
      </c>
      <c r="X1937" s="71" t="str">
        <f t="shared" si="278"/>
        <v>Q3 2025</v>
      </c>
      <c r="Y1937" s="21">
        <f t="shared" si="273"/>
        <v>3840</v>
      </c>
      <c r="Z1937" s="21">
        <f t="shared" si="274"/>
        <v>2160</v>
      </c>
      <c r="AA1937" s="57">
        <f t="shared" si="275"/>
        <v>273540.18231454003</v>
      </c>
      <c r="AB1937" s="59">
        <f t="shared" si="276"/>
        <v>1.7777777777777777</v>
      </c>
      <c r="AC1937" s="61">
        <f t="shared" si="277"/>
        <v>800.09999999999991</v>
      </c>
    </row>
    <row r="1938" spans="4:29">
      <c r="D1938" s="12">
        <v>1932</v>
      </c>
      <c r="E1938" s="36" t="s">
        <v>29</v>
      </c>
      <c r="F1938" s="16" t="s">
        <v>12</v>
      </c>
      <c r="G1938" s="14" t="s">
        <v>40</v>
      </c>
      <c r="H1938" s="13" t="s">
        <v>5</v>
      </c>
      <c r="I1938" s="13" t="s">
        <v>144</v>
      </c>
      <c r="J1938" s="13"/>
      <c r="K1938" s="13"/>
      <c r="L1938" s="14">
        <v>34</v>
      </c>
      <c r="M1938" s="14" t="s">
        <v>302</v>
      </c>
      <c r="N1938" s="31" t="s">
        <v>65</v>
      </c>
      <c r="O1938" s="14" t="s">
        <v>1</v>
      </c>
      <c r="P1938" s="14" t="s">
        <v>35</v>
      </c>
      <c r="Q1938" s="31">
        <v>2304</v>
      </c>
      <c r="R1938" s="31">
        <v>2304</v>
      </c>
      <c r="S1938" s="45">
        <v>10</v>
      </c>
      <c r="T1938" s="64">
        <f t="shared" si="270"/>
        <v>340</v>
      </c>
      <c r="U1938" s="64">
        <f t="shared" si="271"/>
        <v>3.618852544932293</v>
      </c>
      <c r="V1938" s="48">
        <f t="shared" si="272"/>
        <v>2.3623919199999994</v>
      </c>
      <c r="W1938" s="52">
        <v>236.23919199999995</v>
      </c>
      <c r="X1938" s="71" t="str">
        <f t="shared" si="278"/>
        <v>Q3 2025</v>
      </c>
      <c r="Y1938" s="21">
        <f t="shared" si="273"/>
        <v>344</v>
      </c>
      <c r="Z1938" s="21">
        <f t="shared" si="274"/>
        <v>440</v>
      </c>
      <c r="AA1938" s="57">
        <f t="shared" si="275"/>
        <v>361885.25449322932</v>
      </c>
      <c r="AB1938" s="59">
        <f t="shared" si="276"/>
        <v>0.78181818181818186</v>
      </c>
      <c r="AC1938" s="61">
        <f t="shared" si="277"/>
        <v>863.59999999999991</v>
      </c>
    </row>
    <row r="1939" spans="4:29">
      <c r="D1939" s="12">
        <v>1933</v>
      </c>
      <c r="E1939" s="36" t="s">
        <v>29</v>
      </c>
      <c r="F1939" s="16" t="s">
        <v>12</v>
      </c>
      <c r="G1939" s="14" t="s">
        <v>40</v>
      </c>
      <c r="H1939" s="13" t="s">
        <v>5</v>
      </c>
      <c r="I1939" s="13" t="s">
        <v>145</v>
      </c>
      <c r="J1939" s="13"/>
      <c r="K1939" s="13" t="s">
        <v>43</v>
      </c>
      <c r="L1939" s="14">
        <v>27</v>
      </c>
      <c r="M1939" s="14" t="s">
        <v>15</v>
      </c>
      <c r="N1939" s="31" t="s">
        <v>65</v>
      </c>
      <c r="O1939" s="14" t="s">
        <v>1</v>
      </c>
      <c r="P1939" s="14" t="s">
        <v>35</v>
      </c>
      <c r="Q1939" s="31">
        <v>2304</v>
      </c>
      <c r="R1939" s="31">
        <v>1152</v>
      </c>
      <c r="S1939" s="45">
        <v>35</v>
      </c>
      <c r="T1939" s="64">
        <f t="shared" si="270"/>
        <v>945</v>
      </c>
      <c r="U1939" s="64">
        <f t="shared" si="271"/>
        <v>7.0338904023738866</v>
      </c>
      <c r="V1939" s="48">
        <f t="shared" si="272"/>
        <v>6.6212857199999995</v>
      </c>
      <c r="W1939" s="52">
        <v>189.17959199999999</v>
      </c>
      <c r="X1939" s="71" t="str">
        <f t="shared" si="278"/>
        <v>Q3 2025</v>
      </c>
      <c r="Y1939" s="21">
        <f t="shared" si="273"/>
        <v>3840</v>
      </c>
      <c r="Z1939" s="21">
        <f t="shared" si="274"/>
        <v>2160</v>
      </c>
      <c r="AA1939" s="57">
        <f t="shared" si="275"/>
        <v>200968.29721068247</v>
      </c>
      <c r="AB1939" s="59">
        <f t="shared" si="276"/>
        <v>1.7777777777777777</v>
      </c>
      <c r="AC1939" s="61">
        <f t="shared" si="277"/>
        <v>685.8</v>
      </c>
    </row>
    <row r="1940" spans="4:29">
      <c r="D1940" s="12">
        <v>1934</v>
      </c>
      <c r="E1940" s="36" t="s">
        <v>29</v>
      </c>
      <c r="F1940" s="16" t="s">
        <v>12</v>
      </c>
      <c r="G1940" s="14" t="s">
        <v>40</v>
      </c>
      <c r="H1940" s="13" t="s">
        <v>5</v>
      </c>
      <c r="I1940" s="13" t="s">
        <v>145</v>
      </c>
      <c r="J1940" s="13"/>
      <c r="K1940" s="13" t="s">
        <v>43</v>
      </c>
      <c r="L1940" s="14">
        <v>31.5</v>
      </c>
      <c r="M1940" s="14" t="s">
        <v>15</v>
      </c>
      <c r="N1940" s="31" t="s">
        <v>65</v>
      </c>
      <c r="O1940" s="14" t="s">
        <v>1</v>
      </c>
      <c r="P1940" s="14" t="s">
        <v>35</v>
      </c>
      <c r="Q1940" s="31">
        <v>2304</v>
      </c>
      <c r="R1940" s="31">
        <v>1152</v>
      </c>
      <c r="S1940" s="45">
        <v>30</v>
      </c>
      <c r="T1940" s="64">
        <f t="shared" si="270"/>
        <v>945</v>
      </c>
      <c r="U1940" s="64">
        <f t="shared" si="271"/>
        <v>8.2062054694362008</v>
      </c>
      <c r="V1940" s="48">
        <f t="shared" si="272"/>
        <v>7.0871757599999992</v>
      </c>
      <c r="W1940" s="52">
        <v>236.23919199999997</v>
      </c>
      <c r="X1940" s="71" t="str">
        <f t="shared" si="278"/>
        <v>Q3 2025</v>
      </c>
      <c r="Y1940" s="21">
        <f t="shared" si="273"/>
        <v>3840</v>
      </c>
      <c r="Z1940" s="21">
        <f t="shared" si="274"/>
        <v>2160</v>
      </c>
      <c r="AA1940" s="57">
        <f t="shared" si="275"/>
        <v>273540.18231454003</v>
      </c>
      <c r="AB1940" s="59">
        <f t="shared" si="276"/>
        <v>1.7777777777777777</v>
      </c>
      <c r="AC1940" s="61">
        <f t="shared" si="277"/>
        <v>800.09999999999991</v>
      </c>
    </row>
    <row r="1941" spans="4:29">
      <c r="D1941" s="12">
        <v>1935</v>
      </c>
      <c r="E1941" s="36" t="s">
        <v>29</v>
      </c>
      <c r="F1941" s="16" t="s">
        <v>12</v>
      </c>
      <c r="G1941" s="14" t="s">
        <v>40</v>
      </c>
      <c r="H1941" s="13" t="s">
        <v>5</v>
      </c>
      <c r="I1941" s="13" t="s">
        <v>145</v>
      </c>
      <c r="J1941" s="13" t="s">
        <v>211</v>
      </c>
      <c r="K1941" s="13"/>
      <c r="L1941" s="14">
        <v>34</v>
      </c>
      <c r="M1941" s="14" t="s">
        <v>117</v>
      </c>
      <c r="N1941" s="31" t="s">
        <v>65</v>
      </c>
      <c r="O1941" s="14" t="s">
        <v>1</v>
      </c>
      <c r="P1941" s="14" t="s">
        <v>35</v>
      </c>
      <c r="Q1941" s="31">
        <v>2304</v>
      </c>
      <c r="R1941" s="31">
        <v>1152</v>
      </c>
      <c r="S1941" s="45">
        <v>10</v>
      </c>
      <c r="T1941" s="64">
        <f t="shared" si="270"/>
        <v>340</v>
      </c>
      <c r="U1941" s="64">
        <f t="shared" si="271"/>
        <v>2.6564797010584447</v>
      </c>
      <c r="V1941" s="48">
        <f t="shared" si="272"/>
        <v>2.8329879199999999</v>
      </c>
      <c r="W1941" s="52">
        <v>283.29879199999999</v>
      </c>
      <c r="X1941" s="71" t="str">
        <f t="shared" si="278"/>
        <v>Q3 2025</v>
      </c>
      <c r="Y1941" s="21">
        <f t="shared" si="273"/>
        <v>3440</v>
      </c>
      <c r="Z1941" s="21">
        <f t="shared" si="274"/>
        <v>1440</v>
      </c>
      <c r="AA1941" s="57">
        <f t="shared" si="275"/>
        <v>265647.97010584443</v>
      </c>
      <c r="AB1941" s="59">
        <f t="shared" si="276"/>
        <v>2.3888888888888888</v>
      </c>
      <c r="AC1941" s="61">
        <f t="shared" si="277"/>
        <v>863.59999999999991</v>
      </c>
    </row>
    <row r="1942" spans="4:29">
      <c r="D1942" s="12">
        <v>1936</v>
      </c>
      <c r="E1942" s="36" t="s">
        <v>29</v>
      </c>
      <c r="F1942" s="16" t="s">
        <v>12</v>
      </c>
      <c r="G1942" s="14" t="s">
        <v>40</v>
      </c>
      <c r="H1942" s="13" t="s">
        <v>5</v>
      </c>
      <c r="I1942" s="13" t="s">
        <v>192</v>
      </c>
      <c r="J1942" s="13" t="s">
        <v>193</v>
      </c>
      <c r="K1942" s="13" t="s">
        <v>194</v>
      </c>
      <c r="L1942" s="14">
        <v>27</v>
      </c>
      <c r="M1942" s="14" t="s">
        <v>15</v>
      </c>
      <c r="N1942" s="31" t="s">
        <v>65</v>
      </c>
      <c r="O1942" s="14" t="s">
        <v>1</v>
      </c>
      <c r="P1942" s="14" t="s">
        <v>35</v>
      </c>
      <c r="Q1942" s="31">
        <v>2304</v>
      </c>
      <c r="R1942" s="31">
        <v>1152</v>
      </c>
      <c r="S1942" s="45">
        <v>5</v>
      </c>
      <c r="T1942" s="64">
        <f t="shared" si="270"/>
        <v>135</v>
      </c>
      <c r="U1942" s="64">
        <f t="shared" si="271"/>
        <v>1.0048414860534123</v>
      </c>
      <c r="V1942" s="48">
        <f t="shared" si="272"/>
        <v>0.94589795999999993</v>
      </c>
      <c r="W1942" s="52">
        <v>189.17959199999999</v>
      </c>
      <c r="X1942" s="71" t="str">
        <f t="shared" si="278"/>
        <v>Q3 2025</v>
      </c>
      <c r="Y1942" s="21">
        <f t="shared" si="273"/>
        <v>3840</v>
      </c>
      <c r="Z1942" s="21">
        <f t="shared" si="274"/>
        <v>2160</v>
      </c>
      <c r="AA1942" s="57">
        <f t="shared" si="275"/>
        <v>200968.29721068247</v>
      </c>
      <c r="AB1942" s="59">
        <f t="shared" si="276"/>
        <v>1.7777777777777777</v>
      </c>
      <c r="AC1942" s="61">
        <f t="shared" si="277"/>
        <v>685.8</v>
      </c>
    </row>
    <row r="1943" spans="4:29">
      <c r="D1943" s="12">
        <v>1937</v>
      </c>
      <c r="E1943" s="36" t="s">
        <v>29</v>
      </c>
      <c r="F1943" s="16" t="s">
        <v>12</v>
      </c>
      <c r="G1943" s="14" t="s">
        <v>40</v>
      </c>
      <c r="H1943" s="13" t="s">
        <v>5</v>
      </c>
      <c r="I1943" s="13" t="s">
        <v>166</v>
      </c>
      <c r="J1943" s="13" t="s">
        <v>287</v>
      </c>
      <c r="K1943" s="13" t="s">
        <v>167</v>
      </c>
      <c r="L1943" s="14">
        <v>27</v>
      </c>
      <c r="M1943" s="14" t="s">
        <v>143</v>
      </c>
      <c r="N1943" s="31">
        <v>1000000</v>
      </c>
      <c r="O1943" s="14" t="s">
        <v>1</v>
      </c>
      <c r="P1943" s="14" t="s">
        <v>35</v>
      </c>
      <c r="Q1943" s="31">
        <v>2304</v>
      </c>
      <c r="R1943" s="31">
        <v>1152</v>
      </c>
      <c r="S1943" s="45">
        <v>30</v>
      </c>
      <c r="T1943" s="64">
        <f t="shared" si="270"/>
        <v>810</v>
      </c>
      <c r="U1943" s="64">
        <f t="shared" si="271"/>
        <v>6.0290489163204741</v>
      </c>
      <c r="V1943" s="48">
        <f t="shared" si="272"/>
        <v>5.2518513599999999</v>
      </c>
      <c r="W1943" s="52">
        <v>175.061712</v>
      </c>
      <c r="X1943" s="71" t="str">
        <f t="shared" si="278"/>
        <v>Q3 2025</v>
      </c>
      <c r="Y1943" s="21">
        <f t="shared" si="273"/>
        <v>2560</v>
      </c>
      <c r="Z1943" s="21">
        <f t="shared" si="274"/>
        <v>1440</v>
      </c>
      <c r="AA1943" s="57">
        <f t="shared" si="275"/>
        <v>200968.29721068247</v>
      </c>
      <c r="AB1943" s="59">
        <f t="shared" si="276"/>
        <v>1.7777777777777777</v>
      </c>
      <c r="AC1943" s="61">
        <f t="shared" si="277"/>
        <v>685.8</v>
      </c>
    </row>
    <row r="1944" spans="4:29">
      <c r="D1944" s="12">
        <v>1938</v>
      </c>
      <c r="E1944" s="36" t="s">
        <v>29</v>
      </c>
      <c r="F1944" s="16" t="s">
        <v>12</v>
      </c>
      <c r="G1944" s="14" t="s">
        <v>40</v>
      </c>
      <c r="H1944" s="13" t="s">
        <v>5</v>
      </c>
      <c r="I1944" s="13" t="s">
        <v>166</v>
      </c>
      <c r="J1944" s="13" t="s">
        <v>189</v>
      </c>
      <c r="K1944" s="13" t="s">
        <v>95</v>
      </c>
      <c r="L1944" s="14">
        <v>31.5</v>
      </c>
      <c r="M1944" s="14" t="s">
        <v>15</v>
      </c>
      <c r="N1944" s="31">
        <v>1000000</v>
      </c>
      <c r="O1944" s="14" t="s">
        <v>1</v>
      </c>
      <c r="P1944" s="14" t="s">
        <v>35</v>
      </c>
      <c r="Q1944" s="31">
        <v>2304</v>
      </c>
      <c r="R1944" s="31">
        <v>1152</v>
      </c>
      <c r="S1944" s="45">
        <v>15</v>
      </c>
      <c r="T1944" s="64">
        <f t="shared" si="270"/>
        <v>472.5</v>
      </c>
      <c r="U1944" s="64">
        <f t="shared" si="271"/>
        <v>4.1031027347181004</v>
      </c>
      <c r="V1944" s="48">
        <f t="shared" si="272"/>
        <v>3.5435878799999996</v>
      </c>
      <c r="W1944" s="52">
        <v>236.23919199999997</v>
      </c>
      <c r="X1944" s="71" t="str">
        <f t="shared" si="278"/>
        <v>Q3 2025</v>
      </c>
      <c r="Y1944" s="21">
        <f t="shared" si="273"/>
        <v>3840</v>
      </c>
      <c r="Z1944" s="21">
        <f t="shared" si="274"/>
        <v>2160</v>
      </c>
      <c r="AA1944" s="57">
        <f t="shared" si="275"/>
        <v>273540.18231454003</v>
      </c>
      <c r="AB1944" s="59">
        <f t="shared" si="276"/>
        <v>1.7777777777777777</v>
      </c>
      <c r="AC1944" s="61">
        <f t="shared" si="277"/>
        <v>800.09999999999991</v>
      </c>
    </row>
    <row r="1945" spans="4:29">
      <c r="D1945" s="12">
        <v>1939</v>
      </c>
      <c r="E1945" s="36" t="s">
        <v>29</v>
      </c>
      <c r="F1945" s="16" t="s">
        <v>12</v>
      </c>
      <c r="G1945" s="14" t="s">
        <v>40</v>
      </c>
      <c r="H1945" s="13" t="s">
        <v>5</v>
      </c>
      <c r="I1945" s="13" t="s">
        <v>166</v>
      </c>
      <c r="J1945" s="13" t="s">
        <v>288</v>
      </c>
      <c r="K1945" s="13" t="s">
        <v>43</v>
      </c>
      <c r="L1945" s="14">
        <v>34</v>
      </c>
      <c r="M1945" s="14" t="s">
        <v>117</v>
      </c>
      <c r="N1945" s="31">
        <v>1000000</v>
      </c>
      <c r="O1945" s="14" t="s">
        <v>1</v>
      </c>
      <c r="P1945" s="14" t="s">
        <v>35</v>
      </c>
      <c r="Q1945" s="31">
        <v>2304</v>
      </c>
      <c r="R1945" s="31">
        <v>1152</v>
      </c>
      <c r="S1945" s="45">
        <v>20</v>
      </c>
      <c r="T1945" s="64">
        <f t="shared" si="270"/>
        <v>680</v>
      </c>
      <c r="U1945" s="64">
        <f t="shared" si="271"/>
        <v>5.3129594021168893</v>
      </c>
      <c r="V1945" s="48">
        <f t="shared" si="272"/>
        <v>5.6659758399999998</v>
      </c>
      <c r="W1945" s="52">
        <v>283.29879199999999</v>
      </c>
      <c r="X1945" s="71" t="str">
        <f t="shared" si="278"/>
        <v>Q3 2025</v>
      </c>
      <c r="Y1945" s="21">
        <f t="shared" si="273"/>
        <v>3440</v>
      </c>
      <c r="Z1945" s="21">
        <f t="shared" si="274"/>
        <v>1440</v>
      </c>
      <c r="AA1945" s="57">
        <f t="shared" si="275"/>
        <v>265647.97010584443</v>
      </c>
      <c r="AB1945" s="59">
        <f t="shared" si="276"/>
        <v>2.3888888888888888</v>
      </c>
      <c r="AC1945" s="61">
        <f t="shared" si="277"/>
        <v>863.59999999999991</v>
      </c>
    </row>
    <row r="1946" spans="4:29">
      <c r="D1946" s="12">
        <v>1940</v>
      </c>
      <c r="E1946" s="36" t="s">
        <v>29</v>
      </c>
      <c r="F1946" s="16" t="s">
        <v>12</v>
      </c>
      <c r="G1946" s="14" t="s">
        <v>40</v>
      </c>
      <c r="H1946" s="13" t="s">
        <v>5</v>
      </c>
      <c r="I1946" s="13" t="s">
        <v>166</v>
      </c>
      <c r="J1946" s="13" t="s">
        <v>303</v>
      </c>
      <c r="K1946" s="13" t="s">
        <v>43</v>
      </c>
      <c r="L1946" s="14">
        <v>34</v>
      </c>
      <c r="M1946" s="14" t="s">
        <v>186</v>
      </c>
      <c r="N1946" s="31">
        <v>1000000</v>
      </c>
      <c r="O1946" s="14" t="s">
        <v>1</v>
      </c>
      <c r="P1946" s="14" t="s">
        <v>35</v>
      </c>
      <c r="Q1946" s="31">
        <v>2304</v>
      </c>
      <c r="R1946" s="31">
        <v>1152</v>
      </c>
      <c r="S1946" s="45">
        <v>4</v>
      </c>
      <c r="T1946" s="64">
        <f t="shared" si="270"/>
        <v>136</v>
      </c>
      <c r="U1946" s="64">
        <f t="shared" si="271"/>
        <v>1.3407729617977524</v>
      </c>
      <c r="V1946" s="48">
        <f t="shared" si="272"/>
        <v>0.70024684800000003</v>
      </c>
      <c r="W1946" s="52">
        <v>175.061712</v>
      </c>
      <c r="X1946" s="71" t="str">
        <f t="shared" si="278"/>
        <v>Q3 2025</v>
      </c>
      <c r="Y1946" s="21">
        <f t="shared" si="273"/>
        <v>3840</v>
      </c>
      <c r="Z1946" s="21">
        <f t="shared" si="274"/>
        <v>2400</v>
      </c>
      <c r="AA1946" s="57">
        <f t="shared" si="275"/>
        <v>335193.2404494381</v>
      </c>
      <c r="AB1946" s="59">
        <f t="shared" si="276"/>
        <v>1.6</v>
      </c>
      <c r="AC1946" s="61">
        <f t="shared" si="277"/>
        <v>863.59999999999991</v>
      </c>
    </row>
    <row r="1947" spans="4:29">
      <c r="D1947" s="12">
        <v>1941</v>
      </c>
      <c r="E1947" s="36" t="s">
        <v>29</v>
      </c>
      <c r="F1947" s="16" t="s">
        <v>12</v>
      </c>
      <c r="G1947" s="14" t="s">
        <v>40</v>
      </c>
      <c r="H1947" s="13" t="s">
        <v>5</v>
      </c>
      <c r="I1947" s="13" t="s">
        <v>182</v>
      </c>
      <c r="J1947" s="13" t="s">
        <v>183</v>
      </c>
      <c r="K1947" s="13" t="s">
        <v>98</v>
      </c>
      <c r="L1947" s="14">
        <v>27</v>
      </c>
      <c r="M1947" s="14" t="s">
        <v>143</v>
      </c>
      <c r="N1947" s="31" t="s">
        <v>65</v>
      </c>
      <c r="O1947" s="14" t="s">
        <v>1</v>
      </c>
      <c r="P1947" s="14" t="s">
        <v>35</v>
      </c>
      <c r="Q1947" s="31">
        <v>5000</v>
      </c>
      <c r="R1947" s="31">
        <v>1152</v>
      </c>
      <c r="S1947" s="45">
        <v>15</v>
      </c>
      <c r="T1947" s="64">
        <f t="shared" si="270"/>
        <v>405</v>
      </c>
      <c r="U1947" s="64">
        <f t="shared" si="271"/>
        <v>3.0145244581602371</v>
      </c>
      <c r="V1947" s="48">
        <f t="shared" si="272"/>
        <v>2.6259256799999999</v>
      </c>
      <c r="W1947" s="52">
        <v>175.061712</v>
      </c>
      <c r="X1947" s="71" t="str">
        <f t="shared" si="278"/>
        <v>Q3 2025</v>
      </c>
      <c r="Y1947" s="21">
        <f t="shared" si="273"/>
        <v>2560</v>
      </c>
      <c r="Z1947" s="21">
        <f t="shared" si="274"/>
        <v>1440</v>
      </c>
      <c r="AA1947" s="57">
        <f t="shared" si="275"/>
        <v>200968.29721068247</v>
      </c>
      <c r="AB1947" s="59">
        <f t="shared" si="276"/>
        <v>1.7777777777777777</v>
      </c>
      <c r="AC1947" s="61">
        <f t="shared" si="277"/>
        <v>685.8</v>
      </c>
    </row>
    <row r="1948" spans="4:29">
      <c r="D1948" s="12">
        <v>1942</v>
      </c>
      <c r="E1948" s="36" t="s">
        <v>29</v>
      </c>
      <c r="F1948" s="16" t="s">
        <v>12</v>
      </c>
      <c r="G1948" s="14" t="s">
        <v>40</v>
      </c>
      <c r="H1948" s="13" t="s">
        <v>5</v>
      </c>
      <c r="I1948" s="13" t="s">
        <v>182</v>
      </c>
      <c r="J1948" s="13" t="s">
        <v>209</v>
      </c>
      <c r="K1948" s="13"/>
      <c r="L1948" s="14">
        <v>27</v>
      </c>
      <c r="M1948" s="14" t="s">
        <v>143</v>
      </c>
      <c r="N1948" s="31">
        <v>1000000</v>
      </c>
      <c r="O1948" s="14" t="s">
        <v>1</v>
      </c>
      <c r="P1948" s="14" t="s">
        <v>35</v>
      </c>
      <c r="Q1948" s="31">
        <v>5000</v>
      </c>
      <c r="R1948" s="31">
        <v>1152</v>
      </c>
      <c r="S1948" s="45">
        <v>5</v>
      </c>
      <c r="T1948" s="64">
        <f t="shared" si="270"/>
        <v>135</v>
      </c>
      <c r="U1948" s="64">
        <f t="shared" si="271"/>
        <v>1.0048414860534123</v>
      </c>
      <c r="V1948" s="48">
        <f t="shared" si="272"/>
        <v>0.8753085599999999</v>
      </c>
      <c r="W1948" s="52">
        <v>175.061712</v>
      </c>
      <c r="X1948" s="71" t="str">
        <f t="shared" si="278"/>
        <v>Q3 2025</v>
      </c>
      <c r="Y1948" s="21">
        <f t="shared" si="273"/>
        <v>2560</v>
      </c>
      <c r="Z1948" s="21">
        <f t="shared" si="274"/>
        <v>1440</v>
      </c>
      <c r="AA1948" s="57">
        <f t="shared" si="275"/>
        <v>200968.29721068247</v>
      </c>
      <c r="AB1948" s="59">
        <f t="shared" si="276"/>
        <v>1.7777777777777777</v>
      </c>
      <c r="AC1948" s="61">
        <f t="shared" si="277"/>
        <v>685.8</v>
      </c>
    </row>
    <row r="1949" spans="4:29">
      <c r="D1949" s="12">
        <v>1943</v>
      </c>
      <c r="E1949" s="36" t="s">
        <v>29</v>
      </c>
      <c r="F1949" s="16" t="s">
        <v>12</v>
      </c>
      <c r="G1949" s="14" t="s">
        <v>40</v>
      </c>
      <c r="H1949" s="13" t="s">
        <v>5</v>
      </c>
      <c r="I1949" s="13" t="s">
        <v>58</v>
      </c>
      <c r="J1949" s="13" t="s">
        <v>188</v>
      </c>
      <c r="K1949" s="13" t="s">
        <v>95</v>
      </c>
      <c r="L1949" s="14">
        <v>27</v>
      </c>
      <c r="M1949" s="14" t="s">
        <v>143</v>
      </c>
      <c r="N1949" s="31" t="s">
        <v>65</v>
      </c>
      <c r="O1949" s="14" t="s">
        <v>1</v>
      </c>
      <c r="P1949" s="14" t="s">
        <v>35</v>
      </c>
      <c r="Q1949" s="31">
        <v>5000</v>
      </c>
      <c r="R1949" s="31">
        <v>1152</v>
      </c>
      <c r="S1949" s="45">
        <v>15</v>
      </c>
      <c r="T1949" s="64">
        <f t="shared" si="270"/>
        <v>405</v>
      </c>
      <c r="U1949" s="64">
        <f t="shared" si="271"/>
        <v>3.0145244581602371</v>
      </c>
      <c r="V1949" s="48">
        <f t="shared" si="272"/>
        <v>3.5435878799999991</v>
      </c>
      <c r="W1949" s="52">
        <v>236.23919199999995</v>
      </c>
      <c r="X1949" s="71" t="str">
        <f t="shared" si="278"/>
        <v>Q3 2025</v>
      </c>
      <c r="Y1949" s="21">
        <f t="shared" si="273"/>
        <v>2560</v>
      </c>
      <c r="Z1949" s="21">
        <f t="shared" si="274"/>
        <v>1440</v>
      </c>
      <c r="AA1949" s="57">
        <f t="shared" si="275"/>
        <v>200968.29721068247</v>
      </c>
      <c r="AB1949" s="59">
        <f t="shared" si="276"/>
        <v>1.7777777777777777</v>
      </c>
      <c r="AC1949" s="61">
        <f t="shared" si="277"/>
        <v>685.8</v>
      </c>
    </row>
    <row r="1950" spans="4:29">
      <c r="D1950" s="12">
        <v>1944</v>
      </c>
      <c r="E1950" s="36" t="s">
        <v>29</v>
      </c>
      <c r="F1950" s="16" t="s">
        <v>12</v>
      </c>
      <c r="G1950" s="14" t="s">
        <v>40</v>
      </c>
      <c r="H1950" s="13" t="s">
        <v>5</v>
      </c>
      <c r="I1950" s="13" t="s">
        <v>36</v>
      </c>
      <c r="J1950" s="13" t="s">
        <v>221</v>
      </c>
      <c r="K1950" s="13" t="s">
        <v>98</v>
      </c>
      <c r="L1950" s="14">
        <v>27</v>
      </c>
      <c r="M1950" s="14" t="s">
        <v>15</v>
      </c>
      <c r="N1950" s="31">
        <v>1000000</v>
      </c>
      <c r="O1950" s="14" t="s">
        <v>1</v>
      </c>
      <c r="P1950" s="14" t="s">
        <v>35</v>
      </c>
      <c r="Q1950" s="31">
        <v>4608</v>
      </c>
      <c r="R1950" s="31">
        <v>1152</v>
      </c>
      <c r="S1950" s="45">
        <v>25</v>
      </c>
      <c r="T1950" s="64">
        <f t="shared" si="270"/>
        <v>675</v>
      </c>
      <c r="U1950" s="64">
        <f t="shared" si="271"/>
        <v>5.0242074302670616</v>
      </c>
      <c r="V1950" s="48">
        <f t="shared" si="272"/>
        <v>5.905979799999999</v>
      </c>
      <c r="W1950" s="52">
        <v>236.23919199999997</v>
      </c>
      <c r="X1950" s="71" t="str">
        <f t="shared" si="278"/>
        <v>Q3 2025</v>
      </c>
      <c r="Y1950" s="21">
        <f t="shared" si="273"/>
        <v>3840</v>
      </c>
      <c r="Z1950" s="21">
        <f t="shared" si="274"/>
        <v>2160</v>
      </c>
      <c r="AA1950" s="57">
        <f t="shared" si="275"/>
        <v>200968.29721068247</v>
      </c>
      <c r="AB1950" s="59">
        <f t="shared" si="276"/>
        <v>1.7777777777777777</v>
      </c>
      <c r="AC1950" s="61">
        <f t="shared" si="277"/>
        <v>685.8</v>
      </c>
    </row>
    <row r="1951" spans="4:29">
      <c r="D1951" s="12">
        <v>1945</v>
      </c>
      <c r="E1951" s="36" t="s">
        <v>29</v>
      </c>
      <c r="F1951" s="16" t="s">
        <v>12</v>
      </c>
      <c r="G1951" s="14" t="s">
        <v>40</v>
      </c>
      <c r="H1951" s="13" t="s">
        <v>5</v>
      </c>
      <c r="I1951" s="13" t="s">
        <v>36</v>
      </c>
      <c r="J1951" s="13" t="s">
        <v>220</v>
      </c>
      <c r="K1951" s="13" t="s">
        <v>98</v>
      </c>
      <c r="L1951" s="14">
        <v>34</v>
      </c>
      <c r="M1951" s="14" t="s">
        <v>117</v>
      </c>
      <c r="N1951" s="31">
        <v>1000000</v>
      </c>
      <c r="O1951" s="14" t="s">
        <v>1</v>
      </c>
      <c r="P1951" s="14" t="s">
        <v>35</v>
      </c>
      <c r="Q1951" s="31">
        <v>4608</v>
      </c>
      <c r="R1951" s="31">
        <v>1152</v>
      </c>
      <c r="S1951" s="45">
        <v>10</v>
      </c>
      <c r="T1951" s="64">
        <f t="shared" si="270"/>
        <v>340</v>
      </c>
      <c r="U1951" s="64">
        <f t="shared" si="271"/>
        <v>2.6564797010584447</v>
      </c>
      <c r="V1951" s="48">
        <f t="shared" si="272"/>
        <v>2.8329879199999999</v>
      </c>
      <c r="W1951" s="52">
        <v>283.29879199999999</v>
      </c>
      <c r="X1951" s="71" t="str">
        <f t="shared" si="278"/>
        <v>Q3 2025</v>
      </c>
      <c r="Y1951" s="21">
        <f t="shared" si="273"/>
        <v>3440</v>
      </c>
      <c r="Z1951" s="21">
        <f t="shared" si="274"/>
        <v>1440</v>
      </c>
      <c r="AA1951" s="57">
        <f t="shared" si="275"/>
        <v>265647.97010584443</v>
      </c>
      <c r="AB1951" s="59">
        <f t="shared" si="276"/>
        <v>2.3888888888888888</v>
      </c>
      <c r="AC1951" s="61">
        <f t="shared" si="277"/>
        <v>863.59999999999991</v>
      </c>
    </row>
    <row r="1952" spans="4:29">
      <c r="D1952" s="12">
        <v>1946</v>
      </c>
      <c r="E1952" s="36" t="s">
        <v>29</v>
      </c>
      <c r="F1952" s="16" t="s">
        <v>12</v>
      </c>
      <c r="G1952" s="14" t="s">
        <v>40</v>
      </c>
      <c r="H1952" s="13" t="s">
        <v>5</v>
      </c>
      <c r="I1952" s="13" t="s">
        <v>76</v>
      </c>
      <c r="J1952" s="13"/>
      <c r="K1952" s="13"/>
      <c r="L1952" s="14">
        <v>27</v>
      </c>
      <c r="M1952" s="14" t="s">
        <v>15</v>
      </c>
      <c r="N1952" s="31">
        <v>1000000</v>
      </c>
      <c r="O1952" s="14" t="s">
        <v>1</v>
      </c>
      <c r="P1952" s="14" t="s">
        <v>35</v>
      </c>
      <c r="Q1952" s="31">
        <v>5000</v>
      </c>
      <c r="R1952" s="31">
        <v>1152</v>
      </c>
      <c r="S1952" s="45">
        <v>150</v>
      </c>
      <c r="T1952" s="64">
        <f t="shared" si="270"/>
        <v>4050</v>
      </c>
      <c r="U1952" s="64">
        <f t="shared" si="271"/>
        <v>30.145244581602373</v>
      </c>
      <c r="V1952" s="48">
        <f t="shared" si="272"/>
        <v>28.376938799999998</v>
      </c>
      <c r="W1952" s="52">
        <v>189.17959199999999</v>
      </c>
      <c r="X1952" s="71" t="str">
        <f t="shared" si="278"/>
        <v>Q3 2025</v>
      </c>
      <c r="Y1952" s="21">
        <f t="shared" si="273"/>
        <v>3840</v>
      </c>
      <c r="Z1952" s="21">
        <f t="shared" si="274"/>
        <v>2160</v>
      </c>
      <c r="AA1952" s="57">
        <f t="shared" si="275"/>
        <v>200968.29721068247</v>
      </c>
      <c r="AB1952" s="59">
        <f t="shared" si="276"/>
        <v>1.7777777777777777</v>
      </c>
      <c r="AC1952" s="61">
        <f t="shared" si="277"/>
        <v>685.8</v>
      </c>
    </row>
    <row r="1953" spans="4:29">
      <c r="D1953" s="12">
        <v>1947</v>
      </c>
      <c r="E1953" s="36" t="s">
        <v>29</v>
      </c>
      <c r="F1953" s="16" t="s">
        <v>12</v>
      </c>
      <c r="G1953" s="14" t="s">
        <v>40</v>
      </c>
      <c r="H1953" s="13" t="s">
        <v>5</v>
      </c>
      <c r="I1953" s="13" t="s">
        <v>76</v>
      </c>
      <c r="J1953" s="13"/>
      <c r="K1953" s="13"/>
      <c r="L1953" s="14">
        <v>31.5</v>
      </c>
      <c r="M1953" s="14" t="s">
        <v>15</v>
      </c>
      <c r="N1953" s="31" t="s">
        <v>65</v>
      </c>
      <c r="O1953" s="14" t="s">
        <v>1</v>
      </c>
      <c r="P1953" s="14" t="s">
        <v>35</v>
      </c>
      <c r="Q1953" s="31">
        <v>5000</v>
      </c>
      <c r="R1953" s="31">
        <v>1152</v>
      </c>
      <c r="S1953" s="45">
        <v>10</v>
      </c>
      <c r="T1953" s="64">
        <f t="shared" ref="T1953:T2009" si="279">L1953*S1953</f>
        <v>315</v>
      </c>
      <c r="U1953" s="64">
        <f t="shared" ref="U1953:U2009" si="280">S1953*AA1953/10^6</f>
        <v>2.7354018231454003</v>
      </c>
      <c r="V1953" s="48">
        <f t="shared" ref="V1953:V2009" si="281">S1953*W1953/1000</f>
        <v>2.3623919199999994</v>
      </c>
      <c r="W1953" s="52">
        <v>236.23919199999995</v>
      </c>
      <c r="X1953" s="71" t="str">
        <f t="shared" si="278"/>
        <v>Q3 2025</v>
      </c>
      <c r="Y1953" s="21">
        <f t="shared" ref="Y1953:Y2009" si="282">1*LEFT(M1953, FIND("x", M1953)-2)</f>
        <v>3840</v>
      </c>
      <c r="Z1953" s="21">
        <f t="shared" ref="Z1953:Z2009" si="283">1*RIGHT(M1953, LEN(M1953)-FIND("x", M1953)-1)</f>
        <v>2160</v>
      </c>
      <c r="AA1953" s="57">
        <f t="shared" ref="AA1953:AA2009" si="284">AC1953^2*AB1953/(1+AB1953^2)</f>
        <v>273540.18231454003</v>
      </c>
      <c r="AB1953" s="59">
        <f t="shared" ref="AB1953:AB2009" si="285">Y1953/Z1953</f>
        <v>1.7777777777777777</v>
      </c>
      <c r="AC1953" s="61">
        <f t="shared" ref="AC1953:AC2009" si="286">L1953*25.4</f>
        <v>800.09999999999991</v>
      </c>
    </row>
    <row r="1954" spans="4:29">
      <c r="D1954" s="12">
        <v>1948</v>
      </c>
      <c r="E1954" s="36" t="s">
        <v>29</v>
      </c>
      <c r="F1954" s="16" t="s">
        <v>12</v>
      </c>
      <c r="G1954" s="14" t="s">
        <v>40</v>
      </c>
      <c r="H1954" s="13" t="s">
        <v>5</v>
      </c>
      <c r="I1954" s="13" t="s">
        <v>76</v>
      </c>
      <c r="J1954" s="13"/>
      <c r="K1954" s="13"/>
      <c r="L1954" s="14">
        <v>31.5</v>
      </c>
      <c r="M1954" s="14" t="s">
        <v>15</v>
      </c>
      <c r="N1954" s="31" t="s">
        <v>65</v>
      </c>
      <c r="O1954" s="14" t="s">
        <v>1</v>
      </c>
      <c r="P1954" s="14" t="s">
        <v>35</v>
      </c>
      <c r="Q1954" s="31">
        <v>5000</v>
      </c>
      <c r="R1954" s="31">
        <v>1152</v>
      </c>
      <c r="S1954" s="45">
        <v>185</v>
      </c>
      <c r="T1954" s="64">
        <f t="shared" si="279"/>
        <v>5827.5</v>
      </c>
      <c r="U1954" s="64">
        <f t="shared" si="280"/>
        <v>50.604933728189906</v>
      </c>
      <c r="V1954" s="48">
        <f t="shared" si="281"/>
        <v>43.704250519999988</v>
      </c>
      <c r="W1954" s="52">
        <v>236.23919199999995</v>
      </c>
      <c r="X1954" s="71" t="str">
        <f t="shared" si="278"/>
        <v>Q3 2025</v>
      </c>
      <c r="Y1954" s="21">
        <f t="shared" si="282"/>
        <v>3840</v>
      </c>
      <c r="Z1954" s="21">
        <f t="shared" si="283"/>
        <v>2160</v>
      </c>
      <c r="AA1954" s="57">
        <f t="shared" si="284"/>
        <v>273540.18231454003</v>
      </c>
      <c r="AB1954" s="59">
        <f t="shared" si="285"/>
        <v>1.7777777777777777</v>
      </c>
      <c r="AC1954" s="61">
        <f t="shared" si="286"/>
        <v>800.09999999999991</v>
      </c>
    </row>
    <row r="1955" spans="4:29">
      <c r="D1955" s="12">
        <v>1949</v>
      </c>
      <c r="E1955" s="36" t="s">
        <v>29</v>
      </c>
      <c r="F1955" s="16" t="s">
        <v>12</v>
      </c>
      <c r="G1955" s="14" t="s">
        <v>40</v>
      </c>
      <c r="H1955" s="13" t="s">
        <v>5</v>
      </c>
      <c r="I1955" s="13" t="s">
        <v>76</v>
      </c>
      <c r="J1955" s="13"/>
      <c r="K1955" s="13"/>
      <c r="L1955" s="14">
        <v>49</v>
      </c>
      <c r="M1955" s="14" t="s">
        <v>99</v>
      </c>
      <c r="N1955" s="31">
        <v>1000000</v>
      </c>
      <c r="O1955" s="14" t="s">
        <v>1</v>
      </c>
      <c r="P1955" s="14" t="s">
        <v>35</v>
      </c>
      <c r="Q1955" s="31">
        <v>5000</v>
      </c>
      <c r="R1955" s="31">
        <v>1152</v>
      </c>
      <c r="S1955" s="45">
        <v>25</v>
      </c>
      <c r="T1955" s="64">
        <f t="shared" si="279"/>
        <v>1225</v>
      </c>
      <c r="U1955" s="64">
        <f t="shared" si="280"/>
        <v>10.093221676018096</v>
      </c>
      <c r="V1955" s="48">
        <f t="shared" si="281"/>
        <v>8.117780999999999</v>
      </c>
      <c r="W1955" s="52">
        <v>324.71123999999998</v>
      </c>
      <c r="X1955" s="71" t="str">
        <f t="shared" si="278"/>
        <v>Q3 2025</v>
      </c>
      <c r="Y1955" s="21">
        <f t="shared" si="282"/>
        <v>5120</v>
      </c>
      <c r="Z1955" s="21">
        <f t="shared" si="283"/>
        <v>1440</v>
      </c>
      <c r="AA1955" s="57">
        <f t="shared" si="284"/>
        <v>403728.86704072385</v>
      </c>
      <c r="AB1955" s="59">
        <f t="shared" si="285"/>
        <v>3.5555555555555554</v>
      </c>
      <c r="AC1955" s="61">
        <f t="shared" si="286"/>
        <v>1244.5999999999999</v>
      </c>
    </row>
    <row r="1956" spans="4:29">
      <c r="D1956" s="12">
        <v>1950</v>
      </c>
      <c r="E1956" s="36" t="s">
        <v>29</v>
      </c>
      <c r="F1956" s="16" t="s">
        <v>12</v>
      </c>
      <c r="G1956" s="14" t="s">
        <v>40</v>
      </c>
      <c r="H1956" s="13" t="s">
        <v>6</v>
      </c>
      <c r="I1956" s="13" t="s">
        <v>76</v>
      </c>
      <c r="J1956" s="13"/>
      <c r="K1956" s="13" t="s">
        <v>123</v>
      </c>
      <c r="L1956" s="14">
        <v>43</v>
      </c>
      <c r="M1956" s="14" t="s">
        <v>15</v>
      </c>
      <c r="N1956" s="31">
        <v>1000000</v>
      </c>
      <c r="O1956" s="14" t="s">
        <v>1</v>
      </c>
      <c r="P1956" s="14" t="s">
        <v>35</v>
      </c>
      <c r="Q1956" s="31">
        <v>4000</v>
      </c>
      <c r="R1956" s="31">
        <v>500</v>
      </c>
      <c r="S1956" s="45">
        <v>37.957000000000001</v>
      </c>
      <c r="T1956" s="64">
        <f t="shared" si="279"/>
        <v>1632.1510000000001</v>
      </c>
      <c r="U1956" s="64">
        <f t="shared" si="280"/>
        <v>19.347676422785526</v>
      </c>
      <c r="V1956" s="48">
        <f t="shared" si="281"/>
        <v>8.1462802614247458</v>
      </c>
      <c r="W1956" s="52">
        <v>214.61865430420596</v>
      </c>
      <c r="X1956" s="71" t="str">
        <f t="shared" si="278"/>
        <v>Q3 2025</v>
      </c>
      <c r="Y1956" s="21">
        <f t="shared" si="282"/>
        <v>3840</v>
      </c>
      <c r="Z1956" s="21">
        <f t="shared" si="283"/>
        <v>2160</v>
      </c>
      <c r="AA1956" s="57">
        <f t="shared" si="284"/>
        <v>509726.1749554897</v>
      </c>
      <c r="AB1956" s="59">
        <f t="shared" si="285"/>
        <v>1.7777777777777777</v>
      </c>
      <c r="AC1956" s="61">
        <f t="shared" si="286"/>
        <v>1092.2</v>
      </c>
    </row>
    <row r="1957" spans="4:29">
      <c r="D1957" s="12">
        <v>1951</v>
      </c>
      <c r="E1957" s="36" t="s">
        <v>29</v>
      </c>
      <c r="F1957" s="16" t="s">
        <v>12</v>
      </c>
      <c r="G1957" s="14" t="s">
        <v>40</v>
      </c>
      <c r="H1957" s="13" t="s">
        <v>6</v>
      </c>
      <c r="I1957" s="13" t="s">
        <v>76</v>
      </c>
      <c r="J1957" s="13"/>
      <c r="K1957" s="13" t="s">
        <v>123</v>
      </c>
      <c r="L1957" s="14">
        <v>50</v>
      </c>
      <c r="M1957" s="14" t="s">
        <v>15</v>
      </c>
      <c r="N1957" s="31">
        <v>1000000</v>
      </c>
      <c r="O1957" s="14" t="s">
        <v>1</v>
      </c>
      <c r="P1957" s="14" t="s">
        <v>35</v>
      </c>
      <c r="Q1957" s="31">
        <v>5929.950586864823</v>
      </c>
      <c r="R1957" s="31">
        <v>494.16254890540188</v>
      </c>
      <c r="S1957" s="45">
        <v>59.725999999999999</v>
      </c>
      <c r="T1957" s="64">
        <f t="shared" si="279"/>
        <v>2986.3</v>
      </c>
      <c r="U1957" s="64">
        <f t="shared" si="280"/>
        <v>41.162662960237391</v>
      </c>
      <c r="V1957" s="48">
        <f t="shared" si="281"/>
        <v>14.546841005206065</v>
      </c>
      <c r="W1957" s="52">
        <v>243.55960561909498</v>
      </c>
      <c r="X1957" s="71" t="str">
        <f t="shared" si="278"/>
        <v>Q3 2025</v>
      </c>
      <c r="Y1957" s="21">
        <f t="shared" si="282"/>
        <v>3840</v>
      </c>
      <c r="Z1957" s="21">
        <f t="shared" si="283"/>
        <v>2160</v>
      </c>
      <c r="AA1957" s="57">
        <f t="shared" si="284"/>
        <v>689191.69139465876</v>
      </c>
      <c r="AB1957" s="59">
        <f t="shared" si="285"/>
        <v>1.7777777777777777</v>
      </c>
      <c r="AC1957" s="61">
        <f t="shared" si="286"/>
        <v>1270</v>
      </c>
    </row>
    <row r="1958" spans="4:29">
      <c r="D1958" s="12">
        <v>1952</v>
      </c>
      <c r="E1958" s="36" t="s">
        <v>29</v>
      </c>
      <c r="F1958" s="16" t="s">
        <v>12</v>
      </c>
      <c r="G1958" s="14" t="s">
        <v>40</v>
      </c>
      <c r="H1958" s="13" t="s">
        <v>6</v>
      </c>
      <c r="I1958" s="13" t="s">
        <v>76</v>
      </c>
      <c r="J1958" s="13"/>
      <c r="K1958" s="13" t="s">
        <v>123</v>
      </c>
      <c r="L1958" s="14">
        <v>55</v>
      </c>
      <c r="M1958" s="14" t="s">
        <v>15</v>
      </c>
      <c r="N1958" s="31">
        <v>1000000</v>
      </c>
      <c r="O1958" s="14" t="s">
        <v>1</v>
      </c>
      <c r="P1958" s="14" t="s">
        <v>35</v>
      </c>
      <c r="Q1958" s="31">
        <v>6804.6390532544374</v>
      </c>
      <c r="R1958" s="31">
        <v>567.05325443786978</v>
      </c>
      <c r="S1958" s="45">
        <v>511.733</v>
      </c>
      <c r="T1958" s="64">
        <f t="shared" si="279"/>
        <v>28145.314999999999</v>
      </c>
      <c r="U1958" s="64">
        <f t="shared" si="280"/>
        <v>426.74537949308007</v>
      </c>
      <c r="V1958" s="48">
        <f t="shared" si="281"/>
        <v>135.90630341232384</v>
      </c>
      <c r="W1958" s="52">
        <v>265.58049493060611</v>
      </c>
      <c r="X1958" s="71" t="str">
        <f t="shared" si="278"/>
        <v>Q3 2025</v>
      </c>
      <c r="Y1958" s="21">
        <f t="shared" si="282"/>
        <v>3840</v>
      </c>
      <c r="Z1958" s="21">
        <f t="shared" si="283"/>
        <v>2160</v>
      </c>
      <c r="AA1958" s="57">
        <f t="shared" si="284"/>
        <v>833921.94658753707</v>
      </c>
      <c r="AB1958" s="59">
        <f t="shared" si="285"/>
        <v>1.7777777777777777</v>
      </c>
      <c r="AC1958" s="61">
        <f t="shared" si="286"/>
        <v>1397</v>
      </c>
    </row>
    <row r="1959" spans="4:29">
      <c r="D1959" s="12">
        <v>1953</v>
      </c>
      <c r="E1959" s="36" t="s">
        <v>29</v>
      </c>
      <c r="F1959" s="16" t="s">
        <v>12</v>
      </c>
      <c r="G1959" s="14" t="s">
        <v>40</v>
      </c>
      <c r="H1959" s="13" t="s">
        <v>6</v>
      </c>
      <c r="I1959" s="13" t="s">
        <v>76</v>
      </c>
      <c r="J1959" s="13"/>
      <c r="K1959" s="13" t="s">
        <v>123</v>
      </c>
      <c r="L1959" s="14">
        <v>65</v>
      </c>
      <c r="M1959" s="14" t="s">
        <v>15</v>
      </c>
      <c r="N1959" s="31">
        <v>1000000</v>
      </c>
      <c r="O1959" s="14" t="s">
        <v>1</v>
      </c>
      <c r="P1959" s="14" t="s">
        <v>35</v>
      </c>
      <c r="Q1959" s="31">
        <v>9504</v>
      </c>
      <c r="R1959" s="31">
        <v>792</v>
      </c>
      <c r="S1959" s="45">
        <v>690.87900000000002</v>
      </c>
      <c r="T1959" s="64">
        <f t="shared" si="279"/>
        <v>44907.135000000002</v>
      </c>
      <c r="U1959" s="64">
        <f t="shared" si="280"/>
        <v>804.69023248479539</v>
      </c>
      <c r="V1959" s="48">
        <f t="shared" si="281"/>
        <v>246.09589380295904</v>
      </c>
      <c r="W1959" s="52">
        <v>356.20693899070466</v>
      </c>
      <c r="X1959" s="71" t="str">
        <f t="shared" si="278"/>
        <v>Q3 2025</v>
      </c>
      <c r="Y1959" s="21">
        <f t="shared" si="282"/>
        <v>3840</v>
      </c>
      <c r="Z1959" s="21">
        <f t="shared" si="283"/>
        <v>2160</v>
      </c>
      <c r="AA1959" s="57">
        <f t="shared" si="284"/>
        <v>1164733.9584569733</v>
      </c>
      <c r="AB1959" s="59">
        <f t="shared" si="285"/>
        <v>1.7777777777777777</v>
      </c>
      <c r="AC1959" s="61">
        <f t="shared" si="286"/>
        <v>1651</v>
      </c>
    </row>
    <row r="1960" spans="4:29">
      <c r="D1960" s="12">
        <v>1954</v>
      </c>
      <c r="E1960" s="36" t="s">
        <v>29</v>
      </c>
      <c r="F1960" s="16" t="s">
        <v>12</v>
      </c>
      <c r="G1960" s="14" t="s">
        <v>40</v>
      </c>
      <c r="H1960" s="13" t="s">
        <v>6</v>
      </c>
      <c r="I1960" s="13" t="s">
        <v>76</v>
      </c>
      <c r="J1960" s="13"/>
      <c r="K1960" s="13" t="s">
        <v>123</v>
      </c>
      <c r="L1960" s="14">
        <v>75</v>
      </c>
      <c r="M1960" s="14" t="s">
        <v>15</v>
      </c>
      <c r="N1960" s="31">
        <v>1000000</v>
      </c>
      <c r="O1960" s="14" t="s">
        <v>2</v>
      </c>
      <c r="P1960" s="14" t="s">
        <v>35</v>
      </c>
      <c r="Q1960" s="31">
        <v>13685.759999999997</v>
      </c>
      <c r="R1960" s="31">
        <v>1140.4799999999998</v>
      </c>
      <c r="S1960" s="45">
        <v>654.94899999999996</v>
      </c>
      <c r="T1960" s="64">
        <f t="shared" si="279"/>
        <v>49121.174999999996</v>
      </c>
      <c r="U1960" s="64">
        <f t="shared" si="280"/>
        <v>1015.6171704462907</v>
      </c>
      <c r="V1960" s="48">
        <f t="shared" si="281"/>
        <v>330.34533099078072</v>
      </c>
      <c r="W1960" s="52">
        <v>504.38328937181484</v>
      </c>
      <c r="X1960" s="71" t="str">
        <f t="shared" si="278"/>
        <v>Q3 2025</v>
      </c>
      <c r="Y1960" s="21">
        <f t="shared" si="282"/>
        <v>3840</v>
      </c>
      <c r="Z1960" s="21">
        <f t="shared" si="283"/>
        <v>2160</v>
      </c>
      <c r="AA1960" s="57">
        <f t="shared" si="284"/>
        <v>1550681.3056379822</v>
      </c>
      <c r="AB1960" s="59">
        <f t="shared" si="285"/>
        <v>1.7777777777777777</v>
      </c>
      <c r="AC1960" s="61">
        <f t="shared" si="286"/>
        <v>1905</v>
      </c>
    </row>
    <row r="1961" spans="4:29">
      <c r="D1961" s="12">
        <v>1955</v>
      </c>
      <c r="E1961" s="36" t="s">
        <v>29</v>
      </c>
      <c r="F1961" s="16" t="s">
        <v>12</v>
      </c>
      <c r="G1961" s="14" t="s">
        <v>40</v>
      </c>
      <c r="H1961" s="13" t="s">
        <v>6</v>
      </c>
      <c r="I1961" s="13" t="s">
        <v>76</v>
      </c>
      <c r="J1961" s="13"/>
      <c r="K1961" s="13" t="s">
        <v>123</v>
      </c>
      <c r="L1961" s="14">
        <v>85</v>
      </c>
      <c r="M1961" s="14" t="s">
        <v>15</v>
      </c>
      <c r="N1961" s="31">
        <v>1000000</v>
      </c>
      <c r="O1961" s="14" t="s">
        <v>2</v>
      </c>
      <c r="P1961" s="14" t="s">
        <v>35</v>
      </c>
      <c r="Q1961" s="31">
        <v>17578.598399999999</v>
      </c>
      <c r="R1961" s="31">
        <v>1464.8832</v>
      </c>
      <c r="S1961" s="45">
        <v>509.30099999999999</v>
      </c>
      <c r="T1961" s="64">
        <f t="shared" si="279"/>
        <v>43290.584999999999</v>
      </c>
      <c r="U1961" s="64">
        <f t="shared" si="280"/>
        <v>1014.4073909188842</v>
      </c>
      <c r="V1961" s="48">
        <f t="shared" si="281"/>
        <v>326.17399486497868</v>
      </c>
      <c r="W1961" s="52">
        <v>640.43462483870769</v>
      </c>
      <c r="X1961" s="71" t="str">
        <f t="shared" si="278"/>
        <v>Q3 2025</v>
      </c>
      <c r="Y1961" s="21">
        <f t="shared" si="282"/>
        <v>3840</v>
      </c>
      <c r="Z1961" s="21">
        <f t="shared" si="283"/>
        <v>2160</v>
      </c>
      <c r="AA1961" s="57">
        <f t="shared" si="284"/>
        <v>1991763.9881305636</v>
      </c>
      <c r="AB1961" s="59">
        <f t="shared" si="285"/>
        <v>1.7777777777777777</v>
      </c>
      <c r="AC1961" s="61">
        <f t="shared" si="286"/>
        <v>2159</v>
      </c>
    </row>
    <row r="1962" spans="4:29">
      <c r="D1962" s="12">
        <v>1956</v>
      </c>
      <c r="E1962" s="36" t="s">
        <v>29</v>
      </c>
      <c r="F1962" s="16" t="s">
        <v>12</v>
      </c>
      <c r="G1962" s="14" t="s">
        <v>40</v>
      </c>
      <c r="H1962" s="13" t="s">
        <v>6</v>
      </c>
      <c r="I1962" s="13" t="s">
        <v>76</v>
      </c>
      <c r="J1962" s="13"/>
      <c r="K1962" s="13" t="s">
        <v>123</v>
      </c>
      <c r="L1962" s="14">
        <v>98</v>
      </c>
      <c r="M1962" s="14" t="s">
        <v>15</v>
      </c>
      <c r="N1962" s="31">
        <v>1000000</v>
      </c>
      <c r="O1962" s="14" t="s">
        <v>2</v>
      </c>
      <c r="P1962" s="14" t="s">
        <v>35</v>
      </c>
      <c r="Q1962" s="31">
        <v>20000</v>
      </c>
      <c r="R1962" s="31">
        <v>2000</v>
      </c>
      <c r="S1962" s="45">
        <v>59.021000000000001</v>
      </c>
      <c r="T1962" s="64">
        <f t="shared" si="279"/>
        <v>5784.058</v>
      </c>
      <c r="U1962" s="64">
        <f t="shared" si="280"/>
        <v>156.26392887287639</v>
      </c>
      <c r="V1962" s="48">
        <f t="shared" si="281"/>
        <v>56.698637988908047</v>
      </c>
      <c r="W1962" s="52">
        <v>960.65193725806148</v>
      </c>
      <c r="X1962" s="71" t="str">
        <f t="shared" si="278"/>
        <v>Q3 2025</v>
      </c>
      <c r="Y1962" s="21">
        <f t="shared" si="282"/>
        <v>3840</v>
      </c>
      <c r="Z1962" s="21">
        <f t="shared" si="283"/>
        <v>2160</v>
      </c>
      <c r="AA1962" s="57">
        <f t="shared" si="284"/>
        <v>2647598.8016617205</v>
      </c>
      <c r="AB1962" s="59">
        <f t="shared" si="285"/>
        <v>1.7777777777777777</v>
      </c>
      <c r="AC1962" s="61">
        <f t="shared" si="286"/>
        <v>2489.1999999999998</v>
      </c>
    </row>
    <row r="1963" spans="4:29">
      <c r="D1963" s="12">
        <v>1957</v>
      </c>
      <c r="E1963" s="36" t="s">
        <v>29</v>
      </c>
      <c r="F1963" s="16" t="s">
        <v>12</v>
      </c>
      <c r="G1963" s="14" t="s">
        <v>40</v>
      </c>
      <c r="H1963" s="13" t="s">
        <v>6</v>
      </c>
      <c r="I1963" s="13" t="s">
        <v>76</v>
      </c>
      <c r="J1963" s="13"/>
      <c r="K1963" s="13" t="s">
        <v>123</v>
      </c>
      <c r="L1963" s="14">
        <v>100</v>
      </c>
      <c r="M1963" s="14" t="s">
        <v>15</v>
      </c>
      <c r="N1963" s="31">
        <v>1000000</v>
      </c>
      <c r="O1963" s="14" t="s">
        <v>2</v>
      </c>
      <c r="P1963" s="14" t="s">
        <v>35</v>
      </c>
      <c r="Q1963" s="31">
        <v>20000</v>
      </c>
      <c r="R1963" s="31">
        <v>2000</v>
      </c>
      <c r="S1963" s="45">
        <v>71.727000000000004</v>
      </c>
      <c r="T1963" s="64">
        <f t="shared" si="279"/>
        <v>7172.7000000000007</v>
      </c>
      <c r="U1963" s="64">
        <f t="shared" si="280"/>
        <v>197.73460979465878</v>
      </c>
      <c r="V1963" s="48">
        <f t="shared" si="281"/>
        <v>68.904681503708986</v>
      </c>
      <c r="W1963" s="52">
        <v>960.65193725806148</v>
      </c>
      <c r="X1963" s="71" t="str">
        <f t="shared" si="278"/>
        <v>Q3 2025</v>
      </c>
      <c r="Y1963" s="21">
        <f t="shared" si="282"/>
        <v>3840</v>
      </c>
      <c r="Z1963" s="21">
        <f t="shared" si="283"/>
        <v>2160</v>
      </c>
      <c r="AA1963" s="57">
        <f t="shared" si="284"/>
        <v>2756766.765578635</v>
      </c>
      <c r="AB1963" s="59">
        <f t="shared" si="285"/>
        <v>1.7777777777777777</v>
      </c>
      <c r="AC1963" s="61">
        <f t="shared" si="286"/>
        <v>2540</v>
      </c>
    </row>
    <row r="1964" spans="4:29">
      <c r="D1964" s="12">
        <v>1958</v>
      </c>
      <c r="E1964" s="36" t="s">
        <v>29</v>
      </c>
      <c r="F1964" s="16" t="s">
        <v>12</v>
      </c>
      <c r="G1964" s="14" t="s">
        <v>40</v>
      </c>
      <c r="H1964" s="13" t="s">
        <v>6</v>
      </c>
      <c r="I1964" s="13" t="s">
        <v>76</v>
      </c>
      <c r="J1964" s="13"/>
      <c r="K1964" s="13" t="s">
        <v>123</v>
      </c>
      <c r="L1964" s="14">
        <v>115</v>
      </c>
      <c r="M1964" s="14" t="s">
        <v>15</v>
      </c>
      <c r="N1964" s="31">
        <v>1000000</v>
      </c>
      <c r="O1964" s="14" t="s">
        <v>2</v>
      </c>
      <c r="P1964" s="14" t="s">
        <v>35</v>
      </c>
      <c r="Q1964" s="31">
        <v>32000</v>
      </c>
      <c r="R1964" s="31">
        <v>2000</v>
      </c>
      <c r="S1964" s="45">
        <v>1.0549999999999999</v>
      </c>
      <c r="T1964" s="64">
        <f t="shared" si="279"/>
        <v>121.32499999999999</v>
      </c>
      <c r="U1964" s="64">
        <f t="shared" si="280"/>
        <v>3.8463443700890205</v>
      </c>
      <c r="V1964" s="48">
        <f t="shared" si="281"/>
        <v>1.2161853525687056</v>
      </c>
      <c r="W1964" s="52">
        <v>1152.7823247096737</v>
      </c>
      <c r="X1964" s="71" t="str">
        <f t="shared" si="278"/>
        <v>Q3 2025</v>
      </c>
      <c r="Y1964" s="21">
        <f t="shared" si="282"/>
        <v>3840</v>
      </c>
      <c r="Z1964" s="21">
        <f t="shared" si="283"/>
        <v>2160</v>
      </c>
      <c r="AA1964" s="57">
        <f t="shared" si="284"/>
        <v>3645824.047477745</v>
      </c>
      <c r="AB1964" s="59">
        <f t="shared" si="285"/>
        <v>1.7777777777777777</v>
      </c>
      <c r="AC1964" s="61">
        <f t="shared" si="286"/>
        <v>2921</v>
      </c>
    </row>
    <row r="1965" spans="4:29">
      <c r="D1965" s="12">
        <v>1959</v>
      </c>
      <c r="E1965" s="36" t="s">
        <v>29</v>
      </c>
      <c r="F1965" s="16" t="s">
        <v>12</v>
      </c>
      <c r="G1965" s="14" t="s">
        <v>40</v>
      </c>
      <c r="H1965" s="13" t="s">
        <v>6</v>
      </c>
      <c r="I1965" s="13" t="s">
        <v>76</v>
      </c>
      <c r="J1965" s="13"/>
      <c r="K1965" s="13" t="s">
        <v>123</v>
      </c>
      <c r="L1965" s="14">
        <v>55</v>
      </c>
      <c r="M1965" s="14" t="s">
        <v>52</v>
      </c>
      <c r="N1965" s="31">
        <v>1000000</v>
      </c>
      <c r="O1965" s="14" t="s">
        <v>2</v>
      </c>
      <c r="P1965" s="14" t="s">
        <v>35</v>
      </c>
      <c r="Q1965" s="31">
        <v>5930</v>
      </c>
      <c r="R1965" s="31">
        <v>494</v>
      </c>
      <c r="S1965" s="45">
        <v>3.8</v>
      </c>
      <c r="T1965" s="64">
        <f t="shared" si="279"/>
        <v>209</v>
      </c>
      <c r="U1965" s="64">
        <f t="shared" si="280"/>
        <v>3.1689033970326408</v>
      </c>
      <c r="V1965" s="48">
        <f t="shared" si="281"/>
        <v>1.0092058807363031</v>
      </c>
      <c r="W1965" s="52">
        <v>265.58049493060611</v>
      </c>
      <c r="X1965" s="71" t="str">
        <f t="shared" si="278"/>
        <v>Q3 2025</v>
      </c>
      <c r="Y1965" s="21">
        <f t="shared" si="282"/>
        <v>7680</v>
      </c>
      <c r="Z1965" s="21">
        <f t="shared" si="283"/>
        <v>4320</v>
      </c>
      <c r="AA1965" s="57">
        <f t="shared" si="284"/>
        <v>833921.94658753707</v>
      </c>
      <c r="AB1965" s="59">
        <f t="shared" si="285"/>
        <v>1.7777777777777777</v>
      </c>
      <c r="AC1965" s="61">
        <f t="shared" si="286"/>
        <v>1397</v>
      </c>
    </row>
    <row r="1966" spans="4:29">
      <c r="D1966" s="12">
        <v>1960</v>
      </c>
      <c r="E1966" s="36" t="s">
        <v>29</v>
      </c>
      <c r="F1966" s="16" t="s">
        <v>12</v>
      </c>
      <c r="G1966" s="14" t="s">
        <v>40</v>
      </c>
      <c r="H1966" s="13" t="s">
        <v>6</v>
      </c>
      <c r="I1966" s="13" t="s">
        <v>76</v>
      </c>
      <c r="J1966" s="13"/>
      <c r="K1966" s="13" t="s">
        <v>123</v>
      </c>
      <c r="L1966" s="14">
        <v>65</v>
      </c>
      <c r="M1966" s="14" t="s">
        <v>52</v>
      </c>
      <c r="N1966" s="31">
        <v>1000000</v>
      </c>
      <c r="O1966" s="14" t="s">
        <v>2</v>
      </c>
      <c r="P1966" s="14" t="s">
        <v>35</v>
      </c>
      <c r="Q1966" s="31">
        <v>11999.750399999999</v>
      </c>
      <c r="R1966" s="31">
        <v>1333.3333333333337</v>
      </c>
      <c r="S1966" s="45">
        <v>13.06</v>
      </c>
      <c r="T1966" s="64">
        <f t="shared" si="279"/>
        <v>848.9</v>
      </c>
      <c r="U1966" s="64">
        <f t="shared" si="280"/>
        <v>15.211425497448072</v>
      </c>
      <c r="V1966" s="48">
        <f t="shared" si="281"/>
        <v>4.6520626232186029</v>
      </c>
      <c r="W1966" s="52">
        <v>356.20693899070466</v>
      </c>
      <c r="X1966" s="71" t="str">
        <f t="shared" si="278"/>
        <v>Q3 2025</v>
      </c>
      <c r="Y1966" s="21">
        <f t="shared" si="282"/>
        <v>7680</v>
      </c>
      <c r="Z1966" s="21">
        <f t="shared" si="283"/>
        <v>4320</v>
      </c>
      <c r="AA1966" s="57">
        <f t="shared" si="284"/>
        <v>1164733.9584569733</v>
      </c>
      <c r="AB1966" s="59">
        <f t="shared" si="285"/>
        <v>1.7777777777777777</v>
      </c>
      <c r="AC1966" s="61">
        <f t="shared" si="286"/>
        <v>1651</v>
      </c>
    </row>
    <row r="1967" spans="4:29">
      <c r="D1967" s="12">
        <v>1961</v>
      </c>
      <c r="E1967" s="36" t="s">
        <v>29</v>
      </c>
      <c r="F1967" s="16" t="s">
        <v>12</v>
      </c>
      <c r="G1967" s="14" t="s">
        <v>40</v>
      </c>
      <c r="H1967" s="13" t="s">
        <v>6</v>
      </c>
      <c r="I1967" s="13" t="s">
        <v>76</v>
      </c>
      <c r="J1967" s="13"/>
      <c r="K1967" s="13" t="s">
        <v>123</v>
      </c>
      <c r="L1967" s="14">
        <v>75</v>
      </c>
      <c r="M1967" s="14" t="s">
        <v>52</v>
      </c>
      <c r="N1967" s="31">
        <v>1000000</v>
      </c>
      <c r="O1967" s="14" t="s">
        <v>2</v>
      </c>
      <c r="P1967" s="14" t="s">
        <v>35</v>
      </c>
      <c r="Q1967" s="31">
        <v>17279.640575999994</v>
      </c>
      <c r="R1967" s="31">
        <v>1920</v>
      </c>
      <c r="S1967" s="45">
        <v>12.348000000000001</v>
      </c>
      <c r="T1967" s="64">
        <f t="shared" si="279"/>
        <v>926.1</v>
      </c>
      <c r="U1967" s="64">
        <f t="shared" si="280"/>
        <v>19.147812762017804</v>
      </c>
      <c r="V1967" s="48">
        <f t="shared" si="281"/>
        <v>9.1415217735198766</v>
      </c>
      <c r="W1967" s="52">
        <v>740.3240827275572</v>
      </c>
      <c r="X1967" s="71" t="str">
        <f t="shared" si="278"/>
        <v>Q3 2025</v>
      </c>
      <c r="Y1967" s="21">
        <f t="shared" si="282"/>
        <v>7680</v>
      </c>
      <c r="Z1967" s="21">
        <f t="shared" si="283"/>
        <v>4320</v>
      </c>
      <c r="AA1967" s="57">
        <f t="shared" si="284"/>
        <v>1550681.3056379822</v>
      </c>
      <c r="AB1967" s="59">
        <f t="shared" si="285"/>
        <v>1.7777777777777777</v>
      </c>
      <c r="AC1967" s="61">
        <f t="shared" si="286"/>
        <v>1905</v>
      </c>
    </row>
    <row r="1968" spans="4:29">
      <c r="D1968" s="12">
        <v>1962</v>
      </c>
      <c r="E1968" s="36" t="s">
        <v>29</v>
      </c>
      <c r="F1968" s="16" t="s">
        <v>12</v>
      </c>
      <c r="G1968" s="14" t="s">
        <v>40</v>
      </c>
      <c r="H1968" s="13" t="s">
        <v>6</v>
      </c>
      <c r="I1968" s="13" t="s">
        <v>76</v>
      </c>
      <c r="J1968" s="13"/>
      <c r="K1968" s="13" t="s">
        <v>123</v>
      </c>
      <c r="L1968" s="14">
        <v>85</v>
      </c>
      <c r="M1968" s="14" t="s">
        <v>52</v>
      </c>
      <c r="N1968" s="31">
        <v>1000000</v>
      </c>
      <c r="O1968" s="14" t="s">
        <v>2</v>
      </c>
      <c r="P1968" s="14" t="s">
        <v>35</v>
      </c>
      <c r="Q1968" s="31">
        <v>22194.738339839998</v>
      </c>
      <c r="R1968" s="31">
        <v>2466.1333333333341</v>
      </c>
      <c r="S1968" s="45">
        <v>9.3070000000000004</v>
      </c>
      <c r="T1968" s="64">
        <f t="shared" si="279"/>
        <v>791.09500000000003</v>
      </c>
      <c r="U1968" s="64">
        <f t="shared" si="280"/>
        <v>18.537347437531157</v>
      </c>
      <c r="V1968" s="48">
        <f t="shared" si="281"/>
        <v>8.7487439328322179</v>
      </c>
      <c r="W1968" s="52">
        <v>940.01761392846424</v>
      </c>
      <c r="X1968" s="71" t="str">
        <f t="shared" si="278"/>
        <v>Q3 2025</v>
      </c>
      <c r="Y1968" s="21">
        <f t="shared" si="282"/>
        <v>7680</v>
      </c>
      <c r="Z1968" s="21">
        <f t="shared" si="283"/>
        <v>4320</v>
      </c>
      <c r="AA1968" s="57">
        <f t="shared" si="284"/>
        <v>1991763.9881305636</v>
      </c>
      <c r="AB1968" s="59">
        <f t="shared" si="285"/>
        <v>1.7777777777777777</v>
      </c>
      <c r="AC1968" s="61">
        <f t="shared" si="286"/>
        <v>2159</v>
      </c>
    </row>
    <row r="1969" spans="4:29">
      <c r="D1969" s="12">
        <v>1963</v>
      </c>
      <c r="E1969" s="36" t="s">
        <v>29</v>
      </c>
      <c r="F1969" s="16" t="s">
        <v>12</v>
      </c>
      <c r="G1969" s="14" t="s">
        <v>40</v>
      </c>
      <c r="H1969" s="13" t="s">
        <v>6</v>
      </c>
      <c r="I1969" s="13" t="s">
        <v>76</v>
      </c>
      <c r="J1969" s="13"/>
      <c r="K1969" s="13" t="s">
        <v>123</v>
      </c>
      <c r="L1969" s="14">
        <v>98</v>
      </c>
      <c r="M1969" s="14" t="s">
        <v>52</v>
      </c>
      <c r="N1969" s="31">
        <v>1000000</v>
      </c>
      <c r="O1969" s="14" t="s">
        <v>2</v>
      </c>
      <c r="P1969" s="14" t="s">
        <v>35</v>
      </c>
      <c r="Q1969" s="31">
        <v>32000</v>
      </c>
      <c r="R1969" s="31">
        <v>2000</v>
      </c>
      <c r="S1969" s="45">
        <v>0.23200000000000001</v>
      </c>
      <c r="T1969" s="64">
        <f t="shared" si="279"/>
        <v>22.736000000000001</v>
      </c>
      <c r="U1969" s="64">
        <f t="shared" si="280"/>
        <v>0.61424292198551922</v>
      </c>
      <c r="V1969" s="48">
        <f t="shared" si="281"/>
        <v>0.32712612964710558</v>
      </c>
      <c r="W1969" s="52">
        <v>1410.0264208926965</v>
      </c>
      <c r="X1969" s="71" t="str">
        <f t="shared" si="278"/>
        <v>Q3 2025</v>
      </c>
      <c r="Y1969" s="21">
        <f t="shared" si="282"/>
        <v>7680</v>
      </c>
      <c r="Z1969" s="21">
        <f t="shared" si="283"/>
        <v>4320</v>
      </c>
      <c r="AA1969" s="57">
        <f t="shared" si="284"/>
        <v>2647598.8016617205</v>
      </c>
      <c r="AB1969" s="59">
        <f t="shared" si="285"/>
        <v>1.7777777777777777</v>
      </c>
      <c r="AC1969" s="61">
        <f t="shared" si="286"/>
        <v>2489.1999999999998</v>
      </c>
    </row>
    <row r="1970" spans="4:29">
      <c r="D1970" s="12">
        <v>1964</v>
      </c>
      <c r="E1970" s="36" t="s">
        <v>29</v>
      </c>
      <c r="F1970" s="16" t="s">
        <v>12</v>
      </c>
      <c r="G1970" s="14" t="s">
        <v>51</v>
      </c>
      <c r="H1970" s="13" t="s">
        <v>90</v>
      </c>
      <c r="I1970" s="13" t="s">
        <v>45</v>
      </c>
      <c r="J1970" s="13" t="s">
        <v>101</v>
      </c>
      <c r="K1970" s="13" t="s">
        <v>43</v>
      </c>
      <c r="L1970" s="14">
        <v>16</v>
      </c>
      <c r="M1970" s="14" t="s">
        <v>66</v>
      </c>
      <c r="N1970" s="31">
        <v>1000000</v>
      </c>
      <c r="O1970" s="14" t="s">
        <v>2</v>
      </c>
      <c r="P1970" s="14" t="s">
        <v>47</v>
      </c>
      <c r="Q1970" s="31">
        <v>4000</v>
      </c>
      <c r="R1970" s="31">
        <v>1152</v>
      </c>
      <c r="S1970" s="45">
        <v>45</v>
      </c>
      <c r="T1970" s="64">
        <f t="shared" si="279"/>
        <v>720</v>
      </c>
      <c r="U1970" s="64">
        <f t="shared" si="280"/>
        <v>3.3403340224719105</v>
      </c>
      <c r="V1970" s="48">
        <f t="shared" si="281"/>
        <v>5.7935871530240135</v>
      </c>
      <c r="W1970" s="52">
        <v>128.74638117831142</v>
      </c>
      <c r="X1970" s="71" t="str">
        <f t="shared" si="278"/>
        <v>Q4 2025</v>
      </c>
      <c r="Y1970" s="21">
        <f t="shared" si="282"/>
        <v>2560</v>
      </c>
      <c r="Z1970" s="21">
        <f t="shared" si="283"/>
        <v>1600</v>
      </c>
      <c r="AA1970" s="57">
        <f t="shared" si="284"/>
        <v>74229.644943820225</v>
      </c>
      <c r="AB1970" s="59">
        <f t="shared" si="285"/>
        <v>1.6</v>
      </c>
      <c r="AC1970" s="61">
        <f t="shared" si="286"/>
        <v>406.4</v>
      </c>
    </row>
    <row r="1971" spans="4:29">
      <c r="D1971" s="12">
        <v>1965</v>
      </c>
      <c r="E1971" s="36" t="s">
        <v>29</v>
      </c>
      <c r="F1971" s="16" t="s">
        <v>12</v>
      </c>
      <c r="G1971" s="14" t="s">
        <v>51</v>
      </c>
      <c r="H1971" s="13" t="s">
        <v>90</v>
      </c>
      <c r="I1971" s="13" t="s">
        <v>45</v>
      </c>
      <c r="J1971" s="13" t="s">
        <v>46</v>
      </c>
      <c r="K1971" s="13" t="s">
        <v>43</v>
      </c>
      <c r="L1971" s="14">
        <v>17.3</v>
      </c>
      <c r="M1971" s="14" t="s">
        <v>15</v>
      </c>
      <c r="N1971" s="31">
        <v>1000000</v>
      </c>
      <c r="O1971" s="14" t="s">
        <v>2</v>
      </c>
      <c r="P1971" s="14" t="s">
        <v>47</v>
      </c>
      <c r="Q1971" s="31">
        <v>10000</v>
      </c>
      <c r="R1971" s="31">
        <v>240</v>
      </c>
      <c r="S1971" s="45">
        <v>10</v>
      </c>
      <c r="T1971" s="64">
        <f t="shared" si="279"/>
        <v>173</v>
      </c>
      <c r="U1971" s="64">
        <f t="shared" si="280"/>
        <v>0.82507272527002962</v>
      </c>
      <c r="V1971" s="48">
        <f t="shared" si="281"/>
        <v>1.4643736978203732</v>
      </c>
      <c r="W1971" s="52">
        <v>146.43736978203731</v>
      </c>
      <c r="X1971" s="71" t="str">
        <f t="shared" si="278"/>
        <v>Q4 2025</v>
      </c>
      <c r="Y1971" s="21">
        <f t="shared" si="282"/>
        <v>3840</v>
      </c>
      <c r="Z1971" s="21">
        <f t="shared" si="283"/>
        <v>2160</v>
      </c>
      <c r="AA1971" s="57">
        <f t="shared" si="284"/>
        <v>82507.272527002962</v>
      </c>
      <c r="AB1971" s="59">
        <f t="shared" si="285"/>
        <v>1.7777777777777777</v>
      </c>
      <c r="AC1971" s="61">
        <f t="shared" si="286"/>
        <v>439.42</v>
      </c>
    </row>
    <row r="1972" spans="4:29">
      <c r="D1972" s="12">
        <v>1966</v>
      </c>
      <c r="E1972" s="36" t="s">
        <v>29</v>
      </c>
      <c r="F1972" s="16" t="s">
        <v>12</v>
      </c>
      <c r="G1972" s="14" t="s">
        <v>51</v>
      </c>
      <c r="H1972" s="13" t="s">
        <v>90</v>
      </c>
      <c r="I1972" s="13" t="s">
        <v>45</v>
      </c>
      <c r="J1972" s="13" t="s">
        <v>168</v>
      </c>
      <c r="K1972" s="13" t="s">
        <v>43</v>
      </c>
      <c r="L1972" s="14">
        <v>17.3</v>
      </c>
      <c r="M1972" s="14" t="s">
        <v>15</v>
      </c>
      <c r="N1972" s="31">
        <v>1000000</v>
      </c>
      <c r="O1972" s="14" t="s">
        <v>2</v>
      </c>
      <c r="P1972" s="14" t="s">
        <v>47</v>
      </c>
      <c r="Q1972" s="31">
        <v>4032</v>
      </c>
      <c r="R1972" s="31">
        <v>1008</v>
      </c>
      <c r="S1972" s="45">
        <v>15</v>
      </c>
      <c r="T1972" s="64">
        <f t="shared" si="279"/>
        <v>259.5</v>
      </c>
      <c r="U1972" s="64">
        <f t="shared" si="280"/>
        <v>1.2376090879050445</v>
      </c>
      <c r="V1972" s="48">
        <f t="shared" si="281"/>
        <v>2.1965605467305593</v>
      </c>
      <c r="W1972" s="52">
        <v>146.43736978203731</v>
      </c>
      <c r="X1972" s="71" t="str">
        <f t="shared" si="278"/>
        <v>Q4 2025</v>
      </c>
      <c r="Y1972" s="21">
        <f t="shared" si="282"/>
        <v>3840</v>
      </c>
      <c r="Z1972" s="21">
        <f t="shared" si="283"/>
        <v>2160</v>
      </c>
      <c r="AA1972" s="57">
        <f t="shared" si="284"/>
        <v>82507.272527002962</v>
      </c>
      <c r="AB1972" s="59">
        <f t="shared" si="285"/>
        <v>1.7777777777777777</v>
      </c>
      <c r="AC1972" s="61">
        <f t="shared" si="286"/>
        <v>439.42</v>
      </c>
    </row>
    <row r="1973" spans="4:29">
      <c r="D1973" s="12">
        <v>1967</v>
      </c>
      <c r="E1973" s="36" t="s">
        <v>29</v>
      </c>
      <c r="F1973" s="16" t="s">
        <v>12</v>
      </c>
      <c r="G1973" s="14" t="s">
        <v>51</v>
      </c>
      <c r="H1973" s="13" t="s">
        <v>90</v>
      </c>
      <c r="I1973" s="13" t="s">
        <v>45</v>
      </c>
      <c r="J1973" s="13" t="s">
        <v>206</v>
      </c>
      <c r="K1973" s="13"/>
      <c r="L1973" s="14">
        <v>18</v>
      </c>
      <c r="M1973" s="14" t="s">
        <v>186</v>
      </c>
      <c r="N1973" s="31">
        <v>1000000</v>
      </c>
      <c r="O1973" s="14" t="s">
        <v>2</v>
      </c>
      <c r="P1973" s="14" t="s">
        <v>47</v>
      </c>
      <c r="Q1973" s="31">
        <v>4000</v>
      </c>
      <c r="R1973" s="31">
        <v>1000</v>
      </c>
      <c r="S1973" s="45">
        <v>45</v>
      </c>
      <c r="T1973" s="64">
        <f t="shared" si="279"/>
        <v>810</v>
      </c>
      <c r="U1973" s="64">
        <f t="shared" si="280"/>
        <v>4.2276102471910111</v>
      </c>
      <c r="V1973" s="48">
        <f t="shared" si="281"/>
        <v>6.5896816401916789</v>
      </c>
      <c r="W1973" s="52">
        <v>146.43736978203731</v>
      </c>
      <c r="X1973" s="71" t="str">
        <f t="shared" si="278"/>
        <v>Q4 2025</v>
      </c>
      <c r="Y1973" s="21">
        <f t="shared" si="282"/>
        <v>3840</v>
      </c>
      <c r="Z1973" s="21">
        <f t="shared" si="283"/>
        <v>2400</v>
      </c>
      <c r="AA1973" s="57">
        <f t="shared" si="284"/>
        <v>93946.894382022467</v>
      </c>
      <c r="AB1973" s="59">
        <f t="shared" si="285"/>
        <v>1.6</v>
      </c>
      <c r="AC1973" s="61">
        <f t="shared" si="286"/>
        <v>457.2</v>
      </c>
    </row>
    <row r="1974" spans="4:29">
      <c r="D1974" s="12">
        <v>1968</v>
      </c>
      <c r="E1974" s="36" t="s">
        <v>29</v>
      </c>
      <c r="F1974" s="16" t="s">
        <v>12</v>
      </c>
      <c r="G1974" s="14" t="s">
        <v>51</v>
      </c>
      <c r="H1974" s="13" t="s">
        <v>90</v>
      </c>
      <c r="I1974" s="13" t="s">
        <v>45</v>
      </c>
      <c r="J1974" s="13" t="s">
        <v>227</v>
      </c>
      <c r="K1974" s="13" t="s">
        <v>43</v>
      </c>
      <c r="L1974" s="14">
        <v>16</v>
      </c>
      <c r="M1974" s="14" t="s">
        <v>186</v>
      </c>
      <c r="N1974" s="31"/>
      <c r="O1974" s="14" t="s">
        <v>2</v>
      </c>
      <c r="P1974" s="14" t="s">
        <v>47</v>
      </c>
      <c r="Q1974" s="31">
        <v>4000</v>
      </c>
      <c r="R1974" s="31">
        <v>1000</v>
      </c>
      <c r="S1974" s="45">
        <v>25</v>
      </c>
      <c r="T1974" s="64">
        <f t="shared" si="279"/>
        <v>400</v>
      </c>
      <c r="U1974" s="64">
        <f t="shared" si="280"/>
        <v>1.8557411235955057</v>
      </c>
      <c r="V1974" s="48">
        <f t="shared" si="281"/>
        <v>3.2186595294577853</v>
      </c>
      <c r="W1974" s="52">
        <v>128.74638117831142</v>
      </c>
      <c r="X1974" s="71" t="str">
        <f t="shared" si="278"/>
        <v>Q4 2025</v>
      </c>
      <c r="Y1974" s="21">
        <f t="shared" si="282"/>
        <v>3840</v>
      </c>
      <c r="Z1974" s="21">
        <f t="shared" si="283"/>
        <v>2400</v>
      </c>
      <c r="AA1974" s="57">
        <f t="shared" si="284"/>
        <v>74229.644943820225</v>
      </c>
      <c r="AB1974" s="59">
        <f t="shared" si="285"/>
        <v>1.6</v>
      </c>
      <c r="AC1974" s="61">
        <f t="shared" si="286"/>
        <v>406.4</v>
      </c>
    </row>
    <row r="1975" spans="4:29">
      <c r="D1975" s="12">
        <v>1969</v>
      </c>
      <c r="E1975" s="36" t="s">
        <v>29</v>
      </c>
      <c r="F1975" s="16" t="s">
        <v>12</v>
      </c>
      <c r="G1975" s="14" t="s">
        <v>51</v>
      </c>
      <c r="H1975" s="13" t="s">
        <v>90</v>
      </c>
      <c r="I1975" s="13" t="s">
        <v>31</v>
      </c>
      <c r="J1975" s="13" t="s">
        <v>216</v>
      </c>
      <c r="K1975" s="13" t="s">
        <v>57</v>
      </c>
      <c r="L1975" s="14">
        <v>14.2</v>
      </c>
      <c r="M1975" s="14" t="s">
        <v>63</v>
      </c>
      <c r="N1975" s="31">
        <v>1000000</v>
      </c>
      <c r="O1975" s="14" t="s">
        <v>2</v>
      </c>
      <c r="P1975" s="14" t="s">
        <v>47</v>
      </c>
      <c r="Q1975" s="31">
        <v>10384</v>
      </c>
      <c r="R1975" s="31">
        <v>2596</v>
      </c>
      <c r="S1975" s="45">
        <v>950</v>
      </c>
      <c r="T1975" s="64">
        <f t="shared" si="279"/>
        <v>13490</v>
      </c>
      <c r="U1975" s="64">
        <f t="shared" si="280"/>
        <v>56.452751126913256</v>
      </c>
      <c r="V1975" s="48">
        <f t="shared" si="281"/>
        <v>155.42899263658151</v>
      </c>
      <c r="W1975" s="52">
        <v>163.60946593324368</v>
      </c>
      <c r="X1975" s="71" t="str">
        <f t="shared" si="278"/>
        <v>Q4 2025</v>
      </c>
      <c r="Y1975" s="21">
        <f t="shared" si="282"/>
        <v>3024</v>
      </c>
      <c r="Z1975" s="21">
        <f t="shared" si="283"/>
        <v>1964</v>
      </c>
      <c r="AA1975" s="57">
        <f t="shared" si="284"/>
        <v>59423.948554645533</v>
      </c>
      <c r="AB1975" s="59">
        <f t="shared" si="285"/>
        <v>1.539714867617108</v>
      </c>
      <c r="AC1975" s="61">
        <f t="shared" si="286"/>
        <v>360.67999999999995</v>
      </c>
    </row>
    <row r="1976" spans="4:29">
      <c r="D1976" s="12">
        <v>1970</v>
      </c>
      <c r="E1976" s="36" t="s">
        <v>29</v>
      </c>
      <c r="F1976" s="16" t="s">
        <v>12</v>
      </c>
      <c r="G1976" s="14" t="s">
        <v>51</v>
      </c>
      <c r="H1976" s="13" t="s">
        <v>90</v>
      </c>
      <c r="I1976" s="13" t="s">
        <v>31</v>
      </c>
      <c r="J1976" s="13" t="s">
        <v>62</v>
      </c>
      <c r="K1976" s="13" t="s">
        <v>57</v>
      </c>
      <c r="L1976" s="14">
        <v>16.2</v>
      </c>
      <c r="M1976" s="14" t="s">
        <v>64</v>
      </c>
      <c r="N1976" s="31">
        <v>1000000</v>
      </c>
      <c r="O1976" s="14" t="s">
        <v>2</v>
      </c>
      <c r="P1976" s="14" t="s">
        <v>47</v>
      </c>
      <c r="Q1976" s="31">
        <v>10384</v>
      </c>
      <c r="R1976" s="31">
        <v>2596</v>
      </c>
      <c r="S1976" s="45">
        <v>600</v>
      </c>
      <c r="T1976" s="64">
        <f t="shared" si="279"/>
        <v>9720</v>
      </c>
      <c r="U1976" s="64">
        <f t="shared" si="280"/>
        <v>46.315708612985993</v>
      </c>
      <c r="V1976" s="48">
        <f t="shared" si="281"/>
        <v>114.14613902319329</v>
      </c>
      <c r="W1976" s="52">
        <v>190.24356503865548</v>
      </c>
      <c r="X1976" s="71" t="str">
        <f t="shared" si="278"/>
        <v>Q4 2025</v>
      </c>
      <c r="Y1976" s="21">
        <f t="shared" si="282"/>
        <v>3456</v>
      </c>
      <c r="Z1976" s="21">
        <f t="shared" si="283"/>
        <v>2234</v>
      </c>
      <c r="AA1976" s="57">
        <f t="shared" si="284"/>
        <v>77192.847688309979</v>
      </c>
      <c r="AB1976" s="59">
        <f t="shared" si="285"/>
        <v>1.5470008952551477</v>
      </c>
      <c r="AC1976" s="61">
        <f t="shared" si="286"/>
        <v>411.47999999999996</v>
      </c>
    </row>
    <row r="1977" spans="4:29">
      <c r="D1977" s="12">
        <v>1971</v>
      </c>
      <c r="E1977" s="36" t="s">
        <v>29</v>
      </c>
      <c r="F1977" s="16" t="s">
        <v>12</v>
      </c>
      <c r="G1977" s="14" t="s">
        <v>51</v>
      </c>
      <c r="H1977" s="13" t="s">
        <v>90</v>
      </c>
      <c r="I1977" s="13" t="s">
        <v>102</v>
      </c>
      <c r="J1977" s="13" t="s">
        <v>103</v>
      </c>
      <c r="K1977" s="13" t="s">
        <v>43</v>
      </c>
      <c r="L1977" s="14">
        <v>16</v>
      </c>
      <c r="M1977" s="14" t="s">
        <v>66</v>
      </c>
      <c r="N1977" s="31">
        <v>1000000</v>
      </c>
      <c r="O1977" s="14" t="s">
        <v>2</v>
      </c>
      <c r="P1977" s="14" t="s">
        <v>47</v>
      </c>
      <c r="Q1977" s="31">
        <v>4000</v>
      </c>
      <c r="R1977" s="31">
        <v>1152</v>
      </c>
      <c r="S1977" s="45">
        <v>25</v>
      </c>
      <c r="T1977" s="64">
        <f t="shared" si="279"/>
        <v>400</v>
      </c>
      <c r="U1977" s="64">
        <f t="shared" si="280"/>
        <v>1.8557411235955057</v>
      </c>
      <c r="V1977" s="48">
        <f t="shared" si="281"/>
        <v>3.2186595294577853</v>
      </c>
      <c r="W1977" s="52">
        <v>128.74638117831142</v>
      </c>
      <c r="X1977" s="71" t="str">
        <f t="shared" si="278"/>
        <v>Q4 2025</v>
      </c>
      <c r="Y1977" s="21">
        <f t="shared" si="282"/>
        <v>2560</v>
      </c>
      <c r="Z1977" s="21">
        <f t="shared" si="283"/>
        <v>1600</v>
      </c>
      <c r="AA1977" s="57">
        <f t="shared" si="284"/>
        <v>74229.644943820225</v>
      </c>
      <c r="AB1977" s="59">
        <f t="shared" si="285"/>
        <v>1.6</v>
      </c>
      <c r="AC1977" s="61">
        <f t="shared" si="286"/>
        <v>406.4</v>
      </c>
    </row>
    <row r="1978" spans="4:29">
      <c r="D1978" s="12">
        <v>1972</v>
      </c>
      <c r="E1978" s="36" t="s">
        <v>29</v>
      </c>
      <c r="F1978" s="16" t="s">
        <v>12</v>
      </c>
      <c r="G1978" s="14" t="s">
        <v>51</v>
      </c>
      <c r="H1978" s="13" t="s">
        <v>90</v>
      </c>
      <c r="I1978" s="13" t="s">
        <v>102</v>
      </c>
      <c r="J1978" s="13" t="s">
        <v>104</v>
      </c>
      <c r="K1978" s="13" t="s">
        <v>43</v>
      </c>
      <c r="L1978" s="14">
        <v>17.3</v>
      </c>
      <c r="M1978" s="14" t="s">
        <v>15</v>
      </c>
      <c r="N1978" s="31">
        <v>1000000</v>
      </c>
      <c r="O1978" s="14" t="s">
        <v>2</v>
      </c>
      <c r="P1978" s="14" t="s">
        <v>47</v>
      </c>
      <c r="Q1978" s="31">
        <v>4000</v>
      </c>
      <c r="R1978" s="31">
        <v>1152</v>
      </c>
      <c r="S1978" s="45">
        <v>35</v>
      </c>
      <c r="T1978" s="64">
        <f t="shared" si="279"/>
        <v>605.5</v>
      </c>
      <c r="U1978" s="64">
        <f t="shared" si="280"/>
        <v>2.8877545384451038</v>
      </c>
      <c r="V1978" s="48">
        <f t="shared" si="281"/>
        <v>5.1253079423713057</v>
      </c>
      <c r="W1978" s="52">
        <v>146.43736978203731</v>
      </c>
      <c r="X1978" s="71" t="str">
        <f t="shared" si="278"/>
        <v>Q4 2025</v>
      </c>
      <c r="Y1978" s="21">
        <f t="shared" si="282"/>
        <v>3840</v>
      </c>
      <c r="Z1978" s="21">
        <f t="shared" si="283"/>
        <v>2160</v>
      </c>
      <c r="AA1978" s="57">
        <f t="shared" si="284"/>
        <v>82507.272527002962</v>
      </c>
      <c r="AB1978" s="59">
        <f t="shared" si="285"/>
        <v>1.7777777777777777</v>
      </c>
      <c r="AC1978" s="61">
        <f t="shared" si="286"/>
        <v>439.42</v>
      </c>
    </row>
    <row r="1979" spans="4:29">
      <c r="D1979" s="12">
        <v>1973</v>
      </c>
      <c r="E1979" s="36" t="s">
        <v>29</v>
      </c>
      <c r="F1979" s="16" t="s">
        <v>12</v>
      </c>
      <c r="G1979" s="14" t="s">
        <v>51</v>
      </c>
      <c r="H1979" s="13" t="s">
        <v>90</v>
      </c>
      <c r="I1979" s="13" t="s">
        <v>54</v>
      </c>
      <c r="J1979" s="13" t="s">
        <v>92</v>
      </c>
      <c r="K1979" s="13" t="s">
        <v>43</v>
      </c>
      <c r="L1979" s="14">
        <v>17.3</v>
      </c>
      <c r="M1979" s="14" t="s">
        <v>15</v>
      </c>
      <c r="N1979" s="31">
        <v>1000000</v>
      </c>
      <c r="O1979" s="14" t="s">
        <v>2</v>
      </c>
      <c r="P1979" s="14" t="s">
        <v>47</v>
      </c>
      <c r="Q1979" s="31">
        <v>4000</v>
      </c>
      <c r="R1979" s="31">
        <v>1152</v>
      </c>
      <c r="S1979" s="45">
        <v>35</v>
      </c>
      <c r="T1979" s="64">
        <f t="shared" si="279"/>
        <v>605.5</v>
      </c>
      <c r="U1979" s="64">
        <f t="shared" si="280"/>
        <v>2.8877545384451038</v>
      </c>
      <c r="V1979" s="48">
        <f t="shared" si="281"/>
        <v>5.1253079423713057</v>
      </c>
      <c r="W1979" s="52">
        <v>146.43736978203731</v>
      </c>
      <c r="X1979" s="71" t="str">
        <f t="shared" si="278"/>
        <v>Q4 2025</v>
      </c>
      <c r="Y1979" s="21">
        <f t="shared" si="282"/>
        <v>3840</v>
      </c>
      <c r="Z1979" s="21">
        <f t="shared" si="283"/>
        <v>2160</v>
      </c>
      <c r="AA1979" s="57">
        <f t="shared" si="284"/>
        <v>82507.272527002962</v>
      </c>
      <c r="AB1979" s="59">
        <f t="shared" si="285"/>
        <v>1.7777777777777777</v>
      </c>
      <c r="AC1979" s="61">
        <f t="shared" si="286"/>
        <v>439.42</v>
      </c>
    </row>
    <row r="1980" spans="4:29">
      <c r="D1980" s="12">
        <v>1974</v>
      </c>
      <c r="E1980" s="36" t="s">
        <v>29</v>
      </c>
      <c r="F1980" s="16" t="s">
        <v>12</v>
      </c>
      <c r="G1980" s="14" t="s">
        <v>51</v>
      </c>
      <c r="H1980" s="13" t="s">
        <v>90</v>
      </c>
      <c r="I1980" s="13" t="s">
        <v>54</v>
      </c>
      <c r="J1980" s="13" t="s">
        <v>92</v>
      </c>
      <c r="K1980" s="13" t="s">
        <v>43</v>
      </c>
      <c r="L1980" s="14">
        <v>16</v>
      </c>
      <c r="M1980" s="14" t="s">
        <v>66</v>
      </c>
      <c r="N1980" s="31">
        <v>1000000</v>
      </c>
      <c r="O1980" s="14" t="s">
        <v>2</v>
      </c>
      <c r="P1980" s="14" t="s">
        <v>47</v>
      </c>
      <c r="Q1980" s="31">
        <v>4000</v>
      </c>
      <c r="R1980" s="31">
        <v>1152</v>
      </c>
      <c r="S1980" s="45">
        <v>55</v>
      </c>
      <c r="T1980" s="64">
        <f t="shared" si="279"/>
        <v>880</v>
      </c>
      <c r="U1980" s="64">
        <f t="shared" si="280"/>
        <v>4.0826304719101127</v>
      </c>
      <c r="V1980" s="48">
        <f t="shared" si="281"/>
        <v>7.0810509648071287</v>
      </c>
      <c r="W1980" s="52">
        <v>128.74638117831142</v>
      </c>
      <c r="X1980" s="71" t="str">
        <f t="shared" si="278"/>
        <v>Q4 2025</v>
      </c>
      <c r="Y1980" s="21">
        <f t="shared" si="282"/>
        <v>2560</v>
      </c>
      <c r="Z1980" s="21">
        <f t="shared" si="283"/>
        <v>1600</v>
      </c>
      <c r="AA1980" s="57">
        <f t="shared" si="284"/>
        <v>74229.644943820225</v>
      </c>
      <c r="AB1980" s="59">
        <f t="shared" si="285"/>
        <v>1.6</v>
      </c>
      <c r="AC1980" s="61">
        <f t="shared" si="286"/>
        <v>406.4</v>
      </c>
    </row>
    <row r="1981" spans="4:29">
      <c r="D1981" s="12">
        <v>1975</v>
      </c>
      <c r="E1981" s="36" t="s">
        <v>29</v>
      </c>
      <c r="F1981" s="16" t="s">
        <v>12</v>
      </c>
      <c r="G1981" s="14" t="s">
        <v>51</v>
      </c>
      <c r="H1981" s="13" t="s">
        <v>90</v>
      </c>
      <c r="I1981" s="13" t="s">
        <v>54</v>
      </c>
      <c r="J1981" s="13" t="s">
        <v>92</v>
      </c>
      <c r="K1981" s="13" t="s">
        <v>43</v>
      </c>
      <c r="L1981" s="14">
        <v>18</v>
      </c>
      <c r="M1981" s="14" t="s">
        <v>66</v>
      </c>
      <c r="N1981" s="31">
        <v>1000000</v>
      </c>
      <c r="O1981" s="14" t="s">
        <v>2</v>
      </c>
      <c r="P1981" s="14" t="s">
        <v>47</v>
      </c>
      <c r="Q1981" s="31">
        <v>4000</v>
      </c>
      <c r="R1981" s="31">
        <v>1152</v>
      </c>
      <c r="S1981" s="45">
        <v>50</v>
      </c>
      <c r="T1981" s="64">
        <f t="shared" si="279"/>
        <v>900</v>
      </c>
      <c r="U1981" s="64">
        <f t="shared" si="280"/>
        <v>4.6973447191011237</v>
      </c>
      <c r="V1981" s="48">
        <f t="shared" si="281"/>
        <v>7.3218684891018659</v>
      </c>
      <c r="W1981" s="52">
        <v>146.43736978203731</v>
      </c>
      <c r="X1981" s="71" t="str">
        <f t="shared" si="278"/>
        <v>Q4 2025</v>
      </c>
      <c r="Y1981" s="21">
        <f t="shared" si="282"/>
        <v>2560</v>
      </c>
      <c r="Z1981" s="21">
        <f t="shared" si="283"/>
        <v>1600</v>
      </c>
      <c r="AA1981" s="57">
        <f t="shared" si="284"/>
        <v>93946.894382022467</v>
      </c>
      <c r="AB1981" s="59">
        <f t="shared" si="285"/>
        <v>1.6</v>
      </c>
      <c r="AC1981" s="61">
        <f t="shared" si="286"/>
        <v>457.2</v>
      </c>
    </row>
    <row r="1982" spans="4:29">
      <c r="D1982" s="12">
        <v>1976</v>
      </c>
      <c r="E1982" s="36" t="s">
        <v>29</v>
      </c>
      <c r="F1982" s="16" t="s">
        <v>12</v>
      </c>
      <c r="G1982" s="14" t="s">
        <v>51</v>
      </c>
      <c r="H1982" s="13" t="s">
        <v>90</v>
      </c>
      <c r="I1982" s="13" t="s">
        <v>54</v>
      </c>
      <c r="J1982" s="13" t="s">
        <v>169</v>
      </c>
      <c r="K1982" s="13" t="s">
        <v>43</v>
      </c>
      <c r="L1982" s="14">
        <v>17</v>
      </c>
      <c r="M1982" s="14" t="s">
        <v>66</v>
      </c>
      <c r="N1982" s="31">
        <v>1000000</v>
      </c>
      <c r="O1982" s="14" t="s">
        <v>2</v>
      </c>
      <c r="P1982" s="14" t="s">
        <v>47</v>
      </c>
      <c r="Q1982" s="31">
        <v>4000</v>
      </c>
      <c r="R1982" s="31">
        <v>1152</v>
      </c>
      <c r="S1982" s="45">
        <v>45</v>
      </c>
      <c r="T1982" s="64">
        <f t="shared" si="279"/>
        <v>765</v>
      </c>
      <c r="U1982" s="64">
        <f t="shared" si="280"/>
        <v>3.7709239550561788</v>
      </c>
      <c r="V1982" s="48">
        <f t="shared" si="281"/>
        <v>6.5896816401916789</v>
      </c>
      <c r="W1982" s="52">
        <v>146.43736978203731</v>
      </c>
      <c r="X1982" s="71" t="str">
        <f t="shared" si="278"/>
        <v>Q4 2025</v>
      </c>
      <c r="Y1982" s="21">
        <f t="shared" si="282"/>
        <v>2560</v>
      </c>
      <c r="Z1982" s="21">
        <f t="shared" si="283"/>
        <v>1600</v>
      </c>
      <c r="AA1982" s="57">
        <f t="shared" si="284"/>
        <v>83798.310112359526</v>
      </c>
      <c r="AB1982" s="59">
        <f t="shared" si="285"/>
        <v>1.6</v>
      </c>
      <c r="AC1982" s="61">
        <f t="shared" si="286"/>
        <v>431.79999999999995</v>
      </c>
    </row>
    <row r="1983" spans="4:29">
      <c r="D1983" s="12">
        <v>1977</v>
      </c>
      <c r="E1983" s="36" t="s">
        <v>29</v>
      </c>
      <c r="F1983" s="16" t="s">
        <v>12</v>
      </c>
      <c r="G1983" s="14" t="s">
        <v>51</v>
      </c>
      <c r="H1983" s="13" t="s">
        <v>90</v>
      </c>
      <c r="I1983" s="13" t="s">
        <v>54</v>
      </c>
      <c r="J1983" s="13" t="s">
        <v>170</v>
      </c>
      <c r="K1983" s="13" t="s">
        <v>43</v>
      </c>
      <c r="L1983" s="14">
        <v>14</v>
      </c>
      <c r="M1983" s="14" t="s">
        <v>66</v>
      </c>
      <c r="N1983" s="31">
        <v>1000000</v>
      </c>
      <c r="O1983" s="14" t="s">
        <v>2</v>
      </c>
      <c r="P1983" s="14" t="s">
        <v>47</v>
      </c>
      <c r="Q1983" s="31">
        <v>4000</v>
      </c>
      <c r="R1983" s="31">
        <v>1152</v>
      </c>
      <c r="S1983" s="45">
        <v>50</v>
      </c>
      <c r="T1983" s="64">
        <f t="shared" si="279"/>
        <v>700</v>
      </c>
      <c r="U1983" s="64">
        <f t="shared" si="280"/>
        <v>2.8416035955056174</v>
      </c>
      <c r="V1983" s="48">
        <f t="shared" si="281"/>
        <v>5.7770812067191031</v>
      </c>
      <c r="W1983" s="52">
        <v>115.54162413438205</v>
      </c>
      <c r="X1983" s="71" t="str">
        <f t="shared" si="278"/>
        <v>Q4 2025</v>
      </c>
      <c r="Y1983" s="21">
        <f t="shared" si="282"/>
        <v>2560</v>
      </c>
      <c r="Z1983" s="21">
        <f t="shared" si="283"/>
        <v>1600</v>
      </c>
      <c r="AA1983" s="57">
        <f t="shared" si="284"/>
        <v>56832.071910112347</v>
      </c>
      <c r="AB1983" s="59">
        <f t="shared" si="285"/>
        <v>1.6</v>
      </c>
      <c r="AC1983" s="61">
        <f t="shared" si="286"/>
        <v>355.59999999999997</v>
      </c>
    </row>
    <row r="1984" spans="4:29">
      <c r="D1984" s="12">
        <v>1978</v>
      </c>
      <c r="E1984" s="36" t="s">
        <v>29</v>
      </c>
      <c r="F1984" s="16" t="s">
        <v>12</v>
      </c>
      <c r="G1984" s="14" t="s">
        <v>51</v>
      </c>
      <c r="H1984" s="13" t="s">
        <v>90</v>
      </c>
      <c r="I1984" s="13" t="s">
        <v>109</v>
      </c>
      <c r="J1984" s="13" t="s">
        <v>127</v>
      </c>
      <c r="K1984" s="13" t="s">
        <v>43</v>
      </c>
      <c r="L1984" s="14">
        <v>16.2</v>
      </c>
      <c r="M1984" s="14" t="s">
        <v>66</v>
      </c>
      <c r="N1984" s="31">
        <v>1000000</v>
      </c>
      <c r="O1984" s="14" t="s">
        <v>2</v>
      </c>
      <c r="P1984" s="14" t="s">
        <v>47</v>
      </c>
      <c r="Q1984" s="31">
        <v>4000</v>
      </c>
      <c r="R1984" s="31">
        <v>512</v>
      </c>
      <c r="S1984" s="45">
        <v>55</v>
      </c>
      <c r="T1984" s="64">
        <f t="shared" si="279"/>
        <v>891</v>
      </c>
      <c r="U1984" s="64">
        <f t="shared" si="280"/>
        <v>4.1853341447190999</v>
      </c>
      <c r="V1984" s="48">
        <f t="shared" si="281"/>
        <v>7.0810509648071287</v>
      </c>
      <c r="W1984" s="52">
        <v>128.74638117831142</v>
      </c>
      <c r="X1984" s="71" t="str">
        <f t="shared" si="278"/>
        <v>Q4 2025</v>
      </c>
      <c r="Y1984" s="21">
        <f t="shared" si="282"/>
        <v>2560</v>
      </c>
      <c r="Z1984" s="21">
        <f t="shared" si="283"/>
        <v>1600</v>
      </c>
      <c r="AA1984" s="57">
        <f t="shared" si="284"/>
        <v>76096.984449438183</v>
      </c>
      <c r="AB1984" s="59">
        <f t="shared" si="285"/>
        <v>1.6</v>
      </c>
      <c r="AC1984" s="61">
        <f t="shared" si="286"/>
        <v>411.47999999999996</v>
      </c>
    </row>
    <row r="1985" spans="4:29">
      <c r="D1985" s="12">
        <v>1979</v>
      </c>
      <c r="E1985" s="36" t="s">
        <v>29</v>
      </c>
      <c r="F1985" s="16" t="s">
        <v>12</v>
      </c>
      <c r="G1985" s="14" t="s">
        <v>51</v>
      </c>
      <c r="H1985" s="13" t="s">
        <v>90</v>
      </c>
      <c r="I1985" s="13" t="s">
        <v>109</v>
      </c>
      <c r="J1985" s="13" t="s">
        <v>110</v>
      </c>
      <c r="K1985" s="13" t="s">
        <v>43</v>
      </c>
      <c r="L1985" s="14">
        <v>16.2</v>
      </c>
      <c r="M1985" s="14" t="s">
        <v>64</v>
      </c>
      <c r="N1985" s="31">
        <v>1000000</v>
      </c>
      <c r="O1985" s="14" t="s">
        <v>2</v>
      </c>
      <c r="P1985" s="14" t="s">
        <v>47</v>
      </c>
      <c r="Q1985" s="31">
        <v>4000</v>
      </c>
      <c r="R1985" s="31">
        <v>512</v>
      </c>
      <c r="S1985" s="45">
        <v>30</v>
      </c>
      <c r="T1985" s="64">
        <f t="shared" si="279"/>
        <v>486</v>
      </c>
      <c r="U1985" s="64">
        <f t="shared" si="280"/>
        <v>2.3157854306492993</v>
      </c>
      <c r="V1985" s="48">
        <f t="shared" si="281"/>
        <v>4.2915460392770477</v>
      </c>
      <c r="W1985" s="52">
        <v>143.05153464256824</v>
      </c>
      <c r="X1985" s="71" t="str">
        <f t="shared" si="278"/>
        <v>Q4 2025</v>
      </c>
      <c r="Y1985" s="21">
        <f t="shared" si="282"/>
        <v>3456</v>
      </c>
      <c r="Z1985" s="21">
        <f t="shared" si="283"/>
        <v>2234</v>
      </c>
      <c r="AA1985" s="57">
        <f t="shared" si="284"/>
        <v>77192.847688309979</v>
      </c>
      <c r="AB1985" s="59">
        <f t="shared" si="285"/>
        <v>1.5470008952551477</v>
      </c>
      <c r="AC1985" s="61">
        <f t="shared" si="286"/>
        <v>411.47999999999996</v>
      </c>
    </row>
    <row r="1986" spans="4:29">
      <c r="D1986" s="12">
        <v>1980</v>
      </c>
      <c r="E1986" s="36" t="s">
        <v>29</v>
      </c>
      <c r="F1986" s="16" t="s">
        <v>12</v>
      </c>
      <c r="G1986" s="14" t="s">
        <v>51</v>
      </c>
      <c r="H1986" s="13" t="s">
        <v>90</v>
      </c>
      <c r="I1986" s="13" t="s">
        <v>109</v>
      </c>
      <c r="J1986" s="13" t="s">
        <v>212</v>
      </c>
      <c r="K1986" s="13" t="s">
        <v>43</v>
      </c>
      <c r="L1986" s="14">
        <v>18</v>
      </c>
      <c r="M1986" s="14" t="s">
        <v>66</v>
      </c>
      <c r="N1986" s="31">
        <v>1000000</v>
      </c>
      <c r="O1986" s="14" t="s">
        <v>2</v>
      </c>
      <c r="P1986" s="14" t="s">
        <v>47</v>
      </c>
      <c r="Q1986" s="31">
        <v>9216</v>
      </c>
      <c r="R1986" s="31">
        <v>2304</v>
      </c>
      <c r="S1986" s="45">
        <v>25</v>
      </c>
      <c r="T1986" s="64">
        <f t="shared" si="279"/>
        <v>450</v>
      </c>
      <c r="U1986" s="64">
        <f t="shared" si="280"/>
        <v>2.3486723595505619</v>
      </c>
      <c r="V1986" s="48">
        <f t="shared" si="281"/>
        <v>3.660934244550933</v>
      </c>
      <c r="W1986" s="52">
        <v>146.43736978203731</v>
      </c>
      <c r="X1986" s="71" t="str">
        <f t="shared" si="278"/>
        <v>Q4 2025</v>
      </c>
      <c r="Y1986" s="21">
        <f t="shared" si="282"/>
        <v>2560</v>
      </c>
      <c r="Z1986" s="21">
        <f t="shared" si="283"/>
        <v>1600</v>
      </c>
      <c r="AA1986" s="57">
        <f t="shared" si="284"/>
        <v>93946.894382022467</v>
      </c>
      <c r="AB1986" s="59">
        <f t="shared" si="285"/>
        <v>1.6</v>
      </c>
      <c r="AC1986" s="61">
        <f t="shared" si="286"/>
        <v>457.2</v>
      </c>
    </row>
    <row r="1987" spans="4:29">
      <c r="D1987" s="12">
        <v>1981</v>
      </c>
      <c r="E1987" s="36" t="s">
        <v>29</v>
      </c>
      <c r="F1987" s="16" t="s">
        <v>12</v>
      </c>
      <c r="G1987" s="14" t="s">
        <v>51</v>
      </c>
      <c r="H1987" s="13" t="s">
        <v>90</v>
      </c>
      <c r="I1987" s="13" t="s">
        <v>135</v>
      </c>
      <c r="J1987" s="13" t="s">
        <v>136</v>
      </c>
      <c r="K1987" s="13"/>
      <c r="L1987" s="14">
        <v>16.2</v>
      </c>
      <c r="M1987" s="14" t="s">
        <v>66</v>
      </c>
      <c r="N1987" s="31">
        <v>1000000</v>
      </c>
      <c r="O1987" s="14" t="s">
        <v>2</v>
      </c>
      <c r="P1987" s="14" t="s">
        <v>47</v>
      </c>
      <c r="Q1987" s="31">
        <v>4000</v>
      </c>
      <c r="R1987" s="31">
        <v>512</v>
      </c>
      <c r="S1987" s="45">
        <v>110</v>
      </c>
      <c r="T1987" s="64">
        <f t="shared" si="279"/>
        <v>1782</v>
      </c>
      <c r="U1987" s="64">
        <f t="shared" si="280"/>
        <v>8.3706682894381998</v>
      </c>
      <c r="V1987" s="48">
        <f t="shared" si="281"/>
        <v>14.162101929614257</v>
      </c>
      <c r="W1987" s="52">
        <v>128.74638117831142</v>
      </c>
      <c r="X1987" s="71" t="str">
        <f t="shared" si="278"/>
        <v>Q4 2025</v>
      </c>
      <c r="Y1987" s="21">
        <f t="shared" si="282"/>
        <v>2560</v>
      </c>
      <c r="Z1987" s="21">
        <f t="shared" si="283"/>
        <v>1600</v>
      </c>
      <c r="AA1987" s="57">
        <f t="shared" si="284"/>
        <v>76096.984449438183</v>
      </c>
      <c r="AB1987" s="59">
        <f t="shared" si="285"/>
        <v>1.6</v>
      </c>
      <c r="AC1987" s="61">
        <f t="shared" si="286"/>
        <v>411.47999999999996</v>
      </c>
    </row>
    <row r="1988" spans="4:29">
      <c r="D1988" s="12">
        <v>1982</v>
      </c>
      <c r="E1988" s="36" t="s">
        <v>29</v>
      </c>
      <c r="F1988" s="16" t="s">
        <v>12</v>
      </c>
      <c r="G1988" s="14" t="s">
        <v>51</v>
      </c>
      <c r="H1988" s="13" t="s">
        <v>90</v>
      </c>
      <c r="I1988" s="13" t="s">
        <v>135</v>
      </c>
      <c r="J1988" s="13" t="s">
        <v>171</v>
      </c>
      <c r="K1988" s="13" t="s">
        <v>98</v>
      </c>
      <c r="L1988" s="14">
        <v>16</v>
      </c>
      <c r="M1988" s="14" t="s">
        <v>172</v>
      </c>
      <c r="N1988" s="31">
        <v>1000000</v>
      </c>
      <c r="O1988" s="14" t="s">
        <v>2</v>
      </c>
      <c r="P1988" s="14" t="s">
        <v>47</v>
      </c>
      <c r="Q1988" s="31">
        <v>4000</v>
      </c>
      <c r="R1988" s="31">
        <v>1000</v>
      </c>
      <c r="S1988" s="45">
        <v>40</v>
      </c>
      <c r="T1988" s="64">
        <f t="shared" si="279"/>
        <v>640</v>
      </c>
      <c r="U1988" s="64">
        <f t="shared" si="280"/>
        <v>2.9691857977528087</v>
      </c>
      <c r="V1988" s="48">
        <f t="shared" si="281"/>
        <v>5.7220613857027294</v>
      </c>
      <c r="W1988" s="52">
        <v>143.05153464256824</v>
      </c>
      <c r="X1988" s="71" t="str">
        <f t="shared" si="278"/>
        <v>Q4 2025</v>
      </c>
      <c r="Y1988" s="21">
        <f t="shared" si="282"/>
        <v>3200</v>
      </c>
      <c r="Z1988" s="21">
        <f t="shared" si="283"/>
        <v>2000</v>
      </c>
      <c r="AA1988" s="57">
        <f t="shared" si="284"/>
        <v>74229.644943820225</v>
      </c>
      <c r="AB1988" s="59">
        <f t="shared" si="285"/>
        <v>1.6</v>
      </c>
      <c r="AC1988" s="61">
        <f t="shared" si="286"/>
        <v>406.4</v>
      </c>
    </row>
    <row r="1989" spans="4:29">
      <c r="D1989" s="12">
        <v>1983</v>
      </c>
      <c r="E1989" s="36" t="s">
        <v>29</v>
      </c>
      <c r="F1989" s="16" t="s">
        <v>12</v>
      </c>
      <c r="G1989" s="14" t="s">
        <v>51</v>
      </c>
      <c r="H1989" s="13" t="s">
        <v>90</v>
      </c>
      <c r="I1989" s="13" t="s">
        <v>135</v>
      </c>
      <c r="J1989" s="13" t="s">
        <v>171</v>
      </c>
      <c r="K1989" s="13" t="s">
        <v>98</v>
      </c>
      <c r="L1989" s="14">
        <v>14.5</v>
      </c>
      <c r="M1989" s="14" t="s">
        <v>173</v>
      </c>
      <c r="N1989" s="31">
        <v>1000000</v>
      </c>
      <c r="O1989" s="14" t="s">
        <v>2</v>
      </c>
      <c r="P1989" s="14" t="s">
        <v>47</v>
      </c>
      <c r="Q1989" s="31">
        <v>4000</v>
      </c>
      <c r="R1989" s="31">
        <v>1000</v>
      </c>
      <c r="S1989" s="45">
        <v>60</v>
      </c>
      <c r="T1989" s="64">
        <f t="shared" si="279"/>
        <v>870</v>
      </c>
      <c r="U1989" s="64">
        <f t="shared" si="280"/>
        <v>3.6578397303370771</v>
      </c>
      <c r="V1989" s="48">
        <f t="shared" si="281"/>
        <v>7.2791223204660689</v>
      </c>
      <c r="W1989" s="52">
        <v>121.31870534110115</v>
      </c>
      <c r="X1989" s="71" t="str">
        <f t="shared" si="278"/>
        <v>Q4 2025</v>
      </c>
      <c r="Y1989" s="21">
        <f t="shared" si="282"/>
        <v>3072</v>
      </c>
      <c r="Z1989" s="21">
        <f t="shared" si="283"/>
        <v>1920</v>
      </c>
      <c r="AA1989" s="57">
        <f t="shared" si="284"/>
        <v>60963.995505617953</v>
      </c>
      <c r="AB1989" s="59">
        <f t="shared" si="285"/>
        <v>1.6</v>
      </c>
      <c r="AC1989" s="61">
        <f t="shared" si="286"/>
        <v>368.29999999999995</v>
      </c>
    </row>
    <row r="1990" spans="4:29">
      <c r="D1990" s="12">
        <v>1984</v>
      </c>
      <c r="E1990" s="36" t="s">
        <v>29</v>
      </c>
      <c r="F1990" s="16" t="s">
        <v>12</v>
      </c>
      <c r="G1990" s="14" t="s">
        <v>51</v>
      </c>
      <c r="H1990" s="13" t="s">
        <v>90</v>
      </c>
      <c r="I1990" s="13" t="s">
        <v>135</v>
      </c>
      <c r="J1990" s="13" t="s">
        <v>207</v>
      </c>
      <c r="K1990" s="13" t="s">
        <v>98</v>
      </c>
      <c r="L1990" s="14">
        <v>16</v>
      </c>
      <c r="M1990" s="14" t="s">
        <v>172</v>
      </c>
      <c r="N1990" s="31">
        <v>1000000</v>
      </c>
      <c r="O1990" s="14" t="s">
        <v>2</v>
      </c>
      <c r="P1990" s="14" t="s">
        <v>47</v>
      </c>
      <c r="Q1990" s="31">
        <v>6144</v>
      </c>
      <c r="R1990" s="31">
        <v>1536</v>
      </c>
      <c r="S1990" s="45">
        <v>45</v>
      </c>
      <c r="T1990" s="64">
        <f t="shared" si="279"/>
        <v>720</v>
      </c>
      <c r="U1990" s="64">
        <f t="shared" si="280"/>
        <v>3.3403340224719105</v>
      </c>
      <c r="V1990" s="48">
        <f t="shared" si="281"/>
        <v>6.4373190589155707</v>
      </c>
      <c r="W1990" s="52">
        <v>143.05153464256824</v>
      </c>
      <c r="X1990" s="71" t="str">
        <f t="shared" si="278"/>
        <v>Q4 2025</v>
      </c>
      <c r="Y1990" s="21">
        <f t="shared" si="282"/>
        <v>3200</v>
      </c>
      <c r="Z1990" s="21">
        <f t="shared" si="283"/>
        <v>2000</v>
      </c>
      <c r="AA1990" s="57">
        <f t="shared" si="284"/>
        <v>74229.644943820225</v>
      </c>
      <c r="AB1990" s="59">
        <f t="shared" si="285"/>
        <v>1.6</v>
      </c>
      <c r="AC1990" s="61">
        <f t="shared" si="286"/>
        <v>406.4</v>
      </c>
    </row>
    <row r="1991" spans="4:29">
      <c r="D1991" s="12">
        <v>1985</v>
      </c>
      <c r="E1991" s="36" t="s">
        <v>29</v>
      </c>
      <c r="F1991" s="16" t="s">
        <v>12</v>
      </c>
      <c r="G1991" s="14" t="s">
        <v>51</v>
      </c>
      <c r="H1991" s="13" t="s">
        <v>90</v>
      </c>
      <c r="I1991" s="13" t="s">
        <v>141</v>
      </c>
      <c r="J1991" s="13" t="s">
        <v>214</v>
      </c>
      <c r="K1991" s="13" t="s">
        <v>95</v>
      </c>
      <c r="L1991" s="14">
        <v>15.6</v>
      </c>
      <c r="M1991" s="14" t="s">
        <v>15</v>
      </c>
      <c r="N1991" s="31">
        <v>1000000</v>
      </c>
      <c r="O1991" s="14" t="s">
        <v>2</v>
      </c>
      <c r="P1991" s="14" t="s">
        <v>47</v>
      </c>
      <c r="Q1991" s="31">
        <v>10000</v>
      </c>
      <c r="R1991" s="31">
        <v>1152</v>
      </c>
      <c r="S1991" s="45">
        <v>45</v>
      </c>
      <c r="T1991" s="64">
        <f t="shared" si="279"/>
        <v>702</v>
      </c>
      <c r="U1991" s="64">
        <f t="shared" si="280"/>
        <v>3.018990420320474</v>
      </c>
      <c r="V1991" s="48">
        <f t="shared" si="281"/>
        <v>6.4373190589155707</v>
      </c>
      <c r="W1991" s="52">
        <v>143.05153464256824</v>
      </c>
      <c r="X1991" s="71" t="str">
        <f t="shared" si="278"/>
        <v>Q4 2025</v>
      </c>
      <c r="Y1991" s="21">
        <f t="shared" si="282"/>
        <v>3840</v>
      </c>
      <c r="Z1991" s="21">
        <f t="shared" si="283"/>
        <v>2160</v>
      </c>
      <c r="AA1991" s="57">
        <f t="shared" si="284"/>
        <v>67088.676007121641</v>
      </c>
      <c r="AB1991" s="59">
        <f t="shared" si="285"/>
        <v>1.7777777777777777</v>
      </c>
      <c r="AC1991" s="61">
        <f t="shared" si="286"/>
        <v>396.23999999999995</v>
      </c>
    </row>
    <row r="1992" spans="4:29">
      <c r="D1992" s="12">
        <v>1986</v>
      </c>
      <c r="E1992" s="36" t="s">
        <v>29</v>
      </c>
      <c r="F1992" s="16" t="s">
        <v>12</v>
      </c>
      <c r="G1992" s="14" t="s">
        <v>51</v>
      </c>
      <c r="H1992" s="13" t="s">
        <v>90</v>
      </c>
      <c r="I1992" s="13" t="s">
        <v>184</v>
      </c>
      <c r="J1992" s="13" t="s">
        <v>185</v>
      </c>
      <c r="K1992" s="13" t="s">
        <v>95</v>
      </c>
      <c r="L1992" s="14">
        <v>16</v>
      </c>
      <c r="M1992" s="14" t="s">
        <v>186</v>
      </c>
      <c r="N1992" s="31">
        <v>1000000</v>
      </c>
      <c r="O1992" s="14" t="s">
        <v>2</v>
      </c>
      <c r="P1992" s="14" t="s">
        <v>47</v>
      </c>
      <c r="Q1992" s="31">
        <v>10000</v>
      </c>
      <c r="R1992" s="31">
        <v>2596</v>
      </c>
      <c r="S1992" s="45">
        <v>40</v>
      </c>
      <c r="T1992" s="64">
        <f t="shared" si="279"/>
        <v>640</v>
      </c>
      <c r="U1992" s="64">
        <f t="shared" si="280"/>
        <v>2.9691857977528087</v>
      </c>
      <c r="V1992" s="48">
        <f t="shared" si="281"/>
        <v>5.7220613857027294</v>
      </c>
      <c r="W1992" s="52">
        <v>143.05153464256824</v>
      </c>
      <c r="X1992" s="71" t="str">
        <f t="shared" ref="X1992:X2009" si="287">G1992&amp;" "&amp;F1992</f>
        <v>Q4 2025</v>
      </c>
      <c r="Y1992" s="21">
        <f t="shared" si="282"/>
        <v>3840</v>
      </c>
      <c r="Z1992" s="21">
        <f t="shared" si="283"/>
        <v>2400</v>
      </c>
      <c r="AA1992" s="57">
        <f t="shared" si="284"/>
        <v>74229.644943820225</v>
      </c>
      <c r="AB1992" s="59">
        <f t="shared" si="285"/>
        <v>1.6</v>
      </c>
      <c r="AC1992" s="61">
        <f t="shared" si="286"/>
        <v>406.4</v>
      </c>
    </row>
    <row r="1993" spans="4:29">
      <c r="D1993" s="12">
        <v>1987</v>
      </c>
      <c r="E1993" s="36" t="s">
        <v>29</v>
      </c>
      <c r="F1993" s="16" t="s">
        <v>12</v>
      </c>
      <c r="G1993" s="14" t="s">
        <v>51</v>
      </c>
      <c r="H1993" s="13" t="s">
        <v>90</v>
      </c>
      <c r="I1993" s="13" t="s">
        <v>184</v>
      </c>
      <c r="J1993" s="13" t="s">
        <v>213</v>
      </c>
      <c r="K1993" s="13" t="s">
        <v>95</v>
      </c>
      <c r="L1993" s="14">
        <v>18</v>
      </c>
      <c r="M1993" s="14" t="s">
        <v>66</v>
      </c>
      <c r="N1993" s="31">
        <v>1000000</v>
      </c>
      <c r="O1993" s="14" t="s">
        <v>2</v>
      </c>
      <c r="P1993" s="14" t="s">
        <v>47</v>
      </c>
      <c r="Q1993" s="31">
        <v>8000</v>
      </c>
      <c r="R1993" s="31">
        <v>2000</v>
      </c>
      <c r="S1993" s="45">
        <v>20</v>
      </c>
      <c r="T1993" s="64">
        <f t="shared" si="279"/>
        <v>360</v>
      </c>
      <c r="U1993" s="64">
        <f t="shared" si="280"/>
        <v>1.8789378876404492</v>
      </c>
      <c r="V1993" s="48">
        <f t="shared" si="281"/>
        <v>2.9287473956407464</v>
      </c>
      <c r="W1993" s="52">
        <v>146.43736978203731</v>
      </c>
      <c r="X1993" s="71" t="str">
        <f t="shared" si="287"/>
        <v>Q4 2025</v>
      </c>
      <c r="Y1993" s="21">
        <f t="shared" si="282"/>
        <v>2560</v>
      </c>
      <c r="Z1993" s="21">
        <f t="shared" si="283"/>
        <v>1600</v>
      </c>
      <c r="AA1993" s="57">
        <f t="shared" si="284"/>
        <v>93946.894382022467</v>
      </c>
      <c r="AB1993" s="59">
        <f t="shared" si="285"/>
        <v>1.6</v>
      </c>
      <c r="AC1993" s="61">
        <f t="shared" si="286"/>
        <v>457.2</v>
      </c>
    </row>
    <row r="1994" spans="4:29">
      <c r="D1994" s="12">
        <v>1988</v>
      </c>
      <c r="E1994" s="36" t="s">
        <v>29</v>
      </c>
      <c r="F1994" s="16" t="s">
        <v>12</v>
      </c>
      <c r="G1994" s="14" t="s">
        <v>51</v>
      </c>
      <c r="H1994" s="13" t="s">
        <v>90</v>
      </c>
      <c r="I1994" s="13" t="s">
        <v>195</v>
      </c>
      <c r="J1994" s="13" t="s">
        <v>196</v>
      </c>
      <c r="K1994" s="13" t="s">
        <v>43</v>
      </c>
      <c r="L1994" s="14">
        <v>16.100000000000001</v>
      </c>
      <c r="M1994" s="14" t="s">
        <v>143</v>
      </c>
      <c r="N1994" s="31">
        <v>1000000</v>
      </c>
      <c r="O1994" s="14" t="s">
        <v>2</v>
      </c>
      <c r="P1994" s="14" t="s">
        <v>47</v>
      </c>
      <c r="Q1994" s="31">
        <v>4000</v>
      </c>
      <c r="R1994" s="31">
        <v>1000</v>
      </c>
      <c r="S1994" s="45">
        <v>45</v>
      </c>
      <c r="T1994" s="64">
        <f t="shared" si="279"/>
        <v>724.50000000000011</v>
      </c>
      <c r="U1994" s="64">
        <f t="shared" si="280"/>
        <v>3.2156168098753706</v>
      </c>
      <c r="V1994" s="48">
        <f t="shared" si="281"/>
        <v>5.7935871530240135</v>
      </c>
      <c r="W1994" s="52">
        <v>128.74638117831142</v>
      </c>
      <c r="X1994" s="71" t="str">
        <f t="shared" si="287"/>
        <v>Q4 2025</v>
      </c>
      <c r="Y1994" s="21">
        <f t="shared" si="282"/>
        <v>2560</v>
      </c>
      <c r="Z1994" s="21">
        <f t="shared" si="283"/>
        <v>1440</v>
      </c>
      <c r="AA1994" s="57">
        <f t="shared" si="284"/>
        <v>71458.151330563793</v>
      </c>
      <c r="AB1994" s="59">
        <f t="shared" si="285"/>
        <v>1.7777777777777777</v>
      </c>
      <c r="AC1994" s="61">
        <f t="shared" si="286"/>
        <v>408.94</v>
      </c>
    </row>
    <row r="1995" spans="4:29">
      <c r="D1995" s="12">
        <v>1989</v>
      </c>
      <c r="E1995" s="36" t="s">
        <v>29</v>
      </c>
      <c r="F1995" s="16" t="s">
        <v>12</v>
      </c>
      <c r="G1995" s="14" t="s">
        <v>51</v>
      </c>
      <c r="H1995" s="13" t="s">
        <v>90</v>
      </c>
      <c r="I1995" s="13" t="s">
        <v>295</v>
      </c>
      <c r="J1995" s="13" t="s">
        <v>296</v>
      </c>
      <c r="K1995" s="13"/>
      <c r="L1995" s="14">
        <v>16</v>
      </c>
      <c r="M1995" s="14" t="s">
        <v>66</v>
      </c>
      <c r="N1995" s="31">
        <v>1000000</v>
      </c>
      <c r="O1995" s="14" t="s">
        <v>2</v>
      </c>
      <c r="P1995" s="14" t="s">
        <v>47</v>
      </c>
      <c r="Q1995" s="31">
        <v>4000</v>
      </c>
      <c r="R1995" s="31">
        <v>1000</v>
      </c>
      <c r="S1995" s="45">
        <v>10</v>
      </c>
      <c r="T1995" s="64">
        <f t="shared" si="279"/>
        <v>160</v>
      </c>
      <c r="U1995" s="64">
        <f t="shared" si="280"/>
        <v>0.74229644943820217</v>
      </c>
      <c r="V1995" s="48">
        <f t="shared" si="281"/>
        <v>1.2874638117831141</v>
      </c>
      <c r="W1995" s="52">
        <v>128.74638117831142</v>
      </c>
      <c r="X1995" s="71" t="str">
        <f t="shared" si="287"/>
        <v>Q4 2025</v>
      </c>
      <c r="Y1995" s="21">
        <f t="shared" si="282"/>
        <v>2560</v>
      </c>
      <c r="Z1995" s="21">
        <f t="shared" si="283"/>
        <v>1600</v>
      </c>
      <c r="AA1995" s="57">
        <f t="shared" si="284"/>
        <v>74229.644943820225</v>
      </c>
      <c r="AB1995" s="59">
        <f t="shared" si="285"/>
        <v>1.6</v>
      </c>
      <c r="AC1995" s="61">
        <f t="shared" si="286"/>
        <v>406.4</v>
      </c>
    </row>
    <row r="1996" spans="4:29">
      <c r="D1996" s="12">
        <v>1990</v>
      </c>
      <c r="E1996" s="36" t="s">
        <v>29</v>
      </c>
      <c r="F1996" s="16" t="s">
        <v>12</v>
      </c>
      <c r="G1996" s="14" t="s">
        <v>51</v>
      </c>
      <c r="H1996" s="13" t="s">
        <v>5</v>
      </c>
      <c r="I1996" s="13" t="s">
        <v>31</v>
      </c>
      <c r="J1996" s="13" t="s">
        <v>32</v>
      </c>
      <c r="K1996" s="13" t="s">
        <v>33</v>
      </c>
      <c r="L1996" s="14">
        <v>31.5</v>
      </c>
      <c r="M1996" s="14" t="s">
        <v>34</v>
      </c>
      <c r="N1996" s="31">
        <v>1000000</v>
      </c>
      <c r="O1996" s="14" t="s">
        <v>1</v>
      </c>
      <c r="P1996" s="14" t="s">
        <v>35</v>
      </c>
      <c r="Q1996" s="31">
        <v>576</v>
      </c>
      <c r="R1996" s="31">
        <v>576</v>
      </c>
      <c r="S1996" s="45">
        <v>3</v>
      </c>
      <c r="T1996" s="64">
        <f t="shared" si="279"/>
        <v>94.5</v>
      </c>
      <c r="U1996" s="64">
        <f t="shared" si="280"/>
        <v>0.82062054694362008</v>
      </c>
      <c r="V1996" s="48">
        <f t="shared" si="281"/>
        <v>1.4942364191999999</v>
      </c>
      <c r="W1996" s="52">
        <v>498.07880640000002</v>
      </c>
      <c r="X1996" s="71" t="str">
        <f t="shared" si="287"/>
        <v>Q4 2025</v>
      </c>
      <c r="Y1996" s="21">
        <f t="shared" si="282"/>
        <v>6016</v>
      </c>
      <c r="Z1996" s="21">
        <f t="shared" si="283"/>
        <v>3384</v>
      </c>
      <c r="AA1996" s="57">
        <f t="shared" si="284"/>
        <v>273540.18231454003</v>
      </c>
      <c r="AB1996" s="59">
        <f t="shared" si="285"/>
        <v>1.7777777777777777</v>
      </c>
      <c r="AC1996" s="61">
        <f t="shared" si="286"/>
        <v>800.09999999999991</v>
      </c>
    </row>
    <row r="1997" spans="4:29">
      <c r="D1997" s="12">
        <v>1991</v>
      </c>
      <c r="E1997" s="36" t="s">
        <v>29</v>
      </c>
      <c r="F1997" s="16" t="s">
        <v>12</v>
      </c>
      <c r="G1997" s="14" t="s">
        <v>51</v>
      </c>
      <c r="H1997" s="13" t="s">
        <v>5</v>
      </c>
      <c r="I1997" s="13" t="s">
        <v>31</v>
      </c>
      <c r="J1997" s="13" t="s">
        <v>306</v>
      </c>
      <c r="K1997" s="13" t="s">
        <v>57</v>
      </c>
      <c r="L1997" s="14">
        <v>27</v>
      </c>
      <c r="M1997" s="14" t="s">
        <v>307</v>
      </c>
      <c r="N1997" s="31">
        <v>1000000</v>
      </c>
      <c r="O1997" s="14" t="s">
        <v>2</v>
      </c>
      <c r="P1997" s="14" t="s">
        <v>35</v>
      </c>
      <c r="Q1997" s="31">
        <v>4000</v>
      </c>
      <c r="R1997" s="31">
        <v>1000</v>
      </c>
      <c r="S1997" s="45">
        <v>30</v>
      </c>
      <c r="T1997" s="64">
        <f t="shared" si="279"/>
        <v>810</v>
      </c>
      <c r="U1997" s="64">
        <f t="shared" si="280"/>
        <v>6.0290489163204741</v>
      </c>
      <c r="V1997" s="48">
        <f t="shared" si="281"/>
        <v>9.6</v>
      </c>
      <c r="W1997" s="52">
        <v>320</v>
      </c>
      <c r="X1997" s="71" t="str">
        <f t="shared" si="287"/>
        <v>Q4 2025</v>
      </c>
      <c r="Y1997" s="21">
        <f t="shared" si="282"/>
        <v>5120</v>
      </c>
      <c r="Z1997" s="21">
        <f t="shared" si="283"/>
        <v>2880</v>
      </c>
      <c r="AA1997" s="57">
        <f t="shared" si="284"/>
        <v>200968.29721068247</v>
      </c>
      <c r="AB1997" s="59">
        <f t="shared" si="285"/>
        <v>1.7777777777777777</v>
      </c>
      <c r="AC1997" s="61">
        <f t="shared" si="286"/>
        <v>685.8</v>
      </c>
    </row>
    <row r="1998" spans="4:29">
      <c r="D1998" s="12">
        <v>1992</v>
      </c>
      <c r="E1998" s="36" t="s">
        <v>29</v>
      </c>
      <c r="F1998" s="16" t="s">
        <v>12</v>
      </c>
      <c r="G1998" s="14" t="s">
        <v>51</v>
      </c>
      <c r="H1998" s="13" t="s">
        <v>5</v>
      </c>
      <c r="I1998" s="13" t="s">
        <v>41</v>
      </c>
      <c r="J1998" s="13" t="s">
        <v>42</v>
      </c>
      <c r="K1998" s="13" t="s">
        <v>43</v>
      </c>
      <c r="L1998" s="14">
        <v>31.5</v>
      </c>
      <c r="M1998" s="14" t="s">
        <v>15</v>
      </c>
      <c r="N1998" s="31">
        <v>1000000</v>
      </c>
      <c r="O1998" s="14" t="s">
        <v>1</v>
      </c>
      <c r="P1998" s="14" t="s">
        <v>35</v>
      </c>
      <c r="Q1998" s="31">
        <v>5000</v>
      </c>
      <c r="R1998" s="31">
        <v>1152</v>
      </c>
      <c r="S1998" s="45">
        <v>20</v>
      </c>
      <c r="T1998" s="64">
        <f t="shared" si="279"/>
        <v>630</v>
      </c>
      <c r="U1998" s="64">
        <f t="shared" si="280"/>
        <v>5.4708036462908005</v>
      </c>
      <c r="V1998" s="48">
        <f t="shared" si="281"/>
        <v>4.6302881631999986</v>
      </c>
      <c r="W1998" s="52">
        <v>231.51440815999996</v>
      </c>
      <c r="X1998" s="71" t="str">
        <f t="shared" si="287"/>
        <v>Q4 2025</v>
      </c>
      <c r="Y1998" s="21">
        <f t="shared" si="282"/>
        <v>3840</v>
      </c>
      <c r="Z1998" s="21">
        <f t="shared" si="283"/>
        <v>2160</v>
      </c>
      <c r="AA1998" s="57">
        <f t="shared" si="284"/>
        <v>273540.18231454003</v>
      </c>
      <c r="AB1998" s="59">
        <f t="shared" si="285"/>
        <v>1.7777777777777777</v>
      </c>
      <c r="AC1998" s="61">
        <f t="shared" si="286"/>
        <v>800.09999999999991</v>
      </c>
    </row>
    <row r="1999" spans="4:29">
      <c r="D1999" s="12">
        <v>1993</v>
      </c>
      <c r="E1999" s="36" t="s">
        <v>29</v>
      </c>
      <c r="F1999" s="16" t="s">
        <v>12</v>
      </c>
      <c r="G1999" s="14" t="s">
        <v>51</v>
      </c>
      <c r="H1999" s="13" t="s">
        <v>5</v>
      </c>
      <c r="I1999" s="13" t="s">
        <v>41</v>
      </c>
      <c r="J1999" s="13" t="s">
        <v>44</v>
      </c>
      <c r="K1999" s="13" t="s">
        <v>43</v>
      </c>
      <c r="L1999" s="14">
        <v>31.5</v>
      </c>
      <c r="M1999" s="14" t="s">
        <v>15</v>
      </c>
      <c r="N1999" s="31">
        <v>1000000</v>
      </c>
      <c r="O1999" s="14" t="s">
        <v>1</v>
      </c>
      <c r="P1999" s="14" t="s">
        <v>35</v>
      </c>
      <c r="Q1999" s="31">
        <v>4608</v>
      </c>
      <c r="R1999" s="31">
        <v>576</v>
      </c>
      <c r="S1999" s="45">
        <v>10</v>
      </c>
      <c r="T1999" s="64">
        <f t="shared" si="279"/>
        <v>315</v>
      </c>
      <c r="U1999" s="64">
        <f t="shared" si="280"/>
        <v>2.7354018231454003</v>
      </c>
      <c r="V1999" s="48">
        <f t="shared" si="281"/>
        <v>2.3151440815999993</v>
      </c>
      <c r="W1999" s="52">
        <v>231.51440815999996</v>
      </c>
      <c r="X1999" s="71" t="str">
        <f t="shared" si="287"/>
        <v>Q4 2025</v>
      </c>
      <c r="Y1999" s="21">
        <f t="shared" si="282"/>
        <v>3840</v>
      </c>
      <c r="Z1999" s="21">
        <f t="shared" si="283"/>
        <v>2160</v>
      </c>
      <c r="AA1999" s="57">
        <f t="shared" si="284"/>
        <v>273540.18231454003</v>
      </c>
      <c r="AB1999" s="59">
        <f t="shared" si="285"/>
        <v>1.7777777777777777</v>
      </c>
      <c r="AC1999" s="61">
        <f t="shared" si="286"/>
        <v>800.09999999999991</v>
      </c>
    </row>
    <row r="2000" spans="4:29">
      <c r="D2000" s="12">
        <v>1994</v>
      </c>
      <c r="E2000" s="36" t="s">
        <v>29</v>
      </c>
      <c r="F2000" s="16" t="s">
        <v>12</v>
      </c>
      <c r="G2000" s="14" t="s">
        <v>51</v>
      </c>
      <c r="H2000" s="13" t="s">
        <v>5</v>
      </c>
      <c r="I2000" s="13" t="s">
        <v>41</v>
      </c>
      <c r="J2000" s="13" t="s">
        <v>113</v>
      </c>
      <c r="K2000" s="13" t="s">
        <v>43</v>
      </c>
      <c r="L2000" s="14">
        <v>31.5</v>
      </c>
      <c r="M2000" s="14" t="s">
        <v>15</v>
      </c>
      <c r="N2000" s="31">
        <v>1000000</v>
      </c>
      <c r="O2000" s="14" t="s">
        <v>1</v>
      </c>
      <c r="P2000" s="14" t="s">
        <v>35</v>
      </c>
      <c r="Q2000" s="31">
        <v>4608</v>
      </c>
      <c r="R2000" s="31">
        <v>576</v>
      </c>
      <c r="S2000" s="45">
        <v>20</v>
      </c>
      <c r="T2000" s="64">
        <f t="shared" si="279"/>
        <v>630</v>
      </c>
      <c r="U2000" s="64">
        <f t="shared" si="280"/>
        <v>5.4708036462908005</v>
      </c>
      <c r="V2000" s="48">
        <f t="shared" si="281"/>
        <v>4.6302881631999986</v>
      </c>
      <c r="W2000" s="52">
        <v>231.51440815999996</v>
      </c>
      <c r="X2000" s="71" t="str">
        <f t="shared" si="287"/>
        <v>Q4 2025</v>
      </c>
      <c r="Y2000" s="21">
        <f t="shared" si="282"/>
        <v>3840</v>
      </c>
      <c r="Z2000" s="21">
        <f t="shared" si="283"/>
        <v>2160</v>
      </c>
      <c r="AA2000" s="57">
        <f t="shared" si="284"/>
        <v>273540.18231454003</v>
      </c>
      <c r="AB2000" s="59">
        <f t="shared" si="285"/>
        <v>1.7777777777777777</v>
      </c>
      <c r="AC2000" s="61">
        <f t="shared" si="286"/>
        <v>800.09999999999991</v>
      </c>
    </row>
    <row r="2001" spans="4:29">
      <c r="D2001" s="12">
        <v>1995</v>
      </c>
      <c r="E2001" s="36" t="s">
        <v>29</v>
      </c>
      <c r="F2001" s="16" t="s">
        <v>12</v>
      </c>
      <c r="G2001" s="14" t="s">
        <v>51</v>
      </c>
      <c r="H2001" s="13" t="s">
        <v>5</v>
      </c>
      <c r="I2001" s="13" t="s">
        <v>41</v>
      </c>
      <c r="J2001" s="13" t="s">
        <v>116</v>
      </c>
      <c r="K2001" s="13" t="s">
        <v>43</v>
      </c>
      <c r="L2001" s="14">
        <v>27</v>
      </c>
      <c r="M2001" s="14" t="s">
        <v>117</v>
      </c>
      <c r="N2001" s="31">
        <v>1000000</v>
      </c>
      <c r="O2001" s="14" t="s">
        <v>1</v>
      </c>
      <c r="P2001" s="14" t="s">
        <v>35</v>
      </c>
      <c r="Q2001" s="31">
        <v>2304</v>
      </c>
      <c r="R2001" s="31">
        <v>576</v>
      </c>
      <c r="S2001" s="45">
        <v>15</v>
      </c>
      <c r="T2001" s="64">
        <f t="shared" si="279"/>
        <v>405</v>
      </c>
      <c r="U2001" s="64">
        <f t="shared" si="280"/>
        <v>2.5128551497468936</v>
      </c>
      <c r="V2001" s="48">
        <f t="shared" si="281"/>
        <v>2.5734071664</v>
      </c>
      <c r="W2001" s="52">
        <v>171.56047776</v>
      </c>
      <c r="X2001" s="71" t="str">
        <f t="shared" si="287"/>
        <v>Q4 2025</v>
      </c>
      <c r="Y2001" s="21">
        <f t="shared" si="282"/>
        <v>3440</v>
      </c>
      <c r="Z2001" s="21">
        <f t="shared" si="283"/>
        <v>1440</v>
      </c>
      <c r="AA2001" s="57">
        <f t="shared" si="284"/>
        <v>167523.67664979291</v>
      </c>
      <c r="AB2001" s="59">
        <f t="shared" si="285"/>
        <v>2.3888888888888888</v>
      </c>
      <c r="AC2001" s="61">
        <f t="shared" si="286"/>
        <v>685.8</v>
      </c>
    </row>
    <row r="2002" spans="4:29">
      <c r="D2002" s="12">
        <v>1996</v>
      </c>
      <c r="E2002" s="36" t="s">
        <v>29</v>
      </c>
      <c r="F2002" s="16" t="s">
        <v>12</v>
      </c>
      <c r="G2002" s="14" t="s">
        <v>51</v>
      </c>
      <c r="H2002" s="13" t="s">
        <v>5</v>
      </c>
      <c r="I2002" s="13" t="s">
        <v>54</v>
      </c>
      <c r="J2002" s="13" t="s">
        <v>55</v>
      </c>
      <c r="K2002" s="13" t="s">
        <v>43</v>
      </c>
      <c r="L2002" s="14">
        <v>31.5</v>
      </c>
      <c r="M2002" s="14" t="s">
        <v>15</v>
      </c>
      <c r="N2002" s="31">
        <v>1000000</v>
      </c>
      <c r="O2002" s="14" t="s">
        <v>1</v>
      </c>
      <c r="P2002" s="14" t="s">
        <v>35</v>
      </c>
      <c r="Q2002" s="31">
        <v>2304</v>
      </c>
      <c r="R2002" s="31">
        <v>1152</v>
      </c>
      <c r="S2002" s="45">
        <v>15</v>
      </c>
      <c r="T2002" s="64">
        <f t="shared" si="279"/>
        <v>472.5</v>
      </c>
      <c r="U2002" s="64">
        <f t="shared" si="280"/>
        <v>4.1031027347181004</v>
      </c>
      <c r="V2002" s="48">
        <f t="shared" si="281"/>
        <v>3.4727161223999992</v>
      </c>
      <c r="W2002" s="52">
        <v>231.51440815999996</v>
      </c>
      <c r="X2002" s="71" t="str">
        <f t="shared" si="287"/>
        <v>Q4 2025</v>
      </c>
      <c r="Y2002" s="21">
        <f t="shared" si="282"/>
        <v>3840</v>
      </c>
      <c r="Z2002" s="21">
        <f t="shared" si="283"/>
        <v>2160</v>
      </c>
      <c r="AA2002" s="57">
        <f t="shared" si="284"/>
        <v>273540.18231454003</v>
      </c>
      <c r="AB2002" s="59">
        <f t="shared" si="285"/>
        <v>1.7777777777777777</v>
      </c>
      <c r="AC2002" s="61">
        <f t="shared" si="286"/>
        <v>800.09999999999991</v>
      </c>
    </row>
    <row r="2003" spans="4:29">
      <c r="D2003" s="12">
        <v>1997</v>
      </c>
      <c r="E2003" s="36" t="s">
        <v>29</v>
      </c>
      <c r="F2003" s="16" t="s">
        <v>12</v>
      </c>
      <c r="G2003" s="14" t="s">
        <v>51</v>
      </c>
      <c r="H2003" s="13" t="s">
        <v>5</v>
      </c>
      <c r="I2003" s="13" t="s">
        <v>54</v>
      </c>
      <c r="J2003" s="13" t="s">
        <v>114</v>
      </c>
      <c r="K2003" s="13" t="s">
        <v>43</v>
      </c>
      <c r="L2003" s="14">
        <v>27</v>
      </c>
      <c r="M2003" s="14" t="s">
        <v>15</v>
      </c>
      <c r="N2003" s="31">
        <v>1000000</v>
      </c>
      <c r="O2003" s="14" t="s">
        <v>1</v>
      </c>
      <c r="P2003" s="14" t="s">
        <v>35</v>
      </c>
      <c r="Q2003" s="31">
        <v>2304</v>
      </c>
      <c r="R2003" s="31">
        <v>512</v>
      </c>
      <c r="S2003" s="45">
        <v>15</v>
      </c>
      <c r="T2003" s="64">
        <f t="shared" si="279"/>
        <v>405</v>
      </c>
      <c r="U2003" s="64">
        <f t="shared" si="280"/>
        <v>3.0145244581602371</v>
      </c>
      <c r="V2003" s="48">
        <f t="shared" si="281"/>
        <v>2.7809400023999995</v>
      </c>
      <c r="W2003" s="52">
        <v>185.39600015999997</v>
      </c>
      <c r="X2003" s="71" t="str">
        <f t="shared" si="287"/>
        <v>Q4 2025</v>
      </c>
      <c r="Y2003" s="21">
        <f t="shared" si="282"/>
        <v>3840</v>
      </c>
      <c r="Z2003" s="21">
        <f t="shared" si="283"/>
        <v>2160</v>
      </c>
      <c r="AA2003" s="57">
        <f t="shared" si="284"/>
        <v>200968.29721068247</v>
      </c>
      <c r="AB2003" s="59">
        <f t="shared" si="285"/>
        <v>1.7777777777777777</v>
      </c>
      <c r="AC2003" s="61">
        <f t="shared" si="286"/>
        <v>685.8</v>
      </c>
    </row>
    <row r="2004" spans="4:29">
      <c r="D2004" s="12">
        <v>1998</v>
      </c>
      <c r="E2004" s="36" t="s">
        <v>29</v>
      </c>
      <c r="F2004" s="16" t="s">
        <v>12</v>
      </c>
      <c r="G2004" s="14" t="s">
        <v>51</v>
      </c>
      <c r="H2004" s="13" t="s">
        <v>5</v>
      </c>
      <c r="I2004" s="13" t="s">
        <v>54</v>
      </c>
      <c r="J2004" s="13" t="s">
        <v>128</v>
      </c>
      <c r="K2004" s="13" t="s">
        <v>43</v>
      </c>
      <c r="L2004" s="14">
        <v>31.5</v>
      </c>
      <c r="M2004" s="14" t="s">
        <v>15</v>
      </c>
      <c r="N2004" s="31">
        <v>1000000</v>
      </c>
      <c r="O2004" s="14" t="s">
        <v>1</v>
      </c>
      <c r="P2004" s="14" t="s">
        <v>35</v>
      </c>
      <c r="Q2004" s="31">
        <v>2304</v>
      </c>
      <c r="R2004" s="31">
        <v>576</v>
      </c>
      <c r="S2004" s="45">
        <v>10</v>
      </c>
      <c r="T2004" s="64">
        <f t="shared" si="279"/>
        <v>315</v>
      </c>
      <c r="U2004" s="64">
        <f t="shared" si="280"/>
        <v>2.7354018231454003</v>
      </c>
      <c r="V2004" s="48">
        <f t="shared" si="281"/>
        <v>2.3151440815999993</v>
      </c>
      <c r="W2004" s="52">
        <v>231.51440815999996</v>
      </c>
      <c r="X2004" s="71" t="str">
        <f t="shared" si="287"/>
        <v>Q4 2025</v>
      </c>
      <c r="Y2004" s="21">
        <f t="shared" si="282"/>
        <v>3840</v>
      </c>
      <c r="Z2004" s="21">
        <f t="shared" si="283"/>
        <v>2160</v>
      </c>
      <c r="AA2004" s="57">
        <f t="shared" si="284"/>
        <v>273540.18231454003</v>
      </c>
      <c r="AB2004" s="59">
        <f t="shared" si="285"/>
        <v>1.7777777777777777</v>
      </c>
      <c r="AC2004" s="61">
        <f t="shared" si="286"/>
        <v>800.09999999999991</v>
      </c>
    </row>
    <row r="2005" spans="4:29">
      <c r="D2005" s="12">
        <v>1999</v>
      </c>
      <c r="E2005" s="36" t="s">
        <v>29</v>
      </c>
      <c r="F2005" s="16" t="s">
        <v>12</v>
      </c>
      <c r="G2005" s="14" t="s">
        <v>51</v>
      </c>
      <c r="H2005" s="13" t="s">
        <v>5</v>
      </c>
      <c r="I2005" s="13" t="s">
        <v>54</v>
      </c>
      <c r="J2005" s="13" t="s">
        <v>118</v>
      </c>
      <c r="K2005" s="13" t="s">
        <v>43</v>
      </c>
      <c r="L2005" s="14">
        <v>31.5</v>
      </c>
      <c r="M2005" s="14" t="s">
        <v>15</v>
      </c>
      <c r="N2005" s="31">
        <v>1000000</v>
      </c>
      <c r="O2005" s="14" t="s">
        <v>1</v>
      </c>
      <c r="P2005" s="14" t="s">
        <v>35</v>
      </c>
      <c r="Q2005" s="31">
        <v>2304</v>
      </c>
      <c r="R2005" s="31">
        <v>576</v>
      </c>
      <c r="S2005" s="45">
        <v>15</v>
      </c>
      <c r="T2005" s="64">
        <f t="shared" si="279"/>
        <v>472.5</v>
      </c>
      <c r="U2005" s="64">
        <f t="shared" si="280"/>
        <v>4.1031027347181004</v>
      </c>
      <c r="V2005" s="48">
        <f t="shared" si="281"/>
        <v>3.4727161223999992</v>
      </c>
      <c r="W2005" s="52">
        <v>231.51440815999996</v>
      </c>
      <c r="X2005" s="71" t="str">
        <f t="shared" si="287"/>
        <v>Q4 2025</v>
      </c>
      <c r="Y2005" s="21">
        <f t="shared" si="282"/>
        <v>3840</v>
      </c>
      <c r="Z2005" s="21">
        <f t="shared" si="283"/>
        <v>2160</v>
      </c>
      <c r="AA2005" s="57">
        <f t="shared" si="284"/>
        <v>273540.18231454003</v>
      </c>
      <c r="AB2005" s="59">
        <f t="shared" si="285"/>
        <v>1.7777777777777777</v>
      </c>
      <c r="AC2005" s="61">
        <f t="shared" si="286"/>
        <v>800.09999999999991</v>
      </c>
    </row>
    <row r="2006" spans="4:29">
      <c r="D2006" s="12">
        <v>2000</v>
      </c>
      <c r="E2006" s="36" t="s">
        <v>29</v>
      </c>
      <c r="F2006" s="16" t="s">
        <v>12</v>
      </c>
      <c r="G2006" s="14" t="s">
        <v>51</v>
      </c>
      <c r="H2006" s="13" t="s">
        <v>5</v>
      </c>
      <c r="I2006" s="13" t="s">
        <v>54</v>
      </c>
      <c r="J2006" s="13" t="s">
        <v>199</v>
      </c>
      <c r="K2006" s="13" t="s">
        <v>43</v>
      </c>
      <c r="L2006" s="14">
        <v>31.5</v>
      </c>
      <c r="M2006" s="14" t="s">
        <v>117</v>
      </c>
      <c r="N2006" s="31">
        <v>1000000</v>
      </c>
      <c r="O2006" s="14" t="s">
        <v>1</v>
      </c>
      <c r="P2006" s="14" t="s">
        <v>35</v>
      </c>
      <c r="Q2006" s="31">
        <v>2304</v>
      </c>
      <c r="R2006" s="31">
        <v>1152</v>
      </c>
      <c r="S2006" s="45">
        <v>15</v>
      </c>
      <c r="T2006" s="64">
        <f t="shared" si="279"/>
        <v>472.5</v>
      </c>
      <c r="U2006" s="64">
        <f t="shared" si="280"/>
        <v>3.4202750649332718</v>
      </c>
      <c r="V2006" s="48">
        <f t="shared" si="281"/>
        <v>3.4727161223999992</v>
      </c>
      <c r="W2006" s="52">
        <v>231.51440815999996</v>
      </c>
      <c r="X2006" s="71" t="str">
        <f t="shared" si="287"/>
        <v>Q4 2025</v>
      </c>
      <c r="Y2006" s="21">
        <f t="shared" si="282"/>
        <v>3440</v>
      </c>
      <c r="Z2006" s="21">
        <f t="shared" si="283"/>
        <v>1440</v>
      </c>
      <c r="AA2006" s="57">
        <f t="shared" si="284"/>
        <v>228018.33766221811</v>
      </c>
      <c r="AB2006" s="59">
        <f t="shared" si="285"/>
        <v>2.3888888888888888</v>
      </c>
      <c r="AC2006" s="61">
        <f t="shared" si="286"/>
        <v>800.09999999999991</v>
      </c>
    </row>
    <row r="2007" spans="4:29">
      <c r="D2007" s="12">
        <v>2001</v>
      </c>
      <c r="E2007" s="36" t="s">
        <v>29</v>
      </c>
      <c r="F2007" s="16" t="s">
        <v>12</v>
      </c>
      <c r="G2007" s="14" t="s">
        <v>51</v>
      </c>
      <c r="H2007" s="13" t="s">
        <v>5</v>
      </c>
      <c r="I2007" s="13" t="s">
        <v>54</v>
      </c>
      <c r="J2007" s="13" t="s">
        <v>203</v>
      </c>
      <c r="K2007" s="13" t="s">
        <v>43</v>
      </c>
      <c r="L2007" s="14">
        <v>34</v>
      </c>
      <c r="M2007" s="14" t="s">
        <v>117</v>
      </c>
      <c r="N2007" s="31">
        <v>1000000</v>
      </c>
      <c r="O2007" s="14" t="s">
        <v>1</v>
      </c>
      <c r="P2007" s="14" t="s">
        <v>35</v>
      </c>
      <c r="Q2007" s="31">
        <v>9216</v>
      </c>
      <c r="R2007" s="31">
        <v>2304</v>
      </c>
      <c r="S2007" s="45">
        <v>10</v>
      </c>
      <c r="T2007" s="64">
        <f t="shared" si="279"/>
        <v>340</v>
      </c>
      <c r="U2007" s="64">
        <f t="shared" si="280"/>
        <v>2.6564797010584447</v>
      </c>
      <c r="V2007" s="48">
        <f t="shared" si="281"/>
        <v>2.7763281616</v>
      </c>
      <c r="W2007" s="52">
        <v>277.63281616</v>
      </c>
      <c r="X2007" s="71" t="str">
        <f t="shared" si="287"/>
        <v>Q4 2025</v>
      </c>
      <c r="Y2007" s="21">
        <f t="shared" si="282"/>
        <v>3440</v>
      </c>
      <c r="Z2007" s="21">
        <f t="shared" si="283"/>
        <v>1440</v>
      </c>
      <c r="AA2007" s="57">
        <f t="shared" si="284"/>
        <v>265647.97010584443</v>
      </c>
      <c r="AB2007" s="59">
        <f t="shared" si="285"/>
        <v>2.3888888888888888</v>
      </c>
      <c r="AC2007" s="61">
        <f t="shared" si="286"/>
        <v>863.59999999999991</v>
      </c>
    </row>
    <row r="2008" spans="4:29">
      <c r="D2008" s="12">
        <v>2002</v>
      </c>
      <c r="E2008" s="36" t="s">
        <v>29</v>
      </c>
      <c r="F2008" s="16" t="s">
        <v>12</v>
      </c>
      <c r="G2008" s="14" t="s">
        <v>51</v>
      </c>
      <c r="H2008" s="13" t="s">
        <v>5</v>
      </c>
      <c r="I2008" s="13" t="s">
        <v>54</v>
      </c>
      <c r="J2008" s="13" t="s">
        <v>204</v>
      </c>
      <c r="K2008" s="13" t="s">
        <v>43</v>
      </c>
      <c r="L2008" s="14">
        <v>57</v>
      </c>
      <c r="M2008" s="14" t="s">
        <v>205</v>
      </c>
      <c r="N2008" s="31">
        <v>1000000</v>
      </c>
      <c r="O2008" s="14" t="s">
        <v>1</v>
      </c>
      <c r="P2008" s="14" t="s">
        <v>35</v>
      </c>
      <c r="Q2008" s="31">
        <v>9216</v>
      </c>
      <c r="R2008" s="31">
        <v>2304</v>
      </c>
      <c r="S2008" s="45">
        <v>5</v>
      </c>
      <c r="T2008" s="64">
        <f t="shared" si="279"/>
        <v>285</v>
      </c>
      <c r="U2008" s="64">
        <f t="shared" si="280"/>
        <v>2.7316016014479638</v>
      </c>
      <c r="V2008" s="48">
        <f t="shared" si="281"/>
        <v>1.913913932</v>
      </c>
      <c r="W2008" s="52">
        <v>382.78278639999996</v>
      </c>
      <c r="X2008" s="71" t="str">
        <f t="shared" si="287"/>
        <v>Q4 2025</v>
      </c>
      <c r="Y2008" s="21">
        <f t="shared" si="282"/>
        <v>7680</v>
      </c>
      <c r="Z2008" s="21">
        <f t="shared" si="283"/>
        <v>2160</v>
      </c>
      <c r="AA2008" s="57">
        <f t="shared" si="284"/>
        <v>546320.32028959272</v>
      </c>
      <c r="AB2008" s="59">
        <f t="shared" si="285"/>
        <v>3.5555555555555554</v>
      </c>
      <c r="AC2008" s="61">
        <f t="shared" si="286"/>
        <v>1447.8</v>
      </c>
    </row>
    <row r="2009" spans="4:29">
      <c r="D2009" s="12">
        <v>2003</v>
      </c>
      <c r="E2009" s="36" t="s">
        <v>29</v>
      </c>
      <c r="F2009" s="16" t="s">
        <v>12</v>
      </c>
      <c r="G2009" s="14" t="s">
        <v>51</v>
      </c>
      <c r="H2009" s="13" t="s">
        <v>5</v>
      </c>
      <c r="I2009" s="13" t="s">
        <v>217</v>
      </c>
      <c r="J2009" s="13" t="s">
        <v>218</v>
      </c>
      <c r="K2009" s="13" t="s">
        <v>43</v>
      </c>
      <c r="L2009" s="14">
        <v>32</v>
      </c>
      <c r="M2009" s="14" t="s">
        <v>15</v>
      </c>
      <c r="N2009" s="31">
        <v>1000000</v>
      </c>
      <c r="O2009" s="14" t="s">
        <v>1</v>
      </c>
      <c r="P2009" s="14" t="s">
        <v>35</v>
      </c>
      <c r="Q2009" s="31">
        <v>4608</v>
      </c>
      <c r="R2009" s="31">
        <v>1152</v>
      </c>
      <c r="S2009" s="45">
        <v>15</v>
      </c>
      <c r="T2009" s="64">
        <f t="shared" si="279"/>
        <v>480</v>
      </c>
      <c r="U2009" s="64">
        <f t="shared" si="280"/>
        <v>4.2343937519287831</v>
      </c>
      <c r="V2009" s="48">
        <f t="shared" si="281"/>
        <v>3.4727161223999992</v>
      </c>
      <c r="W2009" s="52">
        <v>231.51440815999996</v>
      </c>
      <c r="X2009" s="71" t="str">
        <f t="shared" si="287"/>
        <v>Q4 2025</v>
      </c>
      <c r="Y2009" s="21">
        <f t="shared" si="282"/>
        <v>3840</v>
      </c>
      <c r="Z2009" s="21">
        <f t="shared" si="283"/>
        <v>2160</v>
      </c>
      <c r="AA2009" s="57">
        <f t="shared" si="284"/>
        <v>282292.91679525218</v>
      </c>
      <c r="AB2009" s="59">
        <f t="shared" si="285"/>
        <v>1.7777777777777777</v>
      </c>
      <c r="AC2009" s="61">
        <f t="shared" si="286"/>
        <v>812.8</v>
      </c>
    </row>
    <row r="2010" spans="4:29">
      <c r="D2010" s="12"/>
      <c r="E2010" s="36" t="s">
        <v>29</v>
      </c>
      <c r="F2010" s="16" t="s">
        <v>12</v>
      </c>
      <c r="G2010" s="14" t="s">
        <v>51</v>
      </c>
      <c r="H2010" s="13" t="s">
        <v>5</v>
      </c>
      <c r="I2010" s="13" t="s">
        <v>105</v>
      </c>
      <c r="J2010" s="13" t="s">
        <v>106</v>
      </c>
      <c r="K2010" s="13" t="s">
        <v>33</v>
      </c>
      <c r="L2010" s="14">
        <v>31.5</v>
      </c>
      <c r="M2010" s="14" t="s">
        <v>15</v>
      </c>
      <c r="N2010" s="31">
        <v>1000000</v>
      </c>
      <c r="O2010" s="14" t="s">
        <v>1</v>
      </c>
      <c r="P2010" s="14" t="s">
        <v>35</v>
      </c>
      <c r="Q2010" s="31">
        <v>5000</v>
      </c>
      <c r="R2010" s="31">
        <v>1152</v>
      </c>
      <c r="S2010" s="45">
        <v>15</v>
      </c>
      <c r="T2010" s="64">
        <f t="shared" ref="T2010:T2073" si="288">L2010*S2010</f>
        <v>472.5</v>
      </c>
      <c r="U2010" s="64">
        <f t="shared" ref="U2010:U2073" si="289">S2010*AA2010/10^6</f>
        <v>4.1031027347181004</v>
      </c>
      <c r="V2010" s="48">
        <f t="shared" ref="V2010:V2073" si="290">S2010*W2010/1000</f>
        <v>3.4727161223999992</v>
      </c>
      <c r="W2010" s="52">
        <v>231.51440815999996</v>
      </c>
      <c r="X2010" s="71" t="str">
        <f t="shared" ref="X2010:X2073" si="291">G2010&amp;" "&amp;F2010</f>
        <v>Q4 2025</v>
      </c>
      <c r="Y2010" s="21">
        <f t="shared" ref="Y2010:Y2073" si="292">1*LEFT(M2010, FIND("x", M2010)-2)</f>
        <v>3840</v>
      </c>
      <c r="Z2010" s="21">
        <f t="shared" ref="Z2010:Z2073" si="293">1*RIGHT(M2010, LEN(M2010)-FIND("x", M2010)-1)</f>
        <v>2160</v>
      </c>
      <c r="AA2010" s="57">
        <f t="shared" ref="AA2010:AA2073" si="294">AC2010^2*AB2010/(1+AB2010^2)</f>
        <v>273540.18231454003</v>
      </c>
      <c r="AB2010" s="59">
        <f t="shared" ref="AB2010:AB2073" si="295">Y2010/Z2010</f>
        <v>1.7777777777777777</v>
      </c>
      <c r="AC2010" s="61">
        <f t="shared" ref="AC2010:AC2073" si="296">L2010*25.4</f>
        <v>800.09999999999991</v>
      </c>
    </row>
    <row r="2011" spans="4:29">
      <c r="D2011" s="12"/>
      <c r="E2011" s="36" t="s">
        <v>29</v>
      </c>
      <c r="F2011" s="16" t="s">
        <v>12</v>
      </c>
      <c r="G2011" s="14" t="s">
        <v>51</v>
      </c>
      <c r="H2011" s="13" t="s">
        <v>5</v>
      </c>
      <c r="I2011" s="13" t="s">
        <v>96</v>
      </c>
      <c r="J2011" s="13" t="s">
        <v>61</v>
      </c>
      <c r="K2011" s="13" t="s">
        <v>33</v>
      </c>
      <c r="L2011" s="14">
        <v>27</v>
      </c>
      <c r="M2011" s="14" t="s">
        <v>15</v>
      </c>
      <c r="N2011" s="31">
        <v>80000000</v>
      </c>
      <c r="O2011" s="14" t="s">
        <v>1</v>
      </c>
      <c r="P2011" s="14" t="s">
        <v>35</v>
      </c>
      <c r="Q2011" s="31">
        <v>2304</v>
      </c>
      <c r="R2011" s="31">
        <v>576</v>
      </c>
      <c r="S2011" s="45">
        <v>40</v>
      </c>
      <c r="T2011" s="64">
        <f t="shared" si="288"/>
        <v>1080</v>
      </c>
      <c r="U2011" s="64">
        <f t="shared" si="289"/>
        <v>8.0387318884272982</v>
      </c>
      <c r="V2011" s="48">
        <f t="shared" si="290"/>
        <v>7.415840006399999</v>
      </c>
      <c r="W2011" s="52">
        <v>185.39600015999997</v>
      </c>
      <c r="X2011" s="71" t="str">
        <f t="shared" si="291"/>
        <v>Q4 2025</v>
      </c>
      <c r="Y2011" s="21">
        <f t="shared" si="292"/>
        <v>3840</v>
      </c>
      <c r="Z2011" s="21">
        <f t="shared" si="293"/>
        <v>2160</v>
      </c>
      <c r="AA2011" s="57">
        <f t="shared" si="294"/>
        <v>200968.29721068247</v>
      </c>
      <c r="AB2011" s="59">
        <f t="shared" si="295"/>
        <v>1.7777777777777777</v>
      </c>
      <c r="AC2011" s="61">
        <f t="shared" si="296"/>
        <v>685.8</v>
      </c>
    </row>
    <row r="2012" spans="4:29">
      <c r="D2012" s="12"/>
      <c r="E2012" s="36" t="s">
        <v>29</v>
      </c>
      <c r="F2012" s="16" t="s">
        <v>12</v>
      </c>
      <c r="G2012" s="14" t="s">
        <v>51</v>
      </c>
      <c r="H2012" s="13" t="s">
        <v>5</v>
      </c>
      <c r="I2012" s="13" t="s">
        <v>96</v>
      </c>
      <c r="J2012" s="13" t="s">
        <v>129</v>
      </c>
      <c r="K2012" s="13" t="s">
        <v>33</v>
      </c>
      <c r="L2012" s="14">
        <v>27</v>
      </c>
      <c r="M2012" s="14" t="s">
        <v>143</v>
      </c>
      <c r="N2012" s="31">
        <v>1000000</v>
      </c>
      <c r="O2012" s="14" t="s">
        <v>1</v>
      </c>
      <c r="P2012" s="14" t="s">
        <v>35</v>
      </c>
      <c r="Q2012" s="31">
        <v>2304</v>
      </c>
      <c r="R2012" s="31">
        <v>576</v>
      </c>
      <c r="S2012" s="45">
        <v>20</v>
      </c>
      <c r="T2012" s="64">
        <f t="shared" si="288"/>
        <v>540</v>
      </c>
      <c r="U2012" s="64">
        <f t="shared" si="289"/>
        <v>4.0193659442136491</v>
      </c>
      <c r="V2012" s="48">
        <f t="shared" si="290"/>
        <v>3.4312095552000001</v>
      </c>
      <c r="W2012" s="52">
        <v>171.56047776</v>
      </c>
      <c r="X2012" s="71" t="str">
        <f t="shared" si="291"/>
        <v>Q4 2025</v>
      </c>
      <c r="Y2012" s="21">
        <f t="shared" si="292"/>
        <v>2560</v>
      </c>
      <c r="Z2012" s="21">
        <f t="shared" si="293"/>
        <v>1440</v>
      </c>
      <c r="AA2012" s="57">
        <f t="shared" si="294"/>
        <v>200968.29721068247</v>
      </c>
      <c r="AB2012" s="59">
        <f t="shared" si="295"/>
        <v>1.7777777777777777</v>
      </c>
      <c r="AC2012" s="61">
        <f t="shared" si="296"/>
        <v>685.8</v>
      </c>
    </row>
    <row r="2013" spans="4:29">
      <c r="D2013" s="12"/>
      <c r="E2013" s="36" t="s">
        <v>29</v>
      </c>
      <c r="F2013" s="16" t="s">
        <v>12</v>
      </c>
      <c r="G2013" s="14" t="s">
        <v>51</v>
      </c>
      <c r="H2013" s="13" t="s">
        <v>5</v>
      </c>
      <c r="I2013" s="13" t="s">
        <v>96</v>
      </c>
      <c r="J2013" s="13" t="s">
        <v>130</v>
      </c>
      <c r="K2013" s="13" t="s">
        <v>33</v>
      </c>
      <c r="L2013" s="14">
        <v>27</v>
      </c>
      <c r="M2013" s="14" t="s">
        <v>143</v>
      </c>
      <c r="N2013" s="31">
        <v>1000000</v>
      </c>
      <c r="O2013" s="14" t="s">
        <v>1</v>
      </c>
      <c r="P2013" s="14" t="s">
        <v>35</v>
      </c>
      <c r="Q2013" s="31">
        <v>2304</v>
      </c>
      <c r="R2013" s="31">
        <v>576</v>
      </c>
      <c r="S2013" s="45">
        <v>25</v>
      </c>
      <c r="T2013" s="64">
        <f t="shared" si="288"/>
        <v>675</v>
      </c>
      <c r="U2013" s="64">
        <f t="shared" si="289"/>
        <v>5.0242074302670616</v>
      </c>
      <c r="V2013" s="48">
        <f t="shared" si="290"/>
        <v>4.2890119440000003</v>
      </c>
      <c r="W2013" s="52">
        <v>171.56047776</v>
      </c>
      <c r="X2013" s="71" t="str">
        <f t="shared" si="291"/>
        <v>Q4 2025</v>
      </c>
      <c r="Y2013" s="21">
        <f t="shared" si="292"/>
        <v>2560</v>
      </c>
      <c r="Z2013" s="21">
        <f t="shared" si="293"/>
        <v>1440</v>
      </c>
      <c r="AA2013" s="57">
        <f t="shared" si="294"/>
        <v>200968.29721068247</v>
      </c>
      <c r="AB2013" s="59">
        <f t="shared" si="295"/>
        <v>1.7777777777777777</v>
      </c>
      <c r="AC2013" s="61">
        <f t="shared" si="296"/>
        <v>685.8</v>
      </c>
    </row>
    <row r="2014" spans="4:29">
      <c r="D2014" s="12"/>
      <c r="E2014" s="36" t="s">
        <v>29</v>
      </c>
      <c r="F2014" s="16" t="s">
        <v>12</v>
      </c>
      <c r="G2014" s="14" t="s">
        <v>51</v>
      </c>
      <c r="H2014" s="13" t="s">
        <v>5</v>
      </c>
      <c r="I2014" s="13" t="s">
        <v>96</v>
      </c>
      <c r="J2014" s="13" t="s">
        <v>131</v>
      </c>
      <c r="K2014" s="13" t="s">
        <v>95</v>
      </c>
      <c r="L2014" s="14">
        <v>34</v>
      </c>
      <c r="M2014" s="14" t="s">
        <v>117</v>
      </c>
      <c r="N2014" s="31">
        <v>1000000</v>
      </c>
      <c r="O2014" s="14" t="s">
        <v>1</v>
      </c>
      <c r="P2014" s="14" t="s">
        <v>35</v>
      </c>
      <c r="Q2014" s="31">
        <v>4608</v>
      </c>
      <c r="R2014" s="31">
        <v>1152</v>
      </c>
      <c r="S2014" s="45">
        <v>35</v>
      </c>
      <c r="T2014" s="64">
        <f t="shared" si="288"/>
        <v>1190</v>
      </c>
      <c r="U2014" s="64">
        <f t="shared" si="289"/>
        <v>9.2976789537045548</v>
      </c>
      <c r="V2014" s="48">
        <f t="shared" si="290"/>
        <v>9.7171485656000005</v>
      </c>
      <c r="W2014" s="52">
        <v>277.63281616</v>
      </c>
      <c r="X2014" s="71" t="str">
        <f t="shared" si="291"/>
        <v>Q4 2025</v>
      </c>
      <c r="Y2014" s="21">
        <f t="shared" si="292"/>
        <v>3440</v>
      </c>
      <c r="Z2014" s="21">
        <f t="shared" si="293"/>
        <v>1440</v>
      </c>
      <c r="AA2014" s="57">
        <f t="shared" si="294"/>
        <v>265647.97010584443</v>
      </c>
      <c r="AB2014" s="59">
        <f t="shared" si="295"/>
        <v>2.3888888888888888</v>
      </c>
      <c r="AC2014" s="61">
        <f t="shared" si="296"/>
        <v>863.59999999999991</v>
      </c>
    </row>
    <row r="2015" spans="4:29">
      <c r="D2015" s="12"/>
      <c r="E2015" s="36" t="s">
        <v>29</v>
      </c>
      <c r="F2015" s="16" t="s">
        <v>12</v>
      </c>
      <c r="G2015" s="14" t="s">
        <v>51</v>
      </c>
      <c r="H2015" s="13" t="s">
        <v>5</v>
      </c>
      <c r="I2015" s="13" t="s">
        <v>96</v>
      </c>
      <c r="J2015" s="13" t="s">
        <v>132</v>
      </c>
      <c r="K2015" s="13" t="s">
        <v>43</v>
      </c>
      <c r="L2015" s="14">
        <v>31.5</v>
      </c>
      <c r="M2015" s="14" t="s">
        <v>15</v>
      </c>
      <c r="N2015" s="31">
        <v>1000000</v>
      </c>
      <c r="O2015" s="14" t="s">
        <v>1</v>
      </c>
      <c r="P2015" s="14" t="s">
        <v>35</v>
      </c>
      <c r="Q2015" s="31">
        <v>2304</v>
      </c>
      <c r="R2015" s="31">
        <v>576</v>
      </c>
      <c r="S2015" s="45">
        <v>20</v>
      </c>
      <c r="T2015" s="64">
        <f t="shared" si="288"/>
        <v>630</v>
      </c>
      <c r="U2015" s="64">
        <f t="shared" si="289"/>
        <v>5.4708036462908005</v>
      </c>
      <c r="V2015" s="48">
        <f t="shared" si="290"/>
        <v>4.6302881631999986</v>
      </c>
      <c r="W2015" s="52">
        <v>231.51440815999996</v>
      </c>
      <c r="X2015" s="71" t="str">
        <f t="shared" si="291"/>
        <v>Q4 2025</v>
      </c>
      <c r="Y2015" s="21">
        <f t="shared" si="292"/>
        <v>3840</v>
      </c>
      <c r="Z2015" s="21">
        <f t="shared" si="293"/>
        <v>2160</v>
      </c>
      <c r="AA2015" s="57">
        <f t="shared" si="294"/>
        <v>273540.18231454003</v>
      </c>
      <c r="AB2015" s="59">
        <f t="shared" si="295"/>
        <v>1.7777777777777777</v>
      </c>
      <c r="AC2015" s="61">
        <f t="shared" si="296"/>
        <v>800.09999999999991</v>
      </c>
    </row>
    <row r="2016" spans="4:29">
      <c r="D2016" s="12"/>
      <c r="E2016" s="36" t="s">
        <v>29</v>
      </c>
      <c r="F2016" s="16" t="s">
        <v>12</v>
      </c>
      <c r="G2016" s="14" t="s">
        <v>51</v>
      </c>
      <c r="H2016" s="13" t="s">
        <v>5</v>
      </c>
      <c r="I2016" s="13" t="s">
        <v>96</v>
      </c>
      <c r="J2016" s="13" t="s">
        <v>297</v>
      </c>
      <c r="K2016" s="13" t="s">
        <v>95</v>
      </c>
      <c r="L2016" s="14">
        <v>27</v>
      </c>
      <c r="M2016" s="14" t="s">
        <v>143</v>
      </c>
      <c r="N2016" s="31">
        <v>1000000</v>
      </c>
      <c r="O2016" s="14" t="s">
        <v>1</v>
      </c>
      <c r="P2016" s="14" t="s">
        <v>35</v>
      </c>
      <c r="Q2016" s="31">
        <v>2304</v>
      </c>
      <c r="R2016" s="31">
        <v>576</v>
      </c>
      <c r="S2016" s="45">
        <v>20</v>
      </c>
      <c r="T2016" s="64">
        <f t="shared" si="288"/>
        <v>540</v>
      </c>
      <c r="U2016" s="64">
        <f t="shared" si="289"/>
        <v>4.0193659442136491</v>
      </c>
      <c r="V2016" s="48">
        <f t="shared" si="290"/>
        <v>3.4312095552000001</v>
      </c>
      <c r="W2016" s="52">
        <v>171.56047776</v>
      </c>
      <c r="X2016" s="71" t="str">
        <f t="shared" si="291"/>
        <v>Q4 2025</v>
      </c>
      <c r="Y2016" s="21">
        <f t="shared" si="292"/>
        <v>2560</v>
      </c>
      <c r="Z2016" s="21">
        <f t="shared" si="293"/>
        <v>1440</v>
      </c>
      <c r="AA2016" s="57">
        <f t="shared" si="294"/>
        <v>200968.29721068247</v>
      </c>
      <c r="AB2016" s="59">
        <f t="shared" si="295"/>
        <v>1.7777777777777777</v>
      </c>
      <c r="AC2016" s="61">
        <f t="shared" si="296"/>
        <v>685.8</v>
      </c>
    </row>
    <row r="2017" spans="4:29">
      <c r="D2017" s="12"/>
      <c r="E2017" s="36" t="s">
        <v>29</v>
      </c>
      <c r="F2017" s="16" t="s">
        <v>12</v>
      </c>
      <c r="G2017" s="14" t="s">
        <v>51</v>
      </c>
      <c r="H2017" s="13" t="s">
        <v>5</v>
      </c>
      <c r="I2017" s="13" t="s">
        <v>96</v>
      </c>
      <c r="J2017" s="13" t="s">
        <v>298</v>
      </c>
      <c r="K2017" s="13" t="s">
        <v>95</v>
      </c>
      <c r="L2017" s="14">
        <v>27</v>
      </c>
      <c r="M2017" s="14" t="s">
        <v>143</v>
      </c>
      <c r="N2017" s="31">
        <v>1000000</v>
      </c>
      <c r="O2017" s="14" t="s">
        <v>1</v>
      </c>
      <c r="P2017" s="14" t="s">
        <v>35</v>
      </c>
      <c r="Q2017" s="31">
        <v>4608</v>
      </c>
      <c r="R2017" s="31">
        <v>1152</v>
      </c>
      <c r="S2017" s="45">
        <v>15</v>
      </c>
      <c r="T2017" s="64">
        <f t="shared" si="288"/>
        <v>405</v>
      </c>
      <c r="U2017" s="64">
        <f t="shared" si="289"/>
        <v>3.0145244581602371</v>
      </c>
      <c r="V2017" s="48">
        <f t="shared" si="290"/>
        <v>2.5734071664</v>
      </c>
      <c r="W2017" s="52">
        <v>171.56047776</v>
      </c>
      <c r="X2017" s="71" t="str">
        <f t="shared" si="291"/>
        <v>Q4 2025</v>
      </c>
      <c r="Y2017" s="21">
        <f t="shared" si="292"/>
        <v>2560</v>
      </c>
      <c r="Z2017" s="21">
        <f t="shared" si="293"/>
        <v>1440</v>
      </c>
      <c r="AA2017" s="57">
        <f t="shared" si="294"/>
        <v>200968.29721068247</v>
      </c>
      <c r="AB2017" s="59">
        <f t="shared" si="295"/>
        <v>1.7777777777777777</v>
      </c>
      <c r="AC2017" s="61">
        <f t="shared" si="296"/>
        <v>685.8</v>
      </c>
    </row>
    <row r="2018" spans="4:29">
      <c r="D2018" s="12"/>
      <c r="E2018" s="36" t="s">
        <v>29</v>
      </c>
      <c r="F2018" s="16" t="s">
        <v>12</v>
      </c>
      <c r="G2018" s="14" t="s">
        <v>51</v>
      </c>
      <c r="H2018" s="13" t="s">
        <v>5</v>
      </c>
      <c r="I2018" s="13" t="s">
        <v>96</v>
      </c>
      <c r="J2018" s="13" t="s">
        <v>299</v>
      </c>
      <c r="K2018" s="13" t="s">
        <v>95</v>
      </c>
      <c r="L2018" s="14">
        <v>31.5</v>
      </c>
      <c r="M2018" s="14" t="s">
        <v>15</v>
      </c>
      <c r="N2018" s="31">
        <v>1000000</v>
      </c>
      <c r="O2018" s="14" t="s">
        <v>1</v>
      </c>
      <c r="P2018" s="14" t="s">
        <v>35</v>
      </c>
      <c r="Q2018" s="31">
        <v>4608</v>
      </c>
      <c r="R2018" s="31">
        <v>1152</v>
      </c>
      <c r="S2018" s="45">
        <v>5</v>
      </c>
      <c r="T2018" s="64">
        <f t="shared" si="288"/>
        <v>157.5</v>
      </c>
      <c r="U2018" s="64">
        <f t="shared" si="289"/>
        <v>1.3677009115727001</v>
      </c>
      <c r="V2018" s="48">
        <f t="shared" si="290"/>
        <v>1.1575720407999996</v>
      </c>
      <c r="W2018" s="52">
        <v>231.51440815999996</v>
      </c>
      <c r="X2018" s="71" t="str">
        <f t="shared" si="291"/>
        <v>Q4 2025</v>
      </c>
      <c r="Y2018" s="21">
        <f t="shared" si="292"/>
        <v>3840</v>
      </c>
      <c r="Z2018" s="21">
        <f t="shared" si="293"/>
        <v>2160</v>
      </c>
      <c r="AA2018" s="57">
        <f t="shared" si="294"/>
        <v>273540.18231454003</v>
      </c>
      <c r="AB2018" s="59">
        <f t="shared" si="295"/>
        <v>1.7777777777777777</v>
      </c>
      <c r="AC2018" s="61">
        <f t="shared" si="296"/>
        <v>800.09999999999991</v>
      </c>
    </row>
    <row r="2019" spans="4:29">
      <c r="D2019" s="12"/>
      <c r="E2019" s="36" t="s">
        <v>29</v>
      </c>
      <c r="F2019" s="16" t="s">
        <v>12</v>
      </c>
      <c r="G2019" s="14" t="s">
        <v>51</v>
      </c>
      <c r="H2019" s="13" t="s">
        <v>5</v>
      </c>
      <c r="I2019" s="13" t="s">
        <v>60</v>
      </c>
      <c r="J2019" s="13" t="s">
        <v>107</v>
      </c>
      <c r="K2019" s="13" t="s">
        <v>33</v>
      </c>
      <c r="L2019" s="14">
        <v>27</v>
      </c>
      <c r="M2019" s="14" t="s">
        <v>15</v>
      </c>
      <c r="N2019" s="31">
        <v>80000000</v>
      </c>
      <c r="O2019" s="14" t="s">
        <v>1</v>
      </c>
      <c r="P2019" s="14" t="s">
        <v>35</v>
      </c>
      <c r="Q2019" s="31">
        <v>2304</v>
      </c>
      <c r="R2019" s="31">
        <v>576</v>
      </c>
      <c r="S2019" s="45">
        <v>20</v>
      </c>
      <c r="T2019" s="64">
        <f t="shared" si="288"/>
        <v>540</v>
      </c>
      <c r="U2019" s="64">
        <f t="shared" si="289"/>
        <v>4.0193659442136491</v>
      </c>
      <c r="V2019" s="48">
        <f t="shared" si="290"/>
        <v>3.7079200031999995</v>
      </c>
      <c r="W2019" s="52">
        <v>185.39600015999997</v>
      </c>
      <c r="X2019" s="71" t="str">
        <f t="shared" si="291"/>
        <v>Q4 2025</v>
      </c>
      <c r="Y2019" s="21">
        <f t="shared" si="292"/>
        <v>3840</v>
      </c>
      <c r="Z2019" s="21">
        <f t="shared" si="293"/>
        <v>2160</v>
      </c>
      <c r="AA2019" s="57">
        <f t="shared" si="294"/>
        <v>200968.29721068247</v>
      </c>
      <c r="AB2019" s="59">
        <f t="shared" si="295"/>
        <v>1.7777777777777777</v>
      </c>
      <c r="AC2019" s="61">
        <f t="shared" si="296"/>
        <v>685.8</v>
      </c>
    </row>
    <row r="2020" spans="4:29">
      <c r="D2020" s="12"/>
      <c r="E2020" s="36" t="s">
        <v>29</v>
      </c>
      <c r="F2020" s="16" t="s">
        <v>12</v>
      </c>
      <c r="G2020" s="14" t="s">
        <v>51</v>
      </c>
      <c r="H2020" s="13" t="s">
        <v>5</v>
      </c>
      <c r="I2020" s="13" t="s">
        <v>60</v>
      </c>
      <c r="J2020" s="13" t="s">
        <v>115</v>
      </c>
      <c r="K2020" s="13" t="s">
        <v>33</v>
      </c>
      <c r="L2020" s="14">
        <v>27</v>
      </c>
      <c r="M2020" s="14" t="s">
        <v>15</v>
      </c>
      <c r="N2020" s="31">
        <v>80000000</v>
      </c>
      <c r="O2020" s="14" t="s">
        <v>1</v>
      </c>
      <c r="P2020" s="14" t="s">
        <v>35</v>
      </c>
      <c r="Q2020" s="31">
        <v>2304</v>
      </c>
      <c r="R2020" s="31">
        <v>576</v>
      </c>
      <c r="S2020" s="45">
        <v>20</v>
      </c>
      <c r="T2020" s="64">
        <f t="shared" si="288"/>
        <v>540</v>
      </c>
      <c r="U2020" s="64">
        <f t="shared" si="289"/>
        <v>4.0193659442136491</v>
      </c>
      <c r="V2020" s="48">
        <f t="shared" si="290"/>
        <v>3.7079200031999995</v>
      </c>
      <c r="W2020" s="52">
        <v>185.39600015999997</v>
      </c>
      <c r="X2020" s="71" t="str">
        <f t="shared" si="291"/>
        <v>Q4 2025</v>
      </c>
      <c r="Y2020" s="21">
        <f t="shared" si="292"/>
        <v>3840</v>
      </c>
      <c r="Z2020" s="21">
        <f t="shared" si="293"/>
        <v>2160</v>
      </c>
      <c r="AA2020" s="57">
        <f t="shared" si="294"/>
        <v>200968.29721068247</v>
      </c>
      <c r="AB2020" s="59">
        <f t="shared" si="295"/>
        <v>1.7777777777777777</v>
      </c>
      <c r="AC2020" s="61">
        <f t="shared" si="296"/>
        <v>685.8</v>
      </c>
    </row>
    <row r="2021" spans="4:29">
      <c r="D2021" s="12"/>
      <c r="E2021" s="36" t="s">
        <v>29</v>
      </c>
      <c r="F2021" s="16" t="s">
        <v>12</v>
      </c>
      <c r="G2021" s="14" t="s">
        <v>51</v>
      </c>
      <c r="H2021" s="13" t="s">
        <v>5</v>
      </c>
      <c r="I2021" s="13" t="s">
        <v>60</v>
      </c>
      <c r="J2021" s="13" t="s">
        <v>300</v>
      </c>
      <c r="K2021" s="13" t="s">
        <v>33</v>
      </c>
      <c r="L2021" s="14">
        <v>31.5</v>
      </c>
      <c r="M2021" s="14" t="s">
        <v>15</v>
      </c>
      <c r="N2021" s="31">
        <v>80000000</v>
      </c>
      <c r="O2021" s="14" t="s">
        <v>1</v>
      </c>
      <c r="P2021" s="14" t="s">
        <v>35</v>
      </c>
      <c r="Q2021" s="31">
        <v>2304</v>
      </c>
      <c r="R2021" s="31">
        <v>1152</v>
      </c>
      <c r="S2021" s="45">
        <v>15</v>
      </c>
      <c r="T2021" s="64">
        <f t="shared" si="288"/>
        <v>472.5</v>
      </c>
      <c r="U2021" s="64">
        <f t="shared" si="289"/>
        <v>4.1031027347181004</v>
      </c>
      <c r="V2021" s="48">
        <f t="shared" si="290"/>
        <v>3.4727161223999992</v>
      </c>
      <c r="W2021" s="52">
        <v>231.51440815999996</v>
      </c>
      <c r="X2021" s="71" t="str">
        <f t="shared" si="291"/>
        <v>Q4 2025</v>
      </c>
      <c r="Y2021" s="21">
        <f t="shared" si="292"/>
        <v>3840</v>
      </c>
      <c r="Z2021" s="21">
        <f t="shared" si="293"/>
        <v>2160</v>
      </c>
      <c r="AA2021" s="57">
        <f t="shared" si="294"/>
        <v>273540.18231454003</v>
      </c>
      <c r="AB2021" s="59">
        <f t="shared" si="295"/>
        <v>1.7777777777777777</v>
      </c>
      <c r="AC2021" s="61">
        <f t="shared" si="296"/>
        <v>800.09999999999991</v>
      </c>
    </row>
    <row r="2022" spans="4:29">
      <c r="D2022" s="12"/>
      <c r="E2022" s="36" t="s">
        <v>29</v>
      </c>
      <c r="F2022" s="16" t="s">
        <v>12</v>
      </c>
      <c r="G2022" s="14" t="s">
        <v>51</v>
      </c>
      <c r="H2022" s="13" t="s">
        <v>5</v>
      </c>
      <c r="I2022" s="13" t="s">
        <v>60</v>
      </c>
      <c r="J2022" s="13" t="s">
        <v>301</v>
      </c>
      <c r="K2022" s="13" t="s">
        <v>95</v>
      </c>
      <c r="L2022" s="14">
        <v>34</v>
      </c>
      <c r="M2022" s="14" t="s">
        <v>302</v>
      </c>
      <c r="N2022" s="31">
        <v>80000000</v>
      </c>
      <c r="O2022" s="14" t="s">
        <v>1</v>
      </c>
      <c r="P2022" s="14" t="s">
        <v>35</v>
      </c>
      <c r="Q2022" s="31">
        <v>4608</v>
      </c>
      <c r="R2022" s="31">
        <v>1152</v>
      </c>
      <c r="S2022" s="45">
        <v>10</v>
      </c>
      <c r="T2022" s="64">
        <f t="shared" si="288"/>
        <v>340</v>
      </c>
      <c r="U2022" s="64">
        <f t="shared" si="289"/>
        <v>3.618852544932293</v>
      </c>
      <c r="V2022" s="48">
        <f t="shared" si="290"/>
        <v>2.7763281616</v>
      </c>
      <c r="W2022" s="52">
        <v>277.63281616</v>
      </c>
      <c r="X2022" s="71" t="str">
        <f t="shared" si="291"/>
        <v>Q4 2025</v>
      </c>
      <c r="Y2022" s="21">
        <f t="shared" si="292"/>
        <v>344</v>
      </c>
      <c r="Z2022" s="21">
        <f t="shared" si="293"/>
        <v>440</v>
      </c>
      <c r="AA2022" s="57">
        <f t="shared" si="294"/>
        <v>361885.25449322932</v>
      </c>
      <c r="AB2022" s="59">
        <f t="shared" si="295"/>
        <v>0.78181818181818186</v>
      </c>
      <c r="AC2022" s="61">
        <f t="shared" si="296"/>
        <v>863.59999999999991</v>
      </c>
    </row>
    <row r="2023" spans="4:29">
      <c r="D2023" s="12"/>
      <c r="E2023" s="36" t="s">
        <v>29</v>
      </c>
      <c r="F2023" s="16" t="s">
        <v>12</v>
      </c>
      <c r="G2023" s="14" t="s">
        <v>51</v>
      </c>
      <c r="H2023" s="13" t="s">
        <v>5</v>
      </c>
      <c r="I2023" s="13" t="s">
        <v>53</v>
      </c>
      <c r="J2023" s="13" t="s">
        <v>133</v>
      </c>
      <c r="K2023" s="13"/>
      <c r="L2023" s="14">
        <v>31.5</v>
      </c>
      <c r="M2023" s="14" t="s">
        <v>15</v>
      </c>
      <c r="N2023" s="31">
        <v>1000000</v>
      </c>
      <c r="O2023" s="14" t="s">
        <v>1</v>
      </c>
      <c r="P2023" s="14" t="s">
        <v>35</v>
      </c>
      <c r="Q2023" s="31">
        <v>4608</v>
      </c>
      <c r="R2023" s="31">
        <v>1196</v>
      </c>
      <c r="S2023" s="45">
        <v>20</v>
      </c>
      <c r="T2023" s="64">
        <f t="shared" si="288"/>
        <v>630</v>
      </c>
      <c r="U2023" s="64">
        <f t="shared" si="289"/>
        <v>5.4708036462908005</v>
      </c>
      <c r="V2023" s="48">
        <f t="shared" si="290"/>
        <v>4.6302881631999986</v>
      </c>
      <c r="W2023" s="52">
        <v>231.51440815999996</v>
      </c>
      <c r="X2023" s="71" t="str">
        <f t="shared" si="291"/>
        <v>Q4 2025</v>
      </c>
      <c r="Y2023" s="21">
        <f t="shared" si="292"/>
        <v>3840</v>
      </c>
      <c r="Z2023" s="21">
        <f t="shared" si="293"/>
        <v>2160</v>
      </c>
      <c r="AA2023" s="57">
        <f t="shared" si="294"/>
        <v>273540.18231454003</v>
      </c>
      <c r="AB2023" s="59">
        <f t="shared" si="295"/>
        <v>1.7777777777777777</v>
      </c>
      <c r="AC2023" s="61">
        <f t="shared" si="296"/>
        <v>800.09999999999991</v>
      </c>
    </row>
    <row r="2024" spans="4:29">
      <c r="D2024" s="12"/>
      <c r="E2024" s="36" t="s">
        <v>29</v>
      </c>
      <c r="F2024" s="16" t="s">
        <v>12</v>
      </c>
      <c r="G2024" s="14" t="s">
        <v>51</v>
      </c>
      <c r="H2024" s="13" t="s">
        <v>5</v>
      </c>
      <c r="I2024" s="13" t="s">
        <v>53</v>
      </c>
      <c r="J2024" s="13" t="s">
        <v>97</v>
      </c>
      <c r="K2024" s="13" t="s">
        <v>98</v>
      </c>
      <c r="L2024" s="14">
        <v>49</v>
      </c>
      <c r="M2024" s="14" t="s">
        <v>99</v>
      </c>
      <c r="N2024" s="31">
        <v>1000000</v>
      </c>
      <c r="O2024" s="14" t="s">
        <v>1</v>
      </c>
      <c r="P2024" s="14" t="s">
        <v>35</v>
      </c>
      <c r="Q2024" s="31">
        <v>5000</v>
      </c>
      <c r="R2024" s="31">
        <v>1152</v>
      </c>
      <c r="S2024" s="45">
        <v>15</v>
      </c>
      <c r="T2024" s="64">
        <f t="shared" si="288"/>
        <v>735</v>
      </c>
      <c r="U2024" s="64">
        <f t="shared" si="289"/>
        <v>6.055933005610858</v>
      </c>
      <c r="V2024" s="48">
        <f t="shared" si="290"/>
        <v>4.773255228</v>
      </c>
      <c r="W2024" s="52">
        <v>318.21701519999999</v>
      </c>
      <c r="X2024" s="71" t="str">
        <f t="shared" si="291"/>
        <v>Q4 2025</v>
      </c>
      <c r="Y2024" s="21">
        <f t="shared" si="292"/>
        <v>5120</v>
      </c>
      <c r="Z2024" s="21">
        <f t="shared" si="293"/>
        <v>1440</v>
      </c>
      <c r="AA2024" s="57">
        <f t="shared" si="294"/>
        <v>403728.86704072385</v>
      </c>
      <c r="AB2024" s="59">
        <f t="shared" si="295"/>
        <v>3.5555555555555554</v>
      </c>
      <c r="AC2024" s="61">
        <f t="shared" si="296"/>
        <v>1244.5999999999999</v>
      </c>
    </row>
    <row r="2025" spans="4:29">
      <c r="D2025" s="12"/>
      <c r="E2025" s="36" t="s">
        <v>29</v>
      </c>
      <c r="F2025" s="16" t="s">
        <v>12</v>
      </c>
      <c r="G2025" s="14" t="s">
        <v>51</v>
      </c>
      <c r="H2025" s="13" t="s">
        <v>5</v>
      </c>
      <c r="I2025" s="13" t="s">
        <v>53</v>
      </c>
      <c r="J2025" s="13" t="s">
        <v>119</v>
      </c>
      <c r="K2025" s="13" t="s">
        <v>98</v>
      </c>
      <c r="L2025" s="14">
        <v>31.5</v>
      </c>
      <c r="M2025" s="14" t="s">
        <v>15</v>
      </c>
      <c r="N2025" s="31">
        <v>1000000</v>
      </c>
      <c r="O2025" s="14" t="s">
        <v>1</v>
      </c>
      <c r="P2025" s="14" t="s">
        <v>35</v>
      </c>
      <c r="Q2025" s="31">
        <v>5000</v>
      </c>
      <c r="R2025" s="31">
        <v>1152</v>
      </c>
      <c r="S2025" s="45">
        <v>10</v>
      </c>
      <c r="T2025" s="64">
        <f t="shared" si="288"/>
        <v>315</v>
      </c>
      <c r="U2025" s="64">
        <f t="shared" si="289"/>
        <v>2.7354018231454003</v>
      </c>
      <c r="V2025" s="48">
        <f t="shared" si="290"/>
        <v>2.3151440815999993</v>
      </c>
      <c r="W2025" s="52">
        <v>231.51440815999996</v>
      </c>
      <c r="X2025" s="71" t="str">
        <f t="shared" si="291"/>
        <v>Q4 2025</v>
      </c>
      <c r="Y2025" s="21">
        <f t="shared" si="292"/>
        <v>3840</v>
      </c>
      <c r="Z2025" s="21">
        <f t="shared" si="293"/>
        <v>2160</v>
      </c>
      <c r="AA2025" s="57">
        <f t="shared" si="294"/>
        <v>273540.18231454003</v>
      </c>
      <c r="AB2025" s="59">
        <f t="shared" si="295"/>
        <v>1.7777777777777777</v>
      </c>
      <c r="AC2025" s="61">
        <f t="shared" si="296"/>
        <v>800.09999999999991</v>
      </c>
    </row>
    <row r="2026" spans="4:29">
      <c r="D2026" s="12"/>
      <c r="E2026" s="36" t="s">
        <v>29</v>
      </c>
      <c r="F2026" s="16" t="s">
        <v>12</v>
      </c>
      <c r="G2026" s="14" t="s">
        <v>51</v>
      </c>
      <c r="H2026" s="13" t="s">
        <v>5</v>
      </c>
      <c r="I2026" s="13" t="s">
        <v>120</v>
      </c>
      <c r="J2026" s="13"/>
      <c r="K2026" s="13" t="s">
        <v>120</v>
      </c>
      <c r="L2026" s="14">
        <v>27</v>
      </c>
      <c r="M2026" s="14" t="s">
        <v>15</v>
      </c>
      <c r="N2026" s="31" t="s">
        <v>65</v>
      </c>
      <c r="O2026" s="14" t="s">
        <v>1</v>
      </c>
      <c r="P2026" s="14" t="s">
        <v>35</v>
      </c>
      <c r="Q2026" s="31">
        <v>5000</v>
      </c>
      <c r="R2026" s="31">
        <v>1152</v>
      </c>
      <c r="S2026" s="45">
        <v>30</v>
      </c>
      <c r="T2026" s="64">
        <f t="shared" si="288"/>
        <v>810</v>
      </c>
      <c r="U2026" s="64">
        <f t="shared" si="289"/>
        <v>6.0290489163204741</v>
      </c>
      <c r="V2026" s="48">
        <f t="shared" si="290"/>
        <v>5.561880004799999</v>
      </c>
      <c r="W2026" s="52">
        <v>185.39600015999997</v>
      </c>
      <c r="X2026" s="71" t="str">
        <f t="shared" si="291"/>
        <v>Q4 2025</v>
      </c>
      <c r="Y2026" s="21">
        <f t="shared" si="292"/>
        <v>3840</v>
      </c>
      <c r="Z2026" s="21">
        <f t="shared" si="293"/>
        <v>2160</v>
      </c>
      <c r="AA2026" s="57">
        <f t="shared" si="294"/>
        <v>200968.29721068247</v>
      </c>
      <c r="AB2026" s="59">
        <f t="shared" si="295"/>
        <v>1.7777777777777777</v>
      </c>
      <c r="AC2026" s="61">
        <f t="shared" si="296"/>
        <v>685.8</v>
      </c>
    </row>
    <row r="2027" spans="4:29">
      <c r="D2027" s="12"/>
      <c r="E2027" s="36" t="s">
        <v>29</v>
      </c>
      <c r="F2027" s="16" t="s">
        <v>12</v>
      </c>
      <c r="G2027" s="14" t="s">
        <v>51</v>
      </c>
      <c r="H2027" s="13" t="s">
        <v>5</v>
      </c>
      <c r="I2027" s="13" t="s">
        <v>120</v>
      </c>
      <c r="J2027" s="13"/>
      <c r="K2027" s="13" t="s">
        <v>120</v>
      </c>
      <c r="L2027" s="14">
        <v>31.5</v>
      </c>
      <c r="M2027" s="14" t="s">
        <v>15</v>
      </c>
      <c r="N2027" s="31" t="s">
        <v>65</v>
      </c>
      <c r="O2027" s="14" t="s">
        <v>1</v>
      </c>
      <c r="P2027" s="14" t="s">
        <v>35</v>
      </c>
      <c r="Q2027" s="31">
        <v>5000</v>
      </c>
      <c r="R2027" s="31">
        <v>1152</v>
      </c>
      <c r="S2027" s="45">
        <v>25</v>
      </c>
      <c r="T2027" s="64">
        <f t="shared" si="288"/>
        <v>787.5</v>
      </c>
      <c r="U2027" s="64">
        <f t="shared" si="289"/>
        <v>6.8385045578635006</v>
      </c>
      <c r="V2027" s="48">
        <f t="shared" si="290"/>
        <v>5.7878602039999985</v>
      </c>
      <c r="W2027" s="52">
        <v>231.51440815999996</v>
      </c>
      <c r="X2027" s="71" t="str">
        <f t="shared" si="291"/>
        <v>Q4 2025</v>
      </c>
      <c r="Y2027" s="21">
        <f t="shared" si="292"/>
        <v>3840</v>
      </c>
      <c r="Z2027" s="21">
        <f t="shared" si="293"/>
        <v>2160</v>
      </c>
      <c r="AA2027" s="57">
        <f t="shared" si="294"/>
        <v>273540.18231454003</v>
      </c>
      <c r="AB2027" s="59">
        <f t="shared" si="295"/>
        <v>1.7777777777777777</v>
      </c>
      <c r="AC2027" s="61">
        <f t="shared" si="296"/>
        <v>800.09999999999991</v>
      </c>
    </row>
    <row r="2028" spans="4:29">
      <c r="D2028" s="12"/>
      <c r="E2028" s="36" t="s">
        <v>29</v>
      </c>
      <c r="F2028" s="16" t="s">
        <v>12</v>
      </c>
      <c r="G2028" s="14" t="s">
        <v>51</v>
      </c>
      <c r="H2028" s="13" t="s">
        <v>5</v>
      </c>
      <c r="I2028" s="13" t="s">
        <v>45</v>
      </c>
      <c r="J2028" s="13" t="s">
        <v>134</v>
      </c>
      <c r="K2028" s="13" t="s">
        <v>43</v>
      </c>
      <c r="L2028" s="14">
        <v>27</v>
      </c>
      <c r="M2028" s="14" t="s">
        <v>15</v>
      </c>
      <c r="N2028" s="31">
        <v>1000000</v>
      </c>
      <c r="O2028" s="14" t="s">
        <v>1</v>
      </c>
      <c r="P2028" s="14" t="s">
        <v>35</v>
      </c>
      <c r="Q2028" s="31">
        <v>2304</v>
      </c>
      <c r="R2028" s="31">
        <v>576</v>
      </c>
      <c r="S2028" s="45">
        <v>20</v>
      </c>
      <c r="T2028" s="64">
        <f t="shared" si="288"/>
        <v>540</v>
      </c>
      <c r="U2028" s="64">
        <f t="shared" si="289"/>
        <v>4.0193659442136491</v>
      </c>
      <c r="V2028" s="48">
        <f t="shared" si="290"/>
        <v>3.4312095552000001</v>
      </c>
      <c r="W2028" s="52">
        <v>171.56047776</v>
      </c>
      <c r="X2028" s="71" t="str">
        <f t="shared" si="291"/>
        <v>Q4 2025</v>
      </c>
      <c r="Y2028" s="21">
        <f t="shared" si="292"/>
        <v>3840</v>
      </c>
      <c r="Z2028" s="21">
        <f t="shared" si="293"/>
        <v>2160</v>
      </c>
      <c r="AA2028" s="57">
        <f t="shared" si="294"/>
        <v>200968.29721068247</v>
      </c>
      <c r="AB2028" s="59">
        <f t="shared" si="295"/>
        <v>1.7777777777777777</v>
      </c>
      <c r="AC2028" s="61">
        <f t="shared" si="296"/>
        <v>685.8</v>
      </c>
    </row>
    <row r="2029" spans="4:29">
      <c r="D2029" s="12"/>
      <c r="E2029" s="36" t="s">
        <v>29</v>
      </c>
      <c r="F2029" s="16" t="s">
        <v>12</v>
      </c>
      <c r="G2029" s="14" t="s">
        <v>51</v>
      </c>
      <c r="H2029" s="13" t="s">
        <v>5</v>
      </c>
      <c r="I2029" s="13" t="s">
        <v>121</v>
      </c>
      <c r="J2029" s="13" t="s">
        <v>282</v>
      </c>
      <c r="K2029" s="13"/>
      <c r="L2029" s="14">
        <v>27</v>
      </c>
      <c r="M2029" s="14" t="s">
        <v>15</v>
      </c>
      <c r="N2029" s="31" t="s">
        <v>65</v>
      </c>
      <c r="O2029" s="14" t="s">
        <v>1</v>
      </c>
      <c r="P2029" s="14" t="s">
        <v>35</v>
      </c>
      <c r="Q2029" s="31">
        <v>5000</v>
      </c>
      <c r="R2029" s="31">
        <v>1152</v>
      </c>
      <c r="S2029" s="45">
        <v>30</v>
      </c>
      <c r="T2029" s="64">
        <f t="shared" si="288"/>
        <v>810</v>
      </c>
      <c r="U2029" s="64">
        <f t="shared" si="289"/>
        <v>6.0290489163204741</v>
      </c>
      <c r="V2029" s="48">
        <f t="shared" si="290"/>
        <v>5.561880004799999</v>
      </c>
      <c r="W2029" s="52">
        <v>185.39600015999997</v>
      </c>
      <c r="X2029" s="71" t="str">
        <f t="shared" si="291"/>
        <v>Q4 2025</v>
      </c>
      <c r="Y2029" s="21">
        <f t="shared" si="292"/>
        <v>3840</v>
      </c>
      <c r="Z2029" s="21">
        <f t="shared" si="293"/>
        <v>2160</v>
      </c>
      <c r="AA2029" s="57">
        <f t="shared" si="294"/>
        <v>200968.29721068247</v>
      </c>
      <c r="AB2029" s="59">
        <f t="shared" si="295"/>
        <v>1.7777777777777777</v>
      </c>
      <c r="AC2029" s="61">
        <f t="shared" si="296"/>
        <v>685.8</v>
      </c>
    </row>
    <row r="2030" spans="4:29">
      <c r="D2030" s="12"/>
      <c r="E2030" s="36" t="s">
        <v>29</v>
      </c>
      <c r="F2030" s="16" t="s">
        <v>12</v>
      </c>
      <c r="G2030" s="14" t="s">
        <v>51</v>
      </c>
      <c r="H2030" s="13" t="s">
        <v>5</v>
      </c>
      <c r="I2030" s="13" t="s">
        <v>121</v>
      </c>
      <c r="J2030" s="13" t="s">
        <v>283</v>
      </c>
      <c r="K2030" s="13"/>
      <c r="L2030" s="14">
        <v>31.5</v>
      </c>
      <c r="M2030" s="14" t="s">
        <v>15</v>
      </c>
      <c r="N2030" s="31" t="s">
        <v>65</v>
      </c>
      <c r="O2030" s="14" t="s">
        <v>1</v>
      </c>
      <c r="P2030" s="14" t="s">
        <v>35</v>
      </c>
      <c r="Q2030" s="31">
        <v>5000</v>
      </c>
      <c r="R2030" s="31">
        <v>1152</v>
      </c>
      <c r="S2030" s="45">
        <v>20</v>
      </c>
      <c r="T2030" s="64">
        <f t="shared" si="288"/>
        <v>630</v>
      </c>
      <c r="U2030" s="64">
        <f t="shared" si="289"/>
        <v>5.4708036462908005</v>
      </c>
      <c r="V2030" s="48">
        <f t="shared" si="290"/>
        <v>4.6302881631999986</v>
      </c>
      <c r="W2030" s="52">
        <v>231.51440815999996</v>
      </c>
      <c r="X2030" s="71" t="str">
        <f t="shared" si="291"/>
        <v>Q4 2025</v>
      </c>
      <c r="Y2030" s="21">
        <f t="shared" si="292"/>
        <v>3840</v>
      </c>
      <c r="Z2030" s="21">
        <f t="shared" si="293"/>
        <v>2160</v>
      </c>
      <c r="AA2030" s="57">
        <f t="shared" si="294"/>
        <v>273540.18231454003</v>
      </c>
      <c r="AB2030" s="59">
        <f t="shared" si="295"/>
        <v>1.7777777777777777</v>
      </c>
      <c r="AC2030" s="61">
        <f t="shared" si="296"/>
        <v>800.09999999999991</v>
      </c>
    </row>
    <row r="2031" spans="4:29">
      <c r="D2031" s="12"/>
      <c r="E2031" s="36" t="s">
        <v>29</v>
      </c>
      <c r="F2031" s="16" t="s">
        <v>12</v>
      </c>
      <c r="G2031" s="14" t="s">
        <v>51</v>
      </c>
      <c r="H2031" s="13" t="s">
        <v>5</v>
      </c>
      <c r="I2031" s="13" t="s">
        <v>122</v>
      </c>
      <c r="J2031" s="13"/>
      <c r="K2031" s="13"/>
      <c r="L2031" s="14">
        <v>27</v>
      </c>
      <c r="M2031" s="14" t="s">
        <v>15</v>
      </c>
      <c r="N2031" s="31" t="s">
        <v>65</v>
      </c>
      <c r="O2031" s="14" t="s">
        <v>2</v>
      </c>
      <c r="P2031" s="14" t="s">
        <v>35</v>
      </c>
      <c r="Q2031" s="31">
        <v>5000</v>
      </c>
      <c r="R2031" s="31">
        <v>1152</v>
      </c>
      <c r="S2031" s="45">
        <v>30</v>
      </c>
      <c r="T2031" s="64">
        <f t="shared" si="288"/>
        <v>810</v>
      </c>
      <c r="U2031" s="64">
        <f t="shared" si="289"/>
        <v>6.0290489163204741</v>
      </c>
      <c r="V2031" s="48">
        <f t="shared" si="290"/>
        <v>5.561880004799999</v>
      </c>
      <c r="W2031" s="52">
        <v>185.39600015999997</v>
      </c>
      <c r="X2031" s="71" t="str">
        <f t="shared" si="291"/>
        <v>Q4 2025</v>
      </c>
      <c r="Y2031" s="21">
        <f t="shared" si="292"/>
        <v>3840</v>
      </c>
      <c r="Z2031" s="21">
        <f t="shared" si="293"/>
        <v>2160</v>
      </c>
      <c r="AA2031" s="57">
        <f t="shared" si="294"/>
        <v>200968.29721068247</v>
      </c>
      <c r="AB2031" s="59">
        <f t="shared" si="295"/>
        <v>1.7777777777777777</v>
      </c>
      <c r="AC2031" s="61">
        <f t="shared" si="296"/>
        <v>685.8</v>
      </c>
    </row>
    <row r="2032" spans="4:29">
      <c r="D2032" s="12"/>
      <c r="E2032" s="36" t="s">
        <v>29</v>
      </c>
      <c r="F2032" s="16" t="s">
        <v>12</v>
      </c>
      <c r="G2032" s="14" t="s">
        <v>51</v>
      </c>
      <c r="H2032" s="13" t="s">
        <v>5</v>
      </c>
      <c r="I2032" s="13" t="s">
        <v>122</v>
      </c>
      <c r="J2032" s="13"/>
      <c r="K2032" s="13"/>
      <c r="L2032" s="14">
        <v>31.5</v>
      </c>
      <c r="M2032" s="14" t="s">
        <v>15</v>
      </c>
      <c r="N2032" s="31" t="s">
        <v>65</v>
      </c>
      <c r="O2032" s="14" t="s">
        <v>2</v>
      </c>
      <c r="P2032" s="14" t="s">
        <v>35</v>
      </c>
      <c r="Q2032" s="31">
        <v>5000</v>
      </c>
      <c r="R2032" s="31">
        <v>1152</v>
      </c>
      <c r="S2032" s="45">
        <v>25</v>
      </c>
      <c r="T2032" s="64">
        <f t="shared" si="288"/>
        <v>787.5</v>
      </c>
      <c r="U2032" s="64">
        <f t="shared" si="289"/>
        <v>6.8385045578635006</v>
      </c>
      <c r="V2032" s="48">
        <f t="shared" si="290"/>
        <v>5.7878602039999985</v>
      </c>
      <c r="W2032" s="52">
        <v>231.51440815999996</v>
      </c>
      <c r="X2032" s="71" t="str">
        <f t="shared" si="291"/>
        <v>Q4 2025</v>
      </c>
      <c r="Y2032" s="21">
        <f t="shared" si="292"/>
        <v>3840</v>
      </c>
      <c r="Z2032" s="21">
        <f t="shared" si="293"/>
        <v>2160</v>
      </c>
      <c r="AA2032" s="57">
        <f t="shared" si="294"/>
        <v>273540.18231454003</v>
      </c>
      <c r="AB2032" s="59">
        <f t="shared" si="295"/>
        <v>1.7777777777777777</v>
      </c>
      <c r="AC2032" s="61">
        <f t="shared" si="296"/>
        <v>800.09999999999991</v>
      </c>
    </row>
    <row r="2033" spans="4:29">
      <c r="D2033" s="12"/>
      <c r="E2033" s="36" t="s">
        <v>29</v>
      </c>
      <c r="F2033" s="16" t="s">
        <v>12</v>
      </c>
      <c r="G2033" s="14" t="s">
        <v>51</v>
      </c>
      <c r="H2033" s="13" t="s">
        <v>5</v>
      </c>
      <c r="I2033" s="13" t="s">
        <v>140</v>
      </c>
      <c r="J2033" s="13"/>
      <c r="K2033" s="13"/>
      <c r="L2033" s="14">
        <v>27</v>
      </c>
      <c r="M2033" s="14" t="s">
        <v>15</v>
      </c>
      <c r="N2033" s="31" t="s">
        <v>65</v>
      </c>
      <c r="O2033" s="14" t="s">
        <v>1</v>
      </c>
      <c r="P2033" s="14" t="s">
        <v>35</v>
      </c>
      <c r="Q2033" s="31">
        <v>2304</v>
      </c>
      <c r="R2033" s="31">
        <v>576</v>
      </c>
      <c r="S2033" s="45">
        <v>30</v>
      </c>
      <c r="T2033" s="64">
        <f t="shared" si="288"/>
        <v>810</v>
      </c>
      <c r="U2033" s="64">
        <f t="shared" si="289"/>
        <v>6.0290489163204741</v>
      </c>
      <c r="V2033" s="48">
        <f t="shared" si="290"/>
        <v>5.561880004799999</v>
      </c>
      <c r="W2033" s="52">
        <v>185.39600015999997</v>
      </c>
      <c r="X2033" s="71" t="str">
        <f t="shared" si="291"/>
        <v>Q4 2025</v>
      </c>
      <c r="Y2033" s="21">
        <f t="shared" si="292"/>
        <v>3840</v>
      </c>
      <c r="Z2033" s="21">
        <f t="shared" si="293"/>
        <v>2160</v>
      </c>
      <c r="AA2033" s="57">
        <f t="shared" si="294"/>
        <v>200968.29721068247</v>
      </c>
      <c r="AB2033" s="59">
        <f t="shared" si="295"/>
        <v>1.7777777777777777</v>
      </c>
      <c r="AC2033" s="61">
        <f t="shared" si="296"/>
        <v>685.8</v>
      </c>
    </row>
    <row r="2034" spans="4:29">
      <c r="D2034" s="12"/>
      <c r="E2034" s="36" t="s">
        <v>29</v>
      </c>
      <c r="F2034" s="16" t="s">
        <v>12</v>
      </c>
      <c r="G2034" s="14" t="s">
        <v>51</v>
      </c>
      <c r="H2034" s="13" t="s">
        <v>5</v>
      </c>
      <c r="I2034" s="13" t="s">
        <v>140</v>
      </c>
      <c r="J2034" s="13"/>
      <c r="K2034" s="13"/>
      <c r="L2034" s="14">
        <v>31.5</v>
      </c>
      <c r="M2034" s="14" t="s">
        <v>15</v>
      </c>
      <c r="N2034" s="31" t="s">
        <v>65</v>
      </c>
      <c r="O2034" s="14" t="s">
        <v>1</v>
      </c>
      <c r="P2034" s="14" t="s">
        <v>35</v>
      </c>
      <c r="Q2034" s="31">
        <v>4608</v>
      </c>
      <c r="R2034" s="31">
        <v>1152</v>
      </c>
      <c r="S2034" s="45">
        <v>20</v>
      </c>
      <c r="T2034" s="64">
        <f t="shared" si="288"/>
        <v>630</v>
      </c>
      <c r="U2034" s="64">
        <f t="shared" si="289"/>
        <v>5.4708036462908005</v>
      </c>
      <c r="V2034" s="48">
        <f t="shared" si="290"/>
        <v>4.6302881631999986</v>
      </c>
      <c r="W2034" s="52">
        <v>231.51440815999996</v>
      </c>
      <c r="X2034" s="71" t="str">
        <f t="shared" si="291"/>
        <v>Q4 2025</v>
      </c>
      <c r="Y2034" s="21">
        <f t="shared" si="292"/>
        <v>3840</v>
      </c>
      <c r="Z2034" s="21">
        <f t="shared" si="293"/>
        <v>2160</v>
      </c>
      <c r="AA2034" s="57">
        <f t="shared" si="294"/>
        <v>273540.18231454003</v>
      </c>
      <c r="AB2034" s="59">
        <f t="shared" si="295"/>
        <v>1.7777777777777777</v>
      </c>
      <c r="AC2034" s="61">
        <f t="shared" si="296"/>
        <v>800.09999999999991</v>
      </c>
    </row>
    <row r="2035" spans="4:29">
      <c r="D2035" s="12"/>
      <c r="E2035" s="36" t="s">
        <v>29</v>
      </c>
      <c r="F2035" s="16" t="s">
        <v>12</v>
      </c>
      <c r="G2035" s="14" t="s">
        <v>51</v>
      </c>
      <c r="H2035" s="13" t="s">
        <v>5</v>
      </c>
      <c r="I2035" s="13" t="s">
        <v>135</v>
      </c>
      <c r="J2035" s="13" t="s">
        <v>225</v>
      </c>
      <c r="K2035" s="13" t="s">
        <v>95</v>
      </c>
      <c r="L2035" s="14">
        <v>27</v>
      </c>
      <c r="M2035" s="14" t="s">
        <v>15</v>
      </c>
      <c r="N2035" s="31" t="s">
        <v>65</v>
      </c>
      <c r="O2035" s="14" t="s">
        <v>2</v>
      </c>
      <c r="P2035" s="14" t="s">
        <v>35</v>
      </c>
      <c r="Q2035" s="31">
        <v>10368</v>
      </c>
      <c r="R2035" s="31">
        <v>1152</v>
      </c>
      <c r="S2035" s="45">
        <v>25</v>
      </c>
      <c r="T2035" s="64">
        <f t="shared" si="288"/>
        <v>675</v>
      </c>
      <c r="U2035" s="64">
        <f t="shared" si="289"/>
        <v>5.0242074302670616</v>
      </c>
      <c r="V2035" s="48">
        <f t="shared" si="290"/>
        <v>4.6349000039999995</v>
      </c>
      <c r="W2035" s="52">
        <v>185.39600015999997</v>
      </c>
      <c r="X2035" s="71" t="str">
        <f t="shared" si="291"/>
        <v>Q4 2025</v>
      </c>
      <c r="Y2035" s="21">
        <f t="shared" si="292"/>
        <v>3840</v>
      </c>
      <c r="Z2035" s="21">
        <f t="shared" si="293"/>
        <v>2160</v>
      </c>
      <c r="AA2035" s="57">
        <f t="shared" si="294"/>
        <v>200968.29721068247</v>
      </c>
      <c r="AB2035" s="59">
        <f t="shared" si="295"/>
        <v>1.7777777777777777</v>
      </c>
      <c r="AC2035" s="61">
        <f t="shared" si="296"/>
        <v>685.8</v>
      </c>
    </row>
    <row r="2036" spans="4:29">
      <c r="D2036" s="12"/>
      <c r="E2036" s="36" t="s">
        <v>29</v>
      </c>
      <c r="F2036" s="16" t="s">
        <v>12</v>
      </c>
      <c r="G2036" s="14" t="s">
        <v>51</v>
      </c>
      <c r="H2036" s="13" t="s">
        <v>5</v>
      </c>
      <c r="I2036" s="13" t="s">
        <v>135</v>
      </c>
      <c r="J2036" s="13" t="s">
        <v>197</v>
      </c>
      <c r="K2036" s="13" t="s">
        <v>95</v>
      </c>
      <c r="L2036" s="14">
        <v>27</v>
      </c>
      <c r="M2036" s="14" t="s">
        <v>15</v>
      </c>
      <c r="N2036" s="31" t="s">
        <v>65</v>
      </c>
      <c r="O2036" s="14" t="s">
        <v>2</v>
      </c>
      <c r="P2036" s="14" t="s">
        <v>35</v>
      </c>
      <c r="Q2036" s="31">
        <v>4608</v>
      </c>
      <c r="R2036" s="31">
        <v>1152</v>
      </c>
      <c r="S2036" s="45">
        <v>30</v>
      </c>
      <c r="T2036" s="64">
        <f t="shared" si="288"/>
        <v>810</v>
      </c>
      <c r="U2036" s="64">
        <f t="shared" si="289"/>
        <v>6.0290489163204741</v>
      </c>
      <c r="V2036" s="48">
        <f t="shared" si="290"/>
        <v>5.561880004799999</v>
      </c>
      <c r="W2036" s="52">
        <v>185.39600015999997</v>
      </c>
      <c r="X2036" s="71" t="str">
        <f t="shared" si="291"/>
        <v>Q4 2025</v>
      </c>
      <c r="Y2036" s="21">
        <f t="shared" si="292"/>
        <v>3840</v>
      </c>
      <c r="Z2036" s="21">
        <f t="shared" si="293"/>
        <v>2160</v>
      </c>
      <c r="AA2036" s="57">
        <f t="shared" si="294"/>
        <v>200968.29721068247</v>
      </c>
      <c r="AB2036" s="59">
        <f t="shared" si="295"/>
        <v>1.7777777777777777</v>
      </c>
      <c r="AC2036" s="61">
        <f t="shared" si="296"/>
        <v>685.8</v>
      </c>
    </row>
    <row r="2037" spans="4:29">
      <c r="D2037" s="12"/>
      <c r="E2037" s="36" t="s">
        <v>29</v>
      </c>
      <c r="F2037" s="16" t="s">
        <v>12</v>
      </c>
      <c r="G2037" s="14" t="s">
        <v>51</v>
      </c>
      <c r="H2037" s="13" t="s">
        <v>5</v>
      </c>
      <c r="I2037" s="13" t="s">
        <v>135</v>
      </c>
      <c r="J2037" s="13" t="s">
        <v>198</v>
      </c>
      <c r="K2037" s="13" t="s">
        <v>95</v>
      </c>
      <c r="L2037" s="14">
        <v>31.5</v>
      </c>
      <c r="M2037" s="14" t="s">
        <v>15</v>
      </c>
      <c r="N2037" s="31" t="s">
        <v>65</v>
      </c>
      <c r="O2037" s="14" t="s">
        <v>2</v>
      </c>
      <c r="P2037" s="14" t="s">
        <v>35</v>
      </c>
      <c r="Q2037" s="31">
        <v>9216</v>
      </c>
      <c r="R2037" s="31">
        <v>1152</v>
      </c>
      <c r="S2037" s="45">
        <v>15</v>
      </c>
      <c r="T2037" s="64">
        <f t="shared" si="288"/>
        <v>472.5</v>
      </c>
      <c r="U2037" s="64">
        <f t="shared" si="289"/>
        <v>4.1031027347181004</v>
      </c>
      <c r="V2037" s="48">
        <f t="shared" si="290"/>
        <v>3.4727161223999992</v>
      </c>
      <c r="W2037" s="52">
        <v>231.51440815999996</v>
      </c>
      <c r="X2037" s="71" t="str">
        <f t="shared" si="291"/>
        <v>Q4 2025</v>
      </c>
      <c r="Y2037" s="21">
        <f t="shared" si="292"/>
        <v>3840</v>
      </c>
      <c r="Z2037" s="21">
        <f t="shared" si="293"/>
        <v>2160</v>
      </c>
      <c r="AA2037" s="57">
        <f t="shared" si="294"/>
        <v>273540.18231454003</v>
      </c>
      <c r="AB2037" s="59">
        <f t="shared" si="295"/>
        <v>1.7777777777777777</v>
      </c>
      <c r="AC2037" s="61">
        <f t="shared" si="296"/>
        <v>800.09999999999991</v>
      </c>
    </row>
    <row r="2038" spans="4:29">
      <c r="D2038" s="12"/>
      <c r="E2038" s="36" t="s">
        <v>29</v>
      </c>
      <c r="F2038" s="16" t="s">
        <v>12</v>
      </c>
      <c r="G2038" s="14" t="s">
        <v>51</v>
      </c>
      <c r="H2038" s="13" t="s">
        <v>5</v>
      </c>
      <c r="I2038" s="13" t="s">
        <v>135</v>
      </c>
      <c r="J2038" s="13" t="s">
        <v>210</v>
      </c>
      <c r="K2038" s="13" t="s">
        <v>95</v>
      </c>
      <c r="L2038" s="14">
        <v>34</v>
      </c>
      <c r="M2038" s="14" t="s">
        <v>117</v>
      </c>
      <c r="N2038" s="31" t="s">
        <v>65</v>
      </c>
      <c r="O2038" s="14" t="s">
        <v>2</v>
      </c>
      <c r="P2038" s="14" t="s">
        <v>35</v>
      </c>
      <c r="Q2038" s="31">
        <v>9216</v>
      </c>
      <c r="R2038" s="31">
        <v>1151</v>
      </c>
      <c r="S2038" s="45">
        <v>5</v>
      </c>
      <c r="T2038" s="64">
        <f t="shared" si="288"/>
        <v>170</v>
      </c>
      <c r="U2038" s="64">
        <f t="shared" si="289"/>
        <v>1.3282398505292223</v>
      </c>
      <c r="V2038" s="48">
        <f t="shared" si="290"/>
        <v>1.1575720407999996</v>
      </c>
      <c r="W2038" s="52">
        <v>231.51440815999996</v>
      </c>
      <c r="X2038" s="71" t="str">
        <f t="shared" si="291"/>
        <v>Q4 2025</v>
      </c>
      <c r="Y2038" s="21">
        <f t="shared" si="292"/>
        <v>3440</v>
      </c>
      <c r="Z2038" s="21">
        <f t="shared" si="293"/>
        <v>1440</v>
      </c>
      <c r="AA2038" s="57">
        <f t="shared" si="294"/>
        <v>265647.97010584443</v>
      </c>
      <c r="AB2038" s="59">
        <f t="shared" si="295"/>
        <v>2.3888888888888888</v>
      </c>
      <c r="AC2038" s="61">
        <f t="shared" si="296"/>
        <v>863.59999999999991</v>
      </c>
    </row>
    <row r="2039" spans="4:29">
      <c r="D2039" s="12"/>
      <c r="E2039" s="36" t="s">
        <v>29</v>
      </c>
      <c r="F2039" s="16" t="s">
        <v>12</v>
      </c>
      <c r="G2039" s="14" t="s">
        <v>51</v>
      </c>
      <c r="H2039" s="13" t="s">
        <v>5</v>
      </c>
      <c r="I2039" s="13" t="s">
        <v>144</v>
      </c>
      <c r="J2039" s="13" t="s">
        <v>284</v>
      </c>
      <c r="K2039" s="13" t="s">
        <v>43</v>
      </c>
      <c r="L2039" s="14">
        <v>27</v>
      </c>
      <c r="M2039" s="14" t="s">
        <v>15</v>
      </c>
      <c r="N2039" s="31" t="s">
        <v>65</v>
      </c>
      <c r="O2039" s="14" t="s">
        <v>1</v>
      </c>
      <c r="P2039" s="14" t="s">
        <v>35</v>
      </c>
      <c r="Q2039" s="31">
        <v>1536</v>
      </c>
      <c r="R2039" s="31">
        <v>384</v>
      </c>
      <c r="S2039" s="45">
        <v>35</v>
      </c>
      <c r="T2039" s="64">
        <f t="shared" si="288"/>
        <v>945</v>
      </c>
      <c r="U2039" s="64">
        <f t="shared" si="289"/>
        <v>7.0338904023738866</v>
      </c>
      <c r="V2039" s="48">
        <f t="shared" si="290"/>
        <v>6.4888600055999985</v>
      </c>
      <c r="W2039" s="52">
        <v>185.39600015999997</v>
      </c>
      <c r="X2039" s="71" t="str">
        <f t="shared" si="291"/>
        <v>Q4 2025</v>
      </c>
      <c r="Y2039" s="21">
        <f t="shared" si="292"/>
        <v>3840</v>
      </c>
      <c r="Z2039" s="21">
        <f t="shared" si="293"/>
        <v>2160</v>
      </c>
      <c r="AA2039" s="57">
        <f t="shared" si="294"/>
        <v>200968.29721068247</v>
      </c>
      <c r="AB2039" s="59">
        <f t="shared" si="295"/>
        <v>1.7777777777777777</v>
      </c>
      <c r="AC2039" s="61">
        <f t="shared" si="296"/>
        <v>685.8</v>
      </c>
    </row>
    <row r="2040" spans="4:29">
      <c r="D2040" s="12"/>
      <c r="E2040" s="36" t="s">
        <v>29</v>
      </c>
      <c r="F2040" s="16" t="s">
        <v>12</v>
      </c>
      <c r="G2040" s="14" t="s">
        <v>51</v>
      </c>
      <c r="H2040" s="13" t="s">
        <v>5</v>
      </c>
      <c r="I2040" s="13" t="s">
        <v>144</v>
      </c>
      <c r="J2040" s="13" t="s">
        <v>285</v>
      </c>
      <c r="K2040" s="13" t="s">
        <v>43</v>
      </c>
      <c r="L2040" s="14">
        <v>27</v>
      </c>
      <c r="M2040" s="14" t="s">
        <v>15</v>
      </c>
      <c r="N2040" s="31" t="s">
        <v>65</v>
      </c>
      <c r="O2040" s="14" t="s">
        <v>1</v>
      </c>
      <c r="P2040" s="14" t="s">
        <v>35</v>
      </c>
      <c r="Q2040" s="31">
        <v>2304</v>
      </c>
      <c r="R2040" s="31">
        <v>1152</v>
      </c>
      <c r="S2040" s="45">
        <v>20</v>
      </c>
      <c r="T2040" s="64">
        <f t="shared" si="288"/>
        <v>540</v>
      </c>
      <c r="U2040" s="64">
        <f t="shared" si="289"/>
        <v>4.0193659442136491</v>
      </c>
      <c r="V2040" s="48">
        <f t="shared" si="290"/>
        <v>3.7079200031999995</v>
      </c>
      <c r="W2040" s="52">
        <v>185.39600015999997</v>
      </c>
      <c r="X2040" s="71" t="str">
        <f t="shared" si="291"/>
        <v>Q4 2025</v>
      </c>
      <c r="Y2040" s="21">
        <f t="shared" si="292"/>
        <v>3840</v>
      </c>
      <c r="Z2040" s="21">
        <f t="shared" si="293"/>
        <v>2160</v>
      </c>
      <c r="AA2040" s="57">
        <f t="shared" si="294"/>
        <v>200968.29721068247</v>
      </c>
      <c r="AB2040" s="59">
        <f t="shared" si="295"/>
        <v>1.7777777777777777</v>
      </c>
      <c r="AC2040" s="61">
        <f t="shared" si="296"/>
        <v>685.8</v>
      </c>
    </row>
    <row r="2041" spans="4:29">
      <c r="D2041" s="12"/>
      <c r="E2041" s="36" t="s">
        <v>29</v>
      </c>
      <c r="F2041" s="16" t="s">
        <v>12</v>
      </c>
      <c r="G2041" s="14" t="s">
        <v>51</v>
      </c>
      <c r="H2041" s="13" t="s">
        <v>5</v>
      </c>
      <c r="I2041" s="13" t="s">
        <v>144</v>
      </c>
      <c r="J2041" s="13" t="s">
        <v>286</v>
      </c>
      <c r="K2041" s="13" t="s">
        <v>43</v>
      </c>
      <c r="L2041" s="14">
        <v>31.5</v>
      </c>
      <c r="M2041" s="14" t="s">
        <v>15</v>
      </c>
      <c r="N2041" s="31" t="s">
        <v>65</v>
      </c>
      <c r="O2041" s="14" t="s">
        <v>1</v>
      </c>
      <c r="P2041" s="14" t="s">
        <v>35</v>
      </c>
      <c r="Q2041" s="31">
        <v>2304</v>
      </c>
      <c r="R2041" s="31">
        <v>1152</v>
      </c>
      <c r="S2041" s="45">
        <v>25</v>
      </c>
      <c r="T2041" s="64">
        <f t="shared" si="288"/>
        <v>787.5</v>
      </c>
      <c r="U2041" s="64">
        <f t="shared" si="289"/>
        <v>6.8385045578635006</v>
      </c>
      <c r="V2041" s="48">
        <f t="shared" si="290"/>
        <v>5.7878602039999985</v>
      </c>
      <c r="W2041" s="52">
        <v>231.51440815999996</v>
      </c>
      <c r="X2041" s="71" t="str">
        <f t="shared" si="291"/>
        <v>Q4 2025</v>
      </c>
      <c r="Y2041" s="21">
        <f t="shared" si="292"/>
        <v>3840</v>
      </c>
      <c r="Z2041" s="21">
        <f t="shared" si="293"/>
        <v>2160</v>
      </c>
      <c r="AA2041" s="57">
        <f t="shared" si="294"/>
        <v>273540.18231454003</v>
      </c>
      <c r="AB2041" s="59">
        <f t="shared" si="295"/>
        <v>1.7777777777777777</v>
      </c>
      <c r="AC2041" s="61">
        <f t="shared" si="296"/>
        <v>800.09999999999991</v>
      </c>
    </row>
    <row r="2042" spans="4:29">
      <c r="D2042" s="12"/>
      <c r="E2042" s="36" t="s">
        <v>29</v>
      </c>
      <c r="F2042" s="16" t="s">
        <v>12</v>
      </c>
      <c r="G2042" s="14" t="s">
        <v>51</v>
      </c>
      <c r="H2042" s="13" t="s">
        <v>5</v>
      </c>
      <c r="I2042" s="13" t="s">
        <v>144</v>
      </c>
      <c r="J2042" s="13"/>
      <c r="K2042" s="13"/>
      <c r="L2042" s="14">
        <v>34</v>
      </c>
      <c r="M2042" s="14" t="s">
        <v>302</v>
      </c>
      <c r="N2042" s="31" t="s">
        <v>65</v>
      </c>
      <c r="O2042" s="14" t="s">
        <v>1</v>
      </c>
      <c r="P2042" s="14" t="s">
        <v>35</v>
      </c>
      <c r="Q2042" s="31">
        <v>2304</v>
      </c>
      <c r="R2042" s="31">
        <v>2304</v>
      </c>
      <c r="S2042" s="45">
        <v>15</v>
      </c>
      <c r="T2042" s="64">
        <f t="shared" si="288"/>
        <v>510</v>
      </c>
      <c r="U2042" s="64">
        <f t="shared" si="289"/>
        <v>5.4282788173984402</v>
      </c>
      <c r="V2042" s="48">
        <f t="shared" si="290"/>
        <v>3.4727161223999992</v>
      </c>
      <c r="W2042" s="52">
        <v>231.51440815999996</v>
      </c>
      <c r="X2042" s="71" t="str">
        <f t="shared" si="291"/>
        <v>Q4 2025</v>
      </c>
      <c r="Y2042" s="21">
        <f t="shared" si="292"/>
        <v>344</v>
      </c>
      <c r="Z2042" s="21">
        <f t="shared" si="293"/>
        <v>440</v>
      </c>
      <c r="AA2042" s="57">
        <f t="shared" si="294"/>
        <v>361885.25449322932</v>
      </c>
      <c r="AB2042" s="59">
        <f t="shared" si="295"/>
        <v>0.78181818181818186</v>
      </c>
      <c r="AC2042" s="61">
        <f t="shared" si="296"/>
        <v>863.59999999999991</v>
      </c>
    </row>
    <row r="2043" spans="4:29">
      <c r="D2043" s="12"/>
      <c r="E2043" s="36" t="s">
        <v>29</v>
      </c>
      <c r="F2043" s="16" t="s">
        <v>12</v>
      </c>
      <c r="G2043" s="14" t="s">
        <v>51</v>
      </c>
      <c r="H2043" s="13" t="s">
        <v>5</v>
      </c>
      <c r="I2043" s="13" t="s">
        <v>145</v>
      </c>
      <c r="J2043" s="13"/>
      <c r="K2043" s="13" t="s">
        <v>43</v>
      </c>
      <c r="L2043" s="14">
        <v>27</v>
      </c>
      <c r="M2043" s="14" t="s">
        <v>15</v>
      </c>
      <c r="N2043" s="31" t="s">
        <v>65</v>
      </c>
      <c r="O2043" s="14" t="s">
        <v>1</v>
      </c>
      <c r="P2043" s="14" t="s">
        <v>35</v>
      </c>
      <c r="Q2043" s="31">
        <v>2304</v>
      </c>
      <c r="R2043" s="31">
        <v>1152</v>
      </c>
      <c r="S2043" s="45">
        <v>40</v>
      </c>
      <c r="T2043" s="64">
        <f t="shared" si="288"/>
        <v>1080</v>
      </c>
      <c r="U2043" s="64">
        <f t="shared" si="289"/>
        <v>8.0387318884272982</v>
      </c>
      <c r="V2043" s="48">
        <f t="shared" si="290"/>
        <v>7.415840006399999</v>
      </c>
      <c r="W2043" s="52">
        <v>185.39600015999997</v>
      </c>
      <c r="X2043" s="71" t="str">
        <f t="shared" si="291"/>
        <v>Q4 2025</v>
      </c>
      <c r="Y2043" s="21">
        <f t="shared" si="292"/>
        <v>3840</v>
      </c>
      <c r="Z2043" s="21">
        <f t="shared" si="293"/>
        <v>2160</v>
      </c>
      <c r="AA2043" s="57">
        <f t="shared" si="294"/>
        <v>200968.29721068247</v>
      </c>
      <c r="AB2043" s="59">
        <f t="shared" si="295"/>
        <v>1.7777777777777777</v>
      </c>
      <c r="AC2043" s="61">
        <f t="shared" si="296"/>
        <v>685.8</v>
      </c>
    </row>
    <row r="2044" spans="4:29">
      <c r="D2044" s="12"/>
      <c r="E2044" s="36" t="s">
        <v>29</v>
      </c>
      <c r="F2044" s="16" t="s">
        <v>12</v>
      </c>
      <c r="G2044" s="14" t="s">
        <v>51</v>
      </c>
      <c r="H2044" s="13" t="s">
        <v>5</v>
      </c>
      <c r="I2044" s="13" t="s">
        <v>145</v>
      </c>
      <c r="J2044" s="13"/>
      <c r="K2044" s="13" t="s">
        <v>43</v>
      </c>
      <c r="L2044" s="14">
        <v>31.5</v>
      </c>
      <c r="M2044" s="14" t="s">
        <v>15</v>
      </c>
      <c r="N2044" s="31" t="s">
        <v>65</v>
      </c>
      <c r="O2044" s="14" t="s">
        <v>1</v>
      </c>
      <c r="P2044" s="14" t="s">
        <v>35</v>
      </c>
      <c r="Q2044" s="31">
        <v>2304</v>
      </c>
      <c r="R2044" s="31">
        <v>1152</v>
      </c>
      <c r="S2044" s="45">
        <v>30</v>
      </c>
      <c r="T2044" s="64">
        <f t="shared" si="288"/>
        <v>945</v>
      </c>
      <c r="U2044" s="64">
        <f t="shared" si="289"/>
        <v>8.2062054694362008</v>
      </c>
      <c r="V2044" s="48">
        <f t="shared" si="290"/>
        <v>6.9454322447999983</v>
      </c>
      <c r="W2044" s="52">
        <v>231.51440815999996</v>
      </c>
      <c r="X2044" s="71" t="str">
        <f t="shared" si="291"/>
        <v>Q4 2025</v>
      </c>
      <c r="Y2044" s="21">
        <f t="shared" si="292"/>
        <v>3840</v>
      </c>
      <c r="Z2044" s="21">
        <f t="shared" si="293"/>
        <v>2160</v>
      </c>
      <c r="AA2044" s="57">
        <f t="shared" si="294"/>
        <v>273540.18231454003</v>
      </c>
      <c r="AB2044" s="59">
        <f t="shared" si="295"/>
        <v>1.7777777777777777</v>
      </c>
      <c r="AC2044" s="61">
        <f t="shared" si="296"/>
        <v>800.09999999999991</v>
      </c>
    </row>
    <row r="2045" spans="4:29">
      <c r="D2045" s="12"/>
      <c r="E2045" s="36" t="s">
        <v>29</v>
      </c>
      <c r="F2045" s="16" t="s">
        <v>12</v>
      </c>
      <c r="G2045" s="14" t="s">
        <v>51</v>
      </c>
      <c r="H2045" s="13" t="s">
        <v>5</v>
      </c>
      <c r="I2045" s="13" t="s">
        <v>145</v>
      </c>
      <c r="J2045" s="13" t="s">
        <v>211</v>
      </c>
      <c r="K2045" s="13"/>
      <c r="L2045" s="14">
        <v>34</v>
      </c>
      <c r="M2045" s="14" t="s">
        <v>117</v>
      </c>
      <c r="N2045" s="31" t="s">
        <v>65</v>
      </c>
      <c r="O2045" s="14" t="s">
        <v>1</v>
      </c>
      <c r="P2045" s="14" t="s">
        <v>35</v>
      </c>
      <c r="Q2045" s="31">
        <v>2304</v>
      </c>
      <c r="R2045" s="31">
        <v>1152</v>
      </c>
      <c r="S2045" s="45">
        <v>10</v>
      </c>
      <c r="T2045" s="64">
        <f t="shared" si="288"/>
        <v>340</v>
      </c>
      <c r="U2045" s="64">
        <f t="shared" si="289"/>
        <v>2.6564797010584447</v>
      </c>
      <c r="V2045" s="48">
        <f t="shared" si="290"/>
        <v>2.7763281616</v>
      </c>
      <c r="W2045" s="52">
        <v>277.63281616</v>
      </c>
      <c r="X2045" s="71" t="str">
        <f t="shared" si="291"/>
        <v>Q4 2025</v>
      </c>
      <c r="Y2045" s="21">
        <f t="shared" si="292"/>
        <v>3440</v>
      </c>
      <c r="Z2045" s="21">
        <f t="shared" si="293"/>
        <v>1440</v>
      </c>
      <c r="AA2045" s="57">
        <f t="shared" si="294"/>
        <v>265647.97010584443</v>
      </c>
      <c r="AB2045" s="59">
        <f t="shared" si="295"/>
        <v>2.3888888888888888</v>
      </c>
      <c r="AC2045" s="61">
        <f t="shared" si="296"/>
        <v>863.59999999999991</v>
      </c>
    </row>
    <row r="2046" spans="4:29">
      <c r="D2046" s="12"/>
      <c r="E2046" s="36" t="s">
        <v>29</v>
      </c>
      <c r="F2046" s="16" t="s">
        <v>12</v>
      </c>
      <c r="G2046" s="14" t="s">
        <v>51</v>
      </c>
      <c r="H2046" s="13" t="s">
        <v>5</v>
      </c>
      <c r="I2046" s="13" t="s">
        <v>192</v>
      </c>
      <c r="J2046" s="13" t="s">
        <v>193</v>
      </c>
      <c r="K2046" s="13" t="s">
        <v>194</v>
      </c>
      <c r="L2046" s="14">
        <v>27</v>
      </c>
      <c r="M2046" s="14" t="s">
        <v>15</v>
      </c>
      <c r="N2046" s="31" t="s">
        <v>65</v>
      </c>
      <c r="O2046" s="14" t="s">
        <v>1</v>
      </c>
      <c r="P2046" s="14" t="s">
        <v>35</v>
      </c>
      <c r="Q2046" s="31">
        <v>2304</v>
      </c>
      <c r="R2046" s="31">
        <v>1152</v>
      </c>
      <c r="S2046" s="45">
        <v>10</v>
      </c>
      <c r="T2046" s="64">
        <f t="shared" si="288"/>
        <v>270</v>
      </c>
      <c r="U2046" s="64">
        <f t="shared" si="289"/>
        <v>2.0096829721068246</v>
      </c>
      <c r="V2046" s="48">
        <f t="shared" si="290"/>
        <v>1.8539600015999997</v>
      </c>
      <c r="W2046" s="52">
        <v>185.39600015999997</v>
      </c>
      <c r="X2046" s="71" t="str">
        <f t="shared" si="291"/>
        <v>Q4 2025</v>
      </c>
      <c r="Y2046" s="21">
        <f t="shared" si="292"/>
        <v>3840</v>
      </c>
      <c r="Z2046" s="21">
        <f t="shared" si="293"/>
        <v>2160</v>
      </c>
      <c r="AA2046" s="57">
        <f t="shared" si="294"/>
        <v>200968.29721068247</v>
      </c>
      <c r="AB2046" s="59">
        <f t="shared" si="295"/>
        <v>1.7777777777777777</v>
      </c>
      <c r="AC2046" s="61">
        <f t="shared" si="296"/>
        <v>685.8</v>
      </c>
    </row>
    <row r="2047" spans="4:29">
      <c r="D2047" s="12"/>
      <c r="E2047" s="36" t="s">
        <v>29</v>
      </c>
      <c r="F2047" s="16" t="s">
        <v>12</v>
      </c>
      <c r="G2047" s="14" t="s">
        <v>51</v>
      </c>
      <c r="H2047" s="13" t="s">
        <v>5</v>
      </c>
      <c r="I2047" s="13" t="s">
        <v>166</v>
      </c>
      <c r="J2047" s="13" t="s">
        <v>287</v>
      </c>
      <c r="K2047" s="13" t="s">
        <v>167</v>
      </c>
      <c r="L2047" s="14">
        <v>27</v>
      </c>
      <c r="M2047" s="14" t="s">
        <v>143</v>
      </c>
      <c r="N2047" s="31">
        <v>1000000</v>
      </c>
      <c r="O2047" s="14" t="s">
        <v>1</v>
      </c>
      <c r="P2047" s="14" t="s">
        <v>35</v>
      </c>
      <c r="Q2047" s="31">
        <v>2304</v>
      </c>
      <c r="R2047" s="31">
        <v>1152</v>
      </c>
      <c r="S2047" s="45">
        <v>35</v>
      </c>
      <c r="T2047" s="64">
        <f t="shared" si="288"/>
        <v>945</v>
      </c>
      <c r="U2047" s="64">
        <f t="shared" si="289"/>
        <v>7.0338904023738866</v>
      </c>
      <c r="V2047" s="48">
        <f t="shared" si="290"/>
        <v>6.0046167216000006</v>
      </c>
      <c r="W2047" s="52">
        <v>171.56047776</v>
      </c>
      <c r="X2047" s="71" t="str">
        <f t="shared" si="291"/>
        <v>Q4 2025</v>
      </c>
      <c r="Y2047" s="21">
        <f t="shared" si="292"/>
        <v>2560</v>
      </c>
      <c r="Z2047" s="21">
        <f t="shared" si="293"/>
        <v>1440</v>
      </c>
      <c r="AA2047" s="57">
        <f t="shared" si="294"/>
        <v>200968.29721068247</v>
      </c>
      <c r="AB2047" s="59">
        <f t="shared" si="295"/>
        <v>1.7777777777777777</v>
      </c>
      <c r="AC2047" s="61">
        <f t="shared" si="296"/>
        <v>685.8</v>
      </c>
    </row>
    <row r="2048" spans="4:29">
      <c r="D2048" s="12"/>
      <c r="E2048" s="36" t="s">
        <v>29</v>
      </c>
      <c r="F2048" s="16" t="s">
        <v>12</v>
      </c>
      <c r="G2048" s="14" t="s">
        <v>51</v>
      </c>
      <c r="H2048" s="13" t="s">
        <v>5</v>
      </c>
      <c r="I2048" s="13" t="s">
        <v>166</v>
      </c>
      <c r="J2048" s="13" t="s">
        <v>189</v>
      </c>
      <c r="K2048" s="13" t="s">
        <v>95</v>
      </c>
      <c r="L2048" s="14">
        <v>31.5</v>
      </c>
      <c r="M2048" s="14" t="s">
        <v>15</v>
      </c>
      <c r="N2048" s="31">
        <v>1000000</v>
      </c>
      <c r="O2048" s="14" t="s">
        <v>1</v>
      </c>
      <c r="P2048" s="14" t="s">
        <v>35</v>
      </c>
      <c r="Q2048" s="31">
        <v>2304</v>
      </c>
      <c r="R2048" s="31">
        <v>1152</v>
      </c>
      <c r="S2048" s="45">
        <v>15</v>
      </c>
      <c r="T2048" s="64">
        <f t="shared" si="288"/>
        <v>472.5</v>
      </c>
      <c r="U2048" s="64">
        <f t="shared" si="289"/>
        <v>4.1031027347181004</v>
      </c>
      <c r="V2048" s="48">
        <f t="shared" si="290"/>
        <v>3.4727161223999992</v>
      </c>
      <c r="W2048" s="52">
        <v>231.51440815999996</v>
      </c>
      <c r="X2048" s="71" t="str">
        <f t="shared" si="291"/>
        <v>Q4 2025</v>
      </c>
      <c r="Y2048" s="21">
        <f t="shared" si="292"/>
        <v>3840</v>
      </c>
      <c r="Z2048" s="21">
        <f t="shared" si="293"/>
        <v>2160</v>
      </c>
      <c r="AA2048" s="57">
        <f t="shared" si="294"/>
        <v>273540.18231454003</v>
      </c>
      <c r="AB2048" s="59">
        <f t="shared" si="295"/>
        <v>1.7777777777777777</v>
      </c>
      <c r="AC2048" s="61">
        <f t="shared" si="296"/>
        <v>800.09999999999991</v>
      </c>
    </row>
    <row r="2049" spans="4:29">
      <c r="D2049" s="12"/>
      <c r="E2049" s="36" t="s">
        <v>29</v>
      </c>
      <c r="F2049" s="16" t="s">
        <v>12</v>
      </c>
      <c r="G2049" s="14" t="s">
        <v>51</v>
      </c>
      <c r="H2049" s="13" t="s">
        <v>5</v>
      </c>
      <c r="I2049" s="13" t="s">
        <v>166</v>
      </c>
      <c r="J2049" s="13" t="s">
        <v>288</v>
      </c>
      <c r="K2049" s="13" t="s">
        <v>43</v>
      </c>
      <c r="L2049" s="14">
        <v>34</v>
      </c>
      <c r="M2049" s="14" t="s">
        <v>117</v>
      </c>
      <c r="N2049" s="31">
        <v>1000000</v>
      </c>
      <c r="O2049" s="14" t="s">
        <v>1</v>
      </c>
      <c r="P2049" s="14" t="s">
        <v>35</v>
      </c>
      <c r="Q2049" s="31">
        <v>2304</v>
      </c>
      <c r="R2049" s="31">
        <v>1152</v>
      </c>
      <c r="S2049" s="45">
        <v>20</v>
      </c>
      <c r="T2049" s="64">
        <f t="shared" si="288"/>
        <v>680</v>
      </c>
      <c r="U2049" s="64">
        <f t="shared" si="289"/>
        <v>5.3129594021168893</v>
      </c>
      <c r="V2049" s="48">
        <f t="shared" si="290"/>
        <v>5.5526563231999999</v>
      </c>
      <c r="W2049" s="52">
        <v>277.63281616</v>
      </c>
      <c r="X2049" s="71" t="str">
        <f t="shared" si="291"/>
        <v>Q4 2025</v>
      </c>
      <c r="Y2049" s="21">
        <f t="shared" si="292"/>
        <v>3440</v>
      </c>
      <c r="Z2049" s="21">
        <f t="shared" si="293"/>
        <v>1440</v>
      </c>
      <c r="AA2049" s="57">
        <f t="shared" si="294"/>
        <v>265647.97010584443</v>
      </c>
      <c r="AB2049" s="59">
        <f t="shared" si="295"/>
        <v>2.3888888888888888</v>
      </c>
      <c r="AC2049" s="61">
        <f t="shared" si="296"/>
        <v>863.59999999999991</v>
      </c>
    </row>
    <row r="2050" spans="4:29">
      <c r="D2050" s="12"/>
      <c r="E2050" s="36" t="s">
        <v>29</v>
      </c>
      <c r="F2050" s="16" t="s">
        <v>12</v>
      </c>
      <c r="G2050" s="14" t="s">
        <v>51</v>
      </c>
      <c r="H2050" s="13" t="s">
        <v>5</v>
      </c>
      <c r="I2050" s="13" t="s">
        <v>166</v>
      </c>
      <c r="J2050" s="13" t="s">
        <v>303</v>
      </c>
      <c r="K2050" s="13" t="s">
        <v>43</v>
      </c>
      <c r="L2050" s="14">
        <v>34</v>
      </c>
      <c r="M2050" s="14" t="s">
        <v>186</v>
      </c>
      <c r="N2050" s="31">
        <v>1000000</v>
      </c>
      <c r="O2050" s="14" t="s">
        <v>1</v>
      </c>
      <c r="P2050" s="14" t="s">
        <v>35</v>
      </c>
      <c r="Q2050" s="31">
        <v>2304</v>
      </c>
      <c r="R2050" s="31">
        <v>1152</v>
      </c>
      <c r="S2050" s="45">
        <v>4</v>
      </c>
      <c r="T2050" s="64">
        <f t="shared" si="288"/>
        <v>136</v>
      </c>
      <c r="U2050" s="64">
        <f t="shared" si="289"/>
        <v>1.3407729617977524</v>
      </c>
      <c r="V2050" s="48">
        <f t="shared" si="290"/>
        <v>0.68624191103999999</v>
      </c>
      <c r="W2050" s="52">
        <v>171.56047776</v>
      </c>
      <c r="X2050" s="71" t="str">
        <f t="shared" si="291"/>
        <v>Q4 2025</v>
      </c>
      <c r="Y2050" s="21">
        <f t="shared" si="292"/>
        <v>3840</v>
      </c>
      <c r="Z2050" s="21">
        <f t="shared" si="293"/>
        <v>2400</v>
      </c>
      <c r="AA2050" s="57">
        <f t="shared" si="294"/>
        <v>335193.2404494381</v>
      </c>
      <c r="AB2050" s="59">
        <f t="shared" si="295"/>
        <v>1.6</v>
      </c>
      <c r="AC2050" s="61">
        <f t="shared" si="296"/>
        <v>863.59999999999991</v>
      </c>
    </row>
    <row r="2051" spans="4:29">
      <c r="D2051" s="12"/>
      <c r="E2051" s="36" t="s">
        <v>29</v>
      </c>
      <c r="F2051" s="16" t="s">
        <v>12</v>
      </c>
      <c r="G2051" s="14" t="s">
        <v>51</v>
      </c>
      <c r="H2051" s="13" t="s">
        <v>5</v>
      </c>
      <c r="I2051" s="13" t="s">
        <v>182</v>
      </c>
      <c r="J2051" s="13" t="s">
        <v>183</v>
      </c>
      <c r="K2051" s="13" t="s">
        <v>98</v>
      </c>
      <c r="L2051" s="14">
        <v>27</v>
      </c>
      <c r="M2051" s="14" t="s">
        <v>143</v>
      </c>
      <c r="N2051" s="31" t="s">
        <v>65</v>
      </c>
      <c r="O2051" s="14" t="s">
        <v>1</v>
      </c>
      <c r="P2051" s="14" t="s">
        <v>35</v>
      </c>
      <c r="Q2051" s="31">
        <v>5000</v>
      </c>
      <c r="R2051" s="31">
        <v>1152</v>
      </c>
      <c r="S2051" s="45">
        <v>15</v>
      </c>
      <c r="T2051" s="64">
        <f t="shared" si="288"/>
        <v>405</v>
      </c>
      <c r="U2051" s="64">
        <f t="shared" si="289"/>
        <v>3.0145244581602371</v>
      </c>
      <c r="V2051" s="48">
        <f t="shared" si="290"/>
        <v>2.5734071664</v>
      </c>
      <c r="W2051" s="52">
        <v>171.56047776</v>
      </c>
      <c r="X2051" s="71" t="str">
        <f t="shared" si="291"/>
        <v>Q4 2025</v>
      </c>
      <c r="Y2051" s="21">
        <f t="shared" si="292"/>
        <v>2560</v>
      </c>
      <c r="Z2051" s="21">
        <f t="shared" si="293"/>
        <v>1440</v>
      </c>
      <c r="AA2051" s="57">
        <f t="shared" si="294"/>
        <v>200968.29721068247</v>
      </c>
      <c r="AB2051" s="59">
        <f t="shared" si="295"/>
        <v>1.7777777777777777</v>
      </c>
      <c r="AC2051" s="61">
        <f t="shared" si="296"/>
        <v>685.8</v>
      </c>
    </row>
    <row r="2052" spans="4:29">
      <c r="D2052" s="12"/>
      <c r="E2052" s="36" t="s">
        <v>29</v>
      </c>
      <c r="F2052" s="16" t="s">
        <v>12</v>
      </c>
      <c r="G2052" s="14" t="s">
        <v>51</v>
      </c>
      <c r="H2052" s="13" t="s">
        <v>5</v>
      </c>
      <c r="I2052" s="13" t="s">
        <v>182</v>
      </c>
      <c r="J2052" s="13" t="s">
        <v>209</v>
      </c>
      <c r="K2052" s="13"/>
      <c r="L2052" s="14">
        <v>27</v>
      </c>
      <c r="M2052" s="14" t="s">
        <v>143</v>
      </c>
      <c r="N2052" s="31">
        <v>1000000</v>
      </c>
      <c r="O2052" s="14" t="s">
        <v>1</v>
      </c>
      <c r="P2052" s="14" t="s">
        <v>35</v>
      </c>
      <c r="Q2052" s="31">
        <v>5000</v>
      </c>
      <c r="R2052" s="31">
        <v>1152</v>
      </c>
      <c r="S2052" s="45">
        <v>10</v>
      </c>
      <c r="T2052" s="64">
        <f t="shared" si="288"/>
        <v>270</v>
      </c>
      <c r="U2052" s="64">
        <f t="shared" si="289"/>
        <v>2.0096829721068246</v>
      </c>
      <c r="V2052" s="48">
        <f t="shared" si="290"/>
        <v>1.7156047776000001</v>
      </c>
      <c r="W2052" s="52">
        <v>171.56047776</v>
      </c>
      <c r="X2052" s="71" t="str">
        <f t="shared" si="291"/>
        <v>Q4 2025</v>
      </c>
      <c r="Y2052" s="21">
        <f t="shared" si="292"/>
        <v>2560</v>
      </c>
      <c r="Z2052" s="21">
        <f t="shared" si="293"/>
        <v>1440</v>
      </c>
      <c r="AA2052" s="57">
        <f t="shared" si="294"/>
        <v>200968.29721068247</v>
      </c>
      <c r="AB2052" s="59">
        <f t="shared" si="295"/>
        <v>1.7777777777777777</v>
      </c>
      <c r="AC2052" s="61">
        <f t="shared" si="296"/>
        <v>685.8</v>
      </c>
    </row>
    <row r="2053" spans="4:29">
      <c r="D2053" s="12"/>
      <c r="E2053" s="36" t="s">
        <v>29</v>
      </c>
      <c r="F2053" s="16" t="s">
        <v>12</v>
      </c>
      <c r="G2053" s="14" t="s">
        <v>51</v>
      </c>
      <c r="H2053" s="13" t="s">
        <v>5</v>
      </c>
      <c r="I2053" s="13" t="s">
        <v>58</v>
      </c>
      <c r="J2053" s="13" t="s">
        <v>188</v>
      </c>
      <c r="K2053" s="13" t="s">
        <v>95</v>
      </c>
      <c r="L2053" s="14">
        <v>27</v>
      </c>
      <c r="M2053" s="14" t="s">
        <v>143</v>
      </c>
      <c r="N2053" s="31" t="s">
        <v>65</v>
      </c>
      <c r="O2053" s="14" t="s">
        <v>1</v>
      </c>
      <c r="P2053" s="14" t="s">
        <v>35</v>
      </c>
      <c r="Q2053" s="31">
        <v>5000</v>
      </c>
      <c r="R2053" s="31">
        <v>1152</v>
      </c>
      <c r="S2053" s="45">
        <v>15</v>
      </c>
      <c r="T2053" s="64">
        <f t="shared" si="288"/>
        <v>405</v>
      </c>
      <c r="U2053" s="64">
        <f t="shared" si="289"/>
        <v>3.0145244581602371</v>
      </c>
      <c r="V2053" s="48">
        <f t="shared" si="290"/>
        <v>3.4727161223999992</v>
      </c>
      <c r="W2053" s="52">
        <v>231.51440815999996</v>
      </c>
      <c r="X2053" s="71" t="str">
        <f t="shared" si="291"/>
        <v>Q4 2025</v>
      </c>
      <c r="Y2053" s="21">
        <f t="shared" si="292"/>
        <v>2560</v>
      </c>
      <c r="Z2053" s="21">
        <f t="shared" si="293"/>
        <v>1440</v>
      </c>
      <c r="AA2053" s="57">
        <f t="shared" si="294"/>
        <v>200968.29721068247</v>
      </c>
      <c r="AB2053" s="59">
        <f t="shared" si="295"/>
        <v>1.7777777777777777</v>
      </c>
      <c r="AC2053" s="61">
        <f t="shared" si="296"/>
        <v>685.8</v>
      </c>
    </row>
    <row r="2054" spans="4:29">
      <c r="D2054" s="12"/>
      <c r="E2054" s="36" t="s">
        <v>29</v>
      </c>
      <c r="F2054" s="16" t="s">
        <v>12</v>
      </c>
      <c r="G2054" s="14" t="s">
        <v>51</v>
      </c>
      <c r="H2054" s="13" t="s">
        <v>5</v>
      </c>
      <c r="I2054" s="13" t="s">
        <v>36</v>
      </c>
      <c r="J2054" s="13" t="s">
        <v>221</v>
      </c>
      <c r="K2054" s="13" t="s">
        <v>98</v>
      </c>
      <c r="L2054" s="14">
        <v>27</v>
      </c>
      <c r="M2054" s="14" t="s">
        <v>15</v>
      </c>
      <c r="N2054" s="31">
        <v>1000000</v>
      </c>
      <c r="O2054" s="14" t="s">
        <v>1</v>
      </c>
      <c r="P2054" s="14" t="s">
        <v>35</v>
      </c>
      <c r="Q2054" s="31">
        <v>4608</v>
      </c>
      <c r="R2054" s="31">
        <v>1152</v>
      </c>
      <c r="S2054" s="45">
        <v>30</v>
      </c>
      <c r="T2054" s="64">
        <f t="shared" si="288"/>
        <v>810</v>
      </c>
      <c r="U2054" s="64">
        <f t="shared" si="289"/>
        <v>6.0290489163204741</v>
      </c>
      <c r="V2054" s="48">
        <f t="shared" si="290"/>
        <v>6.9454322447999983</v>
      </c>
      <c r="W2054" s="52">
        <v>231.51440815999996</v>
      </c>
      <c r="X2054" s="71" t="str">
        <f t="shared" si="291"/>
        <v>Q4 2025</v>
      </c>
      <c r="Y2054" s="21">
        <f t="shared" si="292"/>
        <v>3840</v>
      </c>
      <c r="Z2054" s="21">
        <f t="shared" si="293"/>
        <v>2160</v>
      </c>
      <c r="AA2054" s="57">
        <f t="shared" si="294"/>
        <v>200968.29721068247</v>
      </c>
      <c r="AB2054" s="59">
        <f t="shared" si="295"/>
        <v>1.7777777777777777</v>
      </c>
      <c r="AC2054" s="61">
        <f t="shared" si="296"/>
        <v>685.8</v>
      </c>
    </row>
    <row r="2055" spans="4:29">
      <c r="D2055" s="12"/>
      <c r="E2055" s="36" t="s">
        <v>29</v>
      </c>
      <c r="F2055" s="16" t="s">
        <v>12</v>
      </c>
      <c r="G2055" s="14" t="s">
        <v>51</v>
      </c>
      <c r="H2055" s="13" t="s">
        <v>5</v>
      </c>
      <c r="I2055" s="13" t="s">
        <v>36</v>
      </c>
      <c r="J2055" s="13" t="s">
        <v>220</v>
      </c>
      <c r="K2055" s="13" t="s">
        <v>98</v>
      </c>
      <c r="L2055" s="14">
        <v>34</v>
      </c>
      <c r="M2055" s="14" t="s">
        <v>117</v>
      </c>
      <c r="N2055" s="31">
        <v>1000000</v>
      </c>
      <c r="O2055" s="14" t="s">
        <v>1</v>
      </c>
      <c r="P2055" s="14" t="s">
        <v>35</v>
      </c>
      <c r="Q2055" s="31">
        <v>4608</v>
      </c>
      <c r="R2055" s="31">
        <v>1152</v>
      </c>
      <c r="S2055" s="45">
        <v>15</v>
      </c>
      <c r="T2055" s="64">
        <f t="shared" si="288"/>
        <v>510</v>
      </c>
      <c r="U2055" s="64">
        <f t="shared" si="289"/>
        <v>3.9847195515876663</v>
      </c>
      <c r="V2055" s="48">
        <f t="shared" si="290"/>
        <v>4.1644922423999997</v>
      </c>
      <c r="W2055" s="52">
        <v>277.63281616</v>
      </c>
      <c r="X2055" s="71" t="str">
        <f t="shared" si="291"/>
        <v>Q4 2025</v>
      </c>
      <c r="Y2055" s="21">
        <f t="shared" si="292"/>
        <v>3440</v>
      </c>
      <c r="Z2055" s="21">
        <f t="shared" si="293"/>
        <v>1440</v>
      </c>
      <c r="AA2055" s="57">
        <f t="shared" si="294"/>
        <v>265647.97010584443</v>
      </c>
      <c r="AB2055" s="59">
        <f t="shared" si="295"/>
        <v>2.3888888888888888</v>
      </c>
      <c r="AC2055" s="61">
        <f t="shared" si="296"/>
        <v>863.59999999999991</v>
      </c>
    </row>
    <row r="2056" spans="4:29">
      <c r="D2056" s="12"/>
      <c r="E2056" s="36" t="s">
        <v>29</v>
      </c>
      <c r="F2056" s="16" t="s">
        <v>12</v>
      </c>
      <c r="G2056" s="14" t="s">
        <v>51</v>
      </c>
      <c r="H2056" s="13" t="s">
        <v>5</v>
      </c>
      <c r="I2056" s="13" t="s">
        <v>76</v>
      </c>
      <c r="J2056" s="13"/>
      <c r="K2056" s="13"/>
      <c r="L2056" s="14">
        <v>27</v>
      </c>
      <c r="M2056" s="14" t="s">
        <v>15</v>
      </c>
      <c r="N2056" s="31">
        <v>1000000</v>
      </c>
      <c r="O2056" s="14" t="s">
        <v>1</v>
      </c>
      <c r="P2056" s="14" t="s">
        <v>35</v>
      </c>
      <c r="Q2056" s="31">
        <v>5000</v>
      </c>
      <c r="R2056" s="31">
        <v>1152</v>
      </c>
      <c r="S2056" s="45">
        <v>160</v>
      </c>
      <c r="T2056" s="64">
        <f t="shared" si="288"/>
        <v>4320</v>
      </c>
      <c r="U2056" s="64">
        <f t="shared" si="289"/>
        <v>32.154927553709193</v>
      </c>
      <c r="V2056" s="48">
        <f t="shared" si="290"/>
        <v>29.663360025599996</v>
      </c>
      <c r="W2056" s="52">
        <v>185.39600015999997</v>
      </c>
      <c r="X2056" s="71" t="str">
        <f t="shared" si="291"/>
        <v>Q4 2025</v>
      </c>
      <c r="Y2056" s="21">
        <f t="shared" si="292"/>
        <v>3840</v>
      </c>
      <c r="Z2056" s="21">
        <f t="shared" si="293"/>
        <v>2160</v>
      </c>
      <c r="AA2056" s="57">
        <f t="shared" si="294"/>
        <v>200968.29721068247</v>
      </c>
      <c r="AB2056" s="59">
        <f t="shared" si="295"/>
        <v>1.7777777777777777</v>
      </c>
      <c r="AC2056" s="61">
        <f t="shared" si="296"/>
        <v>685.8</v>
      </c>
    </row>
    <row r="2057" spans="4:29">
      <c r="D2057" s="12"/>
      <c r="E2057" s="36" t="s">
        <v>29</v>
      </c>
      <c r="F2057" s="16" t="s">
        <v>12</v>
      </c>
      <c r="G2057" s="14" t="s">
        <v>51</v>
      </c>
      <c r="H2057" s="13" t="s">
        <v>5</v>
      </c>
      <c r="I2057" s="13" t="s">
        <v>76</v>
      </c>
      <c r="J2057" s="13"/>
      <c r="K2057" s="13"/>
      <c r="L2057" s="14">
        <v>31.5</v>
      </c>
      <c r="M2057" s="14" t="s">
        <v>15</v>
      </c>
      <c r="N2057" s="31" t="s">
        <v>65</v>
      </c>
      <c r="O2057" s="14" t="s">
        <v>1</v>
      </c>
      <c r="P2057" s="14" t="s">
        <v>35</v>
      </c>
      <c r="Q2057" s="31">
        <v>5000</v>
      </c>
      <c r="R2057" s="31">
        <v>1152</v>
      </c>
      <c r="S2057" s="45">
        <v>10</v>
      </c>
      <c r="T2057" s="64">
        <f t="shared" si="288"/>
        <v>315</v>
      </c>
      <c r="U2057" s="64">
        <f t="shared" si="289"/>
        <v>2.7354018231454003</v>
      </c>
      <c r="V2057" s="48">
        <f t="shared" si="290"/>
        <v>2.3151440815999993</v>
      </c>
      <c r="W2057" s="52">
        <v>231.51440815999996</v>
      </c>
      <c r="X2057" s="71" t="str">
        <f t="shared" si="291"/>
        <v>Q4 2025</v>
      </c>
      <c r="Y2057" s="21">
        <f t="shared" si="292"/>
        <v>3840</v>
      </c>
      <c r="Z2057" s="21">
        <f t="shared" si="293"/>
        <v>2160</v>
      </c>
      <c r="AA2057" s="57">
        <f t="shared" si="294"/>
        <v>273540.18231454003</v>
      </c>
      <c r="AB2057" s="59">
        <f t="shared" si="295"/>
        <v>1.7777777777777777</v>
      </c>
      <c r="AC2057" s="61">
        <f t="shared" si="296"/>
        <v>800.09999999999991</v>
      </c>
    </row>
    <row r="2058" spans="4:29">
      <c r="D2058" s="12"/>
      <c r="E2058" s="36" t="s">
        <v>29</v>
      </c>
      <c r="F2058" s="16" t="s">
        <v>12</v>
      </c>
      <c r="G2058" s="14" t="s">
        <v>51</v>
      </c>
      <c r="H2058" s="13" t="s">
        <v>5</v>
      </c>
      <c r="I2058" s="13" t="s">
        <v>76</v>
      </c>
      <c r="J2058" s="13"/>
      <c r="K2058" s="13"/>
      <c r="L2058" s="14">
        <v>31.5</v>
      </c>
      <c r="M2058" s="14" t="s">
        <v>15</v>
      </c>
      <c r="N2058" s="31" t="s">
        <v>65</v>
      </c>
      <c r="O2058" s="14" t="s">
        <v>1</v>
      </c>
      <c r="P2058" s="14" t="s">
        <v>35</v>
      </c>
      <c r="Q2058" s="31">
        <v>5000</v>
      </c>
      <c r="R2058" s="31">
        <v>1152</v>
      </c>
      <c r="S2058" s="45">
        <v>210</v>
      </c>
      <c r="T2058" s="64">
        <f t="shared" si="288"/>
        <v>6615</v>
      </c>
      <c r="U2058" s="64">
        <f t="shared" si="289"/>
        <v>57.443438286053407</v>
      </c>
      <c r="V2058" s="48">
        <f t="shared" si="290"/>
        <v>48.618025713599991</v>
      </c>
      <c r="W2058" s="52">
        <v>231.51440815999996</v>
      </c>
      <c r="X2058" s="71" t="str">
        <f t="shared" si="291"/>
        <v>Q4 2025</v>
      </c>
      <c r="Y2058" s="21">
        <f t="shared" si="292"/>
        <v>3840</v>
      </c>
      <c r="Z2058" s="21">
        <f t="shared" si="293"/>
        <v>2160</v>
      </c>
      <c r="AA2058" s="57">
        <f t="shared" si="294"/>
        <v>273540.18231454003</v>
      </c>
      <c r="AB2058" s="59">
        <f t="shared" si="295"/>
        <v>1.7777777777777777</v>
      </c>
      <c r="AC2058" s="61">
        <f t="shared" si="296"/>
        <v>800.09999999999991</v>
      </c>
    </row>
    <row r="2059" spans="4:29">
      <c r="D2059" s="12"/>
      <c r="E2059" s="36" t="s">
        <v>29</v>
      </c>
      <c r="F2059" s="16" t="s">
        <v>12</v>
      </c>
      <c r="G2059" s="14" t="s">
        <v>51</v>
      </c>
      <c r="H2059" s="13" t="s">
        <v>5</v>
      </c>
      <c r="I2059" s="13" t="s">
        <v>76</v>
      </c>
      <c r="J2059" s="13"/>
      <c r="K2059" s="13"/>
      <c r="L2059" s="14">
        <v>49</v>
      </c>
      <c r="M2059" s="14" t="s">
        <v>99</v>
      </c>
      <c r="N2059" s="31">
        <v>1000000</v>
      </c>
      <c r="O2059" s="14" t="s">
        <v>1</v>
      </c>
      <c r="P2059" s="14" t="s">
        <v>35</v>
      </c>
      <c r="Q2059" s="31">
        <v>5000</v>
      </c>
      <c r="R2059" s="31">
        <v>1152</v>
      </c>
      <c r="S2059" s="45">
        <v>25</v>
      </c>
      <c r="T2059" s="64">
        <f t="shared" si="288"/>
        <v>1225</v>
      </c>
      <c r="U2059" s="64">
        <f t="shared" si="289"/>
        <v>10.093221676018096</v>
      </c>
      <c r="V2059" s="48">
        <f t="shared" si="290"/>
        <v>7.9554253799999994</v>
      </c>
      <c r="W2059" s="52">
        <v>318.21701519999999</v>
      </c>
      <c r="X2059" s="71" t="str">
        <f t="shared" si="291"/>
        <v>Q4 2025</v>
      </c>
      <c r="Y2059" s="21">
        <f t="shared" si="292"/>
        <v>5120</v>
      </c>
      <c r="Z2059" s="21">
        <f t="shared" si="293"/>
        <v>1440</v>
      </c>
      <c r="AA2059" s="57">
        <f t="shared" si="294"/>
        <v>403728.86704072385</v>
      </c>
      <c r="AB2059" s="59">
        <f t="shared" si="295"/>
        <v>3.5555555555555554</v>
      </c>
      <c r="AC2059" s="61">
        <f t="shared" si="296"/>
        <v>1244.5999999999999</v>
      </c>
    </row>
    <row r="2060" spans="4:29">
      <c r="D2060" s="12"/>
      <c r="E2060" s="36" t="s">
        <v>29</v>
      </c>
      <c r="F2060" s="16" t="s">
        <v>12</v>
      </c>
      <c r="G2060" s="14" t="s">
        <v>51</v>
      </c>
      <c r="H2060" s="13" t="s">
        <v>6</v>
      </c>
      <c r="I2060" s="13" t="s">
        <v>76</v>
      </c>
      <c r="J2060" s="13"/>
      <c r="K2060" s="13" t="s">
        <v>123</v>
      </c>
      <c r="L2060" s="14">
        <v>43</v>
      </c>
      <c r="M2060" s="14" t="s">
        <v>15</v>
      </c>
      <c r="N2060" s="31">
        <v>1000000</v>
      </c>
      <c r="O2060" s="14" t="s">
        <v>1</v>
      </c>
      <c r="P2060" s="14" t="s">
        <v>35</v>
      </c>
      <c r="Q2060" s="31">
        <v>4000</v>
      </c>
      <c r="R2060" s="31">
        <v>500</v>
      </c>
      <c r="S2060" s="45">
        <v>29.565000000000001</v>
      </c>
      <c r="T2060" s="64">
        <f t="shared" si="288"/>
        <v>1271.2950000000001</v>
      </c>
      <c r="U2060" s="64">
        <f t="shared" si="289"/>
        <v>15.070054362559054</v>
      </c>
      <c r="V2060" s="48">
        <f t="shared" si="290"/>
        <v>6.3452005145038495</v>
      </c>
      <c r="W2060" s="52">
        <v>214.61865430420596</v>
      </c>
      <c r="X2060" s="71" t="str">
        <f t="shared" si="291"/>
        <v>Q4 2025</v>
      </c>
      <c r="Y2060" s="21">
        <f t="shared" si="292"/>
        <v>3840</v>
      </c>
      <c r="Z2060" s="21">
        <f t="shared" si="293"/>
        <v>2160</v>
      </c>
      <c r="AA2060" s="57">
        <f t="shared" si="294"/>
        <v>509726.1749554897</v>
      </c>
      <c r="AB2060" s="59">
        <f t="shared" si="295"/>
        <v>1.7777777777777777</v>
      </c>
      <c r="AC2060" s="61">
        <f t="shared" si="296"/>
        <v>1092.2</v>
      </c>
    </row>
    <row r="2061" spans="4:29">
      <c r="D2061" s="12"/>
      <c r="E2061" s="36" t="s">
        <v>29</v>
      </c>
      <c r="F2061" s="16" t="s">
        <v>12</v>
      </c>
      <c r="G2061" s="14" t="s">
        <v>51</v>
      </c>
      <c r="H2061" s="13" t="s">
        <v>6</v>
      </c>
      <c r="I2061" s="13" t="s">
        <v>76</v>
      </c>
      <c r="J2061" s="13"/>
      <c r="K2061" s="13" t="s">
        <v>123</v>
      </c>
      <c r="L2061" s="14">
        <v>50</v>
      </c>
      <c r="M2061" s="14" t="s">
        <v>15</v>
      </c>
      <c r="N2061" s="31">
        <v>1000000</v>
      </c>
      <c r="O2061" s="14" t="s">
        <v>1</v>
      </c>
      <c r="P2061" s="14" t="s">
        <v>35</v>
      </c>
      <c r="Q2061" s="31">
        <v>5929.950586864823</v>
      </c>
      <c r="R2061" s="31">
        <v>494.16254890540188</v>
      </c>
      <c r="S2061" s="45">
        <v>47.93</v>
      </c>
      <c r="T2061" s="64">
        <f t="shared" si="288"/>
        <v>2396.5</v>
      </c>
      <c r="U2061" s="64">
        <f t="shared" si="289"/>
        <v>33.032957768545991</v>
      </c>
      <c r="V2061" s="48">
        <f t="shared" si="290"/>
        <v>11.673811897323223</v>
      </c>
      <c r="W2061" s="52">
        <v>243.55960561909498</v>
      </c>
      <c r="X2061" s="71" t="str">
        <f t="shared" si="291"/>
        <v>Q4 2025</v>
      </c>
      <c r="Y2061" s="21">
        <f t="shared" si="292"/>
        <v>3840</v>
      </c>
      <c r="Z2061" s="21">
        <f t="shared" si="293"/>
        <v>2160</v>
      </c>
      <c r="AA2061" s="57">
        <f t="shared" si="294"/>
        <v>689191.69139465876</v>
      </c>
      <c r="AB2061" s="59">
        <f t="shared" si="295"/>
        <v>1.7777777777777777</v>
      </c>
      <c r="AC2061" s="61">
        <f t="shared" si="296"/>
        <v>1270</v>
      </c>
    </row>
    <row r="2062" spans="4:29">
      <c r="D2062" s="12"/>
      <c r="E2062" s="36" t="s">
        <v>29</v>
      </c>
      <c r="F2062" s="16" t="s">
        <v>12</v>
      </c>
      <c r="G2062" s="14" t="s">
        <v>51</v>
      </c>
      <c r="H2062" s="13" t="s">
        <v>6</v>
      </c>
      <c r="I2062" s="13" t="s">
        <v>76</v>
      </c>
      <c r="J2062" s="13"/>
      <c r="K2062" s="13" t="s">
        <v>123</v>
      </c>
      <c r="L2062" s="14">
        <v>55</v>
      </c>
      <c r="M2062" s="14" t="s">
        <v>15</v>
      </c>
      <c r="N2062" s="31">
        <v>1000000</v>
      </c>
      <c r="O2062" s="14" t="s">
        <v>1</v>
      </c>
      <c r="P2062" s="14" t="s">
        <v>35</v>
      </c>
      <c r="Q2062" s="31">
        <v>6804.6390532544374</v>
      </c>
      <c r="R2062" s="31">
        <v>567.05325443786978</v>
      </c>
      <c r="S2062" s="45">
        <v>489.18900000000002</v>
      </c>
      <c r="T2062" s="64">
        <f t="shared" si="288"/>
        <v>26905.395</v>
      </c>
      <c r="U2062" s="64">
        <f t="shared" si="289"/>
        <v>407.94544312921073</v>
      </c>
      <c r="V2062" s="48">
        <f t="shared" si="290"/>
        <v>129.91905673460829</v>
      </c>
      <c r="W2062" s="52">
        <v>265.58049493060611</v>
      </c>
      <c r="X2062" s="71" t="str">
        <f t="shared" si="291"/>
        <v>Q4 2025</v>
      </c>
      <c r="Y2062" s="21">
        <f t="shared" si="292"/>
        <v>3840</v>
      </c>
      <c r="Z2062" s="21">
        <f t="shared" si="293"/>
        <v>2160</v>
      </c>
      <c r="AA2062" s="57">
        <f t="shared" si="294"/>
        <v>833921.94658753707</v>
      </c>
      <c r="AB2062" s="59">
        <f t="shared" si="295"/>
        <v>1.7777777777777777</v>
      </c>
      <c r="AC2062" s="61">
        <f t="shared" si="296"/>
        <v>1397</v>
      </c>
    </row>
    <row r="2063" spans="4:29">
      <c r="D2063" s="12"/>
      <c r="E2063" s="36" t="s">
        <v>29</v>
      </c>
      <c r="F2063" s="16" t="s">
        <v>12</v>
      </c>
      <c r="G2063" s="14" t="s">
        <v>51</v>
      </c>
      <c r="H2063" s="13" t="s">
        <v>6</v>
      </c>
      <c r="I2063" s="13" t="s">
        <v>76</v>
      </c>
      <c r="J2063" s="13"/>
      <c r="K2063" s="13" t="s">
        <v>123</v>
      </c>
      <c r="L2063" s="14">
        <v>65</v>
      </c>
      <c r="M2063" s="14" t="s">
        <v>15</v>
      </c>
      <c r="N2063" s="31">
        <v>1000000</v>
      </c>
      <c r="O2063" s="14" t="s">
        <v>1</v>
      </c>
      <c r="P2063" s="14" t="s">
        <v>35</v>
      </c>
      <c r="Q2063" s="31">
        <v>9504</v>
      </c>
      <c r="R2063" s="31">
        <v>792</v>
      </c>
      <c r="S2063" s="45">
        <v>714.82500000000005</v>
      </c>
      <c r="T2063" s="64">
        <f t="shared" si="288"/>
        <v>46463.625</v>
      </c>
      <c r="U2063" s="64">
        <f t="shared" si="289"/>
        <v>832.580951854006</v>
      </c>
      <c r="V2063" s="48">
        <f t="shared" si="290"/>
        <v>254.62562516403048</v>
      </c>
      <c r="W2063" s="52">
        <v>356.20693899070466</v>
      </c>
      <c r="X2063" s="71" t="str">
        <f t="shared" si="291"/>
        <v>Q4 2025</v>
      </c>
      <c r="Y2063" s="21">
        <f t="shared" si="292"/>
        <v>3840</v>
      </c>
      <c r="Z2063" s="21">
        <f t="shared" si="293"/>
        <v>2160</v>
      </c>
      <c r="AA2063" s="57">
        <f t="shared" si="294"/>
        <v>1164733.9584569733</v>
      </c>
      <c r="AB2063" s="59">
        <f t="shared" si="295"/>
        <v>1.7777777777777777</v>
      </c>
      <c r="AC2063" s="61">
        <f t="shared" si="296"/>
        <v>1651</v>
      </c>
    </row>
    <row r="2064" spans="4:29">
      <c r="D2064" s="12"/>
      <c r="E2064" s="36" t="s">
        <v>29</v>
      </c>
      <c r="F2064" s="16" t="s">
        <v>12</v>
      </c>
      <c r="G2064" s="14" t="s">
        <v>51</v>
      </c>
      <c r="H2064" s="13" t="s">
        <v>6</v>
      </c>
      <c r="I2064" s="13" t="s">
        <v>76</v>
      </c>
      <c r="J2064" s="13"/>
      <c r="K2064" s="13" t="s">
        <v>123</v>
      </c>
      <c r="L2064" s="14">
        <v>75</v>
      </c>
      <c r="M2064" s="14" t="s">
        <v>15</v>
      </c>
      <c r="N2064" s="31">
        <v>1000000</v>
      </c>
      <c r="O2064" s="14" t="s">
        <v>2</v>
      </c>
      <c r="P2064" s="14" t="s">
        <v>35</v>
      </c>
      <c r="Q2064" s="31">
        <v>13685.759999999997</v>
      </c>
      <c r="R2064" s="31">
        <v>1140.4799999999998</v>
      </c>
      <c r="S2064" s="45">
        <v>720.99699999999996</v>
      </c>
      <c r="T2064" s="64">
        <f t="shared" si="288"/>
        <v>54074.774999999994</v>
      </c>
      <c r="U2064" s="64">
        <f t="shared" si="289"/>
        <v>1118.0365693210683</v>
      </c>
      <c r="V2064" s="48">
        <f t="shared" si="290"/>
        <v>363.65883848721035</v>
      </c>
      <c r="W2064" s="52">
        <v>504.38328937181484</v>
      </c>
      <c r="X2064" s="71" t="str">
        <f t="shared" si="291"/>
        <v>Q4 2025</v>
      </c>
      <c r="Y2064" s="21">
        <f t="shared" si="292"/>
        <v>3840</v>
      </c>
      <c r="Z2064" s="21">
        <f t="shared" si="293"/>
        <v>2160</v>
      </c>
      <c r="AA2064" s="57">
        <f t="shared" si="294"/>
        <v>1550681.3056379822</v>
      </c>
      <c r="AB2064" s="59">
        <f t="shared" si="295"/>
        <v>1.7777777777777777</v>
      </c>
      <c r="AC2064" s="61">
        <f t="shared" si="296"/>
        <v>1905</v>
      </c>
    </row>
    <row r="2065" spans="4:29">
      <c r="D2065" s="12"/>
      <c r="E2065" s="36" t="s">
        <v>29</v>
      </c>
      <c r="F2065" s="16" t="s">
        <v>12</v>
      </c>
      <c r="G2065" s="14" t="s">
        <v>51</v>
      </c>
      <c r="H2065" s="13" t="s">
        <v>6</v>
      </c>
      <c r="I2065" s="13" t="s">
        <v>76</v>
      </c>
      <c r="J2065" s="13"/>
      <c r="K2065" s="13" t="s">
        <v>123</v>
      </c>
      <c r="L2065" s="14">
        <v>85</v>
      </c>
      <c r="M2065" s="14" t="s">
        <v>15</v>
      </c>
      <c r="N2065" s="31">
        <v>1000000</v>
      </c>
      <c r="O2065" s="14" t="s">
        <v>2</v>
      </c>
      <c r="P2065" s="14" t="s">
        <v>35</v>
      </c>
      <c r="Q2065" s="31">
        <v>17578.598399999999</v>
      </c>
      <c r="R2065" s="31">
        <v>1464.8832</v>
      </c>
      <c r="S2065" s="45">
        <v>545.88800000000003</v>
      </c>
      <c r="T2065" s="64">
        <f t="shared" si="288"/>
        <v>46400.480000000003</v>
      </c>
      <c r="U2065" s="64">
        <f t="shared" si="289"/>
        <v>1087.2800599526172</v>
      </c>
      <c r="V2065" s="48">
        <f t="shared" si="290"/>
        <v>349.60557648395246</v>
      </c>
      <c r="W2065" s="52">
        <v>640.43462483870769</v>
      </c>
      <c r="X2065" s="71" t="str">
        <f t="shared" si="291"/>
        <v>Q4 2025</v>
      </c>
      <c r="Y2065" s="21">
        <f t="shared" si="292"/>
        <v>3840</v>
      </c>
      <c r="Z2065" s="21">
        <f t="shared" si="293"/>
        <v>2160</v>
      </c>
      <c r="AA2065" s="57">
        <f t="shared" si="294"/>
        <v>1991763.9881305636</v>
      </c>
      <c r="AB2065" s="59">
        <f t="shared" si="295"/>
        <v>1.7777777777777777</v>
      </c>
      <c r="AC2065" s="61">
        <f t="shared" si="296"/>
        <v>2159</v>
      </c>
    </row>
    <row r="2066" spans="4:29">
      <c r="D2066" s="12"/>
      <c r="E2066" s="36" t="s">
        <v>29</v>
      </c>
      <c r="F2066" s="16" t="s">
        <v>12</v>
      </c>
      <c r="G2066" s="14" t="s">
        <v>51</v>
      </c>
      <c r="H2066" s="13" t="s">
        <v>6</v>
      </c>
      <c r="I2066" s="13" t="s">
        <v>76</v>
      </c>
      <c r="J2066" s="13"/>
      <c r="K2066" s="13" t="s">
        <v>123</v>
      </c>
      <c r="L2066" s="14">
        <v>98</v>
      </c>
      <c r="M2066" s="14" t="s">
        <v>15</v>
      </c>
      <c r="N2066" s="31">
        <v>1000000</v>
      </c>
      <c r="O2066" s="14" t="s">
        <v>2</v>
      </c>
      <c r="P2066" s="14" t="s">
        <v>35</v>
      </c>
      <c r="Q2066" s="31">
        <v>20000</v>
      </c>
      <c r="R2066" s="31">
        <v>2000</v>
      </c>
      <c r="S2066" s="45">
        <v>65.317999999999998</v>
      </c>
      <c r="T2066" s="64">
        <f t="shared" si="288"/>
        <v>6401.1639999999998</v>
      </c>
      <c r="U2066" s="64">
        <f t="shared" si="289"/>
        <v>172.93585852694025</v>
      </c>
      <c r="V2066" s="48">
        <f t="shared" si="290"/>
        <v>62.74786323782206</v>
      </c>
      <c r="W2066" s="52">
        <v>960.65193725806148</v>
      </c>
      <c r="X2066" s="71" t="str">
        <f t="shared" si="291"/>
        <v>Q4 2025</v>
      </c>
      <c r="Y2066" s="21">
        <f t="shared" si="292"/>
        <v>3840</v>
      </c>
      <c r="Z2066" s="21">
        <f t="shared" si="293"/>
        <v>2160</v>
      </c>
      <c r="AA2066" s="57">
        <f t="shared" si="294"/>
        <v>2647598.8016617205</v>
      </c>
      <c r="AB2066" s="59">
        <f t="shared" si="295"/>
        <v>1.7777777777777777</v>
      </c>
      <c r="AC2066" s="61">
        <f t="shared" si="296"/>
        <v>2489.1999999999998</v>
      </c>
    </row>
    <row r="2067" spans="4:29">
      <c r="D2067" s="12"/>
      <c r="E2067" s="36" t="s">
        <v>29</v>
      </c>
      <c r="F2067" s="16" t="s">
        <v>12</v>
      </c>
      <c r="G2067" s="14" t="s">
        <v>51</v>
      </c>
      <c r="H2067" s="13" t="s">
        <v>6</v>
      </c>
      <c r="I2067" s="13" t="s">
        <v>76</v>
      </c>
      <c r="J2067" s="13"/>
      <c r="K2067" s="13" t="s">
        <v>123</v>
      </c>
      <c r="L2067" s="14">
        <v>100</v>
      </c>
      <c r="M2067" s="14" t="s">
        <v>15</v>
      </c>
      <c r="N2067" s="31">
        <v>1000000</v>
      </c>
      <c r="O2067" s="14" t="s">
        <v>2</v>
      </c>
      <c r="P2067" s="14" t="s">
        <v>35</v>
      </c>
      <c r="Q2067" s="31">
        <v>20000</v>
      </c>
      <c r="R2067" s="31">
        <v>2000</v>
      </c>
      <c r="S2067" s="45">
        <v>78.587999999999994</v>
      </c>
      <c r="T2067" s="64">
        <f t="shared" si="288"/>
        <v>7858.7999999999993</v>
      </c>
      <c r="U2067" s="64">
        <f t="shared" si="289"/>
        <v>216.64878657329373</v>
      </c>
      <c r="V2067" s="48">
        <f t="shared" si="290"/>
        <v>75.49571444523653</v>
      </c>
      <c r="W2067" s="52">
        <v>960.65193725806148</v>
      </c>
      <c r="X2067" s="71" t="str">
        <f t="shared" si="291"/>
        <v>Q4 2025</v>
      </c>
      <c r="Y2067" s="21">
        <f t="shared" si="292"/>
        <v>3840</v>
      </c>
      <c r="Z2067" s="21">
        <f t="shared" si="293"/>
        <v>2160</v>
      </c>
      <c r="AA2067" s="57">
        <f t="shared" si="294"/>
        <v>2756766.765578635</v>
      </c>
      <c r="AB2067" s="59">
        <f t="shared" si="295"/>
        <v>1.7777777777777777</v>
      </c>
      <c r="AC2067" s="61">
        <f t="shared" si="296"/>
        <v>2540</v>
      </c>
    </row>
    <row r="2068" spans="4:29">
      <c r="D2068" s="12"/>
      <c r="E2068" s="36" t="s">
        <v>29</v>
      </c>
      <c r="F2068" s="16" t="s">
        <v>12</v>
      </c>
      <c r="G2068" s="14" t="s">
        <v>51</v>
      </c>
      <c r="H2068" s="13" t="s">
        <v>6</v>
      </c>
      <c r="I2068" s="13" t="s">
        <v>76</v>
      </c>
      <c r="J2068" s="13"/>
      <c r="K2068" s="13" t="s">
        <v>123</v>
      </c>
      <c r="L2068" s="14">
        <v>115</v>
      </c>
      <c r="M2068" s="14" t="s">
        <v>15</v>
      </c>
      <c r="N2068" s="31">
        <v>1000000</v>
      </c>
      <c r="O2068" s="14" t="s">
        <v>2</v>
      </c>
      <c r="P2068" s="14" t="s">
        <v>35</v>
      </c>
      <c r="Q2068" s="31">
        <v>32000</v>
      </c>
      <c r="R2068" s="31">
        <v>2000</v>
      </c>
      <c r="S2068" s="45">
        <v>1.103</v>
      </c>
      <c r="T2068" s="64">
        <f t="shared" si="288"/>
        <v>126.845</v>
      </c>
      <c r="U2068" s="64">
        <f t="shared" si="289"/>
        <v>4.0213439243679527</v>
      </c>
      <c r="V2068" s="48">
        <f t="shared" si="290"/>
        <v>1.2715189041547701</v>
      </c>
      <c r="W2068" s="52">
        <v>1152.7823247096737</v>
      </c>
      <c r="X2068" s="71" t="str">
        <f t="shared" si="291"/>
        <v>Q4 2025</v>
      </c>
      <c r="Y2068" s="21">
        <f t="shared" si="292"/>
        <v>3840</v>
      </c>
      <c r="Z2068" s="21">
        <f t="shared" si="293"/>
        <v>2160</v>
      </c>
      <c r="AA2068" s="57">
        <f t="shared" si="294"/>
        <v>3645824.047477745</v>
      </c>
      <c r="AB2068" s="59">
        <f t="shared" si="295"/>
        <v>1.7777777777777777</v>
      </c>
      <c r="AC2068" s="61">
        <f t="shared" si="296"/>
        <v>2921</v>
      </c>
    </row>
    <row r="2069" spans="4:29">
      <c r="D2069" s="12"/>
      <c r="E2069" s="36" t="s">
        <v>29</v>
      </c>
      <c r="F2069" s="16" t="s">
        <v>12</v>
      </c>
      <c r="G2069" s="14" t="s">
        <v>51</v>
      </c>
      <c r="H2069" s="13" t="s">
        <v>6</v>
      </c>
      <c r="I2069" s="13" t="s">
        <v>76</v>
      </c>
      <c r="J2069" s="13"/>
      <c r="K2069" s="13" t="s">
        <v>123</v>
      </c>
      <c r="L2069" s="14">
        <v>55</v>
      </c>
      <c r="M2069" s="14" t="s">
        <v>52</v>
      </c>
      <c r="N2069" s="31">
        <v>1000000</v>
      </c>
      <c r="O2069" s="14" t="s">
        <v>2</v>
      </c>
      <c r="P2069" s="14" t="s">
        <v>35</v>
      </c>
      <c r="Q2069" s="31">
        <v>5930</v>
      </c>
      <c r="R2069" s="31">
        <v>494</v>
      </c>
      <c r="S2069" s="45">
        <v>2.8650000000000002</v>
      </c>
      <c r="T2069" s="64">
        <f t="shared" si="288"/>
        <v>157.57500000000002</v>
      </c>
      <c r="U2069" s="64">
        <f t="shared" si="289"/>
        <v>2.3891863769732935</v>
      </c>
      <c r="V2069" s="48">
        <f t="shared" si="290"/>
        <v>0.7608881179761865</v>
      </c>
      <c r="W2069" s="52">
        <v>265.58049493060611</v>
      </c>
      <c r="X2069" s="71" t="str">
        <f t="shared" si="291"/>
        <v>Q4 2025</v>
      </c>
      <c r="Y2069" s="21">
        <f t="shared" si="292"/>
        <v>7680</v>
      </c>
      <c r="Z2069" s="21">
        <f t="shared" si="293"/>
        <v>4320</v>
      </c>
      <c r="AA2069" s="57">
        <f t="shared" si="294"/>
        <v>833921.94658753707</v>
      </c>
      <c r="AB2069" s="59">
        <f t="shared" si="295"/>
        <v>1.7777777777777777</v>
      </c>
      <c r="AC2069" s="61">
        <f t="shared" si="296"/>
        <v>1397</v>
      </c>
    </row>
    <row r="2070" spans="4:29">
      <c r="D2070" s="12"/>
      <c r="E2070" s="36" t="s">
        <v>29</v>
      </c>
      <c r="F2070" s="16" t="s">
        <v>12</v>
      </c>
      <c r="G2070" s="14" t="s">
        <v>51</v>
      </c>
      <c r="H2070" s="13" t="s">
        <v>6</v>
      </c>
      <c r="I2070" s="13" t="s">
        <v>76</v>
      </c>
      <c r="J2070" s="13"/>
      <c r="K2070" s="13" t="s">
        <v>123</v>
      </c>
      <c r="L2070" s="14">
        <v>65</v>
      </c>
      <c r="M2070" s="14" t="s">
        <v>52</v>
      </c>
      <c r="N2070" s="31">
        <v>1000000</v>
      </c>
      <c r="O2070" s="14" t="s">
        <v>2</v>
      </c>
      <c r="P2070" s="14" t="s">
        <v>35</v>
      </c>
      <c r="Q2070" s="31">
        <v>11999.750399999999</v>
      </c>
      <c r="R2070" s="31">
        <v>1333.3333333333337</v>
      </c>
      <c r="S2070" s="45">
        <v>10.871</v>
      </c>
      <c r="T2070" s="64">
        <f t="shared" si="288"/>
        <v>706.61500000000001</v>
      </c>
      <c r="U2070" s="64">
        <f t="shared" si="289"/>
        <v>12.661822862385756</v>
      </c>
      <c r="V2070" s="48">
        <f t="shared" si="290"/>
        <v>3.8723256337679506</v>
      </c>
      <c r="W2070" s="52">
        <v>356.20693899070466</v>
      </c>
      <c r="X2070" s="71" t="str">
        <f t="shared" si="291"/>
        <v>Q4 2025</v>
      </c>
      <c r="Y2070" s="21">
        <f t="shared" si="292"/>
        <v>7680</v>
      </c>
      <c r="Z2070" s="21">
        <f t="shared" si="293"/>
        <v>4320</v>
      </c>
      <c r="AA2070" s="57">
        <f t="shared" si="294"/>
        <v>1164733.9584569733</v>
      </c>
      <c r="AB2070" s="59">
        <f t="shared" si="295"/>
        <v>1.7777777777777777</v>
      </c>
      <c r="AC2070" s="61">
        <f t="shared" si="296"/>
        <v>1651</v>
      </c>
    </row>
    <row r="2071" spans="4:29">
      <c r="D2071" s="12"/>
      <c r="E2071" s="36" t="s">
        <v>29</v>
      </c>
      <c r="F2071" s="16" t="s">
        <v>12</v>
      </c>
      <c r="G2071" s="14" t="s">
        <v>51</v>
      </c>
      <c r="H2071" s="13" t="s">
        <v>6</v>
      </c>
      <c r="I2071" s="13" t="s">
        <v>76</v>
      </c>
      <c r="J2071" s="13"/>
      <c r="K2071" s="13" t="s">
        <v>123</v>
      </c>
      <c r="L2071" s="14">
        <v>75</v>
      </c>
      <c r="M2071" s="14" t="s">
        <v>52</v>
      </c>
      <c r="N2071" s="31">
        <v>1000000</v>
      </c>
      <c r="O2071" s="14" t="s">
        <v>2</v>
      </c>
      <c r="P2071" s="14" t="s">
        <v>35</v>
      </c>
      <c r="Q2071" s="31">
        <v>17279.640575999994</v>
      </c>
      <c r="R2071" s="31">
        <v>1920</v>
      </c>
      <c r="S2071" s="45">
        <v>10.455</v>
      </c>
      <c r="T2071" s="64">
        <f t="shared" si="288"/>
        <v>784.125</v>
      </c>
      <c r="U2071" s="64">
        <f t="shared" si="289"/>
        <v>16.212373050445105</v>
      </c>
      <c r="V2071" s="48">
        <f t="shared" si="290"/>
        <v>7.7400882849166113</v>
      </c>
      <c r="W2071" s="52">
        <v>740.3240827275572</v>
      </c>
      <c r="X2071" s="71" t="str">
        <f t="shared" si="291"/>
        <v>Q4 2025</v>
      </c>
      <c r="Y2071" s="21">
        <f t="shared" si="292"/>
        <v>7680</v>
      </c>
      <c r="Z2071" s="21">
        <f t="shared" si="293"/>
        <v>4320</v>
      </c>
      <c r="AA2071" s="57">
        <f t="shared" si="294"/>
        <v>1550681.3056379822</v>
      </c>
      <c r="AB2071" s="59">
        <f t="shared" si="295"/>
        <v>1.7777777777777777</v>
      </c>
      <c r="AC2071" s="61">
        <f t="shared" si="296"/>
        <v>1905</v>
      </c>
    </row>
    <row r="2072" spans="4:29">
      <c r="D2072" s="12"/>
      <c r="E2072" s="36" t="s">
        <v>29</v>
      </c>
      <c r="F2072" s="16" t="s">
        <v>12</v>
      </c>
      <c r="G2072" s="14" t="s">
        <v>51</v>
      </c>
      <c r="H2072" s="13" t="s">
        <v>6</v>
      </c>
      <c r="I2072" s="13" t="s">
        <v>76</v>
      </c>
      <c r="J2072" s="13"/>
      <c r="K2072" s="13" t="s">
        <v>123</v>
      </c>
      <c r="L2072" s="14">
        <v>85</v>
      </c>
      <c r="M2072" s="14" t="s">
        <v>52</v>
      </c>
      <c r="N2072" s="31">
        <v>1000000</v>
      </c>
      <c r="O2072" s="14" t="s">
        <v>2</v>
      </c>
      <c r="P2072" s="14" t="s">
        <v>35</v>
      </c>
      <c r="Q2072" s="31">
        <v>22194.738339839998</v>
      </c>
      <c r="R2072" s="31">
        <v>2466.1333333333341</v>
      </c>
      <c r="S2072" s="45">
        <v>7.8310000000000004</v>
      </c>
      <c r="T2072" s="64">
        <f t="shared" si="288"/>
        <v>665.63499999999999</v>
      </c>
      <c r="U2072" s="64">
        <f t="shared" si="289"/>
        <v>15.597503791050446</v>
      </c>
      <c r="V2072" s="48">
        <f t="shared" si="290"/>
        <v>7.3612779346738035</v>
      </c>
      <c r="W2072" s="52">
        <v>940.01761392846424</v>
      </c>
      <c r="X2072" s="71" t="str">
        <f t="shared" si="291"/>
        <v>Q4 2025</v>
      </c>
      <c r="Y2072" s="21">
        <f t="shared" si="292"/>
        <v>7680</v>
      </c>
      <c r="Z2072" s="21">
        <f t="shared" si="293"/>
        <v>4320</v>
      </c>
      <c r="AA2072" s="57">
        <f t="shared" si="294"/>
        <v>1991763.9881305636</v>
      </c>
      <c r="AB2072" s="59">
        <f t="shared" si="295"/>
        <v>1.7777777777777777</v>
      </c>
      <c r="AC2072" s="61">
        <f t="shared" si="296"/>
        <v>2159</v>
      </c>
    </row>
    <row r="2073" spans="4:29">
      <c r="D2073" s="12"/>
      <c r="E2073" s="36" t="s">
        <v>29</v>
      </c>
      <c r="F2073" s="16" t="s">
        <v>12</v>
      </c>
      <c r="G2073" s="14" t="s">
        <v>51</v>
      </c>
      <c r="H2073" s="13" t="s">
        <v>6</v>
      </c>
      <c r="I2073" s="13" t="s">
        <v>76</v>
      </c>
      <c r="J2073" s="13"/>
      <c r="K2073" s="13" t="s">
        <v>123</v>
      </c>
      <c r="L2073" s="14">
        <v>98</v>
      </c>
      <c r="M2073" s="14" t="s">
        <v>52</v>
      </c>
      <c r="N2073" s="31">
        <v>1000000</v>
      </c>
      <c r="O2073" s="14" t="s">
        <v>2</v>
      </c>
      <c r="P2073" s="14" t="s">
        <v>35</v>
      </c>
      <c r="Q2073" s="31">
        <v>32000</v>
      </c>
      <c r="R2073" s="31">
        <v>2000</v>
      </c>
      <c r="S2073" s="45">
        <v>0.20300000000000001</v>
      </c>
      <c r="T2073" s="64">
        <f t="shared" si="288"/>
        <v>19.894000000000002</v>
      </c>
      <c r="U2073" s="64">
        <f t="shared" si="289"/>
        <v>0.53746255673732934</v>
      </c>
      <c r="V2073" s="48">
        <f t="shared" si="290"/>
        <v>0.28623536344121742</v>
      </c>
      <c r="W2073" s="52">
        <v>1410.0264208926965</v>
      </c>
      <c r="X2073" s="71" t="str">
        <f t="shared" si="291"/>
        <v>Q4 2025</v>
      </c>
      <c r="Y2073" s="21">
        <f t="shared" si="292"/>
        <v>7680</v>
      </c>
      <c r="Z2073" s="21">
        <f t="shared" si="293"/>
        <v>4320</v>
      </c>
      <c r="AA2073" s="57">
        <f t="shared" si="294"/>
        <v>2647598.8016617205</v>
      </c>
      <c r="AB2073" s="59">
        <f t="shared" si="295"/>
        <v>1.7777777777777777</v>
      </c>
      <c r="AC2073" s="61">
        <f t="shared" si="296"/>
        <v>2489.1999999999998</v>
      </c>
    </row>
    <row r="2074" spans="4:29">
      <c r="D2074" s="12"/>
      <c r="E2074" s="36" t="s">
        <v>29</v>
      </c>
      <c r="F2074" s="16" t="s">
        <v>67</v>
      </c>
      <c r="G2074" s="14" t="s">
        <v>76</v>
      </c>
      <c r="H2074" s="13" t="s">
        <v>90</v>
      </c>
      <c r="I2074" s="13" t="s">
        <v>45</v>
      </c>
      <c r="J2074" s="13" t="s">
        <v>101</v>
      </c>
      <c r="K2074" s="13" t="s">
        <v>43</v>
      </c>
      <c r="L2074" s="14">
        <v>16</v>
      </c>
      <c r="M2074" s="14" t="s">
        <v>66</v>
      </c>
      <c r="N2074" s="31">
        <v>1000000</v>
      </c>
      <c r="O2074" s="14" t="s">
        <v>2</v>
      </c>
      <c r="P2074" s="14" t="s">
        <v>47</v>
      </c>
      <c r="Q2074" s="31">
        <v>4000</v>
      </c>
      <c r="R2074" s="31">
        <v>1152</v>
      </c>
      <c r="S2074" s="45">
        <v>200</v>
      </c>
      <c r="T2074" s="64">
        <f t="shared" ref="T2074:T2137" si="297">L2074*S2074</f>
        <v>3200</v>
      </c>
      <c r="U2074" s="64">
        <f t="shared" ref="U2074:U2137" si="298">S2074*AA2074/10^6</f>
        <v>14.845928988764046</v>
      </c>
      <c r="V2074" s="48">
        <f t="shared" ref="V2074:V2137" si="299">S2074*W2074/1000</f>
        <v>23.640176242708627</v>
      </c>
      <c r="W2074" s="52">
        <v>118.20088121354313</v>
      </c>
      <c r="X2074" s="71" t="str">
        <f t="shared" ref="X2074:X2137" si="300">G2074&amp;" "&amp;F2074</f>
        <v>ALL 2026</v>
      </c>
      <c r="Y2074" s="21">
        <f t="shared" ref="Y2074:Y2137" si="301">1*LEFT(M2074, FIND("x", M2074)-2)</f>
        <v>2560</v>
      </c>
      <c r="Z2074" s="21">
        <f t="shared" ref="Z2074:Z2137" si="302">1*RIGHT(M2074, LEN(M2074)-FIND("x", M2074)-1)</f>
        <v>1600</v>
      </c>
      <c r="AA2074" s="57">
        <f t="shared" ref="AA2074:AA2137" si="303">AC2074^2*AB2074/(1+AB2074^2)</f>
        <v>74229.644943820225</v>
      </c>
      <c r="AB2074" s="59">
        <f t="shared" ref="AB2074:AB2137" si="304">Y2074/Z2074</f>
        <v>1.6</v>
      </c>
      <c r="AC2074" s="61">
        <f t="shared" ref="AC2074:AC2137" si="305">L2074*25.4</f>
        <v>406.4</v>
      </c>
    </row>
    <row r="2075" spans="4:29">
      <c r="D2075" s="12"/>
      <c r="E2075" s="36" t="s">
        <v>29</v>
      </c>
      <c r="F2075" s="16" t="s">
        <v>67</v>
      </c>
      <c r="G2075" s="14" t="s">
        <v>76</v>
      </c>
      <c r="H2075" s="13" t="s">
        <v>90</v>
      </c>
      <c r="I2075" s="13" t="s">
        <v>45</v>
      </c>
      <c r="J2075" s="13" t="s">
        <v>46</v>
      </c>
      <c r="K2075" s="13" t="s">
        <v>43</v>
      </c>
      <c r="L2075" s="14">
        <v>17.3</v>
      </c>
      <c r="M2075" s="14" t="s">
        <v>15</v>
      </c>
      <c r="N2075" s="31">
        <v>1000000</v>
      </c>
      <c r="O2075" s="14" t="s">
        <v>2</v>
      </c>
      <c r="P2075" s="14" t="s">
        <v>47</v>
      </c>
      <c r="Q2075" s="31">
        <v>10000</v>
      </c>
      <c r="R2075" s="31">
        <v>240</v>
      </c>
      <c r="S2075" s="45">
        <v>35</v>
      </c>
      <c r="T2075" s="64">
        <f t="shared" si="297"/>
        <v>605.5</v>
      </c>
      <c r="U2075" s="64">
        <f t="shared" si="298"/>
        <v>2.8877545384451038</v>
      </c>
      <c r="V2075" s="48">
        <f t="shared" si="299"/>
        <v>4.7054985913741199</v>
      </c>
      <c r="W2075" s="52">
        <v>134.44281689640343</v>
      </c>
      <c r="X2075" s="71" t="str">
        <f t="shared" si="300"/>
        <v>ALL 2026</v>
      </c>
      <c r="Y2075" s="21">
        <f t="shared" si="301"/>
        <v>3840</v>
      </c>
      <c r="Z2075" s="21">
        <f t="shared" si="302"/>
        <v>2160</v>
      </c>
      <c r="AA2075" s="57">
        <f t="shared" si="303"/>
        <v>82507.272527002962</v>
      </c>
      <c r="AB2075" s="59">
        <f t="shared" si="304"/>
        <v>1.7777777777777777</v>
      </c>
      <c r="AC2075" s="61">
        <f t="shared" si="305"/>
        <v>439.42</v>
      </c>
    </row>
    <row r="2076" spans="4:29">
      <c r="D2076" s="12"/>
      <c r="E2076" s="36" t="s">
        <v>29</v>
      </c>
      <c r="F2076" s="16" t="s">
        <v>67</v>
      </c>
      <c r="G2076" s="14" t="s">
        <v>76</v>
      </c>
      <c r="H2076" s="13" t="s">
        <v>90</v>
      </c>
      <c r="I2076" s="13" t="s">
        <v>45</v>
      </c>
      <c r="J2076" s="13" t="s">
        <v>168</v>
      </c>
      <c r="K2076" s="13" t="s">
        <v>43</v>
      </c>
      <c r="L2076" s="14">
        <v>17.3</v>
      </c>
      <c r="M2076" s="14" t="s">
        <v>15</v>
      </c>
      <c r="N2076" s="31">
        <v>1000000</v>
      </c>
      <c r="O2076" s="14" t="s">
        <v>2</v>
      </c>
      <c r="P2076" s="14" t="s">
        <v>47</v>
      </c>
      <c r="Q2076" s="31">
        <v>4032</v>
      </c>
      <c r="R2076" s="31">
        <v>1008</v>
      </c>
      <c r="S2076" s="45">
        <v>90</v>
      </c>
      <c r="T2076" s="64">
        <f t="shared" si="297"/>
        <v>1557</v>
      </c>
      <c r="U2076" s="64">
        <f t="shared" si="298"/>
        <v>7.4256545274302663</v>
      </c>
      <c r="V2076" s="48">
        <f t="shared" si="299"/>
        <v>12.099853520676309</v>
      </c>
      <c r="W2076" s="52">
        <v>134.44281689640343</v>
      </c>
      <c r="X2076" s="71" t="str">
        <f t="shared" si="300"/>
        <v>ALL 2026</v>
      </c>
      <c r="Y2076" s="21">
        <f t="shared" si="301"/>
        <v>3840</v>
      </c>
      <c r="Z2076" s="21">
        <f t="shared" si="302"/>
        <v>2160</v>
      </c>
      <c r="AA2076" s="57">
        <f t="shared" si="303"/>
        <v>82507.272527002962</v>
      </c>
      <c r="AB2076" s="59">
        <f t="shared" si="304"/>
        <v>1.7777777777777777</v>
      </c>
      <c r="AC2076" s="61">
        <f t="shared" si="305"/>
        <v>439.42</v>
      </c>
    </row>
    <row r="2077" spans="4:29">
      <c r="D2077" s="12"/>
      <c r="E2077" s="36" t="s">
        <v>29</v>
      </c>
      <c r="F2077" s="16" t="s">
        <v>67</v>
      </c>
      <c r="G2077" s="14" t="s">
        <v>76</v>
      </c>
      <c r="H2077" s="13" t="s">
        <v>90</v>
      </c>
      <c r="I2077" s="13" t="s">
        <v>45</v>
      </c>
      <c r="J2077" s="13" t="s">
        <v>206</v>
      </c>
      <c r="K2077" s="13"/>
      <c r="L2077" s="14">
        <v>18</v>
      </c>
      <c r="M2077" s="14" t="s">
        <v>186</v>
      </c>
      <c r="N2077" s="31">
        <v>1000000</v>
      </c>
      <c r="O2077" s="14" t="s">
        <v>2</v>
      </c>
      <c r="P2077" s="14" t="s">
        <v>47</v>
      </c>
      <c r="Q2077" s="31">
        <v>4000</v>
      </c>
      <c r="R2077" s="31">
        <v>1000</v>
      </c>
      <c r="S2077" s="45">
        <v>100</v>
      </c>
      <c r="T2077" s="64">
        <f t="shared" si="297"/>
        <v>1800</v>
      </c>
      <c r="U2077" s="64">
        <f t="shared" si="298"/>
        <v>9.3946894382022474</v>
      </c>
      <c r="V2077" s="48">
        <f t="shared" si="299"/>
        <v>13.444281689640341</v>
      </c>
      <c r="W2077" s="52">
        <v>134.44281689640343</v>
      </c>
      <c r="X2077" s="71" t="str">
        <f t="shared" si="300"/>
        <v>ALL 2026</v>
      </c>
      <c r="Y2077" s="21">
        <f t="shared" si="301"/>
        <v>3840</v>
      </c>
      <c r="Z2077" s="21">
        <f t="shared" si="302"/>
        <v>2400</v>
      </c>
      <c r="AA2077" s="57">
        <f t="shared" si="303"/>
        <v>93946.894382022467</v>
      </c>
      <c r="AB2077" s="59">
        <f t="shared" si="304"/>
        <v>1.6</v>
      </c>
      <c r="AC2077" s="61">
        <f t="shared" si="305"/>
        <v>457.2</v>
      </c>
    </row>
    <row r="2078" spans="4:29">
      <c r="D2078" s="12"/>
      <c r="E2078" s="36" t="s">
        <v>29</v>
      </c>
      <c r="F2078" s="16" t="s">
        <v>67</v>
      </c>
      <c r="G2078" s="14" t="s">
        <v>76</v>
      </c>
      <c r="H2078" s="13" t="s">
        <v>90</v>
      </c>
      <c r="I2078" s="13" t="s">
        <v>45</v>
      </c>
      <c r="J2078" s="13" t="s">
        <v>227</v>
      </c>
      <c r="K2078" s="13" t="s">
        <v>43</v>
      </c>
      <c r="L2078" s="14">
        <v>16</v>
      </c>
      <c r="M2078" s="14" t="s">
        <v>186</v>
      </c>
      <c r="N2078" s="31"/>
      <c r="O2078" s="14" t="s">
        <v>2</v>
      </c>
      <c r="P2078" s="14" t="s">
        <v>47</v>
      </c>
      <c r="Q2078" s="31">
        <v>4000</v>
      </c>
      <c r="R2078" s="31">
        <v>1000</v>
      </c>
      <c r="S2078" s="45">
        <v>50</v>
      </c>
      <c r="T2078" s="64">
        <f t="shared" si="297"/>
        <v>800</v>
      </c>
      <c r="U2078" s="64">
        <f t="shared" si="298"/>
        <v>3.7114822471910114</v>
      </c>
      <c r="V2078" s="48">
        <f t="shared" si="299"/>
        <v>5.9100440606771567</v>
      </c>
      <c r="W2078" s="52">
        <v>118.20088121354313</v>
      </c>
      <c r="X2078" s="71" t="str">
        <f t="shared" si="300"/>
        <v>ALL 2026</v>
      </c>
      <c r="Y2078" s="21">
        <f t="shared" si="301"/>
        <v>3840</v>
      </c>
      <c r="Z2078" s="21">
        <f t="shared" si="302"/>
        <v>2400</v>
      </c>
      <c r="AA2078" s="57">
        <f t="shared" si="303"/>
        <v>74229.644943820225</v>
      </c>
      <c r="AB2078" s="59">
        <f t="shared" si="304"/>
        <v>1.6</v>
      </c>
      <c r="AC2078" s="61">
        <f t="shared" si="305"/>
        <v>406.4</v>
      </c>
    </row>
    <row r="2079" spans="4:29">
      <c r="D2079" s="12"/>
      <c r="E2079" s="36" t="s">
        <v>29</v>
      </c>
      <c r="F2079" s="16" t="s">
        <v>67</v>
      </c>
      <c r="G2079" s="14" t="s">
        <v>76</v>
      </c>
      <c r="H2079" s="13" t="s">
        <v>90</v>
      </c>
      <c r="I2079" s="13" t="s">
        <v>31</v>
      </c>
      <c r="J2079" s="13" t="s">
        <v>216</v>
      </c>
      <c r="K2079" s="13" t="s">
        <v>57</v>
      </c>
      <c r="L2079" s="14">
        <v>14.2</v>
      </c>
      <c r="M2079" s="14" t="s">
        <v>63</v>
      </c>
      <c r="N2079" s="31">
        <v>1000000</v>
      </c>
      <c r="O2079" s="14" t="s">
        <v>2</v>
      </c>
      <c r="P2079" s="14" t="s">
        <v>47</v>
      </c>
      <c r="Q2079" s="31">
        <v>10384</v>
      </c>
      <c r="R2079" s="31">
        <v>2596</v>
      </c>
      <c r="S2079" s="45">
        <v>1500</v>
      </c>
      <c r="T2079" s="64">
        <f t="shared" si="297"/>
        <v>21300</v>
      </c>
      <c r="U2079" s="64">
        <f t="shared" si="298"/>
        <v>89.135922831968287</v>
      </c>
      <c r="V2079" s="48">
        <f t="shared" si="299"/>
        <v>228.62586550791445</v>
      </c>
      <c r="W2079" s="52">
        <v>152.41724367194297</v>
      </c>
      <c r="X2079" s="71" t="str">
        <f t="shared" si="300"/>
        <v>ALL 2026</v>
      </c>
      <c r="Y2079" s="21">
        <f t="shared" si="301"/>
        <v>3024</v>
      </c>
      <c r="Z2079" s="21">
        <f t="shared" si="302"/>
        <v>1964</v>
      </c>
      <c r="AA2079" s="57">
        <f t="shared" si="303"/>
        <v>59423.948554645533</v>
      </c>
      <c r="AB2079" s="59">
        <f t="shared" si="304"/>
        <v>1.539714867617108</v>
      </c>
      <c r="AC2079" s="61">
        <f t="shared" si="305"/>
        <v>360.67999999999995</v>
      </c>
    </row>
    <row r="2080" spans="4:29">
      <c r="D2080" s="12"/>
      <c r="E2080" s="36" t="s">
        <v>29</v>
      </c>
      <c r="F2080" s="16" t="s">
        <v>67</v>
      </c>
      <c r="G2080" s="14" t="s">
        <v>76</v>
      </c>
      <c r="H2080" s="13" t="s">
        <v>90</v>
      </c>
      <c r="I2080" s="13" t="s">
        <v>31</v>
      </c>
      <c r="J2080" s="13" t="s">
        <v>62</v>
      </c>
      <c r="K2080" s="13" t="s">
        <v>57</v>
      </c>
      <c r="L2080" s="14">
        <v>16.2</v>
      </c>
      <c r="M2080" s="14" t="s">
        <v>64</v>
      </c>
      <c r="N2080" s="31">
        <v>1000000</v>
      </c>
      <c r="O2080" s="14" t="s">
        <v>2</v>
      </c>
      <c r="P2080" s="14" t="s">
        <v>47</v>
      </c>
      <c r="Q2080" s="31">
        <v>10384</v>
      </c>
      <c r="R2080" s="31">
        <v>2596</v>
      </c>
      <c r="S2080" s="45">
        <v>1800</v>
      </c>
      <c r="T2080" s="64">
        <f t="shared" si="297"/>
        <v>29160</v>
      </c>
      <c r="U2080" s="64">
        <f t="shared" si="298"/>
        <v>138.94712583895796</v>
      </c>
      <c r="V2080" s="48">
        <f t="shared" si="299"/>
        <v>319.01283559243882</v>
      </c>
      <c r="W2080" s="52">
        <v>177.22935310691045</v>
      </c>
      <c r="X2080" s="71" t="str">
        <f t="shared" si="300"/>
        <v>ALL 2026</v>
      </c>
      <c r="Y2080" s="21">
        <f t="shared" si="301"/>
        <v>3456</v>
      </c>
      <c r="Z2080" s="21">
        <f t="shared" si="302"/>
        <v>2234</v>
      </c>
      <c r="AA2080" s="57">
        <f t="shared" si="303"/>
        <v>77192.847688309979</v>
      </c>
      <c r="AB2080" s="59">
        <f t="shared" si="304"/>
        <v>1.5470008952551477</v>
      </c>
      <c r="AC2080" s="61">
        <f t="shared" si="305"/>
        <v>411.47999999999996</v>
      </c>
    </row>
    <row r="2081" spans="4:29">
      <c r="D2081" s="12"/>
      <c r="E2081" s="36" t="s">
        <v>29</v>
      </c>
      <c r="F2081" s="16" t="s">
        <v>67</v>
      </c>
      <c r="G2081" s="14" t="s">
        <v>76</v>
      </c>
      <c r="H2081" s="13" t="s">
        <v>90</v>
      </c>
      <c r="I2081" s="13" t="s">
        <v>102</v>
      </c>
      <c r="J2081" s="13" t="s">
        <v>103</v>
      </c>
      <c r="K2081" s="13" t="s">
        <v>43</v>
      </c>
      <c r="L2081" s="14">
        <v>16</v>
      </c>
      <c r="M2081" s="14" t="s">
        <v>66</v>
      </c>
      <c r="N2081" s="31">
        <v>1000000</v>
      </c>
      <c r="O2081" s="14" t="s">
        <v>2</v>
      </c>
      <c r="P2081" s="14" t="s">
        <v>47</v>
      </c>
      <c r="Q2081" s="31">
        <v>4000</v>
      </c>
      <c r="R2081" s="31">
        <v>1152</v>
      </c>
      <c r="S2081" s="45">
        <v>130</v>
      </c>
      <c r="T2081" s="64">
        <f t="shared" si="297"/>
        <v>2080</v>
      </c>
      <c r="U2081" s="64">
        <f t="shared" si="298"/>
        <v>9.6498538426966292</v>
      </c>
      <c r="V2081" s="48">
        <f t="shared" si="299"/>
        <v>15.366114557760605</v>
      </c>
      <c r="W2081" s="52">
        <v>118.20088121354313</v>
      </c>
      <c r="X2081" s="71" t="str">
        <f t="shared" si="300"/>
        <v>ALL 2026</v>
      </c>
      <c r="Y2081" s="21">
        <f t="shared" si="301"/>
        <v>2560</v>
      </c>
      <c r="Z2081" s="21">
        <f t="shared" si="302"/>
        <v>1600</v>
      </c>
      <c r="AA2081" s="57">
        <f t="shared" si="303"/>
        <v>74229.644943820225</v>
      </c>
      <c r="AB2081" s="59">
        <f t="shared" si="304"/>
        <v>1.6</v>
      </c>
      <c r="AC2081" s="61">
        <f t="shared" si="305"/>
        <v>406.4</v>
      </c>
    </row>
    <row r="2082" spans="4:29">
      <c r="D2082" s="12"/>
      <c r="E2082" s="36" t="s">
        <v>29</v>
      </c>
      <c r="F2082" s="16" t="s">
        <v>67</v>
      </c>
      <c r="G2082" s="14" t="s">
        <v>76</v>
      </c>
      <c r="H2082" s="13" t="s">
        <v>90</v>
      </c>
      <c r="I2082" s="13" t="s">
        <v>102</v>
      </c>
      <c r="J2082" s="13" t="s">
        <v>104</v>
      </c>
      <c r="K2082" s="13" t="s">
        <v>43</v>
      </c>
      <c r="L2082" s="14">
        <v>17.3</v>
      </c>
      <c r="M2082" s="14" t="s">
        <v>15</v>
      </c>
      <c r="N2082" s="31">
        <v>1000000</v>
      </c>
      <c r="O2082" s="14" t="s">
        <v>2</v>
      </c>
      <c r="P2082" s="14" t="s">
        <v>47</v>
      </c>
      <c r="Q2082" s="31">
        <v>4000</v>
      </c>
      <c r="R2082" s="31">
        <v>1152</v>
      </c>
      <c r="S2082" s="45">
        <v>160</v>
      </c>
      <c r="T2082" s="64">
        <f t="shared" si="297"/>
        <v>2768</v>
      </c>
      <c r="U2082" s="64">
        <f t="shared" si="298"/>
        <v>13.201163604320474</v>
      </c>
      <c r="V2082" s="48">
        <f t="shared" si="299"/>
        <v>21.510850703424548</v>
      </c>
      <c r="W2082" s="52">
        <v>134.44281689640343</v>
      </c>
      <c r="X2082" s="71" t="str">
        <f t="shared" si="300"/>
        <v>ALL 2026</v>
      </c>
      <c r="Y2082" s="21">
        <f t="shared" si="301"/>
        <v>3840</v>
      </c>
      <c r="Z2082" s="21">
        <f t="shared" si="302"/>
        <v>2160</v>
      </c>
      <c r="AA2082" s="57">
        <f t="shared" si="303"/>
        <v>82507.272527002962</v>
      </c>
      <c r="AB2082" s="59">
        <f t="shared" si="304"/>
        <v>1.7777777777777777</v>
      </c>
      <c r="AC2082" s="61">
        <f t="shared" si="305"/>
        <v>439.42</v>
      </c>
    </row>
    <row r="2083" spans="4:29">
      <c r="D2083" s="12"/>
      <c r="E2083" s="36" t="s">
        <v>29</v>
      </c>
      <c r="F2083" s="16" t="s">
        <v>67</v>
      </c>
      <c r="G2083" s="14" t="s">
        <v>76</v>
      </c>
      <c r="H2083" s="13" t="s">
        <v>90</v>
      </c>
      <c r="I2083" s="13" t="s">
        <v>54</v>
      </c>
      <c r="J2083" s="13" t="s">
        <v>92</v>
      </c>
      <c r="K2083" s="13" t="s">
        <v>43</v>
      </c>
      <c r="L2083" s="14">
        <v>17.3</v>
      </c>
      <c r="M2083" s="14" t="s">
        <v>15</v>
      </c>
      <c r="N2083" s="31">
        <v>1000000</v>
      </c>
      <c r="O2083" s="14" t="s">
        <v>2</v>
      </c>
      <c r="P2083" s="14" t="s">
        <v>47</v>
      </c>
      <c r="Q2083" s="31">
        <v>4000</v>
      </c>
      <c r="R2083" s="31">
        <v>1152</v>
      </c>
      <c r="S2083" s="45">
        <v>160</v>
      </c>
      <c r="T2083" s="64">
        <f t="shared" si="297"/>
        <v>2768</v>
      </c>
      <c r="U2083" s="64">
        <f t="shared" si="298"/>
        <v>13.201163604320474</v>
      </c>
      <c r="V2083" s="48">
        <f t="shared" si="299"/>
        <v>21.510850703424548</v>
      </c>
      <c r="W2083" s="52">
        <v>134.44281689640343</v>
      </c>
      <c r="X2083" s="71" t="str">
        <f t="shared" si="300"/>
        <v>ALL 2026</v>
      </c>
      <c r="Y2083" s="21">
        <f t="shared" si="301"/>
        <v>3840</v>
      </c>
      <c r="Z2083" s="21">
        <f t="shared" si="302"/>
        <v>2160</v>
      </c>
      <c r="AA2083" s="57">
        <f t="shared" si="303"/>
        <v>82507.272527002962</v>
      </c>
      <c r="AB2083" s="59">
        <f t="shared" si="304"/>
        <v>1.7777777777777777</v>
      </c>
      <c r="AC2083" s="61">
        <f t="shared" si="305"/>
        <v>439.42</v>
      </c>
    </row>
    <row r="2084" spans="4:29">
      <c r="D2084" s="12"/>
      <c r="E2084" s="36" t="s">
        <v>29</v>
      </c>
      <c r="F2084" s="16" t="s">
        <v>67</v>
      </c>
      <c r="G2084" s="14" t="s">
        <v>76</v>
      </c>
      <c r="H2084" s="13" t="s">
        <v>90</v>
      </c>
      <c r="I2084" s="13" t="s">
        <v>54</v>
      </c>
      <c r="J2084" s="13" t="s">
        <v>92</v>
      </c>
      <c r="K2084" s="13" t="s">
        <v>43</v>
      </c>
      <c r="L2084" s="14">
        <v>16</v>
      </c>
      <c r="M2084" s="14" t="s">
        <v>66</v>
      </c>
      <c r="N2084" s="31">
        <v>1000000</v>
      </c>
      <c r="O2084" s="14" t="s">
        <v>2</v>
      </c>
      <c r="P2084" s="14" t="s">
        <v>47</v>
      </c>
      <c r="Q2084" s="31">
        <v>4000</v>
      </c>
      <c r="R2084" s="31">
        <v>1152</v>
      </c>
      <c r="S2084" s="45">
        <v>300</v>
      </c>
      <c r="T2084" s="64">
        <f t="shared" si="297"/>
        <v>4800</v>
      </c>
      <c r="U2084" s="64">
        <f t="shared" si="298"/>
        <v>22.268893483146069</v>
      </c>
      <c r="V2084" s="48">
        <f t="shared" si="299"/>
        <v>35.460264364062937</v>
      </c>
      <c r="W2084" s="52">
        <v>118.20088121354313</v>
      </c>
      <c r="X2084" s="71" t="str">
        <f t="shared" si="300"/>
        <v>ALL 2026</v>
      </c>
      <c r="Y2084" s="21">
        <f t="shared" si="301"/>
        <v>2560</v>
      </c>
      <c r="Z2084" s="21">
        <f t="shared" si="302"/>
        <v>1600</v>
      </c>
      <c r="AA2084" s="57">
        <f t="shared" si="303"/>
        <v>74229.644943820225</v>
      </c>
      <c r="AB2084" s="59">
        <f t="shared" si="304"/>
        <v>1.6</v>
      </c>
      <c r="AC2084" s="61">
        <f t="shared" si="305"/>
        <v>406.4</v>
      </c>
    </row>
    <row r="2085" spans="4:29">
      <c r="D2085" s="12"/>
      <c r="E2085" s="36" t="s">
        <v>29</v>
      </c>
      <c r="F2085" s="16" t="s">
        <v>67</v>
      </c>
      <c r="G2085" s="14" t="s">
        <v>76</v>
      </c>
      <c r="H2085" s="13" t="s">
        <v>90</v>
      </c>
      <c r="I2085" s="13" t="s">
        <v>54</v>
      </c>
      <c r="J2085" s="13" t="s">
        <v>92</v>
      </c>
      <c r="K2085" s="13" t="s">
        <v>43</v>
      </c>
      <c r="L2085" s="14">
        <v>18</v>
      </c>
      <c r="M2085" s="14" t="s">
        <v>66</v>
      </c>
      <c r="N2085" s="31">
        <v>1000000</v>
      </c>
      <c r="O2085" s="14" t="s">
        <v>2</v>
      </c>
      <c r="P2085" s="14" t="s">
        <v>47</v>
      </c>
      <c r="Q2085" s="31">
        <v>4000</v>
      </c>
      <c r="R2085" s="31">
        <v>1152</v>
      </c>
      <c r="S2085" s="45">
        <v>140</v>
      </c>
      <c r="T2085" s="64">
        <f t="shared" si="297"/>
        <v>2520</v>
      </c>
      <c r="U2085" s="64">
        <f t="shared" si="298"/>
        <v>13.152565213483145</v>
      </c>
      <c r="V2085" s="48">
        <f t="shared" si="299"/>
        <v>18.821994365496479</v>
      </c>
      <c r="W2085" s="52">
        <v>134.44281689640343</v>
      </c>
      <c r="X2085" s="71" t="str">
        <f t="shared" si="300"/>
        <v>ALL 2026</v>
      </c>
      <c r="Y2085" s="21">
        <f t="shared" si="301"/>
        <v>2560</v>
      </c>
      <c r="Z2085" s="21">
        <f t="shared" si="302"/>
        <v>1600</v>
      </c>
      <c r="AA2085" s="57">
        <f t="shared" si="303"/>
        <v>93946.894382022467</v>
      </c>
      <c r="AB2085" s="59">
        <f t="shared" si="304"/>
        <v>1.6</v>
      </c>
      <c r="AC2085" s="61">
        <f t="shared" si="305"/>
        <v>457.2</v>
      </c>
    </row>
    <row r="2086" spans="4:29">
      <c r="D2086" s="12"/>
      <c r="E2086" s="36" t="s">
        <v>29</v>
      </c>
      <c r="F2086" s="16" t="s">
        <v>67</v>
      </c>
      <c r="G2086" s="14" t="s">
        <v>76</v>
      </c>
      <c r="H2086" s="13" t="s">
        <v>90</v>
      </c>
      <c r="I2086" s="13" t="s">
        <v>54</v>
      </c>
      <c r="J2086" s="13" t="s">
        <v>169</v>
      </c>
      <c r="K2086" s="13" t="s">
        <v>43</v>
      </c>
      <c r="L2086" s="14">
        <v>17</v>
      </c>
      <c r="M2086" s="14" t="s">
        <v>66</v>
      </c>
      <c r="N2086" s="31">
        <v>1000000</v>
      </c>
      <c r="O2086" s="14" t="s">
        <v>2</v>
      </c>
      <c r="P2086" s="14" t="s">
        <v>47</v>
      </c>
      <c r="Q2086" s="31">
        <v>4000</v>
      </c>
      <c r="R2086" s="31">
        <v>1152</v>
      </c>
      <c r="S2086" s="45">
        <v>100</v>
      </c>
      <c r="T2086" s="64">
        <f t="shared" si="297"/>
        <v>1700</v>
      </c>
      <c r="U2086" s="64">
        <f t="shared" si="298"/>
        <v>8.379831011235952</v>
      </c>
      <c r="V2086" s="48">
        <f t="shared" si="299"/>
        <v>13.444281689640341</v>
      </c>
      <c r="W2086" s="52">
        <v>134.44281689640343</v>
      </c>
      <c r="X2086" s="71" t="str">
        <f t="shared" si="300"/>
        <v>ALL 2026</v>
      </c>
      <c r="Y2086" s="21">
        <f t="shared" si="301"/>
        <v>2560</v>
      </c>
      <c r="Z2086" s="21">
        <f t="shared" si="302"/>
        <v>1600</v>
      </c>
      <c r="AA2086" s="57">
        <f t="shared" si="303"/>
        <v>83798.310112359526</v>
      </c>
      <c r="AB2086" s="59">
        <f t="shared" si="304"/>
        <v>1.6</v>
      </c>
      <c r="AC2086" s="61">
        <f t="shared" si="305"/>
        <v>431.79999999999995</v>
      </c>
    </row>
    <row r="2087" spans="4:29">
      <c r="D2087" s="12"/>
      <c r="E2087" s="36" t="s">
        <v>29</v>
      </c>
      <c r="F2087" s="16" t="s">
        <v>67</v>
      </c>
      <c r="G2087" s="14" t="s">
        <v>76</v>
      </c>
      <c r="H2087" s="13" t="s">
        <v>90</v>
      </c>
      <c r="I2087" s="13" t="s">
        <v>54</v>
      </c>
      <c r="J2087" s="13" t="s">
        <v>170</v>
      </c>
      <c r="K2087" s="13" t="s">
        <v>43</v>
      </c>
      <c r="L2087" s="14">
        <v>14</v>
      </c>
      <c r="M2087" s="14" t="s">
        <v>66</v>
      </c>
      <c r="N2087" s="31">
        <v>1000000</v>
      </c>
      <c r="O2087" s="14" t="s">
        <v>2</v>
      </c>
      <c r="P2087" s="14" t="s">
        <v>47</v>
      </c>
      <c r="Q2087" s="31">
        <v>4000</v>
      </c>
      <c r="R2087" s="31">
        <v>1152</v>
      </c>
      <c r="S2087" s="45">
        <v>120</v>
      </c>
      <c r="T2087" s="64">
        <f t="shared" si="297"/>
        <v>1680</v>
      </c>
      <c r="U2087" s="64">
        <f t="shared" si="298"/>
        <v>6.8198486292134808</v>
      </c>
      <c r="V2087" s="48">
        <f t="shared" si="299"/>
        <v>12.7293256691508</v>
      </c>
      <c r="W2087" s="52">
        <v>106.07771390959</v>
      </c>
      <c r="X2087" s="71" t="str">
        <f t="shared" si="300"/>
        <v>ALL 2026</v>
      </c>
      <c r="Y2087" s="21">
        <f t="shared" si="301"/>
        <v>2560</v>
      </c>
      <c r="Z2087" s="21">
        <f t="shared" si="302"/>
        <v>1600</v>
      </c>
      <c r="AA2087" s="57">
        <f t="shared" si="303"/>
        <v>56832.071910112347</v>
      </c>
      <c r="AB2087" s="59">
        <f t="shared" si="304"/>
        <v>1.6</v>
      </c>
      <c r="AC2087" s="61">
        <f t="shared" si="305"/>
        <v>355.59999999999997</v>
      </c>
    </row>
    <row r="2088" spans="4:29">
      <c r="D2088" s="12"/>
      <c r="E2088" s="36" t="s">
        <v>29</v>
      </c>
      <c r="F2088" s="16" t="s">
        <v>67</v>
      </c>
      <c r="G2088" s="14" t="s">
        <v>76</v>
      </c>
      <c r="H2088" s="13" t="s">
        <v>90</v>
      </c>
      <c r="I2088" s="13" t="s">
        <v>109</v>
      </c>
      <c r="J2088" s="13" t="s">
        <v>127</v>
      </c>
      <c r="K2088" s="13" t="s">
        <v>43</v>
      </c>
      <c r="L2088" s="14">
        <v>16.2</v>
      </c>
      <c r="M2088" s="14" t="s">
        <v>66</v>
      </c>
      <c r="N2088" s="31">
        <v>1000000</v>
      </c>
      <c r="O2088" s="14" t="s">
        <v>2</v>
      </c>
      <c r="P2088" s="14" t="s">
        <v>47</v>
      </c>
      <c r="Q2088" s="31">
        <v>4000</v>
      </c>
      <c r="R2088" s="31">
        <v>512</v>
      </c>
      <c r="S2088" s="45">
        <v>300</v>
      </c>
      <c r="T2088" s="64">
        <f t="shared" si="297"/>
        <v>4860</v>
      </c>
      <c r="U2088" s="64">
        <f t="shared" si="298"/>
        <v>22.829095334831454</v>
      </c>
      <c r="V2088" s="48">
        <f t="shared" si="299"/>
        <v>35.460264364062937</v>
      </c>
      <c r="W2088" s="52">
        <v>118.20088121354313</v>
      </c>
      <c r="X2088" s="71" t="str">
        <f t="shared" si="300"/>
        <v>ALL 2026</v>
      </c>
      <c r="Y2088" s="21">
        <f t="shared" si="301"/>
        <v>2560</v>
      </c>
      <c r="Z2088" s="21">
        <f t="shared" si="302"/>
        <v>1600</v>
      </c>
      <c r="AA2088" s="57">
        <f t="shared" si="303"/>
        <v>76096.984449438183</v>
      </c>
      <c r="AB2088" s="59">
        <f t="shared" si="304"/>
        <v>1.6</v>
      </c>
      <c r="AC2088" s="61">
        <f t="shared" si="305"/>
        <v>411.47999999999996</v>
      </c>
    </row>
    <row r="2089" spans="4:29">
      <c r="D2089" s="12"/>
      <c r="E2089" s="36" t="s">
        <v>29</v>
      </c>
      <c r="F2089" s="16" t="s">
        <v>67</v>
      </c>
      <c r="G2089" s="14" t="s">
        <v>76</v>
      </c>
      <c r="H2089" s="13" t="s">
        <v>90</v>
      </c>
      <c r="I2089" s="13" t="s">
        <v>109</v>
      </c>
      <c r="J2089" s="13" t="s">
        <v>110</v>
      </c>
      <c r="K2089" s="13" t="s">
        <v>43</v>
      </c>
      <c r="L2089" s="14">
        <v>16.2</v>
      </c>
      <c r="M2089" s="14" t="s">
        <v>64</v>
      </c>
      <c r="N2089" s="31">
        <v>1000000</v>
      </c>
      <c r="O2089" s="14" t="s">
        <v>2</v>
      </c>
      <c r="P2089" s="14" t="s">
        <v>47</v>
      </c>
      <c r="Q2089" s="31">
        <v>4000</v>
      </c>
      <c r="R2089" s="31">
        <v>512</v>
      </c>
      <c r="S2089" s="45">
        <v>130</v>
      </c>
      <c r="T2089" s="64">
        <f t="shared" si="297"/>
        <v>2106</v>
      </c>
      <c r="U2089" s="64">
        <f t="shared" si="298"/>
        <v>10.035070199480296</v>
      </c>
      <c r="V2089" s="48">
        <f t="shared" si="299"/>
        <v>17.073460619734007</v>
      </c>
      <c r="W2089" s="52">
        <v>131.33431245949237</v>
      </c>
      <c r="X2089" s="71" t="str">
        <f t="shared" si="300"/>
        <v>ALL 2026</v>
      </c>
      <c r="Y2089" s="21">
        <f t="shared" si="301"/>
        <v>3456</v>
      </c>
      <c r="Z2089" s="21">
        <f t="shared" si="302"/>
        <v>2234</v>
      </c>
      <c r="AA2089" s="57">
        <f t="shared" si="303"/>
        <v>77192.847688309979</v>
      </c>
      <c r="AB2089" s="59">
        <f t="shared" si="304"/>
        <v>1.5470008952551477</v>
      </c>
      <c r="AC2089" s="61">
        <f t="shared" si="305"/>
        <v>411.47999999999996</v>
      </c>
    </row>
    <row r="2090" spans="4:29">
      <c r="D2090" s="12"/>
      <c r="E2090" s="36" t="s">
        <v>29</v>
      </c>
      <c r="F2090" s="16" t="s">
        <v>67</v>
      </c>
      <c r="G2090" s="14" t="s">
        <v>76</v>
      </c>
      <c r="H2090" s="13" t="s">
        <v>90</v>
      </c>
      <c r="I2090" s="13" t="s">
        <v>109</v>
      </c>
      <c r="J2090" s="13" t="s">
        <v>212</v>
      </c>
      <c r="K2090" s="13" t="s">
        <v>43</v>
      </c>
      <c r="L2090" s="14">
        <v>18</v>
      </c>
      <c r="M2090" s="14" t="s">
        <v>66</v>
      </c>
      <c r="N2090" s="31">
        <v>1000000</v>
      </c>
      <c r="O2090" s="14" t="s">
        <v>2</v>
      </c>
      <c r="P2090" s="14" t="s">
        <v>47</v>
      </c>
      <c r="Q2090" s="31">
        <v>9216</v>
      </c>
      <c r="R2090" s="31">
        <v>2304</v>
      </c>
      <c r="S2090" s="45">
        <v>75</v>
      </c>
      <c r="T2090" s="64">
        <f t="shared" si="297"/>
        <v>1350</v>
      </c>
      <c r="U2090" s="64">
        <f t="shared" si="298"/>
        <v>7.0460170786516851</v>
      </c>
      <c r="V2090" s="48">
        <f t="shared" si="299"/>
        <v>10.083211267230258</v>
      </c>
      <c r="W2090" s="52">
        <v>134.44281689640343</v>
      </c>
      <c r="X2090" s="71" t="str">
        <f t="shared" si="300"/>
        <v>ALL 2026</v>
      </c>
      <c r="Y2090" s="21">
        <f t="shared" si="301"/>
        <v>2560</v>
      </c>
      <c r="Z2090" s="21">
        <f t="shared" si="302"/>
        <v>1600</v>
      </c>
      <c r="AA2090" s="57">
        <f t="shared" si="303"/>
        <v>93946.894382022467</v>
      </c>
      <c r="AB2090" s="59">
        <f t="shared" si="304"/>
        <v>1.6</v>
      </c>
      <c r="AC2090" s="61">
        <f t="shared" si="305"/>
        <v>457.2</v>
      </c>
    </row>
    <row r="2091" spans="4:29">
      <c r="D2091" s="12"/>
      <c r="E2091" s="36" t="s">
        <v>29</v>
      </c>
      <c r="F2091" s="16" t="s">
        <v>67</v>
      </c>
      <c r="G2091" s="14" t="s">
        <v>76</v>
      </c>
      <c r="H2091" s="13" t="s">
        <v>90</v>
      </c>
      <c r="I2091" s="13" t="s">
        <v>135</v>
      </c>
      <c r="J2091" s="13" t="s">
        <v>136</v>
      </c>
      <c r="K2091" s="13"/>
      <c r="L2091" s="14">
        <v>16.2</v>
      </c>
      <c r="M2091" s="14" t="s">
        <v>66</v>
      </c>
      <c r="N2091" s="31">
        <v>1000000</v>
      </c>
      <c r="O2091" s="14" t="s">
        <v>2</v>
      </c>
      <c r="P2091" s="14" t="s">
        <v>47</v>
      </c>
      <c r="Q2091" s="31">
        <v>4000</v>
      </c>
      <c r="R2091" s="31">
        <v>512</v>
      </c>
      <c r="S2091" s="45">
        <v>550</v>
      </c>
      <c r="T2091" s="64">
        <f t="shared" si="297"/>
        <v>8910</v>
      </c>
      <c r="U2091" s="64">
        <f t="shared" si="298"/>
        <v>41.853341447190999</v>
      </c>
      <c r="V2091" s="48">
        <f t="shared" si="299"/>
        <v>65.010484667448722</v>
      </c>
      <c r="W2091" s="52">
        <v>118.20088121354313</v>
      </c>
      <c r="X2091" s="71" t="str">
        <f t="shared" si="300"/>
        <v>ALL 2026</v>
      </c>
      <c r="Y2091" s="21">
        <f t="shared" si="301"/>
        <v>2560</v>
      </c>
      <c r="Z2091" s="21">
        <f t="shared" si="302"/>
        <v>1600</v>
      </c>
      <c r="AA2091" s="57">
        <f t="shared" si="303"/>
        <v>76096.984449438183</v>
      </c>
      <c r="AB2091" s="59">
        <f t="shared" si="304"/>
        <v>1.6</v>
      </c>
      <c r="AC2091" s="61">
        <f t="shared" si="305"/>
        <v>411.47999999999996</v>
      </c>
    </row>
    <row r="2092" spans="4:29">
      <c r="D2092" s="12"/>
      <c r="E2092" s="36" t="s">
        <v>29</v>
      </c>
      <c r="F2092" s="16" t="s">
        <v>67</v>
      </c>
      <c r="G2092" s="14" t="s">
        <v>76</v>
      </c>
      <c r="H2092" s="13" t="s">
        <v>90</v>
      </c>
      <c r="I2092" s="13" t="s">
        <v>135</v>
      </c>
      <c r="J2092" s="13" t="s">
        <v>171</v>
      </c>
      <c r="K2092" s="13" t="s">
        <v>98</v>
      </c>
      <c r="L2092" s="14">
        <v>16</v>
      </c>
      <c r="M2092" s="14" t="s">
        <v>172</v>
      </c>
      <c r="N2092" s="31">
        <v>1000000</v>
      </c>
      <c r="O2092" s="14" t="s">
        <v>2</v>
      </c>
      <c r="P2092" s="14" t="s">
        <v>47</v>
      </c>
      <c r="Q2092" s="31">
        <v>4000</v>
      </c>
      <c r="R2092" s="31">
        <v>1000</v>
      </c>
      <c r="S2092" s="45">
        <v>150</v>
      </c>
      <c r="T2092" s="64">
        <f t="shared" si="297"/>
        <v>2400</v>
      </c>
      <c r="U2092" s="64">
        <f t="shared" si="298"/>
        <v>11.134446741573035</v>
      </c>
      <c r="V2092" s="48">
        <f t="shared" si="299"/>
        <v>19.700146868923852</v>
      </c>
      <c r="W2092" s="52">
        <v>131.33431245949237</v>
      </c>
      <c r="X2092" s="71" t="str">
        <f t="shared" si="300"/>
        <v>ALL 2026</v>
      </c>
      <c r="Y2092" s="21">
        <f t="shared" si="301"/>
        <v>3200</v>
      </c>
      <c r="Z2092" s="21">
        <f t="shared" si="302"/>
        <v>2000</v>
      </c>
      <c r="AA2092" s="57">
        <f t="shared" si="303"/>
        <v>74229.644943820225</v>
      </c>
      <c r="AB2092" s="59">
        <f t="shared" si="304"/>
        <v>1.6</v>
      </c>
      <c r="AC2092" s="61">
        <f t="shared" si="305"/>
        <v>406.4</v>
      </c>
    </row>
    <row r="2093" spans="4:29">
      <c r="D2093" s="12"/>
      <c r="E2093" s="36" t="s">
        <v>29</v>
      </c>
      <c r="F2093" s="16" t="s">
        <v>67</v>
      </c>
      <c r="G2093" s="14" t="s">
        <v>76</v>
      </c>
      <c r="H2093" s="13" t="s">
        <v>90</v>
      </c>
      <c r="I2093" s="13" t="s">
        <v>135</v>
      </c>
      <c r="J2093" s="13" t="s">
        <v>171</v>
      </c>
      <c r="K2093" s="13" t="s">
        <v>98</v>
      </c>
      <c r="L2093" s="14">
        <v>14.5</v>
      </c>
      <c r="M2093" s="14" t="s">
        <v>173</v>
      </c>
      <c r="N2093" s="31">
        <v>1000000</v>
      </c>
      <c r="O2093" s="14" t="s">
        <v>2</v>
      </c>
      <c r="P2093" s="14" t="s">
        <v>47</v>
      </c>
      <c r="Q2093" s="31">
        <v>4000</v>
      </c>
      <c r="R2093" s="31">
        <v>1000</v>
      </c>
      <c r="S2093" s="45">
        <v>200</v>
      </c>
      <c r="T2093" s="64">
        <f t="shared" si="297"/>
        <v>2900</v>
      </c>
      <c r="U2093" s="64">
        <f t="shared" si="298"/>
        <v>12.19279910112359</v>
      </c>
      <c r="V2093" s="48">
        <f t="shared" si="299"/>
        <v>22.276319921013904</v>
      </c>
      <c r="W2093" s="52">
        <v>111.38159960506951</v>
      </c>
      <c r="X2093" s="71" t="str">
        <f t="shared" si="300"/>
        <v>ALL 2026</v>
      </c>
      <c r="Y2093" s="21">
        <f t="shared" si="301"/>
        <v>3072</v>
      </c>
      <c r="Z2093" s="21">
        <f t="shared" si="302"/>
        <v>1920</v>
      </c>
      <c r="AA2093" s="57">
        <f t="shared" si="303"/>
        <v>60963.995505617953</v>
      </c>
      <c r="AB2093" s="59">
        <f t="shared" si="304"/>
        <v>1.6</v>
      </c>
      <c r="AC2093" s="61">
        <f t="shared" si="305"/>
        <v>368.29999999999995</v>
      </c>
    </row>
    <row r="2094" spans="4:29">
      <c r="D2094" s="12"/>
      <c r="E2094" s="36" t="s">
        <v>29</v>
      </c>
      <c r="F2094" s="16" t="s">
        <v>67</v>
      </c>
      <c r="G2094" s="14" t="s">
        <v>76</v>
      </c>
      <c r="H2094" s="13" t="s">
        <v>90</v>
      </c>
      <c r="I2094" s="13" t="s">
        <v>135</v>
      </c>
      <c r="J2094" s="13" t="s">
        <v>207</v>
      </c>
      <c r="K2094" s="13" t="s">
        <v>98</v>
      </c>
      <c r="L2094" s="14">
        <v>16</v>
      </c>
      <c r="M2094" s="14" t="s">
        <v>172</v>
      </c>
      <c r="N2094" s="31">
        <v>1000000</v>
      </c>
      <c r="O2094" s="14" t="s">
        <v>2</v>
      </c>
      <c r="P2094" s="14" t="s">
        <v>47</v>
      </c>
      <c r="Q2094" s="31">
        <v>6144</v>
      </c>
      <c r="R2094" s="31">
        <v>1536</v>
      </c>
      <c r="S2094" s="45">
        <v>200</v>
      </c>
      <c r="T2094" s="64">
        <f t="shared" si="297"/>
        <v>3200</v>
      </c>
      <c r="U2094" s="64">
        <f t="shared" si="298"/>
        <v>14.845928988764046</v>
      </c>
      <c r="V2094" s="48">
        <f t="shared" si="299"/>
        <v>26.266862491898472</v>
      </c>
      <c r="W2094" s="52">
        <v>131.33431245949237</v>
      </c>
      <c r="X2094" s="71" t="str">
        <f t="shared" si="300"/>
        <v>ALL 2026</v>
      </c>
      <c r="Y2094" s="21">
        <f t="shared" si="301"/>
        <v>3200</v>
      </c>
      <c r="Z2094" s="21">
        <f t="shared" si="302"/>
        <v>2000</v>
      </c>
      <c r="AA2094" s="57">
        <f t="shared" si="303"/>
        <v>74229.644943820225</v>
      </c>
      <c r="AB2094" s="59">
        <f t="shared" si="304"/>
        <v>1.6</v>
      </c>
      <c r="AC2094" s="61">
        <f t="shared" si="305"/>
        <v>406.4</v>
      </c>
    </row>
    <row r="2095" spans="4:29">
      <c r="D2095" s="12"/>
      <c r="E2095" s="36" t="s">
        <v>29</v>
      </c>
      <c r="F2095" s="16" t="s">
        <v>67</v>
      </c>
      <c r="G2095" s="14" t="s">
        <v>76</v>
      </c>
      <c r="H2095" s="13" t="s">
        <v>90</v>
      </c>
      <c r="I2095" s="13" t="s">
        <v>141</v>
      </c>
      <c r="J2095" s="13" t="s">
        <v>214</v>
      </c>
      <c r="K2095" s="13" t="s">
        <v>95</v>
      </c>
      <c r="L2095" s="14">
        <v>15.6</v>
      </c>
      <c r="M2095" s="14" t="s">
        <v>15</v>
      </c>
      <c r="N2095" s="31">
        <v>1000000</v>
      </c>
      <c r="O2095" s="14" t="s">
        <v>2</v>
      </c>
      <c r="P2095" s="14" t="s">
        <v>47</v>
      </c>
      <c r="Q2095" s="31">
        <v>10000</v>
      </c>
      <c r="R2095" s="31">
        <v>1152</v>
      </c>
      <c r="S2095" s="45">
        <v>200</v>
      </c>
      <c r="T2095" s="64">
        <f t="shared" si="297"/>
        <v>3120</v>
      </c>
      <c r="U2095" s="64">
        <f t="shared" si="298"/>
        <v>13.417735201424328</v>
      </c>
      <c r="V2095" s="48">
        <f t="shared" si="299"/>
        <v>26.266862491898472</v>
      </c>
      <c r="W2095" s="52">
        <v>131.33431245949237</v>
      </c>
      <c r="X2095" s="71" t="str">
        <f t="shared" si="300"/>
        <v>ALL 2026</v>
      </c>
      <c r="Y2095" s="21">
        <f t="shared" si="301"/>
        <v>3840</v>
      </c>
      <c r="Z2095" s="21">
        <f t="shared" si="302"/>
        <v>2160</v>
      </c>
      <c r="AA2095" s="57">
        <f t="shared" si="303"/>
        <v>67088.676007121641</v>
      </c>
      <c r="AB2095" s="59">
        <f t="shared" si="304"/>
        <v>1.7777777777777777</v>
      </c>
      <c r="AC2095" s="61">
        <f t="shared" si="305"/>
        <v>396.23999999999995</v>
      </c>
    </row>
    <row r="2096" spans="4:29">
      <c r="D2096" s="12"/>
      <c r="E2096" s="36" t="s">
        <v>29</v>
      </c>
      <c r="F2096" s="16" t="s">
        <v>67</v>
      </c>
      <c r="G2096" s="14" t="s">
        <v>76</v>
      </c>
      <c r="H2096" s="13" t="s">
        <v>90</v>
      </c>
      <c r="I2096" s="13" t="s">
        <v>184</v>
      </c>
      <c r="J2096" s="13" t="s">
        <v>185</v>
      </c>
      <c r="K2096" s="13" t="s">
        <v>95</v>
      </c>
      <c r="L2096" s="14">
        <v>16</v>
      </c>
      <c r="M2096" s="14" t="s">
        <v>186</v>
      </c>
      <c r="N2096" s="31">
        <v>1000000</v>
      </c>
      <c r="O2096" s="14" t="s">
        <v>2</v>
      </c>
      <c r="P2096" s="14" t="s">
        <v>47</v>
      </c>
      <c r="Q2096" s="31">
        <v>10000</v>
      </c>
      <c r="R2096" s="31">
        <v>2596</v>
      </c>
      <c r="S2096" s="45">
        <v>150</v>
      </c>
      <c r="T2096" s="64">
        <f t="shared" si="297"/>
        <v>2400</v>
      </c>
      <c r="U2096" s="64">
        <f t="shared" si="298"/>
        <v>11.134446741573035</v>
      </c>
      <c r="V2096" s="48">
        <f t="shared" si="299"/>
        <v>19.700146868923852</v>
      </c>
      <c r="W2096" s="52">
        <v>131.33431245949237</v>
      </c>
      <c r="X2096" s="71" t="str">
        <f t="shared" si="300"/>
        <v>ALL 2026</v>
      </c>
      <c r="Y2096" s="21">
        <f t="shared" si="301"/>
        <v>3840</v>
      </c>
      <c r="Z2096" s="21">
        <f t="shared" si="302"/>
        <v>2400</v>
      </c>
      <c r="AA2096" s="57">
        <f t="shared" si="303"/>
        <v>74229.644943820225</v>
      </c>
      <c r="AB2096" s="59">
        <f t="shared" si="304"/>
        <v>1.6</v>
      </c>
      <c r="AC2096" s="61">
        <f t="shared" si="305"/>
        <v>406.4</v>
      </c>
    </row>
    <row r="2097" spans="4:29">
      <c r="D2097" s="12"/>
      <c r="E2097" s="36" t="s">
        <v>29</v>
      </c>
      <c r="F2097" s="16" t="s">
        <v>67</v>
      </c>
      <c r="G2097" s="14" t="s">
        <v>76</v>
      </c>
      <c r="H2097" s="13" t="s">
        <v>90</v>
      </c>
      <c r="I2097" s="13" t="s">
        <v>184</v>
      </c>
      <c r="J2097" s="13" t="s">
        <v>213</v>
      </c>
      <c r="K2097" s="13" t="s">
        <v>95</v>
      </c>
      <c r="L2097" s="14">
        <v>18</v>
      </c>
      <c r="M2097" s="14" t="s">
        <v>66</v>
      </c>
      <c r="N2097" s="31">
        <v>1000000</v>
      </c>
      <c r="O2097" s="14" t="s">
        <v>2</v>
      </c>
      <c r="P2097" s="14" t="s">
        <v>47</v>
      </c>
      <c r="Q2097" s="31">
        <v>8000</v>
      </c>
      <c r="R2097" s="31">
        <v>2000</v>
      </c>
      <c r="S2097" s="45">
        <v>50</v>
      </c>
      <c r="T2097" s="64">
        <f t="shared" si="297"/>
        <v>900</v>
      </c>
      <c r="U2097" s="64">
        <f t="shared" si="298"/>
        <v>4.6973447191011237</v>
      </c>
      <c r="V2097" s="48">
        <f t="shared" si="299"/>
        <v>6.7221408448201707</v>
      </c>
      <c r="W2097" s="52">
        <v>134.44281689640343</v>
      </c>
      <c r="X2097" s="71" t="str">
        <f t="shared" si="300"/>
        <v>ALL 2026</v>
      </c>
      <c r="Y2097" s="21">
        <f t="shared" si="301"/>
        <v>2560</v>
      </c>
      <c r="Z2097" s="21">
        <f t="shared" si="302"/>
        <v>1600</v>
      </c>
      <c r="AA2097" s="57">
        <f t="shared" si="303"/>
        <v>93946.894382022467</v>
      </c>
      <c r="AB2097" s="59">
        <f t="shared" si="304"/>
        <v>1.6</v>
      </c>
      <c r="AC2097" s="61">
        <f t="shared" si="305"/>
        <v>457.2</v>
      </c>
    </row>
    <row r="2098" spans="4:29">
      <c r="D2098" s="12"/>
      <c r="E2098" s="36" t="s">
        <v>29</v>
      </c>
      <c r="F2098" s="16" t="s">
        <v>67</v>
      </c>
      <c r="G2098" s="14" t="s">
        <v>76</v>
      </c>
      <c r="H2098" s="13" t="s">
        <v>90</v>
      </c>
      <c r="I2098" s="13" t="s">
        <v>195</v>
      </c>
      <c r="J2098" s="13" t="s">
        <v>196</v>
      </c>
      <c r="K2098" s="13" t="s">
        <v>43</v>
      </c>
      <c r="L2098" s="14">
        <v>16.100000000000001</v>
      </c>
      <c r="M2098" s="14" t="s">
        <v>143</v>
      </c>
      <c r="N2098" s="31">
        <v>1000000</v>
      </c>
      <c r="O2098" s="14" t="s">
        <v>2</v>
      </c>
      <c r="P2098" s="14" t="s">
        <v>47</v>
      </c>
      <c r="Q2098" s="31">
        <v>4000</v>
      </c>
      <c r="R2098" s="31">
        <v>1000</v>
      </c>
      <c r="S2098" s="45">
        <v>200</v>
      </c>
      <c r="T2098" s="64">
        <f t="shared" si="297"/>
        <v>3220.0000000000005</v>
      </c>
      <c r="U2098" s="64">
        <f t="shared" si="298"/>
        <v>14.291630266112758</v>
      </c>
      <c r="V2098" s="48">
        <f t="shared" si="299"/>
        <v>23.640176242708627</v>
      </c>
      <c r="W2098" s="52">
        <v>118.20088121354313</v>
      </c>
      <c r="X2098" s="71" t="str">
        <f t="shared" si="300"/>
        <v>ALL 2026</v>
      </c>
      <c r="Y2098" s="21">
        <f t="shared" si="301"/>
        <v>2560</v>
      </c>
      <c r="Z2098" s="21">
        <f t="shared" si="302"/>
        <v>1440</v>
      </c>
      <c r="AA2098" s="57">
        <f t="shared" si="303"/>
        <v>71458.151330563793</v>
      </c>
      <c r="AB2098" s="59">
        <f t="shared" si="304"/>
        <v>1.7777777777777777</v>
      </c>
      <c r="AC2098" s="61">
        <f t="shared" si="305"/>
        <v>408.94</v>
      </c>
    </row>
    <row r="2099" spans="4:29">
      <c r="D2099" s="12"/>
      <c r="E2099" s="36" t="s">
        <v>29</v>
      </c>
      <c r="F2099" s="16" t="s">
        <v>67</v>
      </c>
      <c r="G2099" s="14" t="s">
        <v>76</v>
      </c>
      <c r="H2099" s="13" t="s">
        <v>90</v>
      </c>
      <c r="I2099" s="13" t="s">
        <v>295</v>
      </c>
      <c r="J2099" s="13" t="s">
        <v>296</v>
      </c>
      <c r="K2099" s="13"/>
      <c r="L2099" s="14">
        <v>16</v>
      </c>
      <c r="M2099" s="14" t="s">
        <v>66</v>
      </c>
      <c r="N2099" s="31">
        <v>1000000</v>
      </c>
      <c r="O2099" s="14" t="s">
        <v>2</v>
      </c>
      <c r="P2099" s="14" t="s">
        <v>47</v>
      </c>
      <c r="Q2099" s="31">
        <v>4000</v>
      </c>
      <c r="R2099" s="31">
        <v>1000</v>
      </c>
      <c r="S2099" s="45">
        <v>30</v>
      </c>
      <c r="T2099" s="64">
        <f t="shared" si="297"/>
        <v>480</v>
      </c>
      <c r="U2099" s="64">
        <f t="shared" si="298"/>
        <v>2.2268893483146064</v>
      </c>
      <c r="V2099" s="48">
        <f t="shared" si="299"/>
        <v>3.5460264364062937</v>
      </c>
      <c r="W2099" s="52">
        <v>118.20088121354313</v>
      </c>
      <c r="X2099" s="71" t="str">
        <f t="shared" si="300"/>
        <v>ALL 2026</v>
      </c>
      <c r="Y2099" s="21">
        <f t="shared" si="301"/>
        <v>2560</v>
      </c>
      <c r="Z2099" s="21">
        <f t="shared" si="302"/>
        <v>1600</v>
      </c>
      <c r="AA2099" s="57">
        <f t="shared" si="303"/>
        <v>74229.644943820225</v>
      </c>
      <c r="AB2099" s="59">
        <f t="shared" si="304"/>
        <v>1.6</v>
      </c>
      <c r="AC2099" s="61">
        <f t="shared" si="305"/>
        <v>406.4</v>
      </c>
    </row>
    <row r="2100" spans="4:29">
      <c r="D2100" s="12"/>
      <c r="E2100" s="36" t="s">
        <v>29</v>
      </c>
      <c r="F2100" s="16" t="s">
        <v>67</v>
      </c>
      <c r="G2100" s="14" t="s">
        <v>76</v>
      </c>
      <c r="H2100" s="13" t="s">
        <v>5</v>
      </c>
      <c r="I2100" s="13" t="s">
        <v>31</v>
      </c>
      <c r="J2100" s="13" t="s">
        <v>32</v>
      </c>
      <c r="K2100" s="13" t="s">
        <v>33</v>
      </c>
      <c r="L2100" s="14">
        <v>31.5</v>
      </c>
      <c r="M2100" s="14" t="s">
        <v>34</v>
      </c>
      <c r="N2100" s="31">
        <v>1000000</v>
      </c>
      <c r="O2100" s="14" t="s">
        <v>1</v>
      </c>
      <c r="P2100" s="14" t="s">
        <v>35</v>
      </c>
      <c r="Q2100" s="31">
        <v>576</v>
      </c>
      <c r="R2100" s="31">
        <v>576</v>
      </c>
      <c r="S2100" s="45">
        <v>15</v>
      </c>
      <c r="T2100" s="64">
        <f t="shared" si="297"/>
        <v>472.5</v>
      </c>
      <c r="U2100" s="64">
        <f t="shared" si="298"/>
        <v>4.1031027347181004</v>
      </c>
      <c r="V2100" s="48">
        <f t="shared" si="299"/>
        <v>7.3605752507310065</v>
      </c>
      <c r="W2100" s="52">
        <v>490.7050167154004</v>
      </c>
      <c r="X2100" s="71" t="str">
        <f t="shared" si="300"/>
        <v>ALL 2026</v>
      </c>
      <c r="Y2100" s="21">
        <f t="shared" si="301"/>
        <v>6016</v>
      </c>
      <c r="Z2100" s="21">
        <f t="shared" si="302"/>
        <v>3384</v>
      </c>
      <c r="AA2100" s="57">
        <f t="shared" si="303"/>
        <v>273540.18231454003</v>
      </c>
      <c r="AB2100" s="59">
        <f t="shared" si="304"/>
        <v>1.7777777777777777</v>
      </c>
      <c r="AC2100" s="61">
        <f t="shared" si="305"/>
        <v>800.09999999999991</v>
      </c>
    </row>
    <row r="2101" spans="4:29">
      <c r="D2101" s="12"/>
      <c r="E2101" s="36" t="s">
        <v>29</v>
      </c>
      <c r="F2101" s="16" t="s">
        <v>67</v>
      </c>
      <c r="G2101" s="14" t="s">
        <v>76</v>
      </c>
      <c r="H2101" s="13" t="s">
        <v>5</v>
      </c>
      <c r="I2101" s="13" t="s">
        <v>31</v>
      </c>
      <c r="J2101" s="13" t="s">
        <v>306</v>
      </c>
      <c r="K2101" s="13" t="s">
        <v>57</v>
      </c>
      <c r="L2101" s="14">
        <v>27</v>
      </c>
      <c r="M2101" s="14" t="s">
        <v>307</v>
      </c>
      <c r="N2101" s="31">
        <v>1000000</v>
      </c>
      <c r="O2101" s="14" t="s">
        <v>2</v>
      </c>
      <c r="P2101" s="14" t="s">
        <v>35</v>
      </c>
      <c r="Q2101" s="31">
        <v>4000</v>
      </c>
      <c r="R2101" s="31">
        <v>1000</v>
      </c>
      <c r="S2101" s="45">
        <v>120</v>
      </c>
      <c r="T2101" s="64">
        <f t="shared" si="297"/>
        <v>3240</v>
      </c>
      <c r="U2101" s="64">
        <f t="shared" si="298"/>
        <v>24.116195665281897</v>
      </c>
      <c r="V2101" s="48">
        <f t="shared" si="299"/>
        <v>36.479999999999997</v>
      </c>
      <c r="W2101" s="52">
        <v>304</v>
      </c>
      <c r="X2101" s="71" t="str">
        <f t="shared" si="300"/>
        <v>ALL 2026</v>
      </c>
      <c r="Y2101" s="21">
        <f t="shared" si="301"/>
        <v>5120</v>
      </c>
      <c r="Z2101" s="21">
        <f t="shared" si="302"/>
        <v>2880</v>
      </c>
      <c r="AA2101" s="57">
        <f t="shared" si="303"/>
        <v>200968.29721068247</v>
      </c>
      <c r="AB2101" s="59">
        <f t="shared" si="304"/>
        <v>1.7777777777777777</v>
      </c>
      <c r="AC2101" s="61">
        <f t="shared" si="305"/>
        <v>685.8</v>
      </c>
    </row>
    <row r="2102" spans="4:29">
      <c r="D2102" s="12"/>
      <c r="E2102" s="36" t="s">
        <v>29</v>
      </c>
      <c r="F2102" s="16" t="s">
        <v>67</v>
      </c>
      <c r="G2102" s="14" t="s">
        <v>76</v>
      </c>
      <c r="H2102" s="13" t="s">
        <v>5</v>
      </c>
      <c r="I2102" s="13" t="s">
        <v>76</v>
      </c>
      <c r="J2102" s="13"/>
      <c r="K2102" s="13"/>
      <c r="L2102" s="14">
        <v>27</v>
      </c>
      <c r="M2102" s="14" t="s">
        <v>15</v>
      </c>
      <c r="N2102" s="31">
        <v>1000000</v>
      </c>
      <c r="O2102" s="14" t="s">
        <v>1</v>
      </c>
      <c r="P2102" s="14" t="s">
        <v>35</v>
      </c>
      <c r="Q2102" s="31">
        <v>5000</v>
      </c>
      <c r="R2102" s="31">
        <v>1152</v>
      </c>
      <c r="S2102" s="45">
        <v>3600</v>
      </c>
      <c r="T2102" s="64">
        <f t="shared" si="297"/>
        <v>97200</v>
      </c>
      <c r="U2102" s="64">
        <f t="shared" si="298"/>
        <v>723.48586995845687</v>
      </c>
      <c r="V2102" s="48">
        <f t="shared" si="299"/>
        <v>629.806891342271</v>
      </c>
      <c r="W2102" s="52">
        <v>174.9463587061864</v>
      </c>
      <c r="X2102" s="71" t="str">
        <f t="shared" si="300"/>
        <v>ALL 2026</v>
      </c>
      <c r="Y2102" s="21">
        <f t="shared" si="301"/>
        <v>3840</v>
      </c>
      <c r="Z2102" s="21">
        <f t="shared" si="302"/>
        <v>2160</v>
      </c>
      <c r="AA2102" s="57">
        <f t="shared" si="303"/>
        <v>200968.29721068247</v>
      </c>
      <c r="AB2102" s="59">
        <f t="shared" si="304"/>
        <v>1.7777777777777777</v>
      </c>
      <c r="AC2102" s="61">
        <f t="shared" si="305"/>
        <v>685.8</v>
      </c>
    </row>
    <row r="2103" spans="4:29">
      <c r="D2103" s="12"/>
      <c r="E2103" s="36" t="s">
        <v>29</v>
      </c>
      <c r="F2103" s="16" t="s">
        <v>67</v>
      </c>
      <c r="G2103" s="14" t="s">
        <v>76</v>
      </c>
      <c r="H2103" s="13" t="s">
        <v>5</v>
      </c>
      <c r="I2103" s="13" t="s">
        <v>76</v>
      </c>
      <c r="J2103" s="13"/>
      <c r="K2103" s="13"/>
      <c r="L2103" s="14">
        <v>31.5</v>
      </c>
      <c r="M2103" s="14" t="s">
        <v>15</v>
      </c>
      <c r="N2103" s="31" t="s">
        <v>65</v>
      </c>
      <c r="O2103" s="14" t="s">
        <v>1</v>
      </c>
      <c r="P2103" s="14" t="s">
        <v>35</v>
      </c>
      <c r="Q2103" s="31">
        <v>5000</v>
      </c>
      <c r="R2103" s="31">
        <v>1152</v>
      </c>
      <c r="S2103" s="45">
        <v>24</v>
      </c>
      <c r="T2103" s="64">
        <f t="shared" si="297"/>
        <v>756</v>
      </c>
      <c r="U2103" s="64">
        <f t="shared" si="298"/>
        <v>6.5649643755489606</v>
      </c>
      <c r="V2103" s="48">
        <f t="shared" si="299"/>
        <v>5.2483907611855916</v>
      </c>
      <c r="W2103" s="52">
        <v>218.68294838273297</v>
      </c>
      <c r="X2103" s="71" t="str">
        <f t="shared" si="300"/>
        <v>ALL 2026</v>
      </c>
      <c r="Y2103" s="21">
        <f t="shared" si="301"/>
        <v>3840</v>
      </c>
      <c r="Z2103" s="21">
        <f t="shared" si="302"/>
        <v>2160</v>
      </c>
      <c r="AA2103" s="57">
        <f t="shared" si="303"/>
        <v>273540.18231454003</v>
      </c>
      <c r="AB2103" s="59">
        <f t="shared" si="304"/>
        <v>1.7777777777777777</v>
      </c>
      <c r="AC2103" s="61">
        <f t="shared" si="305"/>
        <v>800.09999999999991</v>
      </c>
    </row>
    <row r="2104" spans="4:29">
      <c r="D2104" s="12"/>
      <c r="E2104" s="36" t="s">
        <v>29</v>
      </c>
      <c r="F2104" s="16" t="s">
        <v>67</v>
      </c>
      <c r="G2104" s="14" t="s">
        <v>76</v>
      </c>
      <c r="H2104" s="13" t="s">
        <v>5</v>
      </c>
      <c r="I2104" s="13" t="s">
        <v>76</v>
      </c>
      <c r="J2104" s="13"/>
      <c r="K2104" s="13"/>
      <c r="L2104" s="14">
        <v>31.5</v>
      </c>
      <c r="M2104" s="14" t="s">
        <v>15</v>
      </c>
      <c r="N2104" s="31" t="s">
        <v>65</v>
      </c>
      <c r="O2104" s="14" t="s">
        <v>1</v>
      </c>
      <c r="P2104" s="14" t="s">
        <v>35</v>
      </c>
      <c r="Q2104" s="31">
        <v>5000</v>
      </c>
      <c r="R2104" s="31">
        <v>1152</v>
      </c>
      <c r="S2104" s="45">
        <v>2700</v>
      </c>
      <c r="T2104" s="64">
        <f t="shared" si="297"/>
        <v>85050</v>
      </c>
      <c r="U2104" s="64">
        <f t="shared" si="298"/>
        <v>738.55849224925805</v>
      </c>
      <c r="V2104" s="48">
        <f t="shared" si="299"/>
        <v>590.44396063337911</v>
      </c>
      <c r="W2104" s="52">
        <v>218.68294838273297</v>
      </c>
      <c r="X2104" s="71" t="str">
        <f t="shared" si="300"/>
        <v>ALL 2026</v>
      </c>
      <c r="Y2104" s="21">
        <f t="shared" si="301"/>
        <v>3840</v>
      </c>
      <c r="Z2104" s="21">
        <f t="shared" si="302"/>
        <v>2160</v>
      </c>
      <c r="AA2104" s="57">
        <f t="shared" si="303"/>
        <v>273540.18231454003</v>
      </c>
      <c r="AB2104" s="59">
        <f t="shared" si="304"/>
        <v>1.7777777777777777</v>
      </c>
      <c r="AC2104" s="61">
        <f t="shared" si="305"/>
        <v>800.09999999999991</v>
      </c>
    </row>
    <row r="2105" spans="4:29">
      <c r="D2105" s="12"/>
      <c r="E2105" s="36" t="s">
        <v>29</v>
      </c>
      <c r="F2105" s="16" t="s">
        <v>67</v>
      </c>
      <c r="G2105" s="14" t="s">
        <v>76</v>
      </c>
      <c r="H2105" s="13" t="s">
        <v>5</v>
      </c>
      <c r="I2105" s="13" t="s">
        <v>76</v>
      </c>
      <c r="J2105" s="13"/>
      <c r="K2105" s="13"/>
      <c r="L2105" s="14">
        <v>49</v>
      </c>
      <c r="M2105" s="14" t="s">
        <v>99</v>
      </c>
      <c r="N2105" s="31">
        <v>1000000</v>
      </c>
      <c r="O2105" s="14" t="s">
        <v>1</v>
      </c>
      <c r="P2105" s="14" t="s">
        <v>35</v>
      </c>
      <c r="Q2105" s="31">
        <v>5000</v>
      </c>
      <c r="R2105" s="31">
        <v>1152</v>
      </c>
      <c r="S2105" s="45">
        <v>84</v>
      </c>
      <c r="T2105" s="64">
        <f t="shared" si="297"/>
        <v>4116</v>
      </c>
      <c r="U2105" s="64">
        <f t="shared" si="298"/>
        <v>33.913224831420798</v>
      </c>
      <c r="V2105" s="48">
        <f t="shared" si="299"/>
        <v>27.277867760953136</v>
      </c>
      <c r="W2105" s="52">
        <v>324.7365209637278</v>
      </c>
      <c r="X2105" s="71" t="str">
        <f t="shared" si="300"/>
        <v>ALL 2026</v>
      </c>
      <c r="Y2105" s="21">
        <f t="shared" si="301"/>
        <v>5120</v>
      </c>
      <c r="Z2105" s="21">
        <f t="shared" si="302"/>
        <v>1440</v>
      </c>
      <c r="AA2105" s="57">
        <f t="shared" si="303"/>
        <v>403728.86704072385</v>
      </c>
      <c r="AB2105" s="59">
        <f t="shared" si="304"/>
        <v>3.5555555555555554</v>
      </c>
      <c r="AC2105" s="61">
        <f t="shared" si="305"/>
        <v>1244.5999999999999</v>
      </c>
    </row>
    <row r="2106" spans="4:29">
      <c r="D2106" s="12"/>
      <c r="E2106" s="36" t="s">
        <v>29</v>
      </c>
      <c r="F2106" s="16" t="s">
        <v>67</v>
      </c>
      <c r="G2106" s="14" t="s">
        <v>76</v>
      </c>
      <c r="H2106" s="13" t="s">
        <v>6</v>
      </c>
      <c r="I2106" s="13" t="s">
        <v>76</v>
      </c>
      <c r="J2106" s="13"/>
      <c r="K2106" s="13" t="s">
        <v>123</v>
      </c>
      <c r="L2106" s="14">
        <v>43</v>
      </c>
      <c r="M2106" s="14" t="s">
        <v>15</v>
      </c>
      <c r="N2106" s="31">
        <v>1000000</v>
      </c>
      <c r="O2106" s="14" t="s">
        <v>1</v>
      </c>
      <c r="P2106" s="14" t="s">
        <v>35</v>
      </c>
      <c r="Q2106" s="31">
        <v>4000</v>
      </c>
      <c r="R2106" s="31">
        <v>500</v>
      </c>
      <c r="S2106" s="45">
        <v>131.63399999999999</v>
      </c>
      <c r="T2106" s="64">
        <f t="shared" si="297"/>
        <v>5660.2619999999997</v>
      </c>
      <c r="U2106" s="64">
        <f t="shared" si="298"/>
        <v>67.097295314090928</v>
      </c>
      <c r="V2106" s="48">
        <f t="shared" si="299"/>
        <v>27.784071832856878</v>
      </c>
      <c r="W2106" s="52">
        <v>211.07063397645652</v>
      </c>
      <c r="X2106" s="71" t="str">
        <f t="shared" si="300"/>
        <v>ALL 2026</v>
      </c>
      <c r="Y2106" s="21">
        <f t="shared" si="301"/>
        <v>3840</v>
      </c>
      <c r="Z2106" s="21">
        <f t="shared" si="302"/>
        <v>2160</v>
      </c>
      <c r="AA2106" s="57">
        <f t="shared" si="303"/>
        <v>509726.1749554897</v>
      </c>
      <c r="AB2106" s="59">
        <f t="shared" si="304"/>
        <v>1.7777777777777777</v>
      </c>
      <c r="AC2106" s="61">
        <f t="shared" si="305"/>
        <v>1092.2</v>
      </c>
    </row>
    <row r="2107" spans="4:29">
      <c r="D2107" s="12"/>
      <c r="E2107" s="36" t="s">
        <v>29</v>
      </c>
      <c r="F2107" s="16" t="s">
        <v>67</v>
      </c>
      <c r="G2107" s="14" t="s">
        <v>76</v>
      </c>
      <c r="H2107" s="13" t="s">
        <v>6</v>
      </c>
      <c r="I2107" s="13" t="s">
        <v>76</v>
      </c>
      <c r="J2107" s="13"/>
      <c r="K2107" s="13" t="s">
        <v>123</v>
      </c>
      <c r="L2107" s="14">
        <v>50</v>
      </c>
      <c r="M2107" s="14" t="s">
        <v>15</v>
      </c>
      <c r="N2107" s="31">
        <v>1000000</v>
      </c>
      <c r="O2107" s="14" t="s">
        <v>1</v>
      </c>
      <c r="P2107" s="14" t="s">
        <v>35</v>
      </c>
      <c r="Q2107" s="31">
        <v>5929.950586864823</v>
      </c>
      <c r="R2107" s="31">
        <v>494.16254890540188</v>
      </c>
      <c r="S2107" s="45">
        <v>220.185</v>
      </c>
      <c r="T2107" s="64">
        <f t="shared" si="297"/>
        <v>11009.25</v>
      </c>
      <c r="U2107" s="64">
        <f t="shared" si="298"/>
        <v>151.74967256973292</v>
      </c>
      <c r="V2107" s="48">
        <f t="shared" si="299"/>
        <v>51.795378726936256</v>
      </c>
      <c r="W2107" s="52">
        <v>235.23572780587349</v>
      </c>
      <c r="X2107" s="71" t="str">
        <f t="shared" si="300"/>
        <v>ALL 2026</v>
      </c>
      <c r="Y2107" s="21">
        <f t="shared" si="301"/>
        <v>3840</v>
      </c>
      <c r="Z2107" s="21">
        <f t="shared" si="302"/>
        <v>2160</v>
      </c>
      <c r="AA2107" s="57">
        <f t="shared" si="303"/>
        <v>689191.69139465876</v>
      </c>
      <c r="AB2107" s="59">
        <f t="shared" si="304"/>
        <v>1.7777777777777777</v>
      </c>
      <c r="AC2107" s="61">
        <f t="shared" si="305"/>
        <v>1270</v>
      </c>
    </row>
    <row r="2108" spans="4:29">
      <c r="D2108" s="12"/>
      <c r="E2108" s="36" t="s">
        <v>29</v>
      </c>
      <c r="F2108" s="16" t="s">
        <v>67</v>
      </c>
      <c r="G2108" s="14" t="s">
        <v>76</v>
      </c>
      <c r="H2108" s="13" t="s">
        <v>6</v>
      </c>
      <c r="I2108" s="13" t="s">
        <v>76</v>
      </c>
      <c r="J2108" s="13"/>
      <c r="K2108" s="13" t="s">
        <v>123</v>
      </c>
      <c r="L2108" s="14">
        <v>55</v>
      </c>
      <c r="M2108" s="14" t="s">
        <v>15</v>
      </c>
      <c r="N2108" s="31">
        <v>1000000</v>
      </c>
      <c r="O2108" s="14" t="s">
        <v>1</v>
      </c>
      <c r="P2108" s="14" t="s">
        <v>35</v>
      </c>
      <c r="Q2108" s="31">
        <v>6804.6390532544374</v>
      </c>
      <c r="R2108" s="31">
        <v>567.05325443786978</v>
      </c>
      <c r="S2108" s="45">
        <v>2200.7080000000001</v>
      </c>
      <c r="T2108" s="64">
        <f t="shared" si="297"/>
        <v>121038.94</v>
      </c>
      <c r="U2108" s="64">
        <f t="shared" si="298"/>
        <v>1835.2186992307657</v>
      </c>
      <c r="V2108" s="48">
        <f t="shared" si="299"/>
        <v>578.48681943987208</v>
      </c>
      <c r="W2108" s="52">
        <v>262.86395988921385</v>
      </c>
      <c r="X2108" s="71" t="str">
        <f t="shared" si="300"/>
        <v>ALL 2026</v>
      </c>
      <c r="Y2108" s="21">
        <f t="shared" si="301"/>
        <v>3840</v>
      </c>
      <c r="Z2108" s="21">
        <f t="shared" si="302"/>
        <v>2160</v>
      </c>
      <c r="AA2108" s="57">
        <f t="shared" si="303"/>
        <v>833921.94658753707</v>
      </c>
      <c r="AB2108" s="59">
        <f t="shared" si="304"/>
        <v>1.7777777777777777</v>
      </c>
      <c r="AC2108" s="61">
        <f t="shared" si="305"/>
        <v>1397</v>
      </c>
    </row>
    <row r="2109" spans="4:29">
      <c r="D2109" s="12"/>
      <c r="E2109" s="36" t="s">
        <v>29</v>
      </c>
      <c r="F2109" s="16" t="s">
        <v>67</v>
      </c>
      <c r="G2109" s="14" t="s">
        <v>76</v>
      </c>
      <c r="H2109" s="13" t="s">
        <v>6</v>
      </c>
      <c r="I2109" s="13" t="s">
        <v>76</v>
      </c>
      <c r="J2109" s="13"/>
      <c r="K2109" s="13" t="s">
        <v>123</v>
      </c>
      <c r="L2109" s="14">
        <v>65</v>
      </c>
      <c r="M2109" s="14" t="s">
        <v>15</v>
      </c>
      <c r="N2109" s="31">
        <v>1000000</v>
      </c>
      <c r="O2109" s="14" t="s">
        <v>1</v>
      </c>
      <c r="P2109" s="14" t="s">
        <v>35</v>
      </c>
      <c r="Q2109" s="31">
        <v>9504</v>
      </c>
      <c r="R2109" s="31">
        <v>792</v>
      </c>
      <c r="S2109" s="45">
        <v>3164.64</v>
      </c>
      <c r="T2109" s="64">
        <f t="shared" si="297"/>
        <v>205701.6</v>
      </c>
      <c r="U2109" s="64">
        <f t="shared" si="298"/>
        <v>3685.9636742912758</v>
      </c>
      <c r="V2109" s="48">
        <f t="shared" si="299"/>
        <v>1097.8937570826492</v>
      </c>
      <c r="W2109" s="52">
        <v>346.92532391761762</v>
      </c>
      <c r="X2109" s="71" t="str">
        <f t="shared" si="300"/>
        <v>ALL 2026</v>
      </c>
      <c r="Y2109" s="21">
        <f t="shared" si="301"/>
        <v>3840</v>
      </c>
      <c r="Z2109" s="21">
        <f t="shared" si="302"/>
        <v>2160</v>
      </c>
      <c r="AA2109" s="57">
        <f t="shared" si="303"/>
        <v>1164733.9584569733</v>
      </c>
      <c r="AB2109" s="59">
        <f t="shared" si="304"/>
        <v>1.7777777777777777</v>
      </c>
      <c r="AC2109" s="61">
        <f t="shared" si="305"/>
        <v>1651</v>
      </c>
    </row>
    <row r="2110" spans="4:29">
      <c r="D2110" s="12"/>
      <c r="E2110" s="36" t="s">
        <v>29</v>
      </c>
      <c r="F2110" s="16" t="s">
        <v>67</v>
      </c>
      <c r="G2110" s="14" t="s">
        <v>76</v>
      </c>
      <c r="H2110" s="13" t="s">
        <v>6</v>
      </c>
      <c r="I2110" s="13" t="s">
        <v>76</v>
      </c>
      <c r="J2110" s="13"/>
      <c r="K2110" s="13" t="s">
        <v>123</v>
      </c>
      <c r="L2110" s="14">
        <v>75</v>
      </c>
      <c r="M2110" s="14" t="s">
        <v>15</v>
      </c>
      <c r="N2110" s="31">
        <v>1000000</v>
      </c>
      <c r="O2110" s="14" t="s">
        <v>2</v>
      </c>
      <c r="P2110" s="14" t="s">
        <v>35</v>
      </c>
      <c r="Q2110" s="31">
        <v>13685.759999999997</v>
      </c>
      <c r="R2110" s="31">
        <v>1140.4799999999998</v>
      </c>
      <c r="S2110" s="45">
        <v>3123.3049999999998</v>
      </c>
      <c r="T2110" s="64">
        <f t="shared" si="297"/>
        <v>234247.875</v>
      </c>
      <c r="U2110" s="64">
        <f t="shared" si="298"/>
        <v>4843.2506753056377</v>
      </c>
      <c r="V2110" s="48">
        <f t="shared" si="299"/>
        <v>1516.3772865162825</v>
      </c>
      <c r="W2110" s="52">
        <v>485.50406909228604</v>
      </c>
      <c r="X2110" s="71" t="str">
        <f t="shared" si="300"/>
        <v>ALL 2026</v>
      </c>
      <c r="Y2110" s="21">
        <f t="shared" si="301"/>
        <v>3840</v>
      </c>
      <c r="Z2110" s="21">
        <f t="shared" si="302"/>
        <v>2160</v>
      </c>
      <c r="AA2110" s="57">
        <f t="shared" si="303"/>
        <v>1550681.3056379822</v>
      </c>
      <c r="AB2110" s="59">
        <f t="shared" si="304"/>
        <v>1.7777777777777777</v>
      </c>
      <c r="AC2110" s="61">
        <f t="shared" si="305"/>
        <v>1905</v>
      </c>
    </row>
    <row r="2111" spans="4:29">
      <c r="D2111" s="12"/>
      <c r="E2111" s="36" t="s">
        <v>29</v>
      </c>
      <c r="F2111" s="16" t="s">
        <v>67</v>
      </c>
      <c r="G2111" s="14" t="s">
        <v>76</v>
      </c>
      <c r="H2111" s="13" t="s">
        <v>6</v>
      </c>
      <c r="I2111" s="13" t="s">
        <v>76</v>
      </c>
      <c r="J2111" s="13"/>
      <c r="K2111" s="13" t="s">
        <v>123</v>
      </c>
      <c r="L2111" s="14">
        <v>85</v>
      </c>
      <c r="M2111" s="14" t="s">
        <v>15</v>
      </c>
      <c r="N2111" s="31">
        <v>1000000</v>
      </c>
      <c r="O2111" s="14" t="s">
        <v>2</v>
      </c>
      <c r="P2111" s="14" t="s">
        <v>35</v>
      </c>
      <c r="Q2111" s="31">
        <v>17578.598399999999</v>
      </c>
      <c r="R2111" s="31">
        <v>1464.8832</v>
      </c>
      <c r="S2111" s="45">
        <v>2413.86</v>
      </c>
      <c r="T2111" s="64">
        <f t="shared" si="297"/>
        <v>205178.1</v>
      </c>
      <c r="U2111" s="64">
        <f t="shared" si="298"/>
        <v>4807.8394203888429</v>
      </c>
      <c r="V2111" s="48">
        <f t="shared" si="299"/>
        <v>1577.1016341663285</v>
      </c>
      <c r="W2111" s="52">
        <v>653.35256981197267</v>
      </c>
      <c r="X2111" s="71" t="str">
        <f t="shared" si="300"/>
        <v>ALL 2026</v>
      </c>
      <c r="Y2111" s="21">
        <f t="shared" si="301"/>
        <v>3840</v>
      </c>
      <c r="Z2111" s="21">
        <f t="shared" si="302"/>
        <v>2160</v>
      </c>
      <c r="AA2111" s="57">
        <f t="shared" si="303"/>
        <v>1991763.9881305636</v>
      </c>
      <c r="AB2111" s="59">
        <f t="shared" si="304"/>
        <v>1.7777777777777777</v>
      </c>
      <c r="AC2111" s="61">
        <f t="shared" si="305"/>
        <v>2159</v>
      </c>
    </row>
    <row r="2112" spans="4:29">
      <c r="D2112" s="12"/>
      <c r="E2112" s="36" t="s">
        <v>29</v>
      </c>
      <c r="F2112" s="16" t="s">
        <v>67</v>
      </c>
      <c r="G2112" s="14" t="s">
        <v>76</v>
      </c>
      <c r="H2112" s="13" t="s">
        <v>6</v>
      </c>
      <c r="I2112" s="13" t="s">
        <v>76</v>
      </c>
      <c r="J2112" s="13"/>
      <c r="K2112" s="13" t="s">
        <v>123</v>
      </c>
      <c r="L2112" s="14">
        <v>98</v>
      </c>
      <c r="M2112" s="14" t="s">
        <v>15</v>
      </c>
      <c r="N2112" s="31">
        <v>1000000</v>
      </c>
      <c r="O2112" s="14" t="s">
        <v>2</v>
      </c>
      <c r="P2112" s="14" t="s">
        <v>35</v>
      </c>
      <c r="Q2112" s="31">
        <v>20000</v>
      </c>
      <c r="R2112" s="31">
        <v>2000</v>
      </c>
      <c r="S2112" s="45">
        <v>284.56599999999997</v>
      </c>
      <c r="T2112" s="64">
        <f t="shared" si="297"/>
        <v>27887.467999999997</v>
      </c>
      <c r="U2112" s="64">
        <f t="shared" si="298"/>
        <v>753.41660059366905</v>
      </c>
      <c r="V2112" s="48">
        <f t="shared" si="299"/>
        <v>278.88289107167071</v>
      </c>
      <c r="W2112" s="52">
        <v>980.02885471795901</v>
      </c>
      <c r="X2112" s="71" t="str">
        <f t="shared" si="300"/>
        <v>ALL 2026</v>
      </c>
      <c r="Y2112" s="21">
        <f t="shared" si="301"/>
        <v>3840</v>
      </c>
      <c r="Z2112" s="21">
        <f t="shared" si="302"/>
        <v>2160</v>
      </c>
      <c r="AA2112" s="57">
        <f t="shared" si="303"/>
        <v>2647598.8016617205</v>
      </c>
      <c r="AB2112" s="59">
        <f t="shared" si="304"/>
        <v>1.7777777777777777</v>
      </c>
      <c r="AC2112" s="61">
        <f t="shared" si="305"/>
        <v>2489.1999999999998</v>
      </c>
    </row>
    <row r="2113" spans="4:29">
      <c r="D2113" s="12"/>
      <c r="E2113" s="36" t="s">
        <v>29</v>
      </c>
      <c r="F2113" s="16" t="s">
        <v>67</v>
      </c>
      <c r="G2113" s="14" t="s">
        <v>76</v>
      </c>
      <c r="H2113" s="13" t="s">
        <v>6</v>
      </c>
      <c r="I2113" s="13" t="s">
        <v>76</v>
      </c>
      <c r="J2113" s="13"/>
      <c r="K2113" s="13" t="s">
        <v>123</v>
      </c>
      <c r="L2113" s="14">
        <v>100</v>
      </c>
      <c r="M2113" s="14" t="s">
        <v>15</v>
      </c>
      <c r="N2113" s="31">
        <v>1000000</v>
      </c>
      <c r="O2113" s="14" t="s">
        <v>2</v>
      </c>
      <c r="P2113" s="14" t="s">
        <v>35</v>
      </c>
      <c r="Q2113" s="31">
        <v>20000</v>
      </c>
      <c r="R2113" s="31">
        <v>2000</v>
      </c>
      <c r="S2113" s="45">
        <v>345.37599999999998</v>
      </c>
      <c r="T2113" s="64">
        <f t="shared" si="297"/>
        <v>34537.599999999999</v>
      </c>
      <c r="U2113" s="64">
        <f t="shared" si="298"/>
        <v>952.12107842848661</v>
      </c>
      <c r="V2113" s="48">
        <f t="shared" si="299"/>
        <v>338.47844572706981</v>
      </c>
      <c r="W2113" s="52">
        <v>980.02885471795901</v>
      </c>
      <c r="X2113" s="71" t="str">
        <f t="shared" si="300"/>
        <v>ALL 2026</v>
      </c>
      <c r="Y2113" s="21">
        <f t="shared" si="301"/>
        <v>3840</v>
      </c>
      <c r="Z2113" s="21">
        <f t="shared" si="302"/>
        <v>2160</v>
      </c>
      <c r="AA2113" s="57">
        <f t="shared" si="303"/>
        <v>2756766.765578635</v>
      </c>
      <c r="AB2113" s="59">
        <f t="shared" si="304"/>
        <v>1.7777777777777777</v>
      </c>
      <c r="AC2113" s="61">
        <f t="shared" si="305"/>
        <v>2540</v>
      </c>
    </row>
    <row r="2114" spans="4:29">
      <c r="D2114" s="12"/>
      <c r="E2114" s="36" t="s">
        <v>29</v>
      </c>
      <c r="F2114" s="16" t="s">
        <v>67</v>
      </c>
      <c r="G2114" s="14" t="s">
        <v>76</v>
      </c>
      <c r="H2114" s="13" t="s">
        <v>6</v>
      </c>
      <c r="I2114" s="13" t="s">
        <v>76</v>
      </c>
      <c r="J2114" s="13"/>
      <c r="K2114" s="13" t="s">
        <v>123</v>
      </c>
      <c r="L2114" s="14">
        <v>115</v>
      </c>
      <c r="M2114" s="14" t="s">
        <v>15</v>
      </c>
      <c r="N2114" s="31">
        <v>1000000</v>
      </c>
      <c r="O2114" s="14" t="s">
        <v>2</v>
      </c>
      <c r="P2114" s="14" t="s">
        <v>35</v>
      </c>
      <c r="Q2114" s="31">
        <v>32000</v>
      </c>
      <c r="R2114" s="31">
        <v>2000</v>
      </c>
      <c r="S2114" s="45">
        <v>3.8130000000000002</v>
      </c>
      <c r="T2114" s="64">
        <f t="shared" si="297"/>
        <v>438.495</v>
      </c>
      <c r="U2114" s="64">
        <f t="shared" si="298"/>
        <v>13.901527093032641</v>
      </c>
      <c r="V2114" s="48">
        <f t="shared" si="299"/>
        <v>4.4842200276474928</v>
      </c>
      <c r="W2114" s="52">
        <v>1176.0346256615508</v>
      </c>
      <c r="X2114" s="71" t="str">
        <f t="shared" si="300"/>
        <v>ALL 2026</v>
      </c>
      <c r="Y2114" s="21">
        <f t="shared" si="301"/>
        <v>3840</v>
      </c>
      <c r="Z2114" s="21">
        <f t="shared" si="302"/>
        <v>2160</v>
      </c>
      <c r="AA2114" s="57">
        <f t="shared" si="303"/>
        <v>3645824.047477745</v>
      </c>
      <c r="AB2114" s="59">
        <f t="shared" si="304"/>
        <v>1.7777777777777777</v>
      </c>
      <c r="AC2114" s="61">
        <f t="shared" si="305"/>
        <v>2921</v>
      </c>
    </row>
    <row r="2115" spans="4:29">
      <c r="D2115" s="12"/>
      <c r="E2115" s="36" t="s">
        <v>29</v>
      </c>
      <c r="F2115" s="16" t="s">
        <v>67</v>
      </c>
      <c r="G2115" s="14" t="s">
        <v>76</v>
      </c>
      <c r="H2115" s="13" t="s">
        <v>6</v>
      </c>
      <c r="I2115" s="13" t="s">
        <v>76</v>
      </c>
      <c r="J2115" s="13"/>
      <c r="K2115" s="13" t="s">
        <v>123</v>
      </c>
      <c r="L2115" s="14">
        <v>55</v>
      </c>
      <c r="M2115" s="14" t="s">
        <v>52</v>
      </c>
      <c r="N2115" s="31">
        <v>1000000</v>
      </c>
      <c r="O2115" s="14" t="s">
        <v>2</v>
      </c>
      <c r="P2115" s="14" t="s">
        <v>35</v>
      </c>
      <c r="Q2115" s="31">
        <v>5930</v>
      </c>
      <c r="R2115" s="31">
        <v>494</v>
      </c>
      <c r="S2115" s="45">
        <v>13.193</v>
      </c>
      <c r="T2115" s="64">
        <f t="shared" si="297"/>
        <v>725.61500000000001</v>
      </c>
      <c r="U2115" s="64">
        <f t="shared" si="298"/>
        <v>11.001932241329376</v>
      </c>
      <c r="V2115" s="48">
        <f t="shared" si="299"/>
        <v>3.4679642228183978</v>
      </c>
      <c r="W2115" s="52">
        <v>262.86395988921385</v>
      </c>
      <c r="X2115" s="71" t="str">
        <f t="shared" si="300"/>
        <v>ALL 2026</v>
      </c>
      <c r="Y2115" s="21">
        <f t="shared" si="301"/>
        <v>7680</v>
      </c>
      <c r="Z2115" s="21">
        <f t="shared" si="302"/>
        <v>4320</v>
      </c>
      <c r="AA2115" s="57">
        <f t="shared" si="303"/>
        <v>833921.94658753707</v>
      </c>
      <c r="AB2115" s="59">
        <f t="shared" si="304"/>
        <v>1.7777777777777777</v>
      </c>
      <c r="AC2115" s="61">
        <f t="shared" si="305"/>
        <v>1397</v>
      </c>
    </row>
    <row r="2116" spans="4:29">
      <c r="D2116" s="12"/>
      <c r="E2116" s="36" t="s">
        <v>29</v>
      </c>
      <c r="F2116" s="16" t="s">
        <v>67</v>
      </c>
      <c r="G2116" s="14" t="s">
        <v>76</v>
      </c>
      <c r="H2116" s="13" t="s">
        <v>6</v>
      </c>
      <c r="I2116" s="13" t="s">
        <v>76</v>
      </c>
      <c r="J2116" s="13"/>
      <c r="K2116" s="13" t="s">
        <v>123</v>
      </c>
      <c r="L2116" s="14">
        <v>65</v>
      </c>
      <c r="M2116" s="14" t="s">
        <v>52</v>
      </c>
      <c r="N2116" s="31">
        <v>1000000</v>
      </c>
      <c r="O2116" s="14" t="s">
        <v>2</v>
      </c>
      <c r="P2116" s="14" t="s">
        <v>35</v>
      </c>
      <c r="Q2116" s="31">
        <v>11999.750399999999</v>
      </c>
      <c r="R2116" s="31">
        <v>1333.3333333333337</v>
      </c>
      <c r="S2116" s="45">
        <v>49.095999999999997</v>
      </c>
      <c r="T2116" s="64">
        <f t="shared" si="297"/>
        <v>3191.24</v>
      </c>
      <c r="U2116" s="64">
        <f t="shared" si="298"/>
        <v>57.183778424403556</v>
      </c>
      <c r="V2116" s="48">
        <f t="shared" si="299"/>
        <v>17.032645703059352</v>
      </c>
      <c r="W2116" s="52">
        <v>346.92532391761762</v>
      </c>
      <c r="X2116" s="71" t="str">
        <f t="shared" si="300"/>
        <v>ALL 2026</v>
      </c>
      <c r="Y2116" s="21">
        <f t="shared" si="301"/>
        <v>7680</v>
      </c>
      <c r="Z2116" s="21">
        <f t="shared" si="302"/>
        <v>4320</v>
      </c>
      <c r="AA2116" s="57">
        <f t="shared" si="303"/>
        <v>1164733.9584569733</v>
      </c>
      <c r="AB2116" s="59">
        <f t="shared" si="304"/>
        <v>1.7777777777777777</v>
      </c>
      <c r="AC2116" s="61">
        <f t="shared" si="305"/>
        <v>1651</v>
      </c>
    </row>
    <row r="2117" spans="4:29">
      <c r="D2117" s="12"/>
      <c r="E2117" s="36" t="s">
        <v>29</v>
      </c>
      <c r="F2117" s="16" t="s">
        <v>67</v>
      </c>
      <c r="G2117" s="14" t="s">
        <v>76</v>
      </c>
      <c r="H2117" s="13" t="s">
        <v>6</v>
      </c>
      <c r="I2117" s="13" t="s">
        <v>76</v>
      </c>
      <c r="J2117" s="13"/>
      <c r="K2117" s="13" t="s">
        <v>123</v>
      </c>
      <c r="L2117" s="14">
        <v>75</v>
      </c>
      <c r="M2117" s="14" t="s">
        <v>52</v>
      </c>
      <c r="N2117" s="31">
        <v>1000000</v>
      </c>
      <c r="O2117" s="14" t="s">
        <v>2</v>
      </c>
      <c r="P2117" s="14" t="s">
        <v>35</v>
      </c>
      <c r="Q2117" s="31">
        <v>17279.640575999994</v>
      </c>
      <c r="R2117" s="31">
        <v>1920</v>
      </c>
      <c r="S2117" s="45">
        <v>46.649000000000001</v>
      </c>
      <c r="T2117" s="64">
        <f t="shared" si="297"/>
        <v>3498.6750000000002</v>
      </c>
      <c r="U2117" s="64">
        <f t="shared" si="298"/>
        <v>72.337732226706237</v>
      </c>
      <c r="V2117" s="48">
        <f t="shared" si="299"/>
        <v>33.355099216986027</v>
      </c>
      <c r="W2117" s="52">
        <v>715.02281328615879</v>
      </c>
      <c r="X2117" s="71" t="str">
        <f t="shared" si="300"/>
        <v>ALL 2026</v>
      </c>
      <c r="Y2117" s="21">
        <f t="shared" si="301"/>
        <v>7680</v>
      </c>
      <c r="Z2117" s="21">
        <f t="shared" si="302"/>
        <v>4320</v>
      </c>
      <c r="AA2117" s="57">
        <f t="shared" si="303"/>
        <v>1550681.3056379822</v>
      </c>
      <c r="AB2117" s="59">
        <f t="shared" si="304"/>
        <v>1.7777777777777777</v>
      </c>
      <c r="AC2117" s="61">
        <f t="shared" si="305"/>
        <v>1905</v>
      </c>
    </row>
    <row r="2118" spans="4:29">
      <c r="D2118" s="12"/>
      <c r="E2118" s="36" t="s">
        <v>29</v>
      </c>
      <c r="F2118" s="16" t="s">
        <v>67</v>
      </c>
      <c r="G2118" s="14" t="s">
        <v>76</v>
      </c>
      <c r="H2118" s="13" t="s">
        <v>6</v>
      </c>
      <c r="I2118" s="13" t="s">
        <v>76</v>
      </c>
      <c r="J2118" s="13"/>
      <c r="K2118" s="13" t="s">
        <v>123</v>
      </c>
      <c r="L2118" s="14">
        <v>85</v>
      </c>
      <c r="M2118" s="14" t="s">
        <v>52</v>
      </c>
      <c r="N2118" s="31">
        <v>1000000</v>
      </c>
      <c r="O2118" s="14" t="s">
        <v>2</v>
      </c>
      <c r="P2118" s="14" t="s">
        <v>35</v>
      </c>
      <c r="Q2118" s="31">
        <v>22194.738339839998</v>
      </c>
      <c r="R2118" s="31">
        <v>2466.1333333333341</v>
      </c>
      <c r="S2118" s="45">
        <v>35.095999999999997</v>
      </c>
      <c r="T2118" s="64">
        <f t="shared" si="297"/>
        <v>2983.16</v>
      </c>
      <c r="U2118" s="64">
        <f t="shared" si="298"/>
        <v>69.902948927430259</v>
      </c>
      <c r="V2118" s="48">
        <f t="shared" si="299"/>
        <v>33.770092433316464</v>
      </c>
      <c r="W2118" s="52">
        <v>962.22055029964872</v>
      </c>
      <c r="X2118" s="71" t="str">
        <f t="shared" si="300"/>
        <v>ALL 2026</v>
      </c>
      <c r="Y2118" s="21">
        <f t="shared" si="301"/>
        <v>7680</v>
      </c>
      <c r="Z2118" s="21">
        <f t="shared" si="302"/>
        <v>4320</v>
      </c>
      <c r="AA2118" s="57">
        <f t="shared" si="303"/>
        <v>1991763.9881305636</v>
      </c>
      <c r="AB2118" s="59">
        <f t="shared" si="304"/>
        <v>1.7777777777777777</v>
      </c>
      <c r="AC2118" s="61">
        <f t="shared" si="305"/>
        <v>2159</v>
      </c>
    </row>
    <row r="2119" spans="4:29">
      <c r="D2119" s="12"/>
      <c r="E2119" s="36" t="s">
        <v>29</v>
      </c>
      <c r="F2119" s="16" t="s">
        <v>67</v>
      </c>
      <c r="G2119" s="14" t="s">
        <v>76</v>
      </c>
      <c r="H2119" s="13" t="s">
        <v>6</v>
      </c>
      <c r="I2119" s="13" t="s">
        <v>76</v>
      </c>
      <c r="J2119" s="13"/>
      <c r="K2119" s="13" t="s">
        <v>123</v>
      </c>
      <c r="L2119" s="14">
        <v>98</v>
      </c>
      <c r="M2119" s="14" t="s">
        <v>52</v>
      </c>
      <c r="N2119" s="31">
        <v>1000000</v>
      </c>
      <c r="O2119" s="14" t="s">
        <v>2</v>
      </c>
      <c r="P2119" s="14" t="s">
        <v>35</v>
      </c>
      <c r="Q2119" s="31">
        <v>32000</v>
      </c>
      <c r="R2119" s="31">
        <v>2000</v>
      </c>
      <c r="S2119" s="45">
        <v>0.9</v>
      </c>
      <c r="T2119" s="64">
        <f t="shared" si="297"/>
        <v>88.2</v>
      </c>
      <c r="U2119" s="64">
        <f t="shared" si="298"/>
        <v>2.3828389214955483</v>
      </c>
      <c r="V2119" s="48">
        <f t="shared" si="299"/>
        <v>1.2989977429045259</v>
      </c>
      <c r="W2119" s="52">
        <v>1443.3308254494732</v>
      </c>
      <c r="X2119" s="71" t="str">
        <f t="shared" si="300"/>
        <v>ALL 2026</v>
      </c>
      <c r="Y2119" s="21">
        <f t="shared" si="301"/>
        <v>7680</v>
      </c>
      <c r="Z2119" s="21">
        <f t="shared" si="302"/>
        <v>4320</v>
      </c>
      <c r="AA2119" s="57">
        <f t="shared" si="303"/>
        <v>2647598.8016617205</v>
      </c>
      <c r="AB2119" s="59">
        <f t="shared" si="304"/>
        <v>1.7777777777777777</v>
      </c>
      <c r="AC2119" s="61">
        <f t="shared" si="305"/>
        <v>2489.1999999999998</v>
      </c>
    </row>
    <row r="2120" spans="4:29">
      <c r="D2120" s="12"/>
      <c r="E2120" s="36" t="s">
        <v>29</v>
      </c>
      <c r="F2120" s="16" t="s">
        <v>142</v>
      </c>
      <c r="G2120" s="14" t="s">
        <v>76</v>
      </c>
      <c r="H2120" s="13" t="s">
        <v>90</v>
      </c>
      <c r="I2120" s="13" t="s">
        <v>45</v>
      </c>
      <c r="J2120" s="13" t="s">
        <v>101</v>
      </c>
      <c r="K2120" s="13" t="s">
        <v>43</v>
      </c>
      <c r="L2120" s="14">
        <v>16</v>
      </c>
      <c r="M2120" s="14" t="s">
        <v>66</v>
      </c>
      <c r="N2120" s="31">
        <v>1000000</v>
      </c>
      <c r="O2120" s="14" t="s">
        <v>2</v>
      </c>
      <c r="P2120" s="14" t="s">
        <v>47</v>
      </c>
      <c r="Q2120" s="31">
        <v>4000</v>
      </c>
      <c r="R2120" s="31">
        <v>1152</v>
      </c>
      <c r="S2120" s="45">
        <v>250</v>
      </c>
      <c r="T2120" s="64">
        <f t="shared" si="297"/>
        <v>4000</v>
      </c>
      <c r="U2120" s="64">
        <f t="shared" si="298"/>
        <v>18.557411235955055</v>
      </c>
      <c r="V2120" s="48">
        <f t="shared" si="299"/>
        <v>26.91384531219375</v>
      </c>
      <c r="W2120" s="52">
        <v>107.655381248775</v>
      </c>
      <c r="X2120" s="71" t="str">
        <f t="shared" si="300"/>
        <v>ALL 2027</v>
      </c>
      <c r="Y2120" s="21">
        <f t="shared" si="301"/>
        <v>2560</v>
      </c>
      <c r="Z2120" s="21">
        <f t="shared" si="302"/>
        <v>1600</v>
      </c>
      <c r="AA2120" s="57">
        <f t="shared" si="303"/>
        <v>74229.644943820225</v>
      </c>
      <c r="AB2120" s="59">
        <f t="shared" si="304"/>
        <v>1.6</v>
      </c>
      <c r="AC2120" s="61">
        <f t="shared" si="305"/>
        <v>406.4</v>
      </c>
    </row>
    <row r="2121" spans="4:29">
      <c r="D2121" s="12"/>
      <c r="E2121" s="36" t="s">
        <v>29</v>
      </c>
      <c r="F2121" s="16" t="s">
        <v>142</v>
      </c>
      <c r="G2121" s="14" t="s">
        <v>76</v>
      </c>
      <c r="H2121" s="13" t="s">
        <v>90</v>
      </c>
      <c r="I2121" s="13" t="s">
        <v>45</v>
      </c>
      <c r="J2121" s="13" t="s">
        <v>46</v>
      </c>
      <c r="K2121" s="13" t="s">
        <v>43</v>
      </c>
      <c r="L2121" s="14">
        <v>17.3</v>
      </c>
      <c r="M2121" s="14" t="s">
        <v>15</v>
      </c>
      <c r="N2121" s="31">
        <v>1000000</v>
      </c>
      <c r="O2121" s="14" t="s">
        <v>2</v>
      </c>
      <c r="P2121" s="14" t="s">
        <v>47</v>
      </c>
      <c r="Q2121" s="31">
        <v>10000</v>
      </c>
      <c r="R2121" s="31">
        <v>240</v>
      </c>
      <c r="S2121" s="45">
        <v>50</v>
      </c>
      <c r="T2121" s="64">
        <f t="shared" si="297"/>
        <v>865</v>
      </c>
      <c r="U2121" s="64">
        <f t="shared" si="298"/>
        <v>4.1253636263501479</v>
      </c>
      <c r="V2121" s="48">
        <f t="shared" si="299"/>
        <v>6.1224132005385004</v>
      </c>
      <c r="W2121" s="52">
        <v>122.44826401077</v>
      </c>
      <c r="X2121" s="71" t="str">
        <f t="shared" si="300"/>
        <v>ALL 2027</v>
      </c>
      <c r="Y2121" s="21">
        <f t="shared" si="301"/>
        <v>3840</v>
      </c>
      <c r="Z2121" s="21">
        <f t="shared" si="302"/>
        <v>2160</v>
      </c>
      <c r="AA2121" s="57">
        <f t="shared" si="303"/>
        <v>82507.272527002962</v>
      </c>
      <c r="AB2121" s="59">
        <f t="shared" si="304"/>
        <v>1.7777777777777777</v>
      </c>
      <c r="AC2121" s="61">
        <f t="shared" si="305"/>
        <v>439.42</v>
      </c>
    </row>
    <row r="2122" spans="4:29">
      <c r="D2122" s="12"/>
      <c r="E2122" s="36" t="s">
        <v>29</v>
      </c>
      <c r="F2122" s="16" t="s">
        <v>142</v>
      </c>
      <c r="G2122" s="14" t="s">
        <v>76</v>
      </c>
      <c r="H2122" s="13" t="s">
        <v>90</v>
      </c>
      <c r="I2122" s="13" t="s">
        <v>45</v>
      </c>
      <c r="J2122" s="13" t="s">
        <v>168</v>
      </c>
      <c r="K2122" s="13" t="s">
        <v>43</v>
      </c>
      <c r="L2122" s="14">
        <v>17.3</v>
      </c>
      <c r="M2122" s="14" t="s">
        <v>15</v>
      </c>
      <c r="N2122" s="31">
        <v>1000000</v>
      </c>
      <c r="O2122" s="14" t="s">
        <v>2</v>
      </c>
      <c r="P2122" s="14" t="s">
        <v>47</v>
      </c>
      <c r="Q2122" s="31">
        <v>4032</v>
      </c>
      <c r="R2122" s="31">
        <v>1008</v>
      </c>
      <c r="S2122" s="45">
        <v>110</v>
      </c>
      <c r="T2122" s="64">
        <f t="shared" si="297"/>
        <v>1903</v>
      </c>
      <c r="U2122" s="64">
        <f t="shared" si="298"/>
        <v>9.0757999779703269</v>
      </c>
      <c r="V2122" s="48">
        <f t="shared" si="299"/>
        <v>13.469309041184701</v>
      </c>
      <c r="W2122" s="52">
        <v>122.44826401077</v>
      </c>
      <c r="X2122" s="71" t="str">
        <f t="shared" si="300"/>
        <v>ALL 2027</v>
      </c>
      <c r="Y2122" s="21">
        <f t="shared" si="301"/>
        <v>3840</v>
      </c>
      <c r="Z2122" s="21">
        <f t="shared" si="302"/>
        <v>2160</v>
      </c>
      <c r="AA2122" s="57">
        <f t="shared" si="303"/>
        <v>82507.272527002962</v>
      </c>
      <c r="AB2122" s="59">
        <f t="shared" si="304"/>
        <v>1.7777777777777777</v>
      </c>
      <c r="AC2122" s="61">
        <f t="shared" si="305"/>
        <v>439.42</v>
      </c>
    </row>
    <row r="2123" spans="4:29">
      <c r="D2123" s="12"/>
      <c r="E2123" s="36" t="s">
        <v>29</v>
      </c>
      <c r="F2123" s="16" t="s">
        <v>142</v>
      </c>
      <c r="G2123" s="14" t="s">
        <v>76</v>
      </c>
      <c r="H2123" s="13" t="s">
        <v>90</v>
      </c>
      <c r="I2123" s="13" t="s">
        <v>45</v>
      </c>
      <c r="J2123" s="13" t="s">
        <v>206</v>
      </c>
      <c r="K2123" s="13"/>
      <c r="L2123" s="14">
        <v>18</v>
      </c>
      <c r="M2123" s="14" t="s">
        <v>186</v>
      </c>
      <c r="N2123" s="31">
        <v>1000000</v>
      </c>
      <c r="O2123" s="14" t="s">
        <v>2</v>
      </c>
      <c r="P2123" s="14" t="s">
        <v>47</v>
      </c>
      <c r="Q2123" s="31">
        <v>4000</v>
      </c>
      <c r="R2123" s="31">
        <v>1000</v>
      </c>
      <c r="S2123" s="45">
        <v>100</v>
      </c>
      <c r="T2123" s="64">
        <f t="shared" si="297"/>
        <v>1800</v>
      </c>
      <c r="U2123" s="64">
        <f t="shared" si="298"/>
        <v>9.3946894382022474</v>
      </c>
      <c r="V2123" s="48">
        <f t="shared" si="299"/>
        <v>12.244826401077001</v>
      </c>
      <c r="W2123" s="52">
        <v>122.44826401077</v>
      </c>
      <c r="X2123" s="71" t="str">
        <f t="shared" si="300"/>
        <v>ALL 2027</v>
      </c>
      <c r="Y2123" s="21">
        <f t="shared" si="301"/>
        <v>3840</v>
      </c>
      <c r="Z2123" s="21">
        <f t="shared" si="302"/>
        <v>2400</v>
      </c>
      <c r="AA2123" s="57">
        <f t="shared" si="303"/>
        <v>93946.894382022467</v>
      </c>
      <c r="AB2123" s="59">
        <f t="shared" si="304"/>
        <v>1.6</v>
      </c>
      <c r="AC2123" s="61">
        <f t="shared" si="305"/>
        <v>457.2</v>
      </c>
    </row>
    <row r="2124" spans="4:29">
      <c r="D2124" s="12"/>
      <c r="E2124" s="36" t="s">
        <v>29</v>
      </c>
      <c r="F2124" s="16" t="s">
        <v>142</v>
      </c>
      <c r="G2124" s="14" t="s">
        <v>76</v>
      </c>
      <c r="H2124" s="13" t="s">
        <v>90</v>
      </c>
      <c r="I2124" s="13" t="s">
        <v>45</v>
      </c>
      <c r="J2124" s="13" t="s">
        <v>227</v>
      </c>
      <c r="K2124" s="13" t="s">
        <v>43</v>
      </c>
      <c r="L2124" s="14">
        <v>16</v>
      </c>
      <c r="M2124" s="14" t="s">
        <v>186</v>
      </c>
      <c r="N2124" s="31"/>
      <c r="O2124" s="14" t="s">
        <v>2</v>
      </c>
      <c r="P2124" s="14" t="s">
        <v>47</v>
      </c>
      <c r="Q2124" s="31">
        <v>4000</v>
      </c>
      <c r="R2124" s="31">
        <v>1000</v>
      </c>
      <c r="S2124" s="45">
        <v>50</v>
      </c>
      <c r="T2124" s="64">
        <f t="shared" si="297"/>
        <v>800</v>
      </c>
      <c r="U2124" s="64">
        <f t="shared" si="298"/>
        <v>3.7114822471910114</v>
      </c>
      <c r="V2124" s="48">
        <f t="shared" si="299"/>
        <v>5.9808545138208</v>
      </c>
      <c r="W2124" s="52">
        <v>119.61709027641601</v>
      </c>
      <c r="X2124" s="71" t="str">
        <f t="shared" si="300"/>
        <v>ALL 2027</v>
      </c>
      <c r="Y2124" s="21">
        <f t="shared" si="301"/>
        <v>3840</v>
      </c>
      <c r="Z2124" s="21">
        <f t="shared" si="302"/>
        <v>2400</v>
      </c>
      <c r="AA2124" s="57">
        <f t="shared" si="303"/>
        <v>74229.644943820225</v>
      </c>
      <c r="AB2124" s="59">
        <f t="shared" si="304"/>
        <v>1.6</v>
      </c>
      <c r="AC2124" s="61">
        <f t="shared" si="305"/>
        <v>406.4</v>
      </c>
    </row>
    <row r="2125" spans="4:29">
      <c r="D2125" s="12"/>
      <c r="E2125" s="36" t="s">
        <v>29</v>
      </c>
      <c r="F2125" s="16" t="s">
        <v>142</v>
      </c>
      <c r="G2125" s="14" t="s">
        <v>76</v>
      </c>
      <c r="H2125" s="13" t="s">
        <v>90</v>
      </c>
      <c r="I2125" s="13" t="s">
        <v>31</v>
      </c>
      <c r="J2125" s="13" t="s">
        <v>216</v>
      </c>
      <c r="K2125" s="13" t="s">
        <v>57</v>
      </c>
      <c r="L2125" s="14">
        <v>14.2</v>
      </c>
      <c r="M2125" s="14" t="s">
        <v>63</v>
      </c>
      <c r="N2125" s="31">
        <v>1000000</v>
      </c>
      <c r="O2125" s="14" t="s">
        <v>2</v>
      </c>
      <c r="P2125" s="14" t="s">
        <v>47</v>
      </c>
      <c r="Q2125" s="31">
        <v>10384</v>
      </c>
      <c r="R2125" s="31">
        <v>2596</v>
      </c>
      <c r="S2125" s="45">
        <v>1000</v>
      </c>
      <c r="T2125" s="64">
        <f t="shared" si="297"/>
        <v>14200</v>
      </c>
      <c r="U2125" s="64">
        <f t="shared" si="298"/>
        <v>59.423948554645534</v>
      </c>
      <c r="V2125" s="48">
        <f t="shared" si="299"/>
        <v>141.22502141064203</v>
      </c>
      <c r="W2125" s="52">
        <v>141.22502141064203</v>
      </c>
      <c r="X2125" s="71" t="str">
        <f t="shared" si="300"/>
        <v>ALL 2027</v>
      </c>
      <c r="Y2125" s="21">
        <f t="shared" si="301"/>
        <v>3024</v>
      </c>
      <c r="Z2125" s="21">
        <f t="shared" si="302"/>
        <v>1964</v>
      </c>
      <c r="AA2125" s="57">
        <f t="shared" si="303"/>
        <v>59423.948554645533</v>
      </c>
      <c r="AB2125" s="59">
        <f t="shared" si="304"/>
        <v>1.539714867617108</v>
      </c>
      <c r="AC2125" s="61">
        <f t="shared" si="305"/>
        <v>360.67999999999995</v>
      </c>
    </row>
    <row r="2126" spans="4:29">
      <c r="D2126" s="12"/>
      <c r="E2126" s="36" t="s">
        <v>29</v>
      </c>
      <c r="F2126" s="16" t="s">
        <v>142</v>
      </c>
      <c r="G2126" s="14" t="s">
        <v>76</v>
      </c>
      <c r="H2126" s="13" t="s">
        <v>90</v>
      </c>
      <c r="I2126" s="13" t="s">
        <v>31</v>
      </c>
      <c r="J2126" s="13" t="s">
        <v>62</v>
      </c>
      <c r="K2126" s="13" t="s">
        <v>57</v>
      </c>
      <c r="L2126" s="14">
        <v>16.2</v>
      </c>
      <c r="M2126" s="14" t="s">
        <v>64</v>
      </c>
      <c r="N2126" s="31">
        <v>1000000</v>
      </c>
      <c r="O2126" s="14" t="s">
        <v>2</v>
      </c>
      <c r="P2126" s="14" t="s">
        <v>47</v>
      </c>
      <c r="Q2126" s="31">
        <v>10384</v>
      </c>
      <c r="R2126" s="31">
        <v>2596</v>
      </c>
      <c r="S2126" s="45">
        <v>1200</v>
      </c>
      <c r="T2126" s="64">
        <f t="shared" si="297"/>
        <v>19440</v>
      </c>
      <c r="U2126" s="64">
        <f t="shared" si="298"/>
        <v>92.631417225971987</v>
      </c>
      <c r="V2126" s="48">
        <f t="shared" si="299"/>
        <v>197.05816941019799</v>
      </c>
      <c r="W2126" s="52">
        <v>164.215141175165</v>
      </c>
      <c r="X2126" s="71" t="str">
        <f t="shared" si="300"/>
        <v>ALL 2027</v>
      </c>
      <c r="Y2126" s="21">
        <f t="shared" si="301"/>
        <v>3456</v>
      </c>
      <c r="Z2126" s="21">
        <f t="shared" si="302"/>
        <v>2234</v>
      </c>
      <c r="AA2126" s="57">
        <f t="shared" si="303"/>
        <v>77192.847688309979</v>
      </c>
      <c r="AB2126" s="59">
        <f t="shared" si="304"/>
        <v>1.5470008952551477</v>
      </c>
      <c r="AC2126" s="61">
        <f t="shared" si="305"/>
        <v>411.47999999999996</v>
      </c>
    </row>
    <row r="2127" spans="4:29">
      <c r="D2127" s="12"/>
      <c r="E2127" s="36" t="s">
        <v>29</v>
      </c>
      <c r="F2127" s="16" t="s">
        <v>142</v>
      </c>
      <c r="G2127" s="14" t="s">
        <v>76</v>
      </c>
      <c r="H2127" s="13" t="s">
        <v>90</v>
      </c>
      <c r="I2127" s="13" t="s">
        <v>102</v>
      </c>
      <c r="J2127" s="13" t="s">
        <v>103</v>
      </c>
      <c r="K2127" s="13" t="s">
        <v>43</v>
      </c>
      <c r="L2127" s="14">
        <v>16</v>
      </c>
      <c r="M2127" s="14" t="s">
        <v>66</v>
      </c>
      <c r="N2127" s="31">
        <v>1000000</v>
      </c>
      <c r="O2127" s="14" t="s">
        <v>2</v>
      </c>
      <c r="P2127" s="14" t="s">
        <v>47</v>
      </c>
      <c r="Q2127" s="31">
        <v>4000</v>
      </c>
      <c r="R2127" s="31">
        <v>1152</v>
      </c>
      <c r="S2127" s="45">
        <v>170</v>
      </c>
      <c r="T2127" s="64">
        <f t="shared" si="297"/>
        <v>2720</v>
      </c>
      <c r="U2127" s="64">
        <f t="shared" si="298"/>
        <v>12.619039640449438</v>
      </c>
      <c r="V2127" s="48">
        <f t="shared" si="299"/>
        <v>18.30141481229175</v>
      </c>
      <c r="W2127" s="52">
        <v>107.655381248775</v>
      </c>
      <c r="X2127" s="71" t="str">
        <f t="shared" si="300"/>
        <v>ALL 2027</v>
      </c>
      <c r="Y2127" s="21">
        <f t="shared" si="301"/>
        <v>2560</v>
      </c>
      <c r="Z2127" s="21">
        <f t="shared" si="302"/>
        <v>1600</v>
      </c>
      <c r="AA2127" s="57">
        <f t="shared" si="303"/>
        <v>74229.644943820225</v>
      </c>
      <c r="AB2127" s="59">
        <f t="shared" si="304"/>
        <v>1.6</v>
      </c>
      <c r="AC2127" s="61">
        <f t="shared" si="305"/>
        <v>406.4</v>
      </c>
    </row>
    <row r="2128" spans="4:29">
      <c r="D2128" s="12"/>
      <c r="E2128" s="36" t="s">
        <v>29</v>
      </c>
      <c r="F2128" s="16" t="s">
        <v>142</v>
      </c>
      <c r="G2128" s="14" t="s">
        <v>76</v>
      </c>
      <c r="H2128" s="13" t="s">
        <v>90</v>
      </c>
      <c r="I2128" s="13" t="s">
        <v>102</v>
      </c>
      <c r="J2128" s="13" t="s">
        <v>104</v>
      </c>
      <c r="K2128" s="13" t="s">
        <v>43</v>
      </c>
      <c r="L2128" s="14">
        <v>17.3</v>
      </c>
      <c r="M2128" s="14" t="s">
        <v>15</v>
      </c>
      <c r="N2128" s="31">
        <v>1000000</v>
      </c>
      <c r="O2128" s="14" t="s">
        <v>2</v>
      </c>
      <c r="P2128" s="14" t="s">
        <v>47</v>
      </c>
      <c r="Q2128" s="31">
        <v>4000</v>
      </c>
      <c r="R2128" s="31">
        <v>1152</v>
      </c>
      <c r="S2128" s="45">
        <v>205</v>
      </c>
      <c r="T2128" s="64">
        <f t="shared" si="297"/>
        <v>3546.5</v>
      </c>
      <c r="U2128" s="64">
        <f t="shared" si="298"/>
        <v>16.913990868035608</v>
      </c>
      <c r="V2128" s="48">
        <f t="shared" si="299"/>
        <v>25.101894122207849</v>
      </c>
      <c r="W2128" s="52">
        <v>122.44826401077</v>
      </c>
      <c r="X2128" s="71" t="str">
        <f t="shared" si="300"/>
        <v>ALL 2027</v>
      </c>
      <c r="Y2128" s="21">
        <f t="shared" si="301"/>
        <v>3840</v>
      </c>
      <c r="Z2128" s="21">
        <f t="shared" si="302"/>
        <v>2160</v>
      </c>
      <c r="AA2128" s="57">
        <f t="shared" si="303"/>
        <v>82507.272527002962</v>
      </c>
      <c r="AB2128" s="59">
        <f t="shared" si="304"/>
        <v>1.7777777777777777</v>
      </c>
      <c r="AC2128" s="61">
        <f t="shared" si="305"/>
        <v>439.42</v>
      </c>
    </row>
    <row r="2129" spans="4:29">
      <c r="D2129" s="12"/>
      <c r="E2129" s="36" t="s">
        <v>29</v>
      </c>
      <c r="F2129" s="16" t="s">
        <v>142</v>
      </c>
      <c r="G2129" s="14" t="s">
        <v>76</v>
      </c>
      <c r="H2129" s="13" t="s">
        <v>90</v>
      </c>
      <c r="I2129" s="13" t="s">
        <v>54</v>
      </c>
      <c r="J2129" s="13" t="s">
        <v>92</v>
      </c>
      <c r="K2129" s="13" t="s">
        <v>43</v>
      </c>
      <c r="L2129" s="14">
        <v>17.3</v>
      </c>
      <c r="M2129" s="14" t="s">
        <v>15</v>
      </c>
      <c r="N2129" s="31">
        <v>1000000</v>
      </c>
      <c r="O2129" s="14" t="s">
        <v>2</v>
      </c>
      <c r="P2129" s="14" t="s">
        <v>47</v>
      </c>
      <c r="Q2129" s="31">
        <v>4000</v>
      </c>
      <c r="R2129" s="31">
        <v>1152</v>
      </c>
      <c r="S2129" s="45">
        <v>205</v>
      </c>
      <c r="T2129" s="64">
        <f t="shared" si="297"/>
        <v>3546.5</v>
      </c>
      <c r="U2129" s="64">
        <f t="shared" si="298"/>
        <v>16.913990868035608</v>
      </c>
      <c r="V2129" s="48">
        <f t="shared" si="299"/>
        <v>25.101894122207849</v>
      </c>
      <c r="W2129" s="52">
        <v>122.44826401077</v>
      </c>
      <c r="X2129" s="71" t="str">
        <f t="shared" si="300"/>
        <v>ALL 2027</v>
      </c>
      <c r="Y2129" s="21">
        <f t="shared" si="301"/>
        <v>3840</v>
      </c>
      <c r="Z2129" s="21">
        <f t="shared" si="302"/>
        <v>2160</v>
      </c>
      <c r="AA2129" s="57">
        <f t="shared" si="303"/>
        <v>82507.272527002962</v>
      </c>
      <c r="AB2129" s="59">
        <f t="shared" si="304"/>
        <v>1.7777777777777777</v>
      </c>
      <c r="AC2129" s="61">
        <f t="shared" si="305"/>
        <v>439.42</v>
      </c>
    </row>
    <row r="2130" spans="4:29">
      <c r="D2130" s="12"/>
      <c r="E2130" s="36" t="s">
        <v>29</v>
      </c>
      <c r="F2130" s="16" t="s">
        <v>142</v>
      </c>
      <c r="G2130" s="14" t="s">
        <v>76</v>
      </c>
      <c r="H2130" s="13" t="s">
        <v>90</v>
      </c>
      <c r="I2130" s="13" t="s">
        <v>54</v>
      </c>
      <c r="J2130" s="13" t="s">
        <v>92</v>
      </c>
      <c r="K2130" s="13" t="s">
        <v>43</v>
      </c>
      <c r="L2130" s="14">
        <v>16</v>
      </c>
      <c r="M2130" s="14" t="s">
        <v>66</v>
      </c>
      <c r="N2130" s="31">
        <v>1000000</v>
      </c>
      <c r="O2130" s="14" t="s">
        <v>2</v>
      </c>
      <c r="P2130" s="14" t="s">
        <v>47</v>
      </c>
      <c r="Q2130" s="31">
        <v>4000</v>
      </c>
      <c r="R2130" s="31">
        <v>1152</v>
      </c>
      <c r="S2130" s="45">
        <v>350</v>
      </c>
      <c r="T2130" s="64">
        <f t="shared" si="297"/>
        <v>5600</v>
      </c>
      <c r="U2130" s="64">
        <f t="shared" si="298"/>
        <v>25.98037573033708</v>
      </c>
      <c r="V2130" s="48">
        <f t="shared" si="299"/>
        <v>37.679383437071252</v>
      </c>
      <c r="W2130" s="52">
        <v>107.655381248775</v>
      </c>
      <c r="X2130" s="71" t="str">
        <f t="shared" si="300"/>
        <v>ALL 2027</v>
      </c>
      <c r="Y2130" s="21">
        <f t="shared" si="301"/>
        <v>2560</v>
      </c>
      <c r="Z2130" s="21">
        <f t="shared" si="302"/>
        <v>1600</v>
      </c>
      <c r="AA2130" s="57">
        <f t="shared" si="303"/>
        <v>74229.644943820225</v>
      </c>
      <c r="AB2130" s="59">
        <f t="shared" si="304"/>
        <v>1.6</v>
      </c>
      <c r="AC2130" s="61">
        <f t="shared" si="305"/>
        <v>406.4</v>
      </c>
    </row>
    <row r="2131" spans="4:29">
      <c r="D2131" s="12"/>
      <c r="E2131" s="36" t="s">
        <v>29</v>
      </c>
      <c r="F2131" s="16" t="s">
        <v>142</v>
      </c>
      <c r="G2131" s="14" t="s">
        <v>76</v>
      </c>
      <c r="H2131" s="13" t="s">
        <v>90</v>
      </c>
      <c r="I2131" s="13" t="s">
        <v>54</v>
      </c>
      <c r="J2131" s="13" t="s">
        <v>92</v>
      </c>
      <c r="K2131" s="13" t="s">
        <v>43</v>
      </c>
      <c r="L2131" s="14">
        <v>18</v>
      </c>
      <c r="M2131" s="14" t="s">
        <v>66</v>
      </c>
      <c r="N2131" s="31">
        <v>1000000</v>
      </c>
      <c r="O2131" s="14" t="s">
        <v>2</v>
      </c>
      <c r="P2131" s="14" t="s">
        <v>47</v>
      </c>
      <c r="Q2131" s="31">
        <v>4000</v>
      </c>
      <c r="R2131" s="31">
        <v>1152</v>
      </c>
      <c r="S2131" s="45">
        <v>160</v>
      </c>
      <c r="T2131" s="64">
        <f t="shared" si="297"/>
        <v>2880</v>
      </c>
      <c r="U2131" s="64">
        <f t="shared" si="298"/>
        <v>15.031503101123594</v>
      </c>
      <c r="V2131" s="48">
        <f t="shared" si="299"/>
        <v>19.5917222417232</v>
      </c>
      <c r="W2131" s="52">
        <v>122.44826401077</v>
      </c>
      <c r="X2131" s="71" t="str">
        <f t="shared" si="300"/>
        <v>ALL 2027</v>
      </c>
      <c r="Y2131" s="21">
        <f t="shared" si="301"/>
        <v>2560</v>
      </c>
      <c r="Z2131" s="21">
        <f t="shared" si="302"/>
        <v>1600</v>
      </c>
      <c r="AA2131" s="57">
        <f t="shared" si="303"/>
        <v>93946.894382022467</v>
      </c>
      <c r="AB2131" s="59">
        <f t="shared" si="304"/>
        <v>1.6</v>
      </c>
      <c r="AC2131" s="61">
        <f t="shared" si="305"/>
        <v>457.2</v>
      </c>
    </row>
    <row r="2132" spans="4:29">
      <c r="D2132" s="12"/>
      <c r="E2132" s="36" t="s">
        <v>29</v>
      </c>
      <c r="F2132" s="16" t="s">
        <v>142</v>
      </c>
      <c r="G2132" s="14" t="s">
        <v>76</v>
      </c>
      <c r="H2132" s="13" t="s">
        <v>90</v>
      </c>
      <c r="I2132" s="13" t="s">
        <v>54</v>
      </c>
      <c r="J2132" s="13" t="s">
        <v>169</v>
      </c>
      <c r="K2132" s="13" t="s">
        <v>43</v>
      </c>
      <c r="L2132" s="14">
        <v>17</v>
      </c>
      <c r="M2132" s="14" t="s">
        <v>66</v>
      </c>
      <c r="N2132" s="31">
        <v>1000000</v>
      </c>
      <c r="O2132" s="14" t="s">
        <v>2</v>
      </c>
      <c r="P2132" s="14" t="s">
        <v>47</v>
      </c>
      <c r="Q2132" s="31">
        <v>4000</v>
      </c>
      <c r="R2132" s="31">
        <v>1152</v>
      </c>
      <c r="S2132" s="45">
        <v>100</v>
      </c>
      <c r="T2132" s="64">
        <f t="shared" si="297"/>
        <v>1700</v>
      </c>
      <c r="U2132" s="64">
        <f t="shared" si="298"/>
        <v>8.379831011235952</v>
      </c>
      <c r="V2132" s="48">
        <f t="shared" si="299"/>
        <v>12.244826401077001</v>
      </c>
      <c r="W2132" s="52">
        <v>122.44826401077</v>
      </c>
      <c r="X2132" s="71" t="str">
        <f t="shared" si="300"/>
        <v>ALL 2027</v>
      </c>
      <c r="Y2132" s="21">
        <f t="shared" si="301"/>
        <v>2560</v>
      </c>
      <c r="Z2132" s="21">
        <f t="shared" si="302"/>
        <v>1600</v>
      </c>
      <c r="AA2132" s="57">
        <f t="shared" si="303"/>
        <v>83798.310112359526</v>
      </c>
      <c r="AB2132" s="59">
        <f t="shared" si="304"/>
        <v>1.6</v>
      </c>
      <c r="AC2132" s="61">
        <f t="shared" si="305"/>
        <v>431.79999999999995</v>
      </c>
    </row>
    <row r="2133" spans="4:29">
      <c r="D2133" s="12"/>
      <c r="E2133" s="36" t="s">
        <v>29</v>
      </c>
      <c r="F2133" s="16" t="s">
        <v>142</v>
      </c>
      <c r="G2133" s="14" t="s">
        <v>76</v>
      </c>
      <c r="H2133" s="13" t="s">
        <v>90</v>
      </c>
      <c r="I2133" s="13" t="s">
        <v>54</v>
      </c>
      <c r="J2133" s="13" t="s">
        <v>170</v>
      </c>
      <c r="K2133" s="13" t="s">
        <v>43</v>
      </c>
      <c r="L2133" s="14">
        <v>14</v>
      </c>
      <c r="M2133" s="14" t="s">
        <v>66</v>
      </c>
      <c r="N2133" s="31">
        <v>1000000</v>
      </c>
      <c r="O2133" s="14" t="s">
        <v>2</v>
      </c>
      <c r="P2133" s="14" t="s">
        <v>47</v>
      </c>
      <c r="Q2133" s="31">
        <v>4000</v>
      </c>
      <c r="R2133" s="31">
        <v>1152</v>
      </c>
      <c r="S2133" s="45">
        <v>120</v>
      </c>
      <c r="T2133" s="64">
        <f t="shared" si="297"/>
        <v>1680</v>
      </c>
      <c r="U2133" s="64">
        <f t="shared" si="298"/>
        <v>6.8198486292134808</v>
      </c>
      <c r="V2133" s="48">
        <f t="shared" si="299"/>
        <v>11.593656442175771</v>
      </c>
      <c r="W2133" s="52">
        <v>96.613803684798086</v>
      </c>
      <c r="X2133" s="71" t="str">
        <f t="shared" si="300"/>
        <v>ALL 2027</v>
      </c>
      <c r="Y2133" s="21">
        <f t="shared" si="301"/>
        <v>2560</v>
      </c>
      <c r="Z2133" s="21">
        <f t="shared" si="302"/>
        <v>1600</v>
      </c>
      <c r="AA2133" s="57">
        <f t="shared" si="303"/>
        <v>56832.071910112347</v>
      </c>
      <c r="AB2133" s="59">
        <f t="shared" si="304"/>
        <v>1.6</v>
      </c>
      <c r="AC2133" s="61">
        <f t="shared" si="305"/>
        <v>355.59999999999997</v>
      </c>
    </row>
    <row r="2134" spans="4:29">
      <c r="D2134" s="12"/>
      <c r="E2134" s="36" t="s">
        <v>29</v>
      </c>
      <c r="F2134" s="16" t="s">
        <v>142</v>
      </c>
      <c r="G2134" s="14" t="s">
        <v>76</v>
      </c>
      <c r="H2134" s="13" t="s">
        <v>90</v>
      </c>
      <c r="I2134" s="13" t="s">
        <v>109</v>
      </c>
      <c r="J2134" s="13" t="s">
        <v>127</v>
      </c>
      <c r="K2134" s="13" t="s">
        <v>43</v>
      </c>
      <c r="L2134" s="14">
        <v>16.2</v>
      </c>
      <c r="M2134" s="14" t="s">
        <v>66</v>
      </c>
      <c r="N2134" s="31">
        <v>1000000</v>
      </c>
      <c r="O2134" s="14" t="s">
        <v>2</v>
      </c>
      <c r="P2134" s="14" t="s">
        <v>47</v>
      </c>
      <c r="Q2134" s="31">
        <v>4000</v>
      </c>
      <c r="R2134" s="31">
        <v>512</v>
      </c>
      <c r="S2134" s="45">
        <v>350</v>
      </c>
      <c r="T2134" s="64">
        <f t="shared" si="297"/>
        <v>5670</v>
      </c>
      <c r="U2134" s="64">
        <f t="shared" si="298"/>
        <v>26.633944557303366</v>
      </c>
      <c r="V2134" s="48">
        <f t="shared" si="299"/>
        <v>37.679383437071252</v>
      </c>
      <c r="W2134" s="52">
        <v>107.655381248775</v>
      </c>
      <c r="X2134" s="71" t="str">
        <f t="shared" si="300"/>
        <v>ALL 2027</v>
      </c>
      <c r="Y2134" s="21">
        <f t="shared" si="301"/>
        <v>2560</v>
      </c>
      <c r="Z2134" s="21">
        <f t="shared" si="302"/>
        <v>1600</v>
      </c>
      <c r="AA2134" s="57">
        <f t="shared" si="303"/>
        <v>76096.984449438183</v>
      </c>
      <c r="AB2134" s="59">
        <f t="shared" si="304"/>
        <v>1.6</v>
      </c>
      <c r="AC2134" s="61">
        <f t="shared" si="305"/>
        <v>411.47999999999996</v>
      </c>
    </row>
    <row r="2135" spans="4:29">
      <c r="D2135" s="12"/>
      <c r="E2135" s="36" t="s">
        <v>29</v>
      </c>
      <c r="F2135" s="16" t="s">
        <v>142</v>
      </c>
      <c r="G2135" s="14" t="s">
        <v>76</v>
      </c>
      <c r="H2135" s="13" t="s">
        <v>90</v>
      </c>
      <c r="I2135" s="13" t="s">
        <v>109</v>
      </c>
      <c r="J2135" s="13" t="s">
        <v>110</v>
      </c>
      <c r="K2135" s="13" t="s">
        <v>43</v>
      </c>
      <c r="L2135" s="14">
        <v>16.2</v>
      </c>
      <c r="M2135" s="14" t="s">
        <v>64</v>
      </c>
      <c r="N2135" s="31">
        <v>1000000</v>
      </c>
      <c r="O2135" s="14" t="s">
        <v>2</v>
      </c>
      <c r="P2135" s="14" t="s">
        <v>47</v>
      </c>
      <c r="Q2135" s="31">
        <v>4000</v>
      </c>
      <c r="R2135" s="31">
        <v>512</v>
      </c>
      <c r="S2135" s="45">
        <v>170</v>
      </c>
      <c r="T2135" s="64">
        <f t="shared" si="297"/>
        <v>2754</v>
      </c>
      <c r="U2135" s="64">
        <f t="shared" si="298"/>
        <v>13.122784107012697</v>
      </c>
      <c r="V2135" s="48">
        <f t="shared" si="299"/>
        <v>20.33490534699072</v>
      </c>
      <c r="W2135" s="52">
        <v>119.61709027641599</v>
      </c>
      <c r="X2135" s="71" t="str">
        <f t="shared" si="300"/>
        <v>ALL 2027</v>
      </c>
      <c r="Y2135" s="21">
        <f t="shared" si="301"/>
        <v>3456</v>
      </c>
      <c r="Z2135" s="21">
        <f t="shared" si="302"/>
        <v>2234</v>
      </c>
      <c r="AA2135" s="57">
        <f t="shared" si="303"/>
        <v>77192.847688309979</v>
      </c>
      <c r="AB2135" s="59">
        <f t="shared" si="304"/>
        <v>1.5470008952551477</v>
      </c>
      <c r="AC2135" s="61">
        <f t="shared" si="305"/>
        <v>411.47999999999996</v>
      </c>
    </row>
    <row r="2136" spans="4:29">
      <c r="D2136" s="12"/>
      <c r="E2136" s="36" t="s">
        <v>29</v>
      </c>
      <c r="F2136" s="16" t="s">
        <v>142</v>
      </c>
      <c r="G2136" s="14" t="s">
        <v>76</v>
      </c>
      <c r="H2136" s="13" t="s">
        <v>90</v>
      </c>
      <c r="I2136" s="13" t="s">
        <v>109</v>
      </c>
      <c r="J2136" s="13" t="s">
        <v>212</v>
      </c>
      <c r="K2136" s="13" t="s">
        <v>43</v>
      </c>
      <c r="L2136" s="14">
        <v>18</v>
      </c>
      <c r="M2136" s="14" t="s">
        <v>66</v>
      </c>
      <c r="N2136" s="31">
        <v>1000000</v>
      </c>
      <c r="O2136" s="14" t="s">
        <v>2</v>
      </c>
      <c r="P2136" s="14" t="s">
        <v>47</v>
      </c>
      <c r="Q2136" s="31">
        <v>9216</v>
      </c>
      <c r="R2136" s="31">
        <v>2304</v>
      </c>
      <c r="S2136" s="45">
        <v>100</v>
      </c>
      <c r="T2136" s="64">
        <f t="shared" si="297"/>
        <v>1800</v>
      </c>
      <c r="U2136" s="64">
        <f t="shared" si="298"/>
        <v>9.3946894382022474</v>
      </c>
      <c r="V2136" s="48">
        <f t="shared" si="299"/>
        <v>12.244826401077001</v>
      </c>
      <c r="W2136" s="52">
        <v>122.44826401077</v>
      </c>
      <c r="X2136" s="71" t="str">
        <f t="shared" si="300"/>
        <v>ALL 2027</v>
      </c>
      <c r="Y2136" s="21">
        <f t="shared" si="301"/>
        <v>2560</v>
      </c>
      <c r="Z2136" s="21">
        <f t="shared" si="302"/>
        <v>1600</v>
      </c>
      <c r="AA2136" s="57">
        <f t="shared" si="303"/>
        <v>93946.894382022467</v>
      </c>
      <c r="AB2136" s="59">
        <f t="shared" si="304"/>
        <v>1.6</v>
      </c>
      <c r="AC2136" s="61">
        <f t="shared" si="305"/>
        <v>457.2</v>
      </c>
    </row>
    <row r="2137" spans="4:29">
      <c r="D2137" s="12"/>
      <c r="E2137" s="36" t="s">
        <v>29</v>
      </c>
      <c r="F2137" s="16" t="s">
        <v>142</v>
      </c>
      <c r="G2137" s="14" t="s">
        <v>76</v>
      </c>
      <c r="H2137" s="13" t="s">
        <v>90</v>
      </c>
      <c r="I2137" s="13" t="s">
        <v>135</v>
      </c>
      <c r="J2137" s="13" t="s">
        <v>136</v>
      </c>
      <c r="K2137" s="13"/>
      <c r="L2137" s="14">
        <v>16.2</v>
      </c>
      <c r="M2137" s="14" t="s">
        <v>66</v>
      </c>
      <c r="N2137" s="31">
        <v>1000000</v>
      </c>
      <c r="O2137" s="14" t="s">
        <v>2</v>
      </c>
      <c r="P2137" s="14" t="s">
        <v>47</v>
      </c>
      <c r="Q2137" s="31">
        <v>4000</v>
      </c>
      <c r="R2137" s="31">
        <v>512</v>
      </c>
      <c r="S2137" s="45">
        <v>600</v>
      </c>
      <c r="T2137" s="64">
        <f t="shared" si="297"/>
        <v>9720</v>
      </c>
      <c r="U2137" s="64">
        <f t="shared" si="298"/>
        <v>45.658190669662908</v>
      </c>
      <c r="V2137" s="48">
        <f t="shared" si="299"/>
        <v>64.593228749264995</v>
      </c>
      <c r="W2137" s="52">
        <v>107.655381248775</v>
      </c>
      <c r="X2137" s="71" t="str">
        <f t="shared" si="300"/>
        <v>ALL 2027</v>
      </c>
      <c r="Y2137" s="21">
        <f t="shared" si="301"/>
        <v>2560</v>
      </c>
      <c r="Z2137" s="21">
        <f t="shared" si="302"/>
        <v>1600</v>
      </c>
      <c r="AA2137" s="57">
        <f t="shared" si="303"/>
        <v>76096.984449438183</v>
      </c>
      <c r="AB2137" s="59">
        <f t="shared" si="304"/>
        <v>1.6</v>
      </c>
      <c r="AC2137" s="61">
        <f t="shared" si="305"/>
        <v>411.47999999999996</v>
      </c>
    </row>
    <row r="2138" spans="4:29">
      <c r="D2138" s="12"/>
      <c r="E2138" s="36" t="s">
        <v>29</v>
      </c>
      <c r="F2138" s="16" t="s">
        <v>142</v>
      </c>
      <c r="G2138" s="14" t="s">
        <v>76</v>
      </c>
      <c r="H2138" s="13" t="s">
        <v>90</v>
      </c>
      <c r="I2138" s="13" t="s">
        <v>135</v>
      </c>
      <c r="J2138" s="13" t="s">
        <v>171</v>
      </c>
      <c r="K2138" s="13" t="s">
        <v>98</v>
      </c>
      <c r="L2138" s="14">
        <v>16</v>
      </c>
      <c r="M2138" s="14" t="s">
        <v>172</v>
      </c>
      <c r="N2138" s="31">
        <v>1000000</v>
      </c>
      <c r="O2138" s="14" t="s">
        <v>2</v>
      </c>
      <c r="P2138" s="14" t="s">
        <v>47</v>
      </c>
      <c r="Q2138" s="31">
        <v>4000</v>
      </c>
      <c r="R2138" s="31">
        <v>1000</v>
      </c>
      <c r="S2138" s="45">
        <v>150</v>
      </c>
      <c r="T2138" s="64">
        <f t="shared" ref="T2138:T2201" si="306">L2138*S2138</f>
        <v>2400</v>
      </c>
      <c r="U2138" s="64">
        <f t="shared" ref="U2138:U2201" si="307">S2138*AA2138/10^6</f>
        <v>11.134446741573035</v>
      </c>
      <c r="V2138" s="48">
        <f t="shared" ref="V2138:V2201" si="308">S2138*W2138/1000</f>
        <v>17.942563541462398</v>
      </c>
      <c r="W2138" s="52">
        <v>119.61709027641599</v>
      </c>
      <c r="X2138" s="71" t="str">
        <f t="shared" ref="X2138:X2201" si="309">G2138&amp;" "&amp;F2138</f>
        <v>ALL 2027</v>
      </c>
      <c r="Y2138" s="21">
        <f t="shared" ref="Y2138:Y2201" si="310">1*LEFT(M2138, FIND("x", M2138)-2)</f>
        <v>3200</v>
      </c>
      <c r="Z2138" s="21">
        <f t="shared" ref="Z2138:Z2201" si="311">1*RIGHT(M2138, LEN(M2138)-FIND("x", M2138)-1)</f>
        <v>2000</v>
      </c>
      <c r="AA2138" s="57">
        <f t="shared" ref="AA2138:AA2201" si="312">AC2138^2*AB2138/(1+AB2138^2)</f>
        <v>74229.644943820225</v>
      </c>
      <c r="AB2138" s="59">
        <f t="shared" ref="AB2138:AB2201" si="313">Y2138/Z2138</f>
        <v>1.6</v>
      </c>
      <c r="AC2138" s="61">
        <f t="shared" ref="AC2138:AC2201" si="314">L2138*25.4</f>
        <v>406.4</v>
      </c>
    </row>
    <row r="2139" spans="4:29">
      <c r="D2139" s="12"/>
      <c r="E2139" s="36" t="s">
        <v>29</v>
      </c>
      <c r="F2139" s="16" t="s">
        <v>142</v>
      </c>
      <c r="G2139" s="14" t="s">
        <v>76</v>
      </c>
      <c r="H2139" s="13" t="s">
        <v>90</v>
      </c>
      <c r="I2139" s="13" t="s">
        <v>135</v>
      </c>
      <c r="J2139" s="13" t="s">
        <v>171</v>
      </c>
      <c r="K2139" s="13" t="s">
        <v>98</v>
      </c>
      <c r="L2139" s="14">
        <v>14.5</v>
      </c>
      <c r="M2139" s="14" t="s">
        <v>173</v>
      </c>
      <c r="N2139" s="31">
        <v>1000000</v>
      </c>
      <c r="O2139" s="14" t="s">
        <v>2</v>
      </c>
      <c r="P2139" s="14" t="s">
        <v>47</v>
      </c>
      <c r="Q2139" s="31">
        <v>4000</v>
      </c>
      <c r="R2139" s="31">
        <v>1000</v>
      </c>
      <c r="S2139" s="45">
        <v>200</v>
      </c>
      <c r="T2139" s="64">
        <f t="shared" si="306"/>
        <v>2900</v>
      </c>
      <c r="U2139" s="64">
        <f t="shared" si="307"/>
        <v>12.19279910112359</v>
      </c>
      <c r="V2139" s="48">
        <f t="shared" si="308"/>
        <v>20.288898773807599</v>
      </c>
      <c r="W2139" s="52">
        <v>101.444493869038</v>
      </c>
      <c r="X2139" s="71" t="str">
        <f t="shared" si="309"/>
        <v>ALL 2027</v>
      </c>
      <c r="Y2139" s="21">
        <f t="shared" si="310"/>
        <v>3072</v>
      </c>
      <c r="Z2139" s="21">
        <f t="shared" si="311"/>
        <v>1920</v>
      </c>
      <c r="AA2139" s="57">
        <f t="shared" si="312"/>
        <v>60963.995505617953</v>
      </c>
      <c r="AB2139" s="59">
        <f t="shared" si="313"/>
        <v>1.6</v>
      </c>
      <c r="AC2139" s="61">
        <f t="shared" si="314"/>
        <v>368.29999999999995</v>
      </c>
    </row>
    <row r="2140" spans="4:29">
      <c r="D2140" s="12"/>
      <c r="E2140" s="36" t="s">
        <v>29</v>
      </c>
      <c r="F2140" s="16" t="s">
        <v>142</v>
      </c>
      <c r="G2140" s="14" t="s">
        <v>76</v>
      </c>
      <c r="H2140" s="13" t="s">
        <v>90</v>
      </c>
      <c r="I2140" s="13" t="s">
        <v>135</v>
      </c>
      <c r="J2140" s="13" t="s">
        <v>207</v>
      </c>
      <c r="K2140" s="13" t="s">
        <v>98</v>
      </c>
      <c r="L2140" s="14">
        <v>16</v>
      </c>
      <c r="M2140" s="14" t="s">
        <v>172</v>
      </c>
      <c r="N2140" s="31">
        <v>1000000</v>
      </c>
      <c r="O2140" s="14" t="s">
        <v>2</v>
      </c>
      <c r="P2140" s="14" t="s">
        <v>47</v>
      </c>
      <c r="Q2140" s="31">
        <v>6144</v>
      </c>
      <c r="R2140" s="31">
        <v>1536</v>
      </c>
      <c r="S2140" s="45">
        <v>200</v>
      </c>
      <c r="T2140" s="64">
        <f t="shared" si="306"/>
        <v>3200</v>
      </c>
      <c r="U2140" s="64">
        <f t="shared" si="307"/>
        <v>14.845928988764046</v>
      </c>
      <c r="V2140" s="48">
        <f t="shared" si="308"/>
        <v>23.9234180552832</v>
      </c>
      <c r="W2140" s="52">
        <v>119.61709027641599</v>
      </c>
      <c r="X2140" s="71" t="str">
        <f t="shared" si="309"/>
        <v>ALL 2027</v>
      </c>
      <c r="Y2140" s="21">
        <f t="shared" si="310"/>
        <v>3200</v>
      </c>
      <c r="Z2140" s="21">
        <f t="shared" si="311"/>
        <v>2000</v>
      </c>
      <c r="AA2140" s="57">
        <f t="shared" si="312"/>
        <v>74229.644943820225</v>
      </c>
      <c r="AB2140" s="59">
        <f t="shared" si="313"/>
        <v>1.6</v>
      </c>
      <c r="AC2140" s="61">
        <f t="shared" si="314"/>
        <v>406.4</v>
      </c>
    </row>
    <row r="2141" spans="4:29">
      <c r="D2141" s="12"/>
      <c r="E2141" s="36" t="s">
        <v>29</v>
      </c>
      <c r="F2141" s="16" t="s">
        <v>142</v>
      </c>
      <c r="G2141" s="14" t="s">
        <v>76</v>
      </c>
      <c r="H2141" s="13" t="s">
        <v>90</v>
      </c>
      <c r="I2141" s="13" t="s">
        <v>141</v>
      </c>
      <c r="J2141" s="13" t="s">
        <v>214</v>
      </c>
      <c r="K2141" s="13" t="s">
        <v>95</v>
      </c>
      <c r="L2141" s="14">
        <v>15.6</v>
      </c>
      <c r="M2141" s="14" t="s">
        <v>15</v>
      </c>
      <c r="N2141" s="31">
        <v>1000000</v>
      </c>
      <c r="O2141" s="14" t="s">
        <v>2</v>
      </c>
      <c r="P2141" s="14" t="s">
        <v>47</v>
      </c>
      <c r="Q2141" s="31">
        <v>10000</v>
      </c>
      <c r="R2141" s="31">
        <v>1152</v>
      </c>
      <c r="S2141" s="45">
        <v>250</v>
      </c>
      <c r="T2141" s="64">
        <f t="shared" si="306"/>
        <v>3900</v>
      </c>
      <c r="U2141" s="64">
        <f t="shared" si="307"/>
        <v>16.772169001780412</v>
      </c>
      <c r="V2141" s="48">
        <f t="shared" si="308"/>
        <v>29.904272569103998</v>
      </c>
      <c r="W2141" s="52">
        <v>119.61709027641599</v>
      </c>
      <c r="X2141" s="71" t="str">
        <f t="shared" si="309"/>
        <v>ALL 2027</v>
      </c>
      <c r="Y2141" s="21">
        <f t="shared" si="310"/>
        <v>3840</v>
      </c>
      <c r="Z2141" s="21">
        <f t="shared" si="311"/>
        <v>2160</v>
      </c>
      <c r="AA2141" s="57">
        <f t="shared" si="312"/>
        <v>67088.676007121641</v>
      </c>
      <c r="AB2141" s="59">
        <f t="shared" si="313"/>
        <v>1.7777777777777777</v>
      </c>
      <c r="AC2141" s="61">
        <f t="shared" si="314"/>
        <v>396.23999999999995</v>
      </c>
    </row>
    <row r="2142" spans="4:29">
      <c r="D2142" s="12"/>
      <c r="E2142" s="36" t="s">
        <v>29</v>
      </c>
      <c r="F2142" s="16" t="s">
        <v>142</v>
      </c>
      <c r="G2142" s="14" t="s">
        <v>76</v>
      </c>
      <c r="H2142" s="13" t="s">
        <v>90</v>
      </c>
      <c r="I2142" s="13" t="s">
        <v>184</v>
      </c>
      <c r="J2142" s="13" t="s">
        <v>185</v>
      </c>
      <c r="K2142" s="13" t="s">
        <v>95</v>
      </c>
      <c r="L2142" s="14">
        <v>16</v>
      </c>
      <c r="M2142" s="14" t="s">
        <v>186</v>
      </c>
      <c r="N2142" s="31">
        <v>1000000</v>
      </c>
      <c r="O2142" s="14" t="s">
        <v>2</v>
      </c>
      <c r="P2142" s="14" t="s">
        <v>47</v>
      </c>
      <c r="Q2142" s="31">
        <v>10000</v>
      </c>
      <c r="R2142" s="31">
        <v>2596</v>
      </c>
      <c r="S2142" s="45">
        <v>150</v>
      </c>
      <c r="T2142" s="64">
        <f t="shared" si="306"/>
        <v>2400</v>
      </c>
      <c r="U2142" s="64">
        <f t="shared" si="307"/>
        <v>11.134446741573035</v>
      </c>
      <c r="V2142" s="48">
        <f t="shared" si="308"/>
        <v>17.942563541462398</v>
      </c>
      <c r="W2142" s="52">
        <v>119.61709027641599</v>
      </c>
      <c r="X2142" s="71" t="str">
        <f t="shared" si="309"/>
        <v>ALL 2027</v>
      </c>
      <c r="Y2142" s="21">
        <f t="shared" si="310"/>
        <v>3840</v>
      </c>
      <c r="Z2142" s="21">
        <f t="shared" si="311"/>
        <v>2400</v>
      </c>
      <c r="AA2142" s="57">
        <f t="shared" si="312"/>
        <v>74229.644943820225</v>
      </c>
      <c r="AB2142" s="59">
        <f t="shared" si="313"/>
        <v>1.6</v>
      </c>
      <c r="AC2142" s="61">
        <f t="shared" si="314"/>
        <v>406.4</v>
      </c>
    </row>
    <row r="2143" spans="4:29">
      <c r="D2143" s="12"/>
      <c r="E2143" s="36" t="s">
        <v>29</v>
      </c>
      <c r="F2143" s="16" t="s">
        <v>142</v>
      </c>
      <c r="G2143" s="14" t="s">
        <v>76</v>
      </c>
      <c r="H2143" s="13" t="s">
        <v>90</v>
      </c>
      <c r="I2143" s="13" t="s">
        <v>184</v>
      </c>
      <c r="J2143" s="13" t="s">
        <v>213</v>
      </c>
      <c r="K2143" s="13" t="s">
        <v>95</v>
      </c>
      <c r="L2143" s="14">
        <v>18</v>
      </c>
      <c r="M2143" s="14" t="s">
        <v>66</v>
      </c>
      <c r="N2143" s="31">
        <v>1000000</v>
      </c>
      <c r="O2143" s="14" t="s">
        <v>2</v>
      </c>
      <c r="P2143" s="14" t="s">
        <v>47</v>
      </c>
      <c r="Q2143" s="31">
        <v>8000</v>
      </c>
      <c r="R2143" s="31">
        <v>2000</v>
      </c>
      <c r="S2143" s="45">
        <v>75</v>
      </c>
      <c r="T2143" s="64">
        <f t="shared" si="306"/>
        <v>1350</v>
      </c>
      <c r="U2143" s="64">
        <f t="shared" si="307"/>
        <v>7.0460170786516851</v>
      </c>
      <c r="V2143" s="48">
        <f t="shared" si="308"/>
        <v>9.1836198008077492</v>
      </c>
      <c r="W2143" s="52">
        <v>122.44826401077</v>
      </c>
      <c r="X2143" s="71" t="str">
        <f t="shared" si="309"/>
        <v>ALL 2027</v>
      </c>
      <c r="Y2143" s="21">
        <f t="shared" si="310"/>
        <v>2560</v>
      </c>
      <c r="Z2143" s="21">
        <f t="shared" si="311"/>
        <v>1600</v>
      </c>
      <c r="AA2143" s="57">
        <f t="shared" si="312"/>
        <v>93946.894382022467</v>
      </c>
      <c r="AB2143" s="59">
        <f t="shared" si="313"/>
        <v>1.6</v>
      </c>
      <c r="AC2143" s="61">
        <f t="shared" si="314"/>
        <v>457.2</v>
      </c>
    </row>
    <row r="2144" spans="4:29">
      <c r="D2144" s="12"/>
      <c r="E2144" s="36" t="s">
        <v>29</v>
      </c>
      <c r="F2144" s="16" t="s">
        <v>142</v>
      </c>
      <c r="G2144" s="14" t="s">
        <v>76</v>
      </c>
      <c r="H2144" s="13" t="s">
        <v>90</v>
      </c>
      <c r="I2144" s="13" t="s">
        <v>195</v>
      </c>
      <c r="J2144" s="13" t="s">
        <v>196</v>
      </c>
      <c r="K2144" s="13" t="s">
        <v>43</v>
      </c>
      <c r="L2144" s="14">
        <v>16.100000000000001</v>
      </c>
      <c r="M2144" s="14" t="s">
        <v>143</v>
      </c>
      <c r="N2144" s="31">
        <v>1000000</v>
      </c>
      <c r="O2144" s="14" t="s">
        <v>2</v>
      </c>
      <c r="P2144" s="14" t="s">
        <v>47</v>
      </c>
      <c r="Q2144" s="31">
        <v>4000</v>
      </c>
      <c r="R2144" s="31">
        <v>1000</v>
      </c>
      <c r="S2144" s="45">
        <v>200</v>
      </c>
      <c r="T2144" s="64">
        <f t="shared" si="306"/>
        <v>3220.0000000000005</v>
      </c>
      <c r="U2144" s="64">
        <f t="shared" si="307"/>
        <v>14.291630266112758</v>
      </c>
      <c r="V2144" s="48">
        <f t="shared" si="308"/>
        <v>21.531076249754999</v>
      </c>
      <c r="W2144" s="52">
        <v>107.65538124877499</v>
      </c>
      <c r="X2144" s="71" t="str">
        <f t="shared" si="309"/>
        <v>ALL 2027</v>
      </c>
      <c r="Y2144" s="21">
        <f t="shared" si="310"/>
        <v>2560</v>
      </c>
      <c r="Z2144" s="21">
        <f t="shared" si="311"/>
        <v>1440</v>
      </c>
      <c r="AA2144" s="57">
        <f t="shared" si="312"/>
        <v>71458.151330563793</v>
      </c>
      <c r="AB2144" s="59">
        <f t="shared" si="313"/>
        <v>1.7777777777777777</v>
      </c>
      <c r="AC2144" s="61">
        <f t="shared" si="314"/>
        <v>408.94</v>
      </c>
    </row>
    <row r="2145" spans="4:29">
      <c r="D2145" s="12"/>
      <c r="E2145" s="36" t="s">
        <v>29</v>
      </c>
      <c r="F2145" s="16" t="s">
        <v>142</v>
      </c>
      <c r="G2145" s="14" t="s">
        <v>76</v>
      </c>
      <c r="H2145" s="13" t="s">
        <v>90</v>
      </c>
      <c r="I2145" s="13" t="s">
        <v>295</v>
      </c>
      <c r="J2145" s="13" t="s">
        <v>296</v>
      </c>
      <c r="K2145" s="13"/>
      <c r="L2145" s="14">
        <v>16</v>
      </c>
      <c r="M2145" s="14" t="s">
        <v>66</v>
      </c>
      <c r="N2145" s="31">
        <v>1000000</v>
      </c>
      <c r="O2145" s="14" t="s">
        <v>2</v>
      </c>
      <c r="P2145" s="14" t="s">
        <v>47</v>
      </c>
      <c r="Q2145" s="31">
        <v>4000</v>
      </c>
      <c r="R2145" s="31">
        <v>1000</v>
      </c>
      <c r="S2145" s="45">
        <v>30</v>
      </c>
      <c r="T2145" s="64">
        <f t="shared" si="306"/>
        <v>480</v>
      </c>
      <c r="U2145" s="64">
        <f t="shared" si="307"/>
        <v>2.2268893483146064</v>
      </c>
      <c r="V2145" s="48">
        <f t="shared" si="308"/>
        <v>3.2296614374632493</v>
      </c>
      <c r="W2145" s="52">
        <v>107.65538124877499</v>
      </c>
      <c r="X2145" s="71" t="str">
        <f t="shared" si="309"/>
        <v>ALL 2027</v>
      </c>
      <c r="Y2145" s="21">
        <f t="shared" si="310"/>
        <v>2560</v>
      </c>
      <c r="Z2145" s="21">
        <f t="shared" si="311"/>
        <v>1600</v>
      </c>
      <c r="AA2145" s="57">
        <f t="shared" si="312"/>
        <v>74229.644943820225</v>
      </c>
      <c r="AB2145" s="59">
        <f t="shared" si="313"/>
        <v>1.6</v>
      </c>
      <c r="AC2145" s="61">
        <f t="shared" si="314"/>
        <v>406.4</v>
      </c>
    </row>
    <row r="2146" spans="4:29">
      <c r="D2146" s="12"/>
      <c r="E2146" s="36" t="s">
        <v>29</v>
      </c>
      <c r="F2146" s="16" t="s">
        <v>142</v>
      </c>
      <c r="G2146" s="14" t="s">
        <v>76</v>
      </c>
      <c r="H2146" s="13" t="s">
        <v>5</v>
      </c>
      <c r="I2146" s="13" t="s">
        <v>31</v>
      </c>
      <c r="J2146" s="13" t="s">
        <v>32</v>
      </c>
      <c r="K2146" s="13" t="s">
        <v>33</v>
      </c>
      <c r="L2146" s="14">
        <v>31.5</v>
      </c>
      <c r="M2146" s="14" t="s">
        <v>34</v>
      </c>
      <c r="N2146" s="31">
        <v>1000000</v>
      </c>
      <c r="O2146" s="14" t="s">
        <v>1</v>
      </c>
      <c r="P2146" s="14" t="s">
        <v>35</v>
      </c>
      <c r="Q2146" s="31">
        <v>576</v>
      </c>
      <c r="R2146" s="31">
        <v>576</v>
      </c>
      <c r="S2146" s="45">
        <v>15</v>
      </c>
      <c r="T2146" s="64">
        <f t="shared" si="306"/>
        <v>472.5</v>
      </c>
      <c r="U2146" s="64">
        <f t="shared" si="307"/>
        <v>4.1031027347181004</v>
      </c>
      <c r="V2146" s="48">
        <f t="shared" si="308"/>
        <v>6.9980663023102583</v>
      </c>
      <c r="W2146" s="52">
        <v>466.53775348735053</v>
      </c>
      <c r="X2146" s="71" t="str">
        <f t="shared" si="309"/>
        <v>ALL 2027</v>
      </c>
      <c r="Y2146" s="21">
        <f t="shared" si="310"/>
        <v>6016</v>
      </c>
      <c r="Z2146" s="21">
        <f t="shared" si="311"/>
        <v>3384</v>
      </c>
      <c r="AA2146" s="57">
        <f t="shared" si="312"/>
        <v>273540.18231454003</v>
      </c>
      <c r="AB2146" s="59">
        <f t="shared" si="313"/>
        <v>1.7777777777777777</v>
      </c>
      <c r="AC2146" s="61">
        <f t="shared" si="314"/>
        <v>800.09999999999991</v>
      </c>
    </row>
    <row r="2147" spans="4:29">
      <c r="D2147" s="12"/>
      <c r="E2147" s="36" t="s">
        <v>29</v>
      </c>
      <c r="F2147" s="16" t="s">
        <v>142</v>
      </c>
      <c r="G2147" s="14" t="s">
        <v>76</v>
      </c>
      <c r="H2147" s="13" t="s">
        <v>5</v>
      </c>
      <c r="I2147" s="13" t="s">
        <v>31</v>
      </c>
      <c r="J2147" s="13" t="s">
        <v>306</v>
      </c>
      <c r="K2147" s="13" t="s">
        <v>57</v>
      </c>
      <c r="L2147" s="14">
        <v>27</v>
      </c>
      <c r="M2147" s="14" t="s">
        <v>307</v>
      </c>
      <c r="N2147" s="31">
        <v>1000000</v>
      </c>
      <c r="O2147" s="14" t="s">
        <v>2</v>
      </c>
      <c r="P2147" s="14" t="s">
        <v>35</v>
      </c>
      <c r="Q2147" s="31">
        <v>4000</v>
      </c>
      <c r="R2147" s="31">
        <v>1000</v>
      </c>
      <c r="S2147" s="45">
        <v>150</v>
      </c>
      <c r="T2147" s="64">
        <f t="shared" si="306"/>
        <v>4050</v>
      </c>
      <c r="U2147" s="64">
        <f t="shared" si="307"/>
        <v>30.145244581602373</v>
      </c>
      <c r="V2147" s="48">
        <f t="shared" si="308"/>
        <v>43.32</v>
      </c>
      <c r="W2147" s="52">
        <v>288.8</v>
      </c>
      <c r="X2147" s="71" t="str">
        <f t="shared" si="309"/>
        <v>ALL 2027</v>
      </c>
      <c r="Y2147" s="21">
        <f t="shared" si="310"/>
        <v>5120</v>
      </c>
      <c r="Z2147" s="21">
        <f t="shared" si="311"/>
        <v>2880</v>
      </c>
      <c r="AA2147" s="57">
        <f t="shared" si="312"/>
        <v>200968.29721068247</v>
      </c>
      <c r="AB2147" s="59">
        <f t="shared" si="313"/>
        <v>1.7777777777777777</v>
      </c>
      <c r="AC2147" s="61">
        <f t="shared" si="314"/>
        <v>685.8</v>
      </c>
    </row>
    <row r="2148" spans="4:29">
      <c r="D2148" s="12"/>
      <c r="E2148" s="36" t="s">
        <v>29</v>
      </c>
      <c r="F2148" s="16" t="s">
        <v>142</v>
      </c>
      <c r="G2148" s="14" t="s">
        <v>76</v>
      </c>
      <c r="H2148" s="13" t="s">
        <v>5</v>
      </c>
      <c r="I2148" s="13" t="s">
        <v>76</v>
      </c>
      <c r="J2148" s="13"/>
      <c r="K2148" s="13"/>
      <c r="L2148" s="14">
        <v>27</v>
      </c>
      <c r="M2148" s="14" t="s">
        <v>15</v>
      </c>
      <c r="N2148" s="31">
        <v>1000000</v>
      </c>
      <c r="O2148" s="14" t="s">
        <v>1</v>
      </c>
      <c r="P2148" s="14" t="s">
        <v>35</v>
      </c>
      <c r="Q2148" s="31">
        <v>5000</v>
      </c>
      <c r="R2148" s="31">
        <v>1152</v>
      </c>
      <c r="S2148" s="45">
        <v>3960</v>
      </c>
      <c r="T2148" s="64">
        <f t="shared" si="306"/>
        <v>106920</v>
      </c>
      <c r="U2148" s="64">
        <f t="shared" si="307"/>
        <v>795.8344569543026</v>
      </c>
      <c r="V2148" s="48">
        <f t="shared" si="308"/>
        <v>657.39999842683994</v>
      </c>
      <c r="W2148" s="52">
        <v>166.01010061283836</v>
      </c>
      <c r="X2148" s="71" t="str">
        <f t="shared" si="309"/>
        <v>ALL 2027</v>
      </c>
      <c r="Y2148" s="21">
        <f t="shared" si="310"/>
        <v>3840</v>
      </c>
      <c r="Z2148" s="21">
        <f t="shared" si="311"/>
        <v>2160</v>
      </c>
      <c r="AA2148" s="57">
        <f t="shared" si="312"/>
        <v>200968.29721068247</v>
      </c>
      <c r="AB2148" s="59">
        <f t="shared" si="313"/>
        <v>1.7777777777777777</v>
      </c>
      <c r="AC2148" s="61">
        <f t="shared" si="314"/>
        <v>685.8</v>
      </c>
    </row>
    <row r="2149" spans="4:29">
      <c r="D2149" s="12"/>
      <c r="E2149" s="36" t="s">
        <v>29</v>
      </c>
      <c r="F2149" s="16" t="s">
        <v>142</v>
      </c>
      <c r="G2149" s="14" t="s">
        <v>76</v>
      </c>
      <c r="H2149" s="13" t="s">
        <v>5</v>
      </c>
      <c r="I2149" s="13" t="s">
        <v>76</v>
      </c>
      <c r="J2149" s="13"/>
      <c r="K2149" s="13"/>
      <c r="L2149" s="14">
        <v>31.5</v>
      </c>
      <c r="M2149" s="14" t="s">
        <v>15</v>
      </c>
      <c r="N2149" s="31" t="s">
        <v>65</v>
      </c>
      <c r="O2149" s="14" t="s">
        <v>1</v>
      </c>
      <c r="P2149" s="14" t="s">
        <v>35</v>
      </c>
      <c r="Q2149" s="31">
        <v>5000</v>
      </c>
      <c r="R2149" s="31">
        <v>1152</v>
      </c>
      <c r="S2149" s="45">
        <v>24</v>
      </c>
      <c r="T2149" s="64">
        <f t="shared" si="306"/>
        <v>756</v>
      </c>
      <c r="U2149" s="64">
        <f t="shared" si="307"/>
        <v>6.5649643755489606</v>
      </c>
      <c r="V2149" s="48">
        <f t="shared" si="308"/>
        <v>4.9803030183851504</v>
      </c>
      <c r="W2149" s="52">
        <v>207.51262576604793</v>
      </c>
      <c r="X2149" s="71" t="str">
        <f t="shared" si="309"/>
        <v>ALL 2027</v>
      </c>
      <c r="Y2149" s="21">
        <f t="shared" si="310"/>
        <v>3840</v>
      </c>
      <c r="Z2149" s="21">
        <f t="shared" si="311"/>
        <v>2160</v>
      </c>
      <c r="AA2149" s="57">
        <f t="shared" si="312"/>
        <v>273540.18231454003</v>
      </c>
      <c r="AB2149" s="59">
        <f t="shared" si="313"/>
        <v>1.7777777777777777</v>
      </c>
      <c r="AC2149" s="61">
        <f t="shared" si="314"/>
        <v>800.09999999999991</v>
      </c>
    </row>
    <row r="2150" spans="4:29">
      <c r="D2150" s="12"/>
      <c r="E2150" s="36" t="s">
        <v>29</v>
      </c>
      <c r="F2150" s="16" t="s">
        <v>142</v>
      </c>
      <c r="G2150" s="14" t="s">
        <v>76</v>
      </c>
      <c r="H2150" s="13" t="s">
        <v>5</v>
      </c>
      <c r="I2150" s="13" t="s">
        <v>76</v>
      </c>
      <c r="J2150" s="13"/>
      <c r="K2150" s="13"/>
      <c r="L2150" s="14">
        <v>31.5</v>
      </c>
      <c r="M2150" s="14" t="s">
        <v>15</v>
      </c>
      <c r="N2150" s="31" t="s">
        <v>65</v>
      </c>
      <c r="O2150" s="14" t="s">
        <v>1</v>
      </c>
      <c r="P2150" s="14" t="s">
        <v>35</v>
      </c>
      <c r="Q2150" s="31">
        <v>5000</v>
      </c>
      <c r="R2150" s="31">
        <v>1152</v>
      </c>
      <c r="S2150" s="45">
        <v>2970</v>
      </c>
      <c r="T2150" s="64">
        <f t="shared" si="306"/>
        <v>93555</v>
      </c>
      <c r="U2150" s="64">
        <f t="shared" si="307"/>
        <v>812.41434147418397</v>
      </c>
      <c r="V2150" s="48">
        <f t="shared" si="308"/>
        <v>616.31249852516237</v>
      </c>
      <c r="W2150" s="52">
        <v>207.51262576604793</v>
      </c>
      <c r="X2150" s="71" t="str">
        <f t="shared" si="309"/>
        <v>ALL 2027</v>
      </c>
      <c r="Y2150" s="21">
        <f t="shared" si="310"/>
        <v>3840</v>
      </c>
      <c r="Z2150" s="21">
        <f t="shared" si="311"/>
        <v>2160</v>
      </c>
      <c r="AA2150" s="57">
        <f t="shared" si="312"/>
        <v>273540.18231454003</v>
      </c>
      <c r="AB2150" s="59">
        <f t="shared" si="313"/>
        <v>1.7777777777777777</v>
      </c>
      <c r="AC2150" s="61">
        <f t="shared" si="314"/>
        <v>800.09999999999991</v>
      </c>
    </row>
    <row r="2151" spans="4:29">
      <c r="D2151" s="12"/>
      <c r="E2151" s="36" t="s">
        <v>29</v>
      </c>
      <c r="F2151" s="16" t="s">
        <v>142</v>
      </c>
      <c r="G2151" s="14" t="s">
        <v>76</v>
      </c>
      <c r="H2151" s="13" t="s">
        <v>5</v>
      </c>
      <c r="I2151" s="13" t="s">
        <v>76</v>
      </c>
      <c r="J2151" s="13"/>
      <c r="K2151" s="13"/>
      <c r="L2151" s="14">
        <v>49</v>
      </c>
      <c r="M2151" s="14" t="s">
        <v>99</v>
      </c>
      <c r="N2151" s="31">
        <v>1000000</v>
      </c>
      <c r="O2151" s="14" t="s">
        <v>1</v>
      </c>
      <c r="P2151" s="14" t="s">
        <v>35</v>
      </c>
      <c r="Q2151" s="31">
        <v>5000</v>
      </c>
      <c r="R2151" s="31">
        <v>1152</v>
      </c>
      <c r="S2151" s="45">
        <v>90</v>
      </c>
      <c r="T2151" s="64">
        <f t="shared" si="306"/>
        <v>4410</v>
      </c>
      <c r="U2151" s="64">
        <f t="shared" si="307"/>
        <v>36.33559803366515</v>
      </c>
      <c r="V2151" s="48">
        <f t="shared" si="308"/>
        <v>28.617581412747107</v>
      </c>
      <c r="W2151" s="52">
        <v>317.97312680830117</v>
      </c>
      <c r="X2151" s="71" t="str">
        <f t="shared" si="309"/>
        <v>ALL 2027</v>
      </c>
      <c r="Y2151" s="21">
        <f t="shared" si="310"/>
        <v>5120</v>
      </c>
      <c r="Z2151" s="21">
        <f t="shared" si="311"/>
        <v>1440</v>
      </c>
      <c r="AA2151" s="57">
        <f t="shared" si="312"/>
        <v>403728.86704072385</v>
      </c>
      <c r="AB2151" s="59">
        <f t="shared" si="313"/>
        <v>3.5555555555555554</v>
      </c>
      <c r="AC2151" s="61">
        <f t="shared" si="314"/>
        <v>1244.5999999999999</v>
      </c>
    </row>
    <row r="2152" spans="4:29">
      <c r="D2152" s="12"/>
      <c r="E2152" s="36" t="s">
        <v>29</v>
      </c>
      <c r="F2152" s="16" t="s">
        <v>142</v>
      </c>
      <c r="G2152" s="14" t="s">
        <v>76</v>
      </c>
      <c r="H2152" s="13" t="s">
        <v>6</v>
      </c>
      <c r="I2152" s="13" t="s">
        <v>76</v>
      </c>
      <c r="J2152" s="13"/>
      <c r="K2152" s="13" t="s">
        <v>123</v>
      </c>
      <c r="L2152" s="14">
        <v>43</v>
      </c>
      <c r="M2152" s="14" t="s">
        <v>15</v>
      </c>
      <c r="N2152" s="31">
        <v>1000000</v>
      </c>
      <c r="O2152" s="14" t="s">
        <v>1</v>
      </c>
      <c r="P2152" s="14" t="s">
        <v>35</v>
      </c>
      <c r="Q2152" s="31">
        <v>4000</v>
      </c>
      <c r="R2152" s="31">
        <v>500</v>
      </c>
      <c r="S2152" s="45">
        <v>143.96700000000001</v>
      </c>
      <c r="T2152" s="64">
        <f t="shared" si="306"/>
        <v>6190.5810000000001</v>
      </c>
      <c r="U2152" s="64">
        <f t="shared" si="307"/>
        <v>73.383748229816987</v>
      </c>
      <c r="V2152" s="48">
        <f t="shared" si="308"/>
        <v>28.138442074085312</v>
      </c>
      <c r="W2152" s="52">
        <v>195.45063850802831</v>
      </c>
      <c r="X2152" s="71" t="str">
        <f t="shared" si="309"/>
        <v>ALL 2027</v>
      </c>
      <c r="Y2152" s="21">
        <f t="shared" si="310"/>
        <v>3840</v>
      </c>
      <c r="Z2152" s="21">
        <f t="shared" si="311"/>
        <v>2160</v>
      </c>
      <c r="AA2152" s="57">
        <f t="shared" si="312"/>
        <v>509726.1749554897</v>
      </c>
      <c r="AB2152" s="59">
        <f t="shared" si="313"/>
        <v>1.7777777777777777</v>
      </c>
      <c r="AC2152" s="61">
        <f t="shared" si="314"/>
        <v>1092.2</v>
      </c>
    </row>
    <row r="2153" spans="4:29">
      <c r="D2153" s="12"/>
      <c r="E2153" s="36" t="s">
        <v>29</v>
      </c>
      <c r="F2153" s="16" t="s">
        <v>142</v>
      </c>
      <c r="G2153" s="14" t="s">
        <v>76</v>
      </c>
      <c r="H2153" s="13" t="s">
        <v>6</v>
      </c>
      <c r="I2153" s="13" t="s">
        <v>76</v>
      </c>
      <c r="J2153" s="13"/>
      <c r="K2153" s="13" t="s">
        <v>123</v>
      </c>
      <c r="L2153" s="14">
        <v>50</v>
      </c>
      <c r="M2153" s="14" t="s">
        <v>15</v>
      </c>
      <c r="N2153" s="31">
        <v>1000000</v>
      </c>
      <c r="O2153" s="14" t="s">
        <v>1</v>
      </c>
      <c r="P2153" s="14" t="s">
        <v>35</v>
      </c>
      <c r="Q2153" s="31">
        <v>5929.950586864823</v>
      </c>
      <c r="R2153" s="31">
        <v>494.16254890540188</v>
      </c>
      <c r="S2153" s="45">
        <v>254.447</v>
      </c>
      <c r="T2153" s="64">
        <f t="shared" si="306"/>
        <v>12722.35</v>
      </c>
      <c r="U2153" s="64">
        <f t="shared" si="307"/>
        <v>175.36275830029675</v>
      </c>
      <c r="V2153" s="48">
        <f t="shared" si="308"/>
        <v>55.974928719309226</v>
      </c>
      <c r="W2153" s="52">
        <v>219.98659335464447</v>
      </c>
      <c r="X2153" s="71" t="str">
        <f t="shared" si="309"/>
        <v>ALL 2027</v>
      </c>
      <c r="Y2153" s="21">
        <f t="shared" si="310"/>
        <v>3840</v>
      </c>
      <c r="Z2153" s="21">
        <f t="shared" si="311"/>
        <v>2160</v>
      </c>
      <c r="AA2153" s="57">
        <f t="shared" si="312"/>
        <v>689191.69139465876</v>
      </c>
      <c r="AB2153" s="59">
        <f t="shared" si="313"/>
        <v>1.7777777777777777</v>
      </c>
      <c r="AC2153" s="61">
        <f t="shared" si="314"/>
        <v>1270</v>
      </c>
    </row>
    <row r="2154" spans="4:29">
      <c r="D2154" s="12"/>
      <c r="E2154" s="36" t="s">
        <v>29</v>
      </c>
      <c r="F2154" s="16" t="s">
        <v>142</v>
      </c>
      <c r="G2154" s="14" t="s">
        <v>76</v>
      </c>
      <c r="H2154" s="13" t="s">
        <v>6</v>
      </c>
      <c r="I2154" s="13" t="s">
        <v>76</v>
      </c>
      <c r="J2154" s="13"/>
      <c r="K2154" s="13" t="s">
        <v>123</v>
      </c>
      <c r="L2154" s="14">
        <v>55</v>
      </c>
      <c r="M2154" s="14" t="s">
        <v>15</v>
      </c>
      <c r="N2154" s="31">
        <v>1000000</v>
      </c>
      <c r="O2154" s="14" t="s">
        <v>1</v>
      </c>
      <c r="P2154" s="14" t="s">
        <v>35</v>
      </c>
      <c r="Q2154" s="31">
        <v>6804.6390532544374</v>
      </c>
      <c r="R2154" s="31">
        <v>567.05325443786978</v>
      </c>
      <c r="S2154" s="45">
        <v>2508.2910000000002</v>
      </c>
      <c r="T2154" s="64">
        <f t="shared" si="306"/>
        <v>137956.005</v>
      </c>
      <c r="U2154" s="64">
        <f t="shared" si="307"/>
        <v>2091.7189133279999</v>
      </c>
      <c r="V2154" s="48">
        <f t="shared" si="308"/>
        <v>599.90630980212813</v>
      </c>
      <c r="W2154" s="52">
        <v>239.16934271267888</v>
      </c>
      <c r="X2154" s="71" t="str">
        <f t="shared" si="309"/>
        <v>ALL 2027</v>
      </c>
      <c r="Y2154" s="21">
        <f t="shared" si="310"/>
        <v>3840</v>
      </c>
      <c r="Z2154" s="21">
        <f t="shared" si="311"/>
        <v>2160</v>
      </c>
      <c r="AA2154" s="57">
        <f t="shared" si="312"/>
        <v>833921.94658753707</v>
      </c>
      <c r="AB2154" s="59">
        <f t="shared" si="313"/>
        <v>1.7777777777777777</v>
      </c>
      <c r="AC2154" s="61">
        <f t="shared" si="314"/>
        <v>1397</v>
      </c>
    </row>
    <row r="2155" spans="4:29">
      <c r="D2155" s="12"/>
      <c r="E2155" s="36" t="s">
        <v>29</v>
      </c>
      <c r="F2155" s="16" t="s">
        <v>142</v>
      </c>
      <c r="G2155" s="14" t="s">
        <v>76</v>
      </c>
      <c r="H2155" s="13" t="s">
        <v>6</v>
      </c>
      <c r="I2155" s="13" t="s">
        <v>76</v>
      </c>
      <c r="J2155" s="13"/>
      <c r="K2155" s="13" t="s">
        <v>123</v>
      </c>
      <c r="L2155" s="14">
        <v>65</v>
      </c>
      <c r="M2155" s="14" t="s">
        <v>15</v>
      </c>
      <c r="N2155" s="31">
        <v>1000000</v>
      </c>
      <c r="O2155" s="14" t="s">
        <v>1</v>
      </c>
      <c r="P2155" s="14" t="s">
        <v>35</v>
      </c>
      <c r="Q2155" s="31">
        <v>9504</v>
      </c>
      <c r="R2155" s="31">
        <v>792</v>
      </c>
      <c r="S2155" s="45">
        <v>3565.663</v>
      </c>
      <c r="T2155" s="64">
        <f t="shared" si="306"/>
        <v>231768.095</v>
      </c>
      <c r="U2155" s="64">
        <f t="shared" si="307"/>
        <v>4153.0487805135672</v>
      </c>
      <c r="V2155" s="48">
        <f t="shared" si="308"/>
        <v>1141.4351345569112</v>
      </c>
      <c r="W2155" s="52">
        <v>320.11862437838664</v>
      </c>
      <c r="X2155" s="71" t="str">
        <f t="shared" si="309"/>
        <v>ALL 2027</v>
      </c>
      <c r="Y2155" s="21">
        <f t="shared" si="310"/>
        <v>3840</v>
      </c>
      <c r="Z2155" s="21">
        <f t="shared" si="311"/>
        <v>2160</v>
      </c>
      <c r="AA2155" s="57">
        <f t="shared" si="312"/>
        <v>1164733.9584569733</v>
      </c>
      <c r="AB2155" s="59">
        <f t="shared" si="313"/>
        <v>1.7777777777777777</v>
      </c>
      <c r="AC2155" s="61">
        <f t="shared" si="314"/>
        <v>1651</v>
      </c>
    </row>
    <row r="2156" spans="4:29">
      <c r="D2156" s="12"/>
      <c r="E2156" s="36" t="s">
        <v>29</v>
      </c>
      <c r="F2156" s="16" t="s">
        <v>142</v>
      </c>
      <c r="G2156" s="14" t="s">
        <v>76</v>
      </c>
      <c r="H2156" s="13" t="s">
        <v>6</v>
      </c>
      <c r="I2156" s="13" t="s">
        <v>76</v>
      </c>
      <c r="J2156" s="13"/>
      <c r="K2156" s="13" t="s">
        <v>123</v>
      </c>
      <c r="L2156" s="14">
        <v>75</v>
      </c>
      <c r="M2156" s="14" t="s">
        <v>15</v>
      </c>
      <c r="N2156" s="31">
        <v>1000000</v>
      </c>
      <c r="O2156" s="14" t="s">
        <v>2</v>
      </c>
      <c r="P2156" s="14" t="s">
        <v>35</v>
      </c>
      <c r="Q2156" s="31">
        <v>13685.759999999997</v>
      </c>
      <c r="R2156" s="31">
        <v>1140.4799999999998</v>
      </c>
      <c r="S2156" s="45">
        <v>3430.34</v>
      </c>
      <c r="T2156" s="64">
        <f t="shared" si="306"/>
        <v>257275.5</v>
      </c>
      <c r="U2156" s="64">
        <f t="shared" si="307"/>
        <v>5319.3641099821962</v>
      </c>
      <c r="V2156" s="48">
        <f t="shared" si="308"/>
        <v>1543.4771940885114</v>
      </c>
      <c r="W2156" s="52">
        <v>449.94874971242251</v>
      </c>
      <c r="X2156" s="71" t="str">
        <f t="shared" si="309"/>
        <v>ALL 2027</v>
      </c>
      <c r="Y2156" s="21">
        <f t="shared" si="310"/>
        <v>3840</v>
      </c>
      <c r="Z2156" s="21">
        <f t="shared" si="311"/>
        <v>2160</v>
      </c>
      <c r="AA2156" s="57">
        <f t="shared" si="312"/>
        <v>1550681.3056379822</v>
      </c>
      <c r="AB2156" s="59">
        <f t="shared" si="313"/>
        <v>1.7777777777777777</v>
      </c>
      <c r="AC2156" s="61">
        <f t="shared" si="314"/>
        <v>1905</v>
      </c>
    </row>
    <row r="2157" spans="4:29">
      <c r="D2157" s="12"/>
      <c r="E2157" s="36" t="s">
        <v>29</v>
      </c>
      <c r="F2157" s="16" t="s">
        <v>142</v>
      </c>
      <c r="G2157" s="14" t="s">
        <v>76</v>
      </c>
      <c r="H2157" s="13" t="s">
        <v>6</v>
      </c>
      <c r="I2157" s="13" t="s">
        <v>76</v>
      </c>
      <c r="J2157" s="13"/>
      <c r="K2157" s="13" t="s">
        <v>123</v>
      </c>
      <c r="L2157" s="14">
        <v>85</v>
      </c>
      <c r="M2157" s="14" t="s">
        <v>15</v>
      </c>
      <c r="N2157" s="31">
        <v>1000000</v>
      </c>
      <c r="O2157" s="14" t="s">
        <v>2</v>
      </c>
      <c r="P2157" s="14" t="s">
        <v>35</v>
      </c>
      <c r="Q2157" s="31">
        <v>17578.598399999999</v>
      </c>
      <c r="R2157" s="31">
        <v>1464.8832</v>
      </c>
      <c r="S2157" s="45">
        <v>2675.8180000000002</v>
      </c>
      <c r="T2157" s="64">
        <f t="shared" si="306"/>
        <v>227444.53000000003</v>
      </c>
      <c r="U2157" s="64">
        <f t="shared" si="307"/>
        <v>5329.5979311915489</v>
      </c>
      <c r="V2157" s="48">
        <f t="shared" si="308"/>
        <v>1633.9987723280694</v>
      </c>
      <c r="W2157" s="52">
        <v>610.65392800559277</v>
      </c>
      <c r="X2157" s="71" t="str">
        <f t="shared" si="309"/>
        <v>ALL 2027</v>
      </c>
      <c r="Y2157" s="21">
        <f t="shared" si="310"/>
        <v>3840</v>
      </c>
      <c r="Z2157" s="21">
        <f t="shared" si="311"/>
        <v>2160</v>
      </c>
      <c r="AA2157" s="57">
        <f t="shared" si="312"/>
        <v>1991763.9881305636</v>
      </c>
      <c r="AB2157" s="59">
        <f t="shared" si="313"/>
        <v>1.7777777777777777</v>
      </c>
      <c r="AC2157" s="61">
        <f t="shared" si="314"/>
        <v>2159</v>
      </c>
    </row>
    <row r="2158" spans="4:29">
      <c r="D2158" s="12"/>
      <c r="E2158" s="36" t="s">
        <v>29</v>
      </c>
      <c r="F2158" s="16" t="s">
        <v>142</v>
      </c>
      <c r="G2158" s="14" t="s">
        <v>76</v>
      </c>
      <c r="H2158" s="13" t="s">
        <v>6</v>
      </c>
      <c r="I2158" s="13" t="s">
        <v>76</v>
      </c>
      <c r="J2158" s="13"/>
      <c r="K2158" s="13" t="s">
        <v>123</v>
      </c>
      <c r="L2158" s="14">
        <v>98</v>
      </c>
      <c r="M2158" s="14" t="s">
        <v>15</v>
      </c>
      <c r="N2158" s="31">
        <v>1000000</v>
      </c>
      <c r="O2158" s="14" t="s">
        <v>2</v>
      </c>
      <c r="P2158" s="14" t="s">
        <v>35</v>
      </c>
      <c r="Q2158" s="31">
        <v>20000</v>
      </c>
      <c r="R2158" s="31">
        <v>2000</v>
      </c>
      <c r="S2158" s="45">
        <v>313.85599999999999</v>
      </c>
      <c r="T2158" s="64">
        <f t="shared" si="306"/>
        <v>30757.887999999999</v>
      </c>
      <c r="U2158" s="64">
        <f t="shared" si="307"/>
        <v>830.96476949434089</v>
      </c>
      <c r="V2158" s="48">
        <f t="shared" si="308"/>
        <v>287.4860988421849</v>
      </c>
      <c r="W2158" s="52">
        <v>915.98089200838888</v>
      </c>
      <c r="X2158" s="71" t="str">
        <f t="shared" si="309"/>
        <v>ALL 2027</v>
      </c>
      <c r="Y2158" s="21">
        <f t="shared" si="310"/>
        <v>3840</v>
      </c>
      <c r="Z2158" s="21">
        <f t="shared" si="311"/>
        <v>2160</v>
      </c>
      <c r="AA2158" s="57">
        <f t="shared" si="312"/>
        <v>2647598.8016617205</v>
      </c>
      <c r="AB2158" s="59">
        <f t="shared" si="313"/>
        <v>1.7777777777777777</v>
      </c>
      <c r="AC2158" s="61">
        <f t="shared" si="314"/>
        <v>2489.1999999999998</v>
      </c>
    </row>
    <row r="2159" spans="4:29">
      <c r="D2159" s="12"/>
      <c r="E2159" s="36" t="s">
        <v>29</v>
      </c>
      <c r="F2159" s="16" t="s">
        <v>142</v>
      </c>
      <c r="G2159" s="14" t="s">
        <v>76</v>
      </c>
      <c r="H2159" s="13" t="s">
        <v>6</v>
      </c>
      <c r="I2159" s="13" t="s">
        <v>76</v>
      </c>
      <c r="J2159" s="13"/>
      <c r="K2159" s="13" t="s">
        <v>123</v>
      </c>
      <c r="L2159" s="14">
        <v>100</v>
      </c>
      <c r="M2159" s="14" t="s">
        <v>15</v>
      </c>
      <c r="N2159" s="31">
        <v>1000000</v>
      </c>
      <c r="O2159" s="14" t="s">
        <v>2</v>
      </c>
      <c r="P2159" s="14" t="s">
        <v>35</v>
      </c>
      <c r="Q2159" s="31">
        <v>20000</v>
      </c>
      <c r="R2159" s="31">
        <v>2000</v>
      </c>
      <c r="S2159" s="45">
        <v>380.44900000000001</v>
      </c>
      <c r="T2159" s="64">
        <f t="shared" si="306"/>
        <v>38044.9</v>
      </c>
      <c r="U2159" s="64">
        <f t="shared" si="307"/>
        <v>1048.8091591976261</v>
      </c>
      <c r="V2159" s="48">
        <f t="shared" si="308"/>
        <v>348.48401438369956</v>
      </c>
      <c r="W2159" s="52">
        <v>915.98089200838888</v>
      </c>
      <c r="X2159" s="71" t="str">
        <f t="shared" si="309"/>
        <v>ALL 2027</v>
      </c>
      <c r="Y2159" s="21">
        <f t="shared" si="310"/>
        <v>3840</v>
      </c>
      <c r="Z2159" s="21">
        <f t="shared" si="311"/>
        <v>2160</v>
      </c>
      <c r="AA2159" s="57">
        <f t="shared" si="312"/>
        <v>2756766.765578635</v>
      </c>
      <c r="AB2159" s="59">
        <f t="shared" si="313"/>
        <v>1.7777777777777777</v>
      </c>
      <c r="AC2159" s="61">
        <f t="shared" si="314"/>
        <v>2540</v>
      </c>
    </row>
    <row r="2160" spans="4:29">
      <c r="D2160" s="12"/>
      <c r="E2160" s="36" t="s">
        <v>29</v>
      </c>
      <c r="F2160" s="16" t="s">
        <v>142</v>
      </c>
      <c r="G2160" s="14" t="s">
        <v>76</v>
      </c>
      <c r="H2160" s="13" t="s">
        <v>6</v>
      </c>
      <c r="I2160" s="13" t="s">
        <v>76</v>
      </c>
      <c r="J2160" s="13"/>
      <c r="K2160" s="13" t="s">
        <v>123</v>
      </c>
      <c r="L2160" s="14">
        <v>115</v>
      </c>
      <c r="M2160" s="14" t="s">
        <v>15</v>
      </c>
      <c r="N2160" s="31">
        <v>1000000</v>
      </c>
      <c r="O2160" s="14" t="s">
        <v>2</v>
      </c>
      <c r="P2160" s="14" t="s">
        <v>35</v>
      </c>
      <c r="Q2160" s="31">
        <v>32000</v>
      </c>
      <c r="R2160" s="31">
        <v>2000</v>
      </c>
      <c r="S2160" s="45">
        <v>3.4590000000000001</v>
      </c>
      <c r="T2160" s="64">
        <f t="shared" si="306"/>
        <v>397.78500000000003</v>
      </c>
      <c r="U2160" s="64">
        <f t="shared" si="307"/>
        <v>12.610905380225521</v>
      </c>
      <c r="V2160" s="48">
        <f t="shared" si="308"/>
        <v>3.8020534865484201</v>
      </c>
      <c r="W2160" s="52">
        <v>1099.1770704100666</v>
      </c>
      <c r="X2160" s="71" t="str">
        <f t="shared" si="309"/>
        <v>ALL 2027</v>
      </c>
      <c r="Y2160" s="21">
        <f t="shared" si="310"/>
        <v>3840</v>
      </c>
      <c r="Z2160" s="21">
        <f t="shared" si="311"/>
        <v>2160</v>
      </c>
      <c r="AA2160" s="57">
        <f t="shared" si="312"/>
        <v>3645824.047477745</v>
      </c>
      <c r="AB2160" s="59">
        <f t="shared" si="313"/>
        <v>1.7777777777777777</v>
      </c>
      <c r="AC2160" s="61">
        <f t="shared" si="314"/>
        <v>2921</v>
      </c>
    </row>
    <row r="2161" spans="4:29">
      <c r="D2161" s="12"/>
      <c r="E2161" s="36" t="s">
        <v>29</v>
      </c>
      <c r="F2161" s="16" t="s">
        <v>142</v>
      </c>
      <c r="G2161" s="14" t="s">
        <v>76</v>
      </c>
      <c r="H2161" s="13" t="s">
        <v>6</v>
      </c>
      <c r="I2161" s="13" t="s">
        <v>76</v>
      </c>
      <c r="J2161" s="13"/>
      <c r="K2161" s="13" t="s">
        <v>123</v>
      </c>
      <c r="L2161" s="14">
        <v>55</v>
      </c>
      <c r="M2161" s="14" t="s">
        <v>52</v>
      </c>
      <c r="N2161" s="31">
        <v>1000000</v>
      </c>
      <c r="O2161" s="14" t="s">
        <v>2</v>
      </c>
      <c r="P2161" s="14" t="s">
        <v>35</v>
      </c>
      <c r="Q2161" s="31">
        <v>5930</v>
      </c>
      <c r="R2161" s="31">
        <v>494</v>
      </c>
      <c r="S2161" s="45">
        <v>15.302</v>
      </c>
      <c r="T2161" s="64">
        <f t="shared" si="306"/>
        <v>841.61</v>
      </c>
      <c r="U2161" s="64">
        <f t="shared" si="307"/>
        <v>12.760673626682491</v>
      </c>
      <c r="V2161" s="48">
        <f t="shared" si="308"/>
        <v>3.6597692821894121</v>
      </c>
      <c r="W2161" s="52">
        <v>239.16934271267888</v>
      </c>
      <c r="X2161" s="71" t="str">
        <f t="shared" si="309"/>
        <v>ALL 2027</v>
      </c>
      <c r="Y2161" s="21">
        <f t="shared" si="310"/>
        <v>7680</v>
      </c>
      <c r="Z2161" s="21">
        <f t="shared" si="311"/>
        <v>4320</v>
      </c>
      <c r="AA2161" s="57">
        <f t="shared" si="312"/>
        <v>833921.94658753707</v>
      </c>
      <c r="AB2161" s="59">
        <f t="shared" si="313"/>
        <v>1.7777777777777777</v>
      </c>
      <c r="AC2161" s="61">
        <f t="shared" si="314"/>
        <v>1397</v>
      </c>
    </row>
    <row r="2162" spans="4:29">
      <c r="D2162" s="12"/>
      <c r="E2162" s="36" t="s">
        <v>29</v>
      </c>
      <c r="F2162" s="16" t="s">
        <v>142</v>
      </c>
      <c r="G2162" s="14" t="s">
        <v>76</v>
      </c>
      <c r="H2162" s="13" t="s">
        <v>6</v>
      </c>
      <c r="I2162" s="13" t="s">
        <v>76</v>
      </c>
      <c r="J2162" s="13"/>
      <c r="K2162" s="13" t="s">
        <v>123</v>
      </c>
      <c r="L2162" s="14">
        <v>65</v>
      </c>
      <c r="M2162" s="14" t="s">
        <v>52</v>
      </c>
      <c r="N2162" s="31">
        <v>1000000</v>
      </c>
      <c r="O2162" s="14" t="s">
        <v>2</v>
      </c>
      <c r="P2162" s="14" t="s">
        <v>35</v>
      </c>
      <c r="Q2162" s="31">
        <v>11999.750399999999</v>
      </c>
      <c r="R2162" s="31">
        <v>1333.3333333333337</v>
      </c>
      <c r="S2162" s="45">
        <v>56.055999999999997</v>
      </c>
      <c r="T2162" s="64">
        <f t="shared" si="306"/>
        <v>3643.64</v>
      </c>
      <c r="U2162" s="64">
        <f t="shared" si="307"/>
        <v>65.290326775264091</v>
      </c>
      <c r="V2162" s="48">
        <f t="shared" si="308"/>
        <v>17.94456960815484</v>
      </c>
      <c r="W2162" s="52">
        <v>320.11862437838664</v>
      </c>
      <c r="X2162" s="71" t="str">
        <f t="shared" si="309"/>
        <v>ALL 2027</v>
      </c>
      <c r="Y2162" s="21">
        <f t="shared" si="310"/>
        <v>7680</v>
      </c>
      <c r="Z2162" s="21">
        <f t="shared" si="311"/>
        <v>4320</v>
      </c>
      <c r="AA2162" s="57">
        <f t="shared" si="312"/>
        <v>1164733.9584569733</v>
      </c>
      <c r="AB2162" s="59">
        <f t="shared" si="313"/>
        <v>1.7777777777777777</v>
      </c>
      <c r="AC2162" s="61">
        <f t="shared" si="314"/>
        <v>1651</v>
      </c>
    </row>
    <row r="2163" spans="4:29">
      <c r="D2163" s="12"/>
      <c r="E2163" s="36" t="s">
        <v>29</v>
      </c>
      <c r="F2163" s="16" t="s">
        <v>142</v>
      </c>
      <c r="G2163" s="14" t="s">
        <v>76</v>
      </c>
      <c r="H2163" s="13" t="s">
        <v>6</v>
      </c>
      <c r="I2163" s="13" t="s">
        <v>76</v>
      </c>
      <c r="J2163" s="13"/>
      <c r="K2163" s="13" t="s">
        <v>123</v>
      </c>
      <c r="L2163" s="14">
        <v>75</v>
      </c>
      <c r="M2163" s="14" t="s">
        <v>52</v>
      </c>
      <c r="N2163" s="31">
        <v>1000000</v>
      </c>
      <c r="O2163" s="14" t="s">
        <v>2</v>
      </c>
      <c r="P2163" s="14" t="s">
        <v>35</v>
      </c>
      <c r="Q2163" s="31">
        <v>17279.640575999994</v>
      </c>
      <c r="R2163" s="31">
        <v>1920</v>
      </c>
      <c r="S2163" s="45">
        <v>52.737000000000002</v>
      </c>
      <c r="T2163" s="64">
        <f t="shared" si="306"/>
        <v>3955.2750000000001</v>
      </c>
      <c r="U2163" s="64">
        <f t="shared" si="307"/>
        <v>81.778280015430269</v>
      </c>
      <c r="V2163" s="48">
        <f t="shared" si="308"/>
        <v>35.263730218237868</v>
      </c>
      <c r="W2163" s="52">
        <v>668.67152508178071</v>
      </c>
      <c r="X2163" s="71" t="str">
        <f t="shared" si="309"/>
        <v>ALL 2027</v>
      </c>
      <c r="Y2163" s="21">
        <f t="shared" si="310"/>
        <v>7680</v>
      </c>
      <c r="Z2163" s="21">
        <f t="shared" si="311"/>
        <v>4320</v>
      </c>
      <c r="AA2163" s="57">
        <f t="shared" si="312"/>
        <v>1550681.3056379822</v>
      </c>
      <c r="AB2163" s="59">
        <f t="shared" si="313"/>
        <v>1.7777777777777777</v>
      </c>
      <c r="AC2163" s="61">
        <f t="shared" si="314"/>
        <v>1905</v>
      </c>
    </row>
    <row r="2164" spans="4:29">
      <c r="D2164" s="12"/>
      <c r="E2164" s="36" t="s">
        <v>29</v>
      </c>
      <c r="F2164" s="16" t="s">
        <v>142</v>
      </c>
      <c r="G2164" s="14" t="s">
        <v>76</v>
      </c>
      <c r="H2164" s="13" t="s">
        <v>6</v>
      </c>
      <c r="I2164" s="13" t="s">
        <v>76</v>
      </c>
      <c r="J2164" s="13"/>
      <c r="K2164" s="13" t="s">
        <v>123</v>
      </c>
      <c r="L2164" s="14">
        <v>85</v>
      </c>
      <c r="M2164" s="14" t="s">
        <v>52</v>
      </c>
      <c r="N2164" s="31">
        <v>1000000</v>
      </c>
      <c r="O2164" s="14" t="s">
        <v>2</v>
      </c>
      <c r="P2164" s="14" t="s">
        <v>35</v>
      </c>
      <c r="Q2164" s="31">
        <v>22194.738339839998</v>
      </c>
      <c r="R2164" s="31">
        <v>2466.1333333333341</v>
      </c>
      <c r="S2164" s="45">
        <v>39.006999999999998</v>
      </c>
      <c r="T2164" s="64">
        <f t="shared" si="306"/>
        <v>3315.5949999999998</v>
      </c>
      <c r="U2164" s="64">
        <f t="shared" si="307"/>
        <v>77.692737885008881</v>
      </c>
      <c r="V2164" s="48">
        <f t="shared" si="308"/>
        <v>35.398714050352915</v>
      </c>
      <c r="W2164" s="52">
        <v>907.49645064611275</v>
      </c>
      <c r="X2164" s="71" t="str">
        <f t="shared" si="309"/>
        <v>ALL 2027</v>
      </c>
      <c r="Y2164" s="21">
        <f t="shared" si="310"/>
        <v>7680</v>
      </c>
      <c r="Z2164" s="21">
        <f t="shared" si="311"/>
        <v>4320</v>
      </c>
      <c r="AA2164" s="57">
        <f t="shared" si="312"/>
        <v>1991763.9881305636</v>
      </c>
      <c r="AB2164" s="59">
        <f t="shared" si="313"/>
        <v>1.7777777777777777</v>
      </c>
      <c r="AC2164" s="61">
        <f t="shared" si="314"/>
        <v>2159</v>
      </c>
    </row>
    <row r="2165" spans="4:29">
      <c r="D2165" s="12"/>
      <c r="E2165" s="36" t="s">
        <v>29</v>
      </c>
      <c r="F2165" s="16" t="s">
        <v>142</v>
      </c>
      <c r="G2165" s="14" t="s">
        <v>76</v>
      </c>
      <c r="H2165" s="13" t="s">
        <v>6</v>
      </c>
      <c r="I2165" s="13" t="s">
        <v>76</v>
      </c>
      <c r="J2165" s="13"/>
      <c r="K2165" s="13" t="s">
        <v>123</v>
      </c>
      <c r="L2165" s="14">
        <v>98</v>
      </c>
      <c r="M2165" s="14" t="s">
        <v>52</v>
      </c>
      <c r="N2165" s="31">
        <v>1000000</v>
      </c>
      <c r="O2165" s="14" t="s">
        <v>2</v>
      </c>
      <c r="P2165" s="14" t="s">
        <v>35</v>
      </c>
      <c r="Q2165" s="31">
        <v>32000</v>
      </c>
      <c r="R2165" s="31">
        <v>2000</v>
      </c>
      <c r="S2165" s="45">
        <v>1.0249999999999999</v>
      </c>
      <c r="T2165" s="64">
        <f t="shared" si="306"/>
        <v>100.44999999999999</v>
      </c>
      <c r="U2165" s="64">
        <f t="shared" si="307"/>
        <v>2.7137887717032632</v>
      </c>
      <c r="V2165" s="48">
        <f t="shared" si="308"/>
        <v>1.3952757928683983</v>
      </c>
      <c r="W2165" s="52">
        <v>1361.2446759691693</v>
      </c>
      <c r="X2165" s="71" t="str">
        <f t="shared" si="309"/>
        <v>ALL 2027</v>
      </c>
      <c r="Y2165" s="21">
        <f t="shared" si="310"/>
        <v>7680</v>
      </c>
      <c r="Z2165" s="21">
        <f t="shared" si="311"/>
        <v>4320</v>
      </c>
      <c r="AA2165" s="57">
        <f t="shared" si="312"/>
        <v>2647598.8016617205</v>
      </c>
      <c r="AB2165" s="59">
        <f t="shared" si="313"/>
        <v>1.7777777777777777</v>
      </c>
      <c r="AC2165" s="61">
        <f t="shared" si="314"/>
        <v>2489.1999999999998</v>
      </c>
    </row>
    <row r="2166" spans="4:29">
      <c r="D2166" s="12"/>
      <c r="E2166" s="36" t="s">
        <v>29</v>
      </c>
      <c r="F2166" s="16" t="s">
        <v>200</v>
      </c>
      <c r="G2166" s="14" t="s">
        <v>76</v>
      </c>
      <c r="H2166" s="13" t="s">
        <v>90</v>
      </c>
      <c r="I2166" s="13" t="s">
        <v>45</v>
      </c>
      <c r="J2166" s="13" t="s">
        <v>101</v>
      </c>
      <c r="K2166" s="13" t="s">
        <v>43</v>
      </c>
      <c r="L2166" s="14">
        <v>16</v>
      </c>
      <c r="M2166" s="14" t="s">
        <v>66</v>
      </c>
      <c r="N2166" s="31">
        <v>1000000</v>
      </c>
      <c r="O2166" s="14" t="s">
        <v>2</v>
      </c>
      <c r="P2166" s="14" t="s">
        <v>47</v>
      </c>
      <c r="Q2166" s="31">
        <v>4000</v>
      </c>
      <c r="R2166" s="31">
        <v>1152</v>
      </c>
      <c r="S2166" s="45">
        <v>300</v>
      </c>
      <c r="T2166" s="64">
        <f t="shared" si="306"/>
        <v>4800</v>
      </c>
      <c r="U2166" s="64">
        <f t="shared" si="307"/>
        <v>22.268893483146069</v>
      </c>
      <c r="V2166" s="48">
        <f t="shared" si="308"/>
        <v>29.789368774959325</v>
      </c>
      <c r="W2166" s="52">
        <v>99.29789591653109</v>
      </c>
      <c r="X2166" s="71" t="str">
        <f t="shared" si="309"/>
        <v>ALL 2028</v>
      </c>
      <c r="Y2166" s="21">
        <f t="shared" si="310"/>
        <v>2560</v>
      </c>
      <c r="Z2166" s="21">
        <f t="shared" si="311"/>
        <v>1600</v>
      </c>
      <c r="AA2166" s="57">
        <f t="shared" si="312"/>
        <v>74229.644943820225</v>
      </c>
      <c r="AB2166" s="59">
        <f t="shared" si="313"/>
        <v>1.6</v>
      </c>
      <c r="AC2166" s="61">
        <f t="shared" si="314"/>
        <v>406.4</v>
      </c>
    </row>
    <row r="2167" spans="4:29">
      <c r="D2167" s="12"/>
      <c r="E2167" s="36" t="s">
        <v>29</v>
      </c>
      <c r="F2167" s="16" t="s">
        <v>200</v>
      </c>
      <c r="G2167" s="14" t="s">
        <v>76</v>
      </c>
      <c r="H2167" s="13" t="s">
        <v>90</v>
      </c>
      <c r="I2167" s="13" t="s">
        <v>45</v>
      </c>
      <c r="J2167" s="13" t="s">
        <v>46</v>
      </c>
      <c r="K2167" s="13" t="s">
        <v>43</v>
      </c>
      <c r="L2167" s="14">
        <v>17.3</v>
      </c>
      <c r="M2167" s="14" t="s">
        <v>15</v>
      </c>
      <c r="N2167" s="31">
        <v>1000000</v>
      </c>
      <c r="O2167" s="14" t="s">
        <v>2</v>
      </c>
      <c r="P2167" s="14" t="s">
        <v>47</v>
      </c>
      <c r="Q2167" s="31">
        <v>10000</v>
      </c>
      <c r="R2167" s="31">
        <v>240</v>
      </c>
      <c r="S2167" s="45">
        <v>65</v>
      </c>
      <c r="T2167" s="64">
        <f t="shared" si="306"/>
        <v>1124.5</v>
      </c>
      <c r="U2167" s="64">
        <f t="shared" si="307"/>
        <v>5.362972714255192</v>
      </c>
      <c r="V2167" s="48">
        <f t="shared" si="308"/>
        <v>7.3412546981025288</v>
      </c>
      <c r="W2167" s="52">
        <v>112.94237997080813</v>
      </c>
      <c r="X2167" s="71" t="str">
        <f t="shared" si="309"/>
        <v>ALL 2028</v>
      </c>
      <c r="Y2167" s="21">
        <f t="shared" si="310"/>
        <v>3840</v>
      </c>
      <c r="Z2167" s="21">
        <f t="shared" si="311"/>
        <v>2160</v>
      </c>
      <c r="AA2167" s="57">
        <f t="shared" si="312"/>
        <v>82507.272527002962</v>
      </c>
      <c r="AB2167" s="59">
        <f t="shared" si="313"/>
        <v>1.7777777777777777</v>
      </c>
      <c r="AC2167" s="61">
        <f t="shared" si="314"/>
        <v>439.42</v>
      </c>
    </row>
    <row r="2168" spans="4:29">
      <c r="D2168" s="12"/>
      <c r="E2168" s="36" t="s">
        <v>29</v>
      </c>
      <c r="F2168" s="16" t="s">
        <v>200</v>
      </c>
      <c r="G2168" s="14" t="s">
        <v>76</v>
      </c>
      <c r="H2168" s="13" t="s">
        <v>90</v>
      </c>
      <c r="I2168" s="13" t="s">
        <v>45</v>
      </c>
      <c r="J2168" s="13" t="s">
        <v>168</v>
      </c>
      <c r="K2168" s="13" t="s">
        <v>43</v>
      </c>
      <c r="L2168" s="14">
        <v>17.3</v>
      </c>
      <c r="M2168" s="14" t="s">
        <v>15</v>
      </c>
      <c r="N2168" s="31">
        <v>1000000</v>
      </c>
      <c r="O2168" s="14" t="s">
        <v>2</v>
      </c>
      <c r="P2168" s="14" t="s">
        <v>47</v>
      </c>
      <c r="Q2168" s="31">
        <v>4032</v>
      </c>
      <c r="R2168" s="31">
        <v>1008</v>
      </c>
      <c r="S2168" s="45">
        <v>130</v>
      </c>
      <c r="T2168" s="64">
        <f t="shared" si="306"/>
        <v>2249</v>
      </c>
      <c r="U2168" s="64">
        <f t="shared" si="307"/>
        <v>10.725945428510384</v>
      </c>
      <c r="V2168" s="48">
        <f t="shared" si="308"/>
        <v>14.682509396205058</v>
      </c>
      <c r="W2168" s="52">
        <v>112.94237997080813</v>
      </c>
      <c r="X2168" s="71" t="str">
        <f t="shared" si="309"/>
        <v>ALL 2028</v>
      </c>
      <c r="Y2168" s="21">
        <f t="shared" si="310"/>
        <v>3840</v>
      </c>
      <c r="Z2168" s="21">
        <f t="shared" si="311"/>
        <v>2160</v>
      </c>
      <c r="AA2168" s="57">
        <f t="shared" si="312"/>
        <v>82507.272527002962</v>
      </c>
      <c r="AB2168" s="59">
        <f t="shared" si="313"/>
        <v>1.7777777777777777</v>
      </c>
      <c r="AC2168" s="61">
        <f t="shared" si="314"/>
        <v>439.42</v>
      </c>
    </row>
    <row r="2169" spans="4:29">
      <c r="D2169" s="12"/>
      <c r="E2169" s="36" t="s">
        <v>29</v>
      </c>
      <c r="F2169" s="16" t="s">
        <v>200</v>
      </c>
      <c r="G2169" s="14" t="s">
        <v>76</v>
      </c>
      <c r="H2169" s="13" t="s">
        <v>90</v>
      </c>
      <c r="I2169" s="13" t="s">
        <v>45</v>
      </c>
      <c r="J2169" s="13" t="s">
        <v>206</v>
      </c>
      <c r="K2169" s="13"/>
      <c r="L2169" s="14">
        <v>18</v>
      </c>
      <c r="M2169" s="14" t="s">
        <v>186</v>
      </c>
      <c r="N2169" s="31">
        <v>1000000</v>
      </c>
      <c r="O2169" s="14" t="s">
        <v>2</v>
      </c>
      <c r="P2169" s="14" t="s">
        <v>47</v>
      </c>
      <c r="Q2169" s="31">
        <v>4000</v>
      </c>
      <c r="R2169" s="31">
        <v>1000</v>
      </c>
      <c r="S2169" s="45">
        <v>100</v>
      </c>
      <c r="T2169" s="64">
        <f t="shared" si="306"/>
        <v>1800</v>
      </c>
      <c r="U2169" s="64">
        <f t="shared" si="307"/>
        <v>9.3946894382022474</v>
      </c>
      <c r="V2169" s="48">
        <f t="shared" si="308"/>
        <v>11.294237997080815</v>
      </c>
      <c r="W2169" s="52">
        <v>112.94237997080813</v>
      </c>
      <c r="X2169" s="71" t="str">
        <f t="shared" si="309"/>
        <v>ALL 2028</v>
      </c>
      <c r="Y2169" s="21">
        <f t="shared" si="310"/>
        <v>3840</v>
      </c>
      <c r="Z2169" s="21">
        <f t="shared" si="311"/>
        <v>2400</v>
      </c>
      <c r="AA2169" s="57">
        <f t="shared" si="312"/>
        <v>93946.894382022467</v>
      </c>
      <c r="AB2169" s="59">
        <f t="shared" si="313"/>
        <v>1.6</v>
      </c>
      <c r="AC2169" s="61">
        <f t="shared" si="314"/>
        <v>457.2</v>
      </c>
    </row>
    <row r="2170" spans="4:29">
      <c r="D2170" s="12"/>
      <c r="E2170" s="36" t="s">
        <v>29</v>
      </c>
      <c r="F2170" s="16" t="s">
        <v>200</v>
      </c>
      <c r="G2170" s="14" t="s">
        <v>76</v>
      </c>
      <c r="H2170" s="13" t="s">
        <v>90</v>
      </c>
      <c r="I2170" s="13" t="s">
        <v>45</v>
      </c>
      <c r="J2170" s="13" t="s">
        <v>227</v>
      </c>
      <c r="K2170" s="13" t="s">
        <v>43</v>
      </c>
      <c r="L2170" s="14">
        <v>16</v>
      </c>
      <c r="M2170" s="14" t="s">
        <v>186</v>
      </c>
      <c r="N2170" s="31"/>
      <c r="O2170" s="14" t="s">
        <v>2</v>
      </c>
      <c r="P2170" s="14" t="s">
        <v>47</v>
      </c>
      <c r="Q2170" s="31">
        <v>4000</v>
      </c>
      <c r="R2170" s="31">
        <v>1000</v>
      </c>
      <c r="S2170" s="45">
        <v>50</v>
      </c>
      <c r="T2170" s="64">
        <f t="shared" si="306"/>
        <v>800</v>
      </c>
      <c r="U2170" s="64">
        <f t="shared" si="307"/>
        <v>3.7114822471910114</v>
      </c>
      <c r="V2170" s="48">
        <f t="shared" si="308"/>
        <v>5.5165497731405848</v>
      </c>
      <c r="W2170" s="52">
        <v>110.3309954628117</v>
      </c>
      <c r="X2170" s="71" t="str">
        <f t="shared" si="309"/>
        <v>ALL 2028</v>
      </c>
      <c r="Y2170" s="21">
        <f t="shared" si="310"/>
        <v>3840</v>
      </c>
      <c r="Z2170" s="21">
        <f t="shared" si="311"/>
        <v>2400</v>
      </c>
      <c r="AA2170" s="57">
        <f t="shared" si="312"/>
        <v>74229.644943820225</v>
      </c>
      <c r="AB2170" s="59">
        <f t="shared" si="313"/>
        <v>1.6</v>
      </c>
      <c r="AC2170" s="61">
        <f t="shared" si="314"/>
        <v>406.4</v>
      </c>
    </row>
    <row r="2171" spans="4:29">
      <c r="D2171" s="12"/>
      <c r="E2171" s="36" t="s">
        <v>29</v>
      </c>
      <c r="F2171" s="16" t="s">
        <v>200</v>
      </c>
      <c r="G2171" s="14" t="s">
        <v>76</v>
      </c>
      <c r="H2171" s="13" t="s">
        <v>90</v>
      </c>
      <c r="I2171" s="13" t="s">
        <v>102</v>
      </c>
      <c r="J2171" s="13" t="s">
        <v>103</v>
      </c>
      <c r="K2171" s="13" t="s">
        <v>43</v>
      </c>
      <c r="L2171" s="14">
        <v>16</v>
      </c>
      <c r="M2171" s="14" t="s">
        <v>66</v>
      </c>
      <c r="N2171" s="31">
        <v>1000000</v>
      </c>
      <c r="O2171" s="14" t="s">
        <v>2</v>
      </c>
      <c r="P2171" s="14" t="s">
        <v>47</v>
      </c>
      <c r="Q2171" s="31">
        <v>4000</v>
      </c>
      <c r="R2171" s="31">
        <v>1152</v>
      </c>
      <c r="S2171" s="45">
        <v>210</v>
      </c>
      <c r="T2171" s="64">
        <f t="shared" si="306"/>
        <v>3360</v>
      </c>
      <c r="U2171" s="64">
        <f t="shared" si="307"/>
        <v>15.588225438202247</v>
      </c>
      <c r="V2171" s="48">
        <f t="shared" si="308"/>
        <v>20.852558142471526</v>
      </c>
      <c r="W2171" s="52">
        <v>99.29789591653109</v>
      </c>
      <c r="X2171" s="71" t="str">
        <f t="shared" si="309"/>
        <v>ALL 2028</v>
      </c>
      <c r="Y2171" s="21">
        <f t="shared" si="310"/>
        <v>2560</v>
      </c>
      <c r="Z2171" s="21">
        <f t="shared" si="311"/>
        <v>1600</v>
      </c>
      <c r="AA2171" s="57">
        <f t="shared" si="312"/>
        <v>74229.644943820225</v>
      </c>
      <c r="AB2171" s="59">
        <f t="shared" si="313"/>
        <v>1.6</v>
      </c>
      <c r="AC2171" s="61">
        <f t="shared" si="314"/>
        <v>406.4</v>
      </c>
    </row>
    <row r="2172" spans="4:29">
      <c r="D2172" s="12"/>
      <c r="E2172" s="36" t="s">
        <v>29</v>
      </c>
      <c r="F2172" s="16" t="s">
        <v>200</v>
      </c>
      <c r="G2172" s="14" t="s">
        <v>76</v>
      </c>
      <c r="H2172" s="13" t="s">
        <v>90</v>
      </c>
      <c r="I2172" s="13" t="s">
        <v>102</v>
      </c>
      <c r="J2172" s="13" t="s">
        <v>104</v>
      </c>
      <c r="K2172" s="13" t="s">
        <v>43</v>
      </c>
      <c r="L2172" s="14">
        <v>17.3</v>
      </c>
      <c r="M2172" s="14" t="s">
        <v>15</v>
      </c>
      <c r="N2172" s="31">
        <v>1000000</v>
      </c>
      <c r="O2172" s="14" t="s">
        <v>2</v>
      </c>
      <c r="P2172" s="14" t="s">
        <v>47</v>
      </c>
      <c r="Q2172" s="31">
        <v>4000</v>
      </c>
      <c r="R2172" s="31">
        <v>1152</v>
      </c>
      <c r="S2172" s="45">
        <v>250</v>
      </c>
      <c r="T2172" s="64">
        <f t="shared" si="306"/>
        <v>4325</v>
      </c>
      <c r="U2172" s="64">
        <f t="shared" si="307"/>
        <v>20.626818131750738</v>
      </c>
      <c r="V2172" s="48">
        <f t="shared" si="308"/>
        <v>28.235594992702033</v>
      </c>
      <c r="W2172" s="52">
        <v>112.94237997080813</v>
      </c>
      <c r="X2172" s="71" t="str">
        <f t="shared" si="309"/>
        <v>ALL 2028</v>
      </c>
      <c r="Y2172" s="21">
        <f t="shared" si="310"/>
        <v>3840</v>
      </c>
      <c r="Z2172" s="21">
        <f t="shared" si="311"/>
        <v>2160</v>
      </c>
      <c r="AA2172" s="57">
        <f t="shared" si="312"/>
        <v>82507.272527002962</v>
      </c>
      <c r="AB2172" s="59">
        <f t="shared" si="313"/>
        <v>1.7777777777777777</v>
      </c>
      <c r="AC2172" s="61">
        <f t="shared" si="314"/>
        <v>439.42</v>
      </c>
    </row>
    <row r="2173" spans="4:29">
      <c r="D2173" s="12"/>
      <c r="E2173" s="36" t="s">
        <v>29</v>
      </c>
      <c r="F2173" s="16" t="s">
        <v>200</v>
      </c>
      <c r="G2173" s="14" t="s">
        <v>76</v>
      </c>
      <c r="H2173" s="13" t="s">
        <v>90</v>
      </c>
      <c r="I2173" s="13" t="s">
        <v>54</v>
      </c>
      <c r="J2173" s="13" t="s">
        <v>92</v>
      </c>
      <c r="K2173" s="13" t="s">
        <v>43</v>
      </c>
      <c r="L2173" s="14">
        <v>17.3</v>
      </c>
      <c r="M2173" s="14" t="s">
        <v>15</v>
      </c>
      <c r="N2173" s="31">
        <v>1000000</v>
      </c>
      <c r="O2173" s="14" t="s">
        <v>2</v>
      </c>
      <c r="P2173" s="14" t="s">
        <v>47</v>
      </c>
      <c r="Q2173" s="31">
        <v>4000</v>
      </c>
      <c r="R2173" s="31">
        <v>1152</v>
      </c>
      <c r="S2173" s="45">
        <v>250</v>
      </c>
      <c r="T2173" s="64">
        <f t="shared" si="306"/>
        <v>4325</v>
      </c>
      <c r="U2173" s="64">
        <f t="shared" si="307"/>
        <v>20.626818131750738</v>
      </c>
      <c r="V2173" s="48">
        <f t="shared" si="308"/>
        <v>28.235594992702033</v>
      </c>
      <c r="W2173" s="52">
        <v>112.94237997080813</v>
      </c>
      <c r="X2173" s="71" t="str">
        <f t="shared" si="309"/>
        <v>ALL 2028</v>
      </c>
      <c r="Y2173" s="21">
        <f t="shared" si="310"/>
        <v>3840</v>
      </c>
      <c r="Z2173" s="21">
        <f t="shared" si="311"/>
        <v>2160</v>
      </c>
      <c r="AA2173" s="57">
        <f t="shared" si="312"/>
        <v>82507.272527002962</v>
      </c>
      <c r="AB2173" s="59">
        <f t="shared" si="313"/>
        <v>1.7777777777777777</v>
      </c>
      <c r="AC2173" s="61">
        <f t="shared" si="314"/>
        <v>439.42</v>
      </c>
    </row>
    <row r="2174" spans="4:29">
      <c r="D2174" s="12"/>
      <c r="E2174" s="36" t="s">
        <v>29</v>
      </c>
      <c r="F2174" s="16" t="s">
        <v>200</v>
      </c>
      <c r="G2174" s="14" t="s">
        <v>76</v>
      </c>
      <c r="H2174" s="13" t="s">
        <v>90</v>
      </c>
      <c r="I2174" s="13" t="s">
        <v>54</v>
      </c>
      <c r="J2174" s="13" t="s">
        <v>92</v>
      </c>
      <c r="K2174" s="13" t="s">
        <v>43</v>
      </c>
      <c r="L2174" s="14">
        <v>16</v>
      </c>
      <c r="M2174" s="14" t="s">
        <v>66</v>
      </c>
      <c r="N2174" s="31">
        <v>1000000</v>
      </c>
      <c r="O2174" s="14" t="s">
        <v>2</v>
      </c>
      <c r="P2174" s="14" t="s">
        <v>47</v>
      </c>
      <c r="Q2174" s="31">
        <v>4000</v>
      </c>
      <c r="R2174" s="31">
        <v>1152</v>
      </c>
      <c r="S2174" s="45">
        <v>400</v>
      </c>
      <c r="T2174" s="64">
        <f t="shared" si="306"/>
        <v>6400</v>
      </c>
      <c r="U2174" s="64">
        <f t="shared" si="307"/>
        <v>29.691857977528091</v>
      </c>
      <c r="V2174" s="48">
        <f t="shared" si="308"/>
        <v>39.719158366612433</v>
      </c>
      <c r="W2174" s="52">
        <v>99.29789591653109</v>
      </c>
      <c r="X2174" s="71" t="str">
        <f t="shared" si="309"/>
        <v>ALL 2028</v>
      </c>
      <c r="Y2174" s="21">
        <f t="shared" si="310"/>
        <v>2560</v>
      </c>
      <c r="Z2174" s="21">
        <f t="shared" si="311"/>
        <v>1600</v>
      </c>
      <c r="AA2174" s="57">
        <f t="shared" si="312"/>
        <v>74229.644943820225</v>
      </c>
      <c r="AB2174" s="59">
        <f t="shared" si="313"/>
        <v>1.6</v>
      </c>
      <c r="AC2174" s="61">
        <f t="shared" si="314"/>
        <v>406.4</v>
      </c>
    </row>
    <row r="2175" spans="4:29">
      <c r="D2175" s="12"/>
      <c r="E2175" s="36" t="s">
        <v>29</v>
      </c>
      <c r="F2175" s="16" t="s">
        <v>200</v>
      </c>
      <c r="G2175" s="14" t="s">
        <v>76</v>
      </c>
      <c r="H2175" s="13" t="s">
        <v>90</v>
      </c>
      <c r="I2175" s="13" t="s">
        <v>54</v>
      </c>
      <c r="J2175" s="13" t="s">
        <v>92</v>
      </c>
      <c r="K2175" s="13" t="s">
        <v>43</v>
      </c>
      <c r="L2175" s="14">
        <v>18</v>
      </c>
      <c r="M2175" s="14" t="s">
        <v>66</v>
      </c>
      <c r="N2175" s="31">
        <v>1000000</v>
      </c>
      <c r="O2175" s="14" t="s">
        <v>2</v>
      </c>
      <c r="P2175" s="14" t="s">
        <v>47</v>
      </c>
      <c r="Q2175" s="31">
        <v>4000</v>
      </c>
      <c r="R2175" s="31">
        <v>1152</v>
      </c>
      <c r="S2175" s="45">
        <v>180</v>
      </c>
      <c r="T2175" s="64">
        <f t="shared" si="306"/>
        <v>3240</v>
      </c>
      <c r="U2175" s="64">
        <f t="shared" si="307"/>
        <v>16.910440988764044</v>
      </c>
      <c r="V2175" s="48">
        <f t="shared" si="308"/>
        <v>20.329628394745466</v>
      </c>
      <c r="W2175" s="52">
        <v>112.94237997080813</v>
      </c>
      <c r="X2175" s="71" t="str">
        <f t="shared" si="309"/>
        <v>ALL 2028</v>
      </c>
      <c r="Y2175" s="21">
        <f t="shared" si="310"/>
        <v>2560</v>
      </c>
      <c r="Z2175" s="21">
        <f t="shared" si="311"/>
        <v>1600</v>
      </c>
      <c r="AA2175" s="57">
        <f t="shared" si="312"/>
        <v>93946.894382022467</v>
      </c>
      <c r="AB2175" s="59">
        <f t="shared" si="313"/>
        <v>1.6</v>
      </c>
      <c r="AC2175" s="61">
        <f t="shared" si="314"/>
        <v>457.2</v>
      </c>
    </row>
    <row r="2176" spans="4:29">
      <c r="D2176" s="12"/>
      <c r="E2176" s="36" t="s">
        <v>29</v>
      </c>
      <c r="F2176" s="16" t="s">
        <v>200</v>
      </c>
      <c r="G2176" s="14" t="s">
        <v>76</v>
      </c>
      <c r="H2176" s="13" t="s">
        <v>90</v>
      </c>
      <c r="I2176" s="13" t="s">
        <v>54</v>
      </c>
      <c r="J2176" s="13" t="s">
        <v>169</v>
      </c>
      <c r="K2176" s="13" t="s">
        <v>43</v>
      </c>
      <c r="L2176" s="14">
        <v>17</v>
      </c>
      <c r="M2176" s="14" t="s">
        <v>66</v>
      </c>
      <c r="N2176" s="31">
        <v>1000000</v>
      </c>
      <c r="O2176" s="14" t="s">
        <v>2</v>
      </c>
      <c r="P2176" s="14" t="s">
        <v>47</v>
      </c>
      <c r="Q2176" s="31">
        <v>4000</v>
      </c>
      <c r="R2176" s="31">
        <v>1152</v>
      </c>
      <c r="S2176" s="45">
        <v>100</v>
      </c>
      <c r="T2176" s="64">
        <f t="shared" si="306"/>
        <v>1700</v>
      </c>
      <c r="U2176" s="64">
        <f t="shared" si="307"/>
        <v>8.379831011235952</v>
      </c>
      <c r="V2176" s="48">
        <f t="shared" si="308"/>
        <v>11.294237997080815</v>
      </c>
      <c r="W2176" s="52">
        <v>112.94237997080813</v>
      </c>
      <c r="X2176" s="71" t="str">
        <f t="shared" si="309"/>
        <v>ALL 2028</v>
      </c>
      <c r="Y2176" s="21">
        <f t="shared" si="310"/>
        <v>2560</v>
      </c>
      <c r="Z2176" s="21">
        <f t="shared" si="311"/>
        <v>1600</v>
      </c>
      <c r="AA2176" s="57">
        <f t="shared" si="312"/>
        <v>83798.310112359526</v>
      </c>
      <c r="AB2176" s="59">
        <f t="shared" si="313"/>
        <v>1.6</v>
      </c>
      <c r="AC2176" s="61">
        <f t="shared" si="314"/>
        <v>431.79999999999995</v>
      </c>
    </row>
    <row r="2177" spans="4:29">
      <c r="D2177" s="12"/>
      <c r="E2177" s="36" t="s">
        <v>29</v>
      </c>
      <c r="F2177" s="16" t="s">
        <v>200</v>
      </c>
      <c r="G2177" s="14" t="s">
        <v>76</v>
      </c>
      <c r="H2177" s="13" t="s">
        <v>90</v>
      </c>
      <c r="I2177" s="13" t="s">
        <v>54</v>
      </c>
      <c r="J2177" s="13" t="s">
        <v>170</v>
      </c>
      <c r="K2177" s="13" t="s">
        <v>43</v>
      </c>
      <c r="L2177" s="14">
        <v>14</v>
      </c>
      <c r="M2177" s="14" t="s">
        <v>66</v>
      </c>
      <c r="N2177" s="31">
        <v>1000000</v>
      </c>
      <c r="O2177" s="14" t="s">
        <v>2</v>
      </c>
      <c r="P2177" s="14" t="s">
        <v>47</v>
      </c>
      <c r="Q2177" s="31">
        <v>4000</v>
      </c>
      <c r="R2177" s="31">
        <v>1152</v>
      </c>
      <c r="S2177" s="45">
        <v>120</v>
      </c>
      <c r="T2177" s="64">
        <f t="shared" si="306"/>
        <v>1680</v>
      </c>
      <c r="U2177" s="64">
        <f t="shared" si="307"/>
        <v>6.8198486292134808</v>
      </c>
      <c r="V2177" s="48">
        <f t="shared" si="308"/>
        <v>10.693619560241812</v>
      </c>
      <c r="W2177" s="52">
        <v>89.11349633534843</v>
      </c>
      <c r="X2177" s="71" t="str">
        <f t="shared" si="309"/>
        <v>ALL 2028</v>
      </c>
      <c r="Y2177" s="21">
        <f t="shared" si="310"/>
        <v>2560</v>
      </c>
      <c r="Z2177" s="21">
        <f t="shared" si="311"/>
        <v>1600</v>
      </c>
      <c r="AA2177" s="57">
        <f t="shared" si="312"/>
        <v>56832.071910112347</v>
      </c>
      <c r="AB2177" s="59">
        <f t="shared" si="313"/>
        <v>1.6</v>
      </c>
      <c r="AC2177" s="61">
        <f t="shared" si="314"/>
        <v>355.59999999999997</v>
      </c>
    </row>
    <row r="2178" spans="4:29">
      <c r="D2178" s="12"/>
      <c r="E2178" s="36" t="s">
        <v>29</v>
      </c>
      <c r="F2178" s="16" t="s">
        <v>200</v>
      </c>
      <c r="G2178" s="14" t="s">
        <v>76</v>
      </c>
      <c r="H2178" s="13" t="s">
        <v>90</v>
      </c>
      <c r="I2178" s="13" t="s">
        <v>109</v>
      </c>
      <c r="J2178" s="13" t="s">
        <v>127</v>
      </c>
      <c r="K2178" s="13" t="s">
        <v>43</v>
      </c>
      <c r="L2178" s="14">
        <v>16.2</v>
      </c>
      <c r="M2178" s="14" t="s">
        <v>66</v>
      </c>
      <c r="N2178" s="31">
        <v>1000000</v>
      </c>
      <c r="O2178" s="14" t="s">
        <v>2</v>
      </c>
      <c r="P2178" s="14" t="s">
        <v>47</v>
      </c>
      <c r="Q2178" s="31">
        <v>4000</v>
      </c>
      <c r="R2178" s="31">
        <v>512</v>
      </c>
      <c r="S2178" s="45">
        <v>400</v>
      </c>
      <c r="T2178" s="64">
        <f t="shared" si="306"/>
        <v>6480</v>
      </c>
      <c r="U2178" s="64">
        <f t="shared" si="307"/>
        <v>30.438793779775274</v>
      </c>
      <c r="V2178" s="48">
        <f t="shared" si="308"/>
        <v>39.719158366612433</v>
      </c>
      <c r="W2178" s="52">
        <v>99.29789591653109</v>
      </c>
      <c r="X2178" s="71" t="str">
        <f t="shared" si="309"/>
        <v>ALL 2028</v>
      </c>
      <c r="Y2178" s="21">
        <f t="shared" si="310"/>
        <v>2560</v>
      </c>
      <c r="Z2178" s="21">
        <f t="shared" si="311"/>
        <v>1600</v>
      </c>
      <c r="AA2178" s="57">
        <f t="shared" si="312"/>
        <v>76096.984449438183</v>
      </c>
      <c r="AB2178" s="59">
        <f t="shared" si="313"/>
        <v>1.6</v>
      </c>
      <c r="AC2178" s="61">
        <f t="shared" si="314"/>
        <v>411.47999999999996</v>
      </c>
    </row>
    <row r="2179" spans="4:29">
      <c r="D2179" s="12"/>
      <c r="E2179" s="36" t="s">
        <v>29</v>
      </c>
      <c r="F2179" s="16" t="s">
        <v>200</v>
      </c>
      <c r="G2179" s="14" t="s">
        <v>76</v>
      </c>
      <c r="H2179" s="13" t="s">
        <v>90</v>
      </c>
      <c r="I2179" s="13" t="s">
        <v>109</v>
      </c>
      <c r="J2179" s="13" t="s">
        <v>110</v>
      </c>
      <c r="K2179" s="13" t="s">
        <v>43</v>
      </c>
      <c r="L2179" s="14">
        <v>16.2</v>
      </c>
      <c r="M2179" s="14" t="s">
        <v>64</v>
      </c>
      <c r="N2179" s="31">
        <v>1000000</v>
      </c>
      <c r="O2179" s="14" t="s">
        <v>2</v>
      </c>
      <c r="P2179" s="14" t="s">
        <v>47</v>
      </c>
      <c r="Q2179" s="31">
        <v>4000</v>
      </c>
      <c r="R2179" s="31">
        <v>512</v>
      </c>
      <c r="S2179" s="45">
        <v>210</v>
      </c>
      <c r="T2179" s="64">
        <f t="shared" si="306"/>
        <v>3402</v>
      </c>
      <c r="U2179" s="64">
        <f t="shared" si="307"/>
        <v>16.210498014545095</v>
      </c>
      <c r="V2179" s="48">
        <f t="shared" si="308"/>
        <v>23.169509047190459</v>
      </c>
      <c r="W2179" s="52">
        <v>110.3309954628117</v>
      </c>
      <c r="X2179" s="71" t="str">
        <f t="shared" si="309"/>
        <v>ALL 2028</v>
      </c>
      <c r="Y2179" s="21">
        <f t="shared" si="310"/>
        <v>3456</v>
      </c>
      <c r="Z2179" s="21">
        <f t="shared" si="311"/>
        <v>2234</v>
      </c>
      <c r="AA2179" s="57">
        <f t="shared" si="312"/>
        <v>77192.847688309979</v>
      </c>
      <c r="AB2179" s="59">
        <f t="shared" si="313"/>
        <v>1.5470008952551477</v>
      </c>
      <c r="AC2179" s="61">
        <f t="shared" si="314"/>
        <v>411.47999999999996</v>
      </c>
    </row>
    <row r="2180" spans="4:29">
      <c r="D2180" s="12"/>
      <c r="E2180" s="36" t="s">
        <v>29</v>
      </c>
      <c r="F2180" s="16" t="s">
        <v>200</v>
      </c>
      <c r="G2180" s="14" t="s">
        <v>76</v>
      </c>
      <c r="H2180" s="13" t="s">
        <v>90</v>
      </c>
      <c r="I2180" s="13" t="s">
        <v>109</v>
      </c>
      <c r="J2180" s="13" t="s">
        <v>212</v>
      </c>
      <c r="K2180" s="13" t="s">
        <v>43</v>
      </c>
      <c r="L2180" s="14">
        <v>18</v>
      </c>
      <c r="M2180" s="14" t="s">
        <v>66</v>
      </c>
      <c r="N2180" s="31">
        <v>1000000</v>
      </c>
      <c r="O2180" s="14" t="s">
        <v>2</v>
      </c>
      <c r="P2180" s="14" t="s">
        <v>47</v>
      </c>
      <c r="Q2180" s="31">
        <v>9216</v>
      </c>
      <c r="R2180" s="31">
        <v>2304</v>
      </c>
      <c r="S2180" s="45">
        <v>100</v>
      </c>
      <c r="T2180" s="64">
        <f t="shared" si="306"/>
        <v>1800</v>
      </c>
      <c r="U2180" s="64">
        <f t="shared" si="307"/>
        <v>9.3946894382022474</v>
      </c>
      <c r="V2180" s="48">
        <f t="shared" si="308"/>
        <v>11.294237997080815</v>
      </c>
      <c r="W2180" s="52">
        <v>112.94237997080813</v>
      </c>
      <c r="X2180" s="71" t="str">
        <f t="shared" si="309"/>
        <v>ALL 2028</v>
      </c>
      <c r="Y2180" s="21">
        <f t="shared" si="310"/>
        <v>2560</v>
      </c>
      <c r="Z2180" s="21">
        <f t="shared" si="311"/>
        <v>1600</v>
      </c>
      <c r="AA2180" s="57">
        <f t="shared" si="312"/>
        <v>93946.894382022467</v>
      </c>
      <c r="AB2180" s="59">
        <f t="shared" si="313"/>
        <v>1.6</v>
      </c>
      <c r="AC2180" s="61">
        <f t="shared" si="314"/>
        <v>457.2</v>
      </c>
    </row>
    <row r="2181" spans="4:29">
      <c r="D2181" s="12"/>
      <c r="E2181" s="36" t="s">
        <v>29</v>
      </c>
      <c r="F2181" s="16" t="s">
        <v>200</v>
      </c>
      <c r="G2181" s="14" t="s">
        <v>76</v>
      </c>
      <c r="H2181" s="13" t="s">
        <v>90</v>
      </c>
      <c r="I2181" s="13" t="s">
        <v>135</v>
      </c>
      <c r="J2181" s="13" t="s">
        <v>136</v>
      </c>
      <c r="K2181" s="13"/>
      <c r="L2181" s="14">
        <v>16.2</v>
      </c>
      <c r="M2181" s="14" t="s">
        <v>66</v>
      </c>
      <c r="N2181" s="31">
        <v>1000000</v>
      </c>
      <c r="O2181" s="14" t="s">
        <v>2</v>
      </c>
      <c r="P2181" s="14" t="s">
        <v>47</v>
      </c>
      <c r="Q2181" s="31">
        <v>4000</v>
      </c>
      <c r="R2181" s="31">
        <v>512</v>
      </c>
      <c r="S2181" s="45">
        <v>650</v>
      </c>
      <c r="T2181" s="64">
        <f t="shared" si="306"/>
        <v>10530</v>
      </c>
      <c r="U2181" s="64">
        <f t="shared" si="307"/>
        <v>49.463039892134816</v>
      </c>
      <c r="V2181" s="48">
        <f t="shared" si="308"/>
        <v>64.543632345745209</v>
      </c>
      <c r="W2181" s="52">
        <v>99.29789591653109</v>
      </c>
      <c r="X2181" s="71" t="str">
        <f t="shared" si="309"/>
        <v>ALL 2028</v>
      </c>
      <c r="Y2181" s="21">
        <f t="shared" si="310"/>
        <v>2560</v>
      </c>
      <c r="Z2181" s="21">
        <f t="shared" si="311"/>
        <v>1600</v>
      </c>
      <c r="AA2181" s="57">
        <f t="shared" si="312"/>
        <v>76096.984449438183</v>
      </c>
      <c r="AB2181" s="59">
        <f t="shared" si="313"/>
        <v>1.6</v>
      </c>
      <c r="AC2181" s="61">
        <f t="shared" si="314"/>
        <v>411.47999999999996</v>
      </c>
    </row>
    <row r="2182" spans="4:29">
      <c r="D2182" s="12"/>
      <c r="E2182" s="36" t="s">
        <v>29</v>
      </c>
      <c r="F2182" s="16" t="s">
        <v>200</v>
      </c>
      <c r="G2182" s="14" t="s">
        <v>76</v>
      </c>
      <c r="H2182" s="13" t="s">
        <v>90</v>
      </c>
      <c r="I2182" s="13" t="s">
        <v>135</v>
      </c>
      <c r="J2182" s="13" t="s">
        <v>171</v>
      </c>
      <c r="K2182" s="13" t="s">
        <v>98</v>
      </c>
      <c r="L2182" s="14">
        <v>16</v>
      </c>
      <c r="M2182" s="14" t="s">
        <v>172</v>
      </c>
      <c r="N2182" s="31">
        <v>1000000</v>
      </c>
      <c r="O2182" s="14" t="s">
        <v>2</v>
      </c>
      <c r="P2182" s="14" t="s">
        <v>47</v>
      </c>
      <c r="Q2182" s="31">
        <v>4000</v>
      </c>
      <c r="R2182" s="31">
        <v>1000</v>
      </c>
      <c r="S2182" s="45">
        <v>150</v>
      </c>
      <c r="T2182" s="64">
        <f t="shared" si="306"/>
        <v>2400</v>
      </c>
      <c r="U2182" s="64">
        <f t="shared" si="307"/>
        <v>11.134446741573035</v>
      </c>
      <c r="V2182" s="48">
        <f t="shared" si="308"/>
        <v>16.549649319421754</v>
      </c>
      <c r="W2182" s="52">
        <v>110.3309954628117</v>
      </c>
      <c r="X2182" s="71" t="str">
        <f t="shared" si="309"/>
        <v>ALL 2028</v>
      </c>
      <c r="Y2182" s="21">
        <f t="shared" si="310"/>
        <v>3200</v>
      </c>
      <c r="Z2182" s="21">
        <f t="shared" si="311"/>
        <v>2000</v>
      </c>
      <c r="AA2182" s="57">
        <f t="shared" si="312"/>
        <v>74229.644943820225</v>
      </c>
      <c r="AB2182" s="59">
        <f t="shared" si="313"/>
        <v>1.6</v>
      </c>
      <c r="AC2182" s="61">
        <f t="shared" si="314"/>
        <v>406.4</v>
      </c>
    </row>
    <row r="2183" spans="4:29">
      <c r="D2183" s="12"/>
      <c r="E2183" s="36" t="s">
        <v>29</v>
      </c>
      <c r="F2183" s="16" t="s">
        <v>200</v>
      </c>
      <c r="G2183" s="14" t="s">
        <v>76</v>
      </c>
      <c r="H2183" s="13" t="s">
        <v>90</v>
      </c>
      <c r="I2183" s="13" t="s">
        <v>135</v>
      </c>
      <c r="J2183" s="13" t="s">
        <v>171</v>
      </c>
      <c r="K2183" s="13" t="s">
        <v>98</v>
      </c>
      <c r="L2183" s="14">
        <v>14.5</v>
      </c>
      <c r="M2183" s="14" t="s">
        <v>173</v>
      </c>
      <c r="N2183" s="31">
        <v>1000000</v>
      </c>
      <c r="O2183" s="14" t="s">
        <v>2</v>
      </c>
      <c r="P2183" s="14" t="s">
        <v>47</v>
      </c>
      <c r="Q2183" s="31">
        <v>4000</v>
      </c>
      <c r="R2183" s="31">
        <v>1000</v>
      </c>
      <c r="S2183" s="45">
        <v>200</v>
      </c>
      <c r="T2183" s="64">
        <f t="shared" si="306"/>
        <v>2900</v>
      </c>
      <c r="U2183" s="64">
        <f t="shared" si="307"/>
        <v>12.19279910112359</v>
      </c>
      <c r="V2183" s="48">
        <f t="shared" si="308"/>
        <v>18.459224240893601</v>
      </c>
      <c r="W2183" s="52">
        <v>92.296121204467994</v>
      </c>
      <c r="X2183" s="71" t="str">
        <f t="shared" si="309"/>
        <v>ALL 2028</v>
      </c>
      <c r="Y2183" s="21">
        <f t="shared" si="310"/>
        <v>3072</v>
      </c>
      <c r="Z2183" s="21">
        <f t="shared" si="311"/>
        <v>1920</v>
      </c>
      <c r="AA2183" s="57">
        <f t="shared" si="312"/>
        <v>60963.995505617953</v>
      </c>
      <c r="AB2183" s="59">
        <f t="shared" si="313"/>
        <v>1.6</v>
      </c>
      <c r="AC2183" s="61">
        <f t="shared" si="314"/>
        <v>368.29999999999995</v>
      </c>
    </row>
    <row r="2184" spans="4:29">
      <c r="D2184" s="12"/>
      <c r="E2184" s="36" t="s">
        <v>29</v>
      </c>
      <c r="F2184" s="16" t="s">
        <v>200</v>
      </c>
      <c r="G2184" s="14" t="s">
        <v>76</v>
      </c>
      <c r="H2184" s="13" t="s">
        <v>90</v>
      </c>
      <c r="I2184" s="13" t="s">
        <v>135</v>
      </c>
      <c r="J2184" s="13" t="s">
        <v>207</v>
      </c>
      <c r="K2184" s="13" t="s">
        <v>98</v>
      </c>
      <c r="L2184" s="14">
        <v>16</v>
      </c>
      <c r="M2184" s="14" t="s">
        <v>172</v>
      </c>
      <c r="N2184" s="31">
        <v>1000000</v>
      </c>
      <c r="O2184" s="14" t="s">
        <v>2</v>
      </c>
      <c r="P2184" s="14" t="s">
        <v>47</v>
      </c>
      <c r="Q2184" s="31">
        <v>6144</v>
      </c>
      <c r="R2184" s="31">
        <v>1536</v>
      </c>
      <c r="S2184" s="45">
        <v>200</v>
      </c>
      <c r="T2184" s="64">
        <f t="shared" si="306"/>
        <v>3200</v>
      </c>
      <c r="U2184" s="64">
        <f t="shared" si="307"/>
        <v>14.845928988764046</v>
      </c>
      <c r="V2184" s="48">
        <f t="shared" si="308"/>
        <v>22.066199092562339</v>
      </c>
      <c r="W2184" s="52">
        <v>110.3309954628117</v>
      </c>
      <c r="X2184" s="71" t="str">
        <f t="shared" si="309"/>
        <v>ALL 2028</v>
      </c>
      <c r="Y2184" s="21">
        <f t="shared" si="310"/>
        <v>3200</v>
      </c>
      <c r="Z2184" s="21">
        <f t="shared" si="311"/>
        <v>2000</v>
      </c>
      <c r="AA2184" s="57">
        <f t="shared" si="312"/>
        <v>74229.644943820225</v>
      </c>
      <c r="AB2184" s="59">
        <f t="shared" si="313"/>
        <v>1.6</v>
      </c>
      <c r="AC2184" s="61">
        <f t="shared" si="314"/>
        <v>406.4</v>
      </c>
    </row>
    <row r="2185" spans="4:29">
      <c r="D2185" s="12"/>
      <c r="E2185" s="36" t="s">
        <v>29</v>
      </c>
      <c r="F2185" s="16" t="s">
        <v>200</v>
      </c>
      <c r="G2185" s="14" t="s">
        <v>76</v>
      </c>
      <c r="H2185" s="13" t="s">
        <v>90</v>
      </c>
      <c r="I2185" s="13" t="s">
        <v>141</v>
      </c>
      <c r="J2185" s="13" t="s">
        <v>214</v>
      </c>
      <c r="K2185" s="13" t="s">
        <v>95</v>
      </c>
      <c r="L2185" s="14">
        <v>15.6</v>
      </c>
      <c r="M2185" s="14" t="s">
        <v>15</v>
      </c>
      <c r="N2185" s="31">
        <v>1000000</v>
      </c>
      <c r="O2185" s="14" t="s">
        <v>2</v>
      </c>
      <c r="P2185" s="14" t="s">
        <v>47</v>
      </c>
      <c r="Q2185" s="31">
        <v>10000</v>
      </c>
      <c r="R2185" s="31">
        <v>1152</v>
      </c>
      <c r="S2185" s="45">
        <v>300</v>
      </c>
      <c r="T2185" s="64">
        <f t="shared" si="306"/>
        <v>4680</v>
      </c>
      <c r="U2185" s="64">
        <f t="shared" si="307"/>
        <v>20.126602802136492</v>
      </c>
      <c r="V2185" s="48">
        <f t="shared" si="308"/>
        <v>33.099298638843507</v>
      </c>
      <c r="W2185" s="52">
        <v>110.3309954628117</v>
      </c>
      <c r="X2185" s="71" t="str">
        <f t="shared" si="309"/>
        <v>ALL 2028</v>
      </c>
      <c r="Y2185" s="21">
        <f t="shared" si="310"/>
        <v>3840</v>
      </c>
      <c r="Z2185" s="21">
        <f t="shared" si="311"/>
        <v>2160</v>
      </c>
      <c r="AA2185" s="57">
        <f t="shared" si="312"/>
        <v>67088.676007121641</v>
      </c>
      <c r="AB2185" s="59">
        <f t="shared" si="313"/>
        <v>1.7777777777777777</v>
      </c>
      <c r="AC2185" s="61">
        <f t="shared" si="314"/>
        <v>396.23999999999995</v>
      </c>
    </row>
    <row r="2186" spans="4:29">
      <c r="D2186" s="12"/>
      <c r="E2186" s="36" t="s">
        <v>29</v>
      </c>
      <c r="F2186" s="16" t="s">
        <v>200</v>
      </c>
      <c r="G2186" s="14" t="s">
        <v>76</v>
      </c>
      <c r="H2186" s="13" t="s">
        <v>90</v>
      </c>
      <c r="I2186" s="13" t="s">
        <v>184</v>
      </c>
      <c r="J2186" s="13" t="s">
        <v>185</v>
      </c>
      <c r="K2186" s="13" t="s">
        <v>95</v>
      </c>
      <c r="L2186" s="14">
        <v>16</v>
      </c>
      <c r="M2186" s="14" t="s">
        <v>186</v>
      </c>
      <c r="N2186" s="31">
        <v>1000000</v>
      </c>
      <c r="O2186" s="14" t="s">
        <v>2</v>
      </c>
      <c r="P2186" s="14" t="s">
        <v>47</v>
      </c>
      <c r="Q2186" s="31">
        <v>10000</v>
      </c>
      <c r="R2186" s="31">
        <v>2596</v>
      </c>
      <c r="S2186" s="45">
        <v>150</v>
      </c>
      <c r="T2186" s="64">
        <f t="shared" si="306"/>
        <v>2400</v>
      </c>
      <c r="U2186" s="64">
        <f t="shared" si="307"/>
        <v>11.134446741573035</v>
      </c>
      <c r="V2186" s="48">
        <f t="shared" si="308"/>
        <v>16.549649319421754</v>
      </c>
      <c r="W2186" s="52">
        <v>110.3309954628117</v>
      </c>
      <c r="X2186" s="71" t="str">
        <f t="shared" si="309"/>
        <v>ALL 2028</v>
      </c>
      <c r="Y2186" s="21">
        <f t="shared" si="310"/>
        <v>3840</v>
      </c>
      <c r="Z2186" s="21">
        <f t="shared" si="311"/>
        <v>2400</v>
      </c>
      <c r="AA2186" s="57">
        <f t="shared" si="312"/>
        <v>74229.644943820225</v>
      </c>
      <c r="AB2186" s="59">
        <f t="shared" si="313"/>
        <v>1.6</v>
      </c>
      <c r="AC2186" s="61">
        <f t="shared" si="314"/>
        <v>406.4</v>
      </c>
    </row>
    <row r="2187" spans="4:29">
      <c r="D2187" s="12"/>
      <c r="E2187" s="36" t="s">
        <v>29</v>
      </c>
      <c r="F2187" s="16" t="s">
        <v>200</v>
      </c>
      <c r="G2187" s="14" t="s">
        <v>76</v>
      </c>
      <c r="H2187" s="13" t="s">
        <v>90</v>
      </c>
      <c r="I2187" s="13" t="s">
        <v>184</v>
      </c>
      <c r="J2187" s="13" t="s">
        <v>213</v>
      </c>
      <c r="K2187" s="13" t="s">
        <v>95</v>
      </c>
      <c r="L2187" s="14">
        <v>18</v>
      </c>
      <c r="M2187" s="14" t="s">
        <v>66</v>
      </c>
      <c r="N2187" s="31">
        <v>1000000</v>
      </c>
      <c r="O2187" s="14" t="s">
        <v>2</v>
      </c>
      <c r="P2187" s="14" t="s">
        <v>47</v>
      </c>
      <c r="Q2187" s="31">
        <v>8000</v>
      </c>
      <c r="R2187" s="31">
        <v>2000</v>
      </c>
      <c r="S2187" s="45">
        <v>75</v>
      </c>
      <c r="T2187" s="64">
        <f t="shared" si="306"/>
        <v>1350</v>
      </c>
      <c r="U2187" s="64">
        <f t="shared" si="307"/>
        <v>7.0460170786516851</v>
      </c>
      <c r="V2187" s="48">
        <f t="shared" si="308"/>
        <v>8.47067849781061</v>
      </c>
      <c r="W2187" s="52">
        <v>112.94237997080813</v>
      </c>
      <c r="X2187" s="71" t="str">
        <f t="shared" si="309"/>
        <v>ALL 2028</v>
      </c>
      <c r="Y2187" s="21">
        <f t="shared" si="310"/>
        <v>2560</v>
      </c>
      <c r="Z2187" s="21">
        <f t="shared" si="311"/>
        <v>1600</v>
      </c>
      <c r="AA2187" s="57">
        <f t="shared" si="312"/>
        <v>93946.894382022467</v>
      </c>
      <c r="AB2187" s="59">
        <f t="shared" si="313"/>
        <v>1.6</v>
      </c>
      <c r="AC2187" s="61">
        <f t="shared" si="314"/>
        <v>457.2</v>
      </c>
    </row>
    <row r="2188" spans="4:29">
      <c r="D2188" s="12"/>
      <c r="E2188" s="36" t="s">
        <v>29</v>
      </c>
      <c r="F2188" s="16" t="s">
        <v>200</v>
      </c>
      <c r="G2188" s="14" t="s">
        <v>76</v>
      </c>
      <c r="H2188" s="13" t="s">
        <v>90</v>
      </c>
      <c r="I2188" s="13" t="s">
        <v>195</v>
      </c>
      <c r="J2188" s="13" t="s">
        <v>196</v>
      </c>
      <c r="K2188" s="13" t="s">
        <v>43</v>
      </c>
      <c r="L2188" s="14">
        <v>16.100000000000001</v>
      </c>
      <c r="M2188" s="14" t="s">
        <v>143</v>
      </c>
      <c r="N2188" s="31">
        <v>1000000</v>
      </c>
      <c r="O2188" s="14" t="s">
        <v>2</v>
      </c>
      <c r="P2188" s="14" t="s">
        <v>47</v>
      </c>
      <c r="Q2188" s="31">
        <v>4000</v>
      </c>
      <c r="R2188" s="31">
        <v>1000</v>
      </c>
      <c r="S2188" s="45">
        <v>200</v>
      </c>
      <c r="T2188" s="64">
        <f t="shared" si="306"/>
        <v>3220.0000000000005</v>
      </c>
      <c r="U2188" s="64">
        <f t="shared" si="307"/>
        <v>14.291630266112758</v>
      </c>
      <c r="V2188" s="48">
        <f t="shared" si="308"/>
        <v>19.859579183306217</v>
      </c>
      <c r="W2188" s="52">
        <v>99.29789591653109</v>
      </c>
      <c r="X2188" s="71" t="str">
        <f t="shared" si="309"/>
        <v>ALL 2028</v>
      </c>
      <c r="Y2188" s="21">
        <f t="shared" si="310"/>
        <v>2560</v>
      </c>
      <c r="Z2188" s="21">
        <f t="shared" si="311"/>
        <v>1440</v>
      </c>
      <c r="AA2188" s="57">
        <f t="shared" si="312"/>
        <v>71458.151330563793</v>
      </c>
      <c r="AB2188" s="59">
        <f t="shared" si="313"/>
        <v>1.7777777777777777</v>
      </c>
      <c r="AC2188" s="61">
        <f t="shared" si="314"/>
        <v>408.94</v>
      </c>
    </row>
    <row r="2189" spans="4:29">
      <c r="D2189" s="12"/>
      <c r="E2189" s="36" t="s">
        <v>29</v>
      </c>
      <c r="F2189" s="16" t="s">
        <v>200</v>
      </c>
      <c r="G2189" s="14" t="s">
        <v>76</v>
      </c>
      <c r="H2189" s="13" t="s">
        <v>90</v>
      </c>
      <c r="I2189" s="13" t="s">
        <v>295</v>
      </c>
      <c r="J2189" s="13" t="s">
        <v>296</v>
      </c>
      <c r="K2189" s="13"/>
      <c r="L2189" s="14">
        <v>16</v>
      </c>
      <c r="M2189" s="14" t="s">
        <v>66</v>
      </c>
      <c r="N2189" s="31">
        <v>1000000</v>
      </c>
      <c r="O2189" s="14" t="s">
        <v>2</v>
      </c>
      <c r="P2189" s="14" t="s">
        <v>47</v>
      </c>
      <c r="Q2189" s="31">
        <v>4000</v>
      </c>
      <c r="R2189" s="31">
        <v>1000</v>
      </c>
      <c r="S2189" s="45">
        <v>30</v>
      </c>
      <c r="T2189" s="64">
        <f t="shared" si="306"/>
        <v>480</v>
      </c>
      <c r="U2189" s="64">
        <f t="shared" si="307"/>
        <v>2.2268893483146064</v>
      </c>
      <c r="V2189" s="48">
        <f t="shared" si="308"/>
        <v>2.9789368774959324</v>
      </c>
      <c r="W2189" s="52">
        <v>99.29789591653109</v>
      </c>
      <c r="X2189" s="71" t="str">
        <f t="shared" si="309"/>
        <v>ALL 2028</v>
      </c>
      <c r="Y2189" s="21">
        <f t="shared" si="310"/>
        <v>2560</v>
      </c>
      <c r="Z2189" s="21">
        <f t="shared" si="311"/>
        <v>1600</v>
      </c>
      <c r="AA2189" s="57">
        <f t="shared" si="312"/>
        <v>74229.644943820225</v>
      </c>
      <c r="AB2189" s="59">
        <f t="shared" si="313"/>
        <v>1.6</v>
      </c>
      <c r="AC2189" s="61">
        <f t="shared" si="314"/>
        <v>406.4</v>
      </c>
    </row>
    <row r="2190" spans="4:29">
      <c r="D2190" s="12"/>
      <c r="E2190" s="36" t="s">
        <v>29</v>
      </c>
      <c r="F2190" s="16" t="s">
        <v>200</v>
      </c>
      <c r="G2190" s="14" t="s">
        <v>76</v>
      </c>
      <c r="H2190" s="13" t="s">
        <v>5</v>
      </c>
      <c r="I2190" s="13" t="s">
        <v>31</v>
      </c>
      <c r="J2190" s="13" t="s">
        <v>32</v>
      </c>
      <c r="K2190" s="13" t="s">
        <v>33</v>
      </c>
      <c r="L2190" s="14">
        <v>31.5</v>
      </c>
      <c r="M2190" s="14" t="s">
        <v>34</v>
      </c>
      <c r="N2190" s="31">
        <v>1000000</v>
      </c>
      <c r="O2190" s="14" t="s">
        <v>1</v>
      </c>
      <c r="P2190" s="14" t="s">
        <v>35</v>
      </c>
      <c r="Q2190" s="31">
        <v>576</v>
      </c>
      <c r="R2190" s="31">
        <v>576</v>
      </c>
      <c r="S2190" s="45">
        <v>15</v>
      </c>
      <c r="T2190" s="64">
        <f t="shared" si="306"/>
        <v>472.5</v>
      </c>
      <c r="U2190" s="64">
        <f t="shared" si="307"/>
        <v>4.1031027347181004</v>
      </c>
      <c r="V2190" s="48">
        <f t="shared" si="308"/>
        <v>6.6481629871947456</v>
      </c>
      <c r="W2190" s="52">
        <v>443.210865812983</v>
      </c>
      <c r="X2190" s="71" t="str">
        <f t="shared" si="309"/>
        <v>ALL 2028</v>
      </c>
      <c r="Y2190" s="21">
        <f t="shared" si="310"/>
        <v>6016</v>
      </c>
      <c r="Z2190" s="21">
        <f t="shared" si="311"/>
        <v>3384</v>
      </c>
      <c r="AA2190" s="57">
        <f t="shared" si="312"/>
        <v>273540.18231454003</v>
      </c>
      <c r="AB2190" s="59">
        <f t="shared" si="313"/>
        <v>1.7777777777777777</v>
      </c>
      <c r="AC2190" s="61">
        <f t="shared" si="314"/>
        <v>800.09999999999991</v>
      </c>
    </row>
    <row r="2191" spans="4:29">
      <c r="D2191" s="12"/>
      <c r="E2191" s="36" t="s">
        <v>29</v>
      </c>
      <c r="F2191" s="16" t="s">
        <v>200</v>
      </c>
      <c r="G2191" s="14" t="s">
        <v>76</v>
      </c>
      <c r="H2191" s="13" t="s">
        <v>5</v>
      </c>
      <c r="I2191" s="13" t="s">
        <v>31</v>
      </c>
      <c r="J2191" s="13" t="s">
        <v>306</v>
      </c>
      <c r="K2191" s="13" t="s">
        <v>57</v>
      </c>
      <c r="L2191" s="14">
        <v>27</v>
      </c>
      <c r="M2191" s="14" t="s">
        <v>307</v>
      </c>
      <c r="N2191" s="31">
        <v>1000000</v>
      </c>
      <c r="O2191" s="14" t="s">
        <v>2</v>
      </c>
      <c r="P2191" s="14" t="s">
        <v>35</v>
      </c>
      <c r="Q2191" s="31">
        <v>4000</v>
      </c>
      <c r="R2191" s="31">
        <v>1000</v>
      </c>
      <c r="S2191" s="45">
        <v>150</v>
      </c>
      <c r="T2191" s="64">
        <f t="shared" si="306"/>
        <v>4050</v>
      </c>
      <c r="U2191" s="64">
        <f t="shared" si="307"/>
        <v>30.145244581602373</v>
      </c>
      <c r="V2191" s="48">
        <f t="shared" si="308"/>
        <v>41.154000000000003</v>
      </c>
      <c r="W2191" s="52">
        <v>274.36</v>
      </c>
      <c r="X2191" s="71" t="str">
        <f t="shared" si="309"/>
        <v>ALL 2028</v>
      </c>
      <c r="Y2191" s="21">
        <f t="shared" si="310"/>
        <v>5120</v>
      </c>
      <c r="Z2191" s="21">
        <f t="shared" si="311"/>
        <v>2880</v>
      </c>
      <c r="AA2191" s="57">
        <f t="shared" si="312"/>
        <v>200968.29721068247</v>
      </c>
      <c r="AB2191" s="59">
        <f t="shared" si="313"/>
        <v>1.7777777777777777</v>
      </c>
      <c r="AC2191" s="61">
        <f t="shared" si="314"/>
        <v>685.8</v>
      </c>
    </row>
    <row r="2192" spans="4:29">
      <c r="D2192" s="12"/>
      <c r="E2192" s="36" t="s">
        <v>29</v>
      </c>
      <c r="F2192" s="16" t="s">
        <v>200</v>
      </c>
      <c r="G2192" s="14" t="s">
        <v>76</v>
      </c>
      <c r="H2192" s="13" t="s">
        <v>5</v>
      </c>
      <c r="I2192" s="13" t="s">
        <v>76</v>
      </c>
      <c r="J2192" s="13"/>
      <c r="K2192" s="13"/>
      <c r="L2192" s="14">
        <v>27</v>
      </c>
      <c r="M2192" s="14" t="s">
        <v>15</v>
      </c>
      <c r="N2192" s="31">
        <v>1000000</v>
      </c>
      <c r="O2192" s="14" t="s">
        <v>1</v>
      </c>
      <c r="P2192" s="14" t="s">
        <v>35</v>
      </c>
      <c r="Q2192" s="31">
        <v>5000</v>
      </c>
      <c r="R2192" s="31">
        <v>1152</v>
      </c>
      <c r="S2192" s="45">
        <v>4140</v>
      </c>
      <c r="T2192" s="64">
        <f t="shared" si="306"/>
        <v>111780</v>
      </c>
      <c r="U2192" s="64">
        <f t="shared" si="307"/>
        <v>832.0087504522254</v>
      </c>
      <c r="V2192" s="48">
        <f t="shared" si="308"/>
        <v>646.96349448636556</v>
      </c>
      <c r="W2192" s="52">
        <v>156.27137547979845</v>
      </c>
      <c r="X2192" s="71" t="str">
        <f t="shared" si="309"/>
        <v>ALL 2028</v>
      </c>
      <c r="Y2192" s="21">
        <f t="shared" si="310"/>
        <v>3840</v>
      </c>
      <c r="Z2192" s="21">
        <f t="shared" si="311"/>
        <v>2160</v>
      </c>
      <c r="AA2192" s="57">
        <f t="shared" si="312"/>
        <v>200968.29721068247</v>
      </c>
      <c r="AB2192" s="59">
        <f t="shared" si="313"/>
        <v>1.7777777777777777</v>
      </c>
      <c r="AC2192" s="61">
        <f t="shared" si="314"/>
        <v>685.8</v>
      </c>
    </row>
    <row r="2193" spans="4:29">
      <c r="D2193" s="12"/>
      <c r="E2193" s="36" t="s">
        <v>29</v>
      </c>
      <c r="F2193" s="16" t="s">
        <v>200</v>
      </c>
      <c r="G2193" s="14" t="s">
        <v>76</v>
      </c>
      <c r="H2193" s="13" t="s">
        <v>5</v>
      </c>
      <c r="I2193" s="13" t="s">
        <v>76</v>
      </c>
      <c r="J2193" s="13"/>
      <c r="K2193" s="13"/>
      <c r="L2193" s="14">
        <v>31.5</v>
      </c>
      <c r="M2193" s="14" t="s">
        <v>15</v>
      </c>
      <c r="N2193" s="31" t="s">
        <v>65</v>
      </c>
      <c r="O2193" s="14" t="s">
        <v>1</v>
      </c>
      <c r="P2193" s="14" t="s">
        <v>35</v>
      </c>
      <c r="Q2193" s="31">
        <v>5000</v>
      </c>
      <c r="R2193" s="31">
        <v>1152</v>
      </c>
      <c r="S2193" s="45">
        <v>24</v>
      </c>
      <c r="T2193" s="64">
        <f t="shared" si="306"/>
        <v>756</v>
      </c>
      <c r="U2193" s="64">
        <f t="shared" si="307"/>
        <v>6.5649643755489606</v>
      </c>
      <c r="V2193" s="48">
        <f t="shared" si="308"/>
        <v>4.6881412643939528</v>
      </c>
      <c r="W2193" s="52">
        <v>195.33921934974805</v>
      </c>
      <c r="X2193" s="71" t="str">
        <f t="shared" si="309"/>
        <v>ALL 2028</v>
      </c>
      <c r="Y2193" s="21">
        <f t="shared" si="310"/>
        <v>3840</v>
      </c>
      <c r="Z2193" s="21">
        <f t="shared" si="311"/>
        <v>2160</v>
      </c>
      <c r="AA2193" s="57">
        <f t="shared" si="312"/>
        <v>273540.18231454003</v>
      </c>
      <c r="AB2193" s="59">
        <f t="shared" si="313"/>
        <v>1.7777777777777777</v>
      </c>
      <c r="AC2193" s="61">
        <f t="shared" si="314"/>
        <v>800.09999999999991</v>
      </c>
    </row>
    <row r="2194" spans="4:29">
      <c r="D2194" s="12"/>
      <c r="E2194" s="36" t="s">
        <v>29</v>
      </c>
      <c r="F2194" s="16" t="s">
        <v>200</v>
      </c>
      <c r="G2194" s="14" t="s">
        <v>76</v>
      </c>
      <c r="H2194" s="13" t="s">
        <v>5</v>
      </c>
      <c r="I2194" s="13" t="s">
        <v>76</v>
      </c>
      <c r="J2194" s="13"/>
      <c r="K2194" s="13"/>
      <c r="L2194" s="14">
        <v>31.5</v>
      </c>
      <c r="M2194" s="14" t="s">
        <v>15</v>
      </c>
      <c r="N2194" s="31" t="s">
        <v>65</v>
      </c>
      <c r="O2194" s="14" t="s">
        <v>1</v>
      </c>
      <c r="P2194" s="14" t="s">
        <v>35</v>
      </c>
      <c r="Q2194" s="31">
        <v>5000</v>
      </c>
      <c r="R2194" s="31">
        <v>1152</v>
      </c>
      <c r="S2194" s="45">
        <v>3105</v>
      </c>
      <c r="T2194" s="64">
        <f t="shared" si="306"/>
        <v>97807.5</v>
      </c>
      <c r="U2194" s="64">
        <f t="shared" si="307"/>
        <v>849.34226608664676</v>
      </c>
      <c r="V2194" s="48">
        <f t="shared" si="308"/>
        <v>606.52827608096777</v>
      </c>
      <c r="W2194" s="52">
        <v>195.33921934974805</v>
      </c>
      <c r="X2194" s="71" t="str">
        <f t="shared" si="309"/>
        <v>ALL 2028</v>
      </c>
      <c r="Y2194" s="21">
        <f t="shared" si="310"/>
        <v>3840</v>
      </c>
      <c r="Z2194" s="21">
        <f t="shared" si="311"/>
        <v>2160</v>
      </c>
      <c r="AA2194" s="57">
        <f t="shared" si="312"/>
        <v>273540.18231454003</v>
      </c>
      <c r="AB2194" s="59">
        <f t="shared" si="313"/>
        <v>1.7777777777777777</v>
      </c>
      <c r="AC2194" s="61">
        <f t="shared" si="314"/>
        <v>800.09999999999991</v>
      </c>
    </row>
    <row r="2195" spans="4:29">
      <c r="D2195" s="12"/>
      <c r="E2195" s="36" t="s">
        <v>29</v>
      </c>
      <c r="F2195" s="16" t="s">
        <v>200</v>
      </c>
      <c r="G2195" s="14" t="s">
        <v>76</v>
      </c>
      <c r="H2195" s="13" t="s">
        <v>5</v>
      </c>
      <c r="I2195" s="13" t="s">
        <v>76</v>
      </c>
      <c r="J2195" s="13"/>
      <c r="K2195" s="13"/>
      <c r="L2195" s="14">
        <v>49</v>
      </c>
      <c r="M2195" s="14" t="s">
        <v>99</v>
      </c>
      <c r="N2195" s="31">
        <v>1000000</v>
      </c>
      <c r="O2195" s="14" t="s">
        <v>1</v>
      </c>
      <c r="P2195" s="14" t="s">
        <v>35</v>
      </c>
      <c r="Q2195" s="31">
        <v>5000</v>
      </c>
      <c r="R2195" s="31">
        <v>1152</v>
      </c>
      <c r="S2195" s="45">
        <v>90</v>
      </c>
      <c r="T2195" s="64">
        <f t="shared" si="306"/>
        <v>4410</v>
      </c>
      <c r="U2195" s="64">
        <f t="shared" si="307"/>
        <v>36.33559803366515</v>
      </c>
      <c r="V2195" s="48">
        <f t="shared" si="308"/>
        <v>26.938775374305472</v>
      </c>
      <c r="W2195" s="52">
        <v>299.3197263811719</v>
      </c>
      <c r="X2195" s="71" t="str">
        <f t="shared" si="309"/>
        <v>ALL 2028</v>
      </c>
      <c r="Y2195" s="21">
        <f t="shared" si="310"/>
        <v>5120</v>
      </c>
      <c r="Z2195" s="21">
        <f t="shared" si="311"/>
        <v>1440</v>
      </c>
      <c r="AA2195" s="57">
        <f t="shared" si="312"/>
        <v>403728.86704072385</v>
      </c>
      <c r="AB2195" s="59">
        <f t="shared" si="313"/>
        <v>3.5555555555555554</v>
      </c>
      <c r="AC2195" s="61">
        <f t="shared" si="314"/>
        <v>1244.5999999999999</v>
      </c>
    </row>
    <row r="2196" spans="4:29">
      <c r="D2196" s="12"/>
      <c r="E2196" s="36" t="s">
        <v>29</v>
      </c>
      <c r="F2196" s="16" t="s">
        <v>200</v>
      </c>
      <c r="G2196" s="14" t="s">
        <v>76</v>
      </c>
      <c r="H2196" s="13" t="s">
        <v>6</v>
      </c>
      <c r="I2196" s="13" t="s">
        <v>76</v>
      </c>
      <c r="J2196" s="13"/>
      <c r="K2196" s="13" t="s">
        <v>123</v>
      </c>
      <c r="L2196" s="14">
        <v>43</v>
      </c>
      <c r="M2196" s="14" t="s">
        <v>15</v>
      </c>
      <c r="N2196" s="31">
        <v>1000000</v>
      </c>
      <c r="O2196" s="14" t="s">
        <v>1</v>
      </c>
      <c r="P2196" s="14" t="s">
        <v>35</v>
      </c>
      <c r="Q2196" s="31">
        <v>4000</v>
      </c>
      <c r="R2196" s="31">
        <v>500</v>
      </c>
      <c r="S2196" s="45">
        <v>156.316</v>
      </c>
      <c r="T2196" s="64">
        <f t="shared" si="306"/>
        <v>6721.5879999999997</v>
      </c>
      <c r="U2196" s="64">
        <f t="shared" si="307"/>
        <v>79.678356764342325</v>
      </c>
      <c r="V2196" s="48">
        <f t="shared" si="308"/>
        <v>29.024458908569901</v>
      </c>
      <c r="W2196" s="52">
        <v>185.67810658262687</v>
      </c>
      <c r="X2196" s="71" t="str">
        <f t="shared" si="309"/>
        <v>ALL 2028</v>
      </c>
      <c r="Y2196" s="21">
        <f t="shared" si="310"/>
        <v>3840</v>
      </c>
      <c r="Z2196" s="21">
        <f t="shared" si="311"/>
        <v>2160</v>
      </c>
      <c r="AA2196" s="57">
        <f t="shared" si="312"/>
        <v>509726.1749554897</v>
      </c>
      <c r="AB2196" s="59">
        <f t="shared" si="313"/>
        <v>1.7777777777777777</v>
      </c>
      <c r="AC2196" s="61">
        <f t="shared" si="314"/>
        <v>1092.2</v>
      </c>
    </row>
    <row r="2197" spans="4:29">
      <c r="D2197" s="12"/>
      <c r="E2197" s="36" t="s">
        <v>29</v>
      </c>
      <c r="F2197" s="16" t="s">
        <v>200</v>
      </c>
      <c r="G2197" s="14" t="s">
        <v>76</v>
      </c>
      <c r="H2197" s="13" t="s">
        <v>6</v>
      </c>
      <c r="I2197" s="13" t="s">
        <v>76</v>
      </c>
      <c r="J2197" s="13"/>
      <c r="K2197" s="13" t="s">
        <v>123</v>
      </c>
      <c r="L2197" s="14">
        <v>50</v>
      </c>
      <c r="M2197" s="14" t="s">
        <v>15</v>
      </c>
      <c r="N2197" s="31">
        <v>1000000</v>
      </c>
      <c r="O2197" s="14" t="s">
        <v>1</v>
      </c>
      <c r="P2197" s="14" t="s">
        <v>35</v>
      </c>
      <c r="Q2197" s="31">
        <v>5929.950586864823</v>
      </c>
      <c r="R2197" s="31">
        <v>494.16254890540188</v>
      </c>
      <c r="S2197" s="45">
        <v>286.637</v>
      </c>
      <c r="T2197" s="64">
        <f t="shared" si="306"/>
        <v>14331.85</v>
      </c>
      <c r="U2197" s="64">
        <f t="shared" si="307"/>
        <v>197.5478388462908</v>
      </c>
      <c r="V2197" s="48">
        <f t="shared" si="308"/>
        <v>59.903482301425456</v>
      </c>
      <c r="W2197" s="52">
        <v>208.98726368691223</v>
      </c>
      <c r="X2197" s="71" t="str">
        <f t="shared" si="309"/>
        <v>ALL 2028</v>
      </c>
      <c r="Y2197" s="21">
        <f t="shared" si="310"/>
        <v>3840</v>
      </c>
      <c r="Z2197" s="21">
        <f t="shared" si="311"/>
        <v>2160</v>
      </c>
      <c r="AA2197" s="57">
        <f t="shared" si="312"/>
        <v>689191.69139465876</v>
      </c>
      <c r="AB2197" s="59">
        <f t="shared" si="313"/>
        <v>1.7777777777777777</v>
      </c>
      <c r="AC2197" s="61">
        <f t="shared" si="314"/>
        <v>1270</v>
      </c>
    </row>
    <row r="2198" spans="4:29">
      <c r="D2198" s="12"/>
      <c r="E2198" s="36" t="s">
        <v>29</v>
      </c>
      <c r="F2198" s="16" t="s">
        <v>200</v>
      </c>
      <c r="G2198" s="14" t="s">
        <v>76</v>
      </c>
      <c r="H2198" s="13" t="s">
        <v>6</v>
      </c>
      <c r="I2198" s="13" t="s">
        <v>76</v>
      </c>
      <c r="J2198" s="13"/>
      <c r="K2198" s="13" t="s">
        <v>123</v>
      </c>
      <c r="L2198" s="14">
        <v>55</v>
      </c>
      <c r="M2198" s="14" t="s">
        <v>15</v>
      </c>
      <c r="N2198" s="31">
        <v>1000000</v>
      </c>
      <c r="O2198" s="14" t="s">
        <v>1</v>
      </c>
      <c r="P2198" s="14" t="s">
        <v>35</v>
      </c>
      <c r="Q2198" s="31">
        <v>6804.6390532544374</v>
      </c>
      <c r="R2198" s="31">
        <v>567.05325443786978</v>
      </c>
      <c r="S2198" s="45">
        <v>2800.3150000000001</v>
      </c>
      <c r="T2198" s="64">
        <f t="shared" si="306"/>
        <v>154017.32500000001</v>
      </c>
      <c r="U2198" s="64">
        <f t="shared" si="307"/>
        <v>2335.2441358582787</v>
      </c>
      <c r="V2198" s="48">
        <f t="shared" si="308"/>
        <v>636.26202304153264</v>
      </c>
      <c r="W2198" s="52">
        <v>227.21087557704493</v>
      </c>
      <c r="X2198" s="71" t="str">
        <f t="shared" si="309"/>
        <v>ALL 2028</v>
      </c>
      <c r="Y2198" s="21">
        <f t="shared" si="310"/>
        <v>3840</v>
      </c>
      <c r="Z2198" s="21">
        <f t="shared" si="311"/>
        <v>2160</v>
      </c>
      <c r="AA2198" s="57">
        <f t="shared" si="312"/>
        <v>833921.94658753707</v>
      </c>
      <c r="AB2198" s="59">
        <f t="shared" si="313"/>
        <v>1.7777777777777777</v>
      </c>
      <c r="AC2198" s="61">
        <f t="shared" si="314"/>
        <v>1397</v>
      </c>
    </row>
    <row r="2199" spans="4:29">
      <c r="D2199" s="12"/>
      <c r="E2199" s="36" t="s">
        <v>29</v>
      </c>
      <c r="F2199" s="16" t="s">
        <v>200</v>
      </c>
      <c r="G2199" s="14" t="s">
        <v>76</v>
      </c>
      <c r="H2199" s="13" t="s">
        <v>6</v>
      </c>
      <c r="I2199" s="13" t="s">
        <v>76</v>
      </c>
      <c r="J2199" s="13"/>
      <c r="K2199" s="13" t="s">
        <v>123</v>
      </c>
      <c r="L2199" s="14">
        <v>65</v>
      </c>
      <c r="M2199" s="14" t="s">
        <v>15</v>
      </c>
      <c r="N2199" s="31">
        <v>1000000</v>
      </c>
      <c r="O2199" s="14" t="s">
        <v>1</v>
      </c>
      <c r="P2199" s="14" t="s">
        <v>35</v>
      </c>
      <c r="Q2199" s="31">
        <v>9504</v>
      </c>
      <c r="R2199" s="31">
        <v>792</v>
      </c>
      <c r="S2199" s="45">
        <v>3950.431</v>
      </c>
      <c r="T2199" s="64">
        <f t="shared" si="306"/>
        <v>256778.01500000001</v>
      </c>
      <c r="U2199" s="64">
        <f t="shared" si="307"/>
        <v>4601.2011362411395</v>
      </c>
      <c r="V2199" s="48">
        <f t="shared" si="308"/>
        <v>1201.3762105506478</v>
      </c>
      <c r="W2199" s="52">
        <v>304.11269315946731</v>
      </c>
      <c r="X2199" s="71" t="str">
        <f t="shared" si="309"/>
        <v>ALL 2028</v>
      </c>
      <c r="Y2199" s="21">
        <f t="shared" si="310"/>
        <v>3840</v>
      </c>
      <c r="Z2199" s="21">
        <f t="shared" si="311"/>
        <v>2160</v>
      </c>
      <c r="AA2199" s="57">
        <f t="shared" si="312"/>
        <v>1164733.9584569733</v>
      </c>
      <c r="AB2199" s="59">
        <f t="shared" si="313"/>
        <v>1.7777777777777777</v>
      </c>
      <c r="AC2199" s="61">
        <f t="shared" si="314"/>
        <v>1651</v>
      </c>
    </row>
    <row r="2200" spans="4:29">
      <c r="D2200" s="12"/>
      <c r="E2200" s="36" t="s">
        <v>29</v>
      </c>
      <c r="F2200" s="16" t="s">
        <v>200</v>
      </c>
      <c r="G2200" s="14" t="s">
        <v>76</v>
      </c>
      <c r="H2200" s="13" t="s">
        <v>6</v>
      </c>
      <c r="I2200" s="13" t="s">
        <v>76</v>
      </c>
      <c r="J2200" s="13"/>
      <c r="K2200" s="13" t="s">
        <v>123</v>
      </c>
      <c r="L2200" s="14">
        <v>75</v>
      </c>
      <c r="M2200" s="14" t="s">
        <v>15</v>
      </c>
      <c r="N2200" s="31">
        <v>1000000</v>
      </c>
      <c r="O2200" s="14" t="s">
        <v>2</v>
      </c>
      <c r="P2200" s="14" t="s">
        <v>35</v>
      </c>
      <c r="Q2200" s="31">
        <v>13685.759999999997</v>
      </c>
      <c r="R2200" s="31">
        <v>1140.4799999999998</v>
      </c>
      <c r="S2200" s="45">
        <v>3733.7190000000001</v>
      </c>
      <c r="T2200" s="64">
        <f t="shared" si="306"/>
        <v>280028.92499999999</v>
      </c>
      <c r="U2200" s="64">
        <f t="shared" si="307"/>
        <v>5789.8082538053413</v>
      </c>
      <c r="V2200" s="48">
        <f t="shared" si="308"/>
        <v>1595.9830860361405</v>
      </c>
      <c r="W2200" s="52">
        <v>427.45131222680135</v>
      </c>
      <c r="X2200" s="71" t="str">
        <f t="shared" si="309"/>
        <v>ALL 2028</v>
      </c>
      <c r="Y2200" s="21">
        <f t="shared" si="310"/>
        <v>3840</v>
      </c>
      <c r="Z2200" s="21">
        <f t="shared" si="311"/>
        <v>2160</v>
      </c>
      <c r="AA2200" s="57">
        <f t="shared" si="312"/>
        <v>1550681.3056379822</v>
      </c>
      <c r="AB2200" s="59">
        <f t="shared" si="313"/>
        <v>1.7777777777777777</v>
      </c>
      <c r="AC2200" s="61">
        <f t="shared" si="314"/>
        <v>1905</v>
      </c>
    </row>
    <row r="2201" spans="4:29">
      <c r="D2201" s="12"/>
      <c r="E2201" s="36" t="s">
        <v>29</v>
      </c>
      <c r="F2201" s="16" t="s">
        <v>200</v>
      </c>
      <c r="G2201" s="14" t="s">
        <v>76</v>
      </c>
      <c r="H2201" s="13" t="s">
        <v>6</v>
      </c>
      <c r="I2201" s="13" t="s">
        <v>76</v>
      </c>
      <c r="J2201" s="13"/>
      <c r="K2201" s="13" t="s">
        <v>123</v>
      </c>
      <c r="L2201" s="14">
        <v>85</v>
      </c>
      <c r="M2201" s="14" t="s">
        <v>15</v>
      </c>
      <c r="N2201" s="31">
        <v>1000000</v>
      </c>
      <c r="O2201" s="14" t="s">
        <v>2</v>
      </c>
      <c r="P2201" s="14" t="s">
        <v>35</v>
      </c>
      <c r="Q2201" s="31">
        <v>17578.598399999999</v>
      </c>
      <c r="R2201" s="31">
        <v>1464.8832</v>
      </c>
      <c r="S2201" s="45">
        <v>2956.2750000000001</v>
      </c>
      <c r="T2201" s="64">
        <f t="shared" si="306"/>
        <v>251283.375</v>
      </c>
      <c r="U2201" s="64">
        <f t="shared" si="307"/>
        <v>5888.2020840106825</v>
      </c>
      <c r="V2201" s="48">
        <f t="shared" si="308"/>
        <v>1714.9978939639973</v>
      </c>
      <c r="W2201" s="52">
        <v>580.12123160531314</v>
      </c>
      <c r="X2201" s="71" t="str">
        <f t="shared" si="309"/>
        <v>ALL 2028</v>
      </c>
      <c r="Y2201" s="21">
        <f t="shared" si="310"/>
        <v>3840</v>
      </c>
      <c r="Z2201" s="21">
        <f t="shared" si="311"/>
        <v>2160</v>
      </c>
      <c r="AA2201" s="57">
        <f t="shared" si="312"/>
        <v>1991763.9881305636</v>
      </c>
      <c r="AB2201" s="59">
        <f t="shared" si="313"/>
        <v>1.7777777777777777</v>
      </c>
      <c r="AC2201" s="61">
        <f t="shared" si="314"/>
        <v>2159</v>
      </c>
    </row>
    <row r="2202" spans="4:29">
      <c r="D2202" s="12"/>
      <c r="E2202" s="36" t="s">
        <v>29</v>
      </c>
      <c r="F2202" s="16" t="s">
        <v>200</v>
      </c>
      <c r="G2202" s="14" t="s">
        <v>76</v>
      </c>
      <c r="H2202" s="13" t="s">
        <v>6</v>
      </c>
      <c r="I2202" s="13" t="s">
        <v>76</v>
      </c>
      <c r="J2202" s="13"/>
      <c r="K2202" s="13" t="s">
        <v>123</v>
      </c>
      <c r="L2202" s="14">
        <v>98</v>
      </c>
      <c r="M2202" s="14" t="s">
        <v>15</v>
      </c>
      <c r="N2202" s="31">
        <v>1000000</v>
      </c>
      <c r="O2202" s="14" t="s">
        <v>2</v>
      </c>
      <c r="P2202" s="14" t="s">
        <v>35</v>
      </c>
      <c r="Q2202" s="31">
        <v>20000</v>
      </c>
      <c r="R2202" s="31">
        <v>2000</v>
      </c>
      <c r="S2202" s="45">
        <v>340.96600000000001</v>
      </c>
      <c r="T2202" s="64">
        <f t="shared" ref="T2202:T2253" si="315">L2202*S2202</f>
        <v>33414.667999999998</v>
      </c>
      <c r="U2202" s="64">
        <f t="shared" ref="U2202:U2253" si="316">S2202*AA2202/10^6</f>
        <v>902.74117300739022</v>
      </c>
      <c r="V2202" s="48">
        <f t="shared" ref="V2202:V2253" si="317">S2202*W2202/1000</f>
        <v>296.70242378330568</v>
      </c>
      <c r="W2202" s="52">
        <v>870.18184740796937</v>
      </c>
      <c r="X2202" s="71" t="str">
        <f t="shared" ref="X2202:X2253" si="318">G2202&amp;" "&amp;F2202</f>
        <v>ALL 2028</v>
      </c>
      <c r="Y2202" s="21">
        <f t="shared" ref="Y2202:Y2253" si="319">1*LEFT(M2202, FIND("x", M2202)-2)</f>
        <v>3840</v>
      </c>
      <c r="Z2202" s="21">
        <f t="shared" ref="Z2202:Z2253" si="320">1*RIGHT(M2202, LEN(M2202)-FIND("x", M2202)-1)</f>
        <v>2160</v>
      </c>
      <c r="AA2202" s="57">
        <f t="shared" ref="AA2202:AA2253" si="321">AC2202^2*AB2202/(1+AB2202^2)</f>
        <v>2647598.8016617205</v>
      </c>
      <c r="AB2202" s="59">
        <f t="shared" ref="AB2202:AB2253" si="322">Y2202/Z2202</f>
        <v>1.7777777777777777</v>
      </c>
      <c r="AC2202" s="61">
        <f t="shared" ref="AC2202:AC2253" si="323">L2202*25.4</f>
        <v>2489.1999999999998</v>
      </c>
    </row>
    <row r="2203" spans="4:29">
      <c r="D2203" s="12"/>
      <c r="E2203" s="36" t="s">
        <v>29</v>
      </c>
      <c r="F2203" s="16" t="s">
        <v>200</v>
      </c>
      <c r="G2203" s="14" t="s">
        <v>76</v>
      </c>
      <c r="H2203" s="13" t="s">
        <v>6</v>
      </c>
      <c r="I2203" s="13" t="s">
        <v>76</v>
      </c>
      <c r="J2203" s="13"/>
      <c r="K2203" s="13" t="s">
        <v>123</v>
      </c>
      <c r="L2203" s="14">
        <v>100</v>
      </c>
      <c r="M2203" s="14" t="s">
        <v>15</v>
      </c>
      <c r="N2203" s="31">
        <v>1000000</v>
      </c>
      <c r="O2203" s="14" t="s">
        <v>2</v>
      </c>
      <c r="P2203" s="14" t="s">
        <v>35</v>
      </c>
      <c r="Q2203" s="31">
        <v>20000</v>
      </c>
      <c r="R2203" s="31">
        <v>2000</v>
      </c>
      <c r="S2203" s="45">
        <v>412.98500000000001</v>
      </c>
      <c r="T2203" s="64">
        <f t="shared" si="315"/>
        <v>41298.5</v>
      </c>
      <c r="U2203" s="64">
        <f t="shared" si="316"/>
        <v>1138.5033226824928</v>
      </c>
      <c r="V2203" s="48">
        <f t="shared" si="317"/>
        <v>359.37205025178025</v>
      </c>
      <c r="W2203" s="52">
        <v>870.18184740796937</v>
      </c>
      <c r="X2203" s="71" t="str">
        <f t="shared" si="318"/>
        <v>ALL 2028</v>
      </c>
      <c r="Y2203" s="21">
        <f t="shared" si="319"/>
        <v>3840</v>
      </c>
      <c r="Z2203" s="21">
        <f t="shared" si="320"/>
        <v>2160</v>
      </c>
      <c r="AA2203" s="57">
        <f t="shared" si="321"/>
        <v>2756766.765578635</v>
      </c>
      <c r="AB2203" s="59">
        <f t="shared" si="322"/>
        <v>1.7777777777777777</v>
      </c>
      <c r="AC2203" s="61">
        <f t="shared" si="323"/>
        <v>2540</v>
      </c>
    </row>
    <row r="2204" spans="4:29">
      <c r="D2204" s="12"/>
      <c r="E2204" s="36" t="s">
        <v>29</v>
      </c>
      <c r="F2204" s="16" t="s">
        <v>200</v>
      </c>
      <c r="G2204" s="14" t="s">
        <v>76</v>
      </c>
      <c r="H2204" s="13" t="s">
        <v>6</v>
      </c>
      <c r="I2204" s="13" t="s">
        <v>76</v>
      </c>
      <c r="J2204" s="13"/>
      <c r="K2204" s="13" t="s">
        <v>123</v>
      </c>
      <c r="L2204" s="14">
        <v>115</v>
      </c>
      <c r="M2204" s="14" t="s">
        <v>15</v>
      </c>
      <c r="N2204" s="31">
        <v>1000000</v>
      </c>
      <c r="O2204" s="14" t="s">
        <v>2</v>
      </c>
      <c r="P2204" s="14" t="s">
        <v>35</v>
      </c>
      <c r="Q2204" s="31">
        <v>32000</v>
      </c>
      <c r="R2204" s="31">
        <v>2000</v>
      </c>
      <c r="S2204" s="45">
        <v>3.0939999999999999</v>
      </c>
      <c r="T2204" s="64">
        <f t="shared" si="315"/>
        <v>355.81</v>
      </c>
      <c r="U2204" s="64">
        <f t="shared" si="316"/>
        <v>11.280179602896142</v>
      </c>
      <c r="V2204" s="48">
        <f t="shared" si="317"/>
        <v>3.2308111630563081</v>
      </c>
      <c r="W2204" s="52">
        <v>1044.2182168895631</v>
      </c>
      <c r="X2204" s="71" t="str">
        <f t="shared" si="318"/>
        <v>ALL 2028</v>
      </c>
      <c r="Y2204" s="21">
        <f t="shared" si="319"/>
        <v>3840</v>
      </c>
      <c r="Z2204" s="21">
        <f t="shared" si="320"/>
        <v>2160</v>
      </c>
      <c r="AA2204" s="57">
        <f t="shared" si="321"/>
        <v>3645824.047477745</v>
      </c>
      <c r="AB2204" s="59">
        <f t="shared" si="322"/>
        <v>1.7777777777777777</v>
      </c>
      <c r="AC2204" s="61">
        <f t="shared" si="323"/>
        <v>2921</v>
      </c>
    </row>
    <row r="2205" spans="4:29">
      <c r="D2205" s="12"/>
      <c r="E2205" s="36" t="s">
        <v>29</v>
      </c>
      <c r="F2205" s="16" t="s">
        <v>200</v>
      </c>
      <c r="G2205" s="14" t="s">
        <v>76</v>
      </c>
      <c r="H2205" s="13" t="s">
        <v>6</v>
      </c>
      <c r="I2205" s="13" t="s">
        <v>76</v>
      </c>
      <c r="J2205" s="13"/>
      <c r="K2205" s="13" t="s">
        <v>123</v>
      </c>
      <c r="L2205" s="14">
        <v>55</v>
      </c>
      <c r="M2205" s="14" t="s">
        <v>52</v>
      </c>
      <c r="N2205" s="31">
        <v>1000000</v>
      </c>
      <c r="O2205" s="14" t="s">
        <v>2</v>
      </c>
      <c r="P2205" s="14" t="s">
        <v>35</v>
      </c>
      <c r="Q2205" s="31">
        <v>5930</v>
      </c>
      <c r="R2205" s="31">
        <v>494</v>
      </c>
      <c r="S2205" s="45">
        <v>17.628</v>
      </c>
      <c r="T2205" s="64">
        <f t="shared" si="315"/>
        <v>969.54</v>
      </c>
      <c r="U2205" s="64">
        <f t="shared" si="316"/>
        <v>14.700376074445105</v>
      </c>
      <c r="V2205" s="48">
        <f t="shared" si="317"/>
        <v>4.0052733146721478</v>
      </c>
      <c r="W2205" s="52">
        <v>227.21087557704493</v>
      </c>
      <c r="X2205" s="71" t="str">
        <f t="shared" si="318"/>
        <v>ALL 2028</v>
      </c>
      <c r="Y2205" s="21">
        <f t="shared" si="319"/>
        <v>7680</v>
      </c>
      <c r="Z2205" s="21">
        <f t="shared" si="320"/>
        <v>4320</v>
      </c>
      <c r="AA2205" s="57">
        <f t="shared" si="321"/>
        <v>833921.94658753707</v>
      </c>
      <c r="AB2205" s="59">
        <f t="shared" si="322"/>
        <v>1.7777777777777777</v>
      </c>
      <c r="AC2205" s="61">
        <f t="shared" si="323"/>
        <v>1397</v>
      </c>
    </row>
    <row r="2206" spans="4:29">
      <c r="D2206" s="12"/>
      <c r="E2206" s="36" t="s">
        <v>29</v>
      </c>
      <c r="F2206" s="16" t="s">
        <v>200</v>
      </c>
      <c r="G2206" s="14" t="s">
        <v>76</v>
      </c>
      <c r="H2206" s="13" t="s">
        <v>6</v>
      </c>
      <c r="I2206" s="13" t="s">
        <v>76</v>
      </c>
      <c r="J2206" s="13"/>
      <c r="K2206" s="13" t="s">
        <v>123</v>
      </c>
      <c r="L2206" s="14">
        <v>65</v>
      </c>
      <c r="M2206" s="14" t="s">
        <v>52</v>
      </c>
      <c r="N2206" s="31">
        <v>1000000</v>
      </c>
      <c r="O2206" s="14" t="s">
        <v>2</v>
      </c>
      <c r="P2206" s="14" t="s">
        <v>35</v>
      </c>
      <c r="Q2206" s="31">
        <v>11999.750399999999</v>
      </c>
      <c r="R2206" s="31">
        <v>1333.3333333333337</v>
      </c>
      <c r="S2206" s="45">
        <v>63.835999999999999</v>
      </c>
      <c r="T2206" s="64">
        <f t="shared" si="315"/>
        <v>4149.34</v>
      </c>
      <c r="U2206" s="64">
        <f t="shared" si="316"/>
        <v>74.351956972059341</v>
      </c>
      <c r="V2206" s="48">
        <f t="shared" si="317"/>
        <v>19.413337880527752</v>
      </c>
      <c r="W2206" s="52">
        <v>304.11269315946731</v>
      </c>
      <c r="X2206" s="71" t="str">
        <f t="shared" si="318"/>
        <v>ALL 2028</v>
      </c>
      <c r="Y2206" s="21">
        <f t="shared" si="319"/>
        <v>7680</v>
      </c>
      <c r="Z2206" s="21">
        <f t="shared" si="320"/>
        <v>4320</v>
      </c>
      <c r="AA2206" s="57">
        <f t="shared" si="321"/>
        <v>1164733.9584569733</v>
      </c>
      <c r="AB2206" s="59">
        <f t="shared" si="322"/>
        <v>1.7777777777777777</v>
      </c>
      <c r="AC2206" s="61">
        <f t="shared" si="323"/>
        <v>1651</v>
      </c>
    </row>
    <row r="2207" spans="4:29">
      <c r="D2207" s="12"/>
      <c r="E2207" s="36" t="s">
        <v>29</v>
      </c>
      <c r="F2207" s="16" t="s">
        <v>200</v>
      </c>
      <c r="G2207" s="14" t="s">
        <v>76</v>
      </c>
      <c r="H2207" s="13" t="s">
        <v>6</v>
      </c>
      <c r="I2207" s="13" t="s">
        <v>76</v>
      </c>
      <c r="J2207" s="13"/>
      <c r="K2207" s="13" t="s">
        <v>123</v>
      </c>
      <c r="L2207" s="14">
        <v>75</v>
      </c>
      <c r="M2207" s="14" t="s">
        <v>52</v>
      </c>
      <c r="N2207" s="31">
        <v>1000000</v>
      </c>
      <c r="O2207" s="14" t="s">
        <v>2</v>
      </c>
      <c r="P2207" s="14" t="s">
        <v>35</v>
      </c>
      <c r="Q2207" s="31">
        <v>17279.640575999994</v>
      </c>
      <c r="R2207" s="31">
        <v>1920</v>
      </c>
      <c r="S2207" s="45">
        <v>59.61</v>
      </c>
      <c r="T2207" s="64">
        <f t="shared" si="315"/>
        <v>4470.75</v>
      </c>
      <c r="U2207" s="64">
        <f t="shared" si="316"/>
        <v>92.436112629080114</v>
      </c>
      <c r="V2207" s="48">
        <f t="shared" si="317"/>
        <v>37.866534129618699</v>
      </c>
      <c r="W2207" s="52">
        <v>635.23794882769164</v>
      </c>
      <c r="X2207" s="71" t="str">
        <f t="shared" si="318"/>
        <v>ALL 2028</v>
      </c>
      <c r="Y2207" s="21">
        <f t="shared" si="319"/>
        <v>7680</v>
      </c>
      <c r="Z2207" s="21">
        <f t="shared" si="320"/>
        <v>4320</v>
      </c>
      <c r="AA2207" s="57">
        <f t="shared" si="321"/>
        <v>1550681.3056379822</v>
      </c>
      <c r="AB2207" s="59">
        <f t="shared" si="322"/>
        <v>1.7777777777777777</v>
      </c>
      <c r="AC2207" s="61">
        <f t="shared" si="323"/>
        <v>1905</v>
      </c>
    </row>
    <row r="2208" spans="4:29">
      <c r="D2208" s="12"/>
      <c r="E2208" s="36" t="s">
        <v>29</v>
      </c>
      <c r="F2208" s="16" t="s">
        <v>200</v>
      </c>
      <c r="G2208" s="14" t="s">
        <v>76</v>
      </c>
      <c r="H2208" s="13" t="s">
        <v>6</v>
      </c>
      <c r="I2208" s="13" t="s">
        <v>76</v>
      </c>
      <c r="J2208" s="13"/>
      <c r="K2208" s="13" t="s">
        <v>123</v>
      </c>
      <c r="L2208" s="14">
        <v>85</v>
      </c>
      <c r="M2208" s="14" t="s">
        <v>52</v>
      </c>
      <c r="N2208" s="31">
        <v>1000000</v>
      </c>
      <c r="O2208" s="14" t="s">
        <v>2</v>
      </c>
      <c r="P2208" s="14" t="s">
        <v>35</v>
      </c>
      <c r="Q2208" s="31">
        <v>22194.738339839998</v>
      </c>
      <c r="R2208" s="31">
        <v>2466.1333333333341</v>
      </c>
      <c r="S2208" s="45">
        <v>44.006999999999998</v>
      </c>
      <c r="T2208" s="64">
        <f t="shared" si="315"/>
        <v>3740.5949999999998</v>
      </c>
      <c r="U2208" s="64">
        <f t="shared" si="316"/>
        <v>87.651557825661698</v>
      </c>
      <c r="V2208" s="48">
        <f t="shared" si="317"/>
        <v>37.93938648840431</v>
      </c>
      <c r="W2208" s="52">
        <v>862.12162811380711</v>
      </c>
      <c r="X2208" s="71" t="str">
        <f t="shared" si="318"/>
        <v>ALL 2028</v>
      </c>
      <c r="Y2208" s="21">
        <f t="shared" si="319"/>
        <v>7680</v>
      </c>
      <c r="Z2208" s="21">
        <f t="shared" si="320"/>
        <v>4320</v>
      </c>
      <c r="AA2208" s="57">
        <f t="shared" si="321"/>
        <v>1991763.9881305636</v>
      </c>
      <c r="AB2208" s="59">
        <f t="shared" si="322"/>
        <v>1.7777777777777777</v>
      </c>
      <c r="AC2208" s="61">
        <f t="shared" si="323"/>
        <v>2159</v>
      </c>
    </row>
    <row r="2209" spans="4:29">
      <c r="D2209" s="12"/>
      <c r="E2209" s="36" t="s">
        <v>29</v>
      </c>
      <c r="F2209" s="16" t="s">
        <v>200</v>
      </c>
      <c r="G2209" s="14" t="s">
        <v>76</v>
      </c>
      <c r="H2209" s="13" t="s">
        <v>6</v>
      </c>
      <c r="I2209" s="13" t="s">
        <v>76</v>
      </c>
      <c r="J2209" s="13"/>
      <c r="K2209" s="13" t="s">
        <v>123</v>
      </c>
      <c r="L2209" s="14">
        <v>98</v>
      </c>
      <c r="M2209" s="14" t="s">
        <v>52</v>
      </c>
      <c r="N2209" s="31">
        <v>1000000</v>
      </c>
      <c r="O2209" s="14" t="s">
        <v>2</v>
      </c>
      <c r="P2209" s="14" t="s">
        <v>35</v>
      </c>
      <c r="Q2209" s="31">
        <v>32000</v>
      </c>
      <c r="R2209" s="31">
        <v>2000</v>
      </c>
      <c r="S2209" s="45">
        <v>1.179</v>
      </c>
      <c r="T2209" s="64">
        <f t="shared" si="315"/>
        <v>115.542</v>
      </c>
      <c r="U2209" s="64">
        <f t="shared" si="316"/>
        <v>3.1215189871591686</v>
      </c>
      <c r="V2209" s="48">
        <f t="shared" si="317"/>
        <v>1.5246620993192683</v>
      </c>
      <c r="W2209" s="52">
        <v>1293.1824421707108</v>
      </c>
      <c r="X2209" s="71" t="str">
        <f t="shared" si="318"/>
        <v>ALL 2028</v>
      </c>
      <c r="Y2209" s="21">
        <f t="shared" si="319"/>
        <v>7680</v>
      </c>
      <c r="Z2209" s="21">
        <f t="shared" si="320"/>
        <v>4320</v>
      </c>
      <c r="AA2209" s="57">
        <f t="shared" si="321"/>
        <v>2647598.8016617205</v>
      </c>
      <c r="AB2209" s="59">
        <f t="shared" si="322"/>
        <v>1.7777777777777777</v>
      </c>
      <c r="AC2209" s="61">
        <f t="shared" si="323"/>
        <v>2489.1999999999998</v>
      </c>
    </row>
    <row r="2210" spans="4:29">
      <c r="D2210" s="12"/>
      <c r="E2210" s="36" t="s">
        <v>29</v>
      </c>
      <c r="F2210" s="16" t="s">
        <v>308</v>
      </c>
      <c r="G2210" s="14" t="s">
        <v>76</v>
      </c>
      <c r="H2210" s="13" t="s">
        <v>90</v>
      </c>
      <c r="I2210" s="13" t="s">
        <v>45</v>
      </c>
      <c r="J2210" s="13" t="s">
        <v>101</v>
      </c>
      <c r="K2210" s="13" t="s">
        <v>43</v>
      </c>
      <c r="L2210" s="14">
        <v>16</v>
      </c>
      <c r="M2210" s="14" t="s">
        <v>66</v>
      </c>
      <c r="N2210" s="31">
        <v>1000000</v>
      </c>
      <c r="O2210" s="14" t="s">
        <v>2</v>
      </c>
      <c r="P2210" s="14" t="s">
        <v>47</v>
      </c>
      <c r="Q2210" s="31">
        <v>4000</v>
      </c>
      <c r="R2210" s="31">
        <v>1152</v>
      </c>
      <c r="S2210" s="45">
        <v>300</v>
      </c>
      <c r="T2210" s="64">
        <f t="shared" si="315"/>
        <v>4800</v>
      </c>
      <c r="U2210" s="64">
        <f t="shared" si="316"/>
        <v>22.268893483146069</v>
      </c>
      <c r="V2210" s="48">
        <f t="shared" si="317"/>
        <v>27.476765264520687</v>
      </c>
      <c r="W2210" s="52">
        <v>91.589217548402289</v>
      </c>
      <c r="X2210" s="71" t="str">
        <f t="shared" si="318"/>
        <v>ALL 2029</v>
      </c>
      <c r="Y2210" s="21">
        <f t="shared" si="319"/>
        <v>2560</v>
      </c>
      <c r="Z2210" s="21">
        <f t="shared" si="320"/>
        <v>1600</v>
      </c>
      <c r="AA2210" s="57">
        <f t="shared" si="321"/>
        <v>74229.644943820225</v>
      </c>
      <c r="AB2210" s="59">
        <f t="shared" si="322"/>
        <v>1.6</v>
      </c>
      <c r="AC2210" s="61">
        <f t="shared" si="323"/>
        <v>406.4</v>
      </c>
    </row>
    <row r="2211" spans="4:29">
      <c r="D2211" s="12"/>
      <c r="E2211" s="36" t="s">
        <v>29</v>
      </c>
      <c r="F2211" s="16" t="s">
        <v>308</v>
      </c>
      <c r="G2211" s="14" t="s">
        <v>76</v>
      </c>
      <c r="H2211" s="13" t="s">
        <v>90</v>
      </c>
      <c r="I2211" s="13" t="s">
        <v>45</v>
      </c>
      <c r="J2211" s="13" t="s">
        <v>46</v>
      </c>
      <c r="K2211" s="13" t="s">
        <v>43</v>
      </c>
      <c r="L2211" s="14">
        <v>17.3</v>
      </c>
      <c r="M2211" s="14" t="s">
        <v>15</v>
      </c>
      <c r="N2211" s="31">
        <v>1000000</v>
      </c>
      <c r="O2211" s="14" t="s">
        <v>2</v>
      </c>
      <c r="P2211" s="14" t="s">
        <v>47</v>
      </c>
      <c r="Q2211" s="31">
        <v>10000</v>
      </c>
      <c r="R2211" s="31">
        <v>240</v>
      </c>
      <c r="S2211" s="45">
        <v>80</v>
      </c>
      <c r="T2211" s="64">
        <f t="shared" si="315"/>
        <v>1384</v>
      </c>
      <c r="U2211" s="64">
        <f t="shared" si="316"/>
        <v>6.6005818021602369</v>
      </c>
      <c r="V2211" s="48">
        <f t="shared" si="317"/>
        <v>8.3339564159756101</v>
      </c>
      <c r="W2211" s="52">
        <v>104.17445519969513</v>
      </c>
      <c r="X2211" s="71" t="str">
        <f t="shared" si="318"/>
        <v>ALL 2029</v>
      </c>
      <c r="Y2211" s="21">
        <f t="shared" si="319"/>
        <v>3840</v>
      </c>
      <c r="Z2211" s="21">
        <f t="shared" si="320"/>
        <v>2160</v>
      </c>
      <c r="AA2211" s="57">
        <f t="shared" si="321"/>
        <v>82507.272527002962</v>
      </c>
      <c r="AB2211" s="59">
        <f t="shared" si="322"/>
        <v>1.7777777777777777</v>
      </c>
      <c r="AC2211" s="61">
        <f t="shared" si="323"/>
        <v>439.42</v>
      </c>
    </row>
    <row r="2212" spans="4:29">
      <c r="D2212" s="12"/>
      <c r="E2212" s="36" t="s">
        <v>29</v>
      </c>
      <c r="F2212" s="16" t="s">
        <v>308</v>
      </c>
      <c r="G2212" s="14" t="s">
        <v>76</v>
      </c>
      <c r="H2212" s="13" t="s">
        <v>90</v>
      </c>
      <c r="I2212" s="13" t="s">
        <v>45</v>
      </c>
      <c r="J2212" s="13" t="s">
        <v>168</v>
      </c>
      <c r="K2212" s="13" t="s">
        <v>43</v>
      </c>
      <c r="L2212" s="14">
        <v>17.3</v>
      </c>
      <c r="M2212" s="14" t="s">
        <v>15</v>
      </c>
      <c r="N2212" s="31">
        <v>1000000</v>
      </c>
      <c r="O2212" s="14" t="s">
        <v>2</v>
      </c>
      <c r="P2212" s="14" t="s">
        <v>47</v>
      </c>
      <c r="Q2212" s="31">
        <v>4032</v>
      </c>
      <c r="R2212" s="31">
        <v>1008</v>
      </c>
      <c r="S2212" s="45">
        <v>150</v>
      </c>
      <c r="T2212" s="64">
        <f t="shared" si="315"/>
        <v>2595</v>
      </c>
      <c r="U2212" s="64">
        <f t="shared" si="316"/>
        <v>12.376090879050444</v>
      </c>
      <c r="V2212" s="48">
        <f t="shared" si="317"/>
        <v>15.626168279954271</v>
      </c>
      <c r="W2212" s="52">
        <v>104.17445519969513</v>
      </c>
      <c r="X2212" s="71" t="str">
        <f t="shared" si="318"/>
        <v>ALL 2029</v>
      </c>
      <c r="Y2212" s="21">
        <f t="shared" si="319"/>
        <v>3840</v>
      </c>
      <c r="Z2212" s="21">
        <f t="shared" si="320"/>
        <v>2160</v>
      </c>
      <c r="AA2212" s="57">
        <f t="shared" si="321"/>
        <v>82507.272527002962</v>
      </c>
      <c r="AB2212" s="59">
        <f t="shared" si="322"/>
        <v>1.7777777777777777</v>
      </c>
      <c r="AC2212" s="61">
        <f t="shared" si="323"/>
        <v>439.42</v>
      </c>
    </row>
    <row r="2213" spans="4:29">
      <c r="D2213" s="12"/>
      <c r="E2213" s="36" t="s">
        <v>29</v>
      </c>
      <c r="F2213" s="16" t="s">
        <v>308</v>
      </c>
      <c r="G2213" s="14" t="s">
        <v>76</v>
      </c>
      <c r="H2213" s="13" t="s">
        <v>90</v>
      </c>
      <c r="I2213" s="13" t="s">
        <v>45</v>
      </c>
      <c r="J2213" s="13" t="s">
        <v>206</v>
      </c>
      <c r="K2213" s="13"/>
      <c r="L2213" s="14">
        <v>18</v>
      </c>
      <c r="M2213" s="14" t="s">
        <v>186</v>
      </c>
      <c r="N2213" s="31">
        <v>1000000</v>
      </c>
      <c r="O2213" s="14" t="s">
        <v>2</v>
      </c>
      <c r="P2213" s="14" t="s">
        <v>47</v>
      </c>
      <c r="Q2213" s="31">
        <v>4000</v>
      </c>
      <c r="R2213" s="31">
        <v>1000</v>
      </c>
      <c r="S2213" s="45">
        <v>100</v>
      </c>
      <c r="T2213" s="64">
        <f t="shared" si="315"/>
        <v>1800</v>
      </c>
      <c r="U2213" s="64">
        <f t="shared" si="316"/>
        <v>9.3946894382022474</v>
      </c>
      <c r="V2213" s="48">
        <f t="shared" si="317"/>
        <v>10.417445519969514</v>
      </c>
      <c r="W2213" s="52">
        <v>104.17445519969513</v>
      </c>
      <c r="X2213" s="71" t="str">
        <f t="shared" si="318"/>
        <v>ALL 2029</v>
      </c>
      <c r="Y2213" s="21">
        <f t="shared" si="319"/>
        <v>3840</v>
      </c>
      <c r="Z2213" s="21">
        <f t="shared" si="320"/>
        <v>2400</v>
      </c>
      <c r="AA2213" s="57">
        <f t="shared" si="321"/>
        <v>93946.894382022467</v>
      </c>
      <c r="AB2213" s="59">
        <f t="shared" si="322"/>
        <v>1.6</v>
      </c>
      <c r="AC2213" s="61">
        <f t="shared" si="323"/>
        <v>457.2</v>
      </c>
    </row>
    <row r="2214" spans="4:29">
      <c r="D2214" s="12"/>
      <c r="E2214" s="36" t="s">
        <v>29</v>
      </c>
      <c r="F2214" s="16" t="s">
        <v>308</v>
      </c>
      <c r="G2214" s="14" t="s">
        <v>76</v>
      </c>
      <c r="H2214" s="13" t="s">
        <v>90</v>
      </c>
      <c r="I2214" s="13" t="s">
        <v>45</v>
      </c>
      <c r="J2214" s="13" t="s">
        <v>227</v>
      </c>
      <c r="K2214" s="13" t="s">
        <v>43</v>
      </c>
      <c r="L2214" s="14">
        <v>16</v>
      </c>
      <c r="M2214" s="14" t="s">
        <v>186</v>
      </c>
      <c r="N2214" s="31"/>
      <c r="O2214" s="14" t="s">
        <v>2</v>
      </c>
      <c r="P2214" s="14" t="s">
        <v>47</v>
      </c>
      <c r="Q2214" s="31">
        <v>4000</v>
      </c>
      <c r="R2214" s="31">
        <v>1000</v>
      </c>
      <c r="S2214" s="45">
        <v>50</v>
      </c>
      <c r="T2214" s="64">
        <f t="shared" si="315"/>
        <v>800</v>
      </c>
      <c r="U2214" s="64">
        <f t="shared" si="316"/>
        <v>3.7114822471910114</v>
      </c>
      <c r="V2214" s="48">
        <f t="shared" si="317"/>
        <v>5.0999999999999996</v>
      </c>
      <c r="W2214" s="52">
        <v>102</v>
      </c>
      <c r="X2214" s="71" t="str">
        <f t="shared" si="318"/>
        <v>ALL 2029</v>
      </c>
      <c r="Y2214" s="21">
        <f t="shared" si="319"/>
        <v>3840</v>
      </c>
      <c r="Z2214" s="21">
        <f t="shared" si="320"/>
        <v>2400</v>
      </c>
      <c r="AA2214" s="57">
        <f t="shared" si="321"/>
        <v>74229.644943820225</v>
      </c>
      <c r="AB2214" s="59">
        <f t="shared" si="322"/>
        <v>1.6</v>
      </c>
      <c r="AC2214" s="61">
        <f t="shared" si="323"/>
        <v>406.4</v>
      </c>
    </row>
    <row r="2215" spans="4:29">
      <c r="D2215" s="12"/>
      <c r="E2215" s="36" t="s">
        <v>29</v>
      </c>
      <c r="F2215" s="16" t="s">
        <v>308</v>
      </c>
      <c r="G2215" s="14" t="s">
        <v>76</v>
      </c>
      <c r="H2215" s="13" t="s">
        <v>90</v>
      </c>
      <c r="I2215" s="13" t="s">
        <v>102</v>
      </c>
      <c r="J2215" s="13" t="s">
        <v>103</v>
      </c>
      <c r="K2215" s="13" t="s">
        <v>43</v>
      </c>
      <c r="L2215" s="14">
        <v>16</v>
      </c>
      <c r="M2215" s="14" t="s">
        <v>66</v>
      </c>
      <c r="N2215" s="31">
        <v>1000000</v>
      </c>
      <c r="O2215" s="14" t="s">
        <v>2</v>
      </c>
      <c r="P2215" s="14" t="s">
        <v>47</v>
      </c>
      <c r="Q2215" s="31">
        <v>4000</v>
      </c>
      <c r="R2215" s="31">
        <v>1152</v>
      </c>
      <c r="S2215" s="45">
        <v>200</v>
      </c>
      <c r="T2215" s="64">
        <f t="shared" si="315"/>
        <v>3200</v>
      </c>
      <c r="U2215" s="64">
        <f t="shared" si="316"/>
        <v>14.845928988764046</v>
      </c>
      <c r="V2215" s="48">
        <f t="shared" si="317"/>
        <v>18.317843509680458</v>
      </c>
      <c r="W2215" s="52">
        <v>91.589217548402289</v>
      </c>
      <c r="X2215" s="71" t="str">
        <f t="shared" si="318"/>
        <v>ALL 2029</v>
      </c>
      <c r="Y2215" s="21">
        <f t="shared" si="319"/>
        <v>2560</v>
      </c>
      <c r="Z2215" s="21">
        <f t="shared" si="320"/>
        <v>1600</v>
      </c>
      <c r="AA2215" s="57">
        <f t="shared" si="321"/>
        <v>74229.644943820225</v>
      </c>
      <c r="AB2215" s="59">
        <f t="shared" si="322"/>
        <v>1.6</v>
      </c>
      <c r="AC2215" s="61">
        <f t="shared" si="323"/>
        <v>406.4</v>
      </c>
    </row>
    <row r="2216" spans="4:29">
      <c r="D2216" s="12"/>
      <c r="E2216" s="36" t="s">
        <v>29</v>
      </c>
      <c r="F2216" s="16" t="s">
        <v>308</v>
      </c>
      <c r="G2216" s="14" t="s">
        <v>76</v>
      </c>
      <c r="H2216" s="13" t="s">
        <v>90</v>
      </c>
      <c r="I2216" s="13" t="s">
        <v>102</v>
      </c>
      <c r="J2216" s="13" t="s">
        <v>104</v>
      </c>
      <c r="K2216" s="13" t="s">
        <v>43</v>
      </c>
      <c r="L2216" s="14">
        <v>17.3</v>
      </c>
      <c r="M2216" s="14" t="s">
        <v>15</v>
      </c>
      <c r="N2216" s="31">
        <v>1000000</v>
      </c>
      <c r="O2216" s="14" t="s">
        <v>2</v>
      </c>
      <c r="P2216" s="14" t="s">
        <v>47</v>
      </c>
      <c r="Q2216" s="31">
        <v>4000</v>
      </c>
      <c r="R2216" s="31">
        <v>1152</v>
      </c>
      <c r="S2216" s="45">
        <v>250</v>
      </c>
      <c r="T2216" s="64">
        <f t="shared" si="315"/>
        <v>4325</v>
      </c>
      <c r="U2216" s="64">
        <f t="shared" si="316"/>
        <v>20.626818131750738</v>
      </c>
      <c r="V2216" s="48">
        <f t="shared" si="317"/>
        <v>26.043613799923783</v>
      </c>
      <c r="W2216" s="52">
        <v>104.17445519969513</v>
      </c>
      <c r="X2216" s="71" t="str">
        <f t="shared" si="318"/>
        <v>ALL 2029</v>
      </c>
      <c r="Y2216" s="21">
        <f t="shared" si="319"/>
        <v>3840</v>
      </c>
      <c r="Z2216" s="21">
        <f t="shared" si="320"/>
        <v>2160</v>
      </c>
      <c r="AA2216" s="57">
        <f t="shared" si="321"/>
        <v>82507.272527002962</v>
      </c>
      <c r="AB2216" s="59">
        <f t="shared" si="322"/>
        <v>1.7777777777777777</v>
      </c>
      <c r="AC2216" s="61">
        <f t="shared" si="323"/>
        <v>439.42</v>
      </c>
    </row>
    <row r="2217" spans="4:29">
      <c r="D2217" s="12"/>
      <c r="E2217" s="36" t="s">
        <v>29</v>
      </c>
      <c r="F2217" s="16" t="s">
        <v>308</v>
      </c>
      <c r="G2217" s="14" t="s">
        <v>76</v>
      </c>
      <c r="H2217" s="13" t="s">
        <v>90</v>
      </c>
      <c r="I2217" s="13" t="s">
        <v>54</v>
      </c>
      <c r="J2217" s="13" t="s">
        <v>92</v>
      </c>
      <c r="K2217" s="13" t="s">
        <v>43</v>
      </c>
      <c r="L2217" s="14">
        <v>17.3</v>
      </c>
      <c r="M2217" s="14" t="s">
        <v>15</v>
      </c>
      <c r="N2217" s="31">
        <v>1000000</v>
      </c>
      <c r="O2217" s="14" t="s">
        <v>2</v>
      </c>
      <c r="P2217" s="14" t="s">
        <v>47</v>
      </c>
      <c r="Q2217" s="31">
        <v>4000</v>
      </c>
      <c r="R2217" s="31">
        <v>1152</v>
      </c>
      <c r="S2217" s="45">
        <v>250</v>
      </c>
      <c r="T2217" s="64">
        <f t="shared" si="315"/>
        <v>4325</v>
      </c>
      <c r="U2217" s="64">
        <f t="shared" si="316"/>
        <v>20.626818131750738</v>
      </c>
      <c r="V2217" s="48">
        <f t="shared" si="317"/>
        <v>26.043613799923783</v>
      </c>
      <c r="W2217" s="52">
        <v>104.17445519969513</v>
      </c>
      <c r="X2217" s="71" t="str">
        <f t="shared" si="318"/>
        <v>ALL 2029</v>
      </c>
      <c r="Y2217" s="21">
        <f t="shared" si="319"/>
        <v>3840</v>
      </c>
      <c r="Z2217" s="21">
        <f t="shared" si="320"/>
        <v>2160</v>
      </c>
      <c r="AA2217" s="57">
        <f t="shared" si="321"/>
        <v>82507.272527002962</v>
      </c>
      <c r="AB2217" s="59">
        <f t="shared" si="322"/>
        <v>1.7777777777777777</v>
      </c>
      <c r="AC2217" s="61">
        <f t="shared" si="323"/>
        <v>439.42</v>
      </c>
    </row>
    <row r="2218" spans="4:29">
      <c r="D2218" s="12"/>
      <c r="E2218" s="36" t="s">
        <v>29</v>
      </c>
      <c r="F2218" s="16" t="s">
        <v>308</v>
      </c>
      <c r="G2218" s="14" t="s">
        <v>76</v>
      </c>
      <c r="H2218" s="13" t="s">
        <v>90</v>
      </c>
      <c r="I2218" s="13" t="s">
        <v>54</v>
      </c>
      <c r="J2218" s="13" t="s">
        <v>92</v>
      </c>
      <c r="K2218" s="13" t="s">
        <v>43</v>
      </c>
      <c r="L2218" s="14">
        <v>16</v>
      </c>
      <c r="M2218" s="14" t="s">
        <v>66</v>
      </c>
      <c r="N2218" s="31">
        <v>1000000</v>
      </c>
      <c r="O2218" s="14" t="s">
        <v>2</v>
      </c>
      <c r="P2218" s="14" t="s">
        <v>47</v>
      </c>
      <c r="Q2218" s="31">
        <v>4000</v>
      </c>
      <c r="R2218" s="31">
        <v>1152</v>
      </c>
      <c r="S2218" s="45">
        <v>400</v>
      </c>
      <c r="T2218" s="64">
        <f t="shared" si="315"/>
        <v>6400</v>
      </c>
      <c r="U2218" s="64">
        <f t="shared" si="316"/>
        <v>29.691857977528091</v>
      </c>
      <c r="V2218" s="48">
        <f t="shared" si="317"/>
        <v>36.635687019360915</v>
      </c>
      <c r="W2218" s="52">
        <v>91.589217548402289</v>
      </c>
      <c r="X2218" s="71" t="str">
        <f t="shared" si="318"/>
        <v>ALL 2029</v>
      </c>
      <c r="Y2218" s="21">
        <f t="shared" si="319"/>
        <v>2560</v>
      </c>
      <c r="Z2218" s="21">
        <f t="shared" si="320"/>
        <v>1600</v>
      </c>
      <c r="AA2218" s="57">
        <f t="shared" si="321"/>
        <v>74229.644943820225</v>
      </c>
      <c r="AB2218" s="59">
        <f t="shared" si="322"/>
        <v>1.6</v>
      </c>
      <c r="AC2218" s="61">
        <f t="shared" si="323"/>
        <v>406.4</v>
      </c>
    </row>
    <row r="2219" spans="4:29">
      <c r="D2219" s="12"/>
      <c r="E2219" s="36" t="s">
        <v>29</v>
      </c>
      <c r="F2219" s="16" t="s">
        <v>308</v>
      </c>
      <c r="G2219" s="14" t="s">
        <v>76</v>
      </c>
      <c r="H2219" s="13" t="s">
        <v>90</v>
      </c>
      <c r="I2219" s="13" t="s">
        <v>54</v>
      </c>
      <c r="J2219" s="13" t="s">
        <v>92</v>
      </c>
      <c r="K2219" s="13" t="s">
        <v>43</v>
      </c>
      <c r="L2219" s="14">
        <v>18</v>
      </c>
      <c r="M2219" s="14" t="s">
        <v>66</v>
      </c>
      <c r="N2219" s="31">
        <v>1000000</v>
      </c>
      <c r="O2219" s="14" t="s">
        <v>2</v>
      </c>
      <c r="P2219" s="14" t="s">
        <v>47</v>
      </c>
      <c r="Q2219" s="31">
        <v>4000</v>
      </c>
      <c r="R2219" s="31">
        <v>1152</v>
      </c>
      <c r="S2219" s="45">
        <v>200</v>
      </c>
      <c r="T2219" s="64">
        <f t="shared" si="315"/>
        <v>3600</v>
      </c>
      <c r="U2219" s="64">
        <f t="shared" si="316"/>
        <v>18.789378876404495</v>
      </c>
      <c r="V2219" s="48">
        <f t="shared" si="317"/>
        <v>20.834891039939027</v>
      </c>
      <c r="W2219" s="52">
        <v>104.17445519969513</v>
      </c>
      <c r="X2219" s="71" t="str">
        <f t="shared" si="318"/>
        <v>ALL 2029</v>
      </c>
      <c r="Y2219" s="21">
        <f t="shared" si="319"/>
        <v>2560</v>
      </c>
      <c r="Z2219" s="21">
        <f t="shared" si="320"/>
        <v>1600</v>
      </c>
      <c r="AA2219" s="57">
        <f t="shared" si="321"/>
        <v>93946.894382022467</v>
      </c>
      <c r="AB2219" s="59">
        <f t="shared" si="322"/>
        <v>1.6</v>
      </c>
      <c r="AC2219" s="61">
        <f t="shared" si="323"/>
        <v>457.2</v>
      </c>
    </row>
    <row r="2220" spans="4:29">
      <c r="D2220" s="12"/>
      <c r="E2220" s="36" t="s">
        <v>29</v>
      </c>
      <c r="F2220" s="16" t="s">
        <v>308</v>
      </c>
      <c r="G2220" s="14" t="s">
        <v>76</v>
      </c>
      <c r="H2220" s="13" t="s">
        <v>90</v>
      </c>
      <c r="I2220" s="13" t="s">
        <v>54</v>
      </c>
      <c r="J2220" s="13" t="s">
        <v>169</v>
      </c>
      <c r="K2220" s="13" t="s">
        <v>43</v>
      </c>
      <c r="L2220" s="14">
        <v>17</v>
      </c>
      <c r="M2220" s="14" t="s">
        <v>66</v>
      </c>
      <c r="N2220" s="31">
        <v>1000000</v>
      </c>
      <c r="O2220" s="14" t="s">
        <v>2</v>
      </c>
      <c r="P2220" s="14" t="s">
        <v>47</v>
      </c>
      <c r="Q2220" s="31">
        <v>4000</v>
      </c>
      <c r="R2220" s="31">
        <v>1152</v>
      </c>
      <c r="S2220" s="45">
        <v>100</v>
      </c>
      <c r="T2220" s="64">
        <f t="shared" si="315"/>
        <v>1700</v>
      </c>
      <c r="U2220" s="64">
        <f t="shared" si="316"/>
        <v>8.379831011235952</v>
      </c>
      <c r="V2220" s="48">
        <f t="shared" si="317"/>
        <v>10.417445519969514</v>
      </c>
      <c r="W2220" s="52">
        <v>104.17445519969513</v>
      </c>
      <c r="X2220" s="71" t="str">
        <f t="shared" si="318"/>
        <v>ALL 2029</v>
      </c>
      <c r="Y2220" s="21">
        <f t="shared" si="319"/>
        <v>2560</v>
      </c>
      <c r="Z2220" s="21">
        <f t="shared" si="320"/>
        <v>1600</v>
      </c>
      <c r="AA2220" s="57">
        <f t="shared" si="321"/>
        <v>83798.310112359526</v>
      </c>
      <c r="AB2220" s="59">
        <f t="shared" si="322"/>
        <v>1.6</v>
      </c>
      <c r="AC2220" s="61">
        <f t="shared" si="323"/>
        <v>431.79999999999995</v>
      </c>
    </row>
    <row r="2221" spans="4:29">
      <c r="D2221" s="12"/>
      <c r="E2221" s="36" t="s">
        <v>29</v>
      </c>
      <c r="F2221" s="16" t="s">
        <v>308</v>
      </c>
      <c r="G2221" s="14" t="s">
        <v>76</v>
      </c>
      <c r="H2221" s="13" t="s">
        <v>90</v>
      </c>
      <c r="I2221" s="13" t="s">
        <v>54</v>
      </c>
      <c r="J2221" s="13" t="s">
        <v>170</v>
      </c>
      <c r="K2221" s="13" t="s">
        <v>43</v>
      </c>
      <c r="L2221" s="14">
        <v>14</v>
      </c>
      <c r="M2221" s="14" t="s">
        <v>66</v>
      </c>
      <c r="N2221" s="31">
        <v>1000000</v>
      </c>
      <c r="O2221" s="14" t="s">
        <v>2</v>
      </c>
      <c r="P2221" s="14" t="s">
        <v>47</v>
      </c>
      <c r="Q2221" s="31">
        <v>4000</v>
      </c>
      <c r="R2221" s="31">
        <v>1152</v>
      </c>
      <c r="S2221" s="45">
        <v>120</v>
      </c>
      <c r="T2221" s="64">
        <f t="shared" si="315"/>
        <v>1680</v>
      </c>
      <c r="U2221" s="64">
        <f t="shared" si="316"/>
        <v>6.8198486292134808</v>
      </c>
      <c r="V2221" s="48">
        <f t="shared" si="317"/>
        <v>9.8634541975202481</v>
      </c>
      <c r="W2221" s="52">
        <v>82.19545164600207</v>
      </c>
      <c r="X2221" s="71" t="str">
        <f t="shared" si="318"/>
        <v>ALL 2029</v>
      </c>
      <c r="Y2221" s="21">
        <f t="shared" si="319"/>
        <v>2560</v>
      </c>
      <c r="Z2221" s="21">
        <f t="shared" si="320"/>
        <v>1600</v>
      </c>
      <c r="AA2221" s="57">
        <f t="shared" si="321"/>
        <v>56832.071910112347</v>
      </c>
      <c r="AB2221" s="59">
        <f t="shared" si="322"/>
        <v>1.6</v>
      </c>
      <c r="AC2221" s="61">
        <f t="shared" si="323"/>
        <v>355.59999999999997</v>
      </c>
    </row>
    <row r="2222" spans="4:29">
      <c r="D2222" s="12"/>
      <c r="E2222" s="36" t="s">
        <v>29</v>
      </c>
      <c r="F2222" s="16" t="s">
        <v>308</v>
      </c>
      <c r="G2222" s="14" t="s">
        <v>76</v>
      </c>
      <c r="H2222" s="13" t="s">
        <v>90</v>
      </c>
      <c r="I2222" s="13" t="s">
        <v>109</v>
      </c>
      <c r="J2222" s="13" t="s">
        <v>127</v>
      </c>
      <c r="K2222" s="13" t="s">
        <v>43</v>
      </c>
      <c r="L2222" s="14">
        <v>16.2</v>
      </c>
      <c r="M2222" s="14" t="s">
        <v>66</v>
      </c>
      <c r="N2222" s="31">
        <v>1000000</v>
      </c>
      <c r="O2222" s="14" t="s">
        <v>2</v>
      </c>
      <c r="P2222" s="14" t="s">
        <v>47</v>
      </c>
      <c r="Q2222" s="31">
        <v>4000</v>
      </c>
      <c r="R2222" s="31">
        <v>512</v>
      </c>
      <c r="S2222" s="45">
        <v>400</v>
      </c>
      <c r="T2222" s="64">
        <f t="shared" si="315"/>
        <v>6480</v>
      </c>
      <c r="U2222" s="64">
        <f t="shared" si="316"/>
        <v>30.438793779775274</v>
      </c>
      <c r="V2222" s="48">
        <f t="shared" si="317"/>
        <v>36.635687019360915</v>
      </c>
      <c r="W2222" s="52">
        <v>91.589217548402289</v>
      </c>
      <c r="X2222" s="71" t="str">
        <f t="shared" si="318"/>
        <v>ALL 2029</v>
      </c>
      <c r="Y2222" s="21">
        <f t="shared" si="319"/>
        <v>2560</v>
      </c>
      <c r="Z2222" s="21">
        <f t="shared" si="320"/>
        <v>1600</v>
      </c>
      <c r="AA2222" s="57">
        <f t="shared" si="321"/>
        <v>76096.984449438183</v>
      </c>
      <c r="AB2222" s="59">
        <f t="shared" si="322"/>
        <v>1.6</v>
      </c>
      <c r="AC2222" s="61">
        <f t="shared" si="323"/>
        <v>411.47999999999996</v>
      </c>
    </row>
    <row r="2223" spans="4:29">
      <c r="D2223" s="12"/>
      <c r="E2223" s="36" t="s">
        <v>29</v>
      </c>
      <c r="F2223" s="16" t="s">
        <v>308</v>
      </c>
      <c r="G2223" s="14" t="s">
        <v>76</v>
      </c>
      <c r="H2223" s="13" t="s">
        <v>90</v>
      </c>
      <c r="I2223" s="13" t="s">
        <v>109</v>
      </c>
      <c r="J2223" s="13" t="s">
        <v>110</v>
      </c>
      <c r="K2223" s="13" t="s">
        <v>43</v>
      </c>
      <c r="L2223" s="14">
        <v>16.2</v>
      </c>
      <c r="M2223" s="14" t="s">
        <v>64</v>
      </c>
      <c r="N2223" s="31">
        <v>1000000</v>
      </c>
      <c r="O2223" s="14" t="s">
        <v>2</v>
      </c>
      <c r="P2223" s="14" t="s">
        <v>47</v>
      </c>
      <c r="Q2223" s="31">
        <v>4000</v>
      </c>
      <c r="R2223" s="31">
        <v>512</v>
      </c>
      <c r="S2223" s="45">
        <v>200</v>
      </c>
      <c r="T2223" s="64">
        <f t="shared" si="315"/>
        <v>3240</v>
      </c>
      <c r="U2223" s="64">
        <f t="shared" si="316"/>
        <v>15.438569537661996</v>
      </c>
      <c r="V2223" s="48">
        <f t="shared" si="317"/>
        <v>20.399999999999999</v>
      </c>
      <c r="W2223" s="52">
        <v>102</v>
      </c>
      <c r="X2223" s="71" t="str">
        <f t="shared" si="318"/>
        <v>ALL 2029</v>
      </c>
      <c r="Y2223" s="21">
        <f t="shared" si="319"/>
        <v>3456</v>
      </c>
      <c r="Z2223" s="21">
        <f t="shared" si="320"/>
        <v>2234</v>
      </c>
      <c r="AA2223" s="57">
        <f t="shared" si="321"/>
        <v>77192.847688309979</v>
      </c>
      <c r="AB2223" s="59">
        <f t="shared" si="322"/>
        <v>1.5470008952551477</v>
      </c>
      <c r="AC2223" s="61">
        <f t="shared" si="323"/>
        <v>411.47999999999996</v>
      </c>
    </row>
    <row r="2224" spans="4:29">
      <c r="D2224" s="12"/>
      <c r="E2224" s="36" t="s">
        <v>29</v>
      </c>
      <c r="F2224" s="16" t="s">
        <v>308</v>
      </c>
      <c r="G2224" s="14" t="s">
        <v>76</v>
      </c>
      <c r="H2224" s="13" t="s">
        <v>90</v>
      </c>
      <c r="I2224" s="13" t="s">
        <v>109</v>
      </c>
      <c r="J2224" s="13" t="s">
        <v>212</v>
      </c>
      <c r="K2224" s="13" t="s">
        <v>43</v>
      </c>
      <c r="L2224" s="14">
        <v>18</v>
      </c>
      <c r="M2224" s="14" t="s">
        <v>66</v>
      </c>
      <c r="N2224" s="31">
        <v>1000000</v>
      </c>
      <c r="O2224" s="14" t="s">
        <v>2</v>
      </c>
      <c r="P2224" s="14" t="s">
        <v>47</v>
      </c>
      <c r="Q2224" s="31">
        <v>9216</v>
      </c>
      <c r="R2224" s="31">
        <v>2304</v>
      </c>
      <c r="S2224" s="45">
        <v>100</v>
      </c>
      <c r="T2224" s="64">
        <f t="shared" si="315"/>
        <v>1800</v>
      </c>
      <c r="U2224" s="64">
        <f t="shared" si="316"/>
        <v>9.3946894382022474</v>
      </c>
      <c r="V2224" s="48">
        <f t="shared" si="317"/>
        <v>10.417445519969514</v>
      </c>
      <c r="W2224" s="52">
        <v>104.17445519969513</v>
      </c>
      <c r="X2224" s="71" t="str">
        <f t="shared" si="318"/>
        <v>ALL 2029</v>
      </c>
      <c r="Y2224" s="21">
        <f t="shared" si="319"/>
        <v>2560</v>
      </c>
      <c r="Z2224" s="21">
        <f t="shared" si="320"/>
        <v>1600</v>
      </c>
      <c r="AA2224" s="57">
        <f t="shared" si="321"/>
        <v>93946.894382022467</v>
      </c>
      <c r="AB2224" s="59">
        <f t="shared" si="322"/>
        <v>1.6</v>
      </c>
      <c r="AC2224" s="61">
        <f t="shared" si="323"/>
        <v>457.2</v>
      </c>
    </row>
    <row r="2225" spans="4:29">
      <c r="D2225" s="12"/>
      <c r="E2225" s="36" t="s">
        <v>29</v>
      </c>
      <c r="F2225" s="16" t="s">
        <v>308</v>
      </c>
      <c r="G2225" s="14" t="s">
        <v>76</v>
      </c>
      <c r="H2225" s="13" t="s">
        <v>90</v>
      </c>
      <c r="I2225" s="13" t="s">
        <v>135</v>
      </c>
      <c r="J2225" s="13" t="s">
        <v>136</v>
      </c>
      <c r="K2225" s="13"/>
      <c r="L2225" s="14">
        <v>16.2</v>
      </c>
      <c r="M2225" s="14" t="s">
        <v>66</v>
      </c>
      <c r="N2225" s="31">
        <v>1000000</v>
      </c>
      <c r="O2225" s="14" t="s">
        <v>2</v>
      </c>
      <c r="P2225" s="14" t="s">
        <v>47</v>
      </c>
      <c r="Q2225" s="31">
        <v>4000</v>
      </c>
      <c r="R2225" s="31">
        <v>512</v>
      </c>
      <c r="S2225" s="45">
        <v>700</v>
      </c>
      <c r="T2225" s="64">
        <f t="shared" si="315"/>
        <v>11340</v>
      </c>
      <c r="U2225" s="64">
        <f t="shared" si="316"/>
        <v>53.267889114606731</v>
      </c>
      <c r="V2225" s="48">
        <f t="shared" si="317"/>
        <v>64.112452283881609</v>
      </c>
      <c r="W2225" s="52">
        <v>91.589217548402289</v>
      </c>
      <c r="X2225" s="71" t="str">
        <f t="shared" si="318"/>
        <v>ALL 2029</v>
      </c>
      <c r="Y2225" s="21">
        <f t="shared" si="319"/>
        <v>2560</v>
      </c>
      <c r="Z2225" s="21">
        <f t="shared" si="320"/>
        <v>1600</v>
      </c>
      <c r="AA2225" s="57">
        <f t="shared" si="321"/>
        <v>76096.984449438183</v>
      </c>
      <c r="AB2225" s="59">
        <f t="shared" si="322"/>
        <v>1.6</v>
      </c>
      <c r="AC2225" s="61">
        <f t="shared" si="323"/>
        <v>411.47999999999996</v>
      </c>
    </row>
    <row r="2226" spans="4:29">
      <c r="D2226" s="12"/>
      <c r="E2226" s="36" t="s">
        <v>29</v>
      </c>
      <c r="F2226" s="16" t="s">
        <v>308</v>
      </c>
      <c r="G2226" s="14" t="s">
        <v>76</v>
      </c>
      <c r="H2226" s="13" t="s">
        <v>90</v>
      </c>
      <c r="I2226" s="13" t="s">
        <v>135</v>
      </c>
      <c r="J2226" s="13" t="s">
        <v>171</v>
      </c>
      <c r="K2226" s="13" t="s">
        <v>98</v>
      </c>
      <c r="L2226" s="14">
        <v>16</v>
      </c>
      <c r="M2226" s="14" t="s">
        <v>172</v>
      </c>
      <c r="N2226" s="31">
        <v>1000000</v>
      </c>
      <c r="O2226" s="14" t="s">
        <v>2</v>
      </c>
      <c r="P2226" s="14" t="s">
        <v>47</v>
      </c>
      <c r="Q2226" s="31">
        <v>4000</v>
      </c>
      <c r="R2226" s="31">
        <v>1000</v>
      </c>
      <c r="S2226" s="45">
        <v>150</v>
      </c>
      <c r="T2226" s="64">
        <f t="shared" si="315"/>
        <v>2400</v>
      </c>
      <c r="U2226" s="64">
        <f t="shared" si="316"/>
        <v>11.134446741573035</v>
      </c>
      <c r="V2226" s="48">
        <f t="shared" si="317"/>
        <v>15.3</v>
      </c>
      <c r="W2226" s="52">
        <v>102</v>
      </c>
      <c r="X2226" s="71" t="str">
        <f t="shared" si="318"/>
        <v>ALL 2029</v>
      </c>
      <c r="Y2226" s="21">
        <f t="shared" si="319"/>
        <v>3200</v>
      </c>
      <c r="Z2226" s="21">
        <f t="shared" si="320"/>
        <v>2000</v>
      </c>
      <c r="AA2226" s="57">
        <f t="shared" si="321"/>
        <v>74229.644943820225</v>
      </c>
      <c r="AB2226" s="59">
        <f t="shared" si="322"/>
        <v>1.6</v>
      </c>
      <c r="AC2226" s="61">
        <f t="shared" si="323"/>
        <v>406.4</v>
      </c>
    </row>
    <row r="2227" spans="4:29">
      <c r="D2227" s="12"/>
      <c r="E2227" s="36" t="s">
        <v>29</v>
      </c>
      <c r="F2227" s="16" t="s">
        <v>308</v>
      </c>
      <c r="G2227" s="14" t="s">
        <v>76</v>
      </c>
      <c r="H2227" s="13" t="s">
        <v>90</v>
      </c>
      <c r="I2227" s="13" t="s">
        <v>135</v>
      </c>
      <c r="J2227" s="13" t="s">
        <v>171</v>
      </c>
      <c r="K2227" s="13" t="s">
        <v>98</v>
      </c>
      <c r="L2227" s="14">
        <v>14.5</v>
      </c>
      <c r="M2227" s="14" t="s">
        <v>173</v>
      </c>
      <c r="N2227" s="31">
        <v>1000000</v>
      </c>
      <c r="O2227" s="14" t="s">
        <v>2</v>
      </c>
      <c r="P2227" s="14" t="s">
        <v>47</v>
      </c>
      <c r="Q2227" s="31">
        <v>4000</v>
      </c>
      <c r="R2227" s="31">
        <v>1000</v>
      </c>
      <c r="S2227" s="45">
        <v>200</v>
      </c>
      <c r="T2227" s="64">
        <f t="shared" si="315"/>
        <v>2900</v>
      </c>
      <c r="U2227" s="64">
        <f t="shared" si="316"/>
        <v>12.19279910112359</v>
      </c>
      <c r="V2227" s="48">
        <f t="shared" si="317"/>
        <v>17.026200698100425</v>
      </c>
      <c r="W2227" s="52">
        <v>85.13100349050211</v>
      </c>
      <c r="X2227" s="71" t="str">
        <f t="shared" si="318"/>
        <v>ALL 2029</v>
      </c>
      <c r="Y2227" s="21">
        <f t="shared" si="319"/>
        <v>3072</v>
      </c>
      <c r="Z2227" s="21">
        <f t="shared" si="320"/>
        <v>1920</v>
      </c>
      <c r="AA2227" s="57">
        <f t="shared" si="321"/>
        <v>60963.995505617953</v>
      </c>
      <c r="AB2227" s="59">
        <f t="shared" si="322"/>
        <v>1.6</v>
      </c>
      <c r="AC2227" s="61">
        <f t="shared" si="323"/>
        <v>368.29999999999995</v>
      </c>
    </row>
    <row r="2228" spans="4:29">
      <c r="D2228" s="12"/>
      <c r="E2228" s="36" t="s">
        <v>29</v>
      </c>
      <c r="F2228" s="16" t="s">
        <v>308</v>
      </c>
      <c r="G2228" s="14" t="s">
        <v>76</v>
      </c>
      <c r="H2228" s="13" t="s">
        <v>90</v>
      </c>
      <c r="I2228" s="13" t="s">
        <v>135</v>
      </c>
      <c r="J2228" s="13" t="s">
        <v>207</v>
      </c>
      <c r="K2228" s="13" t="s">
        <v>98</v>
      </c>
      <c r="L2228" s="14">
        <v>16</v>
      </c>
      <c r="M2228" s="14" t="s">
        <v>172</v>
      </c>
      <c r="N2228" s="31">
        <v>1000000</v>
      </c>
      <c r="O2228" s="14" t="s">
        <v>2</v>
      </c>
      <c r="P2228" s="14" t="s">
        <v>47</v>
      </c>
      <c r="Q2228" s="31">
        <v>6144</v>
      </c>
      <c r="R2228" s="31">
        <v>1536</v>
      </c>
      <c r="S2228" s="45">
        <v>200</v>
      </c>
      <c r="T2228" s="64">
        <f t="shared" si="315"/>
        <v>3200</v>
      </c>
      <c r="U2228" s="64">
        <f t="shared" si="316"/>
        <v>14.845928988764046</v>
      </c>
      <c r="V2228" s="48">
        <f t="shared" si="317"/>
        <v>20.399999999999999</v>
      </c>
      <c r="W2228" s="52">
        <v>102</v>
      </c>
      <c r="X2228" s="71" t="str">
        <f t="shared" si="318"/>
        <v>ALL 2029</v>
      </c>
      <c r="Y2228" s="21">
        <f t="shared" si="319"/>
        <v>3200</v>
      </c>
      <c r="Z2228" s="21">
        <f t="shared" si="320"/>
        <v>2000</v>
      </c>
      <c r="AA2228" s="57">
        <f t="shared" si="321"/>
        <v>74229.644943820225</v>
      </c>
      <c r="AB2228" s="59">
        <f t="shared" si="322"/>
        <v>1.6</v>
      </c>
      <c r="AC2228" s="61">
        <f t="shared" si="323"/>
        <v>406.4</v>
      </c>
    </row>
    <row r="2229" spans="4:29">
      <c r="D2229" s="12"/>
      <c r="E2229" s="36" t="s">
        <v>29</v>
      </c>
      <c r="F2229" s="16" t="s">
        <v>308</v>
      </c>
      <c r="G2229" s="14" t="s">
        <v>76</v>
      </c>
      <c r="H2229" s="13" t="s">
        <v>90</v>
      </c>
      <c r="I2229" s="13" t="s">
        <v>141</v>
      </c>
      <c r="J2229" s="13" t="s">
        <v>214</v>
      </c>
      <c r="K2229" s="13" t="s">
        <v>95</v>
      </c>
      <c r="L2229" s="14">
        <v>15.6</v>
      </c>
      <c r="M2229" s="14" t="s">
        <v>15</v>
      </c>
      <c r="N2229" s="31">
        <v>1000000</v>
      </c>
      <c r="O2229" s="14" t="s">
        <v>2</v>
      </c>
      <c r="P2229" s="14" t="s">
        <v>47</v>
      </c>
      <c r="Q2229" s="31">
        <v>10000</v>
      </c>
      <c r="R2229" s="31">
        <v>1152</v>
      </c>
      <c r="S2229" s="45">
        <v>300</v>
      </c>
      <c r="T2229" s="64">
        <f t="shared" si="315"/>
        <v>4680</v>
      </c>
      <c r="U2229" s="64">
        <f t="shared" si="316"/>
        <v>20.126602802136492</v>
      </c>
      <c r="V2229" s="48">
        <f t="shared" si="317"/>
        <v>30.6</v>
      </c>
      <c r="W2229" s="52">
        <v>102</v>
      </c>
      <c r="X2229" s="71" t="str">
        <f t="shared" si="318"/>
        <v>ALL 2029</v>
      </c>
      <c r="Y2229" s="21">
        <f t="shared" si="319"/>
        <v>3840</v>
      </c>
      <c r="Z2229" s="21">
        <f t="shared" si="320"/>
        <v>2160</v>
      </c>
      <c r="AA2229" s="57">
        <f t="shared" si="321"/>
        <v>67088.676007121641</v>
      </c>
      <c r="AB2229" s="59">
        <f t="shared" si="322"/>
        <v>1.7777777777777777</v>
      </c>
      <c r="AC2229" s="61">
        <f t="shared" si="323"/>
        <v>396.23999999999995</v>
      </c>
    </row>
    <row r="2230" spans="4:29">
      <c r="D2230" s="12"/>
      <c r="E2230" s="36" t="s">
        <v>29</v>
      </c>
      <c r="F2230" s="16" t="s">
        <v>308</v>
      </c>
      <c r="G2230" s="14" t="s">
        <v>76</v>
      </c>
      <c r="H2230" s="13" t="s">
        <v>90</v>
      </c>
      <c r="I2230" s="13" t="s">
        <v>184</v>
      </c>
      <c r="J2230" s="13" t="s">
        <v>185</v>
      </c>
      <c r="K2230" s="13" t="s">
        <v>95</v>
      </c>
      <c r="L2230" s="14">
        <v>16</v>
      </c>
      <c r="M2230" s="14" t="s">
        <v>186</v>
      </c>
      <c r="N2230" s="31">
        <v>1000000</v>
      </c>
      <c r="O2230" s="14" t="s">
        <v>2</v>
      </c>
      <c r="P2230" s="14" t="s">
        <v>47</v>
      </c>
      <c r="Q2230" s="31">
        <v>10000</v>
      </c>
      <c r="R2230" s="31">
        <v>2596</v>
      </c>
      <c r="S2230" s="45">
        <v>100</v>
      </c>
      <c r="T2230" s="64">
        <f t="shared" si="315"/>
        <v>1600</v>
      </c>
      <c r="U2230" s="64">
        <f t="shared" si="316"/>
        <v>7.4229644943820228</v>
      </c>
      <c r="V2230" s="48">
        <f t="shared" si="317"/>
        <v>10.199999999999999</v>
      </c>
      <c r="W2230" s="52">
        <v>102</v>
      </c>
      <c r="X2230" s="71" t="str">
        <f t="shared" si="318"/>
        <v>ALL 2029</v>
      </c>
      <c r="Y2230" s="21">
        <f t="shared" si="319"/>
        <v>3840</v>
      </c>
      <c r="Z2230" s="21">
        <f t="shared" si="320"/>
        <v>2400</v>
      </c>
      <c r="AA2230" s="57">
        <f t="shared" si="321"/>
        <v>74229.644943820225</v>
      </c>
      <c r="AB2230" s="59">
        <f t="shared" si="322"/>
        <v>1.6</v>
      </c>
      <c r="AC2230" s="61">
        <f t="shared" si="323"/>
        <v>406.4</v>
      </c>
    </row>
    <row r="2231" spans="4:29">
      <c r="D2231" s="12"/>
      <c r="E2231" s="36" t="s">
        <v>29</v>
      </c>
      <c r="F2231" s="16" t="s">
        <v>308</v>
      </c>
      <c r="G2231" s="14" t="s">
        <v>76</v>
      </c>
      <c r="H2231" s="13" t="s">
        <v>90</v>
      </c>
      <c r="I2231" s="13" t="s">
        <v>184</v>
      </c>
      <c r="J2231" s="13" t="s">
        <v>213</v>
      </c>
      <c r="K2231" s="13" t="s">
        <v>95</v>
      </c>
      <c r="L2231" s="14">
        <v>18</v>
      </c>
      <c r="M2231" s="14" t="s">
        <v>66</v>
      </c>
      <c r="N2231" s="31">
        <v>1000000</v>
      </c>
      <c r="O2231" s="14" t="s">
        <v>2</v>
      </c>
      <c r="P2231" s="14" t="s">
        <v>47</v>
      </c>
      <c r="Q2231" s="31">
        <v>8000</v>
      </c>
      <c r="R2231" s="31">
        <v>2000</v>
      </c>
      <c r="S2231" s="45">
        <v>100</v>
      </c>
      <c r="T2231" s="64">
        <f t="shared" si="315"/>
        <v>1800</v>
      </c>
      <c r="U2231" s="64">
        <f t="shared" si="316"/>
        <v>9.3946894382022474</v>
      </c>
      <c r="V2231" s="48">
        <f t="shared" si="317"/>
        <v>10.417445519969514</v>
      </c>
      <c r="W2231" s="52">
        <v>104.17445519969513</v>
      </c>
      <c r="X2231" s="71" t="str">
        <f t="shared" si="318"/>
        <v>ALL 2029</v>
      </c>
      <c r="Y2231" s="21">
        <f t="shared" si="319"/>
        <v>2560</v>
      </c>
      <c r="Z2231" s="21">
        <f t="shared" si="320"/>
        <v>1600</v>
      </c>
      <c r="AA2231" s="57">
        <f t="shared" si="321"/>
        <v>93946.894382022467</v>
      </c>
      <c r="AB2231" s="59">
        <f t="shared" si="322"/>
        <v>1.6</v>
      </c>
      <c r="AC2231" s="61">
        <f t="shared" si="323"/>
        <v>457.2</v>
      </c>
    </row>
    <row r="2232" spans="4:29">
      <c r="D2232" s="12"/>
      <c r="E2232" s="36" t="s">
        <v>29</v>
      </c>
      <c r="F2232" s="16" t="s">
        <v>308</v>
      </c>
      <c r="G2232" s="14" t="s">
        <v>76</v>
      </c>
      <c r="H2232" s="13" t="s">
        <v>90</v>
      </c>
      <c r="I2232" s="13" t="s">
        <v>195</v>
      </c>
      <c r="J2232" s="13" t="s">
        <v>196</v>
      </c>
      <c r="K2232" s="13" t="s">
        <v>43</v>
      </c>
      <c r="L2232" s="14">
        <v>16.100000000000001</v>
      </c>
      <c r="M2232" s="14" t="s">
        <v>143</v>
      </c>
      <c r="N2232" s="31">
        <v>1000000</v>
      </c>
      <c r="O2232" s="14" t="s">
        <v>2</v>
      </c>
      <c r="P2232" s="14" t="s">
        <v>47</v>
      </c>
      <c r="Q2232" s="31">
        <v>4000</v>
      </c>
      <c r="R2232" s="31">
        <v>1000</v>
      </c>
      <c r="S2232" s="45">
        <v>200</v>
      </c>
      <c r="T2232" s="64">
        <f t="shared" si="315"/>
        <v>3220.0000000000005</v>
      </c>
      <c r="U2232" s="64">
        <f t="shared" si="316"/>
        <v>14.291630266112758</v>
      </c>
      <c r="V2232" s="48">
        <f t="shared" si="317"/>
        <v>18.317843509680458</v>
      </c>
      <c r="W2232" s="52">
        <v>91.589217548402289</v>
      </c>
      <c r="X2232" s="71" t="str">
        <f t="shared" si="318"/>
        <v>ALL 2029</v>
      </c>
      <c r="Y2232" s="21">
        <f t="shared" si="319"/>
        <v>2560</v>
      </c>
      <c r="Z2232" s="21">
        <f t="shared" si="320"/>
        <v>1440</v>
      </c>
      <c r="AA2232" s="57">
        <f t="shared" si="321"/>
        <v>71458.151330563793</v>
      </c>
      <c r="AB2232" s="59">
        <f t="shared" si="322"/>
        <v>1.7777777777777777</v>
      </c>
      <c r="AC2232" s="61">
        <f t="shared" si="323"/>
        <v>408.94</v>
      </c>
    </row>
    <row r="2233" spans="4:29">
      <c r="D2233" s="12"/>
      <c r="E2233" s="36" t="s">
        <v>29</v>
      </c>
      <c r="F2233" s="16" t="s">
        <v>308</v>
      </c>
      <c r="G2233" s="14" t="s">
        <v>76</v>
      </c>
      <c r="H2233" s="13" t="s">
        <v>90</v>
      </c>
      <c r="I2233" s="13" t="s">
        <v>295</v>
      </c>
      <c r="J2233" s="13" t="s">
        <v>296</v>
      </c>
      <c r="K2233" s="13"/>
      <c r="L2233" s="14">
        <v>16</v>
      </c>
      <c r="M2233" s="14" t="s">
        <v>66</v>
      </c>
      <c r="N2233" s="31">
        <v>1000000</v>
      </c>
      <c r="O2233" s="14" t="s">
        <v>2</v>
      </c>
      <c r="P2233" s="14" t="s">
        <v>47</v>
      </c>
      <c r="Q2233" s="31">
        <v>4000</v>
      </c>
      <c r="R2233" s="31">
        <v>1000</v>
      </c>
      <c r="S2233" s="45">
        <v>30</v>
      </c>
      <c r="T2233" s="64">
        <f t="shared" si="315"/>
        <v>480</v>
      </c>
      <c r="U2233" s="64">
        <f t="shared" si="316"/>
        <v>2.2268893483146064</v>
      </c>
      <c r="V2233" s="48">
        <f t="shared" si="317"/>
        <v>2.7476765264520688</v>
      </c>
      <c r="W2233" s="52">
        <v>91.589217548402289</v>
      </c>
      <c r="X2233" s="71" t="str">
        <f t="shared" si="318"/>
        <v>ALL 2029</v>
      </c>
      <c r="Y2233" s="21">
        <f t="shared" si="319"/>
        <v>2560</v>
      </c>
      <c r="Z2233" s="21">
        <f t="shared" si="320"/>
        <v>1600</v>
      </c>
      <c r="AA2233" s="57">
        <f t="shared" si="321"/>
        <v>74229.644943820225</v>
      </c>
      <c r="AB2233" s="59">
        <f t="shared" si="322"/>
        <v>1.6</v>
      </c>
      <c r="AC2233" s="61">
        <f t="shared" si="323"/>
        <v>406.4</v>
      </c>
    </row>
    <row r="2234" spans="4:29">
      <c r="D2234" s="12"/>
      <c r="E2234" s="36" t="s">
        <v>29</v>
      </c>
      <c r="F2234" s="16" t="s">
        <v>308</v>
      </c>
      <c r="G2234" s="14" t="s">
        <v>76</v>
      </c>
      <c r="H2234" s="13" t="s">
        <v>5</v>
      </c>
      <c r="I2234" s="13" t="s">
        <v>31</v>
      </c>
      <c r="J2234" s="13" t="s">
        <v>32</v>
      </c>
      <c r="K2234" s="13" t="s">
        <v>33</v>
      </c>
      <c r="L2234" s="14">
        <v>31.5</v>
      </c>
      <c r="M2234" s="14" t="s">
        <v>34</v>
      </c>
      <c r="N2234" s="31">
        <v>1000000</v>
      </c>
      <c r="O2234" s="14" t="s">
        <v>1</v>
      </c>
      <c r="P2234" s="14" t="s">
        <v>35</v>
      </c>
      <c r="Q2234" s="31">
        <v>576</v>
      </c>
      <c r="R2234" s="31">
        <v>576</v>
      </c>
      <c r="S2234" s="45">
        <v>15</v>
      </c>
      <c r="T2234" s="64">
        <f t="shared" si="315"/>
        <v>472.5</v>
      </c>
      <c r="U2234" s="64">
        <f t="shared" si="316"/>
        <v>4.1031027347181004</v>
      </c>
      <c r="V2234" s="48">
        <f t="shared" si="317"/>
        <v>6.45</v>
      </c>
      <c r="W2234" s="52">
        <v>430</v>
      </c>
      <c r="X2234" s="71" t="str">
        <f t="shared" si="318"/>
        <v>ALL 2029</v>
      </c>
      <c r="Y2234" s="21">
        <f t="shared" si="319"/>
        <v>6016</v>
      </c>
      <c r="Z2234" s="21">
        <f t="shared" si="320"/>
        <v>3384</v>
      </c>
      <c r="AA2234" s="57">
        <f t="shared" si="321"/>
        <v>273540.18231454003</v>
      </c>
      <c r="AB2234" s="59">
        <f t="shared" si="322"/>
        <v>1.7777777777777777</v>
      </c>
      <c r="AC2234" s="61">
        <f t="shared" si="323"/>
        <v>800.09999999999991</v>
      </c>
    </row>
    <row r="2235" spans="4:29">
      <c r="D2235" s="12"/>
      <c r="E2235" s="36" t="s">
        <v>29</v>
      </c>
      <c r="F2235" s="16" t="s">
        <v>308</v>
      </c>
      <c r="G2235" s="14" t="s">
        <v>76</v>
      </c>
      <c r="H2235" s="13" t="s">
        <v>5</v>
      </c>
      <c r="I2235" s="13" t="s">
        <v>31</v>
      </c>
      <c r="J2235" s="13" t="s">
        <v>306</v>
      </c>
      <c r="K2235" s="13" t="s">
        <v>57</v>
      </c>
      <c r="L2235" s="14">
        <v>27</v>
      </c>
      <c r="M2235" s="14" t="s">
        <v>307</v>
      </c>
      <c r="N2235" s="31">
        <v>1000000</v>
      </c>
      <c r="O2235" s="14" t="s">
        <v>2</v>
      </c>
      <c r="P2235" s="14" t="s">
        <v>35</v>
      </c>
      <c r="Q2235" s="31">
        <v>4000</v>
      </c>
      <c r="R2235" s="31">
        <v>1000</v>
      </c>
      <c r="S2235" s="45">
        <v>150</v>
      </c>
      <c r="T2235" s="64">
        <f t="shared" si="315"/>
        <v>4050</v>
      </c>
      <c r="U2235" s="64">
        <f t="shared" si="316"/>
        <v>30.145244581602373</v>
      </c>
      <c r="V2235" s="48">
        <f t="shared" si="317"/>
        <v>39</v>
      </c>
      <c r="W2235" s="52">
        <v>260</v>
      </c>
      <c r="X2235" s="71" t="str">
        <f t="shared" si="318"/>
        <v>ALL 2029</v>
      </c>
      <c r="Y2235" s="21">
        <f t="shared" si="319"/>
        <v>5120</v>
      </c>
      <c r="Z2235" s="21">
        <f t="shared" si="320"/>
        <v>2880</v>
      </c>
      <c r="AA2235" s="57">
        <f t="shared" si="321"/>
        <v>200968.29721068247</v>
      </c>
      <c r="AB2235" s="59">
        <f t="shared" si="322"/>
        <v>1.7777777777777777</v>
      </c>
      <c r="AC2235" s="61">
        <f t="shared" si="323"/>
        <v>685.8</v>
      </c>
    </row>
    <row r="2236" spans="4:29">
      <c r="D2236" s="12"/>
      <c r="E2236" s="36" t="s">
        <v>29</v>
      </c>
      <c r="F2236" s="16" t="s">
        <v>308</v>
      </c>
      <c r="G2236" s="14" t="s">
        <v>76</v>
      </c>
      <c r="H2236" s="13" t="s">
        <v>5</v>
      </c>
      <c r="I2236" s="13" t="s">
        <v>76</v>
      </c>
      <c r="J2236" s="13"/>
      <c r="K2236" s="13"/>
      <c r="L2236" s="14">
        <v>27</v>
      </c>
      <c r="M2236" s="14" t="s">
        <v>15</v>
      </c>
      <c r="N2236" s="31">
        <v>1000000</v>
      </c>
      <c r="O2236" s="14" t="s">
        <v>1</v>
      </c>
      <c r="P2236" s="14" t="s">
        <v>35</v>
      </c>
      <c r="Q2236" s="31">
        <v>5000</v>
      </c>
      <c r="R2236" s="31">
        <v>1152</v>
      </c>
      <c r="S2236" s="45">
        <v>4320</v>
      </c>
      <c r="T2236" s="64">
        <f t="shared" si="315"/>
        <v>116640</v>
      </c>
      <c r="U2236" s="64">
        <f t="shared" si="316"/>
        <v>868.18304395014832</v>
      </c>
      <c r="V2236" s="48">
        <f t="shared" si="317"/>
        <v>635.48909664009545</v>
      </c>
      <c r="W2236" s="52">
        <v>147.10395755557767</v>
      </c>
      <c r="X2236" s="71" t="str">
        <f t="shared" si="318"/>
        <v>ALL 2029</v>
      </c>
      <c r="Y2236" s="21">
        <f t="shared" si="319"/>
        <v>3840</v>
      </c>
      <c r="Z2236" s="21">
        <f t="shared" si="320"/>
        <v>2160</v>
      </c>
      <c r="AA2236" s="57">
        <f t="shared" si="321"/>
        <v>200968.29721068247</v>
      </c>
      <c r="AB2236" s="59">
        <f t="shared" si="322"/>
        <v>1.7777777777777777</v>
      </c>
      <c r="AC2236" s="61">
        <f t="shared" si="323"/>
        <v>685.8</v>
      </c>
    </row>
    <row r="2237" spans="4:29">
      <c r="D2237" s="12"/>
      <c r="E2237" s="36" t="s">
        <v>29</v>
      </c>
      <c r="F2237" s="16" t="s">
        <v>308</v>
      </c>
      <c r="G2237" s="14" t="s">
        <v>76</v>
      </c>
      <c r="H2237" s="13" t="s">
        <v>5</v>
      </c>
      <c r="I2237" s="13" t="s">
        <v>76</v>
      </c>
      <c r="J2237" s="13"/>
      <c r="K2237" s="13"/>
      <c r="L2237" s="14">
        <v>31.5</v>
      </c>
      <c r="M2237" s="14" t="s">
        <v>15</v>
      </c>
      <c r="N2237" s="31" t="s">
        <v>65</v>
      </c>
      <c r="O2237" s="14" t="s">
        <v>1</v>
      </c>
      <c r="P2237" s="14" t="s">
        <v>35</v>
      </c>
      <c r="Q2237" s="31">
        <v>5000</v>
      </c>
      <c r="R2237" s="31">
        <v>1152</v>
      </c>
      <c r="S2237" s="45">
        <v>24</v>
      </c>
      <c r="T2237" s="64">
        <f t="shared" si="315"/>
        <v>756</v>
      </c>
      <c r="U2237" s="64">
        <f t="shared" si="316"/>
        <v>6.5649643755489606</v>
      </c>
      <c r="V2237" s="48">
        <f t="shared" si="317"/>
        <v>4.4131187266673306</v>
      </c>
      <c r="W2237" s="52">
        <v>183.8799469444721</v>
      </c>
      <c r="X2237" s="71" t="str">
        <f t="shared" si="318"/>
        <v>ALL 2029</v>
      </c>
      <c r="Y2237" s="21">
        <f t="shared" si="319"/>
        <v>3840</v>
      </c>
      <c r="Z2237" s="21">
        <f t="shared" si="320"/>
        <v>2160</v>
      </c>
      <c r="AA2237" s="57">
        <f t="shared" si="321"/>
        <v>273540.18231454003</v>
      </c>
      <c r="AB2237" s="59">
        <f t="shared" si="322"/>
        <v>1.7777777777777777</v>
      </c>
      <c r="AC2237" s="61">
        <f t="shared" si="323"/>
        <v>800.09999999999991</v>
      </c>
    </row>
    <row r="2238" spans="4:29">
      <c r="D2238" s="12"/>
      <c r="E2238" s="36" t="s">
        <v>29</v>
      </c>
      <c r="F2238" s="16" t="s">
        <v>308</v>
      </c>
      <c r="G2238" s="14" t="s">
        <v>76</v>
      </c>
      <c r="H2238" s="13" t="s">
        <v>5</v>
      </c>
      <c r="I2238" s="13" t="s">
        <v>76</v>
      </c>
      <c r="J2238" s="13"/>
      <c r="K2238" s="13"/>
      <c r="L2238" s="14">
        <v>31.5</v>
      </c>
      <c r="M2238" s="14" t="s">
        <v>15</v>
      </c>
      <c r="N2238" s="31" t="s">
        <v>65</v>
      </c>
      <c r="O2238" s="14" t="s">
        <v>1</v>
      </c>
      <c r="P2238" s="14" t="s">
        <v>35</v>
      </c>
      <c r="Q2238" s="31">
        <v>5000</v>
      </c>
      <c r="R2238" s="31">
        <v>1152</v>
      </c>
      <c r="S2238" s="45">
        <v>3172.5</v>
      </c>
      <c r="T2238" s="64">
        <f t="shared" si="315"/>
        <v>99933.75</v>
      </c>
      <c r="U2238" s="64">
        <f t="shared" si="316"/>
        <v>867.80622839287832</v>
      </c>
      <c r="V2238" s="48">
        <f t="shared" si="317"/>
        <v>583.35913168133777</v>
      </c>
      <c r="W2238" s="52">
        <v>183.8799469444721</v>
      </c>
      <c r="X2238" s="71" t="str">
        <f t="shared" si="318"/>
        <v>ALL 2029</v>
      </c>
      <c r="Y2238" s="21">
        <f t="shared" si="319"/>
        <v>3840</v>
      </c>
      <c r="Z2238" s="21">
        <f t="shared" si="320"/>
        <v>2160</v>
      </c>
      <c r="AA2238" s="57">
        <f t="shared" si="321"/>
        <v>273540.18231454003</v>
      </c>
      <c r="AB2238" s="59">
        <f t="shared" si="322"/>
        <v>1.7777777777777777</v>
      </c>
      <c r="AC2238" s="61">
        <f t="shared" si="323"/>
        <v>800.09999999999991</v>
      </c>
    </row>
    <row r="2239" spans="4:29">
      <c r="D2239" s="12"/>
      <c r="E2239" s="36" t="s">
        <v>29</v>
      </c>
      <c r="F2239" s="16" t="s">
        <v>308</v>
      </c>
      <c r="G2239" s="14" t="s">
        <v>76</v>
      </c>
      <c r="H2239" s="13" t="s">
        <v>5</v>
      </c>
      <c r="I2239" s="13" t="s">
        <v>76</v>
      </c>
      <c r="J2239" s="13"/>
      <c r="K2239" s="13"/>
      <c r="L2239" s="14">
        <v>49</v>
      </c>
      <c r="M2239" s="14" t="s">
        <v>99</v>
      </c>
      <c r="N2239" s="31">
        <v>1000000</v>
      </c>
      <c r="O2239" s="14" t="s">
        <v>1</v>
      </c>
      <c r="P2239" s="14" t="s">
        <v>35</v>
      </c>
      <c r="Q2239" s="31">
        <v>5000</v>
      </c>
      <c r="R2239" s="31">
        <v>1152</v>
      </c>
      <c r="S2239" s="45">
        <v>90</v>
      </c>
      <c r="T2239" s="64">
        <f t="shared" si="315"/>
        <v>4410</v>
      </c>
      <c r="U2239" s="64">
        <f t="shared" si="316"/>
        <v>36.33559803366515</v>
      </c>
      <c r="V2239" s="48">
        <f t="shared" si="317"/>
        <v>25.358453888910404</v>
      </c>
      <c r="W2239" s="52">
        <v>281.76059876567115</v>
      </c>
      <c r="X2239" s="71" t="str">
        <f t="shared" si="318"/>
        <v>ALL 2029</v>
      </c>
      <c r="Y2239" s="21">
        <f t="shared" si="319"/>
        <v>5120</v>
      </c>
      <c r="Z2239" s="21">
        <f t="shared" si="320"/>
        <v>1440</v>
      </c>
      <c r="AA2239" s="57">
        <f t="shared" si="321"/>
        <v>403728.86704072385</v>
      </c>
      <c r="AB2239" s="59">
        <f t="shared" si="322"/>
        <v>3.5555555555555554</v>
      </c>
      <c r="AC2239" s="61">
        <f t="shared" si="323"/>
        <v>1244.5999999999999</v>
      </c>
    </row>
    <row r="2240" spans="4:29">
      <c r="D2240" s="12"/>
      <c r="E2240" s="36" t="s">
        <v>29</v>
      </c>
      <c r="F2240" s="16" t="s">
        <v>308</v>
      </c>
      <c r="G2240" s="14" t="s">
        <v>76</v>
      </c>
      <c r="H2240" s="13" t="s">
        <v>6</v>
      </c>
      <c r="I2240" s="13" t="s">
        <v>76</v>
      </c>
      <c r="J2240" s="13"/>
      <c r="K2240" s="13" t="s">
        <v>123</v>
      </c>
      <c r="L2240" s="14">
        <v>43</v>
      </c>
      <c r="M2240" s="14" t="s">
        <v>15</v>
      </c>
      <c r="N2240" s="31">
        <v>1000000</v>
      </c>
      <c r="O2240" s="14" t="s">
        <v>1</v>
      </c>
      <c r="P2240" s="14" t="s">
        <v>35</v>
      </c>
      <c r="Q2240" s="31">
        <v>4000</v>
      </c>
      <c r="R2240" s="31">
        <v>500</v>
      </c>
      <c r="S2240" s="45">
        <v>168.029</v>
      </c>
      <c r="T2240" s="64">
        <f t="shared" si="315"/>
        <v>7225.2469999999994</v>
      </c>
      <c r="U2240" s="64">
        <f t="shared" si="316"/>
        <v>85.648779451595971</v>
      </c>
      <c r="V2240" s="48">
        <f t="shared" si="317"/>
        <v>29.639341242423598</v>
      </c>
      <c r="W2240" s="52">
        <v>176.39420125349551</v>
      </c>
      <c r="X2240" s="71" t="str">
        <f t="shared" si="318"/>
        <v>ALL 2029</v>
      </c>
      <c r="Y2240" s="21">
        <f t="shared" si="319"/>
        <v>3840</v>
      </c>
      <c r="Z2240" s="21">
        <f t="shared" si="320"/>
        <v>2160</v>
      </c>
      <c r="AA2240" s="57">
        <f t="shared" si="321"/>
        <v>509726.1749554897</v>
      </c>
      <c r="AB2240" s="59">
        <f t="shared" si="322"/>
        <v>1.7777777777777777</v>
      </c>
      <c r="AC2240" s="61">
        <f t="shared" si="323"/>
        <v>1092.2</v>
      </c>
    </row>
    <row r="2241" spans="4:29">
      <c r="D2241" s="12"/>
      <c r="E2241" s="36" t="s">
        <v>29</v>
      </c>
      <c r="F2241" s="16" t="s">
        <v>308</v>
      </c>
      <c r="G2241" s="14" t="s">
        <v>76</v>
      </c>
      <c r="H2241" s="13" t="s">
        <v>6</v>
      </c>
      <c r="I2241" s="13" t="s">
        <v>76</v>
      </c>
      <c r="J2241" s="13"/>
      <c r="K2241" s="13" t="s">
        <v>123</v>
      </c>
      <c r="L2241" s="14">
        <v>50</v>
      </c>
      <c r="M2241" s="14" t="s">
        <v>15</v>
      </c>
      <c r="N2241" s="31">
        <v>1000000</v>
      </c>
      <c r="O2241" s="14" t="s">
        <v>1</v>
      </c>
      <c r="P2241" s="14" t="s">
        <v>35</v>
      </c>
      <c r="Q2241" s="31">
        <v>5929.950586864823</v>
      </c>
      <c r="R2241" s="31">
        <v>494.16254890540188</v>
      </c>
      <c r="S2241" s="45">
        <v>317.31099999999998</v>
      </c>
      <c r="T2241" s="64">
        <f t="shared" si="315"/>
        <v>15865.55</v>
      </c>
      <c r="U2241" s="64">
        <f t="shared" si="316"/>
        <v>218.68810478813054</v>
      </c>
      <c r="V2241" s="48">
        <f t="shared" si="317"/>
        <v>62.998259746369904</v>
      </c>
      <c r="W2241" s="52">
        <v>198.5379005025666</v>
      </c>
      <c r="X2241" s="71" t="str">
        <f t="shared" si="318"/>
        <v>ALL 2029</v>
      </c>
      <c r="Y2241" s="21">
        <f t="shared" si="319"/>
        <v>3840</v>
      </c>
      <c r="Z2241" s="21">
        <f t="shared" si="320"/>
        <v>2160</v>
      </c>
      <c r="AA2241" s="57">
        <f t="shared" si="321"/>
        <v>689191.69139465876</v>
      </c>
      <c r="AB2241" s="59">
        <f t="shared" si="322"/>
        <v>1.7777777777777777</v>
      </c>
      <c r="AC2241" s="61">
        <f t="shared" si="323"/>
        <v>1270</v>
      </c>
    </row>
    <row r="2242" spans="4:29">
      <c r="D2242" s="12"/>
      <c r="E2242" s="36" t="s">
        <v>29</v>
      </c>
      <c r="F2242" s="16" t="s">
        <v>308</v>
      </c>
      <c r="G2242" s="14" t="s">
        <v>76</v>
      </c>
      <c r="H2242" s="13" t="s">
        <v>6</v>
      </c>
      <c r="I2242" s="13" t="s">
        <v>76</v>
      </c>
      <c r="J2242" s="13"/>
      <c r="K2242" s="13" t="s">
        <v>123</v>
      </c>
      <c r="L2242" s="14">
        <v>55</v>
      </c>
      <c r="M2242" s="14" t="s">
        <v>15</v>
      </c>
      <c r="N2242" s="31">
        <v>1000000</v>
      </c>
      <c r="O2242" s="14" t="s">
        <v>1</v>
      </c>
      <c r="P2242" s="14" t="s">
        <v>35</v>
      </c>
      <c r="Q2242" s="31">
        <v>6804.6390532544374</v>
      </c>
      <c r="R2242" s="31">
        <v>567.05325443786978</v>
      </c>
      <c r="S2242" s="45">
        <v>3080.826</v>
      </c>
      <c r="T2242" s="64">
        <f t="shared" si="315"/>
        <v>169445.43</v>
      </c>
      <c r="U2242" s="64">
        <f t="shared" si="316"/>
        <v>2569.1684150174956</v>
      </c>
      <c r="V2242" s="48">
        <f t="shared" si="317"/>
        <v>664.99731431249882</v>
      </c>
      <c r="W2242" s="52">
        <v>215.85033179819268</v>
      </c>
      <c r="X2242" s="71" t="str">
        <f t="shared" si="318"/>
        <v>ALL 2029</v>
      </c>
      <c r="Y2242" s="21">
        <f t="shared" si="319"/>
        <v>3840</v>
      </c>
      <c r="Z2242" s="21">
        <f t="shared" si="320"/>
        <v>2160</v>
      </c>
      <c r="AA2242" s="57">
        <f t="shared" si="321"/>
        <v>833921.94658753707</v>
      </c>
      <c r="AB2242" s="59">
        <f t="shared" si="322"/>
        <v>1.7777777777777777</v>
      </c>
      <c r="AC2242" s="61">
        <f t="shared" si="323"/>
        <v>1397</v>
      </c>
    </row>
    <row r="2243" spans="4:29">
      <c r="D2243" s="12"/>
      <c r="E2243" s="36" t="s">
        <v>29</v>
      </c>
      <c r="F2243" s="16" t="s">
        <v>308</v>
      </c>
      <c r="G2243" s="14" t="s">
        <v>76</v>
      </c>
      <c r="H2243" s="13" t="s">
        <v>6</v>
      </c>
      <c r="I2243" s="13" t="s">
        <v>76</v>
      </c>
      <c r="J2243" s="13"/>
      <c r="K2243" s="13" t="s">
        <v>123</v>
      </c>
      <c r="L2243" s="14">
        <v>65</v>
      </c>
      <c r="M2243" s="14" t="s">
        <v>15</v>
      </c>
      <c r="N2243" s="31">
        <v>1000000</v>
      </c>
      <c r="O2243" s="14" t="s">
        <v>1</v>
      </c>
      <c r="P2243" s="14" t="s">
        <v>35</v>
      </c>
      <c r="Q2243" s="31">
        <v>9504</v>
      </c>
      <c r="R2243" s="31">
        <v>792</v>
      </c>
      <c r="S2243" s="45">
        <v>4320.9089999999997</v>
      </c>
      <c r="T2243" s="64">
        <f t="shared" si="315"/>
        <v>280859.08499999996</v>
      </c>
      <c r="U2243" s="64">
        <f t="shared" si="316"/>
        <v>5032.7094437023625</v>
      </c>
      <c r="V2243" s="48">
        <f t="shared" si="317"/>
        <v>1248.3411092426313</v>
      </c>
      <c r="W2243" s="52">
        <v>288.90705850149391</v>
      </c>
      <c r="X2243" s="71" t="str">
        <f t="shared" si="318"/>
        <v>ALL 2029</v>
      </c>
      <c r="Y2243" s="21">
        <f t="shared" si="319"/>
        <v>3840</v>
      </c>
      <c r="Z2243" s="21">
        <f t="shared" si="320"/>
        <v>2160</v>
      </c>
      <c r="AA2243" s="57">
        <f t="shared" si="321"/>
        <v>1164733.9584569733</v>
      </c>
      <c r="AB2243" s="59">
        <f t="shared" si="322"/>
        <v>1.7777777777777777</v>
      </c>
      <c r="AC2243" s="61">
        <f t="shared" si="323"/>
        <v>1651</v>
      </c>
    </row>
    <row r="2244" spans="4:29">
      <c r="D2244" s="12"/>
      <c r="E2244" s="36" t="s">
        <v>29</v>
      </c>
      <c r="F2244" s="16" t="s">
        <v>308</v>
      </c>
      <c r="G2244" s="14" t="s">
        <v>76</v>
      </c>
      <c r="H2244" s="13" t="s">
        <v>6</v>
      </c>
      <c r="I2244" s="13" t="s">
        <v>76</v>
      </c>
      <c r="J2244" s="13"/>
      <c r="K2244" s="13" t="s">
        <v>123</v>
      </c>
      <c r="L2244" s="14">
        <v>75</v>
      </c>
      <c r="M2244" s="14" t="s">
        <v>15</v>
      </c>
      <c r="N2244" s="31">
        <v>1000000</v>
      </c>
      <c r="O2244" s="14" t="s">
        <v>2</v>
      </c>
      <c r="P2244" s="14" t="s">
        <v>35</v>
      </c>
      <c r="Q2244" s="31">
        <v>13685.759999999997</v>
      </c>
      <c r="R2244" s="31">
        <v>1140.4799999999998</v>
      </c>
      <c r="S2244" s="45">
        <v>4025.23</v>
      </c>
      <c r="T2244" s="64">
        <f t="shared" si="315"/>
        <v>301892.25</v>
      </c>
      <c r="U2244" s="64">
        <f t="shared" si="316"/>
        <v>6241.8489118931748</v>
      </c>
      <c r="V2244" s="48">
        <f t="shared" si="317"/>
        <v>1634.5603532389532</v>
      </c>
      <c r="W2244" s="52">
        <v>406.07874661546128</v>
      </c>
      <c r="X2244" s="71" t="str">
        <f t="shared" si="318"/>
        <v>ALL 2029</v>
      </c>
      <c r="Y2244" s="21">
        <f t="shared" si="319"/>
        <v>3840</v>
      </c>
      <c r="Z2244" s="21">
        <f t="shared" si="320"/>
        <v>2160</v>
      </c>
      <c r="AA2244" s="57">
        <f t="shared" si="321"/>
        <v>1550681.3056379822</v>
      </c>
      <c r="AB2244" s="59">
        <f t="shared" si="322"/>
        <v>1.7777777777777777</v>
      </c>
      <c r="AC2244" s="61">
        <f t="shared" si="323"/>
        <v>1905</v>
      </c>
    </row>
    <row r="2245" spans="4:29">
      <c r="D2245" s="12"/>
      <c r="E2245" s="36" t="s">
        <v>29</v>
      </c>
      <c r="F2245" s="16" t="s">
        <v>308</v>
      </c>
      <c r="G2245" s="14" t="s">
        <v>76</v>
      </c>
      <c r="H2245" s="13" t="s">
        <v>6</v>
      </c>
      <c r="I2245" s="13" t="s">
        <v>76</v>
      </c>
      <c r="J2245" s="13"/>
      <c r="K2245" s="13" t="s">
        <v>123</v>
      </c>
      <c r="L2245" s="14">
        <v>85</v>
      </c>
      <c r="M2245" s="14" t="s">
        <v>15</v>
      </c>
      <c r="N2245" s="31">
        <v>1000000</v>
      </c>
      <c r="O2245" s="14" t="s">
        <v>2</v>
      </c>
      <c r="P2245" s="14" t="s">
        <v>35</v>
      </c>
      <c r="Q2245" s="31">
        <v>17578.598399999999</v>
      </c>
      <c r="R2245" s="31">
        <v>1464.8832</v>
      </c>
      <c r="S2245" s="45">
        <v>3225.5729999999999</v>
      </c>
      <c r="T2245" s="64">
        <f t="shared" si="315"/>
        <v>274173.70500000002</v>
      </c>
      <c r="U2245" s="64">
        <f t="shared" si="316"/>
        <v>6424.5801424862657</v>
      </c>
      <c r="V2245" s="48">
        <f t="shared" si="317"/>
        <v>1777.6622123232021</v>
      </c>
      <c r="W2245" s="52">
        <v>551.11517002504741</v>
      </c>
      <c r="X2245" s="71" t="str">
        <f t="shared" si="318"/>
        <v>ALL 2029</v>
      </c>
      <c r="Y2245" s="21">
        <f t="shared" si="319"/>
        <v>3840</v>
      </c>
      <c r="Z2245" s="21">
        <f t="shared" si="320"/>
        <v>2160</v>
      </c>
      <c r="AA2245" s="57">
        <f t="shared" si="321"/>
        <v>1991763.9881305636</v>
      </c>
      <c r="AB2245" s="59">
        <f t="shared" si="322"/>
        <v>1.7777777777777777</v>
      </c>
      <c r="AC2245" s="61">
        <f t="shared" si="323"/>
        <v>2159</v>
      </c>
    </row>
    <row r="2246" spans="4:29">
      <c r="D2246" s="12"/>
      <c r="E2246" s="36" t="s">
        <v>29</v>
      </c>
      <c r="F2246" s="16" t="s">
        <v>308</v>
      </c>
      <c r="G2246" s="14" t="s">
        <v>76</v>
      </c>
      <c r="H2246" s="13" t="s">
        <v>6</v>
      </c>
      <c r="I2246" s="13" t="s">
        <v>76</v>
      </c>
      <c r="J2246" s="13"/>
      <c r="K2246" s="13" t="s">
        <v>123</v>
      </c>
      <c r="L2246" s="14">
        <v>98</v>
      </c>
      <c r="M2246" s="14" t="s">
        <v>15</v>
      </c>
      <c r="N2246" s="31">
        <v>1000000</v>
      </c>
      <c r="O2246" s="14" t="s">
        <v>2</v>
      </c>
      <c r="P2246" s="14" t="s">
        <v>35</v>
      </c>
      <c r="Q2246" s="31">
        <v>20000</v>
      </c>
      <c r="R2246" s="31">
        <v>2000</v>
      </c>
      <c r="S2246" s="45">
        <v>366.553</v>
      </c>
      <c r="T2246" s="64">
        <f t="shared" si="315"/>
        <v>35922.194000000003</v>
      </c>
      <c r="U2246" s="64">
        <f t="shared" si="316"/>
        <v>970.48528354550865</v>
      </c>
      <c r="V2246" s="48">
        <f t="shared" si="317"/>
        <v>303.01937837728673</v>
      </c>
      <c r="W2246" s="52">
        <v>826.67275503757082</v>
      </c>
      <c r="X2246" s="71" t="str">
        <f t="shared" si="318"/>
        <v>ALL 2029</v>
      </c>
      <c r="Y2246" s="21">
        <f t="shared" si="319"/>
        <v>3840</v>
      </c>
      <c r="Z2246" s="21">
        <f t="shared" si="320"/>
        <v>2160</v>
      </c>
      <c r="AA2246" s="57">
        <f t="shared" si="321"/>
        <v>2647598.8016617205</v>
      </c>
      <c r="AB2246" s="59">
        <f t="shared" si="322"/>
        <v>1.7777777777777777</v>
      </c>
      <c r="AC2246" s="61">
        <f t="shared" si="323"/>
        <v>2489.1999999999998</v>
      </c>
    </row>
    <row r="2247" spans="4:29">
      <c r="D2247" s="12"/>
      <c r="E2247" s="36" t="s">
        <v>29</v>
      </c>
      <c r="F2247" s="16" t="s">
        <v>308</v>
      </c>
      <c r="G2247" s="14" t="s">
        <v>76</v>
      </c>
      <c r="H2247" s="13" t="s">
        <v>6</v>
      </c>
      <c r="I2247" s="13" t="s">
        <v>76</v>
      </c>
      <c r="J2247" s="13"/>
      <c r="K2247" s="13" t="s">
        <v>123</v>
      </c>
      <c r="L2247" s="14">
        <v>100</v>
      </c>
      <c r="M2247" s="14" t="s">
        <v>15</v>
      </c>
      <c r="N2247" s="31">
        <v>1000000</v>
      </c>
      <c r="O2247" s="14" t="s">
        <v>2</v>
      </c>
      <c r="P2247" s="14" t="s">
        <v>35</v>
      </c>
      <c r="Q2247" s="31">
        <v>20000</v>
      </c>
      <c r="R2247" s="31">
        <v>2000</v>
      </c>
      <c r="S2247" s="45">
        <v>443.58199999999999</v>
      </c>
      <c r="T2247" s="64">
        <f t="shared" si="315"/>
        <v>44358.2</v>
      </c>
      <c r="U2247" s="64">
        <f t="shared" si="316"/>
        <v>1222.8521154089021</v>
      </c>
      <c r="V2247" s="48">
        <f t="shared" si="317"/>
        <v>366.69715402507575</v>
      </c>
      <c r="W2247" s="52">
        <v>826.67275503757082</v>
      </c>
      <c r="X2247" s="71" t="str">
        <f t="shared" si="318"/>
        <v>ALL 2029</v>
      </c>
      <c r="Y2247" s="21">
        <f t="shared" si="319"/>
        <v>3840</v>
      </c>
      <c r="Z2247" s="21">
        <f t="shared" si="320"/>
        <v>2160</v>
      </c>
      <c r="AA2247" s="57">
        <f t="shared" si="321"/>
        <v>2756766.765578635</v>
      </c>
      <c r="AB2247" s="59">
        <f t="shared" si="322"/>
        <v>1.7777777777777777</v>
      </c>
      <c r="AC2247" s="61">
        <f t="shared" si="323"/>
        <v>2540</v>
      </c>
    </row>
    <row r="2248" spans="4:29">
      <c r="D2248" s="12"/>
      <c r="E2248" s="36" t="s">
        <v>29</v>
      </c>
      <c r="F2248" s="16" t="s">
        <v>308</v>
      </c>
      <c r="G2248" s="14" t="s">
        <v>76</v>
      </c>
      <c r="H2248" s="13" t="s">
        <v>6</v>
      </c>
      <c r="I2248" s="13" t="s">
        <v>76</v>
      </c>
      <c r="J2248" s="13"/>
      <c r="K2248" s="13" t="s">
        <v>123</v>
      </c>
      <c r="L2248" s="14">
        <v>115</v>
      </c>
      <c r="M2248" s="14" t="s">
        <v>15</v>
      </c>
      <c r="N2248" s="31">
        <v>1000000</v>
      </c>
      <c r="O2248" s="14" t="s">
        <v>2</v>
      </c>
      <c r="P2248" s="14" t="s">
        <v>35</v>
      </c>
      <c r="Q2248" s="31">
        <v>32000</v>
      </c>
      <c r="R2248" s="31">
        <v>2000</v>
      </c>
      <c r="S2248" s="45">
        <v>2.7210000000000001</v>
      </c>
      <c r="T2248" s="64">
        <f t="shared" si="315"/>
        <v>312.91500000000002</v>
      </c>
      <c r="U2248" s="64">
        <f t="shared" si="316"/>
        <v>9.9202872331869454</v>
      </c>
      <c r="V2248" s="48">
        <f t="shared" si="317"/>
        <v>2.699251879748676</v>
      </c>
      <c r="W2248" s="52">
        <v>992.00730604508487</v>
      </c>
      <c r="X2248" s="71" t="str">
        <f t="shared" si="318"/>
        <v>ALL 2029</v>
      </c>
      <c r="Y2248" s="21">
        <f t="shared" si="319"/>
        <v>3840</v>
      </c>
      <c r="Z2248" s="21">
        <f t="shared" si="320"/>
        <v>2160</v>
      </c>
      <c r="AA2248" s="57">
        <f t="shared" si="321"/>
        <v>3645824.047477745</v>
      </c>
      <c r="AB2248" s="59">
        <f t="shared" si="322"/>
        <v>1.7777777777777777</v>
      </c>
      <c r="AC2248" s="61">
        <f t="shared" si="323"/>
        <v>2921</v>
      </c>
    </row>
    <row r="2249" spans="4:29">
      <c r="D2249" s="12"/>
      <c r="E2249" s="36" t="s">
        <v>29</v>
      </c>
      <c r="F2249" s="16" t="s">
        <v>308</v>
      </c>
      <c r="G2249" s="14" t="s">
        <v>76</v>
      </c>
      <c r="H2249" s="13" t="s">
        <v>6</v>
      </c>
      <c r="I2249" s="13" t="s">
        <v>76</v>
      </c>
      <c r="J2249" s="13"/>
      <c r="K2249" s="13" t="s">
        <v>123</v>
      </c>
      <c r="L2249" s="14">
        <v>55</v>
      </c>
      <c r="M2249" s="14" t="s">
        <v>52</v>
      </c>
      <c r="N2249" s="31">
        <v>1000000</v>
      </c>
      <c r="O2249" s="14" t="s">
        <v>2</v>
      </c>
      <c r="P2249" s="14" t="s">
        <v>35</v>
      </c>
      <c r="Q2249" s="31">
        <v>5930</v>
      </c>
      <c r="R2249" s="31">
        <v>494</v>
      </c>
      <c r="S2249" s="45">
        <v>19.850000000000001</v>
      </c>
      <c r="T2249" s="64">
        <f t="shared" si="315"/>
        <v>1091.75</v>
      </c>
      <c r="U2249" s="64">
        <f t="shared" si="316"/>
        <v>16.553350639762613</v>
      </c>
      <c r="V2249" s="48">
        <f t="shared" si="317"/>
        <v>4.2846290861941254</v>
      </c>
      <c r="W2249" s="52">
        <v>215.85033179819268</v>
      </c>
      <c r="X2249" s="71" t="str">
        <f t="shared" si="318"/>
        <v>ALL 2029</v>
      </c>
      <c r="Y2249" s="21">
        <f t="shared" si="319"/>
        <v>7680</v>
      </c>
      <c r="Z2249" s="21">
        <f t="shared" si="320"/>
        <v>4320</v>
      </c>
      <c r="AA2249" s="57">
        <f t="shared" si="321"/>
        <v>833921.94658753707</v>
      </c>
      <c r="AB2249" s="59">
        <f t="shared" si="322"/>
        <v>1.7777777777777777</v>
      </c>
      <c r="AC2249" s="61">
        <f t="shared" si="323"/>
        <v>1397</v>
      </c>
    </row>
    <row r="2250" spans="4:29">
      <c r="D2250" s="12"/>
      <c r="E2250" s="36" t="s">
        <v>29</v>
      </c>
      <c r="F2250" s="16" t="s">
        <v>308</v>
      </c>
      <c r="G2250" s="14" t="s">
        <v>76</v>
      </c>
      <c r="H2250" s="13" t="s">
        <v>6</v>
      </c>
      <c r="I2250" s="13" t="s">
        <v>76</v>
      </c>
      <c r="J2250" s="13"/>
      <c r="K2250" s="13" t="s">
        <v>123</v>
      </c>
      <c r="L2250" s="14">
        <v>65</v>
      </c>
      <c r="M2250" s="14" t="s">
        <v>52</v>
      </c>
      <c r="N2250" s="31">
        <v>1000000</v>
      </c>
      <c r="O2250" s="14" t="s">
        <v>2</v>
      </c>
      <c r="P2250" s="14" t="s">
        <v>35</v>
      </c>
      <c r="Q2250" s="31">
        <v>11999.750399999999</v>
      </c>
      <c r="R2250" s="31">
        <v>1333.3333333333337</v>
      </c>
      <c r="S2250" s="45">
        <v>71.319000000000003</v>
      </c>
      <c r="T2250" s="64">
        <f t="shared" si="315"/>
        <v>4635.7350000000006</v>
      </c>
      <c r="U2250" s="64">
        <f t="shared" si="316"/>
        <v>83.067661183192882</v>
      </c>
      <c r="V2250" s="48">
        <f t="shared" si="317"/>
        <v>20.604562505268046</v>
      </c>
      <c r="W2250" s="52">
        <v>288.90705850149391</v>
      </c>
      <c r="X2250" s="71" t="str">
        <f t="shared" si="318"/>
        <v>ALL 2029</v>
      </c>
      <c r="Y2250" s="21">
        <f t="shared" si="319"/>
        <v>7680</v>
      </c>
      <c r="Z2250" s="21">
        <f t="shared" si="320"/>
        <v>4320</v>
      </c>
      <c r="AA2250" s="57">
        <f t="shared" si="321"/>
        <v>1164733.9584569733</v>
      </c>
      <c r="AB2250" s="59">
        <f t="shared" si="322"/>
        <v>1.7777777777777777</v>
      </c>
      <c r="AC2250" s="61">
        <f t="shared" si="323"/>
        <v>1651</v>
      </c>
    </row>
    <row r="2251" spans="4:29">
      <c r="D2251" s="12"/>
      <c r="E2251" s="36" t="s">
        <v>29</v>
      </c>
      <c r="F2251" s="16" t="s">
        <v>308</v>
      </c>
      <c r="G2251" s="14" t="s">
        <v>76</v>
      </c>
      <c r="H2251" s="13" t="s">
        <v>6</v>
      </c>
      <c r="I2251" s="13" t="s">
        <v>76</v>
      </c>
      <c r="J2251" s="13"/>
      <c r="K2251" s="13" t="s">
        <v>123</v>
      </c>
      <c r="L2251" s="14">
        <v>75</v>
      </c>
      <c r="M2251" s="14" t="s">
        <v>52</v>
      </c>
      <c r="N2251" s="31">
        <v>1000000</v>
      </c>
      <c r="O2251" s="14" t="s">
        <v>2</v>
      </c>
      <c r="P2251" s="14" t="s">
        <v>35</v>
      </c>
      <c r="Q2251" s="31">
        <v>17279.640575999994</v>
      </c>
      <c r="R2251" s="31">
        <v>1920</v>
      </c>
      <c r="S2251" s="45">
        <v>66.241</v>
      </c>
      <c r="T2251" s="64">
        <f t="shared" si="315"/>
        <v>4968.0749999999998</v>
      </c>
      <c r="U2251" s="64">
        <f t="shared" si="316"/>
        <v>102.71868036676557</v>
      </c>
      <c r="V2251" s="48">
        <f t="shared" si="317"/>
        <v>39.974857119880369</v>
      </c>
      <c r="W2251" s="52">
        <v>603.47605138630706</v>
      </c>
      <c r="X2251" s="71" t="str">
        <f t="shared" si="318"/>
        <v>ALL 2029</v>
      </c>
      <c r="Y2251" s="21">
        <f t="shared" si="319"/>
        <v>7680</v>
      </c>
      <c r="Z2251" s="21">
        <f t="shared" si="320"/>
        <v>4320</v>
      </c>
      <c r="AA2251" s="57">
        <f t="shared" si="321"/>
        <v>1550681.3056379822</v>
      </c>
      <c r="AB2251" s="59">
        <f t="shared" si="322"/>
        <v>1.7777777777777777</v>
      </c>
      <c r="AC2251" s="61">
        <f t="shared" si="323"/>
        <v>1905</v>
      </c>
    </row>
    <row r="2252" spans="4:29">
      <c r="D2252" s="12"/>
      <c r="E2252" s="36" t="s">
        <v>29</v>
      </c>
      <c r="F2252" s="16" t="s">
        <v>308</v>
      </c>
      <c r="G2252" s="14" t="s">
        <v>76</v>
      </c>
      <c r="H2252" s="13" t="s">
        <v>6</v>
      </c>
      <c r="I2252" s="13" t="s">
        <v>76</v>
      </c>
      <c r="J2252" s="13"/>
      <c r="K2252" s="13" t="s">
        <v>123</v>
      </c>
      <c r="L2252" s="14">
        <v>85</v>
      </c>
      <c r="M2252" s="14" t="s">
        <v>52</v>
      </c>
      <c r="N2252" s="31">
        <v>1000000</v>
      </c>
      <c r="O2252" s="14" t="s">
        <v>2</v>
      </c>
      <c r="P2252" s="14" t="s">
        <v>35</v>
      </c>
      <c r="Q2252" s="31">
        <v>22194.738339839998</v>
      </c>
      <c r="R2252" s="31">
        <v>2466.1333333333341</v>
      </c>
      <c r="S2252" s="45">
        <v>48.811999999999998</v>
      </c>
      <c r="T2252" s="64">
        <f t="shared" si="315"/>
        <v>4149.0199999999995</v>
      </c>
      <c r="U2252" s="64">
        <f t="shared" si="316"/>
        <v>97.221983788629075</v>
      </c>
      <c r="V2252" s="48">
        <f t="shared" si="317"/>
        <v>39.977786865916592</v>
      </c>
      <c r="W2252" s="52">
        <v>819.01554670811674</v>
      </c>
      <c r="X2252" s="71" t="str">
        <f t="shared" si="318"/>
        <v>ALL 2029</v>
      </c>
      <c r="Y2252" s="21">
        <f t="shared" si="319"/>
        <v>7680</v>
      </c>
      <c r="Z2252" s="21">
        <f t="shared" si="320"/>
        <v>4320</v>
      </c>
      <c r="AA2252" s="57">
        <f t="shared" si="321"/>
        <v>1991763.9881305636</v>
      </c>
      <c r="AB2252" s="59">
        <f t="shared" si="322"/>
        <v>1.7777777777777777</v>
      </c>
      <c r="AC2252" s="61">
        <f t="shared" si="323"/>
        <v>2159</v>
      </c>
    </row>
    <row r="2253" spans="4:29" ht="14.4" thickBot="1">
      <c r="D2253" s="12">
        <v>2004</v>
      </c>
      <c r="E2253" s="37" t="s">
        <v>29</v>
      </c>
      <c r="F2253" s="17" t="s">
        <v>308</v>
      </c>
      <c r="G2253" s="15" t="s">
        <v>76</v>
      </c>
      <c r="H2253" s="32" t="s">
        <v>6</v>
      </c>
      <c r="I2253" s="32" t="s">
        <v>76</v>
      </c>
      <c r="J2253" s="32"/>
      <c r="K2253" s="32" t="s">
        <v>123</v>
      </c>
      <c r="L2253" s="15">
        <v>98</v>
      </c>
      <c r="M2253" s="15" t="s">
        <v>52</v>
      </c>
      <c r="N2253" s="33">
        <v>1000000</v>
      </c>
      <c r="O2253" s="15" t="s">
        <v>2</v>
      </c>
      <c r="P2253" s="15" t="s">
        <v>35</v>
      </c>
      <c r="Q2253" s="33">
        <v>32000</v>
      </c>
      <c r="R2253" s="33">
        <v>2000</v>
      </c>
      <c r="S2253" s="46">
        <v>1.3240000000000001</v>
      </c>
      <c r="T2253" s="65">
        <f t="shared" si="315"/>
        <v>129.75200000000001</v>
      </c>
      <c r="U2253" s="65">
        <f t="shared" si="316"/>
        <v>3.5054208134001184</v>
      </c>
      <c r="V2253" s="49">
        <f t="shared" si="317"/>
        <v>1.6265648757623199</v>
      </c>
      <c r="W2253" s="53">
        <v>1228.5233200621751</v>
      </c>
      <c r="X2253" s="72" t="str">
        <f t="shared" si="318"/>
        <v>ALL 2029</v>
      </c>
      <c r="Y2253" s="22">
        <f t="shared" si="319"/>
        <v>7680</v>
      </c>
      <c r="Z2253" s="22">
        <f t="shared" si="320"/>
        <v>4320</v>
      </c>
      <c r="AA2253" s="58">
        <f t="shared" si="321"/>
        <v>2647598.8016617205</v>
      </c>
      <c r="AB2253" s="60">
        <f t="shared" si="322"/>
        <v>1.7777777777777777</v>
      </c>
      <c r="AC2253" s="62">
        <f t="shared" si="323"/>
        <v>2489.1999999999998</v>
      </c>
    </row>
  </sheetData>
  <sortState xmlns:xlrd2="http://schemas.microsoft.com/office/spreadsheetml/2017/richdata2" ref="D7:AC2253">
    <sortCondition ref="F7:F2253"/>
    <sortCondition ref="G7:G2253"/>
    <sortCondition ref="H7:H2253"/>
    <sortCondition ref="I7:I2253"/>
    <sortCondition ref="K7:K2253"/>
    <sortCondition ref="L7:L2253"/>
  </sortState>
  <phoneticPr fontId="4"/>
  <conditionalFormatting sqref="W7:X2253">
    <cfRule type="expression" dxfId="110" priority="1">
      <formula>AND(S7&gt;0, W7=0)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73E38-86A4-4077-BC20-53F3DD8BABB4}">
  <sheetPr codeName="Sheet1">
    <tabColor rgb="FFCCFFCC"/>
  </sheetPr>
  <dimension ref="A3:AD52"/>
  <sheetViews>
    <sheetView showGridLine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74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 s="12" customFormat="1">
      <c r="A5" s="103" t="s">
        <v>3</v>
      </c>
      <c r="B5" s="103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s="12" t="s">
        <v>30</v>
      </c>
      <c r="X5" s="12" t="s">
        <v>39</v>
      </c>
      <c r="Y5" s="12" t="s">
        <v>40</v>
      </c>
      <c r="Z5" s="12" t="s">
        <v>51</v>
      </c>
      <c r="AA5" s="12" t="s">
        <v>76</v>
      </c>
      <c r="AB5" s="12" t="s">
        <v>76</v>
      </c>
      <c r="AC5" s="12" t="s">
        <v>76</v>
      </c>
      <c r="AD5" s="12" t="s">
        <v>76</v>
      </c>
    </row>
    <row r="6" spans="1:30">
      <c r="A6" t="s">
        <v>5</v>
      </c>
      <c r="B6" t="s">
        <v>54</v>
      </c>
      <c r="C6" s="47"/>
      <c r="D6" s="47"/>
      <c r="E6" s="47"/>
      <c r="F6" s="47"/>
      <c r="G6" s="47"/>
      <c r="H6" s="47">
        <v>30</v>
      </c>
      <c r="I6" s="47">
        <v>50</v>
      </c>
      <c r="J6" s="47">
        <v>50</v>
      </c>
      <c r="K6" s="47">
        <v>30</v>
      </c>
      <c r="L6" s="47">
        <v>50</v>
      </c>
      <c r="M6" s="47">
        <v>48</v>
      </c>
      <c r="N6" s="47">
        <v>60</v>
      </c>
      <c r="O6" s="47">
        <v>50</v>
      </c>
      <c r="P6" s="47">
        <v>50</v>
      </c>
      <c r="Q6" s="47">
        <v>60</v>
      </c>
      <c r="R6" s="47">
        <v>65</v>
      </c>
      <c r="S6" s="47">
        <v>71</v>
      </c>
      <c r="T6" s="47">
        <v>72</v>
      </c>
      <c r="U6" s="47">
        <v>71</v>
      </c>
      <c r="V6" s="47">
        <v>71</v>
      </c>
      <c r="W6" s="47">
        <v>69</v>
      </c>
      <c r="X6" s="47">
        <v>78</v>
      </c>
      <c r="Y6" s="47">
        <v>75</v>
      </c>
      <c r="Z6" s="47">
        <v>85</v>
      </c>
      <c r="AA6" s="47"/>
      <c r="AB6" s="47"/>
      <c r="AC6" s="47"/>
      <c r="AD6" s="47"/>
    </row>
    <row r="7" spans="1:30">
      <c r="B7" t="s">
        <v>96</v>
      </c>
      <c r="C7" s="47"/>
      <c r="D7" s="47"/>
      <c r="E7" s="47"/>
      <c r="F7" s="47"/>
      <c r="G7" s="47"/>
      <c r="H7" s="47"/>
      <c r="I7" s="47">
        <v>50</v>
      </c>
      <c r="J7" s="47">
        <v>50</v>
      </c>
      <c r="K7" s="47">
        <v>50</v>
      </c>
      <c r="L7" s="47">
        <v>89</v>
      </c>
      <c r="M7" s="47">
        <v>131</v>
      </c>
      <c r="N7" s="47">
        <v>145</v>
      </c>
      <c r="O7" s="47">
        <v>130</v>
      </c>
      <c r="P7" s="47">
        <v>135</v>
      </c>
      <c r="Q7" s="47">
        <v>152</v>
      </c>
      <c r="R7" s="47">
        <v>155</v>
      </c>
      <c r="S7" s="47">
        <v>147</v>
      </c>
      <c r="T7" s="47">
        <v>155</v>
      </c>
      <c r="U7" s="47">
        <v>150</v>
      </c>
      <c r="V7" s="47">
        <v>140</v>
      </c>
      <c r="W7" s="47">
        <v>165</v>
      </c>
      <c r="X7" s="47">
        <v>170</v>
      </c>
      <c r="Y7" s="47">
        <v>170</v>
      </c>
      <c r="Z7" s="47">
        <v>180</v>
      </c>
      <c r="AA7" s="47"/>
      <c r="AB7" s="47"/>
      <c r="AC7" s="47"/>
      <c r="AD7" s="47"/>
    </row>
    <row r="8" spans="1:30">
      <c r="B8" t="s">
        <v>31</v>
      </c>
      <c r="C8" s="47">
        <v>10</v>
      </c>
      <c r="D8" s="47">
        <v>15</v>
      </c>
      <c r="E8" s="47">
        <v>15</v>
      </c>
      <c r="F8" s="47">
        <v>20</v>
      </c>
      <c r="G8" s="47">
        <v>20</v>
      </c>
      <c r="H8" s="47">
        <v>20</v>
      </c>
      <c r="I8" s="47">
        <v>20</v>
      </c>
      <c r="J8" s="47">
        <v>15</v>
      </c>
      <c r="K8" s="47">
        <v>20</v>
      </c>
      <c r="L8" s="47">
        <v>16</v>
      </c>
      <c r="M8" s="47">
        <v>13.333</v>
      </c>
      <c r="N8" s="47">
        <v>3.3</v>
      </c>
      <c r="O8" s="47">
        <v>2.1669999999999998</v>
      </c>
      <c r="P8" s="47">
        <v>2.5</v>
      </c>
      <c r="Q8" s="47">
        <v>2.5</v>
      </c>
      <c r="R8" s="47">
        <v>3</v>
      </c>
      <c r="S8" s="47">
        <v>0.5</v>
      </c>
      <c r="T8" s="47">
        <v>1</v>
      </c>
      <c r="U8" s="47">
        <v>1.5</v>
      </c>
      <c r="V8" s="47">
        <v>0.5</v>
      </c>
      <c r="W8" s="47">
        <v>1</v>
      </c>
      <c r="X8" s="47">
        <v>1.5</v>
      </c>
      <c r="Y8" s="47">
        <v>23</v>
      </c>
      <c r="Z8" s="47">
        <v>33</v>
      </c>
      <c r="AA8" s="47">
        <v>135</v>
      </c>
      <c r="AB8" s="47">
        <v>165</v>
      </c>
      <c r="AC8" s="47">
        <v>165</v>
      </c>
      <c r="AD8" s="47">
        <v>165</v>
      </c>
    </row>
    <row r="9" spans="1:30">
      <c r="B9" t="s">
        <v>41</v>
      </c>
      <c r="C9" s="47"/>
      <c r="D9" s="47"/>
      <c r="E9" s="47">
        <v>30</v>
      </c>
      <c r="F9" s="47">
        <v>60</v>
      </c>
      <c r="G9" s="47">
        <v>100</v>
      </c>
      <c r="H9" s="47">
        <v>110</v>
      </c>
      <c r="I9" s="47">
        <v>110</v>
      </c>
      <c r="J9" s="47">
        <v>110</v>
      </c>
      <c r="K9" s="47">
        <v>90</v>
      </c>
      <c r="L9" s="47">
        <v>90</v>
      </c>
      <c r="M9" s="47">
        <v>95</v>
      </c>
      <c r="N9" s="47">
        <v>60</v>
      </c>
      <c r="O9" s="47">
        <v>68</v>
      </c>
      <c r="P9" s="47">
        <v>70</v>
      </c>
      <c r="Q9" s="47">
        <v>78</v>
      </c>
      <c r="R9" s="47">
        <v>75</v>
      </c>
      <c r="S9" s="47">
        <v>70</v>
      </c>
      <c r="T9" s="47">
        <v>70</v>
      </c>
      <c r="U9" s="47">
        <v>68</v>
      </c>
      <c r="V9" s="47">
        <v>70</v>
      </c>
      <c r="W9" s="47">
        <v>65</v>
      </c>
      <c r="X9" s="47">
        <v>65</v>
      </c>
      <c r="Y9" s="47">
        <v>60</v>
      </c>
      <c r="Z9" s="47">
        <v>65</v>
      </c>
      <c r="AA9" s="47"/>
      <c r="AB9" s="47"/>
      <c r="AC9" s="47"/>
      <c r="AD9" s="47"/>
    </row>
    <row r="10" spans="1:30">
      <c r="B10" t="s">
        <v>217</v>
      </c>
      <c r="C10" s="47"/>
      <c r="D10" s="47"/>
      <c r="E10" s="47"/>
      <c r="F10" s="47"/>
      <c r="G10" s="47"/>
      <c r="H10" s="47"/>
      <c r="I10" s="47"/>
      <c r="J10" s="47"/>
      <c r="K10" s="47"/>
      <c r="L10" s="47">
        <v>10</v>
      </c>
      <c r="M10" s="47">
        <v>8</v>
      </c>
      <c r="N10" s="47">
        <v>15</v>
      </c>
      <c r="O10" s="47">
        <v>10</v>
      </c>
      <c r="P10" s="47">
        <v>15</v>
      </c>
      <c r="Q10" s="47">
        <v>15</v>
      </c>
      <c r="R10" s="47">
        <v>15</v>
      </c>
      <c r="S10" s="47"/>
      <c r="T10" s="47">
        <v>2</v>
      </c>
      <c r="U10" s="47">
        <v>4</v>
      </c>
      <c r="V10" s="47">
        <v>5</v>
      </c>
      <c r="W10" s="47">
        <v>5</v>
      </c>
      <c r="X10" s="47">
        <v>10</v>
      </c>
      <c r="Y10" s="47">
        <v>10</v>
      </c>
      <c r="Z10" s="47">
        <v>15</v>
      </c>
      <c r="AA10" s="47"/>
      <c r="AB10" s="47"/>
      <c r="AC10" s="47"/>
      <c r="AD10" s="47"/>
    </row>
    <row r="11" spans="1:30">
      <c r="B11" t="s">
        <v>182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>
        <v>5</v>
      </c>
      <c r="Q11" s="47">
        <v>5</v>
      </c>
      <c r="R11" s="47">
        <v>10</v>
      </c>
      <c r="S11" s="47">
        <v>13</v>
      </c>
      <c r="T11" s="47">
        <v>13</v>
      </c>
      <c r="U11" s="47">
        <v>13</v>
      </c>
      <c r="V11" s="47">
        <v>15</v>
      </c>
      <c r="W11" s="47">
        <v>20</v>
      </c>
      <c r="X11" s="47">
        <v>20</v>
      </c>
      <c r="Y11" s="47">
        <v>20</v>
      </c>
      <c r="Z11" s="47">
        <v>25</v>
      </c>
      <c r="AA11" s="47"/>
      <c r="AB11" s="47"/>
      <c r="AC11" s="47"/>
      <c r="AD11" s="47"/>
    </row>
    <row r="12" spans="1:30">
      <c r="B12" t="s">
        <v>105</v>
      </c>
      <c r="C12" s="47"/>
      <c r="D12" s="47"/>
      <c r="E12" s="47"/>
      <c r="F12" s="47"/>
      <c r="G12" s="47"/>
      <c r="H12" s="47"/>
      <c r="I12" s="47"/>
      <c r="J12" s="47">
        <v>5</v>
      </c>
      <c r="K12" s="47">
        <v>10</v>
      </c>
      <c r="L12" s="47">
        <v>15</v>
      </c>
      <c r="M12" s="47">
        <v>15</v>
      </c>
      <c r="N12" s="47">
        <v>10</v>
      </c>
      <c r="O12" s="47">
        <v>10</v>
      </c>
      <c r="P12" s="47">
        <v>15</v>
      </c>
      <c r="Q12" s="47">
        <v>15</v>
      </c>
      <c r="R12" s="47">
        <v>20</v>
      </c>
      <c r="S12" s="47">
        <v>15</v>
      </c>
      <c r="T12" s="47">
        <v>15</v>
      </c>
      <c r="U12" s="47">
        <v>15</v>
      </c>
      <c r="V12" s="47">
        <v>15</v>
      </c>
      <c r="W12" s="47">
        <v>15</v>
      </c>
      <c r="X12" s="47">
        <v>15</v>
      </c>
      <c r="Y12" s="47">
        <v>15</v>
      </c>
      <c r="Z12" s="47">
        <v>15</v>
      </c>
      <c r="AA12" s="47"/>
      <c r="AB12" s="47"/>
      <c r="AC12" s="47"/>
      <c r="AD12" s="47"/>
    </row>
    <row r="13" spans="1:30">
      <c r="B13" t="s">
        <v>120</v>
      </c>
      <c r="C13" s="47"/>
      <c r="D13" s="47"/>
      <c r="E13" s="47"/>
      <c r="F13" s="47"/>
      <c r="G13" s="47"/>
      <c r="H13" s="47"/>
      <c r="I13" s="47"/>
      <c r="J13" s="47"/>
      <c r="K13" s="47"/>
      <c r="L13" s="47">
        <v>18</v>
      </c>
      <c r="M13" s="47">
        <v>20</v>
      </c>
      <c r="N13" s="47">
        <v>40</v>
      </c>
      <c r="O13" s="47">
        <v>45</v>
      </c>
      <c r="P13" s="47">
        <v>45</v>
      </c>
      <c r="Q13" s="47">
        <v>50</v>
      </c>
      <c r="R13" s="47">
        <v>50</v>
      </c>
      <c r="S13" s="47">
        <v>40</v>
      </c>
      <c r="T13" s="47">
        <v>30</v>
      </c>
      <c r="U13" s="47">
        <v>30</v>
      </c>
      <c r="V13" s="47">
        <v>35</v>
      </c>
      <c r="W13" s="47">
        <v>35</v>
      </c>
      <c r="X13" s="47">
        <v>45</v>
      </c>
      <c r="Y13" s="47">
        <v>45</v>
      </c>
      <c r="Z13" s="47">
        <v>55</v>
      </c>
      <c r="AA13" s="47"/>
      <c r="AB13" s="47"/>
      <c r="AC13" s="47"/>
      <c r="AD13" s="47"/>
    </row>
    <row r="14" spans="1:30">
      <c r="B14" t="s">
        <v>144</v>
      </c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>
        <v>60</v>
      </c>
      <c r="P14" s="47">
        <v>65</v>
      </c>
      <c r="Q14" s="47">
        <v>70</v>
      </c>
      <c r="R14" s="47">
        <v>75</v>
      </c>
      <c r="S14" s="47">
        <v>60</v>
      </c>
      <c r="T14" s="47">
        <v>60</v>
      </c>
      <c r="U14" s="47">
        <v>60</v>
      </c>
      <c r="V14" s="47">
        <v>55</v>
      </c>
      <c r="W14" s="47">
        <v>65</v>
      </c>
      <c r="X14" s="47">
        <v>80</v>
      </c>
      <c r="Y14" s="47">
        <v>90</v>
      </c>
      <c r="Z14" s="47">
        <v>95</v>
      </c>
      <c r="AA14" s="47"/>
      <c r="AB14" s="47"/>
      <c r="AC14" s="47"/>
      <c r="AD14" s="47"/>
    </row>
    <row r="15" spans="1:30">
      <c r="B15" t="s">
        <v>140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>
        <v>35</v>
      </c>
      <c r="O15" s="47">
        <v>35</v>
      </c>
      <c r="P15" s="47">
        <v>35</v>
      </c>
      <c r="Q15" s="47">
        <v>40</v>
      </c>
      <c r="R15" s="47">
        <v>45</v>
      </c>
      <c r="S15" s="47">
        <v>35</v>
      </c>
      <c r="T15" s="47">
        <v>35</v>
      </c>
      <c r="U15" s="47">
        <v>35</v>
      </c>
      <c r="V15" s="47">
        <v>35</v>
      </c>
      <c r="W15" s="47">
        <v>30</v>
      </c>
      <c r="X15" s="47">
        <v>40</v>
      </c>
      <c r="Y15" s="47">
        <v>45</v>
      </c>
      <c r="Z15" s="47">
        <v>50</v>
      </c>
      <c r="AA15" s="47"/>
      <c r="AB15" s="47"/>
      <c r="AC15" s="47"/>
      <c r="AD15" s="47"/>
    </row>
    <row r="16" spans="1:30">
      <c r="B16" t="s">
        <v>135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>
        <v>25</v>
      </c>
      <c r="O16" s="47">
        <v>25</v>
      </c>
      <c r="P16" s="47">
        <v>30</v>
      </c>
      <c r="Q16" s="47">
        <v>30</v>
      </c>
      <c r="R16" s="47">
        <v>34</v>
      </c>
      <c r="S16" s="47">
        <v>52</v>
      </c>
      <c r="T16" s="47">
        <v>62</v>
      </c>
      <c r="U16" s="47">
        <v>73</v>
      </c>
      <c r="V16" s="47">
        <v>68</v>
      </c>
      <c r="W16" s="47">
        <v>53</v>
      </c>
      <c r="X16" s="47">
        <v>65</v>
      </c>
      <c r="Y16" s="47">
        <v>65</v>
      </c>
      <c r="Z16" s="47">
        <v>75</v>
      </c>
      <c r="AA16" s="47"/>
      <c r="AB16" s="47"/>
      <c r="AC16" s="47"/>
      <c r="AD16" s="47"/>
    </row>
    <row r="17" spans="1:30">
      <c r="B17" t="s">
        <v>45</v>
      </c>
      <c r="C17" s="47"/>
      <c r="D17" s="47"/>
      <c r="E17" s="47"/>
      <c r="F17" s="47"/>
      <c r="G17" s="47"/>
      <c r="H17" s="47"/>
      <c r="I17" s="47"/>
      <c r="J17" s="47"/>
      <c r="K17" s="47"/>
      <c r="L17" s="47">
        <v>10</v>
      </c>
      <c r="M17" s="47">
        <v>30</v>
      </c>
      <c r="N17" s="47">
        <v>35</v>
      </c>
      <c r="O17" s="47">
        <v>33</v>
      </c>
      <c r="P17" s="47">
        <v>32</v>
      </c>
      <c r="Q17" s="47">
        <v>23.9</v>
      </c>
      <c r="R17" s="47">
        <v>25</v>
      </c>
      <c r="S17" s="47">
        <v>20</v>
      </c>
      <c r="T17" s="47">
        <v>20</v>
      </c>
      <c r="U17" s="47">
        <v>20</v>
      </c>
      <c r="V17" s="47">
        <v>25</v>
      </c>
      <c r="W17" s="47">
        <v>25</v>
      </c>
      <c r="X17" s="47">
        <v>25</v>
      </c>
      <c r="Y17" s="47">
        <v>20</v>
      </c>
      <c r="Z17" s="47">
        <v>20</v>
      </c>
      <c r="AA17" s="47"/>
      <c r="AB17" s="47"/>
      <c r="AC17" s="47"/>
      <c r="AD17" s="47"/>
    </row>
    <row r="18" spans="1:30">
      <c r="B18" t="s">
        <v>121</v>
      </c>
      <c r="C18" s="47"/>
      <c r="D18" s="47"/>
      <c r="E18" s="47"/>
      <c r="F18" s="47"/>
      <c r="G18" s="47"/>
      <c r="H18" s="47"/>
      <c r="I18" s="47"/>
      <c r="J18" s="47"/>
      <c r="K18" s="47"/>
      <c r="L18" s="47">
        <v>12</v>
      </c>
      <c r="M18" s="47">
        <v>15</v>
      </c>
      <c r="N18" s="47">
        <v>25</v>
      </c>
      <c r="O18" s="47">
        <v>28</v>
      </c>
      <c r="P18" s="47">
        <v>34</v>
      </c>
      <c r="Q18" s="47">
        <v>35</v>
      </c>
      <c r="R18" s="47">
        <v>30</v>
      </c>
      <c r="S18" s="47">
        <v>30</v>
      </c>
      <c r="T18" s="47">
        <v>30</v>
      </c>
      <c r="U18" s="47">
        <v>35</v>
      </c>
      <c r="V18" s="47">
        <v>35</v>
      </c>
      <c r="W18" s="47">
        <v>30</v>
      </c>
      <c r="X18" s="47">
        <v>40</v>
      </c>
      <c r="Y18" s="47">
        <v>45</v>
      </c>
      <c r="Z18" s="47">
        <v>50</v>
      </c>
      <c r="AA18" s="47"/>
      <c r="AB18" s="47"/>
      <c r="AC18" s="47"/>
      <c r="AD18" s="47"/>
    </row>
    <row r="19" spans="1:30">
      <c r="B19" t="s">
        <v>60</v>
      </c>
      <c r="C19" s="47"/>
      <c r="D19" s="47"/>
      <c r="E19" s="47"/>
      <c r="F19" s="47"/>
      <c r="G19" s="47"/>
      <c r="H19" s="47"/>
      <c r="I19" s="47"/>
      <c r="J19" s="47">
        <v>10</v>
      </c>
      <c r="K19" s="47">
        <v>15</v>
      </c>
      <c r="L19" s="47">
        <v>25</v>
      </c>
      <c r="M19" s="47">
        <v>40</v>
      </c>
      <c r="N19" s="47">
        <v>30</v>
      </c>
      <c r="O19" s="47">
        <v>25</v>
      </c>
      <c r="P19" s="47">
        <v>30</v>
      </c>
      <c r="Q19" s="47">
        <v>35</v>
      </c>
      <c r="R19" s="47">
        <v>35</v>
      </c>
      <c r="S19" s="47">
        <v>30</v>
      </c>
      <c r="T19" s="47">
        <v>30</v>
      </c>
      <c r="U19" s="47">
        <v>30</v>
      </c>
      <c r="V19" s="47">
        <v>30</v>
      </c>
      <c r="W19" s="47">
        <v>50</v>
      </c>
      <c r="X19" s="47">
        <v>65</v>
      </c>
      <c r="Y19" s="47">
        <v>65</v>
      </c>
      <c r="Z19" s="47">
        <v>65</v>
      </c>
      <c r="AA19" s="47"/>
      <c r="AB19" s="47"/>
      <c r="AC19" s="47"/>
      <c r="AD19" s="47"/>
    </row>
    <row r="20" spans="1:30">
      <c r="B20" t="s">
        <v>192</v>
      </c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>
        <v>5</v>
      </c>
      <c r="R20" s="47">
        <v>5</v>
      </c>
      <c r="S20" s="47">
        <v>5</v>
      </c>
      <c r="T20" s="47">
        <v>5</v>
      </c>
      <c r="U20" s="47">
        <v>5</v>
      </c>
      <c r="V20" s="47">
        <v>5</v>
      </c>
      <c r="W20" s="47">
        <v>5</v>
      </c>
      <c r="X20" s="47">
        <v>5</v>
      </c>
      <c r="Y20" s="47">
        <v>5</v>
      </c>
      <c r="Z20" s="47">
        <v>10</v>
      </c>
      <c r="AA20" s="47"/>
      <c r="AB20" s="47"/>
      <c r="AC20" s="47"/>
      <c r="AD20" s="47"/>
    </row>
    <row r="21" spans="1:30">
      <c r="B21" t="s">
        <v>53</v>
      </c>
      <c r="C21" s="47"/>
      <c r="D21" s="47"/>
      <c r="E21" s="47"/>
      <c r="F21" s="47"/>
      <c r="G21" s="47"/>
      <c r="H21" s="47"/>
      <c r="I21" s="47">
        <v>6</v>
      </c>
      <c r="J21" s="47">
        <v>17</v>
      </c>
      <c r="K21" s="47">
        <v>15</v>
      </c>
      <c r="L21" s="47">
        <v>18</v>
      </c>
      <c r="M21" s="47">
        <v>26</v>
      </c>
      <c r="N21" s="47">
        <v>29</v>
      </c>
      <c r="O21" s="47">
        <v>30</v>
      </c>
      <c r="P21" s="47">
        <v>30</v>
      </c>
      <c r="Q21" s="47">
        <v>37</v>
      </c>
      <c r="R21" s="47">
        <v>40</v>
      </c>
      <c r="S21" s="47">
        <v>38</v>
      </c>
      <c r="T21" s="47">
        <v>38</v>
      </c>
      <c r="U21" s="47">
        <v>45</v>
      </c>
      <c r="V21" s="47">
        <v>45</v>
      </c>
      <c r="W21" s="47">
        <v>40</v>
      </c>
      <c r="X21" s="47">
        <v>40</v>
      </c>
      <c r="Y21" s="47">
        <v>40</v>
      </c>
      <c r="Z21" s="47">
        <v>45</v>
      </c>
      <c r="AA21" s="47"/>
      <c r="AB21" s="47"/>
      <c r="AC21" s="47"/>
      <c r="AD21" s="47"/>
    </row>
    <row r="22" spans="1:30">
      <c r="B22" t="s">
        <v>58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>
        <v>10</v>
      </c>
      <c r="R22" s="47">
        <v>15</v>
      </c>
      <c r="S22" s="47">
        <v>15</v>
      </c>
      <c r="T22" s="47">
        <v>15</v>
      </c>
      <c r="U22" s="47">
        <v>15</v>
      </c>
      <c r="V22" s="47">
        <v>15</v>
      </c>
      <c r="W22" s="47">
        <v>15</v>
      </c>
      <c r="X22" s="47">
        <v>15</v>
      </c>
      <c r="Y22" s="47">
        <v>15</v>
      </c>
      <c r="Z22" s="47">
        <v>15</v>
      </c>
      <c r="AA22" s="47"/>
      <c r="AB22" s="47"/>
      <c r="AC22" s="47"/>
      <c r="AD22" s="47"/>
    </row>
    <row r="23" spans="1:30">
      <c r="B23" t="s">
        <v>145</v>
      </c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>
        <v>40</v>
      </c>
      <c r="P23" s="47">
        <v>50</v>
      </c>
      <c r="Q23" s="47">
        <v>55</v>
      </c>
      <c r="R23" s="47">
        <v>52</v>
      </c>
      <c r="S23" s="47">
        <v>67</v>
      </c>
      <c r="T23" s="47">
        <v>64</v>
      </c>
      <c r="U23" s="47">
        <v>67</v>
      </c>
      <c r="V23" s="47">
        <v>62</v>
      </c>
      <c r="W23" s="47">
        <v>60</v>
      </c>
      <c r="X23" s="47">
        <v>65</v>
      </c>
      <c r="Y23" s="47">
        <v>75</v>
      </c>
      <c r="Z23" s="47">
        <v>80</v>
      </c>
      <c r="AA23" s="47"/>
      <c r="AB23" s="47"/>
      <c r="AC23" s="47"/>
      <c r="AD23" s="47"/>
    </row>
    <row r="24" spans="1:30">
      <c r="B24" t="s">
        <v>36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>
        <v>10</v>
      </c>
      <c r="P24" s="47">
        <v>10</v>
      </c>
      <c r="Q24" s="47">
        <v>10</v>
      </c>
      <c r="R24" s="47">
        <v>10</v>
      </c>
      <c r="S24" s="47"/>
      <c r="T24" s="47">
        <v>11</v>
      </c>
      <c r="U24" s="47">
        <v>18</v>
      </c>
      <c r="V24" s="47">
        <v>21</v>
      </c>
      <c r="W24" s="47">
        <v>25</v>
      </c>
      <c r="X24" s="47">
        <v>30</v>
      </c>
      <c r="Y24" s="47">
        <v>35</v>
      </c>
      <c r="Z24" s="47">
        <v>45</v>
      </c>
      <c r="AA24" s="47"/>
      <c r="AB24" s="47"/>
      <c r="AC24" s="47"/>
      <c r="AD24" s="47"/>
    </row>
    <row r="25" spans="1:30">
      <c r="B25" t="s">
        <v>166</v>
      </c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>
        <v>20</v>
      </c>
      <c r="P25" s="47">
        <v>30</v>
      </c>
      <c r="Q25" s="47">
        <v>35</v>
      </c>
      <c r="R25" s="47">
        <v>35</v>
      </c>
      <c r="S25" s="47">
        <v>35</v>
      </c>
      <c r="T25" s="47">
        <v>40</v>
      </c>
      <c r="U25" s="47">
        <v>50</v>
      </c>
      <c r="V25" s="47">
        <v>50</v>
      </c>
      <c r="W25" s="47">
        <v>48</v>
      </c>
      <c r="X25" s="47">
        <v>63</v>
      </c>
      <c r="Y25" s="47">
        <v>69</v>
      </c>
      <c r="Z25" s="47">
        <v>74</v>
      </c>
      <c r="AA25" s="47"/>
      <c r="AB25" s="47"/>
      <c r="AC25" s="47"/>
      <c r="AD25" s="47"/>
    </row>
    <row r="26" spans="1:30">
      <c r="B26" t="s">
        <v>122</v>
      </c>
      <c r="C26" s="47"/>
      <c r="D26" s="47"/>
      <c r="E26" s="47"/>
      <c r="F26" s="47"/>
      <c r="G26" s="47"/>
      <c r="H26" s="47"/>
      <c r="I26" s="47"/>
      <c r="J26" s="47"/>
      <c r="K26" s="47"/>
      <c r="L26" s="47">
        <v>30</v>
      </c>
      <c r="M26" s="47">
        <v>40</v>
      </c>
      <c r="N26" s="47">
        <v>55</v>
      </c>
      <c r="O26" s="47">
        <v>40</v>
      </c>
      <c r="P26" s="47">
        <v>45</v>
      </c>
      <c r="Q26" s="47">
        <v>20</v>
      </c>
      <c r="R26" s="47">
        <v>10</v>
      </c>
      <c r="S26" s="47">
        <v>10</v>
      </c>
      <c r="T26" s="47">
        <v>10</v>
      </c>
      <c r="U26" s="47">
        <v>10</v>
      </c>
      <c r="V26" s="47">
        <v>20</v>
      </c>
      <c r="W26" s="47">
        <v>30</v>
      </c>
      <c r="X26" s="47">
        <v>45</v>
      </c>
      <c r="Y26" s="47">
        <v>55</v>
      </c>
      <c r="Z26" s="47">
        <v>55</v>
      </c>
      <c r="AA26" s="47"/>
      <c r="AB26" s="47"/>
      <c r="AC26" s="47"/>
      <c r="AD26" s="47"/>
    </row>
    <row r="27" spans="1:30">
      <c r="B27" t="s">
        <v>219</v>
      </c>
      <c r="C27" s="47"/>
      <c r="D27" s="47"/>
      <c r="E27" s="47"/>
      <c r="F27" s="47"/>
      <c r="G27" s="47"/>
      <c r="H27" s="47"/>
      <c r="I27" s="47"/>
      <c r="J27" s="47"/>
      <c r="K27" s="47"/>
      <c r="L27" s="47">
        <v>5</v>
      </c>
      <c r="M27" s="47">
        <v>15</v>
      </c>
      <c r="N27" s="47">
        <v>15</v>
      </c>
      <c r="O27" s="47">
        <v>50</v>
      </c>
      <c r="P27" s="47">
        <v>50</v>
      </c>
      <c r="Q27" s="47">
        <v>75</v>
      </c>
      <c r="R27" s="47">
        <v>75</v>
      </c>
      <c r="S27" s="47">
        <v>129</v>
      </c>
      <c r="T27" s="47">
        <v>134</v>
      </c>
      <c r="U27" s="47">
        <v>133</v>
      </c>
      <c r="V27" s="47">
        <v>128</v>
      </c>
      <c r="W27" s="47">
        <v>225</v>
      </c>
      <c r="X27" s="47">
        <v>315</v>
      </c>
      <c r="Y27" s="47">
        <v>370</v>
      </c>
      <c r="Z27" s="47">
        <v>405</v>
      </c>
      <c r="AA27" s="47">
        <v>6408</v>
      </c>
      <c r="AB27" s="47">
        <v>7044</v>
      </c>
      <c r="AC27" s="47">
        <v>7359</v>
      </c>
      <c r="AD27" s="47">
        <v>7606.5</v>
      </c>
    </row>
    <row r="28" spans="1:30">
      <c r="A28" t="s">
        <v>90</v>
      </c>
      <c r="B28" t="s">
        <v>54</v>
      </c>
      <c r="C28" s="47"/>
      <c r="D28" s="47"/>
      <c r="E28" s="47"/>
      <c r="F28" s="47"/>
      <c r="G28" s="47"/>
      <c r="H28" s="47">
        <v>1</v>
      </c>
      <c r="I28" s="47">
        <v>2</v>
      </c>
      <c r="J28" s="47">
        <v>3</v>
      </c>
      <c r="K28" s="47">
        <v>3</v>
      </c>
      <c r="L28" s="47">
        <v>8</v>
      </c>
      <c r="M28" s="47">
        <v>10</v>
      </c>
      <c r="N28" s="47">
        <v>10</v>
      </c>
      <c r="O28" s="47">
        <v>42</v>
      </c>
      <c r="P28" s="47">
        <v>75</v>
      </c>
      <c r="Q28" s="47">
        <v>130</v>
      </c>
      <c r="R28" s="47">
        <v>135</v>
      </c>
      <c r="S28" s="47">
        <v>130</v>
      </c>
      <c r="T28" s="47">
        <v>115</v>
      </c>
      <c r="U28" s="47">
        <v>140</v>
      </c>
      <c r="V28" s="47">
        <v>125</v>
      </c>
      <c r="W28" s="47">
        <v>120</v>
      </c>
      <c r="X28" s="47">
        <v>160</v>
      </c>
      <c r="Y28" s="47">
        <v>170</v>
      </c>
      <c r="Z28" s="47">
        <v>235</v>
      </c>
      <c r="AA28" s="47">
        <v>820</v>
      </c>
      <c r="AB28" s="47">
        <v>935</v>
      </c>
      <c r="AC28" s="47">
        <v>1050</v>
      </c>
      <c r="AD28" s="47">
        <v>1070</v>
      </c>
    </row>
    <row r="29" spans="1:30">
      <c r="B29" t="s">
        <v>31</v>
      </c>
      <c r="C29" s="47"/>
      <c r="D29" s="47"/>
      <c r="E29" s="47"/>
      <c r="F29" s="47"/>
      <c r="G29" s="47"/>
      <c r="H29" s="47"/>
      <c r="I29" s="47"/>
      <c r="J29" s="47">
        <v>2600</v>
      </c>
      <c r="K29" s="47">
        <v>2960</v>
      </c>
      <c r="L29" s="47">
        <v>2560</v>
      </c>
      <c r="M29" s="47">
        <v>2697.42</v>
      </c>
      <c r="N29" s="47">
        <v>2500</v>
      </c>
      <c r="O29" s="47">
        <v>1700</v>
      </c>
      <c r="P29" s="47">
        <v>1500</v>
      </c>
      <c r="Q29" s="47">
        <v>1300</v>
      </c>
      <c r="R29" s="47">
        <v>1200</v>
      </c>
      <c r="S29" s="47">
        <v>1600</v>
      </c>
      <c r="T29" s="47">
        <v>1600</v>
      </c>
      <c r="U29" s="47">
        <v>1350</v>
      </c>
      <c r="V29" s="47">
        <v>1700</v>
      </c>
      <c r="W29" s="47">
        <v>1150</v>
      </c>
      <c r="X29" s="47">
        <v>1500</v>
      </c>
      <c r="Y29" s="47">
        <v>1400</v>
      </c>
      <c r="Z29" s="47">
        <v>1550</v>
      </c>
      <c r="AA29" s="47">
        <v>3300</v>
      </c>
      <c r="AB29" s="47">
        <v>2200</v>
      </c>
      <c r="AC29" s="47"/>
      <c r="AD29" s="47"/>
    </row>
    <row r="30" spans="1:30">
      <c r="B30" t="s">
        <v>41</v>
      </c>
      <c r="C30" s="47"/>
      <c r="D30" s="47"/>
      <c r="E30" s="47"/>
      <c r="F30" s="47"/>
      <c r="G30" s="47"/>
      <c r="H30" s="47"/>
      <c r="I30" s="47"/>
      <c r="J30" s="47"/>
      <c r="K30" s="47">
        <v>1</v>
      </c>
      <c r="L30" s="47">
        <v>8</v>
      </c>
      <c r="M30" s="47">
        <v>20</v>
      </c>
      <c r="N30" s="47">
        <v>25</v>
      </c>
      <c r="O30" s="47">
        <v>47</v>
      </c>
      <c r="P30" s="47">
        <v>40</v>
      </c>
      <c r="Q30" s="47">
        <v>55</v>
      </c>
      <c r="R30" s="47">
        <v>65</v>
      </c>
      <c r="S30" s="47">
        <v>65</v>
      </c>
      <c r="T30" s="47">
        <v>70</v>
      </c>
      <c r="U30" s="47">
        <v>80</v>
      </c>
      <c r="V30" s="47">
        <v>80</v>
      </c>
      <c r="W30" s="47">
        <v>80</v>
      </c>
      <c r="X30" s="47">
        <v>90</v>
      </c>
      <c r="Y30" s="47">
        <v>85</v>
      </c>
      <c r="Z30" s="47">
        <v>110</v>
      </c>
      <c r="AA30" s="47">
        <v>505</v>
      </c>
      <c r="AB30" s="47">
        <v>620</v>
      </c>
      <c r="AC30" s="47">
        <v>710</v>
      </c>
      <c r="AD30" s="47">
        <v>700</v>
      </c>
    </row>
    <row r="31" spans="1:30">
      <c r="B31" t="s">
        <v>102</v>
      </c>
      <c r="C31" s="47"/>
      <c r="D31" s="47"/>
      <c r="E31" s="47"/>
      <c r="F31" s="47"/>
      <c r="G31" s="47"/>
      <c r="H31" s="47"/>
      <c r="I31" s="47"/>
      <c r="J31" s="47">
        <v>4</v>
      </c>
      <c r="K31" s="47">
        <v>10</v>
      </c>
      <c r="L31" s="47">
        <v>20</v>
      </c>
      <c r="M31" s="47">
        <v>25</v>
      </c>
      <c r="N31" s="47">
        <v>35</v>
      </c>
      <c r="O31" s="47">
        <v>20</v>
      </c>
      <c r="P31" s="47">
        <v>20</v>
      </c>
      <c r="Q31" s="47">
        <v>30</v>
      </c>
      <c r="R31" s="47">
        <v>30</v>
      </c>
      <c r="S31" s="47">
        <v>35</v>
      </c>
      <c r="T31" s="47">
        <v>30</v>
      </c>
      <c r="U31" s="47">
        <v>35</v>
      </c>
      <c r="V31" s="47">
        <v>40</v>
      </c>
      <c r="W31" s="47">
        <v>35</v>
      </c>
      <c r="X31" s="47">
        <v>45</v>
      </c>
      <c r="Y31" s="47">
        <v>50</v>
      </c>
      <c r="Z31" s="47">
        <v>60</v>
      </c>
      <c r="AA31" s="47">
        <v>290</v>
      </c>
      <c r="AB31" s="47">
        <v>375</v>
      </c>
      <c r="AC31" s="47">
        <v>460</v>
      </c>
      <c r="AD31" s="47">
        <v>450</v>
      </c>
    </row>
    <row r="32" spans="1:30">
      <c r="B32" t="s">
        <v>195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>
        <v>20</v>
      </c>
      <c r="R32" s="47">
        <v>50</v>
      </c>
      <c r="S32" s="47">
        <v>50</v>
      </c>
      <c r="T32" s="47">
        <v>50</v>
      </c>
      <c r="U32" s="47">
        <v>50</v>
      </c>
      <c r="V32" s="47">
        <v>40</v>
      </c>
      <c r="W32" s="47">
        <v>45</v>
      </c>
      <c r="X32" s="47">
        <v>40</v>
      </c>
      <c r="Y32" s="47">
        <v>40</v>
      </c>
      <c r="Z32" s="47">
        <v>45</v>
      </c>
      <c r="AA32" s="47">
        <v>200</v>
      </c>
      <c r="AB32" s="47">
        <v>200</v>
      </c>
      <c r="AC32" s="47">
        <v>200</v>
      </c>
      <c r="AD32" s="47">
        <v>200</v>
      </c>
    </row>
    <row r="33" spans="1:30">
      <c r="B33" t="s">
        <v>135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>
        <v>40</v>
      </c>
      <c r="N33" s="47">
        <v>55</v>
      </c>
      <c r="O33" s="47">
        <v>45</v>
      </c>
      <c r="P33" s="47">
        <v>125</v>
      </c>
      <c r="Q33" s="47">
        <v>170</v>
      </c>
      <c r="R33" s="47">
        <v>215</v>
      </c>
      <c r="S33" s="47">
        <v>180</v>
      </c>
      <c r="T33" s="47">
        <v>180</v>
      </c>
      <c r="U33" s="47">
        <v>200</v>
      </c>
      <c r="V33" s="47">
        <v>200</v>
      </c>
      <c r="W33" s="47">
        <v>185</v>
      </c>
      <c r="X33" s="47">
        <v>230</v>
      </c>
      <c r="Y33" s="47">
        <v>210</v>
      </c>
      <c r="Z33" s="47">
        <v>255</v>
      </c>
      <c r="AA33" s="47">
        <v>1100</v>
      </c>
      <c r="AB33" s="47">
        <v>1150</v>
      </c>
      <c r="AC33" s="47">
        <v>1200</v>
      </c>
      <c r="AD33" s="47">
        <v>1250</v>
      </c>
    </row>
    <row r="34" spans="1:30">
      <c r="B34" t="s">
        <v>295</v>
      </c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>
        <v>5</v>
      </c>
      <c r="X34" s="47">
        <v>5</v>
      </c>
      <c r="Y34" s="47">
        <v>10</v>
      </c>
      <c r="Z34" s="47">
        <v>10</v>
      </c>
      <c r="AA34" s="47">
        <v>30</v>
      </c>
      <c r="AB34" s="47">
        <v>30</v>
      </c>
      <c r="AC34" s="47">
        <v>30</v>
      </c>
      <c r="AD34" s="47">
        <v>30</v>
      </c>
    </row>
    <row r="35" spans="1:30">
      <c r="B35" t="s">
        <v>45</v>
      </c>
      <c r="C35" s="47"/>
      <c r="D35" s="47"/>
      <c r="E35" s="47">
        <v>3</v>
      </c>
      <c r="F35" s="47">
        <v>5</v>
      </c>
      <c r="G35" s="47">
        <v>5</v>
      </c>
      <c r="H35" s="47">
        <v>5</v>
      </c>
      <c r="I35" s="47">
        <v>3</v>
      </c>
      <c r="J35" s="47">
        <v>6</v>
      </c>
      <c r="K35" s="47">
        <v>8.5</v>
      </c>
      <c r="L35" s="47">
        <v>8</v>
      </c>
      <c r="M35" s="47">
        <v>8</v>
      </c>
      <c r="N35" s="47">
        <v>14</v>
      </c>
      <c r="O35" s="47">
        <v>15</v>
      </c>
      <c r="P35" s="47">
        <v>24</v>
      </c>
      <c r="Q35" s="47">
        <v>39</v>
      </c>
      <c r="R35" s="47">
        <v>39</v>
      </c>
      <c r="S35" s="47">
        <v>55</v>
      </c>
      <c r="T35" s="47">
        <v>60</v>
      </c>
      <c r="U35" s="47">
        <v>70</v>
      </c>
      <c r="V35" s="47">
        <v>70</v>
      </c>
      <c r="W35" s="47">
        <v>80</v>
      </c>
      <c r="X35" s="47">
        <v>105</v>
      </c>
      <c r="Y35" s="47">
        <v>125</v>
      </c>
      <c r="Z35" s="47">
        <v>140</v>
      </c>
      <c r="AA35" s="47">
        <v>475</v>
      </c>
      <c r="AB35" s="47">
        <v>560</v>
      </c>
      <c r="AC35" s="47">
        <v>645</v>
      </c>
      <c r="AD35" s="47">
        <v>680</v>
      </c>
    </row>
    <row r="36" spans="1:30">
      <c r="B36" t="s">
        <v>184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>
        <v>10</v>
      </c>
      <c r="Q36" s="47">
        <v>20</v>
      </c>
      <c r="R36" s="47">
        <v>40</v>
      </c>
      <c r="S36" s="47">
        <v>45</v>
      </c>
      <c r="T36" s="47">
        <v>50</v>
      </c>
      <c r="U36" s="47">
        <v>40</v>
      </c>
      <c r="V36" s="47">
        <v>50</v>
      </c>
      <c r="W36" s="47">
        <v>45</v>
      </c>
      <c r="X36" s="47">
        <v>55</v>
      </c>
      <c r="Y36" s="47">
        <v>60</v>
      </c>
      <c r="Z36" s="47">
        <v>60</v>
      </c>
      <c r="AA36" s="47">
        <v>200</v>
      </c>
      <c r="AB36" s="47">
        <v>225</v>
      </c>
      <c r="AC36" s="47">
        <v>225</v>
      </c>
      <c r="AD36" s="47">
        <v>200</v>
      </c>
    </row>
    <row r="37" spans="1:30">
      <c r="B37" t="s">
        <v>141</v>
      </c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>
        <v>15</v>
      </c>
      <c r="P37" s="47">
        <v>15</v>
      </c>
      <c r="Q37" s="47">
        <v>15</v>
      </c>
      <c r="R37" s="47">
        <v>15</v>
      </c>
      <c r="S37" s="47">
        <v>20</v>
      </c>
      <c r="T37" s="47">
        <v>20</v>
      </c>
      <c r="U37" s="47">
        <v>20</v>
      </c>
      <c r="V37" s="47">
        <v>20</v>
      </c>
      <c r="W37" s="47">
        <v>20</v>
      </c>
      <c r="X37" s="47">
        <v>30</v>
      </c>
      <c r="Y37" s="47">
        <v>40</v>
      </c>
      <c r="Z37" s="47">
        <v>45</v>
      </c>
      <c r="AA37" s="47">
        <v>200</v>
      </c>
      <c r="AB37" s="47">
        <v>250</v>
      </c>
      <c r="AC37" s="47">
        <v>300</v>
      </c>
      <c r="AD37" s="47">
        <v>300</v>
      </c>
    </row>
    <row r="38" spans="1:30">
      <c r="A38" t="s">
        <v>4</v>
      </c>
      <c r="B38" t="s">
        <v>31</v>
      </c>
      <c r="C38" s="47"/>
      <c r="D38" s="47"/>
      <c r="E38" s="47"/>
      <c r="F38" s="47"/>
      <c r="G38" s="47"/>
      <c r="H38" s="47">
        <v>1000</v>
      </c>
      <c r="I38" s="47">
        <v>1000</v>
      </c>
      <c r="J38" s="47">
        <v>1900</v>
      </c>
      <c r="K38" s="47">
        <v>1140</v>
      </c>
      <c r="L38" s="47">
        <v>900</v>
      </c>
      <c r="M38" s="47">
        <v>1819</v>
      </c>
      <c r="N38" s="47">
        <v>1502</v>
      </c>
      <c r="O38" s="47">
        <v>400</v>
      </c>
      <c r="P38" s="47">
        <v>300</v>
      </c>
      <c r="Q38" s="47">
        <v>1000</v>
      </c>
      <c r="R38" s="47">
        <v>850</v>
      </c>
      <c r="S38" s="47">
        <v>187</v>
      </c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</row>
    <row r="39" spans="1:30">
      <c r="A39" t="s">
        <v>6</v>
      </c>
      <c r="B39" t="s">
        <v>201</v>
      </c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>
        <v>0.72</v>
      </c>
      <c r="R39" s="47">
        <v>0.81</v>
      </c>
      <c r="S39" s="47">
        <v>0.40500000000000003</v>
      </c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</row>
    <row r="40" spans="1:30">
      <c r="B40" t="s">
        <v>139</v>
      </c>
      <c r="C40" s="47"/>
      <c r="D40" s="47"/>
      <c r="E40" s="47"/>
      <c r="F40" s="47"/>
      <c r="G40" s="47"/>
      <c r="H40" s="47"/>
      <c r="I40" s="47"/>
      <c r="J40" s="47"/>
      <c r="K40" s="47">
        <v>0.21</v>
      </c>
      <c r="L40" s="47">
        <v>0.52500000000000002</v>
      </c>
      <c r="M40" s="47">
        <v>0.52500000000000002</v>
      </c>
      <c r="N40" s="47">
        <v>0.47299999999999998</v>
      </c>
      <c r="O40" s="47">
        <v>0.52500000000000002</v>
      </c>
      <c r="P40" s="47">
        <v>3.02</v>
      </c>
      <c r="Q40" s="47">
        <v>6.7</v>
      </c>
      <c r="R40" s="47">
        <v>12.9</v>
      </c>
      <c r="S40" s="47">
        <v>18</v>
      </c>
      <c r="T40" s="47">
        <v>23.099999999999998</v>
      </c>
      <c r="U40" s="47">
        <v>30.599999999999998</v>
      </c>
      <c r="V40" s="47">
        <v>58.400000000000006</v>
      </c>
      <c r="W40" s="47">
        <v>35.829000000000001</v>
      </c>
      <c r="X40" s="47"/>
      <c r="Y40" s="47"/>
      <c r="Z40" s="47"/>
      <c r="AA40" s="47"/>
      <c r="AB40" s="47"/>
      <c r="AC40" s="47"/>
      <c r="AD40" s="47"/>
    </row>
    <row r="41" spans="1:30">
      <c r="B41" t="s">
        <v>202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>
        <v>1.4</v>
      </c>
      <c r="R41" s="47">
        <v>1.3</v>
      </c>
      <c r="S41" s="47">
        <v>1.4</v>
      </c>
      <c r="T41" s="47">
        <v>1.5</v>
      </c>
      <c r="U41" s="47">
        <v>4.4000000000000004</v>
      </c>
      <c r="V41" s="47">
        <v>19.5</v>
      </c>
      <c r="W41" s="47">
        <v>15.698</v>
      </c>
      <c r="X41" s="47"/>
      <c r="Y41" s="47"/>
      <c r="Z41" s="47"/>
      <c r="AA41" s="47"/>
      <c r="AB41" s="47"/>
      <c r="AC41" s="47"/>
      <c r="AD41" s="47"/>
    </row>
    <row r="42" spans="1:30">
      <c r="B42" t="s">
        <v>48</v>
      </c>
      <c r="C42" s="47"/>
      <c r="D42" s="47"/>
      <c r="E42" s="47">
        <v>0.315</v>
      </c>
      <c r="F42" s="47">
        <v>0.52500000000000002</v>
      </c>
      <c r="G42" s="47">
        <v>1.7849999999999999</v>
      </c>
      <c r="H42" s="47">
        <v>1.26</v>
      </c>
      <c r="I42" s="47">
        <v>1.7849999999999999</v>
      </c>
      <c r="J42" s="47">
        <v>2.9409999999999998</v>
      </c>
      <c r="K42" s="47">
        <v>8.5579999999999998</v>
      </c>
      <c r="L42" s="47">
        <v>14.700000000000001</v>
      </c>
      <c r="M42" s="47">
        <v>28.928000000000001</v>
      </c>
      <c r="N42" s="47">
        <v>40.846000000000004</v>
      </c>
      <c r="O42" s="47">
        <v>114.00999999999999</v>
      </c>
      <c r="P42" s="47">
        <v>222.84</v>
      </c>
      <c r="Q42" s="47">
        <v>248.79999999999998</v>
      </c>
      <c r="R42" s="47">
        <v>220.1</v>
      </c>
      <c r="S42" s="47">
        <v>276.34999999999997</v>
      </c>
      <c r="T42" s="47">
        <v>332.6</v>
      </c>
      <c r="U42" s="47">
        <v>560.70000000000005</v>
      </c>
      <c r="V42" s="47">
        <v>784.3</v>
      </c>
      <c r="W42" s="47">
        <v>730.91000000000008</v>
      </c>
      <c r="X42" s="47"/>
      <c r="Y42" s="47"/>
      <c r="Z42" s="47"/>
      <c r="AA42" s="47"/>
      <c r="AB42" s="47"/>
      <c r="AC42" s="47"/>
      <c r="AD42" s="47"/>
    </row>
    <row r="43" spans="1:30">
      <c r="B43" t="s">
        <v>93</v>
      </c>
      <c r="C43" s="47"/>
      <c r="D43" s="47"/>
      <c r="E43" s="47"/>
      <c r="F43" s="47"/>
      <c r="G43" s="47"/>
      <c r="H43" s="47">
        <v>0.02</v>
      </c>
      <c r="I43" s="47">
        <v>5.2999999999999999E-2</v>
      </c>
      <c r="J43" s="47">
        <v>1.8900000000000001</v>
      </c>
      <c r="K43" s="47">
        <v>2.415</v>
      </c>
      <c r="L43" s="47">
        <v>2.73</v>
      </c>
      <c r="M43" s="47">
        <v>2.8360000000000003</v>
      </c>
      <c r="N43" s="47">
        <v>2.573</v>
      </c>
      <c r="O43" s="47">
        <v>1.155</v>
      </c>
      <c r="P43" s="47">
        <v>1.155</v>
      </c>
      <c r="Q43" s="47">
        <v>4.2</v>
      </c>
      <c r="R43" s="47">
        <v>5.7</v>
      </c>
      <c r="S43" s="47">
        <v>7.1499999999999995</v>
      </c>
      <c r="T43" s="47">
        <v>8.6</v>
      </c>
      <c r="U43" s="47">
        <v>14.299999999999999</v>
      </c>
      <c r="V43" s="47">
        <v>33.299999999999997</v>
      </c>
      <c r="W43" s="47">
        <v>20.12</v>
      </c>
      <c r="X43" s="47"/>
      <c r="Y43" s="47"/>
      <c r="Z43" s="47"/>
      <c r="AA43" s="47"/>
      <c r="AB43" s="47"/>
      <c r="AC43" s="47"/>
      <c r="AD43" s="47"/>
    </row>
    <row r="44" spans="1:30">
      <c r="B44" t="s">
        <v>125</v>
      </c>
      <c r="C44" s="47"/>
      <c r="D44" s="47"/>
      <c r="E44" s="47"/>
      <c r="F44" s="47"/>
      <c r="G44" s="47"/>
      <c r="H44" s="47">
        <v>5.4609999999999994</v>
      </c>
      <c r="I44" s="47">
        <v>31.707999999999998</v>
      </c>
      <c r="J44" s="47">
        <v>17.934000000000001</v>
      </c>
      <c r="K44" s="47">
        <v>17.163999999999998</v>
      </c>
      <c r="L44" s="47">
        <v>73.445000000000007</v>
      </c>
      <c r="M44" s="47">
        <v>57.721000000000004</v>
      </c>
      <c r="N44" s="47">
        <v>45.604999999999997</v>
      </c>
      <c r="O44" s="47">
        <v>14.299000000000003</v>
      </c>
      <c r="P44" s="47">
        <v>11.281000000000002</v>
      </c>
      <c r="Q44" s="47">
        <v>30.009</v>
      </c>
      <c r="R44" s="47">
        <v>31.336000000000002</v>
      </c>
      <c r="S44" s="47">
        <v>25.973000000000003</v>
      </c>
      <c r="T44" s="47">
        <v>20.606999999999999</v>
      </c>
      <c r="U44" s="47">
        <v>19.72</v>
      </c>
      <c r="V44" s="47">
        <v>20.871000000000002</v>
      </c>
      <c r="W44" s="47">
        <v>10.606000000000002</v>
      </c>
      <c r="X44" s="47"/>
      <c r="Y44" s="47"/>
      <c r="Z44" s="47"/>
      <c r="AA44" s="47"/>
      <c r="AB44" s="47"/>
      <c r="AC44" s="47"/>
      <c r="AD44" s="47"/>
    </row>
    <row r="45" spans="1:30">
      <c r="B45" t="s">
        <v>53</v>
      </c>
      <c r="C45" s="47"/>
      <c r="D45" s="47"/>
      <c r="E45" s="47"/>
      <c r="F45" s="47">
        <v>31.648</v>
      </c>
      <c r="G45" s="47">
        <v>324.22399999999993</v>
      </c>
      <c r="H45" s="47">
        <v>454.16500000000002</v>
      </c>
      <c r="I45" s="47">
        <v>639.24699999999996</v>
      </c>
      <c r="J45" s="47">
        <v>674.09499999999991</v>
      </c>
      <c r="K45" s="47">
        <v>584.16800000000001</v>
      </c>
      <c r="L45" s="47">
        <v>500.20299999999997</v>
      </c>
      <c r="M45" s="47">
        <v>611.72799999999995</v>
      </c>
      <c r="N45" s="47">
        <v>612.68999999999983</v>
      </c>
      <c r="O45" s="47">
        <v>507.50000000000006</v>
      </c>
      <c r="P45" s="47">
        <v>367.76400000000001</v>
      </c>
      <c r="Q45" s="47">
        <v>455.49099999999999</v>
      </c>
      <c r="R45" s="47">
        <v>351.35200000000003</v>
      </c>
      <c r="S45" s="47">
        <v>372.56600000000003</v>
      </c>
      <c r="T45" s="47">
        <v>393.77100000000002</v>
      </c>
      <c r="U45" s="47">
        <v>310.96800000000002</v>
      </c>
      <c r="V45" s="47">
        <v>463.16399999999999</v>
      </c>
      <c r="W45" s="47">
        <v>403.935</v>
      </c>
      <c r="X45" s="47"/>
      <c r="Y45" s="47"/>
      <c r="Z45" s="47"/>
      <c r="AA45" s="47"/>
      <c r="AB45" s="47"/>
      <c r="AC45" s="47"/>
      <c r="AD45" s="47"/>
    </row>
    <row r="46" spans="1:30">
      <c r="B46" t="s">
        <v>108</v>
      </c>
      <c r="C46" s="47"/>
      <c r="D46" s="47"/>
      <c r="E46" s="47"/>
      <c r="F46" s="47"/>
      <c r="G46" s="47"/>
      <c r="H46" s="47"/>
      <c r="I46" s="47"/>
      <c r="J46" s="47">
        <v>12</v>
      </c>
      <c r="K46" s="47">
        <v>12.95</v>
      </c>
      <c r="L46" s="47">
        <v>7.1499999999999995</v>
      </c>
      <c r="M46" s="47">
        <v>6.2949999999999999</v>
      </c>
      <c r="N46" s="47">
        <v>5.4399999999999995</v>
      </c>
      <c r="O46" s="47">
        <v>7.1189999999999998</v>
      </c>
      <c r="P46" s="47">
        <v>8.1869999999999994</v>
      </c>
      <c r="Q46" s="47">
        <v>9.1060000000000016</v>
      </c>
      <c r="R46" s="47">
        <v>6.3450000000000006</v>
      </c>
      <c r="S46" s="47">
        <v>7.2359999999999998</v>
      </c>
      <c r="T46" s="47">
        <v>8.1210000000000004</v>
      </c>
      <c r="U46" s="47">
        <v>4.660000000000001</v>
      </c>
      <c r="V46" s="47">
        <v>3.4290000000000003</v>
      </c>
      <c r="W46" s="47">
        <v>14.077999999999999</v>
      </c>
      <c r="X46" s="47"/>
      <c r="Y46" s="47"/>
      <c r="Z46" s="47"/>
      <c r="AA46" s="47"/>
      <c r="AB46" s="47"/>
      <c r="AC46" s="47"/>
      <c r="AD46" s="47"/>
    </row>
    <row r="47" spans="1:30">
      <c r="B47" t="s">
        <v>58</v>
      </c>
      <c r="C47" s="47"/>
      <c r="D47" s="47"/>
      <c r="E47" s="47"/>
      <c r="F47" s="47"/>
      <c r="G47" s="47">
        <v>5.2999999999999999E-2</v>
      </c>
      <c r="H47" s="47">
        <v>0.105</v>
      </c>
      <c r="I47" s="47">
        <v>0.126</v>
      </c>
      <c r="J47" s="47">
        <v>0.26300000000000001</v>
      </c>
      <c r="K47" s="47">
        <v>0.21</v>
      </c>
      <c r="L47" s="47">
        <v>2.1000000000000001E-2</v>
      </c>
      <c r="M47" s="47">
        <v>2.6890000000000001</v>
      </c>
      <c r="N47" s="47">
        <v>4.1479999999999997</v>
      </c>
      <c r="O47" s="47">
        <v>11.34</v>
      </c>
      <c r="P47" s="47">
        <v>16.905000000000001</v>
      </c>
      <c r="Q47" s="47">
        <v>27</v>
      </c>
      <c r="R47" s="47">
        <v>28.6</v>
      </c>
      <c r="S47" s="47">
        <v>62.75</v>
      </c>
      <c r="T47" s="47">
        <v>96.899999999999991</v>
      </c>
      <c r="U47" s="47">
        <v>109.5</v>
      </c>
      <c r="V47" s="47">
        <v>288.40000000000003</v>
      </c>
      <c r="W47" s="47">
        <v>279.90600000000001</v>
      </c>
      <c r="X47" s="47"/>
      <c r="Y47" s="47"/>
      <c r="Z47" s="47"/>
      <c r="AA47" s="47"/>
      <c r="AB47" s="47"/>
      <c r="AC47" s="47"/>
      <c r="AD47" s="47"/>
    </row>
    <row r="48" spans="1:30">
      <c r="B48" t="s">
        <v>111</v>
      </c>
      <c r="C48" s="47"/>
      <c r="D48" s="47"/>
      <c r="E48" s="47"/>
      <c r="F48" s="47"/>
      <c r="G48" s="47"/>
      <c r="H48" s="47"/>
      <c r="I48" s="47"/>
      <c r="J48" s="47"/>
      <c r="K48" s="47">
        <v>16.799999999999997</v>
      </c>
      <c r="L48" s="47">
        <v>40.951000000000001</v>
      </c>
      <c r="M48" s="47">
        <v>34.123999999999995</v>
      </c>
      <c r="N48" s="47">
        <v>25.462</v>
      </c>
      <c r="O48" s="47">
        <v>29.398</v>
      </c>
      <c r="P48" s="47">
        <v>48.823999999999998</v>
      </c>
      <c r="Q48" s="47">
        <v>34</v>
      </c>
      <c r="R48" s="47">
        <v>31.498999999999999</v>
      </c>
      <c r="S48" s="47">
        <v>43.542000000000002</v>
      </c>
      <c r="T48" s="47">
        <v>55.582999999999998</v>
      </c>
      <c r="U48" s="47">
        <v>105.92099999999999</v>
      </c>
      <c r="V48" s="47">
        <v>121.99799999999999</v>
      </c>
      <c r="W48" s="47">
        <v>27.000999999999994</v>
      </c>
      <c r="X48" s="47"/>
      <c r="Y48" s="47"/>
      <c r="Z48" s="47"/>
      <c r="AA48" s="47"/>
      <c r="AB48" s="47"/>
      <c r="AC48" s="47"/>
      <c r="AD48" s="47"/>
    </row>
    <row r="49" spans="1:30">
      <c r="B49" t="s">
        <v>36</v>
      </c>
      <c r="C49" s="47">
        <v>0.43099999999999999</v>
      </c>
      <c r="D49" s="47">
        <v>2.625</v>
      </c>
      <c r="E49" s="47">
        <v>79.904999999999987</v>
      </c>
      <c r="F49" s="47">
        <v>93.974999999999994</v>
      </c>
      <c r="G49" s="47">
        <v>94.100999999999999</v>
      </c>
      <c r="H49" s="47">
        <v>73.394999999999996</v>
      </c>
      <c r="I49" s="47">
        <v>67.41</v>
      </c>
      <c r="J49" s="47">
        <v>96.075000000000003</v>
      </c>
      <c r="K49" s="47">
        <v>90.668000000000006</v>
      </c>
      <c r="L49" s="47">
        <v>115.71000000000001</v>
      </c>
      <c r="M49" s="47">
        <v>148.10300000000001</v>
      </c>
      <c r="N49" s="47">
        <v>167.214</v>
      </c>
      <c r="O49" s="47">
        <v>216.32</v>
      </c>
      <c r="P49" s="47">
        <v>256.95999999999998</v>
      </c>
      <c r="Q49" s="47">
        <v>308.34000000000003</v>
      </c>
      <c r="R49" s="47">
        <v>292.3</v>
      </c>
      <c r="S49" s="47">
        <v>351.05000000000007</v>
      </c>
      <c r="T49" s="47">
        <v>409.8</v>
      </c>
      <c r="U49" s="47">
        <v>504.8</v>
      </c>
      <c r="V49" s="47">
        <v>761.6</v>
      </c>
      <c r="W49" s="47">
        <v>630.01699999999994</v>
      </c>
      <c r="X49" s="47"/>
      <c r="Y49" s="47"/>
      <c r="Z49" s="47"/>
      <c r="AA49" s="47"/>
      <c r="AB49" s="47"/>
      <c r="AC49" s="47"/>
      <c r="AD49" s="47"/>
    </row>
    <row r="50" spans="1:30">
      <c r="B50" t="s">
        <v>122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>
        <v>52.6</v>
      </c>
      <c r="R50" s="47">
        <v>54.199999999999996</v>
      </c>
      <c r="S50" s="47">
        <v>202.4</v>
      </c>
      <c r="T50" s="47">
        <v>350.6</v>
      </c>
      <c r="U50" s="47">
        <v>228.7</v>
      </c>
      <c r="V50" s="47">
        <v>551.30000000000007</v>
      </c>
      <c r="W50" s="47">
        <v>492.32500000000005</v>
      </c>
      <c r="X50" s="47"/>
      <c r="Y50" s="47"/>
      <c r="Z50" s="47"/>
      <c r="AA50" s="47"/>
      <c r="AB50" s="47"/>
      <c r="AC50" s="47"/>
      <c r="AD50" s="47"/>
    </row>
    <row r="51" spans="1:30">
      <c r="B51" t="s">
        <v>219</v>
      </c>
      <c r="C51" s="47"/>
      <c r="D51" s="47"/>
      <c r="E51" s="47"/>
      <c r="F51" s="47"/>
      <c r="G51" s="47"/>
      <c r="H51" s="47"/>
      <c r="I51" s="47"/>
      <c r="J51" s="47"/>
      <c r="K51" s="47"/>
      <c r="L51" s="47">
        <v>5</v>
      </c>
      <c r="M51" s="47">
        <v>13</v>
      </c>
      <c r="N51" s="47">
        <v>18</v>
      </c>
      <c r="O51" s="47">
        <v>48</v>
      </c>
      <c r="P51" s="47">
        <v>48</v>
      </c>
      <c r="Q51" s="47">
        <v>33.6</v>
      </c>
      <c r="R51" s="47">
        <v>28.560000000000002</v>
      </c>
      <c r="S51" s="47">
        <v>57</v>
      </c>
      <c r="T51" s="47">
        <v>63.8</v>
      </c>
      <c r="U51" s="47">
        <v>63.8</v>
      </c>
      <c r="V51" s="47">
        <v>63.8</v>
      </c>
      <c r="W51" s="47">
        <v>63.8</v>
      </c>
      <c r="X51" s="47">
        <v>2364.9190000000003</v>
      </c>
      <c r="Y51" s="47">
        <v>2635.0949999999998</v>
      </c>
      <c r="Z51" s="47">
        <v>2725.6280000000002</v>
      </c>
      <c r="AA51" s="47">
        <v>12033.020999999999</v>
      </c>
      <c r="AB51" s="47">
        <v>13440.417000000001</v>
      </c>
      <c r="AC51" s="47">
        <v>14826.998000000001</v>
      </c>
      <c r="AD51" s="47">
        <v>16158.28</v>
      </c>
    </row>
    <row r="52" spans="1:30">
      <c r="A52" t="s">
        <v>73</v>
      </c>
      <c r="C52" s="47">
        <v>10.430999999999999</v>
      </c>
      <c r="D52" s="47">
        <v>17.625</v>
      </c>
      <c r="E52" s="47">
        <v>128.21999999999997</v>
      </c>
      <c r="F52" s="47">
        <v>211.148</v>
      </c>
      <c r="G52" s="47">
        <v>545.1629999999999</v>
      </c>
      <c r="H52" s="47">
        <v>1700.4059999999999</v>
      </c>
      <c r="I52" s="47">
        <v>1981.3290000000002</v>
      </c>
      <c r="J52" s="47">
        <v>5575.1980000000003</v>
      </c>
      <c r="K52" s="47">
        <v>5085.6429999999991</v>
      </c>
      <c r="L52" s="47">
        <v>4652.4349999999995</v>
      </c>
      <c r="M52" s="47">
        <v>6021.7020000000011</v>
      </c>
      <c r="N52" s="47">
        <v>5645.7510000000002</v>
      </c>
      <c r="O52" s="47">
        <v>3944.833000000001</v>
      </c>
      <c r="P52" s="47">
        <v>3872.4360000000006</v>
      </c>
      <c r="Q52" s="47">
        <v>4849.366</v>
      </c>
      <c r="R52" s="47">
        <v>4583.0020000000004</v>
      </c>
      <c r="S52" s="47">
        <v>4675.3219999999992</v>
      </c>
      <c r="T52" s="47">
        <v>4851.9820000000009</v>
      </c>
      <c r="U52" s="47">
        <v>4891.5689999999995</v>
      </c>
      <c r="V52" s="47">
        <v>6440.5619999999999</v>
      </c>
      <c r="W52" s="47">
        <v>5565.2250000000004</v>
      </c>
      <c r="X52" s="47">
        <v>5922.4189999999999</v>
      </c>
      <c r="Y52" s="47">
        <v>6237.0949999999993</v>
      </c>
      <c r="Z52" s="47">
        <v>6792.6280000000006</v>
      </c>
      <c r="AA52" s="47">
        <v>25696.021000000001</v>
      </c>
      <c r="AB52" s="47">
        <v>27194.417000000001</v>
      </c>
      <c r="AC52" s="47">
        <v>27170.998</v>
      </c>
      <c r="AD52" s="47">
        <v>28809.78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CD5A7-05CD-48FD-9213-3FC5BA607B55}">
  <sheetPr codeName="Sheet2">
    <tabColor rgb="FFCCFFCC"/>
  </sheetPr>
  <dimension ref="A3:AD52"/>
  <sheetViews>
    <sheetView showGridLine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75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 s="12" customFormat="1">
      <c r="A5" s="103" t="s">
        <v>3</v>
      </c>
      <c r="B5" s="103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s="12" t="s">
        <v>30</v>
      </c>
      <c r="X5" s="12" t="s">
        <v>39</v>
      </c>
      <c r="Y5" s="12" t="s">
        <v>40</v>
      </c>
      <c r="Z5" s="12" t="s">
        <v>51</v>
      </c>
      <c r="AA5" s="12" t="s">
        <v>76</v>
      </c>
      <c r="AB5" s="12" t="s">
        <v>76</v>
      </c>
      <c r="AC5" s="12" t="s">
        <v>76</v>
      </c>
      <c r="AD5" s="12" t="s">
        <v>76</v>
      </c>
    </row>
    <row r="6" spans="1:30">
      <c r="A6" t="s">
        <v>5</v>
      </c>
      <c r="B6" t="s">
        <v>54</v>
      </c>
      <c r="C6" s="50"/>
      <c r="D6" s="50"/>
      <c r="E6" s="50"/>
      <c r="F6" s="50"/>
      <c r="G6" s="50"/>
      <c r="H6" s="50">
        <v>10.199999999999999</v>
      </c>
      <c r="I6" s="50">
        <v>17</v>
      </c>
      <c r="J6" s="50">
        <v>17</v>
      </c>
      <c r="K6" s="50">
        <v>9.6947323993196353</v>
      </c>
      <c r="L6" s="50">
        <v>15.188414092267427</v>
      </c>
      <c r="M6" s="50">
        <v>14.218940852335466</v>
      </c>
      <c r="N6" s="50">
        <v>18.09683381206332</v>
      </c>
      <c r="O6" s="50">
        <v>12.847447661450111</v>
      </c>
      <c r="P6" s="50">
        <v>12.847447661450111</v>
      </c>
      <c r="Q6" s="50">
        <v>15.307597213642685</v>
      </c>
      <c r="R6" s="50">
        <v>16.89231564452583</v>
      </c>
      <c r="S6" s="50">
        <v>17.498999999999999</v>
      </c>
      <c r="T6" s="50">
        <v>17.749999999999996</v>
      </c>
      <c r="U6" s="50">
        <v>17.548999999999999</v>
      </c>
      <c r="V6" s="50">
        <v>17.598999999999997</v>
      </c>
      <c r="W6" s="50">
        <v>16.545339999999996</v>
      </c>
      <c r="X6" s="50">
        <v>18.795027999999999</v>
      </c>
      <c r="Y6" s="50">
        <v>18.019120839999996</v>
      </c>
      <c r="Z6" s="50">
        <v>20.204474544799996</v>
      </c>
      <c r="AA6" s="50"/>
      <c r="AB6" s="50"/>
      <c r="AC6" s="50"/>
      <c r="AD6" s="50"/>
    </row>
    <row r="7" spans="1:30">
      <c r="B7" t="s">
        <v>96</v>
      </c>
      <c r="C7" s="50"/>
      <c r="D7" s="50"/>
      <c r="E7" s="50"/>
      <c r="F7" s="50"/>
      <c r="G7" s="50"/>
      <c r="H7" s="50"/>
      <c r="I7" s="50">
        <v>13.6</v>
      </c>
      <c r="J7" s="50">
        <v>13.6</v>
      </c>
      <c r="K7" s="50">
        <v>12.926309865759514</v>
      </c>
      <c r="L7" s="50">
        <v>23.357940852335464</v>
      </c>
      <c r="M7" s="50">
        <v>38.047676065419324</v>
      </c>
      <c r="N7" s="50">
        <v>41.407676065419331</v>
      </c>
      <c r="O7" s="50">
        <v>31.839802204376788</v>
      </c>
      <c r="P7" s="50">
        <v>33.479901905838503</v>
      </c>
      <c r="Q7" s="50">
        <v>37.31773520725892</v>
      </c>
      <c r="R7" s="50">
        <v>38.520474988330839</v>
      </c>
      <c r="S7" s="50">
        <v>33.266999999999996</v>
      </c>
      <c r="T7" s="50">
        <v>35.155000000000001</v>
      </c>
      <c r="U7" s="50">
        <v>33.9</v>
      </c>
      <c r="V7" s="50">
        <v>32.465000000000003</v>
      </c>
      <c r="W7" s="50">
        <v>36.127699999999997</v>
      </c>
      <c r="X7" s="50">
        <v>35.746088</v>
      </c>
      <c r="Y7" s="50">
        <v>35.501762239999991</v>
      </c>
      <c r="Z7" s="50">
        <v>36.645686996800002</v>
      </c>
      <c r="AA7" s="50"/>
      <c r="AB7" s="50"/>
      <c r="AC7" s="50"/>
      <c r="AD7" s="50"/>
    </row>
    <row r="8" spans="1:30">
      <c r="B8" t="s">
        <v>31</v>
      </c>
      <c r="C8" s="50">
        <v>6.6596616891861888</v>
      </c>
      <c r="D8" s="50">
        <v>9.8396501457725929</v>
      </c>
      <c r="E8" s="50">
        <v>9.8396501457725929</v>
      </c>
      <c r="F8" s="50">
        <v>13.119533527696792</v>
      </c>
      <c r="G8" s="50">
        <v>13.119533527696792</v>
      </c>
      <c r="H8" s="50">
        <v>13.119533527696792</v>
      </c>
      <c r="I8" s="50">
        <v>13.119533527696792</v>
      </c>
      <c r="J8" s="50">
        <v>9.8396501457725929</v>
      </c>
      <c r="K8" s="50">
        <v>13.119533527696792</v>
      </c>
      <c r="L8" s="50">
        <v>10.285714285714286</v>
      </c>
      <c r="M8" s="50">
        <v>8.3997900000000012</v>
      </c>
      <c r="N8" s="50">
        <v>1.9958399999999996</v>
      </c>
      <c r="O8" s="50">
        <v>1.2909425759999997</v>
      </c>
      <c r="P8" s="50">
        <v>1.4669802000000001</v>
      </c>
      <c r="Q8" s="50">
        <v>1.4449754969999999</v>
      </c>
      <c r="R8" s="50">
        <v>1.7079610374539997</v>
      </c>
      <c r="S8" s="50">
        <v>0.27</v>
      </c>
      <c r="T8" s="50">
        <v>0.54</v>
      </c>
      <c r="U8" s="50">
        <v>0.81</v>
      </c>
      <c r="V8" s="50">
        <v>0.27</v>
      </c>
      <c r="W8" s="50">
        <v>0.5292</v>
      </c>
      <c r="X8" s="50">
        <v>0.77792399999999995</v>
      </c>
      <c r="Y8" s="50">
        <v>7.9247310400000002</v>
      </c>
      <c r="Z8" s="50">
        <v>11.0942364192</v>
      </c>
      <c r="AA8" s="50">
        <v>43.840575250731007</v>
      </c>
      <c r="AB8" s="50">
        <v>50.318066302310257</v>
      </c>
      <c r="AC8" s="50">
        <v>47.802162987194748</v>
      </c>
      <c r="AD8" s="50">
        <v>45.45</v>
      </c>
    </row>
    <row r="9" spans="1:30">
      <c r="B9" t="s">
        <v>41</v>
      </c>
      <c r="C9" s="50"/>
      <c r="D9" s="50"/>
      <c r="E9" s="50">
        <v>10.8</v>
      </c>
      <c r="F9" s="50">
        <v>21.6</v>
      </c>
      <c r="G9" s="50">
        <v>34</v>
      </c>
      <c r="H9" s="50">
        <v>37.4</v>
      </c>
      <c r="I9" s="50">
        <v>37.4</v>
      </c>
      <c r="J9" s="50">
        <v>37.4</v>
      </c>
      <c r="K9" s="50">
        <v>29.084197197958904</v>
      </c>
      <c r="L9" s="50">
        <v>28.256913366550297</v>
      </c>
      <c r="M9" s="50">
        <v>29.45906018406593</v>
      </c>
      <c r="N9" s="50">
        <v>18.56218096723066</v>
      </c>
      <c r="O9" s="50">
        <v>17.767746765835259</v>
      </c>
      <c r="P9" s="50">
        <v>18.314446666322496</v>
      </c>
      <c r="Q9" s="50">
        <v>20.501246268271455</v>
      </c>
      <c r="R9" s="50">
        <v>19.681196417540594</v>
      </c>
      <c r="S9" s="50">
        <v>16.594999999999999</v>
      </c>
      <c r="T9" s="50">
        <v>16.594999999999999</v>
      </c>
      <c r="U9" s="50">
        <v>15.898</v>
      </c>
      <c r="V9" s="50">
        <v>16.594999999999999</v>
      </c>
      <c r="W9" s="50">
        <v>15.033199999999999</v>
      </c>
      <c r="X9" s="50">
        <v>14.732536</v>
      </c>
      <c r="Y9" s="50">
        <v>13.256689319999998</v>
      </c>
      <c r="Z9" s="50">
        <v>14.149127574399994</v>
      </c>
      <c r="AA9" s="50"/>
      <c r="AB9" s="50"/>
      <c r="AC9" s="50"/>
      <c r="AD9" s="50"/>
    </row>
    <row r="10" spans="1:30">
      <c r="B10" t="s">
        <v>217</v>
      </c>
      <c r="C10" s="50"/>
      <c r="D10" s="50"/>
      <c r="E10" s="50"/>
      <c r="F10" s="50"/>
      <c r="G10" s="50"/>
      <c r="H10" s="50"/>
      <c r="I10" s="50"/>
      <c r="J10" s="50"/>
      <c r="K10" s="50"/>
      <c r="L10" s="50">
        <v>3.2315774664398784</v>
      </c>
      <c r="M10" s="50">
        <v>2.5852619731519026</v>
      </c>
      <c r="N10" s="50">
        <v>4.8473661996598176</v>
      </c>
      <c r="O10" s="50">
        <v>2.7334995024361937</v>
      </c>
      <c r="P10" s="50">
        <v>4.1002492536542903</v>
      </c>
      <c r="Q10" s="50">
        <v>4.1002492536542903</v>
      </c>
      <c r="R10" s="50">
        <v>4.1002492536542903</v>
      </c>
      <c r="S10" s="50"/>
      <c r="T10" s="50">
        <v>0.502</v>
      </c>
      <c r="U10" s="50">
        <v>1.004</v>
      </c>
      <c r="V10" s="50">
        <v>1.2549999999999999</v>
      </c>
      <c r="W10" s="50">
        <v>1.2298999999999998</v>
      </c>
      <c r="X10" s="50">
        <v>2.4106039999999997</v>
      </c>
      <c r="Y10" s="50">
        <v>2.3623919199999994</v>
      </c>
      <c r="Z10" s="50">
        <v>3.4727161223999992</v>
      </c>
      <c r="AA10" s="50"/>
      <c r="AB10" s="50"/>
      <c r="AC10" s="50"/>
      <c r="AD10" s="50"/>
    </row>
    <row r="11" spans="1:30">
      <c r="B11" t="s">
        <v>182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>
        <v>1.0168618149062643</v>
      </c>
      <c r="Q11" s="50">
        <v>1.0168618149062643</v>
      </c>
      <c r="R11" s="50">
        <v>2.0337236298125285</v>
      </c>
      <c r="S11" s="50">
        <v>2.4180000000000001</v>
      </c>
      <c r="T11" s="50">
        <v>2.4180000000000001</v>
      </c>
      <c r="U11" s="50">
        <v>2.4180000000000001</v>
      </c>
      <c r="V11" s="50">
        <v>2.79</v>
      </c>
      <c r="W11" s="50">
        <v>3.6456</v>
      </c>
      <c r="X11" s="50">
        <v>3.5726880000000003</v>
      </c>
      <c r="Y11" s="50">
        <v>3.5012342399999996</v>
      </c>
      <c r="Z11" s="50">
        <v>4.2890119440000003</v>
      </c>
      <c r="AA11" s="50"/>
      <c r="AB11" s="50"/>
      <c r="AC11" s="50"/>
      <c r="AD11" s="50"/>
    </row>
    <row r="12" spans="1:30">
      <c r="B12" t="s">
        <v>105</v>
      </c>
      <c r="C12" s="50"/>
      <c r="D12" s="50"/>
      <c r="E12" s="50"/>
      <c r="F12" s="50"/>
      <c r="G12" s="50"/>
      <c r="H12" s="50"/>
      <c r="I12" s="50"/>
      <c r="J12" s="50">
        <v>1.7</v>
      </c>
      <c r="K12" s="50">
        <v>3.2315774664398784</v>
      </c>
      <c r="L12" s="50">
        <v>4.8473661996598176</v>
      </c>
      <c r="M12" s="50">
        <v>4.8473661996598176</v>
      </c>
      <c r="N12" s="50">
        <v>3.2315774664398784</v>
      </c>
      <c r="O12" s="50">
        <v>2.7334995024361937</v>
      </c>
      <c r="P12" s="50">
        <v>4.1002492536542903</v>
      </c>
      <c r="Q12" s="50">
        <v>4.1002492536542903</v>
      </c>
      <c r="R12" s="50">
        <v>5.4669990048723873</v>
      </c>
      <c r="S12" s="50">
        <v>3.7650000000000001</v>
      </c>
      <c r="T12" s="50">
        <v>3.7650000000000001</v>
      </c>
      <c r="U12" s="50">
        <v>3.7650000000000001</v>
      </c>
      <c r="V12" s="50">
        <v>3.7650000000000001</v>
      </c>
      <c r="W12" s="50">
        <v>3.6896999999999998</v>
      </c>
      <c r="X12" s="50">
        <v>3.6159059999999998</v>
      </c>
      <c r="Y12" s="50">
        <v>3.5435878799999996</v>
      </c>
      <c r="Z12" s="50">
        <v>3.4727161223999992</v>
      </c>
      <c r="AA12" s="50"/>
      <c r="AB12" s="50"/>
      <c r="AC12" s="50"/>
      <c r="AD12" s="50"/>
    </row>
    <row r="13" spans="1:30">
      <c r="B13" t="s">
        <v>120</v>
      </c>
      <c r="C13" s="50"/>
      <c r="D13" s="50"/>
      <c r="E13" s="50"/>
      <c r="F13" s="50"/>
      <c r="G13" s="50"/>
      <c r="H13" s="50"/>
      <c r="I13" s="50"/>
      <c r="J13" s="50"/>
      <c r="K13" s="50"/>
      <c r="L13" s="50">
        <v>5.2351554956326023</v>
      </c>
      <c r="M13" s="50">
        <v>5.8168394395917815</v>
      </c>
      <c r="N13" s="50">
        <v>11.633678879183563</v>
      </c>
      <c r="O13" s="50">
        <v>10.933998009744775</v>
      </c>
      <c r="P13" s="50">
        <v>10.933998009744775</v>
      </c>
      <c r="Q13" s="50">
        <v>12.300747760962871</v>
      </c>
      <c r="R13" s="50">
        <v>12.300747760962873</v>
      </c>
      <c r="S13" s="50">
        <v>9.0399999999999991</v>
      </c>
      <c r="T13" s="50">
        <v>6.78</v>
      </c>
      <c r="U13" s="50">
        <v>6.78</v>
      </c>
      <c r="V13" s="50">
        <v>7.7850000000000001</v>
      </c>
      <c r="W13" s="50">
        <v>7.6292999999999997</v>
      </c>
      <c r="X13" s="50">
        <v>9.6472179999999987</v>
      </c>
      <c r="Y13" s="50">
        <v>9.4542736399999985</v>
      </c>
      <c r="Z13" s="50">
        <v>11.349740208799997</v>
      </c>
      <c r="AA13" s="50"/>
      <c r="AB13" s="50"/>
      <c r="AC13" s="50"/>
      <c r="AD13" s="50"/>
    </row>
    <row r="14" spans="1:30">
      <c r="B14" t="s">
        <v>144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>
        <v>13.940847462424589</v>
      </c>
      <c r="P14" s="50">
        <v>15.034247263399067</v>
      </c>
      <c r="Q14" s="50">
        <v>16.127647064373541</v>
      </c>
      <c r="R14" s="50">
        <v>17.494396815591642</v>
      </c>
      <c r="S14" s="50">
        <v>12.81</v>
      </c>
      <c r="T14" s="50">
        <v>12.81</v>
      </c>
      <c r="U14" s="50">
        <v>12.81</v>
      </c>
      <c r="V14" s="50">
        <v>11.555</v>
      </c>
      <c r="W14" s="50">
        <v>14.028699999999999</v>
      </c>
      <c r="X14" s="50">
        <v>16.883831999999998</v>
      </c>
      <c r="Y14" s="50">
        <v>18.67324928</v>
      </c>
      <c r="Z14" s="50">
        <v>19.457356335199993</v>
      </c>
      <c r="AA14" s="50"/>
      <c r="AB14" s="50"/>
      <c r="AC14" s="50"/>
      <c r="AD14" s="50"/>
    </row>
    <row r="15" spans="1:30">
      <c r="B15" t="s">
        <v>140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>
        <v>10.017890145963623</v>
      </c>
      <c r="O15" s="50">
        <v>8.4738484575522008</v>
      </c>
      <c r="P15" s="50">
        <v>8.4738484575522008</v>
      </c>
      <c r="Q15" s="50">
        <v>9.5672482585266785</v>
      </c>
      <c r="R15" s="50">
        <v>10.933998009744776</v>
      </c>
      <c r="S15" s="50">
        <v>7.7850000000000001</v>
      </c>
      <c r="T15" s="50">
        <v>7.7850000000000001</v>
      </c>
      <c r="U15" s="50">
        <v>7.7850000000000001</v>
      </c>
      <c r="V15" s="50">
        <v>7.7850000000000001</v>
      </c>
      <c r="W15" s="50">
        <v>6.6443999999999992</v>
      </c>
      <c r="X15" s="50">
        <v>8.6820159999999991</v>
      </c>
      <c r="Y15" s="50">
        <v>9.4542736399999985</v>
      </c>
      <c r="Z15" s="50">
        <v>10.192168167999998</v>
      </c>
      <c r="AA15" s="50"/>
      <c r="AB15" s="50"/>
      <c r="AC15" s="50"/>
      <c r="AD15" s="50"/>
    </row>
    <row r="16" spans="1:30">
      <c r="B16" t="s">
        <v>135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>
        <v>6.4631549328797568</v>
      </c>
      <c r="O16" s="50">
        <v>5.4669990048723873</v>
      </c>
      <c r="P16" s="50">
        <v>6.560398805846865</v>
      </c>
      <c r="Q16" s="50">
        <v>6.560398805846865</v>
      </c>
      <c r="R16" s="50">
        <v>7.5444586267238956</v>
      </c>
      <c r="S16" s="50">
        <v>11.152000000000001</v>
      </c>
      <c r="T16" s="50">
        <v>13.412000000000001</v>
      </c>
      <c r="U16" s="50">
        <v>15.723000000000001</v>
      </c>
      <c r="V16" s="50">
        <v>14.718000000000002</v>
      </c>
      <c r="W16" s="50">
        <v>11.32194</v>
      </c>
      <c r="X16" s="50">
        <v>13.508025999999997</v>
      </c>
      <c r="Y16" s="50">
        <v>13.23786548</v>
      </c>
      <c r="Z16" s="50">
        <v>14.827068171999997</v>
      </c>
      <c r="AA16" s="50"/>
      <c r="AB16" s="50"/>
      <c r="AC16" s="50"/>
      <c r="AD16" s="50"/>
    </row>
    <row r="17" spans="1:30">
      <c r="B17" t="s">
        <v>45</v>
      </c>
      <c r="C17" s="50"/>
      <c r="D17" s="50"/>
      <c r="E17" s="50"/>
      <c r="F17" s="50"/>
      <c r="G17" s="50"/>
      <c r="H17" s="50"/>
      <c r="I17" s="50"/>
      <c r="J17" s="50"/>
      <c r="K17" s="50"/>
      <c r="L17" s="50">
        <v>2.5852619731519026</v>
      </c>
      <c r="M17" s="50">
        <v>7.7557859194557075</v>
      </c>
      <c r="N17" s="50">
        <v>9.0484169060316582</v>
      </c>
      <c r="O17" s="50">
        <v>7.2164386864315508</v>
      </c>
      <c r="P17" s="50">
        <v>6.9977587262366558</v>
      </c>
      <c r="Q17" s="50">
        <v>5.8168869411842206</v>
      </c>
      <c r="R17" s="50">
        <v>5.4669990048723882</v>
      </c>
      <c r="S17" s="50">
        <v>4.0199999999999996</v>
      </c>
      <c r="T17" s="50">
        <v>4.0199999999999996</v>
      </c>
      <c r="U17" s="50">
        <v>4.0199999999999996</v>
      </c>
      <c r="V17" s="50">
        <v>5.0250000000000004</v>
      </c>
      <c r="W17" s="50">
        <v>4.5570000000000004</v>
      </c>
      <c r="X17" s="50">
        <v>4.4658599999999993</v>
      </c>
      <c r="Y17" s="50">
        <v>3.5012342399999996</v>
      </c>
      <c r="Z17" s="50">
        <v>3.4312095552000001</v>
      </c>
      <c r="AA17" s="50"/>
      <c r="AB17" s="50"/>
      <c r="AC17" s="50"/>
      <c r="AD17" s="50"/>
    </row>
    <row r="18" spans="1:30">
      <c r="B18" t="s">
        <v>121</v>
      </c>
      <c r="C18" s="50"/>
      <c r="D18" s="50"/>
      <c r="E18" s="50"/>
      <c r="F18" s="50"/>
      <c r="G18" s="50"/>
      <c r="H18" s="50"/>
      <c r="I18" s="50"/>
      <c r="J18" s="50"/>
      <c r="K18" s="50"/>
      <c r="L18" s="50">
        <v>3.4901036637550682</v>
      </c>
      <c r="M18" s="50">
        <v>4.2010507063718414</v>
      </c>
      <c r="N18" s="50">
        <v>6.7863126795237445</v>
      </c>
      <c r="O18" s="50">
        <v>6.3963888357006935</v>
      </c>
      <c r="P18" s="50">
        <v>7.9818185471136847</v>
      </c>
      <c r="Q18" s="50">
        <v>8.2004985073085805</v>
      </c>
      <c r="R18" s="50">
        <v>7.1070987063341047</v>
      </c>
      <c r="S18" s="50">
        <v>6.5299999999999994</v>
      </c>
      <c r="T18" s="50">
        <v>6.5299999999999994</v>
      </c>
      <c r="U18" s="50">
        <v>7.7850000000000001</v>
      </c>
      <c r="V18" s="50">
        <v>7.7850000000000001</v>
      </c>
      <c r="W18" s="50">
        <v>6.6443999999999992</v>
      </c>
      <c r="X18" s="50">
        <v>8.6820159999999991</v>
      </c>
      <c r="Y18" s="50">
        <v>9.4542736399999985</v>
      </c>
      <c r="Z18" s="50">
        <v>10.192168167999998</v>
      </c>
      <c r="AA18" s="50"/>
      <c r="AB18" s="50"/>
      <c r="AC18" s="50"/>
      <c r="AD18" s="50"/>
    </row>
    <row r="19" spans="1:30">
      <c r="B19" t="s">
        <v>60</v>
      </c>
      <c r="C19" s="50"/>
      <c r="D19" s="50"/>
      <c r="E19" s="50"/>
      <c r="F19" s="50"/>
      <c r="G19" s="50"/>
      <c r="H19" s="50"/>
      <c r="I19" s="50"/>
      <c r="J19" s="50">
        <v>2.72</v>
      </c>
      <c r="K19" s="50">
        <v>3.8778929597278537</v>
      </c>
      <c r="L19" s="50">
        <v>6.4631549328797568</v>
      </c>
      <c r="M19" s="50">
        <v>10.341047892607611</v>
      </c>
      <c r="N19" s="50">
        <v>7.7557859194557075</v>
      </c>
      <c r="O19" s="50">
        <v>5.4669990048723882</v>
      </c>
      <c r="P19" s="50">
        <v>6.5603988058468659</v>
      </c>
      <c r="Q19" s="50">
        <v>7.6537986068213435</v>
      </c>
      <c r="R19" s="50">
        <v>7.6537986068213435</v>
      </c>
      <c r="S19" s="50">
        <v>6.03</v>
      </c>
      <c r="T19" s="50">
        <v>6.03</v>
      </c>
      <c r="U19" s="50">
        <v>6.03</v>
      </c>
      <c r="V19" s="50">
        <v>6.03</v>
      </c>
      <c r="W19" s="50">
        <v>11.074</v>
      </c>
      <c r="X19" s="50">
        <v>14.228325999999999</v>
      </c>
      <c r="Y19" s="50">
        <v>13.943759479999997</v>
      </c>
      <c r="Z19" s="50">
        <v>13.664884290399998</v>
      </c>
      <c r="AA19" s="50"/>
      <c r="AB19" s="50"/>
      <c r="AC19" s="50"/>
      <c r="AD19" s="50"/>
    </row>
    <row r="20" spans="1:30">
      <c r="B20" t="s">
        <v>192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>
        <v>1.0933998009744776</v>
      </c>
      <c r="R20" s="50">
        <v>1.0933998009744776</v>
      </c>
      <c r="S20" s="50">
        <v>1.0049999999999999</v>
      </c>
      <c r="T20" s="50">
        <v>1.0049999999999999</v>
      </c>
      <c r="U20" s="50">
        <v>1.0049999999999999</v>
      </c>
      <c r="V20" s="50">
        <v>1.0049999999999999</v>
      </c>
      <c r="W20" s="50">
        <v>0.9849</v>
      </c>
      <c r="X20" s="50">
        <v>0.96520199999999989</v>
      </c>
      <c r="Y20" s="50">
        <v>0.94589795999999993</v>
      </c>
      <c r="Z20" s="50">
        <v>1.8539600015999997</v>
      </c>
      <c r="AA20" s="50"/>
      <c r="AB20" s="50"/>
      <c r="AC20" s="50"/>
      <c r="AD20" s="50"/>
    </row>
    <row r="21" spans="1:30">
      <c r="B21" t="s">
        <v>53</v>
      </c>
      <c r="C21" s="50"/>
      <c r="D21" s="50"/>
      <c r="E21" s="50"/>
      <c r="F21" s="50"/>
      <c r="G21" s="50"/>
      <c r="H21" s="50"/>
      <c r="I21" s="50">
        <v>2.6190000000000002</v>
      </c>
      <c r="J21" s="50">
        <v>7.1978849999999994</v>
      </c>
      <c r="K21" s="50">
        <v>6.1605427499999994</v>
      </c>
      <c r="L21" s="50">
        <v>7.0068051349319624</v>
      </c>
      <c r="M21" s="50">
        <v>9.4713204701838638</v>
      </c>
      <c r="N21" s="50">
        <v>10.322462004973827</v>
      </c>
      <c r="O21" s="50">
        <v>9.811529002332918</v>
      </c>
      <c r="P21" s="50">
        <v>9.7258598061027381</v>
      </c>
      <c r="Q21" s="50">
        <v>12.227381298424817</v>
      </c>
      <c r="R21" s="50">
        <v>12.744476335871449</v>
      </c>
      <c r="S21" s="50">
        <v>10.948</v>
      </c>
      <c r="T21" s="50">
        <v>10.948</v>
      </c>
      <c r="U21" s="50">
        <v>12.705</v>
      </c>
      <c r="V21" s="50">
        <v>12.705</v>
      </c>
      <c r="W21" s="50">
        <v>10.760399999999999</v>
      </c>
      <c r="X21" s="50">
        <v>10.545191999999998</v>
      </c>
      <c r="Y21" s="50">
        <v>10.334288159999998</v>
      </c>
      <c r="Z21" s="50">
        <v>11.718687472799999</v>
      </c>
      <c r="AA21" s="50"/>
      <c r="AB21" s="50"/>
      <c r="AC21" s="50"/>
      <c r="AD21" s="50"/>
    </row>
    <row r="22" spans="1:30">
      <c r="B22" t="s">
        <v>58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>
        <v>2.7334995024361937</v>
      </c>
      <c r="R22" s="50">
        <v>4.1002492536542903</v>
      </c>
      <c r="S22" s="50">
        <v>3.7650000000000001</v>
      </c>
      <c r="T22" s="50">
        <v>3.7650000000000001</v>
      </c>
      <c r="U22" s="50">
        <v>3.7650000000000001</v>
      </c>
      <c r="V22" s="50">
        <v>3.7650000000000001</v>
      </c>
      <c r="W22" s="50">
        <v>3.6896999999999998</v>
      </c>
      <c r="X22" s="50">
        <v>3.6159059999999998</v>
      </c>
      <c r="Y22" s="50">
        <v>3.5435878799999991</v>
      </c>
      <c r="Z22" s="50">
        <v>3.4727161223999992</v>
      </c>
      <c r="AA22" s="50"/>
      <c r="AB22" s="50"/>
      <c r="AC22" s="50"/>
      <c r="AD22" s="50"/>
    </row>
    <row r="23" spans="1:30">
      <c r="B23" t="s">
        <v>145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>
        <v>9.5672482585266785</v>
      </c>
      <c r="P23" s="50">
        <v>12.027397810719252</v>
      </c>
      <c r="Q23" s="50">
        <v>13.12079761169373</v>
      </c>
      <c r="R23" s="50">
        <v>12.464757731109044</v>
      </c>
      <c r="S23" s="50">
        <v>14.917</v>
      </c>
      <c r="T23" s="50">
        <v>14.414000000000001</v>
      </c>
      <c r="U23" s="50">
        <v>15.167000000000002</v>
      </c>
      <c r="V23" s="50">
        <v>13.912000000000001</v>
      </c>
      <c r="W23" s="50">
        <v>13.533799999999999</v>
      </c>
      <c r="X23" s="50">
        <v>14.228325999999997</v>
      </c>
      <c r="Y23" s="50">
        <v>16.541449399999998</v>
      </c>
      <c r="Z23" s="50">
        <v>17.137600412799998</v>
      </c>
      <c r="AA23" s="50"/>
      <c r="AB23" s="50"/>
      <c r="AC23" s="50"/>
      <c r="AD23" s="50"/>
    </row>
    <row r="24" spans="1:30">
      <c r="B24" t="s">
        <v>36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>
        <v>3.2801994029234329</v>
      </c>
      <c r="P24" s="50">
        <v>3.2801994029234329</v>
      </c>
      <c r="Q24" s="50">
        <v>3.2801994029234329</v>
      </c>
      <c r="R24" s="50">
        <v>3.2801994029234329</v>
      </c>
      <c r="S24" s="50"/>
      <c r="T24" s="50">
        <v>2.5110000000000001</v>
      </c>
      <c r="U24" s="50">
        <v>4.218</v>
      </c>
      <c r="V24" s="50">
        <v>5.0209999999999999</v>
      </c>
      <c r="W24" s="50">
        <v>6.6395</v>
      </c>
      <c r="X24" s="50">
        <v>7.7120119999999996</v>
      </c>
      <c r="Y24" s="50">
        <v>8.738967719999998</v>
      </c>
      <c r="Z24" s="50">
        <v>11.109924487199997</v>
      </c>
      <c r="AA24" s="50"/>
      <c r="AB24" s="50"/>
      <c r="AC24" s="50"/>
      <c r="AD24" s="50"/>
    </row>
    <row r="25" spans="1:30">
      <c r="B25" t="s">
        <v>166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>
        <v>5.3139230327359614</v>
      </c>
      <c r="P25" s="50">
        <v>7.34764666254849</v>
      </c>
      <c r="Q25" s="50">
        <v>8.7143964137665861</v>
      </c>
      <c r="R25" s="50">
        <v>8.7143964137665861</v>
      </c>
      <c r="S25" s="50">
        <v>7.9849999999999994</v>
      </c>
      <c r="T25" s="50">
        <v>9.24</v>
      </c>
      <c r="U25" s="50">
        <v>11.675000000000001</v>
      </c>
      <c r="V25" s="50">
        <v>11.675000000000001</v>
      </c>
      <c r="W25" s="50">
        <v>11.07694</v>
      </c>
      <c r="X25" s="50">
        <v>14.0871472</v>
      </c>
      <c r="Y25" s="50">
        <v>15.161661928000001</v>
      </c>
      <c r="Z25" s="50">
        <v>15.71623107824</v>
      </c>
      <c r="AA25" s="50"/>
      <c r="AB25" s="50"/>
      <c r="AC25" s="50"/>
      <c r="AD25" s="50"/>
    </row>
    <row r="26" spans="1:30">
      <c r="B26" t="s">
        <v>122</v>
      </c>
      <c r="C26" s="50"/>
      <c r="D26" s="50"/>
      <c r="E26" s="50"/>
      <c r="F26" s="50"/>
      <c r="G26" s="50"/>
      <c r="H26" s="50"/>
      <c r="I26" s="50"/>
      <c r="J26" s="50"/>
      <c r="K26" s="50"/>
      <c r="L26" s="50">
        <v>8.7252591593876723</v>
      </c>
      <c r="M26" s="50">
        <v>11.633678879183563</v>
      </c>
      <c r="N26" s="50">
        <v>16.157887332199394</v>
      </c>
      <c r="O26" s="50">
        <v>9.8405982087702988</v>
      </c>
      <c r="P26" s="50">
        <v>11.207347959988395</v>
      </c>
      <c r="Q26" s="50">
        <v>4.9202991043851494</v>
      </c>
      <c r="R26" s="50">
        <v>2.4601495521925747</v>
      </c>
      <c r="S26" s="50">
        <v>2.2599999999999998</v>
      </c>
      <c r="T26" s="50">
        <v>2.2599999999999998</v>
      </c>
      <c r="U26" s="50">
        <v>2.2599999999999998</v>
      </c>
      <c r="V26" s="50">
        <v>4.5199999999999996</v>
      </c>
      <c r="W26" s="50">
        <v>6.6443999999999992</v>
      </c>
      <c r="X26" s="50">
        <v>9.6472179999999987</v>
      </c>
      <c r="Y26" s="50">
        <v>11.581367559999999</v>
      </c>
      <c r="Z26" s="50">
        <v>11.349740208799997</v>
      </c>
      <c r="AA26" s="50"/>
      <c r="AB26" s="50"/>
      <c r="AC26" s="50"/>
      <c r="AD26" s="50"/>
    </row>
    <row r="27" spans="1:30">
      <c r="B27" t="s">
        <v>219</v>
      </c>
      <c r="C27" s="50"/>
      <c r="D27" s="50"/>
      <c r="E27" s="50"/>
      <c r="F27" s="50"/>
      <c r="G27" s="50"/>
      <c r="H27" s="50"/>
      <c r="I27" s="50"/>
      <c r="J27" s="50"/>
      <c r="K27" s="50"/>
      <c r="L27" s="50">
        <v>1.2926309865759513</v>
      </c>
      <c r="M27" s="50">
        <v>3.8778929597278537</v>
      </c>
      <c r="N27" s="50">
        <v>3.8778929597278537</v>
      </c>
      <c r="O27" s="50">
        <v>13.667497512180969</v>
      </c>
      <c r="P27" s="50">
        <v>13.667497512180969</v>
      </c>
      <c r="Q27" s="50">
        <v>20.501246268271455</v>
      </c>
      <c r="R27" s="50">
        <v>20.501246268271455</v>
      </c>
      <c r="S27" s="50">
        <v>32.570999999999998</v>
      </c>
      <c r="T27" s="50">
        <v>33.326000000000001</v>
      </c>
      <c r="U27" s="50">
        <v>33.262999999999998</v>
      </c>
      <c r="V27" s="50">
        <v>32.008000000000003</v>
      </c>
      <c r="W27" s="50">
        <v>53.728499999999997</v>
      </c>
      <c r="X27" s="50">
        <v>72.428566000000004</v>
      </c>
      <c r="Y27" s="50">
        <v>82.56136223999998</v>
      </c>
      <c r="Z27" s="50">
        <v>88.551955200799981</v>
      </c>
      <c r="AA27" s="50">
        <v>1252.7771104977887</v>
      </c>
      <c r="AB27" s="50">
        <v>1307.3103813831347</v>
      </c>
      <c r="AC27" s="50">
        <v>1285.1186872060327</v>
      </c>
      <c r="AD27" s="50">
        <v>1248.619800937011</v>
      </c>
    </row>
    <row r="28" spans="1:30">
      <c r="A28" t="s">
        <v>90</v>
      </c>
      <c r="B28" t="s">
        <v>54</v>
      </c>
      <c r="C28" s="50"/>
      <c r="D28" s="50"/>
      <c r="E28" s="50"/>
      <c r="F28" s="50"/>
      <c r="G28" s="50"/>
      <c r="H28" s="50">
        <v>0.26500000000000001</v>
      </c>
      <c r="I28" s="50">
        <v>0.52</v>
      </c>
      <c r="J28" s="50">
        <v>0.76800000000000002</v>
      </c>
      <c r="K28" s="50">
        <v>0.75230002994854228</v>
      </c>
      <c r="L28" s="50">
        <v>1.9649295482857168</v>
      </c>
      <c r="M28" s="50">
        <v>2.4046571042191514</v>
      </c>
      <c r="N28" s="50">
        <v>2.3263318643512152</v>
      </c>
      <c r="O28" s="50">
        <v>7.1440061022560126</v>
      </c>
      <c r="P28" s="50">
        <v>12.313070855567609</v>
      </c>
      <c r="Q28" s="50">
        <v>21.285593154726115</v>
      </c>
      <c r="R28" s="50">
        <v>22.094271011968182</v>
      </c>
      <c r="S28" s="50">
        <v>19.16</v>
      </c>
      <c r="T28" s="50">
        <v>17.079999999999998</v>
      </c>
      <c r="U28" s="50">
        <v>20.75</v>
      </c>
      <c r="V28" s="50">
        <v>18.434999999999999</v>
      </c>
      <c r="W28" s="50">
        <v>16.158474973723706</v>
      </c>
      <c r="X28" s="50">
        <v>21.707012308528647</v>
      </c>
      <c r="Y28" s="50">
        <v>23.105362221129376</v>
      </c>
      <c r="Z28" s="50">
        <v>31.894990243191081</v>
      </c>
      <c r="AA28" s="50">
        <v>101.9667167917751</v>
      </c>
      <c r="AB28" s="50">
        <v>106.21148264425509</v>
      </c>
      <c r="AC28" s="50">
        <v>110.27223931138256</v>
      </c>
      <c r="AD28" s="50">
        <v>103.7950915767135</v>
      </c>
    </row>
    <row r="29" spans="1:30">
      <c r="B29" t="s">
        <v>31</v>
      </c>
      <c r="C29" s="50"/>
      <c r="D29" s="50"/>
      <c r="E29" s="50"/>
      <c r="F29" s="50"/>
      <c r="G29" s="50"/>
      <c r="H29" s="50"/>
      <c r="I29" s="50"/>
      <c r="J29" s="50">
        <v>647.01348664860438</v>
      </c>
      <c r="K29" s="50">
        <v>721.01830422890805</v>
      </c>
      <c r="L29" s="50">
        <v>616.85567010309273</v>
      </c>
      <c r="M29" s="50">
        <v>617.51622499999996</v>
      </c>
      <c r="N29" s="50">
        <v>549.6</v>
      </c>
      <c r="O29" s="50">
        <v>361.04327817187504</v>
      </c>
      <c r="P29" s="50">
        <v>312.81402628124999</v>
      </c>
      <c r="Q29" s="50">
        <v>258.274404984375</v>
      </c>
      <c r="R29" s="50">
        <v>238.89255609375002</v>
      </c>
      <c r="S29" s="50">
        <v>302.2</v>
      </c>
      <c r="T29" s="50">
        <v>302.2</v>
      </c>
      <c r="U29" s="50">
        <v>257.7</v>
      </c>
      <c r="V29" s="50">
        <v>320</v>
      </c>
      <c r="W29" s="50">
        <v>200.13623042066556</v>
      </c>
      <c r="X29" s="50">
        <v>260.06295340784203</v>
      </c>
      <c r="Y29" s="50">
        <v>243.70200681451763</v>
      </c>
      <c r="Z29" s="50">
        <v>269.5751316597748</v>
      </c>
      <c r="AA29" s="50">
        <v>547.63870110035327</v>
      </c>
      <c r="AB29" s="50">
        <v>338.28319082083999</v>
      </c>
      <c r="AC29" s="50"/>
      <c r="AD29" s="50"/>
    </row>
    <row r="30" spans="1:30">
      <c r="B30" t="s">
        <v>41</v>
      </c>
      <c r="C30" s="50"/>
      <c r="D30" s="50"/>
      <c r="E30" s="50"/>
      <c r="F30" s="50"/>
      <c r="G30" s="50"/>
      <c r="H30" s="50"/>
      <c r="I30" s="50"/>
      <c r="J30" s="50"/>
      <c r="K30" s="50">
        <v>0.20822331272082481</v>
      </c>
      <c r="L30" s="50">
        <v>1.6315730035331977</v>
      </c>
      <c r="M30" s="50">
        <v>3.9933987632494916</v>
      </c>
      <c r="N30" s="50">
        <v>4.8291556692782089</v>
      </c>
      <c r="O30" s="50">
        <v>7.5539965279734034</v>
      </c>
      <c r="P30" s="50">
        <v>6.425238426092319</v>
      </c>
      <c r="Q30" s="50">
        <v>8.8564097224515752</v>
      </c>
      <c r="R30" s="50">
        <v>10.419305555825384</v>
      </c>
      <c r="S30" s="50">
        <v>9.7050000000000001</v>
      </c>
      <c r="T30" s="50">
        <v>10.505000000000001</v>
      </c>
      <c r="U30" s="50">
        <v>12.015000000000001</v>
      </c>
      <c r="V30" s="50">
        <v>12.095000000000001</v>
      </c>
      <c r="W30" s="50">
        <v>11.011159102945852</v>
      </c>
      <c r="X30" s="50">
        <v>12.387077857747595</v>
      </c>
      <c r="Y30" s="50">
        <v>11.583365241516125</v>
      </c>
      <c r="Z30" s="50">
        <v>15.033531248635111</v>
      </c>
      <c r="AA30" s="50">
        <v>62.616936251027198</v>
      </c>
      <c r="AB30" s="50">
        <v>70.259115185138981</v>
      </c>
      <c r="AC30" s="50">
        <v>74.182905410883706</v>
      </c>
      <c r="AD30" s="50">
        <v>67.453132539330426</v>
      </c>
    </row>
    <row r="31" spans="1:30">
      <c r="B31" t="s">
        <v>102</v>
      </c>
      <c r="C31" s="50"/>
      <c r="D31" s="50"/>
      <c r="E31" s="50"/>
      <c r="F31" s="50"/>
      <c r="G31" s="50"/>
      <c r="H31" s="50"/>
      <c r="I31" s="50"/>
      <c r="J31" s="50">
        <v>0.89462381502890176</v>
      </c>
      <c r="K31" s="50">
        <v>2.190838290491282</v>
      </c>
      <c r="L31" s="50">
        <v>4.2916815643319932</v>
      </c>
      <c r="M31" s="50">
        <v>5.4040150997909988</v>
      </c>
      <c r="N31" s="50">
        <v>7.260407790112664</v>
      </c>
      <c r="O31" s="50">
        <v>3.3405485564091046</v>
      </c>
      <c r="P31" s="50">
        <v>3.3405485564091046</v>
      </c>
      <c r="Q31" s="50">
        <v>5.0108228346136565</v>
      </c>
      <c r="R31" s="50">
        <v>5.0108228346136565</v>
      </c>
      <c r="S31" s="50">
        <v>5.3450000000000006</v>
      </c>
      <c r="T31" s="50">
        <v>4.5449999999999999</v>
      </c>
      <c r="U31" s="50">
        <v>5.26</v>
      </c>
      <c r="V31" s="50">
        <v>6.0600000000000005</v>
      </c>
      <c r="W31" s="50">
        <v>4.771488170296788</v>
      </c>
      <c r="X31" s="50">
        <v>6.2358618681171611</v>
      </c>
      <c r="Y31" s="50">
        <v>6.8795937740087183</v>
      </c>
      <c r="Z31" s="50">
        <v>8.3439674718290906</v>
      </c>
      <c r="AA31" s="50">
        <v>36.876965261185155</v>
      </c>
      <c r="AB31" s="50">
        <v>43.403308934499599</v>
      </c>
      <c r="AC31" s="50">
        <v>49.088153135173556</v>
      </c>
      <c r="AD31" s="50">
        <v>44.361457309604241</v>
      </c>
    </row>
    <row r="32" spans="1:30">
      <c r="B32" t="s">
        <v>195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>
        <v>3.1257916667476149</v>
      </c>
      <c r="R32" s="50">
        <v>7.8144791668690381</v>
      </c>
      <c r="S32" s="50">
        <v>7.15</v>
      </c>
      <c r="T32" s="50">
        <v>7.15</v>
      </c>
      <c r="U32" s="50">
        <v>7.15</v>
      </c>
      <c r="V32" s="50">
        <v>5.72</v>
      </c>
      <c r="W32" s="50">
        <v>5.7935871530240135</v>
      </c>
      <c r="X32" s="50">
        <v>5.1498552471324563</v>
      </c>
      <c r="Y32" s="50">
        <v>5.1498552471324563</v>
      </c>
      <c r="Z32" s="50">
        <v>5.7935871530240135</v>
      </c>
      <c r="AA32" s="50">
        <v>23.640176242708627</v>
      </c>
      <c r="AB32" s="50">
        <v>21.531076249754999</v>
      </c>
      <c r="AC32" s="50">
        <v>19.859579183306217</v>
      </c>
      <c r="AD32" s="50">
        <v>18.317843509680458</v>
      </c>
    </row>
    <row r="33" spans="1:30">
      <c r="B33" t="s">
        <v>135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>
        <v>7.1881177738490853</v>
      </c>
      <c r="N33" s="50">
        <v>9.5617282251708549</v>
      </c>
      <c r="O33" s="50">
        <v>7.0330312501821339</v>
      </c>
      <c r="P33" s="50">
        <v>19.526179354138147</v>
      </c>
      <c r="Q33" s="50">
        <v>26.639359108595858</v>
      </c>
      <c r="R33" s="50">
        <v>33.672390358777996</v>
      </c>
      <c r="S33" s="50">
        <v>26.11</v>
      </c>
      <c r="T33" s="50">
        <v>26.11</v>
      </c>
      <c r="U33" s="50">
        <v>29.13</v>
      </c>
      <c r="V33" s="50">
        <v>29.13</v>
      </c>
      <c r="W33" s="50">
        <v>24.342144313168557</v>
      </c>
      <c r="X33" s="50">
        <v>30.238893630598273</v>
      </c>
      <c r="Y33" s="50">
        <v>27.809768532725428</v>
      </c>
      <c r="Z33" s="50">
        <v>33.600604694698625</v>
      </c>
      <c r="AA33" s="50">
        <v>133.25381394928496</v>
      </c>
      <c r="AB33" s="50">
        <v>126.7481091198182</v>
      </c>
      <c r="AC33" s="50">
        <v>121.6187049986229</v>
      </c>
      <c r="AD33" s="50">
        <v>116.83865298198202</v>
      </c>
    </row>
    <row r="34" spans="1:30">
      <c r="B34" t="s">
        <v>295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>
        <v>0.64373190589155704</v>
      </c>
      <c r="X34" s="50">
        <v>0.64373190589155704</v>
      </c>
      <c r="Y34" s="50">
        <v>1.2874638117831141</v>
      </c>
      <c r="Z34" s="50">
        <v>1.2874638117831141</v>
      </c>
      <c r="AA34" s="50">
        <v>3.5460264364062937</v>
      </c>
      <c r="AB34" s="50">
        <v>3.2296614374632493</v>
      </c>
      <c r="AC34" s="50">
        <v>2.9789368774959324</v>
      </c>
      <c r="AD34" s="50">
        <v>2.7476765264520688</v>
      </c>
    </row>
    <row r="35" spans="1:30">
      <c r="B35" t="s">
        <v>45</v>
      </c>
      <c r="C35" s="50"/>
      <c r="D35" s="50"/>
      <c r="E35" s="50">
        <v>0.82499999999999996</v>
      </c>
      <c r="F35" s="50">
        <v>1.36</v>
      </c>
      <c r="G35" s="50">
        <v>1.335</v>
      </c>
      <c r="H35" s="50">
        <v>1.325</v>
      </c>
      <c r="I35" s="50">
        <v>0.78</v>
      </c>
      <c r="J35" s="50">
        <v>1.4066238150289019</v>
      </c>
      <c r="K35" s="50">
        <v>1.8463711231173969</v>
      </c>
      <c r="L35" s="50">
        <v>1.6546083950945674</v>
      </c>
      <c r="M35" s="50">
        <v>1.6199118529968812</v>
      </c>
      <c r="N35" s="50">
        <v>2.6690287866806415</v>
      </c>
      <c r="O35" s="50">
        <v>2.451722194891456</v>
      </c>
      <c r="P35" s="50">
        <v>4.0516096456232233</v>
      </c>
      <c r="Q35" s="50">
        <v>6.6107102853454247</v>
      </c>
      <c r="R35" s="50">
        <v>6.6107102853454247</v>
      </c>
      <c r="S35" s="50">
        <v>8.4600000000000009</v>
      </c>
      <c r="T35" s="50">
        <v>9.2600000000000016</v>
      </c>
      <c r="U35" s="50">
        <v>10.690000000000001</v>
      </c>
      <c r="V35" s="50">
        <v>10.69</v>
      </c>
      <c r="W35" s="50">
        <v>11.095804981432579</v>
      </c>
      <c r="X35" s="50">
        <v>14.491374396927622</v>
      </c>
      <c r="Y35" s="50">
        <v>17.154756963512479</v>
      </c>
      <c r="Z35" s="50">
        <v>19.26286256722441</v>
      </c>
      <c r="AA35" s="50">
        <v>59.799854105076555</v>
      </c>
      <c r="AB35" s="50">
        <v>64.731248468814755</v>
      </c>
      <c r="AC35" s="50">
        <v>68.623920639488304</v>
      </c>
      <c r="AD35" s="50">
        <v>66.954335480420085</v>
      </c>
    </row>
    <row r="36" spans="1:30">
      <c r="B36" t="s">
        <v>184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>
        <v>1.7365509259708971</v>
      </c>
      <c r="Q36" s="50">
        <v>3.4731018519417942</v>
      </c>
      <c r="R36" s="50">
        <v>6.9462037038835884</v>
      </c>
      <c r="S36" s="50">
        <v>7.16</v>
      </c>
      <c r="T36" s="50">
        <v>7.9600000000000009</v>
      </c>
      <c r="U36" s="50">
        <v>6.3699999999999992</v>
      </c>
      <c r="V36" s="50">
        <v>7.9600000000000009</v>
      </c>
      <c r="W36" s="50">
        <v>6.4711774103102613</v>
      </c>
      <c r="X36" s="50">
        <v>7.9186219324332887</v>
      </c>
      <c r="Y36" s="50">
        <v>8.6338796056461291</v>
      </c>
      <c r="Z36" s="50">
        <v>8.6508087813434749</v>
      </c>
      <c r="AA36" s="50">
        <v>26.422287713744023</v>
      </c>
      <c r="AB36" s="50">
        <v>27.126183342270146</v>
      </c>
      <c r="AC36" s="50">
        <v>25.020327817232364</v>
      </c>
      <c r="AD36" s="50">
        <v>20.617445519969515</v>
      </c>
    </row>
    <row r="37" spans="1:30">
      <c r="B37" t="s">
        <v>141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>
        <v>2.6048263889563459</v>
      </c>
      <c r="P37" s="50">
        <v>2.6048263889563459</v>
      </c>
      <c r="Q37" s="50">
        <v>2.6048263889563459</v>
      </c>
      <c r="R37" s="50">
        <v>2.6048263889563459</v>
      </c>
      <c r="S37" s="50">
        <v>3.18</v>
      </c>
      <c r="T37" s="50">
        <v>3.18</v>
      </c>
      <c r="U37" s="50">
        <v>3.18</v>
      </c>
      <c r="V37" s="50">
        <v>3.18</v>
      </c>
      <c r="W37" s="50">
        <v>2.8610306928513647</v>
      </c>
      <c r="X37" s="50">
        <v>4.2915460392770477</v>
      </c>
      <c r="Y37" s="50">
        <v>5.7220613857027294</v>
      </c>
      <c r="Z37" s="50">
        <v>6.4373190589155707</v>
      </c>
      <c r="AA37" s="50">
        <v>26.266862491898472</v>
      </c>
      <c r="AB37" s="50">
        <v>29.904272569103998</v>
      </c>
      <c r="AC37" s="50">
        <v>33.099298638843507</v>
      </c>
      <c r="AD37" s="50">
        <v>30.6</v>
      </c>
    </row>
    <row r="38" spans="1:30">
      <c r="A38" t="s">
        <v>4</v>
      </c>
      <c r="B38" t="s">
        <v>31</v>
      </c>
      <c r="C38" s="50"/>
      <c r="D38" s="50"/>
      <c r="E38" s="50"/>
      <c r="F38" s="50"/>
      <c r="G38" s="50"/>
      <c r="H38" s="50">
        <v>318.54355530842565</v>
      </c>
      <c r="I38" s="50">
        <v>312.17268420225707</v>
      </c>
      <c r="J38" s="50">
        <v>581.26553798460259</v>
      </c>
      <c r="K38" s="50">
        <v>341.78413633494637</v>
      </c>
      <c r="L38" s="50">
        <v>264.43298969072168</v>
      </c>
      <c r="M38" s="50">
        <v>518.41499999999996</v>
      </c>
      <c r="N38" s="50">
        <v>410.94719999999995</v>
      </c>
      <c r="O38" s="50">
        <v>106.70399999999997</v>
      </c>
      <c r="P38" s="50">
        <v>78.027299999999983</v>
      </c>
      <c r="Q38" s="50">
        <v>253.58872499999993</v>
      </c>
      <c r="R38" s="50">
        <v>210.16165584375</v>
      </c>
      <c r="S38" s="50">
        <v>45.079675178484365</v>
      </c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</row>
    <row r="39" spans="1:30">
      <c r="A39" t="s">
        <v>6</v>
      </c>
      <c r="B39" t="s">
        <v>201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>
        <v>0.38469248393977745</v>
      </c>
      <c r="R39" s="50">
        <v>0.40362520340701014</v>
      </c>
      <c r="S39" s="50">
        <v>0.1876857195842597</v>
      </c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</row>
    <row r="40" spans="1:30">
      <c r="B40" t="s">
        <v>139</v>
      </c>
      <c r="C40" s="50"/>
      <c r="D40" s="50"/>
      <c r="E40" s="50"/>
      <c r="F40" s="50"/>
      <c r="G40" s="50"/>
      <c r="H40" s="50"/>
      <c r="I40" s="50"/>
      <c r="J40" s="50"/>
      <c r="K40" s="50">
        <v>9.5167902686227934E-2</v>
      </c>
      <c r="L40" s="50">
        <v>0.23791975671556986</v>
      </c>
      <c r="M40" s="50">
        <v>0.23791975671556986</v>
      </c>
      <c r="N40" s="50">
        <v>0.21435437128850388</v>
      </c>
      <c r="O40" s="50">
        <v>0.31895642375661543</v>
      </c>
      <c r="P40" s="50">
        <v>2.3918703141343762</v>
      </c>
      <c r="Q40" s="50">
        <v>4.434845574569656</v>
      </c>
      <c r="R40" s="50">
        <v>8.8536440809737265</v>
      </c>
      <c r="S40" s="50">
        <v>11.060823525591527</v>
      </c>
      <c r="T40" s="50">
        <v>13.887758055877487</v>
      </c>
      <c r="U40" s="50">
        <v>19.709332688052982</v>
      </c>
      <c r="V40" s="50">
        <v>38.539560403417049</v>
      </c>
      <c r="W40" s="50">
        <v>20.422399714018976</v>
      </c>
      <c r="X40" s="50"/>
      <c r="Y40" s="50"/>
      <c r="Z40" s="50"/>
      <c r="AA40" s="50"/>
      <c r="AB40" s="50"/>
      <c r="AC40" s="50"/>
      <c r="AD40" s="50"/>
    </row>
    <row r="41" spans="1:30">
      <c r="B41" t="s">
        <v>202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>
        <v>0.97608691175954265</v>
      </c>
      <c r="R41" s="50">
        <v>0.9175272388303759</v>
      </c>
      <c r="S41" s="50">
        <v>0.90768683350420787</v>
      </c>
      <c r="T41" s="50">
        <v>0.9620733348961662</v>
      </c>
      <c r="U41" s="50">
        <v>2.4178057201252812</v>
      </c>
      <c r="V41" s="50">
        <v>10.940931815027465</v>
      </c>
      <c r="W41" s="50">
        <v>8.2929489000463406</v>
      </c>
      <c r="X41" s="50"/>
      <c r="Y41" s="50"/>
      <c r="Z41" s="50"/>
      <c r="AA41" s="50"/>
      <c r="AB41" s="50"/>
      <c r="AC41" s="50"/>
      <c r="AD41" s="50"/>
    </row>
    <row r="42" spans="1:30">
      <c r="B42" t="s">
        <v>48</v>
      </c>
      <c r="C42" s="50"/>
      <c r="D42" s="50"/>
      <c r="E42" s="50">
        <v>0.19635937366552231</v>
      </c>
      <c r="F42" s="50">
        <v>0.57191347694980621</v>
      </c>
      <c r="G42" s="50">
        <v>1.1440099174203309</v>
      </c>
      <c r="H42" s="50">
        <v>0.79615557602841203</v>
      </c>
      <c r="I42" s="50">
        <v>1.0615168009720679</v>
      </c>
      <c r="J42" s="50">
        <v>1.8880700343183836</v>
      </c>
      <c r="K42" s="50">
        <v>3.8123620341725935</v>
      </c>
      <c r="L42" s="50">
        <v>7.2780453357246149</v>
      </c>
      <c r="M42" s="50">
        <v>15.667596663416678</v>
      </c>
      <c r="N42" s="50">
        <v>22.614895500238362</v>
      </c>
      <c r="O42" s="50">
        <v>48.785903880608878</v>
      </c>
      <c r="P42" s="50">
        <v>94.987473014480628</v>
      </c>
      <c r="Q42" s="50">
        <v>123.82002235275125</v>
      </c>
      <c r="R42" s="50">
        <v>113.1508237276385</v>
      </c>
      <c r="S42" s="50">
        <v>131.84496114450889</v>
      </c>
      <c r="T42" s="50">
        <v>158.45965622231395</v>
      </c>
      <c r="U42" s="50">
        <v>258.80709752136727</v>
      </c>
      <c r="V42" s="50">
        <v>415.46921299551099</v>
      </c>
      <c r="W42" s="50">
        <v>340.50348389071564</v>
      </c>
      <c r="X42" s="50"/>
      <c r="Y42" s="50"/>
      <c r="Z42" s="50"/>
      <c r="AA42" s="50"/>
      <c r="AB42" s="50"/>
      <c r="AC42" s="50"/>
      <c r="AD42" s="50"/>
    </row>
    <row r="43" spans="1:30">
      <c r="B43" t="s">
        <v>93</v>
      </c>
      <c r="C43" s="50"/>
      <c r="D43" s="50"/>
      <c r="E43" s="50"/>
      <c r="F43" s="50"/>
      <c r="G43" s="50"/>
      <c r="H43" s="50">
        <v>1.5099256816873526E-2</v>
      </c>
      <c r="I43" s="50">
        <v>4.0013030564714849E-2</v>
      </c>
      <c r="J43" s="50">
        <v>2.5470113657240829</v>
      </c>
      <c r="K43" s="50">
        <v>2.23626428697996</v>
      </c>
      <c r="L43" s="50">
        <v>2.228197898679718</v>
      </c>
      <c r="M43" s="50">
        <v>1.9820807128905122</v>
      </c>
      <c r="N43" s="50">
        <v>1.490370808478704</v>
      </c>
      <c r="O43" s="50">
        <v>0.46859475603797712</v>
      </c>
      <c r="P43" s="50">
        <v>0.54287392136392532</v>
      </c>
      <c r="Q43" s="50">
        <v>2.7176457906404115</v>
      </c>
      <c r="R43" s="50">
        <v>3.4524688258799148</v>
      </c>
      <c r="S43" s="50">
        <v>3.7004332295288025</v>
      </c>
      <c r="T43" s="50">
        <v>4.1900704509892854</v>
      </c>
      <c r="U43" s="50">
        <v>6.4564944148631396</v>
      </c>
      <c r="V43" s="50">
        <v>14.518959314249157</v>
      </c>
      <c r="W43" s="50">
        <v>8.2407970932827208</v>
      </c>
      <c r="X43" s="50"/>
      <c r="Y43" s="50"/>
      <c r="Z43" s="50"/>
      <c r="AA43" s="50"/>
      <c r="AB43" s="50"/>
      <c r="AC43" s="50"/>
      <c r="AD43" s="50"/>
    </row>
    <row r="44" spans="1:30">
      <c r="B44" t="s">
        <v>125</v>
      </c>
      <c r="C44" s="50"/>
      <c r="D44" s="50"/>
      <c r="E44" s="50"/>
      <c r="F44" s="50"/>
      <c r="G44" s="50"/>
      <c r="H44" s="50">
        <v>3.9645425221333976</v>
      </c>
      <c r="I44" s="50">
        <v>23.018816403134142</v>
      </c>
      <c r="J44" s="50">
        <v>13.019730773684639</v>
      </c>
      <c r="K44" s="50">
        <v>9.4870973967566723</v>
      </c>
      <c r="L44" s="50">
        <v>39.392548986063481</v>
      </c>
      <c r="M44" s="50">
        <v>31.394053246500572</v>
      </c>
      <c r="N44" s="50">
        <v>25.880239574987179</v>
      </c>
      <c r="O44" s="50">
        <v>7.1209441862040874</v>
      </c>
      <c r="P44" s="50">
        <v>5.7250222438784482</v>
      </c>
      <c r="Q44" s="50">
        <v>17.123582508728177</v>
      </c>
      <c r="R44" s="50">
        <v>14.792554739345563</v>
      </c>
      <c r="S44" s="50">
        <v>11.675068234441696</v>
      </c>
      <c r="T44" s="50">
        <v>9.5965013885798864</v>
      </c>
      <c r="U44" s="50">
        <v>9.0559528294935223</v>
      </c>
      <c r="V44" s="50">
        <v>10.186353752497952</v>
      </c>
      <c r="W44" s="50">
        <v>4.9433621323652055</v>
      </c>
      <c r="X44" s="50"/>
      <c r="Y44" s="50"/>
      <c r="Z44" s="50"/>
      <c r="AA44" s="50"/>
      <c r="AB44" s="50"/>
      <c r="AC44" s="50"/>
      <c r="AD44" s="50"/>
    </row>
    <row r="45" spans="1:30">
      <c r="B45" t="s">
        <v>53</v>
      </c>
      <c r="C45" s="50"/>
      <c r="D45" s="50"/>
      <c r="E45" s="50"/>
      <c r="F45" s="50">
        <v>19.347654804339161</v>
      </c>
      <c r="G45" s="50">
        <v>198.70139947621888</v>
      </c>
      <c r="H45" s="50">
        <v>280.63599984128132</v>
      </c>
      <c r="I45" s="50">
        <v>388.13467345705004</v>
      </c>
      <c r="J45" s="50">
        <v>412.13420008556534</v>
      </c>
      <c r="K45" s="50">
        <v>307.52147699720553</v>
      </c>
      <c r="L45" s="50">
        <v>262.7766794972635</v>
      </c>
      <c r="M45" s="50">
        <v>316.82859653562014</v>
      </c>
      <c r="N45" s="50">
        <v>317.10145810439082</v>
      </c>
      <c r="O45" s="50">
        <v>238.1306608660102</v>
      </c>
      <c r="P45" s="50">
        <v>171.53397884283109</v>
      </c>
      <c r="Q45" s="50">
        <v>203.21015185144938</v>
      </c>
      <c r="R45" s="50">
        <v>162.21370634652303</v>
      </c>
      <c r="S45" s="50">
        <v>159.13351619664328</v>
      </c>
      <c r="T45" s="50">
        <v>167.40195377490065</v>
      </c>
      <c r="U45" s="50">
        <v>135.91105076468079</v>
      </c>
      <c r="V45" s="50">
        <v>192.38795834463895</v>
      </c>
      <c r="W45" s="50">
        <v>162.1210970382987</v>
      </c>
      <c r="X45" s="50"/>
      <c r="Y45" s="50"/>
      <c r="Z45" s="50"/>
      <c r="AA45" s="50"/>
      <c r="AB45" s="50"/>
      <c r="AC45" s="50"/>
      <c r="AD45" s="50"/>
    </row>
    <row r="46" spans="1:30">
      <c r="B46" t="s">
        <v>108</v>
      </c>
      <c r="C46" s="50"/>
      <c r="D46" s="50"/>
      <c r="E46" s="50"/>
      <c r="F46" s="50"/>
      <c r="G46" s="50"/>
      <c r="H46" s="50"/>
      <c r="I46" s="50"/>
      <c r="J46" s="50">
        <v>6.943768927434383</v>
      </c>
      <c r="K46" s="50">
        <v>5.0937084313400112</v>
      </c>
      <c r="L46" s="50">
        <v>2.8854768963973809</v>
      </c>
      <c r="M46" s="50">
        <v>2.519544564702958</v>
      </c>
      <c r="N46" s="50">
        <v>2.1536122330085337</v>
      </c>
      <c r="O46" s="50">
        <v>2.777871520380327</v>
      </c>
      <c r="P46" s="50">
        <v>3.1944748444462885</v>
      </c>
      <c r="Q46" s="50">
        <v>3.5521121651942638</v>
      </c>
      <c r="R46" s="50">
        <v>2.3917053070291336</v>
      </c>
      <c r="S46" s="50">
        <v>2.5446260885729624</v>
      </c>
      <c r="T46" s="50">
        <v>2.8619290279920966</v>
      </c>
      <c r="U46" s="50">
        <v>1.6159573625564769</v>
      </c>
      <c r="V46" s="50">
        <v>1.418988055336071</v>
      </c>
      <c r="W46" s="50">
        <v>5.4151314405364861</v>
      </c>
      <c r="X46" s="50"/>
      <c r="Y46" s="50"/>
      <c r="Z46" s="50"/>
      <c r="AA46" s="50"/>
      <c r="AB46" s="50"/>
      <c r="AC46" s="50"/>
      <c r="AD46" s="50"/>
    </row>
    <row r="47" spans="1:30">
      <c r="B47" t="s">
        <v>58</v>
      </c>
      <c r="C47" s="50"/>
      <c r="D47" s="50"/>
      <c r="E47" s="50"/>
      <c r="F47" s="50"/>
      <c r="G47" s="50">
        <v>4.0013030564714849E-2</v>
      </c>
      <c r="H47" s="50">
        <v>7.9271098288586E-2</v>
      </c>
      <c r="I47" s="50">
        <v>0.10109244346211285</v>
      </c>
      <c r="J47" s="50">
        <v>0.21361511534845404</v>
      </c>
      <c r="K47" s="50">
        <v>0.16096119234708217</v>
      </c>
      <c r="L47" s="50">
        <v>1.8203297434617453E-2</v>
      </c>
      <c r="M47" s="50">
        <v>1.4580468050592841</v>
      </c>
      <c r="N47" s="50">
        <v>2.2488515862871754</v>
      </c>
      <c r="O47" s="50">
        <v>5.5033688913607826</v>
      </c>
      <c r="P47" s="50">
        <v>10.483042594247022</v>
      </c>
      <c r="Q47" s="50">
        <v>18.597681182282528</v>
      </c>
      <c r="R47" s="50">
        <v>22.317814619226148</v>
      </c>
      <c r="S47" s="50">
        <v>36.31909957969701</v>
      </c>
      <c r="T47" s="50">
        <v>51.882631563513712</v>
      </c>
      <c r="U47" s="50">
        <v>63.997236521001028</v>
      </c>
      <c r="V47" s="50">
        <v>173.79356752989142</v>
      </c>
      <c r="W47" s="50">
        <v>153.14236901080255</v>
      </c>
      <c r="X47" s="50"/>
      <c r="Y47" s="50"/>
      <c r="Z47" s="50"/>
      <c r="AA47" s="50"/>
      <c r="AB47" s="50"/>
      <c r="AC47" s="50"/>
      <c r="AD47" s="50"/>
    </row>
    <row r="48" spans="1:30">
      <c r="B48" t="s">
        <v>111</v>
      </c>
      <c r="C48" s="50"/>
      <c r="D48" s="50"/>
      <c r="E48" s="50"/>
      <c r="F48" s="50"/>
      <c r="G48" s="50"/>
      <c r="H48" s="50"/>
      <c r="I48" s="50"/>
      <c r="J48" s="50"/>
      <c r="K48" s="50">
        <v>10.526534537852015</v>
      </c>
      <c r="L48" s="50">
        <v>24.3334099304505</v>
      </c>
      <c r="M48" s="50">
        <v>20.505785810196276</v>
      </c>
      <c r="N48" s="50">
        <v>15.613954266168374</v>
      </c>
      <c r="O48" s="50">
        <v>16.174079156948011</v>
      </c>
      <c r="P48" s="50">
        <v>26.325656183415681</v>
      </c>
      <c r="Q48" s="50">
        <v>18.096813493666055</v>
      </c>
      <c r="R48" s="50">
        <v>17.653850728889935</v>
      </c>
      <c r="S48" s="50">
        <v>22.826078732974601</v>
      </c>
      <c r="T48" s="50">
        <v>29.232994897184049</v>
      </c>
      <c r="U48" s="50">
        <v>53.752893201062889</v>
      </c>
      <c r="V48" s="50">
        <v>56.447158542504937</v>
      </c>
      <c r="W48" s="50">
        <v>11.044203291304553</v>
      </c>
      <c r="X48" s="50"/>
      <c r="Y48" s="50"/>
      <c r="Z48" s="50"/>
      <c r="AA48" s="50"/>
      <c r="AB48" s="50"/>
      <c r="AC48" s="50"/>
      <c r="AD48" s="50"/>
    </row>
    <row r="49" spans="1:30">
      <c r="B49" t="s">
        <v>36</v>
      </c>
      <c r="C49" s="50">
        <v>0.43247137849254441</v>
      </c>
      <c r="D49" s="50">
        <v>1.6086921664125287</v>
      </c>
      <c r="E49" s="50">
        <v>43.700633829520903</v>
      </c>
      <c r="F49" s="50">
        <v>51.761109292484214</v>
      </c>
      <c r="G49" s="50">
        <v>52.783558267459178</v>
      </c>
      <c r="H49" s="50">
        <v>40.635084102176585</v>
      </c>
      <c r="I49" s="50">
        <v>38.033961884109907</v>
      </c>
      <c r="J49" s="50">
        <v>59.290508674185354</v>
      </c>
      <c r="K49" s="50">
        <v>44.764046589127517</v>
      </c>
      <c r="L49" s="50">
        <v>57.192206561849417</v>
      </c>
      <c r="M49" s="50">
        <v>77.282101540510808</v>
      </c>
      <c r="N49" s="50">
        <v>92.199117533875153</v>
      </c>
      <c r="O49" s="50">
        <v>116.33365408348359</v>
      </c>
      <c r="P49" s="50">
        <v>137.26246011932062</v>
      </c>
      <c r="Q49" s="50">
        <v>167.33645190556879</v>
      </c>
      <c r="R49" s="50">
        <v>158.89028618125386</v>
      </c>
      <c r="S49" s="50">
        <v>178.43065708274236</v>
      </c>
      <c r="T49" s="50">
        <v>209.09334801691861</v>
      </c>
      <c r="U49" s="50">
        <v>253.64146151721002</v>
      </c>
      <c r="V49" s="50">
        <v>393.86149601654603</v>
      </c>
      <c r="W49" s="50">
        <v>290.28537396327823</v>
      </c>
      <c r="X49" s="50"/>
      <c r="Y49" s="50"/>
      <c r="Z49" s="50"/>
      <c r="AA49" s="50"/>
      <c r="AB49" s="50"/>
      <c r="AC49" s="50"/>
      <c r="AD49" s="50"/>
    </row>
    <row r="50" spans="1:30">
      <c r="B50" t="s">
        <v>122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>
        <v>28.520267308455807</v>
      </c>
      <c r="R50" s="50">
        <v>32.396655468054107</v>
      </c>
      <c r="S50" s="50">
        <v>100.1843308525075</v>
      </c>
      <c r="T50" s="50">
        <v>170.23977211972471</v>
      </c>
      <c r="U50" s="50">
        <v>107.69892190851969</v>
      </c>
      <c r="V50" s="50">
        <v>282.11855838640656</v>
      </c>
      <c r="W50" s="50">
        <v>236.02449329706201</v>
      </c>
      <c r="X50" s="50"/>
      <c r="Y50" s="50"/>
      <c r="Z50" s="50"/>
      <c r="AA50" s="50"/>
      <c r="AB50" s="50"/>
      <c r="AC50" s="50"/>
      <c r="AD50" s="50"/>
    </row>
    <row r="51" spans="1:30">
      <c r="B51" t="s">
        <v>219</v>
      </c>
      <c r="C51" s="50"/>
      <c r="D51" s="50"/>
      <c r="E51" s="50"/>
      <c r="F51" s="50"/>
      <c r="G51" s="50"/>
      <c r="H51" s="50"/>
      <c r="I51" s="50"/>
      <c r="J51" s="50"/>
      <c r="K51" s="50"/>
      <c r="L51" s="50">
        <v>2.2627721349913879</v>
      </c>
      <c r="M51" s="50">
        <v>6.0980452972229937</v>
      </c>
      <c r="N51" s="50">
        <v>8.3608174322143789</v>
      </c>
      <c r="O51" s="50">
        <v>20.172255810180168</v>
      </c>
      <c r="P51" s="50">
        <v>20.172255810180168</v>
      </c>
      <c r="Q51" s="50">
        <v>14.120579067126117</v>
      </c>
      <c r="R51" s="50">
        <v>12.002492207057198</v>
      </c>
      <c r="S51" s="50">
        <v>31.826785180352513</v>
      </c>
      <c r="T51" s="50">
        <v>35.412144902858941</v>
      </c>
      <c r="U51" s="50">
        <v>35.412144902858941</v>
      </c>
      <c r="V51" s="50">
        <v>35.412144902858941</v>
      </c>
      <c r="W51" s="50">
        <v>32.921650727262488</v>
      </c>
      <c r="X51" s="50">
        <v>1110.589827062423</v>
      </c>
      <c r="Y51" s="50">
        <v>1211.9128095228132</v>
      </c>
      <c r="Z51" s="50">
        <v>1275.3640212036178</v>
      </c>
      <c r="AA51" s="50">
        <v>5560.2093039103984</v>
      </c>
      <c r="AB51" s="50">
        <v>5736.3650072332503</v>
      </c>
      <c r="AC51" s="50">
        <v>5997.6016339129992</v>
      </c>
      <c r="AD51" s="50">
        <v>6197.082774841213</v>
      </c>
    </row>
    <row r="52" spans="1:30">
      <c r="A52" t="s">
        <v>73</v>
      </c>
      <c r="C52" s="50">
        <v>7.0921330676787333</v>
      </c>
      <c r="D52" s="50">
        <v>11.448342312185122</v>
      </c>
      <c r="E52" s="50">
        <v>65.361643348959021</v>
      </c>
      <c r="F52" s="50">
        <v>107.76021110146996</v>
      </c>
      <c r="G52" s="50">
        <v>301.12351421935989</v>
      </c>
      <c r="H52" s="50">
        <v>706.9792412328477</v>
      </c>
      <c r="I52" s="50">
        <v>847.6012917492468</v>
      </c>
      <c r="J52" s="50">
        <v>1816.8427123852975</v>
      </c>
      <c r="K52" s="50">
        <v>1529.5925788555028</v>
      </c>
      <c r="L52" s="50">
        <v>1409.403210209912</v>
      </c>
      <c r="M52" s="50">
        <v>1781.1708080686963</v>
      </c>
      <c r="N52" s="50">
        <v>1645.2764800172829</v>
      </c>
      <c r="O52" s="50">
        <v>1132.2511518591173</v>
      </c>
      <c r="P52" s="50">
        <v>1108.5830128483349</v>
      </c>
      <c r="Q52" s="50">
        <v>1408.9680374501731</v>
      </c>
      <c r="R52" s="50">
        <v>1315.9276681838528</v>
      </c>
      <c r="S52" s="50">
        <v>1328.8234275791337</v>
      </c>
      <c r="T52" s="50">
        <v>1452.7718337557492</v>
      </c>
      <c r="U52" s="50">
        <v>1521.0563493517923</v>
      </c>
      <c r="V52" s="50">
        <v>2258.3978900588854</v>
      </c>
      <c r="W52" s="50">
        <v>1802.4006596232841</v>
      </c>
      <c r="X52" s="50">
        <v>1762.6943928569185</v>
      </c>
      <c r="Y52" s="50">
        <v>1874.1779528484876</v>
      </c>
      <c r="Z52" s="50">
        <v>2012.5976675002771</v>
      </c>
      <c r="AA52" s="50">
        <v>7878.8553300023777</v>
      </c>
      <c r="AB52" s="50">
        <v>7925.4211036906536</v>
      </c>
      <c r="AC52" s="50">
        <v>7835.2665501186557</v>
      </c>
      <c r="AD52" s="50">
        <v>7962.8382112223762</v>
      </c>
    </row>
  </sheetData>
  <phoneticPr fontId="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C2235-2D9A-4A57-8A90-A979FCAE106E}">
  <sheetPr codeName="Sheet6">
    <tabColor rgb="FFCCFFCC"/>
  </sheetPr>
  <dimension ref="A3:AD52"/>
  <sheetViews>
    <sheetView showGridLines="0" showZero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86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 s="12" customFormat="1">
      <c r="A5" s="103" t="s">
        <v>3</v>
      </c>
      <c r="B5" s="103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s="12" t="s">
        <v>30</v>
      </c>
      <c r="X5" s="12" t="s">
        <v>39</v>
      </c>
      <c r="Y5" s="12" t="s">
        <v>40</v>
      </c>
      <c r="Z5" s="12" t="s">
        <v>51</v>
      </c>
      <c r="AA5" s="12" t="s">
        <v>76</v>
      </c>
      <c r="AB5" s="12" t="s">
        <v>76</v>
      </c>
      <c r="AC5" s="12" t="s">
        <v>76</v>
      </c>
      <c r="AD5" s="12" t="s">
        <v>76</v>
      </c>
    </row>
    <row r="6" spans="1:30">
      <c r="A6" t="s">
        <v>5</v>
      </c>
      <c r="B6" t="s">
        <v>54</v>
      </c>
      <c r="C6" s="68">
        <v>0</v>
      </c>
      <c r="D6" s="68">
        <v>0</v>
      </c>
      <c r="E6" s="68">
        <v>0</v>
      </c>
      <c r="F6" s="68">
        <v>0</v>
      </c>
      <c r="G6" s="68">
        <v>0</v>
      </c>
      <c r="H6" s="68">
        <v>339.99999999999994</v>
      </c>
      <c r="I6" s="68">
        <v>340</v>
      </c>
      <c r="J6" s="68">
        <v>340</v>
      </c>
      <c r="K6" s="68">
        <v>323.15774664398782</v>
      </c>
      <c r="L6" s="68">
        <v>303.76828184534855</v>
      </c>
      <c r="M6" s="68">
        <v>296.22793442365554</v>
      </c>
      <c r="N6" s="68">
        <v>301.61389686772202</v>
      </c>
      <c r="O6" s="68">
        <v>256.94895322900226</v>
      </c>
      <c r="P6" s="68">
        <v>256.94895322900226</v>
      </c>
      <c r="Q6" s="68">
        <v>255.12662022737808</v>
      </c>
      <c r="R6" s="68">
        <v>259.88177914655125</v>
      </c>
      <c r="S6" s="68">
        <v>246.46478873239437</v>
      </c>
      <c r="T6" s="68">
        <v>246.52777777777774</v>
      </c>
      <c r="U6" s="68">
        <v>247.16901408450704</v>
      </c>
      <c r="V6" s="68">
        <v>247.87323943661968</v>
      </c>
      <c r="W6" s="68">
        <v>239.78753623188402</v>
      </c>
      <c r="X6" s="68">
        <v>240.96189743589741</v>
      </c>
      <c r="Y6" s="68">
        <v>240.25494453333326</v>
      </c>
      <c r="Z6" s="68">
        <v>237.69970052705878</v>
      </c>
      <c r="AA6" s="68">
        <v>0</v>
      </c>
      <c r="AB6" s="68">
        <v>0</v>
      </c>
      <c r="AC6" s="68">
        <v>0</v>
      </c>
      <c r="AD6" s="68">
        <v>0</v>
      </c>
    </row>
    <row r="7" spans="1:30">
      <c r="B7" t="s">
        <v>96</v>
      </c>
      <c r="C7" s="68">
        <v>0</v>
      </c>
      <c r="D7" s="68">
        <v>0</v>
      </c>
      <c r="E7" s="68">
        <v>0</v>
      </c>
      <c r="F7" s="68">
        <v>0</v>
      </c>
      <c r="G7" s="68">
        <v>0</v>
      </c>
      <c r="H7" s="68">
        <v>0</v>
      </c>
      <c r="I7" s="68">
        <v>272</v>
      </c>
      <c r="J7" s="68">
        <v>272</v>
      </c>
      <c r="K7" s="68">
        <v>258.5261973151903</v>
      </c>
      <c r="L7" s="68">
        <v>262.4487736217468</v>
      </c>
      <c r="M7" s="68">
        <v>290.44027530854441</v>
      </c>
      <c r="N7" s="68">
        <v>285.57017976151263</v>
      </c>
      <c r="O7" s="68">
        <v>244.92155541828296</v>
      </c>
      <c r="P7" s="68">
        <v>247.9992733765815</v>
      </c>
      <c r="Q7" s="68">
        <v>245.51141583722975</v>
      </c>
      <c r="R7" s="68">
        <v>248.51919347310221</v>
      </c>
      <c r="S7" s="68">
        <v>226.30612244897958</v>
      </c>
      <c r="T7" s="68">
        <v>226.80645161290323</v>
      </c>
      <c r="U7" s="68">
        <v>225.99999999999997</v>
      </c>
      <c r="V7" s="68">
        <v>231.89285714285717</v>
      </c>
      <c r="W7" s="68">
        <v>218.95575757575756</v>
      </c>
      <c r="X7" s="68">
        <v>210.27110588235294</v>
      </c>
      <c r="Y7" s="68">
        <v>208.83389552941171</v>
      </c>
      <c r="Z7" s="68">
        <v>203.58714998222223</v>
      </c>
      <c r="AA7" s="68">
        <v>0</v>
      </c>
      <c r="AB7" s="68">
        <v>0</v>
      </c>
      <c r="AC7" s="68">
        <v>0</v>
      </c>
      <c r="AD7" s="68">
        <v>0</v>
      </c>
    </row>
    <row r="8" spans="1:30">
      <c r="B8" t="s">
        <v>31</v>
      </c>
      <c r="C8" s="68">
        <v>665.96616891861891</v>
      </c>
      <c r="D8" s="68">
        <v>655.97667638483949</v>
      </c>
      <c r="E8" s="68">
        <v>655.97667638483949</v>
      </c>
      <c r="F8" s="68">
        <v>655.97667638483961</v>
      </c>
      <c r="G8" s="68">
        <v>655.97667638483961</v>
      </c>
      <c r="H8" s="68">
        <v>655.97667638483961</v>
      </c>
      <c r="I8" s="68">
        <v>655.97667638483961</v>
      </c>
      <c r="J8" s="68">
        <v>655.97667638483949</v>
      </c>
      <c r="K8" s="68">
        <v>655.97667638483961</v>
      </c>
      <c r="L8" s="68">
        <v>642.85714285714289</v>
      </c>
      <c r="M8" s="68">
        <v>630.00000000000011</v>
      </c>
      <c r="N8" s="68">
        <v>604.79999999999984</v>
      </c>
      <c r="O8" s="68">
        <v>595.72799999999995</v>
      </c>
      <c r="P8" s="68">
        <v>586.79208000000006</v>
      </c>
      <c r="Q8" s="68">
        <v>577.99019880000003</v>
      </c>
      <c r="R8" s="68">
        <v>569.32034581799996</v>
      </c>
      <c r="S8" s="68">
        <v>540</v>
      </c>
      <c r="T8" s="68">
        <v>540</v>
      </c>
      <c r="U8" s="68">
        <v>540</v>
      </c>
      <c r="V8" s="68">
        <v>540</v>
      </c>
      <c r="W8" s="68">
        <v>529.20000000000005</v>
      </c>
      <c r="X8" s="68">
        <v>518.61599999999999</v>
      </c>
      <c r="Y8" s="68">
        <v>344.5535234782609</v>
      </c>
      <c r="Z8" s="68">
        <v>336.18898239999999</v>
      </c>
      <c r="AA8" s="68">
        <v>324.74500185726674</v>
      </c>
      <c r="AB8" s="68">
        <v>304.95797758975914</v>
      </c>
      <c r="AC8" s="68">
        <v>289.7100787102712</v>
      </c>
      <c r="AD8" s="68">
        <v>275.45454545454544</v>
      </c>
    </row>
    <row r="9" spans="1:30">
      <c r="B9" t="s">
        <v>41</v>
      </c>
      <c r="C9" s="68">
        <v>0</v>
      </c>
      <c r="D9" s="68">
        <v>0</v>
      </c>
      <c r="E9" s="68">
        <v>360.00000000000006</v>
      </c>
      <c r="F9" s="68">
        <v>360.00000000000006</v>
      </c>
      <c r="G9" s="68">
        <v>340</v>
      </c>
      <c r="H9" s="68">
        <v>339.99999999999994</v>
      </c>
      <c r="I9" s="68">
        <v>339.99999999999994</v>
      </c>
      <c r="J9" s="68">
        <v>339.99999999999994</v>
      </c>
      <c r="K9" s="68">
        <v>323.15774664398782</v>
      </c>
      <c r="L9" s="68">
        <v>313.96570407278108</v>
      </c>
      <c r="M9" s="68">
        <v>310.09537035858875</v>
      </c>
      <c r="N9" s="68">
        <v>309.36968278717762</v>
      </c>
      <c r="O9" s="68">
        <v>261.29039361522439</v>
      </c>
      <c r="P9" s="68">
        <v>261.6349523760357</v>
      </c>
      <c r="Q9" s="68">
        <v>262.83649061886484</v>
      </c>
      <c r="R9" s="68">
        <v>262.41595223387458</v>
      </c>
      <c r="S9" s="68">
        <v>237.07142857142856</v>
      </c>
      <c r="T9" s="68">
        <v>237.07142857142856</v>
      </c>
      <c r="U9" s="68">
        <v>233.79411764705881</v>
      </c>
      <c r="V9" s="68">
        <v>237.07142857142856</v>
      </c>
      <c r="W9" s="68">
        <v>231.27999999999997</v>
      </c>
      <c r="X9" s="68">
        <v>226.65440000000001</v>
      </c>
      <c r="Y9" s="68">
        <v>220.94482199999996</v>
      </c>
      <c r="Z9" s="68">
        <v>217.6788857599999</v>
      </c>
      <c r="AA9" s="68">
        <v>0</v>
      </c>
      <c r="AB9" s="68">
        <v>0</v>
      </c>
      <c r="AC9" s="68">
        <v>0</v>
      </c>
      <c r="AD9" s="68">
        <v>0</v>
      </c>
    </row>
    <row r="10" spans="1:30">
      <c r="B10" t="s">
        <v>217</v>
      </c>
      <c r="C10" s="68">
        <v>0</v>
      </c>
      <c r="D10" s="68">
        <v>0</v>
      </c>
      <c r="E10" s="68">
        <v>0</v>
      </c>
      <c r="F10" s="68">
        <v>0</v>
      </c>
      <c r="G10" s="68">
        <v>0</v>
      </c>
      <c r="H10" s="68">
        <v>0</v>
      </c>
      <c r="I10" s="68">
        <v>0</v>
      </c>
      <c r="J10" s="68">
        <v>0</v>
      </c>
      <c r="K10" s="68">
        <v>0</v>
      </c>
      <c r="L10" s="68">
        <v>323.15774664398782</v>
      </c>
      <c r="M10" s="68">
        <v>323.15774664398782</v>
      </c>
      <c r="N10" s="68">
        <v>323.15774664398782</v>
      </c>
      <c r="O10" s="68">
        <v>273.34995024361933</v>
      </c>
      <c r="P10" s="68">
        <v>273.34995024361933</v>
      </c>
      <c r="Q10" s="68">
        <v>273.34995024361933</v>
      </c>
      <c r="R10" s="68">
        <v>273.34995024361933</v>
      </c>
      <c r="S10" s="68">
        <v>0</v>
      </c>
      <c r="T10" s="68">
        <v>251</v>
      </c>
      <c r="U10" s="68">
        <v>251</v>
      </c>
      <c r="V10" s="68">
        <v>251</v>
      </c>
      <c r="W10" s="68">
        <v>245.97999999999996</v>
      </c>
      <c r="X10" s="68">
        <v>241.06039999999999</v>
      </c>
      <c r="Y10" s="68">
        <v>236.23919199999992</v>
      </c>
      <c r="Z10" s="68">
        <v>231.51440815999993</v>
      </c>
      <c r="AA10" s="68">
        <v>0</v>
      </c>
      <c r="AB10" s="68">
        <v>0</v>
      </c>
      <c r="AC10" s="68">
        <v>0</v>
      </c>
      <c r="AD10" s="68">
        <v>0</v>
      </c>
    </row>
    <row r="11" spans="1:30">
      <c r="B11" t="s">
        <v>182</v>
      </c>
      <c r="C11" s="68">
        <v>0</v>
      </c>
      <c r="D11" s="68">
        <v>0</v>
      </c>
      <c r="E11" s="68">
        <v>0</v>
      </c>
      <c r="F11" s="68">
        <v>0</v>
      </c>
      <c r="G11" s="68">
        <v>0</v>
      </c>
      <c r="H11" s="68">
        <v>0</v>
      </c>
      <c r="I11" s="68">
        <v>0</v>
      </c>
      <c r="J11" s="68">
        <v>0</v>
      </c>
      <c r="K11" s="68">
        <v>0</v>
      </c>
      <c r="L11" s="68">
        <v>0</v>
      </c>
      <c r="M11" s="68">
        <v>0</v>
      </c>
      <c r="N11" s="68">
        <v>0</v>
      </c>
      <c r="O11" s="68">
        <v>0</v>
      </c>
      <c r="P11" s="68">
        <v>203.37236298125285</v>
      </c>
      <c r="Q11" s="68">
        <v>203.37236298125285</v>
      </c>
      <c r="R11" s="68">
        <v>203.37236298125285</v>
      </c>
      <c r="S11" s="68">
        <v>186</v>
      </c>
      <c r="T11" s="68">
        <v>186</v>
      </c>
      <c r="U11" s="68">
        <v>186</v>
      </c>
      <c r="V11" s="68">
        <v>186</v>
      </c>
      <c r="W11" s="68">
        <v>182.28</v>
      </c>
      <c r="X11" s="68">
        <v>178.63440000000003</v>
      </c>
      <c r="Y11" s="68">
        <v>175.06171199999997</v>
      </c>
      <c r="Z11" s="68">
        <v>171.56047776000003</v>
      </c>
      <c r="AA11" s="68">
        <v>0</v>
      </c>
      <c r="AB11" s="68">
        <v>0</v>
      </c>
      <c r="AC11" s="68">
        <v>0</v>
      </c>
      <c r="AD11" s="68">
        <v>0</v>
      </c>
    </row>
    <row r="12" spans="1:30">
      <c r="B12" t="s">
        <v>105</v>
      </c>
      <c r="C12" s="68">
        <v>0</v>
      </c>
      <c r="D12" s="68">
        <v>0</v>
      </c>
      <c r="E12" s="68">
        <v>0</v>
      </c>
      <c r="F12" s="68">
        <v>0</v>
      </c>
      <c r="G12" s="68">
        <v>0</v>
      </c>
      <c r="H12" s="68">
        <v>0</v>
      </c>
      <c r="I12" s="68">
        <v>0</v>
      </c>
      <c r="J12" s="68">
        <v>339.99999999999994</v>
      </c>
      <c r="K12" s="68">
        <v>323.15774664398782</v>
      </c>
      <c r="L12" s="68">
        <v>323.15774664398782</v>
      </c>
      <c r="M12" s="68">
        <v>323.15774664398782</v>
      </c>
      <c r="N12" s="68">
        <v>323.15774664398782</v>
      </c>
      <c r="O12" s="68">
        <v>273.34995024361933</v>
      </c>
      <c r="P12" s="68">
        <v>273.34995024361933</v>
      </c>
      <c r="Q12" s="68">
        <v>273.34995024361933</v>
      </c>
      <c r="R12" s="68">
        <v>273.34995024361933</v>
      </c>
      <c r="S12" s="68">
        <v>251</v>
      </c>
      <c r="T12" s="68">
        <v>251</v>
      </c>
      <c r="U12" s="68">
        <v>251</v>
      </c>
      <c r="V12" s="68">
        <v>251</v>
      </c>
      <c r="W12" s="68">
        <v>245.98</v>
      </c>
      <c r="X12" s="68">
        <v>241.06039999999999</v>
      </c>
      <c r="Y12" s="68">
        <v>236.23919199999995</v>
      </c>
      <c r="Z12" s="68">
        <v>231.51440815999993</v>
      </c>
      <c r="AA12" s="68">
        <v>0</v>
      </c>
      <c r="AB12" s="68">
        <v>0</v>
      </c>
      <c r="AC12" s="68">
        <v>0</v>
      </c>
      <c r="AD12" s="68">
        <v>0</v>
      </c>
    </row>
    <row r="13" spans="1:30">
      <c r="B13" t="s">
        <v>120</v>
      </c>
      <c r="C13" s="68">
        <v>0</v>
      </c>
      <c r="D13" s="68">
        <v>0</v>
      </c>
      <c r="E13" s="68">
        <v>0</v>
      </c>
      <c r="F13" s="68">
        <v>0</v>
      </c>
      <c r="G13" s="68">
        <v>0</v>
      </c>
      <c r="H13" s="68">
        <v>0</v>
      </c>
      <c r="I13" s="68">
        <v>0</v>
      </c>
      <c r="J13" s="68">
        <v>0</v>
      </c>
      <c r="K13" s="68">
        <v>0</v>
      </c>
      <c r="L13" s="68">
        <v>290.841971979589</v>
      </c>
      <c r="M13" s="68">
        <v>290.84197197958906</v>
      </c>
      <c r="N13" s="68">
        <v>290.84197197958906</v>
      </c>
      <c r="O13" s="68">
        <v>242.97773354988388</v>
      </c>
      <c r="P13" s="68">
        <v>242.97773354988388</v>
      </c>
      <c r="Q13" s="68">
        <v>246.01495521925742</v>
      </c>
      <c r="R13" s="68">
        <v>246.01495521925744</v>
      </c>
      <c r="S13" s="68">
        <v>225.99999999999997</v>
      </c>
      <c r="T13" s="68">
        <v>226</v>
      </c>
      <c r="U13" s="68">
        <v>226</v>
      </c>
      <c r="V13" s="68">
        <v>222.42857142857142</v>
      </c>
      <c r="W13" s="68">
        <v>217.98</v>
      </c>
      <c r="X13" s="68">
        <v>214.38262222222221</v>
      </c>
      <c r="Y13" s="68">
        <v>210.09496977777775</v>
      </c>
      <c r="Z13" s="68">
        <v>206.35891288727268</v>
      </c>
      <c r="AA13" s="68">
        <v>0</v>
      </c>
      <c r="AB13" s="68">
        <v>0</v>
      </c>
      <c r="AC13" s="68">
        <v>0</v>
      </c>
      <c r="AD13" s="68">
        <v>0</v>
      </c>
    </row>
    <row r="14" spans="1:30">
      <c r="B14" t="s">
        <v>144</v>
      </c>
      <c r="C14" s="68">
        <v>0</v>
      </c>
      <c r="D14" s="68">
        <v>0</v>
      </c>
      <c r="E14" s="68">
        <v>0</v>
      </c>
      <c r="F14" s="68">
        <v>0</v>
      </c>
      <c r="G14" s="68">
        <v>0</v>
      </c>
      <c r="H14" s="68">
        <v>0</v>
      </c>
      <c r="I14" s="68">
        <v>0</v>
      </c>
      <c r="J14" s="68">
        <v>0</v>
      </c>
      <c r="K14" s="68">
        <v>0</v>
      </c>
      <c r="L14" s="68">
        <v>0</v>
      </c>
      <c r="M14" s="68">
        <v>0</v>
      </c>
      <c r="N14" s="68">
        <v>0</v>
      </c>
      <c r="O14" s="68">
        <v>232.3474577070765</v>
      </c>
      <c r="P14" s="68">
        <v>231.29611174460101</v>
      </c>
      <c r="Q14" s="68">
        <v>230.39495806247913</v>
      </c>
      <c r="R14" s="68">
        <v>233.25862420788857</v>
      </c>
      <c r="S14" s="68">
        <v>213.5</v>
      </c>
      <c r="T14" s="68">
        <v>213.5</v>
      </c>
      <c r="U14" s="68">
        <v>213.5</v>
      </c>
      <c r="V14" s="68">
        <v>210.09090909090907</v>
      </c>
      <c r="W14" s="68">
        <v>215.82615384615383</v>
      </c>
      <c r="X14" s="68">
        <v>211.04789999999997</v>
      </c>
      <c r="Y14" s="68">
        <v>207.48054755555557</v>
      </c>
      <c r="Z14" s="68">
        <v>204.81427721263151</v>
      </c>
      <c r="AA14" s="68">
        <v>0</v>
      </c>
      <c r="AB14" s="68">
        <v>0</v>
      </c>
      <c r="AC14" s="68">
        <v>0</v>
      </c>
      <c r="AD14" s="68">
        <v>0</v>
      </c>
    </row>
    <row r="15" spans="1:30">
      <c r="B15" t="s">
        <v>140</v>
      </c>
      <c r="C15" s="68">
        <v>0</v>
      </c>
      <c r="D15" s="68">
        <v>0</v>
      </c>
      <c r="E15" s="68">
        <v>0</v>
      </c>
      <c r="F15" s="68">
        <v>0</v>
      </c>
      <c r="G15" s="68">
        <v>0</v>
      </c>
      <c r="H15" s="68">
        <v>0</v>
      </c>
      <c r="I15" s="68">
        <v>0</v>
      </c>
      <c r="J15" s="68">
        <v>0</v>
      </c>
      <c r="K15" s="68">
        <v>0</v>
      </c>
      <c r="L15" s="68">
        <v>0</v>
      </c>
      <c r="M15" s="68">
        <v>0</v>
      </c>
      <c r="N15" s="68">
        <v>286.22543274181777</v>
      </c>
      <c r="O15" s="68">
        <v>242.10995593006288</v>
      </c>
      <c r="P15" s="68">
        <v>242.10995593006288</v>
      </c>
      <c r="Q15" s="68">
        <v>239.18120646316694</v>
      </c>
      <c r="R15" s="68">
        <v>242.97773354988391</v>
      </c>
      <c r="S15" s="68">
        <v>222.42857142857142</v>
      </c>
      <c r="T15" s="68">
        <v>222.42857142857142</v>
      </c>
      <c r="U15" s="68">
        <v>222.42857142857142</v>
      </c>
      <c r="V15" s="68">
        <v>222.42857142857142</v>
      </c>
      <c r="W15" s="68">
        <v>221.48</v>
      </c>
      <c r="X15" s="68">
        <v>217.05039999999997</v>
      </c>
      <c r="Y15" s="68">
        <v>210.09496977777775</v>
      </c>
      <c r="Z15" s="68">
        <v>203.84336335999998</v>
      </c>
      <c r="AA15" s="68">
        <v>0</v>
      </c>
      <c r="AB15" s="68">
        <v>0</v>
      </c>
      <c r="AC15" s="68">
        <v>0</v>
      </c>
      <c r="AD15" s="68">
        <v>0</v>
      </c>
    </row>
    <row r="16" spans="1:30">
      <c r="B16" t="s">
        <v>135</v>
      </c>
      <c r="C16" s="68">
        <v>0</v>
      </c>
      <c r="D16" s="68">
        <v>0</v>
      </c>
      <c r="E16" s="68">
        <v>0</v>
      </c>
      <c r="F16" s="68">
        <v>0</v>
      </c>
      <c r="G16" s="68">
        <v>0</v>
      </c>
      <c r="H16" s="68">
        <v>0</v>
      </c>
      <c r="I16" s="68">
        <v>0</v>
      </c>
      <c r="J16" s="68">
        <v>0</v>
      </c>
      <c r="K16" s="68">
        <v>0</v>
      </c>
      <c r="L16" s="68">
        <v>0</v>
      </c>
      <c r="M16" s="68">
        <v>0</v>
      </c>
      <c r="N16" s="68">
        <v>258.5261973151903</v>
      </c>
      <c r="O16" s="68">
        <v>218.6799601948955</v>
      </c>
      <c r="P16" s="68">
        <v>218.6799601948955</v>
      </c>
      <c r="Q16" s="68">
        <v>218.6799601948955</v>
      </c>
      <c r="R16" s="68">
        <v>221.8958419624675</v>
      </c>
      <c r="S16" s="68">
        <v>214.46153846153848</v>
      </c>
      <c r="T16" s="68">
        <v>216.32258064516131</v>
      </c>
      <c r="U16" s="68">
        <v>215.38356164383563</v>
      </c>
      <c r="V16" s="68">
        <v>216.44117647058826</v>
      </c>
      <c r="W16" s="68">
        <v>213.62150943396227</v>
      </c>
      <c r="X16" s="68">
        <v>207.81578461538459</v>
      </c>
      <c r="Y16" s="68">
        <v>203.65946892307693</v>
      </c>
      <c r="Z16" s="68">
        <v>197.6942422933333</v>
      </c>
      <c r="AA16" s="68">
        <v>0</v>
      </c>
      <c r="AB16" s="68">
        <v>0</v>
      </c>
      <c r="AC16" s="68">
        <v>0</v>
      </c>
      <c r="AD16" s="68">
        <v>0</v>
      </c>
    </row>
    <row r="17" spans="1:30">
      <c r="B17" t="s">
        <v>45</v>
      </c>
      <c r="C17" s="68">
        <v>0</v>
      </c>
      <c r="D17" s="68">
        <v>0</v>
      </c>
      <c r="E17" s="68">
        <v>0</v>
      </c>
      <c r="F17" s="68">
        <v>0</v>
      </c>
      <c r="G17" s="68">
        <v>0</v>
      </c>
      <c r="H17" s="68">
        <v>0</v>
      </c>
      <c r="I17" s="68">
        <v>0</v>
      </c>
      <c r="J17" s="68">
        <v>0</v>
      </c>
      <c r="K17" s="68">
        <v>0</v>
      </c>
      <c r="L17" s="68">
        <v>258.5261973151903</v>
      </c>
      <c r="M17" s="68">
        <v>258.5261973151903</v>
      </c>
      <c r="N17" s="68">
        <v>258.52619731519025</v>
      </c>
      <c r="O17" s="68">
        <v>218.67996019489547</v>
      </c>
      <c r="P17" s="68">
        <v>218.6799601948955</v>
      </c>
      <c r="Q17" s="68">
        <v>243.38439084452807</v>
      </c>
      <c r="R17" s="68">
        <v>218.67996019489553</v>
      </c>
      <c r="S17" s="68">
        <v>200.99999999999997</v>
      </c>
      <c r="T17" s="68">
        <v>200.99999999999997</v>
      </c>
      <c r="U17" s="68">
        <v>200.99999999999997</v>
      </c>
      <c r="V17" s="68">
        <v>201</v>
      </c>
      <c r="W17" s="68">
        <v>182.28000000000003</v>
      </c>
      <c r="X17" s="68">
        <v>178.63439999999997</v>
      </c>
      <c r="Y17" s="68">
        <v>175.06171199999997</v>
      </c>
      <c r="Z17" s="68">
        <v>171.56047776</v>
      </c>
      <c r="AA17" s="68">
        <v>0</v>
      </c>
      <c r="AB17" s="68">
        <v>0</v>
      </c>
      <c r="AC17" s="68">
        <v>0</v>
      </c>
      <c r="AD17" s="68">
        <v>0</v>
      </c>
    </row>
    <row r="18" spans="1:30">
      <c r="B18" t="s">
        <v>121</v>
      </c>
      <c r="C18" s="68">
        <v>0</v>
      </c>
      <c r="D18" s="68">
        <v>0</v>
      </c>
      <c r="E18" s="68">
        <v>0</v>
      </c>
      <c r="F18" s="68">
        <v>0</v>
      </c>
      <c r="G18" s="68">
        <v>0</v>
      </c>
      <c r="H18" s="68">
        <v>0</v>
      </c>
      <c r="I18" s="68">
        <v>0</v>
      </c>
      <c r="J18" s="68">
        <v>0</v>
      </c>
      <c r="K18" s="68">
        <v>0</v>
      </c>
      <c r="L18" s="68">
        <v>290.841971979589</v>
      </c>
      <c r="M18" s="68">
        <v>280.0700470914561</v>
      </c>
      <c r="N18" s="68">
        <v>271.45250718094974</v>
      </c>
      <c r="O18" s="68">
        <v>228.44245841788191</v>
      </c>
      <c r="P18" s="68">
        <v>234.75936903275544</v>
      </c>
      <c r="Q18" s="68">
        <v>234.29995735167373</v>
      </c>
      <c r="R18" s="68">
        <v>236.90329021113681</v>
      </c>
      <c r="S18" s="68">
        <v>217.66666666666666</v>
      </c>
      <c r="T18" s="68">
        <v>217.66666666666666</v>
      </c>
      <c r="U18" s="68">
        <v>222.42857142857142</v>
      </c>
      <c r="V18" s="68">
        <v>222.42857142857142</v>
      </c>
      <c r="W18" s="68">
        <v>221.48</v>
      </c>
      <c r="X18" s="68">
        <v>217.05039999999997</v>
      </c>
      <c r="Y18" s="68">
        <v>210.09496977777775</v>
      </c>
      <c r="Z18" s="68">
        <v>203.84336335999998</v>
      </c>
      <c r="AA18" s="68">
        <v>0</v>
      </c>
      <c r="AB18" s="68">
        <v>0</v>
      </c>
      <c r="AC18" s="68">
        <v>0</v>
      </c>
      <c r="AD18" s="68">
        <v>0</v>
      </c>
    </row>
    <row r="19" spans="1:30">
      <c r="B19" t="s">
        <v>60</v>
      </c>
      <c r="C19" s="68">
        <v>0</v>
      </c>
      <c r="D19" s="68">
        <v>0</v>
      </c>
      <c r="E19" s="68">
        <v>0</v>
      </c>
      <c r="F19" s="68">
        <v>0</v>
      </c>
      <c r="G19" s="68">
        <v>0</v>
      </c>
      <c r="H19" s="68">
        <v>0</v>
      </c>
      <c r="I19" s="68">
        <v>0</v>
      </c>
      <c r="J19" s="68">
        <v>272</v>
      </c>
      <c r="K19" s="68">
        <v>258.5261973151903</v>
      </c>
      <c r="L19" s="68">
        <v>258.5261973151903</v>
      </c>
      <c r="M19" s="68">
        <v>258.5261973151903</v>
      </c>
      <c r="N19" s="68">
        <v>258.5261973151903</v>
      </c>
      <c r="O19" s="68">
        <v>218.67996019489553</v>
      </c>
      <c r="P19" s="68">
        <v>218.67996019489553</v>
      </c>
      <c r="Q19" s="68">
        <v>218.67996019489553</v>
      </c>
      <c r="R19" s="68">
        <v>218.67996019489553</v>
      </c>
      <c r="S19" s="68">
        <v>201</v>
      </c>
      <c r="T19" s="68">
        <v>201</v>
      </c>
      <c r="U19" s="68">
        <v>201</v>
      </c>
      <c r="V19" s="68">
        <v>201</v>
      </c>
      <c r="W19" s="68">
        <v>221.48000000000002</v>
      </c>
      <c r="X19" s="68">
        <v>218.89732307692304</v>
      </c>
      <c r="Y19" s="68">
        <v>214.51937661538457</v>
      </c>
      <c r="Z19" s="68">
        <v>210.2289890830769</v>
      </c>
      <c r="AA19" s="68">
        <v>0</v>
      </c>
      <c r="AB19" s="68">
        <v>0</v>
      </c>
      <c r="AC19" s="68">
        <v>0</v>
      </c>
      <c r="AD19" s="68">
        <v>0</v>
      </c>
    </row>
    <row r="20" spans="1:30">
      <c r="B20" t="s">
        <v>192</v>
      </c>
      <c r="C20" s="68">
        <v>0</v>
      </c>
      <c r="D20" s="68">
        <v>0</v>
      </c>
      <c r="E20" s="68">
        <v>0</v>
      </c>
      <c r="F20" s="68">
        <v>0</v>
      </c>
      <c r="G20" s="68">
        <v>0</v>
      </c>
      <c r="H20" s="68">
        <v>0</v>
      </c>
      <c r="I20" s="68">
        <v>0</v>
      </c>
      <c r="J20" s="68">
        <v>0</v>
      </c>
      <c r="K20" s="68">
        <v>0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218.67996019489553</v>
      </c>
      <c r="R20" s="68">
        <v>218.67996019489553</v>
      </c>
      <c r="S20" s="68">
        <v>200.99999999999997</v>
      </c>
      <c r="T20" s="68">
        <v>200.99999999999997</v>
      </c>
      <c r="U20" s="68">
        <v>200.99999999999997</v>
      </c>
      <c r="V20" s="68">
        <v>200.99999999999997</v>
      </c>
      <c r="W20" s="68">
        <v>196.98</v>
      </c>
      <c r="X20" s="68">
        <v>193.04039999999998</v>
      </c>
      <c r="Y20" s="68">
        <v>189.17959199999999</v>
      </c>
      <c r="Z20" s="68">
        <v>185.39600015999997</v>
      </c>
      <c r="AA20" s="68">
        <v>0</v>
      </c>
      <c r="AB20" s="68">
        <v>0</v>
      </c>
      <c r="AC20" s="68">
        <v>0</v>
      </c>
      <c r="AD20" s="68">
        <v>0</v>
      </c>
    </row>
    <row r="21" spans="1:30">
      <c r="B21" t="s">
        <v>53</v>
      </c>
      <c r="C21" s="68">
        <v>0</v>
      </c>
      <c r="D21" s="68">
        <v>0</v>
      </c>
      <c r="E21" s="68">
        <v>0</v>
      </c>
      <c r="F21" s="68">
        <v>0</v>
      </c>
      <c r="G21" s="68">
        <v>0</v>
      </c>
      <c r="H21" s="68">
        <v>0</v>
      </c>
      <c r="I21" s="68">
        <v>436.50000000000006</v>
      </c>
      <c r="J21" s="68">
        <v>423.40499999999997</v>
      </c>
      <c r="K21" s="68">
        <v>410.70284999999996</v>
      </c>
      <c r="L21" s="68">
        <v>389.26695194066457</v>
      </c>
      <c r="M21" s="68">
        <v>364.28155654553325</v>
      </c>
      <c r="N21" s="68">
        <v>355.9469656887527</v>
      </c>
      <c r="O21" s="68">
        <v>327.05096674443064</v>
      </c>
      <c r="P21" s="68">
        <v>324.19532687009126</v>
      </c>
      <c r="Q21" s="68">
        <v>330.46976482229235</v>
      </c>
      <c r="R21" s="68">
        <v>318.61190839678619</v>
      </c>
      <c r="S21" s="68">
        <v>288.10526315789474</v>
      </c>
      <c r="T21" s="68">
        <v>288.10526315789474</v>
      </c>
      <c r="U21" s="68">
        <v>282.33333333333331</v>
      </c>
      <c r="V21" s="68">
        <v>282.33333333333331</v>
      </c>
      <c r="W21" s="68">
        <v>269.01</v>
      </c>
      <c r="X21" s="68">
        <v>263.62979999999999</v>
      </c>
      <c r="Y21" s="68">
        <v>258.35720399999997</v>
      </c>
      <c r="Z21" s="68">
        <v>260.41527717333327</v>
      </c>
      <c r="AA21" s="68">
        <v>0</v>
      </c>
      <c r="AB21" s="68">
        <v>0</v>
      </c>
      <c r="AC21" s="68">
        <v>0</v>
      </c>
      <c r="AD21" s="68">
        <v>0</v>
      </c>
    </row>
    <row r="22" spans="1:30">
      <c r="B22" t="s">
        <v>58</v>
      </c>
      <c r="C22" s="68">
        <v>0</v>
      </c>
      <c r="D22" s="68">
        <v>0</v>
      </c>
      <c r="E22" s="68">
        <v>0</v>
      </c>
      <c r="F22" s="68">
        <v>0</v>
      </c>
      <c r="G22" s="68">
        <v>0</v>
      </c>
      <c r="H22" s="68">
        <v>0</v>
      </c>
      <c r="I22" s="68">
        <v>0</v>
      </c>
      <c r="J22" s="68">
        <v>0</v>
      </c>
      <c r="K22" s="68">
        <v>0</v>
      </c>
      <c r="L22" s="68">
        <v>0</v>
      </c>
      <c r="M22" s="68">
        <v>0</v>
      </c>
      <c r="N22" s="68">
        <v>0</v>
      </c>
      <c r="O22" s="68">
        <v>0</v>
      </c>
      <c r="P22" s="68">
        <v>0</v>
      </c>
      <c r="Q22" s="68">
        <v>273.34995024361933</v>
      </c>
      <c r="R22" s="68">
        <v>273.34995024361933</v>
      </c>
      <c r="S22" s="68">
        <v>251</v>
      </c>
      <c r="T22" s="68">
        <v>251</v>
      </c>
      <c r="U22" s="68">
        <v>251</v>
      </c>
      <c r="V22" s="68">
        <v>251</v>
      </c>
      <c r="W22" s="68">
        <v>245.98</v>
      </c>
      <c r="X22" s="68">
        <v>241.06039999999999</v>
      </c>
      <c r="Y22" s="68">
        <v>236.23919199999992</v>
      </c>
      <c r="Z22" s="68">
        <v>231.51440815999993</v>
      </c>
      <c r="AA22" s="68">
        <v>0</v>
      </c>
      <c r="AB22" s="68">
        <v>0</v>
      </c>
      <c r="AC22" s="68">
        <v>0</v>
      </c>
      <c r="AD22" s="68">
        <v>0</v>
      </c>
    </row>
    <row r="23" spans="1:30">
      <c r="B23" t="s">
        <v>145</v>
      </c>
      <c r="C23" s="68">
        <v>0</v>
      </c>
      <c r="D23" s="68">
        <v>0</v>
      </c>
      <c r="E23" s="68">
        <v>0</v>
      </c>
      <c r="F23" s="68">
        <v>0</v>
      </c>
      <c r="G23" s="68">
        <v>0</v>
      </c>
      <c r="H23" s="68">
        <v>0</v>
      </c>
      <c r="I23" s="68">
        <v>0</v>
      </c>
      <c r="J23" s="68">
        <v>0</v>
      </c>
      <c r="K23" s="68">
        <v>0</v>
      </c>
      <c r="L23" s="68">
        <v>0</v>
      </c>
      <c r="M23" s="68">
        <v>0</v>
      </c>
      <c r="N23" s="68">
        <v>0</v>
      </c>
      <c r="O23" s="68">
        <v>239.18120646316694</v>
      </c>
      <c r="P23" s="68">
        <v>240.54795621438504</v>
      </c>
      <c r="Q23" s="68">
        <v>238.55995657624965</v>
      </c>
      <c r="R23" s="68">
        <v>239.70687944440468</v>
      </c>
      <c r="S23" s="68">
        <v>222.64179104477611</v>
      </c>
      <c r="T23" s="68">
        <v>225.21875000000003</v>
      </c>
      <c r="U23" s="68">
        <v>226.37313432835822</v>
      </c>
      <c r="V23" s="68">
        <v>224.38709677419354</v>
      </c>
      <c r="W23" s="68">
        <v>225.5633333333333</v>
      </c>
      <c r="X23" s="68">
        <v>218.89732307692302</v>
      </c>
      <c r="Y23" s="68">
        <v>220.55265866666662</v>
      </c>
      <c r="Z23" s="68">
        <v>214.22000515999997</v>
      </c>
      <c r="AA23" s="68">
        <v>0</v>
      </c>
      <c r="AB23" s="68">
        <v>0</v>
      </c>
      <c r="AC23" s="68">
        <v>0</v>
      </c>
      <c r="AD23" s="68">
        <v>0</v>
      </c>
    </row>
    <row r="24" spans="1:30">
      <c r="B24" t="s">
        <v>36</v>
      </c>
      <c r="C24" s="68">
        <v>0</v>
      </c>
      <c r="D24" s="68">
        <v>0</v>
      </c>
      <c r="E24" s="68">
        <v>0</v>
      </c>
      <c r="F24" s="68">
        <v>0</v>
      </c>
      <c r="G24" s="68">
        <v>0</v>
      </c>
      <c r="H24" s="68">
        <v>0</v>
      </c>
      <c r="I24" s="68">
        <v>0</v>
      </c>
      <c r="J24" s="68">
        <v>0</v>
      </c>
      <c r="K24" s="68">
        <v>0</v>
      </c>
      <c r="L24" s="68">
        <v>0</v>
      </c>
      <c r="M24" s="68">
        <v>0</v>
      </c>
      <c r="N24" s="68">
        <v>0</v>
      </c>
      <c r="O24" s="68">
        <v>328.01994029234328</v>
      </c>
      <c r="P24" s="68">
        <v>328.01994029234328</v>
      </c>
      <c r="Q24" s="68">
        <v>328.01994029234328</v>
      </c>
      <c r="R24" s="68">
        <v>328.01994029234328</v>
      </c>
      <c r="S24" s="68">
        <v>0</v>
      </c>
      <c r="T24" s="68">
        <v>228.27272727272728</v>
      </c>
      <c r="U24" s="68">
        <v>234.33333333333334</v>
      </c>
      <c r="V24" s="68">
        <v>239.09523809523807</v>
      </c>
      <c r="W24" s="68">
        <v>265.58</v>
      </c>
      <c r="X24" s="68">
        <v>257.06706666666668</v>
      </c>
      <c r="Y24" s="68">
        <v>249.68479199999993</v>
      </c>
      <c r="Z24" s="68">
        <v>246.8872108266666</v>
      </c>
      <c r="AA24" s="68">
        <v>0</v>
      </c>
      <c r="AB24" s="68">
        <v>0</v>
      </c>
      <c r="AC24" s="68">
        <v>0</v>
      </c>
      <c r="AD24" s="68">
        <v>0</v>
      </c>
    </row>
    <row r="25" spans="1:30">
      <c r="B25" t="s">
        <v>166</v>
      </c>
      <c r="C25" s="68">
        <v>0</v>
      </c>
      <c r="D25" s="68">
        <v>0</v>
      </c>
      <c r="E25" s="68">
        <v>0</v>
      </c>
      <c r="F25" s="68">
        <v>0</v>
      </c>
      <c r="G25" s="68">
        <v>0</v>
      </c>
      <c r="H25" s="68">
        <v>0</v>
      </c>
      <c r="I25" s="68">
        <v>0</v>
      </c>
      <c r="J25" s="68">
        <v>0</v>
      </c>
      <c r="K25" s="68">
        <v>0</v>
      </c>
      <c r="L25" s="68">
        <v>0</v>
      </c>
      <c r="M25" s="68">
        <v>0</v>
      </c>
      <c r="N25" s="68">
        <v>0</v>
      </c>
      <c r="O25" s="68">
        <v>265.69615163679805</v>
      </c>
      <c r="P25" s="68">
        <v>244.92155541828299</v>
      </c>
      <c r="Q25" s="68">
        <v>248.98275467904531</v>
      </c>
      <c r="R25" s="68">
        <v>248.98275467904531</v>
      </c>
      <c r="S25" s="68">
        <v>228.14285714285711</v>
      </c>
      <c r="T25" s="68">
        <v>231</v>
      </c>
      <c r="U25" s="68">
        <v>233.5</v>
      </c>
      <c r="V25" s="68">
        <v>233.5</v>
      </c>
      <c r="W25" s="68">
        <v>230.76958333333334</v>
      </c>
      <c r="X25" s="68">
        <v>223.60551111111113</v>
      </c>
      <c r="Y25" s="68">
        <v>219.73423084057973</v>
      </c>
      <c r="Z25" s="68">
        <v>212.3815010572973</v>
      </c>
      <c r="AA25" s="68">
        <v>0</v>
      </c>
      <c r="AB25" s="68">
        <v>0</v>
      </c>
      <c r="AC25" s="68">
        <v>0</v>
      </c>
      <c r="AD25" s="68">
        <v>0</v>
      </c>
    </row>
    <row r="26" spans="1:30">
      <c r="B26" t="s">
        <v>122</v>
      </c>
      <c r="C26" s="68">
        <v>0</v>
      </c>
      <c r="D26" s="68">
        <v>0</v>
      </c>
      <c r="E26" s="68">
        <v>0</v>
      </c>
      <c r="F26" s="68">
        <v>0</v>
      </c>
      <c r="G26" s="68">
        <v>0</v>
      </c>
      <c r="H26" s="68">
        <v>0</v>
      </c>
      <c r="I26" s="68">
        <v>0</v>
      </c>
      <c r="J26" s="68">
        <v>0</v>
      </c>
      <c r="K26" s="68">
        <v>0</v>
      </c>
      <c r="L26" s="68">
        <v>290.84197197958906</v>
      </c>
      <c r="M26" s="68">
        <v>290.84197197958906</v>
      </c>
      <c r="N26" s="68">
        <v>293.7797696763526</v>
      </c>
      <c r="O26" s="68">
        <v>246.01495521925747</v>
      </c>
      <c r="P26" s="68">
        <v>249.05217688863098</v>
      </c>
      <c r="Q26" s="68">
        <v>246.01495521925747</v>
      </c>
      <c r="R26" s="68">
        <v>246.01495521925747</v>
      </c>
      <c r="S26" s="68">
        <v>225.99999999999997</v>
      </c>
      <c r="T26" s="68">
        <v>225.99999999999997</v>
      </c>
      <c r="U26" s="68">
        <v>225.99999999999997</v>
      </c>
      <c r="V26" s="68">
        <v>225.99999999999997</v>
      </c>
      <c r="W26" s="68">
        <v>221.48</v>
      </c>
      <c r="X26" s="68">
        <v>214.38262222222221</v>
      </c>
      <c r="Y26" s="68">
        <v>210.57031927272723</v>
      </c>
      <c r="Z26" s="68">
        <v>206.35891288727268</v>
      </c>
      <c r="AA26" s="68">
        <v>0</v>
      </c>
      <c r="AB26" s="68">
        <v>0</v>
      </c>
      <c r="AC26" s="68">
        <v>0</v>
      </c>
      <c r="AD26" s="68">
        <v>0</v>
      </c>
    </row>
    <row r="27" spans="1:30">
      <c r="B27" t="s">
        <v>219</v>
      </c>
      <c r="C27" s="68">
        <v>0</v>
      </c>
      <c r="D27" s="68">
        <v>0</v>
      </c>
      <c r="E27" s="68">
        <v>0</v>
      </c>
      <c r="F27" s="68">
        <v>0</v>
      </c>
      <c r="G27" s="68">
        <v>0</v>
      </c>
      <c r="H27" s="68">
        <v>0</v>
      </c>
      <c r="I27" s="68">
        <v>0</v>
      </c>
      <c r="J27" s="68">
        <v>0</v>
      </c>
      <c r="K27" s="68">
        <v>0</v>
      </c>
      <c r="L27" s="68">
        <v>258.5261973151903</v>
      </c>
      <c r="M27" s="68">
        <v>258.5261973151903</v>
      </c>
      <c r="N27" s="68">
        <v>258.5261973151903</v>
      </c>
      <c r="O27" s="68">
        <v>273.34995024361933</v>
      </c>
      <c r="P27" s="68">
        <v>273.34995024361933</v>
      </c>
      <c r="Q27" s="68">
        <v>273.34995024361939</v>
      </c>
      <c r="R27" s="68">
        <v>273.34995024361939</v>
      </c>
      <c r="S27" s="68">
        <v>252.48837209302323</v>
      </c>
      <c r="T27" s="68">
        <v>248.70149253731344</v>
      </c>
      <c r="U27" s="68">
        <v>250.09774436090225</v>
      </c>
      <c r="V27" s="68">
        <v>250.06250000000003</v>
      </c>
      <c r="W27" s="68">
        <v>238.79333333333332</v>
      </c>
      <c r="X27" s="68">
        <v>229.93195555555556</v>
      </c>
      <c r="Y27" s="68">
        <v>223.13881686486482</v>
      </c>
      <c r="Z27" s="68">
        <v>218.64680296493822</v>
      </c>
      <c r="AA27" s="68">
        <v>195.50204595783219</v>
      </c>
      <c r="AB27" s="68">
        <v>185.5920473286676</v>
      </c>
      <c r="AC27" s="68">
        <v>174.63224449056023</v>
      </c>
      <c r="AD27" s="68">
        <v>164.15168618116229</v>
      </c>
    </row>
    <row r="28" spans="1:30">
      <c r="A28" t="s">
        <v>90</v>
      </c>
      <c r="B28" t="s">
        <v>54</v>
      </c>
      <c r="C28" s="68">
        <v>0</v>
      </c>
      <c r="D28" s="68">
        <v>0</v>
      </c>
      <c r="E28" s="68">
        <v>0</v>
      </c>
      <c r="F28" s="68">
        <v>0</v>
      </c>
      <c r="G28" s="68">
        <v>0</v>
      </c>
      <c r="H28" s="68">
        <v>265</v>
      </c>
      <c r="I28" s="68">
        <v>260</v>
      </c>
      <c r="J28" s="68">
        <v>256</v>
      </c>
      <c r="K28" s="68">
        <v>250.76667664951407</v>
      </c>
      <c r="L28" s="68">
        <v>245.61619353571459</v>
      </c>
      <c r="M28" s="68">
        <v>240.46571042191513</v>
      </c>
      <c r="N28" s="68">
        <v>232.6331864351215</v>
      </c>
      <c r="O28" s="68">
        <v>170.09538338704792</v>
      </c>
      <c r="P28" s="68">
        <v>164.17427807423479</v>
      </c>
      <c r="Q28" s="68">
        <v>163.73533195943165</v>
      </c>
      <c r="R28" s="68">
        <v>163.66126675531987</v>
      </c>
      <c r="S28" s="68">
        <v>147.38461538461539</v>
      </c>
      <c r="T28" s="68">
        <v>148.52173913043475</v>
      </c>
      <c r="U28" s="68">
        <v>148.21428571428572</v>
      </c>
      <c r="V28" s="68">
        <v>147.47999999999999</v>
      </c>
      <c r="W28" s="68">
        <v>134.65395811436423</v>
      </c>
      <c r="X28" s="68">
        <v>135.66882692830404</v>
      </c>
      <c r="Y28" s="68">
        <v>135.91389541840809</v>
      </c>
      <c r="Z28" s="68">
        <v>135.72336273698332</v>
      </c>
      <c r="AA28" s="68">
        <v>124.34965462411597</v>
      </c>
      <c r="AB28" s="68">
        <v>113.59516860348137</v>
      </c>
      <c r="AC28" s="68">
        <v>105.02118029655483</v>
      </c>
      <c r="AD28" s="68">
        <v>97.004758482909821</v>
      </c>
    </row>
    <row r="29" spans="1:30">
      <c r="B29" t="s">
        <v>31</v>
      </c>
      <c r="C29" s="68">
        <v>0</v>
      </c>
      <c r="D29" s="68">
        <v>0</v>
      </c>
      <c r="E29" s="68">
        <v>0</v>
      </c>
      <c r="F29" s="68">
        <v>0</v>
      </c>
      <c r="G29" s="68">
        <v>0</v>
      </c>
      <c r="H29" s="68">
        <v>0</v>
      </c>
      <c r="I29" s="68">
        <v>0</v>
      </c>
      <c r="J29" s="68">
        <v>248.851341018694</v>
      </c>
      <c r="K29" s="68">
        <v>243.58726494219869</v>
      </c>
      <c r="L29" s="68">
        <v>240.95924613402059</v>
      </c>
      <c r="M29" s="68">
        <v>228.92846683126839</v>
      </c>
      <c r="N29" s="68">
        <v>219.84</v>
      </c>
      <c r="O29" s="68">
        <v>212.37839892463236</v>
      </c>
      <c r="P29" s="68">
        <v>208.54268418749999</v>
      </c>
      <c r="Q29" s="68">
        <v>198.67261921874999</v>
      </c>
      <c r="R29" s="68">
        <v>199.07713007812504</v>
      </c>
      <c r="S29" s="68">
        <v>188.875</v>
      </c>
      <c r="T29" s="68">
        <v>188.875</v>
      </c>
      <c r="U29" s="68">
        <v>190.88888888888889</v>
      </c>
      <c r="V29" s="68">
        <v>188.23529411764704</v>
      </c>
      <c r="W29" s="68">
        <v>174.03150471362221</v>
      </c>
      <c r="X29" s="68">
        <v>173.37530227189467</v>
      </c>
      <c r="Y29" s="68">
        <v>174.07286201036973</v>
      </c>
      <c r="Z29" s="68">
        <v>173.91943978049986</v>
      </c>
      <c r="AA29" s="68">
        <v>165.95112154556159</v>
      </c>
      <c r="AB29" s="68">
        <v>153.76508673674545</v>
      </c>
      <c r="AC29" s="68">
        <v>0</v>
      </c>
      <c r="AD29" s="68">
        <v>0</v>
      </c>
    </row>
    <row r="30" spans="1:30">
      <c r="B30" t="s">
        <v>41</v>
      </c>
      <c r="C30" s="68">
        <v>0</v>
      </c>
      <c r="D30" s="68">
        <v>0</v>
      </c>
      <c r="E30" s="68">
        <v>0</v>
      </c>
      <c r="F30" s="68">
        <v>0</v>
      </c>
      <c r="G30" s="68">
        <v>0</v>
      </c>
      <c r="H30" s="68">
        <v>0</v>
      </c>
      <c r="I30" s="68">
        <v>0</v>
      </c>
      <c r="J30" s="68">
        <v>0</v>
      </c>
      <c r="K30" s="68">
        <v>208.22331272082482</v>
      </c>
      <c r="L30" s="68">
        <v>203.9466254416497</v>
      </c>
      <c r="M30" s="68">
        <v>199.66993816247458</v>
      </c>
      <c r="N30" s="68">
        <v>193.16622677112835</v>
      </c>
      <c r="O30" s="68">
        <v>160.72333038241285</v>
      </c>
      <c r="P30" s="68">
        <v>160.63096065230798</v>
      </c>
      <c r="Q30" s="68">
        <v>161.02563131730136</v>
      </c>
      <c r="R30" s="68">
        <v>160.29700855115973</v>
      </c>
      <c r="S30" s="68">
        <v>149.30769230769232</v>
      </c>
      <c r="T30" s="68">
        <v>150.07142857142858</v>
      </c>
      <c r="U30" s="68">
        <v>150.1875</v>
      </c>
      <c r="V30" s="68">
        <v>151.1875</v>
      </c>
      <c r="W30" s="68">
        <v>137.63948878682314</v>
      </c>
      <c r="X30" s="68">
        <v>137.63419841941774</v>
      </c>
      <c r="Y30" s="68">
        <v>136.27488519430736</v>
      </c>
      <c r="Z30" s="68">
        <v>136.66846589668282</v>
      </c>
      <c r="AA30" s="68">
        <v>123.99393317035089</v>
      </c>
      <c r="AB30" s="68">
        <v>113.32115352441771</v>
      </c>
      <c r="AC30" s="68">
        <v>104.48296536744184</v>
      </c>
      <c r="AD30" s="68">
        <v>96.361617913329169</v>
      </c>
    </row>
    <row r="31" spans="1:30">
      <c r="B31" t="s">
        <v>102</v>
      </c>
      <c r="C31" s="68">
        <v>0</v>
      </c>
      <c r="D31" s="68">
        <v>0</v>
      </c>
      <c r="E31" s="68">
        <v>0</v>
      </c>
      <c r="F31" s="68">
        <v>0</v>
      </c>
      <c r="G31" s="68">
        <v>0</v>
      </c>
      <c r="H31" s="68">
        <v>0</v>
      </c>
      <c r="I31" s="68">
        <v>0</v>
      </c>
      <c r="J31" s="68">
        <v>223.65595375722543</v>
      </c>
      <c r="K31" s="68">
        <v>219.08382904912821</v>
      </c>
      <c r="L31" s="68">
        <v>214.58407821659966</v>
      </c>
      <c r="M31" s="68">
        <v>216.16060399163993</v>
      </c>
      <c r="N31" s="68">
        <v>207.44022257464752</v>
      </c>
      <c r="O31" s="68">
        <v>167.02742782045524</v>
      </c>
      <c r="P31" s="68">
        <v>167.02742782045524</v>
      </c>
      <c r="Q31" s="68">
        <v>167.02742782045522</v>
      </c>
      <c r="R31" s="68">
        <v>167.02742782045522</v>
      </c>
      <c r="S31" s="68">
        <v>152.71428571428572</v>
      </c>
      <c r="T31" s="68">
        <v>151.5</v>
      </c>
      <c r="U31" s="68">
        <v>150.28571428571428</v>
      </c>
      <c r="V31" s="68">
        <v>151.50000000000003</v>
      </c>
      <c r="W31" s="68">
        <v>136.3282334370511</v>
      </c>
      <c r="X31" s="68">
        <v>138.57470818038138</v>
      </c>
      <c r="Y31" s="68">
        <v>137.59187548017437</v>
      </c>
      <c r="Z31" s="68">
        <v>139.06612453048484</v>
      </c>
      <c r="AA31" s="68">
        <v>127.16194917650053</v>
      </c>
      <c r="AB31" s="68">
        <v>115.74215715866559</v>
      </c>
      <c r="AC31" s="68">
        <v>106.71337638081208</v>
      </c>
      <c r="AD31" s="68">
        <v>98.581016243564974</v>
      </c>
    </row>
    <row r="32" spans="1:30">
      <c r="B32" t="s">
        <v>195</v>
      </c>
      <c r="C32" s="68">
        <v>0</v>
      </c>
      <c r="D32" s="68">
        <v>0</v>
      </c>
      <c r="E32" s="68">
        <v>0</v>
      </c>
      <c r="F32" s="68">
        <v>0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68">
        <v>0</v>
      </c>
      <c r="N32" s="68">
        <v>0</v>
      </c>
      <c r="O32" s="68">
        <v>0</v>
      </c>
      <c r="P32" s="68">
        <v>0</v>
      </c>
      <c r="Q32" s="68">
        <v>156.28958333738075</v>
      </c>
      <c r="R32" s="68">
        <v>156.28958333738078</v>
      </c>
      <c r="S32" s="68">
        <v>143.00000000000003</v>
      </c>
      <c r="T32" s="68">
        <v>143.00000000000003</v>
      </c>
      <c r="U32" s="68">
        <v>143.00000000000003</v>
      </c>
      <c r="V32" s="68">
        <v>143</v>
      </c>
      <c r="W32" s="68">
        <v>128.74638117831142</v>
      </c>
      <c r="X32" s="68">
        <v>128.74638117831142</v>
      </c>
      <c r="Y32" s="68">
        <v>128.74638117831142</v>
      </c>
      <c r="Z32" s="68">
        <v>128.74638117831142</v>
      </c>
      <c r="AA32" s="68">
        <v>118.20088121354314</v>
      </c>
      <c r="AB32" s="68">
        <v>107.655381248775</v>
      </c>
      <c r="AC32" s="68">
        <v>99.29789591653109</v>
      </c>
      <c r="AD32" s="68">
        <v>91.589217548402289</v>
      </c>
    </row>
    <row r="33" spans="1:30">
      <c r="B33" t="s">
        <v>135</v>
      </c>
      <c r="C33" s="68">
        <v>0</v>
      </c>
      <c r="D33" s="68">
        <v>0</v>
      </c>
      <c r="E33" s="68">
        <v>0</v>
      </c>
      <c r="F33" s="68">
        <v>0</v>
      </c>
      <c r="G33" s="68">
        <v>0</v>
      </c>
      <c r="H33" s="68">
        <v>0</v>
      </c>
      <c r="I33" s="68">
        <v>0</v>
      </c>
      <c r="J33" s="68">
        <v>0</v>
      </c>
      <c r="K33" s="68">
        <v>0</v>
      </c>
      <c r="L33" s="68">
        <v>0</v>
      </c>
      <c r="M33" s="68">
        <v>179.70294434622713</v>
      </c>
      <c r="N33" s="68">
        <v>173.84960409401555</v>
      </c>
      <c r="O33" s="68">
        <v>156.28958333738075</v>
      </c>
      <c r="P33" s="68">
        <v>156.20943483310518</v>
      </c>
      <c r="Q33" s="68">
        <v>156.70211240350503</v>
      </c>
      <c r="R33" s="68">
        <v>156.61576911059532</v>
      </c>
      <c r="S33" s="68">
        <v>145.05555555555554</v>
      </c>
      <c r="T33" s="68">
        <v>145.05555555555554</v>
      </c>
      <c r="U33" s="68">
        <v>145.65</v>
      </c>
      <c r="V33" s="68">
        <v>145.65</v>
      </c>
      <c r="W33" s="68">
        <v>131.57915844955977</v>
      </c>
      <c r="X33" s="68">
        <v>131.47345056781859</v>
      </c>
      <c r="Y33" s="68">
        <v>132.42746920345442</v>
      </c>
      <c r="Z33" s="68">
        <v>131.76707723411224</v>
      </c>
      <c r="AA33" s="68">
        <v>121.13983086298633</v>
      </c>
      <c r="AB33" s="68">
        <v>110.21574706071148</v>
      </c>
      <c r="AC33" s="68">
        <v>101.34892083218574</v>
      </c>
      <c r="AD33" s="68">
        <v>93.470922385585624</v>
      </c>
    </row>
    <row r="34" spans="1:30">
      <c r="B34" t="s">
        <v>295</v>
      </c>
      <c r="C34" s="68">
        <v>0</v>
      </c>
      <c r="D34" s="68">
        <v>0</v>
      </c>
      <c r="E34" s="68">
        <v>0</v>
      </c>
      <c r="F34" s="68">
        <v>0</v>
      </c>
      <c r="G34" s="68">
        <v>0</v>
      </c>
      <c r="H34" s="68">
        <v>0</v>
      </c>
      <c r="I34" s="68">
        <v>0</v>
      </c>
      <c r="J34" s="68">
        <v>0</v>
      </c>
      <c r="K34" s="68">
        <v>0</v>
      </c>
      <c r="L34" s="68">
        <v>0</v>
      </c>
      <c r="M34" s="68">
        <v>0</v>
      </c>
      <c r="N34" s="68">
        <v>0</v>
      </c>
      <c r="O34" s="68">
        <v>0</v>
      </c>
      <c r="P34" s="68">
        <v>0</v>
      </c>
      <c r="Q34" s="68">
        <v>0</v>
      </c>
      <c r="R34" s="68">
        <v>0</v>
      </c>
      <c r="S34" s="68">
        <v>0</v>
      </c>
      <c r="T34" s="68">
        <v>0</v>
      </c>
      <c r="U34" s="68">
        <v>0</v>
      </c>
      <c r="V34" s="68">
        <v>0</v>
      </c>
      <c r="W34" s="68">
        <v>128.74638117831142</v>
      </c>
      <c r="X34" s="68">
        <v>128.74638117831142</v>
      </c>
      <c r="Y34" s="68">
        <v>128.74638117831142</v>
      </c>
      <c r="Z34" s="68">
        <v>128.74638117831142</v>
      </c>
      <c r="AA34" s="68">
        <v>118.20088121354313</v>
      </c>
      <c r="AB34" s="68">
        <v>107.65538124877499</v>
      </c>
      <c r="AC34" s="68">
        <v>99.29789591653109</v>
      </c>
      <c r="AD34" s="68">
        <v>91.589217548402303</v>
      </c>
    </row>
    <row r="35" spans="1:30">
      <c r="B35" t="s">
        <v>45</v>
      </c>
      <c r="C35" s="68">
        <v>0</v>
      </c>
      <c r="D35" s="68">
        <v>0</v>
      </c>
      <c r="E35" s="68">
        <v>274.99999999999994</v>
      </c>
      <c r="F35" s="68">
        <v>272</v>
      </c>
      <c r="G35" s="68">
        <v>267</v>
      </c>
      <c r="H35" s="68">
        <v>265</v>
      </c>
      <c r="I35" s="68">
        <v>260</v>
      </c>
      <c r="J35" s="68">
        <v>234.43730250481698</v>
      </c>
      <c r="K35" s="68">
        <v>217.22013213145846</v>
      </c>
      <c r="L35" s="68">
        <v>206.82604938682093</v>
      </c>
      <c r="M35" s="68">
        <v>202.48898162461015</v>
      </c>
      <c r="N35" s="68">
        <v>190.64491333433153</v>
      </c>
      <c r="O35" s="68">
        <v>163.44814632609709</v>
      </c>
      <c r="P35" s="68">
        <v>168.81706856763432</v>
      </c>
      <c r="Q35" s="68">
        <v>169.50539193193399</v>
      </c>
      <c r="R35" s="68">
        <v>169.50539193193399</v>
      </c>
      <c r="S35" s="68">
        <v>153.81818181818181</v>
      </c>
      <c r="T35" s="68">
        <v>154.33333333333334</v>
      </c>
      <c r="U35" s="68">
        <v>152.71428571428572</v>
      </c>
      <c r="V35" s="68">
        <v>152.71428571428572</v>
      </c>
      <c r="W35" s="68">
        <v>138.69756226790724</v>
      </c>
      <c r="X35" s="68">
        <v>138.01308949454878</v>
      </c>
      <c r="Y35" s="68">
        <v>137.23805570809984</v>
      </c>
      <c r="Z35" s="68">
        <v>137.59187548017434</v>
      </c>
      <c r="AA35" s="68">
        <v>125.89442969489801</v>
      </c>
      <c r="AB35" s="68">
        <v>115.59151512288349</v>
      </c>
      <c r="AC35" s="68">
        <v>106.39367541005939</v>
      </c>
      <c r="AD35" s="68">
        <v>98.462258059441297</v>
      </c>
    </row>
    <row r="36" spans="1:30">
      <c r="B36" t="s">
        <v>184</v>
      </c>
      <c r="C36" s="68">
        <v>0</v>
      </c>
      <c r="D36" s="68">
        <v>0</v>
      </c>
      <c r="E36" s="68">
        <v>0</v>
      </c>
      <c r="F36" s="68">
        <v>0</v>
      </c>
      <c r="G36" s="68">
        <v>0</v>
      </c>
      <c r="H36" s="68">
        <v>0</v>
      </c>
      <c r="I36" s="68">
        <v>0</v>
      </c>
      <c r="J36" s="68">
        <v>0</v>
      </c>
      <c r="K36" s="68">
        <v>0</v>
      </c>
      <c r="L36" s="68">
        <v>0</v>
      </c>
      <c r="M36" s="68">
        <v>0</v>
      </c>
      <c r="N36" s="68">
        <v>0</v>
      </c>
      <c r="O36" s="68">
        <v>0</v>
      </c>
      <c r="P36" s="68">
        <v>173.65509259708972</v>
      </c>
      <c r="Q36" s="68">
        <v>173.65509259708972</v>
      </c>
      <c r="R36" s="68">
        <v>173.65509259708972</v>
      </c>
      <c r="S36" s="68">
        <v>159.11111111111111</v>
      </c>
      <c r="T36" s="68">
        <v>159.20000000000002</v>
      </c>
      <c r="U36" s="68">
        <v>159.24999999999997</v>
      </c>
      <c r="V36" s="68">
        <v>159.20000000000002</v>
      </c>
      <c r="W36" s="68">
        <v>143.80394245133914</v>
      </c>
      <c r="X36" s="68">
        <v>143.97494422605979</v>
      </c>
      <c r="Y36" s="68">
        <v>143.89799342743547</v>
      </c>
      <c r="Z36" s="68">
        <v>144.18014635572456</v>
      </c>
      <c r="AA36" s="68">
        <v>132.11143856872013</v>
      </c>
      <c r="AB36" s="68">
        <v>120.56081485453399</v>
      </c>
      <c r="AC36" s="68">
        <v>111.20145696547718</v>
      </c>
      <c r="AD36" s="68">
        <v>103.08722759984758</v>
      </c>
    </row>
    <row r="37" spans="1:30">
      <c r="B37" t="s">
        <v>141</v>
      </c>
      <c r="C37" s="68">
        <v>0</v>
      </c>
      <c r="D37" s="68">
        <v>0</v>
      </c>
      <c r="E37" s="68">
        <v>0</v>
      </c>
      <c r="F37" s="68">
        <v>0</v>
      </c>
      <c r="G37" s="68">
        <v>0</v>
      </c>
      <c r="H37" s="68">
        <v>0</v>
      </c>
      <c r="I37" s="68">
        <v>0</v>
      </c>
      <c r="J37" s="68">
        <v>0</v>
      </c>
      <c r="K37" s="68">
        <v>0</v>
      </c>
      <c r="L37" s="68">
        <v>0</v>
      </c>
      <c r="M37" s="68">
        <v>0</v>
      </c>
      <c r="N37" s="68">
        <v>0</v>
      </c>
      <c r="O37" s="68">
        <v>173.65509259708972</v>
      </c>
      <c r="P37" s="68">
        <v>173.65509259708972</v>
      </c>
      <c r="Q37" s="68">
        <v>173.65509259708972</v>
      </c>
      <c r="R37" s="68">
        <v>173.65509259708972</v>
      </c>
      <c r="S37" s="68">
        <v>159</v>
      </c>
      <c r="T37" s="68">
        <v>159</v>
      </c>
      <c r="U37" s="68">
        <v>159</v>
      </c>
      <c r="V37" s="68">
        <v>159</v>
      </c>
      <c r="W37" s="68">
        <v>143.05153464256824</v>
      </c>
      <c r="X37" s="68">
        <v>143.05153464256824</v>
      </c>
      <c r="Y37" s="68">
        <v>143.05153464256824</v>
      </c>
      <c r="Z37" s="68">
        <v>143.05153464256824</v>
      </c>
      <c r="AA37" s="68">
        <v>131.33431245949237</v>
      </c>
      <c r="AB37" s="68">
        <v>119.61709027641599</v>
      </c>
      <c r="AC37" s="68">
        <v>110.3309954628117</v>
      </c>
      <c r="AD37" s="68">
        <v>102.00000000000001</v>
      </c>
    </row>
    <row r="38" spans="1:30">
      <c r="A38" t="s">
        <v>4</v>
      </c>
      <c r="B38" t="s">
        <v>31</v>
      </c>
      <c r="C38" s="68">
        <v>0</v>
      </c>
      <c r="D38" s="68">
        <v>0</v>
      </c>
      <c r="E38" s="68">
        <v>0</v>
      </c>
      <c r="F38" s="68">
        <v>0</v>
      </c>
      <c r="G38" s="68">
        <v>0</v>
      </c>
      <c r="H38" s="68">
        <v>318.54355530842565</v>
      </c>
      <c r="I38" s="68">
        <v>312.17268420225707</v>
      </c>
      <c r="J38" s="68">
        <v>305.92923051821191</v>
      </c>
      <c r="K38" s="68">
        <v>299.81064590784769</v>
      </c>
      <c r="L38" s="68">
        <v>293.81443298969072</v>
      </c>
      <c r="M38" s="68">
        <v>285</v>
      </c>
      <c r="N38" s="68">
        <v>273.59999999999997</v>
      </c>
      <c r="O38" s="68">
        <v>266.75999999999988</v>
      </c>
      <c r="P38" s="68">
        <v>260.09099999999995</v>
      </c>
      <c r="Q38" s="68">
        <v>253.5887249999999</v>
      </c>
      <c r="R38" s="68">
        <v>247.24900687500002</v>
      </c>
      <c r="S38" s="68">
        <v>241.06778170312495</v>
      </c>
      <c r="T38" s="68">
        <v>0</v>
      </c>
      <c r="U38" s="68">
        <v>0</v>
      </c>
      <c r="V38" s="68">
        <v>0</v>
      </c>
      <c r="W38" s="68">
        <v>0</v>
      </c>
      <c r="X38" s="68">
        <v>0</v>
      </c>
      <c r="Y38" s="68">
        <v>0</v>
      </c>
      <c r="Z38" s="68">
        <v>0</v>
      </c>
      <c r="AA38" s="68">
        <v>0</v>
      </c>
      <c r="AB38" s="68">
        <v>0</v>
      </c>
      <c r="AC38" s="68">
        <v>0</v>
      </c>
      <c r="AD38" s="68">
        <v>0</v>
      </c>
    </row>
    <row r="39" spans="1:30">
      <c r="A39" t="s">
        <v>6</v>
      </c>
      <c r="B39" t="s">
        <v>201</v>
      </c>
      <c r="C39" s="68">
        <v>0</v>
      </c>
      <c r="D39" s="68">
        <v>0</v>
      </c>
      <c r="E39" s="68">
        <v>0</v>
      </c>
      <c r="F39" s="68">
        <v>0</v>
      </c>
      <c r="G39" s="68">
        <v>0</v>
      </c>
      <c r="H39" s="68">
        <v>0</v>
      </c>
      <c r="I39" s="68">
        <v>0</v>
      </c>
      <c r="J39" s="68">
        <v>0</v>
      </c>
      <c r="K39" s="68">
        <v>0</v>
      </c>
      <c r="L39" s="68">
        <v>0</v>
      </c>
      <c r="M39" s="68">
        <v>0</v>
      </c>
      <c r="N39" s="68">
        <v>0</v>
      </c>
      <c r="O39" s="68">
        <v>0</v>
      </c>
      <c r="P39" s="68">
        <v>0</v>
      </c>
      <c r="Q39" s="68">
        <v>534.29511658302431</v>
      </c>
      <c r="R39" s="68">
        <v>498.30272025556803</v>
      </c>
      <c r="S39" s="68">
        <v>463.42152983767824</v>
      </c>
      <c r="T39" s="68">
        <v>0</v>
      </c>
      <c r="U39" s="68">
        <v>0</v>
      </c>
      <c r="V39" s="68">
        <v>0</v>
      </c>
      <c r="W39" s="68">
        <v>0</v>
      </c>
      <c r="X39" s="68">
        <v>0</v>
      </c>
      <c r="Y39" s="68">
        <v>0</v>
      </c>
      <c r="Z39" s="68">
        <v>0</v>
      </c>
      <c r="AA39" s="68">
        <v>0</v>
      </c>
      <c r="AB39" s="68">
        <v>0</v>
      </c>
      <c r="AC39" s="68">
        <v>0</v>
      </c>
      <c r="AD39" s="68">
        <v>0</v>
      </c>
    </row>
    <row r="40" spans="1:30">
      <c r="B40" t="s">
        <v>139</v>
      </c>
      <c r="C40" s="68">
        <v>0</v>
      </c>
      <c r="D40" s="68">
        <v>0</v>
      </c>
      <c r="E40" s="68">
        <v>0</v>
      </c>
      <c r="F40" s="68">
        <v>0</v>
      </c>
      <c r="G40" s="68">
        <v>0</v>
      </c>
      <c r="H40" s="68">
        <v>0</v>
      </c>
      <c r="I40" s="68">
        <v>0</v>
      </c>
      <c r="J40" s="68">
        <v>0</v>
      </c>
      <c r="K40" s="68">
        <v>453.18048898203779</v>
      </c>
      <c r="L40" s="68">
        <v>453.18048898203784</v>
      </c>
      <c r="M40" s="68">
        <v>453.18048898203784</v>
      </c>
      <c r="N40" s="68">
        <v>453.18048898203784</v>
      </c>
      <c r="O40" s="68">
        <v>607.53604525069602</v>
      </c>
      <c r="P40" s="68">
        <v>792.01003779283985</v>
      </c>
      <c r="Q40" s="68">
        <v>661.91724993576952</v>
      </c>
      <c r="R40" s="68">
        <v>686.32899852509513</v>
      </c>
      <c r="S40" s="68">
        <v>614.4901958661959</v>
      </c>
      <c r="T40" s="68">
        <v>601.20164744058388</v>
      </c>
      <c r="U40" s="68">
        <v>644.09583947885562</v>
      </c>
      <c r="V40" s="68">
        <v>659.9239795105658</v>
      </c>
      <c r="W40" s="68">
        <v>569.99636367241544</v>
      </c>
      <c r="X40" s="68">
        <v>0</v>
      </c>
      <c r="Y40" s="68">
        <v>0</v>
      </c>
      <c r="Z40" s="68">
        <v>0</v>
      </c>
      <c r="AA40" s="68">
        <v>0</v>
      </c>
      <c r="AB40" s="68">
        <v>0</v>
      </c>
      <c r="AC40" s="68">
        <v>0</v>
      </c>
      <c r="AD40" s="68">
        <v>0</v>
      </c>
    </row>
    <row r="41" spans="1:30">
      <c r="B41" t="s">
        <v>202</v>
      </c>
      <c r="C41" s="68">
        <v>0</v>
      </c>
      <c r="D41" s="68">
        <v>0</v>
      </c>
      <c r="E41" s="68">
        <v>0</v>
      </c>
      <c r="F41" s="68">
        <v>0</v>
      </c>
      <c r="G41" s="68">
        <v>0</v>
      </c>
      <c r="H41" s="68">
        <v>0</v>
      </c>
      <c r="I41" s="68">
        <v>0</v>
      </c>
      <c r="J41" s="68">
        <v>0</v>
      </c>
      <c r="K41" s="68">
        <v>0</v>
      </c>
      <c r="L41" s="68">
        <v>0</v>
      </c>
      <c r="M41" s="68">
        <v>0</v>
      </c>
      <c r="N41" s="68">
        <v>0</v>
      </c>
      <c r="O41" s="68">
        <v>0</v>
      </c>
      <c r="P41" s="68">
        <v>0</v>
      </c>
      <c r="Q41" s="68">
        <v>697.20493697110203</v>
      </c>
      <c r="R41" s="68">
        <v>705.79018371567372</v>
      </c>
      <c r="S41" s="68">
        <v>648.34773821729141</v>
      </c>
      <c r="T41" s="68">
        <v>641.38222326411073</v>
      </c>
      <c r="U41" s="68">
        <v>549.501300028473</v>
      </c>
      <c r="V41" s="68">
        <v>561.07342641166485</v>
      </c>
      <c r="W41" s="68">
        <v>528.28060262749011</v>
      </c>
      <c r="X41" s="68">
        <v>0</v>
      </c>
      <c r="Y41" s="68">
        <v>0</v>
      </c>
      <c r="Z41" s="68">
        <v>0</v>
      </c>
      <c r="AA41" s="68">
        <v>0</v>
      </c>
      <c r="AB41" s="68">
        <v>0</v>
      </c>
      <c r="AC41" s="68">
        <v>0</v>
      </c>
      <c r="AD41" s="68">
        <v>0</v>
      </c>
    </row>
    <row r="42" spans="1:30">
      <c r="B42" t="s">
        <v>48</v>
      </c>
      <c r="C42" s="68">
        <v>0</v>
      </c>
      <c r="D42" s="68">
        <v>0</v>
      </c>
      <c r="E42" s="68">
        <v>623.36309100165806</v>
      </c>
      <c r="F42" s="68">
        <v>1089.3590037139165</v>
      </c>
      <c r="G42" s="68">
        <v>640.90191452119382</v>
      </c>
      <c r="H42" s="68">
        <v>631.86950478445408</v>
      </c>
      <c r="I42" s="68">
        <v>594.68728345774116</v>
      </c>
      <c r="J42" s="68">
        <v>641.98233060808695</v>
      </c>
      <c r="K42" s="68">
        <v>445.47347910406558</v>
      </c>
      <c r="L42" s="68">
        <v>495.10512487922546</v>
      </c>
      <c r="M42" s="68">
        <v>541.60663244664954</v>
      </c>
      <c r="N42" s="68">
        <v>553.66242717128637</v>
      </c>
      <c r="O42" s="68">
        <v>427.90898939223649</v>
      </c>
      <c r="P42" s="68">
        <v>426.25862957494451</v>
      </c>
      <c r="Q42" s="68">
        <v>497.66890013163692</v>
      </c>
      <c r="R42" s="68">
        <v>514.08824955764874</v>
      </c>
      <c r="S42" s="68">
        <v>477.09412391716626</v>
      </c>
      <c r="T42" s="68">
        <v>476.42710830521327</v>
      </c>
      <c r="U42" s="68">
        <v>461.57855809054263</v>
      </c>
      <c r="V42" s="68">
        <v>529.73251688832215</v>
      </c>
      <c r="W42" s="68">
        <v>465.86239604153121</v>
      </c>
      <c r="X42" s="68">
        <v>0</v>
      </c>
      <c r="Y42" s="68">
        <v>0</v>
      </c>
      <c r="Z42" s="68">
        <v>0</v>
      </c>
      <c r="AA42" s="68">
        <v>0</v>
      </c>
      <c r="AB42" s="68">
        <v>0</v>
      </c>
      <c r="AC42" s="68">
        <v>0</v>
      </c>
      <c r="AD42" s="68">
        <v>0</v>
      </c>
    </row>
    <row r="43" spans="1:30">
      <c r="B43" t="s">
        <v>93</v>
      </c>
      <c r="C43" s="68">
        <v>0</v>
      </c>
      <c r="D43" s="68">
        <v>0</v>
      </c>
      <c r="E43" s="68">
        <v>0</v>
      </c>
      <c r="F43" s="68">
        <v>0</v>
      </c>
      <c r="G43" s="68">
        <v>0</v>
      </c>
      <c r="H43" s="68">
        <v>754.9628408436763</v>
      </c>
      <c r="I43" s="68">
        <v>754.96284084367642</v>
      </c>
      <c r="J43" s="68">
        <v>1347.6250612296733</v>
      </c>
      <c r="K43" s="68">
        <v>925.98935278673287</v>
      </c>
      <c r="L43" s="68">
        <v>816.18970647608717</v>
      </c>
      <c r="M43" s="68">
        <v>698.90011032810719</v>
      </c>
      <c r="N43" s="68">
        <v>579.23467099833033</v>
      </c>
      <c r="O43" s="68">
        <v>405.70974548742606</v>
      </c>
      <c r="P43" s="68">
        <v>470.02071113759769</v>
      </c>
      <c r="Q43" s="68">
        <v>647.0585215810504</v>
      </c>
      <c r="R43" s="68">
        <v>605.69628524209031</v>
      </c>
      <c r="S43" s="68">
        <v>517.54310902500731</v>
      </c>
      <c r="T43" s="68">
        <v>487.21749430107974</v>
      </c>
      <c r="U43" s="68">
        <v>451.50310593448535</v>
      </c>
      <c r="V43" s="68">
        <v>436.0047842116864</v>
      </c>
      <c r="W43" s="68">
        <v>409.58236050112924</v>
      </c>
      <c r="X43" s="68">
        <v>0</v>
      </c>
      <c r="Y43" s="68">
        <v>0</v>
      </c>
      <c r="Z43" s="68">
        <v>0</v>
      </c>
      <c r="AA43" s="68">
        <v>0</v>
      </c>
      <c r="AB43" s="68">
        <v>0</v>
      </c>
      <c r="AC43" s="68">
        <v>0</v>
      </c>
      <c r="AD43" s="68">
        <v>0</v>
      </c>
    </row>
    <row r="44" spans="1:30">
      <c r="B44" t="s">
        <v>125</v>
      </c>
      <c r="C44" s="68">
        <v>0</v>
      </c>
      <c r="D44" s="68">
        <v>0</v>
      </c>
      <c r="E44" s="68">
        <v>0</v>
      </c>
      <c r="F44" s="68">
        <v>0</v>
      </c>
      <c r="G44" s="68">
        <v>0</v>
      </c>
      <c r="H44" s="68">
        <v>725.97372681439265</v>
      </c>
      <c r="I44" s="68">
        <v>725.96241967749916</v>
      </c>
      <c r="J44" s="68">
        <v>725.98030409750413</v>
      </c>
      <c r="K44" s="68">
        <v>552.73231162646664</v>
      </c>
      <c r="L44" s="68">
        <v>536.35440106288343</v>
      </c>
      <c r="M44" s="68">
        <v>543.89309344087201</v>
      </c>
      <c r="N44" s="68">
        <v>567.48688904697258</v>
      </c>
      <c r="O44" s="68">
        <v>498.00295029051586</v>
      </c>
      <c r="P44" s="68">
        <v>507.49244250318645</v>
      </c>
      <c r="Q44" s="68">
        <v>570.61489915452626</v>
      </c>
      <c r="R44" s="68">
        <v>472.06263528674884</v>
      </c>
      <c r="S44" s="68">
        <v>449.50788258736748</v>
      </c>
      <c r="T44" s="68">
        <v>465.69133734070397</v>
      </c>
      <c r="U44" s="68">
        <v>459.22681691143623</v>
      </c>
      <c r="V44" s="68">
        <v>488.06256300598682</v>
      </c>
      <c r="W44" s="68">
        <v>466.09109300067928</v>
      </c>
      <c r="X44" s="68">
        <v>0</v>
      </c>
      <c r="Y44" s="68">
        <v>0</v>
      </c>
      <c r="Z44" s="68">
        <v>0</v>
      </c>
      <c r="AA44" s="68">
        <v>0</v>
      </c>
      <c r="AB44" s="68">
        <v>0</v>
      </c>
      <c r="AC44" s="68">
        <v>0</v>
      </c>
      <c r="AD44" s="68">
        <v>0</v>
      </c>
    </row>
    <row r="45" spans="1:30">
      <c r="B45" t="s">
        <v>53</v>
      </c>
      <c r="C45" s="68">
        <v>0</v>
      </c>
      <c r="D45" s="68">
        <v>0</v>
      </c>
      <c r="E45" s="68">
        <v>0</v>
      </c>
      <c r="F45" s="68">
        <v>611.33894098644964</v>
      </c>
      <c r="G45" s="68">
        <v>612.85222400630107</v>
      </c>
      <c r="H45" s="68">
        <v>617.91639567399807</v>
      </c>
      <c r="I45" s="68">
        <v>607.17480638477787</v>
      </c>
      <c r="J45" s="68">
        <v>611.38889931770052</v>
      </c>
      <c r="K45" s="68">
        <v>526.42643382931885</v>
      </c>
      <c r="L45" s="68">
        <v>525.3400709257312</v>
      </c>
      <c r="M45" s="68">
        <v>517.92397362164252</v>
      </c>
      <c r="N45" s="68">
        <v>517.55611827252096</v>
      </c>
      <c r="O45" s="68">
        <v>469.22297707588211</v>
      </c>
      <c r="P45" s="68">
        <v>466.42406228676833</v>
      </c>
      <c r="Q45" s="68">
        <v>446.13428553242414</v>
      </c>
      <c r="R45" s="68">
        <v>461.68431187675895</v>
      </c>
      <c r="S45" s="68">
        <v>427.12839120221184</v>
      </c>
      <c r="T45" s="68">
        <v>425.1251457697511</v>
      </c>
      <c r="U45" s="68">
        <v>437.05799556443361</v>
      </c>
      <c r="V45" s="68">
        <v>415.37761644825366</v>
      </c>
      <c r="W45" s="68">
        <v>401.35441850371643</v>
      </c>
      <c r="X45" s="68">
        <v>0</v>
      </c>
      <c r="Y45" s="68">
        <v>0</v>
      </c>
      <c r="Z45" s="68">
        <v>0</v>
      </c>
      <c r="AA45" s="68">
        <v>0</v>
      </c>
      <c r="AB45" s="68">
        <v>0</v>
      </c>
      <c r="AC45" s="68">
        <v>0</v>
      </c>
      <c r="AD45" s="68">
        <v>0</v>
      </c>
    </row>
    <row r="46" spans="1:30">
      <c r="B46" t="s">
        <v>108</v>
      </c>
      <c r="C46" s="68">
        <v>0</v>
      </c>
      <c r="D46" s="68">
        <v>0</v>
      </c>
      <c r="E46" s="68">
        <v>0</v>
      </c>
      <c r="F46" s="68">
        <v>0</v>
      </c>
      <c r="G46" s="68">
        <v>0</v>
      </c>
      <c r="H46" s="68">
        <v>0</v>
      </c>
      <c r="I46" s="68">
        <v>0</v>
      </c>
      <c r="J46" s="68">
        <v>578.64741061953191</v>
      </c>
      <c r="K46" s="68">
        <v>393.3365584046341</v>
      </c>
      <c r="L46" s="68">
        <v>403.56320229334005</v>
      </c>
      <c r="M46" s="68">
        <v>400.24536373359143</v>
      </c>
      <c r="N46" s="68">
        <v>395.88460165598048</v>
      </c>
      <c r="O46" s="68">
        <v>390.20529855040417</v>
      </c>
      <c r="P46" s="68">
        <v>390.18869481449718</v>
      </c>
      <c r="Q46" s="68">
        <v>390.08479740767223</v>
      </c>
      <c r="R46" s="68">
        <v>376.9433108004938</v>
      </c>
      <c r="S46" s="68">
        <v>351.6619801786847</v>
      </c>
      <c r="T46" s="68">
        <v>352.41091343333289</v>
      </c>
      <c r="U46" s="68">
        <v>346.77196621383615</v>
      </c>
      <c r="V46" s="68">
        <v>413.8197886661041</v>
      </c>
      <c r="W46" s="68">
        <v>384.65204152127336</v>
      </c>
      <c r="X46" s="68">
        <v>0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</row>
    <row r="47" spans="1:30">
      <c r="B47" t="s">
        <v>58</v>
      </c>
      <c r="C47" s="68">
        <v>0</v>
      </c>
      <c r="D47" s="68">
        <v>0</v>
      </c>
      <c r="E47" s="68">
        <v>0</v>
      </c>
      <c r="F47" s="68">
        <v>0</v>
      </c>
      <c r="G47" s="68">
        <v>754.96284084367642</v>
      </c>
      <c r="H47" s="68">
        <v>754.9628408436763</v>
      </c>
      <c r="I47" s="68">
        <v>802.32097985803853</v>
      </c>
      <c r="J47" s="68">
        <v>812.22477318803806</v>
      </c>
      <c r="K47" s="68">
        <v>766.48186831943895</v>
      </c>
      <c r="L47" s="68">
        <v>866.82368736273588</v>
      </c>
      <c r="M47" s="68">
        <v>542.22640574908303</v>
      </c>
      <c r="N47" s="68">
        <v>542.15322716662865</v>
      </c>
      <c r="O47" s="68">
        <v>485.30589870906368</v>
      </c>
      <c r="P47" s="68">
        <v>620.11491240739554</v>
      </c>
      <c r="Q47" s="68">
        <v>688.80300675120475</v>
      </c>
      <c r="R47" s="68">
        <v>780.34316850441076</v>
      </c>
      <c r="S47" s="68">
        <v>578.79043154895635</v>
      </c>
      <c r="T47" s="68">
        <v>535.42447433966686</v>
      </c>
      <c r="U47" s="68">
        <v>584.44964859361664</v>
      </c>
      <c r="V47" s="68">
        <v>602.61292486092725</v>
      </c>
      <c r="W47" s="68">
        <v>547.12070841926425</v>
      </c>
      <c r="X47" s="68">
        <v>0</v>
      </c>
      <c r="Y47" s="68">
        <v>0</v>
      </c>
      <c r="Z47" s="68">
        <v>0</v>
      </c>
      <c r="AA47" s="68">
        <v>0</v>
      </c>
      <c r="AB47" s="68">
        <v>0</v>
      </c>
      <c r="AC47" s="68">
        <v>0</v>
      </c>
      <c r="AD47" s="68">
        <v>0</v>
      </c>
    </row>
    <row r="48" spans="1:30">
      <c r="B48" t="s">
        <v>111</v>
      </c>
      <c r="C48" s="68">
        <v>0</v>
      </c>
      <c r="D48" s="68">
        <v>0</v>
      </c>
      <c r="E48" s="68">
        <v>0</v>
      </c>
      <c r="F48" s="68">
        <v>0</v>
      </c>
      <c r="G48" s="68">
        <v>0</v>
      </c>
      <c r="H48" s="68">
        <v>0</v>
      </c>
      <c r="I48" s="68">
        <v>0</v>
      </c>
      <c r="J48" s="68">
        <v>0</v>
      </c>
      <c r="K48" s="68">
        <v>626.57943677690571</v>
      </c>
      <c r="L48" s="68">
        <v>594.20795415131499</v>
      </c>
      <c r="M48" s="68">
        <v>600.91975765432767</v>
      </c>
      <c r="N48" s="68">
        <v>613.22575862730241</v>
      </c>
      <c r="O48" s="68">
        <v>550.17617378556406</v>
      </c>
      <c r="P48" s="68">
        <v>539.19498982909397</v>
      </c>
      <c r="Q48" s="68">
        <v>532.25922040194268</v>
      </c>
      <c r="R48" s="68">
        <v>560.45749798056875</v>
      </c>
      <c r="S48" s="68">
        <v>524.2312877905149</v>
      </c>
      <c r="T48" s="68">
        <v>525.93409670554036</v>
      </c>
      <c r="U48" s="68">
        <v>507.48098300679658</v>
      </c>
      <c r="V48" s="68">
        <v>462.68921246663831</v>
      </c>
      <c r="W48" s="68">
        <v>409.02941710694256</v>
      </c>
      <c r="X48" s="68">
        <v>0</v>
      </c>
      <c r="Y48" s="68">
        <v>0</v>
      </c>
      <c r="Z48" s="68">
        <v>0</v>
      </c>
      <c r="AA48" s="68">
        <v>0</v>
      </c>
      <c r="AB48" s="68">
        <v>0</v>
      </c>
      <c r="AC48" s="68">
        <v>0</v>
      </c>
      <c r="AD48" s="68">
        <v>0</v>
      </c>
    </row>
    <row r="49" spans="1:30">
      <c r="B49" t="s">
        <v>36</v>
      </c>
      <c r="C49" s="68">
        <v>1003.4138712124001</v>
      </c>
      <c r="D49" s="68">
        <v>612.83511101429667</v>
      </c>
      <c r="E49" s="68">
        <v>546.90737537727182</v>
      </c>
      <c r="F49" s="68">
        <v>550.7965873102869</v>
      </c>
      <c r="G49" s="68">
        <v>560.92452011624937</v>
      </c>
      <c r="H49" s="68">
        <v>553.6492145538059</v>
      </c>
      <c r="I49" s="68">
        <v>564.21839317771708</v>
      </c>
      <c r="J49" s="68">
        <v>617.12733462592098</v>
      </c>
      <c r="K49" s="68">
        <v>493.71384158829477</v>
      </c>
      <c r="L49" s="68">
        <v>494.27194332252537</v>
      </c>
      <c r="M49" s="68">
        <v>521.81320797357785</v>
      </c>
      <c r="N49" s="68">
        <v>551.38396027769898</v>
      </c>
      <c r="O49" s="68">
        <v>537.78501332971337</v>
      </c>
      <c r="P49" s="68">
        <v>534.17831615551302</v>
      </c>
      <c r="Q49" s="68">
        <v>542.70108291356541</v>
      </c>
      <c r="R49" s="68">
        <v>543.58633657630457</v>
      </c>
      <c r="S49" s="68">
        <v>508.27704624054218</v>
      </c>
      <c r="T49" s="68">
        <v>510.23266963620938</v>
      </c>
      <c r="U49" s="68">
        <v>502.45931362363314</v>
      </c>
      <c r="V49" s="68">
        <v>517.1500735511371</v>
      </c>
      <c r="W49" s="68">
        <v>460.75800170991937</v>
      </c>
      <c r="X49" s="68">
        <v>0</v>
      </c>
      <c r="Y49" s="68">
        <v>0</v>
      </c>
      <c r="Z49" s="68">
        <v>0</v>
      </c>
      <c r="AA49" s="68">
        <v>0</v>
      </c>
      <c r="AB49" s="68">
        <v>0</v>
      </c>
      <c r="AC49" s="68">
        <v>0</v>
      </c>
      <c r="AD49" s="68">
        <v>0</v>
      </c>
    </row>
    <row r="50" spans="1:30">
      <c r="B50" t="s">
        <v>122</v>
      </c>
      <c r="C50" s="68">
        <v>0</v>
      </c>
      <c r="D50" s="68">
        <v>0</v>
      </c>
      <c r="E50" s="68">
        <v>0</v>
      </c>
      <c r="F50" s="68">
        <v>0</v>
      </c>
      <c r="G50" s="68">
        <v>0</v>
      </c>
      <c r="H50" s="68">
        <v>0</v>
      </c>
      <c r="I50" s="68">
        <v>0</v>
      </c>
      <c r="J50" s="68">
        <v>0</v>
      </c>
      <c r="K50" s="68">
        <v>0</v>
      </c>
      <c r="L50" s="68">
        <v>0</v>
      </c>
      <c r="M50" s="68">
        <v>0</v>
      </c>
      <c r="N50" s="68">
        <v>0</v>
      </c>
      <c r="O50" s="68">
        <v>0</v>
      </c>
      <c r="P50" s="68">
        <v>0</v>
      </c>
      <c r="Q50" s="68">
        <v>542.21040510372256</v>
      </c>
      <c r="R50" s="68">
        <v>597.72427062830457</v>
      </c>
      <c r="S50" s="68">
        <v>494.9818718009264</v>
      </c>
      <c r="T50" s="68">
        <v>485.56694843047541</v>
      </c>
      <c r="U50" s="68">
        <v>470.91789203550371</v>
      </c>
      <c r="V50" s="68">
        <v>511.73328203592695</v>
      </c>
      <c r="W50" s="68">
        <v>479.40789782574922</v>
      </c>
      <c r="X50" s="68">
        <v>0</v>
      </c>
      <c r="Y50" s="68">
        <v>0</v>
      </c>
      <c r="Z50" s="68">
        <v>0</v>
      </c>
      <c r="AA50" s="68">
        <v>0</v>
      </c>
      <c r="AB50" s="68">
        <v>0</v>
      </c>
      <c r="AC50" s="68">
        <v>0</v>
      </c>
      <c r="AD50" s="68">
        <v>0</v>
      </c>
    </row>
    <row r="51" spans="1:30">
      <c r="B51" t="s">
        <v>219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8">
        <v>0</v>
      </c>
      <c r="K51" s="68">
        <v>0</v>
      </c>
      <c r="L51" s="68">
        <v>452.55442699827756</v>
      </c>
      <c r="M51" s="68">
        <v>469.08040747869182</v>
      </c>
      <c r="N51" s="68">
        <v>464.48985734524331</v>
      </c>
      <c r="O51" s="68">
        <v>420.25532937875346</v>
      </c>
      <c r="P51" s="68">
        <v>420.25532937875346</v>
      </c>
      <c r="Q51" s="68">
        <v>420.25532937875346</v>
      </c>
      <c r="R51" s="68">
        <v>420.2553293787534</v>
      </c>
      <c r="S51" s="68">
        <v>558.3646522868861</v>
      </c>
      <c r="T51" s="68">
        <v>555.04929314825927</v>
      </c>
      <c r="U51" s="68">
        <v>555.04929314825927</v>
      </c>
      <c r="V51" s="68">
        <v>555.04929314825927</v>
      </c>
      <c r="W51" s="68">
        <v>516.01333428311113</v>
      </c>
      <c r="X51" s="68">
        <v>469.61009111196739</v>
      </c>
      <c r="Y51" s="68">
        <v>459.91237868950202</v>
      </c>
      <c r="Z51" s="68">
        <v>467.91565877794682</v>
      </c>
      <c r="AA51" s="68">
        <v>462.07924875311016</v>
      </c>
      <c r="AB51" s="68">
        <v>426.79963034132425</v>
      </c>
      <c r="AC51" s="68">
        <v>404.50545915720761</v>
      </c>
      <c r="AD51" s="68">
        <v>383.52366556596451</v>
      </c>
    </row>
    <row r="52" spans="1:30">
      <c r="A52" t="s">
        <v>73</v>
      </c>
      <c r="C52" s="68">
        <v>679.90921941124861</v>
      </c>
      <c r="D52" s="68">
        <v>649.55133686156705</v>
      </c>
      <c r="E52" s="68">
        <v>509.76168576633154</v>
      </c>
      <c r="F52" s="68">
        <v>510.3539275838275</v>
      </c>
      <c r="G52" s="68">
        <v>552.35500982157612</v>
      </c>
      <c r="H52" s="68">
        <v>415.77084604079681</v>
      </c>
      <c r="I52" s="68">
        <v>427.79431974661804</v>
      </c>
      <c r="J52" s="68">
        <v>325.87949564935616</v>
      </c>
      <c r="K52" s="68">
        <v>300.76680153433966</v>
      </c>
      <c r="L52" s="68">
        <v>302.93882885196939</v>
      </c>
      <c r="M52" s="68">
        <v>295.79192196304251</v>
      </c>
      <c r="N52" s="68">
        <v>291.4185340475135</v>
      </c>
      <c r="O52" s="68">
        <v>287.02131417454603</v>
      </c>
      <c r="P52" s="68">
        <v>286.27536074149072</v>
      </c>
      <c r="Q52" s="68">
        <v>290.54685446513474</v>
      </c>
      <c r="R52" s="68">
        <v>287.13224829137158</v>
      </c>
      <c r="S52" s="68">
        <v>284.22072909184328</v>
      </c>
      <c r="T52" s="68">
        <v>299.4182240898154</v>
      </c>
      <c r="U52" s="68">
        <v>310.95469558985934</v>
      </c>
      <c r="V52" s="68">
        <v>350.65230178032368</v>
      </c>
      <c r="W52" s="68">
        <v>323.86842573719559</v>
      </c>
      <c r="X52" s="68">
        <v>297.63081485064095</v>
      </c>
      <c r="Y52" s="68">
        <v>300.48892198186604</v>
      </c>
      <c r="Z52" s="68">
        <v>296.29146002111059</v>
      </c>
      <c r="AA52" s="68">
        <v>306.61771836201319</v>
      </c>
      <c r="AB52" s="68">
        <v>291.43559516979724</v>
      </c>
      <c r="AC52" s="68">
        <v>288.36874339759822</v>
      </c>
      <c r="AD52" s="68">
        <v>276.39357923671668</v>
      </c>
    </row>
  </sheetData>
  <phoneticPr fontId="4"/>
  <pageMargins left="0.7" right="0.7" top="0.75" bottom="0.75" header="0.3" footer="0.3"/>
  <pageSetup paperSize="9" orientation="portrait" horizontalDpi="4294967293" verticalDpi="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74982-1EB1-43F6-8216-967A80CE0DC6}">
  <sheetPr codeName="Sheet7">
    <tabColor rgb="FFCCFFCC"/>
  </sheetPr>
  <dimension ref="A3:AD52"/>
  <sheetViews>
    <sheetView showGridLine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84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 s="12" customFormat="1">
      <c r="A5" s="103" t="s">
        <v>3</v>
      </c>
      <c r="B5" s="103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s="12" t="s">
        <v>30</v>
      </c>
      <c r="X5" s="12" t="s">
        <v>39</v>
      </c>
      <c r="Y5" s="12" t="s">
        <v>40</v>
      </c>
      <c r="Z5" s="12" t="s">
        <v>51</v>
      </c>
      <c r="AA5" s="12" t="s">
        <v>76</v>
      </c>
      <c r="AB5" s="12" t="s">
        <v>76</v>
      </c>
      <c r="AC5" s="12" t="s">
        <v>76</v>
      </c>
      <c r="AD5" s="12" t="s">
        <v>76</v>
      </c>
    </row>
    <row r="6" spans="1:30">
      <c r="A6" t="s">
        <v>5</v>
      </c>
      <c r="B6" t="s">
        <v>54</v>
      </c>
      <c r="C6" s="47"/>
      <c r="D6" s="47"/>
      <c r="E6" s="47"/>
      <c r="F6" s="47"/>
      <c r="G6" s="47"/>
      <c r="H6" s="47">
        <v>8.2062054694362008</v>
      </c>
      <c r="I6" s="47">
        <v>13.677009115727001</v>
      </c>
      <c r="J6" s="47">
        <v>13.677009115727001</v>
      </c>
      <c r="K6" s="47">
        <v>8.2062054694362008</v>
      </c>
      <c r="L6" s="47">
        <v>12.588430839169137</v>
      </c>
      <c r="M6" s="47">
        <v>11.678491049020771</v>
      </c>
      <c r="N6" s="47">
        <v>14.960973236795251</v>
      </c>
      <c r="O6" s="47">
        <v>12.588430839169138</v>
      </c>
      <c r="P6" s="47">
        <v>12.588430839169138</v>
      </c>
      <c r="Q6" s="47">
        <v>14.960973236795251</v>
      </c>
      <c r="R6" s="47">
        <v>16.456996540177343</v>
      </c>
      <c r="S6" s="47">
        <v>18.634941296045582</v>
      </c>
      <c r="T6" s="47">
        <v>18.680872255098514</v>
      </c>
      <c r="U6" s="47">
        <v>18.399439860575278</v>
      </c>
      <c r="V6" s="47">
        <v>18.391547648366583</v>
      </c>
      <c r="W6" s="47">
        <v>17.579579357971145</v>
      </c>
      <c r="X6" s="47">
        <v>20.343607627073112</v>
      </c>
      <c r="Y6" s="47">
        <v>20.068547356079595</v>
      </c>
      <c r="Z6" s="47">
        <v>22.764488118181518</v>
      </c>
      <c r="AA6" s="47"/>
      <c r="AB6" s="47"/>
      <c r="AC6" s="47"/>
      <c r="AD6" s="47"/>
    </row>
    <row r="7" spans="1:30">
      <c r="B7" t="s">
        <v>96</v>
      </c>
      <c r="C7" s="47"/>
      <c r="D7" s="47"/>
      <c r="E7" s="47"/>
      <c r="F7" s="47"/>
      <c r="G7" s="47"/>
      <c r="H7" s="47"/>
      <c r="I7" s="47">
        <v>10.048414860534123</v>
      </c>
      <c r="J7" s="47">
        <v>10.048414860534123</v>
      </c>
      <c r="K7" s="47">
        <v>10.048414860534123</v>
      </c>
      <c r="L7" s="47">
        <v>18.499864356641979</v>
      </c>
      <c r="M7" s="47">
        <v>29.355815398012126</v>
      </c>
      <c r="N7" s="47">
        <v>32.169371558961679</v>
      </c>
      <c r="O7" s="47">
        <v>29.15484710080144</v>
      </c>
      <c r="P7" s="47">
        <v>30.483086951330662</v>
      </c>
      <c r="Q7" s="47">
        <v>34.262407429431555</v>
      </c>
      <c r="R7" s="47">
        <v>35.188710685539419</v>
      </c>
      <c r="S7" s="47">
        <v>33.25756594337814</v>
      </c>
      <c r="T7" s="47">
        <v>35.228171746582888</v>
      </c>
      <c r="U7" s="47">
        <v>33.86047083501019</v>
      </c>
      <c r="V7" s="47">
        <v>32.174186227379181</v>
      </c>
      <c r="W7" s="47">
        <v>37.237854718689711</v>
      </c>
      <c r="X7" s="47">
        <v>37.919297840267312</v>
      </c>
      <c r="Y7" s="47">
        <v>38.242696204743126</v>
      </c>
      <c r="Z7" s="47">
        <v>40.252379176849949</v>
      </c>
      <c r="AA7" s="47"/>
      <c r="AB7" s="47"/>
      <c r="AC7" s="47"/>
      <c r="AD7" s="47"/>
    </row>
    <row r="8" spans="1:30">
      <c r="B8" t="s">
        <v>31</v>
      </c>
      <c r="C8" s="47">
        <v>2.7354018231454003</v>
      </c>
      <c r="D8" s="47">
        <v>4.1031027347181004</v>
      </c>
      <c r="E8" s="47">
        <v>4.1031027347181004</v>
      </c>
      <c r="F8" s="47">
        <v>5.4708036462908005</v>
      </c>
      <c r="G8" s="47">
        <v>5.4708036462908005</v>
      </c>
      <c r="H8" s="47">
        <v>5.4708036462908005</v>
      </c>
      <c r="I8" s="47">
        <v>5.4708036462908005</v>
      </c>
      <c r="J8" s="47">
        <v>4.1031027347181004</v>
      </c>
      <c r="K8" s="47">
        <v>5.4708036462908005</v>
      </c>
      <c r="L8" s="47">
        <v>4.3766429170326404</v>
      </c>
      <c r="M8" s="47">
        <v>3.6471112507997621</v>
      </c>
      <c r="N8" s="47">
        <v>0.90268260163798208</v>
      </c>
      <c r="O8" s="47">
        <v>0.59276157507560823</v>
      </c>
      <c r="P8" s="47">
        <v>0.68385045578635006</v>
      </c>
      <c r="Q8" s="47">
        <v>0.68385045578635006</v>
      </c>
      <c r="R8" s="47">
        <v>0.82062054694362008</v>
      </c>
      <c r="S8" s="47">
        <v>0.13677009115727001</v>
      </c>
      <c r="T8" s="47">
        <v>0.27354018231454003</v>
      </c>
      <c r="U8" s="47">
        <v>0.41031027347181004</v>
      </c>
      <c r="V8" s="47">
        <v>0.13677009115727001</v>
      </c>
      <c r="W8" s="47">
        <v>0.27354018231454003</v>
      </c>
      <c r="X8" s="47">
        <v>0.41031027347181004</v>
      </c>
      <c r="Y8" s="47">
        <v>4.8399864911572692</v>
      </c>
      <c r="Z8" s="47">
        <v>6.8496694632640942</v>
      </c>
      <c r="AA8" s="47">
        <v>28.219298399999996</v>
      </c>
      <c r="AB8" s="47">
        <v>34.248347316320476</v>
      </c>
      <c r="AC8" s="47">
        <v>34.248347316320476</v>
      </c>
      <c r="AD8" s="47">
        <v>34.248347316320476</v>
      </c>
    </row>
    <row r="9" spans="1:30">
      <c r="B9" t="s">
        <v>41</v>
      </c>
      <c r="C9" s="47"/>
      <c r="D9" s="47"/>
      <c r="E9" s="47">
        <v>8.2062054694362008</v>
      </c>
      <c r="F9" s="47">
        <v>16.412410938872402</v>
      </c>
      <c r="G9" s="47">
        <v>27.354018231454003</v>
      </c>
      <c r="H9" s="47">
        <v>30.089420054599401</v>
      </c>
      <c r="I9" s="47">
        <v>30.089420054599401</v>
      </c>
      <c r="J9" s="47">
        <v>30.089420054599401</v>
      </c>
      <c r="K9" s="47">
        <v>24.618616408308604</v>
      </c>
      <c r="L9" s="47">
        <v>23.55845135166113</v>
      </c>
      <c r="M9" s="47">
        <v>24.396069734910096</v>
      </c>
      <c r="N9" s="47">
        <v>15.352245882224929</v>
      </c>
      <c r="O9" s="47">
        <v>17.010484812417516</v>
      </c>
      <c r="P9" s="47">
        <v>17.557565177046595</v>
      </c>
      <c r="Q9" s="47">
        <v>19.745886635562915</v>
      </c>
      <c r="R9" s="47">
        <v>18.925266088619296</v>
      </c>
      <c r="S9" s="47">
        <v>17.557565177046595</v>
      </c>
      <c r="T9" s="47">
        <v>17.557565177046595</v>
      </c>
      <c r="U9" s="47">
        <v>16.692435295423273</v>
      </c>
      <c r="V9" s="47">
        <v>17.557565177046595</v>
      </c>
      <c r="W9" s="47">
        <v>16.189864265473894</v>
      </c>
      <c r="X9" s="47">
        <v>16.189864265473894</v>
      </c>
      <c r="Y9" s="47">
        <v>14.822163353901196</v>
      </c>
      <c r="Z9" s="47">
        <v>16.189864265473894</v>
      </c>
      <c r="AA9" s="47"/>
      <c r="AB9" s="47"/>
      <c r="AC9" s="47"/>
      <c r="AD9" s="47"/>
    </row>
    <row r="10" spans="1:30">
      <c r="B10" t="s">
        <v>217</v>
      </c>
      <c r="C10" s="47"/>
      <c r="D10" s="47"/>
      <c r="E10" s="47"/>
      <c r="F10" s="47"/>
      <c r="G10" s="47"/>
      <c r="H10" s="47"/>
      <c r="I10" s="47"/>
      <c r="J10" s="47"/>
      <c r="K10" s="47"/>
      <c r="L10" s="47">
        <v>2.8229291679525219</v>
      </c>
      <c r="M10" s="47">
        <v>2.2583433343620176</v>
      </c>
      <c r="N10" s="47">
        <v>4.2343937519287831</v>
      </c>
      <c r="O10" s="47">
        <v>2.8229291679525219</v>
      </c>
      <c r="P10" s="47">
        <v>4.2343937519287831</v>
      </c>
      <c r="Q10" s="47">
        <v>4.2343937519287831</v>
      </c>
      <c r="R10" s="47">
        <v>4.2343937519287831</v>
      </c>
      <c r="S10" s="47"/>
      <c r="T10" s="47">
        <v>0.5645858335905044</v>
      </c>
      <c r="U10" s="47">
        <v>1.1291716671810088</v>
      </c>
      <c r="V10" s="47">
        <v>1.411464583976261</v>
      </c>
      <c r="W10" s="47">
        <v>1.411464583976261</v>
      </c>
      <c r="X10" s="47">
        <v>2.8229291679525219</v>
      </c>
      <c r="Y10" s="47">
        <v>2.8229291679525219</v>
      </c>
      <c r="Z10" s="47">
        <v>4.2343937519287831</v>
      </c>
      <c r="AA10" s="47"/>
      <c r="AB10" s="47"/>
      <c r="AC10" s="47"/>
      <c r="AD10" s="47"/>
    </row>
    <row r="11" spans="1:30">
      <c r="B11" t="s">
        <v>182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>
        <v>1.0048414860534123</v>
      </c>
      <c r="Q11" s="47">
        <v>1.0048414860534123</v>
      </c>
      <c r="R11" s="47">
        <v>2.0096829721068246</v>
      </c>
      <c r="S11" s="47">
        <v>2.612587863738872</v>
      </c>
      <c r="T11" s="47">
        <v>2.612587863738872</v>
      </c>
      <c r="U11" s="47">
        <v>2.612587863738872</v>
      </c>
      <c r="V11" s="47">
        <v>3.0145244581602366</v>
      </c>
      <c r="W11" s="47">
        <v>4.0193659442136491</v>
      </c>
      <c r="X11" s="47">
        <v>4.0193659442136491</v>
      </c>
      <c r="Y11" s="47">
        <v>4.0193659442136491</v>
      </c>
      <c r="Z11" s="47">
        <v>5.0242074302670616</v>
      </c>
      <c r="AA11" s="47"/>
      <c r="AB11" s="47"/>
      <c r="AC11" s="47"/>
      <c r="AD11" s="47"/>
    </row>
    <row r="12" spans="1:30">
      <c r="B12" t="s">
        <v>105</v>
      </c>
      <c r="C12" s="47"/>
      <c r="D12" s="47"/>
      <c r="E12" s="47"/>
      <c r="F12" s="47"/>
      <c r="G12" s="47"/>
      <c r="H12" s="47"/>
      <c r="I12" s="47"/>
      <c r="J12" s="47">
        <v>1.3677009115727001</v>
      </c>
      <c r="K12" s="47">
        <v>2.7354018231454003</v>
      </c>
      <c r="L12" s="47">
        <v>4.1031027347181004</v>
      </c>
      <c r="M12" s="47">
        <v>4.1031027347181004</v>
      </c>
      <c r="N12" s="47">
        <v>2.7354018231454003</v>
      </c>
      <c r="O12" s="47">
        <v>2.7354018231454003</v>
      </c>
      <c r="P12" s="47">
        <v>4.1031027347181004</v>
      </c>
      <c r="Q12" s="47">
        <v>4.1031027347181004</v>
      </c>
      <c r="R12" s="47">
        <v>5.4708036462908005</v>
      </c>
      <c r="S12" s="47">
        <v>4.1031027347181004</v>
      </c>
      <c r="T12" s="47">
        <v>4.1031027347181004</v>
      </c>
      <c r="U12" s="47">
        <v>4.1031027347181004</v>
      </c>
      <c r="V12" s="47">
        <v>4.1031027347181004</v>
      </c>
      <c r="W12" s="47">
        <v>4.1031027347181004</v>
      </c>
      <c r="X12" s="47">
        <v>4.1031027347181004</v>
      </c>
      <c r="Y12" s="47">
        <v>4.1031027347181004</v>
      </c>
      <c r="Z12" s="47">
        <v>4.1031027347181004</v>
      </c>
      <c r="AA12" s="47"/>
      <c r="AB12" s="47"/>
      <c r="AC12" s="47"/>
      <c r="AD12" s="47"/>
    </row>
    <row r="13" spans="1:30">
      <c r="B13" t="s">
        <v>120</v>
      </c>
      <c r="C13" s="47"/>
      <c r="D13" s="47"/>
      <c r="E13" s="47"/>
      <c r="F13" s="47"/>
      <c r="G13" s="47"/>
      <c r="H13" s="47"/>
      <c r="I13" s="47"/>
      <c r="J13" s="47"/>
      <c r="K13" s="47"/>
      <c r="L13" s="47">
        <v>4.2705763157270029</v>
      </c>
      <c r="M13" s="47">
        <v>4.7450847952522253</v>
      </c>
      <c r="N13" s="47">
        <v>9.4901695905044505</v>
      </c>
      <c r="O13" s="47">
        <v>10.495011076557862</v>
      </c>
      <c r="P13" s="47">
        <v>10.495011076557862</v>
      </c>
      <c r="Q13" s="47">
        <v>11.862711988130563</v>
      </c>
      <c r="R13" s="47">
        <v>11.862711988130563</v>
      </c>
      <c r="S13" s="47">
        <v>9.4901695905044505</v>
      </c>
      <c r="T13" s="47">
        <v>7.1176271928783379</v>
      </c>
      <c r="U13" s="47">
        <v>7.1176271928783379</v>
      </c>
      <c r="V13" s="47">
        <v>8.1224686789317495</v>
      </c>
      <c r="W13" s="47">
        <v>8.1224686789317495</v>
      </c>
      <c r="X13" s="47">
        <v>10.495011076557862</v>
      </c>
      <c r="Y13" s="47">
        <v>10.495011076557862</v>
      </c>
      <c r="Z13" s="47">
        <v>12.867553474183975</v>
      </c>
      <c r="AA13" s="47"/>
      <c r="AB13" s="47"/>
      <c r="AC13" s="47"/>
      <c r="AD13" s="47"/>
    </row>
    <row r="14" spans="1:30">
      <c r="B14" t="s">
        <v>144</v>
      </c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>
        <v>13.146676109198811</v>
      </c>
      <c r="P14" s="47">
        <v>14.151517595252223</v>
      </c>
      <c r="Q14" s="47">
        <v>15.156359081305634</v>
      </c>
      <c r="R14" s="47">
        <v>16.524059992878335</v>
      </c>
      <c r="S14" s="47">
        <v>13.146676109198811</v>
      </c>
      <c r="T14" s="47">
        <v>13.146676109198811</v>
      </c>
      <c r="U14" s="47">
        <v>13.146676109198811</v>
      </c>
      <c r="V14" s="47">
        <v>11.778975197626112</v>
      </c>
      <c r="W14" s="47">
        <v>15.760687168077693</v>
      </c>
      <c r="X14" s="47">
        <v>19.138071051757215</v>
      </c>
      <c r="Y14" s="47">
        <v>21.510613449383328</v>
      </c>
      <c r="Z14" s="47">
        <v>23.320039721849476</v>
      </c>
      <c r="AA14" s="47"/>
      <c r="AB14" s="47"/>
      <c r="AC14" s="47"/>
      <c r="AD14" s="47"/>
    </row>
    <row r="15" spans="1:30">
      <c r="B15" t="s">
        <v>140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>
        <v>8.1224686789317495</v>
      </c>
      <c r="O15" s="47">
        <v>8.1224686789317495</v>
      </c>
      <c r="P15" s="47">
        <v>8.1224686789317495</v>
      </c>
      <c r="Q15" s="47">
        <v>9.1273101649851611</v>
      </c>
      <c r="R15" s="47">
        <v>10.495011076557862</v>
      </c>
      <c r="S15" s="47">
        <v>8.1224686789317495</v>
      </c>
      <c r="T15" s="47">
        <v>8.1224686789317495</v>
      </c>
      <c r="U15" s="47">
        <v>8.1224686789317495</v>
      </c>
      <c r="V15" s="47">
        <v>8.1224686789317495</v>
      </c>
      <c r="W15" s="47">
        <v>7.1176271928783379</v>
      </c>
      <c r="X15" s="47">
        <v>9.4901695905044505</v>
      </c>
      <c r="Y15" s="47">
        <v>10.495011076557862</v>
      </c>
      <c r="Z15" s="47">
        <v>11.499852562611274</v>
      </c>
      <c r="AA15" s="47"/>
      <c r="AB15" s="47"/>
      <c r="AC15" s="47"/>
      <c r="AD15" s="47"/>
    </row>
    <row r="16" spans="1:30">
      <c r="B16" t="s">
        <v>135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>
        <v>5.0242074302670616</v>
      </c>
      <c r="O16" s="47">
        <v>5.0242074302670616</v>
      </c>
      <c r="P16" s="47">
        <v>6.0290489163204741</v>
      </c>
      <c r="Q16" s="47">
        <v>6.0290489163204741</v>
      </c>
      <c r="R16" s="47">
        <v>6.9780658753709188</v>
      </c>
      <c r="S16" s="47">
        <v>11.305429651784387</v>
      </c>
      <c r="T16" s="47">
        <v>13.677972049410499</v>
      </c>
      <c r="U16" s="47">
        <v>15.953302991623168</v>
      </c>
      <c r="V16" s="47">
        <v>14.948461505569757</v>
      </c>
      <c r="W16" s="47">
        <v>11.933937047409522</v>
      </c>
      <c r="X16" s="47">
        <v>14.474915959728033</v>
      </c>
      <c r="Y16" s="47">
        <v>14.474915959728033</v>
      </c>
      <c r="Z16" s="47">
        <v>16.484598931834856</v>
      </c>
      <c r="AA16" s="47"/>
      <c r="AB16" s="47"/>
      <c r="AC16" s="47"/>
      <c r="AD16" s="47"/>
    </row>
    <row r="17" spans="1:30">
      <c r="B17" t="s">
        <v>45</v>
      </c>
      <c r="C17" s="47"/>
      <c r="D17" s="47"/>
      <c r="E17" s="47"/>
      <c r="F17" s="47"/>
      <c r="G17" s="47"/>
      <c r="H17" s="47"/>
      <c r="I17" s="47"/>
      <c r="J17" s="47"/>
      <c r="K17" s="47"/>
      <c r="L17" s="47">
        <v>2.0096829721068246</v>
      </c>
      <c r="M17" s="47">
        <v>6.0290489163204741</v>
      </c>
      <c r="N17" s="47">
        <v>7.0338904023738866</v>
      </c>
      <c r="O17" s="47">
        <v>6.6319538079525211</v>
      </c>
      <c r="P17" s="47">
        <v>6.4309855107418388</v>
      </c>
      <c r="Q17" s="47">
        <v>5.1524125369691864</v>
      </c>
      <c r="R17" s="47">
        <v>5.0242074302670616</v>
      </c>
      <c r="S17" s="47">
        <v>4.0193659442136491</v>
      </c>
      <c r="T17" s="47">
        <v>4.0193659442136491</v>
      </c>
      <c r="U17" s="47">
        <v>4.0193659442136491</v>
      </c>
      <c r="V17" s="47">
        <v>5.0242074302670616</v>
      </c>
      <c r="W17" s="47">
        <v>5.0242074302670616</v>
      </c>
      <c r="X17" s="47">
        <v>5.0242074302670616</v>
      </c>
      <c r="Y17" s="47">
        <v>4.0193659442136491</v>
      </c>
      <c r="Z17" s="47">
        <v>4.0193659442136491</v>
      </c>
      <c r="AA17" s="47"/>
      <c r="AB17" s="47"/>
      <c r="AC17" s="47"/>
      <c r="AD17" s="47"/>
    </row>
    <row r="18" spans="1:30">
      <c r="B18" t="s">
        <v>121</v>
      </c>
      <c r="C18" s="47"/>
      <c r="D18" s="47"/>
      <c r="E18" s="47"/>
      <c r="F18" s="47"/>
      <c r="G18" s="47"/>
      <c r="H18" s="47"/>
      <c r="I18" s="47"/>
      <c r="J18" s="47"/>
      <c r="K18" s="47"/>
      <c r="L18" s="47">
        <v>2.847050877151335</v>
      </c>
      <c r="M18" s="47">
        <v>3.3773838836795247</v>
      </c>
      <c r="N18" s="47">
        <v>5.3870668557863493</v>
      </c>
      <c r="O18" s="47">
        <v>5.9899717474183971</v>
      </c>
      <c r="P18" s="47">
        <v>7.5586409562017804</v>
      </c>
      <c r="Q18" s="47">
        <v>7.7596092534124619</v>
      </c>
      <c r="R18" s="47">
        <v>6.7547677673590494</v>
      </c>
      <c r="S18" s="47">
        <v>6.7547677673590494</v>
      </c>
      <c r="T18" s="47">
        <v>6.7547677673590494</v>
      </c>
      <c r="U18" s="47">
        <v>8.1224686789317495</v>
      </c>
      <c r="V18" s="47">
        <v>8.1224686789317495</v>
      </c>
      <c r="W18" s="47">
        <v>7.1176271928783379</v>
      </c>
      <c r="X18" s="47">
        <v>9.4901695905044505</v>
      </c>
      <c r="Y18" s="47">
        <v>10.495011076557862</v>
      </c>
      <c r="Z18" s="47">
        <v>11.499852562611274</v>
      </c>
      <c r="AA18" s="47"/>
      <c r="AB18" s="47"/>
      <c r="AC18" s="47"/>
      <c r="AD18" s="47"/>
    </row>
    <row r="19" spans="1:30">
      <c r="B19" t="s">
        <v>60</v>
      </c>
      <c r="C19" s="47"/>
      <c r="D19" s="47"/>
      <c r="E19" s="47"/>
      <c r="F19" s="47"/>
      <c r="G19" s="47"/>
      <c r="H19" s="47"/>
      <c r="I19" s="47"/>
      <c r="J19" s="47">
        <v>2.0096829721068246</v>
      </c>
      <c r="K19" s="47">
        <v>3.0145244581602371</v>
      </c>
      <c r="L19" s="47">
        <v>5.0242074302670616</v>
      </c>
      <c r="M19" s="47">
        <v>8.0387318884272982</v>
      </c>
      <c r="N19" s="47">
        <v>6.0290489163204741</v>
      </c>
      <c r="O19" s="47">
        <v>5.0242074302670616</v>
      </c>
      <c r="P19" s="47">
        <v>6.0290489163204741</v>
      </c>
      <c r="Q19" s="47">
        <v>7.0338904023738866</v>
      </c>
      <c r="R19" s="47">
        <v>7.0338904023738866</v>
      </c>
      <c r="S19" s="47">
        <v>6.0290489163204741</v>
      </c>
      <c r="T19" s="47">
        <v>6.0290489163204741</v>
      </c>
      <c r="U19" s="47">
        <v>6.0290489163204741</v>
      </c>
      <c r="V19" s="47">
        <v>6.0290489163204741</v>
      </c>
      <c r="W19" s="47">
        <v>11.94157792350472</v>
      </c>
      <c r="X19" s="47">
        <v>15.760687168077693</v>
      </c>
      <c r="Y19" s="47">
        <v>15.760687168077693</v>
      </c>
      <c r="Z19" s="47">
        <v>15.760687168077693</v>
      </c>
      <c r="AA19" s="47"/>
      <c r="AB19" s="47"/>
      <c r="AC19" s="47"/>
      <c r="AD19" s="47"/>
    </row>
    <row r="20" spans="1:30">
      <c r="B20" t="s">
        <v>192</v>
      </c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>
        <v>1.0048414860534123</v>
      </c>
      <c r="R20" s="47">
        <v>1.0048414860534123</v>
      </c>
      <c r="S20" s="47">
        <v>1.0048414860534123</v>
      </c>
      <c r="T20" s="47">
        <v>1.0048414860534123</v>
      </c>
      <c r="U20" s="47">
        <v>1.0048414860534123</v>
      </c>
      <c r="V20" s="47">
        <v>1.0048414860534123</v>
      </c>
      <c r="W20" s="47">
        <v>1.0048414860534123</v>
      </c>
      <c r="X20" s="47">
        <v>1.0048414860534123</v>
      </c>
      <c r="Y20" s="47">
        <v>1.0048414860534123</v>
      </c>
      <c r="Z20" s="47">
        <v>2.0096829721068246</v>
      </c>
      <c r="AA20" s="47"/>
      <c r="AB20" s="47"/>
      <c r="AC20" s="47"/>
      <c r="AD20" s="47"/>
    </row>
    <row r="21" spans="1:30">
      <c r="B21" t="s">
        <v>53</v>
      </c>
      <c r="C21" s="47"/>
      <c r="D21" s="47"/>
      <c r="E21" s="47"/>
      <c r="F21" s="47"/>
      <c r="G21" s="47"/>
      <c r="H21" s="47"/>
      <c r="I21" s="47">
        <v>2.4223732022443434</v>
      </c>
      <c r="J21" s="47">
        <v>6.8633907396923055</v>
      </c>
      <c r="K21" s="47">
        <v>6.055933005610858</v>
      </c>
      <c r="L21" s="47">
        <v>6.8765535525544781</v>
      </c>
      <c r="M21" s="47">
        <v>9.0648750110707983</v>
      </c>
      <c r="N21" s="47">
        <v>9.8854955580144193</v>
      </c>
      <c r="O21" s="47">
        <v>10.15903574032896</v>
      </c>
      <c r="P21" s="47">
        <v>10.15903574032896</v>
      </c>
      <c r="Q21" s="47">
        <v>12.985137809614026</v>
      </c>
      <c r="R21" s="47">
        <v>13.545380987105279</v>
      </c>
      <c r="S21" s="47">
        <v>12.347357198845279</v>
      </c>
      <c r="T21" s="47">
        <v>12.347357198845279</v>
      </c>
      <c r="U21" s="47">
        <v>14.262138475047058</v>
      </c>
      <c r="V21" s="47">
        <v>14.262138475047058</v>
      </c>
      <c r="W21" s="47">
        <v>12.24349413984344</v>
      </c>
      <c r="X21" s="47">
        <v>12.24349413984344</v>
      </c>
      <c r="Y21" s="47">
        <v>12.24349413984344</v>
      </c>
      <c r="Z21" s="47">
        <v>14.262138475047058</v>
      </c>
      <c r="AA21" s="47"/>
      <c r="AB21" s="47"/>
      <c r="AC21" s="47"/>
      <c r="AD21" s="47"/>
    </row>
    <row r="22" spans="1:30">
      <c r="B22" t="s">
        <v>58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>
        <v>2.0096829721068246</v>
      </c>
      <c r="R22" s="47">
        <v>3.0145244581602371</v>
      </c>
      <c r="S22" s="47">
        <v>3.0145244581602371</v>
      </c>
      <c r="T22" s="47">
        <v>3.0145244581602371</v>
      </c>
      <c r="U22" s="47">
        <v>3.0145244581602371</v>
      </c>
      <c r="V22" s="47">
        <v>3.0145244581602371</v>
      </c>
      <c r="W22" s="47">
        <v>3.0145244581602371</v>
      </c>
      <c r="X22" s="47">
        <v>3.0145244581602371</v>
      </c>
      <c r="Y22" s="47">
        <v>3.0145244581602371</v>
      </c>
      <c r="Z22" s="47">
        <v>3.0145244581602371</v>
      </c>
      <c r="AA22" s="47"/>
      <c r="AB22" s="47"/>
      <c r="AC22" s="47"/>
      <c r="AD22" s="47"/>
    </row>
    <row r="23" spans="1:30">
      <c r="B23" t="s">
        <v>145</v>
      </c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>
        <v>9.1273101649851611</v>
      </c>
      <c r="P23" s="47">
        <v>11.499852562611274</v>
      </c>
      <c r="Q23" s="47">
        <v>12.504694048664687</v>
      </c>
      <c r="R23" s="47">
        <v>11.901789157032638</v>
      </c>
      <c r="S23" s="47">
        <v>15.408532386502486</v>
      </c>
      <c r="T23" s="47">
        <v>14.950771265078156</v>
      </c>
      <c r="U23" s="47">
        <v>15.771391812021776</v>
      </c>
      <c r="V23" s="47">
        <v>14.403690900449075</v>
      </c>
      <c r="W23" s="47">
        <v>14.195793324713197</v>
      </c>
      <c r="X23" s="47">
        <v>15.200634810766608</v>
      </c>
      <c r="Y23" s="47">
        <v>17.896575572868532</v>
      </c>
      <c r="Z23" s="47">
        <v>18.901417058921943</v>
      </c>
      <c r="AA23" s="47"/>
      <c r="AB23" s="47"/>
      <c r="AC23" s="47"/>
      <c r="AD23" s="47"/>
    </row>
    <row r="24" spans="1:30">
      <c r="B24" t="s">
        <v>36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>
        <v>2.6564797010584447</v>
      </c>
      <c r="P24" s="47">
        <v>2.6564797010584447</v>
      </c>
      <c r="Q24" s="47">
        <v>2.6564797010584447</v>
      </c>
      <c r="R24" s="47">
        <v>2.6564797010584447</v>
      </c>
      <c r="S24" s="47"/>
      <c r="T24" s="47">
        <v>2.404690288002993</v>
      </c>
      <c r="U24" s="47">
        <v>4.0055073871632567</v>
      </c>
      <c r="V24" s="47">
        <v>4.7377716245856281</v>
      </c>
      <c r="W24" s="47">
        <v>5.6710041592186817</v>
      </c>
      <c r="X24" s="47">
        <v>6.6758456452720942</v>
      </c>
      <c r="Y24" s="47">
        <v>7.6806871313255058</v>
      </c>
      <c r="Z24" s="47">
        <v>10.01376846790814</v>
      </c>
      <c r="AA24" s="47"/>
      <c r="AB24" s="47"/>
      <c r="AC24" s="47"/>
      <c r="AD24" s="47"/>
    </row>
    <row r="25" spans="1:30">
      <c r="B25" t="s">
        <v>166</v>
      </c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>
        <v>4.6661626731652692</v>
      </c>
      <c r="P25" s="47">
        <v>6.6758456452720942</v>
      </c>
      <c r="Q25" s="47">
        <v>8.0435465568447935</v>
      </c>
      <c r="R25" s="47">
        <v>8.0435465568447935</v>
      </c>
      <c r="S25" s="47">
        <v>8.0435465568447935</v>
      </c>
      <c r="T25" s="47">
        <v>9.4112474684174945</v>
      </c>
      <c r="U25" s="47">
        <v>11.744328805000128</v>
      </c>
      <c r="V25" s="47">
        <v>11.744328805000128</v>
      </c>
      <c r="W25" s="47">
        <v>11.74506704029503</v>
      </c>
      <c r="X25" s="47">
        <v>15.082989862931079</v>
      </c>
      <c r="Y25" s="47">
        <v>16.785884014953218</v>
      </c>
      <c r="Z25" s="47">
        <v>17.79072550100663</v>
      </c>
      <c r="AA25" s="47"/>
      <c r="AB25" s="47"/>
      <c r="AC25" s="47"/>
      <c r="AD25" s="47"/>
    </row>
    <row r="26" spans="1:30">
      <c r="B26" t="s">
        <v>122</v>
      </c>
      <c r="C26" s="47"/>
      <c r="D26" s="47"/>
      <c r="E26" s="47"/>
      <c r="F26" s="47"/>
      <c r="G26" s="47"/>
      <c r="H26" s="47"/>
      <c r="I26" s="47"/>
      <c r="J26" s="47"/>
      <c r="K26" s="47"/>
      <c r="L26" s="47">
        <v>7.1176271928783379</v>
      </c>
      <c r="M26" s="47">
        <v>9.4901695905044505</v>
      </c>
      <c r="N26" s="47">
        <v>13.230412899703262</v>
      </c>
      <c r="O26" s="47">
        <v>9.4901695905044505</v>
      </c>
      <c r="P26" s="47">
        <v>10.85787050207715</v>
      </c>
      <c r="Q26" s="47">
        <v>4.7450847952522253</v>
      </c>
      <c r="R26" s="47">
        <v>2.3725423976261126</v>
      </c>
      <c r="S26" s="47">
        <v>2.3725423976261126</v>
      </c>
      <c r="T26" s="47">
        <v>2.3725423976261126</v>
      </c>
      <c r="U26" s="47">
        <v>2.3725423976261126</v>
      </c>
      <c r="V26" s="47">
        <v>4.7450847952522253</v>
      </c>
      <c r="W26" s="47">
        <v>7.1176271928783379</v>
      </c>
      <c r="X26" s="47">
        <v>10.495011076557862</v>
      </c>
      <c r="Y26" s="47">
        <v>12.867553474183975</v>
      </c>
      <c r="Z26" s="47">
        <v>12.867553474183975</v>
      </c>
      <c r="AA26" s="47"/>
      <c r="AB26" s="47"/>
      <c r="AC26" s="47"/>
      <c r="AD26" s="47"/>
    </row>
    <row r="27" spans="1:30">
      <c r="B27" t="s">
        <v>219</v>
      </c>
      <c r="C27" s="47"/>
      <c r="D27" s="47"/>
      <c r="E27" s="47"/>
      <c r="F27" s="47"/>
      <c r="G27" s="47"/>
      <c r="H27" s="47"/>
      <c r="I27" s="47"/>
      <c r="J27" s="47"/>
      <c r="K27" s="47"/>
      <c r="L27" s="47">
        <v>1.3677009115727001</v>
      </c>
      <c r="M27" s="47">
        <v>4.1031027347181004</v>
      </c>
      <c r="N27" s="47">
        <v>4.1031027347181004</v>
      </c>
      <c r="O27" s="47">
        <v>13.677009115727001</v>
      </c>
      <c r="P27" s="47">
        <v>13.677009115727001</v>
      </c>
      <c r="Q27" s="47">
        <v>20.515513673590505</v>
      </c>
      <c r="R27" s="47">
        <v>20.515513673590505</v>
      </c>
      <c r="S27" s="47">
        <v>35.452923290531245</v>
      </c>
      <c r="T27" s="47">
        <v>36.094905351065371</v>
      </c>
      <c r="U27" s="47">
        <v>36.081742538203201</v>
      </c>
      <c r="V27" s="47">
        <v>34.714041626630497</v>
      </c>
      <c r="W27" s="47">
        <v>58.995507330617492</v>
      </c>
      <c r="X27" s="47">
        <v>80.711248334771795</v>
      </c>
      <c r="Y27" s="47">
        <v>93.578801808955774</v>
      </c>
      <c r="Z27" s="47">
        <v>102.42698933892609</v>
      </c>
      <c r="AA27" s="47">
        <v>1502.5225514146846</v>
      </c>
      <c r="AB27" s="47">
        <v>1651.1493608377004</v>
      </c>
      <c r="AC27" s="47">
        <v>1724.2515789480863</v>
      </c>
      <c r="AD27" s="47">
        <v>1778.8898347522406</v>
      </c>
    </row>
    <row r="28" spans="1:30">
      <c r="A28" t="s">
        <v>90</v>
      </c>
      <c r="B28" t="s">
        <v>54</v>
      </c>
      <c r="C28" s="47"/>
      <c r="D28" s="47"/>
      <c r="E28" s="47"/>
      <c r="F28" s="47"/>
      <c r="G28" s="47"/>
      <c r="H28" s="47">
        <v>8.2507272527002962E-2</v>
      </c>
      <c r="I28" s="47">
        <v>0.16501454505400592</v>
      </c>
      <c r="J28" s="47">
        <v>0.24752181758100888</v>
      </c>
      <c r="K28" s="47">
        <v>0.24752181758100888</v>
      </c>
      <c r="L28" s="47">
        <v>0.66005818021602369</v>
      </c>
      <c r="M28" s="47">
        <v>0.82507272527002962</v>
      </c>
      <c r="N28" s="47">
        <v>0.82507272527002962</v>
      </c>
      <c r="O28" s="47">
        <v>3.5127353602116758</v>
      </c>
      <c r="P28" s="47">
        <v>5.861014121612909</v>
      </c>
      <c r="Q28" s="47">
        <v>10.161114256444369</v>
      </c>
      <c r="R28" s="47">
        <v>10.493117941837628</v>
      </c>
      <c r="S28" s="47">
        <v>9.9363956047589763</v>
      </c>
      <c r="T28" s="47">
        <v>8.8983404137477393</v>
      </c>
      <c r="U28" s="47">
        <v>10.864266166556728</v>
      </c>
      <c r="V28" s="47">
        <v>9.5536489980174029</v>
      </c>
      <c r="W28" s="47">
        <v>9.2694886384668411</v>
      </c>
      <c r="X28" s="47">
        <v>12.440334127781815</v>
      </c>
      <c r="Y28" s="47">
        <v>13.242072285085184</v>
      </c>
      <c r="Z28" s="47">
        <v>18.280257280018137</v>
      </c>
      <c r="AA28" s="47">
        <v>63.822301941399118</v>
      </c>
      <c r="AB28" s="47">
        <v>73.125549339945707</v>
      </c>
      <c r="AC28" s="47">
        <v>82.428796738492309</v>
      </c>
      <c r="AD28" s="47">
        <v>84.307734626132756</v>
      </c>
    </row>
    <row r="29" spans="1:30">
      <c r="B29" t="s">
        <v>31</v>
      </c>
      <c r="C29" s="47"/>
      <c r="D29" s="47"/>
      <c r="E29" s="47"/>
      <c r="F29" s="47"/>
      <c r="G29" s="47"/>
      <c r="H29" s="47"/>
      <c r="I29" s="47"/>
      <c r="J29" s="47">
        <v>176.71339015915896</v>
      </c>
      <c r="K29" s="47">
        <v>200.77134650888098</v>
      </c>
      <c r="L29" s="47">
        <v>176.46870011301286</v>
      </c>
      <c r="M29" s="47">
        <v>179.3654609297997</v>
      </c>
      <c r="N29" s="47">
        <v>166.32877052027828</v>
      </c>
      <c r="O29" s="47">
        <v>118.78961167656186</v>
      </c>
      <c r="P29" s="47">
        <v>101.57415222553341</v>
      </c>
      <c r="Q29" s="47">
        <v>80.804912947772081</v>
      </c>
      <c r="R29" s="47">
        <v>74.862518092307525</v>
      </c>
      <c r="S29" s="47">
        <v>105.73965716763152</v>
      </c>
      <c r="T29" s="47">
        <v>105.73965716763152</v>
      </c>
      <c r="U29" s="47">
        <v>90.88367002897013</v>
      </c>
      <c r="V29" s="47">
        <v>111.68205202309608</v>
      </c>
      <c r="W29" s="47">
        <v>76.333545447991355</v>
      </c>
      <c r="X29" s="47">
        <v>98.908817355483748</v>
      </c>
      <c r="Y29" s="47">
        <v>92.966422500019192</v>
      </c>
      <c r="Z29" s="47">
        <v>102.76845973989924</v>
      </c>
      <c r="AA29" s="47">
        <v>228.08304867092625</v>
      </c>
      <c r="AB29" s="47">
        <v>152.05536578061754</v>
      </c>
      <c r="AC29" s="47"/>
      <c r="AD29" s="47"/>
    </row>
    <row r="30" spans="1:30">
      <c r="B30" t="s">
        <v>41</v>
      </c>
      <c r="C30" s="47"/>
      <c r="D30" s="47"/>
      <c r="E30" s="47"/>
      <c r="F30" s="47"/>
      <c r="G30" s="47"/>
      <c r="H30" s="47"/>
      <c r="I30" s="47"/>
      <c r="J30" s="47"/>
      <c r="K30" s="47">
        <v>7.7192847688309973E-2</v>
      </c>
      <c r="L30" s="47">
        <v>0.61425519178986443</v>
      </c>
      <c r="M30" s="47">
        <v>1.5328983213774814</v>
      </c>
      <c r="N30" s="47">
        <v>1.9133832436246725</v>
      </c>
      <c r="O30" s="47">
        <v>3.5897086279900563</v>
      </c>
      <c r="P30" s="47">
        <v>3.0548380103662449</v>
      </c>
      <c r="Q30" s="47">
        <v>4.2017720933021767</v>
      </c>
      <c r="R30" s="47">
        <v>4.9627419377965589</v>
      </c>
      <c r="S30" s="47">
        <v>5.1412410371224011</v>
      </c>
      <c r="T30" s="47">
        <v>5.6109755090325137</v>
      </c>
      <c r="U30" s="47">
        <v>6.3774246697212549</v>
      </c>
      <c r="V30" s="47">
        <v>6.3829039859156138</v>
      </c>
      <c r="W30" s="47">
        <v>6.4721535355785349</v>
      </c>
      <c r="X30" s="47">
        <v>7.3223729297358382</v>
      </c>
      <c r="Y30" s="47">
        <v>6.8471591416313675</v>
      </c>
      <c r="Z30" s="47">
        <v>8.8497919349189615</v>
      </c>
      <c r="AA30" s="47">
        <v>39.910182612963439</v>
      </c>
      <c r="AB30" s="47">
        <v>49.151418102518313</v>
      </c>
      <c r="AC30" s="47">
        <v>56.043981232522619</v>
      </c>
      <c r="AD30" s="47">
        <v>55.272052755639521</v>
      </c>
    </row>
    <row r="31" spans="1:30">
      <c r="B31" t="s">
        <v>102</v>
      </c>
      <c r="C31" s="47"/>
      <c r="D31" s="47"/>
      <c r="E31" s="47"/>
      <c r="F31" s="47"/>
      <c r="G31" s="47"/>
      <c r="H31" s="47"/>
      <c r="I31" s="47"/>
      <c r="J31" s="47">
        <v>0.31347383494164638</v>
      </c>
      <c r="K31" s="47">
        <v>0.78368458735411584</v>
      </c>
      <c r="L31" s="47">
        <v>1.5673691747082317</v>
      </c>
      <c r="M31" s="47">
        <v>1.9799055373432468</v>
      </c>
      <c r="N31" s="47">
        <v>2.7635901246973624</v>
      </c>
      <c r="O31" s="47">
        <v>1.5673691747082317</v>
      </c>
      <c r="P31" s="47">
        <v>1.5673691747082317</v>
      </c>
      <c r="Q31" s="47">
        <v>2.3510537620623477</v>
      </c>
      <c r="R31" s="47">
        <v>2.3510537620623477</v>
      </c>
      <c r="S31" s="47">
        <v>2.7635901246973624</v>
      </c>
      <c r="T31" s="47">
        <v>2.3510537620623477</v>
      </c>
      <c r="U31" s="47">
        <v>2.7222019867814486</v>
      </c>
      <c r="V31" s="47">
        <v>3.1347383494164633</v>
      </c>
      <c r="W31" s="47">
        <v>2.7222019867814486</v>
      </c>
      <c r="X31" s="47">
        <v>3.547274712051478</v>
      </c>
      <c r="Y31" s="47">
        <v>3.9184229367705798</v>
      </c>
      <c r="Z31" s="47">
        <v>4.7434956620406092</v>
      </c>
      <c r="AA31" s="47">
        <v>22.851017447017103</v>
      </c>
      <c r="AB31" s="47">
        <v>29.533030508485048</v>
      </c>
      <c r="AC31" s="47">
        <v>36.215043569952982</v>
      </c>
      <c r="AD31" s="47">
        <v>35.472747120514782</v>
      </c>
    </row>
    <row r="32" spans="1:30">
      <c r="B32" t="s">
        <v>195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>
        <v>1.429163026611276</v>
      </c>
      <c r="R32" s="47">
        <v>3.5729075665281895</v>
      </c>
      <c r="S32" s="47">
        <v>3.5729075665281895</v>
      </c>
      <c r="T32" s="47">
        <v>3.5729075665281895</v>
      </c>
      <c r="U32" s="47">
        <v>3.5729075665281895</v>
      </c>
      <c r="V32" s="47">
        <v>2.8583260532225521</v>
      </c>
      <c r="W32" s="47">
        <v>3.2156168098753706</v>
      </c>
      <c r="X32" s="47">
        <v>2.8583260532225521</v>
      </c>
      <c r="Y32" s="47">
        <v>2.8583260532225521</v>
      </c>
      <c r="Z32" s="47">
        <v>3.2156168098753706</v>
      </c>
      <c r="AA32" s="47">
        <v>14.291630266112758</v>
      </c>
      <c r="AB32" s="47">
        <v>14.291630266112758</v>
      </c>
      <c r="AC32" s="47">
        <v>14.291630266112758</v>
      </c>
      <c r="AD32" s="47">
        <v>14.291630266112758</v>
      </c>
    </row>
    <row r="33" spans="1:30">
      <c r="B33" t="s">
        <v>135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>
        <v>3.0438793779775271</v>
      </c>
      <c r="N33" s="47">
        <v>4.1853341447190999</v>
      </c>
      <c r="O33" s="47">
        <v>3.4243643002247182</v>
      </c>
      <c r="P33" s="47">
        <v>9.0301232952808963</v>
      </c>
      <c r="Q33" s="47">
        <v>12.12381772404494</v>
      </c>
      <c r="R33" s="47">
        <v>15.548182024269659</v>
      </c>
      <c r="S33" s="47">
        <v>12.847440778426963</v>
      </c>
      <c r="T33" s="47">
        <v>12.847440778426963</v>
      </c>
      <c r="U33" s="47">
        <v>14.350707072359548</v>
      </c>
      <c r="V33" s="47">
        <v>14.350707072359548</v>
      </c>
      <c r="W33" s="47">
        <v>13.284917250337074</v>
      </c>
      <c r="X33" s="47">
        <v>16.45427662382022</v>
      </c>
      <c r="Y33" s="47">
        <v>15.07433012674157</v>
      </c>
      <c r="Z33" s="47">
        <v>18.338027839999995</v>
      </c>
      <c r="AA33" s="47">
        <v>80.02651627865167</v>
      </c>
      <c r="AB33" s="47">
        <v>83.831365501123585</v>
      </c>
      <c r="AC33" s="47">
        <v>87.636214723595486</v>
      </c>
      <c r="AD33" s="47">
        <v>91.441063946067388</v>
      </c>
    </row>
    <row r="34" spans="1:30">
      <c r="B34" t="s">
        <v>295</v>
      </c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>
        <v>0.37114822471910108</v>
      </c>
      <c r="X34" s="47">
        <v>0.37114822471910108</v>
      </c>
      <c r="Y34" s="47">
        <v>0.74229644943820217</v>
      </c>
      <c r="Z34" s="47">
        <v>0.74229644943820217</v>
      </c>
      <c r="AA34" s="47">
        <v>2.2268893483146064</v>
      </c>
      <c r="AB34" s="47">
        <v>2.2268893483146064</v>
      </c>
      <c r="AC34" s="47">
        <v>2.2268893483146064</v>
      </c>
      <c r="AD34" s="47">
        <v>2.2268893483146064</v>
      </c>
    </row>
    <row r="35" spans="1:30">
      <c r="B35" t="s">
        <v>45</v>
      </c>
      <c r="C35" s="47"/>
      <c r="D35" s="47"/>
      <c r="E35" s="47">
        <v>0.24752181758100888</v>
      </c>
      <c r="F35" s="47">
        <v>0.41253636263501481</v>
      </c>
      <c r="G35" s="47">
        <v>0.41253636263501481</v>
      </c>
      <c r="H35" s="47">
        <v>0.41253636263501481</v>
      </c>
      <c r="I35" s="47">
        <v>0.24752181758100888</v>
      </c>
      <c r="J35" s="47">
        <v>0.4784883799956523</v>
      </c>
      <c r="K35" s="47">
        <v>0.66406249235520287</v>
      </c>
      <c r="L35" s="47">
        <v>0.61867004230010991</v>
      </c>
      <c r="M35" s="47">
        <v>0.61867004230010991</v>
      </c>
      <c r="N35" s="47">
        <v>1.0723255395462141</v>
      </c>
      <c r="O35" s="47">
        <v>1.154832812073217</v>
      </c>
      <c r="P35" s="47">
        <v>1.8973982648162437</v>
      </c>
      <c r="Q35" s="47">
        <v>3.0936192148053743</v>
      </c>
      <c r="R35" s="47">
        <v>3.0936192148053743</v>
      </c>
      <c r="S35" s="47">
        <v>4.4867436558717033</v>
      </c>
      <c r="T35" s="47">
        <v>5.013676237056913</v>
      </c>
      <c r="U35" s="47">
        <v>5.7559726864951148</v>
      </c>
      <c r="V35" s="47">
        <v>5.8131707957702128</v>
      </c>
      <c r="W35" s="47">
        <v>6.5968553831243284</v>
      </c>
      <c r="X35" s="47">
        <v>8.6497690011018573</v>
      </c>
      <c r="Y35" s="47">
        <v>10.232948147169271</v>
      </c>
      <c r="Z35" s="47">
        <v>11.486367206433501</v>
      </c>
      <c r="AA35" s="47">
        <v>38.265509740032677</v>
      </c>
      <c r="AB35" s="47">
        <v>44.864746525668792</v>
      </c>
      <c r="AC35" s="47">
        <v>51.463983311304908</v>
      </c>
      <c r="AD35" s="47">
        <v>54.351737849750016</v>
      </c>
    </row>
    <row r="36" spans="1:30">
      <c r="B36" t="s">
        <v>184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>
        <v>0.74229644943820217</v>
      </c>
      <c r="Q36" s="47">
        <v>1.4845928988764043</v>
      </c>
      <c r="R36" s="47">
        <v>2.9691857977528087</v>
      </c>
      <c r="S36" s="47">
        <v>3.4389202696629209</v>
      </c>
      <c r="T36" s="47">
        <v>3.9086547415730335</v>
      </c>
      <c r="U36" s="47">
        <v>3.1663582921348308</v>
      </c>
      <c r="V36" s="47">
        <v>3.9086547415730335</v>
      </c>
      <c r="W36" s="47">
        <v>3.5375065168539326</v>
      </c>
      <c r="X36" s="47">
        <v>4.3783892134831452</v>
      </c>
      <c r="Y36" s="47">
        <v>4.7495374382022471</v>
      </c>
      <c r="Z36" s="47">
        <v>4.8481236853932579</v>
      </c>
      <c r="AA36" s="47">
        <v>15.831791460674157</v>
      </c>
      <c r="AB36" s="47">
        <v>18.18046382022472</v>
      </c>
      <c r="AC36" s="47">
        <v>18.18046382022472</v>
      </c>
      <c r="AD36" s="47">
        <v>16.817653932584271</v>
      </c>
    </row>
    <row r="37" spans="1:30">
      <c r="B37" t="s">
        <v>141</v>
      </c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>
        <v>1.0063301401068245</v>
      </c>
      <c r="P37" s="47">
        <v>1.0063301401068245</v>
      </c>
      <c r="Q37" s="47">
        <v>1.0063301401068245</v>
      </c>
      <c r="R37" s="47">
        <v>1.0063301401068245</v>
      </c>
      <c r="S37" s="47">
        <v>1.3417735201424328</v>
      </c>
      <c r="T37" s="47">
        <v>1.3417735201424328</v>
      </c>
      <c r="U37" s="47">
        <v>1.3417735201424328</v>
      </c>
      <c r="V37" s="47">
        <v>1.3417735201424328</v>
      </c>
      <c r="W37" s="47">
        <v>1.3417735201424328</v>
      </c>
      <c r="X37" s="47">
        <v>2.0126602802136491</v>
      </c>
      <c r="Y37" s="47">
        <v>2.6835470402848656</v>
      </c>
      <c r="Z37" s="47">
        <v>3.018990420320474</v>
      </c>
      <c r="AA37" s="47">
        <v>13.417735201424328</v>
      </c>
      <c r="AB37" s="47">
        <v>16.772169001780412</v>
      </c>
      <c r="AC37" s="47">
        <v>20.126602802136492</v>
      </c>
      <c r="AD37" s="47">
        <v>20.126602802136492</v>
      </c>
    </row>
    <row r="38" spans="1:30">
      <c r="A38" t="s">
        <v>4</v>
      </c>
      <c r="B38" t="s">
        <v>31</v>
      </c>
      <c r="C38" s="47"/>
      <c r="D38" s="47"/>
      <c r="E38" s="47"/>
      <c r="F38" s="47"/>
      <c r="G38" s="47"/>
      <c r="H38" s="47">
        <v>51.526267260771327</v>
      </c>
      <c r="I38" s="47">
        <v>51.526267260771327</v>
      </c>
      <c r="J38" s="47">
        <v>97.899907795465509</v>
      </c>
      <c r="K38" s="47">
        <v>58.739944677279311</v>
      </c>
      <c r="L38" s="47">
        <v>46.373640534694196</v>
      </c>
      <c r="M38" s="47">
        <v>93.726280147343033</v>
      </c>
      <c r="N38" s="47">
        <v>77.392453425678539</v>
      </c>
      <c r="O38" s="47">
        <v>20.610506904308533</v>
      </c>
      <c r="P38" s="47">
        <v>15.457880178231397</v>
      </c>
      <c r="Q38" s="47">
        <v>51.526267260771327</v>
      </c>
      <c r="R38" s="47">
        <v>43.797327171655624</v>
      </c>
      <c r="S38" s="47">
        <v>9.6354119777642371</v>
      </c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</row>
    <row r="39" spans="1:30">
      <c r="A39" t="s">
        <v>6</v>
      </c>
      <c r="B39" t="s">
        <v>201</v>
      </c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>
        <v>1.0492254309792284</v>
      </c>
      <c r="R39" s="47">
        <v>1.106083745519288</v>
      </c>
      <c r="S39" s="47">
        <v>0.553041872759644</v>
      </c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</row>
    <row r="40" spans="1:30">
      <c r="B40" t="s">
        <v>139</v>
      </c>
      <c r="C40" s="47"/>
      <c r="D40" s="47"/>
      <c r="E40" s="47"/>
      <c r="F40" s="47"/>
      <c r="G40" s="47"/>
      <c r="H40" s="47"/>
      <c r="I40" s="47"/>
      <c r="J40" s="47"/>
      <c r="K40" s="47">
        <v>0.24459413127596438</v>
      </c>
      <c r="L40" s="47">
        <v>0.61148532818991097</v>
      </c>
      <c r="M40" s="47">
        <v>0.61148532818991097</v>
      </c>
      <c r="N40" s="47">
        <v>0.55091916235014826</v>
      </c>
      <c r="O40" s="47">
        <v>0.88684911171988134</v>
      </c>
      <c r="P40" s="47">
        <v>6.1759597740249248</v>
      </c>
      <c r="Q40" s="47">
        <v>11.806019079596441</v>
      </c>
      <c r="R40" s="47">
        <v>23.359380485127595</v>
      </c>
      <c r="S40" s="47">
        <v>31.48836891745994</v>
      </c>
      <c r="T40" s="47">
        <v>39.617357349792293</v>
      </c>
      <c r="U40" s="47">
        <v>55.48395603674777</v>
      </c>
      <c r="V40" s="47">
        <v>108.62512897310384</v>
      </c>
      <c r="W40" s="47">
        <v>62.304566145859226</v>
      </c>
      <c r="X40" s="47"/>
      <c r="Y40" s="47"/>
      <c r="Z40" s="47"/>
      <c r="AA40" s="47"/>
      <c r="AB40" s="47"/>
      <c r="AC40" s="47"/>
      <c r="AD40" s="47"/>
    </row>
    <row r="41" spans="1:30">
      <c r="B41" t="s">
        <v>202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>
        <v>2.6120365103857566</v>
      </c>
      <c r="R41" s="47">
        <v>2.4569683798219581</v>
      </c>
      <c r="S41" s="47">
        <v>2.6120365103857566</v>
      </c>
      <c r="T41" s="47">
        <v>2.7671046409495546</v>
      </c>
      <c r="U41" s="47">
        <v>7.009768693175074</v>
      </c>
      <c r="V41" s="47">
        <v>31.611155309198814</v>
      </c>
      <c r="W41" s="47">
        <v>25.733514915560828</v>
      </c>
      <c r="X41" s="47"/>
      <c r="Y41" s="47"/>
      <c r="Z41" s="47"/>
      <c r="AA41" s="47"/>
      <c r="AB41" s="47"/>
      <c r="AC41" s="47"/>
      <c r="AD41" s="47"/>
    </row>
    <row r="42" spans="1:30">
      <c r="B42" t="s">
        <v>48</v>
      </c>
      <c r="C42" s="47"/>
      <c r="D42" s="47"/>
      <c r="E42" s="47">
        <v>0.40741566836795251</v>
      </c>
      <c r="F42" s="47">
        <v>0.90673504878338274</v>
      </c>
      <c r="G42" s="47">
        <v>2.2237803710385755</v>
      </c>
      <c r="H42" s="47">
        <v>1.496510838694362</v>
      </c>
      <c r="I42" s="47">
        <v>2.038525644391691</v>
      </c>
      <c r="J42" s="47">
        <v>3.5906680364154302</v>
      </c>
      <c r="K42" s="47">
        <v>9.2661409392997029</v>
      </c>
      <c r="L42" s="47">
        <v>17.631039687596441</v>
      </c>
      <c r="M42" s="47">
        <v>37.751494899845696</v>
      </c>
      <c r="N42" s="47">
        <v>54.579502212462906</v>
      </c>
      <c r="O42" s="47">
        <v>133.60842427299704</v>
      </c>
      <c r="P42" s="47">
        <v>260.37799939228483</v>
      </c>
      <c r="Q42" s="47">
        <v>335.23433441177451</v>
      </c>
      <c r="R42" s="47">
        <v>304.0449644177092</v>
      </c>
      <c r="S42" s="47">
        <v>381.83051574779824</v>
      </c>
      <c r="T42" s="47">
        <v>459.61606707788724</v>
      </c>
      <c r="U42" s="47">
        <v>750.53738817272404</v>
      </c>
      <c r="V42" s="47">
        <v>1201.2653635217091</v>
      </c>
      <c r="W42" s="47">
        <v>1058.6643191943595</v>
      </c>
      <c r="X42" s="47"/>
      <c r="Y42" s="47"/>
      <c r="Z42" s="47"/>
      <c r="AA42" s="47"/>
      <c r="AB42" s="47"/>
      <c r="AC42" s="47"/>
      <c r="AD42" s="47"/>
    </row>
    <row r="43" spans="1:30">
      <c r="B43" t="s">
        <v>93</v>
      </c>
      <c r="C43" s="47"/>
      <c r="D43" s="47"/>
      <c r="E43" s="47"/>
      <c r="F43" s="47"/>
      <c r="G43" s="47"/>
      <c r="H43" s="47">
        <v>3.1013626112759644E-2</v>
      </c>
      <c r="I43" s="47">
        <v>8.2186109198813057E-2</v>
      </c>
      <c r="J43" s="47">
        <v>3.5328655292581601</v>
      </c>
      <c r="K43" s="47">
        <v>4.0922479655786352</v>
      </c>
      <c r="L43" s="47">
        <v>4.4012470604154306</v>
      </c>
      <c r="M43" s="47">
        <v>4.2788603998575665</v>
      </c>
      <c r="N43" s="47">
        <v>3.5846582848664683</v>
      </c>
      <c r="O43" s="47">
        <v>1.3452677220178042</v>
      </c>
      <c r="P43" s="47">
        <v>1.5009685305543026</v>
      </c>
      <c r="Q43" s="47">
        <v>7.0430428680356076</v>
      </c>
      <c r="R43" s="47">
        <v>9.0663994032997035</v>
      </c>
      <c r="S43" s="47">
        <v>10.62627452610089</v>
      </c>
      <c r="T43" s="47">
        <v>12.186149648902077</v>
      </c>
      <c r="U43" s="47">
        <v>19.089203900581602</v>
      </c>
      <c r="V43" s="47">
        <v>43.260617604178044</v>
      </c>
      <c r="W43" s="47">
        <v>26.17671341654599</v>
      </c>
      <c r="X43" s="47"/>
      <c r="Y43" s="47"/>
      <c r="Z43" s="47"/>
      <c r="AA43" s="47"/>
      <c r="AB43" s="47"/>
      <c r="AC43" s="47"/>
      <c r="AD43" s="47"/>
    </row>
    <row r="44" spans="1:30">
      <c r="B44" t="s">
        <v>125</v>
      </c>
      <c r="C44" s="47"/>
      <c r="D44" s="47"/>
      <c r="E44" s="47"/>
      <c r="F44" s="47"/>
      <c r="G44" s="47"/>
      <c r="H44" s="47">
        <v>7.967359196866469</v>
      </c>
      <c r="I44" s="47">
        <v>46.262219166771274</v>
      </c>
      <c r="J44" s="47">
        <v>26.16558793291015</v>
      </c>
      <c r="K44" s="47">
        <v>23.251478979862789</v>
      </c>
      <c r="L44" s="47">
        <v>97.20542747446504</v>
      </c>
      <c r="M44" s="47">
        <v>77.124548130225762</v>
      </c>
      <c r="N44" s="47">
        <v>61.086255803696623</v>
      </c>
      <c r="O44" s="47">
        <v>18.225237331399409</v>
      </c>
      <c r="P44" s="47">
        <v>14.516781472744452</v>
      </c>
      <c r="Q44" s="47">
        <v>40.118206460085943</v>
      </c>
      <c r="R44" s="47">
        <v>38.135511407584097</v>
      </c>
      <c r="S44" s="47">
        <v>32.897067085986947</v>
      </c>
      <c r="T44" s="47">
        <v>27.654585203784929</v>
      </c>
      <c r="U44" s="47">
        <v>26.402870291693766</v>
      </c>
      <c r="V44" s="47">
        <v>29.663203236890212</v>
      </c>
      <c r="W44" s="47">
        <v>15.590214072692227</v>
      </c>
      <c r="X44" s="47"/>
      <c r="Y44" s="47"/>
      <c r="Z44" s="47"/>
      <c r="AA44" s="47"/>
      <c r="AB44" s="47"/>
      <c r="AC44" s="47"/>
      <c r="AD44" s="47"/>
    </row>
    <row r="45" spans="1:30">
      <c r="B45" t="s">
        <v>53</v>
      </c>
      <c r="C45" s="47"/>
      <c r="D45" s="47"/>
      <c r="E45" s="47"/>
      <c r="F45" s="47">
        <v>37.694243746041543</v>
      </c>
      <c r="G45" s="47">
        <v>369.15963690658748</v>
      </c>
      <c r="H45" s="47">
        <v>532.41146283647424</v>
      </c>
      <c r="I45" s="47">
        <v>731.05884444777973</v>
      </c>
      <c r="J45" s="47">
        <v>773.70282708344973</v>
      </c>
      <c r="K45" s="47">
        <v>685.5493301219152</v>
      </c>
      <c r="L45" s="47">
        <v>580.65803635366365</v>
      </c>
      <c r="M45" s="47">
        <v>704.38160777077178</v>
      </c>
      <c r="N45" s="47">
        <v>707.59956976213459</v>
      </c>
      <c r="O45" s="47">
        <v>597.55652316540966</v>
      </c>
      <c r="P45" s="47">
        <v>437.51188192289226</v>
      </c>
      <c r="Q45" s="47">
        <v>520.18871848714252</v>
      </c>
      <c r="R45" s="47">
        <v>417.30475892571343</v>
      </c>
      <c r="S45" s="47">
        <v>439.12428668505822</v>
      </c>
      <c r="T45" s="47">
        <v>460.92978746374644</v>
      </c>
      <c r="U45" s="47">
        <v>375.8706614016171</v>
      </c>
      <c r="V45" s="47">
        <v>541.8023838612379</v>
      </c>
      <c r="W45" s="47">
        <v>488.6449942443831</v>
      </c>
      <c r="X45" s="47"/>
      <c r="Y45" s="47"/>
      <c r="Z45" s="47"/>
      <c r="AA45" s="47"/>
      <c r="AB45" s="47"/>
      <c r="AC45" s="47"/>
      <c r="AD45" s="47"/>
    </row>
    <row r="46" spans="1:30">
      <c r="B46" t="s">
        <v>108</v>
      </c>
      <c r="C46" s="47"/>
      <c r="D46" s="47"/>
      <c r="E46" s="47"/>
      <c r="F46" s="47"/>
      <c r="G46" s="47"/>
      <c r="H46" s="47"/>
      <c r="I46" s="47"/>
      <c r="J46" s="47">
        <v>13.552265419584572</v>
      </c>
      <c r="K46" s="47">
        <v>11.964684790789317</v>
      </c>
      <c r="L46" s="47">
        <v>6.7355944545044508</v>
      </c>
      <c r="M46" s="47">
        <v>5.9471660514658762</v>
      </c>
      <c r="N46" s="47">
        <v>5.1587376484272989</v>
      </c>
      <c r="O46" s="47">
        <v>7.8068946953590492</v>
      </c>
      <c r="P46" s="47">
        <v>8.9780450284629083</v>
      </c>
      <c r="Q46" s="47">
        <v>10.008772554445104</v>
      </c>
      <c r="R46" s="47">
        <v>6.5135162157863489</v>
      </c>
      <c r="S46" s="47">
        <v>7.5526863399881305</v>
      </c>
      <c r="T46" s="47">
        <v>8.5836412992284856</v>
      </c>
      <c r="U46" s="47">
        <v>4.792632130041544</v>
      </c>
      <c r="V46" s="47">
        <v>4.3138713377804159</v>
      </c>
      <c r="W46" s="47">
        <v>11.082118316239763</v>
      </c>
      <c r="X46" s="47"/>
      <c r="Y46" s="47"/>
      <c r="Z46" s="47"/>
      <c r="AA46" s="47"/>
      <c r="AB46" s="47"/>
      <c r="AC46" s="47"/>
      <c r="AD46" s="47"/>
    </row>
    <row r="47" spans="1:30">
      <c r="B47" t="s">
        <v>58</v>
      </c>
      <c r="C47" s="47"/>
      <c r="D47" s="47"/>
      <c r="E47" s="47"/>
      <c r="F47" s="47"/>
      <c r="G47" s="47">
        <v>8.2186109198813057E-2</v>
      </c>
      <c r="H47" s="47">
        <v>0.16282153709198813</v>
      </c>
      <c r="I47" s="47">
        <v>0.20563853578824925</v>
      </c>
      <c r="J47" s="47">
        <v>0.43370502327454008</v>
      </c>
      <c r="K47" s="47">
        <v>0.37690653057329382</v>
      </c>
      <c r="L47" s="47">
        <v>4.2816998696261134E-2</v>
      </c>
      <c r="M47" s="47">
        <v>3.5672854163864689</v>
      </c>
      <c r="N47" s="47">
        <v>5.5001632123442139</v>
      </c>
      <c r="O47" s="47">
        <v>15.153257718694363</v>
      </c>
      <c r="P47" s="47">
        <v>28.691933656508013</v>
      </c>
      <c r="Q47" s="47">
        <v>49.524653319596446</v>
      </c>
      <c r="R47" s="47">
        <v>58.199123191833834</v>
      </c>
      <c r="S47" s="47">
        <v>103.30979318855785</v>
      </c>
      <c r="T47" s="47">
        <v>148.42046318528187</v>
      </c>
      <c r="U47" s="47">
        <v>182.54355680360828</v>
      </c>
      <c r="V47" s="47">
        <v>493.94263765118097</v>
      </c>
      <c r="W47" s="47">
        <v>470.1521887145135</v>
      </c>
      <c r="X47" s="47"/>
      <c r="Y47" s="47"/>
      <c r="Z47" s="47"/>
      <c r="AA47" s="47"/>
      <c r="AB47" s="47"/>
      <c r="AC47" s="47"/>
      <c r="AD47" s="47"/>
    </row>
    <row r="48" spans="1:30">
      <c r="B48" t="s">
        <v>111</v>
      </c>
      <c r="C48" s="47"/>
      <c r="D48" s="47"/>
      <c r="E48" s="47"/>
      <c r="F48" s="47"/>
      <c r="G48" s="47"/>
      <c r="H48" s="47"/>
      <c r="I48" s="47"/>
      <c r="J48" s="47"/>
      <c r="K48" s="47">
        <v>25.280378270385754</v>
      </c>
      <c r="L48" s="47">
        <v>58.739580424308606</v>
      </c>
      <c r="M48" s="47">
        <v>49.391749593827896</v>
      </c>
      <c r="N48" s="47">
        <v>37.486831506516324</v>
      </c>
      <c r="O48" s="47">
        <v>44.197463437958461</v>
      </c>
      <c r="P48" s="47">
        <v>72.091380656617218</v>
      </c>
      <c r="Q48" s="47">
        <v>49.690279866872402</v>
      </c>
      <c r="R48" s="47">
        <v>43.304195194824921</v>
      </c>
      <c r="S48" s="47">
        <v>59.691099149198806</v>
      </c>
      <c r="T48" s="47">
        <v>76.075618500320473</v>
      </c>
      <c r="U48" s="47">
        <v>139.30880456360831</v>
      </c>
      <c r="V48" s="47">
        <v>148.90365548011869</v>
      </c>
      <c r="W48" s="47">
        <v>31.705250650824922</v>
      </c>
      <c r="X48" s="47"/>
      <c r="Y48" s="47"/>
      <c r="Z48" s="47"/>
      <c r="AA48" s="47"/>
      <c r="AB48" s="47"/>
      <c r="AC48" s="47"/>
      <c r="AD48" s="47"/>
    </row>
    <row r="49" spans="1:30">
      <c r="B49" t="s">
        <v>36</v>
      </c>
      <c r="C49" s="47">
        <v>0.62357375045697339</v>
      </c>
      <c r="D49" s="47">
        <v>3.3410979411275963</v>
      </c>
      <c r="E49" s="47">
        <v>90.300824471216615</v>
      </c>
      <c r="F49" s="47">
        <v>107.03019466896141</v>
      </c>
      <c r="G49" s="47">
        <v>109.11054735710385</v>
      </c>
      <c r="H49" s="47">
        <v>83.957297386112756</v>
      </c>
      <c r="I49" s="47">
        <v>77.610383613037399</v>
      </c>
      <c r="J49" s="47">
        <v>115.96129609455669</v>
      </c>
      <c r="K49" s="47">
        <v>109.45543183628155</v>
      </c>
      <c r="L49" s="47">
        <v>139.8783760098944</v>
      </c>
      <c r="M49" s="47">
        <v>186.69623723183858</v>
      </c>
      <c r="N49" s="47">
        <v>220.45544783714564</v>
      </c>
      <c r="O49" s="47">
        <v>311.78557954810685</v>
      </c>
      <c r="P49" s="47">
        <v>368.10191098528662</v>
      </c>
      <c r="Q49" s="47">
        <v>449.71301652890207</v>
      </c>
      <c r="R49" s="47">
        <v>426.45676668847477</v>
      </c>
      <c r="S49" s="47">
        <v>514.83100402981597</v>
      </c>
      <c r="T49" s="47">
        <v>603.20524137115729</v>
      </c>
      <c r="U49" s="47">
        <v>733.08763346763192</v>
      </c>
      <c r="V49" s="47">
        <v>1137.2527154392876</v>
      </c>
      <c r="W49" s="47">
        <v>903.12919868103597</v>
      </c>
      <c r="X49" s="47"/>
      <c r="Y49" s="47"/>
      <c r="Z49" s="47"/>
      <c r="AA49" s="47"/>
      <c r="AB49" s="47"/>
      <c r="AC49" s="47"/>
      <c r="AD49" s="47"/>
    </row>
    <row r="50" spans="1:30">
      <c r="B50" t="s">
        <v>122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>
        <v>77.527531744664685</v>
      </c>
      <c r="R50" s="47">
        <v>87.760071057471805</v>
      </c>
      <c r="S50" s="47">
        <v>292.58795201063498</v>
      </c>
      <c r="T50" s="47">
        <v>497.41583296379815</v>
      </c>
      <c r="U50" s="47">
        <v>315.19699571750743</v>
      </c>
      <c r="V50" s="47">
        <v>820.26078888071208</v>
      </c>
      <c r="W50" s="47">
        <v>737.13002530625522</v>
      </c>
      <c r="X50" s="47"/>
      <c r="Y50" s="47"/>
      <c r="Z50" s="47"/>
      <c r="AA50" s="47"/>
      <c r="AB50" s="47"/>
      <c r="AC50" s="47"/>
      <c r="AD50" s="47"/>
    </row>
    <row r="51" spans="1:30">
      <c r="B51" t="s">
        <v>219</v>
      </c>
      <c r="C51" s="47"/>
      <c r="D51" s="47"/>
      <c r="E51" s="47"/>
      <c r="F51" s="47"/>
      <c r="G51" s="47"/>
      <c r="H51" s="47"/>
      <c r="I51" s="47"/>
      <c r="J51" s="47"/>
      <c r="K51" s="47"/>
      <c r="L51" s="47">
        <v>5.547993115727003</v>
      </c>
      <c r="M51" s="47">
        <v>14.976135454005934</v>
      </c>
      <c r="N51" s="47">
        <v>20.524128569732937</v>
      </c>
      <c r="O51" s="47">
        <v>55.576417994065281</v>
      </c>
      <c r="P51" s="47">
        <v>55.576417994065281</v>
      </c>
      <c r="Q51" s="47">
        <v>38.903492595845691</v>
      </c>
      <c r="R51" s="47">
        <v>33.067968706468839</v>
      </c>
      <c r="S51" s="47">
        <v>91.898198513946582</v>
      </c>
      <c r="T51" s="47">
        <v>101.82531563679524</v>
      </c>
      <c r="U51" s="47">
        <v>101.82531563679524</v>
      </c>
      <c r="V51" s="47">
        <v>101.82531563679524</v>
      </c>
      <c r="W51" s="47">
        <v>101.82531563679524</v>
      </c>
      <c r="X51" s="47">
        <v>3424.952073409424</v>
      </c>
      <c r="Y51" s="47">
        <v>3736.4951277797127</v>
      </c>
      <c r="Z51" s="47">
        <v>3934.9503740502005</v>
      </c>
      <c r="AA51" s="47">
        <v>17323.367873956897</v>
      </c>
      <c r="AB51" s="47">
        <v>19275.096882691705</v>
      </c>
      <c r="AC51" s="47">
        <v>21216.468003307255</v>
      </c>
      <c r="AD51" s="47">
        <v>23078.968580318371</v>
      </c>
    </row>
    <row r="52" spans="1:30">
      <c r="A52" t="s">
        <v>73</v>
      </c>
      <c r="C52" s="47">
        <v>3.3589755736023736</v>
      </c>
      <c r="D52" s="47">
        <v>7.4442006758456962</v>
      </c>
      <c r="E52" s="47">
        <v>103.26507016131988</v>
      </c>
      <c r="F52" s="47">
        <v>167.92692441158457</v>
      </c>
      <c r="G52" s="47">
        <v>513.81350898430856</v>
      </c>
      <c r="H52" s="47">
        <v>721.8142054876123</v>
      </c>
      <c r="I52" s="47">
        <v>970.90462201976914</v>
      </c>
      <c r="J52" s="47">
        <v>1280.7507184955425</v>
      </c>
      <c r="K52" s="47">
        <v>1190.9148461685872</v>
      </c>
      <c r="L52" s="47">
        <v>1233.2171107636154</v>
      </c>
      <c r="M52" s="47">
        <v>1486.1060676796224</v>
      </c>
      <c r="N52" s="47">
        <v>1509.6680756448054</v>
      </c>
      <c r="O52" s="47">
        <v>1508.9128925788373</v>
      </c>
      <c r="P52" s="47">
        <v>1578.7127675869694</v>
      </c>
      <c r="Q52" s="47">
        <v>1967.183752300082</v>
      </c>
      <c r="R52" s="47">
        <v>1824.2664986507734</v>
      </c>
      <c r="S52" s="47">
        <v>2340.7211338192601</v>
      </c>
      <c r="T52" s="47">
        <v>2807.0708764024971</v>
      </c>
      <c r="U52" s="47">
        <v>3078.1595632069129</v>
      </c>
      <c r="V52" s="47">
        <v>5049.3164946502684</v>
      </c>
      <c r="W52" s="47">
        <v>4317.1043901620205</v>
      </c>
      <c r="X52" s="47">
        <v>3896.0057414659609</v>
      </c>
      <c r="Y52" s="47">
        <v>4231.0519589884634</v>
      </c>
      <c r="Z52" s="47">
        <v>4487.3986561308648</v>
      </c>
      <c r="AA52" s="47">
        <v>19372.836346739095</v>
      </c>
      <c r="AB52" s="47">
        <v>21444.527219040516</v>
      </c>
      <c r="AC52" s="47">
        <v>23343.581535384317</v>
      </c>
      <c r="AD52" s="47">
        <v>25266.414875034185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01FAD-BE7E-4662-B13A-84EE2B7F546C}">
  <sheetPr codeName="Sheet8">
    <tabColor rgb="FFCCFFCC"/>
  </sheetPr>
  <dimension ref="A3:AD52"/>
  <sheetViews>
    <sheetView showGridLine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85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 s="12" customFormat="1">
      <c r="A5" s="103" t="s">
        <v>3</v>
      </c>
      <c r="B5" s="103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s="12" t="s">
        <v>30</v>
      </c>
      <c r="X5" s="12" t="s">
        <v>39</v>
      </c>
      <c r="Y5" s="12" t="s">
        <v>40</v>
      </c>
      <c r="Z5" s="12" t="s">
        <v>51</v>
      </c>
      <c r="AA5" s="12" t="s">
        <v>76</v>
      </c>
      <c r="AB5" s="12" t="s">
        <v>76</v>
      </c>
      <c r="AC5" s="12" t="s">
        <v>76</v>
      </c>
      <c r="AD5" s="12" t="s">
        <v>76</v>
      </c>
    </row>
    <row r="6" spans="1:30">
      <c r="A6" t="s">
        <v>5</v>
      </c>
      <c r="B6" t="s">
        <v>54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31.5</v>
      </c>
      <c r="I6" s="47">
        <v>31.5</v>
      </c>
      <c r="J6" s="47">
        <v>31.5</v>
      </c>
      <c r="K6" s="47">
        <v>31.5</v>
      </c>
      <c r="L6" s="47">
        <v>30.15</v>
      </c>
      <c r="M6" s="47">
        <v>29.625</v>
      </c>
      <c r="N6" s="47">
        <v>30</v>
      </c>
      <c r="O6" s="47">
        <v>30.15</v>
      </c>
      <c r="P6" s="47">
        <v>30.15</v>
      </c>
      <c r="Q6" s="47">
        <v>30</v>
      </c>
      <c r="R6" s="47">
        <v>30.546153846153846</v>
      </c>
      <c r="S6" s="47">
        <v>31.338028169014084</v>
      </c>
      <c r="T6" s="47">
        <v>31.340277777777779</v>
      </c>
      <c r="U6" s="47">
        <v>31.37323943661972</v>
      </c>
      <c r="V6" s="47">
        <v>31.408450704225352</v>
      </c>
      <c r="W6" s="47">
        <v>31</v>
      </c>
      <c r="X6" s="47">
        <v>31.775641025641026</v>
      </c>
      <c r="Y6" s="47">
        <v>32.466666666666669</v>
      </c>
      <c r="Z6" s="47">
        <v>32.5</v>
      </c>
      <c r="AA6" s="47">
        <v>0</v>
      </c>
      <c r="AB6" s="47">
        <v>0</v>
      </c>
      <c r="AC6" s="47">
        <v>0</v>
      </c>
      <c r="AD6" s="47">
        <v>0</v>
      </c>
    </row>
    <row r="7" spans="1:30">
      <c r="B7" t="s">
        <v>96</v>
      </c>
      <c r="C7" s="47">
        <v>0</v>
      </c>
      <c r="D7" s="47">
        <v>0</v>
      </c>
      <c r="E7" s="47">
        <v>0</v>
      </c>
      <c r="F7" s="47">
        <v>0</v>
      </c>
      <c r="G7" s="47">
        <v>0</v>
      </c>
      <c r="H7" s="47">
        <v>0</v>
      </c>
      <c r="I7" s="47">
        <v>27</v>
      </c>
      <c r="J7" s="47">
        <v>27</v>
      </c>
      <c r="K7" s="47">
        <v>27</v>
      </c>
      <c r="L7" s="47">
        <v>27.59550561797753</v>
      </c>
      <c r="M7" s="47">
        <v>29.118320610687022</v>
      </c>
      <c r="N7" s="47">
        <v>28.913793103448278</v>
      </c>
      <c r="O7" s="47">
        <v>29.134615384615383</v>
      </c>
      <c r="P7" s="47">
        <v>29.314814814814813</v>
      </c>
      <c r="Q7" s="47">
        <v>29.203947368421051</v>
      </c>
      <c r="R7" s="47">
        <v>29.387096774193548</v>
      </c>
      <c r="S7" s="47">
        <v>29.278911564625851</v>
      </c>
      <c r="T7" s="47">
        <v>29.306451612903224</v>
      </c>
      <c r="U7" s="47">
        <v>29.233333333333334</v>
      </c>
      <c r="V7" s="47">
        <v>29.642857142857142</v>
      </c>
      <c r="W7" s="47">
        <v>29.166666666666668</v>
      </c>
      <c r="X7" s="47">
        <v>28.897058823529413</v>
      </c>
      <c r="Y7" s="47">
        <v>29.102941176470587</v>
      </c>
      <c r="Z7" s="47">
        <v>28.986111111111111</v>
      </c>
      <c r="AA7" s="47">
        <v>0</v>
      </c>
      <c r="AB7" s="47">
        <v>0</v>
      </c>
      <c r="AC7" s="47">
        <v>0</v>
      </c>
      <c r="AD7" s="47">
        <v>0</v>
      </c>
    </row>
    <row r="8" spans="1:30">
      <c r="B8" t="s">
        <v>31</v>
      </c>
      <c r="C8" s="47">
        <v>31.5</v>
      </c>
      <c r="D8" s="47">
        <v>31.5</v>
      </c>
      <c r="E8" s="47">
        <v>31.5</v>
      </c>
      <c r="F8" s="47">
        <v>31.5</v>
      </c>
      <c r="G8" s="47">
        <v>31.5</v>
      </c>
      <c r="H8" s="47">
        <v>31.5</v>
      </c>
      <c r="I8" s="47">
        <v>31.5</v>
      </c>
      <c r="J8" s="47">
        <v>31.5</v>
      </c>
      <c r="K8" s="47">
        <v>31.5</v>
      </c>
      <c r="L8" s="47">
        <v>31.5</v>
      </c>
      <c r="M8" s="47">
        <v>31.5</v>
      </c>
      <c r="N8" s="47">
        <v>31.5</v>
      </c>
      <c r="O8" s="47">
        <v>31.5</v>
      </c>
      <c r="P8" s="47">
        <v>31.5</v>
      </c>
      <c r="Q8" s="47">
        <v>31.5</v>
      </c>
      <c r="R8" s="47">
        <v>31.5</v>
      </c>
      <c r="S8" s="47">
        <v>31.5</v>
      </c>
      <c r="T8" s="47">
        <v>31.5</v>
      </c>
      <c r="U8" s="47">
        <v>31.5</v>
      </c>
      <c r="V8" s="47">
        <v>31.5</v>
      </c>
      <c r="W8" s="47">
        <v>31.5</v>
      </c>
      <c r="X8" s="47">
        <v>31.5</v>
      </c>
      <c r="Y8" s="47">
        <v>27.586956521739129</v>
      </c>
      <c r="Z8" s="47">
        <v>27.40909090909091</v>
      </c>
      <c r="AA8" s="47">
        <v>27.5</v>
      </c>
      <c r="AB8" s="47">
        <v>27.40909090909091</v>
      </c>
      <c r="AC8" s="47">
        <v>27.40909090909091</v>
      </c>
      <c r="AD8" s="47">
        <v>27.40909090909091</v>
      </c>
    </row>
    <row r="9" spans="1:30">
      <c r="B9" t="s">
        <v>41</v>
      </c>
      <c r="C9" s="47">
        <v>0</v>
      </c>
      <c r="D9" s="47">
        <v>0</v>
      </c>
      <c r="E9" s="47">
        <v>31.5</v>
      </c>
      <c r="F9" s="47">
        <v>31.5</v>
      </c>
      <c r="G9" s="47">
        <v>31.5</v>
      </c>
      <c r="H9" s="47">
        <v>31.5</v>
      </c>
      <c r="I9" s="47">
        <v>31.5</v>
      </c>
      <c r="J9" s="47">
        <v>31.5</v>
      </c>
      <c r="K9" s="47">
        <v>31.5</v>
      </c>
      <c r="L9" s="47">
        <v>31</v>
      </c>
      <c r="M9" s="47">
        <v>30.789473684210527</v>
      </c>
      <c r="N9" s="47">
        <v>30.75</v>
      </c>
      <c r="O9" s="47">
        <v>30.507352941176471</v>
      </c>
      <c r="P9" s="47">
        <v>30.535714285714285</v>
      </c>
      <c r="Q9" s="47">
        <v>30.634615384615383</v>
      </c>
      <c r="R9" s="47">
        <v>30.6</v>
      </c>
      <c r="S9" s="47">
        <v>30.535714285714285</v>
      </c>
      <c r="T9" s="47">
        <v>30.535714285714285</v>
      </c>
      <c r="U9" s="47">
        <v>30.308823529411764</v>
      </c>
      <c r="V9" s="47">
        <v>30.535714285714285</v>
      </c>
      <c r="W9" s="47">
        <v>30.46153846153846</v>
      </c>
      <c r="X9" s="47">
        <v>30.46153846153846</v>
      </c>
      <c r="Y9" s="47">
        <v>30.375</v>
      </c>
      <c r="Z9" s="47">
        <v>30.46153846153846</v>
      </c>
      <c r="AA9" s="47">
        <v>0</v>
      </c>
      <c r="AB9" s="47">
        <v>0</v>
      </c>
      <c r="AC9" s="47">
        <v>0</v>
      </c>
      <c r="AD9" s="47">
        <v>0</v>
      </c>
    </row>
    <row r="10" spans="1:30">
      <c r="B10" t="s">
        <v>217</v>
      </c>
      <c r="C10" s="47">
        <v>0</v>
      </c>
      <c r="D10" s="47">
        <v>0</v>
      </c>
      <c r="E10" s="47">
        <v>0</v>
      </c>
      <c r="F10" s="47">
        <v>0</v>
      </c>
      <c r="G10" s="47">
        <v>0</v>
      </c>
      <c r="H10" s="47">
        <v>0</v>
      </c>
      <c r="I10" s="47">
        <v>0</v>
      </c>
      <c r="J10" s="47">
        <v>0</v>
      </c>
      <c r="K10" s="47">
        <v>0</v>
      </c>
      <c r="L10" s="47">
        <v>32</v>
      </c>
      <c r="M10" s="47">
        <v>32</v>
      </c>
      <c r="N10" s="47">
        <v>32</v>
      </c>
      <c r="O10" s="47">
        <v>32</v>
      </c>
      <c r="P10" s="47">
        <v>32</v>
      </c>
      <c r="Q10" s="47">
        <v>32</v>
      </c>
      <c r="R10" s="47">
        <v>32</v>
      </c>
      <c r="S10" s="47">
        <v>0</v>
      </c>
      <c r="T10" s="47">
        <v>32</v>
      </c>
      <c r="U10" s="47">
        <v>32</v>
      </c>
      <c r="V10" s="47">
        <v>32</v>
      </c>
      <c r="W10" s="47">
        <v>32</v>
      </c>
      <c r="X10" s="47">
        <v>32</v>
      </c>
      <c r="Y10" s="47">
        <v>32</v>
      </c>
      <c r="Z10" s="47">
        <v>32</v>
      </c>
      <c r="AA10" s="47">
        <v>0</v>
      </c>
      <c r="AB10" s="47">
        <v>0</v>
      </c>
      <c r="AC10" s="47">
        <v>0</v>
      </c>
      <c r="AD10" s="47">
        <v>0</v>
      </c>
    </row>
    <row r="11" spans="1:30">
      <c r="B11" t="s">
        <v>182</v>
      </c>
      <c r="C11" s="47">
        <v>0</v>
      </c>
      <c r="D11" s="47">
        <v>0</v>
      </c>
      <c r="E11" s="47">
        <v>0</v>
      </c>
      <c r="F11" s="47">
        <v>0</v>
      </c>
      <c r="G11" s="47">
        <v>0</v>
      </c>
      <c r="H11" s="47">
        <v>0</v>
      </c>
      <c r="I11" s="47">
        <v>0</v>
      </c>
      <c r="J11" s="47">
        <v>0</v>
      </c>
      <c r="K11" s="47">
        <v>0</v>
      </c>
      <c r="L11" s="47">
        <v>0</v>
      </c>
      <c r="M11" s="47">
        <v>0</v>
      </c>
      <c r="N11" s="47">
        <v>0</v>
      </c>
      <c r="O11" s="47">
        <v>0</v>
      </c>
      <c r="P11" s="47">
        <v>27</v>
      </c>
      <c r="Q11" s="47">
        <v>27</v>
      </c>
      <c r="R11" s="47">
        <v>27</v>
      </c>
      <c r="S11" s="47">
        <v>27</v>
      </c>
      <c r="T11" s="47">
        <v>27</v>
      </c>
      <c r="U11" s="47">
        <v>27</v>
      </c>
      <c r="V11" s="47">
        <v>27</v>
      </c>
      <c r="W11" s="47">
        <v>27</v>
      </c>
      <c r="X11" s="47">
        <v>27</v>
      </c>
      <c r="Y11" s="47">
        <v>27</v>
      </c>
      <c r="Z11" s="47">
        <v>27</v>
      </c>
      <c r="AA11" s="47">
        <v>0</v>
      </c>
      <c r="AB11" s="47">
        <v>0</v>
      </c>
      <c r="AC11" s="47">
        <v>0</v>
      </c>
      <c r="AD11" s="47">
        <v>0</v>
      </c>
    </row>
    <row r="12" spans="1:30">
      <c r="B12" t="s">
        <v>105</v>
      </c>
      <c r="C12" s="47">
        <v>0</v>
      </c>
      <c r="D12" s="47">
        <v>0</v>
      </c>
      <c r="E12" s="47">
        <v>0</v>
      </c>
      <c r="F12" s="47">
        <v>0</v>
      </c>
      <c r="G12" s="47">
        <v>0</v>
      </c>
      <c r="H12" s="47">
        <v>0</v>
      </c>
      <c r="I12" s="47">
        <v>0</v>
      </c>
      <c r="J12" s="47">
        <v>31.5</v>
      </c>
      <c r="K12" s="47">
        <v>31.5</v>
      </c>
      <c r="L12" s="47">
        <v>31.5</v>
      </c>
      <c r="M12" s="47">
        <v>31.5</v>
      </c>
      <c r="N12" s="47">
        <v>31.5</v>
      </c>
      <c r="O12" s="47">
        <v>31.5</v>
      </c>
      <c r="P12" s="47">
        <v>31.5</v>
      </c>
      <c r="Q12" s="47">
        <v>31.5</v>
      </c>
      <c r="R12" s="47">
        <v>31.5</v>
      </c>
      <c r="S12" s="47">
        <v>31.5</v>
      </c>
      <c r="T12" s="47">
        <v>31.5</v>
      </c>
      <c r="U12" s="47">
        <v>31.5</v>
      </c>
      <c r="V12" s="47">
        <v>31.5</v>
      </c>
      <c r="W12" s="47">
        <v>31.5</v>
      </c>
      <c r="X12" s="47">
        <v>31.5</v>
      </c>
      <c r="Y12" s="47">
        <v>31.5</v>
      </c>
      <c r="Z12" s="47">
        <v>31.5</v>
      </c>
      <c r="AA12" s="47">
        <v>0</v>
      </c>
      <c r="AB12" s="47">
        <v>0</v>
      </c>
      <c r="AC12" s="47">
        <v>0</v>
      </c>
      <c r="AD12" s="47">
        <v>0</v>
      </c>
    </row>
    <row r="13" spans="1:30">
      <c r="B13" t="s">
        <v>120</v>
      </c>
      <c r="C13" s="47">
        <v>0</v>
      </c>
      <c r="D13" s="47">
        <v>0</v>
      </c>
      <c r="E13" s="47">
        <v>0</v>
      </c>
      <c r="F13" s="47">
        <v>0</v>
      </c>
      <c r="G13" s="47">
        <v>0</v>
      </c>
      <c r="H13" s="47">
        <v>0</v>
      </c>
      <c r="I13" s="47">
        <v>0</v>
      </c>
      <c r="J13" s="47">
        <v>0</v>
      </c>
      <c r="K13" s="47">
        <v>0</v>
      </c>
      <c r="L13" s="47">
        <v>29.25</v>
      </c>
      <c r="M13" s="47">
        <v>29.25</v>
      </c>
      <c r="N13" s="47">
        <v>29.25</v>
      </c>
      <c r="O13" s="47">
        <v>29</v>
      </c>
      <c r="P13" s="47">
        <v>29</v>
      </c>
      <c r="Q13" s="47">
        <v>29.25</v>
      </c>
      <c r="R13" s="47">
        <v>29.25</v>
      </c>
      <c r="S13" s="47">
        <v>29.25</v>
      </c>
      <c r="T13" s="47">
        <v>29.25</v>
      </c>
      <c r="U13" s="47">
        <v>29.25</v>
      </c>
      <c r="V13" s="47">
        <v>28.928571428571427</v>
      </c>
      <c r="W13" s="47">
        <v>28.928571428571427</v>
      </c>
      <c r="X13" s="47">
        <v>29</v>
      </c>
      <c r="Y13" s="47">
        <v>29</v>
      </c>
      <c r="Z13" s="47">
        <v>29.045454545454547</v>
      </c>
      <c r="AA13" s="47">
        <v>0</v>
      </c>
      <c r="AB13" s="47">
        <v>0</v>
      </c>
      <c r="AC13" s="47">
        <v>0</v>
      </c>
      <c r="AD13" s="47">
        <v>0</v>
      </c>
    </row>
    <row r="14" spans="1:30">
      <c r="B14" t="s">
        <v>144</v>
      </c>
      <c r="C14" s="47">
        <v>0</v>
      </c>
      <c r="D14" s="47">
        <v>0</v>
      </c>
      <c r="E14" s="47">
        <v>0</v>
      </c>
      <c r="F14" s="47">
        <v>0</v>
      </c>
      <c r="G14" s="47">
        <v>0</v>
      </c>
      <c r="H14" s="47">
        <v>0</v>
      </c>
      <c r="I14" s="47">
        <v>0</v>
      </c>
      <c r="J14" s="47">
        <v>0</v>
      </c>
      <c r="K14" s="47">
        <v>0</v>
      </c>
      <c r="L14" s="47">
        <v>0</v>
      </c>
      <c r="M14" s="47">
        <v>0</v>
      </c>
      <c r="N14" s="47">
        <v>0</v>
      </c>
      <c r="O14" s="47">
        <v>28.125</v>
      </c>
      <c r="P14" s="47">
        <v>28.03846153846154</v>
      </c>
      <c r="Q14" s="47">
        <v>27.964285714285715</v>
      </c>
      <c r="R14" s="47">
        <v>28.2</v>
      </c>
      <c r="S14" s="47">
        <v>28.125</v>
      </c>
      <c r="T14" s="47">
        <v>28.125</v>
      </c>
      <c r="U14" s="47">
        <v>28.125</v>
      </c>
      <c r="V14" s="47">
        <v>27.818181818181817</v>
      </c>
      <c r="W14" s="47">
        <v>29.115384615384617</v>
      </c>
      <c r="X14" s="47">
        <v>29</v>
      </c>
      <c r="Y14" s="47">
        <v>29.027777777777779</v>
      </c>
      <c r="Z14" s="47">
        <v>29.289473684210527</v>
      </c>
      <c r="AA14" s="47">
        <v>0</v>
      </c>
      <c r="AB14" s="47">
        <v>0</v>
      </c>
      <c r="AC14" s="47">
        <v>0</v>
      </c>
      <c r="AD14" s="47">
        <v>0</v>
      </c>
    </row>
    <row r="15" spans="1:30">
      <c r="B15" t="s">
        <v>140</v>
      </c>
      <c r="C15" s="47">
        <v>0</v>
      </c>
      <c r="D15" s="47">
        <v>0</v>
      </c>
      <c r="E15" s="47">
        <v>0</v>
      </c>
      <c r="F15" s="47">
        <v>0</v>
      </c>
      <c r="G15" s="47">
        <v>0</v>
      </c>
      <c r="H15" s="47">
        <v>0</v>
      </c>
      <c r="I15" s="47">
        <v>0</v>
      </c>
      <c r="J15" s="47">
        <v>0</v>
      </c>
      <c r="K15" s="47">
        <v>0</v>
      </c>
      <c r="L15" s="47">
        <v>0</v>
      </c>
      <c r="M15" s="47">
        <v>0</v>
      </c>
      <c r="N15" s="47">
        <v>28.928571428571427</v>
      </c>
      <c r="O15" s="47">
        <v>28.928571428571427</v>
      </c>
      <c r="P15" s="47">
        <v>28.928571428571427</v>
      </c>
      <c r="Q15" s="47">
        <v>28.6875</v>
      </c>
      <c r="R15" s="47">
        <v>29</v>
      </c>
      <c r="S15" s="47">
        <v>28.928571428571427</v>
      </c>
      <c r="T15" s="47">
        <v>28.928571428571427</v>
      </c>
      <c r="U15" s="47">
        <v>28.928571428571427</v>
      </c>
      <c r="V15" s="47">
        <v>28.928571428571427</v>
      </c>
      <c r="W15" s="47">
        <v>29.25</v>
      </c>
      <c r="X15" s="47">
        <v>29.25</v>
      </c>
      <c r="Y15" s="47">
        <v>29</v>
      </c>
      <c r="Z15" s="47">
        <v>28.8</v>
      </c>
      <c r="AA15" s="47">
        <v>0</v>
      </c>
      <c r="AB15" s="47">
        <v>0</v>
      </c>
      <c r="AC15" s="47">
        <v>0</v>
      </c>
      <c r="AD15" s="47">
        <v>0</v>
      </c>
    </row>
    <row r="16" spans="1:30">
      <c r="B16" t="s">
        <v>135</v>
      </c>
      <c r="C16" s="47">
        <v>0</v>
      </c>
      <c r="D16" s="47">
        <v>0</v>
      </c>
      <c r="E16" s="47">
        <v>0</v>
      </c>
      <c r="F16" s="47">
        <v>0</v>
      </c>
      <c r="G16" s="47">
        <v>0</v>
      </c>
      <c r="H16" s="47">
        <v>0</v>
      </c>
      <c r="I16" s="47">
        <v>0</v>
      </c>
      <c r="J16" s="47">
        <v>0</v>
      </c>
      <c r="K16" s="47">
        <v>0</v>
      </c>
      <c r="L16" s="47">
        <v>0</v>
      </c>
      <c r="M16" s="47">
        <v>0</v>
      </c>
      <c r="N16" s="47">
        <v>27</v>
      </c>
      <c r="O16" s="47">
        <v>27</v>
      </c>
      <c r="P16" s="47">
        <v>27</v>
      </c>
      <c r="Q16" s="47">
        <v>27</v>
      </c>
      <c r="R16" s="47">
        <v>27.264705882352942</v>
      </c>
      <c r="S16" s="47">
        <v>28.134615384615383</v>
      </c>
      <c r="T16" s="47">
        <v>28.31451612903226</v>
      </c>
      <c r="U16" s="47">
        <v>28.212328767123289</v>
      </c>
      <c r="V16" s="47">
        <v>28.301470588235293</v>
      </c>
      <c r="W16" s="47">
        <v>28.669811320754718</v>
      </c>
      <c r="X16" s="47">
        <v>28.576923076923077</v>
      </c>
      <c r="Y16" s="47">
        <v>28.576923076923077</v>
      </c>
      <c r="Z16" s="47">
        <v>28.366666666666667</v>
      </c>
      <c r="AA16" s="47">
        <v>0</v>
      </c>
      <c r="AB16" s="47">
        <v>0</v>
      </c>
      <c r="AC16" s="47">
        <v>0</v>
      </c>
      <c r="AD16" s="47">
        <v>0</v>
      </c>
    </row>
    <row r="17" spans="1:30">
      <c r="B17" t="s">
        <v>45</v>
      </c>
      <c r="C17" s="47">
        <v>0</v>
      </c>
      <c r="D17" s="47">
        <v>0</v>
      </c>
      <c r="E17" s="47">
        <v>0</v>
      </c>
      <c r="F17" s="47">
        <v>0</v>
      </c>
      <c r="G17" s="47">
        <v>0</v>
      </c>
      <c r="H17" s="47">
        <v>0</v>
      </c>
      <c r="I17" s="47">
        <v>0</v>
      </c>
      <c r="J17" s="47">
        <v>0</v>
      </c>
      <c r="K17" s="47">
        <v>0</v>
      </c>
      <c r="L17" s="47">
        <v>27</v>
      </c>
      <c r="M17" s="47">
        <v>27</v>
      </c>
      <c r="N17" s="47">
        <v>27</v>
      </c>
      <c r="O17" s="47">
        <v>27</v>
      </c>
      <c r="P17" s="47">
        <v>27</v>
      </c>
      <c r="Q17" s="47">
        <v>28.581589958158997</v>
      </c>
      <c r="R17" s="47">
        <v>27</v>
      </c>
      <c r="S17" s="47">
        <v>27</v>
      </c>
      <c r="T17" s="47">
        <v>27</v>
      </c>
      <c r="U17" s="47">
        <v>27</v>
      </c>
      <c r="V17" s="47">
        <v>27</v>
      </c>
      <c r="W17" s="47">
        <v>27</v>
      </c>
      <c r="X17" s="47">
        <v>27</v>
      </c>
      <c r="Y17" s="47">
        <v>27</v>
      </c>
      <c r="Z17" s="47">
        <v>27</v>
      </c>
      <c r="AA17" s="47">
        <v>0</v>
      </c>
      <c r="AB17" s="47">
        <v>0</v>
      </c>
      <c r="AC17" s="47">
        <v>0</v>
      </c>
      <c r="AD17" s="47">
        <v>0</v>
      </c>
    </row>
    <row r="18" spans="1:30">
      <c r="B18" t="s">
        <v>121</v>
      </c>
      <c r="C18" s="47">
        <v>0</v>
      </c>
      <c r="D18" s="47">
        <v>0</v>
      </c>
      <c r="E18" s="47">
        <v>0</v>
      </c>
      <c r="F18" s="47">
        <v>0</v>
      </c>
      <c r="G18" s="47">
        <v>0</v>
      </c>
      <c r="H18" s="47">
        <v>0</v>
      </c>
      <c r="I18" s="47">
        <v>0</v>
      </c>
      <c r="J18" s="47">
        <v>0</v>
      </c>
      <c r="K18" s="47">
        <v>0</v>
      </c>
      <c r="L18" s="47">
        <v>29.25</v>
      </c>
      <c r="M18" s="47">
        <v>28.5</v>
      </c>
      <c r="N18" s="47">
        <v>27.9</v>
      </c>
      <c r="O18" s="47">
        <v>27.803571428571427</v>
      </c>
      <c r="P18" s="47">
        <v>28.323529411764707</v>
      </c>
      <c r="Q18" s="47">
        <v>28.285714285714285</v>
      </c>
      <c r="R18" s="47">
        <v>28.5</v>
      </c>
      <c r="S18" s="47">
        <v>28.5</v>
      </c>
      <c r="T18" s="47">
        <v>28.5</v>
      </c>
      <c r="U18" s="47">
        <v>28.928571428571427</v>
      </c>
      <c r="V18" s="47">
        <v>28.928571428571427</v>
      </c>
      <c r="W18" s="47">
        <v>29.25</v>
      </c>
      <c r="X18" s="47">
        <v>29.25</v>
      </c>
      <c r="Y18" s="47">
        <v>29</v>
      </c>
      <c r="Z18" s="47">
        <v>28.8</v>
      </c>
      <c r="AA18" s="47">
        <v>0</v>
      </c>
      <c r="AB18" s="47">
        <v>0</v>
      </c>
      <c r="AC18" s="47">
        <v>0</v>
      </c>
      <c r="AD18" s="47">
        <v>0</v>
      </c>
    </row>
    <row r="19" spans="1:30">
      <c r="B19" t="s">
        <v>60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27</v>
      </c>
      <c r="K19" s="47">
        <v>27</v>
      </c>
      <c r="L19" s="47">
        <v>27</v>
      </c>
      <c r="M19" s="47">
        <v>27</v>
      </c>
      <c r="N19" s="47">
        <v>27</v>
      </c>
      <c r="O19" s="47">
        <v>27</v>
      </c>
      <c r="P19" s="47">
        <v>27</v>
      </c>
      <c r="Q19" s="47">
        <v>27</v>
      </c>
      <c r="R19" s="47">
        <v>27</v>
      </c>
      <c r="S19" s="47">
        <v>27</v>
      </c>
      <c r="T19" s="47">
        <v>27</v>
      </c>
      <c r="U19" s="47">
        <v>27</v>
      </c>
      <c r="V19" s="47">
        <v>27</v>
      </c>
      <c r="W19" s="47">
        <v>29.05</v>
      </c>
      <c r="X19" s="47">
        <v>29.115384615384617</v>
      </c>
      <c r="Y19" s="47">
        <v>29.115384615384617</v>
      </c>
      <c r="Z19" s="47">
        <v>29.115384615384617</v>
      </c>
      <c r="AA19" s="47">
        <v>0</v>
      </c>
      <c r="AB19" s="47">
        <v>0</v>
      </c>
      <c r="AC19" s="47">
        <v>0</v>
      </c>
      <c r="AD19" s="47">
        <v>0</v>
      </c>
    </row>
    <row r="20" spans="1:30">
      <c r="B20" t="s">
        <v>192</v>
      </c>
      <c r="C20" s="47">
        <v>0</v>
      </c>
      <c r="D20" s="47">
        <v>0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7">
        <v>0</v>
      </c>
      <c r="Q20" s="47">
        <v>27</v>
      </c>
      <c r="R20" s="47">
        <v>27</v>
      </c>
      <c r="S20" s="47">
        <v>27</v>
      </c>
      <c r="T20" s="47">
        <v>27</v>
      </c>
      <c r="U20" s="47">
        <v>27</v>
      </c>
      <c r="V20" s="47">
        <v>27</v>
      </c>
      <c r="W20" s="47">
        <v>27</v>
      </c>
      <c r="X20" s="47">
        <v>27</v>
      </c>
      <c r="Y20" s="47">
        <v>27</v>
      </c>
      <c r="Z20" s="47">
        <v>27</v>
      </c>
      <c r="AA20" s="47">
        <v>0</v>
      </c>
      <c r="AB20" s="47">
        <v>0</v>
      </c>
      <c r="AC20" s="47">
        <v>0</v>
      </c>
      <c r="AD20" s="47">
        <v>0</v>
      </c>
    </row>
    <row r="21" spans="1:30">
      <c r="B21" t="s">
        <v>53</v>
      </c>
      <c r="C21" s="47">
        <v>0</v>
      </c>
      <c r="D21" s="47">
        <v>0</v>
      </c>
      <c r="E21" s="47">
        <v>0</v>
      </c>
      <c r="F21" s="47">
        <v>0</v>
      </c>
      <c r="G21" s="47">
        <v>0</v>
      </c>
      <c r="H21" s="47">
        <v>0</v>
      </c>
      <c r="I21" s="47">
        <v>49</v>
      </c>
      <c r="J21" s="47">
        <v>49</v>
      </c>
      <c r="K21" s="47">
        <v>49</v>
      </c>
      <c r="L21" s="47">
        <v>46.083333333333336</v>
      </c>
      <c r="M21" s="47">
        <v>41.596153846153847</v>
      </c>
      <c r="N21" s="47">
        <v>40.551724137931032</v>
      </c>
      <c r="O21" s="47">
        <v>40.25</v>
      </c>
      <c r="P21" s="47">
        <v>40.25</v>
      </c>
      <c r="Q21" s="47">
        <v>41.905405405405403</v>
      </c>
      <c r="R21" s="47">
        <v>40.25</v>
      </c>
      <c r="S21" s="47">
        <v>38.407894736842103</v>
      </c>
      <c r="T21" s="47">
        <v>38.407894736842103</v>
      </c>
      <c r="U21" s="47">
        <v>37.333333333333336</v>
      </c>
      <c r="V21" s="47">
        <v>37.333333333333336</v>
      </c>
      <c r="W21" s="47">
        <v>35.875</v>
      </c>
      <c r="X21" s="47">
        <v>35.875</v>
      </c>
      <c r="Y21" s="47">
        <v>35.875</v>
      </c>
      <c r="Z21" s="47">
        <v>37.333333333333336</v>
      </c>
      <c r="AA21" s="47">
        <v>0</v>
      </c>
      <c r="AB21" s="47">
        <v>0</v>
      </c>
      <c r="AC21" s="47">
        <v>0</v>
      </c>
      <c r="AD21" s="47">
        <v>0</v>
      </c>
    </row>
    <row r="22" spans="1:30">
      <c r="B22" t="s">
        <v>58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7">
        <v>0</v>
      </c>
      <c r="I22" s="47">
        <v>0</v>
      </c>
      <c r="J22" s="47">
        <v>0</v>
      </c>
      <c r="K22" s="47">
        <v>0</v>
      </c>
      <c r="L22" s="47">
        <v>0</v>
      </c>
      <c r="M22" s="47">
        <v>0</v>
      </c>
      <c r="N22" s="47">
        <v>0</v>
      </c>
      <c r="O22" s="47">
        <v>0</v>
      </c>
      <c r="P22" s="47">
        <v>0</v>
      </c>
      <c r="Q22" s="47">
        <v>27</v>
      </c>
      <c r="R22" s="47">
        <v>27</v>
      </c>
      <c r="S22" s="47">
        <v>27</v>
      </c>
      <c r="T22" s="47">
        <v>27</v>
      </c>
      <c r="U22" s="47">
        <v>27</v>
      </c>
      <c r="V22" s="47">
        <v>27</v>
      </c>
      <c r="W22" s="47">
        <v>27</v>
      </c>
      <c r="X22" s="47">
        <v>27</v>
      </c>
      <c r="Y22" s="47">
        <v>27</v>
      </c>
      <c r="Z22" s="47">
        <v>27</v>
      </c>
      <c r="AA22" s="47">
        <v>0</v>
      </c>
      <c r="AB22" s="47">
        <v>0</v>
      </c>
      <c r="AC22" s="47">
        <v>0</v>
      </c>
      <c r="AD22" s="47">
        <v>0</v>
      </c>
    </row>
    <row r="23" spans="1:30">
      <c r="B23" t="s">
        <v>145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47">
        <v>0</v>
      </c>
      <c r="O23" s="47">
        <v>28.6875</v>
      </c>
      <c r="P23" s="47">
        <v>28.8</v>
      </c>
      <c r="Q23" s="47">
        <v>28.636363636363637</v>
      </c>
      <c r="R23" s="47">
        <v>28.73076923076923</v>
      </c>
      <c r="S23" s="47">
        <v>28.888059701492537</v>
      </c>
      <c r="T23" s="47">
        <v>29.1171875</v>
      </c>
      <c r="U23" s="47">
        <v>29.223880597014926</v>
      </c>
      <c r="V23" s="47">
        <v>29.04032258064516</v>
      </c>
      <c r="W23" s="47">
        <v>29.458333333333332</v>
      </c>
      <c r="X23" s="47">
        <v>29.26923076923077</v>
      </c>
      <c r="Y23" s="47">
        <v>29.733333333333334</v>
      </c>
      <c r="Z23" s="47">
        <v>29.5625</v>
      </c>
      <c r="AA23" s="47">
        <v>0</v>
      </c>
      <c r="AB23" s="47">
        <v>0</v>
      </c>
      <c r="AC23" s="47">
        <v>0</v>
      </c>
      <c r="AD23" s="47">
        <v>0</v>
      </c>
    </row>
    <row r="24" spans="1:30">
      <c r="B24" t="s">
        <v>36</v>
      </c>
      <c r="C24" s="47">
        <v>0</v>
      </c>
      <c r="D24" s="47">
        <v>0</v>
      </c>
      <c r="E24" s="47">
        <v>0</v>
      </c>
      <c r="F24" s="47">
        <v>0</v>
      </c>
      <c r="G24" s="47">
        <v>0</v>
      </c>
      <c r="H24" s="47">
        <v>0</v>
      </c>
      <c r="I24" s="47">
        <v>0</v>
      </c>
      <c r="J24" s="47">
        <v>0</v>
      </c>
      <c r="K24" s="47">
        <v>0</v>
      </c>
      <c r="L24" s="47">
        <v>0</v>
      </c>
      <c r="M24" s="47">
        <v>0</v>
      </c>
      <c r="N24" s="47">
        <v>0</v>
      </c>
      <c r="O24" s="47">
        <v>34</v>
      </c>
      <c r="P24" s="47">
        <v>34</v>
      </c>
      <c r="Q24" s="47">
        <v>34</v>
      </c>
      <c r="R24" s="47">
        <v>34</v>
      </c>
      <c r="S24" s="47">
        <v>0</v>
      </c>
      <c r="T24" s="47">
        <v>28.90909090909091</v>
      </c>
      <c r="U24" s="47">
        <v>29.333333333333332</v>
      </c>
      <c r="V24" s="47">
        <v>29.666666666666668</v>
      </c>
      <c r="W24" s="47">
        <v>29.8</v>
      </c>
      <c r="X24" s="47">
        <v>29.333333333333332</v>
      </c>
      <c r="Y24" s="47">
        <v>29</v>
      </c>
      <c r="Z24" s="47">
        <v>29.333333333333332</v>
      </c>
      <c r="AA24" s="47">
        <v>0</v>
      </c>
      <c r="AB24" s="47">
        <v>0</v>
      </c>
      <c r="AC24" s="47">
        <v>0</v>
      </c>
      <c r="AD24" s="47">
        <v>0</v>
      </c>
    </row>
    <row r="25" spans="1:30">
      <c r="B25" t="s">
        <v>166</v>
      </c>
      <c r="C25" s="47">
        <v>0</v>
      </c>
      <c r="D25" s="47">
        <v>0</v>
      </c>
      <c r="E25" s="47">
        <v>0</v>
      </c>
      <c r="F25" s="47">
        <v>0</v>
      </c>
      <c r="G25" s="47">
        <v>0</v>
      </c>
      <c r="H25" s="47">
        <v>0</v>
      </c>
      <c r="I25" s="47">
        <v>0</v>
      </c>
      <c r="J25" s="47">
        <v>0</v>
      </c>
      <c r="K25" s="47">
        <v>0</v>
      </c>
      <c r="L25" s="47">
        <v>0</v>
      </c>
      <c r="M25" s="47">
        <v>0</v>
      </c>
      <c r="N25" s="47">
        <v>0</v>
      </c>
      <c r="O25" s="47">
        <v>30.5</v>
      </c>
      <c r="P25" s="47">
        <v>29.333333333333332</v>
      </c>
      <c r="Q25" s="47">
        <v>29.642857142857142</v>
      </c>
      <c r="R25" s="47">
        <v>29.642857142857142</v>
      </c>
      <c r="S25" s="47">
        <v>29.642857142857142</v>
      </c>
      <c r="T25" s="47">
        <v>29.875</v>
      </c>
      <c r="U25" s="47">
        <v>30</v>
      </c>
      <c r="V25" s="47">
        <v>30</v>
      </c>
      <c r="W25" s="47">
        <v>30.5625</v>
      </c>
      <c r="X25" s="47">
        <v>30.269841269841269</v>
      </c>
      <c r="Y25" s="47">
        <v>30.413043478260871</v>
      </c>
      <c r="Z25" s="47">
        <v>30.182432432432432</v>
      </c>
      <c r="AA25" s="47">
        <v>0</v>
      </c>
      <c r="AB25" s="47">
        <v>0</v>
      </c>
      <c r="AC25" s="47">
        <v>0</v>
      </c>
      <c r="AD25" s="47">
        <v>0</v>
      </c>
    </row>
    <row r="26" spans="1:30">
      <c r="B26" t="s">
        <v>122</v>
      </c>
      <c r="C26" s="47">
        <v>0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47">
        <v>0</v>
      </c>
      <c r="K26" s="47">
        <v>0</v>
      </c>
      <c r="L26" s="47">
        <v>29.25</v>
      </c>
      <c r="M26" s="47">
        <v>29.25</v>
      </c>
      <c r="N26" s="47">
        <v>29.454545454545453</v>
      </c>
      <c r="O26" s="47">
        <v>29.25</v>
      </c>
      <c r="P26" s="47">
        <v>29.5</v>
      </c>
      <c r="Q26" s="47">
        <v>29.25</v>
      </c>
      <c r="R26" s="47">
        <v>29.25</v>
      </c>
      <c r="S26" s="47">
        <v>29.25</v>
      </c>
      <c r="T26" s="47">
        <v>29.25</v>
      </c>
      <c r="U26" s="47">
        <v>29.25</v>
      </c>
      <c r="V26" s="47">
        <v>29.25</v>
      </c>
      <c r="W26" s="47">
        <v>29.25</v>
      </c>
      <c r="X26" s="47">
        <v>29</v>
      </c>
      <c r="Y26" s="47">
        <v>29.045454545454547</v>
      </c>
      <c r="Z26" s="47">
        <v>29.045454545454547</v>
      </c>
      <c r="AA26" s="47">
        <v>0</v>
      </c>
      <c r="AB26" s="47">
        <v>0</v>
      </c>
      <c r="AC26" s="47">
        <v>0</v>
      </c>
      <c r="AD26" s="47">
        <v>0</v>
      </c>
    </row>
    <row r="27" spans="1:30">
      <c r="B27" t="s">
        <v>219</v>
      </c>
      <c r="C27" s="47">
        <v>0</v>
      </c>
      <c r="D27" s="47">
        <v>0</v>
      </c>
      <c r="E27" s="47">
        <v>0</v>
      </c>
      <c r="F27" s="47">
        <v>0</v>
      </c>
      <c r="G27" s="47">
        <v>0</v>
      </c>
      <c r="H27" s="47">
        <v>0</v>
      </c>
      <c r="I27" s="47">
        <v>0</v>
      </c>
      <c r="J27" s="47">
        <v>0</v>
      </c>
      <c r="K27" s="47">
        <v>0</v>
      </c>
      <c r="L27" s="47">
        <v>31.5</v>
      </c>
      <c r="M27" s="47">
        <v>31.5</v>
      </c>
      <c r="N27" s="47">
        <v>31.5</v>
      </c>
      <c r="O27" s="47">
        <v>31.5</v>
      </c>
      <c r="P27" s="47">
        <v>31.5</v>
      </c>
      <c r="Q27" s="47">
        <v>31.5</v>
      </c>
      <c r="R27" s="47">
        <v>31.5</v>
      </c>
      <c r="S27" s="47">
        <v>32.895348837209305</v>
      </c>
      <c r="T27" s="47">
        <v>32.507462686567166</v>
      </c>
      <c r="U27" s="47">
        <v>32.778195488721806</v>
      </c>
      <c r="V27" s="47">
        <v>32.828125</v>
      </c>
      <c r="W27" s="47">
        <v>31.844444444444445</v>
      </c>
      <c r="X27" s="47">
        <v>31.174603174603174</v>
      </c>
      <c r="Y27" s="47">
        <v>30.858108108108109</v>
      </c>
      <c r="Z27" s="47">
        <v>30.802469135802468</v>
      </c>
      <c r="AA27" s="47">
        <v>29.20131086142322</v>
      </c>
      <c r="AB27" s="47">
        <v>29.193781942078363</v>
      </c>
      <c r="AC27" s="47">
        <v>29.182429677945372</v>
      </c>
      <c r="AD27" s="47">
        <v>29.151350818379019</v>
      </c>
    </row>
    <row r="28" spans="1:30">
      <c r="A28" t="s">
        <v>90</v>
      </c>
      <c r="B28" t="s">
        <v>54</v>
      </c>
      <c r="C28" s="47">
        <v>0</v>
      </c>
      <c r="D28" s="47">
        <v>0</v>
      </c>
      <c r="E28" s="47">
        <v>0</v>
      </c>
      <c r="F28" s="47">
        <v>0</v>
      </c>
      <c r="G28" s="47">
        <v>0</v>
      </c>
      <c r="H28" s="47">
        <v>17.3</v>
      </c>
      <c r="I28" s="47">
        <v>17.3</v>
      </c>
      <c r="J28" s="47">
        <v>17.3</v>
      </c>
      <c r="K28" s="47">
        <v>17.3</v>
      </c>
      <c r="L28" s="47">
        <v>17.3</v>
      </c>
      <c r="M28" s="47">
        <v>17.3</v>
      </c>
      <c r="N28" s="47">
        <v>17.3</v>
      </c>
      <c r="O28" s="47">
        <v>17.085714285714285</v>
      </c>
      <c r="P28" s="47">
        <v>16.46</v>
      </c>
      <c r="Q28" s="47">
        <v>16.419230769230769</v>
      </c>
      <c r="R28" s="47">
        <v>16.366666666666667</v>
      </c>
      <c r="S28" s="47">
        <v>16.226923076923075</v>
      </c>
      <c r="T28" s="47">
        <v>16.343478260869563</v>
      </c>
      <c r="U28" s="47">
        <v>16.353571428571428</v>
      </c>
      <c r="V28" s="47">
        <v>16.236000000000001</v>
      </c>
      <c r="W28" s="47">
        <v>16.329166666666666</v>
      </c>
      <c r="X28" s="47">
        <v>16.390625</v>
      </c>
      <c r="Y28" s="47">
        <v>16.397058823529413</v>
      </c>
      <c r="Z28" s="47">
        <v>16.385106382978723</v>
      </c>
      <c r="AA28" s="47">
        <v>16.42439024390244</v>
      </c>
      <c r="AB28" s="47">
        <v>16.477540106951871</v>
      </c>
      <c r="AC28" s="47">
        <v>16.519047619047619</v>
      </c>
      <c r="AD28" s="47">
        <v>16.546728971962615</v>
      </c>
    </row>
    <row r="29" spans="1:30">
      <c r="B29" t="s">
        <v>31</v>
      </c>
      <c r="C29" s="47">
        <v>0</v>
      </c>
      <c r="D29" s="47">
        <v>0</v>
      </c>
      <c r="E29" s="47">
        <v>0</v>
      </c>
      <c r="F29" s="47">
        <v>0</v>
      </c>
      <c r="G29" s="47">
        <v>0</v>
      </c>
      <c r="H29" s="47">
        <v>0</v>
      </c>
      <c r="I29" s="47">
        <v>0</v>
      </c>
      <c r="J29" s="47">
        <v>15.161538461538461</v>
      </c>
      <c r="K29" s="47">
        <v>15.145945945945947</v>
      </c>
      <c r="L29" s="47">
        <v>15.270312499999999</v>
      </c>
      <c r="M29" s="47">
        <v>14.995912390358191</v>
      </c>
      <c r="N29" s="47">
        <v>15</v>
      </c>
      <c r="O29" s="47">
        <v>15.376470588235295</v>
      </c>
      <c r="P29" s="47">
        <v>15.133333333333333</v>
      </c>
      <c r="Q29" s="47">
        <v>14.507692307692308</v>
      </c>
      <c r="R29" s="47">
        <v>14.533333333333333</v>
      </c>
      <c r="S29" s="47">
        <v>14.95</v>
      </c>
      <c r="T29" s="47">
        <v>14.95</v>
      </c>
      <c r="U29" s="47">
        <v>15.088888888888889</v>
      </c>
      <c r="V29" s="47">
        <v>14.905882352941177</v>
      </c>
      <c r="W29" s="47">
        <v>14.982608695652173</v>
      </c>
      <c r="X29" s="47">
        <v>14.933333333333334</v>
      </c>
      <c r="Y29" s="47">
        <v>14.985714285714286</v>
      </c>
      <c r="Z29" s="47">
        <v>14.974193548387097</v>
      </c>
      <c r="AA29" s="47">
        <v>15.290909090909091</v>
      </c>
      <c r="AB29" s="47">
        <v>15.290909090909091</v>
      </c>
      <c r="AC29" s="47">
        <v>0</v>
      </c>
      <c r="AD29" s="47">
        <v>0</v>
      </c>
    </row>
    <row r="30" spans="1:30">
      <c r="B30" t="s">
        <v>41</v>
      </c>
      <c r="C30" s="47">
        <v>0</v>
      </c>
      <c r="D30" s="47">
        <v>0</v>
      </c>
      <c r="E30" s="47">
        <v>0</v>
      </c>
      <c r="F30" s="47">
        <v>0</v>
      </c>
      <c r="G30" s="47">
        <v>0</v>
      </c>
      <c r="H30" s="47">
        <v>0</v>
      </c>
      <c r="I30" s="47">
        <v>0</v>
      </c>
      <c r="J30" s="47">
        <v>0</v>
      </c>
      <c r="K30" s="47">
        <v>16.2</v>
      </c>
      <c r="L30" s="47">
        <v>16.2</v>
      </c>
      <c r="M30" s="47">
        <v>16.2</v>
      </c>
      <c r="N30" s="47">
        <v>16.2</v>
      </c>
      <c r="O30" s="47">
        <v>16.2</v>
      </c>
      <c r="P30" s="47">
        <v>16.2</v>
      </c>
      <c r="Q30" s="47">
        <v>16.2</v>
      </c>
      <c r="R30" s="47">
        <v>16.2</v>
      </c>
      <c r="S30" s="47">
        <v>16.476923076923075</v>
      </c>
      <c r="T30" s="47">
        <v>16.585714285714285</v>
      </c>
      <c r="U30" s="47">
        <v>16.537500000000001</v>
      </c>
      <c r="V30" s="47">
        <v>16.537500000000001</v>
      </c>
      <c r="W30" s="47">
        <v>16.649999999999999</v>
      </c>
      <c r="X30" s="47">
        <v>16.7</v>
      </c>
      <c r="Y30" s="47">
        <v>16.623529411764707</v>
      </c>
      <c r="Z30" s="47">
        <v>16.609090909090909</v>
      </c>
      <c r="AA30" s="47">
        <v>16.467326732673268</v>
      </c>
      <c r="AB30" s="47">
        <v>16.490322580645163</v>
      </c>
      <c r="AC30" s="47">
        <v>16.453521126760563</v>
      </c>
      <c r="AD30" s="47">
        <v>16.457142857142856</v>
      </c>
    </row>
    <row r="31" spans="1:30">
      <c r="B31" t="s">
        <v>102</v>
      </c>
      <c r="C31" s="47">
        <v>0</v>
      </c>
      <c r="D31" s="47">
        <v>0</v>
      </c>
      <c r="E31" s="47">
        <v>0</v>
      </c>
      <c r="F31" s="47">
        <v>0</v>
      </c>
      <c r="G31" s="47">
        <v>0</v>
      </c>
      <c r="H31" s="47">
        <v>0</v>
      </c>
      <c r="I31" s="47">
        <v>0</v>
      </c>
      <c r="J31" s="47">
        <v>16.649999999999999</v>
      </c>
      <c r="K31" s="47">
        <v>16.649999999999999</v>
      </c>
      <c r="L31" s="47">
        <v>16.649999999999999</v>
      </c>
      <c r="M31" s="47">
        <v>16.78</v>
      </c>
      <c r="N31" s="47">
        <v>16.742857142857144</v>
      </c>
      <c r="O31" s="47">
        <v>16.649999999999999</v>
      </c>
      <c r="P31" s="47">
        <v>16.649999999999999</v>
      </c>
      <c r="Q31" s="47">
        <v>16.649999999999999</v>
      </c>
      <c r="R31" s="47">
        <v>16.649999999999999</v>
      </c>
      <c r="S31" s="47">
        <v>16.742857142857144</v>
      </c>
      <c r="T31" s="47">
        <v>16.649999999999999</v>
      </c>
      <c r="U31" s="47">
        <v>16.557142857142857</v>
      </c>
      <c r="V31" s="47">
        <v>16.649999999999999</v>
      </c>
      <c r="W31" s="47">
        <v>16.557142857142857</v>
      </c>
      <c r="X31" s="47">
        <v>16.722222222222221</v>
      </c>
      <c r="Y31" s="47">
        <v>16.649999999999999</v>
      </c>
      <c r="Z31" s="47">
        <v>16.758333333333333</v>
      </c>
      <c r="AA31" s="47">
        <v>16.717241379310344</v>
      </c>
      <c r="AB31" s="47">
        <v>16.710666666666668</v>
      </c>
      <c r="AC31" s="47">
        <v>16.706521739130434</v>
      </c>
      <c r="AD31" s="47">
        <v>16.722222222222221</v>
      </c>
    </row>
    <row r="32" spans="1:30">
      <c r="B32" t="s">
        <v>195</v>
      </c>
      <c r="C32" s="47">
        <v>0</v>
      </c>
      <c r="D32" s="47">
        <v>0</v>
      </c>
      <c r="E32" s="47">
        <v>0</v>
      </c>
      <c r="F32" s="47">
        <v>0</v>
      </c>
      <c r="G32" s="47">
        <v>0</v>
      </c>
      <c r="H32" s="47">
        <v>0</v>
      </c>
      <c r="I32" s="47">
        <v>0</v>
      </c>
      <c r="J32" s="47">
        <v>0</v>
      </c>
      <c r="K32" s="47">
        <v>0</v>
      </c>
      <c r="L32" s="47">
        <v>0</v>
      </c>
      <c r="M32" s="47">
        <v>0</v>
      </c>
      <c r="N32" s="47">
        <v>0</v>
      </c>
      <c r="O32" s="47">
        <v>0</v>
      </c>
      <c r="P32" s="47">
        <v>0</v>
      </c>
      <c r="Q32" s="47">
        <v>16.100000000000001</v>
      </c>
      <c r="R32" s="47">
        <v>16.100000000000001</v>
      </c>
      <c r="S32" s="47">
        <v>16.100000000000001</v>
      </c>
      <c r="T32" s="47">
        <v>16.100000000000001</v>
      </c>
      <c r="U32" s="47">
        <v>16.100000000000001</v>
      </c>
      <c r="V32" s="47">
        <v>16.100000000000001</v>
      </c>
      <c r="W32" s="47">
        <v>16.100000000000001</v>
      </c>
      <c r="X32" s="47">
        <v>16.100000000000001</v>
      </c>
      <c r="Y32" s="47">
        <v>16.100000000000001</v>
      </c>
      <c r="Z32" s="47">
        <v>16.100000000000001</v>
      </c>
      <c r="AA32" s="47">
        <v>16.100000000000001</v>
      </c>
      <c r="AB32" s="47">
        <v>16.100000000000001</v>
      </c>
      <c r="AC32" s="47">
        <v>16.100000000000001</v>
      </c>
      <c r="AD32" s="47">
        <v>16.100000000000001</v>
      </c>
    </row>
    <row r="33" spans="1:30">
      <c r="B33" t="s">
        <v>135</v>
      </c>
      <c r="C33" s="47">
        <v>0</v>
      </c>
      <c r="D33" s="47">
        <v>0</v>
      </c>
      <c r="E33" s="47">
        <v>0</v>
      </c>
      <c r="F33" s="47">
        <v>0</v>
      </c>
      <c r="G33" s="47">
        <v>0</v>
      </c>
      <c r="H33" s="47">
        <v>0</v>
      </c>
      <c r="I33" s="47">
        <v>0</v>
      </c>
      <c r="J33" s="47">
        <v>0</v>
      </c>
      <c r="K33" s="47">
        <v>0</v>
      </c>
      <c r="L33" s="47">
        <v>0</v>
      </c>
      <c r="M33" s="47">
        <v>16.2</v>
      </c>
      <c r="N33" s="47">
        <v>16.2</v>
      </c>
      <c r="O33" s="47">
        <v>16.2</v>
      </c>
      <c r="P33" s="47">
        <v>15.768000000000001</v>
      </c>
      <c r="Q33" s="47">
        <v>15.664705882352941</v>
      </c>
      <c r="R33" s="47">
        <v>15.776744186046512</v>
      </c>
      <c r="S33" s="47">
        <v>15.672222222222222</v>
      </c>
      <c r="T33" s="47">
        <v>15.672222222222222</v>
      </c>
      <c r="U33" s="47">
        <v>15.715</v>
      </c>
      <c r="V33" s="47">
        <v>15.715</v>
      </c>
      <c r="W33" s="47">
        <v>15.721621621621622</v>
      </c>
      <c r="X33" s="47">
        <v>15.691304347826087</v>
      </c>
      <c r="Y33" s="47">
        <v>15.719047619047618</v>
      </c>
      <c r="Z33" s="47">
        <v>15.733333333333333</v>
      </c>
      <c r="AA33" s="47">
        <v>15.827272727272728</v>
      </c>
      <c r="AB33" s="47">
        <v>15.843478260869565</v>
      </c>
      <c r="AC33" s="47">
        <v>15.858333333333333</v>
      </c>
      <c r="AD33" s="47">
        <v>15.872</v>
      </c>
    </row>
    <row r="34" spans="1:30">
      <c r="B34" t="s">
        <v>295</v>
      </c>
      <c r="C34" s="47">
        <v>0</v>
      </c>
      <c r="D34" s="47">
        <v>0</v>
      </c>
      <c r="E34" s="47">
        <v>0</v>
      </c>
      <c r="F34" s="47">
        <v>0</v>
      </c>
      <c r="G34" s="47">
        <v>0</v>
      </c>
      <c r="H34" s="47">
        <v>0</v>
      </c>
      <c r="I34" s="47">
        <v>0</v>
      </c>
      <c r="J34" s="47">
        <v>0</v>
      </c>
      <c r="K34" s="47">
        <v>0</v>
      </c>
      <c r="L34" s="47">
        <v>0</v>
      </c>
      <c r="M34" s="47">
        <v>0</v>
      </c>
      <c r="N34" s="47">
        <v>0</v>
      </c>
      <c r="O34" s="47">
        <v>0</v>
      </c>
      <c r="P34" s="47">
        <v>0</v>
      </c>
      <c r="Q34" s="47">
        <v>0</v>
      </c>
      <c r="R34" s="47">
        <v>0</v>
      </c>
      <c r="S34" s="47">
        <v>0</v>
      </c>
      <c r="T34" s="47">
        <v>0</v>
      </c>
      <c r="U34" s="47">
        <v>0</v>
      </c>
      <c r="V34" s="47">
        <v>0</v>
      </c>
      <c r="W34" s="47">
        <v>16</v>
      </c>
      <c r="X34" s="47">
        <v>16</v>
      </c>
      <c r="Y34" s="47">
        <v>16</v>
      </c>
      <c r="Z34" s="47">
        <v>16</v>
      </c>
      <c r="AA34" s="47">
        <v>16</v>
      </c>
      <c r="AB34" s="47">
        <v>16</v>
      </c>
      <c r="AC34" s="47">
        <v>16</v>
      </c>
      <c r="AD34" s="47">
        <v>16</v>
      </c>
    </row>
    <row r="35" spans="1:30">
      <c r="B35" t="s">
        <v>45</v>
      </c>
      <c r="C35" s="47">
        <v>0</v>
      </c>
      <c r="D35" s="47">
        <v>0</v>
      </c>
      <c r="E35" s="47">
        <v>17.3</v>
      </c>
      <c r="F35" s="47">
        <v>17.3</v>
      </c>
      <c r="G35" s="47">
        <v>17.3</v>
      </c>
      <c r="H35" s="47">
        <v>17.3</v>
      </c>
      <c r="I35" s="47">
        <v>17.3</v>
      </c>
      <c r="J35" s="47">
        <v>16.866666666666667</v>
      </c>
      <c r="K35" s="47">
        <v>16.611764705882351</v>
      </c>
      <c r="L35" s="47">
        <v>16.487500000000001</v>
      </c>
      <c r="M35" s="47">
        <v>16.487500000000001</v>
      </c>
      <c r="N35" s="47">
        <v>16.37142857142857</v>
      </c>
      <c r="O35" s="47">
        <v>16.433333333333334</v>
      </c>
      <c r="P35" s="47">
        <v>16.758333333333333</v>
      </c>
      <c r="Q35" s="47">
        <v>16.8</v>
      </c>
      <c r="R35" s="47">
        <v>16.8</v>
      </c>
      <c r="S35" s="47">
        <v>16.954545454545453</v>
      </c>
      <c r="T35" s="47">
        <v>17.100000000000001</v>
      </c>
      <c r="U35" s="47">
        <v>16.942857142857143</v>
      </c>
      <c r="V35" s="47">
        <v>16.992857142857144</v>
      </c>
      <c r="W35" s="47">
        <v>16.95</v>
      </c>
      <c r="X35" s="47">
        <v>16.914285714285715</v>
      </c>
      <c r="Y35" s="47">
        <v>16.847999999999999</v>
      </c>
      <c r="Z35" s="47">
        <v>16.875</v>
      </c>
      <c r="AA35" s="47">
        <v>16.763157894736842</v>
      </c>
      <c r="AB35" s="47">
        <v>16.728571428571428</v>
      </c>
      <c r="AC35" s="47">
        <v>16.7031007751938</v>
      </c>
      <c r="AD35" s="47">
        <v>16.733823529411765</v>
      </c>
    </row>
    <row r="36" spans="1:30">
      <c r="B36" t="s">
        <v>184</v>
      </c>
      <c r="C36" s="47">
        <v>0</v>
      </c>
      <c r="D36" s="47">
        <v>0</v>
      </c>
      <c r="E36" s="47">
        <v>0</v>
      </c>
      <c r="F36" s="47">
        <v>0</v>
      </c>
      <c r="G36" s="47">
        <v>0</v>
      </c>
      <c r="H36" s="47">
        <v>0</v>
      </c>
      <c r="I36" s="47">
        <v>0</v>
      </c>
      <c r="J36" s="47">
        <v>0</v>
      </c>
      <c r="K36" s="47">
        <v>0</v>
      </c>
      <c r="L36" s="47">
        <v>0</v>
      </c>
      <c r="M36" s="47">
        <v>0</v>
      </c>
      <c r="N36" s="47">
        <v>0</v>
      </c>
      <c r="O36" s="47">
        <v>0</v>
      </c>
      <c r="P36" s="47">
        <v>16</v>
      </c>
      <c r="Q36" s="47">
        <v>16</v>
      </c>
      <c r="R36" s="47">
        <v>16</v>
      </c>
      <c r="S36" s="47">
        <v>16.222222222222221</v>
      </c>
      <c r="T36" s="47">
        <v>16.399999999999999</v>
      </c>
      <c r="U36" s="47">
        <v>16.5</v>
      </c>
      <c r="V36" s="47">
        <v>16.399999999999999</v>
      </c>
      <c r="W36" s="47">
        <v>16.444444444444443</v>
      </c>
      <c r="X36" s="47">
        <v>16.545454545454547</v>
      </c>
      <c r="Y36" s="47">
        <v>16.5</v>
      </c>
      <c r="Z36" s="47">
        <v>16.666666666666668</v>
      </c>
      <c r="AA36" s="47">
        <v>16.5</v>
      </c>
      <c r="AB36" s="47">
        <v>16.666666666666668</v>
      </c>
      <c r="AC36" s="47">
        <v>16.666666666666668</v>
      </c>
      <c r="AD36" s="47">
        <v>17</v>
      </c>
    </row>
    <row r="37" spans="1:30">
      <c r="B37" t="s">
        <v>141</v>
      </c>
      <c r="C37" s="47">
        <v>0</v>
      </c>
      <c r="D37" s="47">
        <v>0</v>
      </c>
      <c r="E37" s="47">
        <v>0</v>
      </c>
      <c r="F37" s="47">
        <v>0</v>
      </c>
      <c r="G37" s="47">
        <v>0</v>
      </c>
      <c r="H37" s="47">
        <v>0</v>
      </c>
      <c r="I37" s="47">
        <v>0</v>
      </c>
      <c r="J37" s="47">
        <v>0</v>
      </c>
      <c r="K37" s="47">
        <v>0</v>
      </c>
      <c r="L37" s="47">
        <v>0</v>
      </c>
      <c r="M37" s="47">
        <v>0</v>
      </c>
      <c r="N37" s="47">
        <v>0</v>
      </c>
      <c r="O37" s="47">
        <v>15.6</v>
      </c>
      <c r="P37" s="47">
        <v>15.6</v>
      </c>
      <c r="Q37" s="47">
        <v>15.6</v>
      </c>
      <c r="R37" s="47">
        <v>15.6</v>
      </c>
      <c r="S37" s="47">
        <v>15.6</v>
      </c>
      <c r="T37" s="47">
        <v>15.6</v>
      </c>
      <c r="U37" s="47">
        <v>15.6</v>
      </c>
      <c r="V37" s="47">
        <v>15.6</v>
      </c>
      <c r="W37" s="47">
        <v>15.6</v>
      </c>
      <c r="X37" s="47">
        <v>15.6</v>
      </c>
      <c r="Y37" s="47">
        <v>15.6</v>
      </c>
      <c r="Z37" s="47">
        <v>15.6</v>
      </c>
      <c r="AA37" s="47">
        <v>15.6</v>
      </c>
      <c r="AB37" s="47">
        <v>15.6</v>
      </c>
      <c r="AC37" s="47">
        <v>15.6</v>
      </c>
      <c r="AD37" s="47">
        <v>15.6</v>
      </c>
    </row>
    <row r="38" spans="1:30">
      <c r="A38" t="s">
        <v>4</v>
      </c>
      <c r="B38" t="s">
        <v>31</v>
      </c>
      <c r="C38" s="47">
        <v>0</v>
      </c>
      <c r="D38" s="47">
        <v>0</v>
      </c>
      <c r="E38" s="47">
        <v>0</v>
      </c>
      <c r="F38" s="47">
        <v>0</v>
      </c>
      <c r="G38" s="47">
        <v>0</v>
      </c>
      <c r="H38" s="47">
        <v>12.9</v>
      </c>
      <c r="I38" s="47">
        <v>12.9</v>
      </c>
      <c r="J38" s="47">
        <v>12.9</v>
      </c>
      <c r="K38" s="47">
        <v>12.9</v>
      </c>
      <c r="L38" s="47">
        <v>12.9</v>
      </c>
      <c r="M38" s="47">
        <v>12.9</v>
      </c>
      <c r="N38" s="47">
        <v>12.9</v>
      </c>
      <c r="O38" s="47">
        <v>12.9</v>
      </c>
      <c r="P38" s="47">
        <v>12.9</v>
      </c>
      <c r="Q38" s="47">
        <v>12.9</v>
      </c>
      <c r="R38" s="47">
        <v>12.9</v>
      </c>
      <c r="S38" s="47">
        <v>12.9</v>
      </c>
      <c r="T38" s="47">
        <v>0</v>
      </c>
      <c r="U38" s="47">
        <v>0</v>
      </c>
      <c r="V38" s="47">
        <v>0</v>
      </c>
      <c r="W38" s="47">
        <v>0</v>
      </c>
      <c r="X38" s="47">
        <v>0</v>
      </c>
      <c r="Y38" s="47">
        <v>0</v>
      </c>
      <c r="Z38" s="47">
        <v>0</v>
      </c>
      <c r="AA38" s="47">
        <v>0</v>
      </c>
      <c r="AB38" s="47">
        <v>0</v>
      </c>
      <c r="AC38" s="47">
        <v>0</v>
      </c>
      <c r="AD38" s="47">
        <v>0</v>
      </c>
    </row>
    <row r="39" spans="1:30">
      <c r="A39" t="s">
        <v>6</v>
      </c>
      <c r="B39" t="s">
        <v>201</v>
      </c>
      <c r="C39" s="47">
        <v>0</v>
      </c>
      <c r="D39" s="47">
        <v>0</v>
      </c>
      <c r="E39" s="47">
        <v>0</v>
      </c>
      <c r="F39" s="47">
        <v>0</v>
      </c>
      <c r="G39" s="47">
        <v>0</v>
      </c>
      <c r="H39" s="47">
        <v>0</v>
      </c>
      <c r="I39" s="47">
        <v>0</v>
      </c>
      <c r="J39" s="47">
        <v>0</v>
      </c>
      <c r="K39" s="47">
        <v>0</v>
      </c>
      <c r="L39" s="47">
        <v>0</v>
      </c>
      <c r="M39" s="47">
        <v>0</v>
      </c>
      <c r="N39" s="47">
        <v>0</v>
      </c>
      <c r="O39" s="47">
        <v>0</v>
      </c>
      <c r="P39" s="47">
        <v>0</v>
      </c>
      <c r="Q39" s="47">
        <v>72.361111111111114</v>
      </c>
      <c r="R39" s="47">
        <v>70.185185185185176</v>
      </c>
      <c r="S39" s="47">
        <v>70.185185185185176</v>
      </c>
      <c r="T39" s="47">
        <v>0</v>
      </c>
      <c r="U39" s="47">
        <v>0</v>
      </c>
      <c r="V39" s="47">
        <v>0</v>
      </c>
      <c r="W39" s="47">
        <v>0</v>
      </c>
      <c r="X39" s="47">
        <v>0</v>
      </c>
      <c r="Y39" s="47">
        <v>0</v>
      </c>
      <c r="Z39" s="47">
        <v>0</v>
      </c>
      <c r="AA39" s="47">
        <v>0</v>
      </c>
      <c r="AB39" s="47">
        <v>0</v>
      </c>
      <c r="AC39" s="47">
        <v>0</v>
      </c>
      <c r="AD39" s="47">
        <v>0</v>
      </c>
    </row>
    <row r="40" spans="1:30">
      <c r="B40" t="s">
        <v>139</v>
      </c>
      <c r="C40" s="47">
        <v>0</v>
      </c>
      <c r="D40" s="47">
        <v>0</v>
      </c>
      <c r="E40" s="47">
        <v>0</v>
      </c>
      <c r="F40" s="47">
        <v>0</v>
      </c>
      <c r="G40" s="47">
        <v>0</v>
      </c>
      <c r="H40" s="47">
        <v>0</v>
      </c>
      <c r="I40" s="47">
        <v>0</v>
      </c>
      <c r="J40" s="47">
        <v>0</v>
      </c>
      <c r="K40" s="47">
        <v>65</v>
      </c>
      <c r="L40" s="47">
        <v>65</v>
      </c>
      <c r="M40" s="47">
        <v>65</v>
      </c>
      <c r="N40" s="47">
        <v>65</v>
      </c>
      <c r="O40" s="47">
        <v>77.599999999999994</v>
      </c>
      <c r="P40" s="47">
        <v>85.235099337748338</v>
      </c>
      <c r="Q40" s="47">
        <v>79.343283582089555</v>
      </c>
      <c r="R40" s="47">
        <v>80.348837209302317</v>
      </c>
      <c r="S40" s="47">
        <v>78.99444444444444</v>
      </c>
      <c r="T40" s="47">
        <v>78.238095238095241</v>
      </c>
      <c r="U40" s="47">
        <v>80.366013071895424</v>
      </c>
      <c r="V40" s="47">
        <v>81.440068493150662</v>
      </c>
      <c r="W40" s="47">
        <v>78.67757961427894</v>
      </c>
      <c r="X40" s="47">
        <v>0</v>
      </c>
      <c r="Y40" s="47">
        <v>0</v>
      </c>
      <c r="Z40" s="47">
        <v>0</v>
      </c>
      <c r="AA40" s="47">
        <v>0</v>
      </c>
      <c r="AB40" s="47">
        <v>0</v>
      </c>
      <c r="AC40" s="47">
        <v>0</v>
      </c>
      <c r="AD40" s="47">
        <v>0</v>
      </c>
    </row>
    <row r="41" spans="1:30">
      <c r="B41" t="s">
        <v>202</v>
      </c>
      <c r="C41" s="47">
        <v>0</v>
      </c>
      <c r="D41" s="47">
        <v>0</v>
      </c>
      <c r="E41" s="47">
        <v>0</v>
      </c>
      <c r="F41" s="47">
        <v>0</v>
      </c>
      <c r="G41" s="47">
        <v>0</v>
      </c>
      <c r="H41" s="47">
        <v>0</v>
      </c>
      <c r="I41" s="47">
        <v>0</v>
      </c>
      <c r="J41" s="47">
        <v>0</v>
      </c>
      <c r="K41" s="47">
        <v>0</v>
      </c>
      <c r="L41" s="47">
        <v>0</v>
      </c>
      <c r="M41" s="47">
        <v>0</v>
      </c>
      <c r="N41" s="47">
        <v>0</v>
      </c>
      <c r="O41" s="47">
        <v>0</v>
      </c>
      <c r="P41" s="47">
        <v>0</v>
      </c>
      <c r="Q41" s="47">
        <v>82.142857142857153</v>
      </c>
      <c r="R41" s="47">
        <v>82.692307692307693</v>
      </c>
      <c r="S41" s="47">
        <v>82.142857142857153</v>
      </c>
      <c r="T41" s="47">
        <v>81.666666666666671</v>
      </c>
      <c r="U41" s="47">
        <v>75.568181818181813</v>
      </c>
      <c r="V41" s="47">
        <v>76.179487179487182</v>
      </c>
      <c r="W41" s="47">
        <v>76.555930691807873</v>
      </c>
      <c r="X41" s="47">
        <v>0</v>
      </c>
      <c r="Y41" s="47">
        <v>0</v>
      </c>
      <c r="Z41" s="47">
        <v>0</v>
      </c>
      <c r="AA41" s="47">
        <v>0</v>
      </c>
      <c r="AB41" s="47">
        <v>0</v>
      </c>
      <c r="AC41" s="47">
        <v>0</v>
      </c>
      <c r="AD41" s="47">
        <v>0</v>
      </c>
    </row>
    <row r="42" spans="1:30">
      <c r="B42" t="s">
        <v>48</v>
      </c>
      <c r="C42" s="47">
        <v>0</v>
      </c>
      <c r="D42" s="47">
        <v>0</v>
      </c>
      <c r="E42" s="47">
        <v>68.333333333333329</v>
      </c>
      <c r="F42" s="47">
        <v>78.999999999999986</v>
      </c>
      <c r="G42" s="47">
        <v>66.764705882352942</v>
      </c>
      <c r="H42" s="47">
        <v>64.999999999999986</v>
      </c>
      <c r="I42" s="47">
        <v>63.82352941176471</v>
      </c>
      <c r="J42" s="47">
        <v>65.894253655219316</v>
      </c>
      <c r="K42" s="47">
        <v>62.227155877541477</v>
      </c>
      <c r="L42" s="47">
        <v>65.428571428571431</v>
      </c>
      <c r="M42" s="47">
        <v>68.284706858407077</v>
      </c>
      <c r="N42" s="47">
        <v>69.10003427508201</v>
      </c>
      <c r="O42" s="47">
        <v>64.543899657924754</v>
      </c>
      <c r="P42" s="47">
        <v>64.458804523424874</v>
      </c>
      <c r="Q42" s="47">
        <v>68.918408360128623</v>
      </c>
      <c r="R42" s="47">
        <v>69.597455701953663</v>
      </c>
      <c r="S42" s="47">
        <v>69.692961823774212</v>
      </c>
      <c r="T42" s="47">
        <v>69.756163559831634</v>
      </c>
      <c r="U42" s="47">
        <v>68.576600677724272</v>
      </c>
      <c r="V42" s="47">
        <v>73.653703939818953</v>
      </c>
      <c r="W42" s="47">
        <v>71.431202199997259</v>
      </c>
      <c r="X42" s="47">
        <v>0</v>
      </c>
      <c r="Y42" s="47">
        <v>0</v>
      </c>
      <c r="Z42" s="47">
        <v>0</v>
      </c>
      <c r="AA42" s="47">
        <v>0</v>
      </c>
      <c r="AB42" s="47">
        <v>0</v>
      </c>
      <c r="AC42" s="47">
        <v>0</v>
      </c>
      <c r="AD42" s="47">
        <v>0</v>
      </c>
    </row>
    <row r="43" spans="1:30">
      <c r="B43" t="s">
        <v>93</v>
      </c>
      <c r="C43" s="47">
        <v>0</v>
      </c>
      <c r="D43" s="47">
        <v>0</v>
      </c>
      <c r="E43" s="47">
        <v>0</v>
      </c>
      <c r="F43" s="47">
        <v>0</v>
      </c>
      <c r="G43" s="47">
        <v>0</v>
      </c>
      <c r="H43" s="47">
        <v>75</v>
      </c>
      <c r="I43" s="47">
        <v>75</v>
      </c>
      <c r="J43" s="47">
        <v>82.222222222222214</v>
      </c>
      <c r="K43" s="47">
        <v>78.043478260869577</v>
      </c>
      <c r="L43" s="47">
        <v>76.153846153846146</v>
      </c>
      <c r="M43" s="47">
        <v>73.702397743300409</v>
      </c>
      <c r="N43" s="47">
        <v>70.919160513019818</v>
      </c>
      <c r="O43" s="47">
        <v>65</v>
      </c>
      <c r="P43" s="47">
        <v>67.999999999999986</v>
      </c>
      <c r="Q43" s="47">
        <v>77.238095238095227</v>
      </c>
      <c r="R43" s="47">
        <v>75.368421052631575</v>
      </c>
      <c r="S43" s="47">
        <v>72.874125874125866</v>
      </c>
      <c r="T43" s="47">
        <v>71.220930232558146</v>
      </c>
      <c r="U43" s="47">
        <v>69.181818181818187</v>
      </c>
      <c r="V43" s="47">
        <v>68.270270270270274</v>
      </c>
      <c r="W43" s="47">
        <v>68.36978131212723</v>
      </c>
      <c r="X43" s="47">
        <v>0</v>
      </c>
      <c r="Y43" s="47">
        <v>0</v>
      </c>
      <c r="Z43" s="47">
        <v>0</v>
      </c>
      <c r="AA43" s="47">
        <v>0</v>
      </c>
      <c r="AB43" s="47">
        <v>0</v>
      </c>
      <c r="AC43" s="47">
        <v>0</v>
      </c>
      <c r="AD43" s="47">
        <v>0</v>
      </c>
    </row>
    <row r="44" spans="1:30">
      <c r="B44" t="s">
        <v>125</v>
      </c>
      <c r="C44" s="47">
        <v>0</v>
      </c>
      <c r="D44" s="47">
        <v>0</v>
      </c>
      <c r="E44" s="47">
        <v>0</v>
      </c>
      <c r="F44" s="47">
        <v>0</v>
      </c>
      <c r="G44" s="47">
        <v>0</v>
      </c>
      <c r="H44" s="47">
        <v>72.40432155282916</v>
      </c>
      <c r="I44" s="47">
        <v>72.405481266557331</v>
      </c>
      <c r="J44" s="47">
        <v>72.405096464815429</v>
      </c>
      <c r="K44" s="47">
        <v>69.766021906315544</v>
      </c>
      <c r="L44" s="47">
        <v>68.968929130641982</v>
      </c>
      <c r="M44" s="47">
        <v>69.290587481159363</v>
      </c>
      <c r="N44" s="47">
        <v>69.212674048898151</v>
      </c>
      <c r="O44" s="47">
        <v>67.360304916427708</v>
      </c>
      <c r="P44" s="47">
        <v>67.695417072954513</v>
      </c>
      <c r="Q44" s="47">
        <v>68.967609717084869</v>
      </c>
      <c r="R44" s="47">
        <v>65.409943834567272</v>
      </c>
      <c r="S44" s="47">
        <v>66.84499287721863</v>
      </c>
      <c r="T44" s="47">
        <v>69.026932595719913</v>
      </c>
      <c r="U44" s="47">
        <v>68.936612576064917</v>
      </c>
      <c r="V44" s="47">
        <v>71.119975085046235</v>
      </c>
      <c r="W44" s="47">
        <v>72.320573260418612</v>
      </c>
      <c r="X44" s="47">
        <v>0</v>
      </c>
      <c r="Y44" s="47">
        <v>0</v>
      </c>
      <c r="Z44" s="47">
        <v>0</v>
      </c>
      <c r="AA44" s="47">
        <v>0</v>
      </c>
      <c r="AB44" s="47">
        <v>0</v>
      </c>
      <c r="AC44" s="47">
        <v>0</v>
      </c>
      <c r="AD44" s="47">
        <v>0</v>
      </c>
    </row>
    <row r="45" spans="1:30">
      <c r="B45" t="s">
        <v>53</v>
      </c>
      <c r="C45" s="47">
        <v>0</v>
      </c>
      <c r="D45" s="47">
        <v>0</v>
      </c>
      <c r="E45" s="47">
        <v>0</v>
      </c>
      <c r="F45" s="47">
        <v>65.15435414560163</v>
      </c>
      <c r="G45" s="47">
        <v>63.501051742005536</v>
      </c>
      <c r="H45" s="47">
        <v>64.526432023603761</v>
      </c>
      <c r="I45" s="47">
        <v>63.602876509393084</v>
      </c>
      <c r="J45" s="47">
        <v>63.621838168210729</v>
      </c>
      <c r="K45" s="47">
        <v>64.170849824023236</v>
      </c>
      <c r="L45" s="47">
        <v>63.819933107158505</v>
      </c>
      <c r="M45" s="47">
        <v>63.539430923547741</v>
      </c>
      <c r="N45" s="47">
        <v>63.593559548874651</v>
      </c>
      <c r="O45" s="47">
        <v>64.185501477832503</v>
      </c>
      <c r="P45" s="47">
        <v>64.441383604702992</v>
      </c>
      <c r="Q45" s="47">
        <v>63.094181882847302</v>
      </c>
      <c r="R45" s="47">
        <v>64.422166374462066</v>
      </c>
      <c r="S45" s="47">
        <v>64.143606770344036</v>
      </c>
      <c r="T45" s="47">
        <v>63.894860210630029</v>
      </c>
      <c r="U45" s="47">
        <v>64.954924622469193</v>
      </c>
      <c r="V45" s="47">
        <v>63.940528624849954</v>
      </c>
      <c r="W45" s="47">
        <v>65.01824798544321</v>
      </c>
      <c r="X45" s="47">
        <v>0</v>
      </c>
      <c r="Y45" s="47">
        <v>0</v>
      </c>
      <c r="Z45" s="47">
        <v>0</v>
      </c>
      <c r="AA45" s="47">
        <v>0</v>
      </c>
      <c r="AB45" s="47">
        <v>0</v>
      </c>
      <c r="AC45" s="47">
        <v>0</v>
      </c>
      <c r="AD45" s="47">
        <v>0</v>
      </c>
    </row>
    <row r="46" spans="1:30">
      <c r="B46" t="s">
        <v>108</v>
      </c>
      <c r="C46" s="47">
        <v>0</v>
      </c>
      <c r="D46" s="47">
        <v>0</v>
      </c>
      <c r="E46" s="47">
        <v>0</v>
      </c>
      <c r="F46" s="47">
        <v>0</v>
      </c>
      <c r="G46" s="47">
        <v>0</v>
      </c>
      <c r="H46" s="47">
        <v>0</v>
      </c>
      <c r="I46" s="47">
        <v>0</v>
      </c>
      <c r="J46" s="47">
        <v>63.833333333333336</v>
      </c>
      <c r="K46" s="47">
        <v>57.657142857142858</v>
      </c>
      <c r="L46" s="47">
        <v>58.190209790209785</v>
      </c>
      <c r="M46" s="47">
        <v>58.280381254964261</v>
      </c>
      <c r="N46" s="47">
        <v>58.398897058823543</v>
      </c>
      <c r="O46" s="47">
        <v>62.758112094395287</v>
      </c>
      <c r="P46" s="47">
        <v>62.758031024795407</v>
      </c>
      <c r="Q46" s="47">
        <v>62.817922249066534</v>
      </c>
      <c r="R46" s="47">
        <v>60.587076438140265</v>
      </c>
      <c r="S46" s="47">
        <v>61.109729132117195</v>
      </c>
      <c r="T46" s="47">
        <v>61.511513360423585</v>
      </c>
      <c r="U46" s="47">
        <v>60.66630901287553</v>
      </c>
      <c r="V46" s="47">
        <v>67.421988918051895</v>
      </c>
      <c r="W46" s="47">
        <v>52.897783776104561</v>
      </c>
      <c r="X46" s="47">
        <v>0</v>
      </c>
      <c r="Y46" s="47">
        <v>0</v>
      </c>
      <c r="Z46" s="47">
        <v>0</v>
      </c>
      <c r="AA46" s="47">
        <v>0</v>
      </c>
      <c r="AB46" s="47">
        <v>0</v>
      </c>
      <c r="AC46" s="47">
        <v>0</v>
      </c>
      <c r="AD46" s="47">
        <v>0</v>
      </c>
    </row>
    <row r="47" spans="1:30">
      <c r="B47" t="s">
        <v>58</v>
      </c>
      <c r="C47" s="47">
        <v>0</v>
      </c>
      <c r="D47" s="47">
        <v>0</v>
      </c>
      <c r="E47" s="47">
        <v>0</v>
      </c>
      <c r="F47" s="47">
        <v>0</v>
      </c>
      <c r="G47" s="47">
        <v>75</v>
      </c>
      <c r="H47" s="47">
        <v>75</v>
      </c>
      <c r="I47" s="47">
        <v>76.833333333333343</v>
      </c>
      <c r="J47" s="47">
        <v>77.216730038022803</v>
      </c>
      <c r="K47" s="47">
        <v>80.500000000000014</v>
      </c>
      <c r="L47" s="47">
        <v>86</v>
      </c>
      <c r="M47" s="47">
        <v>69.18780215693566</v>
      </c>
      <c r="N47" s="47">
        <v>69.177917068466726</v>
      </c>
      <c r="O47" s="47">
        <v>69.444444444444443</v>
      </c>
      <c r="P47" s="47">
        <v>78.018633540372676</v>
      </c>
      <c r="Q47" s="47">
        <v>80.762962962962959</v>
      </c>
      <c r="R47" s="47">
        <v>84.849650349650332</v>
      </c>
      <c r="S47" s="47">
        <v>75.822310756972115</v>
      </c>
      <c r="T47" s="47">
        <v>73.15789473684211</v>
      </c>
      <c r="U47" s="47">
        <v>76.779908675799078</v>
      </c>
      <c r="V47" s="47">
        <v>77.854368932038824</v>
      </c>
      <c r="W47" s="47">
        <v>77.069287546533474</v>
      </c>
      <c r="X47" s="47">
        <v>0</v>
      </c>
      <c r="Y47" s="47">
        <v>0</v>
      </c>
      <c r="Z47" s="47">
        <v>0</v>
      </c>
      <c r="AA47" s="47">
        <v>0</v>
      </c>
      <c r="AB47" s="47">
        <v>0</v>
      </c>
      <c r="AC47" s="47">
        <v>0</v>
      </c>
      <c r="AD47" s="47">
        <v>0</v>
      </c>
    </row>
    <row r="48" spans="1:30">
      <c r="B48" t="s">
        <v>111</v>
      </c>
      <c r="C48" s="47">
        <v>0</v>
      </c>
      <c r="D48" s="47">
        <v>0</v>
      </c>
      <c r="E48" s="47">
        <v>0</v>
      </c>
      <c r="F48" s="47">
        <v>0</v>
      </c>
      <c r="G48" s="47">
        <v>0</v>
      </c>
      <c r="H48" s="47">
        <v>0</v>
      </c>
      <c r="I48" s="47">
        <v>0</v>
      </c>
      <c r="J48" s="47">
        <v>0</v>
      </c>
      <c r="K48" s="47">
        <v>73.334523809523816</v>
      </c>
      <c r="L48" s="47">
        <v>71.727064052159903</v>
      </c>
      <c r="M48" s="47">
        <v>72.048704723947964</v>
      </c>
      <c r="N48" s="47">
        <v>72.645510957505294</v>
      </c>
      <c r="O48" s="47">
        <v>73.392747805973187</v>
      </c>
      <c r="P48" s="47">
        <v>72.741479600196627</v>
      </c>
      <c r="Q48" s="47">
        <v>72.352647058823521</v>
      </c>
      <c r="R48" s="47">
        <v>70.238261532112134</v>
      </c>
      <c r="S48" s="47">
        <v>70.025722291121212</v>
      </c>
      <c r="T48" s="47">
        <v>69.90545670438803</v>
      </c>
      <c r="U48" s="47">
        <v>68.446625315093328</v>
      </c>
      <c r="V48" s="47">
        <v>65.746241741667902</v>
      </c>
      <c r="W48" s="47">
        <v>64.533350616643844</v>
      </c>
      <c r="X48" s="47">
        <v>0</v>
      </c>
      <c r="Y48" s="47">
        <v>0</v>
      </c>
      <c r="Z48" s="47">
        <v>0</v>
      </c>
      <c r="AA48" s="47">
        <v>0</v>
      </c>
      <c r="AB48" s="47">
        <v>0</v>
      </c>
      <c r="AC48" s="47">
        <v>0</v>
      </c>
      <c r="AD48" s="47">
        <v>0</v>
      </c>
    </row>
    <row r="49" spans="1:30">
      <c r="B49" t="s">
        <v>36</v>
      </c>
      <c r="C49" s="47">
        <v>72.308584686774935</v>
      </c>
      <c r="D49" s="47">
        <v>67.8</v>
      </c>
      <c r="E49" s="47">
        <v>63.843626806833129</v>
      </c>
      <c r="F49" s="47">
        <v>64.094972067039109</v>
      </c>
      <c r="G49" s="47">
        <v>64.642936844454368</v>
      </c>
      <c r="H49" s="47">
        <v>64.213161659513602</v>
      </c>
      <c r="I49" s="47">
        <v>64.386292834890966</v>
      </c>
      <c r="J49" s="47">
        <v>65.68961748633879</v>
      </c>
      <c r="K49" s="47">
        <v>65.794039793532448</v>
      </c>
      <c r="L49" s="47">
        <v>65.747731397459162</v>
      </c>
      <c r="M49" s="47">
        <v>66.939697372774347</v>
      </c>
      <c r="N49" s="47">
        <v>68.273284533591678</v>
      </c>
      <c r="O49" s="47">
        <v>71.237056213017766</v>
      </c>
      <c r="P49" s="47">
        <v>70.981592465753437</v>
      </c>
      <c r="Q49" s="47">
        <v>71.721476292404475</v>
      </c>
      <c r="R49" s="47">
        <v>71.685939103660616</v>
      </c>
      <c r="S49" s="47">
        <v>71.849166785358207</v>
      </c>
      <c r="T49" s="47">
        <v>71.965592972181554</v>
      </c>
      <c r="U49" s="47">
        <v>71.572107765451662</v>
      </c>
      <c r="V49" s="47">
        <v>72.666097689075627</v>
      </c>
      <c r="W49" s="47">
        <v>71.165954252028115</v>
      </c>
      <c r="X49" s="47">
        <v>0</v>
      </c>
      <c r="Y49" s="47">
        <v>0</v>
      </c>
      <c r="Z49" s="47">
        <v>0</v>
      </c>
      <c r="AA49" s="47">
        <v>0</v>
      </c>
      <c r="AB49" s="47">
        <v>0</v>
      </c>
      <c r="AC49" s="47">
        <v>0</v>
      </c>
      <c r="AD49" s="47">
        <v>0</v>
      </c>
    </row>
    <row r="50" spans="1:30">
      <c r="B50" t="s">
        <v>122</v>
      </c>
      <c r="C50" s="47">
        <v>0</v>
      </c>
      <c r="D50" s="47">
        <v>0</v>
      </c>
      <c r="E50" s="47">
        <v>0</v>
      </c>
      <c r="F50" s="47">
        <v>0</v>
      </c>
      <c r="G50" s="47">
        <v>0</v>
      </c>
      <c r="H50" s="47">
        <v>0</v>
      </c>
      <c r="I50" s="47">
        <v>0</v>
      </c>
      <c r="J50" s="47">
        <v>0</v>
      </c>
      <c r="K50" s="47">
        <v>0</v>
      </c>
      <c r="L50" s="47">
        <v>0</v>
      </c>
      <c r="M50" s="47">
        <v>0</v>
      </c>
      <c r="N50" s="47">
        <v>0</v>
      </c>
      <c r="O50" s="47">
        <v>0</v>
      </c>
      <c r="P50" s="47">
        <v>0</v>
      </c>
      <c r="Q50" s="47">
        <v>72.800380228136888</v>
      </c>
      <c r="R50" s="47">
        <v>76.191881918819206</v>
      </c>
      <c r="S50" s="47">
        <v>71.720849802371532</v>
      </c>
      <c r="T50" s="47">
        <v>71.029663434112948</v>
      </c>
      <c r="U50" s="47">
        <v>69.914735461303025</v>
      </c>
      <c r="V50" s="47">
        <v>72.775258479956463</v>
      </c>
      <c r="W50" s="47">
        <v>73.007840349362709</v>
      </c>
      <c r="X50" s="47">
        <v>0</v>
      </c>
      <c r="Y50" s="47">
        <v>0</v>
      </c>
      <c r="Z50" s="47">
        <v>0</v>
      </c>
      <c r="AA50" s="47">
        <v>0</v>
      </c>
      <c r="AB50" s="47">
        <v>0</v>
      </c>
      <c r="AC50" s="47">
        <v>0</v>
      </c>
      <c r="AD50" s="47">
        <v>0</v>
      </c>
    </row>
    <row r="51" spans="1:30">
      <c r="B51" t="s">
        <v>219</v>
      </c>
      <c r="C51" s="47">
        <v>0</v>
      </c>
      <c r="D51" s="47">
        <v>0</v>
      </c>
      <c r="E51" s="47">
        <v>0</v>
      </c>
      <c r="F51" s="47">
        <v>0</v>
      </c>
      <c r="G51" s="47">
        <v>0</v>
      </c>
      <c r="H51" s="47">
        <v>0</v>
      </c>
      <c r="I51" s="47">
        <v>0</v>
      </c>
      <c r="J51" s="47">
        <v>0</v>
      </c>
      <c r="K51" s="47">
        <v>0</v>
      </c>
      <c r="L51" s="47">
        <v>63</v>
      </c>
      <c r="M51" s="47">
        <v>64.230769230769226</v>
      </c>
      <c r="N51" s="47">
        <v>63.888888888888886</v>
      </c>
      <c r="O51" s="47">
        <v>64.375</v>
      </c>
      <c r="P51" s="47">
        <v>64.375</v>
      </c>
      <c r="Q51" s="47">
        <v>64.375</v>
      </c>
      <c r="R51" s="47">
        <v>64.375</v>
      </c>
      <c r="S51" s="47">
        <v>75.596491228070178</v>
      </c>
      <c r="T51" s="47">
        <v>75.094043887147336</v>
      </c>
      <c r="U51" s="47">
        <v>75.094043887147336</v>
      </c>
      <c r="V51" s="47">
        <v>75.094043887147336</v>
      </c>
      <c r="W51" s="47">
        <v>75.094043887147336</v>
      </c>
      <c r="X51" s="47">
        <v>71.371691800015128</v>
      </c>
      <c r="Y51" s="47">
        <v>70.569969963132266</v>
      </c>
      <c r="Z51" s="47">
        <v>71.26164062006994</v>
      </c>
      <c r="AA51" s="47">
        <v>71.153077851355874</v>
      </c>
      <c r="AB51" s="47">
        <v>71.010758371559447</v>
      </c>
      <c r="AC51" s="47">
        <v>70.929787877492103</v>
      </c>
      <c r="AD51" s="47">
        <v>70.863291637476266</v>
      </c>
    </row>
    <row r="52" spans="1:30">
      <c r="A52" t="s">
        <v>73</v>
      </c>
      <c r="C52" s="47">
        <v>33.18617582206884</v>
      </c>
      <c r="D52" s="47">
        <v>36.906382978723407</v>
      </c>
      <c r="E52" s="47">
        <v>51.414365933551707</v>
      </c>
      <c r="F52" s="47">
        <v>50.833088639248309</v>
      </c>
      <c r="G52" s="47">
        <v>56.242224802490277</v>
      </c>
      <c r="H52" s="47">
        <v>30.903823557432741</v>
      </c>
      <c r="I52" s="47">
        <v>34.180159882583858</v>
      </c>
      <c r="J52" s="47">
        <v>22.224324409644296</v>
      </c>
      <c r="K52" s="47">
        <v>22.516028946585525</v>
      </c>
      <c r="L52" s="47">
        <v>24.211386295563504</v>
      </c>
      <c r="M52" s="47">
        <v>23.14887061830694</v>
      </c>
      <c r="N52" s="47">
        <v>24.204184881692445</v>
      </c>
      <c r="O52" s="47">
        <v>30.006955300769377</v>
      </c>
      <c r="P52" s="47">
        <v>31.131555950827845</v>
      </c>
      <c r="Q52" s="47">
        <v>30.400477299506768</v>
      </c>
      <c r="R52" s="47">
        <v>30.05521337324312</v>
      </c>
      <c r="S52" s="47">
        <v>34.549174794805595</v>
      </c>
      <c r="T52" s="47">
        <v>37.849928338563508</v>
      </c>
      <c r="U52" s="47">
        <v>40.035850051384344</v>
      </c>
      <c r="V52" s="47">
        <v>45.382056100073243</v>
      </c>
      <c r="W52" s="47">
        <v>45.627523415495332</v>
      </c>
      <c r="X52" s="47">
        <v>40.943324003249337</v>
      </c>
      <c r="Y52" s="47">
        <v>42.025907092965554</v>
      </c>
      <c r="Z52" s="47">
        <v>41.183577696290733</v>
      </c>
      <c r="AA52" s="47">
        <v>45.127822708426336</v>
      </c>
      <c r="AB52" s="47">
        <v>46.665927936605499</v>
      </c>
      <c r="AC52" s="47">
        <v>49.670509820802302</v>
      </c>
      <c r="AD52" s="47">
        <v>50.366235285378785</v>
      </c>
    </row>
  </sheetData>
  <phoneticPr fontId="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D198-9EB7-47F6-8E1B-7D812C902E2E}">
  <sheetPr codeName="Sheet5">
    <tabColor rgb="FFFF0000"/>
  </sheetPr>
  <dimension ref="C2:CD2253"/>
  <sheetViews>
    <sheetView showGridLines="0" showZeros="0" zoomScale="80" zoomScaleNormal="80" workbookViewId="0"/>
  </sheetViews>
  <sheetFormatPr defaultRowHeight="13.8"/>
  <cols>
    <col min="1" max="3" width="3.59765625" customWidth="1"/>
    <col min="4" max="4" width="5.296875" bestFit="1" customWidth="1"/>
    <col min="5" max="5" width="11.796875" style="12" bestFit="1" customWidth="1"/>
    <col min="6" max="7" width="10.5" style="12" customWidth="1"/>
    <col min="8" max="8" width="11.59765625" customWidth="1"/>
    <col min="9" max="9" width="11.5" customWidth="1"/>
    <col min="10" max="10" width="13.796875" bestFit="1" customWidth="1"/>
    <col min="11" max="11" width="11.296875" customWidth="1"/>
    <col min="12" max="12" width="11.69921875" customWidth="1"/>
    <col min="13" max="13" width="14.296875" customWidth="1"/>
    <col min="14" max="14" width="14.5" bestFit="1" customWidth="1"/>
    <col min="15" max="15" width="14.796875" customWidth="1"/>
    <col min="16" max="16" width="10.09765625" bestFit="1" customWidth="1"/>
    <col min="17" max="17" width="11" customWidth="1"/>
    <col min="18" max="18" width="10.296875" customWidth="1"/>
    <col min="19" max="19" width="16.59765625" bestFit="1" customWidth="1"/>
    <col min="20" max="20" width="22.59765625" bestFit="1" customWidth="1"/>
    <col min="21" max="21" width="15.09765625" bestFit="1" customWidth="1"/>
    <col min="22" max="22" width="20.296875" bestFit="1" customWidth="1"/>
    <col min="23" max="23" width="14.59765625" customWidth="1"/>
    <col min="24" max="24" width="10.5" style="12" customWidth="1"/>
    <col min="27" max="27" width="20.296875" bestFit="1" customWidth="1"/>
    <col min="28" max="28" width="11.59765625" customWidth="1"/>
    <col min="29" max="29" width="13.296875" bestFit="1" customWidth="1"/>
    <col min="64" max="64" width="13.69921875" bestFit="1" customWidth="1"/>
  </cols>
  <sheetData>
    <row r="2" spans="4:82">
      <c r="O2" s="18"/>
    </row>
    <row r="3" spans="4:82">
      <c r="E3"/>
      <c r="F3"/>
      <c r="G3"/>
      <c r="X3"/>
    </row>
    <row r="4" spans="4:82">
      <c r="E4"/>
      <c r="F4" s="73" t="s">
        <v>155</v>
      </c>
      <c r="G4" s="70"/>
      <c r="H4" s="70" t="s">
        <v>157</v>
      </c>
      <c r="I4" s="70"/>
      <c r="J4" s="70"/>
      <c r="K4" s="70"/>
      <c r="L4" s="70"/>
      <c r="M4" s="70"/>
      <c r="N4" s="70"/>
      <c r="O4" s="70"/>
      <c r="P4" s="70"/>
      <c r="Q4" s="70"/>
      <c r="R4" s="70"/>
      <c r="S4" s="70" t="s">
        <v>158</v>
      </c>
      <c r="T4" s="70"/>
      <c r="U4" s="70"/>
      <c r="V4" s="70" t="s">
        <v>159</v>
      </c>
      <c r="X4" s="70" t="s">
        <v>156</v>
      </c>
    </row>
    <row r="5" spans="4:82" ht="14.4" thickBot="1">
      <c r="E5"/>
    </row>
    <row r="6" spans="4:82" s="12" customFormat="1" ht="15" thickTop="1" thickBot="1">
      <c r="D6" s="12" t="s">
        <v>13</v>
      </c>
      <c r="E6" s="40" t="s">
        <v>19</v>
      </c>
      <c r="F6" s="41" t="s">
        <v>26</v>
      </c>
      <c r="G6" s="42" t="s">
        <v>17</v>
      </c>
      <c r="H6" s="42" t="s">
        <v>3</v>
      </c>
      <c r="I6" s="42" t="s">
        <v>20</v>
      </c>
      <c r="J6" s="42" t="s">
        <v>21</v>
      </c>
      <c r="K6" s="42" t="s">
        <v>27</v>
      </c>
      <c r="L6" s="42" t="s">
        <v>28</v>
      </c>
      <c r="M6" s="42" t="s">
        <v>22</v>
      </c>
      <c r="N6" s="42" t="s">
        <v>88</v>
      </c>
      <c r="O6" s="42" t="s">
        <v>23</v>
      </c>
      <c r="P6" s="42" t="s">
        <v>0</v>
      </c>
      <c r="Q6" s="42" t="s">
        <v>24</v>
      </c>
      <c r="R6" s="42" t="s">
        <v>25</v>
      </c>
      <c r="S6" s="42" t="s">
        <v>70</v>
      </c>
      <c r="T6" s="63" t="s">
        <v>82</v>
      </c>
      <c r="U6" s="63" t="s">
        <v>83</v>
      </c>
      <c r="V6" s="43" t="s">
        <v>72</v>
      </c>
      <c r="W6" s="51" t="s">
        <v>69</v>
      </c>
      <c r="X6" s="55" t="s">
        <v>150</v>
      </c>
      <c r="Y6" s="55" t="s">
        <v>77</v>
      </c>
      <c r="Z6" s="55" t="s">
        <v>78</v>
      </c>
      <c r="AA6" s="55" t="s">
        <v>79</v>
      </c>
      <c r="AB6" s="55" t="s">
        <v>80</v>
      </c>
      <c r="AC6" s="56" t="s">
        <v>81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</row>
    <row r="7" spans="4:82" hidden="1">
      <c r="D7" s="12">
        <v>1</v>
      </c>
      <c r="E7" s="35" t="s">
        <v>222</v>
      </c>
      <c r="F7" s="16" t="s">
        <v>7</v>
      </c>
      <c r="G7" s="14" t="s">
        <v>30</v>
      </c>
      <c r="H7" s="23" t="s">
        <v>5</v>
      </c>
      <c r="I7" s="23" t="s">
        <v>31</v>
      </c>
      <c r="J7" s="23" t="s">
        <v>32</v>
      </c>
      <c r="K7" s="24" t="s">
        <v>33</v>
      </c>
      <c r="L7" s="25">
        <v>31.5</v>
      </c>
      <c r="M7" s="25" t="s">
        <v>34</v>
      </c>
      <c r="N7" s="26">
        <v>1000000</v>
      </c>
      <c r="O7" s="27" t="s">
        <v>1</v>
      </c>
      <c r="P7" s="28" t="s">
        <v>35</v>
      </c>
      <c r="Q7" s="29">
        <v>576</v>
      </c>
      <c r="R7" s="29">
        <v>576</v>
      </c>
      <c r="S7" s="45">
        <v>10</v>
      </c>
      <c r="T7" s="64">
        <f t="shared" ref="T7:T70" si="0">L7*S7</f>
        <v>315</v>
      </c>
      <c r="U7" s="64">
        <f t="shared" ref="U7:U70" si="1">S7*AA7/10^6</f>
        <v>2.7354018231454003</v>
      </c>
      <c r="V7" s="38">
        <f t="shared" ref="V7:V70" si="2">S7*W7/1000</f>
        <v>2.3457113665971607</v>
      </c>
      <c r="W7" s="52">
        <v>234.57113665971607</v>
      </c>
      <c r="X7" s="71" t="str">
        <f>G7&amp;" "&amp;F7</f>
        <v>Q1 2020</v>
      </c>
      <c r="Y7" s="21">
        <f t="shared" ref="Y7:Y70" si="3">1*LEFT(M7, FIND("x", M7)-2)</f>
        <v>6016</v>
      </c>
      <c r="Z7" s="21">
        <f t="shared" ref="Z7:Z70" si="4">1*RIGHT(M7, LEN(M7)-FIND("x", M7)-1)</f>
        <v>3384</v>
      </c>
      <c r="AA7" s="57">
        <f t="shared" ref="AA7:AA70" si="5">AC7^2*AB7/(1+AB7^2)</f>
        <v>273540.18231454003</v>
      </c>
      <c r="AB7" s="59">
        <f t="shared" ref="AB7:AB70" si="6">Y7/Z7</f>
        <v>1.7777777777777777</v>
      </c>
      <c r="AC7" s="61">
        <f t="shared" ref="AC7:AC70" si="7">L7*25.4</f>
        <v>800.09999999999991</v>
      </c>
    </row>
    <row r="8" spans="4:82" hidden="1">
      <c r="D8" s="12">
        <v>2</v>
      </c>
      <c r="E8" s="35" t="s">
        <v>222</v>
      </c>
      <c r="F8" s="16" t="s">
        <v>7</v>
      </c>
      <c r="G8" s="14" t="s">
        <v>30</v>
      </c>
      <c r="H8" s="23" t="s">
        <v>6</v>
      </c>
      <c r="I8" s="23" t="s">
        <v>36</v>
      </c>
      <c r="J8" s="23" t="s">
        <v>37</v>
      </c>
      <c r="K8" s="24" t="s">
        <v>137</v>
      </c>
      <c r="L8" s="25">
        <v>65</v>
      </c>
      <c r="M8" s="25" t="s">
        <v>15</v>
      </c>
      <c r="N8" s="26">
        <v>1000000</v>
      </c>
      <c r="O8" s="27" t="s">
        <v>1</v>
      </c>
      <c r="P8" s="28" t="s">
        <v>35</v>
      </c>
      <c r="Q8" s="29">
        <v>2560</v>
      </c>
      <c r="R8" s="29">
        <v>160</v>
      </c>
      <c r="S8" s="45">
        <v>0.11600000000000001</v>
      </c>
      <c r="T8" s="64">
        <f t="shared" si="0"/>
        <v>7.54</v>
      </c>
      <c r="U8" s="64">
        <f t="shared" si="1"/>
        <v>0.13510913918100892</v>
      </c>
      <c r="V8" s="38">
        <f t="shared" si="2"/>
        <v>2.3553531658341044E-2</v>
      </c>
      <c r="W8" s="52">
        <v>203.04768670983657</v>
      </c>
      <c r="X8" s="71" t="str">
        <f t="shared" ref="X8:X71" si="8">G8&amp;" "&amp;F8</f>
        <v>Q1 2020</v>
      </c>
      <c r="Y8" s="21">
        <f t="shared" si="3"/>
        <v>3840</v>
      </c>
      <c r="Z8" s="21">
        <f t="shared" si="4"/>
        <v>2160</v>
      </c>
      <c r="AA8" s="57">
        <f t="shared" si="5"/>
        <v>1164733.9584569733</v>
      </c>
      <c r="AB8" s="59">
        <f t="shared" si="6"/>
        <v>1.7777777777777777</v>
      </c>
      <c r="AC8" s="61">
        <f t="shared" si="7"/>
        <v>1651</v>
      </c>
    </row>
    <row r="9" spans="4:82" hidden="1">
      <c r="D9" s="12">
        <v>3</v>
      </c>
      <c r="E9" s="35" t="s">
        <v>222</v>
      </c>
      <c r="F9" s="16" t="s">
        <v>7</v>
      </c>
      <c r="G9" s="14" t="s">
        <v>30</v>
      </c>
      <c r="H9" s="23" t="s">
        <v>6</v>
      </c>
      <c r="I9" s="23" t="s">
        <v>36</v>
      </c>
      <c r="J9" s="23" t="s">
        <v>89</v>
      </c>
      <c r="K9" s="24" t="s">
        <v>137</v>
      </c>
      <c r="L9" s="25">
        <v>75</v>
      </c>
      <c r="M9" s="25" t="s">
        <v>52</v>
      </c>
      <c r="N9" s="26">
        <v>1000000</v>
      </c>
      <c r="O9" s="27" t="s">
        <v>2</v>
      </c>
      <c r="P9" s="28" t="s">
        <v>35</v>
      </c>
      <c r="Q9" s="29">
        <v>40000</v>
      </c>
      <c r="R9" s="29">
        <v>1000</v>
      </c>
      <c r="S9" s="45">
        <v>0.315</v>
      </c>
      <c r="T9" s="64">
        <f t="shared" si="0"/>
        <v>23.625</v>
      </c>
      <c r="U9" s="64">
        <f t="shared" si="1"/>
        <v>0.48846461127596441</v>
      </c>
      <c r="V9" s="38">
        <f t="shared" si="2"/>
        <v>0.18085931233872515</v>
      </c>
      <c r="W9" s="52">
        <v>574.15654710706394</v>
      </c>
      <c r="X9" s="71" t="str">
        <f t="shared" si="8"/>
        <v>Q1 2020</v>
      </c>
      <c r="Y9" s="21">
        <f t="shared" si="3"/>
        <v>7680</v>
      </c>
      <c r="Z9" s="21">
        <f t="shared" si="4"/>
        <v>4320</v>
      </c>
      <c r="AA9" s="57">
        <f t="shared" si="5"/>
        <v>1550681.3056379822</v>
      </c>
      <c r="AB9" s="59">
        <f t="shared" si="6"/>
        <v>1.7777777777777777</v>
      </c>
      <c r="AC9" s="61">
        <f t="shared" si="7"/>
        <v>1905</v>
      </c>
    </row>
    <row r="10" spans="4:82" hidden="1">
      <c r="D10" s="12">
        <v>4</v>
      </c>
      <c r="E10" s="36" t="s">
        <v>222</v>
      </c>
      <c r="F10" s="16" t="s">
        <v>7</v>
      </c>
      <c r="G10" s="14" t="s">
        <v>39</v>
      </c>
      <c r="H10" s="13" t="s">
        <v>5</v>
      </c>
      <c r="I10" s="13" t="s">
        <v>31</v>
      </c>
      <c r="J10" s="13" t="s">
        <v>32</v>
      </c>
      <c r="K10" s="13" t="s">
        <v>33</v>
      </c>
      <c r="L10" s="14">
        <v>31.5</v>
      </c>
      <c r="M10" s="14" t="s">
        <v>34</v>
      </c>
      <c r="N10" s="31">
        <v>1000000</v>
      </c>
      <c r="O10" s="14" t="s">
        <v>1</v>
      </c>
      <c r="P10" s="14" t="s">
        <v>35</v>
      </c>
      <c r="Q10" s="31">
        <v>576</v>
      </c>
      <c r="R10" s="31">
        <v>576</v>
      </c>
      <c r="S10" s="45">
        <v>15</v>
      </c>
      <c r="T10" s="64">
        <f t="shared" si="0"/>
        <v>472.5</v>
      </c>
      <c r="U10" s="64">
        <f t="shared" si="1"/>
        <v>4.1031027347181004</v>
      </c>
      <c r="V10" s="38">
        <f t="shared" si="2"/>
        <v>3.4130100383988689</v>
      </c>
      <c r="W10" s="52">
        <v>227.53400255992457</v>
      </c>
      <c r="X10" s="71" t="str">
        <f t="shared" si="8"/>
        <v>Q2 2020</v>
      </c>
      <c r="Y10" s="21">
        <f t="shared" si="3"/>
        <v>6016</v>
      </c>
      <c r="Z10" s="21">
        <f t="shared" si="4"/>
        <v>3384</v>
      </c>
      <c r="AA10" s="57">
        <f t="shared" si="5"/>
        <v>273540.18231454003</v>
      </c>
      <c r="AB10" s="59">
        <f t="shared" si="6"/>
        <v>1.7777777777777777</v>
      </c>
      <c r="AC10" s="61">
        <f t="shared" si="7"/>
        <v>800.09999999999991</v>
      </c>
    </row>
    <row r="11" spans="4:82" hidden="1">
      <c r="D11" s="12">
        <v>5</v>
      </c>
      <c r="E11" s="36" t="s">
        <v>222</v>
      </c>
      <c r="F11" s="16" t="s">
        <v>7</v>
      </c>
      <c r="G11" s="14" t="s">
        <v>39</v>
      </c>
      <c r="H11" s="13" t="s">
        <v>6</v>
      </c>
      <c r="I11" s="13" t="s">
        <v>36</v>
      </c>
      <c r="J11" s="13" t="s">
        <v>37</v>
      </c>
      <c r="K11" s="13" t="s">
        <v>137</v>
      </c>
      <c r="L11" s="14">
        <v>65</v>
      </c>
      <c r="M11" s="14" t="s">
        <v>15</v>
      </c>
      <c r="N11" s="31">
        <v>1000000</v>
      </c>
      <c r="O11" s="14" t="s">
        <v>1</v>
      </c>
      <c r="P11" s="14" t="s">
        <v>35</v>
      </c>
      <c r="Q11" s="31">
        <v>2560</v>
      </c>
      <c r="R11" s="31">
        <v>160</v>
      </c>
      <c r="S11" s="45">
        <v>1.89</v>
      </c>
      <c r="T11" s="64">
        <f t="shared" si="0"/>
        <v>122.85</v>
      </c>
      <c r="U11" s="64">
        <f t="shared" si="1"/>
        <v>2.2013471814836794</v>
      </c>
      <c r="V11" s="38">
        <f t="shared" si="2"/>
        <v>0.38376012788159108</v>
      </c>
      <c r="W11" s="52">
        <v>203.04768670983657</v>
      </c>
      <c r="X11" s="71" t="str">
        <f t="shared" si="8"/>
        <v>Q2 2020</v>
      </c>
      <c r="Y11" s="21">
        <f t="shared" si="3"/>
        <v>3840</v>
      </c>
      <c r="Z11" s="21">
        <f t="shared" si="4"/>
        <v>2160</v>
      </c>
      <c r="AA11" s="57">
        <f t="shared" si="5"/>
        <v>1164733.9584569733</v>
      </c>
      <c r="AB11" s="59">
        <f t="shared" si="6"/>
        <v>1.7777777777777777</v>
      </c>
      <c r="AC11" s="61">
        <f t="shared" si="7"/>
        <v>1651</v>
      </c>
    </row>
    <row r="12" spans="4:82" hidden="1">
      <c r="D12" s="12">
        <v>6</v>
      </c>
      <c r="E12" s="36" t="s">
        <v>222</v>
      </c>
      <c r="F12" s="16" t="s">
        <v>7</v>
      </c>
      <c r="G12" s="14" t="s">
        <v>39</v>
      </c>
      <c r="H12" s="13" t="s">
        <v>6</v>
      </c>
      <c r="I12" s="13" t="s">
        <v>36</v>
      </c>
      <c r="J12" s="13" t="s">
        <v>38</v>
      </c>
      <c r="K12" s="13" t="s">
        <v>137</v>
      </c>
      <c r="L12" s="14">
        <v>75</v>
      </c>
      <c r="M12" s="14" t="s">
        <v>15</v>
      </c>
      <c r="N12" s="31">
        <v>1000000</v>
      </c>
      <c r="O12" s="14" t="s">
        <v>1</v>
      </c>
      <c r="P12" s="14" t="s">
        <v>35</v>
      </c>
      <c r="Q12" s="31">
        <v>3840</v>
      </c>
      <c r="R12" s="31">
        <v>240</v>
      </c>
      <c r="S12" s="45">
        <v>0.73499999999999999</v>
      </c>
      <c r="T12" s="64">
        <f t="shared" si="0"/>
        <v>55.125</v>
      </c>
      <c r="U12" s="64">
        <f t="shared" si="1"/>
        <v>1.1397507596439169</v>
      </c>
      <c r="V12" s="38">
        <f t="shared" si="2"/>
        <v>0.20442242387120557</v>
      </c>
      <c r="W12" s="52">
        <v>278.12574676354501</v>
      </c>
      <c r="X12" s="71" t="str">
        <f t="shared" si="8"/>
        <v>Q2 2020</v>
      </c>
      <c r="Y12" s="21">
        <f t="shared" si="3"/>
        <v>3840</v>
      </c>
      <c r="Z12" s="21">
        <f t="shared" si="4"/>
        <v>2160</v>
      </c>
      <c r="AA12" s="57">
        <f t="shared" si="5"/>
        <v>1550681.3056379822</v>
      </c>
      <c r="AB12" s="59">
        <f t="shared" si="6"/>
        <v>1.7777777777777777</v>
      </c>
      <c r="AC12" s="61">
        <f t="shared" si="7"/>
        <v>1905</v>
      </c>
    </row>
    <row r="13" spans="4:82" hidden="1">
      <c r="D13" s="12">
        <v>7</v>
      </c>
      <c r="E13" s="36" t="s">
        <v>222</v>
      </c>
      <c r="F13" s="16" t="s">
        <v>7</v>
      </c>
      <c r="G13" s="14" t="s">
        <v>40</v>
      </c>
      <c r="H13" s="13" t="s">
        <v>5</v>
      </c>
      <c r="I13" s="13" t="s">
        <v>31</v>
      </c>
      <c r="J13" s="13" t="s">
        <v>32</v>
      </c>
      <c r="K13" s="13" t="s">
        <v>33</v>
      </c>
      <c r="L13" s="14">
        <v>31.5</v>
      </c>
      <c r="M13" s="14" t="s">
        <v>34</v>
      </c>
      <c r="N13" s="31">
        <v>1000000</v>
      </c>
      <c r="O13" s="14" t="s">
        <v>1</v>
      </c>
      <c r="P13" s="14" t="s">
        <v>35</v>
      </c>
      <c r="Q13" s="31">
        <v>576</v>
      </c>
      <c r="R13" s="31">
        <v>576</v>
      </c>
      <c r="S13" s="45">
        <v>15</v>
      </c>
      <c r="T13" s="64">
        <f t="shared" si="0"/>
        <v>472.5</v>
      </c>
      <c r="U13" s="64">
        <f t="shared" si="1"/>
        <v>4.1031027347181004</v>
      </c>
      <c r="V13" s="38">
        <f t="shared" si="2"/>
        <v>3.3106197372469026</v>
      </c>
      <c r="W13" s="52">
        <v>220.70798248312684</v>
      </c>
      <c r="X13" s="71" t="str">
        <f t="shared" si="8"/>
        <v>Q3 2020</v>
      </c>
      <c r="Y13" s="21">
        <f t="shared" si="3"/>
        <v>6016</v>
      </c>
      <c r="Z13" s="21">
        <f t="shared" si="4"/>
        <v>3384</v>
      </c>
      <c r="AA13" s="57">
        <f t="shared" si="5"/>
        <v>273540.18231454003</v>
      </c>
      <c r="AB13" s="59">
        <f t="shared" si="6"/>
        <v>1.7777777777777777</v>
      </c>
      <c r="AC13" s="61">
        <f t="shared" si="7"/>
        <v>800.09999999999991</v>
      </c>
    </row>
    <row r="14" spans="4:82" hidden="1">
      <c r="D14" s="12">
        <v>8</v>
      </c>
      <c r="E14" s="36" t="s">
        <v>222</v>
      </c>
      <c r="F14" s="16" t="s">
        <v>7</v>
      </c>
      <c r="G14" s="14" t="s">
        <v>40</v>
      </c>
      <c r="H14" s="13" t="s">
        <v>5</v>
      </c>
      <c r="I14" s="13" t="s">
        <v>41</v>
      </c>
      <c r="J14" s="13" t="s">
        <v>42</v>
      </c>
      <c r="K14" s="13" t="s">
        <v>43</v>
      </c>
      <c r="L14" s="14">
        <v>31.5</v>
      </c>
      <c r="M14" s="14" t="s">
        <v>15</v>
      </c>
      <c r="N14" s="31">
        <v>1000000</v>
      </c>
      <c r="O14" s="14" t="s">
        <v>1</v>
      </c>
      <c r="P14" s="14" t="s">
        <v>35</v>
      </c>
      <c r="Q14" s="31">
        <v>5000</v>
      </c>
      <c r="R14" s="31">
        <v>1152</v>
      </c>
      <c r="S14" s="45">
        <v>10</v>
      </c>
      <c r="T14" s="64">
        <f t="shared" si="0"/>
        <v>315</v>
      </c>
      <c r="U14" s="64">
        <f t="shared" si="1"/>
        <v>2.7354018231454003</v>
      </c>
      <c r="V14" s="38">
        <f t="shared" si="2"/>
        <v>1.5449558773818879</v>
      </c>
      <c r="W14" s="52">
        <v>154.49558773818879</v>
      </c>
      <c r="X14" s="71" t="str">
        <f t="shared" si="8"/>
        <v>Q3 2020</v>
      </c>
      <c r="Y14" s="21">
        <f t="shared" si="3"/>
        <v>3840</v>
      </c>
      <c r="Z14" s="21">
        <f t="shared" si="4"/>
        <v>2160</v>
      </c>
      <c r="AA14" s="57">
        <f t="shared" si="5"/>
        <v>273540.18231454003</v>
      </c>
      <c r="AB14" s="59">
        <f t="shared" si="6"/>
        <v>1.7777777777777777</v>
      </c>
      <c r="AC14" s="61">
        <f t="shared" si="7"/>
        <v>800.09999999999991</v>
      </c>
    </row>
    <row r="15" spans="4:82" hidden="1">
      <c r="D15" s="12">
        <v>9</v>
      </c>
      <c r="E15" s="36" t="s">
        <v>222</v>
      </c>
      <c r="F15" s="16" t="s">
        <v>7</v>
      </c>
      <c r="G15" s="14" t="s">
        <v>40</v>
      </c>
      <c r="H15" s="13" t="s">
        <v>5</v>
      </c>
      <c r="I15" s="13" t="s">
        <v>41</v>
      </c>
      <c r="J15" s="13" t="s">
        <v>44</v>
      </c>
      <c r="K15" s="13" t="s">
        <v>43</v>
      </c>
      <c r="L15" s="14">
        <v>31.5</v>
      </c>
      <c r="M15" s="14" t="s">
        <v>15</v>
      </c>
      <c r="N15" s="31">
        <v>1000000</v>
      </c>
      <c r="O15" s="14" t="s">
        <v>1</v>
      </c>
      <c r="P15" s="14" t="s">
        <v>35</v>
      </c>
      <c r="Q15" s="31">
        <v>4608</v>
      </c>
      <c r="R15" s="31">
        <v>576</v>
      </c>
      <c r="S15" s="45">
        <v>20</v>
      </c>
      <c r="T15" s="64">
        <f t="shared" si="0"/>
        <v>630</v>
      </c>
      <c r="U15" s="64">
        <f t="shared" si="1"/>
        <v>5.4708036462908005</v>
      </c>
      <c r="V15" s="38">
        <f t="shared" si="2"/>
        <v>3.0899117547637758</v>
      </c>
      <c r="W15" s="52">
        <v>154.49558773818879</v>
      </c>
      <c r="X15" s="71" t="str">
        <f t="shared" si="8"/>
        <v>Q3 2020</v>
      </c>
      <c r="Y15" s="21">
        <f t="shared" si="3"/>
        <v>3840</v>
      </c>
      <c r="Z15" s="21">
        <f t="shared" si="4"/>
        <v>2160</v>
      </c>
      <c r="AA15" s="57">
        <f t="shared" si="5"/>
        <v>273540.18231454003</v>
      </c>
      <c r="AB15" s="59">
        <f t="shared" si="6"/>
        <v>1.7777777777777777</v>
      </c>
      <c r="AC15" s="61">
        <f t="shared" si="7"/>
        <v>800.09999999999991</v>
      </c>
    </row>
    <row r="16" spans="4:82" hidden="1">
      <c r="D16" s="12">
        <v>10</v>
      </c>
      <c r="E16" s="36" t="s">
        <v>222</v>
      </c>
      <c r="F16" s="16" t="s">
        <v>7</v>
      </c>
      <c r="G16" s="14" t="s">
        <v>40</v>
      </c>
      <c r="H16" s="13" t="s">
        <v>90</v>
      </c>
      <c r="I16" s="13" t="s">
        <v>45</v>
      </c>
      <c r="J16" s="13" t="s">
        <v>46</v>
      </c>
      <c r="K16" s="13" t="s">
        <v>43</v>
      </c>
      <c r="L16" s="14">
        <v>17.3</v>
      </c>
      <c r="M16" s="14" t="s">
        <v>15</v>
      </c>
      <c r="N16" s="31">
        <v>1000000</v>
      </c>
      <c r="O16" s="14" t="s">
        <v>2</v>
      </c>
      <c r="P16" s="14" t="s">
        <v>47</v>
      </c>
      <c r="Q16" s="31">
        <v>10000</v>
      </c>
      <c r="R16" s="31">
        <v>240</v>
      </c>
      <c r="S16" s="45">
        <v>3</v>
      </c>
      <c r="T16" s="64">
        <f t="shared" si="0"/>
        <v>51.900000000000006</v>
      </c>
      <c r="U16" s="64">
        <f t="shared" si="1"/>
        <v>0.24752181758100888</v>
      </c>
      <c r="V16" s="38">
        <f t="shared" si="2"/>
        <v>0.35319767441860461</v>
      </c>
      <c r="W16" s="52">
        <v>117.73255813953487</v>
      </c>
      <c r="X16" s="71" t="str">
        <f t="shared" si="8"/>
        <v>Q3 2020</v>
      </c>
      <c r="Y16" s="21">
        <f t="shared" si="3"/>
        <v>3840</v>
      </c>
      <c r="Z16" s="21">
        <f t="shared" si="4"/>
        <v>2160</v>
      </c>
      <c r="AA16" s="57">
        <f t="shared" si="5"/>
        <v>82507.272527002962</v>
      </c>
      <c r="AB16" s="59">
        <f t="shared" si="6"/>
        <v>1.7777777777777777</v>
      </c>
      <c r="AC16" s="61">
        <f t="shared" si="7"/>
        <v>439.42</v>
      </c>
    </row>
    <row r="17" spans="4:29" hidden="1">
      <c r="D17" s="12">
        <v>11</v>
      </c>
      <c r="E17" s="36" t="s">
        <v>222</v>
      </c>
      <c r="F17" s="16" t="s">
        <v>7</v>
      </c>
      <c r="G17" s="14" t="s">
        <v>40</v>
      </c>
      <c r="H17" s="13" t="s">
        <v>6</v>
      </c>
      <c r="I17" s="13" t="s">
        <v>48</v>
      </c>
      <c r="J17" s="13" t="s">
        <v>91</v>
      </c>
      <c r="K17" s="13" t="s">
        <v>123</v>
      </c>
      <c r="L17" s="14">
        <v>65</v>
      </c>
      <c r="M17" s="14" t="s">
        <v>15</v>
      </c>
      <c r="N17" s="31">
        <v>400000</v>
      </c>
      <c r="O17" s="14" t="s">
        <v>1</v>
      </c>
      <c r="P17" s="14" t="s">
        <v>35</v>
      </c>
      <c r="Q17" s="31">
        <v>9504</v>
      </c>
      <c r="R17" s="31">
        <v>792</v>
      </c>
      <c r="S17" s="45">
        <v>0.21</v>
      </c>
      <c r="T17" s="64">
        <f t="shared" si="0"/>
        <v>13.65</v>
      </c>
      <c r="U17" s="64">
        <f t="shared" si="1"/>
        <v>0.24459413127596438</v>
      </c>
      <c r="V17" s="38">
        <f t="shared" si="2"/>
        <v>4.2640014209065678E-2</v>
      </c>
      <c r="W17" s="52">
        <v>203.04768670983657</v>
      </c>
      <c r="X17" s="71" t="str">
        <f t="shared" si="8"/>
        <v>Q3 2020</v>
      </c>
      <c r="Y17" s="21">
        <f t="shared" si="3"/>
        <v>3840</v>
      </c>
      <c r="Z17" s="21">
        <f t="shared" si="4"/>
        <v>2160</v>
      </c>
      <c r="AA17" s="57">
        <f t="shared" si="5"/>
        <v>1164733.9584569733</v>
      </c>
      <c r="AB17" s="59">
        <f t="shared" si="6"/>
        <v>1.7777777777777777</v>
      </c>
      <c r="AC17" s="61">
        <f t="shared" si="7"/>
        <v>1651</v>
      </c>
    </row>
    <row r="18" spans="4:29" hidden="1">
      <c r="D18" s="12">
        <v>12</v>
      </c>
      <c r="E18" s="36" t="s">
        <v>222</v>
      </c>
      <c r="F18" s="16" t="s">
        <v>7</v>
      </c>
      <c r="G18" s="14" t="s">
        <v>40</v>
      </c>
      <c r="H18" s="13" t="s">
        <v>6</v>
      </c>
      <c r="I18" s="13" t="s">
        <v>48</v>
      </c>
      <c r="J18" s="13" t="s">
        <v>49</v>
      </c>
      <c r="K18" s="13" t="s">
        <v>123</v>
      </c>
      <c r="L18" s="14">
        <v>75</v>
      </c>
      <c r="M18" s="14" t="s">
        <v>15</v>
      </c>
      <c r="N18" s="31">
        <v>400000</v>
      </c>
      <c r="O18" s="14" t="s">
        <v>1</v>
      </c>
      <c r="P18" s="14" t="s">
        <v>35</v>
      </c>
      <c r="Q18" s="31">
        <v>15360</v>
      </c>
      <c r="R18" s="31">
        <v>1280</v>
      </c>
      <c r="S18" s="45">
        <v>0.105</v>
      </c>
      <c r="T18" s="64">
        <f t="shared" si="0"/>
        <v>7.875</v>
      </c>
      <c r="U18" s="64">
        <f t="shared" si="1"/>
        <v>0.16282153709198813</v>
      </c>
      <c r="V18" s="38">
        <f t="shared" si="2"/>
        <v>2.9203203410172227E-2</v>
      </c>
      <c r="W18" s="52">
        <v>278.12574676354501</v>
      </c>
      <c r="X18" s="71" t="str">
        <f t="shared" si="8"/>
        <v>Q3 2020</v>
      </c>
      <c r="Y18" s="21">
        <f t="shared" si="3"/>
        <v>3840</v>
      </c>
      <c r="Z18" s="21">
        <f t="shared" si="4"/>
        <v>2160</v>
      </c>
      <c r="AA18" s="57">
        <f t="shared" si="5"/>
        <v>1550681.3056379822</v>
      </c>
      <c r="AB18" s="59">
        <f t="shared" si="6"/>
        <v>1.7777777777777777</v>
      </c>
      <c r="AC18" s="61">
        <f t="shared" si="7"/>
        <v>1905</v>
      </c>
    </row>
    <row r="19" spans="4:29" hidden="1">
      <c r="D19" s="12">
        <v>13</v>
      </c>
      <c r="E19" s="36" t="s">
        <v>222</v>
      </c>
      <c r="F19" s="16" t="s">
        <v>7</v>
      </c>
      <c r="G19" s="14" t="s">
        <v>40</v>
      </c>
      <c r="H19" s="13" t="s">
        <v>6</v>
      </c>
      <c r="I19" s="13" t="s">
        <v>36</v>
      </c>
      <c r="J19" s="13" t="s">
        <v>37</v>
      </c>
      <c r="K19" s="13" t="s">
        <v>137</v>
      </c>
      <c r="L19" s="14">
        <v>65</v>
      </c>
      <c r="M19" s="14" t="s">
        <v>15</v>
      </c>
      <c r="N19" s="31">
        <v>1000000</v>
      </c>
      <c r="O19" s="14" t="s">
        <v>1</v>
      </c>
      <c r="P19" s="14" t="s">
        <v>35</v>
      </c>
      <c r="Q19" s="31">
        <v>2560</v>
      </c>
      <c r="R19" s="31">
        <v>160</v>
      </c>
      <c r="S19" s="45">
        <v>60.164999999999999</v>
      </c>
      <c r="T19" s="64">
        <f t="shared" si="0"/>
        <v>3910.7249999999999</v>
      </c>
      <c r="U19" s="64">
        <f t="shared" si="1"/>
        <v>70.076218610563799</v>
      </c>
      <c r="V19" s="38">
        <f t="shared" si="2"/>
        <v>12.216364070897317</v>
      </c>
      <c r="W19" s="52">
        <v>203.04768670983657</v>
      </c>
      <c r="X19" s="71" t="str">
        <f t="shared" si="8"/>
        <v>Q3 2020</v>
      </c>
      <c r="Y19" s="21">
        <f t="shared" si="3"/>
        <v>3840</v>
      </c>
      <c r="Z19" s="21">
        <f t="shared" si="4"/>
        <v>2160</v>
      </c>
      <c r="AA19" s="57">
        <f t="shared" si="5"/>
        <v>1164733.9584569733</v>
      </c>
      <c r="AB19" s="59">
        <f t="shared" si="6"/>
        <v>1.7777777777777777</v>
      </c>
      <c r="AC19" s="61">
        <f t="shared" si="7"/>
        <v>1651</v>
      </c>
    </row>
    <row r="20" spans="4:29" hidden="1">
      <c r="D20" s="12">
        <v>14</v>
      </c>
      <c r="E20" s="36" t="s">
        <v>222</v>
      </c>
      <c r="F20" s="16" t="s">
        <v>7</v>
      </c>
      <c r="G20" s="14" t="s">
        <v>40</v>
      </c>
      <c r="H20" s="13" t="s">
        <v>6</v>
      </c>
      <c r="I20" s="13" t="s">
        <v>36</v>
      </c>
      <c r="J20" s="13" t="s">
        <v>38</v>
      </c>
      <c r="K20" s="13" t="s">
        <v>137</v>
      </c>
      <c r="L20" s="14">
        <v>75</v>
      </c>
      <c r="M20" s="14" t="s">
        <v>15</v>
      </c>
      <c r="N20" s="31">
        <v>1000000</v>
      </c>
      <c r="O20" s="14" t="s">
        <v>1</v>
      </c>
      <c r="P20" s="14" t="s">
        <v>35</v>
      </c>
      <c r="Q20" s="31">
        <v>3840</v>
      </c>
      <c r="R20" s="31">
        <v>240</v>
      </c>
      <c r="S20" s="45">
        <v>5.25</v>
      </c>
      <c r="T20" s="64">
        <f t="shared" si="0"/>
        <v>393.75</v>
      </c>
      <c r="U20" s="64">
        <f t="shared" si="1"/>
        <v>8.1410768545994063</v>
      </c>
      <c r="V20" s="38">
        <f t="shared" si="2"/>
        <v>1.4601601705086114</v>
      </c>
      <c r="W20" s="52">
        <v>278.12574676354501</v>
      </c>
      <c r="X20" s="71" t="str">
        <f t="shared" si="8"/>
        <v>Q3 2020</v>
      </c>
      <c r="Y20" s="21">
        <f t="shared" si="3"/>
        <v>3840</v>
      </c>
      <c r="Z20" s="21">
        <f t="shared" si="4"/>
        <v>2160</v>
      </c>
      <c r="AA20" s="57">
        <f t="shared" si="5"/>
        <v>1550681.3056379822</v>
      </c>
      <c r="AB20" s="59">
        <f t="shared" si="6"/>
        <v>1.7777777777777777</v>
      </c>
      <c r="AC20" s="61">
        <f t="shared" si="7"/>
        <v>1905</v>
      </c>
    </row>
    <row r="21" spans="4:29" hidden="1">
      <c r="D21" s="12">
        <v>15</v>
      </c>
      <c r="E21" s="36" t="s">
        <v>222</v>
      </c>
      <c r="F21" s="16" t="s">
        <v>7</v>
      </c>
      <c r="G21" s="14" t="s">
        <v>40</v>
      </c>
      <c r="H21" s="13" t="s">
        <v>6</v>
      </c>
      <c r="I21" s="13" t="s">
        <v>36</v>
      </c>
      <c r="J21" s="13" t="s">
        <v>50</v>
      </c>
      <c r="K21" s="13" t="s">
        <v>123</v>
      </c>
      <c r="L21" s="14">
        <v>55</v>
      </c>
      <c r="M21" s="14" t="s">
        <v>15</v>
      </c>
      <c r="N21" s="31">
        <v>1000000</v>
      </c>
      <c r="O21" s="14" t="s">
        <v>1</v>
      </c>
      <c r="P21" s="14" t="s">
        <v>35</v>
      </c>
      <c r="Q21" s="31">
        <v>2048</v>
      </c>
      <c r="R21" s="31">
        <v>128</v>
      </c>
      <c r="S21" s="45">
        <v>14.49</v>
      </c>
      <c r="T21" s="64">
        <f t="shared" si="0"/>
        <v>796.95</v>
      </c>
      <c r="U21" s="64">
        <f t="shared" si="1"/>
        <v>12.083529006053412</v>
      </c>
      <c r="V21" s="38">
        <f t="shared" si="2"/>
        <v>2.2404701429203073</v>
      </c>
      <c r="W21" s="52">
        <v>154.62181800692252</v>
      </c>
      <c r="X21" s="71" t="str">
        <f t="shared" si="8"/>
        <v>Q3 2020</v>
      </c>
      <c r="Y21" s="21">
        <f t="shared" si="3"/>
        <v>3840</v>
      </c>
      <c r="Z21" s="21">
        <f t="shared" si="4"/>
        <v>2160</v>
      </c>
      <c r="AA21" s="57">
        <f t="shared" si="5"/>
        <v>833921.94658753707</v>
      </c>
      <c r="AB21" s="59">
        <f t="shared" si="6"/>
        <v>1.7777777777777777</v>
      </c>
      <c r="AC21" s="61">
        <f t="shared" si="7"/>
        <v>1397</v>
      </c>
    </row>
    <row r="22" spans="4:29" hidden="1">
      <c r="D22" s="12">
        <v>16</v>
      </c>
      <c r="E22" s="36" t="s">
        <v>222</v>
      </c>
      <c r="F22" s="16" t="s">
        <v>7</v>
      </c>
      <c r="G22" s="14" t="s">
        <v>51</v>
      </c>
      <c r="H22" s="13" t="s">
        <v>5</v>
      </c>
      <c r="I22" s="13" t="s">
        <v>31</v>
      </c>
      <c r="J22" s="13" t="s">
        <v>32</v>
      </c>
      <c r="K22" s="13" t="s">
        <v>33</v>
      </c>
      <c r="L22" s="14">
        <v>31.5</v>
      </c>
      <c r="M22" s="14" t="s">
        <v>34</v>
      </c>
      <c r="N22" s="31">
        <v>1000000</v>
      </c>
      <c r="O22" s="14" t="s">
        <v>1</v>
      </c>
      <c r="P22" s="14" t="s">
        <v>35</v>
      </c>
      <c r="Q22" s="31">
        <v>576</v>
      </c>
      <c r="R22" s="31">
        <v>576</v>
      </c>
      <c r="S22" s="45">
        <v>20</v>
      </c>
      <c r="T22" s="64">
        <f t="shared" si="0"/>
        <v>630</v>
      </c>
      <c r="U22" s="64">
        <f t="shared" si="1"/>
        <v>5.4708036462908005</v>
      </c>
      <c r="V22" s="38">
        <f t="shared" si="2"/>
        <v>4.2817348601726604</v>
      </c>
      <c r="W22" s="52">
        <v>214.08674300863302</v>
      </c>
      <c r="X22" s="71" t="str">
        <f t="shared" si="8"/>
        <v>Q4 2020</v>
      </c>
      <c r="Y22" s="21">
        <f t="shared" si="3"/>
        <v>6016</v>
      </c>
      <c r="Z22" s="21">
        <f t="shared" si="4"/>
        <v>3384</v>
      </c>
      <c r="AA22" s="57">
        <f t="shared" si="5"/>
        <v>273540.18231454003</v>
      </c>
      <c r="AB22" s="59">
        <f t="shared" si="6"/>
        <v>1.7777777777777777</v>
      </c>
      <c r="AC22" s="61">
        <f t="shared" si="7"/>
        <v>800.09999999999991</v>
      </c>
    </row>
    <row r="23" spans="4:29" hidden="1">
      <c r="D23" s="12">
        <v>17</v>
      </c>
      <c r="E23" s="36" t="s">
        <v>222</v>
      </c>
      <c r="F23" s="16" t="s">
        <v>7</v>
      </c>
      <c r="G23" s="14" t="s">
        <v>51</v>
      </c>
      <c r="H23" s="13" t="s">
        <v>5</v>
      </c>
      <c r="I23" s="13" t="s">
        <v>41</v>
      </c>
      <c r="J23" s="13" t="s">
        <v>42</v>
      </c>
      <c r="K23" s="13" t="s">
        <v>43</v>
      </c>
      <c r="L23" s="14">
        <v>31.5</v>
      </c>
      <c r="M23" s="14" t="s">
        <v>15</v>
      </c>
      <c r="N23" s="31">
        <v>1000000</v>
      </c>
      <c r="O23" s="14" t="s">
        <v>1</v>
      </c>
      <c r="P23" s="14" t="s">
        <v>35</v>
      </c>
      <c r="Q23" s="31">
        <v>5000</v>
      </c>
      <c r="R23" s="31">
        <v>1152</v>
      </c>
      <c r="S23" s="45">
        <v>30</v>
      </c>
      <c r="T23" s="64">
        <f t="shared" si="0"/>
        <v>945</v>
      </c>
      <c r="U23" s="64">
        <f t="shared" si="1"/>
        <v>8.2062054694362008</v>
      </c>
      <c r="V23" s="38">
        <f t="shared" si="2"/>
        <v>4.4958216031812936</v>
      </c>
      <c r="W23" s="52">
        <v>149.86072010604312</v>
      </c>
      <c r="X23" s="71" t="str">
        <f t="shared" si="8"/>
        <v>Q4 2020</v>
      </c>
      <c r="Y23" s="21">
        <f t="shared" si="3"/>
        <v>3840</v>
      </c>
      <c r="Z23" s="21">
        <f t="shared" si="4"/>
        <v>2160</v>
      </c>
      <c r="AA23" s="57">
        <f t="shared" si="5"/>
        <v>273540.18231454003</v>
      </c>
      <c r="AB23" s="59">
        <f t="shared" si="6"/>
        <v>1.7777777777777777</v>
      </c>
      <c r="AC23" s="61">
        <f t="shared" si="7"/>
        <v>800.09999999999991</v>
      </c>
    </row>
    <row r="24" spans="4:29" hidden="1">
      <c r="D24" s="12">
        <v>18</v>
      </c>
      <c r="E24" s="36" t="s">
        <v>222</v>
      </c>
      <c r="F24" s="16" t="s">
        <v>7</v>
      </c>
      <c r="G24" s="14" t="s">
        <v>51</v>
      </c>
      <c r="H24" s="13" t="s">
        <v>5</v>
      </c>
      <c r="I24" s="13" t="s">
        <v>41</v>
      </c>
      <c r="J24" s="13" t="s">
        <v>44</v>
      </c>
      <c r="K24" s="13" t="s">
        <v>43</v>
      </c>
      <c r="L24" s="14">
        <v>31.5</v>
      </c>
      <c r="M24" s="14" t="s">
        <v>15</v>
      </c>
      <c r="N24" s="31">
        <v>1000000</v>
      </c>
      <c r="O24" s="14" t="s">
        <v>1</v>
      </c>
      <c r="P24" s="14" t="s">
        <v>35</v>
      </c>
      <c r="Q24" s="31">
        <v>4608</v>
      </c>
      <c r="R24" s="31">
        <v>576</v>
      </c>
      <c r="S24" s="45">
        <v>30</v>
      </c>
      <c r="T24" s="64">
        <f t="shared" si="0"/>
        <v>945</v>
      </c>
      <c r="U24" s="64">
        <f t="shared" si="1"/>
        <v>8.2062054694362008</v>
      </c>
      <c r="V24" s="38">
        <f t="shared" si="2"/>
        <v>4.4958216031812936</v>
      </c>
      <c r="W24" s="52">
        <v>149.86072010604312</v>
      </c>
      <c r="X24" s="71" t="str">
        <f t="shared" si="8"/>
        <v>Q4 2020</v>
      </c>
      <c r="Y24" s="21">
        <f t="shared" si="3"/>
        <v>3840</v>
      </c>
      <c r="Z24" s="21">
        <f t="shared" si="4"/>
        <v>2160</v>
      </c>
      <c r="AA24" s="57">
        <f t="shared" si="5"/>
        <v>273540.18231454003</v>
      </c>
      <c r="AB24" s="59">
        <f t="shared" si="6"/>
        <v>1.7777777777777777</v>
      </c>
      <c r="AC24" s="61">
        <f t="shared" si="7"/>
        <v>800.09999999999991</v>
      </c>
    </row>
    <row r="25" spans="4:29" hidden="1">
      <c r="D25" s="12">
        <v>19</v>
      </c>
      <c r="E25" s="36" t="s">
        <v>222</v>
      </c>
      <c r="F25" s="16" t="s">
        <v>7</v>
      </c>
      <c r="G25" s="14" t="s">
        <v>51</v>
      </c>
      <c r="H25" s="13" t="s">
        <v>90</v>
      </c>
      <c r="I25" s="13" t="s">
        <v>45</v>
      </c>
      <c r="J25" s="13" t="s">
        <v>46</v>
      </c>
      <c r="K25" s="13" t="s">
        <v>43</v>
      </c>
      <c r="L25" s="14">
        <v>17.3</v>
      </c>
      <c r="M25" s="14" t="s">
        <v>15</v>
      </c>
      <c r="N25" s="31">
        <v>1000000</v>
      </c>
      <c r="O25" s="14" t="s">
        <v>2</v>
      </c>
      <c r="P25" s="14" t="s">
        <v>47</v>
      </c>
      <c r="Q25" s="31">
        <v>10000</v>
      </c>
      <c r="R25" s="31">
        <v>240</v>
      </c>
      <c r="S25" s="45">
        <v>5</v>
      </c>
      <c r="T25" s="64">
        <f t="shared" si="0"/>
        <v>86.5</v>
      </c>
      <c r="U25" s="64">
        <f t="shared" si="1"/>
        <v>0.41253636263501481</v>
      </c>
      <c r="V25" s="38">
        <f t="shared" si="2"/>
        <v>0.5799418604651162</v>
      </c>
      <c r="W25" s="52">
        <v>115.98837209302324</v>
      </c>
      <c r="X25" s="71" t="str">
        <f t="shared" si="8"/>
        <v>Q4 2020</v>
      </c>
      <c r="Y25" s="21">
        <f t="shared" si="3"/>
        <v>3840</v>
      </c>
      <c r="Z25" s="21">
        <f t="shared" si="4"/>
        <v>2160</v>
      </c>
      <c r="AA25" s="57">
        <f t="shared" si="5"/>
        <v>82507.272527002962</v>
      </c>
      <c r="AB25" s="59">
        <f t="shared" si="6"/>
        <v>1.7777777777777777</v>
      </c>
      <c r="AC25" s="61">
        <f t="shared" si="7"/>
        <v>439.42</v>
      </c>
    </row>
    <row r="26" spans="4:29" hidden="1">
      <c r="D26" s="12">
        <v>20</v>
      </c>
      <c r="E26" s="36" t="s">
        <v>222</v>
      </c>
      <c r="F26" s="16" t="s">
        <v>7</v>
      </c>
      <c r="G26" s="14" t="s">
        <v>51</v>
      </c>
      <c r="H26" s="13" t="s">
        <v>6</v>
      </c>
      <c r="I26" s="13" t="s">
        <v>48</v>
      </c>
      <c r="J26" s="13" t="s">
        <v>49</v>
      </c>
      <c r="K26" s="13" t="s">
        <v>123</v>
      </c>
      <c r="L26" s="14">
        <v>75</v>
      </c>
      <c r="M26" s="14" t="s">
        <v>15</v>
      </c>
      <c r="N26" s="31">
        <v>400000</v>
      </c>
      <c r="O26" s="14" t="s">
        <v>1</v>
      </c>
      <c r="P26" s="14" t="s">
        <v>35</v>
      </c>
      <c r="Q26" s="31">
        <v>15360</v>
      </c>
      <c r="R26" s="31">
        <v>1280</v>
      </c>
      <c r="S26" s="45">
        <v>0.315</v>
      </c>
      <c r="T26" s="64">
        <f t="shared" si="0"/>
        <v>23.625</v>
      </c>
      <c r="U26" s="64">
        <f t="shared" si="1"/>
        <v>0.48846461127596441</v>
      </c>
      <c r="V26" s="38">
        <f t="shared" si="2"/>
        <v>8.760961023051668E-2</v>
      </c>
      <c r="W26" s="52">
        <v>278.12574676354501</v>
      </c>
      <c r="X26" s="71" t="str">
        <f t="shared" si="8"/>
        <v>Q4 2020</v>
      </c>
      <c r="Y26" s="21">
        <f t="shared" si="3"/>
        <v>3840</v>
      </c>
      <c r="Z26" s="21">
        <f t="shared" si="4"/>
        <v>2160</v>
      </c>
      <c r="AA26" s="57">
        <f t="shared" si="5"/>
        <v>1550681.3056379822</v>
      </c>
      <c r="AB26" s="59">
        <f t="shared" si="6"/>
        <v>1.7777777777777777</v>
      </c>
      <c r="AC26" s="61">
        <f t="shared" si="7"/>
        <v>1905</v>
      </c>
    </row>
    <row r="27" spans="4:29" hidden="1">
      <c r="D27" s="12">
        <v>21</v>
      </c>
      <c r="E27" s="36" t="s">
        <v>222</v>
      </c>
      <c r="F27" s="16" t="s">
        <v>7</v>
      </c>
      <c r="G27" s="14" t="s">
        <v>51</v>
      </c>
      <c r="H27" s="13" t="s">
        <v>6</v>
      </c>
      <c r="I27" s="13" t="s">
        <v>48</v>
      </c>
      <c r="J27" s="13"/>
      <c r="K27" s="13" t="s">
        <v>123</v>
      </c>
      <c r="L27" s="14">
        <v>85</v>
      </c>
      <c r="M27" s="14" t="s">
        <v>52</v>
      </c>
      <c r="N27" s="31">
        <v>400000</v>
      </c>
      <c r="O27" s="14" t="s">
        <v>1</v>
      </c>
      <c r="P27" s="14" t="s">
        <v>35</v>
      </c>
      <c r="Q27" s="31">
        <v>21060</v>
      </c>
      <c r="R27" s="31">
        <v>2340</v>
      </c>
      <c r="S27" s="45">
        <v>0.21</v>
      </c>
      <c r="T27" s="64">
        <f t="shared" si="0"/>
        <v>17.849999999999998</v>
      </c>
      <c r="U27" s="64">
        <f t="shared" si="1"/>
        <v>0.41827043750741832</v>
      </c>
      <c r="V27" s="38">
        <f t="shared" si="2"/>
        <v>0.1548691593063454</v>
      </c>
      <c r="W27" s="52">
        <v>737.47218717307339</v>
      </c>
      <c r="X27" s="71" t="str">
        <f t="shared" si="8"/>
        <v>Q4 2020</v>
      </c>
      <c r="Y27" s="21">
        <f t="shared" si="3"/>
        <v>7680</v>
      </c>
      <c r="Z27" s="21">
        <f t="shared" si="4"/>
        <v>4320</v>
      </c>
      <c r="AA27" s="57">
        <f t="shared" si="5"/>
        <v>1991763.9881305636</v>
      </c>
      <c r="AB27" s="59">
        <f t="shared" si="6"/>
        <v>1.7777777777777777</v>
      </c>
      <c r="AC27" s="61">
        <f t="shared" si="7"/>
        <v>2159</v>
      </c>
    </row>
    <row r="28" spans="4:29" hidden="1">
      <c r="D28" s="12">
        <v>22</v>
      </c>
      <c r="E28" s="36" t="s">
        <v>222</v>
      </c>
      <c r="F28" s="16" t="s">
        <v>7</v>
      </c>
      <c r="G28" s="14" t="s">
        <v>51</v>
      </c>
      <c r="H28" s="13" t="s">
        <v>6</v>
      </c>
      <c r="I28" s="13" t="s">
        <v>53</v>
      </c>
      <c r="J28" s="13" t="s">
        <v>124</v>
      </c>
      <c r="K28" s="13" t="s">
        <v>123</v>
      </c>
      <c r="L28" s="14">
        <v>50</v>
      </c>
      <c r="M28" s="14" t="s">
        <v>15</v>
      </c>
      <c r="N28" s="31">
        <v>1000000</v>
      </c>
      <c r="O28" s="14" t="s">
        <v>2</v>
      </c>
      <c r="P28" s="14" t="s">
        <v>35</v>
      </c>
      <c r="Q28" s="31">
        <v>5376</v>
      </c>
      <c r="R28" s="31">
        <v>448</v>
      </c>
      <c r="S28" s="45">
        <v>0.51100000000000001</v>
      </c>
      <c r="T28" s="64">
        <f t="shared" si="0"/>
        <v>25.55</v>
      </c>
      <c r="U28" s="64">
        <f t="shared" si="1"/>
        <v>0.3521769543026706</v>
      </c>
      <c r="V28" s="38">
        <f t="shared" si="2"/>
        <v>9.3869367336964354E-2</v>
      </c>
      <c r="W28" s="52">
        <v>183.69739204885394</v>
      </c>
      <c r="X28" s="71" t="str">
        <f t="shared" si="8"/>
        <v>Q4 2020</v>
      </c>
      <c r="Y28" s="21">
        <f t="shared" si="3"/>
        <v>3840</v>
      </c>
      <c r="Z28" s="21">
        <f t="shared" si="4"/>
        <v>2160</v>
      </c>
      <c r="AA28" s="57">
        <f t="shared" si="5"/>
        <v>689191.69139465876</v>
      </c>
      <c r="AB28" s="59">
        <f t="shared" si="6"/>
        <v>1.7777777777777777</v>
      </c>
      <c r="AC28" s="61">
        <f t="shared" si="7"/>
        <v>1270</v>
      </c>
    </row>
    <row r="29" spans="4:29" hidden="1">
      <c r="D29" s="12">
        <v>23</v>
      </c>
      <c r="E29" s="36" t="s">
        <v>222</v>
      </c>
      <c r="F29" s="16" t="s">
        <v>7</v>
      </c>
      <c r="G29" s="14" t="s">
        <v>51</v>
      </c>
      <c r="H29" s="13" t="s">
        <v>6</v>
      </c>
      <c r="I29" s="13" t="s">
        <v>53</v>
      </c>
      <c r="J29" s="13" t="s">
        <v>124</v>
      </c>
      <c r="K29" s="13" t="s">
        <v>123</v>
      </c>
      <c r="L29" s="14">
        <v>55</v>
      </c>
      <c r="M29" s="14" t="s">
        <v>15</v>
      </c>
      <c r="N29" s="31">
        <v>1000000</v>
      </c>
      <c r="O29" s="14" t="s">
        <v>2</v>
      </c>
      <c r="P29" s="14" t="s">
        <v>35</v>
      </c>
      <c r="Q29" s="31">
        <v>6912</v>
      </c>
      <c r="R29" s="31">
        <v>576</v>
      </c>
      <c r="S29" s="45">
        <v>8.3130000000000006</v>
      </c>
      <c r="T29" s="64">
        <f t="shared" si="0"/>
        <v>457.21500000000003</v>
      </c>
      <c r="U29" s="64">
        <f t="shared" si="1"/>
        <v>6.932393141982196</v>
      </c>
      <c r="V29" s="38">
        <f t="shared" si="2"/>
        <v>1.7875065807819932</v>
      </c>
      <c r="W29" s="52">
        <v>215.02545179622197</v>
      </c>
      <c r="X29" s="71" t="str">
        <f t="shared" si="8"/>
        <v>Q4 2020</v>
      </c>
      <c r="Y29" s="21">
        <f t="shared" si="3"/>
        <v>3840</v>
      </c>
      <c r="Z29" s="21">
        <f t="shared" si="4"/>
        <v>2160</v>
      </c>
      <c r="AA29" s="57">
        <f t="shared" si="5"/>
        <v>833921.94658753707</v>
      </c>
      <c r="AB29" s="59">
        <f t="shared" si="6"/>
        <v>1.7777777777777777</v>
      </c>
      <c r="AC29" s="61">
        <f t="shared" si="7"/>
        <v>1397</v>
      </c>
    </row>
    <row r="30" spans="4:29" hidden="1">
      <c r="D30" s="12">
        <v>24</v>
      </c>
      <c r="E30" s="36" t="s">
        <v>222</v>
      </c>
      <c r="F30" s="16" t="s">
        <v>7</v>
      </c>
      <c r="G30" s="14" t="s">
        <v>51</v>
      </c>
      <c r="H30" s="13" t="s">
        <v>6</v>
      </c>
      <c r="I30" s="13" t="s">
        <v>53</v>
      </c>
      <c r="J30" s="13" t="s">
        <v>124</v>
      </c>
      <c r="K30" s="13" t="s">
        <v>123</v>
      </c>
      <c r="L30" s="14">
        <v>65</v>
      </c>
      <c r="M30" s="14" t="s">
        <v>15</v>
      </c>
      <c r="N30" s="31">
        <v>1000000</v>
      </c>
      <c r="O30" s="14" t="s">
        <v>2</v>
      </c>
      <c r="P30" s="14" t="s">
        <v>35</v>
      </c>
      <c r="Q30" s="31">
        <v>9504</v>
      </c>
      <c r="R30" s="31">
        <v>792</v>
      </c>
      <c r="S30" s="45">
        <v>14.98</v>
      </c>
      <c r="T30" s="64">
        <f t="shared" si="0"/>
        <v>973.7</v>
      </c>
      <c r="U30" s="64">
        <f t="shared" si="1"/>
        <v>17.447714697685463</v>
      </c>
      <c r="V30" s="38">
        <f t="shared" si="2"/>
        <v>4.3517892088954664</v>
      </c>
      <c r="W30" s="52">
        <v>290.50662275670675</v>
      </c>
      <c r="X30" s="71" t="str">
        <f t="shared" si="8"/>
        <v>Q4 2020</v>
      </c>
      <c r="Y30" s="21">
        <f t="shared" si="3"/>
        <v>3840</v>
      </c>
      <c r="Z30" s="21">
        <f t="shared" si="4"/>
        <v>2160</v>
      </c>
      <c r="AA30" s="57">
        <f t="shared" si="5"/>
        <v>1164733.9584569733</v>
      </c>
      <c r="AB30" s="59">
        <f t="shared" si="6"/>
        <v>1.7777777777777777</v>
      </c>
      <c r="AC30" s="61">
        <f t="shared" si="7"/>
        <v>1651</v>
      </c>
    </row>
    <row r="31" spans="4:29" hidden="1">
      <c r="D31" s="12">
        <v>25</v>
      </c>
      <c r="E31" s="36" t="s">
        <v>222</v>
      </c>
      <c r="F31" s="16" t="s">
        <v>7</v>
      </c>
      <c r="G31" s="14" t="s">
        <v>51</v>
      </c>
      <c r="H31" s="13" t="s">
        <v>6</v>
      </c>
      <c r="I31" s="13" t="s">
        <v>53</v>
      </c>
      <c r="J31" s="13" t="s">
        <v>124</v>
      </c>
      <c r="K31" s="13" t="s">
        <v>123</v>
      </c>
      <c r="L31" s="14">
        <v>65</v>
      </c>
      <c r="M31" s="14" t="s">
        <v>52</v>
      </c>
      <c r="N31" s="31">
        <v>1000000</v>
      </c>
      <c r="O31" s="14" t="s">
        <v>2</v>
      </c>
      <c r="P31" s="14" t="s">
        <v>35</v>
      </c>
      <c r="Q31" s="31">
        <v>12096</v>
      </c>
      <c r="R31" s="31">
        <v>1344</v>
      </c>
      <c r="S31" s="45">
        <v>0.68899999999999995</v>
      </c>
      <c r="T31" s="64">
        <f t="shared" si="0"/>
        <v>44.784999999999997</v>
      </c>
      <c r="U31" s="64">
        <f t="shared" si="1"/>
        <v>0.80250169737685462</v>
      </c>
      <c r="V31" s="38">
        <f t="shared" si="2"/>
        <v>0.29090551311863405</v>
      </c>
      <c r="W31" s="52">
        <v>422.21409741456324</v>
      </c>
      <c r="X31" s="71" t="str">
        <f t="shared" si="8"/>
        <v>Q4 2020</v>
      </c>
      <c r="Y31" s="21">
        <f t="shared" si="3"/>
        <v>7680</v>
      </c>
      <c r="Z31" s="21">
        <f t="shared" si="4"/>
        <v>4320</v>
      </c>
      <c r="AA31" s="57">
        <f t="shared" si="5"/>
        <v>1164733.9584569733</v>
      </c>
      <c r="AB31" s="59">
        <f t="shared" si="6"/>
        <v>1.7777777777777777</v>
      </c>
      <c r="AC31" s="61">
        <f t="shared" si="7"/>
        <v>1651</v>
      </c>
    </row>
    <row r="32" spans="4:29" hidden="1">
      <c r="D32" s="12">
        <v>26</v>
      </c>
      <c r="E32" s="36" t="s">
        <v>222</v>
      </c>
      <c r="F32" s="16" t="s">
        <v>7</v>
      </c>
      <c r="G32" s="14" t="s">
        <v>51</v>
      </c>
      <c r="H32" s="13" t="s">
        <v>6</v>
      </c>
      <c r="I32" s="13" t="s">
        <v>53</v>
      </c>
      <c r="J32" s="13" t="s">
        <v>124</v>
      </c>
      <c r="K32" s="13" t="s">
        <v>123</v>
      </c>
      <c r="L32" s="14">
        <v>75</v>
      </c>
      <c r="M32" s="14" t="s">
        <v>15</v>
      </c>
      <c r="N32" s="31">
        <v>1000000</v>
      </c>
      <c r="O32" s="14" t="s">
        <v>2</v>
      </c>
      <c r="P32" s="14" t="s">
        <v>35</v>
      </c>
      <c r="Q32" s="31">
        <v>12000</v>
      </c>
      <c r="R32" s="31">
        <v>1000</v>
      </c>
      <c r="S32" s="45">
        <v>4.1100000000000003</v>
      </c>
      <c r="T32" s="64">
        <f t="shared" si="0"/>
        <v>308.25</v>
      </c>
      <c r="U32" s="64">
        <f t="shared" si="1"/>
        <v>6.3733001661721076</v>
      </c>
      <c r="V32" s="38">
        <f t="shared" si="2"/>
        <v>1.611962371183761</v>
      </c>
      <c r="W32" s="52">
        <v>392.20495649239922</v>
      </c>
      <c r="X32" s="71" t="str">
        <f t="shared" si="8"/>
        <v>Q4 2020</v>
      </c>
      <c r="Y32" s="21">
        <f t="shared" si="3"/>
        <v>3840</v>
      </c>
      <c r="Z32" s="21">
        <f t="shared" si="4"/>
        <v>2160</v>
      </c>
      <c r="AA32" s="57">
        <f t="shared" si="5"/>
        <v>1550681.3056379822</v>
      </c>
      <c r="AB32" s="59">
        <f t="shared" si="6"/>
        <v>1.7777777777777777</v>
      </c>
      <c r="AC32" s="61">
        <f t="shared" si="7"/>
        <v>1905</v>
      </c>
    </row>
    <row r="33" spans="4:29" hidden="1">
      <c r="D33" s="12">
        <v>27</v>
      </c>
      <c r="E33" s="36" t="s">
        <v>222</v>
      </c>
      <c r="F33" s="16" t="s">
        <v>7</v>
      </c>
      <c r="G33" s="14" t="s">
        <v>51</v>
      </c>
      <c r="H33" s="13" t="s">
        <v>6</v>
      </c>
      <c r="I33" s="13" t="s">
        <v>53</v>
      </c>
      <c r="J33" s="13" t="s">
        <v>124</v>
      </c>
      <c r="K33" s="13" t="s">
        <v>123</v>
      </c>
      <c r="L33" s="14">
        <v>75</v>
      </c>
      <c r="M33" s="14" t="s">
        <v>52</v>
      </c>
      <c r="N33" s="31">
        <v>1000000</v>
      </c>
      <c r="O33" s="14" t="s">
        <v>2</v>
      </c>
      <c r="P33" s="14" t="s">
        <v>35</v>
      </c>
      <c r="Q33" s="31">
        <v>17279.640575999994</v>
      </c>
      <c r="R33" s="31">
        <v>1919.9600639999994</v>
      </c>
      <c r="S33" s="45">
        <v>0.63200000000000001</v>
      </c>
      <c r="T33" s="64">
        <f t="shared" si="0"/>
        <v>47.4</v>
      </c>
      <c r="U33" s="64">
        <f t="shared" si="1"/>
        <v>0.98003058516320485</v>
      </c>
      <c r="V33" s="38">
        <f t="shared" si="2"/>
        <v>0.3628669377716644</v>
      </c>
      <c r="W33" s="52">
        <v>574.15654710706394</v>
      </c>
      <c r="X33" s="71" t="str">
        <f t="shared" si="8"/>
        <v>Q4 2020</v>
      </c>
      <c r="Y33" s="21">
        <f t="shared" si="3"/>
        <v>7680</v>
      </c>
      <c r="Z33" s="21">
        <f t="shared" si="4"/>
        <v>4320</v>
      </c>
      <c r="AA33" s="57">
        <f t="shared" si="5"/>
        <v>1550681.3056379822</v>
      </c>
      <c r="AB33" s="59">
        <f t="shared" si="6"/>
        <v>1.7777777777777777</v>
      </c>
      <c r="AC33" s="61">
        <f t="shared" si="7"/>
        <v>1905</v>
      </c>
    </row>
    <row r="34" spans="4:29" hidden="1">
      <c r="D34" s="12">
        <v>28</v>
      </c>
      <c r="E34" s="36" t="s">
        <v>222</v>
      </c>
      <c r="F34" s="16" t="s">
        <v>7</v>
      </c>
      <c r="G34" s="14" t="s">
        <v>51</v>
      </c>
      <c r="H34" s="13" t="s">
        <v>6</v>
      </c>
      <c r="I34" s="13" t="s">
        <v>53</v>
      </c>
      <c r="J34" s="13" t="s">
        <v>124</v>
      </c>
      <c r="K34" s="13" t="s">
        <v>123</v>
      </c>
      <c r="L34" s="14">
        <v>85</v>
      </c>
      <c r="M34" s="14" t="s">
        <v>15</v>
      </c>
      <c r="N34" s="31">
        <v>1000000</v>
      </c>
      <c r="O34" s="14" t="s">
        <v>2</v>
      </c>
      <c r="P34" s="14" t="s">
        <v>35</v>
      </c>
      <c r="Q34" s="31">
        <v>15840</v>
      </c>
      <c r="R34" s="31">
        <v>1320</v>
      </c>
      <c r="S34" s="45">
        <v>1.9259999999999999</v>
      </c>
      <c r="T34" s="64">
        <f t="shared" si="0"/>
        <v>163.71</v>
      </c>
      <c r="U34" s="64">
        <f t="shared" si="1"/>
        <v>3.8361374411394658</v>
      </c>
      <c r="V34" s="38">
        <f t="shared" si="2"/>
        <v>0.97527034128769385</v>
      </c>
      <c r="W34" s="52">
        <v>506.37089371115985</v>
      </c>
      <c r="X34" s="71" t="str">
        <f t="shared" si="8"/>
        <v>Q4 2020</v>
      </c>
      <c r="Y34" s="21">
        <f t="shared" si="3"/>
        <v>3840</v>
      </c>
      <c r="Z34" s="21">
        <f t="shared" si="4"/>
        <v>2160</v>
      </c>
      <c r="AA34" s="57">
        <f t="shared" si="5"/>
        <v>1991763.9881305636</v>
      </c>
      <c r="AB34" s="59">
        <f t="shared" si="6"/>
        <v>1.7777777777777777</v>
      </c>
      <c r="AC34" s="61">
        <f t="shared" si="7"/>
        <v>2159</v>
      </c>
    </row>
    <row r="35" spans="4:29" hidden="1">
      <c r="D35" s="12">
        <v>29</v>
      </c>
      <c r="E35" s="36" t="s">
        <v>222</v>
      </c>
      <c r="F35" s="16" t="s">
        <v>7</v>
      </c>
      <c r="G35" s="14" t="s">
        <v>51</v>
      </c>
      <c r="H35" s="13" t="s">
        <v>6</v>
      </c>
      <c r="I35" s="13" t="s">
        <v>53</v>
      </c>
      <c r="J35" s="13" t="s">
        <v>124</v>
      </c>
      <c r="K35" s="13" t="s">
        <v>123</v>
      </c>
      <c r="L35" s="14">
        <v>85</v>
      </c>
      <c r="M35" s="14" t="s">
        <v>52</v>
      </c>
      <c r="N35" s="31">
        <v>1000000</v>
      </c>
      <c r="O35" s="14" t="s">
        <v>2</v>
      </c>
      <c r="P35" s="14" t="s">
        <v>35</v>
      </c>
      <c r="Q35" s="31">
        <v>21060</v>
      </c>
      <c r="R35" s="31">
        <v>2340</v>
      </c>
      <c r="S35" s="45">
        <v>0.48699999999999999</v>
      </c>
      <c r="T35" s="64">
        <f t="shared" si="0"/>
        <v>41.394999999999996</v>
      </c>
      <c r="U35" s="64">
        <f t="shared" si="1"/>
        <v>0.96998906221958447</v>
      </c>
      <c r="V35" s="38">
        <f t="shared" si="2"/>
        <v>0.35914895515328676</v>
      </c>
      <c r="W35" s="52">
        <v>737.47218717307339</v>
      </c>
      <c r="X35" s="71" t="str">
        <f t="shared" si="8"/>
        <v>Q4 2020</v>
      </c>
      <c r="Y35" s="21">
        <f t="shared" si="3"/>
        <v>7680</v>
      </c>
      <c r="Z35" s="21">
        <f t="shared" si="4"/>
        <v>4320</v>
      </c>
      <c r="AA35" s="57">
        <f t="shared" si="5"/>
        <v>1991763.9881305636</v>
      </c>
      <c r="AB35" s="59">
        <f t="shared" si="6"/>
        <v>1.7777777777777777</v>
      </c>
      <c r="AC35" s="61">
        <f t="shared" si="7"/>
        <v>2159</v>
      </c>
    </row>
    <row r="36" spans="4:29" hidden="1">
      <c r="D36" s="12">
        <v>30</v>
      </c>
      <c r="E36" s="36" t="s">
        <v>222</v>
      </c>
      <c r="F36" s="16" t="s">
        <v>7</v>
      </c>
      <c r="G36" s="14" t="s">
        <v>51</v>
      </c>
      <c r="H36" s="13" t="s">
        <v>6</v>
      </c>
      <c r="I36" s="13" t="s">
        <v>36</v>
      </c>
      <c r="J36" s="13" t="s">
        <v>37</v>
      </c>
      <c r="K36" s="13" t="s">
        <v>137</v>
      </c>
      <c r="L36" s="14">
        <v>65</v>
      </c>
      <c r="M36" s="14" t="s">
        <v>15</v>
      </c>
      <c r="N36" s="31">
        <v>1000000</v>
      </c>
      <c r="O36" s="14" t="s">
        <v>1</v>
      </c>
      <c r="P36" s="14" t="s">
        <v>35</v>
      </c>
      <c r="Q36" s="31">
        <v>2560</v>
      </c>
      <c r="R36" s="31">
        <v>160</v>
      </c>
      <c r="S36" s="45">
        <v>71.400000000000006</v>
      </c>
      <c r="T36" s="64">
        <f t="shared" si="0"/>
        <v>4641</v>
      </c>
      <c r="U36" s="64">
        <f t="shared" si="1"/>
        <v>83.162004633827891</v>
      </c>
      <c r="V36" s="38">
        <f t="shared" si="2"/>
        <v>14.497604831082331</v>
      </c>
      <c r="W36" s="52">
        <v>203.04768670983657</v>
      </c>
      <c r="X36" s="71" t="str">
        <f t="shared" si="8"/>
        <v>Q4 2020</v>
      </c>
      <c r="Y36" s="21">
        <f t="shared" si="3"/>
        <v>3840</v>
      </c>
      <c r="Z36" s="21">
        <f t="shared" si="4"/>
        <v>2160</v>
      </c>
      <c r="AA36" s="57">
        <f t="shared" si="5"/>
        <v>1164733.9584569733</v>
      </c>
      <c r="AB36" s="59">
        <f t="shared" si="6"/>
        <v>1.7777777777777777</v>
      </c>
      <c r="AC36" s="61">
        <f t="shared" si="7"/>
        <v>1651</v>
      </c>
    </row>
    <row r="37" spans="4:29" hidden="1">
      <c r="D37" s="12">
        <v>31</v>
      </c>
      <c r="E37" s="36" t="s">
        <v>222</v>
      </c>
      <c r="F37" s="16" t="s">
        <v>7</v>
      </c>
      <c r="G37" s="14" t="s">
        <v>51</v>
      </c>
      <c r="H37" s="13" t="s">
        <v>6</v>
      </c>
      <c r="I37" s="13" t="s">
        <v>36</v>
      </c>
      <c r="J37" s="13" t="s">
        <v>38</v>
      </c>
      <c r="K37" s="13" t="s">
        <v>137</v>
      </c>
      <c r="L37" s="14">
        <v>75</v>
      </c>
      <c r="M37" s="14" t="s">
        <v>15</v>
      </c>
      <c r="N37" s="31">
        <v>1000000</v>
      </c>
      <c r="O37" s="14" t="s">
        <v>1</v>
      </c>
      <c r="P37" s="14" t="s">
        <v>35</v>
      </c>
      <c r="Q37" s="31">
        <v>3840</v>
      </c>
      <c r="R37" s="31">
        <v>240</v>
      </c>
      <c r="S37" s="45">
        <v>7.0350000000000001</v>
      </c>
      <c r="T37" s="64">
        <f t="shared" si="0"/>
        <v>527.625</v>
      </c>
      <c r="U37" s="64">
        <f t="shared" si="1"/>
        <v>10.909042985163204</v>
      </c>
      <c r="V37" s="38">
        <f t="shared" si="2"/>
        <v>1.9566146284815393</v>
      </c>
      <c r="W37" s="52">
        <v>278.12574676354501</v>
      </c>
      <c r="X37" s="71" t="str">
        <f t="shared" si="8"/>
        <v>Q4 2020</v>
      </c>
      <c r="Y37" s="21">
        <f t="shared" si="3"/>
        <v>3840</v>
      </c>
      <c r="Z37" s="21">
        <f t="shared" si="4"/>
        <v>2160</v>
      </c>
      <c r="AA37" s="57">
        <f t="shared" si="5"/>
        <v>1550681.3056379822</v>
      </c>
      <c r="AB37" s="59">
        <f t="shared" si="6"/>
        <v>1.7777777777777777</v>
      </c>
      <c r="AC37" s="61">
        <f t="shared" si="7"/>
        <v>1905</v>
      </c>
    </row>
    <row r="38" spans="4:29" hidden="1">
      <c r="D38" s="12">
        <v>32</v>
      </c>
      <c r="E38" s="36" t="s">
        <v>222</v>
      </c>
      <c r="F38" s="16" t="s">
        <v>7</v>
      </c>
      <c r="G38" s="14" t="s">
        <v>51</v>
      </c>
      <c r="H38" s="13" t="s">
        <v>6</v>
      </c>
      <c r="I38" s="13" t="s">
        <v>36</v>
      </c>
      <c r="J38" s="13" t="s">
        <v>50</v>
      </c>
      <c r="K38" s="13" t="s">
        <v>123</v>
      </c>
      <c r="L38" s="14">
        <v>55</v>
      </c>
      <c r="M38" s="14" t="s">
        <v>15</v>
      </c>
      <c r="N38" s="31">
        <v>1000000</v>
      </c>
      <c r="O38" s="14" t="s">
        <v>1</v>
      </c>
      <c r="P38" s="14" t="s">
        <v>35</v>
      </c>
      <c r="Q38" s="31">
        <v>2048</v>
      </c>
      <c r="R38" s="31">
        <v>128</v>
      </c>
      <c r="S38" s="45">
        <v>15.54</v>
      </c>
      <c r="T38" s="64">
        <f t="shared" si="0"/>
        <v>854.69999999999993</v>
      </c>
      <c r="U38" s="64">
        <f t="shared" si="1"/>
        <v>12.959147049970325</v>
      </c>
      <c r="V38" s="38">
        <f t="shared" si="2"/>
        <v>2.4028230518275757</v>
      </c>
      <c r="W38" s="52">
        <v>154.62181800692252</v>
      </c>
      <c r="X38" s="71" t="str">
        <f t="shared" si="8"/>
        <v>Q4 2020</v>
      </c>
      <c r="Y38" s="21">
        <f t="shared" si="3"/>
        <v>3840</v>
      </c>
      <c r="Z38" s="21">
        <f t="shared" si="4"/>
        <v>2160</v>
      </c>
      <c r="AA38" s="57">
        <f t="shared" si="5"/>
        <v>833921.94658753707</v>
      </c>
      <c r="AB38" s="59">
        <f t="shared" si="6"/>
        <v>1.7777777777777777</v>
      </c>
      <c r="AC38" s="61">
        <f t="shared" si="7"/>
        <v>1397</v>
      </c>
    </row>
    <row r="39" spans="4:29" hidden="1">
      <c r="D39" s="12">
        <v>33</v>
      </c>
      <c r="E39" s="36" t="s">
        <v>222</v>
      </c>
      <c r="F39" s="16" t="s">
        <v>8</v>
      </c>
      <c r="G39" s="14" t="s">
        <v>30</v>
      </c>
      <c r="H39" s="13" t="s">
        <v>5</v>
      </c>
      <c r="I39" s="13" t="s">
        <v>31</v>
      </c>
      <c r="J39" s="13" t="s">
        <v>32</v>
      </c>
      <c r="K39" s="13" t="s">
        <v>33</v>
      </c>
      <c r="L39" s="14">
        <v>31.5</v>
      </c>
      <c r="M39" s="14" t="s">
        <v>34</v>
      </c>
      <c r="N39" s="31">
        <v>1000000</v>
      </c>
      <c r="O39" s="14" t="s">
        <v>1</v>
      </c>
      <c r="P39" s="14" t="s">
        <v>35</v>
      </c>
      <c r="Q39" s="31">
        <v>576</v>
      </c>
      <c r="R39" s="31">
        <v>576</v>
      </c>
      <c r="S39" s="45">
        <v>20</v>
      </c>
      <c r="T39" s="64">
        <f t="shared" si="0"/>
        <v>630</v>
      </c>
      <c r="U39" s="64">
        <f t="shared" si="1"/>
        <v>5.4708036462908005</v>
      </c>
      <c r="V39" s="38">
        <f t="shared" si="2"/>
        <v>4.1532828143674809</v>
      </c>
      <c r="W39" s="52">
        <v>207.66414071837403</v>
      </c>
      <c r="X39" s="71" t="str">
        <f t="shared" si="8"/>
        <v>Q1 2021</v>
      </c>
      <c r="Y39" s="21">
        <f t="shared" si="3"/>
        <v>6016</v>
      </c>
      <c r="Z39" s="21">
        <f t="shared" si="4"/>
        <v>3384</v>
      </c>
      <c r="AA39" s="57">
        <f t="shared" si="5"/>
        <v>273540.18231454003</v>
      </c>
      <c r="AB39" s="59">
        <f t="shared" si="6"/>
        <v>1.7777777777777777</v>
      </c>
      <c r="AC39" s="61">
        <f t="shared" si="7"/>
        <v>800.09999999999991</v>
      </c>
    </row>
    <row r="40" spans="4:29" hidden="1">
      <c r="D40" s="12">
        <v>34</v>
      </c>
      <c r="E40" s="36" t="s">
        <v>222</v>
      </c>
      <c r="F40" s="16" t="s">
        <v>8</v>
      </c>
      <c r="G40" s="14" t="s">
        <v>30</v>
      </c>
      <c r="H40" s="13" t="s">
        <v>5</v>
      </c>
      <c r="I40" s="13" t="s">
        <v>41</v>
      </c>
      <c r="J40" s="13" t="s">
        <v>42</v>
      </c>
      <c r="K40" s="13" t="s">
        <v>43</v>
      </c>
      <c r="L40" s="14">
        <v>31.5</v>
      </c>
      <c r="M40" s="14" t="s">
        <v>15</v>
      </c>
      <c r="N40" s="31">
        <v>1000000</v>
      </c>
      <c r="O40" s="14" t="s">
        <v>1</v>
      </c>
      <c r="P40" s="14" t="s">
        <v>35</v>
      </c>
      <c r="Q40" s="31">
        <v>5000</v>
      </c>
      <c r="R40" s="31">
        <v>1152</v>
      </c>
      <c r="S40" s="45">
        <v>50</v>
      </c>
      <c r="T40" s="64">
        <f t="shared" si="0"/>
        <v>1575</v>
      </c>
      <c r="U40" s="64">
        <f t="shared" si="1"/>
        <v>13.677009115727001</v>
      </c>
      <c r="V40" s="38">
        <f t="shared" si="2"/>
        <v>7.2682449251430912</v>
      </c>
      <c r="W40" s="52">
        <v>145.36489850286182</v>
      </c>
      <c r="X40" s="71" t="str">
        <f t="shared" si="8"/>
        <v>Q1 2021</v>
      </c>
      <c r="Y40" s="21">
        <f t="shared" si="3"/>
        <v>3840</v>
      </c>
      <c r="Z40" s="21">
        <f t="shared" si="4"/>
        <v>2160</v>
      </c>
      <c r="AA40" s="57">
        <f t="shared" si="5"/>
        <v>273540.18231454003</v>
      </c>
      <c r="AB40" s="59">
        <f t="shared" si="6"/>
        <v>1.7777777777777777</v>
      </c>
      <c r="AC40" s="61">
        <f t="shared" si="7"/>
        <v>800.09999999999991</v>
      </c>
    </row>
    <row r="41" spans="4:29" hidden="1">
      <c r="D41" s="12">
        <v>35</v>
      </c>
      <c r="E41" s="36" t="s">
        <v>222</v>
      </c>
      <c r="F41" s="16" t="s">
        <v>8</v>
      </c>
      <c r="G41" s="14" t="s">
        <v>30</v>
      </c>
      <c r="H41" s="13" t="s">
        <v>5</v>
      </c>
      <c r="I41" s="13" t="s">
        <v>41</v>
      </c>
      <c r="J41" s="13" t="s">
        <v>44</v>
      </c>
      <c r="K41" s="13" t="s">
        <v>43</v>
      </c>
      <c r="L41" s="14">
        <v>31.5</v>
      </c>
      <c r="M41" s="14" t="s">
        <v>15</v>
      </c>
      <c r="N41" s="31">
        <v>1000000</v>
      </c>
      <c r="O41" s="14" t="s">
        <v>1</v>
      </c>
      <c r="P41" s="14" t="s">
        <v>35</v>
      </c>
      <c r="Q41" s="31">
        <v>4608</v>
      </c>
      <c r="R41" s="31">
        <v>576</v>
      </c>
      <c r="S41" s="45">
        <v>50</v>
      </c>
      <c r="T41" s="64">
        <f t="shared" si="0"/>
        <v>1575</v>
      </c>
      <c r="U41" s="64">
        <f t="shared" si="1"/>
        <v>13.677009115727001</v>
      </c>
      <c r="V41" s="38">
        <f t="shared" si="2"/>
        <v>7.2682449251430912</v>
      </c>
      <c r="W41" s="52">
        <v>145.36489850286182</v>
      </c>
      <c r="X41" s="71" t="str">
        <f t="shared" si="8"/>
        <v>Q1 2021</v>
      </c>
      <c r="Y41" s="21">
        <f t="shared" si="3"/>
        <v>3840</v>
      </c>
      <c r="Z41" s="21">
        <f t="shared" si="4"/>
        <v>2160</v>
      </c>
      <c r="AA41" s="57">
        <f t="shared" si="5"/>
        <v>273540.18231454003</v>
      </c>
      <c r="AB41" s="59">
        <f t="shared" si="6"/>
        <v>1.7777777777777777</v>
      </c>
      <c r="AC41" s="61">
        <f t="shared" si="7"/>
        <v>800.09999999999991</v>
      </c>
    </row>
    <row r="42" spans="4:29" hidden="1">
      <c r="D42" s="12">
        <v>36</v>
      </c>
      <c r="E42" s="36" t="s">
        <v>222</v>
      </c>
      <c r="F42" s="16" t="s">
        <v>8</v>
      </c>
      <c r="G42" s="14" t="s">
        <v>30</v>
      </c>
      <c r="H42" s="13" t="s">
        <v>90</v>
      </c>
      <c r="I42" s="13" t="s">
        <v>45</v>
      </c>
      <c r="J42" s="13" t="s">
        <v>46</v>
      </c>
      <c r="K42" s="13" t="s">
        <v>43</v>
      </c>
      <c r="L42" s="14">
        <v>17.3</v>
      </c>
      <c r="M42" s="14" t="s">
        <v>15</v>
      </c>
      <c r="N42" s="31">
        <v>1000000</v>
      </c>
      <c r="O42" s="14" t="s">
        <v>2</v>
      </c>
      <c r="P42" s="14" t="s">
        <v>47</v>
      </c>
      <c r="Q42" s="31">
        <v>10000</v>
      </c>
      <c r="R42" s="31">
        <v>240</v>
      </c>
      <c r="S42" s="45">
        <v>5</v>
      </c>
      <c r="T42" s="64">
        <f t="shared" si="0"/>
        <v>86.5</v>
      </c>
      <c r="U42" s="64">
        <f t="shared" si="1"/>
        <v>0.41253636263501481</v>
      </c>
      <c r="V42" s="38">
        <f t="shared" si="2"/>
        <v>0.57476552914929591</v>
      </c>
      <c r="W42" s="52">
        <v>114.9531058298592</v>
      </c>
      <c r="X42" s="71" t="str">
        <f t="shared" si="8"/>
        <v>Q1 2021</v>
      </c>
      <c r="Y42" s="21">
        <f t="shared" si="3"/>
        <v>3840</v>
      </c>
      <c r="Z42" s="21">
        <f t="shared" si="4"/>
        <v>2160</v>
      </c>
      <c r="AA42" s="57">
        <f t="shared" si="5"/>
        <v>82507.272527002962</v>
      </c>
      <c r="AB42" s="59">
        <f t="shared" si="6"/>
        <v>1.7777777777777777</v>
      </c>
      <c r="AC42" s="61">
        <f t="shared" si="7"/>
        <v>439.42</v>
      </c>
    </row>
    <row r="43" spans="4:29" hidden="1">
      <c r="D43" s="12">
        <v>37</v>
      </c>
      <c r="E43" s="36" t="s">
        <v>222</v>
      </c>
      <c r="F43" s="16" t="s">
        <v>8</v>
      </c>
      <c r="G43" s="14" t="s">
        <v>30</v>
      </c>
      <c r="H43" s="13" t="s">
        <v>6</v>
      </c>
      <c r="I43" s="13" t="s">
        <v>48</v>
      </c>
      <c r="J43" s="13" t="s">
        <v>215</v>
      </c>
      <c r="K43" s="13" t="s">
        <v>123</v>
      </c>
      <c r="L43" s="14">
        <v>55</v>
      </c>
      <c r="M43" s="14" t="s">
        <v>15</v>
      </c>
      <c r="N43" s="31">
        <v>400000</v>
      </c>
      <c r="O43" s="14" t="s">
        <v>1</v>
      </c>
      <c r="P43" s="14" t="s">
        <v>35</v>
      </c>
      <c r="Q43" s="31">
        <v>2000</v>
      </c>
      <c r="R43" s="31">
        <v>200</v>
      </c>
      <c r="S43" s="45">
        <v>0.315</v>
      </c>
      <c r="T43" s="64">
        <f t="shared" si="0"/>
        <v>17.324999999999999</v>
      </c>
      <c r="U43" s="64">
        <f t="shared" si="1"/>
        <v>0.26268541317507416</v>
      </c>
      <c r="V43" s="38">
        <f t="shared" si="2"/>
        <v>4.4726365308917028E-2</v>
      </c>
      <c r="W43" s="52">
        <v>141.98846129814928</v>
      </c>
      <c r="X43" s="71" t="str">
        <f t="shared" si="8"/>
        <v>Q1 2021</v>
      </c>
      <c r="Y43" s="21">
        <f t="shared" si="3"/>
        <v>3840</v>
      </c>
      <c r="Z43" s="21">
        <f t="shared" si="4"/>
        <v>2160</v>
      </c>
      <c r="AA43" s="57">
        <f t="shared" si="5"/>
        <v>833921.94658753707</v>
      </c>
      <c r="AB43" s="59">
        <f t="shared" si="6"/>
        <v>1.7777777777777777</v>
      </c>
      <c r="AC43" s="61">
        <f t="shared" si="7"/>
        <v>1397</v>
      </c>
    </row>
    <row r="44" spans="4:29" hidden="1">
      <c r="D44" s="12">
        <v>38</v>
      </c>
      <c r="E44" s="36" t="s">
        <v>222</v>
      </c>
      <c r="F44" s="16" t="s">
        <v>8</v>
      </c>
      <c r="G44" s="14" t="s">
        <v>30</v>
      </c>
      <c r="H44" s="13" t="s">
        <v>6</v>
      </c>
      <c r="I44" s="13" t="s">
        <v>48</v>
      </c>
      <c r="J44" s="13" t="s">
        <v>91</v>
      </c>
      <c r="K44" s="13" t="s">
        <v>123</v>
      </c>
      <c r="L44" s="14">
        <v>65</v>
      </c>
      <c r="M44" s="14" t="s">
        <v>15</v>
      </c>
      <c r="N44" s="31">
        <v>400000</v>
      </c>
      <c r="O44" s="14" t="s">
        <v>1</v>
      </c>
      <c r="P44" s="14" t="s">
        <v>35</v>
      </c>
      <c r="Q44" s="31">
        <v>9504</v>
      </c>
      <c r="R44" s="31">
        <v>792</v>
      </c>
      <c r="S44" s="45">
        <v>0.94499999999999995</v>
      </c>
      <c r="T44" s="64">
        <f t="shared" si="0"/>
        <v>61.424999999999997</v>
      </c>
      <c r="U44" s="64">
        <f t="shared" si="1"/>
        <v>1.1006735907418397</v>
      </c>
      <c r="V44" s="38">
        <f t="shared" si="2"/>
        <v>0.18072409267455347</v>
      </c>
      <c r="W44" s="52">
        <v>191.2424261106386</v>
      </c>
      <c r="X44" s="71" t="str">
        <f t="shared" si="8"/>
        <v>Q1 2021</v>
      </c>
      <c r="Y44" s="21">
        <f t="shared" si="3"/>
        <v>3840</v>
      </c>
      <c r="Z44" s="21">
        <f t="shared" si="4"/>
        <v>2160</v>
      </c>
      <c r="AA44" s="57">
        <f t="shared" si="5"/>
        <v>1164733.9584569733</v>
      </c>
      <c r="AB44" s="59">
        <f t="shared" si="6"/>
        <v>1.7777777777777777</v>
      </c>
      <c r="AC44" s="61">
        <f t="shared" si="7"/>
        <v>1651</v>
      </c>
    </row>
    <row r="45" spans="4:29" hidden="1">
      <c r="D45" s="12">
        <v>39</v>
      </c>
      <c r="E45" s="36" t="s">
        <v>222</v>
      </c>
      <c r="F45" s="16" t="s">
        <v>8</v>
      </c>
      <c r="G45" s="14" t="s">
        <v>30</v>
      </c>
      <c r="H45" s="13" t="s">
        <v>6</v>
      </c>
      <c r="I45" s="13" t="s">
        <v>48</v>
      </c>
      <c r="J45" s="13" t="s">
        <v>49</v>
      </c>
      <c r="K45" s="13" t="s">
        <v>123</v>
      </c>
      <c r="L45" s="14">
        <v>75</v>
      </c>
      <c r="M45" s="14" t="s">
        <v>15</v>
      </c>
      <c r="N45" s="31">
        <v>400000</v>
      </c>
      <c r="O45" s="14" t="s">
        <v>1</v>
      </c>
      <c r="P45" s="14" t="s">
        <v>35</v>
      </c>
      <c r="Q45" s="31">
        <v>15360</v>
      </c>
      <c r="R45" s="31">
        <v>1280</v>
      </c>
      <c r="S45" s="45">
        <v>0.42</v>
      </c>
      <c r="T45" s="64">
        <f t="shared" si="0"/>
        <v>31.5</v>
      </c>
      <c r="U45" s="64">
        <f t="shared" si="1"/>
        <v>0.65128614836795251</v>
      </c>
      <c r="V45" s="38">
        <f t="shared" si="2"/>
        <v>0.10836412074457866</v>
      </c>
      <c r="W45" s="52">
        <v>258.00981129661585</v>
      </c>
      <c r="X45" s="71" t="str">
        <f t="shared" si="8"/>
        <v>Q1 2021</v>
      </c>
      <c r="Y45" s="21">
        <f t="shared" si="3"/>
        <v>3840</v>
      </c>
      <c r="Z45" s="21">
        <f t="shared" si="4"/>
        <v>2160</v>
      </c>
      <c r="AA45" s="57">
        <f t="shared" si="5"/>
        <v>1550681.3056379822</v>
      </c>
      <c r="AB45" s="59">
        <f t="shared" si="6"/>
        <v>1.7777777777777777</v>
      </c>
      <c r="AC45" s="61">
        <f t="shared" si="7"/>
        <v>1905</v>
      </c>
    </row>
    <row r="46" spans="4:29" hidden="1">
      <c r="D46" s="12">
        <v>40</v>
      </c>
      <c r="E46" s="36" t="s">
        <v>222</v>
      </c>
      <c r="F46" s="16" t="s">
        <v>8</v>
      </c>
      <c r="G46" s="14" t="s">
        <v>30</v>
      </c>
      <c r="H46" s="13" t="s">
        <v>6</v>
      </c>
      <c r="I46" s="13" t="s">
        <v>48</v>
      </c>
      <c r="J46" s="13"/>
      <c r="K46" s="13" t="s">
        <v>123</v>
      </c>
      <c r="L46" s="14">
        <v>85</v>
      </c>
      <c r="M46" s="14" t="s">
        <v>52</v>
      </c>
      <c r="N46" s="31">
        <v>400000</v>
      </c>
      <c r="O46" s="14" t="s">
        <v>1</v>
      </c>
      <c r="P46" s="14" t="s">
        <v>35</v>
      </c>
      <c r="Q46" s="31">
        <v>21060</v>
      </c>
      <c r="R46" s="31">
        <v>2340</v>
      </c>
      <c r="S46" s="45">
        <v>0.105</v>
      </c>
      <c r="T46" s="64">
        <f t="shared" si="0"/>
        <v>8.9249999999999989</v>
      </c>
      <c r="U46" s="64">
        <f t="shared" si="1"/>
        <v>0.20913521875370916</v>
      </c>
      <c r="V46" s="38">
        <f t="shared" si="2"/>
        <v>7.7111509310233625E-2</v>
      </c>
      <c r="W46" s="52">
        <v>734.39532676412978</v>
      </c>
      <c r="X46" s="71" t="str">
        <f t="shared" si="8"/>
        <v>Q1 2021</v>
      </c>
      <c r="Y46" s="21">
        <f t="shared" si="3"/>
        <v>7680</v>
      </c>
      <c r="Z46" s="21">
        <f t="shared" si="4"/>
        <v>4320</v>
      </c>
      <c r="AA46" s="57">
        <f t="shared" si="5"/>
        <v>1991763.9881305636</v>
      </c>
      <c r="AB46" s="59">
        <f t="shared" si="6"/>
        <v>1.7777777777777777</v>
      </c>
      <c r="AC46" s="61">
        <f t="shared" si="7"/>
        <v>2159</v>
      </c>
    </row>
    <row r="47" spans="4:29" hidden="1">
      <c r="D47" s="12">
        <v>41</v>
      </c>
      <c r="E47" s="36" t="s">
        <v>222</v>
      </c>
      <c r="F47" s="16" t="s">
        <v>8</v>
      </c>
      <c r="G47" s="14" t="s">
        <v>30</v>
      </c>
      <c r="H47" s="13" t="s">
        <v>6</v>
      </c>
      <c r="I47" s="13" t="s">
        <v>53</v>
      </c>
      <c r="J47" s="13" t="s">
        <v>124</v>
      </c>
      <c r="K47" s="13" t="s">
        <v>123</v>
      </c>
      <c r="L47" s="14">
        <v>50</v>
      </c>
      <c r="M47" s="14" t="s">
        <v>15</v>
      </c>
      <c r="N47" s="31">
        <v>1000000</v>
      </c>
      <c r="O47" s="14" t="s">
        <v>2</v>
      </c>
      <c r="P47" s="14" t="s">
        <v>35</v>
      </c>
      <c r="Q47" s="31">
        <v>5376</v>
      </c>
      <c r="R47" s="31">
        <v>448</v>
      </c>
      <c r="S47" s="45">
        <v>32.802999999999997</v>
      </c>
      <c r="T47" s="64">
        <f t="shared" si="0"/>
        <v>1640.1499999999999</v>
      </c>
      <c r="U47" s="64">
        <f t="shared" si="1"/>
        <v>22.607555052818991</v>
      </c>
      <c r="V47" s="38">
        <f t="shared" si="2"/>
        <v>6.0488928519002467</v>
      </c>
      <c r="W47" s="52">
        <v>184.40059908850554</v>
      </c>
      <c r="X47" s="71" t="str">
        <f t="shared" si="8"/>
        <v>Q1 2021</v>
      </c>
      <c r="Y47" s="21">
        <f t="shared" si="3"/>
        <v>3840</v>
      </c>
      <c r="Z47" s="21">
        <f t="shared" si="4"/>
        <v>2160</v>
      </c>
      <c r="AA47" s="57">
        <f t="shared" si="5"/>
        <v>689191.69139465876</v>
      </c>
      <c r="AB47" s="59">
        <f t="shared" si="6"/>
        <v>1.7777777777777777</v>
      </c>
      <c r="AC47" s="61">
        <f t="shared" si="7"/>
        <v>1270</v>
      </c>
    </row>
    <row r="48" spans="4:29" hidden="1">
      <c r="D48" s="12">
        <v>42</v>
      </c>
      <c r="E48" s="36" t="s">
        <v>222</v>
      </c>
      <c r="F48" s="16" t="s">
        <v>8</v>
      </c>
      <c r="G48" s="14" t="s">
        <v>30</v>
      </c>
      <c r="H48" s="13" t="s">
        <v>6</v>
      </c>
      <c r="I48" s="13" t="s">
        <v>53</v>
      </c>
      <c r="J48" s="13" t="s">
        <v>124</v>
      </c>
      <c r="K48" s="13" t="s">
        <v>123</v>
      </c>
      <c r="L48" s="14">
        <v>55</v>
      </c>
      <c r="M48" s="14" t="s">
        <v>15</v>
      </c>
      <c r="N48" s="31">
        <v>1000000</v>
      </c>
      <c r="O48" s="14" t="s">
        <v>2</v>
      </c>
      <c r="P48" s="14" t="s">
        <v>35</v>
      </c>
      <c r="Q48" s="31">
        <v>6912</v>
      </c>
      <c r="R48" s="31">
        <v>576</v>
      </c>
      <c r="S48" s="45">
        <v>99.787999999999997</v>
      </c>
      <c r="T48" s="64">
        <f t="shared" si="0"/>
        <v>5488.34</v>
      </c>
      <c r="U48" s="64">
        <f t="shared" si="1"/>
        <v>83.215403206077141</v>
      </c>
      <c r="V48" s="38">
        <f t="shared" si="2"/>
        <v>20.241063680028173</v>
      </c>
      <c r="W48" s="52">
        <v>202.84065899735612</v>
      </c>
      <c r="X48" s="71" t="str">
        <f t="shared" si="8"/>
        <v>Q1 2021</v>
      </c>
      <c r="Y48" s="21">
        <f t="shared" si="3"/>
        <v>3840</v>
      </c>
      <c r="Z48" s="21">
        <f t="shared" si="4"/>
        <v>2160</v>
      </c>
      <c r="AA48" s="57">
        <f t="shared" si="5"/>
        <v>833921.94658753707</v>
      </c>
      <c r="AB48" s="59">
        <f t="shared" si="6"/>
        <v>1.7777777777777777</v>
      </c>
      <c r="AC48" s="61">
        <f t="shared" si="7"/>
        <v>1397</v>
      </c>
    </row>
    <row r="49" spans="4:29" hidden="1">
      <c r="D49" s="12">
        <v>43</v>
      </c>
      <c r="E49" s="36" t="s">
        <v>222</v>
      </c>
      <c r="F49" s="16" t="s">
        <v>8</v>
      </c>
      <c r="G49" s="14" t="s">
        <v>30</v>
      </c>
      <c r="H49" s="13" t="s">
        <v>6</v>
      </c>
      <c r="I49" s="13" t="s">
        <v>53</v>
      </c>
      <c r="J49" s="13" t="s">
        <v>124</v>
      </c>
      <c r="K49" s="13" t="s">
        <v>123</v>
      </c>
      <c r="L49" s="14">
        <v>65</v>
      </c>
      <c r="M49" s="14" t="s">
        <v>15</v>
      </c>
      <c r="N49" s="31">
        <v>1000000</v>
      </c>
      <c r="O49" s="14" t="s">
        <v>2</v>
      </c>
      <c r="P49" s="14" t="s">
        <v>35</v>
      </c>
      <c r="Q49" s="31">
        <v>9504</v>
      </c>
      <c r="R49" s="31">
        <v>792</v>
      </c>
      <c r="S49" s="45">
        <v>97.241</v>
      </c>
      <c r="T49" s="64">
        <f t="shared" si="0"/>
        <v>6320.665</v>
      </c>
      <c r="U49" s="64">
        <f t="shared" si="1"/>
        <v>113.25989485431454</v>
      </c>
      <c r="V49" s="38">
        <f t="shared" si="2"/>
        <v>26.5665782248923</v>
      </c>
      <c r="W49" s="52">
        <v>273.20346587234087</v>
      </c>
      <c r="X49" s="71" t="str">
        <f t="shared" si="8"/>
        <v>Q1 2021</v>
      </c>
      <c r="Y49" s="21">
        <f t="shared" si="3"/>
        <v>3840</v>
      </c>
      <c r="Z49" s="21">
        <f t="shared" si="4"/>
        <v>2160</v>
      </c>
      <c r="AA49" s="57">
        <f t="shared" si="5"/>
        <v>1164733.9584569733</v>
      </c>
      <c r="AB49" s="59">
        <f t="shared" si="6"/>
        <v>1.7777777777777777</v>
      </c>
      <c r="AC49" s="61">
        <f t="shared" si="7"/>
        <v>1651</v>
      </c>
    </row>
    <row r="50" spans="4:29" hidden="1">
      <c r="D50" s="12">
        <v>44</v>
      </c>
      <c r="E50" s="36" t="s">
        <v>222</v>
      </c>
      <c r="F50" s="16" t="s">
        <v>8</v>
      </c>
      <c r="G50" s="14" t="s">
        <v>30</v>
      </c>
      <c r="H50" s="13" t="s">
        <v>6</v>
      </c>
      <c r="I50" s="13" t="s">
        <v>53</v>
      </c>
      <c r="J50" s="13" t="s">
        <v>124</v>
      </c>
      <c r="K50" s="13" t="s">
        <v>123</v>
      </c>
      <c r="L50" s="14">
        <v>65</v>
      </c>
      <c r="M50" s="14" t="s">
        <v>52</v>
      </c>
      <c r="N50" s="31">
        <v>1000000</v>
      </c>
      <c r="O50" s="14" t="s">
        <v>2</v>
      </c>
      <c r="P50" s="14" t="s">
        <v>35</v>
      </c>
      <c r="Q50" s="31">
        <v>12096</v>
      </c>
      <c r="R50" s="31">
        <v>1344</v>
      </c>
      <c r="S50" s="45">
        <v>19.187999999999999</v>
      </c>
      <c r="T50" s="64">
        <f t="shared" si="0"/>
        <v>1247.22</v>
      </c>
      <c r="U50" s="64">
        <f t="shared" si="1"/>
        <v>22.348915194872401</v>
      </c>
      <c r="V50" s="38">
        <f t="shared" si="2"/>
        <v>8.0858431441371135</v>
      </c>
      <c r="W50" s="52">
        <v>421.40103940677056</v>
      </c>
      <c r="X50" s="71" t="str">
        <f t="shared" si="8"/>
        <v>Q1 2021</v>
      </c>
      <c r="Y50" s="21">
        <f t="shared" si="3"/>
        <v>7680</v>
      </c>
      <c r="Z50" s="21">
        <f t="shared" si="4"/>
        <v>4320</v>
      </c>
      <c r="AA50" s="57">
        <f t="shared" si="5"/>
        <v>1164733.9584569733</v>
      </c>
      <c r="AB50" s="59">
        <f t="shared" si="6"/>
        <v>1.7777777777777777</v>
      </c>
      <c r="AC50" s="61">
        <f t="shared" si="7"/>
        <v>1651</v>
      </c>
    </row>
    <row r="51" spans="4:29" hidden="1">
      <c r="D51" s="12">
        <v>45</v>
      </c>
      <c r="E51" s="36" t="s">
        <v>222</v>
      </c>
      <c r="F51" s="16" t="s">
        <v>8</v>
      </c>
      <c r="G51" s="14" t="s">
        <v>30</v>
      </c>
      <c r="H51" s="13" t="s">
        <v>6</v>
      </c>
      <c r="I51" s="13" t="s">
        <v>53</v>
      </c>
      <c r="J51" s="13" t="s">
        <v>124</v>
      </c>
      <c r="K51" s="13" t="s">
        <v>123</v>
      </c>
      <c r="L51" s="14">
        <v>75</v>
      </c>
      <c r="M51" s="14" t="s">
        <v>15</v>
      </c>
      <c r="N51" s="31">
        <v>1000000</v>
      </c>
      <c r="O51" s="14" t="s">
        <v>2</v>
      </c>
      <c r="P51" s="14" t="s">
        <v>35</v>
      </c>
      <c r="Q51" s="31">
        <v>12000</v>
      </c>
      <c r="R51" s="31">
        <v>1000</v>
      </c>
      <c r="S51" s="45">
        <v>38.259</v>
      </c>
      <c r="T51" s="64">
        <f t="shared" si="0"/>
        <v>2869.4250000000002</v>
      </c>
      <c r="U51" s="64">
        <f t="shared" si="1"/>
        <v>59.327516072403562</v>
      </c>
      <c r="V51" s="38">
        <f t="shared" si="2"/>
        <v>14.101710529138895</v>
      </c>
      <c r="W51" s="52">
        <v>368.58544470945122</v>
      </c>
      <c r="X51" s="71" t="str">
        <f t="shared" si="8"/>
        <v>Q1 2021</v>
      </c>
      <c r="Y51" s="21">
        <f t="shared" si="3"/>
        <v>3840</v>
      </c>
      <c r="Z51" s="21">
        <f t="shared" si="4"/>
        <v>2160</v>
      </c>
      <c r="AA51" s="57">
        <f t="shared" si="5"/>
        <v>1550681.3056379822</v>
      </c>
      <c r="AB51" s="59">
        <f t="shared" si="6"/>
        <v>1.7777777777777777</v>
      </c>
      <c r="AC51" s="61">
        <f t="shared" si="7"/>
        <v>1905</v>
      </c>
    </row>
    <row r="52" spans="4:29" hidden="1">
      <c r="D52" s="12">
        <v>46</v>
      </c>
      <c r="E52" s="36" t="s">
        <v>222</v>
      </c>
      <c r="F52" s="16" t="s">
        <v>8</v>
      </c>
      <c r="G52" s="14" t="s">
        <v>30</v>
      </c>
      <c r="H52" s="13" t="s">
        <v>6</v>
      </c>
      <c r="I52" s="13" t="s">
        <v>53</v>
      </c>
      <c r="J52" s="13" t="s">
        <v>124</v>
      </c>
      <c r="K52" s="13" t="s">
        <v>123</v>
      </c>
      <c r="L52" s="14">
        <v>75</v>
      </c>
      <c r="M52" s="14" t="s">
        <v>52</v>
      </c>
      <c r="N52" s="31">
        <v>1000000</v>
      </c>
      <c r="O52" s="14" t="s">
        <v>2</v>
      </c>
      <c r="P52" s="14" t="s">
        <v>35</v>
      </c>
      <c r="Q52" s="31">
        <v>17279.640575999994</v>
      </c>
      <c r="R52" s="31">
        <v>1919.9600639999994</v>
      </c>
      <c r="S52" s="45">
        <v>11.756</v>
      </c>
      <c r="T52" s="64">
        <f t="shared" si="0"/>
        <v>881.7</v>
      </c>
      <c r="U52" s="64">
        <f t="shared" si="1"/>
        <v>18.229809429080117</v>
      </c>
      <c r="V52" s="38">
        <f t="shared" si="2"/>
        <v>6.7216231101169575</v>
      </c>
      <c r="W52" s="52">
        <v>571.76106754992838</v>
      </c>
      <c r="X52" s="71" t="str">
        <f t="shared" si="8"/>
        <v>Q1 2021</v>
      </c>
      <c r="Y52" s="21">
        <f t="shared" si="3"/>
        <v>7680</v>
      </c>
      <c r="Z52" s="21">
        <f t="shared" si="4"/>
        <v>4320</v>
      </c>
      <c r="AA52" s="57">
        <f t="shared" si="5"/>
        <v>1550681.3056379822</v>
      </c>
      <c r="AB52" s="59">
        <f t="shared" si="6"/>
        <v>1.7777777777777777</v>
      </c>
      <c r="AC52" s="61">
        <f t="shared" si="7"/>
        <v>1905</v>
      </c>
    </row>
    <row r="53" spans="4:29" hidden="1">
      <c r="D53" s="12">
        <v>47</v>
      </c>
      <c r="E53" s="36" t="s">
        <v>222</v>
      </c>
      <c r="F53" s="16" t="s">
        <v>8</v>
      </c>
      <c r="G53" s="14" t="s">
        <v>30</v>
      </c>
      <c r="H53" s="13" t="s">
        <v>6</v>
      </c>
      <c r="I53" s="13" t="s">
        <v>53</v>
      </c>
      <c r="J53" s="13" t="s">
        <v>124</v>
      </c>
      <c r="K53" s="13" t="s">
        <v>123</v>
      </c>
      <c r="L53" s="14">
        <v>85</v>
      </c>
      <c r="M53" s="14" t="s">
        <v>15</v>
      </c>
      <c r="N53" s="31">
        <v>1000000</v>
      </c>
      <c r="O53" s="14" t="s">
        <v>2</v>
      </c>
      <c r="P53" s="14" t="s">
        <v>35</v>
      </c>
      <c r="Q53" s="31">
        <v>15840</v>
      </c>
      <c r="R53" s="31">
        <v>1320</v>
      </c>
      <c r="S53" s="45">
        <v>19.408999999999999</v>
      </c>
      <c r="T53" s="64">
        <f t="shared" si="0"/>
        <v>1649.7649999999999</v>
      </c>
      <c r="U53" s="64">
        <f t="shared" si="1"/>
        <v>38.658147245626104</v>
      </c>
      <c r="V53" s="38">
        <f t="shared" si="2"/>
        <v>9.240789878297841</v>
      </c>
      <c r="W53" s="52">
        <v>476.10850009262924</v>
      </c>
      <c r="X53" s="71" t="str">
        <f t="shared" si="8"/>
        <v>Q1 2021</v>
      </c>
      <c r="Y53" s="21">
        <f t="shared" si="3"/>
        <v>3840</v>
      </c>
      <c r="Z53" s="21">
        <f t="shared" si="4"/>
        <v>2160</v>
      </c>
      <c r="AA53" s="57">
        <f t="shared" si="5"/>
        <v>1991763.9881305636</v>
      </c>
      <c r="AB53" s="59">
        <f t="shared" si="6"/>
        <v>1.7777777777777777</v>
      </c>
      <c r="AC53" s="61">
        <f t="shared" si="7"/>
        <v>2159</v>
      </c>
    </row>
    <row r="54" spans="4:29" hidden="1">
      <c r="D54" s="12">
        <v>48</v>
      </c>
      <c r="E54" s="36" t="s">
        <v>222</v>
      </c>
      <c r="F54" s="16" t="s">
        <v>8</v>
      </c>
      <c r="G54" s="14" t="s">
        <v>30</v>
      </c>
      <c r="H54" s="13" t="s">
        <v>6</v>
      </c>
      <c r="I54" s="13" t="s">
        <v>53</v>
      </c>
      <c r="J54" s="13" t="s">
        <v>124</v>
      </c>
      <c r="K54" s="13" t="s">
        <v>123</v>
      </c>
      <c r="L54" s="14">
        <v>85</v>
      </c>
      <c r="M54" s="14" t="s">
        <v>52</v>
      </c>
      <c r="N54" s="31">
        <v>1000000</v>
      </c>
      <c r="O54" s="14" t="s">
        <v>2</v>
      </c>
      <c r="P54" s="14" t="s">
        <v>35</v>
      </c>
      <c r="Q54" s="31">
        <v>21060</v>
      </c>
      <c r="R54" s="31">
        <v>2340</v>
      </c>
      <c r="S54" s="45">
        <v>5.78</v>
      </c>
      <c r="T54" s="64">
        <f t="shared" si="0"/>
        <v>491.3</v>
      </c>
      <c r="U54" s="64">
        <f t="shared" si="1"/>
        <v>11.512395851394659</v>
      </c>
      <c r="V54" s="38">
        <f t="shared" si="2"/>
        <v>4.2448049886966697</v>
      </c>
      <c r="W54" s="52">
        <v>734.39532676412978</v>
      </c>
      <c r="X54" s="71" t="str">
        <f t="shared" si="8"/>
        <v>Q1 2021</v>
      </c>
      <c r="Y54" s="21">
        <f t="shared" si="3"/>
        <v>7680</v>
      </c>
      <c r="Z54" s="21">
        <f t="shared" si="4"/>
        <v>4320</v>
      </c>
      <c r="AA54" s="57">
        <f t="shared" si="5"/>
        <v>1991763.9881305636</v>
      </c>
      <c r="AB54" s="59">
        <f t="shared" si="6"/>
        <v>1.7777777777777777</v>
      </c>
      <c r="AC54" s="61">
        <f t="shared" si="7"/>
        <v>2159</v>
      </c>
    </row>
    <row r="55" spans="4:29" hidden="1">
      <c r="D55" s="12">
        <v>49</v>
      </c>
      <c r="E55" s="36" t="s">
        <v>222</v>
      </c>
      <c r="F55" s="16" t="s">
        <v>8</v>
      </c>
      <c r="G55" s="14" t="s">
        <v>30</v>
      </c>
      <c r="H55" s="13" t="s">
        <v>6</v>
      </c>
      <c r="I55" s="13" t="s">
        <v>58</v>
      </c>
      <c r="J55" s="13" t="s">
        <v>59</v>
      </c>
      <c r="K55" s="13" t="s">
        <v>123</v>
      </c>
      <c r="L55" s="14">
        <v>75</v>
      </c>
      <c r="M55" s="14" t="s">
        <v>15</v>
      </c>
      <c r="N55" s="31">
        <v>1000000</v>
      </c>
      <c r="O55" s="14" t="s">
        <v>1</v>
      </c>
      <c r="P55" s="14" t="s">
        <v>35</v>
      </c>
      <c r="Q55" s="31">
        <v>4000</v>
      </c>
      <c r="R55" s="31">
        <v>252</v>
      </c>
      <c r="S55" s="45">
        <v>5.2999999999999999E-2</v>
      </c>
      <c r="T55" s="64">
        <f t="shared" si="0"/>
        <v>3.9750000000000001</v>
      </c>
      <c r="U55" s="64">
        <f t="shared" si="1"/>
        <v>8.2186109198813057E-2</v>
      </c>
      <c r="V55" s="38">
        <f t="shared" si="2"/>
        <v>1.367451999872064E-2</v>
      </c>
      <c r="W55" s="52">
        <v>258.00981129661585</v>
      </c>
      <c r="X55" s="71" t="str">
        <f t="shared" si="8"/>
        <v>Q1 2021</v>
      </c>
      <c r="Y55" s="21">
        <f t="shared" si="3"/>
        <v>3840</v>
      </c>
      <c r="Z55" s="21">
        <f t="shared" si="4"/>
        <v>2160</v>
      </c>
      <c r="AA55" s="57">
        <f t="shared" si="5"/>
        <v>1550681.3056379822</v>
      </c>
      <c r="AB55" s="59">
        <f t="shared" si="6"/>
        <v>1.7777777777777777</v>
      </c>
      <c r="AC55" s="61">
        <f t="shared" si="7"/>
        <v>1905</v>
      </c>
    </row>
    <row r="56" spans="4:29" hidden="1">
      <c r="D56" s="12">
        <v>50</v>
      </c>
      <c r="E56" s="36" t="s">
        <v>222</v>
      </c>
      <c r="F56" s="16" t="s">
        <v>8</v>
      </c>
      <c r="G56" s="14" t="s">
        <v>30</v>
      </c>
      <c r="H56" s="13" t="s">
        <v>6</v>
      </c>
      <c r="I56" s="13" t="s">
        <v>36</v>
      </c>
      <c r="J56" s="13" t="s">
        <v>37</v>
      </c>
      <c r="K56" s="13" t="s">
        <v>137</v>
      </c>
      <c r="L56" s="14">
        <v>65</v>
      </c>
      <c r="M56" s="14" t="s">
        <v>15</v>
      </c>
      <c r="N56" s="31">
        <v>1000000</v>
      </c>
      <c r="O56" s="14" t="s">
        <v>1</v>
      </c>
      <c r="P56" s="14" t="s">
        <v>35</v>
      </c>
      <c r="Q56" s="31">
        <v>2560</v>
      </c>
      <c r="R56" s="31">
        <v>160</v>
      </c>
      <c r="S56" s="45">
        <v>68.271000000000001</v>
      </c>
      <c r="T56" s="64">
        <f t="shared" si="0"/>
        <v>4437.6149999999998</v>
      </c>
      <c r="U56" s="64">
        <f t="shared" si="1"/>
        <v>79.517552077816021</v>
      </c>
      <c r="V56" s="38">
        <f t="shared" si="2"/>
        <v>13.056311672999408</v>
      </c>
      <c r="W56" s="52">
        <v>191.2424261106386</v>
      </c>
      <c r="X56" s="71" t="str">
        <f t="shared" si="8"/>
        <v>Q1 2021</v>
      </c>
      <c r="Y56" s="21">
        <f t="shared" si="3"/>
        <v>3840</v>
      </c>
      <c r="Z56" s="21">
        <f t="shared" si="4"/>
        <v>2160</v>
      </c>
      <c r="AA56" s="57">
        <f t="shared" si="5"/>
        <v>1164733.9584569733</v>
      </c>
      <c r="AB56" s="59">
        <f t="shared" si="6"/>
        <v>1.7777777777777777</v>
      </c>
      <c r="AC56" s="61">
        <f t="shared" si="7"/>
        <v>1651</v>
      </c>
    </row>
    <row r="57" spans="4:29" hidden="1">
      <c r="D57" s="12">
        <v>51</v>
      </c>
      <c r="E57" s="36" t="s">
        <v>222</v>
      </c>
      <c r="F57" s="16" t="s">
        <v>8</v>
      </c>
      <c r="G57" s="14" t="s">
        <v>30</v>
      </c>
      <c r="H57" s="13" t="s">
        <v>6</v>
      </c>
      <c r="I57" s="13" t="s">
        <v>36</v>
      </c>
      <c r="J57" s="13" t="s">
        <v>38</v>
      </c>
      <c r="K57" s="13" t="s">
        <v>137</v>
      </c>
      <c r="L57" s="14">
        <v>75</v>
      </c>
      <c r="M57" s="14" t="s">
        <v>15</v>
      </c>
      <c r="N57" s="31">
        <v>1000000</v>
      </c>
      <c r="O57" s="14" t="s">
        <v>1</v>
      </c>
      <c r="P57" s="14" t="s">
        <v>35</v>
      </c>
      <c r="Q57" s="31">
        <v>3840</v>
      </c>
      <c r="R57" s="31">
        <v>240</v>
      </c>
      <c r="S57" s="45">
        <v>11.234999999999999</v>
      </c>
      <c r="T57" s="64">
        <f t="shared" si="0"/>
        <v>842.625</v>
      </c>
      <c r="U57" s="64">
        <f t="shared" si="1"/>
        <v>17.42190446884273</v>
      </c>
      <c r="V57" s="38">
        <f t="shared" si="2"/>
        <v>2.8987402299174794</v>
      </c>
      <c r="W57" s="52">
        <v>258.00981129661585</v>
      </c>
      <c r="X57" s="71" t="str">
        <f t="shared" si="8"/>
        <v>Q1 2021</v>
      </c>
      <c r="Y57" s="21">
        <f t="shared" si="3"/>
        <v>3840</v>
      </c>
      <c r="Z57" s="21">
        <f t="shared" si="4"/>
        <v>2160</v>
      </c>
      <c r="AA57" s="57">
        <f t="shared" si="5"/>
        <v>1550681.3056379822</v>
      </c>
      <c r="AB57" s="59">
        <f t="shared" si="6"/>
        <v>1.7777777777777777</v>
      </c>
      <c r="AC57" s="61">
        <f t="shared" si="7"/>
        <v>1905</v>
      </c>
    </row>
    <row r="58" spans="4:29" hidden="1">
      <c r="D58" s="12">
        <v>52</v>
      </c>
      <c r="E58" s="36" t="s">
        <v>222</v>
      </c>
      <c r="F58" s="16" t="s">
        <v>8</v>
      </c>
      <c r="G58" s="14" t="s">
        <v>30</v>
      </c>
      <c r="H58" s="13" t="s">
        <v>6</v>
      </c>
      <c r="I58" s="13" t="s">
        <v>36</v>
      </c>
      <c r="J58" s="13" t="s">
        <v>50</v>
      </c>
      <c r="K58" s="13" t="s">
        <v>123</v>
      </c>
      <c r="L58" s="14">
        <v>55</v>
      </c>
      <c r="M58" s="14" t="s">
        <v>15</v>
      </c>
      <c r="N58" s="31">
        <v>1000000</v>
      </c>
      <c r="O58" s="14" t="s">
        <v>1</v>
      </c>
      <c r="P58" s="14" t="s">
        <v>35</v>
      </c>
      <c r="Q58" s="31">
        <v>2048</v>
      </c>
      <c r="R58" s="31">
        <v>128</v>
      </c>
      <c r="S58" s="45">
        <v>14.595000000000001</v>
      </c>
      <c r="T58" s="64">
        <f t="shared" si="0"/>
        <v>802.72500000000002</v>
      </c>
      <c r="U58" s="64">
        <f t="shared" si="1"/>
        <v>12.171090810445104</v>
      </c>
      <c r="V58" s="38">
        <f t="shared" si="2"/>
        <v>2.0723215926464884</v>
      </c>
      <c r="W58" s="52">
        <v>141.98846129814928</v>
      </c>
      <c r="X58" s="71" t="str">
        <f t="shared" si="8"/>
        <v>Q1 2021</v>
      </c>
      <c r="Y58" s="21">
        <f t="shared" si="3"/>
        <v>3840</v>
      </c>
      <c r="Z58" s="21">
        <f t="shared" si="4"/>
        <v>2160</v>
      </c>
      <c r="AA58" s="57">
        <f t="shared" si="5"/>
        <v>833921.94658753707</v>
      </c>
      <c r="AB58" s="59">
        <f t="shared" si="6"/>
        <v>1.7777777777777777</v>
      </c>
      <c r="AC58" s="61">
        <f t="shared" si="7"/>
        <v>1397</v>
      </c>
    </row>
    <row r="59" spans="4:29" hidden="1">
      <c r="D59" s="12">
        <v>53</v>
      </c>
      <c r="E59" s="36" t="s">
        <v>222</v>
      </c>
      <c r="F59" s="16" t="s">
        <v>8</v>
      </c>
      <c r="G59" s="14" t="s">
        <v>39</v>
      </c>
      <c r="H59" s="13" t="s">
        <v>5</v>
      </c>
      <c r="I59" s="13" t="s">
        <v>54</v>
      </c>
      <c r="J59" s="13" t="s">
        <v>55</v>
      </c>
      <c r="K59" s="13" t="s">
        <v>43</v>
      </c>
      <c r="L59" s="14">
        <v>31.5</v>
      </c>
      <c r="M59" s="14" t="s">
        <v>15</v>
      </c>
      <c r="N59" s="31">
        <v>1000000</v>
      </c>
      <c r="O59" s="14" t="s">
        <v>1</v>
      </c>
      <c r="P59" s="14" t="s">
        <v>35</v>
      </c>
      <c r="Q59" s="31">
        <v>2304</v>
      </c>
      <c r="R59" s="31">
        <v>1152</v>
      </c>
      <c r="S59" s="45">
        <v>30</v>
      </c>
      <c r="T59" s="64">
        <f t="shared" si="0"/>
        <v>945</v>
      </c>
      <c r="U59" s="64">
        <f t="shared" si="1"/>
        <v>8.2062054694362008</v>
      </c>
      <c r="V59" s="38">
        <f t="shared" si="2"/>
        <v>4.2301185464332782</v>
      </c>
      <c r="W59" s="52">
        <v>141.00395154777596</v>
      </c>
      <c r="X59" s="71" t="str">
        <f t="shared" si="8"/>
        <v>Q2 2021</v>
      </c>
      <c r="Y59" s="21">
        <f t="shared" si="3"/>
        <v>3840</v>
      </c>
      <c r="Z59" s="21">
        <f t="shared" si="4"/>
        <v>2160</v>
      </c>
      <c r="AA59" s="57">
        <f t="shared" si="5"/>
        <v>273540.18231454003</v>
      </c>
      <c r="AB59" s="59">
        <f t="shared" si="6"/>
        <v>1.7777777777777777</v>
      </c>
      <c r="AC59" s="61">
        <f t="shared" si="7"/>
        <v>800.09999999999991</v>
      </c>
    </row>
    <row r="60" spans="4:29" hidden="1">
      <c r="D60" s="12">
        <v>54</v>
      </c>
      <c r="E60" s="36" t="s">
        <v>222</v>
      </c>
      <c r="F60" s="16" t="s">
        <v>8</v>
      </c>
      <c r="G60" s="14" t="s">
        <v>39</v>
      </c>
      <c r="H60" s="13" t="s">
        <v>5</v>
      </c>
      <c r="I60" s="13" t="s">
        <v>31</v>
      </c>
      <c r="J60" s="13" t="s">
        <v>32</v>
      </c>
      <c r="K60" s="13" t="s">
        <v>33</v>
      </c>
      <c r="L60" s="14">
        <v>31.5</v>
      </c>
      <c r="M60" s="14" t="s">
        <v>34</v>
      </c>
      <c r="N60" s="31">
        <v>1000000</v>
      </c>
      <c r="O60" s="14" t="s">
        <v>1</v>
      </c>
      <c r="P60" s="14" t="s">
        <v>35</v>
      </c>
      <c r="Q60" s="31">
        <v>576</v>
      </c>
      <c r="R60" s="31">
        <v>576</v>
      </c>
      <c r="S60" s="45">
        <v>20</v>
      </c>
      <c r="T60" s="64">
        <f t="shared" si="0"/>
        <v>630</v>
      </c>
      <c r="U60" s="64">
        <f t="shared" si="1"/>
        <v>5.4708036462908005</v>
      </c>
      <c r="V60" s="38">
        <f t="shared" si="2"/>
        <v>4.0286843299364561</v>
      </c>
      <c r="W60" s="52">
        <v>201.43421649682281</v>
      </c>
      <c r="X60" s="71" t="str">
        <f t="shared" si="8"/>
        <v>Q2 2021</v>
      </c>
      <c r="Y60" s="21">
        <f t="shared" si="3"/>
        <v>6016</v>
      </c>
      <c r="Z60" s="21">
        <f t="shared" si="4"/>
        <v>3384</v>
      </c>
      <c r="AA60" s="57">
        <f t="shared" si="5"/>
        <v>273540.18231454003</v>
      </c>
      <c r="AB60" s="59">
        <f t="shared" si="6"/>
        <v>1.7777777777777777</v>
      </c>
      <c r="AC60" s="61">
        <f t="shared" si="7"/>
        <v>800.09999999999991</v>
      </c>
    </row>
    <row r="61" spans="4:29" hidden="1">
      <c r="D61" s="12">
        <v>55</v>
      </c>
      <c r="E61" s="36" t="s">
        <v>222</v>
      </c>
      <c r="F61" s="16" t="s">
        <v>8</v>
      </c>
      <c r="G61" s="14" t="s">
        <v>39</v>
      </c>
      <c r="H61" s="13" t="s">
        <v>5</v>
      </c>
      <c r="I61" s="13" t="s">
        <v>41</v>
      </c>
      <c r="J61" s="13" t="s">
        <v>42</v>
      </c>
      <c r="K61" s="13" t="s">
        <v>43</v>
      </c>
      <c r="L61" s="14">
        <v>31.5</v>
      </c>
      <c r="M61" s="14" t="s">
        <v>15</v>
      </c>
      <c r="N61" s="31">
        <v>1000000</v>
      </c>
      <c r="O61" s="14" t="s">
        <v>1</v>
      </c>
      <c r="P61" s="14" t="s">
        <v>35</v>
      </c>
      <c r="Q61" s="31">
        <v>5000</v>
      </c>
      <c r="R61" s="31">
        <v>1152</v>
      </c>
      <c r="S61" s="45">
        <v>50</v>
      </c>
      <c r="T61" s="64">
        <f t="shared" si="0"/>
        <v>1575</v>
      </c>
      <c r="U61" s="64">
        <f t="shared" si="1"/>
        <v>13.677009115727001</v>
      </c>
      <c r="V61" s="38">
        <f t="shared" si="2"/>
        <v>7.0501975773887979</v>
      </c>
      <c r="W61" s="52">
        <v>141.00395154777596</v>
      </c>
      <c r="X61" s="71" t="str">
        <f t="shared" si="8"/>
        <v>Q2 2021</v>
      </c>
      <c r="Y61" s="21">
        <f t="shared" si="3"/>
        <v>3840</v>
      </c>
      <c r="Z61" s="21">
        <f t="shared" si="4"/>
        <v>2160</v>
      </c>
      <c r="AA61" s="57">
        <f t="shared" si="5"/>
        <v>273540.18231454003</v>
      </c>
      <c r="AB61" s="59">
        <f t="shared" si="6"/>
        <v>1.7777777777777777</v>
      </c>
      <c r="AC61" s="61">
        <f t="shared" si="7"/>
        <v>800.09999999999991</v>
      </c>
    </row>
    <row r="62" spans="4:29" hidden="1">
      <c r="D62" s="12">
        <v>56</v>
      </c>
      <c r="E62" s="36" t="s">
        <v>222</v>
      </c>
      <c r="F62" s="16" t="s">
        <v>8</v>
      </c>
      <c r="G62" s="14" t="s">
        <v>39</v>
      </c>
      <c r="H62" s="13" t="s">
        <v>5</v>
      </c>
      <c r="I62" s="13" t="s">
        <v>41</v>
      </c>
      <c r="J62" s="13" t="s">
        <v>44</v>
      </c>
      <c r="K62" s="13" t="s">
        <v>43</v>
      </c>
      <c r="L62" s="14">
        <v>31.5</v>
      </c>
      <c r="M62" s="14" t="s">
        <v>15</v>
      </c>
      <c r="N62" s="31">
        <v>1000000</v>
      </c>
      <c r="O62" s="14" t="s">
        <v>1</v>
      </c>
      <c r="P62" s="14" t="s">
        <v>35</v>
      </c>
      <c r="Q62" s="31">
        <v>4608</v>
      </c>
      <c r="R62" s="31">
        <v>576</v>
      </c>
      <c r="S62" s="45">
        <v>60</v>
      </c>
      <c r="T62" s="64">
        <f t="shared" si="0"/>
        <v>1890</v>
      </c>
      <c r="U62" s="64">
        <f t="shared" si="1"/>
        <v>16.412410938872402</v>
      </c>
      <c r="V62" s="38">
        <f t="shared" si="2"/>
        <v>8.4602370928665565</v>
      </c>
      <c r="W62" s="52">
        <v>141.00395154777596</v>
      </c>
      <c r="X62" s="71" t="str">
        <f t="shared" si="8"/>
        <v>Q2 2021</v>
      </c>
      <c r="Y62" s="21">
        <f t="shared" si="3"/>
        <v>3840</v>
      </c>
      <c r="Z62" s="21">
        <f t="shared" si="4"/>
        <v>2160</v>
      </c>
      <c r="AA62" s="57">
        <f t="shared" si="5"/>
        <v>273540.18231454003</v>
      </c>
      <c r="AB62" s="59">
        <f t="shared" si="6"/>
        <v>1.7777777777777777</v>
      </c>
      <c r="AC62" s="61">
        <f t="shared" si="7"/>
        <v>800.09999999999991</v>
      </c>
    </row>
    <row r="63" spans="4:29" hidden="1">
      <c r="D63" s="12">
        <v>57</v>
      </c>
      <c r="E63" s="36" t="s">
        <v>222</v>
      </c>
      <c r="F63" s="16" t="s">
        <v>8</v>
      </c>
      <c r="G63" s="14" t="s">
        <v>39</v>
      </c>
      <c r="H63" s="13" t="s">
        <v>90</v>
      </c>
      <c r="I63" s="13" t="s">
        <v>54</v>
      </c>
      <c r="J63" s="13" t="s">
        <v>92</v>
      </c>
      <c r="K63" s="13" t="s">
        <v>43</v>
      </c>
      <c r="L63" s="14">
        <v>17.3</v>
      </c>
      <c r="M63" s="14" t="s">
        <v>15</v>
      </c>
      <c r="N63" s="31">
        <v>1000000</v>
      </c>
      <c r="O63" s="14" t="s">
        <v>2</v>
      </c>
      <c r="P63" s="14" t="s">
        <v>47</v>
      </c>
      <c r="Q63" s="31">
        <v>4000</v>
      </c>
      <c r="R63" s="31">
        <v>1152</v>
      </c>
      <c r="S63" s="45">
        <v>1</v>
      </c>
      <c r="T63" s="64">
        <f t="shared" si="0"/>
        <v>17.3</v>
      </c>
      <c r="U63" s="64">
        <f t="shared" si="1"/>
        <v>8.2507272527002962E-2</v>
      </c>
      <c r="V63" s="38">
        <f t="shared" si="2"/>
        <v>0.11150451265496342</v>
      </c>
      <c r="W63" s="52">
        <v>111.50451265496342</v>
      </c>
      <c r="X63" s="71" t="str">
        <f t="shared" si="8"/>
        <v>Q2 2021</v>
      </c>
      <c r="Y63" s="21">
        <f t="shared" si="3"/>
        <v>3840</v>
      </c>
      <c r="Z63" s="21">
        <f t="shared" si="4"/>
        <v>2160</v>
      </c>
      <c r="AA63" s="57">
        <f t="shared" si="5"/>
        <v>82507.272527002962</v>
      </c>
      <c r="AB63" s="59">
        <f t="shared" si="6"/>
        <v>1.7777777777777777</v>
      </c>
      <c r="AC63" s="61">
        <f t="shared" si="7"/>
        <v>439.42</v>
      </c>
    </row>
    <row r="64" spans="4:29" hidden="1">
      <c r="D64" s="12">
        <v>58</v>
      </c>
      <c r="E64" s="36" t="s">
        <v>222</v>
      </c>
      <c r="F64" s="16" t="s">
        <v>8</v>
      </c>
      <c r="G64" s="14" t="s">
        <v>39</v>
      </c>
      <c r="H64" s="13" t="s">
        <v>90</v>
      </c>
      <c r="I64" s="13" t="s">
        <v>45</v>
      </c>
      <c r="J64" s="13" t="s">
        <v>46</v>
      </c>
      <c r="K64" s="13" t="s">
        <v>43</v>
      </c>
      <c r="L64" s="14">
        <v>17.3</v>
      </c>
      <c r="M64" s="14" t="s">
        <v>15</v>
      </c>
      <c r="N64" s="31">
        <v>1000000</v>
      </c>
      <c r="O64" s="14" t="s">
        <v>2</v>
      </c>
      <c r="P64" s="14" t="s">
        <v>47</v>
      </c>
      <c r="Q64" s="31">
        <v>10000</v>
      </c>
      <c r="R64" s="31">
        <v>240</v>
      </c>
      <c r="S64" s="45">
        <v>5</v>
      </c>
      <c r="T64" s="64">
        <f t="shared" si="0"/>
        <v>86.5</v>
      </c>
      <c r="U64" s="64">
        <f t="shared" si="1"/>
        <v>0.41253636263501481</v>
      </c>
      <c r="V64" s="38">
        <f t="shared" si="2"/>
        <v>0.55752256327481708</v>
      </c>
      <c r="W64" s="52">
        <v>111.50451265496342</v>
      </c>
      <c r="X64" s="71" t="str">
        <f t="shared" si="8"/>
        <v>Q2 2021</v>
      </c>
      <c r="Y64" s="21">
        <f t="shared" si="3"/>
        <v>3840</v>
      </c>
      <c r="Z64" s="21">
        <f t="shared" si="4"/>
        <v>2160</v>
      </c>
      <c r="AA64" s="57">
        <f t="shared" si="5"/>
        <v>82507.272527002962</v>
      </c>
      <c r="AB64" s="59">
        <f t="shared" si="6"/>
        <v>1.7777777777777777</v>
      </c>
      <c r="AC64" s="61">
        <f t="shared" si="7"/>
        <v>439.42</v>
      </c>
    </row>
    <row r="65" spans="4:29" hidden="1">
      <c r="D65" s="12">
        <v>59</v>
      </c>
      <c r="E65" s="36" t="s">
        <v>222</v>
      </c>
      <c r="F65" s="16" t="s">
        <v>8</v>
      </c>
      <c r="G65" s="14" t="s">
        <v>39</v>
      </c>
      <c r="H65" s="13" t="s">
        <v>4</v>
      </c>
      <c r="I65" s="13" t="s">
        <v>31</v>
      </c>
      <c r="J65" s="13" t="s">
        <v>56</v>
      </c>
      <c r="K65" s="13" t="s">
        <v>57</v>
      </c>
      <c r="L65" s="14">
        <v>12.9</v>
      </c>
      <c r="M65" s="14" t="s">
        <v>16</v>
      </c>
      <c r="N65" s="31">
        <v>1000000</v>
      </c>
      <c r="O65" s="14" t="s">
        <v>2</v>
      </c>
      <c r="P65" s="14" t="s">
        <v>47</v>
      </c>
      <c r="Q65" s="31">
        <v>10384</v>
      </c>
      <c r="R65" s="31">
        <v>2596</v>
      </c>
      <c r="S65" s="45">
        <v>1000</v>
      </c>
      <c r="T65" s="64">
        <f t="shared" si="0"/>
        <v>12900</v>
      </c>
      <c r="U65" s="64">
        <f t="shared" si="1"/>
        <v>51.526267260771327</v>
      </c>
      <c r="V65" s="38">
        <f t="shared" si="2"/>
        <v>127.48897458469231</v>
      </c>
      <c r="W65" s="52">
        <v>127.48897458469231</v>
      </c>
      <c r="X65" s="71" t="str">
        <f t="shared" si="8"/>
        <v>Q2 2021</v>
      </c>
      <c r="Y65" s="21">
        <f t="shared" si="3"/>
        <v>2732</v>
      </c>
      <c r="Z65" s="21">
        <f t="shared" si="4"/>
        <v>2048</v>
      </c>
      <c r="AA65" s="57">
        <f t="shared" si="5"/>
        <v>51526.267260771325</v>
      </c>
      <c r="AB65" s="59">
        <f t="shared" si="6"/>
        <v>1.333984375</v>
      </c>
      <c r="AC65" s="61">
        <f t="shared" si="7"/>
        <v>327.65999999999997</v>
      </c>
    </row>
    <row r="66" spans="4:29" hidden="1">
      <c r="D66" s="12">
        <v>60</v>
      </c>
      <c r="E66" s="36" t="s">
        <v>222</v>
      </c>
      <c r="F66" s="16" t="s">
        <v>8</v>
      </c>
      <c r="G66" s="14" t="s">
        <v>39</v>
      </c>
      <c r="H66" s="13" t="s">
        <v>6</v>
      </c>
      <c r="I66" s="13" t="s">
        <v>48</v>
      </c>
      <c r="J66" s="13" t="s">
        <v>215</v>
      </c>
      <c r="K66" s="13" t="s">
        <v>123</v>
      </c>
      <c r="L66" s="14">
        <v>55</v>
      </c>
      <c r="M66" s="14" t="s">
        <v>15</v>
      </c>
      <c r="N66" s="31">
        <v>400000</v>
      </c>
      <c r="O66" s="14" t="s">
        <v>1</v>
      </c>
      <c r="P66" s="14" t="s">
        <v>35</v>
      </c>
      <c r="Q66" s="31">
        <v>2000</v>
      </c>
      <c r="R66" s="31">
        <v>200</v>
      </c>
      <c r="S66" s="45">
        <v>0.42</v>
      </c>
      <c r="T66" s="64">
        <f t="shared" si="0"/>
        <v>23.099999999999998</v>
      </c>
      <c r="U66" s="64">
        <f t="shared" si="1"/>
        <v>0.35024721756676558</v>
      </c>
      <c r="V66" s="38">
        <f t="shared" si="2"/>
        <v>5.9635153745222692E-2</v>
      </c>
      <c r="W66" s="52">
        <v>141.98846129814928</v>
      </c>
      <c r="X66" s="71" t="str">
        <f t="shared" si="8"/>
        <v>Q2 2021</v>
      </c>
      <c r="Y66" s="21">
        <f t="shared" si="3"/>
        <v>3840</v>
      </c>
      <c r="Z66" s="21">
        <f t="shared" si="4"/>
        <v>2160</v>
      </c>
      <c r="AA66" s="57">
        <f t="shared" si="5"/>
        <v>833921.94658753707</v>
      </c>
      <c r="AB66" s="59">
        <f t="shared" si="6"/>
        <v>1.7777777777777777</v>
      </c>
      <c r="AC66" s="61">
        <f t="shared" si="7"/>
        <v>1397</v>
      </c>
    </row>
    <row r="67" spans="4:29" hidden="1">
      <c r="D67" s="12">
        <v>61</v>
      </c>
      <c r="E67" s="36" t="s">
        <v>222</v>
      </c>
      <c r="F67" s="16" t="s">
        <v>8</v>
      </c>
      <c r="G67" s="14" t="s">
        <v>39</v>
      </c>
      <c r="H67" s="13" t="s">
        <v>6</v>
      </c>
      <c r="I67" s="13" t="s">
        <v>48</v>
      </c>
      <c r="J67" s="13" t="s">
        <v>91</v>
      </c>
      <c r="K67" s="13" t="s">
        <v>123</v>
      </c>
      <c r="L67" s="14">
        <v>65</v>
      </c>
      <c r="M67" s="14" t="s">
        <v>15</v>
      </c>
      <c r="N67" s="31">
        <v>400000</v>
      </c>
      <c r="O67" s="14" t="s">
        <v>1</v>
      </c>
      <c r="P67" s="14" t="s">
        <v>35</v>
      </c>
      <c r="Q67" s="31">
        <v>9504</v>
      </c>
      <c r="R67" s="31">
        <v>792</v>
      </c>
      <c r="S67" s="45">
        <v>0.52500000000000002</v>
      </c>
      <c r="T67" s="64">
        <f t="shared" si="0"/>
        <v>34.125</v>
      </c>
      <c r="U67" s="64">
        <f t="shared" si="1"/>
        <v>0.61148532818991097</v>
      </c>
      <c r="V67" s="38">
        <f t="shared" si="2"/>
        <v>0.10040227370808527</v>
      </c>
      <c r="W67" s="52">
        <v>191.2424261106386</v>
      </c>
      <c r="X67" s="71" t="str">
        <f t="shared" si="8"/>
        <v>Q2 2021</v>
      </c>
      <c r="Y67" s="21">
        <f t="shared" si="3"/>
        <v>3840</v>
      </c>
      <c r="Z67" s="21">
        <f t="shared" si="4"/>
        <v>2160</v>
      </c>
      <c r="AA67" s="57">
        <f t="shared" si="5"/>
        <v>1164733.9584569733</v>
      </c>
      <c r="AB67" s="59">
        <f t="shared" si="6"/>
        <v>1.7777777777777777</v>
      </c>
      <c r="AC67" s="61">
        <f t="shared" si="7"/>
        <v>1651</v>
      </c>
    </row>
    <row r="68" spans="4:29" hidden="1">
      <c r="D68" s="12">
        <v>62</v>
      </c>
      <c r="E68" s="36" t="s">
        <v>222</v>
      </c>
      <c r="F68" s="16" t="s">
        <v>8</v>
      </c>
      <c r="G68" s="14" t="s">
        <v>39</v>
      </c>
      <c r="H68" s="13" t="s">
        <v>6</v>
      </c>
      <c r="I68" s="13" t="s">
        <v>48</v>
      </c>
      <c r="J68" s="13" t="s">
        <v>49</v>
      </c>
      <c r="K68" s="13" t="s">
        <v>123</v>
      </c>
      <c r="L68" s="14">
        <v>75</v>
      </c>
      <c r="M68" s="14" t="s">
        <v>15</v>
      </c>
      <c r="N68" s="31">
        <v>400000</v>
      </c>
      <c r="O68" s="14" t="s">
        <v>1</v>
      </c>
      <c r="P68" s="14" t="s">
        <v>35</v>
      </c>
      <c r="Q68" s="31">
        <v>15360</v>
      </c>
      <c r="R68" s="31">
        <v>1280</v>
      </c>
      <c r="S68" s="45">
        <v>0.21</v>
      </c>
      <c r="T68" s="64">
        <f t="shared" si="0"/>
        <v>15.75</v>
      </c>
      <c r="U68" s="64">
        <f t="shared" si="1"/>
        <v>0.32564307418397626</v>
      </c>
      <c r="V68" s="38">
        <f t="shared" si="2"/>
        <v>5.4182060372289328E-2</v>
      </c>
      <c r="W68" s="52">
        <v>258.00981129661585</v>
      </c>
      <c r="X68" s="71" t="str">
        <f t="shared" si="8"/>
        <v>Q2 2021</v>
      </c>
      <c r="Y68" s="21">
        <f t="shared" si="3"/>
        <v>3840</v>
      </c>
      <c r="Z68" s="21">
        <f t="shared" si="4"/>
        <v>2160</v>
      </c>
      <c r="AA68" s="57">
        <f t="shared" si="5"/>
        <v>1550681.3056379822</v>
      </c>
      <c r="AB68" s="59">
        <f t="shared" si="6"/>
        <v>1.7777777777777777</v>
      </c>
      <c r="AC68" s="61">
        <f t="shared" si="7"/>
        <v>1905</v>
      </c>
    </row>
    <row r="69" spans="4:29" hidden="1">
      <c r="D69" s="12">
        <v>63</v>
      </c>
      <c r="E69" s="36" t="s">
        <v>222</v>
      </c>
      <c r="F69" s="16" t="s">
        <v>8</v>
      </c>
      <c r="G69" s="14" t="s">
        <v>39</v>
      </c>
      <c r="H69" s="13" t="s">
        <v>6</v>
      </c>
      <c r="I69" s="13" t="s">
        <v>48</v>
      </c>
      <c r="J69" s="13"/>
      <c r="K69" s="13" t="s">
        <v>123</v>
      </c>
      <c r="L69" s="14">
        <v>85</v>
      </c>
      <c r="M69" s="14" t="s">
        <v>52</v>
      </c>
      <c r="N69" s="31">
        <v>400000</v>
      </c>
      <c r="O69" s="14" t="s">
        <v>1</v>
      </c>
      <c r="P69" s="14" t="s">
        <v>35</v>
      </c>
      <c r="Q69" s="31">
        <v>21060</v>
      </c>
      <c r="R69" s="31">
        <v>2340</v>
      </c>
      <c r="S69" s="45">
        <v>0.105</v>
      </c>
      <c r="T69" s="64">
        <f t="shared" si="0"/>
        <v>8.9249999999999989</v>
      </c>
      <c r="U69" s="64">
        <f t="shared" si="1"/>
        <v>0.20913521875370916</v>
      </c>
      <c r="V69" s="38">
        <f t="shared" si="2"/>
        <v>7.7111509310233625E-2</v>
      </c>
      <c r="W69" s="52">
        <v>734.39532676412978</v>
      </c>
      <c r="X69" s="71" t="str">
        <f t="shared" si="8"/>
        <v>Q2 2021</v>
      </c>
      <c r="Y69" s="21">
        <f t="shared" si="3"/>
        <v>7680</v>
      </c>
      <c r="Z69" s="21">
        <f t="shared" si="4"/>
        <v>4320</v>
      </c>
      <c r="AA69" s="57">
        <f t="shared" si="5"/>
        <v>1991763.9881305636</v>
      </c>
      <c r="AB69" s="59">
        <f t="shared" si="6"/>
        <v>1.7777777777777777</v>
      </c>
      <c r="AC69" s="61">
        <f t="shared" si="7"/>
        <v>2159</v>
      </c>
    </row>
    <row r="70" spans="4:29" hidden="1">
      <c r="D70" s="12">
        <v>64</v>
      </c>
      <c r="E70" s="36" t="s">
        <v>222</v>
      </c>
      <c r="F70" s="16" t="s">
        <v>8</v>
      </c>
      <c r="G70" s="14" t="s">
        <v>39</v>
      </c>
      <c r="H70" s="13" t="s">
        <v>6</v>
      </c>
      <c r="I70" s="13" t="s">
        <v>93</v>
      </c>
      <c r="J70" s="13" t="s">
        <v>94</v>
      </c>
      <c r="K70" s="13" t="s">
        <v>95</v>
      </c>
      <c r="L70" s="14">
        <v>75</v>
      </c>
      <c r="M70" s="14" t="s">
        <v>15</v>
      </c>
      <c r="N70" s="31">
        <v>1000000</v>
      </c>
      <c r="O70" s="14" t="s">
        <v>2</v>
      </c>
      <c r="P70" s="14" t="s">
        <v>35</v>
      </c>
      <c r="Q70" s="31">
        <v>46080</v>
      </c>
      <c r="R70" s="31">
        <v>2880</v>
      </c>
      <c r="S70" s="45">
        <v>0.02</v>
      </c>
      <c r="T70" s="64">
        <f t="shared" si="0"/>
        <v>1.5</v>
      </c>
      <c r="U70" s="64">
        <f t="shared" si="1"/>
        <v>3.1013626112759644E-2</v>
      </c>
      <c r="V70" s="38">
        <f t="shared" si="2"/>
        <v>7.3717088941890252E-3</v>
      </c>
      <c r="W70" s="52">
        <v>368.58544470945122</v>
      </c>
      <c r="X70" s="71" t="str">
        <f t="shared" si="8"/>
        <v>Q2 2021</v>
      </c>
      <c r="Y70" s="21">
        <f t="shared" si="3"/>
        <v>3840</v>
      </c>
      <c r="Z70" s="21">
        <f t="shared" si="4"/>
        <v>2160</v>
      </c>
      <c r="AA70" s="57">
        <f t="shared" si="5"/>
        <v>1550681.3056379822</v>
      </c>
      <c r="AB70" s="59">
        <f t="shared" si="6"/>
        <v>1.7777777777777777</v>
      </c>
      <c r="AC70" s="61">
        <f t="shared" si="7"/>
        <v>1905</v>
      </c>
    </row>
    <row r="71" spans="4:29" hidden="1">
      <c r="D71" s="12">
        <v>65</v>
      </c>
      <c r="E71" s="36" t="s">
        <v>222</v>
      </c>
      <c r="F71" s="16" t="s">
        <v>8</v>
      </c>
      <c r="G71" s="14" t="s">
        <v>39</v>
      </c>
      <c r="H71" s="13" t="s">
        <v>6</v>
      </c>
      <c r="I71" s="13" t="s">
        <v>125</v>
      </c>
      <c r="J71" s="13"/>
      <c r="K71" s="13" t="s">
        <v>123</v>
      </c>
      <c r="L71" s="14">
        <v>65</v>
      </c>
      <c r="M71" s="14" t="s">
        <v>15</v>
      </c>
      <c r="N71" s="31">
        <v>1000000</v>
      </c>
      <c r="O71" s="14" t="s">
        <v>2</v>
      </c>
      <c r="P71" s="14" t="s">
        <v>35</v>
      </c>
      <c r="Q71" s="31">
        <v>16384</v>
      </c>
      <c r="R71" s="31">
        <v>1000</v>
      </c>
      <c r="S71" s="45">
        <v>2.14</v>
      </c>
      <c r="T71" s="64">
        <f t="shared" ref="T71:T134" si="9">L71*S71</f>
        <v>139.1</v>
      </c>
      <c r="U71" s="64">
        <f t="shared" ref="U71:U134" si="10">S71*AA71/10^6</f>
        <v>2.4925306710979229</v>
      </c>
      <c r="V71" s="38">
        <f t="shared" ref="V71:V134" si="11">S71*W71/1000</f>
        <v>0.58465541696680956</v>
      </c>
      <c r="W71" s="52">
        <v>273.20346587234087</v>
      </c>
      <c r="X71" s="71" t="str">
        <f t="shared" si="8"/>
        <v>Q2 2021</v>
      </c>
      <c r="Y71" s="21">
        <f t="shared" ref="Y71:Y134" si="12">1*LEFT(M71, FIND("x", M71)-2)</f>
        <v>3840</v>
      </c>
      <c r="Z71" s="21">
        <f t="shared" ref="Z71:Z134" si="13">1*RIGHT(M71, LEN(M71)-FIND("x", M71)-1)</f>
        <v>2160</v>
      </c>
      <c r="AA71" s="57">
        <f t="shared" ref="AA71:AA134" si="14">AC71^2*AB71/(1+AB71^2)</f>
        <v>1164733.9584569733</v>
      </c>
      <c r="AB71" s="59">
        <f t="shared" ref="AB71:AB134" si="15">Y71/Z71</f>
        <v>1.7777777777777777</v>
      </c>
      <c r="AC71" s="61">
        <f t="shared" ref="AC71:AC134" si="16">L71*25.4</f>
        <v>1651</v>
      </c>
    </row>
    <row r="72" spans="4:29" hidden="1">
      <c r="D72" s="12">
        <v>66</v>
      </c>
      <c r="E72" s="36" t="s">
        <v>222</v>
      </c>
      <c r="F72" s="16" t="s">
        <v>8</v>
      </c>
      <c r="G72" s="14" t="s">
        <v>39</v>
      </c>
      <c r="H72" s="13" t="s">
        <v>6</v>
      </c>
      <c r="I72" s="13" t="s">
        <v>125</v>
      </c>
      <c r="J72" s="13"/>
      <c r="K72" s="13" t="s">
        <v>123</v>
      </c>
      <c r="L72" s="14">
        <v>65</v>
      </c>
      <c r="M72" s="14" t="s">
        <v>52</v>
      </c>
      <c r="N72" s="31">
        <v>1000000</v>
      </c>
      <c r="O72" s="14" t="s">
        <v>2</v>
      </c>
      <c r="P72" s="14" t="s">
        <v>35</v>
      </c>
      <c r="Q72" s="31">
        <v>12000</v>
      </c>
      <c r="R72" s="31">
        <v>1000</v>
      </c>
      <c r="S72" s="45">
        <v>7.4999999999999997E-2</v>
      </c>
      <c r="T72" s="64">
        <f t="shared" si="9"/>
        <v>4.875</v>
      </c>
      <c r="U72" s="64">
        <f t="shared" si="10"/>
        <v>8.7355046884272994E-2</v>
      </c>
      <c r="V72" s="38">
        <f t="shared" si="11"/>
        <v>3.1605077955507793E-2</v>
      </c>
      <c r="W72" s="52">
        <v>421.40103940677056</v>
      </c>
      <c r="X72" s="71" t="str">
        <f t="shared" ref="X72:X135" si="17">G72&amp;" "&amp;F72</f>
        <v>Q2 2021</v>
      </c>
      <c r="Y72" s="21">
        <f t="shared" si="12"/>
        <v>7680</v>
      </c>
      <c r="Z72" s="21">
        <f t="shared" si="13"/>
        <v>4320</v>
      </c>
      <c r="AA72" s="57">
        <f t="shared" si="14"/>
        <v>1164733.9584569733</v>
      </c>
      <c r="AB72" s="59">
        <f t="shared" si="15"/>
        <v>1.7777777777777777</v>
      </c>
      <c r="AC72" s="61">
        <f t="shared" si="16"/>
        <v>1651</v>
      </c>
    </row>
    <row r="73" spans="4:29" hidden="1">
      <c r="D73" s="12">
        <v>67</v>
      </c>
      <c r="E73" s="36" t="s">
        <v>222</v>
      </c>
      <c r="F73" s="16" t="s">
        <v>8</v>
      </c>
      <c r="G73" s="14" t="s">
        <v>39</v>
      </c>
      <c r="H73" s="13" t="s">
        <v>6</v>
      </c>
      <c r="I73" s="13" t="s">
        <v>125</v>
      </c>
      <c r="J73" s="13"/>
      <c r="K73" s="13" t="s">
        <v>123</v>
      </c>
      <c r="L73" s="14">
        <v>75</v>
      </c>
      <c r="M73" s="14" t="s">
        <v>15</v>
      </c>
      <c r="N73" s="31">
        <v>1000000</v>
      </c>
      <c r="O73" s="14" t="s">
        <v>2</v>
      </c>
      <c r="P73" s="14" t="s">
        <v>35</v>
      </c>
      <c r="Q73" s="31">
        <v>12000</v>
      </c>
      <c r="R73" s="31">
        <v>1000</v>
      </c>
      <c r="S73" s="45">
        <v>2.4129999999999998</v>
      </c>
      <c r="T73" s="64">
        <f t="shared" si="9"/>
        <v>180.97499999999999</v>
      </c>
      <c r="U73" s="64">
        <f t="shared" si="10"/>
        <v>3.7417939905044508</v>
      </c>
      <c r="V73" s="38">
        <f t="shared" si="11"/>
        <v>0.88939667808390577</v>
      </c>
      <c r="W73" s="52">
        <v>368.58544470945122</v>
      </c>
      <c r="X73" s="71" t="str">
        <f t="shared" si="17"/>
        <v>Q2 2021</v>
      </c>
      <c r="Y73" s="21">
        <f t="shared" si="12"/>
        <v>3840</v>
      </c>
      <c r="Z73" s="21">
        <f t="shared" si="13"/>
        <v>2160</v>
      </c>
      <c r="AA73" s="57">
        <f t="shared" si="14"/>
        <v>1550681.3056379822</v>
      </c>
      <c r="AB73" s="59">
        <f t="shared" si="15"/>
        <v>1.7777777777777777</v>
      </c>
      <c r="AC73" s="61">
        <f t="shared" si="16"/>
        <v>1905</v>
      </c>
    </row>
    <row r="74" spans="4:29" hidden="1">
      <c r="D74" s="12">
        <v>68</v>
      </c>
      <c r="E74" s="36" t="s">
        <v>222</v>
      </c>
      <c r="F74" s="16" t="s">
        <v>8</v>
      </c>
      <c r="G74" s="14" t="s">
        <v>39</v>
      </c>
      <c r="H74" s="13" t="s">
        <v>6</v>
      </c>
      <c r="I74" s="13" t="s">
        <v>125</v>
      </c>
      <c r="J74" s="13"/>
      <c r="K74" s="13" t="s">
        <v>123</v>
      </c>
      <c r="L74" s="14">
        <v>75</v>
      </c>
      <c r="M74" s="14" t="s">
        <v>52</v>
      </c>
      <c r="N74" s="31">
        <v>1000000</v>
      </c>
      <c r="O74" s="14" t="s">
        <v>2</v>
      </c>
      <c r="P74" s="14" t="s">
        <v>35</v>
      </c>
      <c r="Q74" s="31">
        <v>16000</v>
      </c>
      <c r="R74" s="31">
        <v>2000</v>
      </c>
      <c r="S74" s="45">
        <v>0.108</v>
      </c>
      <c r="T74" s="64">
        <f t="shared" si="9"/>
        <v>8.1</v>
      </c>
      <c r="U74" s="64">
        <f t="shared" si="10"/>
        <v>0.16747358100890208</v>
      </c>
      <c r="V74" s="38">
        <f t="shared" si="11"/>
        <v>6.1750195295392267E-2</v>
      </c>
      <c r="W74" s="52">
        <v>571.76106754992838</v>
      </c>
      <c r="X74" s="71" t="str">
        <f t="shared" si="17"/>
        <v>Q2 2021</v>
      </c>
      <c r="Y74" s="21">
        <f t="shared" si="12"/>
        <v>7680</v>
      </c>
      <c r="Z74" s="21">
        <f t="shared" si="13"/>
        <v>4320</v>
      </c>
      <c r="AA74" s="57">
        <f t="shared" si="14"/>
        <v>1550681.3056379822</v>
      </c>
      <c r="AB74" s="59">
        <f t="shared" si="15"/>
        <v>1.7777777777777777</v>
      </c>
      <c r="AC74" s="61">
        <f t="shared" si="16"/>
        <v>1905</v>
      </c>
    </row>
    <row r="75" spans="4:29" hidden="1">
      <c r="D75" s="12">
        <v>69</v>
      </c>
      <c r="E75" s="36" t="s">
        <v>222</v>
      </c>
      <c r="F75" s="16" t="s">
        <v>8</v>
      </c>
      <c r="G75" s="14" t="s">
        <v>39</v>
      </c>
      <c r="H75" s="13" t="s">
        <v>6</v>
      </c>
      <c r="I75" s="13" t="s">
        <v>125</v>
      </c>
      <c r="J75" s="13"/>
      <c r="K75" s="13" t="s">
        <v>123</v>
      </c>
      <c r="L75" s="14">
        <v>86</v>
      </c>
      <c r="M75" s="14" t="s">
        <v>15</v>
      </c>
      <c r="N75" s="31">
        <v>1000000</v>
      </c>
      <c r="O75" s="14" t="s">
        <v>2</v>
      </c>
      <c r="P75" s="14" t="s">
        <v>35</v>
      </c>
      <c r="Q75" s="31">
        <v>18000</v>
      </c>
      <c r="R75" s="31">
        <v>1200</v>
      </c>
      <c r="S75" s="45">
        <v>0.71699999999999997</v>
      </c>
      <c r="T75" s="64">
        <f t="shared" si="9"/>
        <v>61.661999999999999</v>
      </c>
      <c r="U75" s="64">
        <f t="shared" si="10"/>
        <v>1.4618946697723445</v>
      </c>
      <c r="V75" s="38">
        <f t="shared" si="11"/>
        <v>0.3413697945664152</v>
      </c>
      <c r="W75" s="52">
        <v>476.10850009262924</v>
      </c>
      <c r="X75" s="71" t="str">
        <f t="shared" si="17"/>
        <v>Q2 2021</v>
      </c>
      <c r="Y75" s="21">
        <f t="shared" si="12"/>
        <v>3840</v>
      </c>
      <c r="Z75" s="21">
        <f t="shared" si="13"/>
        <v>2160</v>
      </c>
      <c r="AA75" s="57">
        <f t="shared" si="14"/>
        <v>2038904.6998219588</v>
      </c>
      <c r="AB75" s="59">
        <f t="shared" si="15"/>
        <v>1.7777777777777777</v>
      </c>
      <c r="AC75" s="61">
        <f t="shared" si="16"/>
        <v>2184.4</v>
      </c>
    </row>
    <row r="76" spans="4:29" hidden="1">
      <c r="D76" s="12">
        <v>70</v>
      </c>
      <c r="E76" s="36" t="s">
        <v>222</v>
      </c>
      <c r="F76" s="16" t="s">
        <v>8</v>
      </c>
      <c r="G76" s="14" t="s">
        <v>39</v>
      </c>
      <c r="H76" s="13" t="s">
        <v>6</v>
      </c>
      <c r="I76" s="13" t="s">
        <v>125</v>
      </c>
      <c r="J76" s="13"/>
      <c r="K76" s="13" t="s">
        <v>123</v>
      </c>
      <c r="L76" s="14">
        <v>86</v>
      </c>
      <c r="M76" s="14" t="s">
        <v>52</v>
      </c>
      <c r="N76" s="31">
        <v>1000000</v>
      </c>
      <c r="O76" s="14" t="s">
        <v>2</v>
      </c>
      <c r="P76" s="14" t="s">
        <v>35</v>
      </c>
      <c r="Q76" s="31">
        <v>28800</v>
      </c>
      <c r="R76" s="31">
        <v>2400</v>
      </c>
      <c r="S76" s="45">
        <v>8.0000000000000002E-3</v>
      </c>
      <c r="T76" s="64">
        <f t="shared" si="9"/>
        <v>0.68800000000000006</v>
      </c>
      <c r="U76" s="64">
        <f t="shared" si="10"/>
        <v>1.6311237598575671E-2</v>
      </c>
      <c r="V76" s="38">
        <f t="shared" si="11"/>
        <v>5.8751626141130379E-3</v>
      </c>
      <c r="W76" s="52">
        <v>734.39532676412978</v>
      </c>
      <c r="X76" s="71" t="str">
        <f t="shared" si="17"/>
        <v>Q2 2021</v>
      </c>
      <c r="Y76" s="21">
        <f t="shared" si="12"/>
        <v>7680</v>
      </c>
      <c r="Z76" s="21">
        <f t="shared" si="13"/>
        <v>4320</v>
      </c>
      <c r="AA76" s="57">
        <f t="shared" si="14"/>
        <v>2038904.6998219588</v>
      </c>
      <c r="AB76" s="59">
        <f t="shared" si="15"/>
        <v>1.7777777777777777</v>
      </c>
      <c r="AC76" s="61">
        <f t="shared" si="16"/>
        <v>2184.4</v>
      </c>
    </row>
    <row r="77" spans="4:29" hidden="1">
      <c r="D77" s="12">
        <v>71</v>
      </c>
      <c r="E77" s="36" t="s">
        <v>222</v>
      </c>
      <c r="F77" s="16" t="s">
        <v>8</v>
      </c>
      <c r="G77" s="14" t="s">
        <v>39</v>
      </c>
      <c r="H77" s="13" t="s">
        <v>6</v>
      </c>
      <c r="I77" s="13" t="s">
        <v>53</v>
      </c>
      <c r="J77" s="13" t="s">
        <v>124</v>
      </c>
      <c r="K77" s="13" t="s">
        <v>123</v>
      </c>
      <c r="L77" s="14">
        <v>43</v>
      </c>
      <c r="M77" s="14" t="s">
        <v>15</v>
      </c>
      <c r="N77" s="31">
        <v>1000000</v>
      </c>
      <c r="O77" s="14" t="s">
        <v>2</v>
      </c>
      <c r="P77" s="14" t="s">
        <v>35</v>
      </c>
      <c r="Q77" s="31">
        <v>3976.0896000000002</v>
      </c>
      <c r="R77" s="31">
        <v>331.3408</v>
      </c>
      <c r="S77" s="45">
        <v>0.59499999999999997</v>
      </c>
      <c r="T77" s="64">
        <f t="shared" si="9"/>
        <v>25.584999999999997</v>
      </c>
      <c r="U77" s="64">
        <f t="shared" si="10"/>
        <v>0.30328707409851635</v>
      </c>
      <c r="V77" s="38">
        <f t="shared" si="11"/>
        <v>9.4357786553588285E-2</v>
      </c>
      <c r="W77" s="52">
        <v>158.58451521611477</v>
      </c>
      <c r="X77" s="71" t="str">
        <f t="shared" si="17"/>
        <v>Q2 2021</v>
      </c>
      <c r="Y77" s="21">
        <f t="shared" si="12"/>
        <v>3840</v>
      </c>
      <c r="Z77" s="21">
        <f t="shared" si="13"/>
        <v>2160</v>
      </c>
      <c r="AA77" s="57">
        <f t="shared" si="14"/>
        <v>509726.1749554897</v>
      </c>
      <c r="AB77" s="59">
        <f t="shared" si="15"/>
        <v>1.7777777777777777</v>
      </c>
      <c r="AC77" s="61">
        <f t="shared" si="16"/>
        <v>1092.2</v>
      </c>
    </row>
    <row r="78" spans="4:29" hidden="1">
      <c r="D78" s="12">
        <v>72</v>
      </c>
      <c r="E78" s="36" t="s">
        <v>222</v>
      </c>
      <c r="F78" s="16" t="s">
        <v>8</v>
      </c>
      <c r="G78" s="14" t="s">
        <v>39</v>
      </c>
      <c r="H78" s="13" t="s">
        <v>6</v>
      </c>
      <c r="I78" s="13" t="s">
        <v>53</v>
      </c>
      <c r="J78" s="13" t="s">
        <v>124</v>
      </c>
      <c r="K78" s="13" t="s">
        <v>123</v>
      </c>
      <c r="L78" s="14">
        <v>50</v>
      </c>
      <c r="M78" s="14" t="s">
        <v>15</v>
      </c>
      <c r="N78" s="31">
        <v>1000000</v>
      </c>
      <c r="O78" s="14" t="s">
        <v>2</v>
      </c>
      <c r="P78" s="14" t="s">
        <v>35</v>
      </c>
      <c r="Q78" s="31">
        <v>5376</v>
      </c>
      <c r="R78" s="31">
        <v>448</v>
      </c>
      <c r="S78" s="45">
        <v>25.471</v>
      </c>
      <c r="T78" s="64">
        <f t="shared" si="9"/>
        <v>1273.55</v>
      </c>
      <c r="U78" s="64">
        <f t="shared" si="10"/>
        <v>17.554401571513356</v>
      </c>
      <c r="V78" s="38">
        <f t="shared" si="11"/>
        <v>4.6968676593833241</v>
      </c>
      <c r="W78" s="52">
        <v>184.40059908850554</v>
      </c>
      <c r="X78" s="71" t="str">
        <f t="shared" si="17"/>
        <v>Q2 2021</v>
      </c>
      <c r="Y78" s="21">
        <f t="shared" si="12"/>
        <v>3840</v>
      </c>
      <c r="Z78" s="21">
        <f t="shared" si="13"/>
        <v>2160</v>
      </c>
      <c r="AA78" s="57">
        <f t="shared" si="14"/>
        <v>689191.69139465876</v>
      </c>
      <c r="AB78" s="59">
        <f t="shared" si="15"/>
        <v>1.7777777777777777</v>
      </c>
      <c r="AC78" s="61">
        <f t="shared" si="16"/>
        <v>1270</v>
      </c>
    </row>
    <row r="79" spans="4:29" hidden="1">
      <c r="D79" s="12">
        <v>73</v>
      </c>
      <c r="E79" s="36" t="s">
        <v>222</v>
      </c>
      <c r="F79" s="16" t="s">
        <v>8</v>
      </c>
      <c r="G79" s="14" t="s">
        <v>39</v>
      </c>
      <c r="H79" s="13" t="s">
        <v>6</v>
      </c>
      <c r="I79" s="13" t="s">
        <v>53</v>
      </c>
      <c r="J79" s="13" t="s">
        <v>124</v>
      </c>
      <c r="K79" s="13" t="s">
        <v>123</v>
      </c>
      <c r="L79" s="14">
        <v>55</v>
      </c>
      <c r="M79" s="14" t="s">
        <v>15</v>
      </c>
      <c r="N79" s="31">
        <v>1000000</v>
      </c>
      <c r="O79" s="14" t="s">
        <v>2</v>
      </c>
      <c r="P79" s="14" t="s">
        <v>35</v>
      </c>
      <c r="Q79" s="31">
        <v>6912</v>
      </c>
      <c r="R79" s="31">
        <v>576</v>
      </c>
      <c r="S79" s="45">
        <v>131.91200000000001</v>
      </c>
      <c r="T79" s="64">
        <f t="shared" si="9"/>
        <v>7255.1600000000008</v>
      </c>
      <c r="U79" s="64">
        <f t="shared" si="10"/>
        <v>110.0043118182552</v>
      </c>
      <c r="V79" s="38">
        <f t="shared" si="11"/>
        <v>26.75711700965924</v>
      </c>
      <c r="W79" s="52">
        <v>202.84065899735612</v>
      </c>
      <c r="X79" s="71" t="str">
        <f t="shared" si="17"/>
        <v>Q2 2021</v>
      </c>
      <c r="Y79" s="21">
        <f t="shared" si="12"/>
        <v>3840</v>
      </c>
      <c r="Z79" s="21">
        <f t="shared" si="13"/>
        <v>2160</v>
      </c>
      <c r="AA79" s="57">
        <f t="shared" si="14"/>
        <v>833921.94658753707</v>
      </c>
      <c r="AB79" s="59">
        <f t="shared" si="15"/>
        <v>1.7777777777777777</v>
      </c>
      <c r="AC79" s="61">
        <f t="shared" si="16"/>
        <v>1397</v>
      </c>
    </row>
    <row r="80" spans="4:29" hidden="1">
      <c r="D80" s="12">
        <v>74</v>
      </c>
      <c r="E80" s="36" t="s">
        <v>222</v>
      </c>
      <c r="F80" s="16" t="s">
        <v>8</v>
      </c>
      <c r="G80" s="14" t="s">
        <v>39</v>
      </c>
      <c r="H80" s="13" t="s">
        <v>6</v>
      </c>
      <c r="I80" s="13" t="s">
        <v>53</v>
      </c>
      <c r="J80" s="13" t="s">
        <v>124</v>
      </c>
      <c r="K80" s="13" t="s">
        <v>123</v>
      </c>
      <c r="L80" s="14">
        <v>55</v>
      </c>
      <c r="M80" s="14" t="s">
        <v>52</v>
      </c>
      <c r="N80" s="31">
        <v>1000000</v>
      </c>
      <c r="O80" s="14" t="s">
        <v>2</v>
      </c>
      <c r="P80" s="14" t="s">
        <v>35</v>
      </c>
      <c r="Q80" s="31">
        <v>8660.4497041420109</v>
      </c>
      <c r="R80" s="31">
        <v>962.27218934911241</v>
      </c>
      <c r="S80" s="45">
        <v>0.33900000000000002</v>
      </c>
      <c r="T80" s="64">
        <f t="shared" si="9"/>
        <v>18.645</v>
      </c>
      <c r="U80" s="64">
        <f t="shared" si="10"/>
        <v>0.28269953989317509</v>
      </c>
      <c r="V80" s="38">
        <f t="shared" si="11"/>
        <v>0.10526572323068949</v>
      </c>
      <c r="W80" s="52">
        <v>310.51835761265335</v>
      </c>
      <c r="X80" s="71" t="str">
        <f t="shared" si="17"/>
        <v>Q2 2021</v>
      </c>
      <c r="Y80" s="21">
        <f t="shared" si="12"/>
        <v>7680</v>
      </c>
      <c r="Z80" s="21">
        <f t="shared" si="13"/>
        <v>4320</v>
      </c>
      <c r="AA80" s="57">
        <f t="shared" si="14"/>
        <v>833921.94658753707</v>
      </c>
      <c r="AB80" s="59">
        <f t="shared" si="15"/>
        <v>1.7777777777777777</v>
      </c>
      <c r="AC80" s="61">
        <f t="shared" si="16"/>
        <v>1397</v>
      </c>
    </row>
    <row r="81" spans="4:29" hidden="1">
      <c r="D81" s="12">
        <v>75</v>
      </c>
      <c r="E81" s="36" t="s">
        <v>222</v>
      </c>
      <c r="F81" s="16" t="s">
        <v>8</v>
      </c>
      <c r="G81" s="14" t="s">
        <v>39</v>
      </c>
      <c r="H81" s="13" t="s">
        <v>6</v>
      </c>
      <c r="I81" s="13" t="s">
        <v>53</v>
      </c>
      <c r="J81" s="13" t="s">
        <v>124</v>
      </c>
      <c r="K81" s="13" t="s">
        <v>123</v>
      </c>
      <c r="L81" s="14">
        <v>65</v>
      </c>
      <c r="M81" s="14" t="s">
        <v>15</v>
      </c>
      <c r="N81" s="31">
        <v>1000000</v>
      </c>
      <c r="O81" s="14" t="s">
        <v>2</v>
      </c>
      <c r="P81" s="14" t="s">
        <v>35</v>
      </c>
      <c r="Q81" s="31">
        <v>9504</v>
      </c>
      <c r="R81" s="31">
        <v>792</v>
      </c>
      <c r="S81" s="45">
        <v>154.393</v>
      </c>
      <c r="T81" s="64">
        <f t="shared" si="9"/>
        <v>10035.545</v>
      </c>
      <c r="U81" s="64">
        <f t="shared" si="10"/>
        <v>179.82677004804748</v>
      </c>
      <c r="V81" s="38">
        <f t="shared" si="11"/>
        <v>42.180702706428328</v>
      </c>
      <c r="W81" s="52">
        <v>273.20346587234087</v>
      </c>
      <c r="X81" s="71" t="str">
        <f t="shared" si="17"/>
        <v>Q2 2021</v>
      </c>
      <c r="Y81" s="21">
        <f t="shared" si="12"/>
        <v>3840</v>
      </c>
      <c r="Z81" s="21">
        <f t="shared" si="13"/>
        <v>2160</v>
      </c>
      <c r="AA81" s="57">
        <f t="shared" si="14"/>
        <v>1164733.9584569733</v>
      </c>
      <c r="AB81" s="59">
        <f t="shared" si="15"/>
        <v>1.7777777777777777</v>
      </c>
      <c r="AC81" s="61">
        <f t="shared" si="16"/>
        <v>1651</v>
      </c>
    </row>
    <row r="82" spans="4:29" hidden="1">
      <c r="D82" s="12">
        <v>76</v>
      </c>
      <c r="E82" s="36" t="s">
        <v>222</v>
      </c>
      <c r="F82" s="16" t="s">
        <v>8</v>
      </c>
      <c r="G82" s="14" t="s">
        <v>39</v>
      </c>
      <c r="H82" s="13" t="s">
        <v>6</v>
      </c>
      <c r="I82" s="13" t="s">
        <v>53</v>
      </c>
      <c r="J82" s="13" t="s">
        <v>124</v>
      </c>
      <c r="K82" s="13" t="s">
        <v>123</v>
      </c>
      <c r="L82" s="14">
        <v>65</v>
      </c>
      <c r="M82" s="14" t="s">
        <v>52</v>
      </c>
      <c r="N82" s="31">
        <v>1000000</v>
      </c>
      <c r="O82" s="14" t="s">
        <v>2</v>
      </c>
      <c r="P82" s="14" t="s">
        <v>35</v>
      </c>
      <c r="Q82" s="31">
        <v>12096</v>
      </c>
      <c r="R82" s="31">
        <v>1344</v>
      </c>
      <c r="S82" s="45">
        <v>21.741</v>
      </c>
      <c r="T82" s="64">
        <f t="shared" si="9"/>
        <v>1413.165</v>
      </c>
      <c r="U82" s="64">
        <f t="shared" si="10"/>
        <v>25.322480990813059</v>
      </c>
      <c r="V82" s="38">
        <f t="shared" si="11"/>
        <v>9.1616799977425973</v>
      </c>
      <c r="W82" s="52">
        <v>421.40103940677056</v>
      </c>
      <c r="X82" s="71" t="str">
        <f t="shared" si="17"/>
        <v>Q2 2021</v>
      </c>
      <c r="Y82" s="21">
        <f t="shared" si="12"/>
        <v>7680</v>
      </c>
      <c r="Z82" s="21">
        <f t="shared" si="13"/>
        <v>4320</v>
      </c>
      <c r="AA82" s="57">
        <f t="shared" si="14"/>
        <v>1164733.9584569733</v>
      </c>
      <c r="AB82" s="59">
        <f t="shared" si="15"/>
        <v>1.7777777777777777</v>
      </c>
      <c r="AC82" s="61">
        <f t="shared" si="16"/>
        <v>1651</v>
      </c>
    </row>
    <row r="83" spans="4:29" hidden="1">
      <c r="D83" s="12">
        <v>77</v>
      </c>
      <c r="E83" s="36" t="s">
        <v>222</v>
      </c>
      <c r="F83" s="16" t="s">
        <v>8</v>
      </c>
      <c r="G83" s="14" t="s">
        <v>39</v>
      </c>
      <c r="H83" s="13" t="s">
        <v>6</v>
      </c>
      <c r="I83" s="13" t="s">
        <v>53</v>
      </c>
      <c r="J83" s="13" t="s">
        <v>124</v>
      </c>
      <c r="K83" s="13" t="s">
        <v>123</v>
      </c>
      <c r="L83" s="14">
        <v>75</v>
      </c>
      <c r="M83" s="14" t="s">
        <v>15</v>
      </c>
      <c r="N83" s="31">
        <v>1000000</v>
      </c>
      <c r="O83" s="14" t="s">
        <v>2</v>
      </c>
      <c r="P83" s="14" t="s">
        <v>35</v>
      </c>
      <c r="Q83" s="31">
        <v>12000</v>
      </c>
      <c r="R83" s="31">
        <v>1000</v>
      </c>
      <c r="S83" s="45">
        <v>75.430000000000007</v>
      </c>
      <c r="T83" s="64">
        <f t="shared" si="9"/>
        <v>5657.2500000000009</v>
      </c>
      <c r="U83" s="64">
        <f t="shared" si="10"/>
        <v>116.967890884273</v>
      </c>
      <c r="V83" s="38">
        <f t="shared" si="11"/>
        <v>27.80240009443391</v>
      </c>
      <c r="W83" s="52">
        <v>368.58544470945122</v>
      </c>
      <c r="X83" s="71" t="str">
        <f t="shared" si="17"/>
        <v>Q2 2021</v>
      </c>
      <c r="Y83" s="21">
        <f t="shared" si="12"/>
        <v>3840</v>
      </c>
      <c r="Z83" s="21">
        <f t="shared" si="13"/>
        <v>2160</v>
      </c>
      <c r="AA83" s="57">
        <f t="shared" si="14"/>
        <v>1550681.3056379822</v>
      </c>
      <c r="AB83" s="59">
        <f t="shared" si="15"/>
        <v>1.7777777777777777</v>
      </c>
      <c r="AC83" s="61">
        <f t="shared" si="16"/>
        <v>1905</v>
      </c>
    </row>
    <row r="84" spans="4:29" hidden="1">
      <c r="D84" s="12">
        <v>78</v>
      </c>
      <c r="E84" s="36" t="s">
        <v>222</v>
      </c>
      <c r="F84" s="16" t="s">
        <v>8</v>
      </c>
      <c r="G84" s="14" t="s">
        <v>39</v>
      </c>
      <c r="H84" s="13" t="s">
        <v>6</v>
      </c>
      <c r="I84" s="13" t="s">
        <v>53</v>
      </c>
      <c r="J84" s="13" t="s">
        <v>124</v>
      </c>
      <c r="K84" s="13" t="s">
        <v>123</v>
      </c>
      <c r="L84" s="14">
        <v>75</v>
      </c>
      <c r="M84" s="14" t="s">
        <v>52</v>
      </c>
      <c r="N84" s="31">
        <v>1000000</v>
      </c>
      <c r="O84" s="14" t="s">
        <v>2</v>
      </c>
      <c r="P84" s="14" t="s">
        <v>35</v>
      </c>
      <c r="Q84" s="31">
        <v>17279.640575999994</v>
      </c>
      <c r="R84" s="31">
        <v>1919.9600639999994</v>
      </c>
      <c r="S84" s="45">
        <v>13.842000000000001</v>
      </c>
      <c r="T84" s="64">
        <f t="shared" si="9"/>
        <v>1038.1500000000001</v>
      </c>
      <c r="U84" s="64">
        <f t="shared" si="10"/>
        <v>21.464530632640951</v>
      </c>
      <c r="V84" s="38">
        <f t="shared" si="11"/>
        <v>7.9143166970261092</v>
      </c>
      <c r="W84" s="52">
        <v>571.76106754992838</v>
      </c>
      <c r="X84" s="71" t="str">
        <f t="shared" si="17"/>
        <v>Q2 2021</v>
      </c>
      <c r="Y84" s="21">
        <f t="shared" si="12"/>
        <v>7680</v>
      </c>
      <c r="Z84" s="21">
        <f t="shared" si="13"/>
        <v>4320</v>
      </c>
      <c r="AA84" s="57">
        <f t="shared" si="14"/>
        <v>1550681.3056379822</v>
      </c>
      <c r="AB84" s="59">
        <f t="shared" si="15"/>
        <v>1.7777777777777777</v>
      </c>
      <c r="AC84" s="61">
        <f t="shared" si="16"/>
        <v>1905</v>
      </c>
    </row>
    <row r="85" spans="4:29" hidden="1">
      <c r="D85" s="12">
        <v>79</v>
      </c>
      <c r="E85" s="36" t="s">
        <v>222</v>
      </c>
      <c r="F85" s="16" t="s">
        <v>8</v>
      </c>
      <c r="G85" s="14" t="s">
        <v>39</v>
      </c>
      <c r="H85" s="13" t="s">
        <v>6</v>
      </c>
      <c r="I85" s="13" t="s">
        <v>53</v>
      </c>
      <c r="J85" s="13" t="s">
        <v>124</v>
      </c>
      <c r="K85" s="13" t="s">
        <v>123</v>
      </c>
      <c r="L85" s="14">
        <v>85</v>
      </c>
      <c r="M85" s="14" t="s">
        <v>15</v>
      </c>
      <c r="N85" s="31">
        <v>1000000</v>
      </c>
      <c r="O85" s="14" t="s">
        <v>2</v>
      </c>
      <c r="P85" s="14" t="s">
        <v>35</v>
      </c>
      <c r="Q85" s="31">
        <v>15840</v>
      </c>
      <c r="R85" s="31">
        <v>1320</v>
      </c>
      <c r="S85" s="45">
        <v>23.707999999999998</v>
      </c>
      <c r="T85" s="64">
        <f t="shared" si="9"/>
        <v>2015.1799999999998</v>
      </c>
      <c r="U85" s="64">
        <f t="shared" si="10"/>
        <v>47.220740630599401</v>
      </c>
      <c r="V85" s="38">
        <f t="shared" si="11"/>
        <v>11.287580320196053</v>
      </c>
      <c r="W85" s="52">
        <v>476.10850009262924</v>
      </c>
      <c r="X85" s="71" t="str">
        <f t="shared" si="17"/>
        <v>Q2 2021</v>
      </c>
      <c r="Y85" s="21">
        <f t="shared" si="12"/>
        <v>3840</v>
      </c>
      <c r="Z85" s="21">
        <f t="shared" si="13"/>
        <v>2160</v>
      </c>
      <c r="AA85" s="57">
        <f t="shared" si="14"/>
        <v>1991763.9881305636</v>
      </c>
      <c r="AB85" s="59">
        <f t="shared" si="15"/>
        <v>1.7777777777777777</v>
      </c>
      <c r="AC85" s="61">
        <f t="shared" si="16"/>
        <v>2159</v>
      </c>
    </row>
    <row r="86" spans="4:29" hidden="1">
      <c r="D86" s="12">
        <v>80</v>
      </c>
      <c r="E86" s="36" t="s">
        <v>222</v>
      </c>
      <c r="F86" s="16" t="s">
        <v>8</v>
      </c>
      <c r="G86" s="14" t="s">
        <v>39</v>
      </c>
      <c r="H86" s="13" t="s">
        <v>6</v>
      </c>
      <c r="I86" s="13" t="s">
        <v>53</v>
      </c>
      <c r="J86" s="13" t="s">
        <v>124</v>
      </c>
      <c r="K86" s="13" t="s">
        <v>123</v>
      </c>
      <c r="L86" s="14">
        <v>85</v>
      </c>
      <c r="M86" s="14" t="s">
        <v>52</v>
      </c>
      <c r="N86" s="31">
        <v>1000000</v>
      </c>
      <c r="O86" s="14" t="s">
        <v>2</v>
      </c>
      <c r="P86" s="14" t="s">
        <v>35</v>
      </c>
      <c r="Q86" s="31">
        <v>21060</v>
      </c>
      <c r="R86" s="31">
        <v>2340</v>
      </c>
      <c r="S86" s="45">
        <v>6.6550000000000002</v>
      </c>
      <c r="T86" s="64">
        <f t="shared" si="9"/>
        <v>565.67500000000007</v>
      </c>
      <c r="U86" s="64">
        <f t="shared" si="10"/>
        <v>13.255189341008901</v>
      </c>
      <c r="V86" s="38">
        <f t="shared" si="11"/>
        <v>4.887400899615284</v>
      </c>
      <c r="W86" s="52">
        <v>734.39532676412978</v>
      </c>
      <c r="X86" s="71" t="str">
        <f t="shared" si="17"/>
        <v>Q2 2021</v>
      </c>
      <c r="Y86" s="21">
        <f t="shared" si="12"/>
        <v>7680</v>
      </c>
      <c r="Z86" s="21">
        <f t="shared" si="13"/>
        <v>4320</v>
      </c>
      <c r="AA86" s="57">
        <f t="shared" si="14"/>
        <v>1991763.9881305636</v>
      </c>
      <c r="AB86" s="59">
        <f t="shared" si="15"/>
        <v>1.7777777777777777</v>
      </c>
      <c r="AC86" s="61">
        <f t="shared" si="16"/>
        <v>2159</v>
      </c>
    </row>
    <row r="87" spans="4:29" hidden="1">
      <c r="D87" s="12">
        <v>81</v>
      </c>
      <c r="E87" s="36" t="s">
        <v>222</v>
      </c>
      <c r="F87" s="16" t="s">
        <v>8</v>
      </c>
      <c r="G87" s="14" t="s">
        <v>39</v>
      </c>
      <c r="H87" s="13" t="s">
        <v>6</v>
      </c>
      <c r="I87" s="13" t="s">
        <v>53</v>
      </c>
      <c r="J87" s="13" t="s">
        <v>124</v>
      </c>
      <c r="K87" s="13" t="s">
        <v>123</v>
      </c>
      <c r="L87" s="14">
        <v>98</v>
      </c>
      <c r="M87" s="14" t="s">
        <v>15</v>
      </c>
      <c r="N87" s="31">
        <v>1000000</v>
      </c>
      <c r="O87" s="14" t="s">
        <v>2</v>
      </c>
      <c r="P87" s="14" t="s">
        <v>35</v>
      </c>
      <c r="Q87" s="31">
        <v>21055.689965397924</v>
      </c>
      <c r="R87" s="31">
        <v>1754.640830449827</v>
      </c>
      <c r="S87" s="45">
        <v>7.9000000000000001E-2</v>
      </c>
      <c r="T87" s="64">
        <f t="shared" si="9"/>
        <v>7.742</v>
      </c>
      <c r="U87" s="64">
        <f t="shared" si="10"/>
        <v>0.20916030533127591</v>
      </c>
      <c r="V87" s="38">
        <f t="shared" si="11"/>
        <v>5.641885726097657E-2</v>
      </c>
      <c r="W87" s="52">
        <v>714.16275013894392</v>
      </c>
      <c r="X87" s="71" t="str">
        <f t="shared" si="17"/>
        <v>Q2 2021</v>
      </c>
      <c r="Y87" s="21">
        <f t="shared" si="12"/>
        <v>3840</v>
      </c>
      <c r="Z87" s="21">
        <f t="shared" si="13"/>
        <v>2160</v>
      </c>
      <c r="AA87" s="57">
        <f t="shared" si="14"/>
        <v>2647598.8016617205</v>
      </c>
      <c r="AB87" s="59">
        <f t="shared" si="15"/>
        <v>1.7777777777777777</v>
      </c>
      <c r="AC87" s="61">
        <f t="shared" si="16"/>
        <v>2489.1999999999998</v>
      </c>
    </row>
    <row r="88" spans="4:29" hidden="1">
      <c r="D88" s="12">
        <v>82</v>
      </c>
      <c r="E88" s="36" t="s">
        <v>222</v>
      </c>
      <c r="F88" s="16" t="s">
        <v>8</v>
      </c>
      <c r="G88" s="14" t="s">
        <v>39</v>
      </c>
      <c r="H88" s="13" t="s">
        <v>6</v>
      </c>
      <c r="I88" s="13" t="s">
        <v>58</v>
      </c>
      <c r="J88" s="13" t="s">
        <v>59</v>
      </c>
      <c r="K88" s="13" t="s">
        <v>123</v>
      </c>
      <c r="L88" s="14">
        <v>75</v>
      </c>
      <c r="M88" s="14" t="s">
        <v>15</v>
      </c>
      <c r="N88" s="31">
        <v>1000000</v>
      </c>
      <c r="O88" s="14" t="s">
        <v>1</v>
      </c>
      <c r="P88" s="14" t="s">
        <v>35</v>
      </c>
      <c r="Q88" s="31">
        <v>4000</v>
      </c>
      <c r="R88" s="31">
        <v>252</v>
      </c>
      <c r="S88" s="45">
        <v>0.105</v>
      </c>
      <c r="T88" s="64">
        <f t="shared" si="9"/>
        <v>7.875</v>
      </c>
      <c r="U88" s="64">
        <f t="shared" si="10"/>
        <v>0.16282153709198813</v>
      </c>
      <c r="V88" s="38">
        <f t="shared" si="11"/>
        <v>2.7091030186144664E-2</v>
      </c>
      <c r="W88" s="52">
        <v>258.00981129661585</v>
      </c>
      <c r="X88" s="71" t="str">
        <f t="shared" si="17"/>
        <v>Q2 2021</v>
      </c>
      <c r="Y88" s="21">
        <f t="shared" si="12"/>
        <v>3840</v>
      </c>
      <c r="Z88" s="21">
        <f t="shared" si="13"/>
        <v>2160</v>
      </c>
      <c r="AA88" s="57">
        <f t="shared" si="14"/>
        <v>1550681.3056379822</v>
      </c>
      <c r="AB88" s="59">
        <f t="shared" si="15"/>
        <v>1.7777777777777777</v>
      </c>
      <c r="AC88" s="61">
        <f t="shared" si="16"/>
        <v>1905</v>
      </c>
    </row>
    <row r="89" spans="4:29" hidden="1">
      <c r="D89" s="12">
        <v>83</v>
      </c>
      <c r="E89" s="36" t="s">
        <v>222</v>
      </c>
      <c r="F89" s="16" t="s">
        <v>8</v>
      </c>
      <c r="G89" s="14" t="s">
        <v>39</v>
      </c>
      <c r="H89" s="13" t="s">
        <v>6</v>
      </c>
      <c r="I89" s="13" t="s">
        <v>36</v>
      </c>
      <c r="J89" s="13" t="s">
        <v>37</v>
      </c>
      <c r="K89" s="13" t="s">
        <v>137</v>
      </c>
      <c r="L89" s="14">
        <v>65</v>
      </c>
      <c r="M89" s="14" t="s">
        <v>15</v>
      </c>
      <c r="N89" s="31">
        <v>1000000</v>
      </c>
      <c r="O89" s="14" t="s">
        <v>1</v>
      </c>
      <c r="P89" s="14" t="s">
        <v>35</v>
      </c>
      <c r="Q89" s="31">
        <v>2560</v>
      </c>
      <c r="R89" s="31">
        <v>160</v>
      </c>
      <c r="S89" s="45">
        <v>53.76</v>
      </c>
      <c r="T89" s="64">
        <f t="shared" si="9"/>
        <v>3494.4</v>
      </c>
      <c r="U89" s="64">
        <f t="shared" si="10"/>
        <v>62.616097606646882</v>
      </c>
      <c r="V89" s="38">
        <f t="shared" si="11"/>
        <v>10.281192827707931</v>
      </c>
      <c r="W89" s="52">
        <v>191.2424261106386</v>
      </c>
      <c r="X89" s="71" t="str">
        <f t="shared" si="17"/>
        <v>Q2 2021</v>
      </c>
      <c r="Y89" s="21">
        <f t="shared" si="12"/>
        <v>3840</v>
      </c>
      <c r="Z89" s="21">
        <f t="shared" si="13"/>
        <v>2160</v>
      </c>
      <c r="AA89" s="57">
        <f t="shared" si="14"/>
        <v>1164733.9584569733</v>
      </c>
      <c r="AB89" s="59">
        <f t="shared" si="15"/>
        <v>1.7777777777777777</v>
      </c>
      <c r="AC89" s="61">
        <f t="shared" si="16"/>
        <v>1651</v>
      </c>
    </row>
    <row r="90" spans="4:29" hidden="1">
      <c r="D90" s="12">
        <v>84</v>
      </c>
      <c r="E90" s="36" t="s">
        <v>222</v>
      </c>
      <c r="F90" s="16" t="s">
        <v>8</v>
      </c>
      <c r="G90" s="14" t="s">
        <v>39</v>
      </c>
      <c r="H90" s="13" t="s">
        <v>6</v>
      </c>
      <c r="I90" s="13" t="s">
        <v>36</v>
      </c>
      <c r="J90" s="13" t="s">
        <v>38</v>
      </c>
      <c r="K90" s="13" t="s">
        <v>137</v>
      </c>
      <c r="L90" s="14">
        <v>75</v>
      </c>
      <c r="M90" s="14" t="s">
        <v>15</v>
      </c>
      <c r="N90" s="31">
        <v>1000000</v>
      </c>
      <c r="O90" s="14" t="s">
        <v>1</v>
      </c>
      <c r="P90" s="14" t="s">
        <v>35</v>
      </c>
      <c r="Q90" s="31">
        <v>3840</v>
      </c>
      <c r="R90" s="31">
        <v>240</v>
      </c>
      <c r="S90" s="45">
        <v>6.93</v>
      </c>
      <c r="T90" s="64">
        <f t="shared" si="9"/>
        <v>519.75</v>
      </c>
      <c r="U90" s="64">
        <f t="shared" si="10"/>
        <v>10.746221448071218</v>
      </c>
      <c r="V90" s="38">
        <f t="shared" si="11"/>
        <v>1.7880079922855479</v>
      </c>
      <c r="W90" s="52">
        <v>258.00981129661585</v>
      </c>
      <c r="X90" s="71" t="str">
        <f t="shared" si="17"/>
        <v>Q2 2021</v>
      </c>
      <c r="Y90" s="21">
        <f t="shared" si="12"/>
        <v>3840</v>
      </c>
      <c r="Z90" s="21">
        <f t="shared" si="13"/>
        <v>2160</v>
      </c>
      <c r="AA90" s="57">
        <f t="shared" si="14"/>
        <v>1550681.3056379822</v>
      </c>
      <c r="AB90" s="59">
        <f t="shared" si="15"/>
        <v>1.7777777777777777</v>
      </c>
      <c r="AC90" s="61">
        <f t="shared" si="16"/>
        <v>1905</v>
      </c>
    </row>
    <row r="91" spans="4:29" hidden="1">
      <c r="D91" s="12">
        <v>85</v>
      </c>
      <c r="E91" s="36" t="s">
        <v>222</v>
      </c>
      <c r="F91" s="16" t="s">
        <v>8</v>
      </c>
      <c r="G91" s="14" t="s">
        <v>39</v>
      </c>
      <c r="H91" s="13" t="s">
        <v>6</v>
      </c>
      <c r="I91" s="13" t="s">
        <v>36</v>
      </c>
      <c r="J91" s="13" t="s">
        <v>50</v>
      </c>
      <c r="K91" s="13" t="s">
        <v>123</v>
      </c>
      <c r="L91" s="14">
        <v>55</v>
      </c>
      <c r="M91" s="14" t="s">
        <v>15</v>
      </c>
      <c r="N91" s="31">
        <v>1000000</v>
      </c>
      <c r="O91" s="14" t="s">
        <v>1</v>
      </c>
      <c r="P91" s="14" t="s">
        <v>35</v>
      </c>
      <c r="Q91" s="31">
        <v>2048</v>
      </c>
      <c r="R91" s="31">
        <v>128</v>
      </c>
      <c r="S91" s="45">
        <v>12.705</v>
      </c>
      <c r="T91" s="64">
        <f t="shared" si="9"/>
        <v>698.77499999999998</v>
      </c>
      <c r="U91" s="64">
        <f t="shared" si="10"/>
        <v>10.594978331394659</v>
      </c>
      <c r="V91" s="38">
        <f t="shared" si="11"/>
        <v>1.8039634007929866</v>
      </c>
      <c r="W91" s="52">
        <v>141.98846129814928</v>
      </c>
      <c r="X91" s="71" t="str">
        <f t="shared" si="17"/>
        <v>Q2 2021</v>
      </c>
      <c r="Y91" s="21">
        <f t="shared" si="12"/>
        <v>3840</v>
      </c>
      <c r="Z91" s="21">
        <f t="shared" si="13"/>
        <v>2160</v>
      </c>
      <c r="AA91" s="57">
        <f t="shared" si="14"/>
        <v>833921.94658753707</v>
      </c>
      <c r="AB91" s="59">
        <f t="shared" si="15"/>
        <v>1.7777777777777777</v>
      </c>
      <c r="AC91" s="61">
        <f t="shared" si="16"/>
        <v>1397</v>
      </c>
    </row>
    <row r="92" spans="4:29" hidden="1">
      <c r="D92" s="12">
        <v>86</v>
      </c>
      <c r="E92" s="36" t="s">
        <v>222</v>
      </c>
      <c r="F92" s="16" t="s">
        <v>8</v>
      </c>
      <c r="G92" s="14" t="s">
        <v>40</v>
      </c>
      <c r="H92" s="13" t="s">
        <v>5</v>
      </c>
      <c r="I92" s="13" t="s">
        <v>54</v>
      </c>
      <c r="J92" s="13" t="s">
        <v>55</v>
      </c>
      <c r="K92" s="13" t="s">
        <v>43</v>
      </c>
      <c r="L92" s="14">
        <v>31.5</v>
      </c>
      <c r="M92" s="14" t="s">
        <v>15</v>
      </c>
      <c r="N92" s="31">
        <v>1000000</v>
      </c>
      <c r="O92" s="14" t="s">
        <v>1</v>
      </c>
      <c r="P92" s="14" t="s">
        <v>35</v>
      </c>
      <c r="Q92" s="31">
        <v>2304</v>
      </c>
      <c r="R92" s="31">
        <v>1152</v>
      </c>
      <c r="S92" s="45">
        <v>50</v>
      </c>
      <c r="T92" s="64">
        <f t="shared" si="9"/>
        <v>1575</v>
      </c>
      <c r="U92" s="64">
        <f t="shared" si="10"/>
        <v>13.677009115727001</v>
      </c>
      <c r="V92" s="38">
        <f t="shared" si="11"/>
        <v>6.8386916500671333</v>
      </c>
      <c r="W92" s="52">
        <v>136.77383300134267</v>
      </c>
      <c r="X92" s="71" t="str">
        <f t="shared" si="17"/>
        <v>Q3 2021</v>
      </c>
      <c r="Y92" s="21">
        <f t="shared" si="12"/>
        <v>3840</v>
      </c>
      <c r="Z92" s="21">
        <f t="shared" si="13"/>
        <v>2160</v>
      </c>
      <c r="AA92" s="57">
        <f t="shared" si="14"/>
        <v>273540.18231454003</v>
      </c>
      <c r="AB92" s="59">
        <f t="shared" si="15"/>
        <v>1.7777777777777777</v>
      </c>
      <c r="AC92" s="61">
        <f t="shared" si="16"/>
        <v>800.09999999999991</v>
      </c>
    </row>
    <row r="93" spans="4:29" hidden="1">
      <c r="D93" s="12">
        <v>87</v>
      </c>
      <c r="E93" s="36" t="s">
        <v>222</v>
      </c>
      <c r="F93" s="16" t="s">
        <v>8</v>
      </c>
      <c r="G93" s="14" t="s">
        <v>40</v>
      </c>
      <c r="H93" s="13" t="s">
        <v>5</v>
      </c>
      <c r="I93" s="13" t="s">
        <v>96</v>
      </c>
      <c r="J93" s="13" t="s">
        <v>61</v>
      </c>
      <c r="K93" s="13" t="s">
        <v>33</v>
      </c>
      <c r="L93" s="14">
        <v>27</v>
      </c>
      <c r="M93" s="14" t="s">
        <v>15</v>
      </c>
      <c r="N93" s="31">
        <v>80000000</v>
      </c>
      <c r="O93" s="14" t="s">
        <v>1</v>
      </c>
      <c r="P93" s="14" t="s">
        <v>35</v>
      </c>
      <c r="Q93" s="31">
        <v>2304</v>
      </c>
      <c r="R93" s="31">
        <v>576</v>
      </c>
      <c r="S93" s="45">
        <v>50</v>
      </c>
      <c r="T93" s="64">
        <f t="shared" si="9"/>
        <v>1350</v>
      </c>
      <c r="U93" s="64">
        <f t="shared" si="10"/>
        <v>10.048414860534123</v>
      </c>
      <c r="V93" s="38">
        <f t="shared" si="11"/>
        <v>6.8386916500671333</v>
      </c>
      <c r="W93" s="52">
        <v>136.77383300134267</v>
      </c>
      <c r="X93" s="71" t="str">
        <f t="shared" si="17"/>
        <v>Q3 2021</v>
      </c>
      <c r="Y93" s="21">
        <f t="shared" si="12"/>
        <v>3840</v>
      </c>
      <c r="Z93" s="21">
        <f t="shared" si="13"/>
        <v>2160</v>
      </c>
      <c r="AA93" s="57">
        <f t="shared" si="14"/>
        <v>200968.29721068247</v>
      </c>
      <c r="AB93" s="59">
        <f t="shared" si="15"/>
        <v>1.7777777777777777</v>
      </c>
      <c r="AC93" s="61">
        <f t="shared" si="16"/>
        <v>685.8</v>
      </c>
    </row>
    <row r="94" spans="4:29" hidden="1">
      <c r="D94" s="12">
        <v>88</v>
      </c>
      <c r="E94" s="36" t="s">
        <v>222</v>
      </c>
      <c r="F94" s="16" t="s">
        <v>8</v>
      </c>
      <c r="G94" s="14" t="s">
        <v>40</v>
      </c>
      <c r="H94" s="13" t="s">
        <v>5</v>
      </c>
      <c r="I94" s="13" t="s">
        <v>31</v>
      </c>
      <c r="J94" s="13" t="s">
        <v>32</v>
      </c>
      <c r="K94" s="13" t="s">
        <v>33</v>
      </c>
      <c r="L94" s="14">
        <v>31.5</v>
      </c>
      <c r="M94" s="14" t="s">
        <v>34</v>
      </c>
      <c r="N94" s="31">
        <v>1000000</v>
      </c>
      <c r="O94" s="14" t="s">
        <v>1</v>
      </c>
      <c r="P94" s="14" t="s">
        <v>35</v>
      </c>
      <c r="Q94" s="31">
        <v>576</v>
      </c>
      <c r="R94" s="31">
        <v>576</v>
      </c>
      <c r="S94" s="45">
        <v>20</v>
      </c>
      <c r="T94" s="64">
        <f t="shared" si="9"/>
        <v>630</v>
      </c>
      <c r="U94" s="64">
        <f t="shared" si="10"/>
        <v>5.4708036462908005</v>
      </c>
      <c r="V94" s="38">
        <f t="shared" si="11"/>
        <v>3.9078238000383627</v>
      </c>
      <c r="W94" s="52">
        <v>195.39119000191812</v>
      </c>
      <c r="X94" s="71" t="str">
        <f t="shared" si="17"/>
        <v>Q3 2021</v>
      </c>
      <c r="Y94" s="21">
        <f t="shared" si="12"/>
        <v>6016</v>
      </c>
      <c r="Z94" s="21">
        <f t="shared" si="13"/>
        <v>3384</v>
      </c>
      <c r="AA94" s="57">
        <f t="shared" si="14"/>
        <v>273540.18231454003</v>
      </c>
      <c r="AB94" s="59">
        <f t="shared" si="15"/>
        <v>1.7777777777777777</v>
      </c>
      <c r="AC94" s="61">
        <f t="shared" si="16"/>
        <v>800.09999999999991</v>
      </c>
    </row>
    <row r="95" spans="4:29" hidden="1">
      <c r="D95" s="12">
        <v>89</v>
      </c>
      <c r="E95" s="36" t="s">
        <v>222</v>
      </c>
      <c r="F95" s="16" t="s">
        <v>8</v>
      </c>
      <c r="G95" s="14" t="s">
        <v>40</v>
      </c>
      <c r="H95" s="13" t="s">
        <v>5</v>
      </c>
      <c r="I95" s="13" t="s">
        <v>41</v>
      </c>
      <c r="J95" s="13" t="s">
        <v>42</v>
      </c>
      <c r="K95" s="13" t="s">
        <v>43</v>
      </c>
      <c r="L95" s="14">
        <v>31.5</v>
      </c>
      <c r="M95" s="14" t="s">
        <v>15</v>
      </c>
      <c r="N95" s="31">
        <v>1000000</v>
      </c>
      <c r="O95" s="14" t="s">
        <v>1</v>
      </c>
      <c r="P95" s="14" t="s">
        <v>35</v>
      </c>
      <c r="Q95" s="31">
        <v>5000</v>
      </c>
      <c r="R95" s="31">
        <v>1152</v>
      </c>
      <c r="S95" s="45">
        <v>50</v>
      </c>
      <c r="T95" s="64">
        <f t="shared" si="9"/>
        <v>1575</v>
      </c>
      <c r="U95" s="64">
        <f t="shared" si="10"/>
        <v>13.677009115727001</v>
      </c>
      <c r="V95" s="38">
        <f t="shared" si="11"/>
        <v>6.8386916500671333</v>
      </c>
      <c r="W95" s="52">
        <v>136.77383300134267</v>
      </c>
      <c r="X95" s="71" t="str">
        <f t="shared" si="17"/>
        <v>Q3 2021</v>
      </c>
      <c r="Y95" s="21">
        <f t="shared" si="12"/>
        <v>3840</v>
      </c>
      <c r="Z95" s="21">
        <f t="shared" si="13"/>
        <v>2160</v>
      </c>
      <c r="AA95" s="57">
        <f t="shared" si="14"/>
        <v>273540.18231454003</v>
      </c>
      <c r="AB95" s="59">
        <f t="shared" si="15"/>
        <v>1.7777777777777777</v>
      </c>
      <c r="AC95" s="61">
        <f t="shared" si="16"/>
        <v>800.09999999999991</v>
      </c>
    </row>
    <row r="96" spans="4:29" hidden="1">
      <c r="D96" s="12">
        <v>90</v>
      </c>
      <c r="E96" s="36" t="s">
        <v>222</v>
      </c>
      <c r="F96" s="16" t="s">
        <v>8</v>
      </c>
      <c r="G96" s="14" t="s">
        <v>40</v>
      </c>
      <c r="H96" s="13" t="s">
        <v>5</v>
      </c>
      <c r="I96" s="13" t="s">
        <v>41</v>
      </c>
      <c r="J96" s="13" t="s">
        <v>44</v>
      </c>
      <c r="K96" s="13" t="s">
        <v>43</v>
      </c>
      <c r="L96" s="14">
        <v>31.5</v>
      </c>
      <c r="M96" s="14" t="s">
        <v>15</v>
      </c>
      <c r="N96" s="31">
        <v>1000000</v>
      </c>
      <c r="O96" s="14" t="s">
        <v>1</v>
      </c>
      <c r="P96" s="14" t="s">
        <v>35</v>
      </c>
      <c r="Q96" s="31">
        <v>4608</v>
      </c>
      <c r="R96" s="31">
        <v>576</v>
      </c>
      <c r="S96" s="45">
        <v>60</v>
      </c>
      <c r="T96" s="64">
        <f t="shared" si="9"/>
        <v>1890</v>
      </c>
      <c r="U96" s="64">
        <f t="shared" si="10"/>
        <v>16.412410938872402</v>
      </c>
      <c r="V96" s="38">
        <f t="shared" si="11"/>
        <v>8.2064299800805607</v>
      </c>
      <c r="W96" s="52">
        <v>136.77383300134267</v>
      </c>
      <c r="X96" s="71" t="str">
        <f t="shared" si="17"/>
        <v>Q3 2021</v>
      </c>
      <c r="Y96" s="21">
        <f t="shared" si="12"/>
        <v>3840</v>
      </c>
      <c r="Z96" s="21">
        <f t="shared" si="13"/>
        <v>2160</v>
      </c>
      <c r="AA96" s="57">
        <f t="shared" si="14"/>
        <v>273540.18231454003</v>
      </c>
      <c r="AB96" s="59">
        <f t="shared" si="15"/>
        <v>1.7777777777777777</v>
      </c>
      <c r="AC96" s="61">
        <f t="shared" si="16"/>
        <v>800.09999999999991</v>
      </c>
    </row>
    <row r="97" spans="4:29" hidden="1">
      <c r="D97" s="12">
        <v>91</v>
      </c>
      <c r="E97" s="36" t="s">
        <v>222</v>
      </c>
      <c r="F97" s="16" t="s">
        <v>8</v>
      </c>
      <c r="G97" s="14" t="s">
        <v>40</v>
      </c>
      <c r="H97" s="13" t="s">
        <v>5</v>
      </c>
      <c r="I97" s="13" t="s">
        <v>53</v>
      </c>
      <c r="J97" s="13" t="s">
        <v>97</v>
      </c>
      <c r="K97" s="13" t="s">
        <v>98</v>
      </c>
      <c r="L97" s="14">
        <v>49</v>
      </c>
      <c r="M97" s="14" t="s">
        <v>99</v>
      </c>
      <c r="N97" s="31">
        <v>1000000</v>
      </c>
      <c r="O97" s="14" t="s">
        <v>1</v>
      </c>
      <c r="P97" s="14" t="s">
        <v>35</v>
      </c>
      <c r="Q97" s="31">
        <v>5000</v>
      </c>
      <c r="R97" s="31">
        <v>1152</v>
      </c>
      <c r="S97" s="45">
        <v>6</v>
      </c>
      <c r="T97" s="64">
        <f t="shared" si="9"/>
        <v>294</v>
      </c>
      <c r="U97" s="64">
        <f t="shared" si="10"/>
        <v>2.4223732022443434</v>
      </c>
      <c r="V97" s="38">
        <f t="shared" si="11"/>
        <v>1.1723471400115086</v>
      </c>
      <c r="W97" s="52">
        <v>195.39119000191812</v>
      </c>
      <c r="X97" s="71" t="str">
        <f t="shared" si="17"/>
        <v>Q3 2021</v>
      </c>
      <c r="Y97" s="21">
        <f t="shared" si="12"/>
        <v>5120</v>
      </c>
      <c r="Z97" s="21">
        <f t="shared" si="13"/>
        <v>1440</v>
      </c>
      <c r="AA97" s="57">
        <f t="shared" si="14"/>
        <v>403728.86704072385</v>
      </c>
      <c r="AB97" s="59">
        <f t="shared" si="15"/>
        <v>3.5555555555555554</v>
      </c>
      <c r="AC97" s="61">
        <f t="shared" si="16"/>
        <v>1244.5999999999999</v>
      </c>
    </row>
    <row r="98" spans="4:29" hidden="1">
      <c r="D98" s="12">
        <v>92</v>
      </c>
      <c r="E98" s="36" t="s">
        <v>222</v>
      </c>
      <c r="F98" s="16" t="s">
        <v>8</v>
      </c>
      <c r="G98" s="14" t="s">
        <v>40</v>
      </c>
      <c r="H98" s="13" t="s">
        <v>90</v>
      </c>
      <c r="I98" s="13" t="s">
        <v>54</v>
      </c>
      <c r="J98" s="13" t="s">
        <v>92</v>
      </c>
      <c r="K98" s="13" t="s">
        <v>43</v>
      </c>
      <c r="L98" s="14">
        <v>17.3</v>
      </c>
      <c r="M98" s="14" t="s">
        <v>15</v>
      </c>
      <c r="N98" s="31">
        <v>1000000</v>
      </c>
      <c r="O98" s="14" t="s">
        <v>2</v>
      </c>
      <c r="P98" s="14" t="s">
        <v>47</v>
      </c>
      <c r="Q98" s="31">
        <v>4000</v>
      </c>
      <c r="R98" s="31">
        <v>1152</v>
      </c>
      <c r="S98" s="45">
        <v>2</v>
      </c>
      <c r="T98" s="64">
        <f t="shared" si="9"/>
        <v>34.6</v>
      </c>
      <c r="U98" s="64">
        <f t="shared" si="10"/>
        <v>0.16501454505400592</v>
      </c>
      <c r="V98" s="38">
        <f t="shared" si="11"/>
        <v>0.21631875455062902</v>
      </c>
      <c r="W98" s="52">
        <v>108.15937727531451</v>
      </c>
      <c r="X98" s="71" t="str">
        <f t="shared" si="17"/>
        <v>Q3 2021</v>
      </c>
      <c r="Y98" s="21">
        <f t="shared" si="12"/>
        <v>3840</v>
      </c>
      <c r="Z98" s="21">
        <f t="shared" si="13"/>
        <v>2160</v>
      </c>
      <c r="AA98" s="57">
        <f t="shared" si="14"/>
        <v>82507.272527002962</v>
      </c>
      <c r="AB98" s="59">
        <f t="shared" si="15"/>
        <v>1.7777777777777777</v>
      </c>
      <c r="AC98" s="61">
        <f t="shared" si="16"/>
        <v>439.42</v>
      </c>
    </row>
    <row r="99" spans="4:29" hidden="1">
      <c r="D99" s="12">
        <v>93</v>
      </c>
      <c r="E99" s="36" t="s">
        <v>222</v>
      </c>
      <c r="F99" s="16" t="s">
        <v>8</v>
      </c>
      <c r="G99" s="14" t="s">
        <v>40</v>
      </c>
      <c r="H99" s="13" t="s">
        <v>90</v>
      </c>
      <c r="I99" s="13" t="s">
        <v>45</v>
      </c>
      <c r="J99" s="13" t="s">
        <v>46</v>
      </c>
      <c r="K99" s="13" t="s">
        <v>43</v>
      </c>
      <c r="L99" s="14">
        <v>17.3</v>
      </c>
      <c r="M99" s="14" t="s">
        <v>15</v>
      </c>
      <c r="N99" s="31">
        <v>1000000</v>
      </c>
      <c r="O99" s="14" t="s">
        <v>2</v>
      </c>
      <c r="P99" s="14" t="s">
        <v>47</v>
      </c>
      <c r="Q99" s="31">
        <v>10000</v>
      </c>
      <c r="R99" s="31">
        <v>240</v>
      </c>
      <c r="S99" s="45">
        <v>3</v>
      </c>
      <c r="T99" s="64">
        <f t="shared" si="9"/>
        <v>51.900000000000006</v>
      </c>
      <c r="U99" s="64">
        <f t="shared" si="10"/>
        <v>0.24752181758100888</v>
      </c>
      <c r="V99" s="38">
        <f t="shared" si="11"/>
        <v>0.32447813182594354</v>
      </c>
      <c r="W99" s="52">
        <v>108.15937727531451</v>
      </c>
      <c r="X99" s="71" t="str">
        <f t="shared" si="17"/>
        <v>Q3 2021</v>
      </c>
      <c r="Y99" s="21">
        <f t="shared" si="12"/>
        <v>3840</v>
      </c>
      <c r="Z99" s="21">
        <f t="shared" si="13"/>
        <v>2160</v>
      </c>
      <c r="AA99" s="57">
        <f t="shared" si="14"/>
        <v>82507.272527002962</v>
      </c>
      <c r="AB99" s="59">
        <f t="shared" si="15"/>
        <v>1.7777777777777777</v>
      </c>
      <c r="AC99" s="61">
        <f t="shared" si="16"/>
        <v>439.42</v>
      </c>
    </row>
    <row r="100" spans="4:29" hidden="1">
      <c r="D100" s="12">
        <v>94</v>
      </c>
      <c r="E100" s="36" t="s">
        <v>222</v>
      </c>
      <c r="F100" s="16" t="s">
        <v>8</v>
      </c>
      <c r="G100" s="14" t="s">
        <v>40</v>
      </c>
      <c r="H100" s="13" t="s">
        <v>4</v>
      </c>
      <c r="I100" s="13" t="s">
        <v>31</v>
      </c>
      <c r="J100" s="13" t="s">
        <v>56</v>
      </c>
      <c r="K100" s="13" t="s">
        <v>57</v>
      </c>
      <c r="L100" s="14">
        <v>12.9</v>
      </c>
      <c r="M100" s="14" t="s">
        <v>16</v>
      </c>
      <c r="N100" s="31">
        <v>1000000</v>
      </c>
      <c r="O100" s="14" t="s">
        <v>2</v>
      </c>
      <c r="P100" s="14" t="s">
        <v>47</v>
      </c>
      <c r="Q100" s="31">
        <v>10384</v>
      </c>
      <c r="R100" s="31">
        <v>2596</v>
      </c>
      <c r="S100" s="45">
        <v>1000</v>
      </c>
      <c r="T100" s="64">
        <f t="shared" si="9"/>
        <v>12900</v>
      </c>
      <c r="U100" s="64">
        <f t="shared" si="10"/>
        <v>51.526267260771327</v>
      </c>
      <c r="V100" s="38">
        <f t="shared" si="11"/>
        <v>123.66430534715154</v>
      </c>
      <c r="W100" s="52">
        <v>123.66430534715154</v>
      </c>
      <c r="X100" s="71" t="str">
        <f t="shared" si="17"/>
        <v>Q3 2021</v>
      </c>
      <c r="Y100" s="21">
        <f t="shared" si="12"/>
        <v>2732</v>
      </c>
      <c r="Z100" s="21">
        <f t="shared" si="13"/>
        <v>2048</v>
      </c>
      <c r="AA100" s="57">
        <f t="shared" si="14"/>
        <v>51526.267260771325</v>
      </c>
      <c r="AB100" s="59">
        <f t="shared" si="15"/>
        <v>1.333984375</v>
      </c>
      <c r="AC100" s="61">
        <f t="shared" si="16"/>
        <v>327.65999999999997</v>
      </c>
    </row>
    <row r="101" spans="4:29" hidden="1">
      <c r="D101" s="12">
        <v>95</v>
      </c>
      <c r="E101" s="36" t="s">
        <v>222</v>
      </c>
      <c r="F101" s="16" t="s">
        <v>8</v>
      </c>
      <c r="G101" s="14" t="s">
        <v>40</v>
      </c>
      <c r="H101" s="13" t="s">
        <v>6</v>
      </c>
      <c r="I101" s="13" t="s">
        <v>48</v>
      </c>
      <c r="J101" s="13" t="s">
        <v>215</v>
      </c>
      <c r="K101" s="13" t="s">
        <v>123</v>
      </c>
      <c r="L101" s="14">
        <v>55</v>
      </c>
      <c r="M101" s="14" t="s">
        <v>15</v>
      </c>
      <c r="N101" s="31">
        <v>400000</v>
      </c>
      <c r="O101" s="14" t="s">
        <v>1</v>
      </c>
      <c r="P101" s="14" t="s">
        <v>35</v>
      </c>
      <c r="Q101" s="31">
        <v>2000</v>
      </c>
      <c r="R101" s="31">
        <v>200</v>
      </c>
      <c r="S101" s="45">
        <v>0.63</v>
      </c>
      <c r="T101" s="64">
        <f t="shared" si="9"/>
        <v>34.65</v>
      </c>
      <c r="U101" s="64">
        <f t="shared" si="10"/>
        <v>0.52537082635014831</v>
      </c>
      <c r="V101" s="38">
        <f t="shared" si="11"/>
        <v>8.9452730617834056E-2</v>
      </c>
      <c r="W101" s="52">
        <v>141.98846129814928</v>
      </c>
      <c r="X101" s="71" t="str">
        <f t="shared" si="17"/>
        <v>Q3 2021</v>
      </c>
      <c r="Y101" s="21">
        <f t="shared" si="12"/>
        <v>3840</v>
      </c>
      <c r="Z101" s="21">
        <f t="shared" si="13"/>
        <v>2160</v>
      </c>
      <c r="AA101" s="57">
        <f t="shared" si="14"/>
        <v>833921.94658753707</v>
      </c>
      <c r="AB101" s="59">
        <f t="shared" si="15"/>
        <v>1.7777777777777777</v>
      </c>
      <c r="AC101" s="61">
        <f t="shared" si="16"/>
        <v>1397</v>
      </c>
    </row>
    <row r="102" spans="4:29" hidden="1">
      <c r="D102" s="12">
        <v>96</v>
      </c>
      <c r="E102" s="36" t="s">
        <v>222</v>
      </c>
      <c r="F102" s="16" t="s">
        <v>8</v>
      </c>
      <c r="G102" s="14" t="s">
        <v>40</v>
      </c>
      <c r="H102" s="13" t="s">
        <v>6</v>
      </c>
      <c r="I102" s="13" t="s">
        <v>48</v>
      </c>
      <c r="J102" s="13" t="s">
        <v>91</v>
      </c>
      <c r="K102" s="13" t="s">
        <v>123</v>
      </c>
      <c r="L102" s="14">
        <v>65</v>
      </c>
      <c r="M102" s="14" t="s">
        <v>15</v>
      </c>
      <c r="N102" s="31">
        <v>400000</v>
      </c>
      <c r="O102" s="14" t="s">
        <v>1</v>
      </c>
      <c r="P102" s="14" t="s">
        <v>35</v>
      </c>
      <c r="Q102" s="31">
        <v>9504</v>
      </c>
      <c r="R102" s="31">
        <v>792</v>
      </c>
      <c r="S102" s="45">
        <v>0.84</v>
      </c>
      <c r="T102" s="64">
        <f t="shared" si="9"/>
        <v>54.6</v>
      </c>
      <c r="U102" s="64">
        <f t="shared" si="10"/>
        <v>0.97837652510385753</v>
      </c>
      <c r="V102" s="38">
        <f t="shared" si="11"/>
        <v>0.16064363793293643</v>
      </c>
      <c r="W102" s="52">
        <v>191.2424261106386</v>
      </c>
      <c r="X102" s="71" t="str">
        <f t="shared" si="17"/>
        <v>Q3 2021</v>
      </c>
      <c r="Y102" s="21">
        <f t="shared" si="12"/>
        <v>3840</v>
      </c>
      <c r="Z102" s="21">
        <f t="shared" si="13"/>
        <v>2160</v>
      </c>
      <c r="AA102" s="57">
        <f t="shared" si="14"/>
        <v>1164733.9584569733</v>
      </c>
      <c r="AB102" s="59">
        <f t="shared" si="15"/>
        <v>1.7777777777777777</v>
      </c>
      <c r="AC102" s="61">
        <f t="shared" si="16"/>
        <v>1651</v>
      </c>
    </row>
    <row r="103" spans="4:29" hidden="1">
      <c r="D103" s="12">
        <v>97</v>
      </c>
      <c r="E103" s="36" t="s">
        <v>222</v>
      </c>
      <c r="F103" s="16" t="s">
        <v>8</v>
      </c>
      <c r="G103" s="14" t="s">
        <v>40</v>
      </c>
      <c r="H103" s="13" t="s">
        <v>6</v>
      </c>
      <c r="I103" s="13" t="s">
        <v>48</v>
      </c>
      <c r="J103" s="13" t="s">
        <v>49</v>
      </c>
      <c r="K103" s="13" t="s">
        <v>123</v>
      </c>
      <c r="L103" s="14">
        <v>75</v>
      </c>
      <c r="M103" s="14" t="s">
        <v>15</v>
      </c>
      <c r="N103" s="31">
        <v>400000</v>
      </c>
      <c r="O103" s="14" t="s">
        <v>1</v>
      </c>
      <c r="P103" s="14" t="s">
        <v>35</v>
      </c>
      <c r="Q103" s="31">
        <v>15360</v>
      </c>
      <c r="R103" s="31">
        <v>1280</v>
      </c>
      <c r="S103" s="45">
        <v>0.21</v>
      </c>
      <c r="T103" s="64">
        <f t="shared" si="9"/>
        <v>15.75</v>
      </c>
      <c r="U103" s="64">
        <f t="shared" si="10"/>
        <v>0.32564307418397626</v>
      </c>
      <c r="V103" s="38">
        <f t="shared" si="11"/>
        <v>5.4182060372289328E-2</v>
      </c>
      <c r="W103" s="52">
        <v>258.00981129661585</v>
      </c>
      <c r="X103" s="71" t="str">
        <f t="shared" si="17"/>
        <v>Q3 2021</v>
      </c>
      <c r="Y103" s="21">
        <f t="shared" si="12"/>
        <v>3840</v>
      </c>
      <c r="Z103" s="21">
        <f t="shared" si="13"/>
        <v>2160</v>
      </c>
      <c r="AA103" s="57">
        <f t="shared" si="14"/>
        <v>1550681.3056379822</v>
      </c>
      <c r="AB103" s="59">
        <f t="shared" si="15"/>
        <v>1.7777777777777777</v>
      </c>
      <c r="AC103" s="61">
        <f t="shared" si="16"/>
        <v>1905</v>
      </c>
    </row>
    <row r="104" spans="4:29" hidden="1">
      <c r="D104" s="12">
        <v>98</v>
      </c>
      <c r="E104" s="36" t="s">
        <v>222</v>
      </c>
      <c r="F104" s="16" t="s">
        <v>8</v>
      </c>
      <c r="G104" s="14" t="s">
        <v>40</v>
      </c>
      <c r="H104" s="13" t="s">
        <v>6</v>
      </c>
      <c r="I104" s="13" t="s">
        <v>48</v>
      </c>
      <c r="J104" s="13"/>
      <c r="K104" s="13" t="s">
        <v>123</v>
      </c>
      <c r="L104" s="14">
        <v>85</v>
      </c>
      <c r="M104" s="14" t="s">
        <v>52</v>
      </c>
      <c r="N104" s="31">
        <v>400000</v>
      </c>
      <c r="O104" s="14" t="s">
        <v>1</v>
      </c>
      <c r="P104" s="14" t="s">
        <v>35</v>
      </c>
      <c r="Q104" s="31">
        <v>21060</v>
      </c>
      <c r="R104" s="31">
        <v>2340</v>
      </c>
      <c r="S104" s="45">
        <v>0.105</v>
      </c>
      <c r="T104" s="64">
        <f t="shared" si="9"/>
        <v>8.9249999999999989</v>
      </c>
      <c r="U104" s="64">
        <f t="shared" si="10"/>
        <v>0.20913521875370916</v>
      </c>
      <c r="V104" s="38">
        <f t="shared" si="11"/>
        <v>7.7111509310233625E-2</v>
      </c>
      <c r="W104" s="52">
        <v>734.39532676412978</v>
      </c>
      <c r="X104" s="71" t="str">
        <f t="shared" si="17"/>
        <v>Q3 2021</v>
      </c>
      <c r="Y104" s="21">
        <f t="shared" si="12"/>
        <v>7680</v>
      </c>
      <c r="Z104" s="21">
        <f t="shared" si="13"/>
        <v>4320</v>
      </c>
      <c r="AA104" s="57">
        <f t="shared" si="14"/>
        <v>1991763.9881305636</v>
      </c>
      <c r="AB104" s="59">
        <f t="shared" si="15"/>
        <v>1.7777777777777777</v>
      </c>
      <c r="AC104" s="61">
        <f t="shared" si="16"/>
        <v>2159</v>
      </c>
    </row>
    <row r="105" spans="4:29" hidden="1">
      <c r="D105" s="12">
        <v>99</v>
      </c>
      <c r="E105" s="36" t="s">
        <v>222</v>
      </c>
      <c r="F105" s="16" t="s">
        <v>8</v>
      </c>
      <c r="G105" s="14" t="s">
        <v>40</v>
      </c>
      <c r="H105" s="13" t="s">
        <v>6</v>
      </c>
      <c r="I105" s="13" t="s">
        <v>93</v>
      </c>
      <c r="J105" s="13" t="s">
        <v>94</v>
      </c>
      <c r="K105" s="13" t="s">
        <v>95</v>
      </c>
      <c r="L105" s="14">
        <v>75</v>
      </c>
      <c r="M105" s="14" t="s">
        <v>15</v>
      </c>
      <c r="N105" s="31">
        <v>1000000</v>
      </c>
      <c r="O105" s="14" t="s">
        <v>2</v>
      </c>
      <c r="P105" s="14" t="s">
        <v>35</v>
      </c>
      <c r="Q105" s="31">
        <v>46080</v>
      </c>
      <c r="R105" s="31">
        <v>2880</v>
      </c>
      <c r="S105" s="45">
        <v>5.2999999999999999E-2</v>
      </c>
      <c r="T105" s="64">
        <f t="shared" si="9"/>
        <v>3.9750000000000001</v>
      </c>
      <c r="U105" s="64">
        <f t="shared" si="10"/>
        <v>8.2186109198813057E-2</v>
      </c>
      <c r="V105" s="38">
        <f t="shared" si="11"/>
        <v>1.9535028569600914E-2</v>
      </c>
      <c r="W105" s="52">
        <v>368.58544470945122</v>
      </c>
      <c r="X105" s="71" t="str">
        <f t="shared" si="17"/>
        <v>Q3 2021</v>
      </c>
      <c r="Y105" s="21">
        <f t="shared" si="12"/>
        <v>3840</v>
      </c>
      <c r="Z105" s="21">
        <f t="shared" si="13"/>
        <v>2160</v>
      </c>
      <c r="AA105" s="57">
        <f t="shared" si="14"/>
        <v>1550681.3056379822</v>
      </c>
      <c r="AB105" s="59">
        <f t="shared" si="15"/>
        <v>1.7777777777777777</v>
      </c>
      <c r="AC105" s="61">
        <f t="shared" si="16"/>
        <v>1905</v>
      </c>
    </row>
    <row r="106" spans="4:29" hidden="1">
      <c r="D106" s="12">
        <v>100</v>
      </c>
      <c r="E106" s="36" t="s">
        <v>222</v>
      </c>
      <c r="F106" s="16" t="s">
        <v>8</v>
      </c>
      <c r="G106" s="14" t="s">
        <v>40</v>
      </c>
      <c r="H106" s="13" t="s">
        <v>6</v>
      </c>
      <c r="I106" s="13" t="s">
        <v>125</v>
      </c>
      <c r="J106" s="13"/>
      <c r="K106" s="13" t="s">
        <v>123</v>
      </c>
      <c r="L106" s="14">
        <v>65</v>
      </c>
      <c r="M106" s="14" t="s">
        <v>15</v>
      </c>
      <c r="N106" s="31">
        <v>1000000</v>
      </c>
      <c r="O106" s="14" t="s">
        <v>2</v>
      </c>
      <c r="P106" s="14" t="s">
        <v>35</v>
      </c>
      <c r="Q106" s="31">
        <v>16384</v>
      </c>
      <c r="R106" s="31">
        <v>1000</v>
      </c>
      <c r="S106" s="45">
        <v>12.43</v>
      </c>
      <c r="T106" s="64">
        <f t="shared" si="9"/>
        <v>807.94999999999993</v>
      </c>
      <c r="U106" s="64">
        <f t="shared" si="10"/>
        <v>14.477643103620178</v>
      </c>
      <c r="V106" s="38">
        <f t="shared" si="11"/>
        <v>3.3959190807931967</v>
      </c>
      <c r="W106" s="52">
        <v>273.20346587234087</v>
      </c>
      <c r="X106" s="71" t="str">
        <f t="shared" si="17"/>
        <v>Q3 2021</v>
      </c>
      <c r="Y106" s="21">
        <f t="shared" si="12"/>
        <v>3840</v>
      </c>
      <c r="Z106" s="21">
        <f t="shared" si="13"/>
        <v>2160</v>
      </c>
      <c r="AA106" s="57">
        <f t="shared" si="14"/>
        <v>1164733.9584569733</v>
      </c>
      <c r="AB106" s="59">
        <f t="shared" si="15"/>
        <v>1.7777777777777777</v>
      </c>
      <c r="AC106" s="61">
        <f t="shared" si="16"/>
        <v>1651</v>
      </c>
    </row>
    <row r="107" spans="4:29" hidden="1">
      <c r="D107" s="12">
        <v>101</v>
      </c>
      <c r="E107" s="36" t="s">
        <v>222</v>
      </c>
      <c r="F107" s="16" t="s">
        <v>8</v>
      </c>
      <c r="G107" s="14" t="s">
        <v>40</v>
      </c>
      <c r="H107" s="13" t="s">
        <v>6</v>
      </c>
      <c r="I107" s="13" t="s">
        <v>125</v>
      </c>
      <c r="J107" s="13"/>
      <c r="K107" s="13" t="s">
        <v>123</v>
      </c>
      <c r="L107" s="14">
        <v>65</v>
      </c>
      <c r="M107" s="14" t="s">
        <v>52</v>
      </c>
      <c r="N107" s="31">
        <v>1000000</v>
      </c>
      <c r="O107" s="14" t="s">
        <v>2</v>
      </c>
      <c r="P107" s="14" t="s">
        <v>35</v>
      </c>
      <c r="Q107" s="31">
        <v>12000</v>
      </c>
      <c r="R107" s="31">
        <v>1000</v>
      </c>
      <c r="S107" s="45">
        <v>0.43099999999999999</v>
      </c>
      <c r="T107" s="64">
        <f t="shared" si="9"/>
        <v>28.015000000000001</v>
      </c>
      <c r="U107" s="64">
        <f t="shared" si="10"/>
        <v>0.50200033609495553</v>
      </c>
      <c r="V107" s="38">
        <f t="shared" si="11"/>
        <v>0.1816238479843181</v>
      </c>
      <c r="W107" s="52">
        <v>421.40103940677056</v>
      </c>
      <c r="X107" s="71" t="str">
        <f t="shared" si="17"/>
        <v>Q3 2021</v>
      </c>
      <c r="Y107" s="21">
        <f t="shared" si="12"/>
        <v>7680</v>
      </c>
      <c r="Z107" s="21">
        <f t="shared" si="13"/>
        <v>4320</v>
      </c>
      <c r="AA107" s="57">
        <f t="shared" si="14"/>
        <v>1164733.9584569733</v>
      </c>
      <c r="AB107" s="59">
        <f t="shared" si="15"/>
        <v>1.7777777777777777</v>
      </c>
      <c r="AC107" s="61">
        <f t="shared" si="16"/>
        <v>1651</v>
      </c>
    </row>
    <row r="108" spans="4:29" hidden="1">
      <c r="D108" s="12">
        <v>102</v>
      </c>
      <c r="E108" s="36" t="s">
        <v>222</v>
      </c>
      <c r="F108" s="16" t="s">
        <v>8</v>
      </c>
      <c r="G108" s="14" t="s">
        <v>40</v>
      </c>
      <c r="H108" s="13" t="s">
        <v>6</v>
      </c>
      <c r="I108" s="13" t="s">
        <v>125</v>
      </c>
      <c r="J108" s="13"/>
      <c r="K108" s="13" t="s">
        <v>123</v>
      </c>
      <c r="L108" s="14">
        <v>75</v>
      </c>
      <c r="M108" s="14" t="s">
        <v>15</v>
      </c>
      <c r="N108" s="31">
        <v>1000000</v>
      </c>
      <c r="O108" s="14" t="s">
        <v>2</v>
      </c>
      <c r="P108" s="14" t="s">
        <v>35</v>
      </c>
      <c r="Q108" s="31">
        <v>12000</v>
      </c>
      <c r="R108" s="31">
        <v>1000</v>
      </c>
      <c r="S108" s="45">
        <v>14.007</v>
      </c>
      <c r="T108" s="64">
        <f t="shared" si="9"/>
        <v>1050.5249999999999</v>
      </c>
      <c r="U108" s="64">
        <f t="shared" si="10"/>
        <v>21.720393048071216</v>
      </c>
      <c r="V108" s="38">
        <f t="shared" si="11"/>
        <v>5.1627763240452831</v>
      </c>
      <c r="W108" s="52">
        <v>368.58544470945122</v>
      </c>
      <c r="X108" s="71" t="str">
        <f t="shared" si="17"/>
        <v>Q3 2021</v>
      </c>
      <c r="Y108" s="21">
        <f t="shared" si="12"/>
        <v>3840</v>
      </c>
      <c r="Z108" s="21">
        <f t="shared" si="13"/>
        <v>2160</v>
      </c>
      <c r="AA108" s="57">
        <f t="shared" si="14"/>
        <v>1550681.3056379822</v>
      </c>
      <c r="AB108" s="59">
        <f t="shared" si="15"/>
        <v>1.7777777777777777</v>
      </c>
      <c r="AC108" s="61">
        <f t="shared" si="16"/>
        <v>1905</v>
      </c>
    </row>
    <row r="109" spans="4:29" hidden="1">
      <c r="D109" s="12">
        <v>103</v>
      </c>
      <c r="E109" s="36" t="s">
        <v>222</v>
      </c>
      <c r="F109" s="16" t="s">
        <v>8</v>
      </c>
      <c r="G109" s="14" t="s">
        <v>40</v>
      </c>
      <c r="H109" s="13" t="s">
        <v>6</v>
      </c>
      <c r="I109" s="13" t="s">
        <v>125</v>
      </c>
      <c r="J109" s="13"/>
      <c r="K109" s="13" t="s">
        <v>123</v>
      </c>
      <c r="L109" s="14">
        <v>75</v>
      </c>
      <c r="M109" s="14" t="s">
        <v>52</v>
      </c>
      <c r="N109" s="31">
        <v>1000000</v>
      </c>
      <c r="O109" s="14" t="s">
        <v>2</v>
      </c>
      <c r="P109" s="14" t="s">
        <v>35</v>
      </c>
      <c r="Q109" s="31">
        <v>16000</v>
      </c>
      <c r="R109" s="31">
        <v>2000</v>
      </c>
      <c r="S109" s="45">
        <v>0.627</v>
      </c>
      <c r="T109" s="64">
        <f t="shared" si="9"/>
        <v>47.024999999999999</v>
      </c>
      <c r="U109" s="64">
        <f t="shared" si="10"/>
        <v>0.97227717863501484</v>
      </c>
      <c r="V109" s="38">
        <f t="shared" si="11"/>
        <v>0.35849418935380511</v>
      </c>
      <c r="W109" s="52">
        <v>571.76106754992838</v>
      </c>
      <c r="X109" s="71" t="str">
        <f t="shared" si="17"/>
        <v>Q3 2021</v>
      </c>
      <c r="Y109" s="21">
        <f t="shared" si="12"/>
        <v>7680</v>
      </c>
      <c r="Z109" s="21">
        <f t="shared" si="13"/>
        <v>4320</v>
      </c>
      <c r="AA109" s="57">
        <f t="shared" si="14"/>
        <v>1550681.3056379822</v>
      </c>
      <c r="AB109" s="59">
        <f t="shared" si="15"/>
        <v>1.7777777777777777</v>
      </c>
      <c r="AC109" s="61">
        <f t="shared" si="16"/>
        <v>1905</v>
      </c>
    </row>
    <row r="110" spans="4:29" hidden="1">
      <c r="D110" s="12">
        <v>104</v>
      </c>
      <c r="E110" s="36" t="s">
        <v>222</v>
      </c>
      <c r="F110" s="16" t="s">
        <v>8</v>
      </c>
      <c r="G110" s="14" t="s">
        <v>40</v>
      </c>
      <c r="H110" s="13" t="s">
        <v>6</v>
      </c>
      <c r="I110" s="13" t="s">
        <v>125</v>
      </c>
      <c r="J110" s="13"/>
      <c r="K110" s="13" t="s">
        <v>123</v>
      </c>
      <c r="L110" s="14">
        <v>86</v>
      </c>
      <c r="M110" s="14" t="s">
        <v>15</v>
      </c>
      <c r="N110" s="31">
        <v>1000000</v>
      </c>
      <c r="O110" s="14" t="s">
        <v>2</v>
      </c>
      <c r="P110" s="14" t="s">
        <v>35</v>
      </c>
      <c r="Q110" s="31">
        <v>18000</v>
      </c>
      <c r="R110" s="31">
        <v>1200</v>
      </c>
      <c r="S110" s="45">
        <v>4.1660000000000004</v>
      </c>
      <c r="T110" s="64">
        <f t="shared" si="9"/>
        <v>358.27600000000001</v>
      </c>
      <c r="U110" s="64">
        <f t="shared" si="10"/>
        <v>8.4940769794582813</v>
      </c>
      <c r="V110" s="38">
        <f t="shared" si="11"/>
        <v>1.9834680113858936</v>
      </c>
      <c r="W110" s="52">
        <v>476.10850009262924</v>
      </c>
      <c r="X110" s="71" t="str">
        <f t="shared" si="17"/>
        <v>Q3 2021</v>
      </c>
      <c r="Y110" s="21">
        <f t="shared" si="12"/>
        <v>3840</v>
      </c>
      <c r="Z110" s="21">
        <f t="shared" si="13"/>
        <v>2160</v>
      </c>
      <c r="AA110" s="57">
        <f t="shared" si="14"/>
        <v>2038904.6998219588</v>
      </c>
      <c r="AB110" s="59">
        <f t="shared" si="15"/>
        <v>1.7777777777777777</v>
      </c>
      <c r="AC110" s="61">
        <f t="shared" si="16"/>
        <v>2184.4</v>
      </c>
    </row>
    <row r="111" spans="4:29" hidden="1">
      <c r="D111" s="12">
        <v>105</v>
      </c>
      <c r="E111" s="36" t="s">
        <v>222</v>
      </c>
      <c r="F111" s="16" t="s">
        <v>8</v>
      </c>
      <c r="G111" s="14" t="s">
        <v>40</v>
      </c>
      <c r="H111" s="13" t="s">
        <v>6</v>
      </c>
      <c r="I111" s="13" t="s">
        <v>125</v>
      </c>
      <c r="J111" s="13"/>
      <c r="K111" s="13" t="s">
        <v>123</v>
      </c>
      <c r="L111" s="14">
        <v>86</v>
      </c>
      <c r="M111" s="14" t="s">
        <v>52</v>
      </c>
      <c r="N111" s="31">
        <v>1000000</v>
      </c>
      <c r="O111" s="14" t="s">
        <v>2</v>
      </c>
      <c r="P111" s="14" t="s">
        <v>35</v>
      </c>
      <c r="Q111" s="31">
        <v>28800</v>
      </c>
      <c r="R111" s="31">
        <v>2400</v>
      </c>
      <c r="S111" s="45">
        <v>4.7E-2</v>
      </c>
      <c r="T111" s="64">
        <f t="shared" si="9"/>
        <v>4.0419999999999998</v>
      </c>
      <c r="U111" s="64">
        <f t="shared" si="10"/>
        <v>9.5828520891632074E-2</v>
      </c>
      <c r="V111" s="38">
        <f t="shared" si="11"/>
        <v>3.4516580357914099E-2</v>
      </c>
      <c r="W111" s="52">
        <v>734.39532676412978</v>
      </c>
      <c r="X111" s="71" t="str">
        <f t="shared" si="17"/>
        <v>Q3 2021</v>
      </c>
      <c r="Y111" s="21">
        <f t="shared" si="12"/>
        <v>7680</v>
      </c>
      <c r="Z111" s="21">
        <f t="shared" si="13"/>
        <v>4320</v>
      </c>
      <c r="AA111" s="57">
        <f t="shared" si="14"/>
        <v>2038904.6998219588</v>
      </c>
      <c r="AB111" s="59">
        <f t="shared" si="15"/>
        <v>1.7777777777777777</v>
      </c>
      <c r="AC111" s="61">
        <f t="shared" si="16"/>
        <v>2184.4</v>
      </c>
    </row>
    <row r="112" spans="4:29" hidden="1">
      <c r="D112" s="12">
        <v>106</v>
      </c>
      <c r="E112" s="36" t="s">
        <v>222</v>
      </c>
      <c r="F112" s="16" t="s">
        <v>8</v>
      </c>
      <c r="G112" s="14" t="s">
        <v>40</v>
      </c>
      <c r="H112" s="13" t="s">
        <v>6</v>
      </c>
      <c r="I112" s="13" t="s">
        <v>53</v>
      </c>
      <c r="J112" s="13" t="s">
        <v>124</v>
      </c>
      <c r="K112" s="13" t="s">
        <v>123</v>
      </c>
      <c r="L112" s="14">
        <v>43</v>
      </c>
      <c r="M112" s="14" t="s">
        <v>15</v>
      </c>
      <c r="N112" s="31">
        <v>1000000</v>
      </c>
      <c r="O112" s="14" t="s">
        <v>2</v>
      </c>
      <c r="P112" s="14" t="s">
        <v>35</v>
      </c>
      <c r="Q112" s="31">
        <v>3976.0896000000002</v>
      </c>
      <c r="R112" s="31">
        <v>331.3408</v>
      </c>
      <c r="S112" s="45">
        <v>12.884</v>
      </c>
      <c r="T112" s="64">
        <f t="shared" si="9"/>
        <v>554.01200000000006</v>
      </c>
      <c r="U112" s="64">
        <f t="shared" si="10"/>
        <v>6.5673120381265289</v>
      </c>
      <c r="V112" s="38">
        <f t="shared" si="11"/>
        <v>2.0432028940444229</v>
      </c>
      <c r="W112" s="52">
        <v>158.58451521611477</v>
      </c>
      <c r="X112" s="71" t="str">
        <f t="shared" si="17"/>
        <v>Q3 2021</v>
      </c>
      <c r="Y112" s="21">
        <f t="shared" si="12"/>
        <v>3840</v>
      </c>
      <c r="Z112" s="21">
        <f t="shared" si="13"/>
        <v>2160</v>
      </c>
      <c r="AA112" s="57">
        <f t="shared" si="14"/>
        <v>509726.1749554897</v>
      </c>
      <c r="AB112" s="59">
        <f t="shared" si="15"/>
        <v>1.7777777777777777</v>
      </c>
      <c r="AC112" s="61">
        <f t="shared" si="16"/>
        <v>1092.2</v>
      </c>
    </row>
    <row r="113" spans="4:29" hidden="1">
      <c r="D113" s="12">
        <v>107</v>
      </c>
      <c r="E113" s="36" t="s">
        <v>222</v>
      </c>
      <c r="F113" s="16" t="s">
        <v>8</v>
      </c>
      <c r="G113" s="14" t="s">
        <v>40</v>
      </c>
      <c r="H113" s="13" t="s">
        <v>6</v>
      </c>
      <c r="I113" s="13" t="s">
        <v>53</v>
      </c>
      <c r="J113" s="13" t="s">
        <v>124</v>
      </c>
      <c r="K113" s="13" t="s">
        <v>123</v>
      </c>
      <c r="L113" s="14">
        <v>50</v>
      </c>
      <c r="M113" s="14" t="s">
        <v>15</v>
      </c>
      <c r="N113" s="31">
        <v>1000000</v>
      </c>
      <c r="O113" s="14" t="s">
        <v>2</v>
      </c>
      <c r="P113" s="14" t="s">
        <v>35</v>
      </c>
      <c r="Q113" s="31">
        <v>5376</v>
      </c>
      <c r="R113" s="31">
        <v>448</v>
      </c>
      <c r="S113" s="45">
        <v>50.021000000000001</v>
      </c>
      <c r="T113" s="64">
        <f t="shared" si="9"/>
        <v>2501.0500000000002</v>
      </c>
      <c r="U113" s="64">
        <f t="shared" si="10"/>
        <v>34.474057595252226</v>
      </c>
      <c r="V113" s="38">
        <f t="shared" si="11"/>
        <v>9.2239023670061364</v>
      </c>
      <c r="W113" s="52">
        <v>184.40059908850554</v>
      </c>
      <c r="X113" s="71" t="str">
        <f t="shared" si="17"/>
        <v>Q3 2021</v>
      </c>
      <c r="Y113" s="21">
        <f t="shared" si="12"/>
        <v>3840</v>
      </c>
      <c r="Z113" s="21">
        <f t="shared" si="13"/>
        <v>2160</v>
      </c>
      <c r="AA113" s="57">
        <f t="shared" si="14"/>
        <v>689191.69139465876</v>
      </c>
      <c r="AB113" s="59">
        <f t="shared" si="15"/>
        <v>1.7777777777777777</v>
      </c>
      <c r="AC113" s="61">
        <f t="shared" si="16"/>
        <v>1270</v>
      </c>
    </row>
    <row r="114" spans="4:29" hidden="1">
      <c r="D114" s="12">
        <v>108</v>
      </c>
      <c r="E114" s="36" t="s">
        <v>222</v>
      </c>
      <c r="F114" s="16" t="s">
        <v>8</v>
      </c>
      <c r="G114" s="14" t="s">
        <v>40</v>
      </c>
      <c r="H114" s="13" t="s">
        <v>6</v>
      </c>
      <c r="I114" s="13" t="s">
        <v>53</v>
      </c>
      <c r="J114" s="13" t="s">
        <v>124</v>
      </c>
      <c r="K114" s="13" t="s">
        <v>123</v>
      </c>
      <c r="L114" s="14">
        <v>55</v>
      </c>
      <c r="M114" s="14" t="s">
        <v>15</v>
      </c>
      <c r="N114" s="31">
        <v>1000000</v>
      </c>
      <c r="O114" s="14" t="s">
        <v>2</v>
      </c>
      <c r="P114" s="14" t="s">
        <v>35</v>
      </c>
      <c r="Q114" s="31">
        <v>6912</v>
      </c>
      <c r="R114" s="31">
        <v>576</v>
      </c>
      <c r="S114" s="45">
        <v>188.67</v>
      </c>
      <c r="T114" s="64">
        <f t="shared" si="9"/>
        <v>10376.849999999999</v>
      </c>
      <c r="U114" s="64">
        <f t="shared" si="10"/>
        <v>157.33605366267062</v>
      </c>
      <c r="V114" s="38">
        <f t="shared" si="11"/>
        <v>38.269947133031181</v>
      </c>
      <c r="W114" s="52">
        <v>202.84065899735612</v>
      </c>
      <c r="X114" s="71" t="str">
        <f t="shared" si="17"/>
        <v>Q3 2021</v>
      </c>
      <c r="Y114" s="21">
        <f t="shared" si="12"/>
        <v>3840</v>
      </c>
      <c r="Z114" s="21">
        <f t="shared" si="13"/>
        <v>2160</v>
      </c>
      <c r="AA114" s="57">
        <f t="shared" si="14"/>
        <v>833921.94658753707</v>
      </c>
      <c r="AB114" s="59">
        <f t="shared" si="15"/>
        <v>1.7777777777777777</v>
      </c>
      <c r="AC114" s="61">
        <f t="shared" si="16"/>
        <v>1397</v>
      </c>
    </row>
    <row r="115" spans="4:29" hidden="1">
      <c r="D115" s="12">
        <v>109</v>
      </c>
      <c r="E115" s="36" t="s">
        <v>222</v>
      </c>
      <c r="F115" s="16" t="s">
        <v>8</v>
      </c>
      <c r="G115" s="14" t="s">
        <v>40</v>
      </c>
      <c r="H115" s="13" t="s">
        <v>6</v>
      </c>
      <c r="I115" s="13" t="s">
        <v>53</v>
      </c>
      <c r="J115" s="13" t="s">
        <v>124</v>
      </c>
      <c r="K115" s="13" t="s">
        <v>123</v>
      </c>
      <c r="L115" s="14">
        <v>55</v>
      </c>
      <c r="M115" s="14" t="s">
        <v>52</v>
      </c>
      <c r="N115" s="31">
        <v>1000000</v>
      </c>
      <c r="O115" s="14" t="s">
        <v>2</v>
      </c>
      <c r="P115" s="14" t="s">
        <v>35</v>
      </c>
      <c r="Q115" s="31">
        <v>8660.4497041420109</v>
      </c>
      <c r="R115" s="31">
        <v>962.27218934911241</v>
      </c>
      <c r="S115" s="45">
        <v>4.0970000000000004</v>
      </c>
      <c r="T115" s="64">
        <f t="shared" si="9"/>
        <v>225.33500000000004</v>
      </c>
      <c r="U115" s="64">
        <f t="shared" si="10"/>
        <v>3.4165782151691397</v>
      </c>
      <c r="V115" s="38">
        <f t="shared" si="11"/>
        <v>1.2721937111390409</v>
      </c>
      <c r="W115" s="52">
        <v>310.51835761265335</v>
      </c>
      <c r="X115" s="71" t="str">
        <f t="shared" si="17"/>
        <v>Q3 2021</v>
      </c>
      <c r="Y115" s="21">
        <f t="shared" si="12"/>
        <v>7680</v>
      </c>
      <c r="Z115" s="21">
        <f t="shared" si="13"/>
        <v>4320</v>
      </c>
      <c r="AA115" s="57">
        <f t="shared" si="14"/>
        <v>833921.94658753707</v>
      </c>
      <c r="AB115" s="59">
        <f t="shared" si="15"/>
        <v>1.7777777777777777</v>
      </c>
      <c r="AC115" s="61">
        <f t="shared" si="16"/>
        <v>1397</v>
      </c>
    </row>
    <row r="116" spans="4:29" hidden="1">
      <c r="D116" s="12">
        <v>110</v>
      </c>
      <c r="E116" s="36" t="s">
        <v>222</v>
      </c>
      <c r="F116" s="16" t="s">
        <v>8</v>
      </c>
      <c r="G116" s="14" t="s">
        <v>40</v>
      </c>
      <c r="H116" s="13" t="s">
        <v>6</v>
      </c>
      <c r="I116" s="13" t="s">
        <v>53</v>
      </c>
      <c r="J116" s="13" t="s">
        <v>124</v>
      </c>
      <c r="K116" s="13" t="s">
        <v>123</v>
      </c>
      <c r="L116" s="14">
        <v>65</v>
      </c>
      <c r="M116" s="14" t="s">
        <v>15</v>
      </c>
      <c r="N116" s="31">
        <v>1000000</v>
      </c>
      <c r="O116" s="14" t="s">
        <v>2</v>
      </c>
      <c r="P116" s="14" t="s">
        <v>35</v>
      </c>
      <c r="Q116" s="31">
        <v>9504</v>
      </c>
      <c r="R116" s="31">
        <v>792</v>
      </c>
      <c r="S116" s="45">
        <v>196.45500000000001</v>
      </c>
      <c r="T116" s="64">
        <f t="shared" si="9"/>
        <v>12769.575000000001</v>
      </c>
      <c r="U116" s="64">
        <f t="shared" si="10"/>
        <v>228.81780980866472</v>
      </c>
      <c r="V116" s="38">
        <f t="shared" si="11"/>
        <v>53.67218688795073</v>
      </c>
      <c r="W116" s="52">
        <v>273.20346587234087</v>
      </c>
      <c r="X116" s="71" t="str">
        <f t="shared" si="17"/>
        <v>Q3 2021</v>
      </c>
      <c r="Y116" s="21">
        <f t="shared" si="12"/>
        <v>3840</v>
      </c>
      <c r="Z116" s="21">
        <f t="shared" si="13"/>
        <v>2160</v>
      </c>
      <c r="AA116" s="57">
        <f t="shared" si="14"/>
        <v>1164733.9584569733</v>
      </c>
      <c r="AB116" s="59">
        <f t="shared" si="15"/>
        <v>1.7777777777777777</v>
      </c>
      <c r="AC116" s="61">
        <f t="shared" si="16"/>
        <v>1651</v>
      </c>
    </row>
    <row r="117" spans="4:29" hidden="1">
      <c r="D117" s="12">
        <v>111</v>
      </c>
      <c r="E117" s="36" t="s">
        <v>222</v>
      </c>
      <c r="F117" s="16" t="s">
        <v>8</v>
      </c>
      <c r="G117" s="14" t="s">
        <v>40</v>
      </c>
      <c r="H117" s="13" t="s">
        <v>6</v>
      </c>
      <c r="I117" s="13" t="s">
        <v>53</v>
      </c>
      <c r="J117" s="13" t="s">
        <v>124</v>
      </c>
      <c r="K117" s="13" t="s">
        <v>123</v>
      </c>
      <c r="L117" s="14">
        <v>65</v>
      </c>
      <c r="M117" s="14" t="s">
        <v>52</v>
      </c>
      <c r="N117" s="31">
        <v>1000000</v>
      </c>
      <c r="O117" s="14" t="s">
        <v>2</v>
      </c>
      <c r="P117" s="14" t="s">
        <v>35</v>
      </c>
      <c r="Q117" s="31">
        <v>12096</v>
      </c>
      <c r="R117" s="31">
        <v>1344</v>
      </c>
      <c r="S117" s="45">
        <v>26.972000000000001</v>
      </c>
      <c r="T117" s="64">
        <f t="shared" si="9"/>
        <v>1753.18</v>
      </c>
      <c r="U117" s="64">
        <f t="shared" si="10"/>
        <v>31.415204327501488</v>
      </c>
      <c r="V117" s="38">
        <f t="shared" si="11"/>
        <v>11.366028834879417</v>
      </c>
      <c r="W117" s="52">
        <v>421.40103940677056</v>
      </c>
      <c r="X117" s="71" t="str">
        <f t="shared" si="17"/>
        <v>Q3 2021</v>
      </c>
      <c r="Y117" s="21">
        <f t="shared" si="12"/>
        <v>7680</v>
      </c>
      <c r="Z117" s="21">
        <f t="shared" si="13"/>
        <v>4320</v>
      </c>
      <c r="AA117" s="57">
        <f t="shared" si="14"/>
        <v>1164733.9584569733</v>
      </c>
      <c r="AB117" s="59">
        <f t="shared" si="15"/>
        <v>1.7777777777777777</v>
      </c>
      <c r="AC117" s="61">
        <f t="shared" si="16"/>
        <v>1651</v>
      </c>
    </row>
    <row r="118" spans="4:29" hidden="1">
      <c r="D118" s="12">
        <v>112</v>
      </c>
      <c r="E118" s="36" t="s">
        <v>222</v>
      </c>
      <c r="F118" s="16" t="s">
        <v>8</v>
      </c>
      <c r="G118" s="14" t="s">
        <v>40</v>
      </c>
      <c r="H118" s="13" t="s">
        <v>6</v>
      </c>
      <c r="I118" s="13" t="s">
        <v>53</v>
      </c>
      <c r="J118" s="13" t="s">
        <v>124</v>
      </c>
      <c r="K118" s="13" t="s">
        <v>123</v>
      </c>
      <c r="L118" s="14">
        <v>75</v>
      </c>
      <c r="M118" s="14" t="s">
        <v>15</v>
      </c>
      <c r="N118" s="31">
        <v>1000000</v>
      </c>
      <c r="O118" s="14" t="s">
        <v>2</v>
      </c>
      <c r="P118" s="14" t="s">
        <v>35</v>
      </c>
      <c r="Q118" s="31">
        <v>12000</v>
      </c>
      <c r="R118" s="31">
        <v>1000</v>
      </c>
      <c r="S118" s="45">
        <v>95.647999999999996</v>
      </c>
      <c r="T118" s="64">
        <f t="shared" si="9"/>
        <v>7173.5999999999995</v>
      </c>
      <c r="U118" s="64">
        <f t="shared" si="10"/>
        <v>148.31956552166173</v>
      </c>
      <c r="V118" s="38">
        <f t="shared" si="11"/>
        <v>35.254460615569585</v>
      </c>
      <c r="W118" s="52">
        <v>368.58544470945122</v>
      </c>
      <c r="X118" s="71" t="str">
        <f t="shared" si="17"/>
        <v>Q3 2021</v>
      </c>
      <c r="Y118" s="21">
        <f t="shared" si="12"/>
        <v>3840</v>
      </c>
      <c r="Z118" s="21">
        <f t="shared" si="13"/>
        <v>2160</v>
      </c>
      <c r="AA118" s="57">
        <f t="shared" si="14"/>
        <v>1550681.3056379822</v>
      </c>
      <c r="AB118" s="59">
        <f t="shared" si="15"/>
        <v>1.7777777777777777</v>
      </c>
      <c r="AC118" s="61">
        <f t="shared" si="16"/>
        <v>1905</v>
      </c>
    </row>
    <row r="119" spans="4:29" hidden="1">
      <c r="D119" s="12">
        <v>113</v>
      </c>
      <c r="E119" s="36" t="s">
        <v>222</v>
      </c>
      <c r="F119" s="16" t="s">
        <v>8</v>
      </c>
      <c r="G119" s="14" t="s">
        <v>40</v>
      </c>
      <c r="H119" s="13" t="s">
        <v>6</v>
      </c>
      <c r="I119" s="13" t="s">
        <v>53</v>
      </c>
      <c r="J119" s="13" t="s">
        <v>124</v>
      </c>
      <c r="K119" s="13" t="s">
        <v>123</v>
      </c>
      <c r="L119" s="14">
        <v>75</v>
      </c>
      <c r="M119" s="14" t="s">
        <v>52</v>
      </c>
      <c r="N119" s="31">
        <v>1000000</v>
      </c>
      <c r="O119" s="14" t="s">
        <v>2</v>
      </c>
      <c r="P119" s="14" t="s">
        <v>35</v>
      </c>
      <c r="Q119" s="31">
        <v>17279.640575999994</v>
      </c>
      <c r="R119" s="31">
        <v>1919.9600639999994</v>
      </c>
      <c r="S119" s="45">
        <v>19.417000000000002</v>
      </c>
      <c r="T119" s="64">
        <f t="shared" si="9"/>
        <v>1456.2750000000001</v>
      </c>
      <c r="U119" s="64">
        <f t="shared" si="10"/>
        <v>30.109578911572701</v>
      </c>
      <c r="V119" s="38">
        <f t="shared" si="11"/>
        <v>11.101884648616961</v>
      </c>
      <c r="W119" s="52">
        <v>571.76106754992838</v>
      </c>
      <c r="X119" s="71" t="str">
        <f t="shared" si="17"/>
        <v>Q3 2021</v>
      </c>
      <c r="Y119" s="21">
        <f t="shared" si="12"/>
        <v>7680</v>
      </c>
      <c r="Z119" s="21">
        <f t="shared" si="13"/>
        <v>4320</v>
      </c>
      <c r="AA119" s="57">
        <f t="shared" si="14"/>
        <v>1550681.3056379822</v>
      </c>
      <c r="AB119" s="59">
        <f t="shared" si="15"/>
        <v>1.7777777777777777</v>
      </c>
      <c r="AC119" s="61">
        <f t="shared" si="16"/>
        <v>1905</v>
      </c>
    </row>
    <row r="120" spans="4:29" hidden="1">
      <c r="D120" s="12">
        <v>114</v>
      </c>
      <c r="E120" s="36" t="s">
        <v>222</v>
      </c>
      <c r="F120" s="16" t="s">
        <v>8</v>
      </c>
      <c r="G120" s="14" t="s">
        <v>40</v>
      </c>
      <c r="H120" s="13" t="s">
        <v>6</v>
      </c>
      <c r="I120" s="13" t="s">
        <v>53</v>
      </c>
      <c r="J120" s="13" t="s">
        <v>124</v>
      </c>
      <c r="K120" s="13" t="s">
        <v>123</v>
      </c>
      <c r="L120" s="14">
        <v>85</v>
      </c>
      <c r="M120" s="14" t="s">
        <v>15</v>
      </c>
      <c r="N120" s="31">
        <v>1000000</v>
      </c>
      <c r="O120" s="14" t="s">
        <v>2</v>
      </c>
      <c r="P120" s="14" t="s">
        <v>35</v>
      </c>
      <c r="Q120" s="31">
        <v>15840</v>
      </c>
      <c r="R120" s="31">
        <v>1320</v>
      </c>
      <c r="S120" s="45">
        <v>34.953000000000003</v>
      </c>
      <c r="T120" s="64">
        <f t="shared" si="9"/>
        <v>2971.0050000000001</v>
      </c>
      <c r="U120" s="64">
        <f t="shared" si="10"/>
        <v>69.618126677127606</v>
      </c>
      <c r="V120" s="38">
        <f t="shared" si="11"/>
        <v>16.641420403737673</v>
      </c>
      <c r="W120" s="52">
        <v>476.10850009262924</v>
      </c>
      <c r="X120" s="71" t="str">
        <f t="shared" si="17"/>
        <v>Q3 2021</v>
      </c>
      <c r="Y120" s="21">
        <f t="shared" si="12"/>
        <v>3840</v>
      </c>
      <c r="Z120" s="21">
        <f t="shared" si="13"/>
        <v>2160</v>
      </c>
      <c r="AA120" s="57">
        <f t="shared" si="14"/>
        <v>1991763.9881305636</v>
      </c>
      <c r="AB120" s="59">
        <f t="shared" si="15"/>
        <v>1.7777777777777777</v>
      </c>
      <c r="AC120" s="61">
        <f t="shared" si="16"/>
        <v>2159</v>
      </c>
    </row>
    <row r="121" spans="4:29" hidden="1">
      <c r="D121" s="12">
        <v>115</v>
      </c>
      <c r="E121" s="36" t="s">
        <v>222</v>
      </c>
      <c r="F121" s="16" t="s">
        <v>8</v>
      </c>
      <c r="G121" s="14" t="s">
        <v>40</v>
      </c>
      <c r="H121" s="13" t="s">
        <v>6</v>
      </c>
      <c r="I121" s="13" t="s">
        <v>53</v>
      </c>
      <c r="J121" s="13" t="s">
        <v>124</v>
      </c>
      <c r="K121" s="13" t="s">
        <v>123</v>
      </c>
      <c r="L121" s="14">
        <v>85</v>
      </c>
      <c r="M121" s="14" t="s">
        <v>52</v>
      </c>
      <c r="N121" s="31">
        <v>1000000</v>
      </c>
      <c r="O121" s="14" t="s">
        <v>2</v>
      </c>
      <c r="P121" s="14" t="s">
        <v>35</v>
      </c>
      <c r="Q121" s="31">
        <v>21060</v>
      </c>
      <c r="R121" s="31">
        <v>2340</v>
      </c>
      <c r="S121" s="45">
        <v>8.8979999999999997</v>
      </c>
      <c r="T121" s="64">
        <f t="shared" si="9"/>
        <v>756.32999999999993</v>
      </c>
      <c r="U121" s="64">
        <f t="shared" si="10"/>
        <v>17.722715966385756</v>
      </c>
      <c r="V121" s="38">
        <f t="shared" si="11"/>
        <v>6.5346496175472266</v>
      </c>
      <c r="W121" s="52">
        <v>734.39532676412978</v>
      </c>
      <c r="X121" s="71" t="str">
        <f t="shared" si="17"/>
        <v>Q3 2021</v>
      </c>
      <c r="Y121" s="21">
        <f t="shared" si="12"/>
        <v>7680</v>
      </c>
      <c r="Z121" s="21">
        <f t="shared" si="13"/>
        <v>4320</v>
      </c>
      <c r="AA121" s="57">
        <f t="shared" si="14"/>
        <v>1991763.9881305636</v>
      </c>
      <c r="AB121" s="59">
        <f t="shared" si="15"/>
        <v>1.7777777777777777</v>
      </c>
      <c r="AC121" s="61">
        <f t="shared" si="16"/>
        <v>2159</v>
      </c>
    </row>
    <row r="122" spans="4:29" hidden="1">
      <c r="D122" s="12">
        <v>116</v>
      </c>
      <c r="E122" s="36" t="s">
        <v>222</v>
      </c>
      <c r="F122" s="16" t="s">
        <v>8</v>
      </c>
      <c r="G122" s="14" t="s">
        <v>40</v>
      </c>
      <c r="H122" s="13" t="s">
        <v>6</v>
      </c>
      <c r="I122" s="13" t="s">
        <v>53</v>
      </c>
      <c r="J122" s="13" t="s">
        <v>124</v>
      </c>
      <c r="K122" s="13" t="s">
        <v>123</v>
      </c>
      <c r="L122" s="14">
        <v>98</v>
      </c>
      <c r="M122" s="14" t="s">
        <v>15</v>
      </c>
      <c r="N122" s="31">
        <v>1000000</v>
      </c>
      <c r="O122" s="14" t="s">
        <v>2</v>
      </c>
      <c r="P122" s="14" t="s">
        <v>35</v>
      </c>
      <c r="Q122" s="31">
        <v>21055.689965397924</v>
      </c>
      <c r="R122" s="31">
        <v>1754.640830449827</v>
      </c>
      <c r="S122" s="45">
        <v>1.232</v>
      </c>
      <c r="T122" s="64">
        <f t="shared" si="9"/>
        <v>120.736</v>
      </c>
      <c r="U122" s="64">
        <f t="shared" si="10"/>
        <v>3.2618417236472395</v>
      </c>
      <c r="V122" s="38">
        <f t="shared" si="11"/>
        <v>0.87984850817117888</v>
      </c>
      <c r="W122" s="52">
        <v>714.16275013894392</v>
      </c>
      <c r="X122" s="71" t="str">
        <f t="shared" si="17"/>
        <v>Q3 2021</v>
      </c>
      <c r="Y122" s="21">
        <f t="shared" si="12"/>
        <v>3840</v>
      </c>
      <c r="Z122" s="21">
        <f t="shared" si="13"/>
        <v>2160</v>
      </c>
      <c r="AA122" s="57">
        <f t="shared" si="14"/>
        <v>2647598.8016617205</v>
      </c>
      <c r="AB122" s="59">
        <f t="shared" si="15"/>
        <v>1.7777777777777777</v>
      </c>
      <c r="AC122" s="61">
        <f t="shared" si="16"/>
        <v>2489.1999999999998</v>
      </c>
    </row>
    <row r="123" spans="4:29" hidden="1">
      <c r="D123" s="12">
        <v>117</v>
      </c>
      <c r="E123" s="36" t="s">
        <v>222</v>
      </c>
      <c r="F123" s="16" t="s">
        <v>8</v>
      </c>
      <c r="G123" s="14" t="s">
        <v>40</v>
      </c>
      <c r="H123" s="13" t="s">
        <v>6</v>
      </c>
      <c r="I123" s="13" t="s">
        <v>58</v>
      </c>
      <c r="J123" s="13" t="s">
        <v>59</v>
      </c>
      <c r="K123" s="13" t="s">
        <v>123</v>
      </c>
      <c r="L123" s="14">
        <v>75</v>
      </c>
      <c r="M123" s="14" t="s">
        <v>15</v>
      </c>
      <c r="N123" s="31">
        <v>1000000</v>
      </c>
      <c r="O123" s="14" t="s">
        <v>1</v>
      </c>
      <c r="P123" s="14" t="s">
        <v>35</v>
      </c>
      <c r="Q123" s="31">
        <v>4000</v>
      </c>
      <c r="R123" s="31">
        <v>252</v>
      </c>
      <c r="S123" s="45">
        <v>0.105</v>
      </c>
      <c r="T123" s="64">
        <f t="shared" si="9"/>
        <v>7.875</v>
      </c>
      <c r="U123" s="64">
        <f t="shared" si="10"/>
        <v>0.16282153709198813</v>
      </c>
      <c r="V123" s="38">
        <f t="shared" si="11"/>
        <v>2.7091030186144664E-2</v>
      </c>
      <c r="W123" s="52">
        <v>258.00981129661585</v>
      </c>
      <c r="X123" s="71" t="str">
        <f t="shared" si="17"/>
        <v>Q3 2021</v>
      </c>
      <c r="Y123" s="21">
        <f t="shared" si="12"/>
        <v>3840</v>
      </c>
      <c r="Z123" s="21">
        <f t="shared" si="13"/>
        <v>2160</v>
      </c>
      <c r="AA123" s="57">
        <f t="shared" si="14"/>
        <v>1550681.3056379822</v>
      </c>
      <c r="AB123" s="59">
        <f t="shared" si="15"/>
        <v>1.7777777777777777</v>
      </c>
      <c r="AC123" s="61">
        <f t="shared" si="16"/>
        <v>1905</v>
      </c>
    </row>
    <row r="124" spans="4:29" hidden="1">
      <c r="D124" s="12">
        <v>118</v>
      </c>
      <c r="E124" s="36" t="s">
        <v>222</v>
      </c>
      <c r="F124" s="16" t="s">
        <v>8</v>
      </c>
      <c r="G124" s="14" t="s">
        <v>40</v>
      </c>
      <c r="H124" s="13" t="s">
        <v>6</v>
      </c>
      <c r="I124" s="13" t="s">
        <v>58</v>
      </c>
      <c r="J124" s="13"/>
      <c r="K124" s="13" t="s">
        <v>123</v>
      </c>
      <c r="L124" s="14">
        <v>86</v>
      </c>
      <c r="M124" s="14" t="s">
        <v>15</v>
      </c>
      <c r="N124" s="31">
        <v>1000000</v>
      </c>
      <c r="O124" s="14" t="s">
        <v>1</v>
      </c>
      <c r="P124" s="14" t="s">
        <v>35</v>
      </c>
      <c r="Q124" s="31">
        <v>8000</v>
      </c>
      <c r="R124" s="31">
        <v>576</v>
      </c>
      <c r="S124" s="45">
        <v>2.1000000000000001E-2</v>
      </c>
      <c r="T124" s="64">
        <f t="shared" si="9"/>
        <v>1.806</v>
      </c>
      <c r="U124" s="64">
        <f t="shared" si="10"/>
        <v>4.2816998696261134E-2</v>
      </c>
      <c r="V124" s="38">
        <f t="shared" si="11"/>
        <v>1.5422301862046727E-2</v>
      </c>
      <c r="W124" s="52">
        <v>734.39532676412978</v>
      </c>
      <c r="X124" s="71" t="str">
        <f t="shared" si="17"/>
        <v>Q3 2021</v>
      </c>
      <c r="Y124" s="21">
        <f t="shared" si="12"/>
        <v>3840</v>
      </c>
      <c r="Z124" s="21">
        <f t="shared" si="13"/>
        <v>2160</v>
      </c>
      <c r="AA124" s="57">
        <f t="shared" si="14"/>
        <v>2038904.6998219588</v>
      </c>
      <c r="AB124" s="59">
        <f t="shared" si="15"/>
        <v>1.7777777777777777</v>
      </c>
      <c r="AC124" s="61">
        <f t="shared" si="16"/>
        <v>2184.4</v>
      </c>
    </row>
    <row r="125" spans="4:29" hidden="1">
      <c r="D125" s="12">
        <v>119</v>
      </c>
      <c r="E125" s="36" t="s">
        <v>222</v>
      </c>
      <c r="F125" s="16" t="s">
        <v>8</v>
      </c>
      <c r="G125" s="14" t="s">
        <v>40</v>
      </c>
      <c r="H125" s="13" t="s">
        <v>6</v>
      </c>
      <c r="I125" s="13" t="s">
        <v>36</v>
      </c>
      <c r="J125" s="13" t="s">
        <v>37</v>
      </c>
      <c r="K125" s="13" t="s">
        <v>137</v>
      </c>
      <c r="L125" s="14">
        <v>65</v>
      </c>
      <c r="M125" s="14" t="s">
        <v>15</v>
      </c>
      <c r="N125" s="31">
        <v>1000000</v>
      </c>
      <c r="O125" s="14" t="s">
        <v>1</v>
      </c>
      <c r="P125" s="14" t="s">
        <v>35</v>
      </c>
      <c r="Q125" s="31">
        <v>2560</v>
      </c>
      <c r="R125" s="31">
        <v>160</v>
      </c>
      <c r="S125" s="45">
        <v>49.77</v>
      </c>
      <c r="T125" s="64">
        <f t="shared" si="9"/>
        <v>3235.05</v>
      </c>
      <c r="U125" s="64">
        <f t="shared" si="10"/>
        <v>57.968809112403562</v>
      </c>
      <c r="V125" s="38">
        <f t="shared" si="11"/>
        <v>9.5181355475264837</v>
      </c>
      <c r="W125" s="52">
        <v>191.2424261106386</v>
      </c>
      <c r="X125" s="71" t="str">
        <f t="shared" si="17"/>
        <v>Q3 2021</v>
      </c>
      <c r="Y125" s="21">
        <f t="shared" si="12"/>
        <v>3840</v>
      </c>
      <c r="Z125" s="21">
        <f t="shared" si="13"/>
        <v>2160</v>
      </c>
      <c r="AA125" s="57">
        <f t="shared" si="14"/>
        <v>1164733.9584569733</v>
      </c>
      <c r="AB125" s="59">
        <f t="shared" si="15"/>
        <v>1.7777777777777777</v>
      </c>
      <c r="AC125" s="61">
        <f t="shared" si="16"/>
        <v>1651</v>
      </c>
    </row>
    <row r="126" spans="4:29" hidden="1">
      <c r="D126" s="12">
        <v>120</v>
      </c>
      <c r="E126" s="36" t="s">
        <v>222</v>
      </c>
      <c r="F126" s="16" t="s">
        <v>8</v>
      </c>
      <c r="G126" s="14" t="s">
        <v>40</v>
      </c>
      <c r="H126" s="13" t="s">
        <v>6</v>
      </c>
      <c r="I126" s="13" t="s">
        <v>36</v>
      </c>
      <c r="J126" s="13" t="s">
        <v>38</v>
      </c>
      <c r="K126" s="13" t="s">
        <v>137</v>
      </c>
      <c r="L126" s="14">
        <v>75</v>
      </c>
      <c r="M126" s="14" t="s">
        <v>15</v>
      </c>
      <c r="N126" s="31">
        <v>1000000</v>
      </c>
      <c r="O126" s="14" t="s">
        <v>1</v>
      </c>
      <c r="P126" s="14" t="s">
        <v>35</v>
      </c>
      <c r="Q126" s="31">
        <v>3840</v>
      </c>
      <c r="R126" s="31">
        <v>240</v>
      </c>
      <c r="S126" s="45">
        <v>5.67</v>
      </c>
      <c r="T126" s="64">
        <f t="shared" si="9"/>
        <v>425.25</v>
      </c>
      <c r="U126" s="64">
        <f t="shared" si="10"/>
        <v>8.7923630029673596</v>
      </c>
      <c r="V126" s="38">
        <f t="shared" si="11"/>
        <v>1.4629156300518118</v>
      </c>
      <c r="W126" s="52">
        <v>258.00981129661585</v>
      </c>
      <c r="X126" s="71" t="str">
        <f t="shared" si="17"/>
        <v>Q3 2021</v>
      </c>
      <c r="Y126" s="21">
        <f t="shared" si="12"/>
        <v>3840</v>
      </c>
      <c r="Z126" s="21">
        <f t="shared" si="13"/>
        <v>2160</v>
      </c>
      <c r="AA126" s="57">
        <f t="shared" si="14"/>
        <v>1550681.3056379822</v>
      </c>
      <c r="AB126" s="59">
        <f t="shared" si="15"/>
        <v>1.7777777777777777</v>
      </c>
      <c r="AC126" s="61">
        <f t="shared" si="16"/>
        <v>1905</v>
      </c>
    </row>
    <row r="127" spans="4:29" hidden="1">
      <c r="D127" s="12">
        <v>121</v>
      </c>
      <c r="E127" s="36" t="s">
        <v>222</v>
      </c>
      <c r="F127" s="16" t="s">
        <v>8</v>
      </c>
      <c r="G127" s="14" t="s">
        <v>40</v>
      </c>
      <c r="H127" s="13" t="s">
        <v>6</v>
      </c>
      <c r="I127" s="13" t="s">
        <v>36</v>
      </c>
      <c r="J127" s="13" t="s">
        <v>100</v>
      </c>
      <c r="K127" s="13" t="s">
        <v>137</v>
      </c>
      <c r="L127" s="14">
        <v>85</v>
      </c>
      <c r="M127" s="14" t="s">
        <v>52</v>
      </c>
      <c r="N127" s="31">
        <v>1000000</v>
      </c>
      <c r="O127" s="14" t="s">
        <v>2</v>
      </c>
      <c r="P127" s="14" t="s">
        <v>35</v>
      </c>
      <c r="Q127" s="31">
        <v>96000</v>
      </c>
      <c r="R127" s="31">
        <v>1920</v>
      </c>
      <c r="S127" s="45">
        <v>0.42</v>
      </c>
      <c r="T127" s="64">
        <f t="shared" si="9"/>
        <v>35.699999999999996</v>
      </c>
      <c r="U127" s="64">
        <f t="shared" si="10"/>
        <v>0.83654087501483665</v>
      </c>
      <c r="V127" s="38">
        <f t="shared" si="11"/>
        <v>0.3084460372409345</v>
      </c>
      <c r="W127" s="52">
        <v>734.39532676412978</v>
      </c>
      <c r="X127" s="71" t="str">
        <f t="shared" si="17"/>
        <v>Q3 2021</v>
      </c>
      <c r="Y127" s="21">
        <f t="shared" si="12"/>
        <v>7680</v>
      </c>
      <c r="Z127" s="21">
        <f t="shared" si="13"/>
        <v>4320</v>
      </c>
      <c r="AA127" s="57">
        <f t="shared" si="14"/>
        <v>1991763.9881305636</v>
      </c>
      <c r="AB127" s="59">
        <f t="shared" si="15"/>
        <v>1.7777777777777777</v>
      </c>
      <c r="AC127" s="61">
        <f t="shared" si="16"/>
        <v>2159</v>
      </c>
    </row>
    <row r="128" spans="4:29" hidden="1">
      <c r="D128" s="12">
        <v>122</v>
      </c>
      <c r="E128" s="36" t="s">
        <v>222</v>
      </c>
      <c r="F128" s="16" t="s">
        <v>8</v>
      </c>
      <c r="G128" s="14" t="s">
        <v>40</v>
      </c>
      <c r="H128" s="13" t="s">
        <v>6</v>
      </c>
      <c r="I128" s="13" t="s">
        <v>36</v>
      </c>
      <c r="J128" s="13" t="s">
        <v>50</v>
      </c>
      <c r="K128" s="13" t="s">
        <v>123</v>
      </c>
      <c r="L128" s="14">
        <v>55</v>
      </c>
      <c r="M128" s="14" t="s">
        <v>15</v>
      </c>
      <c r="N128" s="31">
        <v>1000000</v>
      </c>
      <c r="O128" s="14" t="s">
        <v>1</v>
      </c>
      <c r="P128" s="14" t="s">
        <v>35</v>
      </c>
      <c r="Q128" s="31">
        <v>2048</v>
      </c>
      <c r="R128" s="31">
        <v>128</v>
      </c>
      <c r="S128" s="45">
        <v>11.34</v>
      </c>
      <c r="T128" s="64">
        <f t="shared" si="9"/>
        <v>623.70000000000005</v>
      </c>
      <c r="U128" s="64">
        <f t="shared" si="10"/>
        <v>9.4566748743026707</v>
      </c>
      <c r="V128" s="38">
        <f t="shared" si="11"/>
        <v>1.6101491511210126</v>
      </c>
      <c r="W128" s="52">
        <v>141.98846129814928</v>
      </c>
      <c r="X128" s="71" t="str">
        <f t="shared" si="17"/>
        <v>Q3 2021</v>
      </c>
      <c r="Y128" s="21">
        <f t="shared" si="12"/>
        <v>3840</v>
      </c>
      <c r="Z128" s="21">
        <f t="shared" si="13"/>
        <v>2160</v>
      </c>
      <c r="AA128" s="57">
        <f t="shared" si="14"/>
        <v>833921.94658753707</v>
      </c>
      <c r="AB128" s="59">
        <f t="shared" si="15"/>
        <v>1.7777777777777777</v>
      </c>
      <c r="AC128" s="61">
        <f t="shared" si="16"/>
        <v>1397</v>
      </c>
    </row>
    <row r="129" spans="4:29" hidden="1">
      <c r="D129" s="12">
        <v>123</v>
      </c>
      <c r="E129" s="36" t="s">
        <v>222</v>
      </c>
      <c r="F129" s="16" t="s">
        <v>8</v>
      </c>
      <c r="G129" s="14" t="s">
        <v>40</v>
      </c>
      <c r="H129" s="13" t="s">
        <v>6</v>
      </c>
      <c r="I129" s="13" t="s">
        <v>36</v>
      </c>
      <c r="J129" s="13"/>
      <c r="K129" s="13" t="s">
        <v>123</v>
      </c>
      <c r="L129" s="14">
        <v>98</v>
      </c>
      <c r="M129" s="14" t="s">
        <v>52</v>
      </c>
      <c r="N129" s="31">
        <v>1000000</v>
      </c>
      <c r="O129" s="14" t="s">
        <v>2</v>
      </c>
      <c r="P129" s="14" t="s">
        <v>35</v>
      </c>
      <c r="Q129" s="31">
        <v>96000</v>
      </c>
      <c r="R129" s="31">
        <v>1920</v>
      </c>
      <c r="S129" s="45">
        <v>0.21</v>
      </c>
      <c r="T129" s="64">
        <f t="shared" si="9"/>
        <v>20.58</v>
      </c>
      <c r="U129" s="64">
        <f t="shared" si="10"/>
        <v>0.55599574834896126</v>
      </c>
      <c r="V129" s="38">
        <f t="shared" si="11"/>
        <v>0.23995868404668513</v>
      </c>
      <c r="W129" s="52">
        <v>1142.6604002223103</v>
      </c>
      <c r="X129" s="71" t="str">
        <f t="shared" si="17"/>
        <v>Q3 2021</v>
      </c>
      <c r="Y129" s="21">
        <f t="shared" si="12"/>
        <v>7680</v>
      </c>
      <c r="Z129" s="21">
        <f t="shared" si="13"/>
        <v>4320</v>
      </c>
      <c r="AA129" s="57">
        <f t="shared" si="14"/>
        <v>2647598.8016617205</v>
      </c>
      <c r="AB129" s="59">
        <f t="shared" si="15"/>
        <v>1.7777777777777777</v>
      </c>
      <c r="AC129" s="61">
        <f t="shared" si="16"/>
        <v>2489.1999999999998</v>
      </c>
    </row>
    <row r="130" spans="4:29" hidden="1">
      <c r="D130" s="12">
        <v>124</v>
      </c>
      <c r="E130" s="36" t="s">
        <v>222</v>
      </c>
      <c r="F130" s="16" t="s">
        <v>8</v>
      </c>
      <c r="G130" s="14" t="s">
        <v>51</v>
      </c>
      <c r="H130" s="13" t="s">
        <v>5</v>
      </c>
      <c r="I130" s="13" t="s">
        <v>54</v>
      </c>
      <c r="J130" s="13" t="s">
        <v>55</v>
      </c>
      <c r="K130" s="13" t="s">
        <v>43</v>
      </c>
      <c r="L130" s="14">
        <v>31.5</v>
      </c>
      <c r="M130" s="14" t="s">
        <v>15</v>
      </c>
      <c r="N130" s="31">
        <v>1000000</v>
      </c>
      <c r="O130" s="14" t="s">
        <v>1</v>
      </c>
      <c r="P130" s="14" t="s">
        <v>35</v>
      </c>
      <c r="Q130" s="31">
        <v>2304</v>
      </c>
      <c r="R130" s="31">
        <v>1152</v>
      </c>
      <c r="S130" s="45">
        <v>50</v>
      </c>
      <c r="T130" s="64">
        <f t="shared" si="9"/>
        <v>1575</v>
      </c>
      <c r="U130" s="64">
        <f t="shared" si="10"/>
        <v>13.677009115727001</v>
      </c>
      <c r="V130" s="38">
        <f t="shared" si="11"/>
        <v>6.6335309005651197</v>
      </c>
      <c r="W130" s="52">
        <v>132.67061801130239</v>
      </c>
      <c r="X130" s="71" t="str">
        <f t="shared" si="17"/>
        <v>Q4 2021</v>
      </c>
      <c r="Y130" s="21">
        <f t="shared" si="12"/>
        <v>3840</v>
      </c>
      <c r="Z130" s="21">
        <f t="shared" si="13"/>
        <v>2160</v>
      </c>
      <c r="AA130" s="57">
        <f t="shared" si="14"/>
        <v>273540.18231454003</v>
      </c>
      <c r="AB130" s="59">
        <f t="shared" si="15"/>
        <v>1.7777777777777777</v>
      </c>
      <c r="AC130" s="61">
        <f t="shared" si="16"/>
        <v>800.09999999999991</v>
      </c>
    </row>
    <row r="131" spans="4:29" hidden="1">
      <c r="D131" s="12">
        <v>125</v>
      </c>
      <c r="E131" s="36" t="s">
        <v>222</v>
      </c>
      <c r="F131" s="16" t="s">
        <v>8</v>
      </c>
      <c r="G131" s="14" t="s">
        <v>51</v>
      </c>
      <c r="H131" s="13" t="s">
        <v>5</v>
      </c>
      <c r="I131" s="13" t="s">
        <v>96</v>
      </c>
      <c r="J131" s="13" t="s">
        <v>61</v>
      </c>
      <c r="K131" s="13" t="s">
        <v>33</v>
      </c>
      <c r="L131" s="14">
        <v>27</v>
      </c>
      <c r="M131" s="14" t="s">
        <v>15</v>
      </c>
      <c r="N131" s="31">
        <v>80000000</v>
      </c>
      <c r="O131" s="14" t="s">
        <v>1</v>
      </c>
      <c r="P131" s="14" t="s">
        <v>35</v>
      </c>
      <c r="Q131" s="31">
        <v>2304</v>
      </c>
      <c r="R131" s="31">
        <v>576</v>
      </c>
      <c r="S131" s="45">
        <v>50</v>
      </c>
      <c r="T131" s="64">
        <f t="shared" si="9"/>
        <v>1350</v>
      </c>
      <c r="U131" s="64">
        <f t="shared" si="10"/>
        <v>10.048414860534123</v>
      </c>
      <c r="V131" s="38">
        <f t="shared" si="11"/>
        <v>6.6335309005651197</v>
      </c>
      <c r="W131" s="52">
        <v>132.67061801130239</v>
      </c>
      <c r="X131" s="71" t="str">
        <f t="shared" si="17"/>
        <v>Q4 2021</v>
      </c>
      <c r="Y131" s="21">
        <f t="shared" si="12"/>
        <v>3840</v>
      </c>
      <c r="Z131" s="21">
        <f t="shared" si="13"/>
        <v>2160</v>
      </c>
      <c r="AA131" s="57">
        <f t="shared" si="14"/>
        <v>200968.29721068247</v>
      </c>
      <c r="AB131" s="59">
        <f t="shared" si="15"/>
        <v>1.7777777777777777</v>
      </c>
      <c r="AC131" s="61">
        <f t="shared" si="16"/>
        <v>685.8</v>
      </c>
    </row>
    <row r="132" spans="4:29" hidden="1">
      <c r="D132" s="12">
        <v>126</v>
      </c>
      <c r="E132" s="36" t="s">
        <v>222</v>
      </c>
      <c r="F132" s="16" t="s">
        <v>8</v>
      </c>
      <c r="G132" s="14" t="s">
        <v>51</v>
      </c>
      <c r="H132" s="13" t="s">
        <v>5</v>
      </c>
      <c r="I132" s="13" t="s">
        <v>31</v>
      </c>
      <c r="J132" s="13" t="s">
        <v>32</v>
      </c>
      <c r="K132" s="13" t="s">
        <v>33</v>
      </c>
      <c r="L132" s="14">
        <v>31.5</v>
      </c>
      <c r="M132" s="14" t="s">
        <v>34</v>
      </c>
      <c r="N132" s="31">
        <v>1000000</v>
      </c>
      <c r="O132" s="14" t="s">
        <v>1</v>
      </c>
      <c r="P132" s="14" t="s">
        <v>35</v>
      </c>
      <c r="Q132" s="31">
        <v>576</v>
      </c>
      <c r="R132" s="31">
        <v>576</v>
      </c>
      <c r="S132" s="45">
        <v>15</v>
      </c>
      <c r="T132" s="64">
        <f t="shared" si="9"/>
        <v>472.5</v>
      </c>
      <c r="U132" s="64">
        <f t="shared" si="10"/>
        <v>4.1031027347181004</v>
      </c>
      <c r="V132" s="38">
        <f t="shared" si="11"/>
        <v>2.8429418145279088</v>
      </c>
      <c r="W132" s="52">
        <v>189.52945430186057</v>
      </c>
      <c r="X132" s="71" t="str">
        <f t="shared" si="17"/>
        <v>Q4 2021</v>
      </c>
      <c r="Y132" s="21">
        <f t="shared" si="12"/>
        <v>6016</v>
      </c>
      <c r="Z132" s="21">
        <f t="shared" si="13"/>
        <v>3384</v>
      </c>
      <c r="AA132" s="57">
        <f t="shared" si="14"/>
        <v>273540.18231454003</v>
      </c>
      <c r="AB132" s="59">
        <f t="shared" si="15"/>
        <v>1.7777777777777777</v>
      </c>
      <c r="AC132" s="61">
        <f t="shared" si="16"/>
        <v>800.09999999999991</v>
      </c>
    </row>
    <row r="133" spans="4:29" hidden="1">
      <c r="D133" s="12">
        <v>127</v>
      </c>
      <c r="E133" s="36" t="s">
        <v>222</v>
      </c>
      <c r="F133" s="16" t="s">
        <v>8</v>
      </c>
      <c r="G133" s="14" t="s">
        <v>51</v>
      </c>
      <c r="H133" s="13" t="s">
        <v>5</v>
      </c>
      <c r="I133" s="13" t="s">
        <v>41</v>
      </c>
      <c r="J133" s="13" t="s">
        <v>42</v>
      </c>
      <c r="K133" s="13" t="s">
        <v>43</v>
      </c>
      <c r="L133" s="14">
        <v>31.5</v>
      </c>
      <c r="M133" s="14" t="s">
        <v>15</v>
      </c>
      <c r="N133" s="31">
        <v>1000000</v>
      </c>
      <c r="O133" s="14" t="s">
        <v>1</v>
      </c>
      <c r="P133" s="14" t="s">
        <v>35</v>
      </c>
      <c r="Q133" s="31">
        <v>5000</v>
      </c>
      <c r="R133" s="31">
        <v>1152</v>
      </c>
      <c r="S133" s="45">
        <v>50</v>
      </c>
      <c r="T133" s="64">
        <f t="shared" si="9"/>
        <v>1575</v>
      </c>
      <c r="U133" s="64">
        <f t="shared" si="10"/>
        <v>13.677009115727001</v>
      </c>
      <c r="V133" s="38">
        <f t="shared" si="11"/>
        <v>6.6335309005651197</v>
      </c>
      <c r="W133" s="52">
        <v>132.67061801130239</v>
      </c>
      <c r="X133" s="71" t="str">
        <f t="shared" si="17"/>
        <v>Q4 2021</v>
      </c>
      <c r="Y133" s="21">
        <f t="shared" si="12"/>
        <v>3840</v>
      </c>
      <c r="Z133" s="21">
        <f t="shared" si="13"/>
        <v>2160</v>
      </c>
      <c r="AA133" s="57">
        <f t="shared" si="14"/>
        <v>273540.18231454003</v>
      </c>
      <c r="AB133" s="59">
        <f t="shared" si="15"/>
        <v>1.7777777777777777</v>
      </c>
      <c r="AC133" s="61">
        <f t="shared" si="16"/>
        <v>800.09999999999991</v>
      </c>
    </row>
    <row r="134" spans="4:29" hidden="1">
      <c r="D134" s="12">
        <v>128</v>
      </c>
      <c r="E134" s="36" t="s">
        <v>222</v>
      </c>
      <c r="F134" s="16" t="s">
        <v>8</v>
      </c>
      <c r="G134" s="14" t="s">
        <v>51</v>
      </c>
      <c r="H134" s="13" t="s">
        <v>5</v>
      </c>
      <c r="I134" s="13" t="s">
        <v>41</v>
      </c>
      <c r="J134" s="13" t="s">
        <v>44</v>
      </c>
      <c r="K134" s="13" t="s">
        <v>43</v>
      </c>
      <c r="L134" s="14">
        <v>31.5</v>
      </c>
      <c r="M134" s="14" t="s">
        <v>15</v>
      </c>
      <c r="N134" s="31">
        <v>1000000</v>
      </c>
      <c r="O134" s="14" t="s">
        <v>1</v>
      </c>
      <c r="P134" s="14" t="s">
        <v>35</v>
      </c>
      <c r="Q134" s="31">
        <v>4608</v>
      </c>
      <c r="R134" s="31">
        <v>576</v>
      </c>
      <c r="S134" s="45">
        <v>60</v>
      </c>
      <c r="T134" s="64">
        <f t="shared" si="9"/>
        <v>1890</v>
      </c>
      <c r="U134" s="64">
        <f t="shared" si="10"/>
        <v>16.412410938872402</v>
      </c>
      <c r="V134" s="38">
        <f t="shared" si="11"/>
        <v>7.9602370806781435</v>
      </c>
      <c r="W134" s="52">
        <v>132.67061801130239</v>
      </c>
      <c r="X134" s="71" t="str">
        <f t="shared" si="17"/>
        <v>Q4 2021</v>
      </c>
      <c r="Y134" s="21">
        <f t="shared" si="12"/>
        <v>3840</v>
      </c>
      <c r="Z134" s="21">
        <f t="shared" si="13"/>
        <v>2160</v>
      </c>
      <c r="AA134" s="57">
        <f t="shared" si="14"/>
        <v>273540.18231454003</v>
      </c>
      <c r="AB134" s="59">
        <f t="shared" si="15"/>
        <v>1.7777777777777777</v>
      </c>
      <c r="AC134" s="61">
        <f t="shared" si="16"/>
        <v>800.09999999999991</v>
      </c>
    </row>
    <row r="135" spans="4:29" hidden="1">
      <c r="D135" s="12">
        <v>129</v>
      </c>
      <c r="E135" s="36" t="s">
        <v>222</v>
      </c>
      <c r="F135" s="16" t="s">
        <v>8</v>
      </c>
      <c r="G135" s="14" t="s">
        <v>51</v>
      </c>
      <c r="H135" s="13" t="s">
        <v>5</v>
      </c>
      <c r="I135" s="13" t="s">
        <v>105</v>
      </c>
      <c r="J135" s="13" t="s">
        <v>106</v>
      </c>
      <c r="K135" s="13" t="s">
        <v>33</v>
      </c>
      <c r="L135" s="14">
        <v>31.5</v>
      </c>
      <c r="M135" s="14" t="s">
        <v>15</v>
      </c>
      <c r="N135" s="31">
        <v>1000000</v>
      </c>
      <c r="O135" s="14" t="s">
        <v>1</v>
      </c>
      <c r="P135" s="14" t="s">
        <v>35</v>
      </c>
      <c r="Q135" s="31">
        <v>5000</v>
      </c>
      <c r="R135" s="31">
        <v>1152</v>
      </c>
      <c r="S135" s="45">
        <v>5</v>
      </c>
      <c r="T135" s="64">
        <f t="shared" ref="T135:T198" si="18">L135*S135</f>
        <v>157.5</v>
      </c>
      <c r="U135" s="64">
        <f t="shared" ref="U135:U198" si="19">S135*AA135/10^6</f>
        <v>1.3677009115727001</v>
      </c>
      <c r="V135" s="38">
        <f t="shared" ref="V135:V198" si="20">S135*W135/1000</f>
        <v>0.663353090056512</v>
      </c>
      <c r="W135" s="52">
        <v>132.67061801130239</v>
      </c>
      <c r="X135" s="71" t="str">
        <f t="shared" si="17"/>
        <v>Q4 2021</v>
      </c>
      <c r="Y135" s="21">
        <f t="shared" ref="Y135:Y198" si="21">1*LEFT(M135, FIND("x", M135)-2)</f>
        <v>3840</v>
      </c>
      <c r="Z135" s="21">
        <f t="shared" ref="Z135:Z198" si="22">1*RIGHT(M135, LEN(M135)-FIND("x", M135)-1)</f>
        <v>2160</v>
      </c>
      <c r="AA135" s="57">
        <f t="shared" ref="AA135:AA198" si="23">AC135^2*AB135/(1+AB135^2)</f>
        <v>273540.18231454003</v>
      </c>
      <c r="AB135" s="59">
        <f t="shared" ref="AB135:AB198" si="24">Y135/Z135</f>
        <v>1.7777777777777777</v>
      </c>
      <c r="AC135" s="61">
        <f t="shared" ref="AC135:AC198" si="25">L135*25.4</f>
        <v>800.09999999999991</v>
      </c>
    </row>
    <row r="136" spans="4:29" hidden="1">
      <c r="D136" s="12">
        <v>130</v>
      </c>
      <c r="E136" s="36" t="s">
        <v>222</v>
      </c>
      <c r="F136" s="16" t="s">
        <v>8</v>
      </c>
      <c r="G136" s="14" t="s">
        <v>51</v>
      </c>
      <c r="H136" s="13" t="s">
        <v>5</v>
      </c>
      <c r="I136" s="13" t="s">
        <v>60</v>
      </c>
      <c r="J136" s="13" t="s">
        <v>107</v>
      </c>
      <c r="K136" s="13" t="s">
        <v>33</v>
      </c>
      <c r="L136" s="14">
        <v>27</v>
      </c>
      <c r="M136" s="14" t="s">
        <v>15</v>
      </c>
      <c r="N136" s="31">
        <v>80000000</v>
      </c>
      <c r="O136" s="14" t="s">
        <v>1</v>
      </c>
      <c r="P136" s="14" t="s">
        <v>35</v>
      </c>
      <c r="Q136" s="31">
        <v>2304</v>
      </c>
      <c r="R136" s="31">
        <v>576</v>
      </c>
      <c r="S136" s="45">
        <v>10</v>
      </c>
      <c r="T136" s="64">
        <f t="shared" si="18"/>
        <v>270</v>
      </c>
      <c r="U136" s="64">
        <f t="shared" si="19"/>
        <v>2.0096829721068246</v>
      </c>
      <c r="V136" s="38">
        <f t="shared" si="20"/>
        <v>1.326706180113024</v>
      </c>
      <c r="W136" s="52">
        <v>132.67061801130239</v>
      </c>
      <c r="X136" s="71" t="str">
        <f t="shared" ref="X136:X199" si="26">G136&amp;" "&amp;F136</f>
        <v>Q4 2021</v>
      </c>
      <c r="Y136" s="21">
        <f t="shared" si="21"/>
        <v>3840</v>
      </c>
      <c r="Z136" s="21">
        <f t="shared" si="22"/>
        <v>2160</v>
      </c>
      <c r="AA136" s="57">
        <f t="shared" si="23"/>
        <v>200968.29721068247</v>
      </c>
      <c r="AB136" s="59">
        <f t="shared" si="24"/>
        <v>1.7777777777777777</v>
      </c>
      <c r="AC136" s="61">
        <f t="shared" si="25"/>
        <v>685.8</v>
      </c>
    </row>
    <row r="137" spans="4:29" hidden="1">
      <c r="D137" s="12">
        <v>131</v>
      </c>
      <c r="E137" s="36" t="s">
        <v>222</v>
      </c>
      <c r="F137" s="16" t="s">
        <v>8</v>
      </c>
      <c r="G137" s="14" t="s">
        <v>51</v>
      </c>
      <c r="H137" s="13" t="s">
        <v>5</v>
      </c>
      <c r="I137" s="13" t="s">
        <v>53</v>
      </c>
      <c r="J137" s="13" t="s">
        <v>97</v>
      </c>
      <c r="K137" s="13" t="s">
        <v>98</v>
      </c>
      <c r="L137" s="14">
        <v>49</v>
      </c>
      <c r="M137" s="14" t="s">
        <v>99</v>
      </c>
      <c r="N137" s="31">
        <v>1000000</v>
      </c>
      <c r="O137" s="14" t="s">
        <v>1</v>
      </c>
      <c r="P137" s="14" t="s">
        <v>35</v>
      </c>
      <c r="Q137" s="31">
        <v>5000</v>
      </c>
      <c r="R137" s="31">
        <v>1152</v>
      </c>
      <c r="S137" s="45">
        <v>17</v>
      </c>
      <c r="T137" s="64">
        <f t="shared" si="18"/>
        <v>833</v>
      </c>
      <c r="U137" s="64">
        <f t="shared" si="19"/>
        <v>6.8633907396923055</v>
      </c>
      <c r="V137" s="38">
        <f t="shared" si="20"/>
        <v>3.2220007231316297</v>
      </c>
      <c r="W137" s="52">
        <v>189.52945430186057</v>
      </c>
      <c r="X137" s="71" t="str">
        <f t="shared" si="26"/>
        <v>Q4 2021</v>
      </c>
      <c r="Y137" s="21">
        <f t="shared" si="21"/>
        <v>5120</v>
      </c>
      <c r="Z137" s="21">
        <f t="shared" si="22"/>
        <v>1440</v>
      </c>
      <c r="AA137" s="57">
        <f t="shared" si="23"/>
        <v>403728.86704072385</v>
      </c>
      <c r="AB137" s="59">
        <f t="shared" si="24"/>
        <v>3.5555555555555554</v>
      </c>
      <c r="AC137" s="61">
        <f t="shared" si="25"/>
        <v>1244.5999999999999</v>
      </c>
    </row>
    <row r="138" spans="4:29" hidden="1">
      <c r="D138" s="12">
        <v>132</v>
      </c>
      <c r="E138" s="36" t="s">
        <v>222</v>
      </c>
      <c r="F138" s="16" t="s">
        <v>8</v>
      </c>
      <c r="G138" s="14" t="s">
        <v>51</v>
      </c>
      <c r="H138" s="13" t="s">
        <v>90</v>
      </c>
      <c r="I138" s="13" t="s">
        <v>54</v>
      </c>
      <c r="J138" s="13" t="s">
        <v>92</v>
      </c>
      <c r="K138" s="13" t="s">
        <v>43</v>
      </c>
      <c r="L138" s="14">
        <v>17.3</v>
      </c>
      <c r="M138" s="14" t="s">
        <v>15</v>
      </c>
      <c r="N138" s="31">
        <v>1000000</v>
      </c>
      <c r="O138" s="14" t="s">
        <v>2</v>
      </c>
      <c r="P138" s="14" t="s">
        <v>47</v>
      </c>
      <c r="Q138" s="31">
        <v>4000</v>
      </c>
      <c r="R138" s="31">
        <v>1152</v>
      </c>
      <c r="S138" s="45">
        <v>3</v>
      </c>
      <c r="T138" s="64">
        <f t="shared" si="18"/>
        <v>51.900000000000006</v>
      </c>
      <c r="U138" s="64">
        <f t="shared" si="19"/>
        <v>0.24752181758100888</v>
      </c>
      <c r="V138" s="38">
        <f t="shared" si="20"/>
        <v>0.31474378787116514</v>
      </c>
      <c r="W138" s="52">
        <v>104.91459595705504</v>
      </c>
      <c r="X138" s="71" t="str">
        <f t="shared" si="26"/>
        <v>Q4 2021</v>
      </c>
      <c r="Y138" s="21">
        <f t="shared" si="21"/>
        <v>3840</v>
      </c>
      <c r="Z138" s="21">
        <f t="shared" si="22"/>
        <v>2160</v>
      </c>
      <c r="AA138" s="57">
        <f t="shared" si="23"/>
        <v>82507.272527002962</v>
      </c>
      <c r="AB138" s="59">
        <f t="shared" si="24"/>
        <v>1.7777777777777777</v>
      </c>
      <c r="AC138" s="61">
        <f t="shared" si="25"/>
        <v>439.42</v>
      </c>
    </row>
    <row r="139" spans="4:29" hidden="1">
      <c r="D139" s="12">
        <v>133</v>
      </c>
      <c r="E139" s="36" t="s">
        <v>222</v>
      </c>
      <c r="F139" s="16" t="s">
        <v>8</v>
      </c>
      <c r="G139" s="14" t="s">
        <v>51</v>
      </c>
      <c r="H139" s="13" t="s">
        <v>90</v>
      </c>
      <c r="I139" s="13" t="s">
        <v>31</v>
      </c>
      <c r="J139" s="13" t="s">
        <v>216</v>
      </c>
      <c r="K139" s="13" t="s">
        <v>57</v>
      </c>
      <c r="L139" s="14">
        <v>14.2</v>
      </c>
      <c r="M139" s="14" t="s">
        <v>63</v>
      </c>
      <c r="N139" s="31">
        <v>1000000</v>
      </c>
      <c r="O139" s="14" t="s">
        <v>2</v>
      </c>
      <c r="P139" s="14" t="s">
        <v>47</v>
      </c>
      <c r="Q139" s="31">
        <v>10384</v>
      </c>
      <c r="R139" s="31">
        <v>2596</v>
      </c>
      <c r="S139" s="45">
        <v>1350</v>
      </c>
      <c r="T139" s="64">
        <f t="shared" si="18"/>
        <v>19170</v>
      </c>
      <c r="U139" s="64">
        <f t="shared" si="19"/>
        <v>80.222330548771467</v>
      </c>
      <c r="V139" s="38">
        <f t="shared" si="20"/>
        <v>155.00676720591491</v>
      </c>
      <c r="W139" s="52">
        <v>114.81982755993698</v>
      </c>
      <c r="X139" s="71" t="str">
        <f t="shared" si="26"/>
        <v>Q4 2021</v>
      </c>
      <c r="Y139" s="21">
        <f t="shared" si="21"/>
        <v>3024</v>
      </c>
      <c r="Z139" s="21">
        <f t="shared" si="22"/>
        <v>1964</v>
      </c>
      <c r="AA139" s="57">
        <f t="shared" si="23"/>
        <v>59423.948554645533</v>
      </c>
      <c r="AB139" s="59">
        <f t="shared" si="24"/>
        <v>1.539714867617108</v>
      </c>
      <c r="AC139" s="61">
        <f t="shared" si="25"/>
        <v>360.67999999999995</v>
      </c>
    </row>
    <row r="140" spans="4:29" hidden="1">
      <c r="D140" s="12">
        <v>134</v>
      </c>
      <c r="E140" s="36" t="s">
        <v>222</v>
      </c>
      <c r="F140" s="16" t="s">
        <v>8</v>
      </c>
      <c r="G140" s="14" t="s">
        <v>51</v>
      </c>
      <c r="H140" s="13" t="s">
        <v>90</v>
      </c>
      <c r="I140" s="13" t="s">
        <v>31</v>
      </c>
      <c r="J140" s="13" t="s">
        <v>62</v>
      </c>
      <c r="K140" s="13" t="s">
        <v>57</v>
      </c>
      <c r="L140" s="14">
        <v>16.2</v>
      </c>
      <c r="M140" s="14" t="s">
        <v>64</v>
      </c>
      <c r="N140" s="31">
        <v>1000000</v>
      </c>
      <c r="O140" s="14" t="s">
        <v>2</v>
      </c>
      <c r="P140" s="14" t="s">
        <v>47</v>
      </c>
      <c r="Q140" s="31">
        <v>10384</v>
      </c>
      <c r="R140" s="31">
        <v>2596</v>
      </c>
      <c r="S140" s="45">
        <v>1250</v>
      </c>
      <c r="T140" s="64">
        <f t="shared" si="18"/>
        <v>20250</v>
      </c>
      <c r="U140" s="64">
        <f t="shared" si="19"/>
        <v>96.491059610387481</v>
      </c>
      <c r="V140" s="38">
        <f t="shared" si="20"/>
        <v>163.73954282314949</v>
      </c>
      <c r="W140" s="52">
        <v>130.99163425851961</v>
      </c>
      <c r="X140" s="71" t="str">
        <f t="shared" si="26"/>
        <v>Q4 2021</v>
      </c>
      <c r="Y140" s="21">
        <f t="shared" si="21"/>
        <v>3456</v>
      </c>
      <c r="Z140" s="21">
        <f t="shared" si="22"/>
        <v>2234</v>
      </c>
      <c r="AA140" s="57">
        <f t="shared" si="23"/>
        <v>77192.847688309979</v>
      </c>
      <c r="AB140" s="59">
        <f t="shared" si="24"/>
        <v>1.5470008952551477</v>
      </c>
      <c r="AC140" s="61">
        <f t="shared" si="25"/>
        <v>411.47999999999996</v>
      </c>
    </row>
    <row r="141" spans="4:29" hidden="1">
      <c r="D141" s="12">
        <v>135</v>
      </c>
      <c r="E141" s="36" t="s">
        <v>222</v>
      </c>
      <c r="F141" s="16" t="s">
        <v>8</v>
      </c>
      <c r="G141" s="14" t="s">
        <v>51</v>
      </c>
      <c r="H141" s="13" t="s">
        <v>90</v>
      </c>
      <c r="I141" s="13" t="s">
        <v>102</v>
      </c>
      <c r="J141" s="13" t="s">
        <v>103</v>
      </c>
      <c r="K141" s="13" t="s">
        <v>43</v>
      </c>
      <c r="L141" s="14">
        <v>16</v>
      </c>
      <c r="M141" s="14" t="s">
        <v>66</v>
      </c>
      <c r="N141" s="31">
        <v>1000000</v>
      </c>
      <c r="O141" s="14" t="s">
        <v>2</v>
      </c>
      <c r="P141" s="14" t="s">
        <v>47</v>
      </c>
      <c r="Q141" s="31">
        <v>4000</v>
      </c>
      <c r="R141" s="31">
        <v>1152</v>
      </c>
      <c r="S141" s="45">
        <v>2</v>
      </c>
      <c r="T141" s="64">
        <f t="shared" si="18"/>
        <v>32</v>
      </c>
      <c r="U141" s="64">
        <f t="shared" si="19"/>
        <v>0.14845928988764046</v>
      </c>
      <c r="V141" s="38">
        <f t="shared" si="20"/>
        <v>0.1964874513877794</v>
      </c>
      <c r="W141" s="52">
        <v>98.243725693889701</v>
      </c>
      <c r="X141" s="71" t="str">
        <f t="shared" si="26"/>
        <v>Q4 2021</v>
      </c>
      <c r="Y141" s="21">
        <f t="shared" si="21"/>
        <v>2560</v>
      </c>
      <c r="Z141" s="21">
        <f t="shared" si="22"/>
        <v>1600</v>
      </c>
      <c r="AA141" s="57">
        <f t="shared" si="23"/>
        <v>74229.644943820225</v>
      </c>
      <c r="AB141" s="59">
        <f t="shared" si="24"/>
        <v>1.6</v>
      </c>
      <c r="AC141" s="61">
        <f t="shared" si="25"/>
        <v>406.4</v>
      </c>
    </row>
    <row r="142" spans="4:29" hidden="1">
      <c r="D142" s="12">
        <v>136</v>
      </c>
      <c r="E142" s="36" t="s">
        <v>222</v>
      </c>
      <c r="F142" s="16" t="s">
        <v>8</v>
      </c>
      <c r="G142" s="14" t="s">
        <v>51</v>
      </c>
      <c r="H142" s="13" t="s">
        <v>90</v>
      </c>
      <c r="I142" s="13" t="s">
        <v>102</v>
      </c>
      <c r="J142" s="13" t="s">
        <v>104</v>
      </c>
      <c r="K142" s="13" t="s">
        <v>43</v>
      </c>
      <c r="L142" s="14">
        <v>17.3</v>
      </c>
      <c r="M142" s="14" t="s">
        <v>15</v>
      </c>
      <c r="N142" s="31">
        <v>1000000</v>
      </c>
      <c r="O142" s="14" t="s">
        <v>2</v>
      </c>
      <c r="P142" s="14" t="s">
        <v>47</v>
      </c>
      <c r="Q142" s="31">
        <v>4000</v>
      </c>
      <c r="R142" s="31">
        <v>1152</v>
      </c>
      <c r="S142" s="45">
        <v>2</v>
      </c>
      <c r="T142" s="64">
        <f t="shared" si="18"/>
        <v>34.6</v>
      </c>
      <c r="U142" s="64">
        <f t="shared" si="19"/>
        <v>0.16501454505400592</v>
      </c>
      <c r="V142" s="38">
        <f t="shared" si="20"/>
        <v>0.20982919191411009</v>
      </c>
      <c r="W142" s="52">
        <v>104.91459595705504</v>
      </c>
      <c r="X142" s="71" t="str">
        <f t="shared" si="26"/>
        <v>Q4 2021</v>
      </c>
      <c r="Y142" s="21">
        <f t="shared" si="21"/>
        <v>3840</v>
      </c>
      <c r="Z142" s="21">
        <f t="shared" si="22"/>
        <v>2160</v>
      </c>
      <c r="AA142" s="57">
        <f t="shared" si="23"/>
        <v>82507.272527002962</v>
      </c>
      <c r="AB142" s="59">
        <f t="shared" si="24"/>
        <v>1.7777777777777777</v>
      </c>
      <c r="AC142" s="61">
        <f t="shared" si="25"/>
        <v>439.42</v>
      </c>
    </row>
    <row r="143" spans="4:29" hidden="1">
      <c r="D143" s="12">
        <v>137</v>
      </c>
      <c r="E143" s="36" t="s">
        <v>222</v>
      </c>
      <c r="F143" s="16" t="s">
        <v>8</v>
      </c>
      <c r="G143" s="14" t="s">
        <v>51</v>
      </c>
      <c r="H143" s="13" t="s">
        <v>90</v>
      </c>
      <c r="I143" s="13" t="s">
        <v>45</v>
      </c>
      <c r="J143" s="13" t="s">
        <v>101</v>
      </c>
      <c r="K143" s="13" t="s">
        <v>43</v>
      </c>
      <c r="L143" s="14">
        <v>16</v>
      </c>
      <c r="M143" s="14" t="s">
        <v>66</v>
      </c>
      <c r="N143" s="31">
        <v>1000000</v>
      </c>
      <c r="O143" s="14" t="s">
        <v>2</v>
      </c>
      <c r="P143" s="14" t="s">
        <v>47</v>
      </c>
      <c r="Q143" s="31">
        <v>4000</v>
      </c>
      <c r="R143" s="31">
        <v>1152</v>
      </c>
      <c r="S143" s="45">
        <v>2</v>
      </c>
      <c r="T143" s="64">
        <f t="shared" si="18"/>
        <v>32</v>
      </c>
      <c r="U143" s="64">
        <f t="shared" si="19"/>
        <v>0.14845928988764046</v>
      </c>
      <c r="V143" s="38">
        <f t="shared" si="20"/>
        <v>0.1964874513877794</v>
      </c>
      <c r="W143" s="52">
        <v>98.243725693889701</v>
      </c>
      <c r="X143" s="71" t="str">
        <f t="shared" si="26"/>
        <v>Q4 2021</v>
      </c>
      <c r="Y143" s="21">
        <f t="shared" si="21"/>
        <v>2560</v>
      </c>
      <c r="Z143" s="21">
        <f t="shared" si="22"/>
        <v>1600</v>
      </c>
      <c r="AA143" s="57">
        <f t="shared" si="23"/>
        <v>74229.644943820225</v>
      </c>
      <c r="AB143" s="59">
        <f t="shared" si="24"/>
        <v>1.6</v>
      </c>
      <c r="AC143" s="61">
        <f t="shared" si="25"/>
        <v>406.4</v>
      </c>
    </row>
    <row r="144" spans="4:29" hidden="1">
      <c r="D144" s="12">
        <v>138</v>
      </c>
      <c r="E144" s="36" t="s">
        <v>222</v>
      </c>
      <c r="F144" s="16" t="s">
        <v>8</v>
      </c>
      <c r="G144" s="14" t="s">
        <v>51</v>
      </c>
      <c r="H144" s="13" t="s">
        <v>90</v>
      </c>
      <c r="I144" s="13" t="s">
        <v>45</v>
      </c>
      <c r="J144" s="13" t="s">
        <v>46</v>
      </c>
      <c r="K144" s="13" t="s">
        <v>43</v>
      </c>
      <c r="L144" s="14">
        <v>17.3</v>
      </c>
      <c r="M144" s="14" t="s">
        <v>15</v>
      </c>
      <c r="N144" s="31">
        <v>1000000</v>
      </c>
      <c r="O144" s="14" t="s">
        <v>2</v>
      </c>
      <c r="P144" s="14" t="s">
        <v>47</v>
      </c>
      <c r="Q144" s="31">
        <v>10000</v>
      </c>
      <c r="R144" s="31">
        <v>240</v>
      </c>
      <c r="S144" s="45">
        <v>4</v>
      </c>
      <c r="T144" s="64">
        <f t="shared" si="18"/>
        <v>69.2</v>
      </c>
      <c r="U144" s="64">
        <f t="shared" si="19"/>
        <v>0.33002909010801185</v>
      </c>
      <c r="V144" s="38">
        <f t="shared" si="20"/>
        <v>0.41965838382822018</v>
      </c>
      <c r="W144" s="52">
        <v>104.91459595705504</v>
      </c>
      <c r="X144" s="71" t="str">
        <f t="shared" si="26"/>
        <v>Q4 2021</v>
      </c>
      <c r="Y144" s="21">
        <f t="shared" si="21"/>
        <v>3840</v>
      </c>
      <c r="Z144" s="21">
        <f t="shared" si="22"/>
        <v>2160</v>
      </c>
      <c r="AA144" s="57">
        <f t="shared" si="23"/>
        <v>82507.272527002962</v>
      </c>
      <c r="AB144" s="59">
        <f t="shared" si="24"/>
        <v>1.7777777777777777</v>
      </c>
      <c r="AC144" s="61">
        <f t="shared" si="25"/>
        <v>439.42</v>
      </c>
    </row>
    <row r="145" spans="4:29" hidden="1">
      <c r="D145" s="12">
        <v>139</v>
      </c>
      <c r="E145" s="36" t="s">
        <v>222</v>
      </c>
      <c r="F145" s="16" t="s">
        <v>8</v>
      </c>
      <c r="G145" s="14" t="s">
        <v>51</v>
      </c>
      <c r="H145" s="13" t="s">
        <v>4</v>
      </c>
      <c r="I145" s="13" t="s">
        <v>31</v>
      </c>
      <c r="J145" s="13" t="s">
        <v>56</v>
      </c>
      <c r="K145" s="13" t="s">
        <v>57</v>
      </c>
      <c r="L145" s="14">
        <v>12.9</v>
      </c>
      <c r="M145" s="14" t="s">
        <v>16</v>
      </c>
      <c r="N145" s="31">
        <v>1000000</v>
      </c>
      <c r="O145" s="14" t="s">
        <v>2</v>
      </c>
      <c r="P145" s="14" t="s">
        <v>47</v>
      </c>
      <c r="Q145" s="31">
        <v>10384</v>
      </c>
      <c r="R145" s="31">
        <v>2596</v>
      </c>
      <c r="S145" s="45">
        <v>1900</v>
      </c>
      <c r="T145" s="64">
        <f t="shared" si="18"/>
        <v>24510</v>
      </c>
      <c r="U145" s="64">
        <f t="shared" si="19"/>
        <v>97.899907795465509</v>
      </c>
      <c r="V145" s="38">
        <f t="shared" si="20"/>
        <v>227.9133147548003</v>
      </c>
      <c r="W145" s="52">
        <v>119.95437618673699</v>
      </c>
      <c r="X145" s="71" t="str">
        <f t="shared" si="26"/>
        <v>Q4 2021</v>
      </c>
      <c r="Y145" s="21">
        <f t="shared" si="21"/>
        <v>2732</v>
      </c>
      <c r="Z145" s="21">
        <f t="shared" si="22"/>
        <v>2048</v>
      </c>
      <c r="AA145" s="57">
        <f t="shared" si="23"/>
        <v>51526.267260771325</v>
      </c>
      <c r="AB145" s="59">
        <f t="shared" si="24"/>
        <v>1.333984375</v>
      </c>
      <c r="AC145" s="61">
        <f t="shared" si="25"/>
        <v>327.65999999999997</v>
      </c>
    </row>
    <row r="146" spans="4:29" hidden="1">
      <c r="D146" s="12">
        <v>140</v>
      </c>
      <c r="E146" s="36" t="s">
        <v>222</v>
      </c>
      <c r="F146" s="16" t="s">
        <v>8</v>
      </c>
      <c r="G146" s="14" t="s">
        <v>51</v>
      </c>
      <c r="H146" s="13" t="s">
        <v>6</v>
      </c>
      <c r="I146" s="13" t="s">
        <v>48</v>
      </c>
      <c r="J146" s="13" t="s">
        <v>215</v>
      </c>
      <c r="K146" s="13" t="s">
        <v>123</v>
      </c>
      <c r="L146" s="14">
        <v>55</v>
      </c>
      <c r="M146" s="14" t="s">
        <v>15</v>
      </c>
      <c r="N146" s="31">
        <v>400000</v>
      </c>
      <c r="O146" s="14" t="s">
        <v>1</v>
      </c>
      <c r="P146" s="14" t="s">
        <v>35</v>
      </c>
      <c r="Q146" s="31">
        <v>2000</v>
      </c>
      <c r="R146" s="31">
        <v>200</v>
      </c>
      <c r="S146" s="45">
        <v>0.84</v>
      </c>
      <c r="T146" s="64">
        <f t="shared" si="18"/>
        <v>46.199999999999996</v>
      </c>
      <c r="U146" s="64">
        <f t="shared" si="19"/>
        <v>0.70049443513353116</v>
      </c>
      <c r="V146" s="38">
        <f t="shared" si="20"/>
        <v>0.11927030749044538</v>
      </c>
      <c r="W146" s="52">
        <v>141.98846129814928</v>
      </c>
      <c r="X146" s="71" t="str">
        <f t="shared" si="26"/>
        <v>Q4 2021</v>
      </c>
      <c r="Y146" s="21">
        <f t="shared" si="21"/>
        <v>3840</v>
      </c>
      <c r="Z146" s="21">
        <f t="shared" si="22"/>
        <v>2160</v>
      </c>
      <c r="AA146" s="57">
        <f t="shared" si="23"/>
        <v>833921.94658753707</v>
      </c>
      <c r="AB146" s="59">
        <f t="shared" si="24"/>
        <v>1.7777777777777777</v>
      </c>
      <c r="AC146" s="61">
        <f t="shared" si="25"/>
        <v>1397</v>
      </c>
    </row>
    <row r="147" spans="4:29" hidden="1">
      <c r="D147" s="12">
        <v>141</v>
      </c>
      <c r="E147" s="36" t="s">
        <v>222</v>
      </c>
      <c r="F147" s="16" t="s">
        <v>8</v>
      </c>
      <c r="G147" s="14" t="s">
        <v>51</v>
      </c>
      <c r="H147" s="13" t="s">
        <v>6</v>
      </c>
      <c r="I147" s="13" t="s">
        <v>48</v>
      </c>
      <c r="J147" s="13" t="s">
        <v>91</v>
      </c>
      <c r="K147" s="13" t="s">
        <v>123</v>
      </c>
      <c r="L147" s="14">
        <v>65</v>
      </c>
      <c r="M147" s="14" t="s">
        <v>15</v>
      </c>
      <c r="N147" s="31">
        <v>400000</v>
      </c>
      <c r="O147" s="14" t="s">
        <v>1</v>
      </c>
      <c r="P147" s="14" t="s">
        <v>35</v>
      </c>
      <c r="Q147" s="31">
        <v>9504</v>
      </c>
      <c r="R147" s="31">
        <v>792</v>
      </c>
      <c r="S147" s="45">
        <v>1.3129999999999999</v>
      </c>
      <c r="T147" s="64">
        <f t="shared" si="18"/>
        <v>85.344999999999999</v>
      </c>
      <c r="U147" s="64">
        <f t="shared" si="19"/>
        <v>1.529295687454006</v>
      </c>
      <c r="V147" s="38">
        <f t="shared" si="20"/>
        <v>0.25110130548326848</v>
      </c>
      <c r="W147" s="52">
        <v>191.2424261106386</v>
      </c>
      <c r="X147" s="71" t="str">
        <f t="shared" si="26"/>
        <v>Q4 2021</v>
      </c>
      <c r="Y147" s="21">
        <f t="shared" si="21"/>
        <v>3840</v>
      </c>
      <c r="Z147" s="21">
        <f t="shared" si="22"/>
        <v>2160</v>
      </c>
      <c r="AA147" s="57">
        <f t="shared" si="23"/>
        <v>1164733.9584569733</v>
      </c>
      <c r="AB147" s="59">
        <f t="shared" si="24"/>
        <v>1.7777777777777777</v>
      </c>
      <c r="AC147" s="61">
        <f t="shared" si="25"/>
        <v>1651</v>
      </c>
    </row>
    <row r="148" spans="4:29" hidden="1">
      <c r="D148" s="12">
        <v>142</v>
      </c>
      <c r="E148" s="36" t="s">
        <v>222</v>
      </c>
      <c r="F148" s="16" t="s">
        <v>8</v>
      </c>
      <c r="G148" s="14" t="s">
        <v>51</v>
      </c>
      <c r="H148" s="13" t="s">
        <v>6</v>
      </c>
      <c r="I148" s="13" t="s">
        <v>48</v>
      </c>
      <c r="J148" s="13" t="s">
        <v>49</v>
      </c>
      <c r="K148" s="13" t="s">
        <v>123</v>
      </c>
      <c r="L148" s="14">
        <v>75</v>
      </c>
      <c r="M148" s="14" t="s">
        <v>15</v>
      </c>
      <c r="N148" s="31">
        <v>400000</v>
      </c>
      <c r="O148" s="14" t="s">
        <v>1</v>
      </c>
      <c r="P148" s="14" t="s">
        <v>35</v>
      </c>
      <c r="Q148" s="31">
        <v>15360</v>
      </c>
      <c r="R148" s="31">
        <v>1280</v>
      </c>
      <c r="S148" s="45">
        <v>0.47299999999999998</v>
      </c>
      <c r="T148" s="64">
        <f t="shared" si="18"/>
        <v>35.475000000000001</v>
      </c>
      <c r="U148" s="64">
        <f t="shared" si="19"/>
        <v>0.73347225756676548</v>
      </c>
      <c r="V148" s="38">
        <f t="shared" si="20"/>
        <v>0.1220386407432993</v>
      </c>
      <c r="W148" s="52">
        <v>258.00981129661585</v>
      </c>
      <c r="X148" s="71" t="str">
        <f t="shared" si="26"/>
        <v>Q4 2021</v>
      </c>
      <c r="Y148" s="21">
        <f t="shared" si="21"/>
        <v>3840</v>
      </c>
      <c r="Z148" s="21">
        <f t="shared" si="22"/>
        <v>2160</v>
      </c>
      <c r="AA148" s="57">
        <f t="shared" si="23"/>
        <v>1550681.3056379822</v>
      </c>
      <c r="AB148" s="59">
        <f t="shared" si="24"/>
        <v>1.7777777777777777</v>
      </c>
      <c r="AC148" s="61">
        <f t="shared" si="25"/>
        <v>1905</v>
      </c>
    </row>
    <row r="149" spans="4:29" hidden="1">
      <c r="D149" s="12">
        <v>143</v>
      </c>
      <c r="E149" s="36" t="s">
        <v>222</v>
      </c>
      <c r="F149" s="16" t="s">
        <v>8</v>
      </c>
      <c r="G149" s="14" t="s">
        <v>51</v>
      </c>
      <c r="H149" s="13" t="s">
        <v>6</v>
      </c>
      <c r="I149" s="13" t="s">
        <v>48</v>
      </c>
      <c r="J149" s="13" t="s">
        <v>49</v>
      </c>
      <c r="K149" s="13" t="s">
        <v>123</v>
      </c>
      <c r="L149" s="14">
        <v>85</v>
      </c>
      <c r="M149" s="14" t="s">
        <v>15</v>
      </c>
      <c r="N149" s="31">
        <v>400000</v>
      </c>
      <c r="O149" s="14" t="s">
        <v>1</v>
      </c>
      <c r="P149" s="14" t="s">
        <v>35</v>
      </c>
      <c r="Q149" s="31">
        <v>15360</v>
      </c>
      <c r="R149" s="31">
        <v>1280</v>
      </c>
      <c r="S149" s="45">
        <v>0.105</v>
      </c>
      <c r="T149" s="64">
        <f t="shared" si="18"/>
        <v>8.9249999999999989</v>
      </c>
      <c r="U149" s="64">
        <f t="shared" si="19"/>
        <v>0.20913521875370916</v>
      </c>
      <c r="V149" s="38">
        <f t="shared" si="20"/>
        <v>3.4993974756808252E-2</v>
      </c>
      <c r="W149" s="52">
        <v>333.27595006484046</v>
      </c>
      <c r="X149" s="71" t="str">
        <f t="shared" si="26"/>
        <v>Q4 2021</v>
      </c>
      <c r="Y149" s="21">
        <f t="shared" si="21"/>
        <v>3840</v>
      </c>
      <c r="Z149" s="21">
        <f t="shared" si="22"/>
        <v>2160</v>
      </c>
      <c r="AA149" s="57">
        <f t="shared" si="23"/>
        <v>1991763.9881305636</v>
      </c>
      <c r="AB149" s="59">
        <f t="shared" si="24"/>
        <v>1.7777777777777777</v>
      </c>
      <c r="AC149" s="61">
        <f t="shared" si="25"/>
        <v>2159</v>
      </c>
    </row>
    <row r="150" spans="4:29" hidden="1">
      <c r="D150" s="12">
        <v>144</v>
      </c>
      <c r="E150" s="36" t="s">
        <v>222</v>
      </c>
      <c r="F150" s="16" t="s">
        <v>8</v>
      </c>
      <c r="G150" s="14" t="s">
        <v>51</v>
      </c>
      <c r="H150" s="13" t="s">
        <v>6</v>
      </c>
      <c r="I150" s="13" t="s">
        <v>48</v>
      </c>
      <c r="J150" s="13"/>
      <c r="K150" s="13" t="s">
        <v>123</v>
      </c>
      <c r="L150" s="14">
        <v>85</v>
      </c>
      <c r="M150" s="14" t="s">
        <v>52</v>
      </c>
      <c r="N150" s="31">
        <v>400000</v>
      </c>
      <c r="O150" s="14" t="s">
        <v>1</v>
      </c>
      <c r="P150" s="14" t="s">
        <v>35</v>
      </c>
      <c r="Q150" s="31">
        <v>21060</v>
      </c>
      <c r="R150" s="31">
        <v>2340</v>
      </c>
      <c r="S150" s="45">
        <v>0.21</v>
      </c>
      <c r="T150" s="64">
        <f t="shared" si="18"/>
        <v>17.849999999999998</v>
      </c>
      <c r="U150" s="64">
        <f t="shared" si="19"/>
        <v>0.41827043750741832</v>
      </c>
      <c r="V150" s="38">
        <f t="shared" si="20"/>
        <v>0.15422301862046725</v>
      </c>
      <c r="W150" s="52">
        <v>734.39532676412978</v>
      </c>
      <c r="X150" s="71" t="str">
        <f t="shared" si="26"/>
        <v>Q4 2021</v>
      </c>
      <c r="Y150" s="21">
        <f t="shared" si="21"/>
        <v>7680</v>
      </c>
      <c r="Z150" s="21">
        <f t="shared" si="22"/>
        <v>4320</v>
      </c>
      <c r="AA150" s="57">
        <f t="shared" si="23"/>
        <v>1991763.9881305636</v>
      </c>
      <c r="AB150" s="59">
        <f t="shared" si="24"/>
        <v>1.7777777777777777</v>
      </c>
      <c r="AC150" s="61">
        <f t="shared" si="25"/>
        <v>2159</v>
      </c>
    </row>
    <row r="151" spans="4:29" hidden="1">
      <c r="D151" s="12">
        <v>145</v>
      </c>
      <c r="E151" s="36" t="s">
        <v>222</v>
      </c>
      <c r="F151" s="16" t="s">
        <v>8</v>
      </c>
      <c r="G151" s="14" t="s">
        <v>51</v>
      </c>
      <c r="H151" s="13" t="s">
        <v>6</v>
      </c>
      <c r="I151" s="13" t="s">
        <v>93</v>
      </c>
      <c r="J151" s="13" t="s">
        <v>94</v>
      </c>
      <c r="K151" s="13" t="s">
        <v>95</v>
      </c>
      <c r="L151" s="14">
        <v>75</v>
      </c>
      <c r="M151" s="14" t="s">
        <v>15</v>
      </c>
      <c r="N151" s="31">
        <v>1000000</v>
      </c>
      <c r="O151" s="14" t="s">
        <v>2</v>
      </c>
      <c r="P151" s="14" t="s">
        <v>35</v>
      </c>
      <c r="Q151" s="31">
        <v>46080</v>
      </c>
      <c r="R151" s="31">
        <v>2880</v>
      </c>
      <c r="S151" s="45">
        <v>0.52500000000000002</v>
      </c>
      <c r="T151" s="64">
        <f t="shared" si="18"/>
        <v>39.375</v>
      </c>
      <c r="U151" s="64">
        <f t="shared" si="19"/>
        <v>0.81410768545994072</v>
      </c>
      <c r="V151" s="38">
        <f t="shared" si="20"/>
        <v>0.19350735847246189</v>
      </c>
      <c r="W151" s="52">
        <v>368.58544470945122</v>
      </c>
      <c r="X151" s="71" t="str">
        <f t="shared" si="26"/>
        <v>Q4 2021</v>
      </c>
      <c r="Y151" s="21">
        <f t="shared" si="21"/>
        <v>3840</v>
      </c>
      <c r="Z151" s="21">
        <f t="shared" si="22"/>
        <v>2160</v>
      </c>
      <c r="AA151" s="57">
        <f t="shared" si="23"/>
        <v>1550681.3056379822</v>
      </c>
      <c r="AB151" s="59">
        <f t="shared" si="24"/>
        <v>1.7777777777777777</v>
      </c>
      <c r="AC151" s="61">
        <f t="shared" si="25"/>
        <v>1905</v>
      </c>
    </row>
    <row r="152" spans="4:29" hidden="1">
      <c r="D152" s="12">
        <v>146</v>
      </c>
      <c r="E152" s="36" t="s">
        <v>222</v>
      </c>
      <c r="F152" s="16" t="s">
        <v>8</v>
      </c>
      <c r="G152" s="14" t="s">
        <v>51</v>
      </c>
      <c r="H152" s="13" t="s">
        <v>6</v>
      </c>
      <c r="I152" s="13" t="s">
        <v>93</v>
      </c>
      <c r="J152" s="13" t="s">
        <v>94</v>
      </c>
      <c r="K152" s="13" t="s">
        <v>95</v>
      </c>
      <c r="L152" s="14">
        <v>85</v>
      </c>
      <c r="M152" s="14" t="s">
        <v>52</v>
      </c>
      <c r="N152" s="31">
        <v>1000000</v>
      </c>
      <c r="O152" s="14" t="s">
        <v>2</v>
      </c>
      <c r="P152" s="14" t="s">
        <v>35</v>
      </c>
      <c r="Q152" s="31">
        <v>46080</v>
      </c>
      <c r="R152" s="31">
        <v>2880</v>
      </c>
      <c r="S152" s="45">
        <v>1.365</v>
      </c>
      <c r="T152" s="64">
        <f t="shared" si="18"/>
        <v>116.02500000000001</v>
      </c>
      <c r="U152" s="64">
        <f t="shared" si="19"/>
        <v>2.7187578437982194</v>
      </c>
      <c r="V152" s="38">
        <f t="shared" si="20"/>
        <v>1.0024496210330371</v>
      </c>
      <c r="W152" s="52">
        <v>734.39532676412978</v>
      </c>
      <c r="X152" s="71" t="str">
        <f t="shared" si="26"/>
        <v>Q4 2021</v>
      </c>
      <c r="Y152" s="21">
        <f t="shared" si="21"/>
        <v>7680</v>
      </c>
      <c r="Z152" s="21">
        <f t="shared" si="22"/>
        <v>4320</v>
      </c>
      <c r="AA152" s="57">
        <f t="shared" si="23"/>
        <v>1991763.9881305636</v>
      </c>
      <c r="AB152" s="59">
        <f t="shared" si="24"/>
        <v>1.7777777777777777</v>
      </c>
      <c r="AC152" s="61">
        <f t="shared" si="25"/>
        <v>2159</v>
      </c>
    </row>
    <row r="153" spans="4:29" hidden="1">
      <c r="D153" s="12">
        <v>147</v>
      </c>
      <c r="E153" s="36" t="s">
        <v>222</v>
      </c>
      <c r="F153" s="16" t="s">
        <v>8</v>
      </c>
      <c r="G153" s="14" t="s">
        <v>51</v>
      </c>
      <c r="H153" s="13" t="s">
        <v>6</v>
      </c>
      <c r="I153" s="13" t="s">
        <v>125</v>
      </c>
      <c r="J153" s="13"/>
      <c r="K153" s="13" t="s">
        <v>123</v>
      </c>
      <c r="L153" s="14">
        <v>65</v>
      </c>
      <c r="M153" s="14" t="s">
        <v>15</v>
      </c>
      <c r="N153" s="31">
        <v>1000000</v>
      </c>
      <c r="O153" s="14" t="s">
        <v>2</v>
      </c>
      <c r="P153" s="14" t="s">
        <v>35</v>
      </c>
      <c r="Q153" s="31">
        <v>16384</v>
      </c>
      <c r="R153" s="31">
        <v>1000</v>
      </c>
      <c r="S153" s="45">
        <v>7.0309999999999997</v>
      </c>
      <c r="T153" s="64">
        <f t="shared" si="18"/>
        <v>457.01499999999999</v>
      </c>
      <c r="U153" s="64">
        <f t="shared" si="19"/>
        <v>8.1892444619109792</v>
      </c>
      <c r="V153" s="38">
        <f t="shared" si="20"/>
        <v>1.9208935685484287</v>
      </c>
      <c r="W153" s="52">
        <v>273.20346587234087</v>
      </c>
      <c r="X153" s="71" t="str">
        <f t="shared" si="26"/>
        <v>Q4 2021</v>
      </c>
      <c r="Y153" s="21">
        <f t="shared" si="21"/>
        <v>3840</v>
      </c>
      <c r="Z153" s="21">
        <f t="shared" si="22"/>
        <v>2160</v>
      </c>
      <c r="AA153" s="57">
        <f t="shared" si="23"/>
        <v>1164733.9584569733</v>
      </c>
      <c r="AB153" s="59">
        <f t="shared" si="24"/>
        <v>1.7777777777777777</v>
      </c>
      <c r="AC153" s="61">
        <f t="shared" si="25"/>
        <v>1651</v>
      </c>
    </row>
    <row r="154" spans="4:29" hidden="1">
      <c r="D154" s="12">
        <v>148</v>
      </c>
      <c r="E154" s="36" t="s">
        <v>222</v>
      </c>
      <c r="F154" s="16" t="s">
        <v>8</v>
      </c>
      <c r="G154" s="14" t="s">
        <v>51</v>
      </c>
      <c r="H154" s="13" t="s">
        <v>6</v>
      </c>
      <c r="I154" s="13" t="s">
        <v>125</v>
      </c>
      <c r="J154" s="13"/>
      <c r="K154" s="13" t="s">
        <v>123</v>
      </c>
      <c r="L154" s="14">
        <v>65</v>
      </c>
      <c r="M154" s="14" t="s">
        <v>52</v>
      </c>
      <c r="N154" s="31">
        <v>1000000</v>
      </c>
      <c r="O154" s="14" t="s">
        <v>2</v>
      </c>
      <c r="P154" s="14" t="s">
        <v>35</v>
      </c>
      <c r="Q154" s="31">
        <v>12000</v>
      </c>
      <c r="R154" s="31">
        <v>1000</v>
      </c>
      <c r="S154" s="45">
        <v>0.24399999999999999</v>
      </c>
      <c r="T154" s="64">
        <f t="shared" si="18"/>
        <v>15.86</v>
      </c>
      <c r="U154" s="64">
        <f t="shared" si="19"/>
        <v>0.28419508586350145</v>
      </c>
      <c r="V154" s="38">
        <f t="shared" si="20"/>
        <v>0.10282185361525201</v>
      </c>
      <c r="W154" s="52">
        <v>421.40103940677056</v>
      </c>
      <c r="X154" s="71" t="str">
        <f t="shared" si="26"/>
        <v>Q4 2021</v>
      </c>
      <c r="Y154" s="21">
        <f t="shared" si="21"/>
        <v>7680</v>
      </c>
      <c r="Z154" s="21">
        <f t="shared" si="22"/>
        <v>4320</v>
      </c>
      <c r="AA154" s="57">
        <f t="shared" si="23"/>
        <v>1164733.9584569733</v>
      </c>
      <c r="AB154" s="59">
        <f t="shared" si="24"/>
        <v>1.7777777777777777</v>
      </c>
      <c r="AC154" s="61">
        <f t="shared" si="25"/>
        <v>1651</v>
      </c>
    </row>
    <row r="155" spans="4:29" hidden="1">
      <c r="D155" s="12">
        <v>149</v>
      </c>
      <c r="E155" s="36" t="s">
        <v>222</v>
      </c>
      <c r="F155" s="16" t="s">
        <v>8</v>
      </c>
      <c r="G155" s="14" t="s">
        <v>51</v>
      </c>
      <c r="H155" s="13" t="s">
        <v>6</v>
      </c>
      <c r="I155" s="13" t="s">
        <v>125</v>
      </c>
      <c r="J155" s="13"/>
      <c r="K155" s="13" t="s">
        <v>123</v>
      </c>
      <c r="L155" s="14">
        <v>75</v>
      </c>
      <c r="M155" s="14" t="s">
        <v>15</v>
      </c>
      <c r="N155" s="31">
        <v>1000000</v>
      </c>
      <c r="O155" s="14" t="s">
        <v>2</v>
      </c>
      <c r="P155" s="14" t="s">
        <v>35</v>
      </c>
      <c r="Q155" s="31">
        <v>12000</v>
      </c>
      <c r="R155" s="31">
        <v>1000</v>
      </c>
      <c r="S155" s="45">
        <v>7.9210000000000003</v>
      </c>
      <c r="T155" s="64">
        <f t="shared" si="18"/>
        <v>594.07500000000005</v>
      </c>
      <c r="U155" s="64">
        <f t="shared" si="19"/>
        <v>12.282946621958457</v>
      </c>
      <c r="V155" s="38">
        <f t="shared" si="20"/>
        <v>2.9195653075435635</v>
      </c>
      <c r="W155" s="52">
        <v>368.58544470945122</v>
      </c>
      <c r="X155" s="71" t="str">
        <f t="shared" si="26"/>
        <v>Q4 2021</v>
      </c>
      <c r="Y155" s="21">
        <f t="shared" si="21"/>
        <v>3840</v>
      </c>
      <c r="Z155" s="21">
        <f t="shared" si="22"/>
        <v>2160</v>
      </c>
      <c r="AA155" s="57">
        <f t="shared" si="23"/>
        <v>1550681.3056379822</v>
      </c>
      <c r="AB155" s="59">
        <f t="shared" si="24"/>
        <v>1.7777777777777777</v>
      </c>
      <c r="AC155" s="61">
        <f t="shared" si="25"/>
        <v>1905</v>
      </c>
    </row>
    <row r="156" spans="4:29" hidden="1">
      <c r="D156" s="12">
        <v>150</v>
      </c>
      <c r="E156" s="36" t="s">
        <v>222</v>
      </c>
      <c r="F156" s="16" t="s">
        <v>8</v>
      </c>
      <c r="G156" s="14" t="s">
        <v>51</v>
      </c>
      <c r="H156" s="13" t="s">
        <v>6</v>
      </c>
      <c r="I156" s="13" t="s">
        <v>125</v>
      </c>
      <c r="J156" s="13"/>
      <c r="K156" s="13" t="s">
        <v>123</v>
      </c>
      <c r="L156" s="14">
        <v>75</v>
      </c>
      <c r="M156" s="14" t="s">
        <v>52</v>
      </c>
      <c r="N156" s="31">
        <v>1000000</v>
      </c>
      <c r="O156" s="14" t="s">
        <v>2</v>
      </c>
      <c r="P156" s="14" t="s">
        <v>35</v>
      </c>
      <c r="Q156" s="31">
        <v>16000</v>
      </c>
      <c r="R156" s="31">
        <v>2000</v>
      </c>
      <c r="S156" s="45">
        <v>0.35499999999999998</v>
      </c>
      <c r="T156" s="64">
        <f t="shared" si="18"/>
        <v>26.625</v>
      </c>
      <c r="U156" s="64">
        <f t="shared" si="19"/>
        <v>0.55049186350148371</v>
      </c>
      <c r="V156" s="38">
        <f t="shared" si="20"/>
        <v>0.20297517898022457</v>
      </c>
      <c r="W156" s="52">
        <v>571.76106754992838</v>
      </c>
      <c r="X156" s="71" t="str">
        <f t="shared" si="26"/>
        <v>Q4 2021</v>
      </c>
      <c r="Y156" s="21">
        <f t="shared" si="21"/>
        <v>7680</v>
      </c>
      <c r="Z156" s="21">
        <f t="shared" si="22"/>
        <v>4320</v>
      </c>
      <c r="AA156" s="57">
        <f t="shared" si="23"/>
        <v>1550681.3056379822</v>
      </c>
      <c r="AB156" s="59">
        <f t="shared" si="24"/>
        <v>1.7777777777777777</v>
      </c>
      <c r="AC156" s="61">
        <f t="shared" si="25"/>
        <v>1905</v>
      </c>
    </row>
    <row r="157" spans="4:29" hidden="1">
      <c r="D157" s="12">
        <v>151</v>
      </c>
      <c r="E157" s="36" t="s">
        <v>222</v>
      </c>
      <c r="F157" s="16" t="s">
        <v>8</v>
      </c>
      <c r="G157" s="14" t="s">
        <v>51</v>
      </c>
      <c r="H157" s="13" t="s">
        <v>6</v>
      </c>
      <c r="I157" s="13" t="s">
        <v>125</v>
      </c>
      <c r="J157" s="13"/>
      <c r="K157" s="13" t="s">
        <v>123</v>
      </c>
      <c r="L157" s="14">
        <v>86</v>
      </c>
      <c r="M157" s="14" t="s">
        <v>15</v>
      </c>
      <c r="N157" s="31">
        <v>1000000</v>
      </c>
      <c r="O157" s="14" t="s">
        <v>2</v>
      </c>
      <c r="P157" s="14" t="s">
        <v>35</v>
      </c>
      <c r="Q157" s="31">
        <v>18000</v>
      </c>
      <c r="R157" s="31">
        <v>1200</v>
      </c>
      <c r="S157" s="45">
        <v>2.3559999999999999</v>
      </c>
      <c r="T157" s="64">
        <f t="shared" si="18"/>
        <v>202.61599999999999</v>
      </c>
      <c r="U157" s="64">
        <f t="shared" si="19"/>
        <v>4.8036594727805353</v>
      </c>
      <c r="V157" s="38">
        <f t="shared" si="20"/>
        <v>1.1217116262182345</v>
      </c>
      <c r="W157" s="52">
        <v>476.10850009262924</v>
      </c>
      <c r="X157" s="71" t="str">
        <f t="shared" si="26"/>
        <v>Q4 2021</v>
      </c>
      <c r="Y157" s="21">
        <f t="shared" si="21"/>
        <v>3840</v>
      </c>
      <c r="Z157" s="21">
        <f t="shared" si="22"/>
        <v>2160</v>
      </c>
      <c r="AA157" s="57">
        <f t="shared" si="23"/>
        <v>2038904.6998219588</v>
      </c>
      <c r="AB157" s="59">
        <f t="shared" si="24"/>
        <v>1.7777777777777777</v>
      </c>
      <c r="AC157" s="61">
        <f t="shared" si="25"/>
        <v>2184.4</v>
      </c>
    </row>
    <row r="158" spans="4:29" hidden="1">
      <c r="D158" s="12">
        <v>152</v>
      </c>
      <c r="E158" s="36" t="s">
        <v>222</v>
      </c>
      <c r="F158" s="16" t="s">
        <v>8</v>
      </c>
      <c r="G158" s="14" t="s">
        <v>51</v>
      </c>
      <c r="H158" s="13" t="s">
        <v>6</v>
      </c>
      <c r="I158" s="13" t="s">
        <v>125</v>
      </c>
      <c r="J158" s="13"/>
      <c r="K158" s="13" t="s">
        <v>123</v>
      </c>
      <c r="L158" s="14">
        <v>86</v>
      </c>
      <c r="M158" s="14" t="s">
        <v>52</v>
      </c>
      <c r="N158" s="31">
        <v>1000000</v>
      </c>
      <c r="O158" s="14" t="s">
        <v>2</v>
      </c>
      <c r="P158" s="14" t="s">
        <v>35</v>
      </c>
      <c r="Q158" s="31">
        <v>28800</v>
      </c>
      <c r="R158" s="31">
        <v>2400</v>
      </c>
      <c r="S158" s="45">
        <v>2.7E-2</v>
      </c>
      <c r="T158" s="64">
        <f t="shared" si="18"/>
        <v>2.3220000000000001</v>
      </c>
      <c r="U158" s="64">
        <f t="shared" si="19"/>
        <v>5.5050426895192892E-2</v>
      </c>
      <c r="V158" s="38">
        <f t="shared" si="20"/>
        <v>1.9828673822631506E-2</v>
      </c>
      <c r="W158" s="52">
        <v>734.39532676412978</v>
      </c>
      <c r="X158" s="71" t="str">
        <f t="shared" si="26"/>
        <v>Q4 2021</v>
      </c>
      <c r="Y158" s="21">
        <f t="shared" si="21"/>
        <v>7680</v>
      </c>
      <c r="Z158" s="21">
        <f t="shared" si="22"/>
        <v>4320</v>
      </c>
      <c r="AA158" s="57">
        <f t="shared" si="23"/>
        <v>2038904.6998219588</v>
      </c>
      <c r="AB158" s="59">
        <f t="shared" si="24"/>
        <v>1.7777777777777777</v>
      </c>
      <c r="AC158" s="61">
        <f t="shared" si="25"/>
        <v>2184.4</v>
      </c>
    </row>
    <row r="159" spans="4:29" hidden="1">
      <c r="D159" s="12">
        <v>153</v>
      </c>
      <c r="E159" s="36" t="s">
        <v>222</v>
      </c>
      <c r="F159" s="16" t="s">
        <v>8</v>
      </c>
      <c r="G159" s="14" t="s">
        <v>51</v>
      </c>
      <c r="H159" s="13" t="s">
        <v>6</v>
      </c>
      <c r="I159" s="13" t="s">
        <v>53</v>
      </c>
      <c r="J159" s="13" t="s">
        <v>124</v>
      </c>
      <c r="K159" s="13" t="s">
        <v>123</v>
      </c>
      <c r="L159" s="14">
        <v>43</v>
      </c>
      <c r="M159" s="14" t="s">
        <v>15</v>
      </c>
      <c r="N159" s="31">
        <v>1000000</v>
      </c>
      <c r="O159" s="14" t="s">
        <v>2</v>
      </c>
      <c r="P159" s="14" t="s">
        <v>35</v>
      </c>
      <c r="Q159" s="31">
        <v>3976.0896000000002</v>
      </c>
      <c r="R159" s="31">
        <v>331.3408</v>
      </c>
      <c r="S159" s="45">
        <v>13.241</v>
      </c>
      <c r="T159" s="64">
        <f t="shared" si="18"/>
        <v>569.36299999999994</v>
      </c>
      <c r="U159" s="64">
        <f t="shared" si="19"/>
        <v>6.7492842825856387</v>
      </c>
      <c r="V159" s="38">
        <f t="shared" si="20"/>
        <v>2.0998175659765757</v>
      </c>
      <c r="W159" s="52">
        <v>158.58451521611477</v>
      </c>
      <c r="X159" s="71" t="str">
        <f t="shared" si="26"/>
        <v>Q4 2021</v>
      </c>
      <c r="Y159" s="21">
        <f t="shared" si="21"/>
        <v>3840</v>
      </c>
      <c r="Z159" s="21">
        <f t="shared" si="22"/>
        <v>2160</v>
      </c>
      <c r="AA159" s="57">
        <f t="shared" si="23"/>
        <v>509726.1749554897</v>
      </c>
      <c r="AB159" s="59">
        <f t="shared" si="24"/>
        <v>1.7777777777777777</v>
      </c>
      <c r="AC159" s="61">
        <f t="shared" si="25"/>
        <v>1092.2</v>
      </c>
    </row>
    <row r="160" spans="4:29" hidden="1">
      <c r="D160" s="12">
        <v>154</v>
      </c>
      <c r="E160" s="36" t="s">
        <v>222</v>
      </c>
      <c r="F160" s="16" t="s">
        <v>8</v>
      </c>
      <c r="G160" s="14" t="s">
        <v>51</v>
      </c>
      <c r="H160" s="13" t="s">
        <v>6</v>
      </c>
      <c r="I160" s="13" t="s">
        <v>53</v>
      </c>
      <c r="J160" s="13" t="s">
        <v>124</v>
      </c>
      <c r="K160" s="13" t="s">
        <v>123</v>
      </c>
      <c r="L160" s="14">
        <v>50</v>
      </c>
      <c r="M160" s="14" t="s">
        <v>15</v>
      </c>
      <c r="N160" s="31">
        <v>1000000</v>
      </c>
      <c r="O160" s="14" t="s">
        <v>2</v>
      </c>
      <c r="P160" s="14" t="s">
        <v>35</v>
      </c>
      <c r="Q160" s="31">
        <v>5376</v>
      </c>
      <c r="R160" s="31">
        <v>448</v>
      </c>
      <c r="S160" s="45">
        <v>59.978000000000002</v>
      </c>
      <c r="T160" s="64">
        <f t="shared" si="18"/>
        <v>2998.9</v>
      </c>
      <c r="U160" s="64">
        <f t="shared" si="19"/>
        <v>41.336339266468848</v>
      </c>
      <c r="V160" s="38">
        <f t="shared" si="20"/>
        <v>11.059979132130385</v>
      </c>
      <c r="W160" s="52">
        <v>184.40059908850554</v>
      </c>
      <c r="X160" s="71" t="str">
        <f t="shared" si="26"/>
        <v>Q4 2021</v>
      </c>
      <c r="Y160" s="21">
        <f t="shared" si="21"/>
        <v>3840</v>
      </c>
      <c r="Z160" s="21">
        <f t="shared" si="22"/>
        <v>2160</v>
      </c>
      <c r="AA160" s="57">
        <f t="shared" si="23"/>
        <v>689191.69139465876</v>
      </c>
      <c r="AB160" s="59">
        <f t="shared" si="24"/>
        <v>1.7777777777777777</v>
      </c>
      <c r="AC160" s="61">
        <f t="shared" si="25"/>
        <v>1270</v>
      </c>
    </row>
    <row r="161" spans="4:29" hidden="1">
      <c r="D161" s="12">
        <v>155</v>
      </c>
      <c r="E161" s="36" t="s">
        <v>222</v>
      </c>
      <c r="F161" s="16" t="s">
        <v>8</v>
      </c>
      <c r="G161" s="14" t="s">
        <v>51</v>
      </c>
      <c r="H161" s="13" t="s">
        <v>6</v>
      </c>
      <c r="I161" s="13" t="s">
        <v>53</v>
      </c>
      <c r="J161" s="13" t="s">
        <v>124</v>
      </c>
      <c r="K161" s="13" t="s">
        <v>123</v>
      </c>
      <c r="L161" s="14">
        <v>55</v>
      </c>
      <c r="M161" s="14" t="s">
        <v>15</v>
      </c>
      <c r="N161" s="31">
        <v>1000000</v>
      </c>
      <c r="O161" s="14" t="s">
        <v>2</v>
      </c>
      <c r="P161" s="14" t="s">
        <v>35</v>
      </c>
      <c r="Q161" s="31">
        <v>6912</v>
      </c>
      <c r="R161" s="31">
        <v>576</v>
      </c>
      <c r="S161" s="45">
        <v>202.596</v>
      </c>
      <c r="T161" s="64">
        <f t="shared" si="18"/>
        <v>11142.78</v>
      </c>
      <c r="U161" s="64">
        <f t="shared" si="19"/>
        <v>168.94925069084866</v>
      </c>
      <c r="V161" s="38">
        <f t="shared" si="20"/>
        <v>41.094706150228362</v>
      </c>
      <c r="W161" s="52">
        <v>202.84065899735612</v>
      </c>
      <c r="X161" s="71" t="str">
        <f t="shared" si="26"/>
        <v>Q4 2021</v>
      </c>
      <c r="Y161" s="21">
        <f t="shared" si="21"/>
        <v>3840</v>
      </c>
      <c r="Z161" s="21">
        <f t="shared" si="22"/>
        <v>2160</v>
      </c>
      <c r="AA161" s="57">
        <f t="shared" si="23"/>
        <v>833921.94658753707</v>
      </c>
      <c r="AB161" s="59">
        <f t="shared" si="24"/>
        <v>1.7777777777777777</v>
      </c>
      <c r="AC161" s="61">
        <f t="shared" si="25"/>
        <v>1397</v>
      </c>
    </row>
    <row r="162" spans="4:29" hidden="1">
      <c r="D162" s="12">
        <v>156</v>
      </c>
      <c r="E162" s="36" t="s">
        <v>222</v>
      </c>
      <c r="F162" s="16" t="s">
        <v>8</v>
      </c>
      <c r="G162" s="14" t="s">
        <v>51</v>
      </c>
      <c r="H162" s="13" t="s">
        <v>6</v>
      </c>
      <c r="I162" s="13" t="s">
        <v>53</v>
      </c>
      <c r="J162" s="13" t="s">
        <v>124</v>
      </c>
      <c r="K162" s="13" t="s">
        <v>123</v>
      </c>
      <c r="L162" s="14">
        <v>55</v>
      </c>
      <c r="M162" s="14" t="s">
        <v>52</v>
      </c>
      <c r="N162" s="31">
        <v>1000000</v>
      </c>
      <c r="O162" s="14" t="s">
        <v>2</v>
      </c>
      <c r="P162" s="14" t="s">
        <v>35</v>
      </c>
      <c r="Q162" s="31">
        <v>8660.4497041420109</v>
      </c>
      <c r="R162" s="31">
        <v>962.27218934911241</v>
      </c>
      <c r="S162" s="45">
        <v>7.8940000000000001</v>
      </c>
      <c r="T162" s="64">
        <f t="shared" si="18"/>
        <v>434.17</v>
      </c>
      <c r="U162" s="64">
        <f t="shared" si="19"/>
        <v>6.5829798463620177</v>
      </c>
      <c r="V162" s="38">
        <f t="shared" si="20"/>
        <v>2.4512319149942856</v>
      </c>
      <c r="W162" s="52">
        <v>310.51835761265335</v>
      </c>
      <c r="X162" s="71" t="str">
        <f t="shared" si="26"/>
        <v>Q4 2021</v>
      </c>
      <c r="Y162" s="21">
        <f t="shared" si="21"/>
        <v>7680</v>
      </c>
      <c r="Z162" s="21">
        <f t="shared" si="22"/>
        <v>4320</v>
      </c>
      <c r="AA162" s="57">
        <f t="shared" si="23"/>
        <v>833921.94658753707</v>
      </c>
      <c r="AB162" s="59">
        <f t="shared" si="24"/>
        <v>1.7777777777777777</v>
      </c>
      <c r="AC162" s="61">
        <f t="shared" si="25"/>
        <v>1397</v>
      </c>
    </row>
    <row r="163" spans="4:29" hidden="1">
      <c r="D163" s="12">
        <v>157</v>
      </c>
      <c r="E163" s="36" t="s">
        <v>222</v>
      </c>
      <c r="F163" s="16" t="s">
        <v>8</v>
      </c>
      <c r="G163" s="14" t="s">
        <v>51</v>
      </c>
      <c r="H163" s="13" t="s">
        <v>6</v>
      </c>
      <c r="I163" s="13" t="s">
        <v>53</v>
      </c>
      <c r="J163" s="13" t="s">
        <v>124</v>
      </c>
      <c r="K163" s="13" t="s">
        <v>123</v>
      </c>
      <c r="L163" s="14">
        <v>65</v>
      </c>
      <c r="M163" s="14" t="s">
        <v>15</v>
      </c>
      <c r="N163" s="31">
        <v>1000000</v>
      </c>
      <c r="O163" s="14" t="s">
        <v>2</v>
      </c>
      <c r="P163" s="14" t="s">
        <v>35</v>
      </c>
      <c r="Q163" s="31">
        <v>9504</v>
      </c>
      <c r="R163" s="31">
        <v>792</v>
      </c>
      <c r="S163" s="45">
        <v>197.92400000000001</v>
      </c>
      <c r="T163" s="64">
        <f t="shared" si="18"/>
        <v>12865.060000000001</v>
      </c>
      <c r="U163" s="64">
        <f t="shared" si="19"/>
        <v>230.52880399363798</v>
      </c>
      <c r="V163" s="38">
        <f t="shared" si="20"/>
        <v>54.073522779317194</v>
      </c>
      <c r="W163" s="52">
        <v>273.20346587234087</v>
      </c>
      <c r="X163" s="71" t="str">
        <f t="shared" si="26"/>
        <v>Q4 2021</v>
      </c>
      <c r="Y163" s="21">
        <f t="shared" si="21"/>
        <v>3840</v>
      </c>
      <c r="Z163" s="21">
        <f t="shared" si="22"/>
        <v>2160</v>
      </c>
      <c r="AA163" s="57">
        <f t="shared" si="23"/>
        <v>1164733.9584569733</v>
      </c>
      <c r="AB163" s="59">
        <f t="shared" si="24"/>
        <v>1.7777777777777777</v>
      </c>
      <c r="AC163" s="61">
        <f t="shared" si="25"/>
        <v>1651</v>
      </c>
    </row>
    <row r="164" spans="4:29" hidden="1">
      <c r="D164" s="12">
        <v>158</v>
      </c>
      <c r="E164" s="36" t="s">
        <v>222</v>
      </c>
      <c r="F164" s="16" t="s">
        <v>8</v>
      </c>
      <c r="G164" s="14" t="s">
        <v>51</v>
      </c>
      <c r="H164" s="13" t="s">
        <v>6</v>
      </c>
      <c r="I164" s="13" t="s">
        <v>53</v>
      </c>
      <c r="J164" s="13" t="s">
        <v>124</v>
      </c>
      <c r="K164" s="13" t="s">
        <v>123</v>
      </c>
      <c r="L164" s="14">
        <v>65</v>
      </c>
      <c r="M164" s="14" t="s">
        <v>52</v>
      </c>
      <c r="N164" s="31">
        <v>1000000</v>
      </c>
      <c r="O164" s="14" t="s">
        <v>2</v>
      </c>
      <c r="P164" s="14" t="s">
        <v>35</v>
      </c>
      <c r="Q164" s="31">
        <v>12096</v>
      </c>
      <c r="R164" s="31">
        <v>1344</v>
      </c>
      <c r="S164" s="45">
        <v>23.952000000000002</v>
      </c>
      <c r="T164" s="64">
        <f t="shared" si="18"/>
        <v>1556.88</v>
      </c>
      <c r="U164" s="64">
        <f t="shared" si="19"/>
        <v>27.897707772961425</v>
      </c>
      <c r="V164" s="38">
        <f t="shared" si="20"/>
        <v>10.093397695870969</v>
      </c>
      <c r="W164" s="52">
        <v>421.40103940677056</v>
      </c>
      <c r="X164" s="71" t="str">
        <f t="shared" si="26"/>
        <v>Q4 2021</v>
      </c>
      <c r="Y164" s="21">
        <f t="shared" si="21"/>
        <v>7680</v>
      </c>
      <c r="Z164" s="21">
        <f t="shared" si="22"/>
        <v>4320</v>
      </c>
      <c r="AA164" s="57">
        <f t="shared" si="23"/>
        <v>1164733.9584569733</v>
      </c>
      <c r="AB164" s="59">
        <f t="shared" si="24"/>
        <v>1.7777777777777777</v>
      </c>
      <c r="AC164" s="61">
        <f t="shared" si="25"/>
        <v>1651</v>
      </c>
    </row>
    <row r="165" spans="4:29" hidden="1">
      <c r="D165" s="12">
        <v>159</v>
      </c>
      <c r="E165" s="36" t="s">
        <v>222</v>
      </c>
      <c r="F165" s="16" t="s">
        <v>8</v>
      </c>
      <c r="G165" s="14" t="s">
        <v>51</v>
      </c>
      <c r="H165" s="13" t="s">
        <v>6</v>
      </c>
      <c r="I165" s="13" t="s">
        <v>53</v>
      </c>
      <c r="J165" s="13" t="s">
        <v>124</v>
      </c>
      <c r="K165" s="13" t="s">
        <v>123</v>
      </c>
      <c r="L165" s="14">
        <v>75</v>
      </c>
      <c r="M165" s="14" t="s">
        <v>15</v>
      </c>
      <c r="N165" s="31">
        <v>1000000</v>
      </c>
      <c r="O165" s="14" t="s">
        <v>2</v>
      </c>
      <c r="P165" s="14" t="s">
        <v>35</v>
      </c>
      <c r="Q165" s="31">
        <v>12000</v>
      </c>
      <c r="R165" s="31">
        <v>1000</v>
      </c>
      <c r="S165" s="45">
        <v>90.635999999999996</v>
      </c>
      <c r="T165" s="64">
        <f t="shared" si="18"/>
        <v>6797.7</v>
      </c>
      <c r="U165" s="64">
        <f t="shared" si="19"/>
        <v>140.54755081780417</v>
      </c>
      <c r="V165" s="38">
        <f t="shared" si="20"/>
        <v>33.407110366685821</v>
      </c>
      <c r="W165" s="52">
        <v>368.58544470945122</v>
      </c>
      <c r="X165" s="71" t="str">
        <f t="shared" si="26"/>
        <v>Q4 2021</v>
      </c>
      <c r="Y165" s="21">
        <f t="shared" si="21"/>
        <v>3840</v>
      </c>
      <c r="Z165" s="21">
        <f t="shared" si="22"/>
        <v>2160</v>
      </c>
      <c r="AA165" s="57">
        <f t="shared" si="23"/>
        <v>1550681.3056379822</v>
      </c>
      <c r="AB165" s="59">
        <f t="shared" si="24"/>
        <v>1.7777777777777777</v>
      </c>
      <c r="AC165" s="61">
        <f t="shared" si="25"/>
        <v>1905</v>
      </c>
    </row>
    <row r="166" spans="4:29" hidden="1">
      <c r="D166" s="12">
        <v>160</v>
      </c>
      <c r="E166" s="36" t="s">
        <v>222</v>
      </c>
      <c r="F166" s="16" t="s">
        <v>8</v>
      </c>
      <c r="G166" s="14" t="s">
        <v>51</v>
      </c>
      <c r="H166" s="13" t="s">
        <v>6</v>
      </c>
      <c r="I166" s="13" t="s">
        <v>53</v>
      </c>
      <c r="J166" s="13" t="s">
        <v>124</v>
      </c>
      <c r="K166" s="13" t="s">
        <v>123</v>
      </c>
      <c r="L166" s="14">
        <v>75</v>
      </c>
      <c r="M166" s="14" t="s">
        <v>52</v>
      </c>
      <c r="N166" s="31">
        <v>1000000</v>
      </c>
      <c r="O166" s="14" t="s">
        <v>2</v>
      </c>
      <c r="P166" s="14" t="s">
        <v>35</v>
      </c>
      <c r="Q166" s="31">
        <v>17279.640575999994</v>
      </c>
      <c r="R166" s="31">
        <v>1919.9600639999994</v>
      </c>
      <c r="S166" s="45">
        <v>14.144</v>
      </c>
      <c r="T166" s="64">
        <f t="shared" si="18"/>
        <v>1060.8</v>
      </c>
      <c r="U166" s="64">
        <f t="shared" si="19"/>
        <v>21.93283638694362</v>
      </c>
      <c r="V166" s="38">
        <f t="shared" si="20"/>
        <v>8.0869885394261871</v>
      </c>
      <c r="W166" s="52">
        <v>571.76106754992838</v>
      </c>
      <c r="X166" s="71" t="str">
        <f t="shared" si="26"/>
        <v>Q4 2021</v>
      </c>
      <c r="Y166" s="21">
        <f t="shared" si="21"/>
        <v>7680</v>
      </c>
      <c r="Z166" s="21">
        <f t="shared" si="22"/>
        <v>4320</v>
      </c>
      <c r="AA166" s="57">
        <f t="shared" si="23"/>
        <v>1550681.3056379822</v>
      </c>
      <c r="AB166" s="59">
        <f t="shared" si="24"/>
        <v>1.7777777777777777</v>
      </c>
      <c r="AC166" s="61">
        <f t="shared" si="25"/>
        <v>1905</v>
      </c>
    </row>
    <row r="167" spans="4:29" hidden="1">
      <c r="D167" s="12">
        <v>161</v>
      </c>
      <c r="E167" s="36" t="s">
        <v>222</v>
      </c>
      <c r="F167" s="16" t="s">
        <v>8</v>
      </c>
      <c r="G167" s="14" t="s">
        <v>51</v>
      </c>
      <c r="H167" s="13" t="s">
        <v>6</v>
      </c>
      <c r="I167" s="13" t="s">
        <v>53</v>
      </c>
      <c r="J167" s="13" t="s">
        <v>124</v>
      </c>
      <c r="K167" s="13" t="s">
        <v>123</v>
      </c>
      <c r="L167" s="14">
        <v>85</v>
      </c>
      <c r="M167" s="14" t="s">
        <v>15</v>
      </c>
      <c r="N167" s="31">
        <v>1000000</v>
      </c>
      <c r="O167" s="14" t="s">
        <v>2</v>
      </c>
      <c r="P167" s="14" t="s">
        <v>35</v>
      </c>
      <c r="Q167" s="31">
        <v>15840</v>
      </c>
      <c r="R167" s="31">
        <v>1320</v>
      </c>
      <c r="S167" s="45">
        <v>46.658999999999999</v>
      </c>
      <c r="T167" s="64">
        <f t="shared" si="18"/>
        <v>3966.0149999999999</v>
      </c>
      <c r="U167" s="64">
        <f t="shared" si="19"/>
        <v>92.933715922183964</v>
      </c>
      <c r="V167" s="38">
        <f t="shared" si="20"/>
        <v>22.214746505821985</v>
      </c>
      <c r="W167" s="52">
        <v>476.10850009262924</v>
      </c>
      <c r="X167" s="71" t="str">
        <f t="shared" si="26"/>
        <v>Q4 2021</v>
      </c>
      <c r="Y167" s="21">
        <f t="shared" si="21"/>
        <v>3840</v>
      </c>
      <c r="Z167" s="21">
        <f t="shared" si="22"/>
        <v>2160</v>
      </c>
      <c r="AA167" s="57">
        <f t="shared" si="23"/>
        <v>1991763.9881305636</v>
      </c>
      <c r="AB167" s="59">
        <f t="shared" si="24"/>
        <v>1.7777777777777777</v>
      </c>
      <c r="AC167" s="61">
        <f t="shared" si="25"/>
        <v>2159</v>
      </c>
    </row>
    <row r="168" spans="4:29" hidden="1">
      <c r="D168" s="12">
        <v>162</v>
      </c>
      <c r="E168" s="36" t="s">
        <v>222</v>
      </c>
      <c r="F168" s="16" t="s">
        <v>8</v>
      </c>
      <c r="G168" s="14" t="s">
        <v>51</v>
      </c>
      <c r="H168" s="13" t="s">
        <v>6</v>
      </c>
      <c r="I168" s="13" t="s">
        <v>53</v>
      </c>
      <c r="J168" s="13" t="s">
        <v>124</v>
      </c>
      <c r="K168" s="13" t="s">
        <v>123</v>
      </c>
      <c r="L168" s="14">
        <v>85</v>
      </c>
      <c r="M168" s="14" t="s">
        <v>52</v>
      </c>
      <c r="N168" s="31">
        <v>1000000</v>
      </c>
      <c r="O168" s="14" t="s">
        <v>2</v>
      </c>
      <c r="P168" s="14" t="s">
        <v>35</v>
      </c>
      <c r="Q168" s="31">
        <v>21060</v>
      </c>
      <c r="R168" s="31">
        <v>2340</v>
      </c>
      <c r="S168" s="45">
        <v>13.651</v>
      </c>
      <c r="T168" s="64">
        <f t="shared" si="18"/>
        <v>1160.335</v>
      </c>
      <c r="U168" s="64">
        <f t="shared" si="19"/>
        <v>27.189570201970323</v>
      </c>
      <c r="V168" s="38">
        <f t="shared" si="20"/>
        <v>10.025230605657136</v>
      </c>
      <c r="W168" s="52">
        <v>734.39532676412978</v>
      </c>
      <c r="X168" s="71" t="str">
        <f t="shared" si="26"/>
        <v>Q4 2021</v>
      </c>
      <c r="Y168" s="21">
        <f t="shared" si="21"/>
        <v>7680</v>
      </c>
      <c r="Z168" s="21">
        <f t="shared" si="22"/>
        <v>4320</v>
      </c>
      <c r="AA168" s="57">
        <f t="shared" si="23"/>
        <v>1991763.9881305636</v>
      </c>
      <c r="AB168" s="59">
        <f t="shared" si="24"/>
        <v>1.7777777777777777</v>
      </c>
      <c r="AC168" s="61">
        <f t="shared" si="25"/>
        <v>2159</v>
      </c>
    </row>
    <row r="169" spans="4:29" hidden="1">
      <c r="D169" s="12">
        <v>163</v>
      </c>
      <c r="E169" s="36" t="s">
        <v>222</v>
      </c>
      <c r="F169" s="16" t="s">
        <v>8</v>
      </c>
      <c r="G169" s="14" t="s">
        <v>51</v>
      </c>
      <c r="H169" s="13" t="s">
        <v>6</v>
      </c>
      <c r="I169" s="13" t="s">
        <v>53</v>
      </c>
      <c r="J169" s="13" t="s">
        <v>124</v>
      </c>
      <c r="K169" s="13" t="s">
        <v>123</v>
      </c>
      <c r="L169" s="14">
        <v>98</v>
      </c>
      <c r="M169" s="14" t="s">
        <v>15</v>
      </c>
      <c r="N169" s="31">
        <v>1000000</v>
      </c>
      <c r="O169" s="14" t="s">
        <v>2</v>
      </c>
      <c r="P169" s="14" t="s">
        <v>35</v>
      </c>
      <c r="Q169" s="31">
        <v>21055.689965397924</v>
      </c>
      <c r="R169" s="31">
        <v>1754.640830449827</v>
      </c>
      <c r="S169" s="45">
        <v>3.42</v>
      </c>
      <c r="T169" s="64">
        <f t="shared" si="18"/>
        <v>335.15999999999997</v>
      </c>
      <c r="U169" s="64">
        <f t="shared" si="19"/>
        <v>9.0547879016830848</v>
      </c>
      <c r="V169" s="38">
        <f t="shared" si="20"/>
        <v>2.442436605475188</v>
      </c>
      <c r="W169" s="52">
        <v>714.16275013894392</v>
      </c>
      <c r="X169" s="71" t="str">
        <f t="shared" si="26"/>
        <v>Q4 2021</v>
      </c>
      <c r="Y169" s="21">
        <f t="shared" si="21"/>
        <v>3840</v>
      </c>
      <c r="Z169" s="21">
        <f t="shared" si="22"/>
        <v>2160</v>
      </c>
      <c r="AA169" s="57">
        <f t="shared" si="23"/>
        <v>2647598.8016617205</v>
      </c>
      <c r="AB169" s="59">
        <f t="shared" si="24"/>
        <v>1.7777777777777777</v>
      </c>
      <c r="AC169" s="61">
        <f t="shared" si="25"/>
        <v>2489.1999999999998</v>
      </c>
    </row>
    <row r="170" spans="4:29" hidden="1">
      <c r="D170" s="12">
        <v>164</v>
      </c>
      <c r="E170" s="36" t="s">
        <v>222</v>
      </c>
      <c r="F170" s="16" t="s">
        <v>8</v>
      </c>
      <c r="G170" s="14" t="s">
        <v>51</v>
      </c>
      <c r="H170" s="13" t="s">
        <v>6</v>
      </c>
      <c r="I170" s="13" t="s">
        <v>108</v>
      </c>
      <c r="J170" s="13" t="s">
        <v>176</v>
      </c>
      <c r="K170" s="13" t="s">
        <v>123</v>
      </c>
      <c r="L170" s="14">
        <v>55</v>
      </c>
      <c r="M170" s="14" t="s">
        <v>15</v>
      </c>
      <c r="N170" s="31"/>
      <c r="O170" s="14" t="s">
        <v>2</v>
      </c>
      <c r="P170" s="14" t="s">
        <v>35</v>
      </c>
      <c r="Q170" s="31">
        <v>8000</v>
      </c>
      <c r="R170" s="31">
        <v>2000</v>
      </c>
      <c r="S170" s="45">
        <v>2</v>
      </c>
      <c r="T170" s="64">
        <f t="shared" si="18"/>
        <v>110</v>
      </c>
      <c r="U170" s="64">
        <f t="shared" si="19"/>
        <v>1.6678438931750741</v>
      </c>
      <c r="V170" s="38">
        <f t="shared" si="20"/>
        <v>0.40568131799471224</v>
      </c>
      <c r="W170" s="52">
        <v>202.84065899735612</v>
      </c>
      <c r="X170" s="71" t="str">
        <f t="shared" si="26"/>
        <v>Q4 2021</v>
      </c>
      <c r="Y170" s="21">
        <f t="shared" si="21"/>
        <v>3840</v>
      </c>
      <c r="Z170" s="21">
        <f t="shared" si="22"/>
        <v>2160</v>
      </c>
      <c r="AA170" s="57">
        <f t="shared" si="23"/>
        <v>833921.94658753707</v>
      </c>
      <c r="AB170" s="59">
        <f t="shared" si="24"/>
        <v>1.7777777777777777</v>
      </c>
      <c r="AC170" s="61">
        <f t="shared" si="25"/>
        <v>1397</v>
      </c>
    </row>
    <row r="171" spans="4:29" hidden="1">
      <c r="D171" s="12">
        <v>165</v>
      </c>
      <c r="E171" s="36" t="s">
        <v>222</v>
      </c>
      <c r="F171" s="16" t="s">
        <v>8</v>
      </c>
      <c r="G171" s="14" t="s">
        <v>51</v>
      </c>
      <c r="H171" s="13" t="s">
        <v>6</v>
      </c>
      <c r="I171" s="13" t="s">
        <v>108</v>
      </c>
      <c r="J171" s="13" t="s">
        <v>177</v>
      </c>
      <c r="K171" s="13" t="s">
        <v>123</v>
      </c>
      <c r="L171" s="14">
        <v>65</v>
      </c>
      <c r="M171" s="14" t="s">
        <v>15</v>
      </c>
      <c r="N171" s="31"/>
      <c r="O171" s="14" t="s">
        <v>2</v>
      </c>
      <c r="P171" s="14" t="s">
        <v>35</v>
      </c>
      <c r="Q171" s="31">
        <v>8000</v>
      </c>
      <c r="R171" s="31">
        <v>2000</v>
      </c>
      <c r="S171" s="45">
        <v>9</v>
      </c>
      <c r="T171" s="64">
        <f t="shared" si="18"/>
        <v>585</v>
      </c>
      <c r="U171" s="64">
        <f t="shared" si="19"/>
        <v>10.482605626112759</v>
      </c>
      <c r="V171" s="38">
        <f t="shared" si="20"/>
        <v>2.458831192851068</v>
      </c>
      <c r="W171" s="52">
        <v>273.20346587234087</v>
      </c>
      <c r="X171" s="71" t="str">
        <f t="shared" si="26"/>
        <v>Q4 2021</v>
      </c>
      <c r="Y171" s="21">
        <f t="shared" si="21"/>
        <v>3840</v>
      </c>
      <c r="Z171" s="21">
        <f t="shared" si="22"/>
        <v>2160</v>
      </c>
      <c r="AA171" s="57">
        <f t="shared" si="23"/>
        <v>1164733.9584569733</v>
      </c>
      <c r="AB171" s="59">
        <f t="shared" si="24"/>
        <v>1.7777777777777777</v>
      </c>
      <c r="AC171" s="61">
        <f t="shared" si="25"/>
        <v>1651</v>
      </c>
    </row>
    <row r="172" spans="4:29" hidden="1">
      <c r="D172" s="12">
        <v>166</v>
      </c>
      <c r="E172" s="36" t="s">
        <v>222</v>
      </c>
      <c r="F172" s="16" t="s">
        <v>8</v>
      </c>
      <c r="G172" s="14" t="s">
        <v>51</v>
      </c>
      <c r="H172" s="13" t="s">
        <v>6</v>
      </c>
      <c r="I172" s="13" t="s">
        <v>108</v>
      </c>
      <c r="J172" s="13" t="s">
        <v>175</v>
      </c>
      <c r="K172" s="13" t="s">
        <v>123</v>
      </c>
      <c r="L172" s="14">
        <v>65</v>
      </c>
      <c r="M172" s="14" t="s">
        <v>52</v>
      </c>
      <c r="N172" s="31">
        <v>1000000</v>
      </c>
      <c r="O172" s="14" t="s">
        <v>2</v>
      </c>
      <c r="P172" s="14" t="s">
        <v>35</v>
      </c>
      <c r="Q172" s="31">
        <v>12096</v>
      </c>
      <c r="R172" s="31">
        <v>1344</v>
      </c>
      <c r="S172" s="45">
        <v>0.5</v>
      </c>
      <c r="T172" s="64">
        <f t="shared" si="18"/>
        <v>32.5</v>
      </c>
      <c r="U172" s="64">
        <f t="shared" si="19"/>
        <v>0.58236697922848668</v>
      </c>
      <c r="V172" s="38">
        <f t="shared" si="20"/>
        <v>0.21070051970338527</v>
      </c>
      <c r="W172" s="52">
        <v>421.40103940677056</v>
      </c>
      <c r="X172" s="71" t="str">
        <f t="shared" si="26"/>
        <v>Q4 2021</v>
      </c>
      <c r="Y172" s="21">
        <f t="shared" si="21"/>
        <v>7680</v>
      </c>
      <c r="Z172" s="21">
        <f t="shared" si="22"/>
        <v>4320</v>
      </c>
      <c r="AA172" s="57">
        <f t="shared" si="23"/>
        <v>1164733.9584569733</v>
      </c>
      <c r="AB172" s="59">
        <f t="shared" si="24"/>
        <v>1.7777777777777777</v>
      </c>
      <c r="AC172" s="61">
        <f t="shared" si="25"/>
        <v>1651</v>
      </c>
    </row>
    <row r="173" spans="4:29" hidden="1">
      <c r="D173" s="12">
        <v>167</v>
      </c>
      <c r="E173" s="36" t="s">
        <v>222</v>
      </c>
      <c r="F173" s="16" t="s">
        <v>8</v>
      </c>
      <c r="G173" s="14" t="s">
        <v>51</v>
      </c>
      <c r="H173" s="13" t="s">
        <v>6</v>
      </c>
      <c r="I173" s="13" t="s">
        <v>108</v>
      </c>
      <c r="J173" s="13" t="s">
        <v>175</v>
      </c>
      <c r="K173" s="13" t="s">
        <v>123</v>
      </c>
      <c r="L173" s="14">
        <v>75</v>
      </c>
      <c r="M173" s="14" t="s">
        <v>52</v>
      </c>
      <c r="N173" s="31">
        <v>1000000</v>
      </c>
      <c r="O173" s="14" t="s">
        <v>2</v>
      </c>
      <c r="P173" s="14" t="s">
        <v>35</v>
      </c>
      <c r="Q173" s="31">
        <v>17279.640575999994</v>
      </c>
      <c r="R173" s="31">
        <v>1919.9600639999994</v>
      </c>
      <c r="S173" s="45">
        <v>0.4</v>
      </c>
      <c r="T173" s="64">
        <f t="shared" si="18"/>
        <v>30</v>
      </c>
      <c r="U173" s="64">
        <f t="shared" si="19"/>
        <v>0.62027252225519292</v>
      </c>
      <c r="V173" s="38">
        <f t="shared" si="20"/>
        <v>0.22870442701997137</v>
      </c>
      <c r="W173" s="52">
        <v>571.76106754992838</v>
      </c>
      <c r="X173" s="71" t="str">
        <f t="shared" si="26"/>
        <v>Q4 2021</v>
      </c>
      <c r="Y173" s="21">
        <f t="shared" si="21"/>
        <v>7680</v>
      </c>
      <c r="Z173" s="21">
        <f t="shared" si="22"/>
        <v>4320</v>
      </c>
      <c r="AA173" s="57">
        <f t="shared" si="23"/>
        <v>1550681.3056379822</v>
      </c>
      <c r="AB173" s="59">
        <f t="shared" si="24"/>
        <v>1.7777777777777777</v>
      </c>
      <c r="AC173" s="61">
        <f t="shared" si="25"/>
        <v>1905</v>
      </c>
    </row>
    <row r="174" spans="4:29" hidden="1">
      <c r="D174" s="12">
        <v>168</v>
      </c>
      <c r="E174" s="36" t="s">
        <v>222</v>
      </c>
      <c r="F174" s="16" t="s">
        <v>8</v>
      </c>
      <c r="G174" s="14" t="s">
        <v>51</v>
      </c>
      <c r="H174" s="13" t="s">
        <v>6</v>
      </c>
      <c r="I174" s="13" t="s">
        <v>108</v>
      </c>
      <c r="J174" s="13" t="s">
        <v>175</v>
      </c>
      <c r="K174" s="13" t="s">
        <v>123</v>
      </c>
      <c r="L174" s="14">
        <v>85</v>
      </c>
      <c r="M174" s="14" t="s">
        <v>52</v>
      </c>
      <c r="N174" s="31">
        <v>1000000</v>
      </c>
      <c r="O174" s="14" t="s">
        <v>2</v>
      </c>
      <c r="P174" s="14" t="s">
        <v>35</v>
      </c>
      <c r="Q174" s="31">
        <v>21060</v>
      </c>
      <c r="R174" s="31">
        <v>2340</v>
      </c>
      <c r="S174" s="45">
        <v>0.1</v>
      </c>
      <c r="T174" s="64">
        <f t="shared" si="18"/>
        <v>8.5</v>
      </c>
      <c r="U174" s="64">
        <f t="shared" si="19"/>
        <v>0.19917639881305638</v>
      </c>
      <c r="V174" s="38">
        <f t="shared" si="20"/>
        <v>7.3439532676412983E-2</v>
      </c>
      <c r="W174" s="52">
        <v>734.39532676412978</v>
      </c>
      <c r="X174" s="71" t="str">
        <f t="shared" si="26"/>
        <v>Q4 2021</v>
      </c>
      <c r="Y174" s="21">
        <f t="shared" si="21"/>
        <v>7680</v>
      </c>
      <c r="Z174" s="21">
        <f t="shared" si="22"/>
        <v>4320</v>
      </c>
      <c r="AA174" s="57">
        <f t="shared" si="23"/>
        <v>1991763.9881305636</v>
      </c>
      <c r="AB174" s="59">
        <f t="shared" si="24"/>
        <v>1.7777777777777777</v>
      </c>
      <c r="AC174" s="61">
        <f t="shared" si="25"/>
        <v>2159</v>
      </c>
    </row>
    <row r="175" spans="4:29" hidden="1">
      <c r="D175" s="12">
        <v>169</v>
      </c>
      <c r="E175" s="36" t="s">
        <v>222</v>
      </c>
      <c r="F175" s="16" t="s">
        <v>8</v>
      </c>
      <c r="G175" s="14" t="s">
        <v>51</v>
      </c>
      <c r="H175" s="13" t="s">
        <v>6</v>
      </c>
      <c r="I175" s="13" t="s">
        <v>58</v>
      </c>
      <c r="J175" s="13" t="s">
        <v>59</v>
      </c>
      <c r="K175" s="13" t="s">
        <v>123</v>
      </c>
      <c r="L175" s="14">
        <v>75</v>
      </c>
      <c r="M175" s="14" t="s">
        <v>15</v>
      </c>
      <c r="N175" s="31">
        <v>1000000</v>
      </c>
      <c r="O175" s="14" t="s">
        <v>1</v>
      </c>
      <c r="P175" s="14" t="s">
        <v>35</v>
      </c>
      <c r="Q175" s="31">
        <v>4000</v>
      </c>
      <c r="R175" s="31">
        <v>252</v>
      </c>
      <c r="S175" s="45">
        <v>0.21</v>
      </c>
      <c r="T175" s="64">
        <f t="shared" si="18"/>
        <v>15.75</v>
      </c>
      <c r="U175" s="64">
        <f t="shared" si="19"/>
        <v>0.32564307418397626</v>
      </c>
      <c r="V175" s="38">
        <f t="shared" si="20"/>
        <v>5.4182060372289328E-2</v>
      </c>
      <c r="W175" s="52">
        <v>258.00981129661585</v>
      </c>
      <c r="X175" s="71" t="str">
        <f t="shared" si="26"/>
        <v>Q4 2021</v>
      </c>
      <c r="Y175" s="21">
        <f t="shared" si="21"/>
        <v>3840</v>
      </c>
      <c r="Z175" s="21">
        <f t="shared" si="22"/>
        <v>2160</v>
      </c>
      <c r="AA175" s="57">
        <f t="shared" si="23"/>
        <v>1550681.3056379822</v>
      </c>
      <c r="AB175" s="59">
        <f t="shared" si="24"/>
        <v>1.7777777777777777</v>
      </c>
      <c r="AC175" s="61">
        <f t="shared" si="25"/>
        <v>1905</v>
      </c>
    </row>
    <row r="176" spans="4:29" hidden="1">
      <c r="D176" s="12">
        <v>170</v>
      </c>
      <c r="E176" s="36" t="s">
        <v>222</v>
      </c>
      <c r="F176" s="16" t="s">
        <v>8</v>
      </c>
      <c r="G176" s="14" t="s">
        <v>51</v>
      </c>
      <c r="H176" s="13" t="s">
        <v>6</v>
      </c>
      <c r="I176" s="13" t="s">
        <v>58</v>
      </c>
      <c r="J176" s="13"/>
      <c r="K176" s="13" t="s">
        <v>123</v>
      </c>
      <c r="L176" s="14">
        <v>86</v>
      </c>
      <c r="M176" s="14" t="s">
        <v>15</v>
      </c>
      <c r="N176" s="31">
        <v>1000000</v>
      </c>
      <c r="O176" s="14" t="s">
        <v>1</v>
      </c>
      <c r="P176" s="14" t="s">
        <v>35</v>
      </c>
      <c r="Q176" s="31">
        <v>8000</v>
      </c>
      <c r="R176" s="31">
        <v>576</v>
      </c>
      <c r="S176" s="45">
        <v>5.2999999999999999E-2</v>
      </c>
      <c r="T176" s="64">
        <f t="shared" si="18"/>
        <v>4.5579999999999998</v>
      </c>
      <c r="U176" s="64">
        <f t="shared" si="19"/>
        <v>0.10806194909056381</v>
      </c>
      <c r="V176" s="38">
        <f t="shared" si="20"/>
        <v>3.8922952318498877E-2</v>
      </c>
      <c r="W176" s="52">
        <v>734.39532676412978</v>
      </c>
      <c r="X176" s="71" t="str">
        <f t="shared" si="26"/>
        <v>Q4 2021</v>
      </c>
      <c r="Y176" s="21">
        <f t="shared" si="21"/>
        <v>3840</v>
      </c>
      <c r="Z176" s="21">
        <f t="shared" si="22"/>
        <v>2160</v>
      </c>
      <c r="AA176" s="57">
        <f t="shared" si="23"/>
        <v>2038904.6998219588</v>
      </c>
      <c r="AB176" s="59">
        <f t="shared" si="24"/>
        <v>1.7777777777777777</v>
      </c>
      <c r="AC176" s="61">
        <f t="shared" si="25"/>
        <v>2184.4</v>
      </c>
    </row>
    <row r="177" spans="3:29" hidden="1">
      <c r="D177" s="12">
        <v>171</v>
      </c>
      <c r="E177" s="36" t="s">
        <v>222</v>
      </c>
      <c r="F177" s="16" t="s">
        <v>8</v>
      </c>
      <c r="G177" s="14" t="s">
        <v>51</v>
      </c>
      <c r="H177" s="13" t="s">
        <v>6</v>
      </c>
      <c r="I177" s="13" t="s">
        <v>36</v>
      </c>
      <c r="J177" s="13" t="s">
        <v>37</v>
      </c>
      <c r="K177" s="13" t="s">
        <v>137</v>
      </c>
      <c r="L177" s="14">
        <v>65</v>
      </c>
      <c r="M177" s="14" t="s">
        <v>15</v>
      </c>
      <c r="N177" s="31">
        <v>1000000</v>
      </c>
      <c r="O177" s="14" t="s">
        <v>1</v>
      </c>
      <c r="P177" s="14" t="s">
        <v>35</v>
      </c>
      <c r="Q177" s="31">
        <v>2560</v>
      </c>
      <c r="R177" s="31">
        <v>160</v>
      </c>
      <c r="S177" s="45">
        <v>62.685000000000002</v>
      </c>
      <c r="T177" s="64">
        <f t="shared" si="18"/>
        <v>4074.5250000000001</v>
      </c>
      <c r="U177" s="64">
        <f t="shared" si="19"/>
        <v>73.011348185875377</v>
      </c>
      <c r="V177" s="38">
        <f t="shared" si="20"/>
        <v>11.988031480745381</v>
      </c>
      <c r="W177" s="52">
        <v>191.2424261106386</v>
      </c>
      <c r="X177" s="71" t="str">
        <f t="shared" si="26"/>
        <v>Q4 2021</v>
      </c>
      <c r="Y177" s="21">
        <f t="shared" si="21"/>
        <v>3840</v>
      </c>
      <c r="Z177" s="21">
        <f t="shared" si="22"/>
        <v>2160</v>
      </c>
      <c r="AA177" s="57">
        <f t="shared" si="23"/>
        <v>1164733.9584569733</v>
      </c>
      <c r="AB177" s="59">
        <f t="shared" si="24"/>
        <v>1.7777777777777777</v>
      </c>
      <c r="AC177" s="61">
        <f t="shared" si="25"/>
        <v>1651</v>
      </c>
    </row>
    <row r="178" spans="3:29" hidden="1">
      <c r="D178" s="12">
        <v>172</v>
      </c>
      <c r="E178" s="36" t="s">
        <v>222</v>
      </c>
      <c r="F178" s="16" t="s">
        <v>8</v>
      </c>
      <c r="G178" s="14" t="s">
        <v>51</v>
      </c>
      <c r="H178" s="13" t="s">
        <v>6</v>
      </c>
      <c r="I178" s="13" t="s">
        <v>36</v>
      </c>
      <c r="J178" s="13" t="s">
        <v>38</v>
      </c>
      <c r="K178" s="13" t="s">
        <v>137</v>
      </c>
      <c r="L178" s="14">
        <v>75</v>
      </c>
      <c r="M178" s="14" t="s">
        <v>15</v>
      </c>
      <c r="N178" s="31">
        <v>1000000</v>
      </c>
      <c r="O178" s="14" t="s">
        <v>1</v>
      </c>
      <c r="P178" s="14" t="s">
        <v>35</v>
      </c>
      <c r="Q178" s="31">
        <v>3840</v>
      </c>
      <c r="R178" s="31">
        <v>240</v>
      </c>
      <c r="S178" s="45">
        <v>11.025</v>
      </c>
      <c r="T178" s="64">
        <f t="shared" si="18"/>
        <v>826.875</v>
      </c>
      <c r="U178" s="64">
        <f t="shared" si="19"/>
        <v>17.096261394658754</v>
      </c>
      <c r="V178" s="38">
        <f t="shared" si="20"/>
        <v>2.8445581695451896</v>
      </c>
      <c r="W178" s="52">
        <v>258.00981129661585</v>
      </c>
      <c r="X178" s="71" t="str">
        <f t="shared" si="26"/>
        <v>Q4 2021</v>
      </c>
      <c r="Y178" s="21">
        <f t="shared" si="21"/>
        <v>3840</v>
      </c>
      <c r="Z178" s="21">
        <f t="shared" si="22"/>
        <v>2160</v>
      </c>
      <c r="AA178" s="57">
        <f t="shared" si="23"/>
        <v>1550681.3056379822</v>
      </c>
      <c r="AB178" s="59">
        <f t="shared" si="24"/>
        <v>1.7777777777777777</v>
      </c>
      <c r="AC178" s="61">
        <f t="shared" si="25"/>
        <v>1905</v>
      </c>
    </row>
    <row r="179" spans="3:29" hidden="1">
      <c r="C179" t="s">
        <v>14</v>
      </c>
      <c r="D179" s="12">
        <v>173</v>
      </c>
      <c r="E179" s="36" t="s">
        <v>222</v>
      </c>
      <c r="F179" s="16" t="s">
        <v>8</v>
      </c>
      <c r="G179" s="14" t="s">
        <v>51</v>
      </c>
      <c r="H179" s="13" t="s">
        <v>6</v>
      </c>
      <c r="I179" s="13" t="s">
        <v>36</v>
      </c>
      <c r="J179" s="13" t="s">
        <v>89</v>
      </c>
      <c r="K179" s="13" t="s">
        <v>137</v>
      </c>
      <c r="L179" s="14">
        <v>75</v>
      </c>
      <c r="M179" s="14" t="s">
        <v>52</v>
      </c>
      <c r="N179" s="31">
        <v>1000000</v>
      </c>
      <c r="O179" s="14" t="s">
        <v>2</v>
      </c>
      <c r="P179" s="14" t="s">
        <v>35</v>
      </c>
      <c r="Q179" s="31">
        <v>40000</v>
      </c>
      <c r="R179" s="31">
        <v>1000</v>
      </c>
      <c r="S179" s="45">
        <v>0.105</v>
      </c>
      <c r="T179" s="64">
        <f t="shared" si="18"/>
        <v>7.875</v>
      </c>
      <c r="U179" s="64">
        <f t="shared" si="19"/>
        <v>0.16282153709198813</v>
      </c>
      <c r="V179" s="38">
        <f t="shared" si="20"/>
        <v>6.0034912092742483E-2</v>
      </c>
      <c r="W179" s="52">
        <v>571.76106754992838</v>
      </c>
      <c r="X179" s="71" t="str">
        <f t="shared" si="26"/>
        <v>Q4 2021</v>
      </c>
      <c r="Y179" s="21">
        <f t="shared" si="21"/>
        <v>7680</v>
      </c>
      <c r="Z179" s="21">
        <f t="shared" si="22"/>
        <v>4320</v>
      </c>
      <c r="AA179" s="57">
        <f t="shared" si="23"/>
        <v>1550681.3056379822</v>
      </c>
      <c r="AB179" s="59">
        <f t="shared" si="24"/>
        <v>1.7777777777777777</v>
      </c>
      <c r="AC179" s="61">
        <f t="shared" si="25"/>
        <v>1905</v>
      </c>
    </row>
    <row r="180" spans="3:29" hidden="1">
      <c r="D180" s="12">
        <v>174</v>
      </c>
      <c r="E180" s="36" t="s">
        <v>222</v>
      </c>
      <c r="F180" s="16" t="s">
        <v>8</v>
      </c>
      <c r="G180" s="14" t="s">
        <v>51</v>
      </c>
      <c r="H180" s="13" t="s">
        <v>6</v>
      </c>
      <c r="I180" s="13" t="s">
        <v>36</v>
      </c>
      <c r="J180" s="13" t="s">
        <v>100</v>
      </c>
      <c r="K180" s="13" t="s">
        <v>137</v>
      </c>
      <c r="L180" s="14">
        <v>85</v>
      </c>
      <c r="M180" s="14" t="s">
        <v>52</v>
      </c>
      <c r="N180" s="31">
        <v>1000000</v>
      </c>
      <c r="O180" s="14" t="s">
        <v>2</v>
      </c>
      <c r="P180" s="14" t="s">
        <v>35</v>
      </c>
      <c r="Q180" s="31">
        <v>96000</v>
      </c>
      <c r="R180" s="31">
        <v>1920</v>
      </c>
      <c r="S180" s="45">
        <v>3.36</v>
      </c>
      <c r="T180" s="64">
        <f t="shared" si="18"/>
        <v>285.59999999999997</v>
      </c>
      <c r="U180" s="64">
        <f t="shared" si="19"/>
        <v>6.6923270001186932</v>
      </c>
      <c r="V180" s="38">
        <f t="shared" si="20"/>
        <v>2.467568297927476</v>
      </c>
      <c r="W180" s="52">
        <v>734.39532676412978</v>
      </c>
      <c r="X180" s="71" t="str">
        <f t="shared" si="26"/>
        <v>Q4 2021</v>
      </c>
      <c r="Y180" s="21">
        <f t="shared" si="21"/>
        <v>7680</v>
      </c>
      <c r="Z180" s="21">
        <f t="shared" si="22"/>
        <v>4320</v>
      </c>
      <c r="AA180" s="57">
        <f t="shared" si="23"/>
        <v>1991763.9881305636</v>
      </c>
      <c r="AB180" s="59">
        <f t="shared" si="24"/>
        <v>1.7777777777777777</v>
      </c>
      <c r="AC180" s="61">
        <f t="shared" si="25"/>
        <v>2159</v>
      </c>
    </row>
    <row r="181" spans="3:29" hidden="1">
      <c r="D181" s="12">
        <v>175</v>
      </c>
      <c r="E181" s="36" t="s">
        <v>222</v>
      </c>
      <c r="F181" s="16" t="s">
        <v>8</v>
      </c>
      <c r="G181" s="14" t="s">
        <v>51</v>
      </c>
      <c r="H181" s="13" t="s">
        <v>6</v>
      </c>
      <c r="I181" s="13" t="s">
        <v>36</v>
      </c>
      <c r="J181" s="13" t="s">
        <v>50</v>
      </c>
      <c r="K181" s="13" t="s">
        <v>123</v>
      </c>
      <c r="L181" s="14">
        <v>55</v>
      </c>
      <c r="M181" s="14" t="s">
        <v>15</v>
      </c>
      <c r="N181" s="31">
        <v>1000000</v>
      </c>
      <c r="O181" s="14" t="s">
        <v>1</v>
      </c>
      <c r="P181" s="14" t="s">
        <v>35</v>
      </c>
      <c r="Q181" s="31">
        <v>2048</v>
      </c>
      <c r="R181" s="31">
        <v>128</v>
      </c>
      <c r="S181" s="45">
        <v>17.114999999999998</v>
      </c>
      <c r="T181" s="64">
        <f t="shared" si="18"/>
        <v>941.32499999999993</v>
      </c>
      <c r="U181" s="64">
        <f t="shared" si="19"/>
        <v>14.272574115845694</v>
      </c>
      <c r="V181" s="38">
        <f t="shared" si="20"/>
        <v>2.4301325151178248</v>
      </c>
      <c r="W181" s="52">
        <v>141.98846129814928</v>
      </c>
      <c r="X181" s="71" t="str">
        <f t="shared" si="26"/>
        <v>Q4 2021</v>
      </c>
      <c r="Y181" s="21">
        <f t="shared" si="21"/>
        <v>3840</v>
      </c>
      <c r="Z181" s="21">
        <f t="shared" si="22"/>
        <v>2160</v>
      </c>
      <c r="AA181" s="57">
        <f t="shared" si="23"/>
        <v>833921.94658753707</v>
      </c>
      <c r="AB181" s="59">
        <f t="shared" si="24"/>
        <v>1.7777777777777777</v>
      </c>
      <c r="AC181" s="61">
        <f t="shared" si="25"/>
        <v>1397</v>
      </c>
    </row>
    <row r="182" spans="3:29" hidden="1">
      <c r="D182" s="12">
        <v>176</v>
      </c>
      <c r="E182" s="36" t="s">
        <v>222</v>
      </c>
      <c r="F182" s="16" t="s">
        <v>8</v>
      </c>
      <c r="G182" s="14" t="s">
        <v>51</v>
      </c>
      <c r="H182" s="13" t="s">
        <v>6</v>
      </c>
      <c r="I182" s="13" t="s">
        <v>36</v>
      </c>
      <c r="J182" s="13"/>
      <c r="K182" s="13" t="s">
        <v>123</v>
      </c>
      <c r="L182" s="14">
        <v>98</v>
      </c>
      <c r="M182" s="14" t="s">
        <v>15</v>
      </c>
      <c r="N182" s="31">
        <v>1000000</v>
      </c>
      <c r="O182" s="14" t="s">
        <v>1</v>
      </c>
      <c r="P182" s="14" t="s">
        <v>35</v>
      </c>
      <c r="Q182" s="31">
        <v>5120</v>
      </c>
      <c r="R182" s="31">
        <v>320</v>
      </c>
      <c r="S182" s="45">
        <v>1.155</v>
      </c>
      <c r="T182" s="64">
        <f t="shared" si="18"/>
        <v>113.19</v>
      </c>
      <c r="U182" s="64">
        <f t="shared" si="19"/>
        <v>3.0579766159192872</v>
      </c>
      <c r="V182" s="38">
        <f t="shared" si="20"/>
        <v>0.57740058348733614</v>
      </c>
      <c r="W182" s="52">
        <v>499.91392509726074</v>
      </c>
      <c r="X182" s="71" t="str">
        <f t="shared" si="26"/>
        <v>Q4 2021</v>
      </c>
      <c r="Y182" s="21">
        <f t="shared" si="21"/>
        <v>3840</v>
      </c>
      <c r="Z182" s="21">
        <f t="shared" si="22"/>
        <v>2160</v>
      </c>
      <c r="AA182" s="57">
        <f t="shared" si="23"/>
        <v>2647598.8016617205</v>
      </c>
      <c r="AB182" s="59">
        <f t="shared" si="24"/>
        <v>1.7777777777777777</v>
      </c>
      <c r="AC182" s="61">
        <f t="shared" si="25"/>
        <v>2489.1999999999998</v>
      </c>
    </row>
    <row r="183" spans="3:29" hidden="1">
      <c r="D183" s="12">
        <v>177</v>
      </c>
      <c r="E183" s="36" t="s">
        <v>222</v>
      </c>
      <c r="F183" s="16" t="s">
        <v>8</v>
      </c>
      <c r="G183" s="14" t="s">
        <v>51</v>
      </c>
      <c r="H183" s="13" t="s">
        <v>6</v>
      </c>
      <c r="I183" s="13" t="s">
        <v>36</v>
      </c>
      <c r="J183" s="13"/>
      <c r="K183" s="13" t="s">
        <v>123</v>
      </c>
      <c r="L183" s="14">
        <v>98</v>
      </c>
      <c r="M183" s="14" t="s">
        <v>52</v>
      </c>
      <c r="N183" s="31">
        <v>1000000</v>
      </c>
      <c r="O183" s="14" t="s">
        <v>2</v>
      </c>
      <c r="P183" s="14" t="s">
        <v>35</v>
      </c>
      <c r="Q183" s="31">
        <v>96000</v>
      </c>
      <c r="R183" s="31">
        <v>1920</v>
      </c>
      <c r="S183" s="45">
        <v>0.63</v>
      </c>
      <c r="T183" s="64">
        <f t="shared" si="18"/>
        <v>61.74</v>
      </c>
      <c r="U183" s="64">
        <f t="shared" si="19"/>
        <v>1.6679872450468838</v>
      </c>
      <c r="V183" s="38">
        <f t="shared" si="20"/>
        <v>0.71987605214005546</v>
      </c>
      <c r="W183" s="52">
        <v>1142.6604002223103</v>
      </c>
      <c r="X183" s="71" t="str">
        <f t="shared" si="26"/>
        <v>Q4 2021</v>
      </c>
      <c r="Y183" s="21">
        <f t="shared" si="21"/>
        <v>7680</v>
      </c>
      <c r="Z183" s="21">
        <f t="shared" si="22"/>
        <v>4320</v>
      </c>
      <c r="AA183" s="57">
        <f t="shared" si="23"/>
        <v>2647598.8016617205</v>
      </c>
      <c r="AB183" s="59">
        <f t="shared" si="24"/>
        <v>1.7777777777777777</v>
      </c>
      <c r="AC183" s="61">
        <f t="shared" si="25"/>
        <v>2489.1999999999998</v>
      </c>
    </row>
    <row r="184" spans="3:29" hidden="1">
      <c r="D184" s="12">
        <v>178</v>
      </c>
      <c r="E184" s="36" t="s">
        <v>222</v>
      </c>
      <c r="F184" s="16" t="s">
        <v>9</v>
      </c>
      <c r="G184" s="14" t="s">
        <v>30</v>
      </c>
      <c r="H184" s="13" t="s">
        <v>5</v>
      </c>
      <c r="I184" s="13" t="s">
        <v>54</v>
      </c>
      <c r="J184" s="13" t="s">
        <v>55</v>
      </c>
      <c r="K184" s="13" t="s">
        <v>43</v>
      </c>
      <c r="L184" s="14">
        <v>31.5</v>
      </c>
      <c r="M184" s="14" t="s">
        <v>15</v>
      </c>
      <c r="N184" s="31">
        <v>1000000</v>
      </c>
      <c r="O184" s="14" t="s">
        <v>1</v>
      </c>
      <c r="P184" s="14" t="s">
        <v>35</v>
      </c>
      <c r="Q184" s="31">
        <v>2304</v>
      </c>
      <c r="R184" s="31">
        <v>1152</v>
      </c>
      <c r="S184" s="45">
        <v>30</v>
      </c>
      <c r="T184" s="64">
        <f t="shared" si="18"/>
        <v>945</v>
      </c>
      <c r="U184" s="64">
        <f t="shared" si="19"/>
        <v>8.2062054694362008</v>
      </c>
      <c r="V184" s="38">
        <f t="shared" si="20"/>
        <v>3.8408143914272039</v>
      </c>
      <c r="W184" s="52">
        <v>128.0271463809068</v>
      </c>
      <c r="X184" s="71" t="str">
        <f t="shared" si="26"/>
        <v>Q1 2022</v>
      </c>
      <c r="Y184" s="21">
        <f t="shared" si="21"/>
        <v>3840</v>
      </c>
      <c r="Z184" s="21">
        <f t="shared" si="22"/>
        <v>2160</v>
      </c>
      <c r="AA184" s="57">
        <f t="shared" si="23"/>
        <v>273540.18231454003</v>
      </c>
      <c r="AB184" s="59">
        <f t="shared" si="24"/>
        <v>1.7777777777777777</v>
      </c>
      <c r="AC184" s="61">
        <f t="shared" si="25"/>
        <v>800.09999999999991</v>
      </c>
    </row>
    <row r="185" spans="3:29" hidden="1">
      <c r="D185" s="12">
        <v>179</v>
      </c>
      <c r="E185" s="36" t="s">
        <v>222</v>
      </c>
      <c r="F185" s="16" t="s">
        <v>9</v>
      </c>
      <c r="G185" s="14" t="s">
        <v>30</v>
      </c>
      <c r="H185" s="13" t="s">
        <v>5</v>
      </c>
      <c r="I185" s="13" t="s">
        <v>96</v>
      </c>
      <c r="J185" s="13" t="s">
        <v>61</v>
      </c>
      <c r="K185" s="13" t="s">
        <v>33</v>
      </c>
      <c r="L185" s="14">
        <v>27</v>
      </c>
      <c r="M185" s="14" t="s">
        <v>15</v>
      </c>
      <c r="N185" s="31">
        <v>80000000</v>
      </c>
      <c r="O185" s="14" t="s">
        <v>1</v>
      </c>
      <c r="P185" s="14" t="s">
        <v>35</v>
      </c>
      <c r="Q185" s="31">
        <v>2304</v>
      </c>
      <c r="R185" s="31">
        <v>576</v>
      </c>
      <c r="S185" s="45">
        <v>50</v>
      </c>
      <c r="T185" s="64">
        <f t="shared" si="18"/>
        <v>1350</v>
      </c>
      <c r="U185" s="64">
        <f t="shared" si="19"/>
        <v>10.048414860534123</v>
      </c>
      <c r="V185" s="38">
        <f t="shared" si="20"/>
        <v>6.4013573190453394</v>
      </c>
      <c r="W185" s="52">
        <v>128.0271463809068</v>
      </c>
      <c r="X185" s="71" t="str">
        <f t="shared" si="26"/>
        <v>Q1 2022</v>
      </c>
      <c r="Y185" s="21">
        <f t="shared" si="21"/>
        <v>3840</v>
      </c>
      <c r="Z185" s="21">
        <f t="shared" si="22"/>
        <v>2160</v>
      </c>
      <c r="AA185" s="57">
        <f t="shared" si="23"/>
        <v>200968.29721068247</v>
      </c>
      <c r="AB185" s="59">
        <f t="shared" si="24"/>
        <v>1.7777777777777777</v>
      </c>
      <c r="AC185" s="61">
        <f t="shared" si="25"/>
        <v>685.8</v>
      </c>
    </row>
    <row r="186" spans="3:29" hidden="1">
      <c r="D186" s="12">
        <v>180</v>
      </c>
      <c r="E186" s="36" t="s">
        <v>222</v>
      </c>
      <c r="F186" s="16" t="s">
        <v>9</v>
      </c>
      <c r="G186" s="14" t="s">
        <v>30</v>
      </c>
      <c r="H186" s="13" t="s">
        <v>5</v>
      </c>
      <c r="I186" s="13" t="s">
        <v>31</v>
      </c>
      <c r="J186" s="13" t="s">
        <v>32</v>
      </c>
      <c r="K186" s="13" t="s">
        <v>33</v>
      </c>
      <c r="L186" s="14">
        <v>31.5</v>
      </c>
      <c r="M186" s="14" t="s">
        <v>34</v>
      </c>
      <c r="N186" s="31">
        <v>1000000</v>
      </c>
      <c r="O186" s="14" t="s">
        <v>1</v>
      </c>
      <c r="P186" s="14" t="s">
        <v>35</v>
      </c>
      <c r="Q186" s="31">
        <v>576</v>
      </c>
      <c r="R186" s="31">
        <v>576</v>
      </c>
      <c r="S186" s="45">
        <v>20</v>
      </c>
      <c r="T186" s="64">
        <f t="shared" si="18"/>
        <v>630</v>
      </c>
      <c r="U186" s="64">
        <f t="shared" si="19"/>
        <v>5.4708036462908005</v>
      </c>
      <c r="V186" s="38">
        <f t="shared" si="20"/>
        <v>3.6579184680259091</v>
      </c>
      <c r="W186" s="52">
        <v>182.89592340129545</v>
      </c>
      <c r="X186" s="71" t="str">
        <f t="shared" si="26"/>
        <v>Q1 2022</v>
      </c>
      <c r="Y186" s="21">
        <f t="shared" si="21"/>
        <v>6016</v>
      </c>
      <c r="Z186" s="21">
        <f t="shared" si="22"/>
        <v>3384</v>
      </c>
      <c r="AA186" s="57">
        <f t="shared" si="23"/>
        <v>273540.18231454003</v>
      </c>
      <c r="AB186" s="59">
        <f t="shared" si="24"/>
        <v>1.7777777777777777</v>
      </c>
      <c r="AC186" s="61">
        <f t="shared" si="25"/>
        <v>800.09999999999991</v>
      </c>
    </row>
    <row r="187" spans="3:29" hidden="1">
      <c r="D187" s="12">
        <v>181</v>
      </c>
      <c r="E187" s="36" t="s">
        <v>222</v>
      </c>
      <c r="F187" s="16" t="s">
        <v>9</v>
      </c>
      <c r="G187" s="14" t="s">
        <v>30</v>
      </c>
      <c r="H187" s="13" t="s">
        <v>5</v>
      </c>
      <c r="I187" s="13" t="s">
        <v>41</v>
      </c>
      <c r="J187" s="13" t="s">
        <v>42</v>
      </c>
      <c r="K187" s="13" t="s">
        <v>43</v>
      </c>
      <c r="L187" s="14">
        <v>31.5</v>
      </c>
      <c r="M187" s="14" t="s">
        <v>15</v>
      </c>
      <c r="N187" s="31">
        <v>1000000</v>
      </c>
      <c r="O187" s="14" t="s">
        <v>1</v>
      </c>
      <c r="P187" s="14" t="s">
        <v>35</v>
      </c>
      <c r="Q187" s="31">
        <v>5000</v>
      </c>
      <c r="R187" s="31">
        <v>1152</v>
      </c>
      <c r="S187" s="45">
        <v>40</v>
      </c>
      <c r="T187" s="64">
        <f t="shared" si="18"/>
        <v>1260</v>
      </c>
      <c r="U187" s="64">
        <f t="shared" si="19"/>
        <v>10.941607292581601</v>
      </c>
      <c r="V187" s="38">
        <f t="shared" si="20"/>
        <v>5.1210858552362719</v>
      </c>
      <c r="W187" s="52">
        <v>128.0271463809068</v>
      </c>
      <c r="X187" s="71" t="str">
        <f t="shared" si="26"/>
        <v>Q1 2022</v>
      </c>
      <c r="Y187" s="21">
        <f t="shared" si="21"/>
        <v>3840</v>
      </c>
      <c r="Z187" s="21">
        <f t="shared" si="22"/>
        <v>2160</v>
      </c>
      <c r="AA187" s="57">
        <f t="shared" si="23"/>
        <v>273540.18231454003</v>
      </c>
      <c r="AB187" s="59">
        <f t="shared" si="24"/>
        <v>1.7777777777777777</v>
      </c>
      <c r="AC187" s="61">
        <f t="shared" si="25"/>
        <v>800.09999999999991</v>
      </c>
    </row>
    <row r="188" spans="3:29" hidden="1">
      <c r="D188" s="12">
        <v>182</v>
      </c>
      <c r="E188" s="36" t="s">
        <v>222</v>
      </c>
      <c r="F188" s="16" t="s">
        <v>9</v>
      </c>
      <c r="G188" s="14" t="s">
        <v>30</v>
      </c>
      <c r="H188" s="13" t="s">
        <v>5</v>
      </c>
      <c r="I188" s="13" t="s">
        <v>41</v>
      </c>
      <c r="J188" s="13" t="s">
        <v>44</v>
      </c>
      <c r="K188" s="13" t="s">
        <v>43</v>
      </c>
      <c r="L188" s="14">
        <v>31.5</v>
      </c>
      <c r="M188" s="14" t="s">
        <v>15</v>
      </c>
      <c r="N188" s="31">
        <v>1000000</v>
      </c>
      <c r="O188" s="14" t="s">
        <v>1</v>
      </c>
      <c r="P188" s="14" t="s">
        <v>35</v>
      </c>
      <c r="Q188" s="31">
        <v>4608</v>
      </c>
      <c r="R188" s="31">
        <v>576</v>
      </c>
      <c r="S188" s="45">
        <v>50</v>
      </c>
      <c r="T188" s="64">
        <f t="shared" si="18"/>
        <v>1575</v>
      </c>
      <c r="U188" s="64">
        <f t="shared" si="19"/>
        <v>13.677009115727001</v>
      </c>
      <c r="V188" s="38">
        <f t="shared" si="20"/>
        <v>6.4013573190453394</v>
      </c>
      <c r="W188" s="52">
        <v>128.0271463809068</v>
      </c>
      <c r="X188" s="71" t="str">
        <f t="shared" si="26"/>
        <v>Q1 2022</v>
      </c>
      <c r="Y188" s="21">
        <f t="shared" si="21"/>
        <v>3840</v>
      </c>
      <c r="Z188" s="21">
        <f t="shared" si="22"/>
        <v>2160</v>
      </c>
      <c r="AA188" s="57">
        <f t="shared" si="23"/>
        <v>273540.18231454003</v>
      </c>
      <c r="AB188" s="59">
        <f t="shared" si="24"/>
        <v>1.7777777777777777</v>
      </c>
      <c r="AC188" s="61">
        <f t="shared" si="25"/>
        <v>800.09999999999991</v>
      </c>
    </row>
    <row r="189" spans="3:29" hidden="1">
      <c r="D189" s="12">
        <v>183</v>
      </c>
      <c r="E189" s="36" t="s">
        <v>222</v>
      </c>
      <c r="F189" s="16" t="s">
        <v>9</v>
      </c>
      <c r="G189" s="14" t="s">
        <v>30</v>
      </c>
      <c r="H189" s="13" t="s">
        <v>5</v>
      </c>
      <c r="I189" s="13" t="s">
        <v>105</v>
      </c>
      <c r="J189" s="13" t="s">
        <v>106</v>
      </c>
      <c r="K189" s="13" t="s">
        <v>33</v>
      </c>
      <c r="L189" s="14">
        <v>31.5</v>
      </c>
      <c r="M189" s="14" t="s">
        <v>15</v>
      </c>
      <c r="N189" s="31">
        <v>1000000</v>
      </c>
      <c r="O189" s="14" t="s">
        <v>1</v>
      </c>
      <c r="P189" s="14" t="s">
        <v>35</v>
      </c>
      <c r="Q189" s="31">
        <v>5000</v>
      </c>
      <c r="R189" s="31">
        <v>1152</v>
      </c>
      <c r="S189" s="45">
        <v>10</v>
      </c>
      <c r="T189" s="64">
        <f t="shared" si="18"/>
        <v>315</v>
      </c>
      <c r="U189" s="64">
        <f t="shared" si="19"/>
        <v>2.7354018231454003</v>
      </c>
      <c r="V189" s="38">
        <f t="shared" si="20"/>
        <v>1.280271463809068</v>
      </c>
      <c r="W189" s="52">
        <v>128.0271463809068</v>
      </c>
      <c r="X189" s="71" t="str">
        <f t="shared" si="26"/>
        <v>Q1 2022</v>
      </c>
      <c r="Y189" s="21">
        <f t="shared" si="21"/>
        <v>3840</v>
      </c>
      <c r="Z189" s="21">
        <f t="shared" si="22"/>
        <v>2160</v>
      </c>
      <c r="AA189" s="57">
        <f t="shared" si="23"/>
        <v>273540.18231454003</v>
      </c>
      <c r="AB189" s="59">
        <f t="shared" si="24"/>
        <v>1.7777777777777777</v>
      </c>
      <c r="AC189" s="61">
        <f t="shared" si="25"/>
        <v>800.09999999999991</v>
      </c>
    </row>
    <row r="190" spans="3:29" hidden="1">
      <c r="D190" s="12">
        <v>184</v>
      </c>
      <c r="E190" s="36" t="s">
        <v>222</v>
      </c>
      <c r="F190" s="16" t="s">
        <v>9</v>
      </c>
      <c r="G190" s="14" t="s">
        <v>30</v>
      </c>
      <c r="H190" s="13" t="s">
        <v>5</v>
      </c>
      <c r="I190" s="13" t="s">
        <v>60</v>
      </c>
      <c r="J190" s="13" t="s">
        <v>107</v>
      </c>
      <c r="K190" s="13" t="s">
        <v>33</v>
      </c>
      <c r="L190" s="14">
        <v>27</v>
      </c>
      <c r="M190" s="14" t="s">
        <v>15</v>
      </c>
      <c r="N190" s="31">
        <v>80000000</v>
      </c>
      <c r="O190" s="14" t="s">
        <v>1</v>
      </c>
      <c r="P190" s="14" t="s">
        <v>35</v>
      </c>
      <c r="Q190" s="31">
        <v>2304</v>
      </c>
      <c r="R190" s="31">
        <v>576</v>
      </c>
      <c r="S190" s="45">
        <v>15</v>
      </c>
      <c r="T190" s="64">
        <f t="shared" si="18"/>
        <v>405</v>
      </c>
      <c r="U190" s="64">
        <f t="shared" si="19"/>
        <v>3.0145244581602371</v>
      </c>
      <c r="V190" s="38">
        <f t="shared" si="20"/>
        <v>1.920407195713602</v>
      </c>
      <c r="W190" s="52">
        <v>128.0271463809068</v>
      </c>
      <c r="X190" s="71" t="str">
        <f t="shared" si="26"/>
        <v>Q1 2022</v>
      </c>
      <c r="Y190" s="21">
        <f t="shared" si="21"/>
        <v>3840</v>
      </c>
      <c r="Z190" s="21">
        <f t="shared" si="22"/>
        <v>2160</v>
      </c>
      <c r="AA190" s="57">
        <f t="shared" si="23"/>
        <v>200968.29721068247</v>
      </c>
      <c r="AB190" s="59">
        <f t="shared" si="24"/>
        <v>1.7777777777777777</v>
      </c>
      <c r="AC190" s="61">
        <f t="shared" si="25"/>
        <v>685.8</v>
      </c>
    </row>
    <row r="191" spans="3:29" hidden="1">
      <c r="D191" s="12">
        <v>185</v>
      </c>
      <c r="E191" s="36" t="s">
        <v>222</v>
      </c>
      <c r="F191" s="16" t="s">
        <v>9</v>
      </c>
      <c r="G191" s="14" t="s">
        <v>30</v>
      </c>
      <c r="H191" s="13" t="s">
        <v>5</v>
      </c>
      <c r="I191" s="13" t="s">
        <v>53</v>
      </c>
      <c r="J191" s="13" t="s">
        <v>97</v>
      </c>
      <c r="K191" s="13" t="s">
        <v>98</v>
      </c>
      <c r="L191" s="14">
        <v>49</v>
      </c>
      <c r="M191" s="14" t="s">
        <v>99</v>
      </c>
      <c r="N191" s="31">
        <v>1000000</v>
      </c>
      <c r="O191" s="14" t="s">
        <v>1</v>
      </c>
      <c r="P191" s="14" t="s">
        <v>35</v>
      </c>
      <c r="Q191" s="31">
        <v>5000</v>
      </c>
      <c r="R191" s="31">
        <v>1152</v>
      </c>
      <c r="S191" s="45">
        <v>15</v>
      </c>
      <c r="T191" s="64">
        <f t="shared" si="18"/>
        <v>735</v>
      </c>
      <c r="U191" s="64">
        <f t="shared" si="19"/>
        <v>6.055933005610858</v>
      </c>
      <c r="V191" s="38">
        <f t="shared" si="20"/>
        <v>2.7434388510194316</v>
      </c>
      <c r="W191" s="52">
        <v>182.89592340129545</v>
      </c>
      <c r="X191" s="71" t="str">
        <f t="shared" si="26"/>
        <v>Q1 2022</v>
      </c>
      <c r="Y191" s="21">
        <f t="shared" si="21"/>
        <v>5120</v>
      </c>
      <c r="Z191" s="21">
        <f t="shared" si="22"/>
        <v>1440</v>
      </c>
      <c r="AA191" s="57">
        <f t="shared" si="23"/>
        <v>403728.86704072385</v>
      </c>
      <c r="AB191" s="59">
        <f t="shared" si="24"/>
        <v>3.5555555555555554</v>
      </c>
      <c r="AC191" s="61">
        <f t="shared" si="25"/>
        <v>1244.5999999999999</v>
      </c>
    </row>
    <row r="192" spans="3:29" hidden="1">
      <c r="D192" s="12">
        <v>186</v>
      </c>
      <c r="E192" s="36" t="s">
        <v>222</v>
      </c>
      <c r="F192" s="16" t="s">
        <v>9</v>
      </c>
      <c r="G192" s="14" t="s">
        <v>30</v>
      </c>
      <c r="H192" s="13" t="s">
        <v>90</v>
      </c>
      <c r="I192" s="13" t="s">
        <v>54</v>
      </c>
      <c r="J192" s="13" t="s">
        <v>92</v>
      </c>
      <c r="K192" s="13" t="s">
        <v>43</v>
      </c>
      <c r="L192" s="14">
        <v>17.3</v>
      </c>
      <c r="M192" s="14" t="s">
        <v>15</v>
      </c>
      <c r="N192" s="31">
        <v>1000000</v>
      </c>
      <c r="O192" s="14" t="s">
        <v>2</v>
      </c>
      <c r="P192" s="14" t="s">
        <v>47</v>
      </c>
      <c r="Q192" s="31">
        <v>4000</v>
      </c>
      <c r="R192" s="31">
        <v>1152</v>
      </c>
      <c r="S192" s="45">
        <v>3</v>
      </c>
      <c r="T192" s="64">
        <f t="shared" si="18"/>
        <v>51.900000000000006</v>
      </c>
      <c r="U192" s="64">
        <f t="shared" si="19"/>
        <v>0.24752181758100888</v>
      </c>
      <c r="V192" s="38">
        <f t="shared" si="20"/>
        <v>0.30372775529567442</v>
      </c>
      <c r="W192" s="52">
        <v>101.24258509855814</v>
      </c>
      <c r="X192" s="71" t="str">
        <f t="shared" si="26"/>
        <v>Q1 2022</v>
      </c>
      <c r="Y192" s="21">
        <f t="shared" si="21"/>
        <v>3840</v>
      </c>
      <c r="Z192" s="21">
        <f t="shared" si="22"/>
        <v>2160</v>
      </c>
      <c r="AA192" s="57">
        <f t="shared" si="23"/>
        <v>82507.272527002962</v>
      </c>
      <c r="AB192" s="59">
        <f t="shared" si="24"/>
        <v>1.7777777777777777</v>
      </c>
      <c r="AC192" s="61">
        <f t="shared" si="25"/>
        <v>439.42</v>
      </c>
    </row>
    <row r="193" spans="4:29" hidden="1">
      <c r="D193" s="12">
        <v>187</v>
      </c>
      <c r="E193" s="36" t="s">
        <v>222</v>
      </c>
      <c r="F193" s="16" t="s">
        <v>9</v>
      </c>
      <c r="G193" s="14" t="s">
        <v>30</v>
      </c>
      <c r="H193" s="13" t="s">
        <v>90</v>
      </c>
      <c r="I193" s="13" t="s">
        <v>31</v>
      </c>
      <c r="J193" s="13" t="s">
        <v>216</v>
      </c>
      <c r="K193" s="13" t="s">
        <v>57</v>
      </c>
      <c r="L193" s="14">
        <v>14.2</v>
      </c>
      <c r="M193" s="14" t="s">
        <v>63</v>
      </c>
      <c r="N193" s="31">
        <v>1000000</v>
      </c>
      <c r="O193" s="14" t="s">
        <v>2</v>
      </c>
      <c r="P193" s="14" t="s">
        <v>47</v>
      </c>
      <c r="Q193" s="31">
        <v>10384</v>
      </c>
      <c r="R193" s="31">
        <v>2596</v>
      </c>
      <c r="S193" s="45">
        <v>1560</v>
      </c>
      <c r="T193" s="64">
        <f t="shared" si="18"/>
        <v>22152</v>
      </c>
      <c r="U193" s="64">
        <f t="shared" si="19"/>
        <v>92.701359745247032</v>
      </c>
      <c r="V193" s="38">
        <f t="shared" si="20"/>
        <v>172.84976840872912</v>
      </c>
      <c r="W193" s="52">
        <v>110.80113359533918</v>
      </c>
      <c r="X193" s="71" t="str">
        <f t="shared" si="26"/>
        <v>Q1 2022</v>
      </c>
      <c r="Y193" s="21">
        <f t="shared" si="21"/>
        <v>3024</v>
      </c>
      <c r="Z193" s="21">
        <f t="shared" si="22"/>
        <v>1964</v>
      </c>
      <c r="AA193" s="57">
        <f t="shared" si="23"/>
        <v>59423.948554645533</v>
      </c>
      <c r="AB193" s="59">
        <f t="shared" si="24"/>
        <v>1.539714867617108</v>
      </c>
      <c r="AC193" s="61">
        <f t="shared" si="25"/>
        <v>360.67999999999995</v>
      </c>
    </row>
    <row r="194" spans="4:29" hidden="1">
      <c r="D194" s="12">
        <v>188</v>
      </c>
      <c r="E194" s="36" t="s">
        <v>222</v>
      </c>
      <c r="F194" s="16" t="s">
        <v>9</v>
      </c>
      <c r="G194" s="14" t="s">
        <v>30</v>
      </c>
      <c r="H194" s="13" t="s">
        <v>90</v>
      </c>
      <c r="I194" s="13" t="s">
        <v>31</v>
      </c>
      <c r="J194" s="13" t="s">
        <v>62</v>
      </c>
      <c r="K194" s="13" t="s">
        <v>57</v>
      </c>
      <c r="L194" s="14">
        <v>16.2</v>
      </c>
      <c r="M194" s="14" t="s">
        <v>64</v>
      </c>
      <c r="N194" s="31">
        <v>1000000</v>
      </c>
      <c r="O194" s="14" t="s">
        <v>2</v>
      </c>
      <c r="P194" s="14" t="s">
        <v>47</v>
      </c>
      <c r="Q194" s="31">
        <v>10384</v>
      </c>
      <c r="R194" s="31">
        <v>2596</v>
      </c>
      <c r="S194" s="45">
        <v>1400</v>
      </c>
      <c r="T194" s="64">
        <f t="shared" si="18"/>
        <v>22680</v>
      </c>
      <c r="U194" s="64">
        <f t="shared" si="19"/>
        <v>108.06998676363396</v>
      </c>
      <c r="V194" s="38">
        <f t="shared" si="20"/>
        <v>176.96969788325998</v>
      </c>
      <c r="W194" s="52">
        <v>126.40692705947141</v>
      </c>
      <c r="X194" s="71" t="str">
        <f t="shared" si="26"/>
        <v>Q1 2022</v>
      </c>
      <c r="Y194" s="21">
        <f t="shared" si="21"/>
        <v>3456</v>
      </c>
      <c r="Z194" s="21">
        <f t="shared" si="22"/>
        <v>2234</v>
      </c>
      <c r="AA194" s="57">
        <f t="shared" si="23"/>
        <v>77192.847688309979</v>
      </c>
      <c r="AB194" s="59">
        <f t="shared" si="24"/>
        <v>1.5470008952551477</v>
      </c>
      <c r="AC194" s="61">
        <f t="shared" si="25"/>
        <v>411.47999999999996</v>
      </c>
    </row>
    <row r="195" spans="4:29" hidden="1">
      <c r="D195" s="12">
        <v>189</v>
      </c>
      <c r="E195" s="36" t="s">
        <v>222</v>
      </c>
      <c r="F195" s="16" t="s">
        <v>9</v>
      </c>
      <c r="G195" s="14" t="s">
        <v>30</v>
      </c>
      <c r="H195" s="13" t="s">
        <v>90</v>
      </c>
      <c r="I195" s="13" t="s">
        <v>109</v>
      </c>
      <c r="J195" s="13" t="s">
        <v>110</v>
      </c>
      <c r="K195" s="13" t="s">
        <v>43</v>
      </c>
      <c r="L195" s="14">
        <v>16.2</v>
      </c>
      <c r="M195" s="14" t="s">
        <v>64</v>
      </c>
      <c r="N195" s="31">
        <v>1000000</v>
      </c>
      <c r="O195" s="14" t="s">
        <v>2</v>
      </c>
      <c r="P195" s="14" t="s">
        <v>47</v>
      </c>
      <c r="Q195" s="31">
        <v>4000</v>
      </c>
      <c r="R195" s="31">
        <v>512</v>
      </c>
      <c r="S195" s="45">
        <v>1</v>
      </c>
      <c r="T195" s="64">
        <f t="shared" si="18"/>
        <v>16.2</v>
      </c>
      <c r="U195" s="64">
        <f t="shared" si="19"/>
        <v>7.7192847688309973E-2</v>
      </c>
      <c r="V195" s="38">
        <f t="shared" si="20"/>
        <v>0.11609149757967997</v>
      </c>
      <c r="W195" s="52">
        <v>116.09149757967997</v>
      </c>
      <c r="X195" s="71" t="str">
        <f t="shared" si="26"/>
        <v>Q1 2022</v>
      </c>
      <c r="Y195" s="21">
        <f t="shared" si="21"/>
        <v>3456</v>
      </c>
      <c r="Z195" s="21">
        <f t="shared" si="22"/>
        <v>2234</v>
      </c>
      <c r="AA195" s="57">
        <f t="shared" si="23"/>
        <v>77192.847688309979</v>
      </c>
      <c r="AB195" s="59">
        <f t="shared" si="24"/>
        <v>1.5470008952551477</v>
      </c>
      <c r="AC195" s="61">
        <f t="shared" si="25"/>
        <v>411.47999999999996</v>
      </c>
    </row>
    <row r="196" spans="4:29" hidden="1">
      <c r="D196" s="12">
        <v>190</v>
      </c>
      <c r="E196" s="36" t="s">
        <v>222</v>
      </c>
      <c r="F196" s="16" t="s">
        <v>9</v>
      </c>
      <c r="G196" s="14" t="s">
        <v>30</v>
      </c>
      <c r="H196" s="13" t="s">
        <v>90</v>
      </c>
      <c r="I196" s="13" t="s">
        <v>102</v>
      </c>
      <c r="J196" s="13" t="s">
        <v>103</v>
      </c>
      <c r="K196" s="13" t="s">
        <v>43</v>
      </c>
      <c r="L196" s="14">
        <v>16</v>
      </c>
      <c r="M196" s="14" t="s">
        <v>66</v>
      </c>
      <c r="N196" s="31">
        <v>1000000</v>
      </c>
      <c r="O196" s="14" t="s">
        <v>2</v>
      </c>
      <c r="P196" s="14" t="s">
        <v>47</v>
      </c>
      <c r="Q196" s="31">
        <v>4000</v>
      </c>
      <c r="R196" s="31">
        <v>1152</v>
      </c>
      <c r="S196" s="45">
        <v>5</v>
      </c>
      <c r="T196" s="64">
        <f t="shared" si="18"/>
        <v>80</v>
      </c>
      <c r="U196" s="64">
        <f t="shared" si="19"/>
        <v>0.37114822471910108</v>
      </c>
      <c r="V196" s="38">
        <f t="shared" si="20"/>
        <v>0.47402597647301781</v>
      </c>
      <c r="W196" s="52">
        <v>94.805195294603564</v>
      </c>
      <c r="X196" s="71" t="str">
        <f t="shared" si="26"/>
        <v>Q1 2022</v>
      </c>
      <c r="Y196" s="21">
        <f t="shared" si="21"/>
        <v>2560</v>
      </c>
      <c r="Z196" s="21">
        <f t="shared" si="22"/>
        <v>1600</v>
      </c>
      <c r="AA196" s="57">
        <f t="shared" si="23"/>
        <v>74229.644943820225</v>
      </c>
      <c r="AB196" s="59">
        <f t="shared" si="24"/>
        <v>1.6</v>
      </c>
      <c r="AC196" s="61">
        <f t="shared" si="25"/>
        <v>406.4</v>
      </c>
    </row>
    <row r="197" spans="4:29" hidden="1">
      <c r="D197" s="12">
        <v>191</v>
      </c>
      <c r="E197" s="36" t="s">
        <v>222</v>
      </c>
      <c r="F197" s="16" t="s">
        <v>9</v>
      </c>
      <c r="G197" s="14" t="s">
        <v>30</v>
      </c>
      <c r="H197" s="13" t="s">
        <v>90</v>
      </c>
      <c r="I197" s="13" t="s">
        <v>102</v>
      </c>
      <c r="J197" s="13" t="s">
        <v>104</v>
      </c>
      <c r="K197" s="13" t="s">
        <v>43</v>
      </c>
      <c r="L197" s="14">
        <v>17.3</v>
      </c>
      <c r="M197" s="14" t="s">
        <v>15</v>
      </c>
      <c r="N197" s="31">
        <v>1000000</v>
      </c>
      <c r="O197" s="14" t="s">
        <v>2</v>
      </c>
      <c r="P197" s="14" t="s">
        <v>47</v>
      </c>
      <c r="Q197" s="31">
        <v>4000</v>
      </c>
      <c r="R197" s="31">
        <v>1152</v>
      </c>
      <c r="S197" s="45">
        <v>5</v>
      </c>
      <c r="T197" s="64">
        <f t="shared" si="18"/>
        <v>86.5</v>
      </c>
      <c r="U197" s="64">
        <f t="shared" si="19"/>
        <v>0.41253636263501481</v>
      </c>
      <c r="V197" s="38">
        <f t="shared" si="20"/>
        <v>0.50621292549279073</v>
      </c>
      <c r="W197" s="52">
        <v>101.24258509855814</v>
      </c>
      <c r="X197" s="71" t="str">
        <f t="shared" si="26"/>
        <v>Q1 2022</v>
      </c>
      <c r="Y197" s="21">
        <f t="shared" si="21"/>
        <v>3840</v>
      </c>
      <c r="Z197" s="21">
        <f t="shared" si="22"/>
        <v>2160</v>
      </c>
      <c r="AA197" s="57">
        <f t="shared" si="23"/>
        <v>82507.272527002962</v>
      </c>
      <c r="AB197" s="59">
        <f t="shared" si="24"/>
        <v>1.7777777777777777</v>
      </c>
      <c r="AC197" s="61">
        <f t="shared" si="25"/>
        <v>439.42</v>
      </c>
    </row>
    <row r="198" spans="4:29" hidden="1">
      <c r="D198" s="12">
        <v>192</v>
      </c>
      <c r="E198" s="36" t="s">
        <v>222</v>
      </c>
      <c r="F198" s="16" t="s">
        <v>9</v>
      </c>
      <c r="G198" s="14" t="s">
        <v>30</v>
      </c>
      <c r="H198" s="13" t="s">
        <v>90</v>
      </c>
      <c r="I198" s="13" t="s">
        <v>45</v>
      </c>
      <c r="J198" s="13" t="s">
        <v>101</v>
      </c>
      <c r="K198" s="13" t="s">
        <v>43</v>
      </c>
      <c r="L198" s="14">
        <v>16</v>
      </c>
      <c r="M198" s="14" t="s">
        <v>66</v>
      </c>
      <c r="N198" s="31">
        <v>1000000</v>
      </c>
      <c r="O198" s="14" t="s">
        <v>2</v>
      </c>
      <c r="P198" s="14" t="s">
        <v>47</v>
      </c>
      <c r="Q198" s="31">
        <v>4000</v>
      </c>
      <c r="R198" s="31">
        <v>1152</v>
      </c>
      <c r="S198" s="45">
        <v>4.5</v>
      </c>
      <c r="T198" s="64">
        <f t="shared" si="18"/>
        <v>72</v>
      </c>
      <c r="U198" s="64">
        <f t="shared" si="19"/>
        <v>0.33403340224719102</v>
      </c>
      <c r="V198" s="38">
        <f t="shared" si="20"/>
        <v>0.42662337882571605</v>
      </c>
      <c r="W198" s="52">
        <v>94.805195294603564</v>
      </c>
      <c r="X198" s="71" t="str">
        <f t="shared" si="26"/>
        <v>Q1 2022</v>
      </c>
      <c r="Y198" s="21">
        <f t="shared" si="21"/>
        <v>2560</v>
      </c>
      <c r="Z198" s="21">
        <f t="shared" si="22"/>
        <v>1600</v>
      </c>
      <c r="AA198" s="57">
        <f t="shared" si="23"/>
        <v>74229.644943820225</v>
      </c>
      <c r="AB198" s="59">
        <f t="shared" si="24"/>
        <v>1.6</v>
      </c>
      <c r="AC198" s="61">
        <f t="shared" si="25"/>
        <v>406.4</v>
      </c>
    </row>
    <row r="199" spans="4:29" hidden="1">
      <c r="D199" s="12">
        <v>193</v>
      </c>
      <c r="E199" s="36" t="s">
        <v>222</v>
      </c>
      <c r="F199" s="16" t="s">
        <v>9</v>
      </c>
      <c r="G199" s="14" t="s">
        <v>30</v>
      </c>
      <c r="H199" s="13" t="s">
        <v>90</v>
      </c>
      <c r="I199" s="13" t="s">
        <v>45</v>
      </c>
      <c r="J199" s="13" t="s">
        <v>46</v>
      </c>
      <c r="K199" s="13" t="s">
        <v>43</v>
      </c>
      <c r="L199" s="14">
        <v>17.3</v>
      </c>
      <c r="M199" s="14" t="s">
        <v>15</v>
      </c>
      <c r="N199" s="31">
        <v>1000000</v>
      </c>
      <c r="O199" s="14" t="s">
        <v>2</v>
      </c>
      <c r="P199" s="14" t="s">
        <v>47</v>
      </c>
      <c r="Q199" s="31">
        <v>10000</v>
      </c>
      <c r="R199" s="31">
        <v>240</v>
      </c>
      <c r="S199" s="45">
        <v>4</v>
      </c>
      <c r="T199" s="64">
        <f t="shared" ref="T199:T262" si="27">L199*S199</f>
        <v>69.2</v>
      </c>
      <c r="U199" s="64">
        <f t="shared" ref="U199:U262" si="28">S199*AA199/10^6</f>
        <v>0.33002909010801185</v>
      </c>
      <c r="V199" s="38">
        <f t="shared" ref="V199:V262" si="29">S199*W199/1000</f>
        <v>0.40497034039423258</v>
      </c>
      <c r="W199" s="52">
        <v>101.24258509855814</v>
      </c>
      <c r="X199" s="71" t="str">
        <f t="shared" si="26"/>
        <v>Q1 2022</v>
      </c>
      <c r="Y199" s="21">
        <f t="shared" ref="Y199:Y262" si="30">1*LEFT(M199, FIND("x", M199)-2)</f>
        <v>3840</v>
      </c>
      <c r="Z199" s="21">
        <f t="shared" ref="Z199:Z262" si="31">1*RIGHT(M199, LEN(M199)-FIND("x", M199)-1)</f>
        <v>2160</v>
      </c>
      <c r="AA199" s="57">
        <f t="shared" ref="AA199:AA262" si="32">AC199^2*AB199/(1+AB199^2)</f>
        <v>82507.272527002962</v>
      </c>
      <c r="AB199" s="59">
        <f t="shared" ref="AB199:AB262" si="33">Y199/Z199</f>
        <v>1.7777777777777777</v>
      </c>
      <c r="AC199" s="61">
        <f t="shared" ref="AC199:AC262" si="34">L199*25.4</f>
        <v>439.42</v>
      </c>
    </row>
    <row r="200" spans="4:29" hidden="1">
      <c r="D200" s="12">
        <v>194</v>
      </c>
      <c r="E200" s="36" t="s">
        <v>222</v>
      </c>
      <c r="F200" s="16" t="s">
        <v>9</v>
      </c>
      <c r="G200" s="14" t="s">
        <v>30</v>
      </c>
      <c r="H200" s="13" t="s">
        <v>4</v>
      </c>
      <c r="I200" s="13" t="s">
        <v>31</v>
      </c>
      <c r="J200" s="13" t="s">
        <v>56</v>
      </c>
      <c r="K200" s="13" t="s">
        <v>57</v>
      </c>
      <c r="L200" s="14">
        <v>12.9</v>
      </c>
      <c r="M200" s="14" t="s">
        <v>16</v>
      </c>
      <c r="N200" s="31">
        <v>1000000</v>
      </c>
      <c r="O200" s="14" t="s">
        <v>2</v>
      </c>
      <c r="P200" s="14" t="s">
        <v>47</v>
      </c>
      <c r="Q200" s="31">
        <v>10384</v>
      </c>
      <c r="R200" s="31">
        <v>2596</v>
      </c>
      <c r="S200" s="45">
        <v>1140</v>
      </c>
      <c r="T200" s="64">
        <f t="shared" si="27"/>
        <v>14706</v>
      </c>
      <c r="U200" s="64">
        <f t="shared" si="28"/>
        <v>58.739944677279311</v>
      </c>
      <c r="V200" s="38">
        <f t="shared" si="29"/>
        <v>131.96180924302936</v>
      </c>
      <c r="W200" s="52">
        <v>115.7559730202012</v>
      </c>
      <c r="X200" s="71" t="str">
        <f t="shared" ref="X200:X263" si="35">G200&amp;" "&amp;F200</f>
        <v>Q1 2022</v>
      </c>
      <c r="Y200" s="21">
        <f t="shared" si="30"/>
        <v>2732</v>
      </c>
      <c r="Z200" s="21">
        <f t="shared" si="31"/>
        <v>2048</v>
      </c>
      <c r="AA200" s="57">
        <f t="shared" si="32"/>
        <v>51526.267260771325</v>
      </c>
      <c r="AB200" s="59">
        <f t="shared" si="33"/>
        <v>1.333984375</v>
      </c>
      <c r="AC200" s="61">
        <f t="shared" si="34"/>
        <v>327.65999999999997</v>
      </c>
    </row>
    <row r="201" spans="4:29" hidden="1">
      <c r="D201" s="12">
        <v>195</v>
      </c>
      <c r="E201" s="36" t="s">
        <v>222</v>
      </c>
      <c r="F201" s="16" t="s">
        <v>9</v>
      </c>
      <c r="G201" s="14" t="s">
        <v>30</v>
      </c>
      <c r="H201" s="13" t="s">
        <v>6</v>
      </c>
      <c r="I201" s="13" t="s">
        <v>139</v>
      </c>
      <c r="J201" s="13"/>
      <c r="K201" s="13" t="s">
        <v>123</v>
      </c>
      <c r="L201" s="14">
        <v>65</v>
      </c>
      <c r="M201" s="14" t="s">
        <v>15</v>
      </c>
      <c r="N201" s="31">
        <v>1000000</v>
      </c>
      <c r="O201" s="14" t="s">
        <v>1</v>
      </c>
      <c r="P201" s="14" t="s">
        <v>35</v>
      </c>
      <c r="Q201" s="31">
        <v>9216</v>
      </c>
      <c r="R201" s="31">
        <v>576</v>
      </c>
      <c r="S201" s="45">
        <v>0.21</v>
      </c>
      <c r="T201" s="64">
        <f t="shared" si="27"/>
        <v>13.65</v>
      </c>
      <c r="U201" s="64">
        <f t="shared" si="28"/>
        <v>0.24459413127596438</v>
      </c>
      <c r="V201" s="38">
        <f t="shared" si="29"/>
        <v>3.8373079466038976E-2</v>
      </c>
      <c r="W201" s="52">
        <v>182.72894983828084</v>
      </c>
      <c r="X201" s="71" t="str">
        <f t="shared" si="35"/>
        <v>Q1 2022</v>
      </c>
      <c r="Y201" s="21">
        <f t="shared" si="30"/>
        <v>3840</v>
      </c>
      <c r="Z201" s="21">
        <f t="shared" si="31"/>
        <v>2160</v>
      </c>
      <c r="AA201" s="57">
        <f t="shared" si="32"/>
        <v>1164733.9584569733</v>
      </c>
      <c r="AB201" s="59">
        <f t="shared" si="33"/>
        <v>1.7777777777777777</v>
      </c>
      <c r="AC201" s="61">
        <f t="shared" si="34"/>
        <v>1651</v>
      </c>
    </row>
    <row r="202" spans="4:29" hidden="1">
      <c r="D202" s="12">
        <v>196</v>
      </c>
      <c r="E202" s="36" t="s">
        <v>222</v>
      </c>
      <c r="F202" s="16" t="s">
        <v>9</v>
      </c>
      <c r="G202" s="14" t="s">
        <v>30</v>
      </c>
      <c r="H202" s="13" t="s">
        <v>6</v>
      </c>
      <c r="I202" s="13" t="s">
        <v>48</v>
      </c>
      <c r="J202" s="13" t="s">
        <v>215</v>
      </c>
      <c r="K202" s="13" t="s">
        <v>123</v>
      </c>
      <c r="L202" s="14">
        <v>55</v>
      </c>
      <c r="M202" s="14" t="s">
        <v>15</v>
      </c>
      <c r="N202" s="31">
        <v>400000</v>
      </c>
      <c r="O202" s="14" t="s">
        <v>1</v>
      </c>
      <c r="P202" s="14" t="s">
        <v>35</v>
      </c>
      <c r="Q202" s="31">
        <v>2000</v>
      </c>
      <c r="R202" s="31">
        <v>200</v>
      </c>
      <c r="S202" s="45">
        <v>3.78</v>
      </c>
      <c r="T202" s="64">
        <f t="shared" si="27"/>
        <v>207.89999999999998</v>
      </c>
      <c r="U202" s="64">
        <f t="shared" si="28"/>
        <v>3.1522249581008897</v>
      </c>
      <c r="V202" s="38">
        <f t="shared" si="29"/>
        <v>0.51381230421202895</v>
      </c>
      <c r="W202" s="52">
        <v>135.92918100847328</v>
      </c>
      <c r="X202" s="71" t="str">
        <f t="shared" si="35"/>
        <v>Q1 2022</v>
      </c>
      <c r="Y202" s="21">
        <f t="shared" si="30"/>
        <v>3840</v>
      </c>
      <c r="Z202" s="21">
        <f t="shared" si="31"/>
        <v>2160</v>
      </c>
      <c r="AA202" s="57">
        <f t="shared" si="32"/>
        <v>833921.94658753707</v>
      </c>
      <c r="AB202" s="59">
        <f t="shared" si="33"/>
        <v>1.7777777777777777</v>
      </c>
      <c r="AC202" s="61">
        <f t="shared" si="34"/>
        <v>1397</v>
      </c>
    </row>
    <row r="203" spans="4:29" hidden="1">
      <c r="D203" s="12">
        <v>197</v>
      </c>
      <c r="E203" s="36" t="s">
        <v>222</v>
      </c>
      <c r="F203" s="16" t="s">
        <v>9</v>
      </c>
      <c r="G203" s="14" t="s">
        <v>30</v>
      </c>
      <c r="H203" s="13" t="s">
        <v>6</v>
      </c>
      <c r="I203" s="13" t="s">
        <v>48</v>
      </c>
      <c r="J203" s="13" t="s">
        <v>91</v>
      </c>
      <c r="K203" s="13" t="s">
        <v>123</v>
      </c>
      <c r="L203" s="14">
        <v>65</v>
      </c>
      <c r="M203" s="14" t="s">
        <v>15</v>
      </c>
      <c r="N203" s="31">
        <v>400000</v>
      </c>
      <c r="O203" s="14" t="s">
        <v>1</v>
      </c>
      <c r="P203" s="14" t="s">
        <v>35</v>
      </c>
      <c r="Q203" s="31">
        <v>9504</v>
      </c>
      <c r="R203" s="31">
        <v>792</v>
      </c>
      <c r="S203" s="45">
        <v>3.476</v>
      </c>
      <c r="T203" s="64">
        <f t="shared" si="27"/>
        <v>225.94</v>
      </c>
      <c r="U203" s="64">
        <f t="shared" si="28"/>
        <v>4.0486152395964394</v>
      </c>
      <c r="V203" s="38">
        <f t="shared" si="29"/>
        <v>0.63516582963786428</v>
      </c>
      <c r="W203" s="52">
        <v>182.72894983828084</v>
      </c>
      <c r="X203" s="71" t="str">
        <f t="shared" si="35"/>
        <v>Q1 2022</v>
      </c>
      <c r="Y203" s="21">
        <f t="shared" si="30"/>
        <v>3840</v>
      </c>
      <c r="Z203" s="21">
        <f t="shared" si="31"/>
        <v>2160</v>
      </c>
      <c r="AA203" s="57">
        <f t="shared" si="32"/>
        <v>1164733.9584569733</v>
      </c>
      <c r="AB203" s="59">
        <f t="shared" si="33"/>
        <v>1.7777777777777777</v>
      </c>
      <c r="AC203" s="61">
        <f t="shared" si="34"/>
        <v>1651</v>
      </c>
    </row>
    <row r="204" spans="4:29" hidden="1">
      <c r="D204" s="12">
        <v>198</v>
      </c>
      <c r="E204" s="36" t="s">
        <v>222</v>
      </c>
      <c r="F204" s="16" t="s">
        <v>9</v>
      </c>
      <c r="G204" s="14" t="s">
        <v>30</v>
      </c>
      <c r="H204" s="13" t="s">
        <v>6</v>
      </c>
      <c r="I204" s="13" t="s">
        <v>48</v>
      </c>
      <c r="J204" s="13" t="s">
        <v>49</v>
      </c>
      <c r="K204" s="13" t="s">
        <v>123</v>
      </c>
      <c r="L204" s="14">
        <v>75</v>
      </c>
      <c r="M204" s="14" t="s">
        <v>15</v>
      </c>
      <c r="N204" s="31">
        <v>400000</v>
      </c>
      <c r="O204" s="14" t="s">
        <v>1</v>
      </c>
      <c r="P204" s="14" t="s">
        <v>35</v>
      </c>
      <c r="Q204" s="31">
        <v>15360</v>
      </c>
      <c r="R204" s="31">
        <v>1280</v>
      </c>
      <c r="S204" s="45">
        <v>1.1970000000000001</v>
      </c>
      <c r="T204" s="64">
        <f t="shared" si="27"/>
        <v>89.775000000000006</v>
      </c>
      <c r="U204" s="64">
        <f t="shared" si="28"/>
        <v>1.8561655228486649</v>
      </c>
      <c r="V204" s="38">
        <f t="shared" si="29"/>
        <v>0.29489451324222421</v>
      </c>
      <c r="W204" s="52">
        <v>246.36133102942705</v>
      </c>
      <c r="X204" s="71" t="str">
        <f t="shared" si="35"/>
        <v>Q1 2022</v>
      </c>
      <c r="Y204" s="21">
        <f t="shared" si="30"/>
        <v>3840</v>
      </c>
      <c r="Z204" s="21">
        <f t="shared" si="31"/>
        <v>2160</v>
      </c>
      <c r="AA204" s="57">
        <f t="shared" si="32"/>
        <v>1550681.3056379822</v>
      </c>
      <c r="AB204" s="59">
        <f t="shared" si="33"/>
        <v>1.7777777777777777</v>
      </c>
      <c r="AC204" s="61">
        <f t="shared" si="34"/>
        <v>1905</v>
      </c>
    </row>
    <row r="205" spans="4:29" hidden="1">
      <c r="D205" s="12">
        <v>199</v>
      </c>
      <c r="E205" s="36" t="s">
        <v>222</v>
      </c>
      <c r="F205" s="16" t="s">
        <v>9</v>
      </c>
      <c r="G205" s="14" t="s">
        <v>30</v>
      </c>
      <c r="H205" s="13" t="s">
        <v>6</v>
      </c>
      <c r="I205" s="13" t="s">
        <v>48</v>
      </c>
      <c r="J205" s="13"/>
      <c r="K205" s="13" t="s">
        <v>123</v>
      </c>
      <c r="L205" s="14">
        <v>85</v>
      </c>
      <c r="M205" s="14" t="s">
        <v>52</v>
      </c>
      <c r="N205" s="31">
        <v>400000</v>
      </c>
      <c r="O205" s="14" t="s">
        <v>1</v>
      </c>
      <c r="P205" s="14" t="s">
        <v>35</v>
      </c>
      <c r="Q205" s="31">
        <v>21060</v>
      </c>
      <c r="R205" s="31">
        <v>2340</v>
      </c>
      <c r="S205" s="45">
        <v>0.105</v>
      </c>
      <c r="T205" s="64">
        <f t="shared" si="27"/>
        <v>8.9249999999999989</v>
      </c>
      <c r="U205" s="64">
        <f t="shared" si="28"/>
        <v>0.20913521875370916</v>
      </c>
      <c r="V205" s="38">
        <f t="shared" si="29"/>
        <v>7.3929122627428012E-2</v>
      </c>
      <c r="W205" s="52">
        <v>704.08688216598114</v>
      </c>
      <c r="X205" s="71" t="str">
        <f t="shared" si="35"/>
        <v>Q1 2022</v>
      </c>
      <c r="Y205" s="21">
        <f t="shared" si="30"/>
        <v>7680</v>
      </c>
      <c r="Z205" s="21">
        <f t="shared" si="31"/>
        <v>4320</v>
      </c>
      <c r="AA205" s="57">
        <f t="shared" si="32"/>
        <v>1991763.9881305636</v>
      </c>
      <c r="AB205" s="59">
        <f t="shared" si="33"/>
        <v>1.7777777777777777</v>
      </c>
      <c r="AC205" s="61">
        <f t="shared" si="34"/>
        <v>2159</v>
      </c>
    </row>
    <row r="206" spans="4:29" hidden="1">
      <c r="D206" s="12">
        <v>200</v>
      </c>
      <c r="E206" s="36" t="s">
        <v>222</v>
      </c>
      <c r="F206" s="16" t="s">
        <v>9</v>
      </c>
      <c r="G206" s="14" t="s">
        <v>30</v>
      </c>
      <c r="H206" s="13" t="s">
        <v>6</v>
      </c>
      <c r="I206" s="13" t="s">
        <v>93</v>
      </c>
      <c r="J206" s="13" t="s">
        <v>94</v>
      </c>
      <c r="K206" s="13" t="s">
        <v>95</v>
      </c>
      <c r="L206" s="14">
        <v>75</v>
      </c>
      <c r="M206" s="14" t="s">
        <v>15</v>
      </c>
      <c r="N206" s="31">
        <v>1000000</v>
      </c>
      <c r="O206" s="14" t="s">
        <v>2</v>
      </c>
      <c r="P206" s="14" t="s">
        <v>35</v>
      </c>
      <c r="Q206" s="31">
        <v>46080</v>
      </c>
      <c r="R206" s="31">
        <v>2880</v>
      </c>
      <c r="S206" s="45">
        <v>0.84</v>
      </c>
      <c r="T206" s="64">
        <f t="shared" si="27"/>
        <v>63</v>
      </c>
      <c r="U206" s="64">
        <f t="shared" si="28"/>
        <v>1.302572296735905</v>
      </c>
      <c r="V206" s="38">
        <f t="shared" si="29"/>
        <v>0.29563359723531246</v>
      </c>
      <c r="W206" s="52">
        <v>351.94475861346723</v>
      </c>
      <c r="X206" s="71" t="str">
        <f t="shared" si="35"/>
        <v>Q1 2022</v>
      </c>
      <c r="Y206" s="21">
        <f t="shared" si="30"/>
        <v>3840</v>
      </c>
      <c r="Z206" s="21">
        <f t="shared" si="31"/>
        <v>2160</v>
      </c>
      <c r="AA206" s="57">
        <f t="shared" si="32"/>
        <v>1550681.3056379822</v>
      </c>
      <c r="AB206" s="59">
        <f t="shared" si="33"/>
        <v>1.7777777777777777</v>
      </c>
      <c r="AC206" s="61">
        <f t="shared" si="34"/>
        <v>1905</v>
      </c>
    </row>
    <row r="207" spans="4:29" hidden="1">
      <c r="D207" s="12">
        <v>201</v>
      </c>
      <c r="E207" s="36" t="s">
        <v>222</v>
      </c>
      <c r="F207" s="16" t="s">
        <v>9</v>
      </c>
      <c r="G207" s="14" t="s">
        <v>30</v>
      </c>
      <c r="H207" s="13" t="s">
        <v>6</v>
      </c>
      <c r="I207" s="13" t="s">
        <v>93</v>
      </c>
      <c r="J207" s="13" t="s">
        <v>94</v>
      </c>
      <c r="K207" s="13" t="s">
        <v>95</v>
      </c>
      <c r="L207" s="14">
        <v>85</v>
      </c>
      <c r="M207" s="14" t="s">
        <v>52</v>
      </c>
      <c r="N207" s="31">
        <v>1000000</v>
      </c>
      <c r="O207" s="14" t="s">
        <v>2</v>
      </c>
      <c r="P207" s="14" t="s">
        <v>35</v>
      </c>
      <c r="Q207" s="31">
        <v>46080</v>
      </c>
      <c r="R207" s="31">
        <v>2880</v>
      </c>
      <c r="S207" s="45">
        <v>1.155</v>
      </c>
      <c r="T207" s="64">
        <f t="shared" si="27"/>
        <v>98.174999999999997</v>
      </c>
      <c r="U207" s="64">
        <f t="shared" si="28"/>
        <v>2.3004874062908014</v>
      </c>
      <c r="V207" s="38">
        <f t="shared" si="29"/>
        <v>0.81322034890170825</v>
      </c>
      <c r="W207" s="52">
        <v>704.08688216598114</v>
      </c>
      <c r="X207" s="71" t="str">
        <f t="shared" si="35"/>
        <v>Q1 2022</v>
      </c>
      <c r="Y207" s="21">
        <f t="shared" si="30"/>
        <v>7680</v>
      </c>
      <c r="Z207" s="21">
        <f t="shared" si="31"/>
        <v>4320</v>
      </c>
      <c r="AA207" s="57">
        <f t="shared" si="32"/>
        <v>1991763.9881305636</v>
      </c>
      <c r="AB207" s="59">
        <f t="shared" si="33"/>
        <v>1.7777777777777777</v>
      </c>
      <c r="AC207" s="61">
        <f t="shared" si="34"/>
        <v>2159</v>
      </c>
    </row>
    <row r="208" spans="4:29" hidden="1">
      <c r="D208" s="12">
        <v>202</v>
      </c>
      <c r="E208" s="36" t="s">
        <v>222</v>
      </c>
      <c r="F208" s="16" t="s">
        <v>9</v>
      </c>
      <c r="G208" s="14" t="s">
        <v>30</v>
      </c>
      <c r="H208" s="13" t="s">
        <v>6</v>
      </c>
      <c r="I208" s="13" t="s">
        <v>93</v>
      </c>
      <c r="J208" s="13" t="s">
        <v>38</v>
      </c>
      <c r="K208" s="13"/>
      <c r="L208" s="14">
        <v>65</v>
      </c>
      <c r="M208" s="14" t="s">
        <v>15</v>
      </c>
      <c r="N208" s="31">
        <v>1000000</v>
      </c>
      <c r="O208" s="14" t="s">
        <v>2</v>
      </c>
      <c r="P208" s="14" t="s">
        <v>35</v>
      </c>
      <c r="Q208" s="31">
        <v>37440</v>
      </c>
      <c r="R208" s="31">
        <v>2340</v>
      </c>
      <c r="S208" s="45">
        <v>0.42</v>
      </c>
      <c r="T208" s="64">
        <f t="shared" si="27"/>
        <v>27.3</v>
      </c>
      <c r="U208" s="64">
        <f t="shared" si="28"/>
        <v>0.48918826255192877</v>
      </c>
      <c r="V208" s="38">
        <f t="shared" si="29"/>
        <v>0.1096373699029685</v>
      </c>
      <c r="W208" s="52">
        <v>261.04135691182978</v>
      </c>
      <c r="X208" s="71" t="str">
        <f t="shared" si="35"/>
        <v>Q1 2022</v>
      </c>
      <c r="Y208" s="21">
        <f t="shared" si="30"/>
        <v>3840</v>
      </c>
      <c r="Z208" s="21">
        <f t="shared" si="31"/>
        <v>2160</v>
      </c>
      <c r="AA208" s="57">
        <f t="shared" si="32"/>
        <v>1164733.9584569733</v>
      </c>
      <c r="AB208" s="59">
        <f t="shared" si="33"/>
        <v>1.7777777777777777</v>
      </c>
      <c r="AC208" s="61">
        <f t="shared" si="34"/>
        <v>1651</v>
      </c>
    </row>
    <row r="209" spans="4:29" hidden="1">
      <c r="D209" s="12">
        <v>203</v>
      </c>
      <c r="E209" s="36" t="s">
        <v>222</v>
      </c>
      <c r="F209" s="16" t="s">
        <v>9</v>
      </c>
      <c r="G209" s="14" t="s">
        <v>30</v>
      </c>
      <c r="H209" s="13" t="s">
        <v>6</v>
      </c>
      <c r="I209" s="13" t="s">
        <v>125</v>
      </c>
      <c r="J209" s="13"/>
      <c r="K209" s="13" t="s">
        <v>123</v>
      </c>
      <c r="L209" s="14">
        <v>65</v>
      </c>
      <c r="M209" s="14" t="s">
        <v>15</v>
      </c>
      <c r="N209" s="31">
        <v>1000000</v>
      </c>
      <c r="O209" s="14" t="s">
        <v>2</v>
      </c>
      <c r="P209" s="14" t="s">
        <v>35</v>
      </c>
      <c r="Q209" s="31">
        <v>16384</v>
      </c>
      <c r="R209" s="31">
        <v>1000</v>
      </c>
      <c r="S209" s="45">
        <v>10.715999999999999</v>
      </c>
      <c r="T209" s="64">
        <f t="shared" si="27"/>
        <v>696.54</v>
      </c>
      <c r="U209" s="64">
        <f t="shared" si="28"/>
        <v>12.481289098824925</v>
      </c>
      <c r="V209" s="38">
        <f t="shared" si="29"/>
        <v>2.7973191806671673</v>
      </c>
      <c r="W209" s="52">
        <v>261.04135691182978</v>
      </c>
      <c r="X209" s="71" t="str">
        <f t="shared" si="35"/>
        <v>Q1 2022</v>
      </c>
      <c r="Y209" s="21">
        <f t="shared" si="30"/>
        <v>3840</v>
      </c>
      <c r="Z209" s="21">
        <f t="shared" si="31"/>
        <v>2160</v>
      </c>
      <c r="AA209" s="57">
        <f t="shared" si="32"/>
        <v>1164733.9584569733</v>
      </c>
      <c r="AB209" s="59">
        <f t="shared" si="33"/>
        <v>1.7777777777777777</v>
      </c>
      <c r="AC209" s="61">
        <f t="shared" si="34"/>
        <v>1651</v>
      </c>
    </row>
    <row r="210" spans="4:29" hidden="1">
      <c r="D210" s="12">
        <v>204</v>
      </c>
      <c r="E210" s="36" t="s">
        <v>222</v>
      </c>
      <c r="F210" s="16" t="s">
        <v>9</v>
      </c>
      <c r="G210" s="14" t="s">
        <v>30</v>
      </c>
      <c r="H210" s="13" t="s">
        <v>6</v>
      </c>
      <c r="I210" s="13" t="s">
        <v>125</v>
      </c>
      <c r="J210" s="13"/>
      <c r="K210" s="13" t="s">
        <v>123</v>
      </c>
      <c r="L210" s="14">
        <v>65</v>
      </c>
      <c r="M210" s="14" t="s">
        <v>52</v>
      </c>
      <c r="N210" s="31">
        <v>1000000</v>
      </c>
      <c r="O210" s="14" t="s">
        <v>2</v>
      </c>
      <c r="P210" s="14" t="s">
        <v>35</v>
      </c>
      <c r="Q210" s="31">
        <v>12000</v>
      </c>
      <c r="R210" s="31">
        <v>1000</v>
      </c>
      <c r="S210" s="45">
        <v>4.2999999999999997E-2</v>
      </c>
      <c r="T210" s="64">
        <f t="shared" si="27"/>
        <v>2.7949999999999999</v>
      </c>
      <c r="U210" s="64">
        <f t="shared" si="28"/>
        <v>5.0083560213649847E-2</v>
      </c>
      <c r="V210" s="38">
        <f t="shared" si="29"/>
        <v>1.7147404238972E-2</v>
      </c>
      <c r="W210" s="52">
        <v>398.77684276679076</v>
      </c>
      <c r="X210" s="71" t="str">
        <f t="shared" si="35"/>
        <v>Q1 2022</v>
      </c>
      <c r="Y210" s="21">
        <f t="shared" si="30"/>
        <v>7680</v>
      </c>
      <c r="Z210" s="21">
        <f t="shared" si="31"/>
        <v>4320</v>
      </c>
      <c r="AA210" s="57">
        <f t="shared" si="32"/>
        <v>1164733.9584569733</v>
      </c>
      <c r="AB210" s="59">
        <f t="shared" si="33"/>
        <v>1.7777777777777777</v>
      </c>
      <c r="AC210" s="61">
        <f t="shared" si="34"/>
        <v>1651</v>
      </c>
    </row>
    <row r="211" spans="4:29" hidden="1">
      <c r="D211" s="12">
        <v>205</v>
      </c>
      <c r="E211" s="36" t="s">
        <v>222</v>
      </c>
      <c r="F211" s="16" t="s">
        <v>9</v>
      </c>
      <c r="G211" s="14" t="s">
        <v>30</v>
      </c>
      <c r="H211" s="13" t="s">
        <v>6</v>
      </c>
      <c r="I211" s="13" t="s">
        <v>125</v>
      </c>
      <c r="J211" s="13"/>
      <c r="K211" s="13" t="s">
        <v>123</v>
      </c>
      <c r="L211" s="14">
        <v>75</v>
      </c>
      <c r="M211" s="14" t="s">
        <v>15</v>
      </c>
      <c r="N211" s="31">
        <v>1000000</v>
      </c>
      <c r="O211" s="14" t="s">
        <v>2</v>
      </c>
      <c r="P211" s="14" t="s">
        <v>35</v>
      </c>
      <c r="Q211" s="31">
        <v>12000</v>
      </c>
      <c r="R211" s="31">
        <v>1000</v>
      </c>
      <c r="S211" s="45">
        <v>4.7679999999999998</v>
      </c>
      <c r="T211" s="64">
        <f t="shared" si="27"/>
        <v>357.59999999999997</v>
      </c>
      <c r="U211" s="64">
        <f t="shared" si="28"/>
        <v>7.393648465281899</v>
      </c>
      <c r="V211" s="38">
        <f t="shared" si="29"/>
        <v>1.6780726090690117</v>
      </c>
      <c r="W211" s="52">
        <v>351.94475861346723</v>
      </c>
      <c r="X211" s="71" t="str">
        <f t="shared" si="35"/>
        <v>Q1 2022</v>
      </c>
      <c r="Y211" s="21">
        <f t="shared" si="30"/>
        <v>3840</v>
      </c>
      <c r="Z211" s="21">
        <f t="shared" si="31"/>
        <v>2160</v>
      </c>
      <c r="AA211" s="57">
        <f t="shared" si="32"/>
        <v>1550681.3056379822</v>
      </c>
      <c r="AB211" s="59">
        <f t="shared" si="33"/>
        <v>1.7777777777777777</v>
      </c>
      <c r="AC211" s="61">
        <f t="shared" si="34"/>
        <v>1905</v>
      </c>
    </row>
    <row r="212" spans="4:29" hidden="1">
      <c r="D212" s="12">
        <v>206</v>
      </c>
      <c r="E212" s="36" t="s">
        <v>222</v>
      </c>
      <c r="F212" s="16" t="s">
        <v>9</v>
      </c>
      <c r="G212" s="14" t="s">
        <v>30</v>
      </c>
      <c r="H212" s="13" t="s">
        <v>6</v>
      </c>
      <c r="I212" s="13" t="s">
        <v>125</v>
      </c>
      <c r="J212" s="13"/>
      <c r="K212" s="13" t="s">
        <v>123</v>
      </c>
      <c r="L212" s="14">
        <v>75</v>
      </c>
      <c r="M212" s="14" t="s">
        <v>52</v>
      </c>
      <c r="N212" s="31">
        <v>1000000</v>
      </c>
      <c r="O212" s="14" t="s">
        <v>2</v>
      </c>
      <c r="P212" s="14" t="s">
        <v>35</v>
      </c>
      <c r="Q212" s="31">
        <v>16000</v>
      </c>
      <c r="R212" s="31">
        <v>2000</v>
      </c>
      <c r="S212" s="45">
        <v>2.3E-2</v>
      </c>
      <c r="T212" s="64">
        <f t="shared" si="27"/>
        <v>1.7249999999999999</v>
      </c>
      <c r="U212" s="64">
        <f t="shared" si="28"/>
        <v>3.5665670029673587E-2</v>
      </c>
      <c r="V212" s="38">
        <f t="shared" si="29"/>
        <v>1.2444479714802382E-2</v>
      </c>
      <c r="W212" s="52">
        <v>541.0643354261905</v>
      </c>
      <c r="X212" s="71" t="str">
        <f t="shared" si="35"/>
        <v>Q1 2022</v>
      </c>
      <c r="Y212" s="21">
        <f t="shared" si="30"/>
        <v>7680</v>
      </c>
      <c r="Z212" s="21">
        <f t="shared" si="31"/>
        <v>4320</v>
      </c>
      <c r="AA212" s="57">
        <f t="shared" si="32"/>
        <v>1550681.3056379822</v>
      </c>
      <c r="AB212" s="59">
        <f t="shared" si="33"/>
        <v>1.7777777777777777</v>
      </c>
      <c r="AC212" s="61">
        <f t="shared" si="34"/>
        <v>1905</v>
      </c>
    </row>
    <row r="213" spans="4:29" hidden="1">
      <c r="D213" s="12">
        <v>207</v>
      </c>
      <c r="E213" s="36" t="s">
        <v>222</v>
      </c>
      <c r="F213" s="16" t="s">
        <v>9</v>
      </c>
      <c r="G213" s="14" t="s">
        <v>30</v>
      </c>
      <c r="H213" s="13" t="s">
        <v>6</v>
      </c>
      <c r="I213" s="13" t="s">
        <v>125</v>
      </c>
      <c r="J213" s="13"/>
      <c r="K213" s="13" t="s">
        <v>123</v>
      </c>
      <c r="L213" s="14">
        <v>86</v>
      </c>
      <c r="M213" s="14" t="s">
        <v>15</v>
      </c>
      <c r="N213" s="31">
        <v>1000000</v>
      </c>
      <c r="O213" s="14" t="s">
        <v>2</v>
      </c>
      <c r="P213" s="14" t="s">
        <v>35</v>
      </c>
      <c r="Q213" s="31">
        <v>18000</v>
      </c>
      <c r="R213" s="31">
        <v>1200</v>
      </c>
      <c r="S213" s="45">
        <v>1.6080000000000001</v>
      </c>
      <c r="T213" s="64">
        <f t="shared" si="27"/>
        <v>138.28800000000001</v>
      </c>
      <c r="U213" s="64">
        <f t="shared" si="28"/>
        <v>3.2785587573137098</v>
      </c>
      <c r="V213" s="38">
        <f t="shared" si="29"/>
        <v>0.73644088488540727</v>
      </c>
      <c r="W213" s="52">
        <v>457.98562492873583</v>
      </c>
      <c r="X213" s="71" t="str">
        <f t="shared" si="35"/>
        <v>Q1 2022</v>
      </c>
      <c r="Y213" s="21">
        <f t="shared" si="30"/>
        <v>3840</v>
      </c>
      <c r="Z213" s="21">
        <f t="shared" si="31"/>
        <v>2160</v>
      </c>
      <c r="AA213" s="57">
        <f t="shared" si="32"/>
        <v>2038904.6998219588</v>
      </c>
      <c r="AB213" s="59">
        <f t="shared" si="33"/>
        <v>1.7777777777777777</v>
      </c>
      <c r="AC213" s="61">
        <f t="shared" si="34"/>
        <v>2184.4</v>
      </c>
    </row>
    <row r="214" spans="4:29" hidden="1">
      <c r="D214" s="12">
        <v>208</v>
      </c>
      <c r="E214" s="36" t="s">
        <v>222</v>
      </c>
      <c r="F214" s="16" t="s">
        <v>9</v>
      </c>
      <c r="G214" s="14" t="s">
        <v>30</v>
      </c>
      <c r="H214" s="13" t="s">
        <v>6</v>
      </c>
      <c r="I214" s="13" t="s">
        <v>125</v>
      </c>
      <c r="J214" s="13"/>
      <c r="K214" s="13" t="s">
        <v>123</v>
      </c>
      <c r="L214" s="14">
        <v>86</v>
      </c>
      <c r="M214" s="14" t="s">
        <v>52</v>
      </c>
      <c r="N214" s="31">
        <v>1000000</v>
      </c>
      <c r="O214" s="14" t="s">
        <v>2</v>
      </c>
      <c r="P214" s="14" t="s">
        <v>35</v>
      </c>
      <c r="Q214" s="31">
        <v>28800</v>
      </c>
      <c r="R214" s="31">
        <v>2400</v>
      </c>
      <c r="S214" s="45">
        <v>6.0000000000000001E-3</v>
      </c>
      <c r="T214" s="64">
        <f t="shared" si="27"/>
        <v>0.51600000000000001</v>
      </c>
      <c r="U214" s="64">
        <f t="shared" si="28"/>
        <v>1.2233428198931754E-2</v>
      </c>
      <c r="V214" s="38">
        <f t="shared" si="29"/>
        <v>4.2245212929958873E-3</v>
      </c>
      <c r="W214" s="52">
        <v>704.08688216598114</v>
      </c>
      <c r="X214" s="71" t="str">
        <f t="shared" si="35"/>
        <v>Q1 2022</v>
      </c>
      <c r="Y214" s="21">
        <f t="shared" si="30"/>
        <v>7680</v>
      </c>
      <c r="Z214" s="21">
        <f t="shared" si="31"/>
        <v>4320</v>
      </c>
      <c r="AA214" s="57">
        <f t="shared" si="32"/>
        <v>2038904.6998219588</v>
      </c>
      <c r="AB214" s="59">
        <f t="shared" si="33"/>
        <v>1.7777777777777777</v>
      </c>
      <c r="AC214" s="61">
        <f t="shared" si="34"/>
        <v>2184.4</v>
      </c>
    </row>
    <row r="215" spans="4:29" hidden="1">
      <c r="D215" s="12">
        <v>209</v>
      </c>
      <c r="E215" s="36" t="s">
        <v>222</v>
      </c>
      <c r="F215" s="16" t="s">
        <v>9</v>
      </c>
      <c r="G215" s="14" t="s">
        <v>30</v>
      </c>
      <c r="H215" s="13" t="s">
        <v>6</v>
      </c>
      <c r="I215" s="13" t="s">
        <v>53</v>
      </c>
      <c r="J215" s="13" t="s">
        <v>126</v>
      </c>
      <c r="K215" s="13" t="s">
        <v>123</v>
      </c>
      <c r="L215" s="14">
        <v>43</v>
      </c>
      <c r="M215" s="14" t="s">
        <v>15</v>
      </c>
      <c r="N215" s="31">
        <v>1000000</v>
      </c>
      <c r="O215" s="14" t="s">
        <v>2</v>
      </c>
      <c r="P215" s="14" t="s">
        <v>35</v>
      </c>
      <c r="Q215" s="31">
        <v>3614.6269090909086</v>
      </c>
      <c r="R215" s="31">
        <v>301.21890909090905</v>
      </c>
      <c r="S215" s="45">
        <v>26.754000000000001</v>
      </c>
      <c r="T215" s="64">
        <f t="shared" si="27"/>
        <v>1150.422</v>
      </c>
      <c r="U215" s="64">
        <f t="shared" si="28"/>
        <v>13.637214084759172</v>
      </c>
      <c r="V215" s="38">
        <f t="shared" si="29"/>
        <v>4.0617122149124638</v>
      </c>
      <c r="W215" s="52">
        <v>151.81700736011302</v>
      </c>
      <c r="X215" s="71" t="str">
        <f t="shared" si="35"/>
        <v>Q1 2022</v>
      </c>
      <c r="Y215" s="21">
        <f t="shared" si="30"/>
        <v>3840</v>
      </c>
      <c r="Z215" s="21">
        <f t="shared" si="31"/>
        <v>2160</v>
      </c>
      <c r="AA215" s="57">
        <f t="shared" si="32"/>
        <v>509726.1749554897</v>
      </c>
      <c r="AB215" s="59">
        <f t="shared" si="33"/>
        <v>1.7777777777777777</v>
      </c>
      <c r="AC215" s="61">
        <f t="shared" si="34"/>
        <v>1092.2</v>
      </c>
    </row>
    <row r="216" spans="4:29" hidden="1">
      <c r="D216" s="12">
        <v>210</v>
      </c>
      <c r="E216" s="36" t="s">
        <v>222</v>
      </c>
      <c r="F216" s="16" t="s">
        <v>9</v>
      </c>
      <c r="G216" s="14" t="s">
        <v>30</v>
      </c>
      <c r="H216" s="13" t="s">
        <v>6</v>
      </c>
      <c r="I216" s="13" t="s">
        <v>53</v>
      </c>
      <c r="J216" s="13" t="s">
        <v>126</v>
      </c>
      <c r="K216" s="13" t="s">
        <v>123</v>
      </c>
      <c r="L216" s="14">
        <v>50</v>
      </c>
      <c r="M216" s="14" t="s">
        <v>15</v>
      </c>
      <c r="N216" s="31">
        <v>1000000</v>
      </c>
      <c r="O216" s="14" t="s">
        <v>2</v>
      </c>
      <c r="P216" s="14" t="s">
        <v>35</v>
      </c>
      <c r="Q216" s="31">
        <v>4887.272727272727</v>
      </c>
      <c r="R216" s="31">
        <v>407.27272727272725</v>
      </c>
      <c r="S216" s="45">
        <v>57.762999999999998</v>
      </c>
      <c r="T216" s="64">
        <f t="shared" si="27"/>
        <v>2888.15</v>
      </c>
      <c r="U216" s="64">
        <f t="shared" si="28"/>
        <v>39.80977967002967</v>
      </c>
      <c r="V216" s="38">
        <f t="shared" si="29"/>
        <v>10.196983483886291</v>
      </c>
      <c r="W216" s="52">
        <v>176.53140390710817</v>
      </c>
      <c r="X216" s="71" t="str">
        <f t="shared" si="35"/>
        <v>Q1 2022</v>
      </c>
      <c r="Y216" s="21">
        <f t="shared" si="30"/>
        <v>3840</v>
      </c>
      <c r="Z216" s="21">
        <f t="shared" si="31"/>
        <v>2160</v>
      </c>
      <c r="AA216" s="57">
        <f t="shared" si="32"/>
        <v>689191.69139465876</v>
      </c>
      <c r="AB216" s="59">
        <f t="shared" si="33"/>
        <v>1.7777777777777777</v>
      </c>
      <c r="AC216" s="61">
        <f t="shared" si="34"/>
        <v>1270</v>
      </c>
    </row>
    <row r="217" spans="4:29" hidden="1">
      <c r="D217" s="12">
        <v>211</v>
      </c>
      <c r="E217" s="36" t="s">
        <v>222</v>
      </c>
      <c r="F217" s="16" t="s">
        <v>9</v>
      </c>
      <c r="G217" s="14" t="s">
        <v>30</v>
      </c>
      <c r="H217" s="13" t="s">
        <v>6</v>
      </c>
      <c r="I217" s="13" t="s">
        <v>53</v>
      </c>
      <c r="J217" s="13" t="s">
        <v>126</v>
      </c>
      <c r="K217" s="13" t="s">
        <v>123</v>
      </c>
      <c r="L217" s="14">
        <v>55</v>
      </c>
      <c r="M217" s="14" t="s">
        <v>15</v>
      </c>
      <c r="N217" s="31">
        <v>1000000</v>
      </c>
      <c r="O217" s="14" t="s">
        <v>2</v>
      </c>
      <c r="P217" s="14" t="s">
        <v>35</v>
      </c>
      <c r="Q217" s="31">
        <v>6283.636363636364</v>
      </c>
      <c r="R217" s="31">
        <v>523.63636363636363</v>
      </c>
      <c r="S217" s="45">
        <v>140.827</v>
      </c>
      <c r="T217" s="64">
        <f t="shared" si="27"/>
        <v>7745.4849999999997</v>
      </c>
      <c r="U217" s="64">
        <f t="shared" si="28"/>
        <v>117.43872597208308</v>
      </c>
      <c r="V217" s="38">
        <f t="shared" si="29"/>
        <v>27.346426819828952</v>
      </c>
      <c r="W217" s="52">
        <v>194.18454429781897</v>
      </c>
      <c r="X217" s="71" t="str">
        <f t="shared" si="35"/>
        <v>Q1 2022</v>
      </c>
      <c r="Y217" s="21">
        <f t="shared" si="30"/>
        <v>3840</v>
      </c>
      <c r="Z217" s="21">
        <f t="shared" si="31"/>
        <v>2160</v>
      </c>
      <c r="AA217" s="57">
        <f t="shared" si="32"/>
        <v>833921.94658753707</v>
      </c>
      <c r="AB217" s="59">
        <f t="shared" si="33"/>
        <v>1.7777777777777777</v>
      </c>
      <c r="AC217" s="61">
        <f t="shared" si="34"/>
        <v>1397</v>
      </c>
    </row>
    <row r="218" spans="4:29" hidden="1">
      <c r="D218" s="12">
        <v>212</v>
      </c>
      <c r="E218" s="36" t="s">
        <v>222</v>
      </c>
      <c r="F218" s="16" t="s">
        <v>9</v>
      </c>
      <c r="G218" s="14" t="s">
        <v>30</v>
      </c>
      <c r="H218" s="13" t="s">
        <v>6</v>
      </c>
      <c r="I218" s="13" t="s">
        <v>53</v>
      </c>
      <c r="J218" s="13" t="s">
        <v>126</v>
      </c>
      <c r="K218" s="13" t="s">
        <v>123</v>
      </c>
      <c r="L218" s="14">
        <v>55</v>
      </c>
      <c r="M218" s="14" t="s">
        <v>52</v>
      </c>
      <c r="N218" s="31">
        <v>1000000</v>
      </c>
      <c r="O218" s="14" t="s">
        <v>2</v>
      </c>
      <c r="P218" s="14" t="s">
        <v>35</v>
      </c>
      <c r="Q218" s="31">
        <v>7873.1360946745563</v>
      </c>
      <c r="R218" s="31">
        <v>962.27218934911241</v>
      </c>
      <c r="S218" s="45">
        <v>9.2750000000000004</v>
      </c>
      <c r="T218" s="64">
        <f t="shared" si="27"/>
        <v>510.125</v>
      </c>
      <c r="U218" s="64">
        <f t="shared" si="28"/>
        <v>7.7346260545994063</v>
      </c>
      <c r="V218" s="38">
        <f t="shared" si="29"/>
        <v>2.751371224310819</v>
      </c>
      <c r="W218" s="52">
        <v>296.6437977693605</v>
      </c>
      <c r="X218" s="71" t="str">
        <f t="shared" si="35"/>
        <v>Q1 2022</v>
      </c>
      <c r="Y218" s="21">
        <f t="shared" si="30"/>
        <v>7680</v>
      </c>
      <c r="Z218" s="21">
        <f t="shared" si="31"/>
        <v>4320</v>
      </c>
      <c r="AA218" s="57">
        <f t="shared" si="32"/>
        <v>833921.94658753707</v>
      </c>
      <c r="AB218" s="59">
        <f t="shared" si="33"/>
        <v>1.7777777777777777</v>
      </c>
      <c r="AC218" s="61">
        <f t="shared" si="34"/>
        <v>1397</v>
      </c>
    </row>
    <row r="219" spans="4:29" hidden="1">
      <c r="D219" s="12">
        <v>213</v>
      </c>
      <c r="E219" s="36" t="s">
        <v>222</v>
      </c>
      <c r="F219" s="16" t="s">
        <v>9</v>
      </c>
      <c r="G219" s="14" t="s">
        <v>30</v>
      </c>
      <c r="H219" s="13" t="s">
        <v>6</v>
      </c>
      <c r="I219" s="13" t="s">
        <v>53</v>
      </c>
      <c r="J219" s="13" t="s">
        <v>126</v>
      </c>
      <c r="K219" s="13" t="s">
        <v>123</v>
      </c>
      <c r="L219" s="14">
        <v>65</v>
      </c>
      <c r="M219" s="14" t="s">
        <v>15</v>
      </c>
      <c r="N219" s="31">
        <v>1000000</v>
      </c>
      <c r="O219" s="14" t="s">
        <v>2</v>
      </c>
      <c r="P219" s="14" t="s">
        <v>35</v>
      </c>
      <c r="Q219" s="31">
        <v>8640</v>
      </c>
      <c r="R219" s="31">
        <v>720</v>
      </c>
      <c r="S219" s="45">
        <v>152.18899999999999</v>
      </c>
      <c r="T219" s="64">
        <f t="shared" si="27"/>
        <v>9892.2849999999999</v>
      </c>
      <c r="U219" s="64">
        <f t="shared" si="28"/>
        <v>177.2596964036083</v>
      </c>
      <c r="V219" s="38">
        <f t="shared" si="29"/>
        <v>39.727623067054459</v>
      </c>
      <c r="W219" s="52">
        <v>261.04135691182978</v>
      </c>
      <c r="X219" s="71" t="str">
        <f t="shared" si="35"/>
        <v>Q1 2022</v>
      </c>
      <c r="Y219" s="21">
        <f t="shared" si="30"/>
        <v>3840</v>
      </c>
      <c r="Z219" s="21">
        <f t="shared" si="31"/>
        <v>2160</v>
      </c>
      <c r="AA219" s="57">
        <f t="shared" si="32"/>
        <v>1164733.9584569733</v>
      </c>
      <c r="AB219" s="59">
        <f t="shared" si="33"/>
        <v>1.7777777777777777</v>
      </c>
      <c r="AC219" s="61">
        <f t="shared" si="34"/>
        <v>1651</v>
      </c>
    </row>
    <row r="220" spans="4:29" hidden="1">
      <c r="D220" s="12">
        <v>214</v>
      </c>
      <c r="E220" s="36" t="s">
        <v>222</v>
      </c>
      <c r="F220" s="16" t="s">
        <v>9</v>
      </c>
      <c r="G220" s="14" t="s">
        <v>30</v>
      </c>
      <c r="H220" s="13" t="s">
        <v>6</v>
      </c>
      <c r="I220" s="13" t="s">
        <v>53</v>
      </c>
      <c r="J220" s="13" t="s">
        <v>126</v>
      </c>
      <c r="K220" s="13" t="s">
        <v>123</v>
      </c>
      <c r="L220" s="14">
        <v>65</v>
      </c>
      <c r="M220" s="14" t="s">
        <v>52</v>
      </c>
      <c r="N220" s="31">
        <v>1000000</v>
      </c>
      <c r="O220" s="14" t="s">
        <v>2</v>
      </c>
      <c r="P220" s="14" t="s">
        <v>35</v>
      </c>
      <c r="Q220" s="31">
        <v>10996.363636363636</v>
      </c>
      <c r="R220" s="31">
        <v>1221.8181818181818</v>
      </c>
      <c r="S220" s="45">
        <v>27.122</v>
      </c>
      <c r="T220" s="64">
        <f t="shared" si="27"/>
        <v>1762.93</v>
      </c>
      <c r="U220" s="64">
        <f t="shared" si="28"/>
        <v>31.589914421270031</v>
      </c>
      <c r="V220" s="38">
        <f t="shared" si="29"/>
        <v>10.815625529520899</v>
      </c>
      <c r="W220" s="52">
        <v>398.77684276679076</v>
      </c>
      <c r="X220" s="71" t="str">
        <f t="shared" si="35"/>
        <v>Q1 2022</v>
      </c>
      <c r="Y220" s="21">
        <f t="shared" si="30"/>
        <v>7680</v>
      </c>
      <c r="Z220" s="21">
        <f t="shared" si="31"/>
        <v>4320</v>
      </c>
      <c r="AA220" s="57">
        <f t="shared" si="32"/>
        <v>1164733.9584569733</v>
      </c>
      <c r="AB220" s="59">
        <f t="shared" si="33"/>
        <v>1.7777777777777777</v>
      </c>
      <c r="AC220" s="61">
        <f t="shared" si="34"/>
        <v>1651</v>
      </c>
    </row>
    <row r="221" spans="4:29" hidden="1">
      <c r="D221" s="12">
        <v>215</v>
      </c>
      <c r="E221" s="36" t="s">
        <v>222</v>
      </c>
      <c r="F221" s="16" t="s">
        <v>9</v>
      </c>
      <c r="G221" s="14" t="s">
        <v>30</v>
      </c>
      <c r="H221" s="13" t="s">
        <v>6</v>
      </c>
      <c r="I221" s="13" t="s">
        <v>53</v>
      </c>
      <c r="J221" s="13" t="s">
        <v>126</v>
      </c>
      <c r="K221" s="13" t="s">
        <v>123</v>
      </c>
      <c r="L221" s="14">
        <v>75</v>
      </c>
      <c r="M221" s="14" t="s">
        <v>15</v>
      </c>
      <c r="N221" s="31">
        <v>1000000</v>
      </c>
      <c r="O221" s="14" t="s">
        <v>2</v>
      </c>
      <c r="P221" s="14" t="s">
        <v>35</v>
      </c>
      <c r="Q221" s="31">
        <v>10909.09090909091</v>
      </c>
      <c r="R221" s="31">
        <v>909.09090909090912</v>
      </c>
      <c r="S221" s="45">
        <v>75.972999999999999</v>
      </c>
      <c r="T221" s="64">
        <f t="shared" si="27"/>
        <v>5697.9750000000004</v>
      </c>
      <c r="U221" s="64">
        <f t="shared" si="28"/>
        <v>117.80991083323441</v>
      </c>
      <c r="V221" s="38">
        <f t="shared" si="29"/>
        <v>26.738299146140942</v>
      </c>
      <c r="W221" s="52">
        <v>351.94475861346723</v>
      </c>
      <c r="X221" s="71" t="str">
        <f t="shared" si="35"/>
        <v>Q1 2022</v>
      </c>
      <c r="Y221" s="21">
        <f t="shared" si="30"/>
        <v>3840</v>
      </c>
      <c r="Z221" s="21">
        <f t="shared" si="31"/>
        <v>2160</v>
      </c>
      <c r="AA221" s="57">
        <f t="shared" si="32"/>
        <v>1550681.3056379822</v>
      </c>
      <c r="AB221" s="59">
        <f t="shared" si="33"/>
        <v>1.7777777777777777</v>
      </c>
      <c r="AC221" s="61">
        <f t="shared" si="34"/>
        <v>1905</v>
      </c>
    </row>
    <row r="222" spans="4:29" hidden="1">
      <c r="D222" s="12">
        <v>216</v>
      </c>
      <c r="E222" s="36" t="s">
        <v>222</v>
      </c>
      <c r="F222" s="16" t="s">
        <v>9</v>
      </c>
      <c r="G222" s="14" t="s">
        <v>30</v>
      </c>
      <c r="H222" s="13" t="s">
        <v>6</v>
      </c>
      <c r="I222" s="13" t="s">
        <v>53</v>
      </c>
      <c r="J222" s="13" t="s">
        <v>126</v>
      </c>
      <c r="K222" s="13" t="s">
        <v>123</v>
      </c>
      <c r="L222" s="14">
        <v>75</v>
      </c>
      <c r="M222" s="14" t="s">
        <v>52</v>
      </c>
      <c r="N222" s="31">
        <v>1000000</v>
      </c>
      <c r="O222" s="14" t="s">
        <v>2</v>
      </c>
      <c r="P222" s="14" t="s">
        <v>35</v>
      </c>
      <c r="Q222" s="31">
        <v>15708.764159999995</v>
      </c>
      <c r="R222" s="31">
        <v>1745.4182399999995</v>
      </c>
      <c r="S222" s="45">
        <v>19.882000000000001</v>
      </c>
      <c r="T222" s="64">
        <f t="shared" si="27"/>
        <v>1491.15</v>
      </c>
      <c r="U222" s="64">
        <f t="shared" si="28"/>
        <v>30.830645718694363</v>
      </c>
      <c r="V222" s="38">
        <f t="shared" si="29"/>
        <v>10.757441116943522</v>
      </c>
      <c r="W222" s="52">
        <v>541.0643354261905</v>
      </c>
      <c r="X222" s="71" t="str">
        <f t="shared" si="35"/>
        <v>Q1 2022</v>
      </c>
      <c r="Y222" s="21">
        <f t="shared" si="30"/>
        <v>7680</v>
      </c>
      <c r="Z222" s="21">
        <f t="shared" si="31"/>
        <v>4320</v>
      </c>
      <c r="AA222" s="57">
        <f t="shared" si="32"/>
        <v>1550681.3056379822</v>
      </c>
      <c r="AB222" s="59">
        <f t="shared" si="33"/>
        <v>1.7777777777777777</v>
      </c>
      <c r="AC222" s="61">
        <f t="shared" si="34"/>
        <v>1905</v>
      </c>
    </row>
    <row r="223" spans="4:29" hidden="1">
      <c r="D223" s="12">
        <v>217</v>
      </c>
      <c r="E223" s="36" t="s">
        <v>222</v>
      </c>
      <c r="F223" s="16" t="s">
        <v>9</v>
      </c>
      <c r="G223" s="14" t="s">
        <v>30</v>
      </c>
      <c r="H223" s="13" t="s">
        <v>6</v>
      </c>
      <c r="I223" s="13" t="s">
        <v>53</v>
      </c>
      <c r="J223" s="13" t="s">
        <v>126</v>
      </c>
      <c r="K223" s="13" t="s">
        <v>123</v>
      </c>
      <c r="L223" s="14">
        <v>85</v>
      </c>
      <c r="M223" s="14" t="s">
        <v>15</v>
      </c>
      <c r="N223" s="31">
        <v>1000000</v>
      </c>
      <c r="O223" s="14" t="s">
        <v>2</v>
      </c>
      <c r="P223" s="14" t="s">
        <v>35</v>
      </c>
      <c r="Q223" s="31">
        <v>14400</v>
      </c>
      <c r="R223" s="31">
        <v>1200</v>
      </c>
      <c r="S223" s="45">
        <v>61.378999999999998</v>
      </c>
      <c r="T223" s="64">
        <f t="shared" si="27"/>
        <v>5217.2150000000001</v>
      </c>
      <c r="U223" s="64">
        <f t="shared" si="28"/>
        <v>122.25248182746586</v>
      </c>
      <c r="V223" s="38">
        <f t="shared" si="29"/>
        <v>28.110699672500875</v>
      </c>
      <c r="W223" s="52">
        <v>457.98562492873583</v>
      </c>
      <c r="X223" s="71" t="str">
        <f t="shared" si="35"/>
        <v>Q1 2022</v>
      </c>
      <c r="Y223" s="21">
        <f t="shared" si="30"/>
        <v>3840</v>
      </c>
      <c r="Z223" s="21">
        <f t="shared" si="31"/>
        <v>2160</v>
      </c>
      <c r="AA223" s="57">
        <f t="shared" si="32"/>
        <v>1991763.9881305636</v>
      </c>
      <c r="AB223" s="59">
        <f t="shared" si="33"/>
        <v>1.7777777777777777</v>
      </c>
      <c r="AC223" s="61">
        <f t="shared" si="34"/>
        <v>2159</v>
      </c>
    </row>
    <row r="224" spans="4:29" hidden="1">
      <c r="D224" s="12">
        <v>218</v>
      </c>
      <c r="E224" s="36" t="s">
        <v>222</v>
      </c>
      <c r="F224" s="16" t="s">
        <v>9</v>
      </c>
      <c r="G224" s="14" t="s">
        <v>30</v>
      </c>
      <c r="H224" s="13" t="s">
        <v>6</v>
      </c>
      <c r="I224" s="13" t="s">
        <v>53</v>
      </c>
      <c r="J224" s="13" t="s">
        <v>126</v>
      </c>
      <c r="K224" s="13" t="s">
        <v>123</v>
      </c>
      <c r="L224" s="14">
        <v>85</v>
      </c>
      <c r="M224" s="14" t="s">
        <v>52</v>
      </c>
      <c r="N224" s="31">
        <v>1000000</v>
      </c>
      <c r="O224" s="14" t="s">
        <v>2</v>
      </c>
      <c r="P224" s="14" t="s">
        <v>35</v>
      </c>
      <c r="Q224" s="31">
        <v>19145.454545454544</v>
      </c>
      <c r="R224" s="31">
        <v>2127.272727272727</v>
      </c>
      <c r="S224" s="45">
        <v>11.044</v>
      </c>
      <c r="T224" s="64">
        <f t="shared" si="27"/>
        <v>938.74</v>
      </c>
      <c r="U224" s="64">
        <f t="shared" si="28"/>
        <v>21.997041484913947</v>
      </c>
      <c r="V224" s="38">
        <f t="shared" si="29"/>
        <v>7.7759355266410957</v>
      </c>
      <c r="W224" s="52">
        <v>704.08688216598114</v>
      </c>
      <c r="X224" s="71" t="str">
        <f t="shared" si="35"/>
        <v>Q1 2022</v>
      </c>
      <c r="Y224" s="21">
        <f t="shared" si="30"/>
        <v>7680</v>
      </c>
      <c r="Z224" s="21">
        <f t="shared" si="31"/>
        <v>4320</v>
      </c>
      <c r="AA224" s="57">
        <f t="shared" si="32"/>
        <v>1991763.9881305636</v>
      </c>
      <c r="AB224" s="59">
        <f t="shared" si="33"/>
        <v>1.7777777777777777</v>
      </c>
      <c r="AC224" s="61">
        <f t="shared" si="34"/>
        <v>2159</v>
      </c>
    </row>
    <row r="225" spans="4:29" hidden="1">
      <c r="D225" s="12">
        <v>219</v>
      </c>
      <c r="E225" s="36" t="s">
        <v>222</v>
      </c>
      <c r="F225" s="16" t="s">
        <v>9</v>
      </c>
      <c r="G225" s="14" t="s">
        <v>30</v>
      </c>
      <c r="H225" s="13" t="s">
        <v>6</v>
      </c>
      <c r="I225" s="13" t="s">
        <v>53</v>
      </c>
      <c r="J225" s="13" t="s">
        <v>126</v>
      </c>
      <c r="K225" s="13" t="s">
        <v>123</v>
      </c>
      <c r="L225" s="14">
        <v>98</v>
      </c>
      <c r="M225" s="14" t="s">
        <v>15</v>
      </c>
      <c r="N225" s="31">
        <v>1000000</v>
      </c>
      <c r="O225" s="14" t="s">
        <v>2</v>
      </c>
      <c r="P225" s="14" t="s">
        <v>35</v>
      </c>
      <c r="Q225" s="31">
        <v>19141.53633217993</v>
      </c>
      <c r="R225" s="31">
        <v>1595.1280276816608</v>
      </c>
      <c r="S225" s="45">
        <v>1.96</v>
      </c>
      <c r="T225" s="64">
        <f t="shared" si="27"/>
        <v>192.07999999999998</v>
      </c>
      <c r="U225" s="64">
        <f t="shared" si="28"/>
        <v>5.1892936512569721</v>
      </c>
      <c r="V225" s="38">
        <f t="shared" si="29"/>
        <v>1.3464777372904833</v>
      </c>
      <c r="W225" s="52">
        <v>686.97843739310372</v>
      </c>
      <c r="X225" s="71" t="str">
        <f t="shared" si="35"/>
        <v>Q1 2022</v>
      </c>
      <c r="Y225" s="21">
        <f t="shared" si="30"/>
        <v>3840</v>
      </c>
      <c r="Z225" s="21">
        <f t="shared" si="31"/>
        <v>2160</v>
      </c>
      <c r="AA225" s="57">
        <f t="shared" si="32"/>
        <v>2647598.8016617205</v>
      </c>
      <c r="AB225" s="59">
        <f t="shared" si="33"/>
        <v>1.7777777777777777</v>
      </c>
      <c r="AC225" s="61">
        <f t="shared" si="34"/>
        <v>2489.1999999999998</v>
      </c>
    </row>
    <row r="226" spans="4:29" hidden="1">
      <c r="D226" s="12">
        <v>220</v>
      </c>
      <c r="E226" s="36" t="s">
        <v>222</v>
      </c>
      <c r="F226" s="16" t="s">
        <v>9</v>
      </c>
      <c r="G226" s="14" t="s">
        <v>30</v>
      </c>
      <c r="H226" s="13" t="s">
        <v>6</v>
      </c>
      <c r="I226" s="13" t="s">
        <v>108</v>
      </c>
      <c r="J226" s="13" t="s">
        <v>176</v>
      </c>
      <c r="K226" s="13" t="s">
        <v>123</v>
      </c>
      <c r="L226" s="14">
        <v>55</v>
      </c>
      <c r="M226" s="14" t="s">
        <v>15</v>
      </c>
      <c r="N226" s="31"/>
      <c r="O226" s="14" t="s">
        <v>2</v>
      </c>
      <c r="P226" s="14" t="s">
        <v>35</v>
      </c>
      <c r="Q226" s="31">
        <v>8000</v>
      </c>
      <c r="R226" s="31">
        <v>2000</v>
      </c>
      <c r="S226" s="45">
        <v>10</v>
      </c>
      <c r="T226" s="64">
        <f t="shared" si="27"/>
        <v>550</v>
      </c>
      <c r="U226" s="64">
        <f t="shared" si="28"/>
        <v>8.3392194658753702</v>
      </c>
      <c r="V226" s="38">
        <f t="shared" si="29"/>
        <v>1.9418454429781897</v>
      </c>
      <c r="W226" s="52">
        <v>194.18454429781897</v>
      </c>
      <c r="X226" s="71" t="str">
        <f t="shared" si="35"/>
        <v>Q1 2022</v>
      </c>
      <c r="Y226" s="21">
        <f t="shared" si="30"/>
        <v>3840</v>
      </c>
      <c r="Z226" s="21">
        <f t="shared" si="31"/>
        <v>2160</v>
      </c>
      <c r="AA226" s="57">
        <f t="shared" si="32"/>
        <v>833921.94658753707</v>
      </c>
      <c r="AB226" s="59">
        <f t="shared" si="33"/>
        <v>1.7777777777777777</v>
      </c>
      <c r="AC226" s="61">
        <f t="shared" si="34"/>
        <v>1397</v>
      </c>
    </row>
    <row r="227" spans="4:29" hidden="1">
      <c r="D227" s="12">
        <v>221</v>
      </c>
      <c r="E227" s="36" t="s">
        <v>222</v>
      </c>
      <c r="F227" s="16" t="s">
        <v>9</v>
      </c>
      <c r="G227" s="14" t="s">
        <v>30</v>
      </c>
      <c r="H227" s="13" t="s">
        <v>6</v>
      </c>
      <c r="I227" s="13" t="s">
        <v>108</v>
      </c>
      <c r="J227" s="13" t="s">
        <v>177</v>
      </c>
      <c r="K227" s="13" t="s">
        <v>123</v>
      </c>
      <c r="L227" s="14">
        <v>65</v>
      </c>
      <c r="M227" s="14" t="s">
        <v>15</v>
      </c>
      <c r="N227" s="31"/>
      <c r="O227" s="14" t="s">
        <v>2</v>
      </c>
      <c r="P227" s="14" t="s">
        <v>35</v>
      </c>
      <c r="Q227" s="31">
        <v>8000</v>
      </c>
      <c r="R227" s="31">
        <v>2000</v>
      </c>
      <c r="S227" s="45">
        <v>2.2909999999999999</v>
      </c>
      <c r="T227" s="64">
        <f t="shared" si="27"/>
        <v>148.91499999999999</v>
      </c>
      <c r="U227" s="64">
        <f t="shared" si="28"/>
        <v>2.6684054988249257</v>
      </c>
      <c r="V227" s="38">
        <f t="shared" si="29"/>
        <v>0.59804574868500193</v>
      </c>
      <c r="W227" s="52">
        <v>261.04135691182978</v>
      </c>
      <c r="X227" s="71" t="str">
        <f t="shared" si="35"/>
        <v>Q1 2022</v>
      </c>
      <c r="Y227" s="21">
        <f t="shared" si="30"/>
        <v>3840</v>
      </c>
      <c r="Z227" s="21">
        <f t="shared" si="31"/>
        <v>2160</v>
      </c>
      <c r="AA227" s="57">
        <f t="shared" si="32"/>
        <v>1164733.9584569733</v>
      </c>
      <c r="AB227" s="59">
        <f t="shared" si="33"/>
        <v>1.7777777777777777</v>
      </c>
      <c r="AC227" s="61">
        <f t="shared" si="34"/>
        <v>1651</v>
      </c>
    </row>
    <row r="228" spans="4:29" hidden="1">
      <c r="D228" s="12">
        <v>222</v>
      </c>
      <c r="E228" s="36" t="s">
        <v>222</v>
      </c>
      <c r="F228" s="16" t="s">
        <v>9</v>
      </c>
      <c r="G228" s="14" t="s">
        <v>30</v>
      </c>
      <c r="H228" s="13" t="s">
        <v>6</v>
      </c>
      <c r="I228" s="13" t="s">
        <v>108</v>
      </c>
      <c r="J228" s="13" t="s">
        <v>175</v>
      </c>
      <c r="K228" s="13" t="s">
        <v>123</v>
      </c>
      <c r="L228" s="14">
        <v>65</v>
      </c>
      <c r="M228" s="14" t="s">
        <v>52</v>
      </c>
      <c r="N228" s="31">
        <v>1000000</v>
      </c>
      <c r="O228" s="14" t="s">
        <v>2</v>
      </c>
      <c r="P228" s="14" t="s">
        <v>35</v>
      </c>
      <c r="Q228" s="31">
        <v>12096</v>
      </c>
      <c r="R228" s="31">
        <v>1344</v>
      </c>
      <c r="S228" s="45">
        <v>0.16800000000000001</v>
      </c>
      <c r="T228" s="64">
        <f t="shared" si="27"/>
        <v>10.92</v>
      </c>
      <c r="U228" s="64">
        <f t="shared" si="28"/>
        <v>0.19567530502077154</v>
      </c>
      <c r="V228" s="38">
        <f t="shared" si="29"/>
        <v>6.6994509584820852E-2</v>
      </c>
      <c r="W228" s="52">
        <v>398.77684276679076</v>
      </c>
      <c r="X228" s="71" t="str">
        <f t="shared" si="35"/>
        <v>Q1 2022</v>
      </c>
      <c r="Y228" s="21">
        <f t="shared" si="30"/>
        <v>7680</v>
      </c>
      <c r="Z228" s="21">
        <f t="shared" si="31"/>
        <v>4320</v>
      </c>
      <c r="AA228" s="57">
        <f t="shared" si="32"/>
        <v>1164733.9584569733</v>
      </c>
      <c r="AB228" s="59">
        <f t="shared" si="33"/>
        <v>1.7777777777777777</v>
      </c>
      <c r="AC228" s="61">
        <f t="shared" si="34"/>
        <v>1651</v>
      </c>
    </row>
    <row r="229" spans="4:29" hidden="1">
      <c r="D229" s="12">
        <v>223</v>
      </c>
      <c r="E229" s="36" t="s">
        <v>222</v>
      </c>
      <c r="F229" s="16" t="s">
        <v>9</v>
      </c>
      <c r="G229" s="14" t="s">
        <v>30</v>
      </c>
      <c r="H229" s="13" t="s">
        <v>6</v>
      </c>
      <c r="I229" s="13" t="s">
        <v>108</v>
      </c>
      <c r="J229" s="13" t="s">
        <v>175</v>
      </c>
      <c r="K229" s="13" t="s">
        <v>123</v>
      </c>
      <c r="L229" s="14">
        <v>75</v>
      </c>
      <c r="M229" s="14" t="s">
        <v>52</v>
      </c>
      <c r="N229" s="31">
        <v>1000000</v>
      </c>
      <c r="O229" s="14" t="s">
        <v>2</v>
      </c>
      <c r="P229" s="14" t="s">
        <v>35</v>
      </c>
      <c r="Q229" s="31">
        <v>17279.640575999994</v>
      </c>
      <c r="R229" s="31">
        <v>1919.9600639999994</v>
      </c>
      <c r="S229" s="45">
        <v>0.49099999999999999</v>
      </c>
      <c r="T229" s="64">
        <f t="shared" si="27"/>
        <v>36.825000000000003</v>
      </c>
      <c r="U229" s="64">
        <f t="shared" si="28"/>
        <v>0.76138452106824928</v>
      </c>
      <c r="V229" s="38">
        <f t="shared" si="29"/>
        <v>0.26566258869425952</v>
      </c>
      <c r="W229" s="52">
        <v>541.0643354261905</v>
      </c>
      <c r="X229" s="71" t="str">
        <f t="shared" si="35"/>
        <v>Q1 2022</v>
      </c>
      <c r="Y229" s="21">
        <f t="shared" si="30"/>
        <v>7680</v>
      </c>
      <c r="Z229" s="21">
        <f t="shared" si="31"/>
        <v>4320</v>
      </c>
      <c r="AA229" s="57">
        <f t="shared" si="32"/>
        <v>1550681.3056379822</v>
      </c>
      <c r="AB229" s="59">
        <f t="shared" si="33"/>
        <v>1.7777777777777777</v>
      </c>
      <c r="AC229" s="61">
        <f t="shared" si="34"/>
        <v>1905</v>
      </c>
    </row>
    <row r="230" spans="4:29" hidden="1">
      <c r="D230" s="12">
        <v>224</v>
      </c>
      <c r="E230" s="36" t="s">
        <v>222</v>
      </c>
      <c r="F230" s="16" t="s">
        <v>9</v>
      </c>
      <c r="G230" s="14" t="s">
        <v>30</v>
      </c>
      <c r="H230" s="13" t="s">
        <v>6</v>
      </c>
      <c r="I230" s="13" t="s">
        <v>58</v>
      </c>
      <c r="J230" s="13" t="s">
        <v>59</v>
      </c>
      <c r="K230" s="13" t="s">
        <v>123</v>
      </c>
      <c r="L230" s="14">
        <v>75</v>
      </c>
      <c r="M230" s="14" t="s">
        <v>15</v>
      </c>
      <c r="N230" s="31">
        <v>1000000</v>
      </c>
      <c r="O230" s="14" t="s">
        <v>1</v>
      </c>
      <c r="P230" s="14" t="s">
        <v>35</v>
      </c>
      <c r="Q230" s="31">
        <v>4000</v>
      </c>
      <c r="R230" s="31">
        <v>252</v>
      </c>
      <c r="S230" s="45">
        <v>0.105</v>
      </c>
      <c r="T230" s="64">
        <f t="shared" si="27"/>
        <v>7.875</v>
      </c>
      <c r="U230" s="64">
        <f t="shared" si="28"/>
        <v>0.16282153709198813</v>
      </c>
      <c r="V230" s="38">
        <f t="shared" si="29"/>
        <v>2.586793975808984E-2</v>
      </c>
      <c r="W230" s="52">
        <v>246.36133102942705</v>
      </c>
      <c r="X230" s="71" t="str">
        <f t="shared" si="35"/>
        <v>Q1 2022</v>
      </c>
      <c r="Y230" s="21">
        <f t="shared" si="30"/>
        <v>3840</v>
      </c>
      <c r="Z230" s="21">
        <f t="shared" si="31"/>
        <v>2160</v>
      </c>
      <c r="AA230" s="57">
        <f t="shared" si="32"/>
        <v>1550681.3056379822</v>
      </c>
      <c r="AB230" s="59">
        <f t="shared" si="33"/>
        <v>1.7777777777777777</v>
      </c>
      <c r="AC230" s="61">
        <f t="shared" si="34"/>
        <v>1905</v>
      </c>
    </row>
    <row r="231" spans="4:29" hidden="1">
      <c r="D231" s="12">
        <v>225</v>
      </c>
      <c r="E231" s="36" t="s">
        <v>222</v>
      </c>
      <c r="F231" s="16" t="s">
        <v>9</v>
      </c>
      <c r="G231" s="14" t="s">
        <v>30</v>
      </c>
      <c r="H231" s="13" t="s">
        <v>6</v>
      </c>
      <c r="I231" s="13" t="s">
        <v>58</v>
      </c>
      <c r="J231" s="13"/>
      <c r="K231" s="13" t="s">
        <v>123</v>
      </c>
      <c r="L231" s="14">
        <v>86</v>
      </c>
      <c r="M231" s="14" t="s">
        <v>15</v>
      </c>
      <c r="N231" s="31">
        <v>1000000</v>
      </c>
      <c r="O231" s="14" t="s">
        <v>1</v>
      </c>
      <c r="P231" s="14" t="s">
        <v>35</v>
      </c>
      <c r="Q231" s="31">
        <v>8000</v>
      </c>
      <c r="R231" s="31">
        <v>576</v>
      </c>
      <c r="S231" s="45">
        <v>0.105</v>
      </c>
      <c r="T231" s="64">
        <f t="shared" si="27"/>
        <v>9.0299999999999994</v>
      </c>
      <c r="U231" s="64">
        <f t="shared" si="28"/>
        <v>0.21408499348130566</v>
      </c>
      <c r="V231" s="38">
        <f t="shared" si="29"/>
        <v>7.3929122627428012E-2</v>
      </c>
      <c r="W231" s="52">
        <v>704.08688216598114</v>
      </c>
      <c r="X231" s="71" t="str">
        <f t="shared" si="35"/>
        <v>Q1 2022</v>
      </c>
      <c r="Y231" s="21">
        <f t="shared" si="30"/>
        <v>3840</v>
      </c>
      <c r="Z231" s="21">
        <f t="shared" si="31"/>
        <v>2160</v>
      </c>
      <c r="AA231" s="57">
        <f t="shared" si="32"/>
        <v>2038904.6998219588</v>
      </c>
      <c r="AB231" s="59">
        <f t="shared" si="33"/>
        <v>1.7777777777777777</v>
      </c>
      <c r="AC231" s="61">
        <f t="shared" si="34"/>
        <v>2184.4</v>
      </c>
    </row>
    <row r="232" spans="4:29" hidden="1">
      <c r="D232" s="12">
        <v>226</v>
      </c>
      <c r="E232" s="36" t="s">
        <v>222</v>
      </c>
      <c r="F232" s="16" t="s">
        <v>9</v>
      </c>
      <c r="G232" s="14" t="s">
        <v>30</v>
      </c>
      <c r="H232" s="13" t="s">
        <v>6</v>
      </c>
      <c r="I232" s="13" t="s">
        <v>111</v>
      </c>
      <c r="J232" s="13" t="s">
        <v>112</v>
      </c>
      <c r="K232" s="13" t="s">
        <v>43</v>
      </c>
      <c r="L232" s="14">
        <v>65</v>
      </c>
      <c r="M232" s="14" t="s">
        <v>15</v>
      </c>
      <c r="N232" s="31">
        <v>1000000</v>
      </c>
      <c r="O232" s="14" t="s">
        <v>2</v>
      </c>
      <c r="P232" s="14" t="s">
        <v>35</v>
      </c>
      <c r="Q232" s="31">
        <v>6480</v>
      </c>
      <c r="R232" s="31">
        <v>432</v>
      </c>
      <c r="S232" s="45">
        <v>8.3989999999999991</v>
      </c>
      <c r="T232" s="64">
        <f t="shared" si="27"/>
        <v>545.93499999999995</v>
      </c>
      <c r="U232" s="64">
        <f t="shared" si="28"/>
        <v>9.7826005170801178</v>
      </c>
      <c r="V232" s="38">
        <f t="shared" si="29"/>
        <v>2.192486356702458</v>
      </c>
      <c r="W232" s="52">
        <v>261.04135691182978</v>
      </c>
      <c r="X232" s="71" t="str">
        <f t="shared" si="35"/>
        <v>Q1 2022</v>
      </c>
      <c r="Y232" s="21">
        <f t="shared" si="30"/>
        <v>3840</v>
      </c>
      <c r="Z232" s="21">
        <f t="shared" si="31"/>
        <v>2160</v>
      </c>
      <c r="AA232" s="57">
        <f t="shared" si="32"/>
        <v>1164733.9584569733</v>
      </c>
      <c r="AB232" s="59">
        <f t="shared" si="33"/>
        <v>1.7777777777777777</v>
      </c>
      <c r="AC232" s="61">
        <f t="shared" si="34"/>
        <v>1651</v>
      </c>
    </row>
    <row r="233" spans="4:29" hidden="1">
      <c r="D233" s="12">
        <v>227</v>
      </c>
      <c r="E233" s="36" t="s">
        <v>222</v>
      </c>
      <c r="F233" s="16" t="s">
        <v>9</v>
      </c>
      <c r="G233" s="14" t="s">
        <v>30</v>
      </c>
      <c r="H233" s="13" t="s">
        <v>6</v>
      </c>
      <c r="I233" s="13" t="s">
        <v>111</v>
      </c>
      <c r="J233" s="13" t="s">
        <v>112</v>
      </c>
      <c r="K233" s="13" t="s">
        <v>43</v>
      </c>
      <c r="L233" s="14">
        <v>75</v>
      </c>
      <c r="M233" s="14" t="s">
        <v>15</v>
      </c>
      <c r="N233" s="31">
        <v>1000000</v>
      </c>
      <c r="O233" s="14" t="s">
        <v>2</v>
      </c>
      <c r="P233" s="14" t="s">
        <v>35</v>
      </c>
      <c r="Q233" s="31">
        <v>12000</v>
      </c>
      <c r="R233" s="31">
        <v>600</v>
      </c>
      <c r="S233" s="45">
        <v>2.8</v>
      </c>
      <c r="T233" s="64">
        <f t="shared" si="27"/>
        <v>210</v>
      </c>
      <c r="U233" s="64">
        <f t="shared" si="28"/>
        <v>4.3419076557863505</v>
      </c>
      <c r="V233" s="38">
        <f t="shared" si="29"/>
        <v>0.98544532411770824</v>
      </c>
      <c r="W233" s="52">
        <v>351.94475861346723</v>
      </c>
      <c r="X233" s="71" t="str">
        <f t="shared" si="35"/>
        <v>Q1 2022</v>
      </c>
      <c r="Y233" s="21">
        <f t="shared" si="30"/>
        <v>3840</v>
      </c>
      <c r="Z233" s="21">
        <f t="shared" si="31"/>
        <v>2160</v>
      </c>
      <c r="AA233" s="57">
        <f t="shared" si="32"/>
        <v>1550681.3056379822</v>
      </c>
      <c r="AB233" s="59">
        <f t="shared" si="33"/>
        <v>1.7777777777777777</v>
      </c>
      <c r="AC233" s="61">
        <f t="shared" si="34"/>
        <v>1905</v>
      </c>
    </row>
    <row r="234" spans="4:29" hidden="1">
      <c r="D234" s="12">
        <v>228</v>
      </c>
      <c r="E234" s="36" t="s">
        <v>222</v>
      </c>
      <c r="F234" s="16" t="s">
        <v>9</v>
      </c>
      <c r="G234" s="14" t="s">
        <v>30</v>
      </c>
      <c r="H234" s="13" t="s">
        <v>6</v>
      </c>
      <c r="I234" s="13" t="s">
        <v>111</v>
      </c>
      <c r="J234" s="13" t="s">
        <v>112</v>
      </c>
      <c r="K234" s="13" t="s">
        <v>43</v>
      </c>
      <c r="L234" s="14">
        <v>85</v>
      </c>
      <c r="M234" s="14" t="s">
        <v>15</v>
      </c>
      <c r="N234" s="31">
        <v>1000000</v>
      </c>
      <c r="O234" s="14" t="s">
        <v>2</v>
      </c>
      <c r="P234" s="14" t="s">
        <v>35</v>
      </c>
      <c r="Q234" s="31">
        <v>15360</v>
      </c>
      <c r="R234" s="31">
        <v>768</v>
      </c>
      <c r="S234" s="45">
        <v>5.601</v>
      </c>
      <c r="T234" s="64">
        <f t="shared" si="27"/>
        <v>476.08499999999998</v>
      </c>
      <c r="U234" s="64">
        <f t="shared" si="28"/>
        <v>11.155870097519285</v>
      </c>
      <c r="V234" s="38">
        <f t="shared" si="29"/>
        <v>2.5651774852258495</v>
      </c>
      <c r="W234" s="52">
        <v>457.98562492873583</v>
      </c>
      <c r="X234" s="71" t="str">
        <f t="shared" si="35"/>
        <v>Q1 2022</v>
      </c>
      <c r="Y234" s="21">
        <f t="shared" si="30"/>
        <v>3840</v>
      </c>
      <c r="Z234" s="21">
        <f t="shared" si="31"/>
        <v>2160</v>
      </c>
      <c r="AA234" s="57">
        <f t="shared" si="32"/>
        <v>1991763.9881305636</v>
      </c>
      <c r="AB234" s="59">
        <f t="shared" si="33"/>
        <v>1.7777777777777777</v>
      </c>
      <c r="AC234" s="61">
        <f t="shared" si="34"/>
        <v>2159</v>
      </c>
    </row>
    <row r="235" spans="4:29" hidden="1">
      <c r="D235" s="12">
        <v>229</v>
      </c>
      <c r="E235" s="36" t="s">
        <v>222</v>
      </c>
      <c r="F235" s="16" t="s">
        <v>9</v>
      </c>
      <c r="G235" s="14" t="s">
        <v>30</v>
      </c>
      <c r="H235" s="13" t="s">
        <v>6</v>
      </c>
      <c r="I235" s="13" t="s">
        <v>36</v>
      </c>
      <c r="J235" s="13" t="s">
        <v>37</v>
      </c>
      <c r="K235" s="13" t="s">
        <v>137</v>
      </c>
      <c r="L235" s="14">
        <v>65</v>
      </c>
      <c r="M235" s="14" t="s">
        <v>15</v>
      </c>
      <c r="N235" s="31">
        <v>1000000</v>
      </c>
      <c r="O235" s="14" t="s">
        <v>1</v>
      </c>
      <c r="P235" s="14" t="s">
        <v>35</v>
      </c>
      <c r="Q235" s="31">
        <v>2560</v>
      </c>
      <c r="R235" s="31">
        <v>160</v>
      </c>
      <c r="S235" s="45">
        <v>57.015000000000001</v>
      </c>
      <c r="T235" s="64">
        <f t="shared" si="27"/>
        <v>3705.9749999999999</v>
      </c>
      <c r="U235" s="64">
        <f t="shared" si="28"/>
        <v>66.407306641424341</v>
      </c>
      <c r="V235" s="38">
        <f t="shared" si="29"/>
        <v>10.418291075029581</v>
      </c>
      <c r="W235" s="52">
        <v>182.72894983828084</v>
      </c>
      <c r="X235" s="71" t="str">
        <f t="shared" si="35"/>
        <v>Q1 2022</v>
      </c>
      <c r="Y235" s="21">
        <f t="shared" si="30"/>
        <v>3840</v>
      </c>
      <c r="Z235" s="21">
        <f t="shared" si="31"/>
        <v>2160</v>
      </c>
      <c r="AA235" s="57">
        <f t="shared" si="32"/>
        <v>1164733.9584569733</v>
      </c>
      <c r="AB235" s="59">
        <f t="shared" si="33"/>
        <v>1.7777777777777777</v>
      </c>
      <c r="AC235" s="61">
        <f t="shared" si="34"/>
        <v>1651</v>
      </c>
    </row>
    <row r="236" spans="4:29" hidden="1">
      <c r="D236" s="12">
        <v>230</v>
      </c>
      <c r="E236" s="36" t="s">
        <v>222</v>
      </c>
      <c r="F236" s="16" t="s">
        <v>9</v>
      </c>
      <c r="G236" s="14" t="s">
        <v>30</v>
      </c>
      <c r="H236" s="13" t="s">
        <v>6</v>
      </c>
      <c r="I236" s="13" t="s">
        <v>36</v>
      </c>
      <c r="J236" s="13" t="s">
        <v>38</v>
      </c>
      <c r="K236" s="13" t="s">
        <v>137</v>
      </c>
      <c r="L236" s="14">
        <v>75</v>
      </c>
      <c r="M236" s="14" t="s">
        <v>15</v>
      </c>
      <c r="N236" s="31">
        <v>1000000</v>
      </c>
      <c r="O236" s="14" t="s">
        <v>1</v>
      </c>
      <c r="P236" s="14" t="s">
        <v>35</v>
      </c>
      <c r="Q236" s="31">
        <v>3840</v>
      </c>
      <c r="R236" s="31">
        <v>240</v>
      </c>
      <c r="S236" s="45">
        <v>14.07</v>
      </c>
      <c r="T236" s="64">
        <f t="shared" si="27"/>
        <v>1055.25</v>
      </c>
      <c r="U236" s="64">
        <f t="shared" si="28"/>
        <v>21.818085970326408</v>
      </c>
      <c r="V236" s="38">
        <f t="shared" si="29"/>
        <v>3.4663039275840388</v>
      </c>
      <c r="W236" s="52">
        <v>246.36133102942705</v>
      </c>
      <c r="X236" s="71" t="str">
        <f t="shared" si="35"/>
        <v>Q1 2022</v>
      </c>
      <c r="Y236" s="21">
        <f t="shared" si="30"/>
        <v>3840</v>
      </c>
      <c r="Z236" s="21">
        <f t="shared" si="31"/>
        <v>2160</v>
      </c>
      <c r="AA236" s="57">
        <f t="shared" si="32"/>
        <v>1550681.3056379822</v>
      </c>
      <c r="AB236" s="59">
        <f t="shared" si="33"/>
        <v>1.7777777777777777</v>
      </c>
      <c r="AC236" s="61">
        <f t="shared" si="34"/>
        <v>1905</v>
      </c>
    </row>
    <row r="237" spans="4:29" hidden="1">
      <c r="D237" s="12">
        <v>231</v>
      </c>
      <c r="E237" s="36" t="s">
        <v>222</v>
      </c>
      <c r="F237" s="16" t="s">
        <v>9</v>
      </c>
      <c r="G237" s="14" t="s">
        <v>30</v>
      </c>
      <c r="H237" s="13" t="s">
        <v>6</v>
      </c>
      <c r="I237" s="13" t="s">
        <v>36</v>
      </c>
      <c r="J237" s="13" t="s">
        <v>89</v>
      </c>
      <c r="K237" s="13" t="s">
        <v>137</v>
      </c>
      <c r="L237" s="14">
        <v>75</v>
      </c>
      <c r="M237" s="14" t="s">
        <v>52</v>
      </c>
      <c r="N237" s="31">
        <v>1000000</v>
      </c>
      <c r="O237" s="14" t="s">
        <v>2</v>
      </c>
      <c r="P237" s="14" t="s">
        <v>35</v>
      </c>
      <c r="Q237" s="31">
        <v>40000</v>
      </c>
      <c r="R237" s="31">
        <v>1000</v>
      </c>
      <c r="S237" s="45">
        <v>1.155</v>
      </c>
      <c r="T237" s="64">
        <f t="shared" si="27"/>
        <v>86.625</v>
      </c>
      <c r="U237" s="64">
        <f t="shared" si="28"/>
        <v>1.7910369080118695</v>
      </c>
      <c r="V237" s="38">
        <f t="shared" si="29"/>
        <v>0.62492930741725006</v>
      </c>
      <c r="W237" s="52">
        <v>541.0643354261905</v>
      </c>
      <c r="X237" s="71" t="str">
        <f t="shared" si="35"/>
        <v>Q1 2022</v>
      </c>
      <c r="Y237" s="21">
        <f t="shared" si="30"/>
        <v>7680</v>
      </c>
      <c r="Z237" s="21">
        <f t="shared" si="31"/>
        <v>4320</v>
      </c>
      <c r="AA237" s="57">
        <f t="shared" si="32"/>
        <v>1550681.3056379822</v>
      </c>
      <c r="AB237" s="59">
        <f t="shared" si="33"/>
        <v>1.7777777777777777</v>
      </c>
      <c r="AC237" s="61">
        <f t="shared" si="34"/>
        <v>1905</v>
      </c>
    </row>
    <row r="238" spans="4:29" hidden="1">
      <c r="D238" s="12">
        <v>232</v>
      </c>
      <c r="E238" s="36" t="s">
        <v>222</v>
      </c>
      <c r="F238" s="16" t="s">
        <v>9</v>
      </c>
      <c r="G238" s="14" t="s">
        <v>30</v>
      </c>
      <c r="H238" s="13" t="s">
        <v>6</v>
      </c>
      <c r="I238" s="13" t="s">
        <v>36</v>
      </c>
      <c r="J238" s="13" t="s">
        <v>138</v>
      </c>
      <c r="K238" s="13" t="s">
        <v>137</v>
      </c>
      <c r="L238" s="14">
        <v>85</v>
      </c>
      <c r="M238" s="14" t="s">
        <v>15</v>
      </c>
      <c r="N238" s="31">
        <v>1000000</v>
      </c>
      <c r="O238" s="14" t="s">
        <v>1</v>
      </c>
      <c r="P238" s="14" t="s">
        <v>35</v>
      </c>
      <c r="Q238" s="31">
        <v>7168</v>
      </c>
      <c r="R238" s="31">
        <v>448</v>
      </c>
      <c r="S238" s="45">
        <v>2.625</v>
      </c>
      <c r="T238" s="64">
        <f t="shared" si="27"/>
        <v>223.125</v>
      </c>
      <c r="U238" s="64">
        <f t="shared" si="28"/>
        <v>5.2283804688427296</v>
      </c>
      <c r="V238" s="38">
        <f t="shared" si="29"/>
        <v>0.84154858580655212</v>
      </c>
      <c r="W238" s="52">
        <v>320.58993745011509</v>
      </c>
      <c r="X238" s="71" t="str">
        <f t="shared" si="35"/>
        <v>Q1 2022</v>
      </c>
      <c r="Y238" s="21">
        <f t="shared" si="30"/>
        <v>3840</v>
      </c>
      <c r="Z238" s="21">
        <f t="shared" si="31"/>
        <v>2160</v>
      </c>
      <c r="AA238" s="57">
        <f t="shared" si="32"/>
        <v>1991763.9881305636</v>
      </c>
      <c r="AB238" s="59">
        <f t="shared" si="33"/>
        <v>1.7777777777777777</v>
      </c>
      <c r="AC238" s="61">
        <f t="shared" si="34"/>
        <v>2159</v>
      </c>
    </row>
    <row r="239" spans="4:29" hidden="1">
      <c r="D239" s="12">
        <v>233</v>
      </c>
      <c r="E239" s="36" t="s">
        <v>222</v>
      </c>
      <c r="F239" s="16" t="s">
        <v>9</v>
      </c>
      <c r="G239" s="14" t="s">
        <v>30</v>
      </c>
      <c r="H239" s="13" t="s">
        <v>6</v>
      </c>
      <c r="I239" s="13" t="s">
        <v>36</v>
      </c>
      <c r="J239" s="13" t="s">
        <v>100</v>
      </c>
      <c r="K239" s="13" t="s">
        <v>137</v>
      </c>
      <c r="L239" s="14">
        <v>85</v>
      </c>
      <c r="M239" s="14" t="s">
        <v>52</v>
      </c>
      <c r="N239" s="31">
        <v>1000000</v>
      </c>
      <c r="O239" s="14" t="s">
        <v>2</v>
      </c>
      <c r="P239" s="14" t="s">
        <v>35</v>
      </c>
      <c r="Q239" s="31">
        <v>96000</v>
      </c>
      <c r="R239" s="31">
        <v>1920</v>
      </c>
      <c r="S239" s="45">
        <v>0.315</v>
      </c>
      <c r="T239" s="64">
        <f t="shared" si="27"/>
        <v>26.774999999999999</v>
      </c>
      <c r="U239" s="64">
        <f t="shared" si="28"/>
        <v>0.62740565626112754</v>
      </c>
      <c r="V239" s="38">
        <f t="shared" si="29"/>
        <v>0.22178736788228406</v>
      </c>
      <c r="W239" s="52">
        <v>704.08688216598114</v>
      </c>
      <c r="X239" s="71" t="str">
        <f t="shared" si="35"/>
        <v>Q1 2022</v>
      </c>
      <c r="Y239" s="21">
        <f t="shared" si="30"/>
        <v>7680</v>
      </c>
      <c r="Z239" s="21">
        <f t="shared" si="31"/>
        <v>4320</v>
      </c>
      <c r="AA239" s="57">
        <f t="shared" si="32"/>
        <v>1991763.9881305636</v>
      </c>
      <c r="AB239" s="59">
        <f t="shared" si="33"/>
        <v>1.7777777777777777</v>
      </c>
      <c r="AC239" s="61">
        <f t="shared" si="34"/>
        <v>2159</v>
      </c>
    </row>
    <row r="240" spans="4:29" hidden="1">
      <c r="D240" s="12">
        <v>234</v>
      </c>
      <c r="E240" s="36" t="s">
        <v>222</v>
      </c>
      <c r="F240" s="16" t="s">
        <v>9</v>
      </c>
      <c r="G240" s="14" t="s">
        <v>30</v>
      </c>
      <c r="H240" s="13" t="s">
        <v>6</v>
      </c>
      <c r="I240" s="13" t="s">
        <v>36</v>
      </c>
      <c r="J240" s="13" t="s">
        <v>50</v>
      </c>
      <c r="K240" s="13" t="s">
        <v>123</v>
      </c>
      <c r="L240" s="14">
        <v>55</v>
      </c>
      <c r="M240" s="14" t="s">
        <v>15</v>
      </c>
      <c r="N240" s="31">
        <v>1000000</v>
      </c>
      <c r="O240" s="14" t="s">
        <v>1</v>
      </c>
      <c r="P240" s="14" t="s">
        <v>35</v>
      </c>
      <c r="Q240" s="31">
        <v>2048</v>
      </c>
      <c r="R240" s="31">
        <v>128</v>
      </c>
      <c r="S240" s="45">
        <v>15.12</v>
      </c>
      <c r="T240" s="64">
        <f t="shared" si="27"/>
        <v>831.59999999999991</v>
      </c>
      <c r="U240" s="64">
        <f t="shared" si="28"/>
        <v>12.608899832403559</v>
      </c>
      <c r="V240" s="38">
        <f t="shared" si="29"/>
        <v>2.0552492168481158</v>
      </c>
      <c r="W240" s="52">
        <v>135.92918100847328</v>
      </c>
      <c r="X240" s="71" t="str">
        <f t="shared" si="35"/>
        <v>Q1 2022</v>
      </c>
      <c r="Y240" s="21">
        <f t="shared" si="30"/>
        <v>3840</v>
      </c>
      <c r="Z240" s="21">
        <f t="shared" si="31"/>
        <v>2160</v>
      </c>
      <c r="AA240" s="57">
        <f t="shared" si="32"/>
        <v>833921.94658753707</v>
      </c>
      <c r="AB240" s="59">
        <f t="shared" si="33"/>
        <v>1.7777777777777777</v>
      </c>
      <c r="AC240" s="61">
        <f t="shared" si="34"/>
        <v>1397</v>
      </c>
    </row>
    <row r="241" spans="4:29" hidden="1">
      <c r="D241" s="12">
        <v>235</v>
      </c>
      <c r="E241" s="36" t="s">
        <v>222</v>
      </c>
      <c r="F241" s="16" t="s">
        <v>9</v>
      </c>
      <c r="G241" s="14" t="s">
        <v>30</v>
      </c>
      <c r="H241" s="13" t="s">
        <v>6</v>
      </c>
      <c r="I241" s="13" t="s">
        <v>36</v>
      </c>
      <c r="J241" s="13"/>
      <c r="K241" s="13" t="s">
        <v>123</v>
      </c>
      <c r="L241" s="14">
        <v>98</v>
      </c>
      <c r="M241" s="14" t="s">
        <v>15</v>
      </c>
      <c r="N241" s="31">
        <v>1000000</v>
      </c>
      <c r="O241" s="14" t="s">
        <v>1</v>
      </c>
      <c r="P241" s="14" t="s">
        <v>35</v>
      </c>
      <c r="Q241" s="31">
        <v>5120</v>
      </c>
      <c r="R241" s="31">
        <v>320</v>
      </c>
      <c r="S241" s="45">
        <v>0.315</v>
      </c>
      <c r="T241" s="64">
        <f t="shared" si="27"/>
        <v>30.87</v>
      </c>
      <c r="U241" s="64">
        <f t="shared" si="28"/>
        <v>0.83399362252344189</v>
      </c>
      <c r="V241" s="38">
        <f t="shared" si="29"/>
        <v>0.15147874544517939</v>
      </c>
      <c r="W241" s="52">
        <v>480.8849061751726</v>
      </c>
      <c r="X241" s="71" t="str">
        <f t="shared" si="35"/>
        <v>Q1 2022</v>
      </c>
      <c r="Y241" s="21">
        <f t="shared" si="30"/>
        <v>3840</v>
      </c>
      <c r="Z241" s="21">
        <f t="shared" si="31"/>
        <v>2160</v>
      </c>
      <c r="AA241" s="57">
        <f t="shared" si="32"/>
        <v>2647598.8016617205</v>
      </c>
      <c r="AB241" s="59">
        <f t="shared" si="33"/>
        <v>1.7777777777777777</v>
      </c>
      <c r="AC241" s="61">
        <f t="shared" si="34"/>
        <v>2489.1999999999998</v>
      </c>
    </row>
    <row r="242" spans="4:29" hidden="1">
      <c r="D242" s="12">
        <v>236</v>
      </c>
      <c r="E242" s="36" t="s">
        <v>222</v>
      </c>
      <c r="F242" s="16" t="s">
        <v>9</v>
      </c>
      <c r="G242" s="14" t="s">
        <v>30</v>
      </c>
      <c r="H242" s="13" t="s">
        <v>6</v>
      </c>
      <c r="I242" s="13" t="s">
        <v>36</v>
      </c>
      <c r="J242" s="13"/>
      <c r="K242" s="13" t="s">
        <v>123</v>
      </c>
      <c r="L242" s="14">
        <v>98</v>
      </c>
      <c r="M242" s="14" t="s">
        <v>52</v>
      </c>
      <c r="N242" s="31">
        <v>1000000</v>
      </c>
      <c r="O242" s="14" t="s">
        <v>2</v>
      </c>
      <c r="P242" s="14" t="s">
        <v>35</v>
      </c>
      <c r="Q242" s="31">
        <v>96000</v>
      </c>
      <c r="R242" s="31">
        <v>1920</v>
      </c>
      <c r="S242" s="45">
        <v>5.2999999999999999E-2</v>
      </c>
      <c r="T242" s="64">
        <f t="shared" si="27"/>
        <v>5.194</v>
      </c>
      <c r="U242" s="64">
        <f t="shared" si="28"/>
        <v>0.14032273648807117</v>
      </c>
      <c r="V242" s="38">
        <f t="shared" si="29"/>
        <v>5.4614785772751737E-2</v>
      </c>
      <c r="W242" s="52">
        <v>1030.4676560896555</v>
      </c>
      <c r="X242" s="71" t="str">
        <f t="shared" si="35"/>
        <v>Q1 2022</v>
      </c>
      <c r="Y242" s="21">
        <f t="shared" si="30"/>
        <v>7680</v>
      </c>
      <c r="Z242" s="21">
        <f t="shared" si="31"/>
        <v>4320</v>
      </c>
      <c r="AA242" s="57">
        <f t="shared" si="32"/>
        <v>2647598.8016617205</v>
      </c>
      <c r="AB242" s="59">
        <f t="shared" si="33"/>
        <v>1.7777777777777777</v>
      </c>
      <c r="AC242" s="61">
        <f t="shared" si="34"/>
        <v>2489.1999999999998</v>
      </c>
    </row>
    <row r="243" spans="4:29" hidden="1">
      <c r="D243" s="12">
        <v>237</v>
      </c>
      <c r="E243" s="36" t="s">
        <v>222</v>
      </c>
      <c r="F243" s="16" t="s">
        <v>9</v>
      </c>
      <c r="G243" s="14" t="s">
        <v>39</v>
      </c>
      <c r="H243" s="13" t="s">
        <v>5</v>
      </c>
      <c r="I243" s="13" t="s">
        <v>54</v>
      </c>
      <c r="J243" s="13" t="s">
        <v>114</v>
      </c>
      <c r="K243" s="13" t="s">
        <v>43</v>
      </c>
      <c r="L243" s="14">
        <v>27</v>
      </c>
      <c r="M243" s="14" t="s">
        <v>15</v>
      </c>
      <c r="N243" s="31">
        <v>1000000</v>
      </c>
      <c r="O243" s="14" t="s">
        <v>1</v>
      </c>
      <c r="P243" s="14" t="s">
        <v>35</v>
      </c>
      <c r="Q243" s="31">
        <v>2304</v>
      </c>
      <c r="R243" s="31">
        <v>512</v>
      </c>
      <c r="S243" s="45">
        <v>15</v>
      </c>
      <c r="T243" s="64">
        <f t="shared" si="27"/>
        <v>405</v>
      </c>
      <c r="U243" s="64">
        <f t="shared" si="28"/>
        <v>3.0145244581602371</v>
      </c>
      <c r="V243" s="38">
        <f t="shared" si="29"/>
        <v>1.8531929438636257</v>
      </c>
      <c r="W243" s="52">
        <v>123.54619625757505</v>
      </c>
      <c r="X243" s="71" t="str">
        <f t="shared" si="35"/>
        <v>Q2 2022</v>
      </c>
      <c r="Y243" s="21">
        <f t="shared" si="30"/>
        <v>3840</v>
      </c>
      <c r="Z243" s="21">
        <f t="shared" si="31"/>
        <v>2160</v>
      </c>
      <c r="AA243" s="57">
        <f t="shared" si="32"/>
        <v>200968.29721068247</v>
      </c>
      <c r="AB243" s="59">
        <f t="shared" si="33"/>
        <v>1.7777777777777777</v>
      </c>
      <c r="AC243" s="61">
        <f t="shared" si="34"/>
        <v>685.8</v>
      </c>
    </row>
    <row r="244" spans="4:29" hidden="1">
      <c r="D244" s="12">
        <v>238</v>
      </c>
      <c r="E244" s="36" t="s">
        <v>222</v>
      </c>
      <c r="F244" s="16" t="s">
        <v>9</v>
      </c>
      <c r="G244" s="14" t="s">
        <v>39</v>
      </c>
      <c r="H244" s="13" t="s">
        <v>5</v>
      </c>
      <c r="I244" s="13" t="s">
        <v>54</v>
      </c>
      <c r="J244" s="13" t="s">
        <v>55</v>
      </c>
      <c r="K244" s="13" t="s">
        <v>43</v>
      </c>
      <c r="L244" s="14">
        <v>31.5</v>
      </c>
      <c r="M244" s="14" t="s">
        <v>15</v>
      </c>
      <c r="N244" s="31">
        <v>1000000</v>
      </c>
      <c r="O244" s="14" t="s">
        <v>1</v>
      </c>
      <c r="P244" s="14" t="s">
        <v>35</v>
      </c>
      <c r="Q244" s="31">
        <v>2304</v>
      </c>
      <c r="R244" s="31">
        <v>1152</v>
      </c>
      <c r="S244" s="45">
        <v>20</v>
      </c>
      <c r="T244" s="64">
        <f t="shared" si="27"/>
        <v>630</v>
      </c>
      <c r="U244" s="64">
        <f t="shared" si="28"/>
        <v>5.4708036462908005</v>
      </c>
      <c r="V244" s="38">
        <f t="shared" si="29"/>
        <v>2.4709239251515012</v>
      </c>
      <c r="W244" s="52">
        <v>123.54619625757505</v>
      </c>
      <c r="X244" s="71" t="str">
        <f t="shared" si="35"/>
        <v>Q2 2022</v>
      </c>
      <c r="Y244" s="21">
        <f t="shared" si="30"/>
        <v>3840</v>
      </c>
      <c r="Z244" s="21">
        <f t="shared" si="31"/>
        <v>2160</v>
      </c>
      <c r="AA244" s="57">
        <f t="shared" si="32"/>
        <v>273540.18231454003</v>
      </c>
      <c r="AB244" s="59">
        <f t="shared" si="33"/>
        <v>1.7777777777777777</v>
      </c>
      <c r="AC244" s="61">
        <f t="shared" si="34"/>
        <v>800.09999999999991</v>
      </c>
    </row>
    <row r="245" spans="4:29" hidden="1">
      <c r="D245" s="12">
        <v>239</v>
      </c>
      <c r="E245" s="36" t="s">
        <v>222</v>
      </c>
      <c r="F245" s="16" t="s">
        <v>9</v>
      </c>
      <c r="G245" s="14" t="s">
        <v>39</v>
      </c>
      <c r="H245" s="13" t="s">
        <v>5</v>
      </c>
      <c r="I245" s="13" t="s">
        <v>54</v>
      </c>
      <c r="J245" s="13" t="s">
        <v>128</v>
      </c>
      <c r="K245" s="13" t="s">
        <v>43</v>
      </c>
      <c r="L245" s="14">
        <v>31.5</v>
      </c>
      <c r="M245" s="14" t="s">
        <v>15</v>
      </c>
      <c r="N245" s="31">
        <v>1000000</v>
      </c>
      <c r="O245" s="14" t="s">
        <v>1</v>
      </c>
      <c r="P245" s="14" t="s">
        <v>35</v>
      </c>
      <c r="Q245" s="31">
        <v>2304</v>
      </c>
      <c r="R245" s="31">
        <v>576</v>
      </c>
      <c r="S245" s="45">
        <v>5</v>
      </c>
      <c r="T245" s="64">
        <f t="shared" si="27"/>
        <v>157.5</v>
      </c>
      <c r="U245" s="64">
        <f t="shared" si="28"/>
        <v>1.3677009115727001</v>
      </c>
      <c r="V245" s="38">
        <f t="shared" si="29"/>
        <v>0.61773098128787529</v>
      </c>
      <c r="W245" s="52">
        <v>123.54619625757505</v>
      </c>
      <c r="X245" s="71" t="str">
        <f t="shared" si="35"/>
        <v>Q2 2022</v>
      </c>
      <c r="Y245" s="21">
        <f t="shared" si="30"/>
        <v>3840</v>
      </c>
      <c r="Z245" s="21">
        <f t="shared" si="31"/>
        <v>2160</v>
      </c>
      <c r="AA245" s="57">
        <f t="shared" si="32"/>
        <v>273540.18231454003</v>
      </c>
      <c r="AB245" s="59">
        <f t="shared" si="33"/>
        <v>1.7777777777777777</v>
      </c>
      <c r="AC245" s="61">
        <f t="shared" si="34"/>
        <v>800.09999999999991</v>
      </c>
    </row>
    <row r="246" spans="4:29" hidden="1">
      <c r="D246" s="12">
        <v>240</v>
      </c>
      <c r="E246" s="36" t="s">
        <v>222</v>
      </c>
      <c r="F246" s="16" t="s">
        <v>9</v>
      </c>
      <c r="G246" s="14" t="s">
        <v>39</v>
      </c>
      <c r="H246" s="13" t="s">
        <v>5</v>
      </c>
      <c r="I246" s="13" t="s">
        <v>54</v>
      </c>
      <c r="J246" s="13" t="s">
        <v>118</v>
      </c>
      <c r="K246" s="13" t="s">
        <v>43</v>
      </c>
      <c r="L246" s="14">
        <v>31.5</v>
      </c>
      <c r="M246" s="14" t="s">
        <v>15</v>
      </c>
      <c r="N246" s="31">
        <v>1000000</v>
      </c>
      <c r="O246" s="14" t="s">
        <v>1</v>
      </c>
      <c r="P246" s="14" t="s">
        <v>35</v>
      </c>
      <c r="Q246" s="31">
        <v>2304</v>
      </c>
      <c r="R246" s="31">
        <v>576</v>
      </c>
      <c r="S246" s="45">
        <v>10</v>
      </c>
      <c r="T246" s="64">
        <f t="shared" si="27"/>
        <v>315</v>
      </c>
      <c r="U246" s="64">
        <f t="shared" si="28"/>
        <v>2.7354018231454003</v>
      </c>
      <c r="V246" s="38">
        <f t="shared" si="29"/>
        <v>1.2354619625757506</v>
      </c>
      <c r="W246" s="52">
        <v>123.54619625757505</v>
      </c>
      <c r="X246" s="71" t="str">
        <f t="shared" si="35"/>
        <v>Q2 2022</v>
      </c>
      <c r="Y246" s="21">
        <f t="shared" si="30"/>
        <v>3840</v>
      </c>
      <c r="Z246" s="21">
        <f t="shared" si="31"/>
        <v>2160</v>
      </c>
      <c r="AA246" s="57">
        <f t="shared" si="32"/>
        <v>273540.18231454003</v>
      </c>
      <c r="AB246" s="59">
        <f t="shared" si="33"/>
        <v>1.7777777777777777</v>
      </c>
      <c r="AC246" s="61">
        <f t="shared" si="34"/>
        <v>800.09999999999991</v>
      </c>
    </row>
    <row r="247" spans="4:29" hidden="1">
      <c r="D247" s="12">
        <v>241</v>
      </c>
      <c r="E247" s="36" t="s">
        <v>222</v>
      </c>
      <c r="F247" s="16" t="s">
        <v>9</v>
      </c>
      <c r="G247" s="14" t="s">
        <v>39</v>
      </c>
      <c r="H247" s="13" t="s">
        <v>5</v>
      </c>
      <c r="I247" s="13" t="s">
        <v>219</v>
      </c>
      <c r="J247" s="13"/>
      <c r="K247" s="13"/>
      <c r="L247" s="14">
        <v>31.5</v>
      </c>
      <c r="M247" s="14" t="s">
        <v>15</v>
      </c>
      <c r="N247" s="31" t="s">
        <v>65</v>
      </c>
      <c r="O247" s="14" t="s">
        <v>1</v>
      </c>
      <c r="P247" s="14" t="s">
        <v>35</v>
      </c>
      <c r="Q247" s="31">
        <v>5000</v>
      </c>
      <c r="R247" s="31">
        <v>1152</v>
      </c>
      <c r="S247" s="45">
        <v>5</v>
      </c>
      <c r="T247" s="64">
        <f t="shared" si="27"/>
        <v>157.5</v>
      </c>
      <c r="U247" s="64">
        <f t="shared" si="28"/>
        <v>1.3677009115727001</v>
      </c>
      <c r="V247" s="38">
        <f t="shared" si="29"/>
        <v>0.61773098128787529</v>
      </c>
      <c r="W247" s="52">
        <v>123.54619625757505</v>
      </c>
      <c r="X247" s="71" t="str">
        <f t="shared" si="35"/>
        <v>Q2 2022</v>
      </c>
      <c r="Y247" s="21">
        <f t="shared" si="30"/>
        <v>3840</v>
      </c>
      <c r="Z247" s="21">
        <f t="shared" si="31"/>
        <v>2160</v>
      </c>
      <c r="AA247" s="57">
        <f t="shared" si="32"/>
        <v>273540.18231454003</v>
      </c>
      <c r="AB247" s="59">
        <f t="shared" si="33"/>
        <v>1.7777777777777777</v>
      </c>
      <c r="AC247" s="61">
        <f t="shared" si="34"/>
        <v>800.09999999999991</v>
      </c>
    </row>
    <row r="248" spans="4:29" hidden="1">
      <c r="D248" s="12">
        <v>242</v>
      </c>
      <c r="E248" s="36" t="s">
        <v>222</v>
      </c>
      <c r="F248" s="16" t="s">
        <v>9</v>
      </c>
      <c r="G248" s="14" t="s">
        <v>39</v>
      </c>
      <c r="H248" s="13" t="s">
        <v>5</v>
      </c>
      <c r="I248" s="13" t="s">
        <v>96</v>
      </c>
      <c r="J248" s="13" t="s">
        <v>132</v>
      </c>
      <c r="K248" s="13" t="s">
        <v>43</v>
      </c>
      <c r="L248" s="14">
        <v>31.5</v>
      </c>
      <c r="M248" s="14" t="s">
        <v>15</v>
      </c>
      <c r="N248" s="31">
        <v>1000000</v>
      </c>
      <c r="O248" s="14" t="s">
        <v>1</v>
      </c>
      <c r="P248" s="14" t="s">
        <v>35</v>
      </c>
      <c r="Q248" s="31">
        <v>2304</v>
      </c>
      <c r="R248" s="31">
        <v>576</v>
      </c>
      <c r="S248" s="45">
        <v>4</v>
      </c>
      <c r="T248" s="64">
        <f t="shared" si="27"/>
        <v>126</v>
      </c>
      <c r="U248" s="64">
        <f t="shared" si="28"/>
        <v>1.0941607292581601</v>
      </c>
      <c r="V248" s="38">
        <f t="shared" si="29"/>
        <v>0.49418478503030017</v>
      </c>
      <c r="W248" s="52">
        <v>123.54619625757505</v>
      </c>
      <c r="X248" s="71" t="str">
        <f t="shared" si="35"/>
        <v>Q2 2022</v>
      </c>
      <c r="Y248" s="21">
        <f t="shared" si="30"/>
        <v>3840</v>
      </c>
      <c r="Z248" s="21">
        <f t="shared" si="31"/>
        <v>2160</v>
      </c>
      <c r="AA248" s="57">
        <f t="shared" si="32"/>
        <v>273540.18231454003</v>
      </c>
      <c r="AB248" s="59">
        <f t="shared" si="33"/>
        <v>1.7777777777777777</v>
      </c>
      <c r="AC248" s="61">
        <f t="shared" si="34"/>
        <v>800.09999999999991</v>
      </c>
    </row>
    <row r="249" spans="4:29" hidden="1">
      <c r="D249" s="12">
        <v>243</v>
      </c>
      <c r="E249" s="36" t="s">
        <v>222</v>
      </c>
      <c r="F249" s="16" t="s">
        <v>9</v>
      </c>
      <c r="G249" s="14" t="s">
        <v>39</v>
      </c>
      <c r="H249" s="13" t="s">
        <v>5</v>
      </c>
      <c r="I249" s="13" t="s">
        <v>96</v>
      </c>
      <c r="J249" s="13" t="s">
        <v>131</v>
      </c>
      <c r="K249" s="13" t="s">
        <v>95</v>
      </c>
      <c r="L249" s="14">
        <v>34</v>
      </c>
      <c r="M249" s="14" t="s">
        <v>117</v>
      </c>
      <c r="N249" s="31">
        <v>1000000</v>
      </c>
      <c r="O249" s="14" t="s">
        <v>1</v>
      </c>
      <c r="P249" s="14" t="s">
        <v>35</v>
      </c>
      <c r="Q249" s="31">
        <v>4608</v>
      </c>
      <c r="R249" s="31">
        <v>1152</v>
      </c>
      <c r="S249" s="45">
        <v>5</v>
      </c>
      <c r="T249" s="64">
        <f t="shared" si="27"/>
        <v>170</v>
      </c>
      <c r="U249" s="64">
        <f t="shared" si="28"/>
        <v>1.3282398505292223</v>
      </c>
      <c r="V249" s="38">
        <f t="shared" si="29"/>
        <v>0.61773098128787529</v>
      </c>
      <c r="W249" s="52">
        <v>123.54619625757505</v>
      </c>
      <c r="X249" s="71" t="str">
        <f t="shared" si="35"/>
        <v>Q2 2022</v>
      </c>
      <c r="Y249" s="21">
        <f t="shared" si="30"/>
        <v>3440</v>
      </c>
      <c r="Z249" s="21">
        <f t="shared" si="31"/>
        <v>1440</v>
      </c>
      <c r="AA249" s="57">
        <f t="shared" si="32"/>
        <v>265647.97010584443</v>
      </c>
      <c r="AB249" s="59">
        <f t="shared" si="33"/>
        <v>2.3888888888888888</v>
      </c>
      <c r="AC249" s="61">
        <f t="shared" si="34"/>
        <v>863.59999999999991</v>
      </c>
    </row>
    <row r="250" spans="4:29" hidden="1">
      <c r="D250" s="12">
        <v>244</v>
      </c>
      <c r="E250" s="36" t="s">
        <v>222</v>
      </c>
      <c r="F250" s="16" t="s">
        <v>9</v>
      </c>
      <c r="G250" s="14" t="s">
        <v>39</v>
      </c>
      <c r="H250" s="13" t="s">
        <v>5</v>
      </c>
      <c r="I250" s="13" t="s">
        <v>96</v>
      </c>
      <c r="J250" s="13" t="s">
        <v>61</v>
      </c>
      <c r="K250" s="13" t="s">
        <v>33</v>
      </c>
      <c r="L250" s="14">
        <v>27</v>
      </c>
      <c r="M250" s="14" t="s">
        <v>15</v>
      </c>
      <c r="N250" s="31">
        <v>80000000</v>
      </c>
      <c r="O250" s="14" t="s">
        <v>1</v>
      </c>
      <c r="P250" s="14" t="s">
        <v>35</v>
      </c>
      <c r="Q250" s="31">
        <v>2304</v>
      </c>
      <c r="R250" s="31">
        <v>576</v>
      </c>
      <c r="S250" s="45">
        <v>50</v>
      </c>
      <c r="T250" s="64">
        <f t="shared" si="27"/>
        <v>1350</v>
      </c>
      <c r="U250" s="64">
        <f t="shared" si="28"/>
        <v>10.048414860534123</v>
      </c>
      <c r="V250" s="38">
        <f t="shared" si="29"/>
        <v>6.177309812878752</v>
      </c>
      <c r="W250" s="52">
        <v>123.54619625757505</v>
      </c>
      <c r="X250" s="71" t="str">
        <f t="shared" si="35"/>
        <v>Q2 2022</v>
      </c>
      <c r="Y250" s="21">
        <f t="shared" si="30"/>
        <v>3840</v>
      </c>
      <c r="Z250" s="21">
        <f t="shared" si="31"/>
        <v>2160</v>
      </c>
      <c r="AA250" s="57">
        <f t="shared" si="32"/>
        <v>200968.29721068247</v>
      </c>
      <c r="AB250" s="59">
        <f t="shared" si="33"/>
        <v>1.7777777777777777</v>
      </c>
      <c r="AC250" s="61">
        <f t="shared" si="34"/>
        <v>685.8</v>
      </c>
    </row>
    <row r="251" spans="4:29" hidden="1">
      <c r="D251" s="12">
        <v>245</v>
      </c>
      <c r="E251" s="36" t="s">
        <v>222</v>
      </c>
      <c r="F251" s="16" t="s">
        <v>9</v>
      </c>
      <c r="G251" s="14" t="s">
        <v>39</v>
      </c>
      <c r="H251" s="13" t="s">
        <v>5</v>
      </c>
      <c r="I251" s="13" t="s">
        <v>96</v>
      </c>
      <c r="J251" s="13" t="s">
        <v>129</v>
      </c>
      <c r="K251" s="13" t="s">
        <v>33</v>
      </c>
      <c r="L251" s="14">
        <v>27</v>
      </c>
      <c r="M251" s="14" t="s">
        <v>143</v>
      </c>
      <c r="N251" s="31">
        <v>1000000</v>
      </c>
      <c r="O251" s="14" t="s">
        <v>1</v>
      </c>
      <c r="P251" s="14" t="s">
        <v>35</v>
      </c>
      <c r="Q251" s="31">
        <v>2304</v>
      </c>
      <c r="R251" s="31">
        <v>576</v>
      </c>
      <c r="S251" s="45">
        <v>12</v>
      </c>
      <c r="T251" s="64">
        <f t="shared" si="27"/>
        <v>324</v>
      </c>
      <c r="U251" s="64">
        <f t="shared" si="28"/>
        <v>2.4116195665281901</v>
      </c>
      <c r="V251" s="38">
        <f t="shared" si="29"/>
        <v>1.2509052371079474</v>
      </c>
      <c r="W251" s="52">
        <v>104.24210309232895</v>
      </c>
      <c r="X251" s="71" t="str">
        <f t="shared" si="35"/>
        <v>Q2 2022</v>
      </c>
      <c r="Y251" s="21">
        <f t="shared" si="30"/>
        <v>2560</v>
      </c>
      <c r="Z251" s="21">
        <f t="shared" si="31"/>
        <v>1440</v>
      </c>
      <c r="AA251" s="57">
        <f t="shared" si="32"/>
        <v>200968.29721068247</v>
      </c>
      <c r="AB251" s="59">
        <f t="shared" si="33"/>
        <v>1.7777777777777777</v>
      </c>
      <c r="AC251" s="61">
        <f t="shared" si="34"/>
        <v>685.8</v>
      </c>
    </row>
    <row r="252" spans="4:29" hidden="1">
      <c r="D252" s="12">
        <v>246</v>
      </c>
      <c r="E252" s="36" t="s">
        <v>222</v>
      </c>
      <c r="F252" s="16" t="s">
        <v>9</v>
      </c>
      <c r="G252" s="14" t="s">
        <v>39</v>
      </c>
      <c r="H252" s="13" t="s">
        <v>5</v>
      </c>
      <c r="I252" s="13" t="s">
        <v>96</v>
      </c>
      <c r="J252" s="13" t="s">
        <v>130</v>
      </c>
      <c r="K252" s="13" t="s">
        <v>33</v>
      </c>
      <c r="L252" s="14">
        <v>27</v>
      </c>
      <c r="M252" s="14" t="s">
        <v>143</v>
      </c>
      <c r="N252" s="31">
        <v>1000000</v>
      </c>
      <c r="O252" s="14" t="s">
        <v>1</v>
      </c>
      <c r="P252" s="14" t="s">
        <v>35</v>
      </c>
      <c r="Q252" s="31">
        <v>2304</v>
      </c>
      <c r="R252" s="31">
        <v>576</v>
      </c>
      <c r="S252" s="45">
        <v>18</v>
      </c>
      <c r="T252" s="64">
        <f t="shared" si="27"/>
        <v>486</v>
      </c>
      <c r="U252" s="64">
        <f t="shared" si="28"/>
        <v>3.6174293497922845</v>
      </c>
      <c r="V252" s="38">
        <f t="shared" si="29"/>
        <v>1.8763578556619211</v>
      </c>
      <c r="W252" s="52">
        <v>104.24210309232895</v>
      </c>
      <c r="X252" s="71" t="str">
        <f t="shared" si="35"/>
        <v>Q2 2022</v>
      </c>
      <c r="Y252" s="21">
        <f t="shared" si="30"/>
        <v>2560</v>
      </c>
      <c r="Z252" s="21">
        <f t="shared" si="31"/>
        <v>1440</v>
      </c>
      <c r="AA252" s="57">
        <f t="shared" si="32"/>
        <v>200968.29721068247</v>
      </c>
      <c r="AB252" s="59">
        <f t="shared" si="33"/>
        <v>1.7777777777777777</v>
      </c>
      <c r="AC252" s="61">
        <f t="shared" si="34"/>
        <v>685.8</v>
      </c>
    </row>
    <row r="253" spans="4:29" hidden="1">
      <c r="D253" s="12">
        <v>247</v>
      </c>
      <c r="E253" s="36" t="s">
        <v>222</v>
      </c>
      <c r="F253" s="16" t="s">
        <v>9</v>
      </c>
      <c r="G253" s="14" t="s">
        <v>39</v>
      </c>
      <c r="H253" s="13" t="s">
        <v>5</v>
      </c>
      <c r="I253" s="13" t="s">
        <v>31</v>
      </c>
      <c r="J253" s="13" t="s">
        <v>32</v>
      </c>
      <c r="K253" s="13" t="s">
        <v>33</v>
      </c>
      <c r="L253" s="14">
        <v>31.5</v>
      </c>
      <c r="M253" s="14" t="s">
        <v>34</v>
      </c>
      <c r="N253" s="31">
        <v>1000000</v>
      </c>
      <c r="O253" s="14" t="s">
        <v>1</v>
      </c>
      <c r="P253" s="14" t="s">
        <v>35</v>
      </c>
      <c r="Q253" s="31">
        <v>576</v>
      </c>
      <c r="R253" s="31">
        <v>576</v>
      </c>
      <c r="S253" s="45">
        <v>16</v>
      </c>
      <c r="T253" s="64">
        <f t="shared" si="27"/>
        <v>504</v>
      </c>
      <c r="U253" s="64">
        <f t="shared" si="28"/>
        <v>4.3766429170326404</v>
      </c>
      <c r="V253" s="38">
        <f t="shared" si="29"/>
        <v>2.8239130573160014</v>
      </c>
      <c r="W253" s="52">
        <v>176.49456608225009</v>
      </c>
      <c r="X253" s="71" t="str">
        <f t="shared" si="35"/>
        <v>Q2 2022</v>
      </c>
      <c r="Y253" s="21">
        <f t="shared" si="30"/>
        <v>6016</v>
      </c>
      <c r="Z253" s="21">
        <f t="shared" si="31"/>
        <v>3384</v>
      </c>
      <c r="AA253" s="57">
        <f t="shared" si="32"/>
        <v>273540.18231454003</v>
      </c>
      <c r="AB253" s="59">
        <f t="shared" si="33"/>
        <v>1.7777777777777777</v>
      </c>
      <c r="AC253" s="61">
        <f t="shared" si="34"/>
        <v>800.09999999999991</v>
      </c>
    </row>
    <row r="254" spans="4:29" hidden="1">
      <c r="D254" s="12">
        <v>248</v>
      </c>
      <c r="E254" s="36" t="s">
        <v>222</v>
      </c>
      <c r="F254" s="16" t="s">
        <v>9</v>
      </c>
      <c r="G254" s="14" t="s">
        <v>39</v>
      </c>
      <c r="H254" s="13" t="s">
        <v>5</v>
      </c>
      <c r="I254" s="13" t="s">
        <v>41</v>
      </c>
      <c r="J254" s="13" t="s">
        <v>116</v>
      </c>
      <c r="K254" s="13" t="s">
        <v>43</v>
      </c>
      <c r="L254" s="14">
        <v>27</v>
      </c>
      <c r="M254" s="14" t="s">
        <v>117</v>
      </c>
      <c r="N254" s="31">
        <v>1000000</v>
      </c>
      <c r="O254" s="14" t="s">
        <v>1</v>
      </c>
      <c r="P254" s="14" t="s">
        <v>35</v>
      </c>
      <c r="Q254" s="31">
        <v>2304</v>
      </c>
      <c r="R254" s="31">
        <v>576</v>
      </c>
      <c r="S254" s="45">
        <v>10</v>
      </c>
      <c r="T254" s="64">
        <f t="shared" si="27"/>
        <v>270</v>
      </c>
      <c r="U254" s="64">
        <f t="shared" si="28"/>
        <v>1.6752367664979291</v>
      </c>
      <c r="V254" s="38">
        <f t="shared" si="29"/>
        <v>1.2354619625757506</v>
      </c>
      <c r="W254" s="52">
        <v>123.54619625757505</v>
      </c>
      <c r="X254" s="71" t="str">
        <f t="shared" si="35"/>
        <v>Q2 2022</v>
      </c>
      <c r="Y254" s="21">
        <f t="shared" si="30"/>
        <v>3440</v>
      </c>
      <c r="Z254" s="21">
        <f t="shared" si="31"/>
        <v>1440</v>
      </c>
      <c r="AA254" s="57">
        <f t="shared" si="32"/>
        <v>167523.67664979291</v>
      </c>
      <c r="AB254" s="59">
        <f t="shared" si="33"/>
        <v>2.3888888888888888</v>
      </c>
      <c r="AC254" s="61">
        <f t="shared" si="34"/>
        <v>685.8</v>
      </c>
    </row>
    <row r="255" spans="4:29" hidden="1">
      <c r="D255" s="12">
        <v>249</v>
      </c>
      <c r="E255" s="36" t="s">
        <v>222</v>
      </c>
      <c r="F255" s="16" t="s">
        <v>9</v>
      </c>
      <c r="G255" s="14" t="s">
        <v>39</v>
      </c>
      <c r="H255" s="13" t="s">
        <v>5</v>
      </c>
      <c r="I255" s="13" t="s">
        <v>41</v>
      </c>
      <c r="J255" s="13" t="s">
        <v>42</v>
      </c>
      <c r="K255" s="13" t="s">
        <v>43</v>
      </c>
      <c r="L255" s="14">
        <v>31.5</v>
      </c>
      <c r="M255" s="14" t="s">
        <v>15</v>
      </c>
      <c r="N255" s="31">
        <v>1000000</v>
      </c>
      <c r="O255" s="14" t="s">
        <v>1</v>
      </c>
      <c r="P255" s="14" t="s">
        <v>35</v>
      </c>
      <c r="Q255" s="31">
        <v>5000</v>
      </c>
      <c r="R255" s="31">
        <v>1152</v>
      </c>
      <c r="S255" s="45">
        <v>30</v>
      </c>
      <c r="T255" s="64">
        <f t="shared" si="27"/>
        <v>945</v>
      </c>
      <c r="U255" s="64">
        <f t="shared" si="28"/>
        <v>8.2062054694362008</v>
      </c>
      <c r="V255" s="38">
        <f t="shared" si="29"/>
        <v>3.7063858877272513</v>
      </c>
      <c r="W255" s="52">
        <v>123.54619625757505</v>
      </c>
      <c r="X255" s="71" t="str">
        <f t="shared" si="35"/>
        <v>Q2 2022</v>
      </c>
      <c r="Y255" s="21">
        <f t="shared" si="30"/>
        <v>3840</v>
      </c>
      <c r="Z255" s="21">
        <f t="shared" si="31"/>
        <v>2160</v>
      </c>
      <c r="AA255" s="57">
        <f t="shared" si="32"/>
        <v>273540.18231454003</v>
      </c>
      <c r="AB255" s="59">
        <f t="shared" si="33"/>
        <v>1.7777777777777777</v>
      </c>
      <c r="AC255" s="61">
        <f t="shared" si="34"/>
        <v>800.09999999999991</v>
      </c>
    </row>
    <row r="256" spans="4:29" hidden="1">
      <c r="D256" s="12">
        <v>250</v>
      </c>
      <c r="E256" s="36" t="s">
        <v>222</v>
      </c>
      <c r="F256" s="16" t="s">
        <v>9</v>
      </c>
      <c r="G256" s="14" t="s">
        <v>39</v>
      </c>
      <c r="H256" s="13" t="s">
        <v>5</v>
      </c>
      <c r="I256" s="13" t="s">
        <v>41</v>
      </c>
      <c r="J256" s="13" t="s">
        <v>44</v>
      </c>
      <c r="K256" s="13" t="s">
        <v>43</v>
      </c>
      <c r="L256" s="14">
        <v>31.5</v>
      </c>
      <c r="M256" s="14" t="s">
        <v>15</v>
      </c>
      <c r="N256" s="31">
        <v>1000000</v>
      </c>
      <c r="O256" s="14" t="s">
        <v>1</v>
      </c>
      <c r="P256" s="14" t="s">
        <v>35</v>
      </c>
      <c r="Q256" s="31">
        <v>4608</v>
      </c>
      <c r="R256" s="31">
        <v>576</v>
      </c>
      <c r="S256" s="45">
        <v>30</v>
      </c>
      <c r="T256" s="64">
        <f t="shared" si="27"/>
        <v>945</v>
      </c>
      <c r="U256" s="64">
        <f t="shared" si="28"/>
        <v>8.2062054694362008</v>
      </c>
      <c r="V256" s="38">
        <f t="shared" si="29"/>
        <v>3.7063858877272513</v>
      </c>
      <c r="W256" s="52">
        <v>123.54619625757505</v>
      </c>
      <c r="X256" s="71" t="str">
        <f t="shared" si="35"/>
        <v>Q2 2022</v>
      </c>
      <c r="Y256" s="21">
        <f t="shared" si="30"/>
        <v>3840</v>
      </c>
      <c r="Z256" s="21">
        <f t="shared" si="31"/>
        <v>2160</v>
      </c>
      <c r="AA256" s="57">
        <f t="shared" si="32"/>
        <v>273540.18231454003</v>
      </c>
      <c r="AB256" s="59">
        <f t="shared" si="33"/>
        <v>1.7777777777777777</v>
      </c>
      <c r="AC256" s="61">
        <f t="shared" si="34"/>
        <v>800.09999999999991</v>
      </c>
    </row>
    <row r="257" spans="4:29" hidden="1">
      <c r="D257" s="12">
        <v>251</v>
      </c>
      <c r="E257" s="36" t="s">
        <v>222</v>
      </c>
      <c r="F257" s="16" t="s">
        <v>9</v>
      </c>
      <c r="G257" s="14" t="s">
        <v>39</v>
      </c>
      <c r="H257" s="13" t="s">
        <v>5</v>
      </c>
      <c r="I257" s="13" t="s">
        <v>41</v>
      </c>
      <c r="J257" s="13" t="s">
        <v>113</v>
      </c>
      <c r="K257" s="13" t="s">
        <v>43</v>
      </c>
      <c r="L257" s="14">
        <v>31.5</v>
      </c>
      <c r="M257" s="14" t="s">
        <v>15</v>
      </c>
      <c r="N257" s="31">
        <v>1000000</v>
      </c>
      <c r="O257" s="14" t="s">
        <v>1</v>
      </c>
      <c r="P257" s="14" t="s">
        <v>35</v>
      </c>
      <c r="Q257" s="31">
        <v>4608</v>
      </c>
      <c r="R257" s="31">
        <v>576</v>
      </c>
      <c r="S257" s="45">
        <v>20</v>
      </c>
      <c r="T257" s="64">
        <f t="shared" si="27"/>
        <v>630</v>
      </c>
      <c r="U257" s="64">
        <f t="shared" si="28"/>
        <v>5.4708036462908005</v>
      </c>
      <c r="V257" s="38">
        <f t="shared" si="29"/>
        <v>2.4709239251515012</v>
      </c>
      <c r="W257" s="52">
        <v>123.54619625757505</v>
      </c>
      <c r="X257" s="71" t="str">
        <f t="shared" si="35"/>
        <v>Q2 2022</v>
      </c>
      <c r="Y257" s="21">
        <f t="shared" si="30"/>
        <v>3840</v>
      </c>
      <c r="Z257" s="21">
        <f t="shared" si="31"/>
        <v>2160</v>
      </c>
      <c r="AA257" s="57">
        <f t="shared" si="32"/>
        <v>273540.18231454003</v>
      </c>
      <c r="AB257" s="59">
        <f t="shared" si="33"/>
        <v>1.7777777777777777</v>
      </c>
      <c r="AC257" s="61">
        <f t="shared" si="34"/>
        <v>800.09999999999991</v>
      </c>
    </row>
    <row r="258" spans="4:29" hidden="1">
      <c r="D258" s="12">
        <v>252</v>
      </c>
      <c r="E258" s="36" t="s">
        <v>222</v>
      </c>
      <c r="F258" s="16" t="s">
        <v>9</v>
      </c>
      <c r="G258" s="14" t="s">
        <v>39</v>
      </c>
      <c r="H258" s="13" t="s">
        <v>5</v>
      </c>
      <c r="I258" s="13" t="s">
        <v>217</v>
      </c>
      <c r="J258" s="13" t="s">
        <v>218</v>
      </c>
      <c r="K258" s="13" t="s">
        <v>43</v>
      </c>
      <c r="L258" s="14">
        <v>32</v>
      </c>
      <c r="M258" s="14" t="s">
        <v>15</v>
      </c>
      <c r="N258" s="31">
        <v>1000000</v>
      </c>
      <c r="O258" s="14" t="s">
        <v>1</v>
      </c>
      <c r="P258" s="14" t="s">
        <v>35</v>
      </c>
      <c r="Q258" s="31">
        <v>4608</v>
      </c>
      <c r="R258" s="31">
        <v>1152</v>
      </c>
      <c r="S258" s="45">
        <v>10</v>
      </c>
      <c r="T258" s="64">
        <f t="shared" si="27"/>
        <v>320</v>
      </c>
      <c r="U258" s="64">
        <f t="shared" si="28"/>
        <v>2.8229291679525219</v>
      </c>
      <c r="V258" s="38">
        <f t="shared" si="29"/>
        <v>0</v>
      </c>
      <c r="W258" s="52">
        <v>0</v>
      </c>
      <c r="X258" s="71" t="str">
        <f t="shared" si="35"/>
        <v>Q2 2022</v>
      </c>
      <c r="Y258" s="21">
        <f t="shared" si="30"/>
        <v>3840</v>
      </c>
      <c r="Z258" s="21">
        <f t="shared" si="31"/>
        <v>2160</v>
      </c>
      <c r="AA258" s="57">
        <f t="shared" si="32"/>
        <v>282292.91679525218</v>
      </c>
      <c r="AB258" s="59">
        <f t="shared" si="33"/>
        <v>1.7777777777777777</v>
      </c>
      <c r="AC258" s="61">
        <f t="shared" si="34"/>
        <v>812.8</v>
      </c>
    </row>
    <row r="259" spans="4:29" hidden="1">
      <c r="D259" s="12">
        <v>253</v>
      </c>
      <c r="E259" s="36" t="s">
        <v>222</v>
      </c>
      <c r="F259" s="16" t="s">
        <v>9</v>
      </c>
      <c r="G259" s="14" t="s">
        <v>39</v>
      </c>
      <c r="H259" s="13" t="s">
        <v>5</v>
      </c>
      <c r="I259" s="13" t="s">
        <v>105</v>
      </c>
      <c r="J259" s="13" t="s">
        <v>106</v>
      </c>
      <c r="K259" s="13" t="s">
        <v>33</v>
      </c>
      <c r="L259" s="14">
        <v>31.5</v>
      </c>
      <c r="M259" s="14" t="s">
        <v>15</v>
      </c>
      <c r="N259" s="31">
        <v>1000000</v>
      </c>
      <c r="O259" s="14" t="s">
        <v>1</v>
      </c>
      <c r="P259" s="14" t="s">
        <v>35</v>
      </c>
      <c r="Q259" s="31">
        <v>5000</v>
      </c>
      <c r="R259" s="31">
        <v>1152</v>
      </c>
      <c r="S259" s="45">
        <v>15</v>
      </c>
      <c r="T259" s="64">
        <f t="shared" si="27"/>
        <v>472.5</v>
      </c>
      <c r="U259" s="64">
        <f t="shared" si="28"/>
        <v>4.1031027347181004</v>
      </c>
      <c r="V259" s="38">
        <f t="shared" si="29"/>
        <v>1.8531929438636257</v>
      </c>
      <c r="W259" s="52">
        <v>123.54619625757505</v>
      </c>
      <c r="X259" s="71" t="str">
        <f t="shared" si="35"/>
        <v>Q2 2022</v>
      </c>
      <c r="Y259" s="21">
        <f t="shared" si="30"/>
        <v>3840</v>
      </c>
      <c r="Z259" s="21">
        <f t="shared" si="31"/>
        <v>2160</v>
      </c>
      <c r="AA259" s="57">
        <f t="shared" si="32"/>
        <v>273540.18231454003</v>
      </c>
      <c r="AB259" s="59">
        <f t="shared" si="33"/>
        <v>1.7777777777777777</v>
      </c>
      <c r="AC259" s="61">
        <f t="shared" si="34"/>
        <v>800.09999999999991</v>
      </c>
    </row>
    <row r="260" spans="4:29" hidden="1">
      <c r="D260" s="12">
        <v>254</v>
      </c>
      <c r="E260" s="36" t="s">
        <v>222</v>
      </c>
      <c r="F260" s="16" t="s">
        <v>9</v>
      </c>
      <c r="G260" s="14" t="s">
        <v>39</v>
      </c>
      <c r="H260" s="13" t="s">
        <v>5</v>
      </c>
      <c r="I260" s="13" t="s">
        <v>120</v>
      </c>
      <c r="J260" s="13"/>
      <c r="K260" s="13" t="s">
        <v>120</v>
      </c>
      <c r="L260" s="14">
        <v>27</v>
      </c>
      <c r="M260" s="14" t="s">
        <v>15</v>
      </c>
      <c r="N260" s="31" t="s">
        <v>65</v>
      </c>
      <c r="O260" s="14" t="s">
        <v>1</v>
      </c>
      <c r="P260" s="14" t="s">
        <v>35</v>
      </c>
      <c r="Q260" s="31">
        <v>5000</v>
      </c>
      <c r="R260" s="31">
        <v>1152</v>
      </c>
      <c r="S260" s="45">
        <v>9</v>
      </c>
      <c r="T260" s="64">
        <f t="shared" si="27"/>
        <v>243</v>
      </c>
      <c r="U260" s="64">
        <f t="shared" si="28"/>
        <v>1.8087146748961422</v>
      </c>
      <c r="V260" s="38">
        <f t="shared" si="29"/>
        <v>1.1119157663181753</v>
      </c>
      <c r="W260" s="52">
        <v>123.54619625757505</v>
      </c>
      <c r="X260" s="71" t="str">
        <f t="shared" si="35"/>
        <v>Q2 2022</v>
      </c>
      <c r="Y260" s="21">
        <f t="shared" si="30"/>
        <v>3840</v>
      </c>
      <c r="Z260" s="21">
        <f t="shared" si="31"/>
        <v>2160</v>
      </c>
      <c r="AA260" s="57">
        <f t="shared" si="32"/>
        <v>200968.29721068247</v>
      </c>
      <c r="AB260" s="59">
        <f t="shared" si="33"/>
        <v>1.7777777777777777</v>
      </c>
      <c r="AC260" s="61">
        <f t="shared" si="34"/>
        <v>685.8</v>
      </c>
    </row>
    <row r="261" spans="4:29" hidden="1">
      <c r="D261" s="12">
        <v>255</v>
      </c>
      <c r="E261" s="36" t="s">
        <v>222</v>
      </c>
      <c r="F261" s="16" t="s">
        <v>9</v>
      </c>
      <c r="G261" s="14" t="s">
        <v>39</v>
      </c>
      <c r="H261" s="13" t="s">
        <v>5</v>
      </c>
      <c r="I261" s="13" t="s">
        <v>120</v>
      </c>
      <c r="J261" s="13"/>
      <c r="K261" s="13" t="s">
        <v>120</v>
      </c>
      <c r="L261" s="14">
        <v>31.5</v>
      </c>
      <c r="M261" s="14" t="s">
        <v>15</v>
      </c>
      <c r="N261" s="31" t="s">
        <v>65</v>
      </c>
      <c r="O261" s="14" t="s">
        <v>1</v>
      </c>
      <c r="P261" s="14" t="s">
        <v>35</v>
      </c>
      <c r="Q261" s="31">
        <v>5000</v>
      </c>
      <c r="R261" s="31">
        <v>1152</v>
      </c>
      <c r="S261" s="45">
        <v>9</v>
      </c>
      <c r="T261" s="64">
        <f t="shared" si="27"/>
        <v>283.5</v>
      </c>
      <c r="U261" s="64">
        <f t="shared" si="28"/>
        <v>2.4618616408308607</v>
      </c>
      <c r="V261" s="38">
        <f t="shared" si="29"/>
        <v>1.1119157663181753</v>
      </c>
      <c r="W261" s="52">
        <v>123.54619625757505</v>
      </c>
      <c r="X261" s="71" t="str">
        <f t="shared" si="35"/>
        <v>Q2 2022</v>
      </c>
      <c r="Y261" s="21">
        <f t="shared" si="30"/>
        <v>3840</v>
      </c>
      <c r="Z261" s="21">
        <f t="shared" si="31"/>
        <v>2160</v>
      </c>
      <c r="AA261" s="57">
        <f t="shared" si="32"/>
        <v>273540.18231454003</v>
      </c>
      <c r="AB261" s="59">
        <f t="shared" si="33"/>
        <v>1.7777777777777777</v>
      </c>
      <c r="AC261" s="61">
        <f t="shared" si="34"/>
        <v>800.09999999999991</v>
      </c>
    </row>
    <row r="262" spans="4:29" hidden="1">
      <c r="D262" s="12">
        <v>256</v>
      </c>
      <c r="E262" s="36" t="s">
        <v>222</v>
      </c>
      <c r="F262" s="16" t="s">
        <v>9</v>
      </c>
      <c r="G262" s="14" t="s">
        <v>39</v>
      </c>
      <c r="H262" s="13" t="s">
        <v>5</v>
      </c>
      <c r="I262" s="13" t="s">
        <v>45</v>
      </c>
      <c r="J262" s="13" t="s">
        <v>134</v>
      </c>
      <c r="K262" s="13" t="s">
        <v>43</v>
      </c>
      <c r="L262" s="14">
        <v>27</v>
      </c>
      <c r="M262" s="14" t="s">
        <v>15</v>
      </c>
      <c r="N262" s="31">
        <v>1000000</v>
      </c>
      <c r="O262" s="14" t="s">
        <v>1</v>
      </c>
      <c r="P262" s="14" t="s">
        <v>35</v>
      </c>
      <c r="Q262" s="31">
        <v>2304</v>
      </c>
      <c r="R262" s="31">
        <v>576</v>
      </c>
      <c r="S262" s="45">
        <v>10</v>
      </c>
      <c r="T262" s="64">
        <f t="shared" si="27"/>
        <v>270</v>
      </c>
      <c r="U262" s="64">
        <f t="shared" si="28"/>
        <v>2.0096829721068246</v>
      </c>
      <c r="V262" s="38">
        <f t="shared" si="29"/>
        <v>1.2354619625757506</v>
      </c>
      <c r="W262" s="52">
        <v>123.54619625757505</v>
      </c>
      <c r="X262" s="71" t="str">
        <f t="shared" si="35"/>
        <v>Q2 2022</v>
      </c>
      <c r="Y262" s="21">
        <f t="shared" si="30"/>
        <v>3840</v>
      </c>
      <c r="Z262" s="21">
        <f t="shared" si="31"/>
        <v>2160</v>
      </c>
      <c r="AA262" s="57">
        <f t="shared" si="32"/>
        <v>200968.29721068247</v>
      </c>
      <c r="AB262" s="59">
        <f t="shared" si="33"/>
        <v>1.7777777777777777</v>
      </c>
      <c r="AC262" s="61">
        <f t="shared" si="34"/>
        <v>685.8</v>
      </c>
    </row>
    <row r="263" spans="4:29" hidden="1">
      <c r="D263" s="12">
        <v>257</v>
      </c>
      <c r="E263" s="36" t="s">
        <v>222</v>
      </c>
      <c r="F263" s="16" t="s">
        <v>9</v>
      </c>
      <c r="G263" s="14" t="s">
        <v>39</v>
      </c>
      <c r="H263" s="13" t="s">
        <v>5</v>
      </c>
      <c r="I263" s="13" t="s">
        <v>121</v>
      </c>
      <c r="J263" s="13"/>
      <c r="K263" s="13"/>
      <c r="L263" s="14">
        <v>27</v>
      </c>
      <c r="M263" s="14" t="s">
        <v>15</v>
      </c>
      <c r="N263" s="31" t="s">
        <v>65</v>
      </c>
      <c r="O263" s="14" t="s">
        <v>1</v>
      </c>
      <c r="P263" s="14" t="s">
        <v>35</v>
      </c>
      <c r="Q263" s="31">
        <v>5000</v>
      </c>
      <c r="R263" s="31">
        <v>1152</v>
      </c>
      <c r="S263" s="45">
        <v>6</v>
      </c>
      <c r="T263" s="64">
        <f t="shared" ref="T263:T326" si="36">L263*S263</f>
        <v>162</v>
      </c>
      <c r="U263" s="64">
        <f t="shared" ref="U263:U326" si="37">S263*AA263/10^6</f>
        <v>1.205809783264095</v>
      </c>
      <c r="V263" s="38">
        <f t="shared" ref="V263:V326" si="38">S263*W263/1000</f>
        <v>0.74127717754545031</v>
      </c>
      <c r="W263" s="52">
        <v>123.54619625757505</v>
      </c>
      <c r="X263" s="71" t="str">
        <f t="shared" si="35"/>
        <v>Q2 2022</v>
      </c>
      <c r="Y263" s="21">
        <f t="shared" ref="Y263:Y326" si="39">1*LEFT(M263, FIND("x", M263)-2)</f>
        <v>3840</v>
      </c>
      <c r="Z263" s="21">
        <f t="shared" ref="Z263:Z326" si="40">1*RIGHT(M263, LEN(M263)-FIND("x", M263)-1)</f>
        <v>2160</v>
      </c>
      <c r="AA263" s="57">
        <f t="shared" ref="AA263:AA326" si="41">AC263^2*AB263/(1+AB263^2)</f>
        <v>200968.29721068247</v>
      </c>
      <c r="AB263" s="59">
        <f t="shared" ref="AB263:AB326" si="42">Y263/Z263</f>
        <v>1.7777777777777777</v>
      </c>
      <c r="AC263" s="61">
        <f t="shared" ref="AC263:AC326" si="43">L263*25.4</f>
        <v>685.8</v>
      </c>
    </row>
    <row r="264" spans="4:29" hidden="1">
      <c r="D264" s="12">
        <v>258</v>
      </c>
      <c r="E264" s="36" t="s">
        <v>222</v>
      </c>
      <c r="F264" s="16" t="s">
        <v>9</v>
      </c>
      <c r="G264" s="14" t="s">
        <v>39</v>
      </c>
      <c r="H264" s="13" t="s">
        <v>5</v>
      </c>
      <c r="I264" s="13" t="s">
        <v>121</v>
      </c>
      <c r="J264" s="13"/>
      <c r="K264" s="13"/>
      <c r="L264" s="14">
        <v>31.5</v>
      </c>
      <c r="M264" s="14" t="s">
        <v>15</v>
      </c>
      <c r="N264" s="31" t="s">
        <v>65</v>
      </c>
      <c r="O264" s="14" t="s">
        <v>1</v>
      </c>
      <c r="P264" s="14" t="s">
        <v>35</v>
      </c>
      <c r="Q264" s="31">
        <v>5000</v>
      </c>
      <c r="R264" s="31">
        <v>1152</v>
      </c>
      <c r="S264" s="45">
        <v>6</v>
      </c>
      <c r="T264" s="64">
        <f t="shared" si="36"/>
        <v>189</v>
      </c>
      <c r="U264" s="64">
        <f t="shared" si="37"/>
        <v>1.6412410938872402</v>
      </c>
      <c r="V264" s="38">
        <f t="shared" si="38"/>
        <v>0.74127717754545031</v>
      </c>
      <c r="W264" s="52">
        <v>123.54619625757505</v>
      </c>
      <c r="X264" s="71" t="str">
        <f t="shared" ref="X264:X327" si="44">G264&amp;" "&amp;F264</f>
        <v>Q2 2022</v>
      </c>
      <c r="Y264" s="21">
        <f t="shared" si="39"/>
        <v>3840</v>
      </c>
      <c r="Z264" s="21">
        <f t="shared" si="40"/>
        <v>2160</v>
      </c>
      <c r="AA264" s="57">
        <f t="shared" si="41"/>
        <v>273540.18231454003</v>
      </c>
      <c r="AB264" s="59">
        <f t="shared" si="42"/>
        <v>1.7777777777777777</v>
      </c>
      <c r="AC264" s="61">
        <f t="shared" si="43"/>
        <v>800.09999999999991</v>
      </c>
    </row>
    <row r="265" spans="4:29" hidden="1">
      <c r="D265" s="12">
        <v>259</v>
      </c>
      <c r="E265" s="36" t="s">
        <v>222</v>
      </c>
      <c r="F265" s="16" t="s">
        <v>9</v>
      </c>
      <c r="G265" s="14" t="s">
        <v>39</v>
      </c>
      <c r="H265" s="13" t="s">
        <v>5</v>
      </c>
      <c r="I265" s="13" t="s">
        <v>60</v>
      </c>
      <c r="J265" s="13" t="s">
        <v>107</v>
      </c>
      <c r="K265" s="13" t="s">
        <v>33</v>
      </c>
      <c r="L265" s="14">
        <v>27</v>
      </c>
      <c r="M265" s="14" t="s">
        <v>15</v>
      </c>
      <c r="N265" s="31">
        <v>80000000</v>
      </c>
      <c r="O265" s="14" t="s">
        <v>1</v>
      </c>
      <c r="P265" s="14" t="s">
        <v>35</v>
      </c>
      <c r="Q265" s="31">
        <v>2304</v>
      </c>
      <c r="R265" s="31">
        <v>576</v>
      </c>
      <c r="S265" s="45">
        <v>15</v>
      </c>
      <c r="T265" s="64">
        <f t="shared" si="36"/>
        <v>405</v>
      </c>
      <c r="U265" s="64">
        <f t="shared" si="37"/>
        <v>3.0145244581602371</v>
      </c>
      <c r="V265" s="38">
        <f t="shared" si="38"/>
        <v>1.8531929438636257</v>
      </c>
      <c r="W265" s="52">
        <v>123.54619625757505</v>
      </c>
      <c r="X265" s="71" t="str">
        <f t="shared" si="44"/>
        <v>Q2 2022</v>
      </c>
      <c r="Y265" s="21">
        <f t="shared" si="39"/>
        <v>3840</v>
      </c>
      <c r="Z265" s="21">
        <f t="shared" si="40"/>
        <v>2160</v>
      </c>
      <c r="AA265" s="57">
        <f t="shared" si="41"/>
        <v>200968.29721068247</v>
      </c>
      <c r="AB265" s="59">
        <f t="shared" si="42"/>
        <v>1.7777777777777777</v>
      </c>
      <c r="AC265" s="61">
        <f t="shared" si="43"/>
        <v>685.8</v>
      </c>
    </row>
    <row r="266" spans="4:29" hidden="1">
      <c r="D266" s="12">
        <v>260</v>
      </c>
      <c r="E266" s="36" t="s">
        <v>222</v>
      </c>
      <c r="F266" s="16" t="s">
        <v>9</v>
      </c>
      <c r="G266" s="14" t="s">
        <v>39</v>
      </c>
      <c r="H266" s="13" t="s">
        <v>5</v>
      </c>
      <c r="I266" s="13" t="s">
        <v>60</v>
      </c>
      <c r="J266" s="13" t="s">
        <v>115</v>
      </c>
      <c r="K266" s="13" t="s">
        <v>33</v>
      </c>
      <c r="L266" s="14">
        <v>27</v>
      </c>
      <c r="M266" s="14" t="s">
        <v>15</v>
      </c>
      <c r="N266" s="31">
        <v>80000000</v>
      </c>
      <c r="O266" s="14" t="s">
        <v>1</v>
      </c>
      <c r="P266" s="14" t="s">
        <v>35</v>
      </c>
      <c r="Q266" s="31">
        <v>2304</v>
      </c>
      <c r="R266" s="31">
        <v>576</v>
      </c>
      <c r="S266" s="45">
        <v>10</v>
      </c>
      <c r="T266" s="64">
        <f t="shared" si="36"/>
        <v>270</v>
      </c>
      <c r="U266" s="64">
        <f t="shared" si="37"/>
        <v>2.0096829721068246</v>
      </c>
      <c r="V266" s="38">
        <f t="shared" si="38"/>
        <v>1.2354619625757506</v>
      </c>
      <c r="W266" s="52">
        <v>123.54619625757505</v>
      </c>
      <c r="X266" s="71" t="str">
        <f t="shared" si="44"/>
        <v>Q2 2022</v>
      </c>
      <c r="Y266" s="21">
        <f t="shared" si="39"/>
        <v>3840</v>
      </c>
      <c r="Z266" s="21">
        <f t="shared" si="40"/>
        <v>2160</v>
      </c>
      <c r="AA266" s="57">
        <f t="shared" si="41"/>
        <v>200968.29721068247</v>
      </c>
      <c r="AB266" s="59">
        <f t="shared" si="42"/>
        <v>1.7777777777777777</v>
      </c>
      <c r="AC266" s="61">
        <f t="shared" si="43"/>
        <v>685.8</v>
      </c>
    </row>
    <row r="267" spans="4:29" hidden="1">
      <c r="D267" s="12">
        <v>261</v>
      </c>
      <c r="E267" s="36" t="s">
        <v>222</v>
      </c>
      <c r="F267" s="16" t="s">
        <v>9</v>
      </c>
      <c r="G267" s="14" t="s">
        <v>39</v>
      </c>
      <c r="H267" s="13" t="s">
        <v>5</v>
      </c>
      <c r="I267" s="13" t="s">
        <v>53</v>
      </c>
      <c r="J267" s="13" t="s">
        <v>119</v>
      </c>
      <c r="K267" s="13" t="s">
        <v>98</v>
      </c>
      <c r="L267" s="14">
        <v>31.5</v>
      </c>
      <c r="M267" s="14" t="s">
        <v>15</v>
      </c>
      <c r="N267" s="31">
        <v>1000000</v>
      </c>
      <c r="O267" s="14" t="s">
        <v>1</v>
      </c>
      <c r="P267" s="14" t="s">
        <v>35</v>
      </c>
      <c r="Q267" s="31">
        <v>5000</v>
      </c>
      <c r="R267" s="31">
        <v>1152</v>
      </c>
      <c r="S267" s="45">
        <v>2</v>
      </c>
      <c r="T267" s="64">
        <f t="shared" si="36"/>
        <v>63</v>
      </c>
      <c r="U267" s="64">
        <f t="shared" si="37"/>
        <v>0.54708036462908005</v>
      </c>
      <c r="V267" s="38">
        <f t="shared" si="38"/>
        <v>0.24709239251515008</v>
      </c>
      <c r="W267" s="52">
        <v>123.54619625757505</v>
      </c>
      <c r="X267" s="71" t="str">
        <f t="shared" si="44"/>
        <v>Q2 2022</v>
      </c>
      <c r="Y267" s="21">
        <f t="shared" si="39"/>
        <v>3840</v>
      </c>
      <c r="Z267" s="21">
        <f t="shared" si="40"/>
        <v>2160</v>
      </c>
      <c r="AA267" s="57">
        <f t="shared" si="41"/>
        <v>273540.18231454003</v>
      </c>
      <c r="AB267" s="59">
        <f t="shared" si="42"/>
        <v>1.7777777777777777</v>
      </c>
      <c r="AC267" s="61">
        <f t="shared" si="43"/>
        <v>800.09999999999991</v>
      </c>
    </row>
    <row r="268" spans="4:29" hidden="1">
      <c r="D268" s="12">
        <v>262</v>
      </c>
      <c r="E268" s="36" t="s">
        <v>222</v>
      </c>
      <c r="F268" s="16" t="s">
        <v>9</v>
      </c>
      <c r="G268" s="14" t="s">
        <v>39</v>
      </c>
      <c r="H268" s="13" t="s">
        <v>5</v>
      </c>
      <c r="I268" s="13" t="s">
        <v>53</v>
      </c>
      <c r="J268" s="13" t="s">
        <v>97</v>
      </c>
      <c r="K268" s="13" t="s">
        <v>98</v>
      </c>
      <c r="L268" s="14">
        <v>49</v>
      </c>
      <c r="M268" s="14" t="s">
        <v>99</v>
      </c>
      <c r="N268" s="31">
        <v>1000000</v>
      </c>
      <c r="O268" s="14" t="s">
        <v>1</v>
      </c>
      <c r="P268" s="14" t="s">
        <v>35</v>
      </c>
      <c r="Q268" s="31">
        <v>5000</v>
      </c>
      <c r="R268" s="31">
        <v>1152</v>
      </c>
      <c r="S268" s="45">
        <v>15</v>
      </c>
      <c r="T268" s="64">
        <f t="shared" si="36"/>
        <v>735</v>
      </c>
      <c r="U268" s="64">
        <f t="shared" si="37"/>
        <v>6.055933005610858</v>
      </c>
      <c r="V268" s="38">
        <f t="shared" si="38"/>
        <v>2.6474184912337515</v>
      </c>
      <c r="W268" s="52">
        <v>176.49456608225009</v>
      </c>
      <c r="X268" s="71" t="str">
        <f t="shared" si="44"/>
        <v>Q2 2022</v>
      </c>
      <c r="Y268" s="21">
        <f t="shared" si="39"/>
        <v>5120</v>
      </c>
      <c r="Z268" s="21">
        <f t="shared" si="40"/>
        <v>1440</v>
      </c>
      <c r="AA268" s="57">
        <f t="shared" si="41"/>
        <v>403728.86704072385</v>
      </c>
      <c r="AB268" s="59">
        <f t="shared" si="42"/>
        <v>3.5555555555555554</v>
      </c>
      <c r="AC268" s="61">
        <f t="shared" si="43"/>
        <v>1244.5999999999999</v>
      </c>
    </row>
    <row r="269" spans="4:29" hidden="1">
      <c r="D269" s="12">
        <v>263</v>
      </c>
      <c r="E269" s="36" t="s">
        <v>222</v>
      </c>
      <c r="F269" s="16" t="s">
        <v>9</v>
      </c>
      <c r="G269" s="14" t="s">
        <v>39</v>
      </c>
      <c r="H269" s="13" t="s">
        <v>5</v>
      </c>
      <c r="I269" s="13" t="s">
        <v>53</v>
      </c>
      <c r="J269" s="13" t="s">
        <v>133</v>
      </c>
      <c r="K269" s="13"/>
      <c r="L269" s="14">
        <v>31.5</v>
      </c>
      <c r="M269" s="14" t="s">
        <v>15</v>
      </c>
      <c r="N269" s="31">
        <v>1000000</v>
      </c>
      <c r="O269" s="14" t="s">
        <v>1</v>
      </c>
      <c r="P269" s="14" t="s">
        <v>35</v>
      </c>
      <c r="Q269" s="31">
        <v>5000</v>
      </c>
      <c r="R269" s="31">
        <v>1196</v>
      </c>
      <c r="S269" s="45">
        <v>1</v>
      </c>
      <c r="T269" s="64">
        <f t="shared" si="36"/>
        <v>31.5</v>
      </c>
      <c r="U269" s="64">
        <f t="shared" si="37"/>
        <v>0.27354018231454003</v>
      </c>
      <c r="V269" s="38">
        <f t="shared" si="38"/>
        <v>0.12354619625757504</v>
      </c>
      <c r="W269" s="52">
        <v>123.54619625757505</v>
      </c>
      <c r="X269" s="71" t="str">
        <f t="shared" si="44"/>
        <v>Q2 2022</v>
      </c>
      <c r="Y269" s="21">
        <f t="shared" si="39"/>
        <v>3840</v>
      </c>
      <c r="Z269" s="21">
        <f t="shared" si="40"/>
        <v>2160</v>
      </c>
      <c r="AA269" s="57">
        <f t="shared" si="41"/>
        <v>273540.18231454003</v>
      </c>
      <c r="AB269" s="59">
        <f t="shared" si="42"/>
        <v>1.7777777777777777</v>
      </c>
      <c r="AC269" s="61">
        <f t="shared" si="43"/>
        <v>800.09999999999991</v>
      </c>
    </row>
    <row r="270" spans="4:29" hidden="1">
      <c r="D270" s="12">
        <v>264</v>
      </c>
      <c r="E270" s="36" t="s">
        <v>222</v>
      </c>
      <c r="F270" s="16" t="s">
        <v>9</v>
      </c>
      <c r="G270" s="14" t="s">
        <v>39</v>
      </c>
      <c r="H270" s="13" t="s">
        <v>5</v>
      </c>
      <c r="I270" s="13" t="s">
        <v>122</v>
      </c>
      <c r="J270" s="13"/>
      <c r="K270" s="13"/>
      <c r="L270" s="14">
        <v>27</v>
      </c>
      <c r="M270" s="14" t="s">
        <v>15</v>
      </c>
      <c r="N270" s="31" t="s">
        <v>65</v>
      </c>
      <c r="O270" s="14" t="s">
        <v>1</v>
      </c>
      <c r="P270" s="14" t="s">
        <v>35</v>
      </c>
      <c r="Q270" s="31">
        <v>5000</v>
      </c>
      <c r="R270" s="31">
        <v>1152</v>
      </c>
      <c r="S270" s="45">
        <v>15</v>
      </c>
      <c r="T270" s="64">
        <f t="shared" si="36"/>
        <v>405</v>
      </c>
      <c r="U270" s="64">
        <f t="shared" si="37"/>
        <v>3.0145244581602371</v>
      </c>
      <c r="V270" s="38">
        <f t="shared" si="38"/>
        <v>1.8531929438636257</v>
      </c>
      <c r="W270" s="52">
        <v>123.54619625757505</v>
      </c>
      <c r="X270" s="71" t="str">
        <f t="shared" si="44"/>
        <v>Q2 2022</v>
      </c>
      <c r="Y270" s="21">
        <f t="shared" si="39"/>
        <v>3840</v>
      </c>
      <c r="Z270" s="21">
        <f t="shared" si="40"/>
        <v>2160</v>
      </c>
      <c r="AA270" s="57">
        <f t="shared" si="41"/>
        <v>200968.29721068247</v>
      </c>
      <c r="AB270" s="59">
        <f t="shared" si="42"/>
        <v>1.7777777777777777</v>
      </c>
      <c r="AC270" s="61">
        <f t="shared" si="43"/>
        <v>685.8</v>
      </c>
    </row>
    <row r="271" spans="4:29" hidden="1">
      <c r="D271" s="12">
        <v>265</v>
      </c>
      <c r="E271" s="36" t="s">
        <v>222</v>
      </c>
      <c r="F271" s="16" t="s">
        <v>9</v>
      </c>
      <c r="G271" s="14" t="s">
        <v>39</v>
      </c>
      <c r="H271" s="13" t="s">
        <v>5</v>
      </c>
      <c r="I271" s="13" t="s">
        <v>122</v>
      </c>
      <c r="J271" s="13"/>
      <c r="K271" s="13"/>
      <c r="L271" s="14">
        <v>31.5</v>
      </c>
      <c r="M271" s="14" t="s">
        <v>15</v>
      </c>
      <c r="N271" s="31" t="s">
        <v>65</v>
      </c>
      <c r="O271" s="14" t="s">
        <v>1</v>
      </c>
      <c r="P271" s="14" t="s">
        <v>35</v>
      </c>
      <c r="Q271" s="31">
        <v>5000</v>
      </c>
      <c r="R271" s="31">
        <v>1152</v>
      </c>
      <c r="S271" s="45">
        <v>15</v>
      </c>
      <c r="T271" s="64">
        <f t="shared" si="36"/>
        <v>472.5</v>
      </c>
      <c r="U271" s="64">
        <f t="shared" si="37"/>
        <v>4.1031027347181004</v>
      </c>
      <c r="V271" s="38">
        <f t="shared" si="38"/>
        <v>1.8531929438636257</v>
      </c>
      <c r="W271" s="52">
        <v>123.54619625757505</v>
      </c>
      <c r="X271" s="71" t="str">
        <f t="shared" si="44"/>
        <v>Q2 2022</v>
      </c>
      <c r="Y271" s="21">
        <f t="shared" si="39"/>
        <v>3840</v>
      </c>
      <c r="Z271" s="21">
        <f t="shared" si="40"/>
        <v>2160</v>
      </c>
      <c r="AA271" s="57">
        <f t="shared" si="41"/>
        <v>273540.18231454003</v>
      </c>
      <c r="AB271" s="59">
        <f t="shared" si="42"/>
        <v>1.7777777777777777</v>
      </c>
      <c r="AC271" s="61">
        <f t="shared" si="43"/>
        <v>800.09999999999991</v>
      </c>
    </row>
    <row r="272" spans="4:29" hidden="1">
      <c r="D272" s="12">
        <v>266</v>
      </c>
      <c r="E272" s="36" t="s">
        <v>222</v>
      </c>
      <c r="F272" s="16" t="s">
        <v>9</v>
      </c>
      <c r="G272" s="14" t="s">
        <v>39</v>
      </c>
      <c r="H272" s="13" t="s">
        <v>90</v>
      </c>
      <c r="I272" s="13" t="s">
        <v>54</v>
      </c>
      <c r="J272" s="13" t="s">
        <v>92</v>
      </c>
      <c r="K272" s="13" t="s">
        <v>43</v>
      </c>
      <c r="L272" s="14">
        <v>17.3</v>
      </c>
      <c r="M272" s="14" t="s">
        <v>15</v>
      </c>
      <c r="N272" s="31">
        <v>1000000</v>
      </c>
      <c r="O272" s="14" t="s">
        <v>2</v>
      </c>
      <c r="P272" s="14" t="s">
        <v>47</v>
      </c>
      <c r="Q272" s="31">
        <v>4000</v>
      </c>
      <c r="R272" s="31">
        <v>1152</v>
      </c>
      <c r="S272" s="45">
        <v>8</v>
      </c>
      <c r="T272" s="64">
        <f t="shared" si="36"/>
        <v>138.4</v>
      </c>
      <c r="U272" s="64">
        <f t="shared" si="37"/>
        <v>0.66005818021602369</v>
      </c>
      <c r="V272" s="38">
        <f t="shared" si="38"/>
        <v>0.78159275696086872</v>
      </c>
      <c r="W272" s="52">
        <v>97.699094620108596</v>
      </c>
      <c r="X272" s="71" t="str">
        <f t="shared" si="44"/>
        <v>Q2 2022</v>
      </c>
      <c r="Y272" s="21">
        <f t="shared" si="39"/>
        <v>3840</v>
      </c>
      <c r="Z272" s="21">
        <f t="shared" si="40"/>
        <v>2160</v>
      </c>
      <c r="AA272" s="57">
        <f t="shared" si="41"/>
        <v>82507.272527002962</v>
      </c>
      <c r="AB272" s="59">
        <f t="shared" si="42"/>
        <v>1.7777777777777777</v>
      </c>
      <c r="AC272" s="61">
        <f t="shared" si="43"/>
        <v>439.42</v>
      </c>
    </row>
    <row r="273" spans="4:29" hidden="1">
      <c r="D273" s="12">
        <v>267</v>
      </c>
      <c r="E273" s="36" t="s">
        <v>222</v>
      </c>
      <c r="F273" s="16" t="s">
        <v>9</v>
      </c>
      <c r="G273" s="14" t="s">
        <v>39</v>
      </c>
      <c r="H273" s="13" t="s">
        <v>90</v>
      </c>
      <c r="I273" s="13" t="s">
        <v>31</v>
      </c>
      <c r="J273" s="13" t="s">
        <v>216</v>
      </c>
      <c r="K273" s="13" t="s">
        <v>57</v>
      </c>
      <c r="L273" s="14">
        <v>14.2</v>
      </c>
      <c r="M273" s="14" t="s">
        <v>63</v>
      </c>
      <c r="N273" s="31">
        <v>1000000</v>
      </c>
      <c r="O273" s="14" t="s">
        <v>2</v>
      </c>
      <c r="P273" s="14" t="s">
        <v>47</v>
      </c>
      <c r="Q273" s="31">
        <v>10384</v>
      </c>
      <c r="R273" s="31">
        <v>2596</v>
      </c>
      <c r="S273" s="45">
        <v>1190</v>
      </c>
      <c r="T273" s="64">
        <f t="shared" si="36"/>
        <v>16898</v>
      </c>
      <c r="U273" s="64">
        <f t="shared" si="37"/>
        <v>70.71449878002818</v>
      </c>
      <c r="V273" s="38">
        <f t="shared" si="38"/>
        <v>127.23848176420773</v>
      </c>
      <c r="W273" s="52">
        <v>106.92309391950231</v>
      </c>
      <c r="X273" s="71" t="str">
        <f t="shared" si="44"/>
        <v>Q2 2022</v>
      </c>
      <c r="Y273" s="21">
        <f t="shared" si="39"/>
        <v>3024</v>
      </c>
      <c r="Z273" s="21">
        <f t="shared" si="40"/>
        <v>1964</v>
      </c>
      <c r="AA273" s="57">
        <f t="shared" si="41"/>
        <v>59423.948554645533</v>
      </c>
      <c r="AB273" s="59">
        <f t="shared" si="42"/>
        <v>1.539714867617108</v>
      </c>
      <c r="AC273" s="61">
        <f t="shared" si="43"/>
        <v>360.67999999999995</v>
      </c>
    </row>
    <row r="274" spans="4:29" hidden="1">
      <c r="D274" s="12">
        <v>268</v>
      </c>
      <c r="E274" s="36" t="s">
        <v>222</v>
      </c>
      <c r="F274" s="16" t="s">
        <v>9</v>
      </c>
      <c r="G274" s="14" t="s">
        <v>39</v>
      </c>
      <c r="H274" s="13" t="s">
        <v>90</v>
      </c>
      <c r="I274" s="13" t="s">
        <v>31</v>
      </c>
      <c r="J274" s="13" t="s">
        <v>62</v>
      </c>
      <c r="K274" s="13" t="s">
        <v>57</v>
      </c>
      <c r="L274" s="14">
        <v>16.2</v>
      </c>
      <c r="M274" s="14" t="s">
        <v>64</v>
      </c>
      <c r="N274" s="31">
        <v>1000000</v>
      </c>
      <c r="O274" s="14" t="s">
        <v>2</v>
      </c>
      <c r="P274" s="14" t="s">
        <v>47</v>
      </c>
      <c r="Q274" s="31">
        <v>10384</v>
      </c>
      <c r="R274" s="31">
        <v>2596</v>
      </c>
      <c r="S274" s="45">
        <v>1370</v>
      </c>
      <c r="T274" s="64">
        <f t="shared" si="36"/>
        <v>22194</v>
      </c>
      <c r="U274" s="64">
        <f t="shared" si="37"/>
        <v>105.75420133298466</v>
      </c>
      <c r="V274" s="38">
        <f t="shared" si="38"/>
        <v>167.11627791897419</v>
      </c>
      <c r="W274" s="52">
        <v>121.98268461238992</v>
      </c>
      <c r="X274" s="71" t="str">
        <f t="shared" si="44"/>
        <v>Q2 2022</v>
      </c>
      <c r="Y274" s="21">
        <f t="shared" si="39"/>
        <v>3456</v>
      </c>
      <c r="Z274" s="21">
        <f t="shared" si="40"/>
        <v>2234</v>
      </c>
      <c r="AA274" s="57">
        <f t="shared" si="41"/>
        <v>77192.847688309979</v>
      </c>
      <c r="AB274" s="59">
        <f t="shared" si="42"/>
        <v>1.5470008952551477</v>
      </c>
      <c r="AC274" s="61">
        <f t="shared" si="43"/>
        <v>411.47999999999996</v>
      </c>
    </row>
    <row r="275" spans="4:29" hidden="1">
      <c r="D275" s="12">
        <v>269</v>
      </c>
      <c r="E275" s="36" t="s">
        <v>222</v>
      </c>
      <c r="F275" s="16" t="s">
        <v>9</v>
      </c>
      <c r="G275" s="14" t="s">
        <v>39</v>
      </c>
      <c r="H275" s="13" t="s">
        <v>90</v>
      </c>
      <c r="I275" s="13" t="s">
        <v>109</v>
      </c>
      <c r="J275" s="13" t="s">
        <v>127</v>
      </c>
      <c r="K275" s="13" t="s">
        <v>43</v>
      </c>
      <c r="L275" s="14">
        <v>16.2</v>
      </c>
      <c r="M275" s="14" t="s">
        <v>66</v>
      </c>
      <c r="N275" s="31">
        <v>1000000</v>
      </c>
      <c r="O275" s="14" t="s">
        <v>2</v>
      </c>
      <c r="P275" s="14" t="s">
        <v>47</v>
      </c>
      <c r="Q275" s="31">
        <v>4000</v>
      </c>
      <c r="R275" s="31">
        <v>512</v>
      </c>
      <c r="S275" s="45">
        <v>3</v>
      </c>
      <c r="T275" s="64">
        <f t="shared" si="36"/>
        <v>48.599999999999994</v>
      </c>
      <c r="U275" s="64">
        <f t="shared" si="37"/>
        <v>0.22829095334831456</v>
      </c>
      <c r="V275" s="38">
        <f t="shared" si="38"/>
        <v>0.27446104037787733</v>
      </c>
      <c r="W275" s="52">
        <v>91.487013459292442</v>
      </c>
      <c r="X275" s="71" t="str">
        <f t="shared" si="44"/>
        <v>Q2 2022</v>
      </c>
      <c r="Y275" s="21">
        <f t="shared" si="39"/>
        <v>2560</v>
      </c>
      <c r="Z275" s="21">
        <f t="shared" si="40"/>
        <v>1600</v>
      </c>
      <c r="AA275" s="57">
        <f t="shared" si="41"/>
        <v>76096.984449438183</v>
      </c>
      <c r="AB275" s="59">
        <f t="shared" si="42"/>
        <v>1.6</v>
      </c>
      <c r="AC275" s="61">
        <f t="shared" si="43"/>
        <v>411.47999999999996</v>
      </c>
    </row>
    <row r="276" spans="4:29" hidden="1">
      <c r="D276" s="12">
        <v>270</v>
      </c>
      <c r="E276" s="36" t="s">
        <v>222</v>
      </c>
      <c r="F276" s="16" t="s">
        <v>9</v>
      </c>
      <c r="G276" s="14" t="s">
        <v>39</v>
      </c>
      <c r="H276" s="13" t="s">
        <v>90</v>
      </c>
      <c r="I276" s="13" t="s">
        <v>109</v>
      </c>
      <c r="J276" s="13" t="s">
        <v>110</v>
      </c>
      <c r="K276" s="13" t="s">
        <v>43</v>
      </c>
      <c r="L276" s="14">
        <v>16.2</v>
      </c>
      <c r="M276" s="14" t="s">
        <v>64</v>
      </c>
      <c r="N276" s="31">
        <v>1000000</v>
      </c>
      <c r="O276" s="14" t="s">
        <v>2</v>
      </c>
      <c r="P276" s="14" t="s">
        <v>47</v>
      </c>
      <c r="Q276" s="31">
        <v>4000</v>
      </c>
      <c r="R276" s="31">
        <v>512</v>
      </c>
      <c r="S276" s="45">
        <v>5</v>
      </c>
      <c r="T276" s="64">
        <f t="shared" si="36"/>
        <v>81</v>
      </c>
      <c r="U276" s="64">
        <f t="shared" si="37"/>
        <v>0.38596423844154987</v>
      </c>
      <c r="V276" s="38">
        <f t="shared" si="38"/>
        <v>0.56014147582195595</v>
      </c>
      <c r="W276" s="52">
        <v>112.02829516439118</v>
      </c>
      <c r="X276" s="71" t="str">
        <f t="shared" si="44"/>
        <v>Q2 2022</v>
      </c>
      <c r="Y276" s="21">
        <f t="shared" si="39"/>
        <v>3456</v>
      </c>
      <c r="Z276" s="21">
        <f t="shared" si="40"/>
        <v>2234</v>
      </c>
      <c r="AA276" s="57">
        <f t="shared" si="41"/>
        <v>77192.847688309979</v>
      </c>
      <c r="AB276" s="59">
        <f t="shared" si="42"/>
        <v>1.5470008952551477</v>
      </c>
      <c r="AC276" s="61">
        <f t="shared" si="43"/>
        <v>411.47999999999996</v>
      </c>
    </row>
    <row r="277" spans="4:29" hidden="1">
      <c r="D277" s="12">
        <v>271</v>
      </c>
      <c r="E277" s="36" t="s">
        <v>222</v>
      </c>
      <c r="F277" s="16" t="s">
        <v>9</v>
      </c>
      <c r="G277" s="14" t="s">
        <v>39</v>
      </c>
      <c r="H277" s="13" t="s">
        <v>90</v>
      </c>
      <c r="I277" s="13" t="s">
        <v>102</v>
      </c>
      <c r="J277" s="13" t="s">
        <v>103</v>
      </c>
      <c r="K277" s="13" t="s">
        <v>43</v>
      </c>
      <c r="L277" s="14">
        <v>16</v>
      </c>
      <c r="M277" s="14" t="s">
        <v>66</v>
      </c>
      <c r="N277" s="31">
        <v>1000000</v>
      </c>
      <c r="O277" s="14" t="s">
        <v>2</v>
      </c>
      <c r="P277" s="14" t="s">
        <v>47</v>
      </c>
      <c r="Q277" s="31">
        <v>4000</v>
      </c>
      <c r="R277" s="31">
        <v>1152</v>
      </c>
      <c r="S277" s="45">
        <v>10</v>
      </c>
      <c r="T277" s="64">
        <f t="shared" si="36"/>
        <v>160</v>
      </c>
      <c r="U277" s="64">
        <f t="shared" si="37"/>
        <v>0.74229644943820217</v>
      </c>
      <c r="V277" s="38">
        <f t="shared" si="38"/>
        <v>0.91487013459292443</v>
      </c>
      <c r="W277" s="52">
        <v>91.487013459292442</v>
      </c>
      <c r="X277" s="71" t="str">
        <f t="shared" si="44"/>
        <v>Q2 2022</v>
      </c>
      <c r="Y277" s="21">
        <f t="shared" si="39"/>
        <v>2560</v>
      </c>
      <c r="Z277" s="21">
        <f t="shared" si="40"/>
        <v>1600</v>
      </c>
      <c r="AA277" s="57">
        <f t="shared" si="41"/>
        <v>74229.644943820225</v>
      </c>
      <c r="AB277" s="59">
        <f t="shared" si="42"/>
        <v>1.6</v>
      </c>
      <c r="AC277" s="61">
        <f t="shared" si="43"/>
        <v>406.4</v>
      </c>
    </row>
    <row r="278" spans="4:29" hidden="1">
      <c r="D278" s="12">
        <v>272</v>
      </c>
      <c r="E278" s="36" t="s">
        <v>222</v>
      </c>
      <c r="F278" s="16" t="s">
        <v>9</v>
      </c>
      <c r="G278" s="14" t="s">
        <v>39</v>
      </c>
      <c r="H278" s="13" t="s">
        <v>90</v>
      </c>
      <c r="I278" s="13" t="s">
        <v>102</v>
      </c>
      <c r="J278" s="13" t="s">
        <v>104</v>
      </c>
      <c r="K278" s="13" t="s">
        <v>43</v>
      </c>
      <c r="L278" s="14">
        <v>17.3</v>
      </c>
      <c r="M278" s="14" t="s">
        <v>15</v>
      </c>
      <c r="N278" s="31">
        <v>1000000</v>
      </c>
      <c r="O278" s="14" t="s">
        <v>2</v>
      </c>
      <c r="P278" s="14" t="s">
        <v>47</v>
      </c>
      <c r="Q278" s="31">
        <v>4000</v>
      </c>
      <c r="R278" s="31">
        <v>1152</v>
      </c>
      <c r="S278" s="45">
        <v>10</v>
      </c>
      <c r="T278" s="64">
        <f t="shared" si="36"/>
        <v>173</v>
      </c>
      <c r="U278" s="64">
        <f t="shared" si="37"/>
        <v>0.82507272527002962</v>
      </c>
      <c r="V278" s="38">
        <f t="shared" si="38"/>
        <v>0.97699094620108595</v>
      </c>
      <c r="W278" s="52">
        <v>97.699094620108596</v>
      </c>
      <c r="X278" s="71" t="str">
        <f t="shared" si="44"/>
        <v>Q2 2022</v>
      </c>
      <c r="Y278" s="21">
        <f t="shared" si="39"/>
        <v>3840</v>
      </c>
      <c r="Z278" s="21">
        <f t="shared" si="40"/>
        <v>2160</v>
      </c>
      <c r="AA278" s="57">
        <f t="shared" si="41"/>
        <v>82507.272527002962</v>
      </c>
      <c r="AB278" s="59">
        <f t="shared" si="42"/>
        <v>1.7777777777777777</v>
      </c>
      <c r="AC278" s="61">
        <f t="shared" si="43"/>
        <v>439.42</v>
      </c>
    </row>
    <row r="279" spans="4:29" hidden="1">
      <c r="D279" s="12">
        <v>273</v>
      </c>
      <c r="E279" s="36" t="s">
        <v>222</v>
      </c>
      <c r="F279" s="16" t="s">
        <v>9</v>
      </c>
      <c r="G279" s="14" t="s">
        <v>39</v>
      </c>
      <c r="H279" s="13" t="s">
        <v>90</v>
      </c>
      <c r="I279" s="13" t="s">
        <v>45</v>
      </c>
      <c r="J279" s="13" t="s">
        <v>101</v>
      </c>
      <c r="K279" s="13" t="s">
        <v>43</v>
      </c>
      <c r="L279" s="14">
        <v>16</v>
      </c>
      <c r="M279" s="14" t="s">
        <v>66</v>
      </c>
      <c r="N279" s="31">
        <v>1000000</v>
      </c>
      <c r="O279" s="14" t="s">
        <v>2</v>
      </c>
      <c r="P279" s="14" t="s">
        <v>47</v>
      </c>
      <c r="Q279" s="31">
        <v>4000</v>
      </c>
      <c r="R279" s="31">
        <v>1152</v>
      </c>
      <c r="S279" s="45">
        <v>5</v>
      </c>
      <c r="T279" s="64">
        <f t="shared" si="36"/>
        <v>80</v>
      </c>
      <c r="U279" s="64">
        <f t="shared" si="37"/>
        <v>0.37114822471910108</v>
      </c>
      <c r="V279" s="38">
        <f t="shared" si="38"/>
        <v>0.45743506729646222</v>
      </c>
      <c r="W279" s="52">
        <v>91.487013459292442</v>
      </c>
      <c r="X279" s="71" t="str">
        <f t="shared" si="44"/>
        <v>Q2 2022</v>
      </c>
      <c r="Y279" s="21">
        <f t="shared" si="39"/>
        <v>2560</v>
      </c>
      <c r="Z279" s="21">
        <f t="shared" si="40"/>
        <v>1600</v>
      </c>
      <c r="AA279" s="57">
        <f t="shared" si="41"/>
        <v>74229.644943820225</v>
      </c>
      <c r="AB279" s="59">
        <f t="shared" si="42"/>
        <v>1.6</v>
      </c>
      <c r="AC279" s="61">
        <f t="shared" si="43"/>
        <v>406.4</v>
      </c>
    </row>
    <row r="280" spans="4:29" hidden="1">
      <c r="D280" s="12">
        <v>274</v>
      </c>
      <c r="E280" s="36" t="s">
        <v>222</v>
      </c>
      <c r="F280" s="16" t="s">
        <v>9</v>
      </c>
      <c r="G280" s="14" t="s">
        <v>39</v>
      </c>
      <c r="H280" s="13" t="s">
        <v>90</v>
      </c>
      <c r="I280" s="13" t="s">
        <v>45</v>
      </c>
      <c r="J280" s="13" t="s">
        <v>46</v>
      </c>
      <c r="K280" s="13" t="s">
        <v>43</v>
      </c>
      <c r="L280" s="14">
        <v>17.3</v>
      </c>
      <c r="M280" s="14" t="s">
        <v>15</v>
      </c>
      <c r="N280" s="31">
        <v>1000000</v>
      </c>
      <c r="O280" s="14" t="s">
        <v>2</v>
      </c>
      <c r="P280" s="14" t="s">
        <v>47</v>
      </c>
      <c r="Q280" s="31">
        <v>10000</v>
      </c>
      <c r="R280" s="31">
        <v>240</v>
      </c>
      <c r="S280" s="45">
        <v>3</v>
      </c>
      <c r="T280" s="64">
        <f t="shared" si="36"/>
        <v>51.900000000000006</v>
      </c>
      <c r="U280" s="64">
        <f t="shared" si="37"/>
        <v>0.24752181758100888</v>
      </c>
      <c r="V280" s="38">
        <f t="shared" si="38"/>
        <v>0.2930972838603258</v>
      </c>
      <c r="W280" s="52">
        <v>97.699094620108596</v>
      </c>
      <c r="X280" s="71" t="str">
        <f t="shared" si="44"/>
        <v>Q2 2022</v>
      </c>
      <c r="Y280" s="21">
        <f t="shared" si="39"/>
        <v>3840</v>
      </c>
      <c r="Z280" s="21">
        <f t="shared" si="40"/>
        <v>2160</v>
      </c>
      <c r="AA280" s="57">
        <f t="shared" si="41"/>
        <v>82507.272527002962</v>
      </c>
      <c r="AB280" s="59">
        <f t="shared" si="42"/>
        <v>1.7777777777777777</v>
      </c>
      <c r="AC280" s="61">
        <f t="shared" si="43"/>
        <v>439.42</v>
      </c>
    </row>
    <row r="281" spans="4:29" hidden="1">
      <c r="D281" s="12">
        <v>275</v>
      </c>
      <c r="E281" s="36" t="s">
        <v>222</v>
      </c>
      <c r="F281" s="16" t="s">
        <v>9</v>
      </c>
      <c r="G281" s="14" t="s">
        <v>39</v>
      </c>
      <c r="H281" s="13" t="s">
        <v>4</v>
      </c>
      <c r="I281" s="13" t="s">
        <v>31</v>
      </c>
      <c r="J281" s="13" t="s">
        <v>56</v>
      </c>
      <c r="K281" s="13" t="s">
        <v>57</v>
      </c>
      <c r="L281" s="14">
        <v>12.9</v>
      </c>
      <c r="M281" s="14" t="s">
        <v>16</v>
      </c>
      <c r="N281" s="31">
        <v>1000000</v>
      </c>
      <c r="O281" s="14" t="s">
        <v>2</v>
      </c>
      <c r="P281" s="14" t="s">
        <v>47</v>
      </c>
      <c r="Q281" s="31">
        <v>10384</v>
      </c>
      <c r="R281" s="31">
        <v>2596</v>
      </c>
      <c r="S281" s="45">
        <v>900</v>
      </c>
      <c r="T281" s="64">
        <f t="shared" si="36"/>
        <v>11610</v>
      </c>
      <c r="U281" s="64">
        <f t="shared" si="37"/>
        <v>46.373640534694196</v>
      </c>
      <c r="V281" s="38">
        <f t="shared" si="38"/>
        <v>100.53406256804475</v>
      </c>
      <c r="W281" s="52">
        <v>111.70451396449415</v>
      </c>
      <c r="X281" s="71" t="str">
        <f t="shared" si="44"/>
        <v>Q2 2022</v>
      </c>
      <c r="Y281" s="21">
        <f t="shared" si="39"/>
        <v>2732</v>
      </c>
      <c r="Z281" s="21">
        <f t="shared" si="40"/>
        <v>2048</v>
      </c>
      <c r="AA281" s="57">
        <f t="shared" si="41"/>
        <v>51526.267260771325</v>
      </c>
      <c r="AB281" s="59">
        <f t="shared" si="42"/>
        <v>1.333984375</v>
      </c>
      <c r="AC281" s="61">
        <f t="shared" si="43"/>
        <v>327.65999999999997</v>
      </c>
    </row>
    <row r="282" spans="4:29" hidden="1">
      <c r="D282" s="12">
        <v>276</v>
      </c>
      <c r="E282" s="36" t="s">
        <v>222</v>
      </c>
      <c r="F282" s="16" t="s">
        <v>9</v>
      </c>
      <c r="G282" s="14" t="s">
        <v>39</v>
      </c>
      <c r="H282" s="13" t="s">
        <v>6</v>
      </c>
      <c r="I282" s="13" t="s">
        <v>219</v>
      </c>
      <c r="J282" s="13"/>
      <c r="K282" s="13"/>
      <c r="L282" s="14">
        <v>55</v>
      </c>
      <c r="M282" s="14" t="s">
        <v>15</v>
      </c>
      <c r="N282" s="31">
        <v>1000000</v>
      </c>
      <c r="O282" s="14" t="s">
        <v>2</v>
      </c>
      <c r="P282" s="14" t="s">
        <v>35</v>
      </c>
      <c r="Q282" s="31">
        <v>6804.6390532544374</v>
      </c>
      <c r="R282" s="31">
        <v>567.05325443786978</v>
      </c>
      <c r="S282" s="45">
        <v>2</v>
      </c>
      <c r="T282" s="64">
        <f t="shared" si="36"/>
        <v>110</v>
      </c>
      <c r="U282" s="64">
        <f t="shared" si="37"/>
        <v>1.6678438931750741</v>
      </c>
      <c r="V282" s="38">
        <f t="shared" si="38"/>
        <v>0.38836908859563796</v>
      </c>
      <c r="W282" s="52">
        <v>194.18454429781897</v>
      </c>
      <c r="X282" s="71" t="str">
        <f t="shared" si="44"/>
        <v>Q2 2022</v>
      </c>
      <c r="Y282" s="21">
        <f t="shared" si="39"/>
        <v>3840</v>
      </c>
      <c r="Z282" s="21">
        <f t="shared" si="40"/>
        <v>2160</v>
      </c>
      <c r="AA282" s="57">
        <f t="shared" si="41"/>
        <v>833921.94658753707</v>
      </c>
      <c r="AB282" s="59">
        <f t="shared" si="42"/>
        <v>1.7777777777777777</v>
      </c>
      <c r="AC282" s="61">
        <f t="shared" si="43"/>
        <v>1397</v>
      </c>
    </row>
    <row r="283" spans="4:29" hidden="1">
      <c r="D283" s="12">
        <v>277</v>
      </c>
      <c r="E283" s="36" t="s">
        <v>222</v>
      </c>
      <c r="F283" s="16" t="s">
        <v>9</v>
      </c>
      <c r="G283" s="14" t="s">
        <v>39</v>
      </c>
      <c r="H283" s="13" t="s">
        <v>6</v>
      </c>
      <c r="I283" s="13" t="s">
        <v>219</v>
      </c>
      <c r="J283" s="13"/>
      <c r="K283" s="13"/>
      <c r="L283" s="14">
        <v>65</v>
      </c>
      <c r="M283" s="14" t="s">
        <v>15</v>
      </c>
      <c r="N283" s="31">
        <v>1000000</v>
      </c>
      <c r="O283" s="14" t="s">
        <v>2</v>
      </c>
      <c r="P283" s="14" t="s">
        <v>35</v>
      </c>
      <c r="Q283" s="31">
        <v>9504</v>
      </c>
      <c r="R283" s="31">
        <v>792</v>
      </c>
      <c r="S283" s="45">
        <v>2</v>
      </c>
      <c r="T283" s="64">
        <f t="shared" si="36"/>
        <v>130</v>
      </c>
      <c r="U283" s="64">
        <f t="shared" si="37"/>
        <v>2.3294679169139467</v>
      </c>
      <c r="V283" s="38">
        <f t="shared" si="38"/>
        <v>0.52208271382365956</v>
      </c>
      <c r="W283" s="52">
        <v>261.04135691182978</v>
      </c>
      <c r="X283" s="71" t="str">
        <f t="shared" si="44"/>
        <v>Q2 2022</v>
      </c>
      <c r="Y283" s="21">
        <f t="shared" si="39"/>
        <v>3840</v>
      </c>
      <c r="Z283" s="21">
        <f t="shared" si="40"/>
        <v>2160</v>
      </c>
      <c r="AA283" s="57">
        <f t="shared" si="41"/>
        <v>1164733.9584569733</v>
      </c>
      <c r="AB283" s="59">
        <f t="shared" si="42"/>
        <v>1.7777777777777777</v>
      </c>
      <c r="AC283" s="61">
        <f t="shared" si="43"/>
        <v>1651</v>
      </c>
    </row>
    <row r="284" spans="4:29" hidden="1">
      <c r="D284" s="12">
        <v>278</v>
      </c>
      <c r="E284" s="36" t="s">
        <v>222</v>
      </c>
      <c r="F284" s="16" t="s">
        <v>9</v>
      </c>
      <c r="G284" s="14" t="s">
        <v>39</v>
      </c>
      <c r="H284" s="13" t="s">
        <v>6</v>
      </c>
      <c r="I284" s="13" t="s">
        <v>219</v>
      </c>
      <c r="J284" s="13"/>
      <c r="K284" s="13"/>
      <c r="L284" s="14">
        <v>75</v>
      </c>
      <c r="M284" s="14" t="s">
        <v>15</v>
      </c>
      <c r="N284" s="31">
        <v>1000000</v>
      </c>
      <c r="O284" s="14" t="s">
        <v>2</v>
      </c>
      <c r="P284" s="14" t="s">
        <v>35</v>
      </c>
      <c r="Q284" s="31">
        <v>13685.759999999997</v>
      </c>
      <c r="R284" s="31">
        <v>1140.4799999999998</v>
      </c>
      <c r="S284" s="45">
        <v>1</v>
      </c>
      <c r="T284" s="64">
        <f t="shared" si="36"/>
        <v>75</v>
      </c>
      <c r="U284" s="64">
        <f t="shared" si="37"/>
        <v>1.5506813056379822</v>
      </c>
      <c r="V284" s="38">
        <f t="shared" si="38"/>
        <v>0.35194475861346725</v>
      </c>
      <c r="W284" s="52">
        <v>351.94475861346723</v>
      </c>
      <c r="X284" s="71" t="str">
        <f t="shared" si="44"/>
        <v>Q2 2022</v>
      </c>
      <c r="Y284" s="21">
        <f t="shared" si="39"/>
        <v>3840</v>
      </c>
      <c r="Z284" s="21">
        <f t="shared" si="40"/>
        <v>2160</v>
      </c>
      <c r="AA284" s="57">
        <f t="shared" si="41"/>
        <v>1550681.3056379822</v>
      </c>
      <c r="AB284" s="59">
        <f t="shared" si="42"/>
        <v>1.7777777777777777</v>
      </c>
      <c r="AC284" s="61">
        <f t="shared" si="43"/>
        <v>1905</v>
      </c>
    </row>
    <row r="285" spans="4:29" hidden="1">
      <c r="D285" s="12">
        <v>279</v>
      </c>
      <c r="E285" s="36" t="s">
        <v>222</v>
      </c>
      <c r="F285" s="16" t="s">
        <v>9</v>
      </c>
      <c r="G285" s="14" t="s">
        <v>39</v>
      </c>
      <c r="H285" s="13" t="s">
        <v>6</v>
      </c>
      <c r="I285" s="13" t="s">
        <v>139</v>
      </c>
      <c r="J285" s="13"/>
      <c r="K285" s="13" t="s">
        <v>123</v>
      </c>
      <c r="L285" s="14">
        <v>65</v>
      </c>
      <c r="M285" s="14" t="s">
        <v>15</v>
      </c>
      <c r="N285" s="31">
        <v>1000000</v>
      </c>
      <c r="O285" s="14" t="s">
        <v>1</v>
      </c>
      <c r="P285" s="14" t="s">
        <v>35</v>
      </c>
      <c r="Q285" s="31">
        <v>9216</v>
      </c>
      <c r="R285" s="31">
        <v>576</v>
      </c>
      <c r="S285" s="45">
        <v>0.52500000000000002</v>
      </c>
      <c r="T285" s="64">
        <f t="shared" si="36"/>
        <v>34.125</v>
      </c>
      <c r="U285" s="64">
        <f t="shared" si="37"/>
        <v>0.61148532818991097</v>
      </c>
      <c r="V285" s="38">
        <f t="shared" si="38"/>
        <v>9.5932698665097446E-2</v>
      </c>
      <c r="W285" s="52">
        <v>182.72894983828084</v>
      </c>
      <c r="X285" s="71" t="str">
        <f t="shared" si="44"/>
        <v>Q2 2022</v>
      </c>
      <c r="Y285" s="21">
        <f t="shared" si="39"/>
        <v>3840</v>
      </c>
      <c r="Z285" s="21">
        <f t="shared" si="40"/>
        <v>2160</v>
      </c>
      <c r="AA285" s="57">
        <f t="shared" si="41"/>
        <v>1164733.9584569733</v>
      </c>
      <c r="AB285" s="59">
        <f t="shared" si="42"/>
        <v>1.7777777777777777</v>
      </c>
      <c r="AC285" s="61">
        <f t="shared" si="43"/>
        <v>1651</v>
      </c>
    </row>
    <row r="286" spans="4:29" hidden="1">
      <c r="D286" s="12">
        <v>280</v>
      </c>
      <c r="E286" s="36" t="s">
        <v>222</v>
      </c>
      <c r="F286" s="16" t="s">
        <v>9</v>
      </c>
      <c r="G286" s="14" t="s">
        <v>39</v>
      </c>
      <c r="H286" s="13" t="s">
        <v>6</v>
      </c>
      <c r="I286" s="13" t="s">
        <v>48</v>
      </c>
      <c r="J286" s="13" t="s">
        <v>215</v>
      </c>
      <c r="K286" s="13" t="s">
        <v>123</v>
      </c>
      <c r="L286" s="14">
        <v>55</v>
      </c>
      <c r="M286" s="14" t="s">
        <v>15</v>
      </c>
      <c r="N286" s="31">
        <v>400000</v>
      </c>
      <c r="O286" s="14" t="s">
        <v>1</v>
      </c>
      <c r="P286" s="14" t="s">
        <v>35</v>
      </c>
      <c r="Q286" s="31">
        <v>2000</v>
      </c>
      <c r="R286" s="31">
        <v>200</v>
      </c>
      <c r="S286" s="45">
        <v>4.62</v>
      </c>
      <c r="T286" s="64">
        <f t="shared" si="36"/>
        <v>254.1</v>
      </c>
      <c r="U286" s="64">
        <f t="shared" si="37"/>
        <v>3.8527193932344215</v>
      </c>
      <c r="V286" s="38">
        <f t="shared" si="38"/>
        <v>0.6279928162591466</v>
      </c>
      <c r="W286" s="52">
        <v>135.92918100847328</v>
      </c>
      <c r="X286" s="71" t="str">
        <f t="shared" si="44"/>
        <v>Q2 2022</v>
      </c>
      <c r="Y286" s="21">
        <f t="shared" si="39"/>
        <v>3840</v>
      </c>
      <c r="Z286" s="21">
        <f t="shared" si="40"/>
        <v>2160</v>
      </c>
      <c r="AA286" s="57">
        <f t="shared" si="41"/>
        <v>833921.94658753707</v>
      </c>
      <c r="AB286" s="59">
        <f t="shared" si="42"/>
        <v>1.7777777777777777</v>
      </c>
      <c r="AC286" s="61">
        <f t="shared" si="43"/>
        <v>1397</v>
      </c>
    </row>
    <row r="287" spans="4:29" hidden="1">
      <c r="D287" s="12">
        <v>281</v>
      </c>
      <c r="E287" s="36" t="s">
        <v>222</v>
      </c>
      <c r="F287" s="16" t="s">
        <v>9</v>
      </c>
      <c r="G287" s="14" t="s">
        <v>39</v>
      </c>
      <c r="H287" s="13" t="s">
        <v>6</v>
      </c>
      <c r="I287" s="13" t="s">
        <v>48</v>
      </c>
      <c r="J287" s="13" t="s">
        <v>91</v>
      </c>
      <c r="K287" s="13" t="s">
        <v>123</v>
      </c>
      <c r="L287" s="14">
        <v>65</v>
      </c>
      <c r="M287" s="14" t="s">
        <v>15</v>
      </c>
      <c r="N287" s="31">
        <v>400000</v>
      </c>
      <c r="O287" s="14" t="s">
        <v>1</v>
      </c>
      <c r="P287" s="14" t="s">
        <v>35</v>
      </c>
      <c r="Q287" s="31">
        <v>9504</v>
      </c>
      <c r="R287" s="31">
        <v>792</v>
      </c>
      <c r="S287" s="45">
        <v>5.04</v>
      </c>
      <c r="T287" s="64">
        <f t="shared" si="36"/>
        <v>327.60000000000002</v>
      </c>
      <c r="U287" s="64">
        <f t="shared" si="37"/>
        <v>5.8702591506231458</v>
      </c>
      <c r="V287" s="38">
        <f t="shared" si="38"/>
        <v>0.92095390718493553</v>
      </c>
      <c r="W287" s="52">
        <v>182.72894983828084</v>
      </c>
      <c r="X287" s="71" t="str">
        <f t="shared" si="44"/>
        <v>Q2 2022</v>
      </c>
      <c r="Y287" s="21">
        <f t="shared" si="39"/>
        <v>3840</v>
      </c>
      <c r="Z287" s="21">
        <f t="shared" si="40"/>
        <v>2160</v>
      </c>
      <c r="AA287" s="57">
        <f t="shared" si="41"/>
        <v>1164733.9584569733</v>
      </c>
      <c r="AB287" s="59">
        <f t="shared" si="42"/>
        <v>1.7777777777777777</v>
      </c>
      <c r="AC287" s="61">
        <f t="shared" si="43"/>
        <v>1651</v>
      </c>
    </row>
    <row r="288" spans="4:29" hidden="1">
      <c r="D288" s="12">
        <v>282</v>
      </c>
      <c r="E288" s="36" t="s">
        <v>222</v>
      </c>
      <c r="F288" s="16" t="s">
        <v>9</v>
      </c>
      <c r="G288" s="14" t="s">
        <v>39</v>
      </c>
      <c r="H288" s="13" t="s">
        <v>6</v>
      </c>
      <c r="I288" s="13" t="s">
        <v>48</v>
      </c>
      <c r="J288" s="13" t="s">
        <v>49</v>
      </c>
      <c r="K288" s="13" t="s">
        <v>123</v>
      </c>
      <c r="L288" s="14">
        <v>75</v>
      </c>
      <c r="M288" s="14" t="s">
        <v>15</v>
      </c>
      <c r="N288" s="31">
        <v>400000</v>
      </c>
      <c r="O288" s="14" t="s">
        <v>1</v>
      </c>
      <c r="P288" s="14" t="s">
        <v>35</v>
      </c>
      <c r="Q288" s="31">
        <v>15360</v>
      </c>
      <c r="R288" s="31">
        <v>1280</v>
      </c>
      <c r="S288" s="45">
        <v>4.83</v>
      </c>
      <c r="T288" s="64">
        <f t="shared" si="36"/>
        <v>362.25</v>
      </c>
      <c r="U288" s="64">
        <f t="shared" si="37"/>
        <v>7.4897907062314548</v>
      </c>
      <c r="V288" s="38">
        <f t="shared" si="38"/>
        <v>1.1899252288721327</v>
      </c>
      <c r="W288" s="52">
        <v>246.36133102942705</v>
      </c>
      <c r="X288" s="71" t="str">
        <f t="shared" si="44"/>
        <v>Q2 2022</v>
      </c>
      <c r="Y288" s="21">
        <f t="shared" si="39"/>
        <v>3840</v>
      </c>
      <c r="Z288" s="21">
        <f t="shared" si="40"/>
        <v>2160</v>
      </c>
      <c r="AA288" s="57">
        <f t="shared" si="41"/>
        <v>1550681.3056379822</v>
      </c>
      <c r="AB288" s="59">
        <f t="shared" si="42"/>
        <v>1.7777777777777777</v>
      </c>
      <c r="AC288" s="61">
        <f t="shared" si="43"/>
        <v>1905</v>
      </c>
    </row>
    <row r="289" spans="4:29" hidden="1">
      <c r="D289" s="12">
        <v>283</v>
      </c>
      <c r="E289" s="36" t="s">
        <v>222</v>
      </c>
      <c r="F289" s="16" t="s">
        <v>9</v>
      </c>
      <c r="G289" s="14" t="s">
        <v>39</v>
      </c>
      <c r="H289" s="13" t="s">
        <v>6</v>
      </c>
      <c r="I289" s="13" t="s">
        <v>48</v>
      </c>
      <c r="J289" s="13" t="s">
        <v>49</v>
      </c>
      <c r="K289" s="13" t="s">
        <v>123</v>
      </c>
      <c r="L289" s="14">
        <v>85</v>
      </c>
      <c r="M289" s="14" t="s">
        <v>15</v>
      </c>
      <c r="N289" s="31">
        <v>400000</v>
      </c>
      <c r="O289" s="14" t="s">
        <v>1</v>
      </c>
      <c r="P289" s="14" t="s">
        <v>35</v>
      </c>
      <c r="Q289" s="31">
        <v>15360</v>
      </c>
      <c r="R289" s="31">
        <v>1280</v>
      </c>
      <c r="S289" s="45">
        <v>0.21</v>
      </c>
      <c r="T289" s="64">
        <f t="shared" si="36"/>
        <v>17.849999999999998</v>
      </c>
      <c r="U289" s="64">
        <f t="shared" si="37"/>
        <v>0.41827043750741832</v>
      </c>
      <c r="V289" s="38">
        <f t="shared" si="38"/>
        <v>6.7323886864524174E-2</v>
      </c>
      <c r="W289" s="52">
        <v>320.58993745011509</v>
      </c>
      <c r="X289" s="71" t="str">
        <f t="shared" si="44"/>
        <v>Q2 2022</v>
      </c>
      <c r="Y289" s="21">
        <f t="shared" si="39"/>
        <v>3840</v>
      </c>
      <c r="Z289" s="21">
        <f t="shared" si="40"/>
        <v>2160</v>
      </c>
      <c r="AA289" s="57">
        <f t="shared" si="41"/>
        <v>1991763.9881305636</v>
      </c>
      <c r="AB289" s="59">
        <f t="shared" si="42"/>
        <v>1.7777777777777777</v>
      </c>
      <c r="AC289" s="61">
        <f t="shared" si="43"/>
        <v>2159</v>
      </c>
    </row>
    <row r="290" spans="4:29" hidden="1">
      <c r="D290" s="12">
        <v>284</v>
      </c>
      <c r="E290" s="36" t="s">
        <v>222</v>
      </c>
      <c r="F290" s="16" t="s">
        <v>9</v>
      </c>
      <c r="G290" s="14" t="s">
        <v>39</v>
      </c>
      <c r="H290" s="13" t="s">
        <v>6</v>
      </c>
      <c r="I290" s="13" t="s">
        <v>93</v>
      </c>
      <c r="J290" s="13" t="s">
        <v>94</v>
      </c>
      <c r="K290" s="13" t="s">
        <v>95</v>
      </c>
      <c r="L290" s="14">
        <v>75</v>
      </c>
      <c r="M290" s="14" t="s">
        <v>15</v>
      </c>
      <c r="N290" s="31">
        <v>1000000</v>
      </c>
      <c r="O290" s="14" t="s">
        <v>2</v>
      </c>
      <c r="P290" s="14" t="s">
        <v>35</v>
      </c>
      <c r="Q290" s="31">
        <v>46080</v>
      </c>
      <c r="R290" s="31">
        <v>2880</v>
      </c>
      <c r="S290" s="45">
        <v>1.365</v>
      </c>
      <c r="T290" s="64">
        <f t="shared" si="36"/>
        <v>102.375</v>
      </c>
      <c r="U290" s="64">
        <f t="shared" si="37"/>
        <v>2.116679982195846</v>
      </c>
      <c r="V290" s="38">
        <f t="shared" si="38"/>
        <v>0.48040459550738274</v>
      </c>
      <c r="W290" s="52">
        <v>351.94475861346723</v>
      </c>
      <c r="X290" s="71" t="str">
        <f t="shared" si="44"/>
        <v>Q2 2022</v>
      </c>
      <c r="Y290" s="21">
        <f t="shared" si="39"/>
        <v>3840</v>
      </c>
      <c r="Z290" s="21">
        <f t="shared" si="40"/>
        <v>2160</v>
      </c>
      <c r="AA290" s="57">
        <f t="shared" si="41"/>
        <v>1550681.3056379822</v>
      </c>
      <c r="AB290" s="59">
        <f t="shared" si="42"/>
        <v>1.7777777777777777</v>
      </c>
      <c r="AC290" s="61">
        <f t="shared" si="43"/>
        <v>1905</v>
      </c>
    </row>
    <row r="291" spans="4:29" hidden="1">
      <c r="D291" s="12">
        <v>285</v>
      </c>
      <c r="E291" s="36" t="s">
        <v>222</v>
      </c>
      <c r="F291" s="16" t="s">
        <v>9</v>
      </c>
      <c r="G291" s="14" t="s">
        <v>39</v>
      </c>
      <c r="H291" s="13" t="s">
        <v>6</v>
      </c>
      <c r="I291" s="13" t="s">
        <v>93</v>
      </c>
      <c r="J291" s="13" t="s">
        <v>94</v>
      </c>
      <c r="K291" s="13" t="s">
        <v>95</v>
      </c>
      <c r="L291" s="14">
        <v>85</v>
      </c>
      <c r="M291" s="14" t="s">
        <v>52</v>
      </c>
      <c r="N291" s="31">
        <v>1000000</v>
      </c>
      <c r="O291" s="14" t="s">
        <v>2</v>
      </c>
      <c r="P291" s="14" t="s">
        <v>35</v>
      </c>
      <c r="Q291" s="31">
        <v>46080</v>
      </c>
      <c r="R291" s="31">
        <v>2880</v>
      </c>
      <c r="S291" s="45">
        <v>0.84</v>
      </c>
      <c r="T291" s="64">
        <f t="shared" si="36"/>
        <v>71.399999999999991</v>
      </c>
      <c r="U291" s="64">
        <f t="shared" si="37"/>
        <v>1.6730817500296733</v>
      </c>
      <c r="V291" s="38">
        <f t="shared" si="38"/>
        <v>0.5914329810194241</v>
      </c>
      <c r="W291" s="52">
        <v>704.08688216598114</v>
      </c>
      <c r="X291" s="71" t="str">
        <f t="shared" si="44"/>
        <v>Q2 2022</v>
      </c>
      <c r="Y291" s="21">
        <f t="shared" si="39"/>
        <v>7680</v>
      </c>
      <c r="Z291" s="21">
        <f t="shared" si="40"/>
        <v>4320</v>
      </c>
      <c r="AA291" s="57">
        <f t="shared" si="41"/>
        <v>1991763.9881305636</v>
      </c>
      <c r="AB291" s="59">
        <f t="shared" si="42"/>
        <v>1.7777777777777777</v>
      </c>
      <c r="AC291" s="61">
        <f t="shared" si="43"/>
        <v>2159</v>
      </c>
    </row>
    <row r="292" spans="4:29" hidden="1">
      <c r="D292" s="12">
        <v>286</v>
      </c>
      <c r="E292" s="36" t="s">
        <v>222</v>
      </c>
      <c r="F292" s="16" t="s">
        <v>9</v>
      </c>
      <c r="G292" s="14" t="s">
        <v>39</v>
      </c>
      <c r="H292" s="13" t="s">
        <v>6</v>
      </c>
      <c r="I292" s="13" t="s">
        <v>93</v>
      </c>
      <c r="J292" s="13" t="s">
        <v>38</v>
      </c>
      <c r="K292" s="13"/>
      <c r="L292" s="14">
        <v>65</v>
      </c>
      <c r="M292" s="14" t="s">
        <v>15</v>
      </c>
      <c r="N292" s="31">
        <v>1000000</v>
      </c>
      <c r="O292" s="14" t="s">
        <v>2</v>
      </c>
      <c r="P292" s="14" t="s">
        <v>35</v>
      </c>
      <c r="Q292" s="31">
        <v>37440</v>
      </c>
      <c r="R292" s="31">
        <v>2340</v>
      </c>
      <c r="S292" s="45">
        <v>0.52500000000000002</v>
      </c>
      <c r="T292" s="64">
        <f t="shared" si="36"/>
        <v>34.125</v>
      </c>
      <c r="U292" s="64">
        <f t="shared" si="37"/>
        <v>0.61148532818991097</v>
      </c>
      <c r="V292" s="38">
        <f t="shared" si="38"/>
        <v>0.13704671237871066</v>
      </c>
      <c r="W292" s="52">
        <v>261.04135691182978</v>
      </c>
      <c r="X292" s="71" t="str">
        <f t="shared" si="44"/>
        <v>Q2 2022</v>
      </c>
      <c r="Y292" s="21">
        <f t="shared" si="39"/>
        <v>3840</v>
      </c>
      <c r="Z292" s="21">
        <f t="shared" si="40"/>
        <v>2160</v>
      </c>
      <c r="AA292" s="57">
        <f t="shared" si="41"/>
        <v>1164733.9584569733</v>
      </c>
      <c r="AB292" s="59">
        <f t="shared" si="42"/>
        <v>1.7777777777777777</v>
      </c>
      <c r="AC292" s="61">
        <f t="shared" si="43"/>
        <v>1651</v>
      </c>
    </row>
    <row r="293" spans="4:29" hidden="1">
      <c r="D293" s="12">
        <v>287</v>
      </c>
      <c r="E293" s="36" t="s">
        <v>222</v>
      </c>
      <c r="F293" s="16" t="s">
        <v>9</v>
      </c>
      <c r="G293" s="14" t="s">
        <v>39</v>
      </c>
      <c r="H293" s="13" t="s">
        <v>6</v>
      </c>
      <c r="I293" s="13" t="s">
        <v>125</v>
      </c>
      <c r="J293" s="13"/>
      <c r="K293" s="13" t="s">
        <v>123</v>
      </c>
      <c r="L293" s="14">
        <v>65</v>
      </c>
      <c r="M293" s="14" t="s">
        <v>15</v>
      </c>
      <c r="N293" s="31">
        <v>1000000</v>
      </c>
      <c r="O293" s="14" t="s">
        <v>2</v>
      </c>
      <c r="P293" s="14" t="s">
        <v>35</v>
      </c>
      <c r="Q293" s="31">
        <v>16384</v>
      </c>
      <c r="R293" s="31">
        <v>1000</v>
      </c>
      <c r="S293" s="45">
        <v>51.121000000000002</v>
      </c>
      <c r="T293" s="64">
        <f t="shared" si="36"/>
        <v>3322.8650000000002</v>
      </c>
      <c r="U293" s="64">
        <f t="shared" si="37"/>
        <v>59.54236469027893</v>
      </c>
      <c r="V293" s="38">
        <f t="shared" si="38"/>
        <v>13.34469520668965</v>
      </c>
      <c r="W293" s="52">
        <v>261.04135691182978</v>
      </c>
      <c r="X293" s="71" t="str">
        <f t="shared" si="44"/>
        <v>Q2 2022</v>
      </c>
      <c r="Y293" s="21">
        <f t="shared" si="39"/>
        <v>3840</v>
      </c>
      <c r="Z293" s="21">
        <f t="shared" si="40"/>
        <v>2160</v>
      </c>
      <c r="AA293" s="57">
        <f t="shared" si="41"/>
        <v>1164733.9584569733</v>
      </c>
      <c r="AB293" s="59">
        <f t="shared" si="42"/>
        <v>1.7777777777777777</v>
      </c>
      <c r="AC293" s="61">
        <f t="shared" si="43"/>
        <v>1651</v>
      </c>
    </row>
    <row r="294" spans="4:29" hidden="1">
      <c r="D294" s="12">
        <v>288</v>
      </c>
      <c r="E294" s="36" t="s">
        <v>222</v>
      </c>
      <c r="F294" s="16" t="s">
        <v>9</v>
      </c>
      <c r="G294" s="14" t="s">
        <v>39</v>
      </c>
      <c r="H294" s="13" t="s">
        <v>6</v>
      </c>
      <c r="I294" s="13" t="s">
        <v>125</v>
      </c>
      <c r="J294" s="13"/>
      <c r="K294" s="13" t="s">
        <v>123</v>
      </c>
      <c r="L294" s="14">
        <v>65</v>
      </c>
      <c r="M294" s="14" t="s">
        <v>52</v>
      </c>
      <c r="N294" s="31">
        <v>1000000</v>
      </c>
      <c r="O294" s="14" t="s">
        <v>2</v>
      </c>
      <c r="P294" s="14" t="s">
        <v>35</v>
      </c>
      <c r="Q294" s="31">
        <v>12000</v>
      </c>
      <c r="R294" s="31">
        <v>1000</v>
      </c>
      <c r="S294" s="45">
        <v>0.27800000000000002</v>
      </c>
      <c r="T294" s="64">
        <f t="shared" si="36"/>
        <v>18.07</v>
      </c>
      <c r="U294" s="64">
        <f t="shared" si="37"/>
        <v>0.3237960404510386</v>
      </c>
      <c r="V294" s="38">
        <f t="shared" si="38"/>
        <v>0.11085996228916783</v>
      </c>
      <c r="W294" s="52">
        <v>398.77684276679076</v>
      </c>
      <c r="X294" s="71" t="str">
        <f t="shared" si="44"/>
        <v>Q2 2022</v>
      </c>
      <c r="Y294" s="21">
        <f t="shared" si="39"/>
        <v>7680</v>
      </c>
      <c r="Z294" s="21">
        <f t="shared" si="40"/>
        <v>4320</v>
      </c>
      <c r="AA294" s="57">
        <f t="shared" si="41"/>
        <v>1164733.9584569733</v>
      </c>
      <c r="AB294" s="59">
        <f t="shared" si="42"/>
        <v>1.7777777777777777</v>
      </c>
      <c r="AC294" s="61">
        <f t="shared" si="43"/>
        <v>1651</v>
      </c>
    </row>
    <row r="295" spans="4:29" hidden="1">
      <c r="D295" s="12">
        <v>289</v>
      </c>
      <c r="E295" s="36" t="s">
        <v>222</v>
      </c>
      <c r="F295" s="16" t="s">
        <v>9</v>
      </c>
      <c r="G295" s="14" t="s">
        <v>39</v>
      </c>
      <c r="H295" s="13" t="s">
        <v>6</v>
      </c>
      <c r="I295" s="13" t="s">
        <v>125</v>
      </c>
      <c r="J295" s="13"/>
      <c r="K295" s="13" t="s">
        <v>123</v>
      </c>
      <c r="L295" s="14">
        <v>75</v>
      </c>
      <c r="M295" s="14" t="s">
        <v>15</v>
      </c>
      <c r="N295" s="31">
        <v>1000000</v>
      </c>
      <c r="O295" s="14" t="s">
        <v>2</v>
      </c>
      <c r="P295" s="14" t="s">
        <v>35</v>
      </c>
      <c r="Q295" s="31">
        <v>12000</v>
      </c>
      <c r="R295" s="31">
        <v>1000</v>
      </c>
      <c r="S295" s="45">
        <v>15.46</v>
      </c>
      <c r="T295" s="64">
        <f t="shared" si="36"/>
        <v>1159.5</v>
      </c>
      <c r="U295" s="64">
        <f t="shared" si="37"/>
        <v>23.973532985163207</v>
      </c>
      <c r="V295" s="38">
        <f t="shared" si="38"/>
        <v>5.441065968164204</v>
      </c>
      <c r="W295" s="52">
        <v>351.94475861346723</v>
      </c>
      <c r="X295" s="71" t="str">
        <f t="shared" si="44"/>
        <v>Q2 2022</v>
      </c>
      <c r="Y295" s="21">
        <f t="shared" si="39"/>
        <v>3840</v>
      </c>
      <c r="Z295" s="21">
        <f t="shared" si="40"/>
        <v>2160</v>
      </c>
      <c r="AA295" s="57">
        <f t="shared" si="41"/>
        <v>1550681.3056379822</v>
      </c>
      <c r="AB295" s="59">
        <f t="shared" si="42"/>
        <v>1.7777777777777777</v>
      </c>
      <c r="AC295" s="61">
        <f t="shared" si="43"/>
        <v>1905</v>
      </c>
    </row>
    <row r="296" spans="4:29" hidden="1">
      <c r="D296" s="12">
        <v>290</v>
      </c>
      <c r="E296" s="36" t="s">
        <v>222</v>
      </c>
      <c r="F296" s="16" t="s">
        <v>9</v>
      </c>
      <c r="G296" s="14" t="s">
        <v>39</v>
      </c>
      <c r="H296" s="13" t="s">
        <v>6</v>
      </c>
      <c r="I296" s="13" t="s">
        <v>125</v>
      </c>
      <c r="J296" s="13"/>
      <c r="K296" s="13" t="s">
        <v>123</v>
      </c>
      <c r="L296" s="14">
        <v>75</v>
      </c>
      <c r="M296" s="14" t="s">
        <v>52</v>
      </c>
      <c r="N296" s="31">
        <v>1000000</v>
      </c>
      <c r="O296" s="14" t="s">
        <v>2</v>
      </c>
      <c r="P296" s="14" t="s">
        <v>35</v>
      </c>
      <c r="Q296" s="31">
        <v>16000</v>
      </c>
      <c r="R296" s="31">
        <v>2000</v>
      </c>
      <c r="S296" s="45">
        <v>0.128</v>
      </c>
      <c r="T296" s="64">
        <f t="shared" si="36"/>
        <v>9.6</v>
      </c>
      <c r="U296" s="64">
        <f t="shared" si="37"/>
        <v>0.19848720712166171</v>
      </c>
      <c r="V296" s="38">
        <f t="shared" si="38"/>
        <v>6.925623493455238E-2</v>
      </c>
      <c r="W296" s="52">
        <v>541.0643354261905</v>
      </c>
      <c r="X296" s="71" t="str">
        <f t="shared" si="44"/>
        <v>Q2 2022</v>
      </c>
      <c r="Y296" s="21">
        <f t="shared" si="39"/>
        <v>7680</v>
      </c>
      <c r="Z296" s="21">
        <f t="shared" si="40"/>
        <v>4320</v>
      </c>
      <c r="AA296" s="57">
        <f t="shared" si="41"/>
        <v>1550681.3056379822</v>
      </c>
      <c r="AB296" s="59">
        <f t="shared" si="42"/>
        <v>1.7777777777777777</v>
      </c>
      <c r="AC296" s="61">
        <f t="shared" si="43"/>
        <v>1905</v>
      </c>
    </row>
    <row r="297" spans="4:29" hidden="1">
      <c r="D297" s="12">
        <v>291</v>
      </c>
      <c r="E297" s="36" t="s">
        <v>222</v>
      </c>
      <c r="F297" s="16" t="s">
        <v>9</v>
      </c>
      <c r="G297" s="14" t="s">
        <v>39</v>
      </c>
      <c r="H297" s="13" t="s">
        <v>6</v>
      </c>
      <c r="I297" s="13" t="s">
        <v>125</v>
      </c>
      <c r="J297" s="13"/>
      <c r="K297" s="13" t="s">
        <v>123</v>
      </c>
      <c r="L297" s="14">
        <v>86</v>
      </c>
      <c r="M297" s="14" t="s">
        <v>15</v>
      </c>
      <c r="N297" s="31">
        <v>1000000</v>
      </c>
      <c r="O297" s="14" t="s">
        <v>2</v>
      </c>
      <c r="P297" s="14" t="s">
        <v>35</v>
      </c>
      <c r="Q297" s="31">
        <v>18000</v>
      </c>
      <c r="R297" s="31">
        <v>1200</v>
      </c>
      <c r="S297" s="45">
        <v>6.4429999999999996</v>
      </c>
      <c r="T297" s="64">
        <f t="shared" si="36"/>
        <v>554.09799999999996</v>
      </c>
      <c r="U297" s="64">
        <f t="shared" si="37"/>
        <v>13.136662980952879</v>
      </c>
      <c r="V297" s="38">
        <f t="shared" si="38"/>
        <v>2.9508013814158449</v>
      </c>
      <c r="W297" s="52">
        <v>457.98562492873583</v>
      </c>
      <c r="X297" s="71" t="str">
        <f t="shared" si="44"/>
        <v>Q2 2022</v>
      </c>
      <c r="Y297" s="21">
        <f t="shared" si="39"/>
        <v>3840</v>
      </c>
      <c r="Z297" s="21">
        <f t="shared" si="40"/>
        <v>2160</v>
      </c>
      <c r="AA297" s="57">
        <f t="shared" si="41"/>
        <v>2038904.6998219588</v>
      </c>
      <c r="AB297" s="59">
        <f t="shared" si="42"/>
        <v>1.7777777777777777</v>
      </c>
      <c r="AC297" s="61">
        <f t="shared" si="43"/>
        <v>2184.4</v>
      </c>
    </row>
    <row r="298" spans="4:29" hidden="1">
      <c r="D298" s="12">
        <v>292</v>
      </c>
      <c r="E298" s="36" t="s">
        <v>222</v>
      </c>
      <c r="F298" s="16" t="s">
        <v>9</v>
      </c>
      <c r="G298" s="14" t="s">
        <v>39</v>
      </c>
      <c r="H298" s="13" t="s">
        <v>6</v>
      </c>
      <c r="I298" s="13" t="s">
        <v>125</v>
      </c>
      <c r="J298" s="13"/>
      <c r="K298" s="13" t="s">
        <v>123</v>
      </c>
      <c r="L298" s="14">
        <v>86</v>
      </c>
      <c r="M298" s="14" t="s">
        <v>52</v>
      </c>
      <c r="N298" s="31">
        <v>1000000</v>
      </c>
      <c r="O298" s="14" t="s">
        <v>2</v>
      </c>
      <c r="P298" s="14" t="s">
        <v>35</v>
      </c>
      <c r="Q298" s="31">
        <v>28800</v>
      </c>
      <c r="R298" s="31">
        <v>2400</v>
      </c>
      <c r="S298" s="45">
        <v>1.4999999999999999E-2</v>
      </c>
      <c r="T298" s="64">
        <f t="shared" si="36"/>
        <v>1.29</v>
      </c>
      <c r="U298" s="64">
        <f t="shared" si="37"/>
        <v>3.058357049732938E-2</v>
      </c>
      <c r="V298" s="38">
        <f t="shared" si="38"/>
        <v>1.0561303232489718E-2</v>
      </c>
      <c r="W298" s="52">
        <v>704.08688216598114</v>
      </c>
      <c r="X298" s="71" t="str">
        <f t="shared" si="44"/>
        <v>Q2 2022</v>
      </c>
      <c r="Y298" s="21">
        <f t="shared" si="39"/>
        <v>7680</v>
      </c>
      <c r="Z298" s="21">
        <f t="shared" si="40"/>
        <v>4320</v>
      </c>
      <c r="AA298" s="57">
        <f t="shared" si="41"/>
        <v>2038904.6998219588</v>
      </c>
      <c r="AB298" s="59">
        <f t="shared" si="42"/>
        <v>1.7777777777777777</v>
      </c>
      <c r="AC298" s="61">
        <f t="shared" si="43"/>
        <v>2184.4</v>
      </c>
    </row>
    <row r="299" spans="4:29" hidden="1">
      <c r="D299" s="12">
        <v>293</v>
      </c>
      <c r="E299" s="36" t="s">
        <v>222</v>
      </c>
      <c r="F299" s="16" t="s">
        <v>9</v>
      </c>
      <c r="G299" s="14" t="s">
        <v>39</v>
      </c>
      <c r="H299" s="13" t="s">
        <v>6</v>
      </c>
      <c r="I299" s="13" t="s">
        <v>53</v>
      </c>
      <c r="J299" s="13" t="s">
        <v>126</v>
      </c>
      <c r="K299" s="13" t="s">
        <v>123</v>
      </c>
      <c r="L299" s="14">
        <v>43</v>
      </c>
      <c r="M299" s="14" t="s">
        <v>15</v>
      </c>
      <c r="N299" s="31">
        <v>1000000</v>
      </c>
      <c r="O299" s="14" t="s">
        <v>2</v>
      </c>
      <c r="P299" s="14" t="s">
        <v>35</v>
      </c>
      <c r="Q299" s="31">
        <v>3614.6269090909086</v>
      </c>
      <c r="R299" s="31">
        <v>301.21890909090905</v>
      </c>
      <c r="S299" s="45">
        <v>30.815000000000001</v>
      </c>
      <c r="T299" s="64">
        <f t="shared" si="36"/>
        <v>1325.0450000000001</v>
      </c>
      <c r="U299" s="64">
        <f t="shared" si="37"/>
        <v>15.707212081253415</v>
      </c>
      <c r="V299" s="38">
        <f t="shared" si="38"/>
        <v>4.6782410818018834</v>
      </c>
      <c r="W299" s="52">
        <v>151.81700736011302</v>
      </c>
      <c r="X299" s="71" t="str">
        <f t="shared" si="44"/>
        <v>Q2 2022</v>
      </c>
      <c r="Y299" s="21">
        <f t="shared" si="39"/>
        <v>3840</v>
      </c>
      <c r="Z299" s="21">
        <f t="shared" si="40"/>
        <v>2160</v>
      </c>
      <c r="AA299" s="57">
        <f t="shared" si="41"/>
        <v>509726.1749554897</v>
      </c>
      <c r="AB299" s="59">
        <f t="shared" si="42"/>
        <v>1.7777777777777777</v>
      </c>
      <c r="AC299" s="61">
        <f t="shared" si="43"/>
        <v>1092.2</v>
      </c>
    </row>
    <row r="300" spans="4:29" hidden="1">
      <c r="D300" s="12">
        <v>294</v>
      </c>
      <c r="E300" s="36" t="s">
        <v>222</v>
      </c>
      <c r="F300" s="16" t="s">
        <v>9</v>
      </c>
      <c r="G300" s="14" t="s">
        <v>39</v>
      </c>
      <c r="H300" s="13" t="s">
        <v>6</v>
      </c>
      <c r="I300" s="13" t="s">
        <v>53</v>
      </c>
      <c r="J300" s="13" t="s">
        <v>126</v>
      </c>
      <c r="K300" s="13" t="s">
        <v>123</v>
      </c>
      <c r="L300" s="14">
        <v>50</v>
      </c>
      <c r="M300" s="14" t="s">
        <v>15</v>
      </c>
      <c r="N300" s="31">
        <v>1000000</v>
      </c>
      <c r="O300" s="14" t="s">
        <v>2</v>
      </c>
      <c r="P300" s="14" t="s">
        <v>35</v>
      </c>
      <c r="Q300" s="31">
        <v>4887.272727272727</v>
      </c>
      <c r="R300" s="31">
        <v>407.27272727272725</v>
      </c>
      <c r="S300" s="45">
        <v>40.930999999999997</v>
      </c>
      <c r="T300" s="64">
        <f t="shared" si="36"/>
        <v>2046.55</v>
      </c>
      <c r="U300" s="64">
        <f t="shared" si="37"/>
        <v>28.209305120474774</v>
      </c>
      <c r="V300" s="38">
        <f t="shared" si="38"/>
        <v>7.225606893321844</v>
      </c>
      <c r="W300" s="52">
        <v>176.53140390710817</v>
      </c>
      <c r="X300" s="71" t="str">
        <f t="shared" si="44"/>
        <v>Q2 2022</v>
      </c>
      <c r="Y300" s="21">
        <f t="shared" si="39"/>
        <v>3840</v>
      </c>
      <c r="Z300" s="21">
        <f t="shared" si="40"/>
        <v>2160</v>
      </c>
      <c r="AA300" s="57">
        <f t="shared" si="41"/>
        <v>689191.69139465876</v>
      </c>
      <c r="AB300" s="59">
        <f t="shared" si="42"/>
        <v>1.7777777777777777</v>
      </c>
      <c r="AC300" s="61">
        <f t="shared" si="43"/>
        <v>1270</v>
      </c>
    </row>
    <row r="301" spans="4:29" hidden="1">
      <c r="D301" s="12">
        <v>295</v>
      </c>
      <c r="E301" s="36" t="s">
        <v>222</v>
      </c>
      <c r="F301" s="16" t="s">
        <v>9</v>
      </c>
      <c r="G301" s="14" t="s">
        <v>39</v>
      </c>
      <c r="H301" s="13" t="s">
        <v>6</v>
      </c>
      <c r="I301" s="13" t="s">
        <v>53</v>
      </c>
      <c r="J301" s="13" t="s">
        <v>126</v>
      </c>
      <c r="K301" s="13" t="s">
        <v>123</v>
      </c>
      <c r="L301" s="14">
        <v>55</v>
      </c>
      <c r="M301" s="14" t="s">
        <v>15</v>
      </c>
      <c r="N301" s="31">
        <v>1000000</v>
      </c>
      <c r="O301" s="14" t="s">
        <v>2</v>
      </c>
      <c r="P301" s="14" t="s">
        <v>35</v>
      </c>
      <c r="Q301" s="31">
        <v>6283.636363636364</v>
      </c>
      <c r="R301" s="31">
        <v>523.63636363636363</v>
      </c>
      <c r="S301" s="45">
        <v>120.744</v>
      </c>
      <c r="T301" s="64">
        <f t="shared" si="36"/>
        <v>6640.92</v>
      </c>
      <c r="U301" s="64">
        <f t="shared" si="37"/>
        <v>100.69107151876557</v>
      </c>
      <c r="V301" s="38">
        <f t="shared" si="38"/>
        <v>23.446618616695854</v>
      </c>
      <c r="W301" s="52">
        <v>194.18454429781897</v>
      </c>
      <c r="X301" s="71" t="str">
        <f t="shared" si="44"/>
        <v>Q2 2022</v>
      </c>
      <c r="Y301" s="21">
        <f t="shared" si="39"/>
        <v>3840</v>
      </c>
      <c r="Z301" s="21">
        <f t="shared" si="40"/>
        <v>2160</v>
      </c>
      <c r="AA301" s="57">
        <f t="shared" si="41"/>
        <v>833921.94658753707</v>
      </c>
      <c r="AB301" s="59">
        <f t="shared" si="42"/>
        <v>1.7777777777777777</v>
      </c>
      <c r="AC301" s="61">
        <f t="shared" si="43"/>
        <v>1397</v>
      </c>
    </row>
    <row r="302" spans="4:29" hidden="1">
      <c r="D302" s="12">
        <v>296</v>
      </c>
      <c r="E302" s="36" t="s">
        <v>222</v>
      </c>
      <c r="F302" s="16" t="s">
        <v>9</v>
      </c>
      <c r="G302" s="14" t="s">
        <v>39</v>
      </c>
      <c r="H302" s="13" t="s">
        <v>6</v>
      </c>
      <c r="I302" s="13" t="s">
        <v>53</v>
      </c>
      <c r="J302" s="13" t="s">
        <v>126</v>
      </c>
      <c r="K302" s="13" t="s">
        <v>123</v>
      </c>
      <c r="L302" s="14">
        <v>55</v>
      </c>
      <c r="M302" s="14" t="s">
        <v>52</v>
      </c>
      <c r="N302" s="31">
        <v>1000000</v>
      </c>
      <c r="O302" s="14" t="s">
        <v>2</v>
      </c>
      <c r="P302" s="14" t="s">
        <v>35</v>
      </c>
      <c r="Q302" s="31">
        <v>7873.1360946745563</v>
      </c>
      <c r="R302" s="31">
        <v>962.27218934911241</v>
      </c>
      <c r="S302" s="45">
        <v>11.925000000000001</v>
      </c>
      <c r="T302" s="64">
        <f t="shared" si="36"/>
        <v>655.875</v>
      </c>
      <c r="U302" s="64">
        <f t="shared" si="37"/>
        <v>9.9445192130563793</v>
      </c>
      <c r="V302" s="38">
        <f t="shared" si="38"/>
        <v>3.5374772883996242</v>
      </c>
      <c r="W302" s="52">
        <v>296.6437977693605</v>
      </c>
      <c r="X302" s="71" t="str">
        <f t="shared" si="44"/>
        <v>Q2 2022</v>
      </c>
      <c r="Y302" s="21">
        <f t="shared" si="39"/>
        <v>7680</v>
      </c>
      <c r="Z302" s="21">
        <f t="shared" si="40"/>
        <v>4320</v>
      </c>
      <c r="AA302" s="57">
        <f t="shared" si="41"/>
        <v>833921.94658753707</v>
      </c>
      <c r="AB302" s="59">
        <f t="shared" si="42"/>
        <v>1.7777777777777777</v>
      </c>
      <c r="AC302" s="61">
        <f t="shared" si="43"/>
        <v>1397</v>
      </c>
    </row>
    <row r="303" spans="4:29" hidden="1">
      <c r="D303" s="12">
        <v>297</v>
      </c>
      <c r="E303" s="36" t="s">
        <v>222</v>
      </c>
      <c r="F303" s="16" t="s">
        <v>9</v>
      </c>
      <c r="G303" s="14" t="s">
        <v>39</v>
      </c>
      <c r="H303" s="13" t="s">
        <v>6</v>
      </c>
      <c r="I303" s="13" t="s">
        <v>53</v>
      </c>
      <c r="J303" s="13" t="s">
        <v>126</v>
      </c>
      <c r="K303" s="13" t="s">
        <v>123</v>
      </c>
      <c r="L303" s="14">
        <v>65</v>
      </c>
      <c r="M303" s="14" t="s">
        <v>15</v>
      </c>
      <c r="N303" s="31">
        <v>1000000</v>
      </c>
      <c r="O303" s="14" t="s">
        <v>2</v>
      </c>
      <c r="P303" s="14" t="s">
        <v>35</v>
      </c>
      <c r="Q303" s="31">
        <v>8640</v>
      </c>
      <c r="R303" s="31">
        <v>720</v>
      </c>
      <c r="S303" s="45">
        <v>124.003</v>
      </c>
      <c r="T303" s="64">
        <f t="shared" si="36"/>
        <v>8060.1949999999997</v>
      </c>
      <c r="U303" s="64">
        <f t="shared" si="37"/>
        <v>144.43050505054006</v>
      </c>
      <c r="V303" s="38">
        <f t="shared" si="38"/>
        <v>32.369911381137626</v>
      </c>
      <c r="W303" s="52">
        <v>261.04135691182978</v>
      </c>
      <c r="X303" s="71" t="str">
        <f t="shared" si="44"/>
        <v>Q2 2022</v>
      </c>
      <c r="Y303" s="21">
        <f t="shared" si="39"/>
        <v>3840</v>
      </c>
      <c r="Z303" s="21">
        <f t="shared" si="40"/>
        <v>2160</v>
      </c>
      <c r="AA303" s="57">
        <f t="shared" si="41"/>
        <v>1164733.9584569733</v>
      </c>
      <c r="AB303" s="59">
        <f t="shared" si="42"/>
        <v>1.7777777777777777</v>
      </c>
      <c r="AC303" s="61">
        <f t="shared" si="43"/>
        <v>1651</v>
      </c>
    </row>
    <row r="304" spans="4:29" hidden="1">
      <c r="D304" s="12">
        <v>298</v>
      </c>
      <c r="E304" s="36" t="s">
        <v>222</v>
      </c>
      <c r="F304" s="16" t="s">
        <v>9</v>
      </c>
      <c r="G304" s="14" t="s">
        <v>39</v>
      </c>
      <c r="H304" s="13" t="s">
        <v>6</v>
      </c>
      <c r="I304" s="13" t="s">
        <v>53</v>
      </c>
      <c r="J304" s="13" t="s">
        <v>126</v>
      </c>
      <c r="K304" s="13" t="s">
        <v>123</v>
      </c>
      <c r="L304" s="14">
        <v>65</v>
      </c>
      <c r="M304" s="14" t="s">
        <v>52</v>
      </c>
      <c r="N304" s="31">
        <v>1000000</v>
      </c>
      <c r="O304" s="14" t="s">
        <v>2</v>
      </c>
      <c r="P304" s="14" t="s">
        <v>35</v>
      </c>
      <c r="Q304" s="31">
        <v>10996.363636363636</v>
      </c>
      <c r="R304" s="31">
        <v>1221.8181818181818</v>
      </c>
      <c r="S304" s="45">
        <v>25.891999999999999</v>
      </c>
      <c r="T304" s="64">
        <f t="shared" si="36"/>
        <v>1682.98</v>
      </c>
      <c r="U304" s="64">
        <f t="shared" si="37"/>
        <v>30.157291652367952</v>
      </c>
      <c r="V304" s="38">
        <f t="shared" si="38"/>
        <v>10.325130012917747</v>
      </c>
      <c r="W304" s="52">
        <v>398.77684276679076</v>
      </c>
      <c r="X304" s="71" t="str">
        <f t="shared" si="44"/>
        <v>Q2 2022</v>
      </c>
      <c r="Y304" s="21">
        <f t="shared" si="39"/>
        <v>7680</v>
      </c>
      <c r="Z304" s="21">
        <f t="shared" si="40"/>
        <v>4320</v>
      </c>
      <c r="AA304" s="57">
        <f t="shared" si="41"/>
        <v>1164733.9584569733</v>
      </c>
      <c r="AB304" s="59">
        <f t="shared" si="42"/>
        <v>1.7777777777777777</v>
      </c>
      <c r="AC304" s="61">
        <f t="shared" si="43"/>
        <v>1651</v>
      </c>
    </row>
    <row r="305" spans="4:29" hidden="1">
      <c r="D305" s="12">
        <v>299</v>
      </c>
      <c r="E305" s="36" t="s">
        <v>222</v>
      </c>
      <c r="F305" s="16" t="s">
        <v>9</v>
      </c>
      <c r="G305" s="14" t="s">
        <v>39</v>
      </c>
      <c r="H305" s="13" t="s">
        <v>6</v>
      </c>
      <c r="I305" s="13" t="s">
        <v>53</v>
      </c>
      <c r="J305" s="13" t="s">
        <v>126</v>
      </c>
      <c r="K305" s="13" t="s">
        <v>123</v>
      </c>
      <c r="L305" s="14">
        <v>75</v>
      </c>
      <c r="M305" s="14" t="s">
        <v>15</v>
      </c>
      <c r="N305" s="31">
        <v>1000000</v>
      </c>
      <c r="O305" s="14" t="s">
        <v>2</v>
      </c>
      <c r="P305" s="14" t="s">
        <v>35</v>
      </c>
      <c r="Q305" s="31">
        <v>10909.09090909091</v>
      </c>
      <c r="R305" s="31">
        <v>909.09090909090912</v>
      </c>
      <c r="S305" s="45">
        <v>74.846000000000004</v>
      </c>
      <c r="T305" s="64">
        <f t="shared" si="36"/>
        <v>5613.4500000000007</v>
      </c>
      <c r="U305" s="64">
        <f t="shared" si="37"/>
        <v>116.06229300178042</v>
      </c>
      <c r="V305" s="38">
        <f t="shared" si="38"/>
        <v>26.341657403183572</v>
      </c>
      <c r="W305" s="52">
        <v>351.94475861346723</v>
      </c>
      <c r="X305" s="71" t="str">
        <f t="shared" si="44"/>
        <v>Q2 2022</v>
      </c>
      <c r="Y305" s="21">
        <f t="shared" si="39"/>
        <v>3840</v>
      </c>
      <c r="Z305" s="21">
        <f t="shared" si="40"/>
        <v>2160</v>
      </c>
      <c r="AA305" s="57">
        <f t="shared" si="41"/>
        <v>1550681.3056379822</v>
      </c>
      <c r="AB305" s="59">
        <f t="shared" si="42"/>
        <v>1.7777777777777777</v>
      </c>
      <c r="AC305" s="61">
        <f t="shared" si="43"/>
        <v>1905</v>
      </c>
    </row>
    <row r="306" spans="4:29" hidden="1">
      <c r="D306" s="12">
        <v>300</v>
      </c>
      <c r="E306" s="36" t="s">
        <v>222</v>
      </c>
      <c r="F306" s="16" t="s">
        <v>9</v>
      </c>
      <c r="G306" s="14" t="s">
        <v>39</v>
      </c>
      <c r="H306" s="13" t="s">
        <v>6</v>
      </c>
      <c r="I306" s="13" t="s">
        <v>53</v>
      </c>
      <c r="J306" s="13" t="s">
        <v>126</v>
      </c>
      <c r="K306" s="13" t="s">
        <v>123</v>
      </c>
      <c r="L306" s="14">
        <v>75</v>
      </c>
      <c r="M306" s="14" t="s">
        <v>52</v>
      </c>
      <c r="N306" s="31">
        <v>1000000</v>
      </c>
      <c r="O306" s="14" t="s">
        <v>2</v>
      </c>
      <c r="P306" s="14" t="s">
        <v>35</v>
      </c>
      <c r="Q306" s="31">
        <v>15708.764159999995</v>
      </c>
      <c r="R306" s="31">
        <v>1745.4182399999995</v>
      </c>
      <c r="S306" s="45">
        <v>16.792000000000002</v>
      </c>
      <c r="T306" s="64">
        <f t="shared" si="36"/>
        <v>1259.4000000000001</v>
      </c>
      <c r="U306" s="64">
        <f t="shared" si="37"/>
        <v>26.039040484273002</v>
      </c>
      <c r="V306" s="38">
        <f t="shared" si="38"/>
        <v>9.0855523204765927</v>
      </c>
      <c r="W306" s="52">
        <v>541.0643354261905</v>
      </c>
      <c r="X306" s="71" t="str">
        <f t="shared" si="44"/>
        <v>Q2 2022</v>
      </c>
      <c r="Y306" s="21">
        <f t="shared" si="39"/>
        <v>7680</v>
      </c>
      <c r="Z306" s="21">
        <f t="shared" si="40"/>
        <v>4320</v>
      </c>
      <c r="AA306" s="57">
        <f t="shared" si="41"/>
        <v>1550681.3056379822</v>
      </c>
      <c r="AB306" s="59">
        <f t="shared" si="42"/>
        <v>1.7777777777777777</v>
      </c>
      <c r="AC306" s="61">
        <f t="shared" si="43"/>
        <v>1905</v>
      </c>
    </row>
    <row r="307" spans="4:29" hidden="1">
      <c r="D307" s="12">
        <v>301</v>
      </c>
      <c r="E307" s="36" t="s">
        <v>222</v>
      </c>
      <c r="F307" s="16" t="s">
        <v>9</v>
      </c>
      <c r="G307" s="14" t="s">
        <v>39</v>
      </c>
      <c r="H307" s="13" t="s">
        <v>6</v>
      </c>
      <c r="I307" s="13" t="s">
        <v>53</v>
      </c>
      <c r="J307" s="13" t="s">
        <v>126</v>
      </c>
      <c r="K307" s="13" t="s">
        <v>123</v>
      </c>
      <c r="L307" s="14">
        <v>85</v>
      </c>
      <c r="M307" s="14" t="s">
        <v>15</v>
      </c>
      <c r="N307" s="31">
        <v>1000000</v>
      </c>
      <c r="O307" s="14" t="s">
        <v>2</v>
      </c>
      <c r="P307" s="14" t="s">
        <v>35</v>
      </c>
      <c r="Q307" s="31">
        <v>14400</v>
      </c>
      <c r="R307" s="31">
        <v>1200</v>
      </c>
      <c r="S307" s="45">
        <v>41.795999999999999</v>
      </c>
      <c r="T307" s="64">
        <f t="shared" si="36"/>
        <v>3552.66</v>
      </c>
      <c r="U307" s="64">
        <f t="shared" si="37"/>
        <v>83.247767647905036</v>
      </c>
      <c r="V307" s="38">
        <f t="shared" si="38"/>
        <v>19.141967179521441</v>
      </c>
      <c r="W307" s="52">
        <v>457.98562492873583</v>
      </c>
      <c r="X307" s="71" t="str">
        <f t="shared" si="44"/>
        <v>Q2 2022</v>
      </c>
      <c r="Y307" s="21">
        <f t="shared" si="39"/>
        <v>3840</v>
      </c>
      <c r="Z307" s="21">
        <f t="shared" si="40"/>
        <v>2160</v>
      </c>
      <c r="AA307" s="57">
        <f t="shared" si="41"/>
        <v>1991763.9881305636</v>
      </c>
      <c r="AB307" s="59">
        <f t="shared" si="42"/>
        <v>1.7777777777777777</v>
      </c>
      <c r="AC307" s="61">
        <f t="shared" si="43"/>
        <v>2159</v>
      </c>
    </row>
    <row r="308" spans="4:29" hidden="1">
      <c r="D308" s="12">
        <v>302</v>
      </c>
      <c r="E308" s="36" t="s">
        <v>222</v>
      </c>
      <c r="F308" s="16" t="s">
        <v>9</v>
      </c>
      <c r="G308" s="14" t="s">
        <v>39</v>
      </c>
      <c r="H308" s="13" t="s">
        <v>6</v>
      </c>
      <c r="I308" s="13" t="s">
        <v>53</v>
      </c>
      <c r="J308" s="13" t="s">
        <v>126</v>
      </c>
      <c r="K308" s="13" t="s">
        <v>123</v>
      </c>
      <c r="L308" s="14">
        <v>85</v>
      </c>
      <c r="M308" s="14" t="s">
        <v>52</v>
      </c>
      <c r="N308" s="31">
        <v>1000000</v>
      </c>
      <c r="O308" s="14" t="s">
        <v>2</v>
      </c>
      <c r="P308" s="14" t="s">
        <v>35</v>
      </c>
      <c r="Q308" s="31">
        <v>19145.454545454544</v>
      </c>
      <c r="R308" s="31">
        <v>2127.272727272727</v>
      </c>
      <c r="S308" s="45">
        <v>10.395</v>
      </c>
      <c r="T308" s="64">
        <f t="shared" si="36"/>
        <v>883.57499999999993</v>
      </c>
      <c r="U308" s="64">
        <f t="shared" si="37"/>
        <v>20.70438665661721</v>
      </c>
      <c r="V308" s="38">
        <f t="shared" si="38"/>
        <v>7.3189831401153729</v>
      </c>
      <c r="W308" s="52">
        <v>704.08688216598114</v>
      </c>
      <c r="X308" s="71" t="str">
        <f t="shared" si="44"/>
        <v>Q2 2022</v>
      </c>
      <c r="Y308" s="21">
        <f t="shared" si="39"/>
        <v>7680</v>
      </c>
      <c r="Z308" s="21">
        <f t="shared" si="40"/>
        <v>4320</v>
      </c>
      <c r="AA308" s="57">
        <f t="shared" si="41"/>
        <v>1991763.9881305636</v>
      </c>
      <c r="AB308" s="59">
        <f t="shared" si="42"/>
        <v>1.7777777777777777</v>
      </c>
      <c r="AC308" s="61">
        <f t="shared" si="43"/>
        <v>2159</v>
      </c>
    </row>
    <row r="309" spans="4:29" hidden="1">
      <c r="D309" s="12">
        <v>303</v>
      </c>
      <c r="E309" s="36" t="s">
        <v>222</v>
      </c>
      <c r="F309" s="16" t="s">
        <v>9</v>
      </c>
      <c r="G309" s="14" t="s">
        <v>39</v>
      </c>
      <c r="H309" s="13" t="s">
        <v>6</v>
      </c>
      <c r="I309" s="13" t="s">
        <v>53</v>
      </c>
      <c r="J309" s="13" t="s">
        <v>126</v>
      </c>
      <c r="K309" s="13" t="s">
        <v>123</v>
      </c>
      <c r="L309" s="14">
        <v>98</v>
      </c>
      <c r="M309" s="14" t="s">
        <v>15</v>
      </c>
      <c r="N309" s="31">
        <v>1000000</v>
      </c>
      <c r="O309" s="14" t="s">
        <v>2</v>
      </c>
      <c r="P309" s="14" t="s">
        <v>35</v>
      </c>
      <c r="Q309" s="31">
        <v>19141.53633217993</v>
      </c>
      <c r="R309" s="31">
        <v>1595.1280276816608</v>
      </c>
      <c r="S309" s="45">
        <v>2.0640000000000001</v>
      </c>
      <c r="T309" s="64">
        <f t="shared" si="36"/>
        <v>202.27199999999999</v>
      </c>
      <c r="U309" s="64">
        <f t="shared" si="37"/>
        <v>5.4646439266297913</v>
      </c>
      <c r="V309" s="38">
        <f t="shared" si="38"/>
        <v>1.4179234947793662</v>
      </c>
      <c r="W309" s="52">
        <v>686.97843739310372</v>
      </c>
      <c r="X309" s="71" t="str">
        <f t="shared" si="44"/>
        <v>Q2 2022</v>
      </c>
      <c r="Y309" s="21">
        <f t="shared" si="39"/>
        <v>3840</v>
      </c>
      <c r="Z309" s="21">
        <f t="shared" si="40"/>
        <v>2160</v>
      </c>
      <c r="AA309" s="57">
        <f t="shared" si="41"/>
        <v>2647598.8016617205</v>
      </c>
      <c r="AB309" s="59">
        <f t="shared" si="42"/>
        <v>1.7777777777777777</v>
      </c>
      <c r="AC309" s="61">
        <f t="shared" si="43"/>
        <v>2489.1999999999998</v>
      </c>
    </row>
    <row r="310" spans="4:29" hidden="1">
      <c r="D310" s="12">
        <v>304</v>
      </c>
      <c r="E310" s="36" t="s">
        <v>222</v>
      </c>
      <c r="F310" s="16" t="s">
        <v>9</v>
      </c>
      <c r="G310" s="14" t="s">
        <v>39</v>
      </c>
      <c r="H310" s="13" t="s">
        <v>6</v>
      </c>
      <c r="I310" s="13" t="s">
        <v>108</v>
      </c>
      <c r="J310" s="13" t="s">
        <v>176</v>
      </c>
      <c r="K310" s="13" t="s">
        <v>123</v>
      </c>
      <c r="L310" s="14">
        <v>55</v>
      </c>
      <c r="M310" s="14" t="s">
        <v>15</v>
      </c>
      <c r="N310" s="31"/>
      <c r="O310" s="14" t="s">
        <v>2</v>
      </c>
      <c r="P310" s="14" t="s">
        <v>35</v>
      </c>
      <c r="Q310" s="31">
        <v>8000</v>
      </c>
      <c r="R310" s="31">
        <v>2000</v>
      </c>
      <c r="S310" s="45">
        <v>5.2039999999999997</v>
      </c>
      <c r="T310" s="64">
        <f t="shared" si="36"/>
        <v>286.21999999999997</v>
      </c>
      <c r="U310" s="64">
        <f t="shared" si="37"/>
        <v>4.3397298100415433</v>
      </c>
      <c r="V310" s="38">
        <f t="shared" si="38"/>
        <v>1.0105363685258499</v>
      </c>
      <c r="W310" s="52">
        <v>194.18454429781897</v>
      </c>
      <c r="X310" s="71" t="str">
        <f t="shared" si="44"/>
        <v>Q2 2022</v>
      </c>
      <c r="Y310" s="21">
        <f t="shared" si="39"/>
        <v>3840</v>
      </c>
      <c r="Z310" s="21">
        <f t="shared" si="40"/>
        <v>2160</v>
      </c>
      <c r="AA310" s="57">
        <f t="shared" si="41"/>
        <v>833921.94658753707</v>
      </c>
      <c r="AB310" s="59">
        <f t="shared" si="42"/>
        <v>1.7777777777777777</v>
      </c>
      <c r="AC310" s="61">
        <f t="shared" si="43"/>
        <v>1397</v>
      </c>
    </row>
    <row r="311" spans="4:29" hidden="1">
      <c r="D311" s="12">
        <v>305</v>
      </c>
      <c r="E311" s="36" t="s">
        <v>222</v>
      </c>
      <c r="F311" s="16" t="s">
        <v>9</v>
      </c>
      <c r="G311" s="14" t="s">
        <v>39</v>
      </c>
      <c r="H311" s="13" t="s">
        <v>6</v>
      </c>
      <c r="I311" s="13" t="s">
        <v>108</v>
      </c>
      <c r="J311" s="13" t="s">
        <v>177</v>
      </c>
      <c r="K311" s="13" t="s">
        <v>123</v>
      </c>
      <c r="L311" s="14">
        <v>65</v>
      </c>
      <c r="M311" s="14" t="s">
        <v>15</v>
      </c>
      <c r="N311" s="31"/>
      <c r="O311" s="14" t="s">
        <v>2</v>
      </c>
      <c r="P311" s="14" t="s">
        <v>35</v>
      </c>
      <c r="Q311" s="31">
        <v>8000</v>
      </c>
      <c r="R311" s="31">
        <v>2000</v>
      </c>
      <c r="S311" s="45">
        <v>1.5</v>
      </c>
      <c r="T311" s="64">
        <f t="shared" si="36"/>
        <v>97.5</v>
      </c>
      <c r="U311" s="64">
        <f t="shared" si="37"/>
        <v>1.7471009376854598</v>
      </c>
      <c r="V311" s="38">
        <f t="shared" si="38"/>
        <v>0.39156203536774464</v>
      </c>
      <c r="W311" s="52">
        <v>261.04135691182978</v>
      </c>
      <c r="X311" s="71" t="str">
        <f t="shared" si="44"/>
        <v>Q2 2022</v>
      </c>
      <c r="Y311" s="21">
        <f t="shared" si="39"/>
        <v>3840</v>
      </c>
      <c r="Z311" s="21">
        <f t="shared" si="40"/>
        <v>2160</v>
      </c>
      <c r="AA311" s="57">
        <f t="shared" si="41"/>
        <v>1164733.9584569733</v>
      </c>
      <c r="AB311" s="59">
        <f t="shared" si="42"/>
        <v>1.7777777777777777</v>
      </c>
      <c r="AC311" s="61">
        <f t="shared" si="43"/>
        <v>1651</v>
      </c>
    </row>
    <row r="312" spans="4:29" hidden="1">
      <c r="D312" s="12">
        <v>306</v>
      </c>
      <c r="E312" s="36" t="s">
        <v>222</v>
      </c>
      <c r="F312" s="16" t="s">
        <v>9</v>
      </c>
      <c r="G312" s="14" t="s">
        <v>39</v>
      </c>
      <c r="H312" s="13" t="s">
        <v>6</v>
      </c>
      <c r="I312" s="13" t="s">
        <v>108</v>
      </c>
      <c r="J312" s="13" t="s">
        <v>175</v>
      </c>
      <c r="K312" s="13" t="s">
        <v>123</v>
      </c>
      <c r="L312" s="14">
        <v>65</v>
      </c>
      <c r="M312" s="14" t="s">
        <v>52</v>
      </c>
      <c r="N312" s="31">
        <v>1000000</v>
      </c>
      <c r="O312" s="14" t="s">
        <v>2</v>
      </c>
      <c r="P312" s="14" t="s">
        <v>35</v>
      </c>
      <c r="Q312" s="31">
        <v>12096</v>
      </c>
      <c r="R312" s="31">
        <v>1344</v>
      </c>
      <c r="S312" s="45">
        <v>0.111</v>
      </c>
      <c r="T312" s="64">
        <f t="shared" si="36"/>
        <v>7.2149999999999999</v>
      </c>
      <c r="U312" s="64">
        <f t="shared" si="37"/>
        <v>0.12928546938872404</v>
      </c>
      <c r="V312" s="38">
        <f t="shared" si="38"/>
        <v>4.426422954711378E-2</v>
      </c>
      <c r="W312" s="52">
        <v>398.77684276679076</v>
      </c>
      <c r="X312" s="71" t="str">
        <f t="shared" si="44"/>
        <v>Q2 2022</v>
      </c>
      <c r="Y312" s="21">
        <f t="shared" si="39"/>
        <v>7680</v>
      </c>
      <c r="Z312" s="21">
        <f t="shared" si="40"/>
        <v>4320</v>
      </c>
      <c r="AA312" s="57">
        <f t="shared" si="41"/>
        <v>1164733.9584569733</v>
      </c>
      <c r="AB312" s="59">
        <f t="shared" si="42"/>
        <v>1.7777777777777777</v>
      </c>
      <c r="AC312" s="61">
        <f t="shared" si="43"/>
        <v>1651</v>
      </c>
    </row>
    <row r="313" spans="4:29" hidden="1">
      <c r="D313" s="12">
        <v>307</v>
      </c>
      <c r="E313" s="36" t="s">
        <v>222</v>
      </c>
      <c r="F313" s="16" t="s">
        <v>9</v>
      </c>
      <c r="G313" s="14" t="s">
        <v>39</v>
      </c>
      <c r="H313" s="13" t="s">
        <v>6</v>
      </c>
      <c r="I313" s="13" t="s">
        <v>108</v>
      </c>
      <c r="J313" s="13" t="s">
        <v>175</v>
      </c>
      <c r="K313" s="13" t="s">
        <v>123</v>
      </c>
      <c r="L313" s="14">
        <v>75</v>
      </c>
      <c r="M313" s="14" t="s">
        <v>52</v>
      </c>
      <c r="N313" s="31">
        <v>1000000</v>
      </c>
      <c r="O313" s="14" t="s">
        <v>2</v>
      </c>
      <c r="P313" s="14" t="s">
        <v>35</v>
      </c>
      <c r="Q313" s="31">
        <v>17279.640575999994</v>
      </c>
      <c r="R313" s="31">
        <v>1919.9600639999994</v>
      </c>
      <c r="S313" s="45">
        <v>0.33500000000000002</v>
      </c>
      <c r="T313" s="64">
        <f t="shared" si="36"/>
        <v>25.125</v>
      </c>
      <c r="U313" s="64">
        <f t="shared" si="37"/>
        <v>0.51947823738872401</v>
      </c>
      <c r="V313" s="38">
        <f t="shared" si="38"/>
        <v>0.18125655236777383</v>
      </c>
      <c r="W313" s="52">
        <v>541.0643354261905</v>
      </c>
      <c r="X313" s="71" t="str">
        <f t="shared" si="44"/>
        <v>Q2 2022</v>
      </c>
      <c r="Y313" s="21">
        <f t="shared" si="39"/>
        <v>7680</v>
      </c>
      <c r="Z313" s="21">
        <f t="shared" si="40"/>
        <v>4320</v>
      </c>
      <c r="AA313" s="57">
        <f t="shared" si="41"/>
        <v>1550681.3056379822</v>
      </c>
      <c r="AB313" s="59">
        <f t="shared" si="42"/>
        <v>1.7777777777777777</v>
      </c>
      <c r="AC313" s="61">
        <f t="shared" si="43"/>
        <v>1905</v>
      </c>
    </row>
    <row r="314" spans="4:29" hidden="1">
      <c r="D314" s="12">
        <v>308</v>
      </c>
      <c r="E314" s="36" t="s">
        <v>222</v>
      </c>
      <c r="F314" s="16" t="s">
        <v>9</v>
      </c>
      <c r="G314" s="14" t="s">
        <v>39</v>
      </c>
      <c r="H314" s="13" t="s">
        <v>6</v>
      </c>
      <c r="I314" s="13" t="s">
        <v>58</v>
      </c>
      <c r="J314" s="13"/>
      <c r="K314" s="13" t="s">
        <v>123</v>
      </c>
      <c r="L314" s="14">
        <v>86</v>
      </c>
      <c r="M314" s="14" t="s">
        <v>15</v>
      </c>
      <c r="N314" s="31">
        <v>1000000</v>
      </c>
      <c r="O314" s="14" t="s">
        <v>1</v>
      </c>
      <c r="P314" s="14" t="s">
        <v>35</v>
      </c>
      <c r="Q314" s="31">
        <v>8000</v>
      </c>
      <c r="R314" s="31">
        <v>576</v>
      </c>
      <c r="S314" s="45">
        <v>2.1000000000000001E-2</v>
      </c>
      <c r="T314" s="64">
        <f t="shared" si="36"/>
        <v>1.806</v>
      </c>
      <c r="U314" s="64">
        <f t="shared" si="37"/>
        <v>4.2816998696261134E-2</v>
      </c>
      <c r="V314" s="38">
        <f t="shared" si="38"/>
        <v>1.4785824525485606E-2</v>
      </c>
      <c r="W314" s="52">
        <v>704.08688216598114</v>
      </c>
      <c r="X314" s="71" t="str">
        <f t="shared" si="44"/>
        <v>Q2 2022</v>
      </c>
      <c r="Y314" s="21">
        <f t="shared" si="39"/>
        <v>3840</v>
      </c>
      <c r="Z314" s="21">
        <f t="shared" si="40"/>
        <v>2160</v>
      </c>
      <c r="AA314" s="57">
        <f t="shared" si="41"/>
        <v>2038904.6998219588</v>
      </c>
      <c r="AB314" s="59">
        <f t="shared" si="42"/>
        <v>1.7777777777777777</v>
      </c>
      <c r="AC314" s="61">
        <f t="shared" si="43"/>
        <v>2184.4</v>
      </c>
    </row>
    <row r="315" spans="4:29" hidden="1">
      <c r="D315" s="12">
        <v>309</v>
      </c>
      <c r="E315" s="36" t="s">
        <v>222</v>
      </c>
      <c r="F315" s="16" t="s">
        <v>9</v>
      </c>
      <c r="G315" s="14" t="s">
        <v>39</v>
      </c>
      <c r="H315" s="13" t="s">
        <v>6</v>
      </c>
      <c r="I315" s="13" t="s">
        <v>111</v>
      </c>
      <c r="J315" s="13" t="s">
        <v>112</v>
      </c>
      <c r="K315" s="13" t="s">
        <v>43</v>
      </c>
      <c r="L315" s="14">
        <v>65</v>
      </c>
      <c r="M315" s="14" t="s">
        <v>15</v>
      </c>
      <c r="N315" s="31">
        <v>1000000</v>
      </c>
      <c r="O315" s="14" t="s">
        <v>2</v>
      </c>
      <c r="P315" s="14" t="s">
        <v>35</v>
      </c>
      <c r="Q315" s="31">
        <v>6480</v>
      </c>
      <c r="R315" s="31">
        <v>432</v>
      </c>
      <c r="S315" s="45">
        <v>20.847999999999999</v>
      </c>
      <c r="T315" s="64">
        <f t="shared" si="36"/>
        <v>1355.12</v>
      </c>
      <c r="U315" s="64">
        <f t="shared" si="37"/>
        <v>24.28237356591098</v>
      </c>
      <c r="V315" s="38">
        <f t="shared" si="38"/>
        <v>5.4421902088978271</v>
      </c>
      <c r="W315" s="52">
        <v>261.04135691182978</v>
      </c>
      <c r="X315" s="71" t="str">
        <f t="shared" si="44"/>
        <v>Q2 2022</v>
      </c>
      <c r="Y315" s="21">
        <f t="shared" si="39"/>
        <v>3840</v>
      </c>
      <c r="Z315" s="21">
        <f t="shared" si="40"/>
        <v>2160</v>
      </c>
      <c r="AA315" s="57">
        <f t="shared" si="41"/>
        <v>1164733.9584569733</v>
      </c>
      <c r="AB315" s="59">
        <f t="shared" si="42"/>
        <v>1.7777777777777777</v>
      </c>
      <c r="AC315" s="61">
        <f t="shared" si="43"/>
        <v>1651</v>
      </c>
    </row>
    <row r="316" spans="4:29" hidden="1">
      <c r="D316" s="12">
        <v>310</v>
      </c>
      <c r="E316" s="36" t="s">
        <v>222</v>
      </c>
      <c r="F316" s="16" t="s">
        <v>9</v>
      </c>
      <c r="G316" s="14" t="s">
        <v>39</v>
      </c>
      <c r="H316" s="13" t="s">
        <v>6</v>
      </c>
      <c r="I316" s="13" t="s">
        <v>111</v>
      </c>
      <c r="J316" s="13" t="s">
        <v>112</v>
      </c>
      <c r="K316" s="13" t="s">
        <v>43</v>
      </c>
      <c r="L316" s="14">
        <v>75</v>
      </c>
      <c r="M316" s="14" t="s">
        <v>15</v>
      </c>
      <c r="N316" s="31">
        <v>1000000</v>
      </c>
      <c r="O316" s="14" t="s">
        <v>2</v>
      </c>
      <c r="P316" s="14" t="s">
        <v>35</v>
      </c>
      <c r="Q316" s="31">
        <v>12000</v>
      </c>
      <c r="R316" s="31">
        <v>600</v>
      </c>
      <c r="S316" s="45">
        <v>12.657999999999999</v>
      </c>
      <c r="T316" s="64">
        <f t="shared" si="36"/>
        <v>949.34999999999991</v>
      </c>
      <c r="U316" s="64">
        <f t="shared" si="37"/>
        <v>19.628523966765577</v>
      </c>
      <c r="V316" s="38">
        <f t="shared" si="38"/>
        <v>4.4549167545292674</v>
      </c>
      <c r="W316" s="52">
        <v>351.94475861346723</v>
      </c>
      <c r="X316" s="71" t="str">
        <f t="shared" si="44"/>
        <v>Q2 2022</v>
      </c>
      <c r="Y316" s="21">
        <f t="shared" si="39"/>
        <v>3840</v>
      </c>
      <c r="Z316" s="21">
        <f t="shared" si="40"/>
        <v>2160</v>
      </c>
      <c r="AA316" s="57">
        <f t="shared" si="41"/>
        <v>1550681.3056379822</v>
      </c>
      <c r="AB316" s="59">
        <f t="shared" si="42"/>
        <v>1.7777777777777777</v>
      </c>
      <c r="AC316" s="61">
        <f t="shared" si="43"/>
        <v>1905</v>
      </c>
    </row>
    <row r="317" spans="4:29" hidden="1">
      <c r="D317" s="12">
        <v>311</v>
      </c>
      <c r="E317" s="36" t="s">
        <v>222</v>
      </c>
      <c r="F317" s="16" t="s">
        <v>9</v>
      </c>
      <c r="G317" s="14" t="s">
        <v>39</v>
      </c>
      <c r="H317" s="13" t="s">
        <v>6</v>
      </c>
      <c r="I317" s="13" t="s">
        <v>111</v>
      </c>
      <c r="J317" s="13" t="s">
        <v>112</v>
      </c>
      <c r="K317" s="13" t="s">
        <v>43</v>
      </c>
      <c r="L317" s="14">
        <v>85</v>
      </c>
      <c r="M317" s="14" t="s">
        <v>15</v>
      </c>
      <c r="N317" s="31">
        <v>1000000</v>
      </c>
      <c r="O317" s="14" t="s">
        <v>2</v>
      </c>
      <c r="P317" s="14" t="s">
        <v>35</v>
      </c>
      <c r="Q317" s="31">
        <v>15360</v>
      </c>
      <c r="R317" s="31">
        <v>768</v>
      </c>
      <c r="S317" s="45">
        <v>7.4450000000000003</v>
      </c>
      <c r="T317" s="64">
        <f t="shared" si="36"/>
        <v>632.82500000000005</v>
      </c>
      <c r="U317" s="64">
        <f t="shared" si="37"/>
        <v>14.828682891632047</v>
      </c>
      <c r="V317" s="38">
        <f t="shared" si="38"/>
        <v>3.4097029775944385</v>
      </c>
      <c r="W317" s="52">
        <v>457.98562492873583</v>
      </c>
      <c r="X317" s="71" t="str">
        <f t="shared" si="44"/>
        <v>Q2 2022</v>
      </c>
      <c r="Y317" s="21">
        <f t="shared" si="39"/>
        <v>3840</v>
      </c>
      <c r="Z317" s="21">
        <f t="shared" si="40"/>
        <v>2160</v>
      </c>
      <c r="AA317" s="57">
        <f t="shared" si="41"/>
        <v>1991763.9881305636</v>
      </c>
      <c r="AB317" s="59">
        <f t="shared" si="42"/>
        <v>1.7777777777777777</v>
      </c>
      <c r="AC317" s="61">
        <f t="shared" si="43"/>
        <v>2159</v>
      </c>
    </row>
    <row r="318" spans="4:29" hidden="1">
      <c r="D318" s="12">
        <v>312</v>
      </c>
      <c r="E318" s="36" t="s">
        <v>222</v>
      </c>
      <c r="F318" s="16" t="s">
        <v>9</v>
      </c>
      <c r="G318" s="14" t="s">
        <v>39</v>
      </c>
      <c r="H318" s="13" t="s">
        <v>6</v>
      </c>
      <c r="I318" s="13" t="s">
        <v>36</v>
      </c>
      <c r="J318" s="13" t="s">
        <v>37</v>
      </c>
      <c r="K318" s="13" t="s">
        <v>137</v>
      </c>
      <c r="L318" s="14">
        <v>65</v>
      </c>
      <c r="M318" s="14" t="s">
        <v>15</v>
      </c>
      <c r="N318" s="31">
        <v>1000000</v>
      </c>
      <c r="O318" s="14" t="s">
        <v>1</v>
      </c>
      <c r="P318" s="14" t="s">
        <v>35</v>
      </c>
      <c r="Q318" s="31">
        <v>2560</v>
      </c>
      <c r="R318" s="31">
        <v>160</v>
      </c>
      <c r="S318" s="45">
        <v>65.415000000000006</v>
      </c>
      <c r="T318" s="64">
        <f t="shared" si="36"/>
        <v>4251.9750000000004</v>
      </c>
      <c r="U318" s="64">
        <f t="shared" si="37"/>
        <v>76.191071892462915</v>
      </c>
      <c r="V318" s="38">
        <f t="shared" si="38"/>
        <v>11.953214253671142</v>
      </c>
      <c r="W318" s="52">
        <v>182.72894983828084</v>
      </c>
      <c r="X318" s="71" t="str">
        <f t="shared" si="44"/>
        <v>Q2 2022</v>
      </c>
      <c r="Y318" s="21">
        <f t="shared" si="39"/>
        <v>3840</v>
      </c>
      <c r="Z318" s="21">
        <f t="shared" si="40"/>
        <v>2160</v>
      </c>
      <c r="AA318" s="57">
        <f t="shared" si="41"/>
        <v>1164733.9584569733</v>
      </c>
      <c r="AB318" s="59">
        <f t="shared" si="42"/>
        <v>1.7777777777777777</v>
      </c>
      <c r="AC318" s="61">
        <f t="shared" si="43"/>
        <v>1651</v>
      </c>
    </row>
    <row r="319" spans="4:29" hidden="1">
      <c r="D319" s="12">
        <v>313</v>
      </c>
      <c r="E319" s="36" t="s">
        <v>222</v>
      </c>
      <c r="F319" s="16" t="s">
        <v>9</v>
      </c>
      <c r="G319" s="14" t="s">
        <v>39</v>
      </c>
      <c r="H319" s="13" t="s">
        <v>6</v>
      </c>
      <c r="I319" s="13" t="s">
        <v>36</v>
      </c>
      <c r="J319" s="13" t="s">
        <v>38</v>
      </c>
      <c r="K319" s="13" t="s">
        <v>137</v>
      </c>
      <c r="L319" s="14">
        <v>75</v>
      </c>
      <c r="M319" s="14" t="s">
        <v>15</v>
      </c>
      <c r="N319" s="31">
        <v>1000000</v>
      </c>
      <c r="O319" s="14" t="s">
        <v>1</v>
      </c>
      <c r="P319" s="14" t="s">
        <v>35</v>
      </c>
      <c r="Q319" s="31">
        <v>3840</v>
      </c>
      <c r="R319" s="31">
        <v>240</v>
      </c>
      <c r="S319" s="45">
        <v>19.739999999999998</v>
      </c>
      <c r="T319" s="64">
        <f t="shared" si="36"/>
        <v>1480.4999999999998</v>
      </c>
      <c r="U319" s="64">
        <f t="shared" si="37"/>
        <v>30.610448973293767</v>
      </c>
      <c r="V319" s="38">
        <f t="shared" si="38"/>
        <v>4.8631726745208894</v>
      </c>
      <c r="W319" s="52">
        <v>246.36133102942705</v>
      </c>
      <c r="X319" s="71" t="str">
        <f t="shared" si="44"/>
        <v>Q2 2022</v>
      </c>
      <c r="Y319" s="21">
        <f t="shared" si="39"/>
        <v>3840</v>
      </c>
      <c r="Z319" s="21">
        <f t="shared" si="40"/>
        <v>2160</v>
      </c>
      <c r="AA319" s="57">
        <f t="shared" si="41"/>
        <v>1550681.3056379822</v>
      </c>
      <c r="AB319" s="59">
        <f t="shared" si="42"/>
        <v>1.7777777777777777</v>
      </c>
      <c r="AC319" s="61">
        <f t="shared" si="43"/>
        <v>1905</v>
      </c>
    </row>
    <row r="320" spans="4:29" hidden="1">
      <c r="D320" s="12">
        <v>314</v>
      </c>
      <c r="E320" s="36" t="s">
        <v>222</v>
      </c>
      <c r="F320" s="16" t="s">
        <v>9</v>
      </c>
      <c r="G320" s="14" t="s">
        <v>39</v>
      </c>
      <c r="H320" s="13" t="s">
        <v>6</v>
      </c>
      <c r="I320" s="13" t="s">
        <v>36</v>
      </c>
      <c r="J320" s="13" t="s">
        <v>89</v>
      </c>
      <c r="K320" s="13" t="s">
        <v>137</v>
      </c>
      <c r="L320" s="14">
        <v>75</v>
      </c>
      <c r="M320" s="14" t="s">
        <v>52</v>
      </c>
      <c r="N320" s="31">
        <v>1000000</v>
      </c>
      <c r="O320" s="14" t="s">
        <v>2</v>
      </c>
      <c r="P320" s="14" t="s">
        <v>35</v>
      </c>
      <c r="Q320" s="31">
        <v>40000</v>
      </c>
      <c r="R320" s="31">
        <v>1000</v>
      </c>
      <c r="S320" s="45">
        <v>0.84</v>
      </c>
      <c r="T320" s="64">
        <f t="shared" si="36"/>
        <v>63</v>
      </c>
      <c r="U320" s="64">
        <f t="shared" si="37"/>
        <v>1.302572296735905</v>
      </c>
      <c r="V320" s="38">
        <f t="shared" si="38"/>
        <v>0.45449404175799996</v>
      </c>
      <c r="W320" s="52">
        <v>541.0643354261905</v>
      </c>
      <c r="X320" s="71" t="str">
        <f t="shared" si="44"/>
        <v>Q2 2022</v>
      </c>
      <c r="Y320" s="21">
        <f t="shared" si="39"/>
        <v>7680</v>
      </c>
      <c r="Z320" s="21">
        <f t="shared" si="40"/>
        <v>4320</v>
      </c>
      <c r="AA320" s="57">
        <f t="shared" si="41"/>
        <v>1550681.3056379822</v>
      </c>
      <c r="AB320" s="59">
        <f t="shared" si="42"/>
        <v>1.7777777777777777</v>
      </c>
      <c r="AC320" s="61">
        <f t="shared" si="43"/>
        <v>1905</v>
      </c>
    </row>
    <row r="321" spans="4:29" hidden="1">
      <c r="D321" s="12">
        <v>315</v>
      </c>
      <c r="E321" s="36" t="s">
        <v>222</v>
      </c>
      <c r="F321" s="16" t="s">
        <v>9</v>
      </c>
      <c r="G321" s="14" t="s">
        <v>39</v>
      </c>
      <c r="H321" s="13" t="s">
        <v>6</v>
      </c>
      <c r="I321" s="13" t="s">
        <v>36</v>
      </c>
      <c r="J321" s="13" t="s">
        <v>138</v>
      </c>
      <c r="K321" s="13" t="s">
        <v>137</v>
      </c>
      <c r="L321" s="14">
        <v>85</v>
      </c>
      <c r="M321" s="14" t="s">
        <v>15</v>
      </c>
      <c r="N321" s="31">
        <v>1000000</v>
      </c>
      <c r="O321" s="14" t="s">
        <v>1</v>
      </c>
      <c r="P321" s="14" t="s">
        <v>35</v>
      </c>
      <c r="Q321" s="31">
        <v>7168</v>
      </c>
      <c r="R321" s="31">
        <v>448</v>
      </c>
      <c r="S321" s="45">
        <v>4.62</v>
      </c>
      <c r="T321" s="64">
        <f t="shared" si="36"/>
        <v>392.7</v>
      </c>
      <c r="U321" s="64">
        <f t="shared" si="37"/>
        <v>9.2019496251632056</v>
      </c>
      <c r="V321" s="38">
        <f t="shared" si="38"/>
        <v>1.4811255110195318</v>
      </c>
      <c r="W321" s="52">
        <v>320.58993745011509</v>
      </c>
      <c r="X321" s="71" t="str">
        <f t="shared" si="44"/>
        <v>Q2 2022</v>
      </c>
      <c r="Y321" s="21">
        <f t="shared" si="39"/>
        <v>3840</v>
      </c>
      <c r="Z321" s="21">
        <f t="shared" si="40"/>
        <v>2160</v>
      </c>
      <c r="AA321" s="57">
        <f t="shared" si="41"/>
        <v>1991763.9881305636</v>
      </c>
      <c r="AB321" s="59">
        <f t="shared" si="42"/>
        <v>1.7777777777777777</v>
      </c>
      <c r="AC321" s="61">
        <f t="shared" si="43"/>
        <v>2159</v>
      </c>
    </row>
    <row r="322" spans="4:29" hidden="1">
      <c r="D322" s="12">
        <v>316</v>
      </c>
      <c r="E322" s="36" t="s">
        <v>222</v>
      </c>
      <c r="F322" s="16" t="s">
        <v>9</v>
      </c>
      <c r="G322" s="14" t="s">
        <v>39</v>
      </c>
      <c r="H322" s="13" t="s">
        <v>6</v>
      </c>
      <c r="I322" s="13" t="s">
        <v>36</v>
      </c>
      <c r="J322" s="13" t="s">
        <v>100</v>
      </c>
      <c r="K322" s="13" t="s">
        <v>137</v>
      </c>
      <c r="L322" s="14">
        <v>85</v>
      </c>
      <c r="M322" s="14" t="s">
        <v>52</v>
      </c>
      <c r="N322" s="31">
        <v>1000000</v>
      </c>
      <c r="O322" s="14" t="s">
        <v>2</v>
      </c>
      <c r="P322" s="14" t="s">
        <v>35</v>
      </c>
      <c r="Q322" s="31">
        <v>96000</v>
      </c>
      <c r="R322" s="31">
        <v>1920</v>
      </c>
      <c r="S322" s="45">
        <v>0.105</v>
      </c>
      <c r="T322" s="64">
        <f t="shared" si="36"/>
        <v>8.9249999999999989</v>
      </c>
      <c r="U322" s="64">
        <f t="shared" si="37"/>
        <v>0.20913521875370916</v>
      </c>
      <c r="V322" s="38">
        <f t="shared" si="38"/>
        <v>7.3929122627428012E-2</v>
      </c>
      <c r="W322" s="52">
        <v>704.08688216598114</v>
      </c>
      <c r="X322" s="71" t="str">
        <f t="shared" si="44"/>
        <v>Q2 2022</v>
      </c>
      <c r="Y322" s="21">
        <f t="shared" si="39"/>
        <v>7680</v>
      </c>
      <c r="Z322" s="21">
        <f t="shared" si="40"/>
        <v>4320</v>
      </c>
      <c r="AA322" s="57">
        <f t="shared" si="41"/>
        <v>1991763.9881305636</v>
      </c>
      <c r="AB322" s="59">
        <f t="shared" si="42"/>
        <v>1.7777777777777777</v>
      </c>
      <c r="AC322" s="61">
        <f t="shared" si="43"/>
        <v>2159</v>
      </c>
    </row>
    <row r="323" spans="4:29" hidden="1">
      <c r="D323" s="12">
        <v>317</v>
      </c>
      <c r="E323" s="36" t="s">
        <v>222</v>
      </c>
      <c r="F323" s="16" t="s">
        <v>9</v>
      </c>
      <c r="G323" s="14" t="s">
        <v>39</v>
      </c>
      <c r="H323" s="13" t="s">
        <v>6</v>
      </c>
      <c r="I323" s="13" t="s">
        <v>36</v>
      </c>
      <c r="J323" s="13" t="s">
        <v>50</v>
      </c>
      <c r="K323" s="13" t="s">
        <v>123</v>
      </c>
      <c r="L323" s="14">
        <v>55</v>
      </c>
      <c r="M323" s="14" t="s">
        <v>15</v>
      </c>
      <c r="N323" s="31">
        <v>1000000</v>
      </c>
      <c r="O323" s="14" t="s">
        <v>1</v>
      </c>
      <c r="P323" s="14" t="s">
        <v>35</v>
      </c>
      <c r="Q323" s="31">
        <v>2048</v>
      </c>
      <c r="R323" s="31">
        <v>128</v>
      </c>
      <c r="S323" s="45">
        <v>24.15</v>
      </c>
      <c r="T323" s="64">
        <f t="shared" si="36"/>
        <v>1328.25</v>
      </c>
      <c r="U323" s="64">
        <f t="shared" si="37"/>
        <v>20.139215010089018</v>
      </c>
      <c r="V323" s="38">
        <f t="shared" si="38"/>
        <v>3.2826897213546293</v>
      </c>
      <c r="W323" s="52">
        <v>135.92918100847328</v>
      </c>
      <c r="X323" s="71" t="str">
        <f t="shared" si="44"/>
        <v>Q2 2022</v>
      </c>
      <c r="Y323" s="21">
        <f t="shared" si="39"/>
        <v>3840</v>
      </c>
      <c r="Z323" s="21">
        <f t="shared" si="40"/>
        <v>2160</v>
      </c>
      <c r="AA323" s="57">
        <f t="shared" si="41"/>
        <v>833921.94658753707</v>
      </c>
      <c r="AB323" s="59">
        <f t="shared" si="42"/>
        <v>1.7777777777777777</v>
      </c>
      <c r="AC323" s="61">
        <f t="shared" si="43"/>
        <v>1397</v>
      </c>
    </row>
    <row r="324" spans="4:29" hidden="1">
      <c r="D324" s="12">
        <v>318</v>
      </c>
      <c r="E324" s="36" t="s">
        <v>222</v>
      </c>
      <c r="F324" s="16" t="s">
        <v>9</v>
      </c>
      <c r="G324" s="14" t="s">
        <v>39</v>
      </c>
      <c r="H324" s="13" t="s">
        <v>6</v>
      </c>
      <c r="I324" s="13" t="s">
        <v>36</v>
      </c>
      <c r="J324" s="13"/>
      <c r="K324" s="13" t="s">
        <v>123</v>
      </c>
      <c r="L324" s="14">
        <v>98</v>
      </c>
      <c r="M324" s="14" t="s">
        <v>15</v>
      </c>
      <c r="N324" s="31">
        <v>1000000</v>
      </c>
      <c r="O324" s="14" t="s">
        <v>1</v>
      </c>
      <c r="P324" s="14" t="s">
        <v>35</v>
      </c>
      <c r="Q324" s="31">
        <v>5120</v>
      </c>
      <c r="R324" s="31">
        <v>320</v>
      </c>
      <c r="S324" s="45">
        <v>0.84</v>
      </c>
      <c r="T324" s="64">
        <f t="shared" si="36"/>
        <v>82.32</v>
      </c>
      <c r="U324" s="64">
        <f t="shared" si="37"/>
        <v>2.223982993395845</v>
      </c>
      <c r="V324" s="38">
        <f t="shared" si="38"/>
        <v>0.40394332118714499</v>
      </c>
      <c r="W324" s="52">
        <v>480.8849061751726</v>
      </c>
      <c r="X324" s="71" t="str">
        <f t="shared" si="44"/>
        <v>Q2 2022</v>
      </c>
      <c r="Y324" s="21">
        <f t="shared" si="39"/>
        <v>3840</v>
      </c>
      <c r="Z324" s="21">
        <f t="shared" si="40"/>
        <v>2160</v>
      </c>
      <c r="AA324" s="57">
        <f t="shared" si="41"/>
        <v>2647598.8016617205</v>
      </c>
      <c r="AB324" s="59">
        <f t="shared" si="42"/>
        <v>1.7777777777777777</v>
      </c>
      <c r="AC324" s="61">
        <f t="shared" si="43"/>
        <v>2489.1999999999998</v>
      </c>
    </row>
    <row r="325" spans="4:29" hidden="1">
      <c r="D325" s="12">
        <v>319</v>
      </c>
      <c r="E325" s="36" t="s">
        <v>222</v>
      </c>
      <c r="F325" s="16" t="s">
        <v>9</v>
      </c>
      <c r="G325" s="14" t="s">
        <v>40</v>
      </c>
      <c r="H325" s="13" t="s">
        <v>5</v>
      </c>
      <c r="I325" s="13" t="s">
        <v>54</v>
      </c>
      <c r="J325" s="13" t="s">
        <v>114</v>
      </c>
      <c r="K325" s="13" t="s">
        <v>43</v>
      </c>
      <c r="L325" s="14">
        <v>27</v>
      </c>
      <c r="M325" s="14" t="s">
        <v>15</v>
      </c>
      <c r="N325" s="31">
        <v>1000000</v>
      </c>
      <c r="O325" s="14" t="s">
        <v>1</v>
      </c>
      <c r="P325" s="14" t="s">
        <v>35</v>
      </c>
      <c r="Q325" s="31">
        <v>2304</v>
      </c>
      <c r="R325" s="31">
        <v>512</v>
      </c>
      <c r="S325" s="45">
        <v>20</v>
      </c>
      <c r="T325" s="64">
        <f t="shared" si="36"/>
        <v>540</v>
      </c>
      <c r="U325" s="64">
        <f t="shared" si="37"/>
        <v>4.0193659442136491</v>
      </c>
      <c r="V325" s="38">
        <f t="shared" si="38"/>
        <v>2.3844415877711986</v>
      </c>
      <c r="W325" s="52">
        <v>119.22207938855993</v>
      </c>
      <c r="X325" s="71" t="str">
        <f t="shared" si="44"/>
        <v>Q3 2022</v>
      </c>
      <c r="Y325" s="21">
        <f t="shared" si="39"/>
        <v>3840</v>
      </c>
      <c r="Z325" s="21">
        <f t="shared" si="40"/>
        <v>2160</v>
      </c>
      <c r="AA325" s="57">
        <f t="shared" si="41"/>
        <v>200968.29721068247</v>
      </c>
      <c r="AB325" s="59">
        <f t="shared" si="42"/>
        <v>1.7777777777777777</v>
      </c>
      <c r="AC325" s="61">
        <f t="shared" si="43"/>
        <v>685.8</v>
      </c>
    </row>
    <row r="326" spans="4:29" hidden="1">
      <c r="D326" s="12">
        <v>320</v>
      </c>
      <c r="E326" s="36" t="s">
        <v>222</v>
      </c>
      <c r="F326" s="16" t="s">
        <v>9</v>
      </c>
      <c r="G326" s="14" t="s">
        <v>40</v>
      </c>
      <c r="H326" s="13" t="s">
        <v>5</v>
      </c>
      <c r="I326" s="13" t="s">
        <v>54</v>
      </c>
      <c r="J326" s="13" t="s">
        <v>55</v>
      </c>
      <c r="K326" s="13" t="s">
        <v>43</v>
      </c>
      <c r="L326" s="14">
        <v>31.5</v>
      </c>
      <c r="M326" s="14" t="s">
        <v>15</v>
      </c>
      <c r="N326" s="31">
        <v>1000000</v>
      </c>
      <c r="O326" s="14" t="s">
        <v>1</v>
      </c>
      <c r="P326" s="14" t="s">
        <v>35</v>
      </c>
      <c r="Q326" s="31">
        <v>2304</v>
      </c>
      <c r="R326" s="31">
        <v>1152</v>
      </c>
      <c r="S326" s="45">
        <v>15</v>
      </c>
      <c r="T326" s="64">
        <f t="shared" si="36"/>
        <v>472.5</v>
      </c>
      <c r="U326" s="64">
        <f t="shared" si="37"/>
        <v>4.1031027347181004</v>
      </c>
      <c r="V326" s="38">
        <f t="shared" si="38"/>
        <v>1.788331190828399</v>
      </c>
      <c r="W326" s="52">
        <v>119.22207938855993</v>
      </c>
      <c r="X326" s="71" t="str">
        <f t="shared" si="44"/>
        <v>Q3 2022</v>
      </c>
      <c r="Y326" s="21">
        <f t="shared" si="39"/>
        <v>3840</v>
      </c>
      <c r="Z326" s="21">
        <f t="shared" si="40"/>
        <v>2160</v>
      </c>
      <c r="AA326" s="57">
        <f t="shared" si="41"/>
        <v>273540.18231454003</v>
      </c>
      <c r="AB326" s="59">
        <f t="shared" si="42"/>
        <v>1.7777777777777777</v>
      </c>
      <c r="AC326" s="61">
        <f t="shared" si="43"/>
        <v>800.09999999999991</v>
      </c>
    </row>
    <row r="327" spans="4:29" hidden="1">
      <c r="D327" s="12">
        <v>321</v>
      </c>
      <c r="E327" s="36" t="s">
        <v>222</v>
      </c>
      <c r="F327" s="16" t="s">
        <v>9</v>
      </c>
      <c r="G327" s="14" t="s">
        <v>40</v>
      </c>
      <c r="H327" s="13" t="s">
        <v>5</v>
      </c>
      <c r="I327" s="13" t="s">
        <v>54</v>
      </c>
      <c r="J327" s="13" t="s">
        <v>128</v>
      </c>
      <c r="K327" s="13" t="s">
        <v>43</v>
      </c>
      <c r="L327" s="14">
        <v>31.5</v>
      </c>
      <c r="M327" s="14" t="s">
        <v>15</v>
      </c>
      <c r="N327" s="31">
        <v>1000000</v>
      </c>
      <c r="O327" s="14" t="s">
        <v>1</v>
      </c>
      <c r="P327" s="14" t="s">
        <v>35</v>
      </c>
      <c r="Q327" s="31">
        <v>2304</v>
      </c>
      <c r="R327" s="31">
        <v>576</v>
      </c>
      <c r="S327" s="45">
        <v>5</v>
      </c>
      <c r="T327" s="64">
        <f t="shared" ref="T327:T390" si="45">L327*S327</f>
        <v>157.5</v>
      </c>
      <c r="U327" s="64">
        <f t="shared" ref="U327:U390" si="46">S327*AA327/10^6</f>
        <v>1.3677009115727001</v>
      </c>
      <c r="V327" s="38">
        <f t="shared" ref="V327:V390" si="47">S327*W327/1000</f>
        <v>0.59611039694279966</v>
      </c>
      <c r="W327" s="52">
        <v>119.22207938855993</v>
      </c>
      <c r="X327" s="71" t="str">
        <f t="shared" si="44"/>
        <v>Q3 2022</v>
      </c>
      <c r="Y327" s="21">
        <f t="shared" ref="Y327:Y390" si="48">1*LEFT(M327, FIND("x", M327)-2)</f>
        <v>3840</v>
      </c>
      <c r="Z327" s="21">
        <f t="shared" ref="Z327:Z390" si="49">1*RIGHT(M327, LEN(M327)-FIND("x", M327)-1)</f>
        <v>2160</v>
      </c>
      <c r="AA327" s="57">
        <f t="shared" ref="AA327:AA390" si="50">AC327^2*AB327/(1+AB327^2)</f>
        <v>273540.18231454003</v>
      </c>
      <c r="AB327" s="59">
        <f t="shared" ref="AB327:AB390" si="51">Y327/Z327</f>
        <v>1.7777777777777777</v>
      </c>
      <c r="AC327" s="61">
        <f t="shared" ref="AC327:AC390" si="52">L327*25.4</f>
        <v>800.09999999999991</v>
      </c>
    </row>
    <row r="328" spans="4:29" hidden="1">
      <c r="D328" s="12">
        <v>322</v>
      </c>
      <c r="E328" s="36" t="s">
        <v>222</v>
      </c>
      <c r="F328" s="16" t="s">
        <v>9</v>
      </c>
      <c r="G328" s="14" t="s">
        <v>40</v>
      </c>
      <c r="H328" s="13" t="s">
        <v>5</v>
      </c>
      <c r="I328" s="13" t="s">
        <v>54</v>
      </c>
      <c r="J328" s="13" t="s">
        <v>118</v>
      </c>
      <c r="K328" s="13" t="s">
        <v>43</v>
      </c>
      <c r="L328" s="14">
        <v>31.5</v>
      </c>
      <c r="M328" s="14" t="s">
        <v>15</v>
      </c>
      <c r="N328" s="31">
        <v>1000000</v>
      </c>
      <c r="O328" s="14" t="s">
        <v>1</v>
      </c>
      <c r="P328" s="14" t="s">
        <v>35</v>
      </c>
      <c r="Q328" s="31">
        <v>2304</v>
      </c>
      <c r="R328" s="31">
        <v>576</v>
      </c>
      <c r="S328" s="45">
        <v>8</v>
      </c>
      <c r="T328" s="64">
        <f t="shared" si="45"/>
        <v>252</v>
      </c>
      <c r="U328" s="64">
        <f t="shared" si="46"/>
        <v>2.1883214585163202</v>
      </c>
      <c r="V328" s="38">
        <f t="shared" si="47"/>
        <v>0.95377663510847943</v>
      </c>
      <c r="W328" s="52">
        <v>119.22207938855993</v>
      </c>
      <c r="X328" s="71" t="str">
        <f t="shared" ref="X328:X391" si="53">G328&amp;" "&amp;F328</f>
        <v>Q3 2022</v>
      </c>
      <c r="Y328" s="21">
        <f t="shared" si="48"/>
        <v>3840</v>
      </c>
      <c r="Z328" s="21">
        <f t="shared" si="49"/>
        <v>2160</v>
      </c>
      <c r="AA328" s="57">
        <f t="shared" si="50"/>
        <v>273540.18231454003</v>
      </c>
      <c r="AB328" s="59">
        <f t="shared" si="51"/>
        <v>1.7777777777777777</v>
      </c>
      <c r="AC328" s="61">
        <f t="shared" si="52"/>
        <v>800.09999999999991</v>
      </c>
    </row>
    <row r="329" spans="4:29" hidden="1">
      <c r="D329" s="12">
        <v>323</v>
      </c>
      <c r="E329" s="36" t="s">
        <v>222</v>
      </c>
      <c r="F329" s="16" t="s">
        <v>9</v>
      </c>
      <c r="G329" s="14" t="s">
        <v>40</v>
      </c>
      <c r="H329" s="13" t="s">
        <v>5</v>
      </c>
      <c r="I329" s="13" t="s">
        <v>219</v>
      </c>
      <c r="J329" s="13"/>
      <c r="K329" s="13"/>
      <c r="L329" s="14">
        <v>31.5</v>
      </c>
      <c r="M329" s="14" t="s">
        <v>15</v>
      </c>
      <c r="N329" s="31" t="s">
        <v>65</v>
      </c>
      <c r="O329" s="14" t="s">
        <v>1</v>
      </c>
      <c r="P329" s="14" t="s">
        <v>35</v>
      </c>
      <c r="Q329" s="31">
        <v>5000</v>
      </c>
      <c r="R329" s="31">
        <v>1152</v>
      </c>
      <c r="S329" s="45">
        <v>15</v>
      </c>
      <c r="T329" s="64">
        <f t="shared" si="45"/>
        <v>472.5</v>
      </c>
      <c r="U329" s="64">
        <f t="shared" si="46"/>
        <v>4.1031027347181004</v>
      </c>
      <c r="V329" s="38">
        <f t="shared" si="47"/>
        <v>1.788331190828399</v>
      </c>
      <c r="W329" s="52">
        <v>119.22207938855993</v>
      </c>
      <c r="X329" s="71" t="str">
        <f t="shared" si="53"/>
        <v>Q3 2022</v>
      </c>
      <c r="Y329" s="21">
        <f t="shared" si="48"/>
        <v>3840</v>
      </c>
      <c r="Z329" s="21">
        <f t="shared" si="49"/>
        <v>2160</v>
      </c>
      <c r="AA329" s="57">
        <f t="shared" si="50"/>
        <v>273540.18231454003</v>
      </c>
      <c r="AB329" s="59">
        <f t="shared" si="51"/>
        <v>1.7777777777777777</v>
      </c>
      <c r="AC329" s="61">
        <f t="shared" si="52"/>
        <v>800.09999999999991</v>
      </c>
    </row>
    <row r="330" spans="4:29" hidden="1">
      <c r="D330" s="12">
        <v>324</v>
      </c>
      <c r="E330" s="36" t="s">
        <v>222</v>
      </c>
      <c r="F330" s="16" t="s">
        <v>9</v>
      </c>
      <c r="G330" s="14" t="s">
        <v>40</v>
      </c>
      <c r="H330" s="13" t="s">
        <v>5</v>
      </c>
      <c r="I330" s="13" t="s">
        <v>96</v>
      </c>
      <c r="J330" s="13" t="s">
        <v>132</v>
      </c>
      <c r="K330" s="13" t="s">
        <v>43</v>
      </c>
      <c r="L330" s="14">
        <v>31.5</v>
      </c>
      <c r="M330" s="14" t="s">
        <v>15</v>
      </c>
      <c r="N330" s="31">
        <v>1000000</v>
      </c>
      <c r="O330" s="14" t="s">
        <v>1</v>
      </c>
      <c r="P330" s="14" t="s">
        <v>35</v>
      </c>
      <c r="Q330" s="31">
        <v>2304</v>
      </c>
      <c r="R330" s="31">
        <v>576</v>
      </c>
      <c r="S330" s="45">
        <v>15</v>
      </c>
      <c r="T330" s="64">
        <f t="shared" si="45"/>
        <v>472.5</v>
      </c>
      <c r="U330" s="64">
        <f t="shared" si="46"/>
        <v>4.1031027347181004</v>
      </c>
      <c r="V330" s="38">
        <f t="shared" si="47"/>
        <v>1.788331190828399</v>
      </c>
      <c r="W330" s="52">
        <v>119.22207938855993</v>
      </c>
      <c r="X330" s="71" t="str">
        <f t="shared" si="53"/>
        <v>Q3 2022</v>
      </c>
      <c r="Y330" s="21">
        <f t="shared" si="48"/>
        <v>3840</v>
      </c>
      <c r="Z330" s="21">
        <f t="shared" si="49"/>
        <v>2160</v>
      </c>
      <c r="AA330" s="57">
        <f t="shared" si="50"/>
        <v>273540.18231454003</v>
      </c>
      <c r="AB330" s="59">
        <f t="shared" si="51"/>
        <v>1.7777777777777777</v>
      </c>
      <c r="AC330" s="61">
        <f t="shared" si="52"/>
        <v>800.09999999999991</v>
      </c>
    </row>
    <row r="331" spans="4:29" hidden="1">
      <c r="D331" s="12">
        <v>325</v>
      </c>
      <c r="E331" s="36" t="s">
        <v>222</v>
      </c>
      <c r="F331" s="16" t="s">
        <v>9</v>
      </c>
      <c r="G331" s="14" t="s">
        <v>40</v>
      </c>
      <c r="H331" s="13" t="s">
        <v>5</v>
      </c>
      <c r="I331" s="13" t="s">
        <v>96</v>
      </c>
      <c r="J331" s="13" t="s">
        <v>131</v>
      </c>
      <c r="K331" s="13" t="s">
        <v>95</v>
      </c>
      <c r="L331" s="14">
        <v>34</v>
      </c>
      <c r="M331" s="14" t="s">
        <v>117</v>
      </c>
      <c r="N331" s="31">
        <v>1000000</v>
      </c>
      <c r="O331" s="14" t="s">
        <v>1</v>
      </c>
      <c r="P331" s="14" t="s">
        <v>35</v>
      </c>
      <c r="Q331" s="31">
        <v>4608</v>
      </c>
      <c r="R331" s="31">
        <v>1152</v>
      </c>
      <c r="S331" s="45">
        <v>30</v>
      </c>
      <c r="T331" s="64">
        <f t="shared" si="45"/>
        <v>1020</v>
      </c>
      <c r="U331" s="64">
        <f t="shared" si="46"/>
        <v>7.9694391031753327</v>
      </c>
      <c r="V331" s="38">
        <f t="shared" si="47"/>
        <v>3.576662381656798</v>
      </c>
      <c r="W331" s="52">
        <v>119.22207938855993</v>
      </c>
      <c r="X331" s="71" t="str">
        <f t="shared" si="53"/>
        <v>Q3 2022</v>
      </c>
      <c r="Y331" s="21">
        <f t="shared" si="48"/>
        <v>3440</v>
      </c>
      <c r="Z331" s="21">
        <f t="shared" si="49"/>
        <v>1440</v>
      </c>
      <c r="AA331" s="57">
        <f t="shared" si="50"/>
        <v>265647.97010584443</v>
      </c>
      <c r="AB331" s="59">
        <f t="shared" si="51"/>
        <v>2.3888888888888888</v>
      </c>
      <c r="AC331" s="61">
        <f t="shared" si="52"/>
        <v>863.59999999999991</v>
      </c>
    </row>
    <row r="332" spans="4:29" hidden="1">
      <c r="D332" s="12">
        <v>326</v>
      </c>
      <c r="E332" s="36" t="s">
        <v>222</v>
      </c>
      <c r="F332" s="16" t="s">
        <v>9</v>
      </c>
      <c r="G332" s="14" t="s">
        <v>40</v>
      </c>
      <c r="H332" s="13" t="s">
        <v>5</v>
      </c>
      <c r="I332" s="13" t="s">
        <v>96</v>
      </c>
      <c r="J332" s="13" t="s">
        <v>61</v>
      </c>
      <c r="K332" s="13" t="s">
        <v>33</v>
      </c>
      <c r="L332" s="14">
        <v>27</v>
      </c>
      <c r="M332" s="14" t="s">
        <v>15</v>
      </c>
      <c r="N332" s="31">
        <v>80000000</v>
      </c>
      <c r="O332" s="14" t="s">
        <v>1</v>
      </c>
      <c r="P332" s="14" t="s">
        <v>35</v>
      </c>
      <c r="Q332" s="31">
        <v>2304</v>
      </c>
      <c r="R332" s="31">
        <v>576</v>
      </c>
      <c r="S332" s="45">
        <v>50</v>
      </c>
      <c r="T332" s="64">
        <f t="shared" si="45"/>
        <v>1350</v>
      </c>
      <c r="U332" s="64">
        <f t="shared" si="46"/>
        <v>10.048414860534123</v>
      </c>
      <c r="V332" s="38">
        <f t="shared" si="47"/>
        <v>5.961103969427997</v>
      </c>
      <c r="W332" s="52">
        <v>119.22207938855993</v>
      </c>
      <c r="X332" s="71" t="str">
        <f t="shared" si="53"/>
        <v>Q3 2022</v>
      </c>
      <c r="Y332" s="21">
        <f t="shared" si="48"/>
        <v>3840</v>
      </c>
      <c r="Z332" s="21">
        <f t="shared" si="49"/>
        <v>2160</v>
      </c>
      <c r="AA332" s="57">
        <f t="shared" si="50"/>
        <v>200968.29721068247</v>
      </c>
      <c r="AB332" s="59">
        <f t="shared" si="51"/>
        <v>1.7777777777777777</v>
      </c>
      <c r="AC332" s="61">
        <f t="shared" si="52"/>
        <v>685.8</v>
      </c>
    </row>
    <row r="333" spans="4:29" hidden="1">
      <c r="D333" s="12">
        <v>327</v>
      </c>
      <c r="E333" s="36" t="s">
        <v>222</v>
      </c>
      <c r="F333" s="16" t="s">
        <v>9</v>
      </c>
      <c r="G333" s="14" t="s">
        <v>40</v>
      </c>
      <c r="H333" s="13" t="s">
        <v>5</v>
      </c>
      <c r="I333" s="13" t="s">
        <v>96</v>
      </c>
      <c r="J333" s="13" t="s">
        <v>129</v>
      </c>
      <c r="K333" s="13" t="s">
        <v>33</v>
      </c>
      <c r="L333" s="14">
        <v>27</v>
      </c>
      <c r="M333" s="14" t="s">
        <v>143</v>
      </c>
      <c r="N333" s="31">
        <v>1000000</v>
      </c>
      <c r="O333" s="14" t="s">
        <v>1</v>
      </c>
      <c r="P333" s="14" t="s">
        <v>35</v>
      </c>
      <c r="Q333" s="31">
        <v>2304</v>
      </c>
      <c r="R333" s="31">
        <v>576</v>
      </c>
      <c r="S333" s="45">
        <v>16</v>
      </c>
      <c r="T333" s="64">
        <f t="shared" si="45"/>
        <v>432</v>
      </c>
      <c r="U333" s="64">
        <f t="shared" si="46"/>
        <v>3.2154927553709194</v>
      </c>
      <c r="V333" s="38">
        <f t="shared" si="47"/>
        <v>1.6094980717455591</v>
      </c>
      <c r="W333" s="52">
        <v>100.59362948409745</v>
      </c>
      <c r="X333" s="71" t="str">
        <f t="shared" si="53"/>
        <v>Q3 2022</v>
      </c>
      <c r="Y333" s="21">
        <f t="shared" si="48"/>
        <v>2560</v>
      </c>
      <c r="Z333" s="21">
        <f t="shared" si="49"/>
        <v>1440</v>
      </c>
      <c r="AA333" s="57">
        <f t="shared" si="50"/>
        <v>200968.29721068247</v>
      </c>
      <c r="AB333" s="59">
        <f t="shared" si="51"/>
        <v>1.7777777777777777</v>
      </c>
      <c r="AC333" s="61">
        <f t="shared" si="52"/>
        <v>685.8</v>
      </c>
    </row>
    <row r="334" spans="4:29" hidden="1">
      <c r="D334" s="12">
        <v>328</v>
      </c>
      <c r="E334" s="36" t="s">
        <v>222</v>
      </c>
      <c r="F334" s="16" t="s">
        <v>9</v>
      </c>
      <c r="G334" s="14" t="s">
        <v>40</v>
      </c>
      <c r="H334" s="13" t="s">
        <v>5</v>
      </c>
      <c r="I334" s="13" t="s">
        <v>96</v>
      </c>
      <c r="J334" s="13" t="s">
        <v>130</v>
      </c>
      <c r="K334" s="13" t="s">
        <v>33</v>
      </c>
      <c r="L334" s="14">
        <v>27</v>
      </c>
      <c r="M334" s="14" t="s">
        <v>143</v>
      </c>
      <c r="N334" s="31">
        <v>1000000</v>
      </c>
      <c r="O334" s="14" t="s">
        <v>1</v>
      </c>
      <c r="P334" s="14" t="s">
        <v>35</v>
      </c>
      <c r="Q334" s="31">
        <v>2304</v>
      </c>
      <c r="R334" s="31">
        <v>576</v>
      </c>
      <c r="S334" s="45">
        <v>20</v>
      </c>
      <c r="T334" s="64">
        <f t="shared" si="45"/>
        <v>540</v>
      </c>
      <c r="U334" s="64">
        <f t="shared" si="46"/>
        <v>4.0193659442136491</v>
      </c>
      <c r="V334" s="38">
        <f t="shared" si="47"/>
        <v>2.0118725896819489</v>
      </c>
      <c r="W334" s="52">
        <v>100.59362948409745</v>
      </c>
      <c r="X334" s="71" t="str">
        <f t="shared" si="53"/>
        <v>Q3 2022</v>
      </c>
      <c r="Y334" s="21">
        <f t="shared" si="48"/>
        <v>2560</v>
      </c>
      <c r="Z334" s="21">
        <f t="shared" si="49"/>
        <v>1440</v>
      </c>
      <c r="AA334" s="57">
        <f t="shared" si="50"/>
        <v>200968.29721068247</v>
      </c>
      <c r="AB334" s="59">
        <f t="shared" si="51"/>
        <v>1.7777777777777777</v>
      </c>
      <c r="AC334" s="61">
        <f t="shared" si="52"/>
        <v>685.8</v>
      </c>
    </row>
    <row r="335" spans="4:29" hidden="1">
      <c r="D335" s="12">
        <v>329</v>
      </c>
      <c r="E335" s="36" t="s">
        <v>222</v>
      </c>
      <c r="F335" s="16" t="s">
        <v>9</v>
      </c>
      <c r="G335" s="14" t="s">
        <v>40</v>
      </c>
      <c r="H335" s="13" t="s">
        <v>5</v>
      </c>
      <c r="I335" s="13" t="s">
        <v>31</v>
      </c>
      <c r="J335" s="13" t="s">
        <v>32</v>
      </c>
      <c r="K335" s="13" t="s">
        <v>33</v>
      </c>
      <c r="L335" s="14">
        <v>31.5</v>
      </c>
      <c r="M335" s="14" t="s">
        <v>34</v>
      </c>
      <c r="N335" s="31">
        <v>1000000</v>
      </c>
      <c r="O335" s="14" t="s">
        <v>1</v>
      </c>
      <c r="P335" s="14" t="s">
        <v>35</v>
      </c>
      <c r="Q335" s="31">
        <v>576</v>
      </c>
      <c r="R335" s="31">
        <v>576</v>
      </c>
      <c r="S335" s="45">
        <v>13.333</v>
      </c>
      <c r="T335" s="64">
        <f t="shared" si="45"/>
        <v>419.98950000000002</v>
      </c>
      <c r="U335" s="64">
        <f t="shared" si="46"/>
        <v>3.6471112507997621</v>
      </c>
      <c r="V335" s="38">
        <f t="shared" si="47"/>
        <v>2.2708399778395281</v>
      </c>
      <c r="W335" s="52">
        <v>170.31725626937134</v>
      </c>
      <c r="X335" s="71" t="str">
        <f t="shared" si="53"/>
        <v>Q3 2022</v>
      </c>
      <c r="Y335" s="21">
        <f t="shared" si="48"/>
        <v>6016</v>
      </c>
      <c r="Z335" s="21">
        <f t="shared" si="49"/>
        <v>3384</v>
      </c>
      <c r="AA335" s="57">
        <f t="shared" si="50"/>
        <v>273540.18231454003</v>
      </c>
      <c r="AB335" s="59">
        <f t="shared" si="51"/>
        <v>1.7777777777777777</v>
      </c>
      <c r="AC335" s="61">
        <f t="shared" si="52"/>
        <v>800.09999999999991</v>
      </c>
    </row>
    <row r="336" spans="4:29" hidden="1">
      <c r="D336" s="12">
        <v>330</v>
      </c>
      <c r="E336" s="36" t="s">
        <v>222</v>
      </c>
      <c r="F336" s="16" t="s">
        <v>9</v>
      </c>
      <c r="G336" s="14" t="s">
        <v>40</v>
      </c>
      <c r="H336" s="13" t="s">
        <v>5</v>
      </c>
      <c r="I336" s="13" t="s">
        <v>41</v>
      </c>
      <c r="J336" s="13" t="s">
        <v>116</v>
      </c>
      <c r="K336" s="13" t="s">
        <v>43</v>
      </c>
      <c r="L336" s="14">
        <v>27</v>
      </c>
      <c r="M336" s="14" t="s">
        <v>117</v>
      </c>
      <c r="N336" s="31">
        <v>1000000</v>
      </c>
      <c r="O336" s="14" t="s">
        <v>1</v>
      </c>
      <c r="P336" s="14" t="s">
        <v>35</v>
      </c>
      <c r="Q336" s="31">
        <v>2304</v>
      </c>
      <c r="R336" s="31">
        <v>576</v>
      </c>
      <c r="S336" s="45">
        <v>15</v>
      </c>
      <c r="T336" s="64">
        <f t="shared" si="45"/>
        <v>405</v>
      </c>
      <c r="U336" s="64">
        <f t="shared" si="46"/>
        <v>2.5128551497468936</v>
      </c>
      <c r="V336" s="38">
        <f t="shared" si="47"/>
        <v>1.788331190828399</v>
      </c>
      <c r="W336" s="52">
        <v>119.22207938855993</v>
      </c>
      <c r="X336" s="71" t="str">
        <f t="shared" si="53"/>
        <v>Q3 2022</v>
      </c>
      <c r="Y336" s="21">
        <f t="shared" si="48"/>
        <v>3440</v>
      </c>
      <c r="Z336" s="21">
        <f t="shared" si="49"/>
        <v>1440</v>
      </c>
      <c r="AA336" s="57">
        <f t="shared" si="50"/>
        <v>167523.67664979291</v>
      </c>
      <c r="AB336" s="59">
        <f t="shared" si="51"/>
        <v>2.3888888888888888</v>
      </c>
      <c r="AC336" s="61">
        <f t="shared" si="52"/>
        <v>685.8</v>
      </c>
    </row>
    <row r="337" spans="4:29" hidden="1">
      <c r="D337" s="12">
        <v>331</v>
      </c>
      <c r="E337" s="36" t="s">
        <v>222</v>
      </c>
      <c r="F337" s="16" t="s">
        <v>9</v>
      </c>
      <c r="G337" s="14" t="s">
        <v>40</v>
      </c>
      <c r="H337" s="13" t="s">
        <v>5</v>
      </c>
      <c r="I337" s="13" t="s">
        <v>41</v>
      </c>
      <c r="J337" s="13" t="s">
        <v>42</v>
      </c>
      <c r="K337" s="13" t="s">
        <v>43</v>
      </c>
      <c r="L337" s="14">
        <v>31.5</v>
      </c>
      <c r="M337" s="14" t="s">
        <v>15</v>
      </c>
      <c r="N337" s="31">
        <v>1000000</v>
      </c>
      <c r="O337" s="14" t="s">
        <v>1</v>
      </c>
      <c r="P337" s="14" t="s">
        <v>35</v>
      </c>
      <c r="Q337" s="31">
        <v>5000</v>
      </c>
      <c r="R337" s="31">
        <v>1152</v>
      </c>
      <c r="S337" s="45">
        <v>30</v>
      </c>
      <c r="T337" s="64">
        <f t="shared" si="45"/>
        <v>945</v>
      </c>
      <c r="U337" s="64">
        <f t="shared" si="46"/>
        <v>8.2062054694362008</v>
      </c>
      <c r="V337" s="38">
        <f t="shared" si="47"/>
        <v>3.576662381656798</v>
      </c>
      <c r="W337" s="52">
        <v>119.22207938855993</v>
      </c>
      <c r="X337" s="71" t="str">
        <f t="shared" si="53"/>
        <v>Q3 2022</v>
      </c>
      <c r="Y337" s="21">
        <f t="shared" si="48"/>
        <v>3840</v>
      </c>
      <c r="Z337" s="21">
        <f t="shared" si="49"/>
        <v>2160</v>
      </c>
      <c r="AA337" s="57">
        <f t="shared" si="50"/>
        <v>273540.18231454003</v>
      </c>
      <c r="AB337" s="59">
        <f t="shared" si="51"/>
        <v>1.7777777777777777</v>
      </c>
      <c r="AC337" s="61">
        <f t="shared" si="52"/>
        <v>800.09999999999991</v>
      </c>
    </row>
    <row r="338" spans="4:29" hidden="1">
      <c r="D338" s="12">
        <v>332</v>
      </c>
      <c r="E338" s="36" t="s">
        <v>222</v>
      </c>
      <c r="F338" s="16" t="s">
        <v>9</v>
      </c>
      <c r="G338" s="14" t="s">
        <v>40</v>
      </c>
      <c r="H338" s="13" t="s">
        <v>5</v>
      </c>
      <c r="I338" s="13" t="s">
        <v>41</v>
      </c>
      <c r="J338" s="13" t="s">
        <v>44</v>
      </c>
      <c r="K338" s="13" t="s">
        <v>43</v>
      </c>
      <c r="L338" s="14">
        <v>31.5</v>
      </c>
      <c r="M338" s="14" t="s">
        <v>15</v>
      </c>
      <c r="N338" s="31">
        <v>1000000</v>
      </c>
      <c r="O338" s="14" t="s">
        <v>1</v>
      </c>
      <c r="P338" s="14" t="s">
        <v>35</v>
      </c>
      <c r="Q338" s="31">
        <v>4608</v>
      </c>
      <c r="R338" s="31">
        <v>576</v>
      </c>
      <c r="S338" s="45">
        <v>30</v>
      </c>
      <c r="T338" s="64">
        <f t="shared" si="45"/>
        <v>945</v>
      </c>
      <c r="U338" s="64">
        <f t="shared" si="46"/>
        <v>8.2062054694362008</v>
      </c>
      <c r="V338" s="38">
        <f t="shared" si="47"/>
        <v>3.576662381656798</v>
      </c>
      <c r="W338" s="52">
        <v>119.22207938855993</v>
      </c>
      <c r="X338" s="71" t="str">
        <f t="shared" si="53"/>
        <v>Q3 2022</v>
      </c>
      <c r="Y338" s="21">
        <f t="shared" si="48"/>
        <v>3840</v>
      </c>
      <c r="Z338" s="21">
        <f t="shared" si="49"/>
        <v>2160</v>
      </c>
      <c r="AA338" s="57">
        <f t="shared" si="50"/>
        <v>273540.18231454003</v>
      </c>
      <c r="AB338" s="59">
        <f t="shared" si="51"/>
        <v>1.7777777777777777</v>
      </c>
      <c r="AC338" s="61">
        <f t="shared" si="52"/>
        <v>800.09999999999991</v>
      </c>
    </row>
    <row r="339" spans="4:29" hidden="1">
      <c r="D339" s="12">
        <v>333</v>
      </c>
      <c r="E339" s="36" t="s">
        <v>222</v>
      </c>
      <c r="F339" s="16" t="s">
        <v>9</v>
      </c>
      <c r="G339" s="14" t="s">
        <v>40</v>
      </c>
      <c r="H339" s="13" t="s">
        <v>5</v>
      </c>
      <c r="I339" s="13" t="s">
        <v>41</v>
      </c>
      <c r="J339" s="13" t="s">
        <v>113</v>
      </c>
      <c r="K339" s="13" t="s">
        <v>43</v>
      </c>
      <c r="L339" s="14">
        <v>31.5</v>
      </c>
      <c r="M339" s="14" t="s">
        <v>15</v>
      </c>
      <c r="N339" s="31">
        <v>1000000</v>
      </c>
      <c r="O339" s="14" t="s">
        <v>1</v>
      </c>
      <c r="P339" s="14" t="s">
        <v>35</v>
      </c>
      <c r="Q339" s="31">
        <v>4608</v>
      </c>
      <c r="R339" s="31">
        <v>576</v>
      </c>
      <c r="S339" s="45">
        <v>20</v>
      </c>
      <c r="T339" s="64">
        <f t="shared" si="45"/>
        <v>630</v>
      </c>
      <c r="U339" s="64">
        <f t="shared" si="46"/>
        <v>5.4708036462908005</v>
      </c>
      <c r="V339" s="38">
        <f t="shared" si="47"/>
        <v>2.3844415877711986</v>
      </c>
      <c r="W339" s="52">
        <v>119.22207938855993</v>
      </c>
      <c r="X339" s="71" t="str">
        <f t="shared" si="53"/>
        <v>Q3 2022</v>
      </c>
      <c r="Y339" s="21">
        <f t="shared" si="48"/>
        <v>3840</v>
      </c>
      <c r="Z339" s="21">
        <f t="shared" si="49"/>
        <v>2160</v>
      </c>
      <c r="AA339" s="57">
        <f t="shared" si="50"/>
        <v>273540.18231454003</v>
      </c>
      <c r="AB339" s="59">
        <f t="shared" si="51"/>
        <v>1.7777777777777777</v>
      </c>
      <c r="AC339" s="61">
        <f t="shared" si="52"/>
        <v>800.09999999999991</v>
      </c>
    </row>
    <row r="340" spans="4:29" hidden="1">
      <c r="D340" s="12">
        <v>334</v>
      </c>
      <c r="E340" s="36" t="s">
        <v>222</v>
      </c>
      <c r="F340" s="16" t="s">
        <v>9</v>
      </c>
      <c r="G340" s="14" t="s">
        <v>40</v>
      </c>
      <c r="H340" s="13" t="s">
        <v>5</v>
      </c>
      <c r="I340" s="13" t="s">
        <v>217</v>
      </c>
      <c r="J340" s="13" t="s">
        <v>218</v>
      </c>
      <c r="K340" s="13" t="s">
        <v>43</v>
      </c>
      <c r="L340" s="14">
        <v>32</v>
      </c>
      <c r="M340" s="14" t="s">
        <v>15</v>
      </c>
      <c r="N340" s="31">
        <v>1000000</v>
      </c>
      <c r="O340" s="14" t="s">
        <v>1</v>
      </c>
      <c r="P340" s="14" t="s">
        <v>35</v>
      </c>
      <c r="Q340" s="31">
        <v>4608</v>
      </c>
      <c r="R340" s="31">
        <v>1152</v>
      </c>
      <c r="S340" s="45">
        <v>8</v>
      </c>
      <c r="T340" s="64">
        <f t="shared" si="45"/>
        <v>256</v>
      </c>
      <c r="U340" s="64">
        <f t="shared" si="46"/>
        <v>2.2583433343620176</v>
      </c>
      <c r="V340" s="38">
        <f t="shared" si="47"/>
        <v>0</v>
      </c>
      <c r="W340" s="52">
        <v>0</v>
      </c>
      <c r="X340" s="71" t="str">
        <f t="shared" si="53"/>
        <v>Q3 2022</v>
      </c>
      <c r="Y340" s="21">
        <f t="shared" si="48"/>
        <v>3840</v>
      </c>
      <c r="Z340" s="21">
        <f t="shared" si="49"/>
        <v>2160</v>
      </c>
      <c r="AA340" s="57">
        <f t="shared" si="50"/>
        <v>282292.91679525218</v>
      </c>
      <c r="AB340" s="59">
        <f t="shared" si="51"/>
        <v>1.7777777777777777</v>
      </c>
      <c r="AC340" s="61">
        <f t="shared" si="52"/>
        <v>812.8</v>
      </c>
    </row>
    <row r="341" spans="4:29" hidden="1">
      <c r="D341" s="12">
        <v>335</v>
      </c>
      <c r="E341" s="36" t="s">
        <v>222</v>
      </c>
      <c r="F341" s="16" t="s">
        <v>9</v>
      </c>
      <c r="G341" s="14" t="s">
        <v>40</v>
      </c>
      <c r="H341" s="13" t="s">
        <v>5</v>
      </c>
      <c r="I341" s="13" t="s">
        <v>105</v>
      </c>
      <c r="J341" s="13" t="s">
        <v>106</v>
      </c>
      <c r="K341" s="13" t="s">
        <v>33</v>
      </c>
      <c r="L341" s="14">
        <v>31.5</v>
      </c>
      <c r="M341" s="14" t="s">
        <v>15</v>
      </c>
      <c r="N341" s="31">
        <v>1000000</v>
      </c>
      <c r="O341" s="14" t="s">
        <v>1</v>
      </c>
      <c r="P341" s="14" t="s">
        <v>35</v>
      </c>
      <c r="Q341" s="31">
        <v>5000</v>
      </c>
      <c r="R341" s="31">
        <v>1152</v>
      </c>
      <c r="S341" s="45">
        <v>15</v>
      </c>
      <c r="T341" s="64">
        <f t="shared" si="45"/>
        <v>472.5</v>
      </c>
      <c r="U341" s="64">
        <f t="shared" si="46"/>
        <v>4.1031027347181004</v>
      </c>
      <c r="V341" s="38">
        <f t="shared" si="47"/>
        <v>1.788331190828399</v>
      </c>
      <c r="W341" s="52">
        <v>119.22207938855993</v>
      </c>
      <c r="X341" s="71" t="str">
        <f t="shared" si="53"/>
        <v>Q3 2022</v>
      </c>
      <c r="Y341" s="21">
        <f t="shared" si="48"/>
        <v>3840</v>
      </c>
      <c r="Z341" s="21">
        <f t="shared" si="49"/>
        <v>2160</v>
      </c>
      <c r="AA341" s="57">
        <f t="shared" si="50"/>
        <v>273540.18231454003</v>
      </c>
      <c r="AB341" s="59">
        <f t="shared" si="51"/>
        <v>1.7777777777777777</v>
      </c>
      <c r="AC341" s="61">
        <f t="shared" si="52"/>
        <v>800.09999999999991</v>
      </c>
    </row>
    <row r="342" spans="4:29" hidden="1">
      <c r="D342" s="12">
        <v>336</v>
      </c>
      <c r="E342" s="36" t="s">
        <v>222</v>
      </c>
      <c r="F342" s="16" t="s">
        <v>9</v>
      </c>
      <c r="G342" s="14" t="s">
        <v>40</v>
      </c>
      <c r="H342" s="13" t="s">
        <v>5</v>
      </c>
      <c r="I342" s="13" t="s">
        <v>120</v>
      </c>
      <c r="J342" s="13"/>
      <c r="K342" s="13" t="s">
        <v>120</v>
      </c>
      <c r="L342" s="14">
        <v>27</v>
      </c>
      <c r="M342" s="14" t="s">
        <v>15</v>
      </c>
      <c r="N342" s="31" t="s">
        <v>65</v>
      </c>
      <c r="O342" s="14" t="s">
        <v>1</v>
      </c>
      <c r="P342" s="14" t="s">
        <v>35</v>
      </c>
      <c r="Q342" s="31">
        <v>5000</v>
      </c>
      <c r="R342" s="31">
        <v>1152</v>
      </c>
      <c r="S342" s="45">
        <v>10</v>
      </c>
      <c r="T342" s="64">
        <f t="shared" si="45"/>
        <v>270</v>
      </c>
      <c r="U342" s="64">
        <f t="shared" si="46"/>
        <v>2.0096829721068246</v>
      </c>
      <c r="V342" s="38">
        <f t="shared" si="47"/>
        <v>1.1922207938855993</v>
      </c>
      <c r="W342" s="52">
        <v>119.22207938855993</v>
      </c>
      <c r="X342" s="71" t="str">
        <f t="shared" si="53"/>
        <v>Q3 2022</v>
      </c>
      <c r="Y342" s="21">
        <f t="shared" si="48"/>
        <v>3840</v>
      </c>
      <c r="Z342" s="21">
        <f t="shared" si="49"/>
        <v>2160</v>
      </c>
      <c r="AA342" s="57">
        <f t="shared" si="50"/>
        <v>200968.29721068247</v>
      </c>
      <c r="AB342" s="59">
        <f t="shared" si="51"/>
        <v>1.7777777777777777</v>
      </c>
      <c r="AC342" s="61">
        <f t="shared" si="52"/>
        <v>685.8</v>
      </c>
    </row>
    <row r="343" spans="4:29" hidden="1">
      <c r="D343" s="12">
        <v>337</v>
      </c>
      <c r="E343" s="36" t="s">
        <v>222</v>
      </c>
      <c r="F343" s="16" t="s">
        <v>9</v>
      </c>
      <c r="G343" s="14" t="s">
        <v>40</v>
      </c>
      <c r="H343" s="13" t="s">
        <v>5</v>
      </c>
      <c r="I343" s="13" t="s">
        <v>120</v>
      </c>
      <c r="J343" s="13"/>
      <c r="K343" s="13" t="s">
        <v>120</v>
      </c>
      <c r="L343" s="14">
        <v>31.5</v>
      </c>
      <c r="M343" s="14" t="s">
        <v>15</v>
      </c>
      <c r="N343" s="31" t="s">
        <v>65</v>
      </c>
      <c r="O343" s="14" t="s">
        <v>1</v>
      </c>
      <c r="P343" s="14" t="s">
        <v>35</v>
      </c>
      <c r="Q343" s="31">
        <v>5000</v>
      </c>
      <c r="R343" s="31">
        <v>1152</v>
      </c>
      <c r="S343" s="45">
        <v>10</v>
      </c>
      <c r="T343" s="64">
        <f t="shared" si="45"/>
        <v>315</v>
      </c>
      <c r="U343" s="64">
        <f t="shared" si="46"/>
        <v>2.7354018231454003</v>
      </c>
      <c r="V343" s="38">
        <f t="shared" si="47"/>
        <v>1.1922207938855993</v>
      </c>
      <c r="W343" s="52">
        <v>119.22207938855993</v>
      </c>
      <c r="X343" s="71" t="str">
        <f t="shared" si="53"/>
        <v>Q3 2022</v>
      </c>
      <c r="Y343" s="21">
        <f t="shared" si="48"/>
        <v>3840</v>
      </c>
      <c r="Z343" s="21">
        <f t="shared" si="49"/>
        <v>2160</v>
      </c>
      <c r="AA343" s="57">
        <f t="shared" si="50"/>
        <v>273540.18231454003</v>
      </c>
      <c r="AB343" s="59">
        <f t="shared" si="51"/>
        <v>1.7777777777777777</v>
      </c>
      <c r="AC343" s="61">
        <f t="shared" si="52"/>
        <v>800.09999999999991</v>
      </c>
    </row>
    <row r="344" spans="4:29" hidden="1">
      <c r="D344" s="12">
        <v>338</v>
      </c>
      <c r="E344" s="36" t="s">
        <v>222</v>
      </c>
      <c r="F344" s="16" t="s">
        <v>9</v>
      </c>
      <c r="G344" s="14" t="s">
        <v>40</v>
      </c>
      <c r="H344" s="13" t="s">
        <v>5</v>
      </c>
      <c r="I344" s="13" t="s">
        <v>45</v>
      </c>
      <c r="J344" s="13" t="s">
        <v>134</v>
      </c>
      <c r="K344" s="13" t="s">
        <v>43</v>
      </c>
      <c r="L344" s="14">
        <v>27</v>
      </c>
      <c r="M344" s="14" t="s">
        <v>15</v>
      </c>
      <c r="N344" s="31">
        <v>1000000</v>
      </c>
      <c r="O344" s="14" t="s">
        <v>1</v>
      </c>
      <c r="P344" s="14" t="s">
        <v>35</v>
      </c>
      <c r="Q344" s="31">
        <v>2304</v>
      </c>
      <c r="R344" s="31">
        <v>576</v>
      </c>
      <c r="S344" s="45">
        <v>30</v>
      </c>
      <c r="T344" s="64">
        <f t="shared" si="45"/>
        <v>810</v>
      </c>
      <c r="U344" s="64">
        <f t="shared" si="46"/>
        <v>6.0290489163204741</v>
      </c>
      <c r="V344" s="38">
        <f t="shared" si="47"/>
        <v>3.576662381656798</v>
      </c>
      <c r="W344" s="52">
        <v>119.22207938855993</v>
      </c>
      <c r="X344" s="71" t="str">
        <f t="shared" si="53"/>
        <v>Q3 2022</v>
      </c>
      <c r="Y344" s="21">
        <f t="shared" si="48"/>
        <v>3840</v>
      </c>
      <c r="Z344" s="21">
        <f t="shared" si="49"/>
        <v>2160</v>
      </c>
      <c r="AA344" s="57">
        <f t="shared" si="50"/>
        <v>200968.29721068247</v>
      </c>
      <c r="AB344" s="59">
        <f t="shared" si="51"/>
        <v>1.7777777777777777</v>
      </c>
      <c r="AC344" s="61">
        <f t="shared" si="52"/>
        <v>685.8</v>
      </c>
    </row>
    <row r="345" spans="4:29" hidden="1">
      <c r="D345" s="12">
        <v>339</v>
      </c>
      <c r="E345" s="36" t="s">
        <v>222</v>
      </c>
      <c r="F345" s="16" t="s">
        <v>9</v>
      </c>
      <c r="G345" s="14" t="s">
        <v>40</v>
      </c>
      <c r="H345" s="13" t="s">
        <v>5</v>
      </c>
      <c r="I345" s="13" t="s">
        <v>121</v>
      </c>
      <c r="J345" s="13"/>
      <c r="K345" s="13"/>
      <c r="L345" s="14">
        <v>27</v>
      </c>
      <c r="M345" s="14" t="s">
        <v>15</v>
      </c>
      <c r="N345" s="31" t="s">
        <v>65</v>
      </c>
      <c r="O345" s="14" t="s">
        <v>1</v>
      </c>
      <c r="P345" s="14" t="s">
        <v>35</v>
      </c>
      <c r="Q345" s="31">
        <v>5000</v>
      </c>
      <c r="R345" s="31">
        <v>1152</v>
      </c>
      <c r="S345" s="45">
        <v>10</v>
      </c>
      <c r="T345" s="64">
        <f t="shared" si="45"/>
        <v>270</v>
      </c>
      <c r="U345" s="64">
        <f t="shared" si="46"/>
        <v>2.0096829721068246</v>
      </c>
      <c r="V345" s="38">
        <f t="shared" si="47"/>
        <v>1.1922207938855993</v>
      </c>
      <c r="W345" s="52">
        <v>119.22207938855993</v>
      </c>
      <c r="X345" s="71" t="str">
        <f t="shared" si="53"/>
        <v>Q3 2022</v>
      </c>
      <c r="Y345" s="21">
        <f t="shared" si="48"/>
        <v>3840</v>
      </c>
      <c r="Z345" s="21">
        <f t="shared" si="49"/>
        <v>2160</v>
      </c>
      <c r="AA345" s="57">
        <f t="shared" si="50"/>
        <v>200968.29721068247</v>
      </c>
      <c r="AB345" s="59">
        <f t="shared" si="51"/>
        <v>1.7777777777777777</v>
      </c>
      <c r="AC345" s="61">
        <f t="shared" si="52"/>
        <v>685.8</v>
      </c>
    </row>
    <row r="346" spans="4:29" hidden="1">
      <c r="D346" s="12">
        <v>340</v>
      </c>
      <c r="E346" s="36" t="s">
        <v>222</v>
      </c>
      <c r="F346" s="16" t="s">
        <v>9</v>
      </c>
      <c r="G346" s="14" t="s">
        <v>40</v>
      </c>
      <c r="H346" s="13" t="s">
        <v>5</v>
      </c>
      <c r="I346" s="13" t="s">
        <v>121</v>
      </c>
      <c r="J346" s="13"/>
      <c r="K346" s="13"/>
      <c r="L346" s="14">
        <v>31.5</v>
      </c>
      <c r="M346" s="14" t="s">
        <v>15</v>
      </c>
      <c r="N346" s="31" t="s">
        <v>65</v>
      </c>
      <c r="O346" s="14" t="s">
        <v>1</v>
      </c>
      <c r="P346" s="14" t="s">
        <v>35</v>
      </c>
      <c r="Q346" s="31">
        <v>5000</v>
      </c>
      <c r="R346" s="31">
        <v>1152</v>
      </c>
      <c r="S346" s="45">
        <v>5</v>
      </c>
      <c r="T346" s="64">
        <f t="shared" si="45"/>
        <v>157.5</v>
      </c>
      <c r="U346" s="64">
        <f t="shared" si="46"/>
        <v>1.3677009115727001</v>
      </c>
      <c r="V346" s="38">
        <f t="shared" si="47"/>
        <v>0.59611039694279966</v>
      </c>
      <c r="W346" s="52">
        <v>119.22207938855993</v>
      </c>
      <c r="X346" s="71" t="str">
        <f t="shared" si="53"/>
        <v>Q3 2022</v>
      </c>
      <c r="Y346" s="21">
        <f t="shared" si="48"/>
        <v>3840</v>
      </c>
      <c r="Z346" s="21">
        <f t="shared" si="49"/>
        <v>2160</v>
      </c>
      <c r="AA346" s="57">
        <f t="shared" si="50"/>
        <v>273540.18231454003</v>
      </c>
      <c r="AB346" s="59">
        <f t="shared" si="51"/>
        <v>1.7777777777777777</v>
      </c>
      <c r="AC346" s="61">
        <f t="shared" si="52"/>
        <v>800.09999999999991</v>
      </c>
    </row>
    <row r="347" spans="4:29" hidden="1">
      <c r="D347" s="12">
        <v>341</v>
      </c>
      <c r="E347" s="36" t="s">
        <v>222</v>
      </c>
      <c r="F347" s="16" t="s">
        <v>9</v>
      </c>
      <c r="G347" s="14" t="s">
        <v>40</v>
      </c>
      <c r="H347" s="13" t="s">
        <v>5</v>
      </c>
      <c r="I347" s="13" t="s">
        <v>60</v>
      </c>
      <c r="J347" s="13" t="s">
        <v>107</v>
      </c>
      <c r="K347" s="13" t="s">
        <v>33</v>
      </c>
      <c r="L347" s="14">
        <v>27</v>
      </c>
      <c r="M347" s="14" t="s">
        <v>15</v>
      </c>
      <c r="N347" s="31">
        <v>80000000</v>
      </c>
      <c r="O347" s="14" t="s">
        <v>1</v>
      </c>
      <c r="P347" s="14" t="s">
        <v>35</v>
      </c>
      <c r="Q347" s="31">
        <v>2304</v>
      </c>
      <c r="R347" s="31">
        <v>576</v>
      </c>
      <c r="S347" s="45">
        <v>20</v>
      </c>
      <c r="T347" s="64">
        <f t="shared" si="45"/>
        <v>540</v>
      </c>
      <c r="U347" s="64">
        <f t="shared" si="46"/>
        <v>4.0193659442136491</v>
      </c>
      <c r="V347" s="38">
        <f t="shared" si="47"/>
        <v>2.3844415877711986</v>
      </c>
      <c r="W347" s="52">
        <v>119.22207938855993</v>
      </c>
      <c r="X347" s="71" t="str">
        <f t="shared" si="53"/>
        <v>Q3 2022</v>
      </c>
      <c r="Y347" s="21">
        <f t="shared" si="48"/>
        <v>3840</v>
      </c>
      <c r="Z347" s="21">
        <f t="shared" si="49"/>
        <v>2160</v>
      </c>
      <c r="AA347" s="57">
        <f t="shared" si="50"/>
        <v>200968.29721068247</v>
      </c>
      <c r="AB347" s="59">
        <f t="shared" si="51"/>
        <v>1.7777777777777777</v>
      </c>
      <c r="AC347" s="61">
        <f t="shared" si="52"/>
        <v>685.8</v>
      </c>
    </row>
    <row r="348" spans="4:29" hidden="1">
      <c r="D348" s="12">
        <v>342</v>
      </c>
      <c r="E348" s="36" t="s">
        <v>222</v>
      </c>
      <c r="F348" s="16" t="s">
        <v>9</v>
      </c>
      <c r="G348" s="14" t="s">
        <v>40</v>
      </c>
      <c r="H348" s="13" t="s">
        <v>5</v>
      </c>
      <c r="I348" s="13" t="s">
        <v>60</v>
      </c>
      <c r="J348" s="13" t="s">
        <v>115</v>
      </c>
      <c r="K348" s="13" t="s">
        <v>33</v>
      </c>
      <c r="L348" s="14">
        <v>27</v>
      </c>
      <c r="M348" s="14" t="s">
        <v>15</v>
      </c>
      <c r="N348" s="31">
        <v>80000000</v>
      </c>
      <c r="O348" s="14" t="s">
        <v>1</v>
      </c>
      <c r="P348" s="14" t="s">
        <v>35</v>
      </c>
      <c r="Q348" s="31">
        <v>2304</v>
      </c>
      <c r="R348" s="31">
        <v>576</v>
      </c>
      <c r="S348" s="45">
        <v>20</v>
      </c>
      <c r="T348" s="64">
        <f t="shared" si="45"/>
        <v>540</v>
      </c>
      <c r="U348" s="64">
        <f t="shared" si="46"/>
        <v>4.0193659442136491</v>
      </c>
      <c r="V348" s="38">
        <f t="shared" si="47"/>
        <v>2.3844415877711986</v>
      </c>
      <c r="W348" s="52">
        <v>119.22207938855993</v>
      </c>
      <c r="X348" s="71" t="str">
        <f t="shared" si="53"/>
        <v>Q3 2022</v>
      </c>
      <c r="Y348" s="21">
        <f t="shared" si="48"/>
        <v>3840</v>
      </c>
      <c r="Z348" s="21">
        <f t="shared" si="49"/>
        <v>2160</v>
      </c>
      <c r="AA348" s="57">
        <f t="shared" si="50"/>
        <v>200968.29721068247</v>
      </c>
      <c r="AB348" s="59">
        <f t="shared" si="51"/>
        <v>1.7777777777777777</v>
      </c>
      <c r="AC348" s="61">
        <f t="shared" si="52"/>
        <v>685.8</v>
      </c>
    </row>
    <row r="349" spans="4:29" hidden="1">
      <c r="D349" s="12">
        <v>343</v>
      </c>
      <c r="E349" s="36" t="s">
        <v>222</v>
      </c>
      <c r="F349" s="16" t="s">
        <v>9</v>
      </c>
      <c r="G349" s="14" t="s">
        <v>40</v>
      </c>
      <c r="H349" s="13" t="s">
        <v>5</v>
      </c>
      <c r="I349" s="13" t="s">
        <v>53</v>
      </c>
      <c r="J349" s="13" t="s">
        <v>119</v>
      </c>
      <c r="K349" s="13" t="s">
        <v>98</v>
      </c>
      <c r="L349" s="14">
        <v>31.5</v>
      </c>
      <c r="M349" s="14" t="s">
        <v>15</v>
      </c>
      <c r="N349" s="31">
        <v>1000000</v>
      </c>
      <c r="O349" s="14" t="s">
        <v>1</v>
      </c>
      <c r="P349" s="14" t="s">
        <v>35</v>
      </c>
      <c r="Q349" s="31">
        <v>5000</v>
      </c>
      <c r="R349" s="31">
        <v>1152</v>
      </c>
      <c r="S349" s="45">
        <v>3</v>
      </c>
      <c r="T349" s="64">
        <f t="shared" si="45"/>
        <v>94.5</v>
      </c>
      <c r="U349" s="64">
        <f t="shared" si="46"/>
        <v>0.82062054694362008</v>
      </c>
      <c r="V349" s="38">
        <f t="shared" si="47"/>
        <v>0.35766623816567983</v>
      </c>
      <c r="W349" s="52">
        <v>119.22207938855993</v>
      </c>
      <c r="X349" s="71" t="str">
        <f t="shared" si="53"/>
        <v>Q3 2022</v>
      </c>
      <c r="Y349" s="21">
        <f t="shared" si="48"/>
        <v>3840</v>
      </c>
      <c r="Z349" s="21">
        <f t="shared" si="49"/>
        <v>2160</v>
      </c>
      <c r="AA349" s="57">
        <f t="shared" si="50"/>
        <v>273540.18231454003</v>
      </c>
      <c r="AB349" s="59">
        <f t="shared" si="51"/>
        <v>1.7777777777777777</v>
      </c>
      <c r="AC349" s="61">
        <f t="shared" si="52"/>
        <v>800.09999999999991</v>
      </c>
    </row>
    <row r="350" spans="4:29" hidden="1">
      <c r="D350" s="12">
        <v>344</v>
      </c>
      <c r="E350" s="36" t="s">
        <v>222</v>
      </c>
      <c r="F350" s="16" t="s">
        <v>9</v>
      </c>
      <c r="G350" s="14" t="s">
        <v>40</v>
      </c>
      <c r="H350" s="13" t="s">
        <v>5</v>
      </c>
      <c r="I350" s="13" t="s">
        <v>53</v>
      </c>
      <c r="J350" s="13" t="s">
        <v>97</v>
      </c>
      <c r="K350" s="13" t="s">
        <v>98</v>
      </c>
      <c r="L350" s="14">
        <v>49</v>
      </c>
      <c r="M350" s="14" t="s">
        <v>99</v>
      </c>
      <c r="N350" s="31">
        <v>1000000</v>
      </c>
      <c r="O350" s="14" t="s">
        <v>1</v>
      </c>
      <c r="P350" s="14" t="s">
        <v>35</v>
      </c>
      <c r="Q350" s="31">
        <v>5000</v>
      </c>
      <c r="R350" s="31">
        <v>1152</v>
      </c>
      <c r="S350" s="45">
        <v>15</v>
      </c>
      <c r="T350" s="64">
        <f t="shared" si="45"/>
        <v>735</v>
      </c>
      <c r="U350" s="64">
        <f t="shared" si="46"/>
        <v>6.055933005610858</v>
      </c>
      <c r="V350" s="38">
        <f t="shared" si="47"/>
        <v>2.5547588440405704</v>
      </c>
      <c r="W350" s="52">
        <v>170.31725626937134</v>
      </c>
      <c r="X350" s="71" t="str">
        <f t="shared" si="53"/>
        <v>Q3 2022</v>
      </c>
      <c r="Y350" s="21">
        <f t="shared" si="48"/>
        <v>5120</v>
      </c>
      <c r="Z350" s="21">
        <f t="shared" si="49"/>
        <v>1440</v>
      </c>
      <c r="AA350" s="57">
        <f t="shared" si="50"/>
        <v>403728.86704072385</v>
      </c>
      <c r="AB350" s="59">
        <f t="shared" si="51"/>
        <v>3.5555555555555554</v>
      </c>
      <c r="AC350" s="61">
        <f t="shared" si="52"/>
        <v>1244.5999999999999</v>
      </c>
    </row>
    <row r="351" spans="4:29" hidden="1">
      <c r="D351" s="12">
        <v>345</v>
      </c>
      <c r="E351" s="36" t="s">
        <v>222</v>
      </c>
      <c r="F351" s="16" t="s">
        <v>9</v>
      </c>
      <c r="G351" s="14" t="s">
        <v>40</v>
      </c>
      <c r="H351" s="13" t="s">
        <v>5</v>
      </c>
      <c r="I351" s="13" t="s">
        <v>53</v>
      </c>
      <c r="J351" s="13" t="s">
        <v>133</v>
      </c>
      <c r="K351" s="13"/>
      <c r="L351" s="14">
        <v>31.5</v>
      </c>
      <c r="M351" s="14" t="s">
        <v>15</v>
      </c>
      <c r="N351" s="31">
        <v>1000000</v>
      </c>
      <c r="O351" s="14" t="s">
        <v>1</v>
      </c>
      <c r="P351" s="14" t="s">
        <v>35</v>
      </c>
      <c r="Q351" s="31">
        <v>5000</v>
      </c>
      <c r="R351" s="31">
        <v>1196</v>
      </c>
      <c r="S351" s="45">
        <v>8</v>
      </c>
      <c r="T351" s="64">
        <f t="shared" si="45"/>
        <v>252</v>
      </c>
      <c r="U351" s="64">
        <f t="shared" si="46"/>
        <v>2.1883214585163202</v>
      </c>
      <c r="V351" s="38">
        <f t="shared" si="47"/>
        <v>0.95377663510847943</v>
      </c>
      <c r="W351" s="52">
        <v>119.22207938855993</v>
      </c>
      <c r="X351" s="71" t="str">
        <f t="shared" si="53"/>
        <v>Q3 2022</v>
      </c>
      <c r="Y351" s="21">
        <f t="shared" si="48"/>
        <v>3840</v>
      </c>
      <c r="Z351" s="21">
        <f t="shared" si="49"/>
        <v>2160</v>
      </c>
      <c r="AA351" s="57">
        <f t="shared" si="50"/>
        <v>273540.18231454003</v>
      </c>
      <c r="AB351" s="59">
        <f t="shared" si="51"/>
        <v>1.7777777777777777</v>
      </c>
      <c r="AC351" s="61">
        <f t="shared" si="52"/>
        <v>800.09999999999991</v>
      </c>
    </row>
    <row r="352" spans="4:29" hidden="1">
      <c r="D352" s="12">
        <v>346</v>
      </c>
      <c r="E352" s="36" t="s">
        <v>222</v>
      </c>
      <c r="F352" s="16" t="s">
        <v>9</v>
      </c>
      <c r="G352" s="14" t="s">
        <v>40</v>
      </c>
      <c r="H352" s="13" t="s">
        <v>5</v>
      </c>
      <c r="I352" s="13" t="s">
        <v>122</v>
      </c>
      <c r="J352" s="13"/>
      <c r="K352" s="13"/>
      <c r="L352" s="14">
        <v>27</v>
      </c>
      <c r="M352" s="14" t="s">
        <v>15</v>
      </c>
      <c r="N352" s="31" t="s">
        <v>65</v>
      </c>
      <c r="O352" s="14" t="s">
        <v>1</v>
      </c>
      <c r="P352" s="14" t="s">
        <v>35</v>
      </c>
      <c r="Q352" s="31">
        <v>5000</v>
      </c>
      <c r="R352" s="31">
        <v>1152</v>
      </c>
      <c r="S352" s="45">
        <v>20</v>
      </c>
      <c r="T352" s="64">
        <f t="shared" si="45"/>
        <v>540</v>
      </c>
      <c r="U352" s="64">
        <f t="shared" si="46"/>
        <v>4.0193659442136491</v>
      </c>
      <c r="V352" s="38">
        <f t="shared" si="47"/>
        <v>2.3844415877711986</v>
      </c>
      <c r="W352" s="52">
        <v>119.22207938855993</v>
      </c>
      <c r="X352" s="71" t="str">
        <f t="shared" si="53"/>
        <v>Q3 2022</v>
      </c>
      <c r="Y352" s="21">
        <f t="shared" si="48"/>
        <v>3840</v>
      </c>
      <c r="Z352" s="21">
        <f t="shared" si="49"/>
        <v>2160</v>
      </c>
      <c r="AA352" s="57">
        <f t="shared" si="50"/>
        <v>200968.29721068247</v>
      </c>
      <c r="AB352" s="59">
        <f t="shared" si="51"/>
        <v>1.7777777777777777</v>
      </c>
      <c r="AC352" s="61">
        <f t="shared" si="52"/>
        <v>685.8</v>
      </c>
    </row>
    <row r="353" spans="4:29" hidden="1">
      <c r="D353" s="12">
        <v>347</v>
      </c>
      <c r="E353" s="36" t="s">
        <v>222</v>
      </c>
      <c r="F353" s="16" t="s">
        <v>9</v>
      </c>
      <c r="G353" s="14" t="s">
        <v>40</v>
      </c>
      <c r="H353" s="13" t="s">
        <v>5</v>
      </c>
      <c r="I353" s="13" t="s">
        <v>122</v>
      </c>
      <c r="J353" s="13"/>
      <c r="K353" s="13"/>
      <c r="L353" s="14">
        <v>31.5</v>
      </c>
      <c r="M353" s="14" t="s">
        <v>15</v>
      </c>
      <c r="N353" s="31" t="s">
        <v>65</v>
      </c>
      <c r="O353" s="14" t="s">
        <v>1</v>
      </c>
      <c r="P353" s="14" t="s">
        <v>35</v>
      </c>
      <c r="Q353" s="31">
        <v>5000</v>
      </c>
      <c r="R353" s="31">
        <v>1152</v>
      </c>
      <c r="S353" s="45">
        <v>20</v>
      </c>
      <c r="T353" s="64">
        <f t="shared" si="45"/>
        <v>630</v>
      </c>
      <c r="U353" s="64">
        <f t="shared" si="46"/>
        <v>5.4708036462908005</v>
      </c>
      <c r="V353" s="38">
        <f t="shared" si="47"/>
        <v>2.3844415877711986</v>
      </c>
      <c r="W353" s="52">
        <v>119.22207938855993</v>
      </c>
      <c r="X353" s="71" t="str">
        <f t="shared" si="53"/>
        <v>Q3 2022</v>
      </c>
      <c r="Y353" s="21">
        <f t="shared" si="48"/>
        <v>3840</v>
      </c>
      <c r="Z353" s="21">
        <f t="shared" si="49"/>
        <v>2160</v>
      </c>
      <c r="AA353" s="57">
        <f t="shared" si="50"/>
        <v>273540.18231454003</v>
      </c>
      <c r="AB353" s="59">
        <f t="shared" si="51"/>
        <v>1.7777777777777777</v>
      </c>
      <c r="AC353" s="61">
        <f t="shared" si="52"/>
        <v>800.09999999999991</v>
      </c>
    </row>
    <row r="354" spans="4:29" hidden="1">
      <c r="D354" s="12">
        <v>348</v>
      </c>
      <c r="E354" s="36" t="s">
        <v>222</v>
      </c>
      <c r="F354" s="16" t="s">
        <v>9</v>
      </c>
      <c r="G354" s="14" t="s">
        <v>40</v>
      </c>
      <c r="H354" s="13" t="s">
        <v>90</v>
      </c>
      <c r="I354" s="13" t="s">
        <v>54</v>
      </c>
      <c r="J354" s="13" t="s">
        <v>92</v>
      </c>
      <c r="K354" s="13" t="s">
        <v>43</v>
      </c>
      <c r="L354" s="14">
        <v>17.3</v>
      </c>
      <c r="M354" s="14" t="s">
        <v>15</v>
      </c>
      <c r="N354" s="31">
        <v>1000000</v>
      </c>
      <c r="O354" s="14" t="s">
        <v>2</v>
      </c>
      <c r="P354" s="14" t="s">
        <v>47</v>
      </c>
      <c r="Q354" s="31">
        <v>4000</v>
      </c>
      <c r="R354" s="31">
        <v>1152</v>
      </c>
      <c r="S354" s="45">
        <v>10</v>
      </c>
      <c r="T354" s="64">
        <f t="shared" si="45"/>
        <v>173</v>
      </c>
      <c r="U354" s="64">
        <f t="shared" si="46"/>
        <v>0.82507272527002962</v>
      </c>
      <c r="V354" s="38">
        <f t="shared" si="47"/>
        <v>0.94279626308404785</v>
      </c>
      <c r="W354" s="52">
        <v>94.279626308404787</v>
      </c>
      <c r="X354" s="71" t="str">
        <f t="shared" si="53"/>
        <v>Q3 2022</v>
      </c>
      <c r="Y354" s="21">
        <f t="shared" si="48"/>
        <v>3840</v>
      </c>
      <c r="Z354" s="21">
        <f t="shared" si="49"/>
        <v>2160</v>
      </c>
      <c r="AA354" s="57">
        <f t="shared" si="50"/>
        <v>82507.272527002962</v>
      </c>
      <c r="AB354" s="59">
        <f t="shared" si="51"/>
        <v>1.7777777777777777</v>
      </c>
      <c r="AC354" s="61">
        <f t="shared" si="52"/>
        <v>439.42</v>
      </c>
    </row>
    <row r="355" spans="4:29" hidden="1">
      <c r="D355" s="12">
        <v>349</v>
      </c>
      <c r="E355" s="36" t="s">
        <v>222</v>
      </c>
      <c r="F355" s="16" t="s">
        <v>9</v>
      </c>
      <c r="G355" s="14" t="s">
        <v>40</v>
      </c>
      <c r="H355" s="13" t="s">
        <v>90</v>
      </c>
      <c r="I355" s="13" t="s">
        <v>31</v>
      </c>
      <c r="J355" s="13" t="s">
        <v>216</v>
      </c>
      <c r="K355" s="13" t="s">
        <v>57</v>
      </c>
      <c r="L355" s="14">
        <v>14.2</v>
      </c>
      <c r="M355" s="14" t="s">
        <v>63</v>
      </c>
      <c r="N355" s="31">
        <v>1000000</v>
      </c>
      <c r="O355" s="14" t="s">
        <v>2</v>
      </c>
      <c r="P355" s="14" t="s">
        <v>47</v>
      </c>
      <c r="Q355" s="31">
        <v>10384</v>
      </c>
      <c r="R355" s="31">
        <v>2596</v>
      </c>
      <c r="S355" s="45">
        <v>1623.9649999999999</v>
      </c>
      <c r="T355" s="64">
        <f t="shared" si="45"/>
        <v>23060.302999999996</v>
      </c>
      <c r="U355" s="64">
        <f t="shared" si="46"/>
        <v>96.502412614544923</v>
      </c>
      <c r="V355" s="38">
        <f t="shared" si="47"/>
        <v>167.5619845393901</v>
      </c>
      <c r="W355" s="52">
        <v>103.18078563231973</v>
      </c>
      <c r="X355" s="71" t="str">
        <f t="shared" si="53"/>
        <v>Q3 2022</v>
      </c>
      <c r="Y355" s="21">
        <f t="shared" si="48"/>
        <v>3024</v>
      </c>
      <c r="Z355" s="21">
        <f t="shared" si="49"/>
        <v>1964</v>
      </c>
      <c r="AA355" s="57">
        <f t="shared" si="50"/>
        <v>59423.948554645533</v>
      </c>
      <c r="AB355" s="59">
        <f t="shared" si="51"/>
        <v>1.539714867617108</v>
      </c>
      <c r="AC355" s="61">
        <f t="shared" si="52"/>
        <v>360.67999999999995</v>
      </c>
    </row>
    <row r="356" spans="4:29" hidden="1">
      <c r="D356" s="12">
        <v>350</v>
      </c>
      <c r="E356" s="36" t="s">
        <v>222</v>
      </c>
      <c r="F356" s="16" t="s">
        <v>9</v>
      </c>
      <c r="G356" s="14" t="s">
        <v>40</v>
      </c>
      <c r="H356" s="13" t="s">
        <v>90</v>
      </c>
      <c r="I356" s="13" t="s">
        <v>31</v>
      </c>
      <c r="J356" s="13" t="s">
        <v>62</v>
      </c>
      <c r="K356" s="13" t="s">
        <v>57</v>
      </c>
      <c r="L356" s="14">
        <v>16.2</v>
      </c>
      <c r="M356" s="14" t="s">
        <v>64</v>
      </c>
      <c r="N356" s="31">
        <v>1000000</v>
      </c>
      <c r="O356" s="14" t="s">
        <v>2</v>
      </c>
      <c r="P356" s="14" t="s">
        <v>47</v>
      </c>
      <c r="Q356" s="31">
        <v>10384</v>
      </c>
      <c r="R356" s="31">
        <v>2596</v>
      </c>
      <c r="S356" s="45">
        <v>1073.4549999999999</v>
      </c>
      <c r="T356" s="64">
        <f t="shared" si="45"/>
        <v>17389.970999999998</v>
      </c>
      <c r="U356" s="64">
        <f t="shared" si="46"/>
        <v>82.863048315254773</v>
      </c>
      <c r="V356" s="38">
        <f t="shared" si="47"/>
        <v>126.35992041572226</v>
      </c>
      <c r="W356" s="52">
        <v>117.71329065095627</v>
      </c>
      <c r="X356" s="71" t="str">
        <f t="shared" si="53"/>
        <v>Q3 2022</v>
      </c>
      <c r="Y356" s="21">
        <f t="shared" si="48"/>
        <v>3456</v>
      </c>
      <c r="Z356" s="21">
        <f t="shared" si="49"/>
        <v>2234</v>
      </c>
      <c r="AA356" s="57">
        <f t="shared" si="50"/>
        <v>77192.847688309979</v>
      </c>
      <c r="AB356" s="59">
        <f t="shared" si="51"/>
        <v>1.5470008952551477</v>
      </c>
      <c r="AC356" s="61">
        <f t="shared" si="52"/>
        <v>411.47999999999996</v>
      </c>
    </row>
    <row r="357" spans="4:29" hidden="1">
      <c r="D357" s="12">
        <v>351</v>
      </c>
      <c r="E357" s="36" t="s">
        <v>222</v>
      </c>
      <c r="F357" s="16" t="s">
        <v>9</v>
      </c>
      <c r="G357" s="14" t="s">
        <v>40</v>
      </c>
      <c r="H357" s="13" t="s">
        <v>90</v>
      </c>
      <c r="I357" s="13" t="s">
        <v>109</v>
      </c>
      <c r="J357" s="13" t="s">
        <v>127</v>
      </c>
      <c r="K357" s="13" t="s">
        <v>43</v>
      </c>
      <c r="L357" s="14">
        <v>16.2</v>
      </c>
      <c r="M357" s="14" t="s">
        <v>66</v>
      </c>
      <c r="N357" s="31">
        <v>1000000</v>
      </c>
      <c r="O357" s="14" t="s">
        <v>2</v>
      </c>
      <c r="P357" s="14" t="s">
        <v>47</v>
      </c>
      <c r="Q357" s="31">
        <v>4000</v>
      </c>
      <c r="R357" s="31">
        <v>512</v>
      </c>
      <c r="S357" s="45">
        <v>10</v>
      </c>
      <c r="T357" s="64">
        <f t="shared" si="45"/>
        <v>162</v>
      </c>
      <c r="U357" s="64">
        <f t="shared" si="46"/>
        <v>0.76096984449438176</v>
      </c>
      <c r="V357" s="38">
        <f t="shared" si="47"/>
        <v>0.882849679882172</v>
      </c>
      <c r="W357" s="52">
        <v>88.284967988217204</v>
      </c>
      <c r="X357" s="71" t="str">
        <f t="shared" si="53"/>
        <v>Q3 2022</v>
      </c>
      <c r="Y357" s="21">
        <f t="shared" si="48"/>
        <v>2560</v>
      </c>
      <c r="Z357" s="21">
        <f t="shared" si="49"/>
        <v>1600</v>
      </c>
      <c r="AA357" s="57">
        <f t="shared" si="50"/>
        <v>76096.984449438183</v>
      </c>
      <c r="AB357" s="59">
        <f t="shared" si="51"/>
        <v>1.6</v>
      </c>
      <c r="AC357" s="61">
        <f t="shared" si="52"/>
        <v>411.47999999999996</v>
      </c>
    </row>
    <row r="358" spans="4:29" hidden="1">
      <c r="D358" s="12">
        <v>352</v>
      </c>
      <c r="E358" s="36" t="s">
        <v>222</v>
      </c>
      <c r="F358" s="16" t="s">
        <v>9</v>
      </c>
      <c r="G358" s="14" t="s">
        <v>40</v>
      </c>
      <c r="H358" s="13" t="s">
        <v>90</v>
      </c>
      <c r="I358" s="13" t="s">
        <v>109</v>
      </c>
      <c r="J358" s="13" t="s">
        <v>110</v>
      </c>
      <c r="K358" s="13" t="s">
        <v>43</v>
      </c>
      <c r="L358" s="14">
        <v>16.2</v>
      </c>
      <c r="M358" s="14" t="s">
        <v>64</v>
      </c>
      <c r="N358" s="31">
        <v>1000000</v>
      </c>
      <c r="O358" s="14" t="s">
        <v>2</v>
      </c>
      <c r="P358" s="14" t="s">
        <v>47</v>
      </c>
      <c r="Q358" s="31">
        <v>4000</v>
      </c>
      <c r="R358" s="31">
        <v>512</v>
      </c>
      <c r="S358" s="45">
        <v>10</v>
      </c>
      <c r="T358" s="64">
        <f t="shared" si="45"/>
        <v>162</v>
      </c>
      <c r="U358" s="64">
        <f t="shared" si="46"/>
        <v>0.77192847688309973</v>
      </c>
      <c r="V358" s="38">
        <f t="shared" si="47"/>
        <v>1.0810730483363749</v>
      </c>
      <c r="W358" s="52">
        <v>108.10730483363749</v>
      </c>
      <c r="X358" s="71" t="str">
        <f t="shared" si="53"/>
        <v>Q3 2022</v>
      </c>
      <c r="Y358" s="21">
        <f t="shared" si="48"/>
        <v>3456</v>
      </c>
      <c r="Z358" s="21">
        <f t="shared" si="49"/>
        <v>2234</v>
      </c>
      <c r="AA358" s="57">
        <f t="shared" si="50"/>
        <v>77192.847688309979</v>
      </c>
      <c r="AB358" s="59">
        <f t="shared" si="51"/>
        <v>1.5470008952551477</v>
      </c>
      <c r="AC358" s="61">
        <f t="shared" si="52"/>
        <v>411.47999999999996</v>
      </c>
    </row>
    <row r="359" spans="4:29" hidden="1">
      <c r="D359" s="12">
        <v>353</v>
      </c>
      <c r="E359" s="36" t="s">
        <v>222</v>
      </c>
      <c r="F359" s="16" t="s">
        <v>9</v>
      </c>
      <c r="G359" s="14" t="s">
        <v>40</v>
      </c>
      <c r="H359" s="13" t="s">
        <v>90</v>
      </c>
      <c r="I359" s="13" t="s">
        <v>102</v>
      </c>
      <c r="J359" s="13" t="s">
        <v>103</v>
      </c>
      <c r="K359" s="13" t="s">
        <v>43</v>
      </c>
      <c r="L359" s="14">
        <v>16</v>
      </c>
      <c r="M359" s="14" t="s">
        <v>66</v>
      </c>
      <c r="N359" s="31">
        <v>1000000</v>
      </c>
      <c r="O359" s="14" t="s">
        <v>2</v>
      </c>
      <c r="P359" s="14" t="s">
        <v>47</v>
      </c>
      <c r="Q359" s="31">
        <v>4000</v>
      </c>
      <c r="R359" s="31">
        <v>1152</v>
      </c>
      <c r="S359" s="45">
        <v>10</v>
      </c>
      <c r="T359" s="64">
        <f t="shared" si="45"/>
        <v>160</v>
      </c>
      <c r="U359" s="64">
        <f t="shared" si="46"/>
        <v>0.74229644943820217</v>
      </c>
      <c r="V359" s="38">
        <f t="shared" si="47"/>
        <v>0.882849679882172</v>
      </c>
      <c r="W359" s="52">
        <v>88.284967988217204</v>
      </c>
      <c r="X359" s="71" t="str">
        <f t="shared" si="53"/>
        <v>Q3 2022</v>
      </c>
      <c r="Y359" s="21">
        <f t="shared" si="48"/>
        <v>2560</v>
      </c>
      <c r="Z359" s="21">
        <f t="shared" si="49"/>
        <v>1600</v>
      </c>
      <c r="AA359" s="57">
        <f t="shared" si="50"/>
        <v>74229.644943820225</v>
      </c>
      <c r="AB359" s="59">
        <f t="shared" si="51"/>
        <v>1.6</v>
      </c>
      <c r="AC359" s="61">
        <f t="shared" si="52"/>
        <v>406.4</v>
      </c>
    </row>
    <row r="360" spans="4:29" hidden="1">
      <c r="D360" s="12">
        <v>354</v>
      </c>
      <c r="E360" s="36" t="s">
        <v>222</v>
      </c>
      <c r="F360" s="16" t="s">
        <v>9</v>
      </c>
      <c r="G360" s="14" t="s">
        <v>40</v>
      </c>
      <c r="H360" s="13" t="s">
        <v>90</v>
      </c>
      <c r="I360" s="13" t="s">
        <v>102</v>
      </c>
      <c r="J360" s="13" t="s">
        <v>104</v>
      </c>
      <c r="K360" s="13" t="s">
        <v>43</v>
      </c>
      <c r="L360" s="14">
        <v>17.3</v>
      </c>
      <c r="M360" s="14" t="s">
        <v>15</v>
      </c>
      <c r="N360" s="31">
        <v>1000000</v>
      </c>
      <c r="O360" s="14" t="s">
        <v>2</v>
      </c>
      <c r="P360" s="14" t="s">
        <v>47</v>
      </c>
      <c r="Q360" s="31">
        <v>4000</v>
      </c>
      <c r="R360" s="31">
        <v>1152</v>
      </c>
      <c r="S360" s="45">
        <v>15</v>
      </c>
      <c r="T360" s="64">
        <f t="shared" si="45"/>
        <v>259.5</v>
      </c>
      <c r="U360" s="64">
        <f t="shared" si="46"/>
        <v>1.2376090879050445</v>
      </c>
      <c r="V360" s="38">
        <f t="shared" si="47"/>
        <v>1.4141943946260718</v>
      </c>
      <c r="W360" s="52">
        <v>94.279626308404787</v>
      </c>
      <c r="X360" s="71" t="str">
        <f t="shared" si="53"/>
        <v>Q3 2022</v>
      </c>
      <c r="Y360" s="21">
        <f t="shared" si="48"/>
        <v>3840</v>
      </c>
      <c r="Z360" s="21">
        <f t="shared" si="49"/>
        <v>2160</v>
      </c>
      <c r="AA360" s="57">
        <f t="shared" si="50"/>
        <v>82507.272527002962</v>
      </c>
      <c r="AB360" s="59">
        <f t="shared" si="51"/>
        <v>1.7777777777777777</v>
      </c>
      <c r="AC360" s="61">
        <f t="shared" si="52"/>
        <v>439.42</v>
      </c>
    </row>
    <row r="361" spans="4:29" hidden="1">
      <c r="D361" s="12">
        <v>355</v>
      </c>
      <c r="E361" s="36" t="s">
        <v>222</v>
      </c>
      <c r="F361" s="16" t="s">
        <v>9</v>
      </c>
      <c r="G361" s="14" t="s">
        <v>40</v>
      </c>
      <c r="H361" s="13" t="s">
        <v>90</v>
      </c>
      <c r="I361" s="13" t="s">
        <v>135</v>
      </c>
      <c r="J361" s="13" t="s">
        <v>136</v>
      </c>
      <c r="K361" s="13"/>
      <c r="L361" s="14">
        <v>16.2</v>
      </c>
      <c r="M361" s="14" t="s">
        <v>66</v>
      </c>
      <c r="N361" s="31">
        <v>1000000</v>
      </c>
      <c r="O361" s="14" t="s">
        <v>2</v>
      </c>
      <c r="P361" s="14" t="s">
        <v>47</v>
      </c>
      <c r="Q361" s="31">
        <v>4000</v>
      </c>
      <c r="R361" s="31">
        <v>512</v>
      </c>
      <c r="S361" s="45">
        <v>40</v>
      </c>
      <c r="T361" s="64">
        <f t="shared" si="45"/>
        <v>648</v>
      </c>
      <c r="U361" s="64">
        <f t="shared" si="46"/>
        <v>3.0438793779775271</v>
      </c>
      <c r="V361" s="38">
        <f t="shared" si="47"/>
        <v>3.531398719528688</v>
      </c>
      <c r="W361" s="52">
        <v>88.284967988217204</v>
      </c>
      <c r="X361" s="71" t="str">
        <f t="shared" si="53"/>
        <v>Q3 2022</v>
      </c>
      <c r="Y361" s="21">
        <f t="shared" si="48"/>
        <v>2560</v>
      </c>
      <c r="Z361" s="21">
        <f t="shared" si="49"/>
        <v>1600</v>
      </c>
      <c r="AA361" s="57">
        <f t="shared" si="50"/>
        <v>76096.984449438183</v>
      </c>
      <c r="AB361" s="59">
        <f t="shared" si="51"/>
        <v>1.6</v>
      </c>
      <c r="AC361" s="61">
        <f t="shared" si="52"/>
        <v>411.47999999999996</v>
      </c>
    </row>
    <row r="362" spans="4:29" hidden="1">
      <c r="D362" s="12">
        <v>356</v>
      </c>
      <c r="E362" s="36" t="s">
        <v>222</v>
      </c>
      <c r="F362" s="16" t="s">
        <v>9</v>
      </c>
      <c r="G362" s="14" t="s">
        <v>40</v>
      </c>
      <c r="H362" s="13" t="s">
        <v>90</v>
      </c>
      <c r="I362" s="13" t="s">
        <v>45</v>
      </c>
      <c r="J362" s="13" t="s">
        <v>101</v>
      </c>
      <c r="K362" s="13" t="s">
        <v>43</v>
      </c>
      <c r="L362" s="14">
        <v>16</v>
      </c>
      <c r="M362" s="14" t="s">
        <v>66</v>
      </c>
      <c r="N362" s="31">
        <v>1000000</v>
      </c>
      <c r="O362" s="14" t="s">
        <v>2</v>
      </c>
      <c r="P362" s="14" t="s">
        <v>47</v>
      </c>
      <c r="Q362" s="31">
        <v>4000</v>
      </c>
      <c r="R362" s="31">
        <v>1152</v>
      </c>
      <c r="S362" s="45">
        <v>5</v>
      </c>
      <c r="T362" s="64">
        <f t="shared" si="45"/>
        <v>80</v>
      </c>
      <c r="U362" s="64">
        <f t="shared" si="46"/>
        <v>0.37114822471910108</v>
      </c>
      <c r="V362" s="38">
        <f t="shared" si="47"/>
        <v>0.441424839941086</v>
      </c>
      <c r="W362" s="52">
        <v>88.284967988217204</v>
      </c>
      <c r="X362" s="71" t="str">
        <f t="shared" si="53"/>
        <v>Q3 2022</v>
      </c>
      <c r="Y362" s="21">
        <f t="shared" si="48"/>
        <v>2560</v>
      </c>
      <c r="Z362" s="21">
        <f t="shared" si="49"/>
        <v>1600</v>
      </c>
      <c r="AA362" s="57">
        <f t="shared" si="50"/>
        <v>74229.644943820225</v>
      </c>
      <c r="AB362" s="59">
        <f t="shared" si="51"/>
        <v>1.6</v>
      </c>
      <c r="AC362" s="61">
        <f t="shared" si="52"/>
        <v>406.4</v>
      </c>
    </row>
    <row r="363" spans="4:29" hidden="1">
      <c r="D363" s="12">
        <v>357</v>
      </c>
      <c r="E363" s="36" t="s">
        <v>222</v>
      </c>
      <c r="F363" s="16" t="s">
        <v>9</v>
      </c>
      <c r="G363" s="14" t="s">
        <v>40</v>
      </c>
      <c r="H363" s="13" t="s">
        <v>90</v>
      </c>
      <c r="I363" s="13" t="s">
        <v>45</v>
      </c>
      <c r="J363" s="13" t="s">
        <v>46</v>
      </c>
      <c r="K363" s="13" t="s">
        <v>43</v>
      </c>
      <c r="L363" s="14">
        <v>17.3</v>
      </c>
      <c r="M363" s="14" t="s">
        <v>15</v>
      </c>
      <c r="N363" s="31">
        <v>1000000</v>
      </c>
      <c r="O363" s="14" t="s">
        <v>2</v>
      </c>
      <c r="P363" s="14" t="s">
        <v>47</v>
      </c>
      <c r="Q363" s="31">
        <v>10000</v>
      </c>
      <c r="R363" s="31">
        <v>240</v>
      </c>
      <c r="S363" s="45">
        <v>3</v>
      </c>
      <c r="T363" s="64">
        <f t="shared" si="45"/>
        <v>51.900000000000006</v>
      </c>
      <c r="U363" s="64">
        <f t="shared" si="46"/>
        <v>0.24752181758100888</v>
      </c>
      <c r="V363" s="38">
        <f t="shared" si="47"/>
        <v>0.28283887892521437</v>
      </c>
      <c r="W363" s="52">
        <v>94.279626308404787</v>
      </c>
      <c r="X363" s="71" t="str">
        <f t="shared" si="53"/>
        <v>Q3 2022</v>
      </c>
      <c r="Y363" s="21">
        <f t="shared" si="48"/>
        <v>3840</v>
      </c>
      <c r="Z363" s="21">
        <f t="shared" si="49"/>
        <v>2160</v>
      </c>
      <c r="AA363" s="57">
        <f t="shared" si="50"/>
        <v>82507.272527002962</v>
      </c>
      <c r="AB363" s="59">
        <f t="shared" si="51"/>
        <v>1.7777777777777777</v>
      </c>
      <c r="AC363" s="61">
        <f t="shared" si="52"/>
        <v>439.42</v>
      </c>
    </row>
    <row r="364" spans="4:29" hidden="1">
      <c r="D364" s="12">
        <v>358</v>
      </c>
      <c r="E364" s="36" t="s">
        <v>222</v>
      </c>
      <c r="F364" s="16" t="s">
        <v>9</v>
      </c>
      <c r="G364" s="14" t="s">
        <v>40</v>
      </c>
      <c r="H364" s="13" t="s">
        <v>4</v>
      </c>
      <c r="I364" s="13" t="s">
        <v>31</v>
      </c>
      <c r="J364" s="13" t="s">
        <v>56</v>
      </c>
      <c r="K364" s="13" t="s">
        <v>57</v>
      </c>
      <c r="L364" s="14">
        <v>12.9</v>
      </c>
      <c r="M364" s="14" t="s">
        <v>16</v>
      </c>
      <c r="N364" s="31">
        <v>1000000</v>
      </c>
      <c r="O364" s="14" t="s">
        <v>2</v>
      </c>
      <c r="P364" s="14" t="s">
        <v>47</v>
      </c>
      <c r="Q364" s="31">
        <v>10384</v>
      </c>
      <c r="R364" s="31">
        <v>2596</v>
      </c>
      <c r="S364" s="45">
        <v>1819</v>
      </c>
      <c r="T364" s="64">
        <f t="shared" si="45"/>
        <v>23465.100000000002</v>
      </c>
      <c r="U364" s="64">
        <f t="shared" si="46"/>
        <v>93.726280147343033</v>
      </c>
      <c r="V364" s="38">
        <f t="shared" si="47"/>
        <v>196.07884301986533</v>
      </c>
      <c r="W364" s="52">
        <v>107.79485597573685</v>
      </c>
      <c r="X364" s="71" t="str">
        <f t="shared" si="53"/>
        <v>Q3 2022</v>
      </c>
      <c r="Y364" s="21">
        <f t="shared" si="48"/>
        <v>2732</v>
      </c>
      <c r="Z364" s="21">
        <f t="shared" si="49"/>
        <v>2048</v>
      </c>
      <c r="AA364" s="57">
        <f t="shared" si="50"/>
        <v>51526.267260771325</v>
      </c>
      <c r="AB364" s="59">
        <f t="shared" si="51"/>
        <v>1.333984375</v>
      </c>
      <c r="AC364" s="61">
        <f t="shared" si="52"/>
        <v>327.65999999999997</v>
      </c>
    </row>
    <row r="365" spans="4:29" hidden="1">
      <c r="D365" s="12">
        <v>359</v>
      </c>
      <c r="E365" s="36" t="s">
        <v>222</v>
      </c>
      <c r="F365" s="16" t="s">
        <v>9</v>
      </c>
      <c r="G365" s="14" t="s">
        <v>40</v>
      </c>
      <c r="H365" s="13" t="s">
        <v>6</v>
      </c>
      <c r="I365" s="13" t="s">
        <v>219</v>
      </c>
      <c r="J365" s="13"/>
      <c r="K365" s="13"/>
      <c r="L365" s="14">
        <v>55</v>
      </c>
      <c r="M365" s="14" t="s">
        <v>15</v>
      </c>
      <c r="N365" s="31">
        <v>1000000</v>
      </c>
      <c r="O365" s="14" t="s">
        <v>2</v>
      </c>
      <c r="P365" s="14" t="s">
        <v>35</v>
      </c>
      <c r="Q365" s="31">
        <v>6804.6390532544374</v>
      </c>
      <c r="R365" s="31">
        <v>567.05325443786978</v>
      </c>
      <c r="S365" s="45">
        <v>4</v>
      </c>
      <c r="T365" s="64">
        <f t="shared" si="45"/>
        <v>220</v>
      </c>
      <c r="U365" s="64">
        <f t="shared" si="46"/>
        <v>3.3356877863501482</v>
      </c>
      <c r="V365" s="38">
        <f t="shared" si="47"/>
        <v>0.77673817719127591</v>
      </c>
      <c r="W365" s="52">
        <v>194.18454429781897</v>
      </c>
      <c r="X365" s="71" t="str">
        <f t="shared" si="53"/>
        <v>Q3 2022</v>
      </c>
      <c r="Y365" s="21">
        <f t="shared" si="48"/>
        <v>3840</v>
      </c>
      <c r="Z365" s="21">
        <f t="shared" si="49"/>
        <v>2160</v>
      </c>
      <c r="AA365" s="57">
        <f t="shared" si="50"/>
        <v>833921.94658753707</v>
      </c>
      <c r="AB365" s="59">
        <f t="shared" si="51"/>
        <v>1.7777777777777777</v>
      </c>
      <c r="AC365" s="61">
        <f t="shared" si="52"/>
        <v>1397</v>
      </c>
    </row>
    <row r="366" spans="4:29" hidden="1">
      <c r="D366" s="12">
        <v>360</v>
      </c>
      <c r="E366" s="36" t="s">
        <v>222</v>
      </c>
      <c r="F366" s="16" t="s">
        <v>9</v>
      </c>
      <c r="G366" s="14" t="s">
        <v>40</v>
      </c>
      <c r="H366" s="13" t="s">
        <v>6</v>
      </c>
      <c r="I366" s="13" t="s">
        <v>219</v>
      </c>
      <c r="J366" s="13"/>
      <c r="K366" s="13"/>
      <c r="L366" s="14">
        <v>65</v>
      </c>
      <c r="M366" s="14" t="s">
        <v>15</v>
      </c>
      <c r="N366" s="31">
        <v>1000000</v>
      </c>
      <c r="O366" s="14" t="s">
        <v>2</v>
      </c>
      <c r="P366" s="14" t="s">
        <v>35</v>
      </c>
      <c r="Q366" s="31">
        <v>9504</v>
      </c>
      <c r="R366" s="31">
        <v>792</v>
      </c>
      <c r="S366" s="45">
        <v>6</v>
      </c>
      <c r="T366" s="64">
        <f t="shared" si="45"/>
        <v>390</v>
      </c>
      <c r="U366" s="64">
        <f t="shared" si="46"/>
        <v>6.9884037507418393</v>
      </c>
      <c r="V366" s="38">
        <f t="shared" si="47"/>
        <v>1.5662481414709786</v>
      </c>
      <c r="W366" s="52">
        <v>261.04135691182978</v>
      </c>
      <c r="X366" s="71" t="str">
        <f t="shared" si="53"/>
        <v>Q3 2022</v>
      </c>
      <c r="Y366" s="21">
        <f t="shared" si="48"/>
        <v>3840</v>
      </c>
      <c r="Z366" s="21">
        <f t="shared" si="49"/>
        <v>2160</v>
      </c>
      <c r="AA366" s="57">
        <f t="shared" si="50"/>
        <v>1164733.9584569733</v>
      </c>
      <c r="AB366" s="59">
        <f t="shared" si="51"/>
        <v>1.7777777777777777</v>
      </c>
      <c r="AC366" s="61">
        <f t="shared" si="52"/>
        <v>1651</v>
      </c>
    </row>
    <row r="367" spans="4:29" hidden="1">
      <c r="D367" s="12">
        <v>361</v>
      </c>
      <c r="E367" s="36" t="s">
        <v>222</v>
      </c>
      <c r="F367" s="16" t="s">
        <v>9</v>
      </c>
      <c r="G367" s="14" t="s">
        <v>40</v>
      </c>
      <c r="H367" s="13" t="s">
        <v>6</v>
      </c>
      <c r="I367" s="13" t="s">
        <v>219</v>
      </c>
      <c r="J367" s="13"/>
      <c r="K367" s="13"/>
      <c r="L367" s="14">
        <v>75</v>
      </c>
      <c r="M367" s="14" t="s">
        <v>15</v>
      </c>
      <c r="N367" s="31">
        <v>1000000</v>
      </c>
      <c r="O367" s="14" t="s">
        <v>2</v>
      </c>
      <c r="P367" s="14" t="s">
        <v>35</v>
      </c>
      <c r="Q367" s="31">
        <v>13685.759999999997</v>
      </c>
      <c r="R367" s="31">
        <v>1140.4799999999998</v>
      </c>
      <c r="S367" s="45">
        <v>3</v>
      </c>
      <c r="T367" s="64">
        <f t="shared" si="45"/>
        <v>225</v>
      </c>
      <c r="U367" s="64">
        <f t="shared" si="46"/>
        <v>4.6520439169139474</v>
      </c>
      <c r="V367" s="38">
        <f t="shared" si="47"/>
        <v>1.0558342758404018</v>
      </c>
      <c r="W367" s="52">
        <v>351.94475861346723</v>
      </c>
      <c r="X367" s="71" t="str">
        <f t="shared" si="53"/>
        <v>Q3 2022</v>
      </c>
      <c r="Y367" s="21">
        <f t="shared" si="48"/>
        <v>3840</v>
      </c>
      <c r="Z367" s="21">
        <f t="shared" si="49"/>
        <v>2160</v>
      </c>
      <c r="AA367" s="57">
        <f t="shared" si="50"/>
        <v>1550681.3056379822</v>
      </c>
      <c r="AB367" s="59">
        <f t="shared" si="51"/>
        <v>1.7777777777777777</v>
      </c>
      <c r="AC367" s="61">
        <f t="shared" si="52"/>
        <v>1905</v>
      </c>
    </row>
    <row r="368" spans="4:29" hidden="1">
      <c r="D368" s="12">
        <v>362</v>
      </c>
      <c r="E368" s="36" t="s">
        <v>222</v>
      </c>
      <c r="F368" s="16" t="s">
        <v>9</v>
      </c>
      <c r="G368" s="14" t="s">
        <v>40</v>
      </c>
      <c r="H368" s="13" t="s">
        <v>6</v>
      </c>
      <c r="I368" s="13" t="s">
        <v>139</v>
      </c>
      <c r="J368" s="13"/>
      <c r="K368" s="13" t="s">
        <v>123</v>
      </c>
      <c r="L368" s="14">
        <v>65</v>
      </c>
      <c r="M368" s="14" t="s">
        <v>15</v>
      </c>
      <c r="N368" s="31">
        <v>1000000</v>
      </c>
      <c r="O368" s="14" t="s">
        <v>1</v>
      </c>
      <c r="P368" s="14" t="s">
        <v>35</v>
      </c>
      <c r="Q368" s="31">
        <v>9216</v>
      </c>
      <c r="R368" s="31">
        <v>576</v>
      </c>
      <c r="S368" s="45">
        <v>0.52500000000000002</v>
      </c>
      <c r="T368" s="64">
        <f t="shared" si="45"/>
        <v>34.125</v>
      </c>
      <c r="U368" s="64">
        <f t="shared" si="46"/>
        <v>0.61148532818991097</v>
      </c>
      <c r="V368" s="38">
        <f t="shared" si="47"/>
        <v>9.5932698665097446E-2</v>
      </c>
      <c r="W368" s="52">
        <v>182.72894983828084</v>
      </c>
      <c r="X368" s="71" t="str">
        <f t="shared" si="53"/>
        <v>Q3 2022</v>
      </c>
      <c r="Y368" s="21">
        <f t="shared" si="48"/>
        <v>3840</v>
      </c>
      <c r="Z368" s="21">
        <f t="shared" si="49"/>
        <v>2160</v>
      </c>
      <c r="AA368" s="57">
        <f t="shared" si="50"/>
        <v>1164733.9584569733</v>
      </c>
      <c r="AB368" s="59">
        <f t="shared" si="51"/>
        <v>1.7777777777777777</v>
      </c>
      <c r="AC368" s="61">
        <f t="shared" si="52"/>
        <v>1651</v>
      </c>
    </row>
    <row r="369" spans="4:29" hidden="1">
      <c r="D369" s="12">
        <v>363</v>
      </c>
      <c r="E369" s="36" t="s">
        <v>222</v>
      </c>
      <c r="F369" s="16" t="s">
        <v>9</v>
      </c>
      <c r="G369" s="14" t="s">
        <v>40</v>
      </c>
      <c r="H369" s="13" t="s">
        <v>6</v>
      </c>
      <c r="I369" s="13" t="s">
        <v>48</v>
      </c>
      <c r="J369" s="13" t="s">
        <v>215</v>
      </c>
      <c r="K369" s="13" t="s">
        <v>123</v>
      </c>
      <c r="L369" s="14">
        <v>55</v>
      </c>
      <c r="M369" s="14" t="s">
        <v>15</v>
      </c>
      <c r="N369" s="31">
        <v>400000</v>
      </c>
      <c r="O369" s="14" t="s">
        <v>1</v>
      </c>
      <c r="P369" s="14" t="s">
        <v>35</v>
      </c>
      <c r="Q369" s="31">
        <v>2000</v>
      </c>
      <c r="R369" s="31">
        <v>200</v>
      </c>
      <c r="S369" s="45">
        <v>5.3029999999999999</v>
      </c>
      <c r="T369" s="64">
        <f t="shared" si="45"/>
        <v>291.66500000000002</v>
      </c>
      <c r="U369" s="64">
        <f t="shared" si="46"/>
        <v>4.4222880827537088</v>
      </c>
      <c r="V369" s="38">
        <f t="shared" si="47"/>
        <v>0.7208324468879338</v>
      </c>
      <c r="W369" s="52">
        <v>135.92918100847328</v>
      </c>
      <c r="X369" s="71" t="str">
        <f t="shared" si="53"/>
        <v>Q3 2022</v>
      </c>
      <c r="Y369" s="21">
        <f t="shared" si="48"/>
        <v>3840</v>
      </c>
      <c r="Z369" s="21">
        <f t="shared" si="49"/>
        <v>2160</v>
      </c>
      <c r="AA369" s="57">
        <f t="shared" si="50"/>
        <v>833921.94658753707</v>
      </c>
      <c r="AB369" s="59">
        <f t="shared" si="51"/>
        <v>1.7777777777777777</v>
      </c>
      <c r="AC369" s="61">
        <f t="shared" si="52"/>
        <v>1397</v>
      </c>
    </row>
    <row r="370" spans="4:29" hidden="1">
      <c r="D370" s="12">
        <v>364</v>
      </c>
      <c r="E370" s="36" t="s">
        <v>222</v>
      </c>
      <c r="F370" s="16" t="s">
        <v>9</v>
      </c>
      <c r="G370" s="14" t="s">
        <v>40</v>
      </c>
      <c r="H370" s="13" t="s">
        <v>6</v>
      </c>
      <c r="I370" s="13" t="s">
        <v>48</v>
      </c>
      <c r="J370" s="13" t="s">
        <v>91</v>
      </c>
      <c r="K370" s="13" t="s">
        <v>123</v>
      </c>
      <c r="L370" s="14">
        <v>65</v>
      </c>
      <c r="M370" s="14" t="s">
        <v>15</v>
      </c>
      <c r="N370" s="31">
        <v>400000</v>
      </c>
      <c r="O370" s="14" t="s">
        <v>1</v>
      </c>
      <c r="P370" s="14" t="s">
        <v>35</v>
      </c>
      <c r="Q370" s="31">
        <v>9504</v>
      </c>
      <c r="R370" s="31">
        <v>792</v>
      </c>
      <c r="S370" s="45">
        <v>10.605</v>
      </c>
      <c r="T370" s="64">
        <f t="shared" si="45"/>
        <v>689.32500000000005</v>
      </c>
      <c r="U370" s="64">
        <f t="shared" si="46"/>
        <v>12.352003629436203</v>
      </c>
      <c r="V370" s="38">
        <f t="shared" si="47"/>
        <v>1.9378405130349683</v>
      </c>
      <c r="W370" s="52">
        <v>182.72894983828084</v>
      </c>
      <c r="X370" s="71" t="str">
        <f t="shared" si="53"/>
        <v>Q3 2022</v>
      </c>
      <c r="Y370" s="21">
        <f t="shared" si="48"/>
        <v>3840</v>
      </c>
      <c r="Z370" s="21">
        <f t="shared" si="49"/>
        <v>2160</v>
      </c>
      <c r="AA370" s="57">
        <f t="shared" si="50"/>
        <v>1164733.9584569733</v>
      </c>
      <c r="AB370" s="59">
        <f t="shared" si="51"/>
        <v>1.7777777777777777</v>
      </c>
      <c r="AC370" s="61">
        <f t="shared" si="52"/>
        <v>1651</v>
      </c>
    </row>
    <row r="371" spans="4:29" hidden="1">
      <c r="D371" s="12">
        <v>365</v>
      </c>
      <c r="E371" s="36" t="s">
        <v>222</v>
      </c>
      <c r="F371" s="16" t="s">
        <v>9</v>
      </c>
      <c r="G371" s="14" t="s">
        <v>40</v>
      </c>
      <c r="H371" s="13" t="s">
        <v>6</v>
      </c>
      <c r="I371" s="13" t="s">
        <v>48</v>
      </c>
      <c r="J371" s="13" t="s">
        <v>49</v>
      </c>
      <c r="K371" s="13" t="s">
        <v>123</v>
      </c>
      <c r="L371" s="14">
        <v>75</v>
      </c>
      <c r="M371" s="14" t="s">
        <v>15</v>
      </c>
      <c r="N371" s="31">
        <v>400000</v>
      </c>
      <c r="O371" s="14" t="s">
        <v>1</v>
      </c>
      <c r="P371" s="14" t="s">
        <v>35</v>
      </c>
      <c r="Q371" s="31">
        <v>15360</v>
      </c>
      <c r="R371" s="31">
        <v>1280</v>
      </c>
      <c r="S371" s="45">
        <v>11.234999999999999</v>
      </c>
      <c r="T371" s="64">
        <f t="shared" si="45"/>
        <v>842.625</v>
      </c>
      <c r="U371" s="64">
        <f t="shared" si="46"/>
        <v>17.42190446884273</v>
      </c>
      <c r="V371" s="38">
        <f t="shared" si="47"/>
        <v>2.7678695541156126</v>
      </c>
      <c r="W371" s="52">
        <v>246.36133102942705</v>
      </c>
      <c r="X371" s="71" t="str">
        <f t="shared" si="53"/>
        <v>Q3 2022</v>
      </c>
      <c r="Y371" s="21">
        <f t="shared" si="48"/>
        <v>3840</v>
      </c>
      <c r="Z371" s="21">
        <f t="shared" si="49"/>
        <v>2160</v>
      </c>
      <c r="AA371" s="57">
        <f t="shared" si="50"/>
        <v>1550681.3056379822</v>
      </c>
      <c r="AB371" s="59">
        <f t="shared" si="51"/>
        <v>1.7777777777777777</v>
      </c>
      <c r="AC371" s="61">
        <f t="shared" si="52"/>
        <v>1905</v>
      </c>
    </row>
    <row r="372" spans="4:29" hidden="1">
      <c r="D372" s="12">
        <v>366</v>
      </c>
      <c r="E372" s="36" t="s">
        <v>222</v>
      </c>
      <c r="F372" s="16" t="s">
        <v>9</v>
      </c>
      <c r="G372" s="14" t="s">
        <v>40</v>
      </c>
      <c r="H372" s="13" t="s">
        <v>6</v>
      </c>
      <c r="I372" s="13" t="s">
        <v>48</v>
      </c>
      <c r="J372" s="13" t="s">
        <v>49</v>
      </c>
      <c r="K372" s="13" t="s">
        <v>123</v>
      </c>
      <c r="L372" s="14">
        <v>85</v>
      </c>
      <c r="M372" s="14" t="s">
        <v>15</v>
      </c>
      <c r="N372" s="31">
        <v>400000</v>
      </c>
      <c r="O372" s="14" t="s">
        <v>1</v>
      </c>
      <c r="P372" s="14" t="s">
        <v>35</v>
      </c>
      <c r="Q372" s="31">
        <v>15360</v>
      </c>
      <c r="R372" s="31">
        <v>1280</v>
      </c>
      <c r="S372" s="45">
        <v>1.7849999999999999</v>
      </c>
      <c r="T372" s="64">
        <f t="shared" si="45"/>
        <v>151.72499999999999</v>
      </c>
      <c r="U372" s="64">
        <f t="shared" si="46"/>
        <v>3.5552987188130563</v>
      </c>
      <c r="V372" s="38">
        <f t="shared" si="47"/>
        <v>0.57225303834845542</v>
      </c>
      <c r="W372" s="52">
        <v>320.58993745011509</v>
      </c>
      <c r="X372" s="71" t="str">
        <f t="shared" si="53"/>
        <v>Q3 2022</v>
      </c>
      <c r="Y372" s="21">
        <f t="shared" si="48"/>
        <v>3840</v>
      </c>
      <c r="Z372" s="21">
        <f t="shared" si="49"/>
        <v>2160</v>
      </c>
      <c r="AA372" s="57">
        <f t="shared" si="50"/>
        <v>1991763.9881305636</v>
      </c>
      <c r="AB372" s="59">
        <f t="shared" si="51"/>
        <v>1.7777777777777777</v>
      </c>
      <c r="AC372" s="61">
        <f t="shared" si="52"/>
        <v>2159</v>
      </c>
    </row>
    <row r="373" spans="4:29" hidden="1">
      <c r="D373" s="12">
        <v>367</v>
      </c>
      <c r="E373" s="36" t="s">
        <v>222</v>
      </c>
      <c r="F373" s="16" t="s">
        <v>9</v>
      </c>
      <c r="G373" s="14" t="s">
        <v>40</v>
      </c>
      <c r="H373" s="13" t="s">
        <v>6</v>
      </c>
      <c r="I373" s="13" t="s">
        <v>93</v>
      </c>
      <c r="J373" s="13" t="s">
        <v>94</v>
      </c>
      <c r="K373" s="13" t="s">
        <v>95</v>
      </c>
      <c r="L373" s="14">
        <v>75</v>
      </c>
      <c r="M373" s="14" t="s">
        <v>15</v>
      </c>
      <c r="N373" s="31">
        <v>1000000</v>
      </c>
      <c r="O373" s="14" t="s">
        <v>2</v>
      </c>
      <c r="P373" s="14" t="s">
        <v>35</v>
      </c>
      <c r="Q373" s="31">
        <v>46080</v>
      </c>
      <c r="R373" s="31">
        <v>2880</v>
      </c>
      <c r="S373" s="45">
        <v>1.6279999999999999</v>
      </c>
      <c r="T373" s="64">
        <f t="shared" si="45"/>
        <v>122.1</v>
      </c>
      <c r="U373" s="64">
        <f t="shared" si="46"/>
        <v>2.5245091655786349</v>
      </c>
      <c r="V373" s="38">
        <f t="shared" si="47"/>
        <v>0.57296606702272457</v>
      </c>
      <c r="W373" s="52">
        <v>351.94475861346723</v>
      </c>
      <c r="X373" s="71" t="str">
        <f t="shared" si="53"/>
        <v>Q3 2022</v>
      </c>
      <c r="Y373" s="21">
        <f t="shared" si="48"/>
        <v>3840</v>
      </c>
      <c r="Z373" s="21">
        <f t="shared" si="49"/>
        <v>2160</v>
      </c>
      <c r="AA373" s="57">
        <f t="shared" si="50"/>
        <v>1550681.3056379822</v>
      </c>
      <c r="AB373" s="59">
        <f t="shared" si="51"/>
        <v>1.7777777777777777</v>
      </c>
      <c r="AC373" s="61">
        <f t="shared" si="52"/>
        <v>1905</v>
      </c>
    </row>
    <row r="374" spans="4:29" hidden="1">
      <c r="D374" s="12">
        <v>368</v>
      </c>
      <c r="E374" s="36" t="s">
        <v>222</v>
      </c>
      <c r="F374" s="16" t="s">
        <v>9</v>
      </c>
      <c r="G374" s="14" t="s">
        <v>40</v>
      </c>
      <c r="H374" s="13" t="s">
        <v>6</v>
      </c>
      <c r="I374" s="13" t="s">
        <v>93</v>
      </c>
      <c r="J374" s="13" t="s">
        <v>94</v>
      </c>
      <c r="K374" s="13" t="s">
        <v>95</v>
      </c>
      <c r="L374" s="14">
        <v>85</v>
      </c>
      <c r="M374" s="14" t="s">
        <v>52</v>
      </c>
      <c r="N374" s="31">
        <v>1000000</v>
      </c>
      <c r="O374" s="14" t="s">
        <v>2</v>
      </c>
      <c r="P374" s="14" t="s">
        <v>35</v>
      </c>
      <c r="Q374" s="31">
        <v>46080</v>
      </c>
      <c r="R374" s="31">
        <v>2880</v>
      </c>
      <c r="S374" s="45">
        <v>0.42</v>
      </c>
      <c r="T374" s="64">
        <f t="shared" si="45"/>
        <v>35.699999999999996</v>
      </c>
      <c r="U374" s="64">
        <f t="shared" si="46"/>
        <v>0.83654087501483665</v>
      </c>
      <c r="V374" s="38">
        <f t="shared" si="47"/>
        <v>0.29571649050971205</v>
      </c>
      <c r="W374" s="52">
        <v>704.08688216598114</v>
      </c>
      <c r="X374" s="71" t="str">
        <f t="shared" si="53"/>
        <v>Q3 2022</v>
      </c>
      <c r="Y374" s="21">
        <f t="shared" si="48"/>
        <v>7680</v>
      </c>
      <c r="Z374" s="21">
        <f t="shared" si="49"/>
        <v>4320</v>
      </c>
      <c r="AA374" s="57">
        <f t="shared" si="50"/>
        <v>1991763.9881305636</v>
      </c>
      <c r="AB374" s="59">
        <f t="shared" si="51"/>
        <v>1.7777777777777777</v>
      </c>
      <c r="AC374" s="61">
        <f t="shared" si="52"/>
        <v>2159</v>
      </c>
    </row>
    <row r="375" spans="4:29" hidden="1">
      <c r="D375" s="12">
        <v>369</v>
      </c>
      <c r="E375" s="36" t="s">
        <v>222</v>
      </c>
      <c r="F375" s="16" t="s">
        <v>9</v>
      </c>
      <c r="G375" s="14" t="s">
        <v>40</v>
      </c>
      <c r="H375" s="13" t="s">
        <v>6</v>
      </c>
      <c r="I375" s="13" t="s">
        <v>93</v>
      </c>
      <c r="J375" s="13" t="s">
        <v>38</v>
      </c>
      <c r="K375" s="13"/>
      <c r="L375" s="14">
        <v>65</v>
      </c>
      <c r="M375" s="14" t="s">
        <v>15</v>
      </c>
      <c r="N375" s="31">
        <v>1000000</v>
      </c>
      <c r="O375" s="14" t="s">
        <v>2</v>
      </c>
      <c r="P375" s="14" t="s">
        <v>35</v>
      </c>
      <c r="Q375" s="31">
        <v>37440</v>
      </c>
      <c r="R375" s="31">
        <v>2340</v>
      </c>
      <c r="S375" s="45">
        <v>0.78800000000000003</v>
      </c>
      <c r="T375" s="64">
        <f t="shared" si="45"/>
        <v>51.22</v>
      </c>
      <c r="U375" s="64">
        <f t="shared" si="46"/>
        <v>0.91781035926409493</v>
      </c>
      <c r="V375" s="38">
        <f t="shared" si="47"/>
        <v>0.20570058924652188</v>
      </c>
      <c r="W375" s="52">
        <v>261.04135691182978</v>
      </c>
      <c r="X375" s="71" t="str">
        <f t="shared" si="53"/>
        <v>Q3 2022</v>
      </c>
      <c r="Y375" s="21">
        <f t="shared" si="48"/>
        <v>3840</v>
      </c>
      <c r="Z375" s="21">
        <f t="shared" si="49"/>
        <v>2160</v>
      </c>
      <c r="AA375" s="57">
        <f t="shared" si="50"/>
        <v>1164733.9584569733</v>
      </c>
      <c r="AB375" s="59">
        <f t="shared" si="51"/>
        <v>1.7777777777777777</v>
      </c>
      <c r="AC375" s="61">
        <f t="shared" si="52"/>
        <v>1651</v>
      </c>
    </row>
    <row r="376" spans="4:29" hidden="1">
      <c r="D376" s="12">
        <v>370</v>
      </c>
      <c r="E376" s="36" t="s">
        <v>222</v>
      </c>
      <c r="F376" s="16" t="s">
        <v>9</v>
      </c>
      <c r="G376" s="14" t="s">
        <v>40</v>
      </c>
      <c r="H376" s="13" t="s">
        <v>6</v>
      </c>
      <c r="I376" s="13" t="s">
        <v>125</v>
      </c>
      <c r="J376" s="13"/>
      <c r="K376" s="13" t="s">
        <v>123</v>
      </c>
      <c r="L376" s="14">
        <v>65</v>
      </c>
      <c r="M376" s="14" t="s">
        <v>15</v>
      </c>
      <c r="N376" s="31">
        <v>1000000</v>
      </c>
      <c r="O376" s="14" t="s">
        <v>2</v>
      </c>
      <c r="P376" s="14" t="s">
        <v>35</v>
      </c>
      <c r="Q376" s="31">
        <v>16384</v>
      </c>
      <c r="R376" s="31">
        <v>1000</v>
      </c>
      <c r="S376" s="45">
        <v>38.44</v>
      </c>
      <c r="T376" s="64">
        <f t="shared" si="45"/>
        <v>2498.6</v>
      </c>
      <c r="U376" s="64">
        <f t="shared" si="46"/>
        <v>44.772373363086054</v>
      </c>
      <c r="V376" s="38">
        <f t="shared" si="47"/>
        <v>10.034429759690736</v>
      </c>
      <c r="W376" s="52">
        <v>261.04135691182978</v>
      </c>
      <c r="X376" s="71" t="str">
        <f t="shared" si="53"/>
        <v>Q3 2022</v>
      </c>
      <c r="Y376" s="21">
        <f t="shared" si="48"/>
        <v>3840</v>
      </c>
      <c r="Z376" s="21">
        <f t="shared" si="49"/>
        <v>2160</v>
      </c>
      <c r="AA376" s="57">
        <f t="shared" si="50"/>
        <v>1164733.9584569733</v>
      </c>
      <c r="AB376" s="59">
        <f t="shared" si="51"/>
        <v>1.7777777777777777</v>
      </c>
      <c r="AC376" s="61">
        <f t="shared" si="52"/>
        <v>1651</v>
      </c>
    </row>
    <row r="377" spans="4:29" hidden="1">
      <c r="D377" s="12">
        <v>371</v>
      </c>
      <c r="E377" s="36" t="s">
        <v>222</v>
      </c>
      <c r="F377" s="16" t="s">
        <v>9</v>
      </c>
      <c r="G377" s="14" t="s">
        <v>40</v>
      </c>
      <c r="H377" s="13" t="s">
        <v>6</v>
      </c>
      <c r="I377" s="13" t="s">
        <v>125</v>
      </c>
      <c r="J377" s="13"/>
      <c r="K377" s="13" t="s">
        <v>123</v>
      </c>
      <c r="L377" s="14">
        <v>65</v>
      </c>
      <c r="M377" s="14" t="s">
        <v>52</v>
      </c>
      <c r="N377" s="31">
        <v>1000000</v>
      </c>
      <c r="O377" s="14" t="s">
        <v>2</v>
      </c>
      <c r="P377" s="14" t="s">
        <v>35</v>
      </c>
      <c r="Q377" s="31">
        <v>12000</v>
      </c>
      <c r="R377" s="31">
        <v>1000</v>
      </c>
      <c r="S377" s="45">
        <v>0.33100000000000002</v>
      </c>
      <c r="T377" s="64">
        <f t="shared" si="45"/>
        <v>21.515000000000001</v>
      </c>
      <c r="U377" s="64">
        <f t="shared" si="46"/>
        <v>0.38552694024925821</v>
      </c>
      <c r="V377" s="38">
        <f t="shared" si="47"/>
        <v>0.13199513495580775</v>
      </c>
      <c r="W377" s="52">
        <v>398.77684276679076</v>
      </c>
      <c r="X377" s="71" t="str">
        <f t="shared" si="53"/>
        <v>Q3 2022</v>
      </c>
      <c r="Y377" s="21">
        <f t="shared" si="48"/>
        <v>7680</v>
      </c>
      <c r="Z377" s="21">
        <f t="shared" si="49"/>
        <v>4320</v>
      </c>
      <c r="AA377" s="57">
        <f t="shared" si="50"/>
        <v>1164733.9584569733</v>
      </c>
      <c r="AB377" s="59">
        <f t="shared" si="51"/>
        <v>1.7777777777777777</v>
      </c>
      <c r="AC377" s="61">
        <f t="shared" si="52"/>
        <v>1651</v>
      </c>
    </row>
    <row r="378" spans="4:29" hidden="1">
      <c r="D378" s="12">
        <v>372</v>
      </c>
      <c r="E378" s="36" t="s">
        <v>222</v>
      </c>
      <c r="F378" s="16" t="s">
        <v>9</v>
      </c>
      <c r="G378" s="14" t="s">
        <v>40</v>
      </c>
      <c r="H378" s="13" t="s">
        <v>6</v>
      </c>
      <c r="I378" s="13" t="s">
        <v>125</v>
      </c>
      <c r="J378" s="13"/>
      <c r="K378" s="13" t="s">
        <v>123</v>
      </c>
      <c r="L378" s="14">
        <v>75</v>
      </c>
      <c r="M378" s="14" t="s">
        <v>15</v>
      </c>
      <c r="N378" s="31">
        <v>1000000</v>
      </c>
      <c r="O378" s="14" t="s">
        <v>2</v>
      </c>
      <c r="P378" s="14" t="s">
        <v>35</v>
      </c>
      <c r="Q378" s="31">
        <v>12000</v>
      </c>
      <c r="R378" s="31">
        <v>1000</v>
      </c>
      <c r="S378" s="45">
        <v>13.499000000000001</v>
      </c>
      <c r="T378" s="64">
        <f t="shared" si="45"/>
        <v>1012.4250000000001</v>
      </c>
      <c r="U378" s="64">
        <f t="shared" si="46"/>
        <v>20.932646944807125</v>
      </c>
      <c r="V378" s="38">
        <f t="shared" si="47"/>
        <v>4.7509022965231944</v>
      </c>
      <c r="W378" s="52">
        <v>351.94475861346723</v>
      </c>
      <c r="X378" s="71" t="str">
        <f t="shared" si="53"/>
        <v>Q3 2022</v>
      </c>
      <c r="Y378" s="21">
        <f t="shared" si="48"/>
        <v>3840</v>
      </c>
      <c r="Z378" s="21">
        <f t="shared" si="49"/>
        <v>2160</v>
      </c>
      <c r="AA378" s="57">
        <f t="shared" si="50"/>
        <v>1550681.3056379822</v>
      </c>
      <c r="AB378" s="59">
        <f t="shared" si="51"/>
        <v>1.7777777777777777</v>
      </c>
      <c r="AC378" s="61">
        <f t="shared" si="52"/>
        <v>1905</v>
      </c>
    </row>
    <row r="379" spans="4:29" hidden="1">
      <c r="D379" s="12">
        <v>373</v>
      </c>
      <c r="E379" s="36" t="s">
        <v>222</v>
      </c>
      <c r="F379" s="16" t="s">
        <v>9</v>
      </c>
      <c r="G379" s="14" t="s">
        <v>40</v>
      </c>
      <c r="H379" s="13" t="s">
        <v>6</v>
      </c>
      <c r="I379" s="13" t="s">
        <v>125</v>
      </c>
      <c r="J379" s="13"/>
      <c r="K379" s="13" t="s">
        <v>123</v>
      </c>
      <c r="L379" s="14">
        <v>75</v>
      </c>
      <c r="M379" s="14" t="s">
        <v>52</v>
      </c>
      <c r="N379" s="31">
        <v>1000000</v>
      </c>
      <c r="O379" s="14" t="s">
        <v>2</v>
      </c>
      <c r="P379" s="14" t="s">
        <v>35</v>
      </c>
      <c r="Q379" s="31">
        <v>16000</v>
      </c>
      <c r="R379" s="31">
        <v>2000</v>
      </c>
      <c r="S379" s="45">
        <v>0.16400000000000001</v>
      </c>
      <c r="T379" s="64">
        <f t="shared" si="45"/>
        <v>12.3</v>
      </c>
      <c r="U379" s="64">
        <f t="shared" si="46"/>
        <v>0.2543117341246291</v>
      </c>
      <c r="V379" s="38">
        <f t="shared" si="47"/>
        <v>8.8734551009895246E-2</v>
      </c>
      <c r="W379" s="52">
        <v>541.0643354261905</v>
      </c>
      <c r="X379" s="71" t="str">
        <f t="shared" si="53"/>
        <v>Q3 2022</v>
      </c>
      <c r="Y379" s="21">
        <f t="shared" si="48"/>
        <v>7680</v>
      </c>
      <c r="Z379" s="21">
        <f t="shared" si="49"/>
        <v>4320</v>
      </c>
      <c r="AA379" s="57">
        <f t="shared" si="50"/>
        <v>1550681.3056379822</v>
      </c>
      <c r="AB379" s="59">
        <f t="shared" si="51"/>
        <v>1.7777777777777777</v>
      </c>
      <c r="AC379" s="61">
        <f t="shared" si="52"/>
        <v>1905</v>
      </c>
    </row>
    <row r="380" spans="4:29" hidden="1">
      <c r="D380" s="12">
        <v>374</v>
      </c>
      <c r="E380" s="36" t="s">
        <v>222</v>
      </c>
      <c r="F380" s="16" t="s">
        <v>9</v>
      </c>
      <c r="G380" s="14" t="s">
        <v>40</v>
      </c>
      <c r="H380" s="13" t="s">
        <v>6</v>
      </c>
      <c r="I380" s="13" t="s">
        <v>125</v>
      </c>
      <c r="J380" s="13"/>
      <c r="K380" s="13" t="s">
        <v>123</v>
      </c>
      <c r="L380" s="14">
        <v>86</v>
      </c>
      <c r="M380" s="14" t="s">
        <v>15</v>
      </c>
      <c r="N380" s="31">
        <v>1000000</v>
      </c>
      <c r="O380" s="14" t="s">
        <v>2</v>
      </c>
      <c r="P380" s="14" t="s">
        <v>35</v>
      </c>
      <c r="Q380" s="31">
        <v>18000</v>
      </c>
      <c r="R380" s="31">
        <v>1200</v>
      </c>
      <c r="S380" s="45">
        <v>5.28</v>
      </c>
      <c r="T380" s="64">
        <f t="shared" si="45"/>
        <v>454.08000000000004</v>
      </c>
      <c r="U380" s="64">
        <f t="shared" si="46"/>
        <v>10.765416815059943</v>
      </c>
      <c r="V380" s="38">
        <f t="shared" si="47"/>
        <v>2.4181640996237252</v>
      </c>
      <c r="W380" s="52">
        <v>457.98562492873583</v>
      </c>
      <c r="X380" s="71" t="str">
        <f t="shared" si="53"/>
        <v>Q3 2022</v>
      </c>
      <c r="Y380" s="21">
        <f t="shared" si="48"/>
        <v>3840</v>
      </c>
      <c r="Z380" s="21">
        <f t="shared" si="49"/>
        <v>2160</v>
      </c>
      <c r="AA380" s="57">
        <f t="shared" si="50"/>
        <v>2038904.6998219588</v>
      </c>
      <c r="AB380" s="59">
        <f t="shared" si="51"/>
        <v>1.7777777777777777</v>
      </c>
      <c r="AC380" s="61">
        <f t="shared" si="52"/>
        <v>2184.4</v>
      </c>
    </row>
    <row r="381" spans="4:29" hidden="1">
      <c r="D381" s="12">
        <v>375</v>
      </c>
      <c r="E381" s="36" t="s">
        <v>222</v>
      </c>
      <c r="F381" s="16" t="s">
        <v>9</v>
      </c>
      <c r="G381" s="14" t="s">
        <v>40</v>
      </c>
      <c r="H381" s="13" t="s">
        <v>6</v>
      </c>
      <c r="I381" s="13" t="s">
        <v>125</v>
      </c>
      <c r="J381" s="13"/>
      <c r="K381" s="13" t="s">
        <v>123</v>
      </c>
      <c r="L381" s="14">
        <v>86</v>
      </c>
      <c r="M381" s="14" t="s">
        <v>52</v>
      </c>
      <c r="N381" s="31">
        <v>1000000</v>
      </c>
      <c r="O381" s="14" t="s">
        <v>2</v>
      </c>
      <c r="P381" s="14" t="s">
        <v>35</v>
      </c>
      <c r="Q381" s="31">
        <v>28800</v>
      </c>
      <c r="R381" s="31">
        <v>2400</v>
      </c>
      <c r="S381" s="45">
        <v>7.0000000000000001E-3</v>
      </c>
      <c r="T381" s="64">
        <f t="shared" si="45"/>
        <v>0.60199999999999998</v>
      </c>
      <c r="U381" s="64">
        <f t="shared" si="46"/>
        <v>1.4272332898753711E-2</v>
      </c>
      <c r="V381" s="38">
        <f t="shared" si="47"/>
        <v>4.9286081751618678E-3</v>
      </c>
      <c r="W381" s="52">
        <v>704.08688216598114</v>
      </c>
      <c r="X381" s="71" t="str">
        <f t="shared" si="53"/>
        <v>Q3 2022</v>
      </c>
      <c r="Y381" s="21">
        <f t="shared" si="48"/>
        <v>7680</v>
      </c>
      <c r="Z381" s="21">
        <f t="shared" si="49"/>
        <v>4320</v>
      </c>
      <c r="AA381" s="57">
        <f t="shared" si="50"/>
        <v>2038904.6998219588</v>
      </c>
      <c r="AB381" s="59">
        <f t="shared" si="51"/>
        <v>1.7777777777777777</v>
      </c>
      <c r="AC381" s="61">
        <f t="shared" si="52"/>
        <v>2184.4</v>
      </c>
    </row>
    <row r="382" spans="4:29" hidden="1">
      <c r="D382" s="12">
        <v>376</v>
      </c>
      <c r="E382" s="36" t="s">
        <v>222</v>
      </c>
      <c r="F382" s="16" t="s">
        <v>9</v>
      </c>
      <c r="G382" s="14" t="s">
        <v>40</v>
      </c>
      <c r="H382" s="13" t="s">
        <v>6</v>
      </c>
      <c r="I382" s="13" t="s">
        <v>53</v>
      </c>
      <c r="J382" s="13" t="s">
        <v>126</v>
      </c>
      <c r="K382" s="13" t="s">
        <v>123</v>
      </c>
      <c r="L382" s="14">
        <v>43</v>
      </c>
      <c r="M382" s="14" t="s">
        <v>15</v>
      </c>
      <c r="N382" s="31">
        <v>1000000</v>
      </c>
      <c r="O382" s="14" t="s">
        <v>2</v>
      </c>
      <c r="P382" s="14" t="s">
        <v>35</v>
      </c>
      <c r="Q382" s="31">
        <v>3614.6269090909086</v>
      </c>
      <c r="R382" s="31">
        <v>301.21890909090905</v>
      </c>
      <c r="S382" s="45">
        <v>37.289000000000001</v>
      </c>
      <c r="T382" s="64">
        <f t="shared" si="45"/>
        <v>1603.4270000000001</v>
      </c>
      <c r="U382" s="64">
        <f t="shared" si="46"/>
        <v>19.007179337915257</v>
      </c>
      <c r="V382" s="38">
        <f t="shared" si="47"/>
        <v>5.661104387451255</v>
      </c>
      <c r="W382" s="52">
        <v>151.81700736011302</v>
      </c>
      <c r="X382" s="71" t="str">
        <f t="shared" si="53"/>
        <v>Q3 2022</v>
      </c>
      <c r="Y382" s="21">
        <f t="shared" si="48"/>
        <v>3840</v>
      </c>
      <c r="Z382" s="21">
        <f t="shared" si="49"/>
        <v>2160</v>
      </c>
      <c r="AA382" s="57">
        <f t="shared" si="50"/>
        <v>509726.1749554897</v>
      </c>
      <c r="AB382" s="59">
        <f t="shared" si="51"/>
        <v>1.7777777777777777</v>
      </c>
      <c r="AC382" s="61">
        <f t="shared" si="52"/>
        <v>1092.2</v>
      </c>
    </row>
    <row r="383" spans="4:29" hidden="1">
      <c r="D383" s="12">
        <v>377</v>
      </c>
      <c r="E383" s="36" t="s">
        <v>222</v>
      </c>
      <c r="F383" s="16" t="s">
        <v>9</v>
      </c>
      <c r="G383" s="14" t="s">
        <v>40</v>
      </c>
      <c r="H383" s="13" t="s">
        <v>6</v>
      </c>
      <c r="I383" s="13" t="s">
        <v>53</v>
      </c>
      <c r="J383" s="13" t="s">
        <v>126</v>
      </c>
      <c r="K383" s="13" t="s">
        <v>123</v>
      </c>
      <c r="L383" s="14">
        <v>50</v>
      </c>
      <c r="M383" s="14" t="s">
        <v>15</v>
      </c>
      <c r="N383" s="31">
        <v>1000000</v>
      </c>
      <c r="O383" s="14" t="s">
        <v>2</v>
      </c>
      <c r="P383" s="14" t="s">
        <v>35</v>
      </c>
      <c r="Q383" s="31">
        <v>4887.272727272727</v>
      </c>
      <c r="R383" s="31">
        <v>407.27272727272725</v>
      </c>
      <c r="S383" s="45">
        <v>51.790999999999997</v>
      </c>
      <c r="T383" s="64">
        <f t="shared" si="45"/>
        <v>2589.5499999999997</v>
      </c>
      <c r="U383" s="64">
        <f t="shared" si="46"/>
        <v>35.693926889020773</v>
      </c>
      <c r="V383" s="38">
        <f t="shared" si="47"/>
        <v>9.1427379397530384</v>
      </c>
      <c r="W383" s="52">
        <v>176.53140390710817</v>
      </c>
      <c r="X383" s="71" t="str">
        <f t="shared" si="53"/>
        <v>Q3 2022</v>
      </c>
      <c r="Y383" s="21">
        <f t="shared" si="48"/>
        <v>3840</v>
      </c>
      <c r="Z383" s="21">
        <f t="shared" si="49"/>
        <v>2160</v>
      </c>
      <c r="AA383" s="57">
        <f t="shared" si="50"/>
        <v>689191.69139465876</v>
      </c>
      <c r="AB383" s="59">
        <f t="shared" si="51"/>
        <v>1.7777777777777777</v>
      </c>
      <c r="AC383" s="61">
        <f t="shared" si="52"/>
        <v>1270</v>
      </c>
    </row>
    <row r="384" spans="4:29" hidden="1">
      <c r="D384" s="12">
        <v>378</v>
      </c>
      <c r="E384" s="36" t="s">
        <v>222</v>
      </c>
      <c r="F384" s="16" t="s">
        <v>9</v>
      </c>
      <c r="G384" s="14" t="s">
        <v>40</v>
      </c>
      <c r="H384" s="13" t="s">
        <v>6</v>
      </c>
      <c r="I384" s="13" t="s">
        <v>53</v>
      </c>
      <c r="J384" s="13" t="s">
        <v>126</v>
      </c>
      <c r="K384" s="13" t="s">
        <v>123</v>
      </c>
      <c r="L384" s="14">
        <v>55</v>
      </c>
      <c r="M384" s="14" t="s">
        <v>15</v>
      </c>
      <c r="N384" s="31">
        <v>1000000</v>
      </c>
      <c r="O384" s="14" t="s">
        <v>2</v>
      </c>
      <c r="P384" s="14" t="s">
        <v>35</v>
      </c>
      <c r="Q384" s="31">
        <v>6283.636363636364</v>
      </c>
      <c r="R384" s="31">
        <v>523.63636363636363</v>
      </c>
      <c r="S384" s="45">
        <v>155.60300000000001</v>
      </c>
      <c r="T384" s="64">
        <f t="shared" si="45"/>
        <v>8558.1650000000009</v>
      </c>
      <c r="U384" s="64">
        <f t="shared" si="46"/>
        <v>129.76075665486053</v>
      </c>
      <c r="V384" s="38">
        <f t="shared" si="47"/>
        <v>30.215697646373528</v>
      </c>
      <c r="W384" s="52">
        <v>194.18454429781897</v>
      </c>
      <c r="X384" s="71" t="str">
        <f t="shared" si="53"/>
        <v>Q3 2022</v>
      </c>
      <c r="Y384" s="21">
        <f t="shared" si="48"/>
        <v>3840</v>
      </c>
      <c r="Z384" s="21">
        <f t="shared" si="49"/>
        <v>2160</v>
      </c>
      <c r="AA384" s="57">
        <f t="shared" si="50"/>
        <v>833921.94658753707</v>
      </c>
      <c r="AB384" s="59">
        <f t="shared" si="51"/>
        <v>1.7777777777777777</v>
      </c>
      <c r="AC384" s="61">
        <f t="shared" si="52"/>
        <v>1397</v>
      </c>
    </row>
    <row r="385" spans="4:29" hidden="1">
      <c r="D385" s="12">
        <v>379</v>
      </c>
      <c r="E385" s="36" t="s">
        <v>222</v>
      </c>
      <c r="F385" s="16" t="s">
        <v>9</v>
      </c>
      <c r="G385" s="14" t="s">
        <v>40</v>
      </c>
      <c r="H385" s="13" t="s">
        <v>6</v>
      </c>
      <c r="I385" s="13" t="s">
        <v>53</v>
      </c>
      <c r="J385" s="13" t="s">
        <v>126</v>
      </c>
      <c r="K385" s="13" t="s">
        <v>123</v>
      </c>
      <c r="L385" s="14">
        <v>55</v>
      </c>
      <c r="M385" s="14" t="s">
        <v>52</v>
      </c>
      <c r="N385" s="31">
        <v>1000000</v>
      </c>
      <c r="O385" s="14" t="s">
        <v>2</v>
      </c>
      <c r="P385" s="14" t="s">
        <v>35</v>
      </c>
      <c r="Q385" s="31">
        <v>7873.1360946745563</v>
      </c>
      <c r="R385" s="31">
        <v>962.27218934911241</v>
      </c>
      <c r="S385" s="45">
        <v>17.361999999999998</v>
      </c>
      <c r="T385" s="64">
        <f t="shared" si="45"/>
        <v>954.90999999999985</v>
      </c>
      <c r="U385" s="64">
        <f t="shared" si="46"/>
        <v>14.478552836652817</v>
      </c>
      <c r="V385" s="38">
        <f t="shared" si="47"/>
        <v>5.1503296168716366</v>
      </c>
      <c r="W385" s="52">
        <v>296.6437977693605</v>
      </c>
      <c r="X385" s="71" t="str">
        <f t="shared" si="53"/>
        <v>Q3 2022</v>
      </c>
      <c r="Y385" s="21">
        <f t="shared" si="48"/>
        <v>7680</v>
      </c>
      <c r="Z385" s="21">
        <f t="shared" si="49"/>
        <v>4320</v>
      </c>
      <c r="AA385" s="57">
        <f t="shared" si="50"/>
        <v>833921.94658753707</v>
      </c>
      <c r="AB385" s="59">
        <f t="shared" si="51"/>
        <v>1.7777777777777777</v>
      </c>
      <c r="AC385" s="61">
        <f t="shared" si="52"/>
        <v>1397</v>
      </c>
    </row>
    <row r="386" spans="4:29" hidden="1">
      <c r="D386" s="12">
        <v>380</v>
      </c>
      <c r="E386" s="36" t="s">
        <v>222</v>
      </c>
      <c r="F386" s="16" t="s">
        <v>9</v>
      </c>
      <c r="G386" s="14" t="s">
        <v>40</v>
      </c>
      <c r="H386" s="13" t="s">
        <v>6</v>
      </c>
      <c r="I386" s="13" t="s">
        <v>53</v>
      </c>
      <c r="J386" s="13" t="s">
        <v>126</v>
      </c>
      <c r="K386" s="13" t="s">
        <v>123</v>
      </c>
      <c r="L386" s="14">
        <v>65</v>
      </c>
      <c r="M386" s="14" t="s">
        <v>15</v>
      </c>
      <c r="N386" s="31">
        <v>1000000</v>
      </c>
      <c r="O386" s="14" t="s">
        <v>2</v>
      </c>
      <c r="P386" s="14" t="s">
        <v>35</v>
      </c>
      <c r="Q386" s="31">
        <v>8640</v>
      </c>
      <c r="R386" s="31">
        <v>720</v>
      </c>
      <c r="S386" s="45">
        <v>151.59</v>
      </c>
      <c r="T386" s="64">
        <f t="shared" si="45"/>
        <v>9853.35</v>
      </c>
      <c r="U386" s="64">
        <f t="shared" si="46"/>
        <v>176.56202076249261</v>
      </c>
      <c r="V386" s="38">
        <f t="shared" si="47"/>
        <v>39.57125929426428</v>
      </c>
      <c r="W386" s="52">
        <v>261.04135691182978</v>
      </c>
      <c r="X386" s="71" t="str">
        <f t="shared" si="53"/>
        <v>Q3 2022</v>
      </c>
      <c r="Y386" s="21">
        <f t="shared" si="48"/>
        <v>3840</v>
      </c>
      <c r="Z386" s="21">
        <f t="shared" si="49"/>
        <v>2160</v>
      </c>
      <c r="AA386" s="57">
        <f t="shared" si="50"/>
        <v>1164733.9584569733</v>
      </c>
      <c r="AB386" s="59">
        <f t="shared" si="51"/>
        <v>1.7777777777777777</v>
      </c>
      <c r="AC386" s="61">
        <f t="shared" si="52"/>
        <v>1651</v>
      </c>
    </row>
    <row r="387" spans="4:29" hidden="1">
      <c r="D387" s="12">
        <v>381</v>
      </c>
      <c r="E387" s="36" t="s">
        <v>222</v>
      </c>
      <c r="F387" s="16" t="s">
        <v>9</v>
      </c>
      <c r="G387" s="14" t="s">
        <v>40</v>
      </c>
      <c r="H387" s="13" t="s">
        <v>6</v>
      </c>
      <c r="I387" s="13" t="s">
        <v>53</v>
      </c>
      <c r="J387" s="13" t="s">
        <v>126</v>
      </c>
      <c r="K387" s="13" t="s">
        <v>123</v>
      </c>
      <c r="L387" s="14">
        <v>65</v>
      </c>
      <c r="M387" s="14" t="s">
        <v>52</v>
      </c>
      <c r="N387" s="31">
        <v>1000000</v>
      </c>
      <c r="O387" s="14" t="s">
        <v>2</v>
      </c>
      <c r="P387" s="14" t="s">
        <v>35</v>
      </c>
      <c r="Q387" s="31">
        <v>10996.363636363636</v>
      </c>
      <c r="R387" s="31">
        <v>1221.8181818181818</v>
      </c>
      <c r="S387" s="45">
        <v>27.558</v>
      </c>
      <c r="T387" s="64">
        <f t="shared" si="45"/>
        <v>1791.27</v>
      </c>
      <c r="U387" s="64">
        <f t="shared" si="46"/>
        <v>32.097738427157275</v>
      </c>
      <c r="V387" s="38">
        <f t="shared" si="47"/>
        <v>10.989492232967219</v>
      </c>
      <c r="W387" s="52">
        <v>398.77684276679076</v>
      </c>
      <c r="X387" s="71" t="str">
        <f t="shared" si="53"/>
        <v>Q3 2022</v>
      </c>
      <c r="Y387" s="21">
        <f t="shared" si="48"/>
        <v>7680</v>
      </c>
      <c r="Z387" s="21">
        <f t="shared" si="49"/>
        <v>4320</v>
      </c>
      <c r="AA387" s="57">
        <f t="shared" si="50"/>
        <v>1164733.9584569733</v>
      </c>
      <c r="AB387" s="59">
        <f t="shared" si="51"/>
        <v>1.7777777777777777</v>
      </c>
      <c r="AC387" s="61">
        <f t="shared" si="52"/>
        <v>1651</v>
      </c>
    </row>
    <row r="388" spans="4:29" hidden="1">
      <c r="D388" s="12">
        <v>382</v>
      </c>
      <c r="E388" s="36" t="s">
        <v>222</v>
      </c>
      <c r="F388" s="16" t="s">
        <v>9</v>
      </c>
      <c r="G388" s="14" t="s">
        <v>40</v>
      </c>
      <c r="H388" s="13" t="s">
        <v>6</v>
      </c>
      <c r="I388" s="13" t="s">
        <v>53</v>
      </c>
      <c r="J388" s="13" t="s">
        <v>126</v>
      </c>
      <c r="K388" s="13" t="s">
        <v>123</v>
      </c>
      <c r="L388" s="14">
        <v>75</v>
      </c>
      <c r="M388" s="14" t="s">
        <v>15</v>
      </c>
      <c r="N388" s="31">
        <v>1000000</v>
      </c>
      <c r="O388" s="14" t="s">
        <v>2</v>
      </c>
      <c r="P388" s="14" t="s">
        <v>35</v>
      </c>
      <c r="Q388" s="31">
        <v>10909.09090909091</v>
      </c>
      <c r="R388" s="31">
        <v>909.09090909090912</v>
      </c>
      <c r="S388" s="45">
        <v>84.143000000000001</v>
      </c>
      <c r="T388" s="64">
        <f t="shared" si="45"/>
        <v>6310.7250000000004</v>
      </c>
      <c r="U388" s="64">
        <f t="shared" si="46"/>
        <v>130.47897710029673</v>
      </c>
      <c r="V388" s="38">
        <f t="shared" si="47"/>
        <v>29.613687824012974</v>
      </c>
      <c r="W388" s="52">
        <v>351.94475861346723</v>
      </c>
      <c r="X388" s="71" t="str">
        <f t="shared" si="53"/>
        <v>Q3 2022</v>
      </c>
      <c r="Y388" s="21">
        <f t="shared" si="48"/>
        <v>3840</v>
      </c>
      <c r="Z388" s="21">
        <f t="shared" si="49"/>
        <v>2160</v>
      </c>
      <c r="AA388" s="57">
        <f t="shared" si="50"/>
        <v>1550681.3056379822</v>
      </c>
      <c r="AB388" s="59">
        <f t="shared" si="51"/>
        <v>1.7777777777777777</v>
      </c>
      <c r="AC388" s="61">
        <f t="shared" si="52"/>
        <v>1905</v>
      </c>
    </row>
    <row r="389" spans="4:29" hidden="1">
      <c r="D389" s="12">
        <v>383</v>
      </c>
      <c r="E389" s="36" t="s">
        <v>222</v>
      </c>
      <c r="F389" s="16" t="s">
        <v>9</v>
      </c>
      <c r="G389" s="14" t="s">
        <v>40</v>
      </c>
      <c r="H389" s="13" t="s">
        <v>6</v>
      </c>
      <c r="I389" s="13" t="s">
        <v>53</v>
      </c>
      <c r="J389" s="13" t="s">
        <v>126</v>
      </c>
      <c r="K389" s="13" t="s">
        <v>123</v>
      </c>
      <c r="L389" s="14">
        <v>75</v>
      </c>
      <c r="M389" s="14" t="s">
        <v>52</v>
      </c>
      <c r="N389" s="31">
        <v>1000000</v>
      </c>
      <c r="O389" s="14" t="s">
        <v>2</v>
      </c>
      <c r="P389" s="14" t="s">
        <v>35</v>
      </c>
      <c r="Q389" s="31">
        <v>15708.764159999995</v>
      </c>
      <c r="R389" s="31">
        <v>1745.4182399999995</v>
      </c>
      <c r="S389" s="45">
        <v>17.102</v>
      </c>
      <c r="T389" s="64">
        <f t="shared" si="45"/>
        <v>1282.6500000000001</v>
      </c>
      <c r="U389" s="64">
        <f t="shared" si="46"/>
        <v>26.519751689020772</v>
      </c>
      <c r="V389" s="38">
        <f t="shared" si="47"/>
        <v>9.2532822644587096</v>
      </c>
      <c r="W389" s="52">
        <v>541.0643354261905</v>
      </c>
      <c r="X389" s="71" t="str">
        <f t="shared" si="53"/>
        <v>Q3 2022</v>
      </c>
      <c r="Y389" s="21">
        <f t="shared" si="48"/>
        <v>7680</v>
      </c>
      <c r="Z389" s="21">
        <f t="shared" si="49"/>
        <v>4320</v>
      </c>
      <c r="AA389" s="57">
        <f t="shared" si="50"/>
        <v>1550681.3056379822</v>
      </c>
      <c r="AB389" s="59">
        <f t="shared" si="51"/>
        <v>1.7777777777777777</v>
      </c>
      <c r="AC389" s="61">
        <f t="shared" si="52"/>
        <v>1905</v>
      </c>
    </row>
    <row r="390" spans="4:29" hidden="1">
      <c r="D390" s="12">
        <v>384</v>
      </c>
      <c r="E390" s="36" t="s">
        <v>222</v>
      </c>
      <c r="F390" s="16" t="s">
        <v>9</v>
      </c>
      <c r="G390" s="14" t="s">
        <v>40</v>
      </c>
      <c r="H390" s="13" t="s">
        <v>6</v>
      </c>
      <c r="I390" s="13" t="s">
        <v>53</v>
      </c>
      <c r="J390" s="13" t="s">
        <v>126</v>
      </c>
      <c r="K390" s="13" t="s">
        <v>123</v>
      </c>
      <c r="L390" s="14">
        <v>85</v>
      </c>
      <c r="M390" s="14" t="s">
        <v>15</v>
      </c>
      <c r="N390" s="31">
        <v>1000000</v>
      </c>
      <c r="O390" s="14" t="s">
        <v>2</v>
      </c>
      <c r="P390" s="14" t="s">
        <v>35</v>
      </c>
      <c r="Q390" s="31">
        <v>14400</v>
      </c>
      <c r="R390" s="31">
        <v>1200</v>
      </c>
      <c r="S390" s="45">
        <v>55.447000000000003</v>
      </c>
      <c r="T390" s="64">
        <f t="shared" si="45"/>
        <v>4712.9949999999999</v>
      </c>
      <c r="U390" s="64">
        <f t="shared" si="46"/>
        <v>110.43733784987536</v>
      </c>
      <c r="V390" s="38">
        <f t="shared" si="47"/>
        <v>25.393928945423617</v>
      </c>
      <c r="W390" s="52">
        <v>457.98562492873583</v>
      </c>
      <c r="X390" s="71" t="str">
        <f t="shared" si="53"/>
        <v>Q3 2022</v>
      </c>
      <c r="Y390" s="21">
        <f t="shared" si="48"/>
        <v>3840</v>
      </c>
      <c r="Z390" s="21">
        <f t="shared" si="49"/>
        <v>2160</v>
      </c>
      <c r="AA390" s="57">
        <f t="shared" si="50"/>
        <v>1991763.9881305636</v>
      </c>
      <c r="AB390" s="59">
        <f t="shared" si="51"/>
        <v>1.7777777777777777</v>
      </c>
      <c r="AC390" s="61">
        <f t="shared" si="52"/>
        <v>2159</v>
      </c>
    </row>
    <row r="391" spans="4:29" hidden="1">
      <c r="D391" s="12">
        <v>385</v>
      </c>
      <c r="E391" s="36" t="s">
        <v>222</v>
      </c>
      <c r="F391" s="16" t="s">
        <v>9</v>
      </c>
      <c r="G391" s="14" t="s">
        <v>40</v>
      </c>
      <c r="H391" s="13" t="s">
        <v>6</v>
      </c>
      <c r="I391" s="13" t="s">
        <v>53</v>
      </c>
      <c r="J391" s="13" t="s">
        <v>126</v>
      </c>
      <c r="K391" s="13" t="s">
        <v>123</v>
      </c>
      <c r="L391" s="14">
        <v>85</v>
      </c>
      <c r="M391" s="14" t="s">
        <v>52</v>
      </c>
      <c r="N391" s="31">
        <v>1000000</v>
      </c>
      <c r="O391" s="14" t="s">
        <v>2</v>
      </c>
      <c r="P391" s="14" t="s">
        <v>35</v>
      </c>
      <c r="Q391" s="31">
        <v>19145.454545454544</v>
      </c>
      <c r="R391" s="31">
        <v>2127.272727272727</v>
      </c>
      <c r="S391" s="45">
        <v>11.138999999999999</v>
      </c>
      <c r="T391" s="64">
        <f t="shared" ref="T391:T454" si="54">L391*S391</f>
        <v>946.81499999999994</v>
      </c>
      <c r="U391" s="64">
        <f t="shared" ref="U391:U454" si="55">S391*AA391/10^6</f>
        <v>22.186259063786345</v>
      </c>
      <c r="V391" s="38">
        <f t="shared" ref="V391:V454" si="56">S391*W391/1000</f>
        <v>7.8428237804468637</v>
      </c>
      <c r="W391" s="52">
        <v>704.08688216598114</v>
      </c>
      <c r="X391" s="71" t="str">
        <f t="shared" si="53"/>
        <v>Q3 2022</v>
      </c>
      <c r="Y391" s="21">
        <f t="shared" ref="Y391:Y454" si="57">1*LEFT(M391, FIND("x", M391)-2)</f>
        <v>7680</v>
      </c>
      <c r="Z391" s="21">
        <f t="shared" ref="Z391:Z454" si="58">1*RIGHT(M391, LEN(M391)-FIND("x", M391)-1)</f>
        <v>4320</v>
      </c>
      <c r="AA391" s="57">
        <f t="shared" ref="AA391:AA454" si="59">AC391^2*AB391/(1+AB391^2)</f>
        <v>1991763.9881305636</v>
      </c>
      <c r="AB391" s="59">
        <f t="shared" ref="AB391:AB454" si="60">Y391/Z391</f>
        <v>1.7777777777777777</v>
      </c>
      <c r="AC391" s="61">
        <f t="shared" ref="AC391:AC454" si="61">L391*25.4</f>
        <v>2159</v>
      </c>
    </row>
    <row r="392" spans="4:29" hidden="1">
      <c r="D392" s="12">
        <v>386</v>
      </c>
      <c r="E392" s="36" t="s">
        <v>222</v>
      </c>
      <c r="F392" s="16" t="s">
        <v>9</v>
      </c>
      <c r="G392" s="14" t="s">
        <v>40</v>
      </c>
      <c r="H392" s="13" t="s">
        <v>6</v>
      </c>
      <c r="I392" s="13" t="s">
        <v>53</v>
      </c>
      <c r="J392" s="13" t="s">
        <v>126</v>
      </c>
      <c r="K392" s="13" t="s">
        <v>123</v>
      </c>
      <c r="L392" s="14">
        <v>98</v>
      </c>
      <c r="M392" s="14" t="s">
        <v>15</v>
      </c>
      <c r="N392" s="31">
        <v>1000000</v>
      </c>
      <c r="O392" s="14" t="s">
        <v>2</v>
      </c>
      <c r="P392" s="14" t="s">
        <v>35</v>
      </c>
      <c r="Q392" s="31">
        <v>19141.53633217993</v>
      </c>
      <c r="R392" s="31">
        <v>1595.1280276816608</v>
      </c>
      <c r="S392" s="45">
        <v>2.7040000000000002</v>
      </c>
      <c r="T392" s="64">
        <f t="shared" si="54"/>
        <v>264.99200000000002</v>
      </c>
      <c r="U392" s="64">
        <f t="shared" si="55"/>
        <v>7.159107159693292</v>
      </c>
      <c r="V392" s="38">
        <f t="shared" si="56"/>
        <v>1.8575896947109525</v>
      </c>
      <c r="W392" s="52">
        <v>686.97843739310372</v>
      </c>
      <c r="X392" s="71" t="str">
        <f t="shared" ref="X392:X455" si="62">G392&amp;" "&amp;F392</f>
        <v>Q3 2022</v>
      </c>
      <c r="Y392" s="21">
        <f t="shared" si="57"/>
        <v>3840</v>
      </c>
      <c r="Z392" s="21">
        <f t="shared" si="58"/>
        <v>2160</v>
      </c>
      <c r="AA392" s="57">
        <f t="shared" si="59"/>
        <v>2647598.8016617205</v>
      </c>
      <c r="AB392" s="59">
        <f t="shared" si="60"/>
        <v>1.7777777777777777</v>
      </c>
      <c r="AC392" s="61">
        <f t="shared" si="61"/>
        <v>2489.1999999999998</v>
      </c>
    </row>
    <row r="393" spans="4:29" hidden="1">
      <c r="D393" s="12">
        <v>387</v>
      </c>
      <c r="E393" s="36" t="s">
        <v>222</v>
      </c>
      <c r="F393" s="16" t="s">
        <v>9</v>
      </c>
      <c r="G393" s="14" t="s">
        <v>40</v>
      </c>
      <c r="H393" s="13" t="s">
        <v>6</v>
      </c>
      <c r="I393" s="13" t="s">
        <v>108</v>
      </c>
      <c r="J393" s="13" t="s">
        <v>176</v>
      </c>
      <c r="K393" s="13" t="s">
        <v>123</v>
      </c>
      <c r="L393" s="14">
        <v>55</v>
      </c>
      <c r="M393" s="14" t="s">
        <v>15</v>
      </c>
      <c r="N393" s="31"/>
      <c r="O393" s="14" t="s">
        <v>2</v>
      </c>
      <c r="P393" s="14" t="s">
        <v>35</v>
      </c>
      <c r="Q393" s="31">
        <v>8000</v>
      </c>
      <c r="R393" s="31">
        <v>2000</v>
      </c>
      <c r="S393" s="45">
        <v>4.4770000000000003</v>
      </c>
      <c r="T393" s="64">
        <f t="shared" si="54"/>
        <v>246.23500000000001</v>
      </c>
      <c r="U393" s="64">
        <f t="shared" si="55"/>
        <v>3.7334685548724038</v>
      </c>
      <c r="V393" s="38">
        <f t="shared" si="56"/>
        <v>0.8693642048213357</v>
      </c>
      <c r="W393" s="52">
        <v>194.18454429781897</v>
      </c>
      <c r="X393" s="71" t="str">
        <f t="shared" si="62"/>
        <v>Q3 2022</v>
      </c>
      <c r="Y393" s="21">
        <f t="shared" si="57"/>
        <v>3840</v>
      </c>
      <c r="Z393" s="21">
        <f t="shared" si="58"/>
        <v>2160</v>
      </c>
      <c r="AA393" s="57">
        <f t="shared" si="59"/>
        <v>833921.94658753707</v>
      </c>
      <c r="AB393" s="59">
        <f t="shared" si="60"/>
        <v>1.7777777777777777</v>
      </c>
      <c r="AC393" s="61">
        <f t="shared" si="61"/>
        <v>1397</v>
      </c>
    </row>
    <row r="394" spans="4:29" hidden="1">
      <c r="D394" s="12">
        <v>388</v>
      </c>
      <c r="E394" s="36" t="s">
        <v>222</v>
      </c>
      <c r="F394" s="16" t="s">
        <v>9</v>
      </c>
      <c r="G394" s="14" t="s">
        <v>40</v>
      </c>
      <c r="H394" s="13" t="s">
        <v>6</v>
      </c>
      <c r="I394" s="13" t="s">
        <v>108</v>
      </c>
      <c r="J394" s="13" t="s">
        <v>177</v>
      </c>
      <c r="K394" s="13" t="s">
        <v>123</v>
      </c>
      <c r="L394" s="14">
        <v>65</v>
      </c>
      <c r="M394" s="14" t="s">
        <v>15</v>
      </c>
      <c r="N394" s="31"/>
      <c r="O394" s="14" t="s">
        <v>2</v>
      </c>
      <c r="P394" s="14" t="s">
        <v>35</v>
      </c>
      <c r="Q394" s="31">
        <v>8000</v>
      </c>
      <c r="R394" s="31">
        <v>2000</v>
      </c>
      <c r="S394" s="45">
        <v>1.5</v>
      </c>
      <c r="T394" s="64">
        <f t="shared" si="54"/>
        <v>97.5</v>
      </c>
      <c r="U394" s="64">
        <f t="shared" si="55"/>
        <v>1.7471009376854598</v>
      </c>
      <c r="V394" s="38">
        <f t="shared" si="56"/>
        <v>0.39156203536774464</v>
      </c>
      <c r="W394" s="52">
        <v>261.04135691182978</v>
      </c>
      <c r="X394" s="71" t="str">
        <f t="shared" si="62"/>
        <v>Q3 2022</v>
      </c>
      <c r="Y394" s="21">
        <f t="shared" si="57"/>
        <v>3840</v>
      </c>
      <c r="Z394" s="21">
        <f t="shared" si="58"/>
        <v>2160</v>
      </c>
      <c r="AA394" s="57">
        <f t="shared" si="59"/>
        <v>1164733.9584569733</v>
      </c>
      <c r="AB394" s="59">
        <f t="shared" si="60"/>
        <v>1.7777777777777777</v>
      </c>
      <c r="AC394" s="61">
        <f t="shared" si="61"/>
        <v>1651</v>
      </c>
    </row>
    <row r="395" spans="4:29" hidden="1">
      <c r="D395" s="12">
        <v>389</v>
      </c>
      <c r="E395" s="36" t="s">
        <v>222</v>
      </c>
      <c r="F395" s="16" t="s">
        <v>9</v>
      </c>
      <c r="G395" s="14" t="s">
        <v>40</v>
      </c>
      <c r="H395" s="13" t="s">
        <v>6</v>
      </c>
      <c r="I395" s="13" t="s">
        <v>108</v>
      </c>
      <c r="J395" s="13" t="s">
        <v>175</v>
      </c>
      <c r="K395" s="13" t="s">
        <v>123</v>
      </c>
      <c r="L395" s="14">
        <v>65</v>
      </c>
      <c r="M395" s="14" t="s">
        <v>52</v>
      </c>
      <c r="N395" s="31">
        <v>1000000</v>
      </c>
      <c r="O395" s="14" t="s">
        <v>2</v>
      </c>
      <c r="P395" s="14" t="s">
        <v>35</v>
      </c>
      <c r="Q395" s="31">
        <v>12096</v>
      </c>
      <c r="R395" s="31">
        <v>1344</v>
      </c>
      <c r="S395" s="45">
        <v>8.6999999999999994E-2</v>
      </c>
      <c r="T395" s="64">
        <f t="shared" si="54"/>
        <v>5.6549999999999994</v>
      </c>
      <c r="U395" s="64">
        <f t="shared" si="55"/>
        <v>0.10133185438575668</v>
      </c>
      <c r="V395" s="38">
        <f t="shared" si="56"/>
        <v>3.4693585320710797E-2</v>
      </c>
      <c r="W395" s="52">
        <v>398.77684276679076</v>
      </c>
      <c r="X395" s="71" t="str">
        <f t="shared" si="62"/>
        <v>Q3 2022</v>
      </c>
      <c r="Y395" s="21">
        <f t="shared" si="57"/>
        <v>7680</v>
      </c>
      <c r="Z395" s="21">
        <f t="shared" si="58"/>
        <v>4320</v>
      </c>
      <c r="AA395" s="57">
        <f t="shared" si="59"/>
        <v>1164733.9584569733</v>
      </c>
      <c r="AB395" s="59">
        <f t="shared" si="60"/>
        <v>1.7777777777777777</v>
      </c>
      <c r="AC395" s="61">
        <f t="shared" si="61"/>
        <v>1651</v>
      </c>
    </row>
    <row r="396" spans="4:29" hidden="1">
      <c r="D396" s="12">
        <v>390</v>
      </c>
      <c r="E396" s="36" t="s">
        <v>222</v>
      </c>
      <c r="F396" s="16" t="s">
        <v>9</v>
      </c>
      <c r="G396" s="14" t="s">
        <v>40</v>
      </c>
      <c r="H396" s="13" t="s">
        <v>6</v>
      </c>
      <c r="I396" s="13" t="s">
        <v>108</v>
      </c>
      <c r="J396" s="13" t="s">
        <v>175</v>
      </c>
      <c r="K396" s="13" t="s">
        <v>123</v>
      </c>
      <c r="L396" s="14">
        <v>75</v>
      </c>
      <c r="M396" s="14" t="s">
        <v>52</v>
      </c>
      <c r="N396" s="31">
        <v>1000000</v>
      </c>
      <c r="O396" s="14" t="s">
        <v>2</v>
      </c>
      <c r="P396" s="14" t="s">
        <v>35</v>
      </c>
      <c r="Q396" s="31">
        <v>17279.640575999994</v>
      </c>
      <c r="R396" s="31">
        <v>1919.9600639999994</v>
      </c>
      <c r="S396" s="45">
        <v>0.215</v>
      </c>
      <c r="T396" s="64">
        <f t="shared" si="54"/>
        <v>16.125</v>
      </c>
      <c r="U396" s="64">
        <f t="shared" si="55"/>
        <v>0.33339648071216615</v>
      </c>
      <c r="V396" s="38">
        <f t="shared" si="56"/>
        <v>0.11632883211663095</v>
      </c>
      <c r="W396" s="52">
        <v>541.0643354261905</v>
      </c>
      <c r="X396" s="71" t="str">
        <f t="shared" si="62"/>
        <v>Q3 2022</v>
      </c>
      <c r="Y396" s="21">
        <f t="shared" si="57"/>
        <v>7680</v>
      </c>
      <c r="Z396" s="21">
        <f t="shared" si="58"/>
        <v>4320</v>
      </c>
      <c r="AA396" s="57">
        <f t="shared" si="59"/>
        <v>1550681.3056379822</v>
      </c>
      <c r="AB396" s="59">
        <f t="shared" si="60"/>
        <v>1.7777777777777777</v>
      </c>
      <c r="AC396" s="61">
        <f t="shared" si="61"/>
        <v>1905</v>
      </c>
    </row>
    <row r="397" spans="4:29" hidden="1">
      <c r="D397" s="12">
        <v>391</v>
      </c>
      <c r="E397" s="36" t="s">
        <v>222</v>
      </c>
      <c r="F397" s="16" t="s">
        <v>9</v>
      </c>
      <c r="G397" s="14" t="s">
        <v>40</v>
      </c>
      <c r="H397" s="13" t="s">
        <v>6</v>
      </c>
      <c r="I397" s="13" t="s">
        <v>108</v>
      </c>
      <c r="J397" s="13" t="s">
        <v>175</v>
      </c>
      <c r="K397" s="13" t="s">
        <v>123</v>
      </c>
      <c r="L397" s="14">
        <v>85</v>
      </c>
      <c r="M397" s="14" t="s">
        <v>52</v>
      </c>
      <c r="N397" s="31">
        <v>1000000</v>
      </c>
      <c r="O397" s="14" t="s">
        <v>2</v>
      </c>
      <c r="P397" s="14" t="s">
        <v>35</v>
      </c>
      <c r="Q397" s="31">
        <v>21060</v>
      </c>
      <c r="R397" s="31">
        <v>2340</v>
      </c>
      <c r="S397" s="45">
        <v>1.6E-2</v>
      </c>
      <c r="T397" s="64">
        <f t="shared" si="54"/>
        <v>1.36</v>
      </c>
      <c r="U397" s="64">
        <f t="shared" si="55"/>
        <v>3.1868223810089018E-2</v>
      </c>
      <c r="V397" s="38">
        <f t="shared" si="56"/>
        <v>1.1265390114655698E-2</v>
      </c>
      <c r="W397" s="52">
        <v>704.08688216598114</v>
      </c>
      <c r="X397" s="71" t="str">
        <f t="shared" si="62"/>
        <v>Q3 2022</v>
      </c>
      <c r="Y397" s="21">
        <f t="shared" si="57"/>
        <v>7680</v>
      </c>
      <c r="Z397" s="21">
        <f t="shared" si="58"/>
        <v>4320</v>
      </c>
      <c r="AA397" s="57">
        <f t="shared" si="59"/>
        <v>1991763.9881305636</v>
      </c>
      <c r="AB397" s="59">
        <f t="shared" si="60"/>
        <v>1.7777777777777777</v>
      </c>
      <c r="AC397" s="61">
        <f t="shared" si="61"/>
        <v>2159</v>
      </c>
    </row>
    <row r="398" spans="4:29" hidden="1">
      <c r="D398" s="12">
        <v>392</v>
      </c>
      <c r="E398" s="36" t="s">
        <v>222</v>
      </c>
      <c r="F398" s="16" t="s">
        <v>9</v>
      </c>
      <c r="G398" s="14" t="s">
        <v>40</v>
      </c>
      <c r="H398" s="13" t="s">
        <v>6</v>
      </c>
      <c r="I398" s="13" t="s">
        <v>58</v>
      </c>
      <c r="J398" s="13"/>
      <c r="K398" s="13" t="s">
        <v>123</v>
      </c>
      <c r="L398" s="14">
        <v>65</v>
      </c>
      <c r="M398" s="14" t="s">
        <v>15</v>
      </c>
      <c r="N398" s="31">
        <v>1000000</v>
      </c>
      <c r="O398" s="14" t="s">
        <v>1</v>
      </c>
      <c r="P398" s="14" t="s">
        <v>35</v>
      </c>
      <c r="Q398" s="31">
        <v>2560</v>
      </c>
      <c r="R398" s="31">
        <v>160</v>
      </c>
      <c r="S398" s="45">
        <v>1.575</v>
      </c>
      <c r="T398" s="64">
        <f t="shared" si="54"/>
        <v>102.375</v>
      </c>
      <c r="U398" s="64">
        <f t="shared" si="55"/>
        <v>1.834455984569733</v>
      </c>
      <c r="V398" s="38">
        <f t="shared" si="56"/>
        <v>0.28779809599529232</v>
      </c>
      <c r="W398" s="52">
        <v>182.72894983828084</v>
      </c>
      <c r="X398" s="71" t="str">
        <f t="shared" si="62"/>
        <v>Q3 2022</v>
      </c>
      <c r="Y398" s="21">
        <f t="shared" si="57"/>
        <v>3840</v>
      </c>
      <c r="Z398" s="21">
        <f t="shared" si="58"/>
        <v>2160</v>
      </c>
      <c r="AA398" s="57">
        <f t="shared" si="59"/>
        <v>1164733.9584569733</v>
      </c>
      <c r="AB398" s="59">
        <f t="shared" si="60"/>
        <v>1.7777777777777777</v>
      </c>
      <c r="AC398" s="61">
        <f t="shared" si="61"/>
        <v>1651</v>
      </c>
    </row>
    <row r="399" spans="4:29" hidden="1">
      <c r="D399" s="12">
        <v>393</v>
      </c>
      <c r="E399" s="36" t="s">
        <v>222</v>
      </c>
      <c r="F399" s="16" t="s">
        <v>9</v>
      </c>
      <c r="G399" s="14" t="s">
        <v>40</v>
      </c>
      <c r="H399" s="13" t="s">
        <v>6</v>
      </c>
      <c r="I399" s="13" t="s">
        <v>58</v>
      </c>
      <c r="J399" s="13" t="s">
        <v>59</v>
      </c>
      <c r="K399" s="13" t="s">
        <v>123</v>
      </c>
      <c r="L399" s="14">
        <v>75</v>
      </c>
      <c r="M399" s="14" t="s">
        <v>15</v>
      </c>
      <c r="N399" s="31">
        <v>1000000</v>
      </c>
      <c r="O399" s="14" t="s">
        <v>1</v>
      </c>
      <c r="P399" s="14" t="s">
        <v>35</v>
      </c>
      <c r="Q399" s="31">
        <v>4000</v>
      </c>
      <c r="R399" s="31">
        <v>252</v>
      </c>
      <c r="S399" s="45">
        <v>1.103</v>
      </c>
      <c r="T399" s="64">
        <f t="shared" si="54"/>
        <v>82.724999999999994</v>
      </c>
      <c r="U399" s="64">
        <f t="shared" si="55"/>
        <v>1.7104014801186942</v>
      </c>
      <c r="V399" s="38">
        <f t="shared" si="56"/>
        <v>0.27173654812545806</v>
      </c>
      <c r="W399" s="52">
        <v>246.36133102942705</v>
      </c>
      <c r="X399" s="71" t="str">
        <f t="shared" si="62"/>
        <v>Q3 2022</v>
      </c>
      <c r="Y399" s="21">
        <f t="shared" si="57"/>
        <v>3840</v>
      </c>
      <c r="Z399" s="21">
        <f t="shared" si="58"/>
        <v>2160</v>
      </c>
      <c r="AA399" s="57">
        <f t="shared" si="59"/>
        <v>1550681.3056379822</v>
      </c>
      <c r="AB399" s="59">
        <f t="shared" si="60"/>
        <v>1.7777777777777777</v>
      </c>
      <c r="AC399" s="61">
        <f t="shared" si="61"/>
        <v>1905</v>
      </c>
    </row>
    <row r="400" spans="4:29" hidden="1">
      <c r="D400" s="12">
        <v>394</v>
      </c>
      <c r="E400" s="36" t="s">
        <v>222</v>
      </c>
      <c r="F400" s="16" t="s">
        <v>9</v>
      </c>
      <c r="G400" s="14" t="s">
        <v>40</v>
      </c>
      <c r="H400" s="13" t="s">
        <v>6</v>
      </c>
      <c r="I400" s="13" t="s">
        <v>58</v>
      </c>
      <c r="J400" s="13"/>
      <c r="K400" s="13" t="s">
        <v>123</v>
      </c>
      <c r="L400" s="14">
        <v>86</v>
      </c>
      <c r="M400" s="14" t="s">
        <v>15</v>
      </c>
      <c r="N400" s="31">
        <v>1000000</v>
      </c>
      <c r="O400" s="14" t="s">
        <v>1</v>
      </c>
      <c r="P400" s="14" t="s">
        <v>35</v>
      </c>
      <c r="Q400" s="31">
        <v>8000</v>
      </c>
      <c r="R400" s="31">
        <v>576</v>
      </c>
      <c r="S400" s="45">
        <v>1.0999999999999999E-2</v>
      </c>
      <c r="T400" s="64">
        <f t="shared" si="54"/>
        <v>0.94599999999999995</v>
      </c>
      <c r="U400" s="64">
        <f t="shared" si="55"/>
        <v>2.2427951698041546E-2</v>
      </c>
      <c r="V400" s="38">
        <f t="shared" si="56"/>
        <v>7.7449557038257923E-3</v>
      </c>
      <c r="W400" s="52">
        <v>704.08688216598114</v>
      </c>
      <c r="X400" s="71" t="str">
        <f t="shared" si="62"/>
        <v>Q3 2022</v>
      </c>
      <c r="Y400" s="21">
        <f t="shared" si="57"/>
        <v>3840</v>
      </c>
      <c r="Z400" s="21">
        <f t="shared" si="58"/>
        <v>2160</v>
      </c>
      <c r="AA400" s="57">
        <f t="shared" si="59"/>
        <v>2038904.6998219588</v>
      </c>
      <c r="AB400" s="59">
        <f t="shared" si="60"/>
        <v>1.7777777777777777</v>
      </c>
      <c r="AC400" s="61">
        <f t="shared" si="61"/>
        <v>2184.4</v>
      </c>
    </row>
    <row r="401" spans="4:29" hidden="1">
      <c r="D401" s="12">
        <v>395</v>
      </c>
      <c r="E401" s="36" t="s">
        <v>222</v>
      </c>
      <c r="F401" s="16" t="s">
        <v>9</v>
      </c>
      <c r="G401" s="14" t="s">
        <v>40</v>
      </c>
      <c r="H401" s="13" t="s">
        <v>6</v>
      </c>
      <c r="I401" s="13" t="s">
        <v>111</v>
      </c>
      <c r="J401" s="13" t="s">
        <v>112</v>
      </c>
      <c r="K401" s="13" t="s">
        <v>43</v>
      </c>
      <c r="L401" s="14">
        <v>65</v>
      </c>
      <c r="M401" s="14" t="s">
        <v>15</v>
      </c>
      <c r="N401" s="31">
        <v>1000000</v>
      </c>
      <c r="O401" s="14" t="s">
        <v>2</v>
      </c>
      <c r="P401" s="14" t="s">
        <v>35</v>
      </c>
      <c r="Q401" s="31">
        <v>6480</v>
      </c>
      <c r="R401" s="31">
        <v>432</v>
      </c>
      <c r="S401" s="45">
        <v>16.658000000000001</v>
      </c>
      <c r="T401" s="64">
        <f t="shared" si="54"/>
        <v>1082.77</v>
      </c>
      <c r="U401" s="64">
        <f t="shared" si="55"/>
        <v>19.402138279976263</v>
      </c>
      <c r="V401" s="38">
        <f t="shared" si="56"/>
        <v>4.3484269234372608</v>
      </c>
      <c r="W401" s="52">
        <v>261.04135691182978</v>
      </c>
      <c r="X401" s="71" t="str">
        <f t="shared" si="62"/>
        <v>Q3 2022</v>
      </c>
      <c r="Y401" s="21">
        <f t="shared" si="57"/>
        <v>3840</v>
      </c>
      <c r="Z401" s="21">
        <f t="shared" si="58"/>
        <v>2160</v>
      </c>
      <c r="AA401" s="57">
        <f t="shared" si="59"/>
        <v>1164733.9584569733</v>
      </c>
      <c r="AB401" s="59">
        <f t="shared" si="60"/>
        <v>1.7777777777777777</v>
      </c>
      <c r="AC401" s="61">
        <f t="shared" si="61"/>
        <v>1651</v>
      </c>
    </row>
    <row r="402" spans="4:29" hidden="1">
      <c r="D402" s="12">
        <v>396</v>
      </c>
      <c r="E402" s="36" t="s">
        <v>222</v>
      </c>
      <c r="F402" s="16" t="s">
        <v>9</v>
      </c>
      <c r="G402" s="14" t="s">
        <v>40</v>
      </c>
      <c r="H402" s="13" t="s">
        <v>6</v>
      </c>
      <c r="I402" s="13" t="s">
        <v>111</v>
      </c>
      <c r="J402" s="13" t="s">
        <v>112</v>
      </c>
      <c r="K402" s="13" t="s">
        <v>43</v>
      </c>
      <c r="L402" s="14">
        <v>75</v>
      </c>
      <c r="M402" s="14" t="s">
        <v>15</v>
      </c>
      <c r="N402" s="31">
        <v>1000000</v>
      </c>
      <c r="O402" s="14" t="s">
        <v>2</v>
      </c>
      <c r="P402" s="14" t="s">
        <v>35</v>
      </c>
      <c r="Q402" s="31">
        <v>12000</v>
      </c>
      <c r="R402" s="31">
        <v>600</v>
      </c>
      <c r="S402" s="45">
        <v>10.879</v>
      </c>
      <c r="T402" s="64">
        <f t="shared" si="54"/>
        <v>815.92499999999995</v>
      </c>
      <c r="U402" s="64">
        <f t="shared" si="55"/>
        <v>16.869861924035607</v>
      </c>
      <c r="V402" s="38">
        <f t="shared" si="56"/>
        <v>3.82880702895591</v>
      </c>
      <c r="W402" s="52">
        <v>351.94475861346723</v>
      </c>
      <c r="X402" s="71" t="str">
        <f t="shared" si="62"/>
        <v>Q3 2022</v>
      </c>
      <c r="Y402" s="21">
        <f t="shared" si="57"/>
        <v>3840</v>
      </c>
      <c r="Z402" s="21">
        <f t="shared" si="58"/>
        <v>2160</v>
      </c>
      <c r="AA402" s="57">
        <f t="shared" si="59"/>
        <v>1550681.3056379822</v>
      </c>
      <c r="AB402" s="59">
        <f t="shared" si="60"/>
        <v>1.7777777777777777</v>
      </c>
      <c r="AC402" s="61">
        <f t="shared" si="61"/>
        <v>1905</v>
      </c>
    </row>
    <row r="403" spans="4:29" hidden="1">
      <c r="D403" s="12">
        <v>397</v>
      </c>
      <c r="E403" s="36" t="s">
        <v>222</v>
      </c>
      <c r="F403" s="16" t="s">
        <v>9</v>
      </c>
      <c r="G403" s="14" t="s">
        <v>40</v>
      </c>
      <c r="H403" s="13" t="s">
        <v>6</v>
      </c>
      <c r="I403" s="13" t="s">
        <v>111</v>
      </c>
      <c r="J403" s="13" t="s">
        <v>112</v>
      </c>
      <c r="K403" s="13" t="s">
        <v>43</v>
      </c>
      <c r="L403" s="14">
        <v>85</v>
      </c>
      <c r="M403" s="14" t="s">
        <v>15</v>
      </c>
      <c r="N403" s="31">
        <v>1000000</v>
      </c>
      <c r="O403" s="14" t="s">
        <v>2</v>
      </c>
      <c r="P403" s="14" t="s">
        <v>35</v>
      </c>
      <c r="Q403" s="31">
        <v>15360</v>
      </c>
      <c r="R403" s="31">
        <v>768</v>
      </c>
      <c r="S403" s="45">
        <v>6.5869999999999997</v>
      </c>
      <c r="T403" s="64">
        <f t="shared" si="54"/>
        <v>559.89499999999998</v>
      </c>
      <c r="U403" s="64">
        <f t="shared" si="55"/>
        <v>13.119749389816022</v>
      </c>
      <c r="V403" s="38">
        <f t="shared" si="56"/>
        <v>3.0167513114055828</v>
      </c>
      <c r="W403" s="52">
        <v>457.98562492873583</v>
      </c>
      <c r="X403" s="71" t="str">
        <f t="shared" si="62"/>
        <v>Q3 2022</v>
      </c>
      <c r="Y403" s="21">
        <f t="shared" si="57"/>
        <v>3840</v>
      </c>
      <c r="Z403" s="21">
        <f t="shared" si="58"/>
        <v>2160</v>
      </c>
      <c r="AA403" s="57">
        <f t="shared" si="59"/>
        <v>1991763.9881305636</v>
      </c>
      <c r="AB403" s="59">
        <f t="shared" si="60"/>
        <v>1.7777777777777777</v>
      </c>
      <c r="AC403" s="61">
        <f t="shared" si="61"/>
        <v>2159</v>
      </c>
    </row>
    <row r="404" spans="4:29" hidden="1">
      <c r="D404" s="12">
        <v>398</v>
      </c>
      <c r="E404" s="36" t="s">
        <v>222</v>
      </c>
      <c r="F404" s="16" t="s">
        <v>9</v>
      </c>
      <c r="G404" s="14" t="s">
        <v>40</v>
      </c>
      <c r="H404" s="13" t="s">
        <v>6</v>
      </c>
      <c r="I404" s="13" t="s">
        <v>36</v>
      </c>
      <c r="J404" s="13" t="s">
        <v>37</v>
      </c>
      <c r="K404" s="13" t="s">
        <v>137</v>
      </c>
      <c r="L404" s="14">
        <v>65</v>
      </c>
      <c r="M404" s="14" t="s">
        <v>15</v>
      </c>
      <c r="N404" s="31">
        <v>1000000</v>
      </c>
      <c r="O404" s="14" t="s">
        <v>1</v>
      </c>
      <c r="P404" s="14" t="s">
        <v>35</v>
      </c>
      <c r="Q404" s="31">
        <v>2560</v>
      </c>
      <c r="R404" s="31">
        <v>160</v>
      </c>
      <c r="S404" s="45">
        <v>73.08</v>
      </c>
      <c r="T404" s="64">
        <f t="shared" si="54"/>
        <v>4750.2</v>
      </c>
      <c r="U404" s="64">
        <f t="shared" si="55"/>
        <v>85.118757684035614</v>
      </c>
      <c r="V404" s="38">
        <f t="shared" si="56"/>
        <v>13.353831654181564</v>
      </c>
      <c r="W404" s="52">
        <v>182.72894983828084</v>
      </c>
      <c r="X404" s="71" t="str">
        <f t="shared" si="62"/>
        <v>Q3 2022</v>
      </c>
      <c r="Y404" s="21">
        <f t="shared" si="57"/>
        <v>3840</v>
      </c>
      <c r="Z404" s="21">
        <f t="shared" si="58"/>
        <v>2160</v>
      </c>
      <c r="AA404" s="57">
        <f t="shared" si="59"/>
        <v>1164733.9584569733</v>
      </c>
      <c r="AB404" s="59">
        <f t="shared" si="60"/>
        <v>1.7777777777777777</v>
      </c>
      <c r="AC404" s="61">
        <f t="shared" si="61"/>
        <v>1651</v>
      </c>
    </row>
    <row r="405" spans="4:29" hidden="1">
      <c r="D405" s="12">
        <v>399</v>
      </c>
      <c r="E405" s="36" t="s">
        <v>222</v>
      </c>
      <c r="F405" s="16" t="s">
        <v>9</v>
      </c>
      <c r="G405" s="14" t="s">
        <v>40</v>
      </c>
      <c r="H405" s="13" t="s">
        <v>6</v>
      </c>
      <c r="I405" s="13" t="s">
        <v>36</v>
      </c>
      <c r="J405" s="13" t="s">
        <v>38</v>
      </c>
      <c r="K405" s="13" t="s">
        <v>137</v>
      </c>
      <c r="L405" s="14">
        <v>75</v>
      </c>
      <c r="M405" s="14" t="s">
        <v>15</v>
      </c>
      <c r="N405" s="31">
        <v>1000000</v>
      </c>
      <c r="O405" s="14" t="s">
        <v>1</v>
      </c>
      <c r="P405" s="14" t="s">
        <v>35</v>
      </c>
      <c r="Q405" s="31">
        <v>3840</v>
      </c>
      <c r="R405" s="31">
        <v>240</v>
      </c>
      <c r="S405" s="45">
        <v>28.98</v>
      </c>
      <c r="T405" s="64">
        <f t="shared" si="54"/>
        <v>2173.5</v>
      </c>
      <c r="U405" s="64">
        <f t="shared" si="55"/>
        <v>44.938744237388725</v>
      </c>
      <c r="V405" s="38">
        <f t="shared" si="56"/>
        <v>7.1395513732327966</v>
      </c>
      <c r="W405" s="52">
        <v>246.36133102942705</v>
      </c>
      <c r="X405" s="71" t="str">
        <f t="shared" si="62"/>
        <v>Q3 2022</v>
      </c>
      <c r="Y405" s="21">
        <f t="shared" si="57"/>
        <v>3840</v>
      </c>
      <c r="Z405" s="21">
        <f t="shared" si="58"/>
        <v>2160</v>
      </c>
      <c r="AA405" s="57">
        <f t="shared" si="59"/>
        <v>1550681.3056379822</v>
      </c>
      <c r="AB405" s="59">
        <f t="shared" si="60"/>
        <v>1.7777777777777777</v>
      </c>
      <c r="AC405" s="61">
        <f t="shared" si="61"/>
        <v>1905</v>
      </c>
    </row>
    <row r="406" spans="4:29" hidden="1">
      <c r="D406" s="12">
        <v>400</v>
      </c>
      <c r="E406" s="36" t="s">
        <v>222</v>
      </c>
      <c r="F406" s="16" t="s">
        <v>9</v>
      </c>
      <c r="G406" s="14" t="s">
        <v>40</v>
      </c>
      <c r="H406" s="13" t="s">
        <v>6</v>
      </c>
      <c r="I406" s="13" t="s">
        <v>36</v>
      </c>
      <c r="J406" s="13" t="s">
        <v>89</v>
      </c>
      <c r="K406" s="13" t="s">
        <v>137</v>
      </c>
      <c r="L406" s="14">
        <v>75</v>
      </c>
      <c r="M406" s="14" t="s">
        <v>52</v>
      </c>
      <c r="N406" s="31">
        <v>1000000</v>
      </c>
      <c r="O406" s="14" t="s">
        <v>2</v>
      </c>
      <c r="P406" s="14" t="s">
        <v>35</v>
      </c>
      <c r="Q406" s="31">
        <v>40000</v>
      </c>
      <c r="R406" s="31">
        <v>1000</v>
      </c>
      <c r="S406" s="45">
        <v>0.52500000000000002</v>
      </c>
      <c r="T406" s="64">
        <f t="shared" si="54"/>
        <v>39.375</v>
      </c>
      <c r="U406" s="64">
        <f t="shared" si="55"/>
        <v>0.81410768545994072</v>
      </c>
      <c r="V406" s="38">
        <f t="shared" si="56"/>
        <v>0.28405877609875002</v>
      </c>
      <c r="W406" s="52">
        <v>541.0643354261905</v>
      </c>
      <c r="X406" s="71" t="str">
        <f t="shared" si="62"/>
        <v>Q3 2022</v>
      </c>
      <c r="Y406" s="21">
        <f t="shared" si="57"/>
        <v>7680</v>
      </c>
      <c r="Z406" s="21">
        <f t="shared" si="58"/>
        <v>4320</v>
      </c>
      <c r="AA406" s="57">
        <f t="shared" si="59"/>
        <v>1550681.3056379822</v>
      </c>
      <c r="AB406" s="59">
        <f t="shared" si="60"/>
        <v>1.7777777777777777</v>
      </c>
      <c r="AC406" s="61">
        <f t="shared" si="61"/>
        <v>1905</v>
      </c>
    </row>
    <row r="407" spans="4:29" hidden="1">
      <c r="D407" s="12">
        <v>401</v>
      </c>
      <c r="E407" s="36" t="s">
        <v>222</v>
      </c>
      <c r="F407" s="16" t="s">
        <v>9</v>
      </c>
      <c r="G407" s="14" t="s">
        <v>40</v>
      </c>
      <c r="H407" s="13" t="s">
        <v>6</v>
      </c>
      <c r="I407" s="13" t="s">
        <v>36</v>
      </c>
      <c r="J407" s="13" t="s">
        <v>138</v>
      </c>
      <c r="K407" s="13" t="s">
        <v>137</v>
      </c>
      <c r="L407" s="14">
        <v>85</v>
      </c>
      <c r="M407" s="14" t="s">
        <v>15</v>
      </c>
      <c r="N407" s="31">
        <v>1000000</v>
      </c>
      <c r="O407" s="14" t="s">
        <v>1</v>
      </c>
      <c r="P407" s="14" t="s">
        <v>35</v>
      </c>
      <c r="Q407" s="31">
        <v>7168</v>
      </c>
      <c r="R407" s="31">
        <v>448</v>
      </c>
      <c r="S407" s="45">
        <v>9.24</v>
      </c>
      <c r="T407" s="64">
        <f t="shared" si="54"/>
        <v>785.4</v>
      </c>
      <c r="U407" s="64">
        <f t="shared" si="55"/>
        <v>18.403899250326411</v>
      </c>
      <c r="V407" s="38">
        <f t="shared" si="56"/>
        <v>2.9622510220390637</v>
      </c>
      <c r="W407" s="52">
        <v>320.58993745011509</v>
      </c>
      <c r="X407" s="71" t="str">
        <f t="shared" si="62"/>
        <v>Q3 2022</v>
      </c>
      <c r="Y407" s="21">
        <f t="shared" si="57"/>
        <v>3840</v>
      </c>
      <c r="Z407" s="21">
        <f t="shared" si="58"/>
        <v>2160</v>
      </c>
      <c r="AA407" s="57">
        <f t="shared" si="59"/>
        <v>1991763.9881305636</v>
      </c>
      <c r="AB407" s="59">
        <f t="shared" si="60"/>
        <v>1.7777777777777777</v>
      </c>
      <c r="AC407" s="61">
        <f t="shared" si="61"/>
        <v>2159</v>
      </c>
    </row>
    <row r="408" spans="4:29" hidden="1">
      <c r="D408" s="12">
        <v>402</v>
      </c>
      <c r="E408" s="36" t="s">
        <v>222</v>
      </c>
      <c r="F408" s="16" t="s">
        <v>9</v>
      </c>
      <c r="G408" s="14" t="s">
        <v>40</v>
      </c>
      <c r="H408" s="13" t="s">
        <v>6</v>
      </c>
      <c r="I408" s="13" t="s">
        <v>36</v>
      </c>
      <c r="J408" s="13" t="s">
        <v>100</v>
      </c>
      <c r="K408" s="13" t="s">
        <v>137</v>
      </c>
      <c r="L408" s="14">
        <v>85</v>
      </c>
      <c r="M408" s="14" t="s">
        <v>52</v>
      </c>
      <c r="N408" s="31">
        <v>1000000</v>
      </c>
      <c r="O408" s="14" t="s">
        <v>2</v>
      </c>
      <c r="P408" s="14" t="s">
        <v>35</v>
      </c>
      <c r="Q408" s="31">
        <v>96000</v>
      </c>
      <c r="R408" s="31">
        <v>1920</v>
      </c>
      <c r="S408" s="45">
        <v>0.105</v>
      </c>
      <c r="T408" s="64">
        <f t="shared" si="54"/>
        <v>8.9249999999999989</v>
      </c>
      <c r="U408" s="64">
        <f t="shared" si="55"/>
        <v>0.20913521875370916</v>
      </c>
      <c r="V408" s="38">
        <f t="shared" si="56"/>
        <v>7.3929122627428012E-2</v>
      </c>
      <c r="W408" s="52">
        <v>704.08688216598114</v>
      </c>
      <c r="X408" s="71" t="str">
        <f t="shared" si="62"/>
        <v>Q3 2022</v>
      </c>
      <c r="Y408" s="21">
        <f t="shared" si="57"/>
        <v>7680</v>
      </c>
      <c r="Z408" s="21">
        <f t="shared" si="58"/>
        <v>4320</v>
      </c>
      <c r="AA408" s="57">
        <f t="shared" si="59"/>
        <v>1991763.9881305636</v>
      </c>
      <c r="AB408" s="59">
        <f t="shared" si="60"/>
        <v>1.7777777777777777</v>
      </c>
      <c r="AC408" s="61">
        <f t="shared" si="61"/>
        <v>2159</v>
      </c>
    </row>
    <row r="409" spans="4:29" hidden="1">
      <c r="D409" s="12">
        <v>403</v>
      </c>
      <c r="E409" s="36" t="s">
        <v>222</v>
      </c>
      <c r="F409" s="16" t="s">
        <v>9</v>
      </c>
      <c r="G409" s="14" t="s">
        <v>40</v>
      </c>
      <c r="H409" s="13" t="s">
        <v>6</v>
      </c>
      <c r="I409" s="13" t="s">
        <v>36</v>
      </c>
      <c r="J409" s="13" t="s">
        <v>50</v>
      </c>
      <c r="K409" s="13" t="s">
        <v>123</v>
      </c>
      <c r="L409" s="14">
        <v>55</v>
      </c>
      <c r="M409" s="14" t="s">
        <v>15</v>
      </c>
      <c r="N409" s="31">
        <v>1000000</v>
      </c>
      <c r="O409" s="14" t="s">
        <v>1</v>
      </c>
      <c r="P409" s="14" t="s">
        <v>35</v>
      </c>
      <c r="Q409" s="31">
        <v>2048</v>
      </c>
      <c r="R409" s="31">
        <v>128</v>
      </c>
      <c r="S409" s="45">
        <v>32.287999999999997</v>
      </c>
      <c r="T409" s="64">
        <f t="shared" si="54"/>
        <v>1775.84</v>
      </c>
      <c r="U409" s="64">
        <f t="shared" si="55"/>
        <v>26.925671811418397</v>
      </c>
      <c r="V409" s="38">
        <f t="shared" si="56"/>
        <v>4.388881396401584</v>
      </c>
      <c r="W409" s="52">
        <v>135.92918100847328</v>
      </c>
      <c r="X409" s="71" t="str">
        <f t="shared" si="62"/>
        <v>Q3 2022</v>
      </c>
      <c r="Y409" s="21">
        <f t="shared" si="57"/>
        <v>3840</v>
      </c>
      <c r="Z409" s="21">
        <f t="shared" si="58"/>
        <v>2160</v>
      </c>
      <c r="AA409" s="57">
        <f t="shared" si="59"/>
        <v>833921.94658753707</v>
      </c>
      <c r="AB409" s="59">
        <f t="shared" si="60"/>
        <v>1.7777777777777777</v>
      </c>
      <c r="AC409" s="61">
        <f t="shared" si="61"/>
        <v>1397</v>
      </c>
    </row>
    <row r="410" spans="4:29" hidden="1">
      <c r="D410" s="12">
        <v>404</v>
      </c>
      <c r="E410" s="36" t="s">
        <v>222</v>
      </c>
      <c r="F410" s="16" t="s">
        <v>9</v>
      </c>
      <c r="G410" s="14" t="s">
        <v>40</v>
      </c>
      <c r="H410" s="13" t="s">
        <v>6</v>
      </c>
      <c r="I410" s="13" t="s">
        <v>36</v>
      </c>
      <c r="J410" s="13"/>
      <c r="K410" s="13" t="s">
        <v>123</v>
      </c>
      <c r="L410" s="14">
        <v>98</v>
      </c>
      <c r="M410" s="14" t="s">
        <v>15</v>
      </c>
      <c r="N410" s="31">
        <v>1000000</v>
      </c>
      <c r="O410" s="14" t="s">
        <v>1</v>
      </c>
      <c r="P410" s="14" t="s">
        <v>35</v>
      </c>
      <c r="Q410" s="31">
        <v>5120</v>
      </c>
      <c r="R410" s="31">
        <v>320</v>
      </c>
      <c r="S410" s="45">
        <v>3.8849999999999998</v>
      </c>
      <c r="T410" s="64">
        <f t="shared" si="54"/>
        <v>380.72999999999996</v>
      </c>
      <c r="U410" s="64">
        <f t="shared" si="55"/>
        <v>10.285921344455785</v>
      </c>
      <c r="V410" s="38">
        <f t="shared" si="56"/>
        <v>1.8682378604905454</v>
      </c>
      <c r="W410" s="52">
        <v>480.8849061751726</v>
      </c>
      <c r="X410" s="71" t="str">
        <f t="shared" si="62"/>
        <v>Q3 2022</v>
      </c>
      <c r="Y410" s="21">
        <f t="shared" si="57"/>
        <v>3840</v>
      </c>
      <c r="Z410" s="21">
        <f t="shared" si="58"/>
        <v>2160</v>
      </c>
      <c r="AA410" s="57">
        <f t="shared" si="59"/>
        <v>2647598.8016617205</v>
      </c>
      <c r="AB410" s="59">
        <f t="shared" si="60"/>
        <v>1.7777777777777777</v>
      </c>
      <c r="AC410" s="61">
        <f t="shared" si="61"/>
        <v>2489.1999999999998</v>
      </c>
    </row>
    <row r="411" spans="4:29" hidden="1">
      <c r="D411" s="12">
        <v>405</v>
      </c>
      <c r="E411" s="36" t="s">
        <v>222</v>
      </c>
      <c r="F411" s="16" t="s">
        <v>9</v>
      </c>
      <c r="G411" s="14" t="s">
        <v>51</v>
      </c>
      <c r="H411" s="13" t="s">
        <v>5</v>
      </c>
      <c r="I411" s="13" t="s">
        <v>54</v>
      </c>
      <c r="J411" s="13" t="s">
        <v>114</v>
      </c>
      <c r="K411" s="13" t="s">
        <v>43</v>
      </c>
      <c r="L411" s="14">
        <v>27</v>
      </c>
      <c r="M411" s="14" t="s">
        <v>15</v>
      </c>
      <c r="N411" s="31">
        <v>1000000</v>
      </c>
      <c r="O411" s="14" t="s">
        <v>1</v>
      </c>
      <c r="P411" s="14" t="s">
        <v>35</v>
      </c>
      <c r="Q411" s="31">
        <v>2304</v>
      </c>
      <c r="R411" s="31">
        <v>512</v>
      </c>
      <c r="S411" s="45">
        <v>20</v>
      </c>
      <c r="T411" s="64">
        <f t="shared" si="54"/>
        <v>540</v>
      </c>
      <c r="U411" s="64">
        <f t="shared" si="55"/>
        <v>4.0193659442136491</v>
      </c>
      <c r="V411" s="38">
        <f t="shared" si="56"/>
        <v>2.3009861321992067</v>
      </c>
      <c r="W411" s="52">
        <v>115.04930660996034</v>
      </c>
      <c r="X411" s="71" t="str">
        <f t="shared" si="62"/>
        <v>Q4 2022</v>
      </c>
      <c r="Y411" s="21">
        <f t="shared" si="57"/>
        <v>3840</v>
      </c>
      <c r="Z411" s="21">
        <f t="shared" si="58"/>
        <v>2160</v>
      </c>
      <c r="AA411" s="57">
        <f t="shared" si="59"/>
        <v>200968.29721068247</v>
      </c>
      <c r="AB411" s="59">
        <f t="shared" si="60"/>
        <v>1.7777777777777777</v>
      </c>
      <c r="AC411" s="61">
        <f t="shared" si="61"/>
        <v>685.8</v>
      </c>
    </row>
    <row r="412" spans="4:29" hidden="1">
      <c r="D412" s="12">
        <v>406</v>
      </c>
      <c r="E412" s="36" t="s">
        <v>222</v>
      </c>
      <c r="F412" s="16" t="s">
        <v>9</v>
      </c>
      <c r="G412" s="14" t="s">
        <v>51</v>
      </c>
      <c r="H412" s="13" t="s">
        <v>5</v>
      </c>
      <c r="I412" s="13" t="s">
        <v>54</v>
      </c>
      <c r="J412" s="13" t="s">
        <v>55</v>
      </c>
      <c r="K412" s="13" t="s">
        <v>43</v>
      </c>
      <c r="L412" s="14">
        <v>31.5</v>
      </c>
      <c r="M412" s="14" t="s">
        <v>15</v>
      </c>
      <c r="N412" s="31">
        <v>1000000</v>
      </c>
      <c r="O412" s="14" t="s">
        <v>1</v>
      </c>
      <c r="P412" s="14" t="s">
        <v>35</v>
      </c>
      <c r="Q412" s="31">
        <v>2304</v>
      </c>
      <c r="R412" s="31">
        <v>1152</v>
      </c>
      <c r="S412" s="45">
        <v>15</v>
      </c>
      <c r="T412" s="64">
        <f t="shared" si="54"/>
        <v>472.5</v>
      </c>
      <c r="U412" s="64">
        <f t="shared" si="55"/>
        <v>4.1031027347181004</v>
      </c>
      <c r="V412" s="38">
        <f t="shared" si="56"/>
        <v>1.7257395991494051</v>
      </c>
      <c r="W412" s="52">
        <v>115.04930660996034</v>
      </c>
      <c r="X412" s="71" t="str">
        <f t="shared" si="62"/>
        <v>Q4 2022</v>
      </c>
      <c r="Y412" s="21">
        <f t="shared" si="57"/>
        <v>3840</v>
      </c>
      <c r="Z412" s="21">
        <f t="shared" si="58"/>
        <v>2160</v>
      </c>
      <c r="AA412" s="57">
        <f t="shared" si="59"/>
        <v>273540.18231454003</v>
      </c>
      <c r="AB412" s="59">
        <f t="shared" si="60"/>
        <v>1.7777777777777777</v>
      </c>
      <c r="AC412" s="61">
        <f t="shared" si="61"/>
        <v>800.09999999999991</v>
      </c>
    </row>
    <row r="413" spans="4:29" hidden="1">
      <c r="D413" s="12">
        <v>407</v>
      </c>
      <c r="E413" s="36" t="s">
        <v>222</v>
      </c>
      <c r="F413" s="16" t="s">
        <v>9</v>
      </c>
      <c r="G413" s="14" t="s">
        <v>51</v>
      </c>
      <c r="H413" s="13" t="s">
        <v>5</v>
      </c>
      <c r="I413" s="13" t="s">
        <v>54</v>
      </c>
      <c r="J413" s="13" t="s">
        <v>128</v>
      </c>
      <c r="K413" s="13" t="s">
        <v>43</v>
      </c>
      <c r="L413" s="14">
        <v>31.5</v>
      </c>
      <c r="M413" s="14" t="s">
        <v>15</v>
      </c>
      <c r="N413" s="31">
        <v>1000000</v>
      </c>
      <c r="O413" s="14" t="s">
        <v>1</v>
      </c>
      <c r="P413" s="14" t="s">
        <v>35</v>
      </c>
      <c r="Q413" s="31">
        <v>2304</v>
      </c>
      <c r="R413" s="31">
        <v>576</v>
      </c>
      <c r="S413" s="45">
        <v>10</v>
      </c>
      <c r="T413" s="64">
        <f t="shared" si="54"/>
        <v>315</v>
      </c>
      <c r="U413" s="64">
        <f t="shared" si="55"/>
        <v>2.7354018231454003</v>
      </c>
      <c r="V413" s="38">
        <f t="shared" si="56"/>
        <v>1.1504930660996033</v>
      </c>
      <c r="W413" s="52">
        <v>115.04930660996034</v>
      </c>
      <c r="X413" s="71" t="str">
        <f t="shared" si="62"/>
        <v>Q4 2022</v>
      </c>
      <c r="Y413" s="21">
        <f t="shared" si="57"/>
        <v>3840</v>
      </c>
      <c r="Z413" s="21">
        <f t="shared" si="58"/>
        <v>2160</v>
      </c>
      <c r="AA413" s="57">
        <f t="shared" si="59"/>
        <v>273540.18231454003</v>
      </c>
      <c r="AB413" s="59">
        <f t="shared" si="60"/>
        <v>1.7777777777777777</v>
      </c>
      <c r="AC413" s="61">
        <f t="shared" si="61"/>
        <v>800.09999999999991</v>
      </c>
    </row>
    <row r="414" spans="4:29" hidden="1">
      <c r="D414" s="12">
        <v>408</v>
      </c>
      <c r="E414" s="36" t="s">
        <v>222</v>
      </c>
      <c r="F414" s="16" t="s">
        <v>9</v>
      </c>
      <c r="G414" s="14" t="s">
        <v>51</v>
      </c>
      <c r="H414" s="13" t="s">
        <v>5</v>
      </c>
      <c r="I414" s="13" t="s">
        <v>54</v>
      </c>
      <c r="J414" s="13" t="s">
        <v>118</v>
      </c>
      <c r="K414" s="13" t="s">
        <v>43</v>
      </c>
      <c r="L414" s="14">
        <v>31.5</v>
      </c>
      <c r="M414" s="14" t="s">
        <v>15</v>
      </c>
      <c r="N414" s="31">
        <v>1000000</v>
      </c>
      <c r="O414" s="14" t="s">
        <v>1</v>
      </c>
      <c r="P414" s="14" t="s">
        <v>35</v>
      </c>
      <c r="Q414" s="31">
        <v>2304</v>
      </c>
      <c r="R414" s="31">
        <v>576</v>
      </c>
      <c r="S414" s="45">
        <v>15</v>
      </c>
      <c r="T414" s="64">
        <f t="shared" si="54"/>
        <v>472.5</v>
      </c>
      <c r="U414" s="64">
        <f t="shared" si="55"/>
        <v>4.1031027347181004</v>
      </c>
      <c r="V414" s="38">
        <f t="shared" si="56"/>
        <v>1.7257395991494051</v>
      </c>
      <c r="W414" s="52">
        <v>115.04930660996034</v>
      </c>
      <c r="X414" s="71" t="str">
        <f t="shared" si="62"/>
        <v>Q4 2022</v>
      </c>
      <c r="Y414" s="21">
        <f t="shared" si="57"/>
        <v>3840</v>
      </c>
      <c r="Z414" s="21">
        <f t="shared" si="58"/>
        <v>2160</v>
      </c>
      <c r="AA414" s="57">
        <f t="shared" si="59"/>
        <v>273540.18231454003</v>
      </c>
      <c r="AB414" s="59">
        <f t="shared" si="60"/>
        <v>1.7777777777777777</v>
      </c>
      <c r="AC414" s="61">
        <f t="shared" si="61"/>
        <v>800.09999999999991</v>
      </c>
    </row>
    <row r="415" spans="4:29" hidden="1">
      <c r="D415" s="12">
        <v>409</v>
      </c>
      <c r="E415" s="36" t="s">
        <v>222</v>
      </c>
      <c r="F415" s="16" t="s">
        <v>9</v>
      </c>
      <c r="G415" s="14" t="s">
        <v>51</v>
      </c>
      <c r="H415" s="13" t="s">
        <v>5</v>
      </c>
      <c r="I415" s="13" t="s">
        <v>219</v>
      </c>
      <c r="J415" s="13"/>
      <c r="K415" s="13"/>
      <c r="L415" s="14">
        <v>31.5</v>
      </c>
      <c r="M415" s="14" t="s">
        <v>15</v>
      </c>
      <c r="N415" s="31" t="s">
        <v>65</v>
      </c>
      <c r="O415" s="14" t="s">
        <v>1</v>
      </c>
      <c r="P415" s="14" t="s">
        <v>35</v>
      </c>
      <c r="Q415" s="31">
        <v>5000</v>
      </c>
      <c r="R415" s="31">
        <v>1152</v>
      </c>
      <c r="S415" s="45">
        <v>15</v>
      </c>
      <c r="T415" s="64">
        <f t="shared" si="54"/>
        <v>472.5</v>
      </c>
      <c r="U415" s="64">
        <f t="shared" si="55"/>
        <v>4.1031027347181004</v>
      </c>
      <c r="V415" s="38">
        <f t="shared" si="56"/>
        <v>1.7257395991494051</v>
      </c>
      <c r="W415" s="52">
        <v>115.04930660996034</v>
      </c>
      <c r="X415" s="71" t="str">
        <f t="shared" si="62"/>
        <v>Q4 2022</v>
      </c>
      <c r="Y415" s="21">
        <f t="shared" si="57"/>
        <v>3840</v>
      </c>
      <c r="Z415" s="21">
        <f t="shared" si="58"/>
        <v>2160</v>
      </c>
      <c r="AA415" s="57">
        <f t="shared" si="59"/>
        <v>273540.18231454003</v>
      </c>
      <c r="AB415" s="59">
        <f t="shared" si="60"/>
        <v>1.7777777777777777</v>
      </c>
      <c r="AC415" s="61">
        <f t="shared" si="61"/>
        <v>800.09999999999991</v>
      </c>
    </row>
    <row r="416" spans="4:29" hidden="1">
      <c r="D416" s="12">
        <v>410</v>
      </c>
      <c r="E416" s="36" t="s">
        <v>222</v>
      </c>
      <c r="F416" s="16" t="s">
        <v>9</v>
      </c>
      <c r="G416" s="14" t="s">
        <v>51</v>
      </c>
      <c r="H416" s="13" t="s">
        <v>5</v>
      </c>
      <c r="I416" s="13" t="s">
        <v>96</v>
      </c>
      <c r="J416" s="13" t="s">
        <v>132</v>
      </c>
      <c r="K416" s="13" t="s">
        <v>43</v>
      </c>
      <c r="L416" s="14">
        <v>31.5</v>
      </c>
      <c r="M416" s="14" t="s">
        <v>15</v>
      </c>
      <c r="N416" s="31">
        <v>1000000</v>
      </c>
      <c r="O416" s="14" t="s">
        <v>1</v>
      </c>
      <c r="P416" s="14" t="s">
        <v>35</v>
      </c>
      <c r="Q416" s="31">
        <v>2304</v>
      </c>
      <c r="R416" s="31">
        <v>576</v>
      </c>
      <c r="S416" s="45">
        <v>15</v>
      </c>
      <c r="T416" s="64">
        <f t="shared" si="54"/>
        <v>472.5</v>
      </c>
      <c r="U416" s="64">
        <f t="shared" si="55"/>
        <v>4.1031027347181004</v>
      </c>
      <c r="V416" s="38">
        <f t="shared" si="56"/>
        <v>1.7257395991494051</v>
      </c>
      <c r="W416" s="52">
        <v>115.04930660996034</v>
      </c>
      <c r="X416" s="71" t="str">
        <f t="shared" si="62"/>
        <v>Q4 2022</v>
      </c>
      <c r="Y416" s="21">
        <f t="shared" si="57"/>
        <v>3840</v>
      </c>
      <c r="Z416" s="21">
        <f t="shared" si="58"/>
        <v>2160</v>
      </c>
      <c r="AA416" s="57">
        <f t="shared" si="59"/>
        <v>273540.18231454003</v>
      </c>
      <c r="AB416" s="59">
        <f t="shared" si="60"/>
        <v>1.7777777777777777</v>
      </c>
      <c r="AC416" s="61">
        <f t="shared" si="61"/>
        <v>800.09999999999991</v>
      </c>
    </row>
    <row r="417" spans="4:29" hidden="1">
      <c r="D417" s="12">
        <v>411</v>
      </c>
      <c r="E417" s="36" t="s">
        <v>222</v>
      </c>
      <c r="F417" s="16" t="s">
        <v>9</v>
      </c>
      <c r="G417" s="14" t="s">
        <v>51</v>
      </c>
      <c r="H417" s="13" t="s">
        <v>5</v>
      </c>
      <c r="I417" s="13" t="s">
        <v>96</v>
      </c>
      <c r="J417" s="13" t="s">
        <v>131</v>
      </c>
      <c r="K417" s="13" t="s">
        <v>95</v>
      </c>
      <c r="L417" s="14">
        <v>34</v>
      </c>
      <c r="M417" s="14" t="s">
        <v>117</v>
      </c>
      <c r="N417" s="31">
        <v>1000000</v>
      </c>
      <c r="O417" s="14" t="s">
        <v>1</v>
      </c>
      <c r="P417" s="14" t="s">
        <v>35</v>
      </c>
      <c r="Q417" s="31">
        <v>4608</v>
      </c>
      <c r="R417" s="31">
        <v>1152</v>
      </c>
      <c r="S417" s="45">
        <v>30</v>
      </c>
      <c r="T417" s="64">
        <f t="shared" si="54"/>
        <v>1020</v>
      </c>
      <c r="U417" s="64">
        <f t="shared" si="55"/>
        <v>7.9694391031753327</v>
      </c>
      <c r="V417" s="38">
        <f t="shared" si="56"/>
        <v>3.4514791982988102</v>
      </c>
      <c r="W417" s="52">
        <v>115.04930660996034</v>
      </c>
      <c r="X417" s="71" t="str">
        <f t="shared" si="62"/>
        <v>Q4 2022</v>
      </c>
      <c r="Y417" s="21">
        <f t="shared" si="57"/>
        <v>3440</v>
      </c>
      <c r="Z417" s="21">
        <f t="shared" si="58"/>
        <v>1440</v>
      </c>
      <c r="AA417" s="57">
        <f t="shared" si="59"/>
        <v>265647.97010584443</v>
      </c>
      <c r="AB417" s="59">
        <f t="shared" si="60"/>
        <v>2.3888888888888888</v>
      </c>
      <c r="AC417" s="61">
        <f t="shared" si="61"/>
        <v>863.59999999999991</v>
      </c>
    </row>
    <row r="418" spans="4:29" hidden="1">
      <c r="D418" s="12">
        <v>412</v>
      </c>
      <c r="E418" s="36" t="s">
        <v>222</v>
      </c>
      <c r="F418" s="16" t="s">
        <v>9</v>
      </c>
      <c r="G418" s="14" t="s">
        <v>51</v>
      </c>
      <c r="H418" s="13" t="s">
        <v>5</v>
      </c>
      <c r="I418" s="13" t="s">
        <v>96</v>
      </c>
      <c r="J418" s="13" t="s">
        <v>61</v>
      </c>
      <c r="K418" s="13" t="s">
        <v>33</v>
      </c>
      <c r="L418" s="14">
        <v>27</v>
      </c>
      <c r="M418" s="14" t="s">
        <v>15</v>
      </c>
      <c r="N418" s="31">
        <v>80000000</v>
      </c>
      <c r="O418" s="14" t="s">
        <v>1</v>
      </c>
      <c r="P418" s="14" t="s">
        <v>35</v>
      </c>
      <c r="Q418" s="31">
        <v>2304</v>
      </c>
      <c r="R418" s="31">
        <v>576</v>
      </c>
      <c r="S418" s="45">
        <v>50</v>
      </c>
      <c r="T418" s="64">
        <f t="shared" si="54"/>
        <v>1350</v>
      </c>
      <c r="U418" s="64">
        <f t="shared" si="55"/>
        <v>10.048414860534123</v>
      </c>
      <c r="V418" s="38">
        <f t="shared" si="56"/>
        <v>5.7524653304980164</v>
      </c>
      <c r="W418" s="52">
        <v>115.04930660996034</v>
      </c>
      <c r="X418" s="71" t="str">
        <f t="shared" si="62"/>
        <v>Q4 2022</v>
      </c>
      <c r="Y418" s="21">
        <f t="shared" si="57"/>
        <v>3840</v>
      </c>
      <c r="Z418" s="21">
        <f t="shared" si="58"/>
        <v>2160</v>
      </c>
      <c r="AA418" s="57">
        <f t="shared" si="59"/>
        <v>200968.29721068247</v>
      </c>
      <c r="AB418" s="59">
        <f t="shared" si="60"/>
        <v>1.7777777777777777</v>
      </c>
      <c r="AC418" s="61">
        <f t="shared" si="61"/>
        <v>685.8</v>
      </c>
    </row>
    <row r="419" spans="4:29" hidden="1">
      <c r="D419" s="12">
        <v>413</v>
      </c>
      <c r="E419" s="36" t="s">
        <v>222</v>
      </c>
      <c r="F419" s="16" t="s">
        <v>9</v>
      </c>
      <c r="G419" s="14" t="s">
        <v>51</v>
      </c>
      <c r="H419" s="13" t="s">
        <v>5</v>
      </c>
      <c r="I419" s="13" t="s">
        <v>96</v>
      </c>
      <c r="J419" s="13" t="s">
        <v>129</v>
      </c>
      <c r="K419" s="13" t="s">
        <v>33</v>
      </c>
      <c r="L419" s="14">
        <v>27</v>
      </c>
      <c r="M419" s="14" t="s">
        <v>143</v>
      </c>
      <c r="N419" s="31">
        <v>1000000</v>
      </c>
      <c r="O419" s="14" t="s">
        <v>1</v>
      </c>
      <c r="P419" s="14" t="s">
        <v>35</v>
      </c>
      <c r="Q419" s="31">
        <v>2304</v>
      </c>
      <c r="R419" s="31">
        <v>576</v>
      </c>
      <c r="S419" s="45">
        <v>25</v>
      </c>
      <c r="T419" s="64">
        <f t="shared" si="54"/>
        <v>675</v>
      </c>
      <c r="U419" s="64">
        <f t="shared" si="55"/>
        <v>5.0242074302670616</v>
      </c>
      <c r="V419" s="38">
        <f t="shared" si="56"/>
        <v>2.426821311303851</v>
      </c>
      <c r="W419" s="52">
        <v>97.072852452154038</v>
      </c>
      <c r="X419" s="71" t="str">
        <f t="shared" si="62"/>
        <v>Q4 2022</v>
      </c>
      <c r="Y419" s="21">
        <f t="shared" si="57"/>
        <v>2560</v>
      </c>
      <c r="Z419" s="21">
        <f t="shared" si="58"/>
        <v>1440</v>
      </c>
      <c r="AA419" s="57">
        <f t="shared" si="59"/>
        <v>200968.29721068247</v>
      </c>
      <c r="AB419" s="59">
        <f t="shared" si="60"/>
        <v>1.7777777777777777</v>
      </c>
      <c r="AC419" s="61">
        <f t="shared" si="61"/>
        <v>685.8</v>
      </c>
    </row>
    <row r="420" spans="4:29" hidden="1">
      <c r="D420" s="12">
        <v>414</v>
      </c>
      <c r="E420" s="36" t="s">
        <v>222</v>
      </c>
      <c r="F420" s="16" t="s">
        <v>9</v>
      </c>
      <c r="G420" s="14" t="s">
        <v>51</v>
      </c>
      <c r="H420" s="13" t="s">
        <v>5</v>
      </c>
      <c r="I420" s="13" t="s">
        <v>96</v>
      </c>
      <c r="J420" s="13" t="s">
        <v>130</v>
      </c>
      <c r="K420" s="13" t="s">
        <v>33</v>
      </c>
      <c r="L420" s="14">
        <v>27</v>
      </c>
      <c r="M420" s="14" t="s">
        <v>143</v>
      </c>
      <c r="N420" s="31">
        <v>1000000</v>
      </c>
      <c r="O420" s="14" t="s">
        <v>1</v>
      </c>
      <c r="P420" s="14" t="s">
        <v>35</v>
      </c>
      <c r="Q420" s="31">
        <v>2304</v>
      </c>
      <c r="R420" s="31">
        <v>576</v>
      </c>
      <c r="S420" s="45">
        <v>25</v>
      </c>
      <c r="T420" s="64">
        <f t="shared" si="54"/>
        <v>675</v>
      </c>
      <c r="U420" s="64">
        <f t="shared" si="55"/>
        <v>5.0242074302670616</v>
      </c>
      <c r="V420" s="38">
        <f t="shared" si="56"/>
        <v>2.426821311303851</v>
      </c>
      <c r="W420" s="52">
        <v>97.072852452154038</v>
      </c>
      <c r="X420" s="71" t="str">
        <f t="shared" si="62"/>
        <v>Q4 2022</v>
      </c>
      <c r="Y420" s="21">
        <f t="shared" si="57"/>
        <v>2560</v>
      </c>
      <c r="Z420" s="21">
        <f t="shared" si="58"/>
        <v>1440</v>
      </c>
      <c r="AA420" s="57">
        <f t="shared" si="59"/>
        <v>200968.29721068247</v>
      </c>
      <c r="AB420" s="59">
        <f t="shared" si="60"/>
        <v>1.7777777777777777</v>
      </c>
      <c r="AC420" s="61">
        <f t="shared" si="61"/>
        <v>685.8</v>
      </c>
    </row>
    <row r="421" spans="4:29" hidden="1">
      <c r="D421" s="12">
        <v>415</v>
      </c>
      <c r="E421" s="36" t="s">
        <v>222</v>
      </c>
      <c r="F421" s="16" t="s">
        <v>9</v>
      </c>
      <c r="G421" s="14" t="s">
        <v>51</v>
      </c>
      <c r="H421" s="13" t="s">
        <v>5</v>
      </c>
      <c r="I421" s="13" t="s">
        <v>31</v>
      </c>
      <c r="J421" s="13" t="s">
        <v>32</v>
      </c>
      <c r="K421" s="13" t="s">
        <v>33</v>
      </c>
      <c r="L421" s="14">
        <v>31.5</v>
      </c>
      <c r="M421" s="14" t="s">
        <v>34</v>
      </c>
      <c r="N421" s="31">
        <v>1000000</v>
      </c>
      <c r="O421" s="14" t="s">
        <v>1</v>
      </c>
      <c r="P421" s="14" t="s">
        <v>35</v>
      </c>
      <c r="Q421" s="31">
        <v>576</v>
      </c>
      <c r="R421" s="31">
        <v>576</v>
      </c>
      <c r="S421" s="45">
        <v>3.3</v>
      </c>
      <c r="T421" s="64">
        <f t="shared" si="54"/>
        <v>103.94999999999999</v>
      </c>
      <c r="U421" s="64">
        <f t="shared" si="55"/>
        <v>0.90268260163798208</v>
      </c>
      <c r="V421" s="38">
        <f t="shared" si="56"/>
        <v>0.54237530258981304</v>
      </c>
      <c r="W421" s="52">
        <v>164.35615229994335</v>
      </c>
      <c r="X421" s="71" t="str">
        <f t="shared" si="62"/>
        <v>Q4 2022</v>
      </c>
      <c r="Y421" s="21">
        <f t="shared" si="57"/>
        <v>6016</v>
      </c>
      <c r="Z421" s="21">
        <f t="shared" si="58"/>
        <v>3384</v>
      </c>
      <c r="AA421" s="57">
        <f t="shared" si="59"/>
        <v>273540.18231454003</v>
      </c>
      <c r="AB421" s="59">
        <f t="shared" si="60"/>
        <v>1.7777777777777777</v>
      </c>
      <c r="AC421" s="61">
        <f t="shared" si="61"/>
        <v>800.09999999999991</v>
      </c>
    </row>
    <row r="422" spans="4:29" hidden="1">
      <c r="D422" s="12">
        <v>416</v>
      </c>
      <c r="E422" s="36" t="s">
        <v>222</v>
      </c>
      <c r="F422" s="16" t="s">
        <v>9</v>
      </c>
      <c r="G422" s="14" t="s">
        <v>51</v>
      </c>
      <c r="H422" s="13" t="s">
        <v>5</v>
      </c>
      <c r="I422" s="13" t="s">
        <v>41</v>
      </c>
      <c r="J422" s="13" t="s">
        <v>116</v>
      </c>
      <c r="K422" s="13" t="s">
        <v>43</v>
      </c>
      <c r="L422" s="14">
        <v>27</v>
      </c>
      <c r="M422" s="14" t="s">
        <v>117</v>
      </c>
      <c r="N422" s="31">
        <v>1000000</v>
      </c>
      <c r="O422" s="14" t="s">
        <v>1</v>
      </c>
      <c r="P422" s="14" t="s">
        <v>35</v>
      </c>
      <c r="Q422" s="31">
        <v>2304</v>
      </c>
      <c r="R422" s="31">
        <v>576</v>
      </c>
      <c r="S422" s="45">
        <v>10</v>
      </c>
      <c r="T422" s="64">
        <f t="shared" si="54"/>
        <v>270</v>
      </c>
      <c r="U422" s="64">
        <f t="shared" si="55"/>
        <v>1.6752367664979291</v>
      </c>
      <c r="V422" s="38">
        <f t="shared" si="56"/>
        <v>1.1504930660996033</v>
      </c>
      <c r="W422" s="52">
        <v>115.04930660996034</v>
      </c>
      <c r="X422" s="71" t="str">
        <f t="shared" si="62"/>
        <v>Q4 2022</v>
      </c>
      <c r="Y422" s="21">
        <f t="shared" si="57"/>
        <v>3440</v>
      </c>
      <c r="Z422" s="21">
        <f t="shared" si="58"/>
        <v>1440</v>
      </c>
      <c r="AA422" s="57">
        <f t="shared" si="59"/>
        <v>167523.67664979291</v>
      </c>
      <c r="AB422" s="59">
        <f t="shared" si="60"/>
        <v>2.3888888888888888</v>
      </c>
      <c r="AC422" s="61">
        <f t="shared" si="61"/>
        <v>685.8</v>
      </c>
    </row>
    <row r="423" spans="4:29" hidden="1">
      <c r="D423" s="12">
        <v>417</v>
      </c>
      <c r="E423" s="36" t="s">
        <v>222</v>
      </c>
      <c r="F423" s="16" t="s">
        <v>9</v>
      </c>
      <c r="G423" s="14" t="s">
        <v>51</v>
      </c>
      <c r="H423" s="13" t="s">
        <v>5</v>
      </c>
      <c r="I423" s="13" t="s">
        <v>41</v>
      </c>
      <c r="J423" s="13" t="s">
        <v>42</v>
      </c>
      <c r="K423" s="13" t="s">
        <v>43</v>
      </c>
      <c r="L423" s="14">
        <v>31.5</v>
      </c>
      <c r="M423" s="14" t="s">
        <v>15</v>
      </c>
      <c r="N423" s="31">
        <v>1000000</v>
      </c>
      <c r="O423" s="14" t="s">
        <v>1</v>
      </c>
      <c r="P423" s="14" t="s">
        <v>35</v>
      </c>
      <c r="Q423" s="31">
        <v>5000</v>
      </c>
      <c r="R423" s="31">
        <v>1152</v>
      </c>
      <c r="S423" s="45">
        <v>20</v>
      </c>
      <c r="T423" s="64">
        <f t="shared" si="54"/>
        <v>630</v>
      </c>
      <c r="U423" s="64">
        <f t="shared" si="55"/>
        <v>5.4708036462908005</v>
      </c>
      <c r="V423" s="38">
        <f t="shared" si="56"/>
        <v>2.3009861321992067</v>
      </c>
      <c r="W423" s="52">
        <v>115.04930660996034</v>
      </c>
      <c r="X423" s="71" t="str">
        <f t="shared" si="62"/>
        <v>Q4 2022</v>
      </c>
      <c r="Y423" s="21">
        <f t="shared" si="57"/>
        <v>3840</v>
      </c>
      <c r="Z423" s="21">
        <f t="shared" si="58"/>
        <v>2160</v>
      </c>
      <c r="AA423" s="57">
        <f t="shared" si="59"/>
        <v>273540.18231454003</v>
      </c>
      <c r="AB423" s="59">
        <f t="shared" si="60"/>
        <v>1.7777777777777777</v>
      </c>
      <c r="AC423" s="61">
        <f t="shared" si="61"/>
        <v>800.09999999999991</v>
      </c>
    </row>
    <row r="424" spans="4:29" hidden="1">
      <c r="D424" s="12">
        <v>418</v>
      </c>
      <c r="E424" s="36" t="s">
        <v>222</v>
      </c>
      <c r="F424" s="16" t="s">
        <v>9</v>
      </c>
      <c r="G424" s="14" t="s">
        <v>51</v>
      </c>
      <c r="H424" s="13" t="s">
        <v>5</v>
      </c>
      <c r="I424" s="13" t="s">
        <v>41</v>
      </c>
      <c r="J424" s="13" t="s">
        <v>44</v>
      </c>
      <c r="K424" s="13" t="s">
        <v>43</v>
      </c>
      <c r="L424" s="14">
        <v>31.5</v>
      </c>
      <c r="M424" s="14" t="s">
        <v>15</v>
      </c>
      <c r="N424" s="31">
        <v>1000000</v>
      </c>
      <c r="O424" s="14" t="s">
        <v>1</v>
      </c>
      <c r="P424" s="14" t="s">
        <v>35</v>
      </c>
      <c r="Q424" s="31">
        <v>4608</v>
      </c>
      <c r="R424" s="31">
        <v>576</v>
      </c>
      <c r="S424" s="45">
        <v>20</v>
      </c>
      <c r="T424" s="64">
        <f t="shared" si="54"/>
        <v>630</v>
      </c>
      <c r="U424" s="64">
        <f t="shared" si="55"/>
        <v>5.4708036462908005</v>
      </c>
      <c r="V424" s="38">
        <f t="shared" si="56"/>
        <v>2.3009861321992067</v>
      </c>
      <c r="W424" s="52">
        <v>115.04930660996034</v>
      </c>
      <c r="X424" s="71" t="str">
        <f t="shared" si="62"/>
        <v>Q4 2022</v>
      </c>
      <c r="Y424" s="21">
        <f t="shared" si="57"/>
        <v>3840</v>
      </c>
      <c r="Z424" s="21">
        <f t="shared" si="58"/>
        <v>2160</v>
      </c>
      <c r="AA424" s="57">
        <f t="shared" si="59"/>
        <v>273540.18231454003</v>
      </c>
      <c r="AB424" s="59">
        <f t="shared" si="60"/>
        <v>1.7777777777777777</v>
      </c>
      <c r="AC424" s="61">
        <f t="shared" si="61"/>
        <v>800.09999999999991</v>
      </c>
    </row>
    <row r="425" spans="4:29" hidden="1">
      <c r="D425" s="12">
        <v>419</v>
      </c>
      <c r="E425" s="36" t="s">
        <v>222</v>
      </c>
      <c r="F425" s="16" t="s">
        <v>9</v>
      </c>
      <c r="G425" s="14" t="s">
        <v>51</v>
      </c>
      <c r="H425" s="13" t="s">
        <v>5</v>
      </c>
      <c r="I425" s="13" t="s">
        <v>41</v>
      </c>
      <c r="J425" s="13" t="s">
        <v>113</v>
      </c>
      <c r="K425" s="13" t="s">
        <v>43</v>
      </c>
      <c r="L425" s="14">
        <v>31.5</v>
      </c>
      <c r="M425" s="14" t="s">
        <v>15</v>
      </c>
      <c r="N425" s="31">
        <v>1000000</v>
      </c>
      <c r="O425" s="14" t="s">
        <v>1</v>
      </c>
      <c r="P425" s="14" t="s">
        <v>35</v>
      </c>
      <c r="Q425" s="31">
        <v>4608</v>
      </c>
      <c r="R425" s="31">
        <v>576</v>
      </c>
      <c r="S425" s="45">
        <v>10</v>
      </c>
      <c r="T425" s="64">
        <f t="shared" si="54"/>
        <v>315</v>
      </c>
      <c r="U425" s="64">
        <f t="shared" si="55"/>
        <v>2.7354018231454003</v>
      </c>
      <c r="V425" s="38">
        <f t="shared" si="56"/>
        <v>1.1504930660996033</v>
      </c>
      <c r="W425" s="52">
        <v>115.04930660996034</v>
      </c>
      <c r="X425" s="71" t="str">
        <f t="shared" si="62"/>
        <v>Q4 2022</v>
      </c>
      <c r="Y425" s="21">
        <f t="shared" si="57"/>
        <v>3840</v>
      </c>
      <c r="Z425" s="21">
        <f t="shared" si="58"/>
        <v>2160</v>
      </c>
      <c r="AA425" s="57">
        <f t="shared" si="59"/>
        <v>273540.18231454003</v>
      </c>
      <c r="AB425" s="59">
        <f t="shared" si="60"/>
        <v>1.7777777777777777</v>
      </c>
      <c r="AC425" s="61">
        <f t="shared" si="61"/>
        <v>800.09999999999991</v>
      </c>
    </row>
    <row r="426" spans="4:29" hidden="1">
      <c r="D426" s="12">
        <v>420</v>
      </c>
      <c r="E426" s="36" t="s">
        <v>222</v>
      </c>
      <c r="F426" s="16" t="s">
        <v>9</v>
      </c>
      <c r="G426" s="14" t="s">
        <v>51</v>
      </c>
      <c r="H426" s="13" t="s">
        <v>5</v>
      </c>
      <c r="I426" s="13" t="s">
        <v>217</v>
      </c>
      <c r="J426" s="13" t="s">
        <v>218</v>
      </c>
      <c r="K426" s="13" t="s">
        <v>43</v>
      </c>
      <c r="L426" s="14">
        <v>32</v>
      </c>
      <c r="M426" s="14" t="s">
        <v>15</v>
      </c>
      <c r="N426" s="31">
        <v>1000000</v>
      </c>
      <c r="O426" s="14" t="s">
        <v>1</v>
      </c>
      <c r="P426" s="14" t="s">
        <v>35</v>
      </c>
      <c r="Q426" s="31">
        <v>4608</v>
      </c>
      <c r="R426" s="31">
        <v>1152</v>
      </c>
      <c r="S426" s="45">
        <v>15</v>
      </c>
      <c r="T426" s="64">
        <f t="shared" si="54"/>
        <v>480</v>
      </c>
      <c r="U426" s="64">
        <f t="shared" si="55"/>
        <v>4.2343937519287831</v>
      </c>
      <c r="V426" s="38">
        <f t="shared" si="56"/>
        <v>0</v>
      </c>
      <c r="W426" s="52">
        <v>0</v>
      </c>
      <c r="X426" s="71" t="str">
        <f t="shared" si="62"/>
        <v>Q4 2022</v>
      </c>
      <c r="Y426" s="21">
        <f t="shared" si="57"/>
        <v>3840</v>
      </c>
      <c r="Z426" s="21">
        <f t="shared" si="58"/>
        <v>2160</v>
      </c>
      <c r="AA426" s="57">
        <f t="shared" si="59"/>
        <v>282292.91679525218</v>
      </c>
      <c r="AB426" s="59">
        <f t="shared" si="60"/>
        <v>1.7777777777777777</v>
      </c>
      <c r="AC426" s="61">
        <f t="shared" si="61"/>
        <v>812.8</v>
      </c>
    </row>
    <row r="427" spans="4:29" hidden="1">
      <c r="D427" s="12">
        <v>421</v>
      </c>
      <c r="E427" s="36" t="s">
        <v>222</v>
      </c>
      <c r="F427" s="16" t="s">
        <v>9</v>
      </c>
      <c r="G427" s="14" t="s">
        <v>51</v>
      </c>
      <c r="H427" s="13" t="s">
        <v>5</v>
      </c>
      <c r="I427" s="13" t="s">
        <v>105</v>
      </c>
      <c r="J427" s="13" t="s">
        <v>106</v>
      </c>
      <c r="K427" s="13" t="s">
        <v>33</v>
      </c>
      <c r="L427" s="14">
        <v>31.5</v>
      </c>
      <c r="M427" s="14" t="s">
        <v>15</v>
      </c>
      <c r="N427" s="31">
        <v>1000000</v>
      </c>
      <c r="O427" s="14" t="s">
        <v>1</v>
      </c>
      <c r="P427" s="14" t="s">
        <v>35</v>
      </c>
      <c r="Q427" s="31">
        <v>5000</v>
      </c>
      <c r="R427" s="31">
        <v>1152</v>
      </c>
      <c r="S427" s="45">
        <v>10</v>
      </c>
      <c r="T427" s="64">
        <f t="shared" si="54"/>
        <v>315</v>
      </c>
      <c r="U427" s="64">
        <f t="shared" si="55"/>
        <v>2.7354018231454003</v>
      </c>
      <c r="V427" s="38">
        <f t="shared" si="56"/>
        <v>1.1504930660996033</v>
      </c>
      <c r="W427" s="52">
        <v>115.04930660996034</v>
      </c>
      <c r="X427" s="71" t="str">
        <f t="shared" si="62"/>
        <v>Q4 2022</v>
      </c>
      <c r="Y427" s="21">
        <f t="shared" si="57"/>
        <v>3840</v>
      </c>
      <c r="Z427" s="21">
        <f t="shared" si="58"/>
        <v>2160</v>
      </c>
      <c r="AA427" s="57">
        <f t="shared" si="59"/>
        <v>273540.18231454003</v>
      </c>
      <c r="AB427" s="59">
        <f t="shared" si="60"/>
        <v>1.7777777777777777</v>
      </c>
      <c r="AC427" s="61">
        <f t="shared" si="61"/>
        <v>800.09999999999991</v>
      </c>
    </row>
    <row r="428" spans="4:29" hidden="1">
      <c r="D428" s="12">
        <v>422</v>
      </c>
      <c r="E428" s="36" t="s">
        <v>222</v>
      </c>
      <c r="F428" s="16" t="s">
        <v>9</v>
      </c>
      <c r="G428" s="14" t="s">
        <v>51</v>
      </c>
      <c r="H428" s="13" t="s">
        <v>5</v>
      </c>
      <c r="I428" s="13" t="s">
        <v>120</v>
      </c>
      <c r="J428" s="13"/>
      <c r="K428" s="13" t="s">
        <v>120</v>
      </c>
      <c r="L428" s="14">
        <v>27</v>
      </c>
      <c r="M428" s="14" t="s">
        <v>15</v>
      </c>
      <c r="N428" s="31" t="s">
        <v>65</v>
      </c>
      <c r="O428" s="14" t="s">
        <v>1</v>
      </c>
      <c r="P428" s="14" t="s">
        <v>35</v>
      </c>
      <c r="Q428" s="31">
        <v>5000</v>
      </c>
      <c r="R428" s="31">
        <v>1152</v>
      </c>
      <c r="S428" s="45">
        <v>20</v>
      </c>
      <c r="T428" s="64">
        <f t="shared" si="54"/>
        <v>540</v>
      </c>
      <c r="U428" s="64">
        <f t="shared" si="55"/>
        <v>4.0193659442136491</v>
      </c>
      <c r="V428" s="38">
        <f t="shared" si="56"/>
        <v>2.3009861321992067</v>
      </c>
      <c r="W428" s="52">
        <v>115.04930660996034</v>
      </c>
      <c r="X428" s="71" t="str">
        <f t="shared" si="62"/>
        <v>Q4 2022</v>
      </c>
      <c r="Y428" s="21">
        <f t="shared" si="57"/>
        <v>3840</v>
      </c>
      <c r="Z428" s="21">
        <f t="shared" si="58"/>
        <v>2160</v>
      </c>
      <c r="AA428" s="57">
        <f t="shared" si="59"/>
        <v>200968.29721068247</v>
      </c>
      <c r="AB428" s="59">
        <f t="shared" si="60"/>
        <v>1.7777777777777777</v>
      </c>
      <c r="AC428" s="61">
        <f t="shared" si="61"/>
        <v>685.8</v>
      </c>
    </row>
    <row r="429" spans="4:29" hidden="1">
      <c r="D429" s="12">
        <v>423</v>
      </c>
      <c r="E429" s="36" t="s">
        <v>222</v>
      </c>
      <c r="F429" s="16" t="s">
        <v>9</v>
      </c>
      <c r="G429" s="14" t="s">
        <v>51</v>
      </c>
      <c r="H429" s="13" t="s">
        <v>5</v>
      </c>
      <c r="I429" s="13" t="s">
        <v>120</v>
      </c>
      <c r="J429" s="13"/>
      <c r="K429" s="13" t="s">
        <v>120</v>
      </c>
      <c r="L429" s="14">
        <v>31.5</v>
      </c>
      <c r="M429" s="14" t="s">
        <v>15</v>
      </c>
      <c r="N429" s="31" t="s">
        <v>65</v>
      </c>
      <c r="O429" s="14" t="s">
        <v>1</v>
      </c>
      <c r="P429" s="14" t="s">
        <v>35</v>
      </c>
      <c r="Q429" s="31">
        <v>5000</v>
      </c>
      <c r="R429" s="31">
        <v>1152</v>
      </c>
      <c r="S429" s="45">
        <v>20</v>
      </c>
      <c r="T429" s="64">
        <f t="shared" si="54"/>
        <v>630</v>
      </c>
      <c r="U429" s="64">
        <f t="shared" si="55"/>
        <v>5.4708036462908005</v>
      </c>
      <c r="V429" s="38">
        <f t="shared" si="56"/>
        <v>2.3009861321992067</v>
      </c>
      <c r="W429" s="52">
        <v>115.04930660996034</v>
      </c>
      <c r="X429" s="71" t="str">
        <f t="shared" si="62"/>
        <v>Q4 2022</v>
      </c>
      <c r="Y429" s="21">
        <f t="shared" si="57"/>
        <v>3840</v>
      </c>
      <c r="Z429" s="21">
        <f t="shared" si="58"/>
        <v>2160</v>
      </c>
      <c r="AA429" s="57">
        <f t="shared" si="59"/>
        <v>273540.18231454003</v>
      </c>
      <c r="AB429" s="59">
        <f t="shared" si="60"/>
        <v>1.7777777777777777</v>
      </c>
      <c r="AC429" s="61">
        <f t="shared" si="61"/>
        <v>800.09999999999991</v>
      </c>
    </row>
    <row r="430" spans="4:29" hidden="1">
      <c r="D430" s="12">
        <v>424</v>
      </c>
      <c r="E430" s="36" t="s">
        <v>222</v>
      </c>
      <c r="F430" s="16" t="s">
        <v>9</v>
      </c>
      <c r="G430" s="14" t="s">
        <v>51</v>
      </c>
      <c r="H430" s="13" t="s">
        <v>5</v>
      </c>
      <c r="I430" s="13" t="s">
        <v>140</v>
      </c>
      <c r="J430" s="13"/>
      <c r="K430" s="13"/>
      <c r="L430" s="14">
        <v>27</v>
      </c>
      <c r="M430" s="14" t="s">
        <v>15</v>
      </c>
      <c r="N430" s="31" t="s">
        <v>65</v>
      </c>
      <c r="O430" s="14" t="s">
        <v>1</v>
      </c>
      <c r="P430" s="14" t="s">
        <v>35</v>
      </c>
      <c r="Q430" s="31">
        <v>2304</v>
      </c>
      <c r="R430" s="31">
        <v>576</v>
      </c>
      <c r="S430" s="45">
        <v>20</v>
      </c>
      <c r="T430" s="64">
        <f t="shared" si="54"/>
        <v>540</v>
      </c>
      <c r="U430" s="64">
        <f t="shared" si="55"/>
        <v>4.0193659442136491</v>
      </c>
      <c r="V430" s="38">
        <f t="shared" si="56"/>
        <v>2.3009861321992067</v>
      </c>
      <c r="W430" s="52">
        <v>115.04930660996034</v>
      </c>
      <c r="X430" s="71" t="str">
        <f t="shared" si="62"/>
        <v>Q4 2022</v>
      </c>
      <c r="Y430" s="21">
        <f t="shared" si="57"/>
        <v>3840</v>
      </c>
      <c r="Z430" s="21">
        <f t="shared" si="58"/>
        <v>2160</v>
      </c>
      <c r="AA430" s="57">
        <f t="shared" si="59"/>
        <v>200968.29721068247</v>
      </c>
      <c r="AB430" s="59">
        <f t="shared" si="60"/>
        <v>1.7777777777777777</v>
      </c>
      <c r="AC430" s="61">
        <f t="shared" si="61"/>
        <v>685.8</v>
      </c>
    </row>
    <row r="431" spans="4:29" hidden="1">
      <c r="D431" s="12">
        <v>425</v>
      </c>
      <c r="E431" s="36" t="s">
        <v>222</v>
      </c>
      <c r="F431" s="16" t="s">
        <v>9</v>
      </c>
      <c r="G431" s="14" t="s">
        <v>51</v>
      </c>
      <c r="H431" s="13" t="s">
        <v>5</v>
      </c>
      <c r="I431" s="13" t="s">
        <v>140</v>
      </c>
      <c r="J431" s="13"/>
      <c r="K431" s="13"/>
      <c r="L431" s="14">
        <v>31.5</v>
      </c>
      <c r="M431" s="14" t="s">
        <v>15</v>
      </c>
      <c r="N431" s="31" t="s">
        <v>65</v>
      </c>
      <c r="O431" s="14" t="s">
        <v>1</v>
      </c>
      <c r="P431" s="14" t="s">
        <v>35</v>
      </c>
      <c r="Q431" s="31">
        <v>4608</v>
      </c>
      <c r="R431" s="31">
        <v>1152</v>
      </c>
      <c r="S431" s="45">
        <v>15</v>
      </c>
      <c r="T431" s="64">
        <f t="shared" si="54"/>
        <v>472.5</v>
      </c>
      <c r="U431" s="64">
        <f t="shared" si="55"/>
        <v>4.1031027347181004</v>
      </c>
      <c r="V431" s="38">
        <f t="shared" si="56"/>
        <v>1.7257395991494051</v>
      </c>
      <c r="W431" s="52">
        <v>115.04930660996034</v>
      </c>
      <c r="X431" s="71" t="str">
        <f t="shared" si="62"/>
        <v>Q4 2022</v>
      </c>
      <c r="Y431" s="21">
        <f t="shared" si="57"/>
        <v>3840</v>
      </c>
      <c r="Z431" s="21">
        <f t="shared" si="58"/>
        <v>2160</v>
      </c>
      <c r="AA431" s="57">
        <f t="shared" si="59"/>
        <v>273540.18231454003</v>
      </c>
      <c r="AB431" s="59">
        <f t="shared" si="60"/>
        <v>1.7777777777777777</v>
      </c>
      <c r="AC431" s="61">
        <f t="shared" si="61"/>
        <v>800.09999999999991</v>
      </c>
    </row>
    <row r="432" spans="4:29" hidden="1">
      <c r="D432" s="12">
        <v>426</v>
      </c>
      <c r="E432" s="36" t="s">
        <v>222</v>
      </c>
      <c r="F432" s="16" t="s">
        <v>9</v>
      </c>
      <c r="G432" s="14" t="s">
        <v>51</v>
      </c>
      <c r="H432" s="13" t="s">
        <v>5</v>
      </c>
      <c r="I432" s="13" t="s">
        <v>135</v>
      </c>
      <c r="J432" s="13"/>
      <c r="K432" s="13" t="s">
        <v>95</v>
      </c>
      <c r="L432" s="14">
        <v>27</v>
      </c>
      <c r="M432" s="14" t="s">
        <v>15</v>
      </c>
      <c r="N432" s="31" t="s">
        <v>65</v>
      </c>
      <c r="O432" s="14" t="s">
        <v>2</v>
      </c>
      <c r="P432" s="14" t="s">
        <v>35</v>
      </c>
      <c r="Q432" s="31">
        <v>10368</v>
      </c>
      <c r="R432" s="31">
        <v>1152</v>
      </c>
      <c r="S432" s="45">
        <v>25</v>
      </c>
      <c r="T432" s="64">
        <f t="shared" si="54"/>
        <v>675</v>
      </c>
      <c r="U432" s="64">
        <f t="shared" si="55"/>
        <v>5.0242074302670616</v>
      </c>
      <c r="V432" s="38">
        <f t="shared" si="56"/>
        <v>2.8762326652490082</v>
      </c>
      <c r="W432" s="52">
        <v>115.04930660996034</v>
      </c>
      <c r="X432" s="71" t="str">
        <f t="shared" si="62"/>
        <v>Q4 2022</v>
      </c>
      <c r="Y432" s="21">
        <f t="shared" si="57"/>
        <v>3840</v>
      </c>
      <c r="Z432" s="21">
        <f t="shared" si="58"/>
        <v>2160</v>
      </c>
      <c r="AA432" s="57">
        <f t="shared" si="59"/>
        <v>200968.29721068247</v>
      </c>
      <c r="AB432" s="59">
        <f t="shared" si="60"/>
        <v>1.7777777777777777</v>
      </c>
      <c r="AC432" s="61">
        <f t="shared" si="61"/>
        <v>685.8</v>
      </c>
    </row>
    <row r="433" spans="4:29" hidden="1">
      <c r="D433" s="12">
        <v>427</v>
      </c>
      <c r="E433" s="36" t="s">
        <v>222</v>
      </c>
      <c r="F433" s="16" t="s">
        <v>9</v>
      </c>
      <c r="G433" s="14" t="s">
        <v>51</v>
      </c>
      <c r="H433" s="13" t="s">
        <v>5</v>
      </c>
      <c r="I433" s="13" t="s">
        <v>45</v>
      </c>
      <c r="J433" s="13" t="s">
        <v>134</v>
      </c>
      <c r="K433" s="13" t="s">
        <v>43</v>
      </c>
      <c r="L433" s="14">
        <v>27</v>
      </c>
      <c r="M433" s="14" t="s">
        <v>15</v>
      </c>
      <c r="N433" s="31">
        <v>1000000</v>
      </c>
      <c r="O433" s="14" t="s">
        <v>1</v>
      </c>
      <c r="P433" s="14" t="s">
        <v>35</v>
      </c>
      <c r="Q433" s="31">
        <v>2304</v>
      </c>
      <c r="R433" s="31">
        <v>576</v>
      </c>
      <c r="S433" s="45">
        <v>35</v>
      </c>
      <c r="T433" s="64">
        <f t="shared" si="54"/>
        <v>945</v>
      </c>
      <c r="U433" s="64">
        <f t="shared" si="55"/>
        <v>7.0338904023738866</v>
      </c>
      <c r="V433" s="38">
        <f t="shared" si="56"/>
        <v>4.0267257313486118</v>
      </c>
      <c r="W433" s="52">
        <v>115.04930660996034</v>
      </c>
      <c r="X433" s="71" t="str">
        <f t="shared" si="62"/>
        <v>Q4 2022</v>
      </c>
      <c r="Y433" s="21">
        <f t="shared" si="57"/>
        <v>3840</v>
      </c>
      <c r="Z433" s="21">
        <f t="shared" si="58"/>
        <v>2160</v>
      </c>
      <c r="AA433" s="57">
        <f t="shared" si="59"/>
        <v>200968.29721068247</v>
      </c>
      <c r="AB433" s="59">
        <f t="shared" si="60"/>
        <v>1.7777777777777777</v>
      </c>
      <c r="AC433" s="61">
        <f t="shared" si="61"/>
        <v>685.8</v>
      </c>
    </row>
    <row r="434" spans="4:29" hidden="1">
      <c r="D434" s="12">
        <v>428</v>
      </c>
      <c r="E434" s="36" t="s">
        <v>222</v>
      </c>
      <c r="F434" s="16" t="s">
        <v>9</v>
      </c>
      <c r="G434" s="14" t="s">
        <v>51</v>
      </c>
      <c r="H434" s="13" t="s">
        <v>5</v>
      </c>
      <c r="I434" s="13" t="s">
        <v>121</v>
      </c>
      <c r="J434" s="13"/>
      <c r="K434" s="13"/>
      <c r="L434" s="14">
        <v>27</v>
      </c>
      <c r="M434" s="14" t="s">
        <v>15</v>
      </c>
      <c r="N434" s="31" t="s">
        <v>65</v>
      </c>
      <c r="O434" s="14" t="s">
        <v>1</v>
      </c>
      <c r="P434" s="14" t="s">
        <v>35</v>
      </c>
      <c r="Q434" s="31">
        <v>5000</v>
      </c>
      <c r="R434" s="31">
        <v>1152</v>
      </c>
      <c r="S434" s="45">
        <v>20</v>
      </c>
      <c r="T434" s="64">
        <f t="shared" si="54"/>
        <v>540</v>
      </c>
      <c r="U434" s="64">
        <f t="shared" si="55"/>
        <v>4.0193659442136491</v>
      </c>
      <c r="V434" s="38">
        <f t="shared" si="56"/>
        <v>2.3009861321992067</v>
      </c>
      <c r="W434" s="52">
        <v>115.04930660996034</v>
      </c>
      <c r="X434" s="71" t="str">
        <f t="shared" si="62"/>
        <v>Q4 2022</v>
      </c>
      <c r="Y434" s="21">
        <f t="shared" si="57"/>
        <v>3840</v>
      </c>
      <c r="Z434" s="21">
        <f t="shared" si="58"/>
        <v>2160</v>
      </c>
      <c r="AA434" s="57">
        <f t="shared" si="59"/>
        <v>200968.29721068247</v>
      </c>
      <c r="AB434" s="59">
        <f t="shared" si="60"/>
        <v>1.7777777777777777</v>
      </c>
      <c r="AC434" s="61">
        <f t="shared" si="61"/>
        <v>685.8</v>
      </c>
    </row>
    <row r="435" spans="4:29" hidden="1">
      <c r="D435" s="12">
        <v>429</v>
      </c>
      <c r="E435" s="36" t="s">
        <v>222</v>
      </c>
      <c r="F435" s="16" t="s">
        <v>9</v>
      </c>
      <c r="G435" s="14" t="s">
        <v>51</v>
      </c>
      <c r="H435" s="13" t="s">
        <v>5</v>
      </c>
      <c r="I435" s="13" t="s">
        <v>121</v>
      </c>
      <c r="J435" s="13"/>
      <c r="K435" s="13"/>
      <c r="L435" s="14">
        <v>31.5</v>
      </c>
      <c r="M435" s="14" t="s">
        <v>15</v>
      </c>
      <c r="N435" s="31" t="s">
        <v>65</v>
      </c>
      <c r="O435" s="14" t="s">
        <v>1</v>
      </c>
      <c r="P435" s="14" t="s">
        <v>35</v>
      </c>
      <c r="Q435" s="31">
        <v>5000</v>
      </c>
      <c r="R435" s="31">
        <v>1152</v>
      </c>
      <c r="S435" s="45">
        <v>5</v>
      </c>
      <c r="T435" s="64">
        <f t="shared" si="54"/>
        <v>157.5</v>
      </c>
      <c r="U435" s="64">
        <f t="shared" si="55"/>
        <v>1.3677009115727001</v>
      </c>
      <c r="V435" s="38">
        <f t="shared" si="56"/>
        <v>0.57524653304980167</v>
      </c>
      <c r="W435" s="52">
        <v>115.04930660996034</v>
      </c>
      <c r="X435" s="71" t="str">
        <f t="shared" si="62"/>
        <v>Q4 2022</v>
      </c>
      <c r="Y435" s="21">
        <f t="shared" si="57"/>
        <v>3840</v>
      </c>
      <c r="Z435" s="21">
        <f t="shared" si="58"/>
        <v>2160</v>
      </c>
      <c r="AA435" s="57">
        <f t="shared" si="59"/>
        <v>273540.18231454003</v>
      </c>
      <c r="AB435" s="59">
        <f t="shared" si="60"/>
        <v>1.7777777777777777</v>
      </c>
      <c r="AC435" s="61">
        <f t="shared" si="61"/>
        <v>800.09999999999991</v>
      </c>
    </row>
    <row r="436" spans="4:29" hidden="1">
      <c r="D436" s="12">
        <v>430</v>
      </c>
      <c r="E436" s="36" t="s">
        <v>222</v>
      </c>
      <c r="F436" s="16" t="s">
        <v>9</v>
      </c>
      <c r="G436" s="14" t="s">
        <v>51</v>
      </c>
      <c r="H436" s="13" t="s">
        <v>5</v>
      </c>
      <c r="I436" s="13" t="s">
        <v>60</v>
      </c>
      <c r="J436" s="13" t="s">
        <v>107</v>
      </c>
      <c r="K436" s="13" t="s">
        <v>33</v>
      </c>
      <c r="L436" s="14">
        <v>27</v>
      </c>
      <c r="M436" s="14" t="s">
        <v>15</v>
      </c>
      <c r="N436" s="31">
        <v>80000000</v>
      </c>
      <c r="O436" s="14" t="s">
        <v>1</v>
      </c>
      <c r="P436" s="14" t="s">
        <v>35</v>
      </c>
      <c r="Q436" s="31">
        <v>2304</v>
      </c>
      <c r="R436" s="31">
        <v>576</v>
      </c>
      <c r="S436" s="45">
        <v>15</v>
      </c>
      <c r="T436" s="64">
        <f t="shared" si="54"/>
        <v>405</v>
      </c>
      <c r="U436" s="64">
        <f t="shared" si="55"/>
        <v>3.0145244581602371</v>
      </c>
      <c r="V436" s="38">
        <f t="shared" si="56"/>
        <v>1.7257395991494051</v>
      </c>
      <c r="W436" s="52">
        <v>115.04930660996034</v>
      </c>
      <c r="X436" s="71" t="str">
        <f t="shared" si="62"/>
        <v>Q4 2022</v>
      </c>
      <c r="Y436" s="21">
        <f t="shared" si="57"/>
        <v>3840</v>
      </c>
      <c r="Z436" s="21">
        <f t="shared" si="58"/>
        <v>2160</v>
      </c>
      <c r="AA436" s="57">
        <f t="shared" si="59"/>
        <v>200968.29721068247</v>
      </c>
      <c r="AB436" s="59">
        <f t="shared" si="60"/>
        <v>1.7777777777777777</v>
      </c>
      <c r="AC436" s="61">
        <f t="shared" si="61"/>
        <v>685.8</v>
      </c>
    </row>
    <row r="437" spans="4:29" hidden="1">
      <c r="D437" s="12">
        <v>431</v>
      </c>
      <c r="E437" s="36" t="s">
        <v>222</v>
      </c>
      <c r="F437" s="16" t="s">
        <v>9</v>
      </c>
      <c r="G437" s="14" t="s">
        <v>51</v>
      </c>
      <c r="H437" s="13" t="s">
        <v>5</v>
      </c>
      <c r="I437" s="13" t="s">
        <v>60</v>
      </c>
      <c r="J437" s="13" t="s">
        <v>115</v>
      </c>
      <c r="K437" s="13" t="s">
        <v>33</v>
      </c>
      <c r="L437" s="14">
        <v>27</v>
      </c>
      <c r="M437" s="14" t="s">
        <v>15</v>
      </c>
      <c r="N437" s="31">
        <v>80000000</v>
      </c>
      <c r="O437" s="14" t="s">
        <v>1</v>
      </c>
      <c r="P437" s="14" t="s">
        <v>35</v>
      </c>
      <c r="Q437" s="31">
        <v>2304</v>
      </c>
      <c r="R437" s="31">
        <v>576</v>
      </c>
      <c r="S437" s="45">
        <v>15</v>
      </c>
      <c r="T437" s="64">
        <f t="shared" si="54"/>
        <v>405</v>
      </c>
      <c r="U437" s="64">
        <f t="shared" si="55"/>
        <v>3.0145244581602371</v>
      </c>
      <c r="V437" s="38">
        <f t="shared" si="56"/>
        <v>1.7257395991494051</v>
      </c>
      <c r="W437" s="52">
        <v>115.04930660996034</v>
      </c>
      <c r="X437" s="71" t="str">
        <f t="shared" si="62"/>
        <v>Q4 2022</v>
      </c>
      <c r="Y437" s="21">
        <f t="shared" si="57"/>
        <v>3840</v>
      </c>
      <c r="Z437" s="21">
        <f t="shared" si="58"/>
        <v>2160</v>
      </c>
      <c r="AA437" s="57">
        <f t="shared" si="59"/>
        <v>200968.29721068247</v>
      </c>
      <c r="AB437" s="59">
        <f t="shared" si="60"/>
        <v>1.7777777777777777</v>
      </c>
      <c r="AC437" s="61">
        <f t="shared" si="61"/>
        <v>685.8</v>
      </c>
    </row>
    <row r="438" spans="4:29" hidden="1">
      <c r="D438" s="12">
        <v>432</v>
      </c>
      <c r="E438" s="36" t="s">
        <v>222</v>
      </c>
      <c r="F438" s="16" t="s">
        <v>9</v>
      </c>
      <c r="G438" s="14" t="s">
        <v>51</v>
      </c>
      <c r="H438" s="13" t="s">
        <v>5</v>
      </c>
      <c r="I438" s="13" t="s">
        <v>53</v>
      </c>
      <c r="J438" s="13" t="s">
        <v>119</v>
      </c>
      <c r="K438" s="13" t="s">
        <v>98</v>
      </c>
      <c r="L438" s="14">
        <v>31.5</v>
      </c>
      <c r="M438" s="14" t="s">
        <v>15</v>
      </c>
      <c r="N438" s="31">
        <v>1000000</v>
      </c>
      <c r="O438" s="14" t="s">
        <v>1</v>
      </c>
      <c r="P438" s="14" t="s">
        <v>35</v>
      </c>
      <c r="Q438" s="31">
        <v>5000</v>
      </c>
      <c r="R438" s="31">
        <v>1152</v>
      </c>
      <c r="S438" s="45">
        <v>5</v>
      </c>
      <c r="T438" s="64">
        <f t="shared" si="54"/>
        <v>157.5</v>
      </c>
      <c r="U438" s="64">
        <f t="shared" si="55"/>
        <v>1.3677009115727001</v>
      </c>
      <c r="V438" s="38">
        <f t="shared" si="56"/>
        <v>0.57524653304980167</v>
      </c>
      <c r="W438" s="52">
        <v>115.04930660996034</v>
      </c>
      <c r="X438" s="71" t="str">
        <f t="shared" si="62"/>
        <v>Q4 2022</v>
      </c>
      <c r="Y438" s="21">
        <f t="shared" si="57"/>
        <v>3840</v>
      </c>
      <c r="Z438" s="21">
        <f t="shared" si="58"/>
        <v>2160</v>
      </c>
      <c r="AA438" s="57">
        <f t="shared" si="59"/>
        <v>273540.18231454003</v>
      </c>
      <c r="AB438" s="59">
        <f t="shared" si="60"/>
        <v>1.7777777777777777</v>
      </c>
      <c r="AC438" s="61">
        <f t="shared" si="61"/>
        <v>800.09999999999991</v>
      </c>
    </row>
    <row r="439" spans="4:29" hidden="1">
      <c r="D439" s="12">
        <v>433</v>
      </c>
      <c r="E439" s="36" t="s">
        <v>222</v>
      </c>
      <c r="F439" s="16" t="s">
        <v>9</v>
      </c>
      <c r="G439" s="14" t="s">
        <v>51</v>
      </c>
      <c r="H439" s="13" t="s">
        <v>5</v>
      </c>
      <c r="I439" s="13" t="s">
        <v>53</v>
      </c>
      <c r="J439" s="13" t="s">
        <v>97</v>
      </c>
      <c r="K439" s="13" t="s">
        <v>98</v>
      </c>
      <c r="L439" s="14">
        <v>49</v>
      </c>
      <c r="M439" s="14" t="s">
        <v>99</v>
      </c>
      <c r="N439" s="31">
        <v>1000000</v>
      </c>
      <c r="O439" s="14" t="s">
        <v>1</v>
      </c>
      <c r="P439" s="14" t="s">
        <v>35</v>
      </c>
      <c r="Q439" s="31">
        <v>5000</v>
      </c>
      <c r="R439" s="31">
        <v>1152</v>
      </c>
      <c r="S439" s="45">
        <v>15</v>
      </c>
      <c r="T439" s="64">
        <f t="shared" si="54"/>
        <v>735</v>
      </c>
      <c r="U439" s="64">
        <f t="shared" si="55"/>
        <v>6.055933005610858</v>
      </c>
      <c r="V439" s="38">
        <f t="shared" si="56"/>
        <v>2.4653422844991502</v>
      </c>
      <c r="W439" s="52">
        <v>164.35615229994335</v>
      </c>
      <c r="X439" s="71" t="str">
        <f t="shared" si="62"/>
        <v>Q4 2022</v>
      </c>
      <c r="Y439" s="21">
        <f t="shared" si="57"/>
        <v>5120</v>
      </c>
      <c r="Z439" s="21">
        <f t="shared" si="58"/>
        <v>1440</v>
      </c>
      <c r="AA439" s="57">
        <f t="shared" si="59"/>
        <v>403728.86704072385</v>
      </c>
      <c r="AB439" s="59">
        <f t="shared" si="60"/>
        <v>3.5555555555555554</v>
      </c>
      <c r="AC439" s="61">
        <f t="shared" si="61"/>
        <v>1244.5999999999999</v>
      </c>
    </row>
    <row r="440" spans="4:29" hidden="1">
      <c r="D440" s="12">
        <v>434</v>
      </c>
      <c r="E440" s="36" t="s">
        <v>222</v>
      </c>
      <c r="F440" s="16" t="s">
        <v>9</v>
      </c>
      <c r="G440" s="14" t="s">
        <v>51</v>
      </c>
      <c r="H440" s="13" t="s">
        <v>5</v>
      </c>
      <c r="I440" s="13" t="s">
        <v>53</v>
      </c>
      <c r="J440" s="13" t="s">
        <v>133</v>
      </c>
      <c r="K440" s="13"/>
      <c r="L440" s="14">
        <v>31.5</v>
      </c>
      <c r="M440" s="14" t="s">
        <v>15</v>
      </c>
      <c r="N440" s="31">
        <v>1000000</v>
      </c>
      <c r="O440" s="14" t="s">
        <v>1</v>
      </c>
      <c r="P440" s="14" t="s">
        <v>35</v>
      </c>
      <c r="Q440" s="31">
        <v>5000</v>
      </c>
      <c r="R440" s="31">
        <v>1196</v>
      </c>
      <c r="S440" s="45">
        <v>9</v>
      </c>
      <c r="T440" s="64">
        <f t="shared" si="54"/>
        <v>283.5</v>
      </c>
      <c r="U440" s="64">
        <f t="shared" si="55"/>
        <v>2.4618616408308607</v>
      </c>
      <c r="V440" s="38">
        <f t="shared" si="56"/>
        <v>1.0354437594896431</v>
      </c>
      <c r="W440" s="52">
        <v>115.04930660996034</v>
      </c>
      <c r="X440" s="71" t="str">
        <f t="shared" si="62"/>
        <v>Q4 2022</v>
      </c>
      <c r="Y440" s="21">
        <f t="shared" si="57"/>
        <v>3840</v>
      </c>
      <c r="Z440" s="21">
        <f t="shared" si="58"/>
        <v>2160</v>
      </c>
      <c r="AA440" s="57">
        <f t="shared" si="59"/>
        <v>273540.18231454003</v>
      </c>
      <c r="AB440" s="59">
        <f t="shared" si="60"/>
        <v>1.7777777777777777</v>
      </c>
      <c r="AC440" s="61">
        <f t="shared" si="61"/>
        <v>800.09999999999991</v>
      </c>
    </row>
    <row r="441" spans="4:29" hidden="1">
      <c r="D441" s="12">
        <v>435</v>
      </c>
      <c r="E441" s="36" t="s">
        <v>222</v>
      </c>
      <c r="F441" s="16" t="s">
        <v>9</v>
      </c>
      <c r="G441" s="14" t="s">
        <v>51</v>
      </c>
      <c r="H441" s="13" t="s">
        <v>5</v>
      </c>
      <c r="I441" s="13" t="s">
        <v>122</v>
      </c>
      <c r="J441" s="13"/>
      <c r="K441" s="13"/>
      <c r="L441" s="14">
        <v>27</v>
      </c>
      <c r="M441" s="14" t="s">
        <v>15</v>
      </c>
      <c r="N441" s="31" t="s">
        <v>65</v>
      </c>
      <c r="O441" s="14" t="s">
        <v>1</v>
      </c>
      <c r="P441" s="14" t="s">
        <v>35</v>
      </c>
      <c r="Q441" s="31">
        <v>5000</v>
      </c>
      <c r="R441" s="31">
        <v>1152</v>
      </c>
      <c r="S441" s="45">
        <v>25</v>
      </c>
      <c r="T441" s="64">
        <f t="shared" si="54"/>
        <v>675</v>
      </c>
      <c r="U441" s="64">
        <f t="shared" si="55"/>
        <v>5.0242074302670616</v>
      </c>
      <c r="V441" s="38">
        <f t="shared" si="56"/>
        <v>2.8762326652490082</v>
      </c>
      <c r="W441" s="52">
        <v>115.04930660996034</v>
      </c>
      <c r="X441" s="71" t="str">
        <f t="shared" si="62"/>
        <v>Q4 2022</v>
      </c>
      <c r="Y441" s="21">
        <f t="shared" si="57"/>
        <v>3840</v>
      </c>
      <c r="Z441" s="21">
        <f t="shared" si="58"/>
        <v>2160</v>
      </c>
      <c r="AA441" s="57">
        <f t="shared" si="59"/>
        <v>200968.29721068247</v>
      </c>
      <c r="AB441" s="59">
        <f t="shared" si="60"/>
        <v>1.7777777777777777</v>
      </c>
      <c r="AC441" s="61">
        <f t="shared" si="61"/>
        <v>685.8</v>
      </c>
    </row>
    <row r="442" spans="4:29" hidden="1">
      <c r="D442" s="12">
        <v>436</v>
      </c>
      <c r="E442" s="36" t="s">
        <v>222</v>
      </c>
      <c r="F442" s="16" t="s">
        <v>9</v>
      </c>
      <c r="G442" s="14" t="s">
        <v>51</v>
      </c>
      <c r="H442" s="13" t="s">
        <v>5</v>
      </c>
      <c r="I442" s="13" t="s">
        <v>122</v>
      </c>
      <c r="J442" s="13"/>
      <c r="K442" s="13"/>
      <c r="L442" s="14">
        <v>31.5</v>
      </c>
      <c r="M442" s="14" t="s">
        <v>15</v>
      </c>
      <c r="N442" s="31" t="s">
        <v>65</v>
      </c>
      <c r="O442" s="14" t="s">
        <v>1</v>
      </c>
      <c r="P442" s="14" t="s">
        <v>35</v>
      </c>
      <c r="Q442" s="31">
        <v>5000</v>
      </c>
      <c r="R442" s="31">
        <v>1152</v>
      </c>
      <c r="S442" s="45">
        <v>30</v>
      </c>
      <c r="T442" s="64">
        <f t="shared" si="54"/>
        <v>945</v>
      </c>
      <c r="U442" s="64">
        <f t="shared" si="55"/>
        <v>8.2062054694362008</v>
      </c>
      <c r="V442" s="38">
        <f t="shared" si="56"/>
        <v>3.4514791982988102</v>
      </c>
      <c r="W442" s="52">
        <v>115.04930660996034</v>
      </c>
      <c r="X442" s="71" t="str">
        <f t="shared" si="62"/>
        <v>Q4 2022</v>
      </c>
      <c r="Y442" s="21">
        <f t="shared" si="57"/>
        <v>3840</v>
      </c>
      <c r="Z442" s="21">
        <f t="shared" si="58"/>
        <v>2160</v>
      </c>
      <c r="AA442" s="57">
        <f t="shared" si="59"/>
        <v>273540.18231454003</v>
      </c>
      <c r="AB442" s="59">
        <f t="shared" si="60"/>
        <v>1.7777777777777777</v>
      </c>
      <c r="AC442" s="61">
        <f t="shared" si="61"/>
        <v>800.09999999999991</v>
      </c>
    </row>
    <row r="443" spans="4:29" hidden="1">
      <c r="D443" s="12">
        <v>437</v>
      </c>
      <c r="E443" s="36" t="s">
        <v>222</v>
      </c>
      <c r="F443" s="16" t="s">
        <v>9</v>
      </c>
      <c r="G443" s="14" t="s">
        <v>51</v>
      </c>
      <c r="H443" s="13" t="s">
        <v>90</v>
      </c>
      <c r="I443" s="13" t="s">
        <v>54</v>
      </c>
      <c r="J443" s="13" t="s">
        <v>92</v>
      </c>
      <c r="K443" s="13" t="s">
        <v>43</v>
      </c>
      <c r="L443" s="14">
        <v>17.3</v>
      </c>
      <c r="M443" s="14" t="s">
        <v>15</v>
      </c>
      <c r="N443" s="31">
        <v>1000000</v>
      </c>
      <c r="O443" s="14" t="s">
        <v>2</v>
      </c>
      <c r="P443" s="14" t="s">
        <v>47</v>
      </c>
      <c r="Q443" s="31">
        <v>4000</v>
      </c>
      <c r="R443" s="31">
        <v>1152</v>
      </c>
      <c r="S443" s="45">
        <v>10</v>
      </c>
      <c r="T443" s="64">
        <f t="shared" si="54"/>
        <v>173</v>
      </c>
      <c r="U443" s="64">
        <f t="shared" si="55"/>
        <v>0.82507272527002962</v>
      </c>
      <c r="V443" s="38">
        <f t="shared" si="56"/>
        <v>0.90979839387610628</v>
      </c>
      <c r="W443" s="52">
        <v>90.979839387610625</v>
      </c>
      <c r="X443" s="71" t="str">
        <f t="shared" si="62"/>
        <v>Q4 2022</v>
      </c>
      <c r="Y443" s="21">
        <f t="shared" si="57"/>
        <v>3840</v>
      </c>
      <c r="Z443" s="21">
        <f t="shared" si="58"/>
        <v>2160</v>
      </c>
      <c r="AA443" s="57">
        <f t="shared" si="59"/>
        <v>82507.272527002962</v>
      </c>
      <c r="AB443" s="59">
        <f t="shared" si="60"/>
        <v>1.7777777777777777</v>
      </c>
      <c r="AC443" s="61">
        <f t="shared" si="61"/>
        <v>439.42</v>
      </c>
    </row>
    <row r="444" spans="4:29" hidden="1">
      <c r="D444" s="12">
        <v>438</v>
      </c>
      <c r="E444" s="36" t="s">
        <v>222</v>
      </c>
      <c r="F444" s="16" t="s">
        <v>9</v>
      </c>
      <c r="G444" s="14" t="s">
        <v>51</v>
      </c>
      <c r="H444" s="13" t="s">
        <v>90</v>
      </c>
      <c r="I444" s="13" t="s">
        <v>31</v>
      </c>
      <c r="J444" s="13" t="s">
        <v>216</v>
      </c>
      <c r="K444" s="13" t="s">
        <v>57</v>
      </c>
      <c r="L444" s="14">
        <v>14.2</v>
      </c>
      <c r="M444" s="14" t="s">
        <v>63</v>
      </c>
      <c r="N444" s="31">
        <v>1000000</v>
      </c>
      <c r="O444" s="14" t="s">
        <v>2</v>
      </c>
      <c r="P444" s="14" t="s">
        <v>47</v>
      </c>
      <c r="Q444" s="31">
        <v>10384</v>
      </c>
      <c r="R444" s="31">
        <v>2596</v>
      </c>
      <c r="S444" s="45">
        <v>1500</v>
      </c>
      <c r="T444" s="64">
        <f t="shared" si="54"/>
        <v>21300</v>
      </c>
      <c r="U444" s="64">
        <f t="shared" si="55"/>
        <v>89.135922831968287</v>
      </c>
      <c r="V444" s="38">
        <f t="shared" si="56"/>
        <v>149.35418720278278</v>
      </c>
      <c r="W444" s="52">
        <v>99.569458135188526</v>
      </c>
      <c r="X444" s="71" t="str">
        <f t="shared" si="62"/>
        <v>Q4 2022</v>
      </c>
      <c r="Y444" s="21">
        <f t="shared" si="57"/>
        <v>3024</v>
      </c>
      <c r="Z444" s="21">
        <f t="shared" si="58"/>
        <v>1964</v>
      </c>
      <c r="AA444" s="57">
        <f t="shared" si="59"/>
        <v>59423.948554645533</v>
      </c>
      <c r="AB444" s="59">
        <f t="shared" si="60"/>
        <v>1.539714867617108</v>
      </c>
      <c r="AC444" s="61">
        <f t="shared" si="61"/>
        <v>360.67999999999995</v>
      </c>
    </row>
    <row r="445" spans="4:29" hidden="1">
      <c r="D445" s="12">
        <v>439</v>
      </c>
      <c r="E445" s="36" t="s">
        <v>222</v>
      </c>
      <c r="F445" s="16" t="s">
        <v>9</v>
      </c>
      <c r="G445" s="14" t="s">
        <v>51</v>
      </c>
      <c r="H445" s="13" t="s">
        <v>90</v>
      </c>
      <c r="I445" s="13" t="s">
        <v>31</v>
      </c>
      <c r="J445" s="13" t="s">
        <v>62</v>
      </c>
      <c r="K445" s="13" t="s">
        <v>57</v>
      </c>
      <c r="L445" s="14">
        <v>16.2</v>
      </c>
      <c r="M445" s="14" t="s">
        <v>64</v>
      </c>
      <c r="N445" s="31">
        <v>1000000</v>
      </c>
      <c r="O445" s="14" t="s">
        <v>2</v>
      </c>
      <c r="P445" s="14" t="s">
        <v>47</v>
      </c>
      <c r="Q445" s="31">
        <v>10384</v>
      </c>
      <c r="R445" s="31">
        <v>2596</v>
      </c>
      <c r="S445" s="45">
        <v>1000</v>
      </c>
      <c r="T445" s="64">
        <f t="shared" si="54"/>
        <v>16200</v>
      </c>
      <c r="U445" s="64">
        <f t="shared" si="55"/>
        <v>77.192847688309982</v>
      </c>
      <c r="V445" s="38">
        <f t="shared" si="56"/>
        <v>113.5933254781728</v>
      </c>
      <c r="W445" s="52">
        <v>113.5933254781728</v>
      </c>
      <c r="X445" s="71" t="str">
        <f t="shared" si="62"/>
        <v>Q4 2022</v>
      </c>
      <c r="Y445" s="21">
        <f t="shared" si="57"/>
        <v>3456</v>
      </c>
      <c r="Z445" s="21">
        <f t="shared" si="58"/>
        <v>2234</v>
      </c>
      <c r="AA445" s="57">
        <f t="shared" si="59"/>
        <v>77192.847688309979</v>
      </c>
      <c r="AB445" s="59">
        <f t="shared" si="60"/>
        <v>1.5470008952551477</v>
      </c>
      <c r="AC445" s="61">
        <f t="shared" si="61"/>
        <v>411.47999999999996</v>
      </c>
    </row>
    <row r="446" spans="4:29" hidden="1">
      <c r="D446" s="12">
        <v>440</v>
      </c>
      <c r="E446" s="36" t="s">
        <v>222</v>
      </c>
      <c r="F446" s="16" t="s">
        <v>9</v>
      </c>
      <c r="G446" s="14" t="s">
        <v>51</v>
      </c>
      <c r="H446" s="13" t="s">
        <v>90</v>
      </c>
      <c r="I446" s="13" t="s">
        <v>109</v>
      </c>
      <c r="J446" s="13" t="s">
        <v>127</v>
      </c>
      <c r="K446" s="13" t="s">
        <v>43</v>
      </c>
      <c r="L446" s="14">
        <v>16.2</v>
      </c>
      <c r="M446" s="14" t="s">
        <v>66</v>
      </c>
      <c r="N446" s="31">
        <v>1000000</v>
      </c>
      <c r="O446" s="14" t="s">
        <v>2</v>
      </c>
      <c r="P446" s="14" t="s">
        <v>47</v>
      </c>
      <c r="Q446" s="31">
        <v>4000</v>
      </c>
      <c r="R446" s="31">
        <v>512</v>
      </c>
      <c r="S446" s="45">
        <v>15</v>
      </c>
      <c r="T446" s="64">
        <f t="shared" si="54"/>
        <v>243</v>
      </c>
      <c r="U446" s="64">
        <f t="shared" si="55"/>
        <v>1.1414547667415726</v>
      </c>
      <c r="V446" s="38">
        <f t="shared" si="56"/>
        <v>1.277924911629444</v>
      </c>
      <c r="W446" s="52">
        <v>85.194994108629601</v>
      </c>
      <c r="X446" s="71" t="str">
        <f t="shared" si="62"/>
        <v>Q4 2022</v>
      </c>
      <c r="Y446" s="21">
        <f t="shared" si="57"/>
        <v>2560</v>
      </c>
      <c r="Z446" s="21">
        <f t="shared" si="58"/>
        <v>1600</v>
      </c>
      <c r="AA446" s="57">
        <f t="shared" si="59"/>
        <v>76096.984449438183</v>
      </c>
      <c r="AB446" s="59">
        <f t="shared" si="60"/>
        <v>1.6</v>
      </c>
      <c r="AC446" s="61">
        <f t="shared" si="61"/>
        <v>411.47999999999996</v>
      </c>
    </row>
    <row r="447" spans="4:29" hidden="1">
      <c r="D447" s="12">
        <v>441</v>
      </c>
      <c r="E447" s="36" t="s">
        <v>222</v>
      </c>
      <c r="F447" s="16" t="s">
        <v>9</v>
      </c>
      <c r="G447" s="14" t="s">
        <v>51</v>
      </c>
      <c r="H447" s="13" t="s">
        <v>90</v>
      </c>
      <c r="I447" s="13" t="s">
        <v>109</v>
      </c>
      <c r="J447" s="13" t="s">
        <v>110</v>
      </c>
      <c r="K447" s="13" t="s">
        <v>43</v>
      </c>
      <c r="L447" s="14">
        <v>16.2</v>
      </c>
      <c r="M447" s="14" t="s">
        <v>64</v>
      </c>
      <c r="N447" s="31">
        <v>1000000</v>
      </c>
      <c r="O447" s="14" t="s">
        <v>2</v>
      </c>
      <c r="P447" s="14" t="s">
        <v>47</v>
      </c>
      <c r="Q447" s="31">
        <v>4000</v>
      </c>
      <c r="R447" s="31">
        <v>512</v>
      </c>
      <c r="S447" s="45">
        <v>10</v>
      </c>
      <c r="T447" s="64">
        <f t="shared" si="54"/>
        <v>162</v>
      </c>
      <c r="U447" s="64">
        <f t="shared" si="55"/>
        <v>0.77192847688309973</v>
      </c>
      <c r="V447" s="38">
        <f t="shared" si="56"/>
        <v>1.0432354916446018</v>
      </c>
      <c r="W447" s="52">
        <v>104.32354916446018</v>
      </c>
      <c r="X447" s="71" t="str">
        <f t="shared" si="62"/>
        <v>Q4 2022</v>
      </c>
      <c r="Y447" s="21">
        <f t="shared" si="57"/>
        <v>3456</v>
      </c>
      <c r="Z447" s="21">
        <f t="shared" si="58"/>
        <v>2234</v>
      </c>
      <c r="AA447" s="57">
        <f t="shared" si="59"/>
        <v>77192.847688309979</v>
      </c>
      <c r="AB447" s="59">
        <f t="shared" si="60"/>
        <v>1.5470008952551477</v>
      </c>
      <c r="AC447" s="61">
        <f t="shared" si="61"/>
        <v>411.47999999999996</v>
      </c>
    </row>
    <row r="448" spans="4:29" hidden="1">
      <c r="D448" s="12">
        <v>442</v>
      </c>
      <c r="E448" s="36" t="s">
        <v>222</v>
      </c>
      <c r="F448" s="16" t="s">
        <v>9</v>
      </c>
      <c r="G448" s="14" t="s">
        <v>51</v>
      </c>
      <c r="H448" s="13" t="s">
        <v>90</v>
      </c>
      <c r="I448" s="13" t="s">
        <v>102</v>
      </c>
      <c r="J448" s="13" t="s">
        <v>103</v>
      </c>
      <c r="K448" s="13" t="s">
        <v>43</v>
      </c>
      <c r="L448" s="14">
        <v>16</v>
      </c>
      <c r="M448" s="14" t="s">
        <v>66</v>
      </c>
      <c r="N448" s="31">
        <v>1000000</v>
      </c>
      <c r="O448" s="14" t="s">
        <v>2</v>
      </c>
      <c r="P448" s="14" t="s">
        <v>47</v>
      </c>
      <c r="Q448" s="31">
        <v>4000</v>
      </c>
      <c r="R448" s="31">
        <v>1152</v>
      </c>
      <c r="S448" s="45">
        <v>15</v>
      </c>
      <c r="T448" s="64">
        <f t="shared" si="54"/>
        <v>240</v>
      </c>
      <c r="U448" s="64">
        <f t="shared" si="55"/>
        <v>1.1134446741573032</v>
      </c>
      <c r="V448" s="38">
        <f t="shared" si="56"/>
        <v>1.277924911629444</v>
      </c>
      <c r="W448" s="52">
        <v>85.194994108629601</v>
      </c>
      <c r="X448" s="71" t="str">
        <f t="shared" si="62"/>
        <v>Q4 2022</v>
      </c>
      <c r="Y448" s="21">
        <f t="shared" si="57"/>
        <v>2560</v>
      </c>
      <c r="Z448" s="21">
        <f t="shared" si="58"/>
        <v>1600</v>
      </c>
      <c r="AA448" s="57">
        <f t="shared" si="59"/>
        <v>74229.644943820225</v>
      </c>
      <c r="AB448" s="59">
        <f t="shared" si="60"/>
        <v>1.6</v>
      </c>
      <c r="AC448" s="61">
        <f t="shared" si="61"/>
        <v>406.4</v>
      </c>
    </row>
    <row r="449" spans="4:29" hidden="1">
      <c r="D449" s="12">
        <v>443</v>
      </c>
      <c r="E449" s="36" t="s">
        <v>222</v>
      </c>
      <c r="F449" s="16" t="s">
        <v>9</v>
      </c>
      <c r="G449" s="14" t="s">
        <v>51</v>
      </c>
      <c r="H449" s="13" t="s">
        <v>90</v>
      </c>
      <c r="I449" s="13" t="s">
        <v>102</v>
      </c>
      <c r="J449" s="13" t="s">
        <v>104</v>
      </c>
      <c r="K449" s="13" t="s">
        <v>43</v>
      </c>
      <c r="L449" s="14">
        <v>17.3</v>
      </c>
      <c r="M449" s="14" t="s">
        <v>15</v>
      </c>
      <c r="N449" s="31">
        <v>1000000</v>
      </c>
      <c r="O449" s="14" t="s">
        <v>2</v>
      </c>
      <c r="P449" s="14" t="s">
        <v>47</v>
      </c>
      <c r="Q449" s="31">
        <v>4000</v>
      </c>
      <c r="R449" s="31">
        <v>1152</v>
      </c>
      <c r="S449" s="45">
        <v>20</v>
      </c>
      <c r="T449" s="64">
        <f t="shared" si="54"/>
        <v>346</v>
      </c>
      <c r="U449" s="64">
        <f t="shared" si="55"/>
        <v>1.6501454505400592</v>
      </c>
      <c r="V449" s="38">
        <f t="shared" si="56"/>
        <v>1.8195967877522126</v>
      </c>
      <c r="W449" s="52">
        <v>90.979839387610625</v>
      </c>
      <c r="X449" s="71" t="str">
        <f t="shared" si="62"/>
        <v>Q4 2022</v>
      </c>
      <c r="Y449" s="21">
        <f t="shared" si="57"/>
        <v>3840</v>
      </c>
      <c r="Z449" s="21">
        <f t="shared" si="58"/>
        <v>2160</v>
      </c>
      <c r="AA449" s="57">
        <f t="shared" si="59"/>
        <v>82507.272527002962</v>
      </c>
      <c r="AB449" s="59">
        <f t="shared" si="60"/>
        <v>1.7777777777777777</v>
      </c>
      <c r="AC449" s="61">
        <f t="shared" si="61"/>
        <v>439.42</v>
      </c>
    </row>
    <row r="450" spans="4:29" hidden="1">
      <c r="D450" s="12">
        <v>444</v>
      </c>
      <c r="E450" s="36" t="s">
        <v>222</v>
      </c>
      <c r="F450" s="16" t="s">
        <v>9</v>
      </c>
      <c r="G450" s="14" t="s">
        <v>51</v>
      </c>
      <c r="H450" s="13" t="s">
        <v>90</v>
      </c>
      <c r="I450" s="13" t="s">
        <v>135</v>
      </c>
      <c r="J450" s="13" t="s">
        <v>136</v>
      </c>
      <c r="K450" s="13"/>
      <c r="L450" s="14">
        <v>16.2</v>
      </c>
      <c r="M450" s="14" t="s">
        <v>66</v>
      </c>
      <c r="N450" s="31">
        <v>1000000</v>
      </c>
      <c r="O450" s="14" t="s">
        <v>2</v>
      </c>
      <c r="P450" s="14" t="s">
        <v>47</v>
      </c>
      <c r="Q450" s="31">
        <v>4000</v>
      </c>
      <c r="R450" s="31">
        <v>512</v>
      </c>
      <c r="S450" s="45">
        <v>55</v>
      </c>
      <c r="T450" s="64">
        <f t="shared" si="54"/>
        <v>891</v>
      </c>
      <c r="U450" s="64">
        <f t="shared" si="55"/>
        <v>4.1853341447190999</v>
      </c>
      <c r="V450" s="38">
        <f t="shared" si="56"/>
        <v>4.6857246759746278</v>
      </c>
      <c r="W450" s="52">
        <v>85.194994108629601</v>
      </c>
      <c r="X450" s="71" t="str">
        <f t="shared" si="62"/>
        <v>Q4 2022</v>
      </c>
      <c r="Y450" s="21">
        <f t="shared" si="57"/>
        <v>2560</v>
      </c>
      <c r="Z450" s="21">
        <f t="shared" si="58"/>
        <v>1600</v>
      </c>
      <c r="AA450" s="57">
        <f t="shared" si="59"/>
        <v>76096.984449438183</v>
      </c>
      <c r="AB450" s="59">
        <f t="shared" si="60"/>
        <v>1.6</v>
      </c>
      <c r="AC450" s="61">
        <f t="shared" si="61"/>
        <v>411.47999999999996</v>
      </c>
    </row>
    <row r="451" spans="4:29" hidden="1">
      <c r="D451" s="12">
        <v>445</v>
      </c>
      <c r="E451" s="36" t="s">
        <v>222</v>
      </c>
      <c r="F451" s="16" t="s">
        <v>9</v>
      </c>
      <c r="G451" s="14" t="s">
        <v>51</v>
      </c>
      <c r="H451" s="13" t="s">
        <v>90</v>
      </c>
      <c r="I451" s="13" t="s">
        <v>45</v>
      </c>
      <c r="J451" s="13" t="s">
        <v>101</v>
      </c>
      <c r="K451" s="13" t="s">
        <v>43</v>
      </c>
      <c r="L451" s="14">
        <v>16</v>
      </c>
      <c r="M451" s="14" t="s">
        <v>66</v>
      </c>
      <c r="N451" s="31">
        <v>1000000</v>
      </c>
      <c r="O451" s="14" t="s">
        <v>2</v>
      </c>
      <c r="P451" s="14" t="s">
        <v>47</v>
      </c>
      <c r="Q451" s="31">
        <v>4000</v>
      </c>
      <c r="R451" s="31">
        <v>1152</v>
      </c>
      <c r="S451" s="45">
        <v>10</v>
      </c>
      <c r="T451" s="64">
        <f t="shared" si="54"/>
        <v>160</v>
      </c>
      <c r="U451" s="64">
        <f t="shared" si="55"/>
        <v>0.74229644943820217</v>
      </c>
      <c r="V451" s="38">
        <f t="shared" si="56"/>
        <v>0.85194994108629596</v>
      </c>
      <c r="W451" s="52">
        <v>85.194994108629601</v>
      </c>
      <c r="X451" s="71" t="str">
        <f t="shared" si="62"/>
        <v>Q4 2022</v>
      </c>
      <c r="Y451" s="21">
        <f t="shared" si="57"/>
        <v>2560</v>
      </c>
      <c r="Z451" s="21">
        <f t="shared" si="58"/>
        <v>1600</v>
      </c>
      <c r="AA451" s="57">
        <f t="shared" si="59"/>
        <v>74229.644943820225</v>
      </c>
      <c r="AB451" s="59">
        <f t="shared" si="60"/>
        <v>1.6</v>
      </c>
      <c r="AC451" s="61">
        <f t="shared" si="61"/>
        <v>406.4</v>
      </c>
    </row>
    <row r="452" spans="4:29" hidden="1">
      <c r="D452" s="12">
        <v>446</v>
      </c>
      <c r="E452" s="36" t="s">
        <v>222</v>
      </c>
      <c r="F452" s="16" t="s">
        <v>9</v>
      </c>
      <c r="G452" s="14" t="s">
        <v>51</v>
      </c>
      <c r="H452" s="13" t="s">
        <v>90</v>
      </c>
      <c r="I452" s="13" t="s">
        <v>45</v>
      </c>
      <c r="J452" s="13" t="s">
        <v>46</v>
      </c>
      <c r="K452" s="13" t="s">
        <v>43</v>
      </c>
      <c r="L452" s="14">
        <v>17.3</v>
      </c>
      <c r="M452" s="14" t="s">
        <v>15</v>
      </c>
      <c r="N452" s="31">
        <v>1000000</v>
      </c>
      <c r="O452" s="14" t="s">
        <v>2</v>
      </c>
      <c r="P452" s="14" t="s">
        <v>47</v>
      </c>
      <c r="Q452" s="31">
        <v>10000</v>
      </c>
      <c r="R452" s="31">
        <v>240</v>
      </c>
      <c r="S452" s="45">
        <v>4</v>
      </c>
      <c r="T452" s="64">
        <f t="shared" si="54"/>
        <v>69.2</v>
      </c>
      <c r="U452" s="64">
        <f t="shared" si="55"/>
        <v>0.33002909010801185</v>
      </c>
      <c r="V452" s="38">
        <f t="shared" si="56"/>
        <v>0.36391935755044252</v>
      </c>
      <c r="W452" s="52">
        <v>90.979839387610625</v>
      </c>
      <c r="X452" s="71" t="str">
        <f t="shared" si="62"/>
        <v>Q4 2022</v>
      </c>
      <c r="Y452" s="21">
        <f t="shared" si="57"/>
        <v>3840</v>
      </c>
      <c r="Z452" s="21">
        <f t="shared" si="58"/>
        <v>2160</v>
      </c>
      <c r="AA452" s="57">
        <f t="shared" si="59"/>
        <v>82507.272527002962</v>
      </c>
      <c r="AB452" s="59">
        <f t="shared" si="60"/>
        <v>1.7777777777777777</v>
      </c>
      <c r="AC452" s="61">
        <f t="shared" si="61"/>
        <v>439.42</v>
      </c>
    </row>
    <row r="453" spans="4:29" hidden="1">
      <c r="D453" s="12">
        <v>447</v>
      </c>
      <c r="E453" s="36" t="s">
        <v>222</v>
      </c>
      <c r="F453" s="16" t="s">
        <v>9</v>
      </c>
      <c r="G453" s="14" t="s">
        <v>51</v>
      </c>
      <c r="H453" s="13" t="s">
        <v>4</v>
      </c>
      <c r="I453" s="13" t="s">
        <v>31</v>
      </c>
      <c r="J453" s="13" t="s">
        <v>56</v>
      </c>
      <c r="K453" s="13" t="s">
        <v>57</v>
      </c>
      <c r="L453" s="14">
        <v>12.9</v>
      </c>
      <c r="M453" s="14" t="s">
        <v>16</v>
      </c>
      <c r="N453" s="31">
        <v>1000000</v>
      </c>
      <c r="O453" s="14" t="s">
        <v>2</v>
      </c>
      <c r="P453" s="14" t="s">
        <v>47</v>
      </c>
      <c r="Q453" s="31">
        <v>10384</v>
      </c>
      <c r="R453" s="31">
        <v>2596</v>
      </c>
      <c r="S453" s="45">
        <v>1502</v>
      </c>
      <c r="T453" s="64">
        <f t="shared" si="54"/>
        <v>19375.8</v>
      </c>
      <c r="U453" s="64">
        <f t="shared" si="55"/>
        <v>77.392453425678539</v>
      </c>
      <c r="V453" s="38">
        <f t="shared" si="56"/>
        <v>156.24109809691225</v>
      </c>
      <c r="W453" s="52">
        <v>104.02203601658606</v>
      </c>
      <c r="X453" s="71" t="str">
        <f t="shared" si="62"/>
        <v>Q4 2022</v>
      </c>
      <c r="Y453" s="21">
        <f t="shared" si="57"/>
        <v>2732</v>
      </c>
      <c r="Z453" s="21">
        <f t="shared" si="58"/>
        <v>2048</v>
      </c>
      <c r="AA453" s="57">
        <f t="shared" si="59"/>
        <v>51526.267260771325</v>
      </c>
      <c r="AB453" s="59">
        <f t="shared" si="60"/>
        <v>1.333984375</v>
      </c>
      <c r="AC453" s="61">
        <f t="shared" si="61"/>
        <v>327.65999999999997</v>
      </c>
    </row>
    <row r="454" spans="4:29" hidden="1">
      <c r="D454" s="12">
        <v>448</v>
      </c>
      <c r="E454" s="36" t="s">
        <v>222</v>
      </c>
      <c r="F454" s="16" t="s">
        <v>9</v>
      </c>
      <c r="G454" s="14" t="s">
        <v>51</v>
      </c>
      <c r="H454" s="13" t="s">
        <v>6</v>
      </c>
      <c r="I454" s="13" t="s">
        <v>219</v>
      </c>
      <c r="J454" s="13"/>
      <c r="K454" s="13"/>
      <c r="L454" s="14">
        <v>55</v>
      </c>
      <c r="M454" s="14" t="s">
        <v>15</v>
      </c>
      <c r="N454" s="31">
        <v>1000000</v>
      </c>
      <c r="O454" s="14" t="s">
        <v>2</v>
      </c>
      <c r="P454" s="14" t="s">
        <v>35</v>
      </c>
      <c r="Q454" s="31">
        <v>6804.6390532544374</v>
      </c>
      <c r="R454" s="31">
        <v>567.05325443786978</v>
      </c>
      <c r="S454" s="45">
        <v>6</v>
      </c>
      <c r="T454" s="64">
        <f t="shared" si="54"/>
        <v>330</v>
      </c>
      <c r="U454" s="64">
        <f t="shared" si="55"/>
        <v>5.0035316795252225</v>
      </c>
      <c r="V454" s="38">
        <f t="shared" si="56"/>
        <v>1.1651072657869137</v>
      </c>
      <c r="W454" s="52">
        <v>194.18454429781897</v>
      </c>
      <c r="X454" s="71" t="str">
        <f t="shared" si="62"/>
        <v>Q4 2022</v>
      </c>
      <c r="Y454" s="21">
        <f t="shared" si="57"/>
        <v>3840</v>
      </c>
      <c r="Z454" s="21">
        <f t="shared" si="58"/>
        <v>2160</v>
      </c>
      <c r="AA454" s="57">
        <f t="shared" si="59"/>
        <v>833921.94658753707</v>
      </c>
      <c r="AB454" s="59">
        <f t="shared" si="60"/>
        <v>1.7777777777777777</v>
      </c>
      <c r="AC454" s="61">
        <f t="shared" si="61"/>
        <v>1397</v>
      </c>
    </row>
    <row r="455" spans="4:29" hidden="1">
      <c r="D455" s="12">
        <v>449</v>
      </c>
      <c r="E455" s="36" t="s">
        <v>222</v>
      </c>
      <c r="F455" s="16" t="s">
        <v>9</v>
      </c>
      <c r="G455" s="14" t="s">
        <v>51</v>
      </c>
      <c r="H455" s="13" t="s">
        <v>6</v>
      </c>
      <c r="I455" s="13" t="s">
        <v>219</v>
      </c>
      <c r="J455" s="13"/>
      <c r="K455" s="13"/>
      <c r="L455" s="14">
        <v>65</v>
      </c>
      <c r="M455" s="14" t="s">
        <v>15</v>
      </c>
      <c r="N455" s="31">
        <v>1000000</v>
      </c>
      <c r="O455" s="14" t="s">
        <v>2</v>
      </c>
      <c r="P455" s="14" t="s">
        <v>35</v>
      </c>
      <c r="Q455" s="31">
        <v>9504</v>
      </c>
      <c r="R455" s="31">
        <v>792</v>
      </c>
      <c r="S455" s="45">
        <v>8</v>
      </c>
      <c r="T455" s="64">
        <f t="shared" ref="T455:T518" si="63">L455*S455</f>
        <v>520</v>
      </c>
      <c r="U455" s="64">
        <f t="shared" ref="U455:U518" si="64">S455*AA455/10^6</f>
        <v>9.3178716676557869</v>
      </c>
      <c r="V455" s="38">
        <f t="shared" ref="V455:V518" si="65">S455*W455/1000</f>
        <v>2.0883308552946382</v>
      </c>
      <c r="W455" s="52">
        <v>261.04135691182978</v>
      </c>
      <c r="X455" s="71" t="str">
        <f t="shared" si="62"/>
        <v>Q4 2022</v>
      </c>
      <c r="Y455" s="21">
        <f t="shared" ref="Y455:Y518" si="66">1*LEFT(M455, FIND("x", M455)-2)</f>
        <v>3840</v>
      </c>
      <c r="Z455" s="21">
        <f t="shared" ref="Z455:Z518" si="67">1*RIGHT(M455, LEN(M455)-FIND("x", M455)-1)</f>
        <v>2160</v>
      </c>
      <c r="AA455" s="57">
        <f t="shared" ref="AA455:AA518" si="68">AC455^2*AB455/(1+AB455^2)</f>
        <v>1164733.9584569733</v>
      </c>
      <c r="AB455" s="59">
        <f t="shared" ref="AB455:AB518" si="69">Y455/Z455</f>
        <v>1.7777777777777777</v>
      </c>
      <c r="AC455" s="61">
        <f t="shared" ref="AC455:AC518" si="70">L455*25.4</f>
        <v>1651</v>
      </c>
    </row>
    <row r="456" spans="4:29" hidden="1">
      <c r="D456" s="12">
        <v>450</v>
      </c>
      <c r="E456" s="36" t="s">
        <v>222</v>
      </c>
      <c r="F456" s="16" t="s">
        <v>9</v>
      </c>
      <c r="G456" s="14" t="s">
        <v>51</v>
      </c>
      <c r="H456" s="13" t="s">
        <v>6</v>
      </c>
      <c r="I456" s="13" t="s">
        <v>219</v>
      </c>
      <c r="J456" s="13"/>
      <c r="K456" s="13"/>
      <c r="L456" s="14">
        <v>75</v>
      </c>
      <c r="M456" s="14" t="s">
        <v>15</v>
      </c>
      <c r="N456" s="31">
        <v>1000000</v>
      </c>
      <c r="O456" s="14" t="s">
        <v>2</v>
      </c>
      <c r="P456" s="14" t="s">
        <v>35</v>
      </c>
      <c r="Q456" s="31">
        <v>13685.759999999997</v>
      </c>
      <c r="R456" s="31">
        <v>1140.4799999999998</v>
      </c>
      <c r="S456" s="45">
        <v>4</v>
      </c>
      <c r="T456" s="64">
        <f t="shared" si="63"/>
        <v>300</v>
      </c>
      <c r="U456" s="64">
        <f t="shared" si="64"/>
        <v>6.2027252225519289</v>
      </c>
      <c r="V456" s="38">
        <f t="shared" si="65"/>
        <v>1.407779034453869</v>
      </c>
      <c r="W456" s="52">
        <v>351.94475861346723</v>
      </c>
      <c r="X456" s="71" t="str">
        <f t="shared" ref="X456:X519" si="71">G456&amp;" "&amp;F456</f>
        <v>Q4 2022</v>
      </c>
      <c r="Y456" s="21">
        <f t="shared" si="66"/>
        <v>3840</v>
      </c>
      <c r="Z456" s="21">
        <f t="shared" si="67"/>
        <v>2160</v>
      </c>
      <c r="AA456" s="57">
        <f t="shared" si="68"/>
        <v>1550681.3056379822</v>
      </c>
      <c r="AB456" s="59">
        <f t="shared" si="69"/>
        <v>1.7777777777777777</v>
      </c>
      <c r="AC456" s="61">
        <f t="shared" si="70"/>
        <v>1905</v>
      </c>
    </row>
    <row r="457" spans="4:29" hidden="1">
      <c r="D457" s="12">
        <v>451</v>
      </c>
      <c r="E457" s="36" t="s">
        <v>222</v>
      </c>
      <c r="F457" s="16" t="s">
        <v>9</v>
      </c>
      <c r="G457" s="14" t="s">
        <v>51</v>
      </c>
      <c r="H457" s="13" t="s">
        <v>6</v>
      </c>
      <c r="I457" s="13" t="s">
        <v>139</v>
      </c>
      <c r="J457" s="13"/>
      <c r="K457" s="13" t="s">
        <v>123</v>
      </c>
      <c r="L457" s="14">
        <v>65</v>
      </c>
      <c r="M457" s="14" t="s">
        <v>15</v>
      </c>
      <c r="N457" s="31">
        <v>1000000</v>
      </c>
      <c r="O457" s="14" t="s">
        <v>1</v>
      </c>
      <c r="P457" s="14" t="s">
        <v>35</v>
      </c>
      <c r="Q457" s="31">
        <v>9216</v>
      </c>
      <c r="R457" s="31">
        <v>576</v>
      </c>
      <c r="S457" s="45">
        <v>0.47299999999999998</v>
      </c>
      <c r="T457" s="64">
        <f t="shared" si="63"/>
        <v>30.744999999999997</v>
      </c>
      <c r="U457" s="64">
        <f t="shared" si="64"/>
        <v>0.55091916235014826</v>
      </c>
      <c r="V457" s="38">
        <f t="shared" si="65"/>
        <v>8.6430793273506834E-2</v>
      </c>
      <c r="W457" s="52">
        <v>182.72894983828084</v>
      </c>
      <c r="X457" s="71" t="str">
        <f t="shared" si="71"/>
        <v>Q4 2022</v>
      </c>
      <c r="Y457" s="21">
        <f t="shared" si="66"/>
        <v>3840</v>
      </c>
      <c r="Z457" s="21">
        <f t="shared" si="67"/>
        <v>2160</v>
      </c>
      <c r="AA457" s="57">
        <f t="shared" si="68"/>
        <v>1164733.9584569733</v>
      </c>
      <c r="AB457" s="59">
        <f t="shared" si="69"/>
        <v>1.7777777777777777</v>
      </c>
      <c r="AC457" s="61">
        <f t="shared" si="70"/>
        <v>1651</v>
      </c>
    </row>
    <row r="458" spans="4:29" hidden="1">
      <c r="D458" s="12">
        <v>452</v>
      </c>
      <c r="E458" s="36" t="s">
        <v>222</v>
      </c>
      <c r="F458" s="16" t="s">
        <v>9</v>
      </c>
      <c r="G458" s="14" t="s">
        <v>51</v>
      </c>
      <c r="H458" s="13" t="s">
        <v>6</v>
      </c>
      <c r="I458" s="13" t="s">
        <v>48</v>
      </c>
      <c r="J458" s="13" t="s">
        <v>215</v>
      </c>
      <c r="K458" s="13" t="s">
        <v>123</v>
      </c>
      <c r="L458" s="14">
        <v>55</v>
      </c>
      <c r="M458" s="14" t="s">
        <v>15</v>
      </c>
      <c r="N458" s="31">
        <v>400000</v>
      </c>
      <c r="O458" s="14" t="s">
        <v>1</v>
      </c>
      <c r="P458" s="14" t="s">
        <v>35</v>
      </c>
      <c r="Q458" s="31">
        <v>2000</v>
      </c>
      <c r="R458" s="31">
        <v>200</v>
      </c>
      <c r="S458" s="45">
        <v>5.6180000000000003</v>
      </c>
      <c r="T458" s="64">
        <f t="shared" si="63"/>
        <v>308.99</v>
      </c>
      <c r="U458" s="64">
        <f t="shared" si="64"/>
        <v>4.6849734959287836</v>
      </c>
      <c r="V458" s="38">
        <f t="shared" si="65"/>
        <v>0.76365013890560296</v>
      </c>
      <c r="W458" s="52">
        <v>135.92918100847328</v>
      </c>
      <c r="X458" s="71" t="str">
        <f t="shared" si="71"/>
        <v>Q4 2022</v>
      </c>
      <c r="Y458" s="21">
        <f t="shared" si="66"/>
        <v>3840</v>
      </c>
      <c r="Z458" s="21">
        <f t="shared" si="67"/>
        <v>2160</v>
      </c>
      <c r="AA458" s="57">
        <f t="shared" si="68"/>
        <v>833921.94658753707</v>
      </c>
      <c r="AB458" s="59">
        <f t="shared" si="69"/>
        <v>1.7777777777777777</v>
      </c>
      <c r="AC458" s="61">
        <f t="shared" si="70"/>
        <v>1397</v>
      </c>
    </row>
    <row r="459" spans="4:29" hidden="1">
      <c r="D459" s="12">
        <v>453</v>
      </c>
      <c r="E459" s="36" t="s">
        <v>222</v>
      </c>
      <c r="F459" s="16" t="s">
        <v>9</v>
      </c>
      <c r="G459" s="14" t="s">
        <v>51</v>
      </c>
      <c r="H459" s="13" t="s">
        <v>6</v>
      </c>
      <c r="I459" s="13" t="s">
        <v>48</v>
      </c>
      <c r="J459" s="13" t="s">
        <v>91</v>
      </c>
      <c r="K459" s="13" t="s">
        <v>123</v>
      </c>
      <c r="L459" s="14">
        <v>65</v>
      </c>
      <c r="M459" s="14" t="s">
        <v>15</v>
      </c>
      <c r="N459" s="31">
        <v>400000</v>
      </c>
      <c r="O459" s="14" t="s">
        <v>1</v>
      </c>
      <c r="P459" s="14" t="s">
        <v>35</v>
      </c>
      <c r="Q459" s="31">
        <v>9504</v>
      </c>
      <c r="R459" s="31">
        <v>792</v>
      </c>
      <c r="S459" s="45">
        <v>17.062999999999999</v>
      </c>
      <c r="T459" s="64">
        <f t="shared" si="63"/>
        <v>1109.095</v>
      </c>
      <c r="U459" s="64">
        <f t="shared" si="64"/>
        <v>19.873855533151335</v>
      </c>
      <c r="V459" s="38">
        <f t="shared" si="65"/>
        <v>3.1179040710905856</v>
      </c>
      <c r="W459" s="52">
        <v>182.72894983828084</v>
      </c>
      <c r="X459" s="71" t="str">
        <f t="shared" si="71"/>
        <v>Q4 2022</v>
      </c>
      <c r="Y459" s="21">
        <f t="shared" si="66"/>
        <v>3840</v>
      </c>
      <c r="Z459" s="21">
        <f t="shared" si="67"/>
        <v>2160</v>
      </c>
      <c r="AA459" s="57">
        <f t="shared" si="68"/>
        <v>1164733.9584569733</v>
      </c>
      <c r="AB459" s="59">
        <f t="shared" si="69"/>
        <v>1.7777777777777777</v>
      </c>
      <c r="AC459" s="61">
        <f t="shared" si="70"/>
        <v>1651</v>
      </c>
    </row>
    <row r="460" spans="4:29" hidden="1">
      <c r="D460" s="12">
        <v>454</v>
      </c>
      <c r="E460" s="36" t="s">
        <v>222</v>
      </c>
      <c r="F460" s="16" t="s">
        <v>9</v>
      </c>
      <c r="G460" s="14" t="s">
        <v>51</v>
      </c>
      <c r="H460" s="13" t="s">
        <v>6</v>
      </c>
      <c r="I460" s="13" t="s">
        <v>48</v>
      </c>
      <c r="J460" s="13" t="s">
        <v>49</v>
      </c>
      <c r="K460" s="13" t="s">
        <v>123</v>
      </c>
      <c r="L460" s="14">
        <v>75</v>
      </c>
      <c r="M460" s="14" t="s">
        <v>15</v>
      </c>
      <c r="N460" s="31">
        <v>400000</v>
      </c>
      <c r="O460" s="14" t="s">
        <v>1</v>
      </c>
      <c r="P460" s="14" t="s">
        <v>35</v>
      </c>
      <c r="Q460" s="31">
        <v>15360</v>
      </c>
      <c r="R460" s="31">
        <v>1280</v>
      </c>
      <c r="S460" s="45">
        <v>13.965</v>
      </c>
      <c r="T460" s="64">
        <f t="shared" si="63"/>
        <v>1047.375</v>
      </c>
      <c r="U460" s="64">
        <f t="shared" si="64"/>
        <v>21.655264433234418</v>
      </c>
      <c r="V460" s="38">
        <f t="shared" si="65"/>
        <v>3.4404359878259489</v>
      </c>
      <c r="W460" s="52">
        <v>246.36133102942705</v>
      </c>
      <c r="X460" s="71" t="str">
        <f t="shared" si="71"/>
        <v>Q4 2022</v>
      </c>
      <c r="Y460" s="21">
        <f t="shared" si="66"/>
        <v>3840</v>
      </c>
      <c r="Z460" s="21">
        <f t="shared" si="67"/>
        <v>2160</v>
      </c>
      <c r="AA460" s="57">
        <f t="shared" si="68"/>
        <v>1550681.3056379822</v>
      </c>
      <c r="AB460" s="59">
        <f t="shared" si="69"/>
        <v>1.7777777777777777</v>
      </c>
      <c r="AC460" s="61">
        <f t="shared" si="70"/>
        <v>1905</v>
      </c>
    </row>
    <row r="461" spans="4:29" hidden="1">
      <c r="D461" s="12">
        <v>455</v>
      </c>
      <c r="E461" s="36" t="s">
        <v>222</v>
      </c>
      <c r="F461" s="16" t="s">
        <v>9</v>
      </c>
      <c r="G461" s="14" t="s">
        <v>51</v>
      </c>
      <c r="H461" s="13" t="s">
        <v>6</v>
      </c>
      <c r="I461" s="13" t="s">
        <v>48</v>
      </c>
      <c r="J461" s="13" t="s">
        <v>49</v>
      </c>
      <c r="K461" s="13" t="s">
        <v>123</v>
      </c>
      <c r="L461" s="14">
        <v>85</v>
      </c>
      <c r="M461" s="14" t="s">
        <v>15</v>
      </c>
      <c r="N461" s="31">
        <v>400000</v>
      </c>
      <c r="O461" s="14" t="s">
        <v>1</v>
      </c>
      <c r="P461" s="14" t="s">
        <v>35</v>
      </c>
      <c r="Q461" s="31">
        <v>15360</v>
      </c>
      <c r="R461" s="31">
        <v>1280</v>
      </c>
      <c r="S461" s="45">
        <v>4.2</v>
      </c>
      <c r="T461" s="64">
        <f t="shared" si="63"/>
        <v>357</v>
      </c>
      <c r="U461" s="64">
        <f t="shared" si="64"/>
        <v>8.3654087501483687</v>
      </c>
      <c r="V461" s="38">
        <f t="shared" si="65"/>
        <v>1.3464777372904835</v>
      </c>
      <c r="W461" s="52">
        <v>320.58993745011509</v>
      </c>
      <c r="X461" s="71" t="str">
        <f t="shared" si="71"/>
        <v>Q4 2022</v>
      </c>
      <c r="Y461" s="21">
        <f t="shared" si="66"/>
        <v>3840</v>
      </c>
      <c r="Z461" s="21">
        <f t="shared" si="67"/>
        <v>2160</v>
      </c>
      <c r="AA461" s="57">
        <f t="shared" si="68"/>
        <v>1991763.9881305636</v>
      </c>
      <c r="AB461" s="59">
        <f t="shared" si="69"/>
        <v>1.7777777777777777</v>
      </c>
      <c r="AC461" s="61">
        <f t="shared" si="70"/>
        <v>2159</v>
      </c>
    </row>
    <row r="462" spans="4:29" hidden="1">
      <c r="D462" s="12">
        <v>456</v>
      </c>
      <c r="E462" s="36" t="s">
        <v>222</v>
      </c>
      <c r="F462" s="16" t="s">
        <v>9</v>
      </c>
      <c r="G462" s="14" t="s">
        <v>51</v>
      </c>
      <c r="H462" s="13" t="s">
        <v>6</v>
      </c>
      <c r="I462" s="13" t="s">
        <v>93</v>
      </c>
      <c r="J462" s="13" t="s">
        <v>94</v>
      </c>
      <c r="K462" s="13" t="s">
        <v>95</v>
      </c>
      <c r="L462" s="14">
        <v>75</v>
      </c>
      <c r="M462" s="14" t="s">
        <v>15</v>
      </c>
      <c r="N462" s="31">
        <v>1000000</v>
      </c>
      <c r="O462" s="14" t="s">
        <v>2</v>
      </c>
      <c r="P462" s="14" t="s">
        <v>35</v>
      </c>
      <c r="Q462" s="31">
        <v>46080</v>
      </c>
      <c r="R462" s="31">
        <v>2880</v>
      </c>
      <c r="S462" s="45">
        <v>1.5229999999999999</v>
      </c>
      <c r="T462" s="64">
        <f t="shared" si="63"/>
        <v>114.22499999999999</v>
      </c>
      <c r="U462" s="64">
        <f t="shared" si="64"/>
        <v>2.3616876284866466</v>
      </c>
      <c r="V462" s="38">
        <f t="shared" si="65"/>
        <v>0.53601186736831052</v>
      </c>
      <c r="W462" s="52">
        <v>351.94475861346723</v>
      </c>
      <c r="X462" s="71" t="str">
        <f t="shared" si="71"/>
        <v>Q4 2022</v>
      </c>
      <c r="Y462" s="21">
        <f t="shared" si="66"/>
        <v>3840</v>
      </c>
      <c r="Z462" s="21">
        <f t="shared" si="67"/>
        <v>2160</v>
      </c>
      <c r="AA462" s="57">
        <f t="shared" si="68"/>
        <v>1550681.3056379822</v>
      </c>
      <c r="AB462" s="59">
        <f t="shared" si="69"/>
        <v>1.7777777777777777</v>
      </c>
      <c r="AC462" s="61">
        <f t="shared" si="70"/>
        <v>1905</v>
      </c>
    </row>
    <row r="463" spans="4:29" hidden="1">
      <c r="D463" s="12">
        <v>457</v>
      </c>
      <c r="E463" s="36" t="s">
        <v>222</v>
      </c>
      <c r="F463" s="16" t="s">
        <v>9</v>
      </c>
      <c r="G463" s="14" t="s">
        <v>51</v>
      </c>
      <c r="H463" s="13" t="s">
        <v>6</v>
      </c>
      <c r="I463" s="13" t="s">
        <v>93</v>
      </c>
      <c r="J463" s="13" t="s">
        <v>38</v>
      </c>
      <c r="K463" s="13"/>
      <c r="L463" s="14">
        <v>65</v>
      </c>
      <c r="M463" s="14" t="s">
        <v>15</v>
      </c>
      <c r="N463" s="31">
        <v>1000000</v>
      </c>
      <c r="O463" s="14" t="s">
        <v>2</v>
      </c>
      <c r="P463" s="14" t="s">
        <v>35</v>
      </c>
      <c r="Q463" s="31">
        <v>37440</v>
      </c>
      <c r="R463" s="31">
        <v>2340</v>
      </c>
      <c r="S463" s="45">
        <v>1.05</v>
      </c>
      <c r="T463" s="64">
        <f t="shared" si="63"/>
        <v>68.25</v>
      </c>
      <c r="U463" s="64">
        <f t="shared" si="64"/>
        <v>1.2229706563798219</v>
      </c>
      <c r="V463" s="38">
        <f t="shared" si="65"/>
        <v>0.27409342475742132</v>
      </c>
      <c r="W463" s="52">
        <v>261.04135691182978</v>
      </c>
      <c r="X463" s="71" t="str">
        <f t="shared" si="71"/>
        <v>Q4 2022</v>
      </c>
      <c r="Y463" s="21">
        <f t="shared" si="66"/>
        <v>3840</v>
      </c>
      <c r="Z463" s="21">
        <f t="shared" si="67"/>
        <v>2160</v>
      </c>
      <c r="AA463" s="57">
        <f t="shared" si="68"/>
        <v>1164733.9584569733</v>
      </c>
      <c r="AB463" s="59">
        <f t="shared" si="69"/>
        <v>1.7777777777777777</v>
      </c>
      <c r="AC463" s="61">
        <f t="shared" si="70"/>
        <v>1651</v>
      </c>
    </row>
    <row r="464" spans="4:29" hidden="1">
      <c r="D464" s="12">
        <v>458</v>
      </c>
      <c r="E464" s="36" t="s">
        <v>222</v>
      </c>
      <c r="F464" s="16" t="s">
        <v>9</v>
      </c>
      <c r="G464" s="14" t="s">
        <v>51</v>
      </c>
      <c r="H464" s="13" t="s">
        <v>6</v>
      </c>
      <c r="I464" s="13" t="s">
        <v>125</v>
      </c>
      <c r="J464" s="13"/>
      <c r="K464" s="13" t="s">
        <v>123</v>
      </c>
      <c r="L464" s="14">
        <v>55</v>
      </c>
      <c r="M464" s="14" t="s">
        <v>15</v>
      </c>
      <c r="N464" s="31">
        <v>1000000</v>
      </c>
      <c r="O464" s="14" t="s">
        <v>1</v>
      </c>
      <c r="P464" s="14" t="s">
        <v>35</v>
      </c>
      <c r="Q464" s="31">
        <v>4000</v>
      </c>
      <c r="R464" s="31">
        <v>500</v>
      </c>
      <c r="S464" s="45">
        <v>4.6859999999999999</v>
      </c>
      <c r="T464" s="64">
        <f t="shared" si="63"/>
        <v>257.73</v>
      </c>
      <c r="U464" s="64">
        <f t="shared" si="64"/>
        <v>3.9077582417091987</v>
      </c>
      <c r="V464" s="38">
        <f t="shared" si="65"/>
        <v>0.63696414220570585</v>
      </c>
      <c r="W464" s="52">
        <v>135.92918100847328</v>
      </c>
      <c r="X464" s="71" t="str">
        <f t="shared" si="71"/>
        <v>Q4 2022</v>
      </c>
      <c r="Y464" s="21">
        <f t="shared" si="66"/>
        <v>3840</v>
      </c>
      <c r="Z464" s="21">
        <f t="shared" si="67"/>
        <v>2160</v>
      </c>
      <c r="AA464" s="57">
        <f t="shared" si="68"/>
        <v>833921.94658753707</v>
      </c>
      <c r="AB464" s="59">
        <f t="shared" si="69"/>
        <v>1.7777777777777777</v>
      </c>
      <c r="AC464" s="61">
        <f t="shared" si="70"/>
        <v>1397</v>
      </c>
    </row>
    <row r="465" spans="4:29" hidden="1">
      <c r="D465" s="12">
        <v>459</v>
      </c>
      <c r="E465" s="36" t="s">
        <v>222</v>
      </c>
      <c r="F465" s="16" t="s">
        <v>9</v>
      </c>
      <c r="G465" s="14" t="s">
        <v>51</v>
      </c>
      <c r="H465" s="13" t="s">
        <v>6</v>
      </c>
      <c r="I465" s="13" t="s">
        <v>125</v>
      </c>
      <c r="J465" s="13"/>
      <c r="K465" s="13" t="s">
        <v>123</v>
      </c>
      <c r="L465" s="14">
        <v>65</v>
      </c>
      <c r="M465" s="14" t="s">
        <v>15</v>
      </c>
      <c r="N465" s="31">
        <v>1000000</v>
      </c>
      <c r="O465" s="14" t="s">
        <v>2</v>
      </c>
      <c r="P465" s="14" t="s">
        <v>35</v>
      </c>
      <c r="Q465" s="31">
        <v>16384</v>
      </c>
      <c r="R465" s="31">
        <v>1000</v>
      </c>
      <c r="S465" s="45">
        <v>21.614000000000001</v>
      </c>
      <c r="T465" s="64">
        <f t="shared" si="63"/>
        <v>1404.91</v>
      </c>
      <c r="U465" s="64">
        <f t="shared" si="64"/>
        <v>25.174559778089019</v>
      </c>
      <c r="V465" s="38">
        <f t="shared" si="65"/>
        <v>5.6421478882922891</v>
      </c>
      <c r="W465" s="52">
        <v>261.04135691182978</v>
      </c>
      <c r="X465" s="71" t="str">
        <f t="shared" si="71"/>
        <v>Q4 2022</v>
      </c>
      <c r="Y465" s="21">
        <f t="shared" si="66"/>
        <v>3840</v>
      </c>
      <c r="Z465" s="21">
        <f t="shared" si="67"/>
        <v>2160</v>
      </c>
      <c r="AA465" s="57">
        <f t="shared" si="68"/>
        <v>1164733.9584569733</v>
      </c>
      <c r="AB465" s="59">
        <f t="shared" si="69"/>
        <v>1.7777777777777777</v>
      </c>
      <c r="AC465" s="61">
        <f t="shared" si="70"/>
        <v>1651</v>
      </c>
    </row>
    <row r="466" spans="4:29" hidden="1">
      <c r="D466" s="12">
        <v>460</v>
      </c>
      <c r="E466" s="36" t="s">
        <v>222</v>
      </c>
      <c r="F466" s="16" t="s">
        <v>9</v>
      </c>
      <c r="G466" s="14" t="s">
        <v>51</v>
      </c>
      <c r="H466" s="13" t="s">
        <v>6</v>
      </c>
      <c r="I466" s="13" t="s">
        <v>125</v>
      </c>
      <c r="J466" s="13"/>
      <c r="K466" s="13" t="s">
        <v>123</v>
      </c>
      <c r="L466" s="14">
        <v>65</v>
      </c>
      <c r="M466" s="14" t="s">
        <v>52</v>
      </c>
      <c r="N466" s="31">
        <v>1000000</v>
      </c>
      <c r="O466" s="14" t="s">
        <v>2</v>
      </c>
      <c r="P466" s="14" t="s">
        <v>35</v>
      </c>
      <c r="Q466" s="31">
        <v>12000</v>
      </c>
      <c r="R466" s="31">
        <v>1000</v>
      </c>
      <c r="S466" s="45">
        <v>0.51</v>
      </c>
      <c r="T466" s="64">
        <f t="shared" si="63"/>
        <v>33.15</v>
      </c>
      <c r="U466" s="64">
        <f t="shared" si="64"/>
        <v>0.59401431881305644</v>
      </c>
      <c r="V466" s="38">
        <f t="shared" si="65"/>
        <v>0.20337618981106328</v>
      </c>
      <c r="W466" s="52">
        <v>398.77684276679076</v>
      </c>
      <c r="X466" s="71" t="str">
        <f t="shared" si="71"/>
        <v>Q4 2022</v>
      </c>
      <c r="Y466" s="21">
        <f t="shared" si="66"/>
        <v>7680</v>
      </c>
      <c r="Z466" s="21">
        <f t="shared" si="67"/>
        <v>4320</v>
      </c>
      <c r="AA466" s="57">
        <f t="shared" si="68"/>
        <v>1164733.9584569733</v>
      </c>
      <c r="AB466" s="59">
        <f t="shared" si="69"/>
        <v>1.7777777777777777</v>
      </c>
      <c r="AC466" s="61">
        <f t="shared" si="70"/>
        <v>1651</v>
      </c>
    </row>
    <row r="467" spans="4:29" hidden="1">
      <c r="D467" s="12">
        <v>461</v>
      </c>
      <c r="E467" s="36" t="s">
        <v>222</v>
      </c>
      <c r="F467" s="16" t="s">
        <v>9</v>
      </c>
      <c r="G467" s="14" t="s">
        <v>51</v>
      </c>
      <c r="H467" s="13" t="s">
        <v>6</v>
      </c>
      <c r="I467" s="13" t="s">
        <v>125</v>
      </c>
      <c r="J467" s="13"/>
      <c r="K467" s="13" t="s">
        <v>123</v>
      </c>
      <c r="L467" s="14">
        <v>75</v>
      </c>
      <c r="M467" s="14" t="s">
        <v>15</v>
      </c>
      <c r="N467" s="31">
        <v>1000000</v>
      </c>
      <c r="O467" s="14" t="s">
        <v>2</v>
      </c>
      <c r="P467" s="14" t="s">
        <v>35</v>
      </c>
      <c r="Q467" s="31">
        <v>12000</v>
      </c>
      <c r="R467" s="31">
        <v>1000</v>
      </c>
      <c r="S467" s="45">
        <v>13.05</v>
      </c>
      <c r="T467" s="64">
        <f t="shared" si="63"/>
        <v>978.75</v>
      </c>
      <c r="U467" s="64">
        <f t="shared" si="64"/>
        <v>20.236391038575668</v>
      </c>
      <c r="V467" s="38">
        <f t="shared" si="65"/>
        <v>4.5928790999057476</v>
      </c>
      <c r="W467" s="52">
        <v>351.94475861346723</v>
      </c>
      <c r="X467" s="71" t="str">
        <f t="shared" si="71"/>
        <v>Q4 2022</v>
      </c>
      <c r="Y467" s="21">
        <f t="shared" si="66"/>
        <v>3840</v>
      </c>
      <c r="Z467" s="21">
        <f t="shared" si="67"/>
        <v>2160</v>
      </c>
      <c r="AA467" s="57">
        <f t="shared" si="68"/>
        <v>1550681.3056379822</v>
      </c>
      <c r="AB467" s="59">
        <f t="shared" si="69"/>
        <v>1.7777777777777777</v>
      </c>
      <c r="AC467" s="61">
        <f t="shared" si="70"/>
        <v>1905</v>
      </c>
    </row>
    <row r="468" spans="4:29" hidden="1">
      <c r="D468" s="12">
        <v>462</v>
      </c>
      <c r="E468" s="36" t="s">
        <v>222</v>
      </c>
      <c r="F468" s="16" t="s">
        <v>9</v>
      </c>
      <c r="G468" s="14" t="s">
        <v>51</v>
      </c>
      <c r="H468" s="13" t="s">
        <v>6</v>
      </c>
      <c r="I468" s="13" t="s">
        <v>125</v>
      </c>
      <c r="J468" s="13"/>
      <c r="K468" s="13" t="s">
        <v>123</v>
      </c>
      <c r="L468" s="14">
        <v>75</v>
      </c>
      <c r="M468" s="14" t="s">
        <v>52</v>
      </c>
      <c r="N468" s="31">
        <v>1000000</v>
      </c>
      <c r="O468" s="14" t="s">
        <v>2</v>
      </c>
      <c r="P468" s="14" t="s">
        <v>35</v>
      </c>
      <c r="Q468" s="31">
        <v>16000</v>
      </c>
      <c r="R468" s="31">
        <v>2000</v>
      </c>
      <c r="S468" s="45">
        <v>1.1060000000000001</v>
      </c>
      <c r="T468" s="64">
        <f t="shared" si="63"/>
        <v>82.95</v>
      </c>
      <c r="U468" s="64">
        <f t="shared" si="64"/>
        <v>1.7150535240356084</v>
      </c>
      <c r="V468" s="38">
        <f t="shared" si="65"/>
        <v>0.59841715498136672</v>
      </c>
      <c r="W468" s="52">
        <v>541.0643354261905</v>
      </c>
      <c r="X468" s="71" t="str">
        <f t="shared" si="71"/>
        <v>Q4 2022</v>
      </c>
      <c r="Y468" s="21">
        <f t="shared" si="66"/>
        <v>7680</v>
      </c>
      <c r="Z468" s="21">
        <f t="shared" si="67"/>
        <v>4320</v>
      </c>
      <c r="AA468" s="57">
        <f t="shared" si="68"/>
        <v>1550681.3056379822</v>
      </c>
      <c r="AB468" s="59">
        <f t="shared" si="69"/>
        <v>1.7777777777777777</v>
      </c>
      <c r="AC468" s="61">
        <f t="shared" si="70"/>
        <v>1905</v>
      </c>
    </row>
    <row r="469" spans="4:29" hidden="1">
      <c r="D469" s="12">
        <v>463</v>
      </c>
      <c r="E469" s="36" t="s">
        <v>222</v>
      </c>
      <c r="F469" s="16" t="s">
        <v>9</v>
      </c>
      <c r="G469" s="14" t="s">
        <v>51</v>
      </c>
      <c r="H469" s="13" t="s">
        <v>6</v>
      </c>
      <c r="I469" s="13" t="s">
        <v>125</v>
      </c>
      <c r="J469" s="13"/>
      <c r="K469" s="13" t="s">
        <v>123</v>
      </c>
      <c r="L469" s="14">
        <v>86</v>
      </c>
      <c r="M469" s="14" t="s">
        <v>15</v>
      </c>
      <c r="N469" s="31">
        <v>1000000</v>
      </c>
      <c r="O469" s="14" t="s">
        <v>2</v>
      </c>
      <c r="P469" s="14" t="s">
        <v>35</v>
      </c>
      <c r="Q469" s="31">
        <v>18000</v>
      </c>
      <c r="R469" s="31">
        <v>1200</v>
      </c>
      <c r="S469" s="45">
        <v>3.9249999999999998</v>
      </c>
      <c r="T469" s="64">
        <f t="shared" si="63"/>
        <v>337.55</v>
      </c>
      <c r="U469" s="64">
        <f t="shared" si="64"/>
        <v>8.0027009468011876</v>
      </c>
      <c r="V469" s="38">
        <f t="shared" si="65"/>
        <v>1.7975935778452881</v>
      </c>
      <c r="W469" s="52">
        <v>457.98562492873583</v>
      </c>
      <c r="X469" s="71" t="str">
        <f t="shared" si="71"/>
        <v>Q4 2022</v>
      </c>
      <c r="Y469" s="21">
        <f t="shared" si="66"/>
        <v>3840</v>
      </c>
      <c r="Z469" s="21">
        <f t="shared" si="67"/>
        <v>2160</v>
      </c>
      <c r="AA469" s="57">
        <f t="shared" si="68"/>
        <v>2038904.6998219588</v>
      </c>
      <c r="AB469" s="59">
        <f t="shared" si="69"/>
        <v>1.7777777777777777</v>
      </c>
      <c r="AC469" s="61">
        <f t="shared" si="70"/>
        <v>2184.4</v>
      </c>
    </row>
    <row r="470" spans="4:29" hidden="1">
      <c r="D470" s="12">
        <v>464</v>
      </c>
      <c r="E470" s="36" t="s">
        <v>222</v>
      </c>
      <c r="F470" s="16" t="s">
        <v>9</v>
      </c>
      <c r="G470" s="14" t="s">
        <v>51</v>
      </c>
      <c r="H470" s="13" t="s">
        <v>6</v>
      </c>
      <c r="I470" s="13" t="s">
        <v>125</v>
      </c>
      <c r="J470" s="13"/>
      <c r="K470" s="13" t="s">
        <v>123</v>
      </c>
      <c r="L470" s="14">
        <v>86</v>
      </c>
      <c r="M470" s="14" t="s">
        <v>52</v>
      </c>
      <c r="N470" s="31">
        <v>1000000</v>
      </c>
      <c r="O470" s="14" t="s">
        <v>2</v>
      </c>
      <c r="P470" s="14" t="s">
        <v>35</v>
      </c>
      <c r="Q470" s="31">
        <v>28800</v>
      </c>
      <c r="R470" s="31">
        <v>2400</v>
      </c>
      <c r="S470" s="45">
        <v>0.71399999999999997</v>
      </c>
      <c r="T470" s="64">
        <f t="shared" si="63"/>
        <v>61.403999999999996</v>
      </c>
      <c r="U470" s="64">
        <f t="shared" si="64"/>
        <v>1.4557779556728785</v>
      </c>
      <c r="V470" s="38">
        <f t="shared" si="65"/>
        <v>0.50271803386651048</v>
      </c>
      <c r="W470" s="52">
        <v>704.08688216598114</v>
      </c>
      <c r="X470" s="71" t="str">
        <f t="shared" si="71"/>
        <v>Q4 2022</v>
      </c>
      <c r="Y470" s="21">
        <f t="shared" si="66"/>
        <v>7680</v>
      </c>
      <c r="Z470" s="21">
        <f t="shared" si="67"/>
        <v>4320</v>
      </c>
      <c r="AA470" s="57">
        <f t="shared" si="68"/>
        <v>2038904.6998219588</v>
      </c>
      <c r="AB470" s="59">
        <f t="shared" si="69"/>
        <v>1.7777777777777777</v>
      </c>
      <c r="AC470" s="61">
        <f t="shared" si="70"/>
        <v>2184.4</v>
      </c>
    </row>
    <row r="471" spans="4:29" hidden="1">
      <c r="D471" s="12">
        <v>465</v>
      </c>
      <c r="E471" s="36" t="s">
        <v>222</v>
      </c>
      <c r="F471" s="16" t="s">
        <v>9</v>
      </c>
      <c r="G471" s="14" t="s">
        <v>51</v>
      </c>
      <c r="H471" s="13" t="s">
        <v>6</v>
      </c>
      <c r="I471" s="13" t="s">
        <v>53</v>
      </c>
      <c r="J471" s="13" t="s">
        <v>126</v>
      </c>
      <c r="K471" s="13" t="s">
        <v>123</v>
      </c>
      <c r="L471" s="14">
        <v>43</v>
      </c>
      <c r="M471" s="14" t="s">
        <v>15</v>
      </c>
      <c r="N471" s="31">
        <v>1000000</v>
      </c>
      <c r="O471" s="14" t="s">
        <v>2</v>
      </c>
      <c r="P471" s="14" t="s">
        <v>35</v>
      </c>
      <c r="Q471" s="31">
        <v>3614.6269090909086</v>
      </c>
      <c r="R471" s="31">
        <v>301.21890909090905</v>
      </c>
      <c r="S471" s="45">
        <v>37.713000000000001</v>
      </c>
      <c r="T471" s="64">
        <f t="shared" si="63"/>
        <v>1621.6590000000001</v>
      </c>
      <c r="U471" s="64">
        <f t="shared" si="64"/>
        <v>19.223303236096381</v>
      </c>
      <c r="V471" s="38">
        <f t="shared" si="65"/>
        <v>5.7254747985719421</v>
      </c>
      <c r="W471" s="52">
        <v>151.81700736011302</v>
      </c>
      <c r="X471" s="71" t="str">
        <f t="shared" si="71"/>
        <v>Q4 2022</v>
      </c>
      <c r="Y471" s="21">
        <f t="shared" si="66"/>
        <v>3840</v>
      </c>
      <c r="Z471" s="21">
        <f t="shared" si="67"/>
        <v>2160</v>
      </c>
      <c r="AA471" s="57">
        <f t="shared" si="68"/>
        <v>509726.1749554897</v>
      </c>
      <c r="AB471" s="59">
        <f t="shared" si="69"/>
        <v>1.7777777777777777</v>
      </c>
      <c r="AC471" s="61">
        <f t="shared" si="70"/>
        <v>1092.2</v>
      </c>
    </row>
    <row r="472" spans="4:29" hidden="1">
      <c r="D472" s="12">
        <v>466</v>
      </c>
      <c r="E472" s="36" t="s">
        <v>222</v>
      </c>
      <c r="F472" s="16" t="s">
        <v>9</v>
      </c>
      <c r="G472" s="14" t="s">
        <v>51</v>
      </c>
      <c r="H472" s="13" t="s">
        <v>6</v>
      </c>
      <c r="I472" s="13" t="s">
        <v>53</v>
      </c>
      <c r="J472" s="13" t="s">
        <v>126</v>
      </c>
      <c r="K472" s="13" t="s">
        <v>123</v>
      </c>
      <c r="L472" s="14">
        <v>50</v>
      </c>
      <c r="M472" s="14" t="s">
        <v>15</v>
      </c>
      <c r="N472" s="31">
        <v>1000000</v>
      </c>
      <c r="O472" s="14" t="s">
        <v>2</v>
      </c>
      <c r="P472" s="14" t="s">
        <v>35</v>
      </c>
      <c r="Q472" s="31">
        <v>4887.272727272727</v>
      </c>
      <c r="R472" s="31">
        <v>407.27272727272725</v>
      </c>
      <c r="S472" s="45">
        <v>54.731999999999999</v>
      </c>
      <c r="T472" s="64">
        <f t="shared" si="63"/>
        <v>2736.6</v>
      </c>
      <c r="U472" s="64">
        <f t="shared" si="64"/>
        <v>37.720839653412462</v>
      </c>
      <c r="V472" s="38">
        <f t="shared" si="65"/>
        <v>9.6619167986438441</v>
      </c>
      <c r="W472" s="52">
        <v>176.53140390710817</v>
      </c>
      <c r="X472" s="71" t="str">
        <f t="shared" si="71"/>
        <v>Q4 2022</v>
      </c>
      <c r="Y472" s="21">
        <f t="shared" si="66"/>
        <v>3840</v>
      </c>
      <c r="Z472" s="21">
        <f t="shared" si="67"/>
        <v>2160</v>
      </c>
      <c r="AA472" s="57">
        <f t="shared" si="68"/>
        <v>689191.69139465876</v>
      </c>
      <c r="AB472" s="59">
        <f t="shared" si="69"/>
        <v>1.7777777777777777</v>
      </c>
      <c r="AC472" s="61">
        <f t="shared" si="70"/>
        <v>1270</v>
      </c>
    </row>
    <row r="473" spans="4:29" hidden="1">
      <c r="D473" s="12">
        <v>467</v>
      </c>
      <c r="E473" s="36" t="s">
        <v>222</v>
      </c>
      <c r="F473" s="16" t="s">
        <v>9</v>
      </c>
      <c r="G473" s="14" t="s">
        <v>51</v>
      </c>
      <c r="H473" s="13" t="s">
        <v>6</v>
      </c>
      <c r="I473" s="13" t="s">
        <v>53</v>
      </c>
      <c r="J473" s="13" t="s">
        <v>126</v>
      </c>
      <c r="K473" s="13" t="s">
        <v>123</v>
      </c>
      <c r="L473" s="14">
        <v>55</v>
      </c>
      <c r="M473" s="14" t="s">
        <v>15</v>
      </c>
      <c r="N473" s="31">
        <v>1000000</v>
      </c>
      <c r="O473" s="14" t="s">
        <v>2</v>
      </c>
      <c r="P473" s="14" t="s">
        <v>35</v>
      </c>
      <c r="Q473" s="31">
        <v>6283.636363636364</v>
      </c>
      <c r="R473" s="31">
        <v>523.63636363636363</v>
      </c>
      <c r="S473" s="45">
        <v>159.458</v>
      </c>
      <c r="T473" s="64">
        <f t="shared" si="63"/>
        <v>8770.19</v>
      </c>
      <c r="U473" s="64">
        <f t="shared" si="64"/>
        <v>132.97552575895548</v>
      </c>
      <c r="V473" s="38">
        <f t="shared" si="65"/>
        <v>30.964279064641619</v>
      </c>
      <c r="W473" s="52">
        <v>194.18454429781897</v>
      </c>
      <c r="X473" s="71" t="str">
        <f t="shared" si="71"/>
        <v>Q4 2022</v>
      </c>
      <c r="Y473" s="21">
        <f t="shared" si="66"/>
        <v>3840</v>
      </c>
      <c r="Z473" s="21">
        <f t="shared" si="67"/>
        <v>2160</v>
      </c>
      <c r="AA473" s="57">
        <f t="shared" si="68"/>
        <v>833921.94658753707</v>
      </c>
      <c r="AB473" s="59">
        <f t="shared" si="69"/>
        <v>1.7777777777777777</v>
      </c>
      <c r="AC473" s="61">
        <f t="shared" si="70"/>
        <v>1397</v>
      </c>
    </row>
    <row r="474" spans="4:29" hidden="1">
      <c r="D474" s="12">
        <v>468</v>
      </c>
      <c r="E474" s="36" t="s">
        <v>222</v>
      </c>
      <c r="F474" s="16" t="s">
        <v>9</v>
      </c>
      <c r="G474" s="14" t="s">
        <v>51</v>
      </c>
      <c r="H474" s="13" t="s">
        <v>6</v>
      </c>
      <c r="I474" s="13" t="s">
        <v>53</v>
      </c>
      <c r="J474" s="13" t="s">
        <v>126</v>
      </c>
      <c r="K474" s="13" t="s">
        <v>123</v>
      </c>
      <c r="L474" s="14">
        <v>55</v>
      </c>
      <c r="M474" s="14" t="s">
        <v>52</v>
      </c>
      <c r="N474" s="31">
        <v>1000000</v>
      </c>
      <c r="O474" s="14" t="s">
        <v>2</v>
      </c>
      <c r="P474" s="14" t="s">
        <v>35</v>
      </c>
      <c r="Q474" s="31">
        <v>7873.1360946745563</v>
      </c>
      <c r="R474" s="31">
        <v>962.27218934911241</v>
      </c>
      <c r="S474" s="45">
        <v>15.055999999999999</v>
      </c>
      <c r="T474" s="64">
        <f t="shared" si="63"/>
        <v>828.07999999999993</v>
      </c>
      <c r="U474" s="64">
        <f t="shared" si="64"/>
        <v>12.555528827821957</v>
      </c>
      <c r="V474" s="38">
        <f t="shared" si="65"/>
        <v>4.466269019215491</v>
      </c>
      <c r="W474" s="52">
        <v>296.6437977693605</v>
      </c>
      <c r="X474" s="71" t="str">
        <f t="shared" si="71"/>
        <v>Q4 2022</v>
      </c>
      <c r="Y474" s="21">
        <f t="shared" si="66"/>
        <v>7680</v>
      </c>
      <c r="Z474" s="21">
        <f t="shared" si="67"/>
        <v>4320</v>
      </c>
      <c r="AA474" s="57">
        <f t="shared" si="68"/>
        <v>833921.94658753707</v>
      </c>
      <c r="AB474" s="59">
        <f t="shared" si="69"/>
        <v>1.7777777777777777</v>
      </c>
      <c r="AC474" s="61">
        <f t="shared" si="70"/>
        <v>1397</v>
      </c>
    </row>
    <row r="475" spans="4:29" hidden="1">
      <c r="D475" s="12">
        <v>469</v>
      </c>
      <c r="E475" s="36" t="s">
        <v>222</v>
      </c>
      <c r="F475" s="16" t="s">
        <v>9</v>
      </c>
      <c r="G475" s="14" t="s">
        <v>51</v>
      </c>
      <c r="H475" s="13" t="s">
        <v>6</v>
      </c>
      <c r="I475" s="13" t="s">
        <v>53</v>
      </c>
      <c r="J475" s="13" t="s">
        <v>126</v>
      </c>
      <c r="K475" s="13" t="s">
        <v>123</v>
      </c>
      <c r="L475" s="14">
        <v>65</v>
      </c>
      <c r="M475" s="14" t="s">
        <v>15</v>
      </c>
      <c r="N475" s="31">
        <v>1000000</v>
      </c>
      <c r="O475" s="14" t="s">
        <v>2</v>
      </c>
      <c r="P475" s="14" t="s">
        <v>35</v>
      </c>
      <c r="Q475" s="31">
        <v>8640</v>
      </c>
      <c r="R475" s="31">
        <v>720</v>
      </c>
      <c r="S475" s="45">
        <v>147.46600000000001</v>
      </c>
      <c r="T475" s="64">
        <f t="shared" si="63"/>
        <v>9585.2900000000009</v>
      </c>
      <c r="U475" s="64">
        <f t="shared" si="64"/>
        <v>171.75865791781604</v>
      </c>
      <c r="V475" s="38">
        <f t="shared" si="65"/>
        <v>38.494724738359892</v>
      </c>
      <c r="W475" s="52">
        <v>261.04135691182978</v>
      </c>
      <c r="X475" s="71" t="str">
        <f t="shared" si="71"/>
        <v>Q4 2022</v>
      </c>
      <c r="Y475" s="21">
        <f t="shared" si="66"/>
        <v>3840</v>
      </c>
      <c r="Z475" s="21">
        <f t="shared" si="67"/>
        <v>2160</v>
      </c>
      <c r="AA475" s="57">
        <f t="shared" si="68"/>
        <v>1164733.9584569733</v>
      </c>
      <c r="AB475" s="59">
        <f t="shared" si="69"/>
        <v>1.7777777777777777</v>
      </c>
      <c r="AC475" s="61">
        <f t="shared" si="70"/>
        <v>1651</v>
      </c>
    </row>
    <row r="476" spans="4:29" hidden="1">
      <c r="D476" s="12">
        <v>470</v>
      </c>
      <c r="E476" s="36" t="s">
        <v>222</v>
      </c>
      <c r="F476" s="16" t="s">
        <v>9</v>
      </c>
      <c r="G476" s="14" t="s">
        <v>51</v>
      </c>
      <c r="H476" s="13" t="s">
        <v>6</v>
      </c>
      <c r="I476" s="13" t="s">
        <v>53</v>
      </c>
      <c r="J476" s="13" t="s">
        <v>126</v>
      </c>
      <c r="K476" s="13" t="s">
        <v>123</v>
      </c>
      <c r="L476" s="14">
        <v>65</v>
      </c>
      <c r="M476" s="14" t="s">
        <v>52</v>
      </c>
      <c r="N476" s="31">
        <v>1000000</v>
      </c>
      <c r="O476" s="14" t="s">
        <v>2</v>
      </c>
      <c r="P476" s="14" t="s">
        <v>35</v>
      </c>
      <c r="Q476" s="31">
        <v>10996.363636363636</v>
      </c>
      <c r="R476" s="31">
        <v>1221.8181818181818</v>
      </c>
      <c r="S476" s="45">
        <v>24.372</v>
      </c>
      <c r="T476" s="64">
        <f t="shared" si="63"/>
        <v>1584.18</v>
      </c>
      <c r="U476" s="64">
        <f t="shared" si="64"/>
        <v>28.386896035513352</v>
      </c>
      <c r="V476" s="38">
        <f t="shared" si="65"/>
        <v>9.7189892119122252</v>
      </c>
      <c r="W476" s="52">
        <v>398.77684276679076</v>
      </c>
      <c r="X476" s="71" t="str">
        <f t="shared" si="71"/>
        <v>Q4 2022</v>
      </c>
      <c r="Y476" s="21">
        <f t="shared" si="66"/>
        <v>7680</v>
      </c>
      <c r="Z476" s="21">
        <f t="shared" si="67"/>
        <v>4320</v>
      </c>
      <c r="AA476" s="57">
        <f t="shared" si="68"/>
        <v>1164733.9584569733</v>
      </c>
      <c r="AB476" s="59">
        <f t="shared" si="69"/>
        <v>1.7777777777777777</v>
      </c>
      <c r="AC476" s="61">
        <f t="shared" si="70"/>
        <v>1651</v>
      </c>
    </row>
    <row r="477" spans="4:29" hidden="1">
      <c r="D477" s="12">
        <v>471</v>
      </c>
      <c r="E477" s="36" t="s">
        <v>222</v>
      </c>
      <c r="F477" s="16" t="s">
        <v>9</v>
      </c>
      <c r="G477" s="14" t="s">
        <v>51</v>
      </c>
      <c r="H477" s="13" t="s">
        <v>6</v>
      </c>
      <c r="I477" s="13" t="s">
        <v>53</v>
      </c>
      <c r="J477" s="13" t="s">
        <v>126</v>
      </c>
      <c r="K477" s="13" t="s">
        <v>123</v>
      </c>
      <c r="L477" s="14">
        <v>75</v>
      </c>
      <c r="M477" s="14" t="s">
        <v>15</v>
      </c>
      <c r="N477" s="31">
        <v>1000000</v>
      </c>
      <c r="O477" s="14" t="s">
        <v>2</v>
      </c>
      <c r="P477" s="14" t="s">
        <v>35</v>
      </c>
      <c r="Q477" s="31">
        <v>10909.09090909091</v>
      </c>
      <c r="R477" s="31">
        <v>909.09090909090912</v>
      </c>
      <c r="S477" s="45">
        <v>82.137</v>
      </c>
      <c r="T477" s="64">
        <f t="shared" si="63"/>
        <v>6160.2749999999996</v>
      </c>
      <c r="U477" s="64">
        <f t="shared" si="64"/>
        <v>127.36831040118695</v>
      </c>
      <c r="V477" s="38">
        <f t="shared" si="65"/>
        <v>28.90768663823436</v>
      </c>
      <c r="W477" s="52">
        <v>351.94475861346723</v>
      </c>
      <c r="X477" s="71" t="str">
        <f t="shared" si="71"/>
        <v>Q4 2022</v>
      </c>
      <c r="Y477" s="21">
        <f t="shared" si="66"/>
        <v>3840</v>
      </c>
      <c r="Z477" s="21">
        <f t="shared" si="67"/>
        <v>2160</v>
      </c>
      <c r="AA477" s="57">
        <f t="shared" si="68"/>
        <v>1550681.3056379822</v>
      </c>
      <c r="AB477" s="59">
        <f t="shared" si="69"/>
        <v>1.7777777777777777</v>
      </c>
      <c r="AC477" s="61">
        <f t="shared" si="70"/>
        <v>1905</v>
      </c>
    </row>
    <row r="478" spans="4:29" hidden="1">
      <c r="D478" s="12">
        <v>472</v>
      </c>
      <c r="E478" s="36" t="s">
        <v>222</v>
      </c>
      <c r="F478" s="16" t="s">
        <v>9</v>
      </c>
      <c r="G478" s="14" t="s">
        <v>51</v>
      </c>
      <c r="H478" s="13" t="s">
        <v>6</v>
      </c>
      <c r="I478" s="13" t="s">
        <v>53</v>
      </c>
      <c r="J478" s="13" t="s">
        <v>126</v>
      </c>
      <c r="K478" s="13" t="s">
        <v>123</v>
      </c>
      <c r="L478" s="14">
        <v>75</v>
      </c>
      <c r="M478" s="14" t="s">
        <v>52</v>
      </c>
      <c r="N478" s="31">
        <v>1000000</v>
      </c>
      <c r="O478" s="14" t="s">
        <v>2</v>
      </c>
      <c r="P478" s="14" t="s">
        <v>35</v>
      </c>
      <c r="Q478" s="31">
        <v>15708.764159999995</v>
      </c>
      <c r="R478" s="31">
        <v>1745.4182399999995</v>
      </c>
      <c r="S478" s="45">
        <v>16.228000000000002</v>
      </c>
      <c r="T478" s="64">
        <f t="shared" si="63"/>
        <v>1217.1000000000001</v>
      </c>
      <c r="U478" s="64">
        <f t="shared" si="64"/>
        <v>25.164456227893176</v>
      </c>
      <c r="V478" s="38">
        <f t="shared" si="65"/>
        <v>8.7803920352962201</v>
      </c>
      <c r="W478" s="52">
        <v>541.0643354261905</v>
      </c>
      <c r="X478" s="71" t="str">
        <f t="shared" si="71"/>
        <v>Q4 2022</v>
      </c>
      <c r="Y478" s="21">
        <f t="shared" si="66"/>
        <v>7680</v>
      </c>
      <c r="Z478" s="21">
        <f t="shared" si="67"/>
        <v>4320</v>
      </c>
      <c r="AA478" s="57">
        <f t="shared" si="68"/>
        <v>1550681.3056379822</v>
      </c>
      <c r="AB478" s="59">
        <f t="shared" si="69"/>
        <v>1.7777777777777777</v>
      </c>
      <c r="AC478" s="61">
        <f t="shared" si="70"/>
        <v>1905</v>
      </c>
    </row>
    <row r="479" spans="4:29" hidden="1">
      <c r="D479" s="12">
        <v>473</v>
      </c>
      <c r="E479" s="36" t="s">
        <v>222</v>
      </c>
      <c r="F479" s="16" t="s">
        <v>9</v>
      </c>
      <c r="G479" s="14" t="s">
        <v>51</v>
      </c>
      <c r="H479" s="13" t="s">
        <v>6</v>
      </c>
      <c r="I479" s="13" t="s">
        <v>53</v>
      </c>
      <c r="J479" s="13" t="s">
        <v>126</v>
      </c>
      <c r="K479" s="13" t="s">
        <v>123</v>
      </c>
      <c r="L479" s="14">
        <v>85</v>
      </c>
      <c r="M479" s="14" t="s">
        <v>15</v>
      </c>
      <c r="N479" s="31">
        <v>1000000</v>
      </c>
      <c r="O479" s="14" t="s">
        <v>2</v>
      </c>
      <c r="P479" s="14" t="s">
        <v>35</v>
      </c>
      <c r="Q479" s="31">
        <v>14400</v>
      </c>
      <c r="R479" s="31">
        <v>1200</v>
      </c>
      <c r="S479" s="45">
        <v>61.42</v>
      </c>
      <c r="T479" s="64">
        <f t="shared" si="63"/>
        <v>5220.7</v>
      </c>
      <c r="U479" s="64">
        <f t="shared" si="64"/>
        <v>122.33414415097923</v>
      </c>
      <c r="V479" s="38">
        <f t="shared" si="65"/>
        <v>28.129477083122953</v>
      </c>
      <c r="W479" s="52">
        <v>457.98562492873583</v>
      </c>
      <c r="X479" s="71" t="str">
        <f t="shared" si="71"/>
        <v>Q4 2022</v>
      </c>
      <c r="Y479" s="21">
        <f t="shared" si="66"/>
        <v>3840</v>
      </c>
      <c r="Z479" s="21">
        <f t="shared" si="67"/>
        <v>2160</v>
      </c>
      <c r="AA479" s="57">
        <f t="shared" si="68"/>
        <v>1991763.9881305636</v>
      </c>
      <c r="AB479" s="59">
        <f t="shared" si="69"/>
        <v>1.7777777777777777</v>
      </c>
      <c r="AC479" s="61">
        <f t="shared" si="70"/>
        <v>2159</v>
      </c>
    </row>
    <row r="480" spans="4:29" hidden="1">
      <c r="D480" s="12">
        <v>474</v>
      </c>
      <c r="E480" s="36" t="s">
        <v>222</v>
      </c>
      <c r="F480" s="16" t="s">
        <v>9</v>
      </c>
      <c r="G480" s="14" t="s">
        <v>51</v>
      </c>
      <c r="H480" s="13" t="s">
        <v>6</v>
      </c>
      <c r="I480" s="13" t="s">
        <v>53</v>
      </c>
      <c r="J480" s="13" t="s">
        <v>126</v>
      </c>
      <c r="K480" s="13" t="s">
        <v>123</v>
      </c>
      <c r="L480" s="14">
        <v>85</v>
      </c>
      <c r="M480" s="14" t="s">
        <v>52</v>
      </c>
      <c r="N480" s="31">
        <v>1000000</v>
      </c>
      <c r="O480" s="14" t="s">
        <v>2</v>
      </c>
      <c r="P480" s="14" t="s">
        <v>35</v>
      </c>
      <c r="Q480" s="31">
        <v>19145.454545454544</v>
      </c>
      <c r="R480" s="31">
        <v>2127.272727272727</v>
      </c>
      <c r="S480" s="45">
        <v>11.04</v>
      </c>
      <c r="T480" s="64">
        <f t="shared" si="63"/>
        <v>938.4</v>
      </c>
      <c r="U480" s="64">
        <f t="shared" si="64"/>
        <v>21.989074428961423</v>
      </c>
      <c r="V480" s="38">
        <f t="shared" si="65"/>
        <v>7.773119179112431</v>
      </c>
      <c r="W480" s="52">
        <v>704.08688216598114</v>
      </c>
      <c r="X480" s="71" t="str">
        <f t="shared" si="71"/>
        <v>Q4 2022</v>
      </c>
      <c r="Y480" s="21">
        <f t="shared" si="66"/>
        <v>7680</v>
      </c>
      <c r="Z480" s="21">
        <f t="shared" si="67"/>
        <v>4320</v>
      </c>
      <c r="AA480" s="57">
        <f t="shared" si="68"/>
        <v>1991763.9881305636</v>
      </c>
      <c r="AB480" s="59">
        <f t="shared" si="69"/>
        <v>1.7777777777777777</v>
      </c>
      <c r="AC480" s="61">
        <f t="shared" si="70"/>
        <v>2159</v>
      </c>
    </row>
    <row r="481" spans="4:29" hidden="1">
      <c r="D481" s="12">
        <v>475</v>
      </c>
      <c r="E481" s="36" t="s">
        <v>222</v>
      </c>
      <c r="F481" s="16" t="s">
        <v>9</v>
      </c>
      <c r="G481" s="14" t="s">
        <v>51</v>
      </c>
      <c r="H481" s="13" t="s">
        <v>6</v>
      </c>
      <c r="I481" s="13" t="s">
        <v>53</v>
      </c>
      <c r="J481" s="13" t="s">
        <v>126</v>
      </c>
      <c r="K481" s="13" t="s">
        <v>123</v>
      </c>
      <c r="L481" s="14">
        <v>98</v>
      </c>
      <c r="M481" s="14" t="s">
        <v>15</v>
      </c>
      <c r="N481" s="31">
        <v>1000000</v>
      </c>
      <c r="O481" s="14" t="s">
        <v>2</v>
      </c>
      <c r="P481" s="14" t="s">
        <v>35</v>
      </c>
      <c r="Q481" s="31">
        <v>19141.53633217993</v>
      </c>
      <c r="R481" s="31">
        <v>1595.1280276816608</v>
      </c>
      <c r="S481" s="45">
        <v>3.0680000000000001</v>
      </c>
      <c r="T481" s="64">
        <f t="shared" si="63"/>
        <v>300.66399999999999</v>
      </c>
      <c r="U481" s="64">
        <f t="shared" si="64"/>
        <v>8.1228331234981592</v>
      </c>
      <c r="V481" s="38">
        <f t="shared" si="65"/>
        <v>2.1076498459220425</v>
      </c>
      <c r="W481" s="52">
        <v>686.97843739310372</v>
      </c>
      <c r="X481" s="71" t="str">
        <f t="shared" si="71"/>
        <v>Q4 2022</v>
      </c>
      <c r="Y481" s="21">
        <f t="shared" si="66"/>
        <v>3840</v>
      </c>
      <c r="Z481" s="21">
        <f t="shared" si="67"/>
        <v>2160</v>
      </c>
      <c r="AA481" s="57">
        <f t="shared" si="68"/>
        <v>2647598.8016617205</v>
      </c>
      <c r="AB481" s="59">
        <f t="shared" si="69"/>
        <v>1.7777777777777777</v>
      </c>
      <c r="AC481" s="61">
        <f t="shared" si="70"/>
        <v>2489.1999999999998</v>
      </c>
    </row>
    <row r="482" spans="4:29" hidden="1">
      <c r="D482" s="12">
        <v>476</v>
      </c>
      <c r="E482" s="36" t="s">
        <v>222</v>
      </c>
      <c r="F482" s="16" t="s">
        <v>9</v>
      </c>
      <c r="G482" s="14" t="s">
        <v>51</v>
      </c>
      <c r="H482" s="13" t="s">
        <v>6</v>
      </c>
      <c r="I482" s="13" t="s">
        <v>108</v>
      </c>
      <c r="J482" s="13" t="s">
        <v>176</v>
      </c>
      <c r="K482" s="13" t="s">
        <v>123</v>
      </c>
      <c r="L482" s="14">
        <v>55</v>
      </c>
      <c r="M482" s="14" t="s">
        <v>15</v>
      </c>
      <c r="N482" s="31"/>
      <c r="O482" s="14" t="s">
        <v>2</v>
      </c>
      <c r="P482" s="14" t="s">
        <v>35</v>
      </c>
      <c r="Q482" s="31">
        <v>8000</v>
      </c>
      <c r="R482" s="31">
        <v>2000</v>
      </c>
      <c r="S482" s="45">
        <v>3.75</v>
      </c>
      <c r="T482" s="64">
        <f t="shared" si="63"/>
        <v>206.25</v>
      </c>
      <c r="U482" s="64">
        <f t="shared" si="64"/>
        <v>3.1272072997032643</v>
      </c>
      <c r="V482" s="38">
        <f t="shared" si="65"/>
        <v>0.72819204111682123</v>
      </c>
      <c r="W482" s="52">
        <v>194.18454429781897</v>
      </c>
      <c r="X482" s="71" t="str">
        <f t="shared" si="71"/>
        <v>Q4 2022</v>
      </c>
      <c r="Y482" s="21">
        <f t="shared" si="66"/>
        <v>3840</v>
      </c>
      <c r="Z482" s="21">
        <f t="shared" si="67"/>
        <v>2160</v>
      </c>
      <c r="AA482" s="57">
        <f t="shared" si="68"/>
        <v>833921.94658753707</v>
      </c>
      <c r="AB482" s="59">
        <f t="shared" si="69"/>
        <v>1.7777777777777777</v>
      </c>
      <c r="AC482" s="61">
        <f t="shared" si="70"/>
        <v>1397</v>
      </c>
    </row>
    <row r="483" spans="4:29" hidden="1">
      <c r="D483" s="12">
        <v>477</v>
      </c>
      <c r="E483" s="36" t="s">
        <v>222</v>
      </c>
      <c r="F483" s="16" t="s">
        <v>9</v>
      </c>
      <c r="G483" s="14" t="s">
        <v>51</v>
      </c>
      <c r="H483" s="13" t="s">
        <v>6</v>
      </c>
      <c r="I483" s="13" t="s">
        <v>108</v>
      </c>
      <c r="J483" s="13" t="s">
        <v>177</v>
      </c>
      <c r="K483" s="13" t="s">
        <v>123</v>
      </c>
      <c r="L483" s="14">
        <v>65</v>
      </c>
      <c r="M483" s="14" t="s">
        <v>15</v>
      </c>
      <c r="N483" s="31"/>
      <c r="O483" s="14" t="s">
        <v>2</v>
      </c>
      <c r="P483" s="14" t="s">
        <v>35</v>
      </c>
      <c r="Q483" s="31">
        <v>8000</v>
      </c>
      <c r="R483" s="31">
        <v>2000</v>
      </c>
      <c r="S483" s="45">
        <v>1.5</v>
      </c>
      <c r="T483" s="64">
        <f t="shared" si="63"/>
        <v>97.5</v>
      </c>
      <c r="U483" s="64">
        <f t="shared" si="64"/>
        <v>1.7471009376854598</v>
      </c>
      <c r="V483" s="38">
        <f t="shared" si="65"/>
        <v>0.39156203536774464</v>
      </c>
      <c r="W483" s="52">
        <v>261.04135691182978</v>
      </c>
      <c r="X483" s="71" t="str">
        <f t="shared" si="71"/>
        <v>Q4 2022</v>
      </c>
      <c r="Y483" s="21">
        <f t="shared" si="66"/>
        <v>3840</v>
      </c>
      <c r="Z483" s="21">
        <f t="shared" si="67"/>
        <v>2160</v>
      </c>
      <c r="AA483" s="57">
        <f t="shared" si="68"/>
        <v>1164733.9584569733</v>
      </c>
      <c r="AB483" s="59">
        <f t="shared" si="69"/>
        <v>1.7777777777777777</v>
      </c>
      <c r="AC483" s="61">
        <f t="shared" si="70"/>
        <v>1651</v>
      </c>
    </row>
    <row r="484" spans="4:29" hidden="1">
      <c r="D484" s="12">
        <v>478</v>
      </c>
      <c r="E484" s="36" t="s">
        <v>222</v>
      </c>
      <c r="F484" s="16" t="s">
        <v>9</v>
      </c>
      <c r="G484" s="14" t="s">
        <v>51</v>
      </c>
      <c r="H484" s="13" t="s">
        <v>6</v>
      </c>
      <c r="I484" s="13" t="s">
        <v>108</v>
      </c>
      <c r="J484" s="13" t="s">
        <v>175</v>
      </c>
      <c r="K484" s="13" t="s">
        <v>123</v>
      </c>
      <c r="L484" s="14">
        <v>65</v>
      </c>
      <c r="M484" s="14" t="s">
        <v>52</v>
      </c>
      <c r="N484" s="31">
        <v>1000000</v>
      </c>
      <c r="O484" s="14" t="s">
        <v>2</v>
      </c>
      <c r="P484" s="14" t="s">
        <v>35</v>
      </c>
      <c r="Q484" s="31">
        <v>12096</v>
      </c>
      <c r="R484" s="31">
        <v>1344</v>
      </c>
      <c r="S484" s="45">
        <v>6.3E-2</v>
      </c>
      <c r="T484" s="64">
        <f t="shared" si="63"/>
        <v>4.0949999999999998</v>
      </c>
      <c r="U484" s="64">
        <f t="shared" si="64"/>
        <v>7.3378239382789326E-2</v>
      </c>
      <c r="V484" s="38">
        <f t="shared" si="65"/>
        <v>2.5122941094307818E-2</v>
      </c>
      <c r="W484" s="52">
        <v>398.77684276679076</v>
      </c>
      <c r="X484" s="71" t="str">
        <f t="shared" si="71"/>
        <v>Q4 2022</v>
      </c>
      <c r="Y484" s="21">
        <f t="shared" si="66"/>
        <v>7680</v>
      </c>
      <c r="Z484" s="21">
        <f t="shared" si="67"/>
        <v>4320</v>
      </c>
      <c r="AA484" s="57">
        <f t="shared" si="68"/>
        <v>1164733.9584569733</v>
      </c>
      <c r="AB484" s="59">
        <f t="shared" si="69"/>
        <v>1.7777777777777777</v>
      </c>
      <c r="AC484" s="61">
        <f t="shared" si="70"/>
        <v>1651</v>
      </c>
    </row>
    <row r="485" spans="4:29" hidden="1">
      <c r="D485" s="12">
        <v>479</v>
      </c>
      <c r="E485" s="36" t="s">
        <v>222</v>
      </c>
      <c r="F485" s="16" t="s">
        <v>9</v>
      </c>
      <c r="G485" s="14" t="s">
        <v>51</v>
      </c>
      <c r="H485" s="13" t="s">
        <v>6</v>
      </c>
      <c r="I485" s="13" t="s">
        <v>108</v>
      </c>
      <c r="J485" s="13" t="s">
        <v>175</v>
      </c>
      <c r="K485" s="13" t="s">
        <v>123</v>
      </c>
      <c r="L485" s="14">
        <v>75</v>
      </c>
      <c r="M485" s="14" t="s">
        <v>52</v>
      </c>
      <c r="N485" s="31">
        <v>1000000</v>
      </c>
      <c r="O485" s="14" t="s">
        <v>2</v>
      </c>
      <c r="P485" s="14" t="s">
        <v>35</v>
      </c>
      <c r="Q485" s="31">
        <v>17279.640575999994</v>
      </c>
      <c r="R485" s="31">
        <v>1919.9600639999994</v>
      </c>
      <c r="S485" s="45">
        <v>9.5000000000000001E-2</v>
      </c>
      <c r="T485" s="64">
        <f t="shared" si="63"/>
        <v>7.125</v>
      </c>
      <c r="U485" s="64">
        <f t="shared" si="64"/>
        <v>0.14731472403560833</v>
      </c>
      <c r="V485" s="38">
        <f t="shared" si="65"/>
        <v>5.1401111865488097E-2</v>
      </c>
      <c r="W485" s="52">
        <v>541.0643354261905</v>
      </c>
      <c r="X485" s="71" t="str">
        <f t="shared" si="71"/>
        <v>Q4 2022</v>
      </c>
      <c r="Y485" s="21">
        <f t="shared" si="66"/>
        <v>7680</v>
      </c>
      <c r="Z485" s="21">
        <f t="shared" si="67"/>
        <v>4320</v>
      </c>
      <c r="AA485" s="57">
        <f t="shared" si="68"/>
        <v>1550681.3056379822</v>
      </c>
      <c r="AB485" s="59">
        <f t="shared" si="69"/>
        <v>1.7777777777777777</v>
      </c>
      <c r="AC485" s="61">
        <f t="shared" si="70"/>
        <v>1905</v>
      </c>
    </row>
    <row r="486" spans="4:29" hidden="1">
      <c r="D486" s="12">
        <v>480</v>
      </c>
      <c r="E486" s="36" t="s">
        <v>222</v>
      </c>
      <c r="F486" s="16" t="s">
        <v>9</v>
      </c>
      <c r="G486" s="14" t="s">
        <v>51</v>
      </c>
      <c r="H486" s="13" t="s">
        <v>6</v>
      </c>
      <c r="I486" s="13" t="s">
        <v>108</v>
      </c>
      <c r="J486" s="13" t="s">
        <v>175</v>
      </c>
      <c r="K486" s="13" t="s">
        <v>123</v>
      </c>
      <c r="L486" s="14">
        <v>85</v>
      </c>
      <c r="M486" s="14" t="s">
        <v>52</v>
      </c>
      <c r="N486" s="31">
        <v>1000000</v>
      </c>
      <c r="O486" s="14" t="s">
        <v>2</v>
      </c>
      <c r="P486" s="14" t="s">
        <v>35</v>
      </c>
      <c r="Q486" s="31">
        <v>21060</v>
      </c>
      <c r="R486" s="31">
        <v>2340</v>
      </c>
      <c r="S486" s="45">
        <v>3.2000000000000001E-2</v>
      </c>
      <c r="T486" s="64">
        <f t="shared" si="63"/>
        <v>2.72</v>
      </c>
      <c r="U486" s="64">
        <f t="shared" si="64"/>
        <v>6.3736447620178036E-2</v>
      </c>
      <c r="V486" s="38">
        <f t="shared" si="65"/>
        <v>2.2530780229311397E-2</v>
      </c>
      <c r="W486" s="52">
        <v>704.08688216598114</v>
      </c>
      <c r="X486" s="71" t="str">
        <f t="shared" si="71"/>
        <v>Q4 2022</v>
      </c>
      <c r="Y486" s="21">
        <f t="shared" si="66"/>
        <v>7680</v>
      </c>
      <c r="Z486" s="21">
        <f t="shared" si="67"/>
        <v>4320</v>
      </c>
      <c r="AA486" s="57">
        <f t="shared" si="68"/>
        <v>1991763.9881305636</v>
      </c>
      <c r="AB486" s="59">
        <f t="shared" si="69"/>
        <v>1.7777777777777777</v>
      </c>
      <c r="AC486" s="61">
        <f t="shared" si="70"/>
        <v>2159</v>
      </c>
    </row>
    <row r="487" spans="4:29" hidden="1">
      <c r="D487" s="12">
        <v>481</v>
      </c>
      <c r="E487" s="36" t="s">
        <v>222</v>
      </c>
      <c r="F487" s="16" t="s">
        <v>9</v>
      </c>
      <c r="G487" s="14" t="s">
        <v>51</v>
      </c>
      <c r="H487" s="13" t="s">
        <v>6</v>
      </c>
      <c r="I487" s="13" t="s">
        <v>58</v>
      </c>
      <c r="J487" s="13"/>
      <c r="K487" s="13" t="s">
        <v>123</v>
      </c>
      <c r="L487" s="14">
        <v>65</v>
      </c>
      <c r="M487" s="14" t="s">
        <v>15</v>
      </c>
      <c r="N487" s="31">
        <v>1000000</v>
      </c>
      <c r="O487" s="14" t="s">
        <v>1</v>
      </c>
      <c r="P487" s="14" t="s">
        <v>35</v>
      </c>
      <c r="Q487" s="31">
        <v>2560</v>
      </c>
      <c r="R487" s="31">
        <v>160</v>
      </c>
      <c r="S487" s="45">
        <v>2.415</v>
      </c>
      <c r="T487" s="64">
        <f t="shared" si="63"/>
        <v>156.97499999999999</v>
      </c>
      <c r="U487" s="64">
        <f t="shared" si="64"/>
        <v>2.8128325096735907</v>
      </c>
      <c r="V487" s="38">
        <f t="shared" si="65"/>
        <v>0.44129041385944823</v>
      </c>
      <c r="W487" s="52">
        <v>182.72894983828084</v>
      </c>
      <c r="X487" s="71" t="str">
        <f t="shared" si="71"/>
        <v>Q4 2022</v>
      </c>
      <c r="Y487" s="21">
        <f t="shared" si="66"/>
        <v>3840</v>
      </c>
      <c r="Z487" s="21">
        <f t="shared" si="67"/>
        <v>2160</v>
      </c>
      <c r="AA487" s="57">
        <f t="shared" si="68"/>
        <v>1164733.9584569733</v>
      </c>
      <c r="AB487" s="59">
        <f t="shared" si="69"/>
        <v>1.7777777777777777</v>
      </c>
      <c r="AC487" s="61">
        <f t="shared" si="70"/>
        <v>1651</v>
      </c>
    </row>
    <row r="488" spans="4:29" hidden="1">
      <c r="D488" s="12">
        <v>482</v>
      </c>
      <c r="E488" s="36" t="s">
        <v>222</v>
      </c>
      <c r="F488" s="16" t="s">
        <v>9</v>
      </c>
      <c r="G488" s="14" t="s">
        <v>51</v>
      </c>
      <c r="H488" s="13" t="s">
        <v>6</v>
      </c>
      <c r="I488" s="13" t="s">
        <v>58</v>
      </c>
      <c r="J488" s="13" t="s">
        <v>59</v>
      </c>
      <c r="K488" s="13" t="s">
        <v>123</v>
      </c>
      <c r="L488" s="14">
        <v>75</v>
      </c>
      <c r="M488" s="14" t="s">
        <v>15</v>
      </c>
      <c r="N488" s="31">
        <v>1000000</v>
      </c>
      <c r="O488" s="14" t="s">
        <v>1</v>
      </c>
      <c r="P488" s="14" t="s">
        <v>35</v>
      </c>
      <c r="Q488" s="31">
        <v>4000</v>
      </c>
      <c r="R488" s="31">
        <v>252</v>
      </c>
      <c r="S488" s="45">
        <v>1.7330000000000001</v>
      </c>
      <c r="T488" s="64">
        <f t="shared" si="63"/>
        <v>129.97499999999999</v>
      </c>
      <c r="U488" s="64">
        <f t="shared" si="64"/>
        <v>2.6873307026706237</v>
      </c>
      <c r="V488" s="38">
        <f t="shared" si="65"/>
        <v>0.42694418667399708</v>
      </c>
      <c r="W488" s="52">
        <v>246.36133102942705</v>
      </c>
      <c r="X488" s="71" t="str">
        <f t="shared" si="71"/>
        <v>Q4 2022</v>
      </c>
      <c r="Y488" s="21">
        <f t="shared" si="66"/>
        <v>3840</v>
      </c>
      <c r="Z488" s="21">
        <f t="shared" si="67"/>
        <v>2160</v>
      </c>
      <c r="AA488" s="57">
        <f t="shared" si="68"/>
        <v>1550681.3056379822</v>
      </c>
      <c r="AB488" s="59">
        <f t="shared" si="69"/>
        <v>1.7777777777777777</v>
      </c>
      <c r="AC488" s="61">
        <f t="shared" si="70"/>
        <v>1905</v>
      </c>
    </row>
    <row r="489" spans="4:29" hidden="1">
      <c r="D489" s="12">
        <v>483</v>
      </c>
      <c r="E489" s="36" t="s">
        <v>222</v>
      </c>
      <c r="F489" s="16" t="s">
        <v>9</v>
      </c>
      <c r="G489" s="14" t="s">
        <v>51</v>
      </c>
      <c r="H489" s="13" t="s">
        <v>6</v>
      </c>
      <c r="I489" s="13" t="s">
        <v>111</v>
      </c>
      <c r="J489" s="13" t="s">
        <v>112</v>
      </c>
      <c r="K489" s="13" t="s">
        <v>43</v>
      </c>
      <c r="L489" s="14">
        <v>65</v>
      </c>
      <c r="M489" s="14" t="s">
        <v>15</v>
      </c>
      <c r="N489" s="31">
        <v>1000000</v>
      </c>
      <c r="O489" s="14" t="s">
        <v>2</v>
      </c>
      <c r="P489" s="14" t="s">
        <v>35</v>
      </c>
      <c r="Q489" s="31">
        <v>6480</v>
      </c>
      <c r="R489" s="31">
        <v>432</v>
      </c>
      <c r="S489" s="45">
        <v>11.747</v>
      </c>
      <c r="T489" s="64">
        <f t="shared" si="63"/>
        <v>763.55499999999995</v>
      </c>
      <c r="U489" s="64">
        <f t="shared" si="64"/>
        <v>13.682129809994066</v>
      </c>
      <c r="V489" s="38">
        <f t="shared" si="65"/>
        <v>3.0664528196432643</v>
      </c>
      <c r="W489" s="52">
        <v>261.04135691182978</v>
      </c>
      <c r="X489" s="71" t="str">
        <f t="shared" si="71"/>
        <v>Q4 2022</v>
      </c>
      <c r="Y489" s="21">
        <f t="shared" si="66"/>
        <v>3840</v>
      </c>
      <c r="Z489" s="21">
        <f t="shared" si="67"/>
        <v>2160</v>
      </c>
      <c r="AA489" s="57">
        <f t="shared" si="68"/>
        <v>1164733.9584569733</v>
      </c>
      <c r="AB489" s="59">
        <f t="shared" si="69"/>
        <v>1.7777777777777777</v>
      </c>
      <c r="AC489" s="61">
        <f t="shared" si="70"/>
        <v>1651</v>
      </c>
    </row>
    <row r="490" spans="4:29" hidden="1">
      <c r="D490" s="12">
        <v>484</v>
      </c>
      <c r="E490" s="36" t="s">
        <v>222</v>
      </c>
      <c r="F490" s="16" t="s">
        <v>9</v>
      </c>
      <c r="G490" s="14" t="s">
        <v>51</v>
      </c>
      <c r="H490" s="13" t="s">
        <v>6</v>
      </c>
      <c r="I490" s="13" t="s">
        <v>111</v>
      </c>
      <c r="J490" s="13" t="s">
        <v>112</v>
      </c>
      <c r="K490" s="13" t="s">
        <v>43</v>
      </c>
      <c r="L490" s="14">
        <v>75</v>
      </c>
      <c r="M490" s="14" t="s">
        <v>15</v>
      </c>
      <c r="N490" s="31">
        <v>1000000</v>
      </c>
      <c r="O490" s="14" t="s">
        <v>2</v>
      </c>
      <c r="P490" s="14" t="s">
        <v>35</v>
      </c>
      <c r="Q490" s="31">
        <v>12000</v>
      </c>
      <c r="R490" s="31">
        <v>600</v>
      </c>
      <c r="S490" s="45">
        <v>7.9630000000000001</v>
      </c>
      <c r="T490" s="64">
        <f t="shared" si="63"/>
        <v>597.22500000000002</v>
      </c>
      <c r="U490" s="64">
        <f t="shared" si="64"/>
        <v>12.348075236795252</v>
      </c>
      <c r="V490" s="38">
        <f t="shared" si="65"/>
        <v>2.8025361128390394</v>
      </c>
      <c r="W490" s="52">
        <v>351.94475861346723</v>
      </c>
      <c r="X490" s="71" t="str">
        <f t="shared" si="71"/>
        <v>Q4 2022</v>
      </c>
      <c r="Y490" s="21">
        <f t="shared" si="66"/>
        <v>3840</v>
      </c>
      <c r="Z490" s="21">
        <f t="shared" si="67"/>
        <v>2160</v>
      </c>
      <c r="AA490" s="57">
        <f t="shared" si="68"/>
        <v>1550681.3056379822</v>
      </c>
      <c r="AB490" s="59">
        <f t="shared" si="69"/>
        <v>1.7777777777777777</v>
      </c>
      <c r="AC490" s="61">
        <f t="shared" si="70"/>
        <v>1905</v>
      </c>
    </row>
    <row r="491" spans="4:29" hidden="1">
      <c r="D491" s="12">
        <v>485</v>
      </c>
      <c r="E491" s="36" t="s">
        <v>222</v>
      </c>
      <c r="F491" s="16" t="s">
        <v>9</v>
      </c>
      <c r="G491" s="14" t="s">
        <v>51</v>
      </c>
      <c r="H491" s="13" t="s">
        <v>6</v>
      </c>
      <c r="I491" s="13" t="s">
        <v>111</v>
      </c>
      <c r="J491" s="13" t="s">
        <v>112</v>
      </c>
      <c r="K491" s="13" t="s">
        <v>43</v>
      </c>
      <c r="L491" s="14">
        <v>85</v>
      </c>
      <c r="M491" s="14" t="s">
        <v>15</v>
      </c>
      <c r="N491" s="31">
        <v>1000000</v>
      </c>
      <c r="O491" s="14" t="s">
        <v>2</v>
      </c>
      <c r="P491" s="14" t="s">
        <v>35</v>
      </c>
      <c r="Q491" s="31">
        <v>15360</v>
      </c>
      <c r="R491" s="31">
        <v>768</v>
      </c>
      <c r="S491" s="45">
        <v>5.7519999999999998</v>
      </c>
      <c r="T491" s="64">
        <f t="shared" si="63"/>
        <v>488.91999999999996</v>
      </c>
      <c r="U491" s="64">
        <f t="shared" si="64"/>
        <v>11.456626459727003</v>
      </c>
      <c r="V491" s="38">
        <f t="shared" si="65"/>
        <v>2.6343333145900885</v>
      </c>
      <c r="W491" s="52">
        <v>457.98562492873583</v>
      </c>
      <c r="X491" s="71" t="str">
        <f t="shared" si="71"/>
        <v>Q4 2022</v>
      </c>
      <c r="Y491" s="21">
        <f t="shared" si="66"/>
        <v>3840</v>
      </c>
      <c r="Z491" s="21">
        <f t="shared" si="67"/>
        <v>2160</v>
      </c>
      <c r="AA491" s="57">
        <f t="shared" si="68"/>
        <v>1991763.9881305636</v>
      </c>
      <c r="AB491" s="59">
        <f t="shared" si="69"/>
        <v>1.7777777777777777</v>
      </c>
      <c r="AC491" s="61">
        <f t="shared" si="70"/>
        <v>2159</v>
      </c>
    </row>
    <row r="492" spans="4:29" hidden="1">
      <c r="D492" s="12">
        <v>486</v>
      </c>
      <c r="E492" s="36" t="s">
        <v>222</v>
      </c>
      <c r="F492" s="16" t="s">
        <v>9</v>
      </c>
      <c r="G492" s="14" t="s">
        <v>51</v>
      </c>
      <c r="H492" s="13" t="s">
        <v>6</v>
      </c>
      <c r="I492" s="13" t="s">
        <v>36</v>
      </c>
      <c r="J492" s="13" t="s">
        <v>37</v>
      </c>
      <c r="K492" s="13" t="s">
        <v>137</v>
      </c>
      <c r="L492" s="14">
        <v>65</v>
      </c>
      <c r="M492" s="14" t="s">
        <v>15</v>
      </c>
      <c r="N492" s="31">
        <v>1000000</v>
      </c>
      <c r="O492" s="14" t="s">
        <v>1</v>
      </c>
      <c r="P492" s="14" t="s">
        <v>35</v>
      </c>
      <c r="Q492" s="31">
        <v>2560</v>
      </c>
      <c r="R492" s="31">
        <v>160</v>
      </c>
      <c r="S492" s="45">
        <v>78.173000000000002</v>
      </c>
      <c r="T492" s="64">
        <f t="shared" si="63"/>
        <v>5081.2449999999999</v>
      </c>
      <c r="U492" s="64">
        <f t="shared" si="64"/>
        <v>91.050747734456976</v>
      </c>
      <c r="V492" s="38">
        <f t="shared" si="65"/>
        <v>14.284470195707929</v>
      </c>
      <c r="W492" s="52">
        <v>182.72894983828084</v>
      </c>
      <c r="X492" s="71" t="str">
        <f t="shared" si="71"/>
        <v>Q4 2022</v>
      </c>
      <c r="Y492" s="21">
        <f t="shared" si="66"/>
        <v>3840</v>
      </c>
      <c r="Z492" s="21">
        <f t="shared" si="67"/>
        <v>2160</v>
      </c>
      <c r="AA492" s="57">
        <f t="shared" si="68"/>
        <v>1164733.9584569733</v>
      </c>
      <c r="AB492" s="59">
        <f t="shared" si="69"/>
        <v>1.7777777777777777</v>
      </c>
      <c r="AC492" s="61">
        <f t="shared" si="70"/>
        <v>1651</v>
      </c>
    </row>
    <row r="493" spans="4:29" hidden="1">
      <c r="D493" s="12">
        <v>487</v>
      </c>
      <c r="E493" s="36" t="s">
        <v>222</v>
      </c>
      <c r="F493" s="16" t="s">
        <v>9</v>
      </c>
      <c r="G493" s="14" t="s">
        <v>51</v>
      </c>
      <c r="H493" s="13" t="s">
        <v>6</v>
      </c>
      <c r="I493" s="13" t="s">
        <v>36</v>
      </c>
      <c r="J493" s="13" t="s">
        <v>38</v>
      </c>
      <c r="K493" s="13" t="s">
        <v>137</v>
      </c>
      <c r="L493" s="14">
        <v>75</v>
      </c>
      <c r="M493" s="14" t="s">
        <v>15</v>
      </c>
      <c r="N493" s="31">
        <v>1000000</v>
      </c>
      <c r="O493" s="14" t="s">
        <v>1</v>
      </c>
      <c r="P493" s="14" t="s">
        <v>35</v>
      </c>
      <c r="Q493" s="31">
        <v>3840</v>
      </c>
      <c r="R493" s="31">
        <v>240</v>
      </c>
      <c r="S493" s="45">
        <v>30.24</v>
      </c>
      <c r="T493" s="64">
        <f t="shared" si="63"/>
        <v>2268</v>
      </c>
      <c r="U493" s="64">
        <f t="shared" si="64"/>
        <v>46.89260268249258</v>
      </c>
      <c r="V493" s="38">
        <f t="shared" si="65"/>
        <v>7.4499666503298743</v>
      </c>
      <c r="W493" s="52">
        <v>246.36133102942705</v>
      </c>
      <c r="X493" s="71" t="str">
        <f t="shared" si="71"/>
        <v>Q4 2022</v>
      </c>
      <c r="Y493" s="21">
        <f t="shared" si="66"/>
        <v>3840</v>
      </c>
      <c r="Z493" s="21">
        <f t="shared" si="67"/>
        <v>2160</v>
      </c>
      <c r="AA493" s="57">
        <f t="shared" si="68"/>
        <v>1550681.3056379822</v>
      </c>
      <c r="AB493" s="59">
        <f t="shared" si="69"/>
        <v>1.7777777777777777</v>
      </c>
      <c r="AC493" s="61">
        <f t="shared" si="70"/>
        <v>1905</v>
      </c>
    </row>
    <row r="494" spans="4:29" hidden="1">
      <c r="D494" s="12">
        <v>488</v>
      </c>
      <c r="E494" s="36" t="s">
        <v>222</v>
      </c>
      <c r="F494" s="16" t="s">
        <v>9</v>
      </c>
      <c r="G494" s="14" t="s">
        <v>51</v>
      </c>
      <c r="H494" s="13" t="s">
        <v>6</v>
      </c>
      <c r="I494" s="13" t="s">
        <v>36</v>
      </c>
      <c r="J494" s="13" t="s">
        <v>89</v>
      </c>
      <c r="K494" s="13" t="s">
        <v>137</v>
      </c>
      <c r="L494" s="14">
        <v>75</v>
      </c>
      <c r="M494" s="14" t="s">
        <v>52</v>
      </c>
      <c r="N494" s="31">
        <v>1000000</v>
      </c>
      <c r="O494" s="14" t="s">
        <v>2</v>
      </c>
      <c r="P494" s="14" t="s">
        <v>35</v>
      </c>
      <c r="Q494" s="31">
        <v>40000</v>
      </c>
      <c r="R494" s="31">
        <v>1000</v>
      </c>
      <c r="S494" s="45">
        <v>0.105</v>
      </c>
      <c r="T494" s="64">
        <f t="shared" si="63"/>
        <v>7.875</v>
      </c>
      <c r="U494" s="64">
        <f t="shared" si="64"/>
        <v>0.16282153709198813</v>
      </c>
      <c r="V494" s="38">
        <f t="shared" si="65"/>
        <v>5.6811755219749994E-2</v>
      </c>
      <c r="W494" s="52">
        <v>541.0643354261905</v>
      </c>
      <c r="X494" s="71" t="str">
        <f t="shared" si="71"/>
        <v>Q4 2022</v>
      </c>
      <c r="Y494" s="21">
        <f t="shared" si="66"/>
        <v>7680</v>
      </c>
      <c r="Z494" s="21">
        <f t="shared" si="67"/>
        <v>4320</v>
      </c>
      <c r="AA494" s="57">
        <f t="shared" si="68"/>
        <v>1550681.3056379822</v>
      </c>
      <c r="AB494" s="59">
        <f t="shared" si="69"/>
        <v>1.7777777777777777</v>
      </c>
      <c r="AC494" s="61">
        <f t="shared" si="70"/>
        <v>1905</v>
      </c>
    </row>
    <row r="495" spans="4:29" hidden="1">
      <c r="D495" s="12">
        <v>489</v>
      </c>
      <c r="E495" s="36" t="s">
        <v>222</v>
      </c>
      <c r="F495" s="16" t="s">
        <v>9</v>
      </c>
      <c r="G495" s="14" t="s">
        <v>51</v>
      </c>
      <c r="H495" s="13" t="s">
        <v>6</v>
      </c>
      <c r="I495" s="13" t="s">
        <v>36</v>
      </c>
      <c r="J495" s="13" t="s">
        <v>138</v>
      </c>
      <c r="K495" s="13" t="s">
        <v>137</v>
      </c>
      <c r="L495" s="14">
        <v>85</v>
      </c>
      <c r="M495" s="14" t="s">
        <v>15</v>
      </c>
      <c r="N495" s="31">
        <v>1000000</v>
      </c>
      <c r="O495" s="14" t="s">
        <v>1</v>
      </c>
      <c r="P495" s="14" t="s">
        <v>35</v>
      </c>
      <c r="Q495" s="31">
        <v>7168</v>
      </c>
      <c r="R495" s="31">
        <v>448</v>
      </c>
      <c r="S495" s="45">
        <v>15.225</v>
      </c>
      <c r="T495" s="64">
        <f t="shared" si="63"/>
        <v>1294.125</v>
      </c>
      <c r="U495" s="64">
        <f t="shared" si="64"/>
        <v>30.324606719287832</v>
      </c>
      <c r="V495" s="38">
        <f t="shared" si="65"/>
        <v>4.8809817976780021</v>
      </c>
      <c r="W495" s="52">
        <v>320.58993745011509</v>
      </c>
      <c r="X495" s="71" t="str">
        <f t="shared" si="71"/>
        <v>Q4 2022</v>
      </c>
      <c r="Y495" s="21">
        <f t="shared" si="66"/>
        <v>3840</v>
      </c>
      <c r="Z495" s="21">
        <f t="shared" si="67"/>
        <v>2160</v>
      </c>
      <c r="AA495" s="57">
        <f t="shared" si="68"/>
        <v>1991763.9881305636</v>
      </c>
      <c r="AB495" s="59">
        <f t="shared" si="69"/>
        <v>1.7777777777777777</v>
      </c>
      <c r="AC495" s="61">
        <f t="shared" si="70"/>
        <v>2159</v>
      </c>
    </row>
    <row r="496" spans="4:29" hidden="1">
      <c r="D496" s="12">
        <v>490</v>
      </c>
      <c r="E496" s="36" t="s">
        <v>222</v>
      </c>
      <c r="F496" s="16" t="s">
        <v>9</v>
      </c>
      <c r="G496" s="14" t="s">
        <v>51</v>
      </c>
      <c r="H496" s="13" t="s">
        <v>6</v>
      </c>
      <c r="I496" s="13" t="s">
        <v>36</v>
      </c>
      <c r="J496" s="13" t="s">
        <v>100</v>
      </c>
      <c r="K496" s="13" t="s">
        <v>137</v>
      </c>
      <c r="L496" s="14">
        <v>85</v>
      </c>
      <c r="M496" s="14" t="s">
        <v>52</v>
      </c>
      <c r="N496" s="31">
        <v>1000000</v>
      </c>
      <c r="O496" s="14" t="s">
        <v>2</v>
      </c>
      <c r="P496" s="14" t="s">
        <v>35</v>
      </c>
      <c r="Q496" s="31">
        <v>96000</v>
      </c>
      <c r="R496" s="31">
        <v>1920</v>
      </c>
      <c r="S496" s="45">
        <v>5.2999999999999999E-2</v>
      </c>
      <c r="T496" s="64">
        <f t="shared" si="63"/>
        <v>4.5049999999999999</v>
      </c>
      <c r="U496" s="64">
        <f t="shared" si="64"/>
        <v>0.10556349137091987</v>
      </c>
      <c r="V496" s="38">
        <f t="shared" si="65"/>
        <v>3.7316604754796999E-2</v>
      </c>
      <c r="W496" s="52">
        <v>704.08688216598114</v>
      </c>
      <c r="X496" s="71" t="str">
        <f t="shared" si="71"/>
        <v>Q4 2022</v>
      </c>
      <c r="Y496" s="21">
        <f t="shared" si="66"/>
        <v>7680</v>
      </c>
      <c r="Z496" s="21">
        <f t="shared" si="67"/>
        <v>4320</v>
      </c>
      <c r="AA496" s="57">
        <f t="shared" si="68"/>
        <v>1991763.9881305636</v>
      </c>
      <c r="AB496" s="59">
        <f t="shared" si="69"/>
        <v>1.7777777777777777</v>
      </c>
      <c r="AC496" s="61">
        <f t="shared" si="70"/>
        <v>2159</v>
      </c>
    </row>
    <row r="497" spans="4:29" hidden="1">
      <c r="D497" s="12">
        <v>491</v>
      </c>
      <c r="E497" s="36" t="s">
        <v>222</v>
      </c>
      <c r="F497" s="16" t="s">
        <v>9</v>
      </c>
      <c r="G497" s="14" t="s">
        <v>51</v>
      </c>
      <c r="H497" s="13" t="s">
        <v>6</v>
      </c>
      <c r="I497" s="13" t="s">
        <v>36</v>
      </c>
      <c r="J497" s="13" t="s">
        <v>50</v>
      </c>
      <c r="K497" s="13" t="s">
        <v>123</v>
      </c>
      <c r="L497" s="14">
        <v>55</v>
      </c>
      <c r="M497" s="14" t="s">
        <v>15</v>
      </c>
      <c r="N497" s="31">
        <v>1000000</v>
      </c>
      <c r="O497" s="14" t="s">
        <v>1</v>
      </c>
      <c r="P497" s="14" t="s">
        <v>35</v>
      </c>
      <c r="Q497" s="31">
        <v>2048</v>
      </c>
      <c r="R497" s="31">
        <v>128</v>
      </c>
      <c r="S497" s="45">
        <v>34.755000000000003</v>
      </c>
      <c r="T497" s="64">
        <f t="shared" si="63"/>
        <v>1911.5250000000001</v>
      </c>
      <c r="U497" s="64">
        <f t="shared" si="64"/>
        <v>28.982957253649854</v>
      </c>
      <c r="V497" s="38">
        <f t="shared" si="65"/>
        <v>4.7242186859494897</v>
      </c>
      <c r="W497" s="52">
        <v>135.92918100847328</v>
      </c>
      <c r="X497" s="71" t="str">
        <f t="shared" si="71"/>
        <v>Q4 2022</v>
      </c>
      <c r="Y497" s="21">
        <f t="shared" si="66"/>
        <v>3840</v>
      </c>
      <c r="Z497" s="21">
        <f t="shared" si="67"/>
        <v>2160</v>
      </c>
      <c r="AA497" s="57">
        <f t="shared" si="68"/>
        <v>833921.94658753707</v>
      </c>
      <c r="AB497" s="59">
        <f t="shared" si="69"/>
        <v>1.7777777777777777</v>
      </c>
      <c r="AC497" s="61">
        <f t="shared" si="70"/>
        <v>1397</v>
      </c>
    </row>
    <row r="498" spans="4:29" hidden="1">
      <c r="D498" s="12">
        <v>492</v>
      </c>
      <c r="E498" s="36" t="s">
        <v>222</v>
      </c>
      <c r="F498" s="16" t="s">
        <v>9</v>
      </c>
      <c r="G498" s="14" t="s">
        <v>51</v>
      </c>
      <c r="H498" s="13" t="s">
        <v>6</v>
      </c>
      <c r="I498" s="13" t="s">
        <v>36</v>
      </c>
      <c r="J498" s="13"/>
      <c r="K498" s="13" t="s">
        <v>123</v>
      </c>
      <c r="L498" s="14">
        <v>98</v>
      </c>
      <c r="M498" s="14" t="s">
        <v>15</v>
      </c>
      <c r="N498" s="31">
        <v>1000000</v>
      </c>
      <c r="O498" s="14" t="s">
        <v>1</v>
      </c>
      <c r="P498" s="14" t="s">
        <v>35</v>
      </c>
      <c r="Q498" s="31">
        <v>5120</v>
      </c>
      <c r="R498" s="31">
        <v>320</v>
      </c>
      <c r="S498" s="45">
        <v>8.6630000000000003</v>
      </c>
      <c r="T498" s="64">
        <f t="shared" si="63"/>
        <v>848.97400000000005</v>
      </c>
      <c r="U498" s="64">
        <f t="shared" si="64"/>
        <v>22.936148418795486</v>
      </c>
      <c r="V498" s="38">
        <f t="shared" si="65"/>
        <v>4.1659059421955211</v>
      </c>
      <c r="W498" s="52">
        <v>480.8849061751726</v>
      </c>
      <c r="X498" s="71" t="str">
        <f t="shared" si="71"/>
        <v>Q4 2022</v>
      </c>
      <c r="Y498" s="21">
        <f t="shared" si="66"/>
        <v>3840</v>
      </c>
      <c r="Z498" s="21">
        <f t="shared" si="67"/>
        <v>2160</v>
      </c>
      <c r="AA498" s="57">
        <f t="shared" si="68"/>
        <v>2647598.8016617205</v>
      </c>
      <c r="AB498" s="59">
        <f t="shared" si="69"/>
        <v>1.7777777777777777</v>
      </c>
      <c r="AC498" s="61">
        <f t="shared" si="70"/>
        <v>2489.1999999999998</v>
      </c>
    </row>
    <row r="499" spans="4:29">
      <c r="D499" s="12">
        <v>493</v>
      </c>
      <c r="E499" s="36" t="s">
        <v>222</v>
      </c>
      <c r="F499" s="16" t="s">
        <v>10</v>
      </c>
      <c r="G499" s="14" t="s">
        <v>30</v>
      </c>
      <c r="H499" s="13" t="s">
        <v>4</v>
      </c>
      <c r="I499" s="13" t="s">
        <v>31</v>
      </c>
      <c r="J499" s="13" t="s">
        <v>56</v>
      </c>
      <c r="K499" s="13" t="s">
        <v>57</v>
      </c>
      <c r="L499" s="14">
        <v>12.9</v>
      </c>
      <c r="M499" s="14" t="s">
        <v>16</v>
      </c>
      <c r="N499" s="31">
        <v>1000000</v>
      </c>
      <c r="O499" s="14" t="s">
        <v>2</v>
      </c>
      <c r="P499" s="14" t="s">
        <v>47</v>
      </c>
      <c r="Q499" s="31">
        <v>10384</v>
      </c>
      <c r="R499" s="31">
        <v>2596</v>
      </c>
      <c r="S499" s="45">
        <v>400</v>
      </c>
      <c r="T499" s="64">
        <f t="shared" si="63"/>
        <v>5160</v>
      </c>
      <c r="U499" s="64">
        <f t="shared" si="64"/>
        <v>20.610506904308533</v>
      </c>
      <c r="V499" s="38">
        <f t="shared" si="65"/>
        <v>40.152505902402211</v>
      </c>
      <c r="W499" s="52">
        <v>100.38126475600554</v>
      </c>
      <c r="X499" s="71" t="str">
        <f t="shared" si="71"/>
        <v>Q1 2023</v>
      </c>
      <c r="Y499" s="21">
        <f t="shared" si="66"/>
        <v>2732</v>
      </c>
      <c r="Z499" s="21">
        <f t="shared" si="67"/>
        <v>2048</v>
      </c>
      <c r="AA499" s="57">
        <f t="shared" si="68"/>
        <v>51526.267260771325</v>
      </c>
      <c r="AB499" s="59">
        <f t="shared" si="69"/>
        <v>1.333984375</v>
      </c>
      <c r="AC499" s="61">
        <f t="shared" si="70"/>
        <v>327.65999999999997</v>
      </c>
    </row>
    <row r="500" spans="4:29">
      <c r="D500" s="12">
        <v>494</v>
      </c>
      <c r="E500" s="36" t="s">
        <v>222</v>
      </c>
      <c r="F500" s="16" t="s">
        <v>10</v>
      </c>
      <c r="G500" s="14" t="s">
        <v>30</v>
      </c>
      <c r="H500" s="13" t="s">
        <v>90</v>
      </c>
      <c r="I500" s="13" t="s">
        <v>45</v>
      </c>
      <c r="J500" s="13" t="s">
        <v>101</v>
      </c>
      <c r="K500" s="13" t="s">
        <v>43</v>
      </c>
      <c r="L500" s="14">
        <v>16</v>
      </c>
      <c r="M500" s="14" t="s">
        <v>66</v>
      </c>
      <c r="N500" s="31">
        <v>1000000</v>
      </c>
      <c r="O500" s="14" t="s">
        <v>2</v>
      </c>
      <c r="P500" s="14" t="s">
        <v>47</v>
      </c>
      <c r="Q500" s="31">
        <v>4000</v>
      </c>
      <c r="R500" s="31">
        <v>1152</v>
      </c>
      <c r="S500" s="45">
        <v>10</v>
      </c>
      <c r="T500" s="64">
        <f t="shared" si="63"/>
        <v>160</v>
      </c>
      <c r="U500" s="64">
        <f t="shared" si="64"/>
        <v>0.74229644943820217</v>
      </c>
      <c r="V500" s="38">
        <f t="shared" si="65"/>
        <v>0.82213169314827561</v>
      </c>
      <c r="W500" s="52">
        <v>82.213169314827567</v>
      </c>
      <c r="X500" s="71" t="str">
        <f t="shared" si="71"/>
        <v>Q1 2023</v>
      </c>
      <c r="Y500" s="21">
        <f t="shared" si="66"/>
        <v>2560</v>
      </c>
      <c r="Z500" s="21">
        <f t="shared" si="67"/>
        <v>1600</v>
      </c>
      <c r="AA500" s="57">
        <f t="shared" si="68"/>
        <v>74229.644943820225</v>
      </c>
      <c r="AB500" s="59">
        <f t="shared" si="69"/>
        <v>1.6</v>
      </c>
      <c r="AC500" s="61">
        <f t="shared" si="70"/>
        <v>406.4</v>
      </c>
    </row>
    <row r="501" spans="4:29">
      <c r="D501" s="12">
        <v>495</v>
      </c>
      <c r="E501" s="36" t="s">
        <v>222</v>
      </c>
      <c r="F501" s="16" t="s">
        <v>10</v>
      </c>
      <c r="G501" s="14" t="s">
        <v>30</v>
      </c>
      <c r="H501" s="13" t="s">
        <v>90</v>
      </c>
      <c r="I501" s="13" t="s">
        <v>45</v>
      </c>
      <c r="J501" s="13" t="s">
        <v>46</v>
      </c>
      <c r="K501" s="13" t="s">
        <v>43</v>
      </c>
      <c r="L501" s="14">
        <v>17.3</v>
      </c>
      <c r="M501" s="14" t="s">
        <v>15</v>
      </c>
      <c r="N501" s="31">
        <v>1000000</v>
      </c>
      <c r="O501" s="14" t="s">
        <v>2</v>
      </c>
      <c r="P501" s="14" t="s">
        <v>47</v>
      </c>
      <c r="Q501" s="31">
        <v>10000</v>
      </c>
      <c r="R501" s="31">
        <v>240</v>
      </c>
      <c r="S501" s="45">
        <v>5</v>
      </c>
      <c r="T501" s="64">
        <f t="shared" si="63"/>
        <v>86.5</v>
      </c>
      <c r="U501" s="64">
        <f t="shared" si="64"/>
        <v>0.41253636263501481</v>
      </c>
      <c r="V501" s="38">
        <f t="shared" si="65"/>
        <v>0.43897772504522131</v>
      </c>
      <c r="W501" s="52">
        <v>87.795545009044261</v>
      </c>
      <c r="X501" s="71" t="str">
        <f t="shared" si="71"/>
        <v>Q1 2023</v>
      </c>
      <c r="Y501" s="21">
        <f t="shared" si="66"/>
        <v>3840</v>
      </c>
      <c r="Z501" s="21">
        <f t="shared" si="67"/>
        <v>2160</v>
      </c>
      <c r="AA501" s="57">
        <f t="shared" si="68"/>
        <v>82507.272527002962</v>
      </c>
      <c r="AB501" s="59">
        <f t="shared" si="69"/>
        <v>1.7777777777777777</v>
      </c>
      <c r="AC501" s="61">
        <f t="shared" si="70"/>
        <v>439.42</v>
      </c>
    </row>
    <row r="502" spans="4:29">
      <c r="D502" s="12">
        <v>496</v>
      </c>
      <c r="E502" s="36" t="s">
        <v>222</v>
      </c>
      <c r="F502" s="16" t="s">
        <v>10</v>
      </c>
      <c r="G502" s="14" t="s">
        <v>30</v>
      </c>
      <c r="H502" s="13" t="s">
        <v>90</v>
      </c>
      <c r="I502" s="13" t="s">
        <v>31</v>
      </c>
      <c r="J502" s="13" t="s">
        <v>216</v>
      </c>
      <c r="K502" s="13" t="s">
        <v>57</v>
      </c>
      <c r="L502" s="14">
        <v>14.2</v>
      </c>
      <c r="M502" s="14" t="s">
        <v>63</v>
      </c>
      <c r="N502" s="31">
        <v>1000000</v>
      </c>
      <c r="O502" s="14" t="s">
        <v>2</v>
      </c>
      <c r="P502" s="14" t="s">
        <v>47</v>
      </c>
      <c r="Q502" s="31">
        <v>10384</v>
      </c>
      <c r="R502" s="31">
        <v>2596</v>
      </c>
      <c r="S502" s="45">
        <v>700</v>
      </c>
      <c r="T502" s="64">
        <f t="shared" si="63"/>
        <v>9940</v>
      </c>
      <c r="U502" s="64">
        <f t="shared" si="64"/>
        <v>41.596763988251872</v>
      </c>
      <c r="V502" s="38">
        <f t="shared" si="65"/>
        <v>67.259168970319848</v>
      </c>
      <c r="W502" s="52">
        <v>96.084527100456924</v>
      </c>
      <c r="X502" s="71" t="str">
        <f t="shared" si="71"/>
        <v>Q1 2023</v>
      </c>
      <c r="Y502" s="21">
        <f t="shared" si="66"/>
        <v>3024</v>
      </c>
      <c r="Z502" s="21">
        <f t="shared" si="67"/>
        <v>1964</v>
      </c>
      <c r="AA502" s="57">
        <f t="shared" si="68"/>
        <v>59423.948554645533</v>
      </c>
      <c r="AB502" s="59">
        <f t="shared" si="69"/>
        <v>1.539714867617108</v>
      </c>
      <c r="AC502" s="61">
        <f t="shared" si="70"/>
        <v>360.67999999999995</v>
      </c>
    </row>
    <row r="503" spans="4:29">
      <c r="D503" s="12">
        <v>497</v>
      </c>
      <c r="E503" s="36" t="s">
        <v>222</v>
      </c>
      <c r="F503" s="16" t="s">
        <v>10</v>
      </c>
      <c r="G503" s="14" t="s">
        <v>30</v>
      </c>
      <c r="H503" s="13" t="s">
        <v>90</v>
      </c>
      <c r="I503" s="13" t="s">
        <v>31</v>
      </c>
      <c r="J503" s="13" t="s">
        <v>62</v>
      </c>
      <c r="K503" s="13" t="s">
        <v>57</v>
      </c>
      <c r="L503" s="14">
        <v>16.2</v>
      </c>
      <c r="M503" s="14" t="s">
        <v>64</v>
      </c>
      <c r="N503" s="31">
        <v>1000000</v>
      </c>
      <c r="O503" s="14" t="s">
        <v>2</v>
      </c>
      <c r="P503" s="14" t="s">
        <v>47</v>
      </c>
      <c r="Q503" s="31">
        <v>10384</v>
      </c>
      <c r="R503" s="31">
        <v>2596</v>
      </c>
      <c r="S503" s="45">
        <v>1000</v>
      </c>
      <c r="T503" s="64">
        <f t="shared" si="63"/>
        <v>16200</v>
      </c>
      <c r="U503" s="64">
        <f t="shared" si="64"/>
        <v>77.192847688309982</v>
      </c>
      <c r="V503" s="38">
        <f t="shared" si="65"/>
        <v>109.61755908643676</v>
      </c>
      <c r="W503" s="52">
        <v>109.61755908643676</v>
      </c>
      <c r="X503" s="71" t="str">
        <f t="shared" si="71"/>
        <v>Q1 2023</v>
      </c>
      <c r="Y503" s="21">
        <f t="shared" si="66"/>
        <v>3456</v>
      </c>
      <c r="Z503" s="21">
        <f t="shared" si="67"/>
        <v>2234</v>
      </c>
      <c r="AA503" s="57">
        <f t="shared" si="68"/>
        <v>77192.847688309979</v>
      </c>
      <c r="AB503" s="59">
        <f t="shared" si="69"/>
        <v>1.5470008952551477</v>
      </c>
      <c r="AC503" s="61">
        <f t="shared" si="70"/>
        <v>411.47999999999996</v>
      </c>
    </row>
    <row r="504" spans="4:29">
      <c r="D504" s="12">
        <v>498</v>
      </c>
      <c r="E504" s="36" t="s">
        <v>222</v>
      </c>
      <c r="F504" s="16" t="s">
        <v>10</v>
      </c>
      <c r="G504" s="14" t="s">
        <v>30</v>
      </c>
      <c r="H504" s="13" t="s">
        <v>90</v>
      </c>
      <c r="I504" s="13" t="s">
        <v>102</v>
      </c>
      <c r="J504" s="13" t="s">
        <v>103</v>
      </c>
      <c r="K504" s="13" t="s">
        <v>43</v>
      </c>
      <c r="L504" s="14">
        <v>16</v>
      </c>
      <c r="M504" s="14" t="s">
        <v>66</v>
      </c>
      <c r="N504" s="31">
        <v>1000000</v>
      </c>
      <c r="O504" s="14" t="s">
        <v>2</v>
      </c>
      <c r="P504" s="14" t="s">
        <v>47</v>
      </c>
      <c r="Q504" s="31">
        <v>4000</v>
      </c>
      <c r="R504" s="31">
        <v>1152</v>
      </c>
      <c r="S504" s="45">
        <v>10</v>
      </c>
      <c r="T504" s="64">
        <f t="shared" si="63"/>
        <v>160</v>
      </c>
      <c r="U504" s="64">
        <f t="shared" si="64"/>
        <v>0.74229644943820217</v>
      </c>
      <c r="V504" s="38">
        <f t="shared" si="65"/>
        <v>0.82213169314827561</v>
      </c>
      <c r="W504" s="52">
        <v>82.213169314827567</v>
      </c>
      <c r="X504" s="71" t="str">
        <f t="shared" si="71"/>
        <v>Q1 2023</v>
      </c>
      <c r="Y504" s="21">
        <f t="shared" si="66"/>
        <v>2560</v>
      </c>
      <c r="Z504" s="21">
        <f t="shared" si="67"/>
        <v>1600</v>
      </c>
      <c r="AA504" s="57">
        <f t="shared" si="68"/>
        <v>74229.644943820225</v>
      </c>
      <c r="AB504" s="59">
        <f t="shared" si="69"/>
        <v>1.6</v>
      </c>
      <c r="AC504" s="61">
        <f t="shared" si="70"/>
        <v>406.4</v>
      </c>
    </row>
    <row r="505" spans="4:29">
      <c r="D505" s="12">
        <v>499</v>
      </c>
      <c r="E505" s="36" t="s">
        <v>222</v>
      </c>
      <c r="F505" s="16" t="s">
        <v>10</v>
      </c>
      <c r="G505" s="14" t="s">
        <v>30</v>
      </c>
      <c r="H505" s="13" t="s">
        <v>90</v>
      </c>
      <c r="I505" s="13" t="s">
        <v>102</v>
      </c>
      <c r="J505" s="13" t="s">
        <v>104</v>
      </c>
      <c r="K505" s="13" t="s">
        <v>43</v>
      </c>
      <c r="L505" s="14">
        <v>17.3</v>
      </c>
      <c r="M505" s="14" t="s">
        <v>15</v>
      </c>
      <c r="N505" s="31">
        <v>1000000</v>
      </c>
      <c r="O505" s="14" t="s">
        <v>2</v>
      </c>
      <c r="P505" s="14" t="s">
        <v>47</v>
      </c>
      <c r="Q505" s="31">
        <v>4000</v>
      </c>
      <c r="R505" s="31">
        <v>1152</v>
      </c>
      <c r="S505" s="45">
        <v>10</v>
      </c>
      <c r="T505" s="64">
        <f t="shared" si="63"/>
        <v>173</v>
      </c>
      <c r="U505" s="64">
        <f t="shared" si="64"/>
        <v>0.82507272527002962</v>
      </c>
      <c r="V505" s="38">
        <f t="shared" si="65"/>
        <v>0.87795545009044262</v>
      </c>
      <c r="W505" s="52">
        <v>87.795545009044261</v>
      </c>
      <c r="X505" s="71" t="str">
        <f t="shared" si="71"/>
        <v>Q1 2023</v>
      </c>
      <c r="Y505" s="21">
        <f t="shared" si="66"/>
        <v>3840</v>
      </c>
      <c r="Z505" s="21">
        <f t="shared" si="67"/>
        <v>2160</v>
      </c>
      <c r="AA505" s="57">
        <f t="shared" si="68"/>
        <v>82507.272527002962</v>
      </c>
      <c r="AB505" s="59">
        <f t="shared" si="69"/>
        <v>1.7777777777777777</v>
      </c>
      <c r="AC505" s="61">
        <f t="shared" si="70"/>
        <v>439.42</v>
      </c>
    </row>
    <row r="506" spans="4:29">
      <c r="D506" s="12">
        <v>500</v>
      </c>
      <c r="E506" s="36" t="s">
        <v>222</v>
      </c>
      <c r="F506" s="16" t="s">
        <v>10</v>
      </c>
      <c r="G506" s="14" t="s">
        <v>30</v>
      </c>
      <c r="H506" s="13" t="s">
        <v>90</v>
      </c>
      <c r="I506" s="13" t="s">
        <v>54</v>
      </c>
      <c r="J506" s="13" t="s">
        <v>92</v>
      </c>
      <c r="K506" s="13" t="s">
        <v>43</v>
      </c>
      <c r="L506" s="14">
        <v>17.3</v>
      </c>
      <c r="M506" s="14" t="s">
        <v>15</v>
      </c>
      <c r="N506" s="31">
        <v>1000000</v>
      </c>
      <c r="O506" s="14" t="s">
        <v>2</v>
      </c>
      <c r="P506" s="14" t="s">
        <v>47</v>
      </c>
      <c r="Q506" s="31">
        <v>4000</v>
      </c>
      <c r="R506" s="31">
        <v>1152</v>
      </c>
      <c r="S506" s="45">
        <v>12</v>
      </c>
      <c r="T506" s="64">
        <f t="shared" si="63"/>
        <v>207.60000000000002</v>
      </c>
      <c r="U506" s="64">
        <f t="shared" si="64"/>
        <v>0.99008727032403554</v>
      </c>
      <c r="V506" s="38">
        <f t="shared" si="65"/>
        <v>1.0535465401085311</v>
      </c>
      <c r="W506" s="52">
        <v>87.795545009044261</v>
      </c>
      <c r="X506" s="71" t="str">
        <f t="shared" si="71"/>
        <v>Q1 2023</v>
      </c>
      <c r="Y506" s="21">
        <f t="shared" si="66"/>
        <v>3840</v>
      </c>
      <c r="Z506" s="21">
        <f t="shared" si="67"/>
        <v>2160</v>
      </c>
      <c r="AA506" s="57">
        <f t="shared" si="68"/>
        <v>82507.272527002962</v>
      </c>
      <c r="AB506" s="59">
        <f t="shared" si="69"/>
        <v>1.7777777777777777</v>
      </c>
      <c r="AC506" s="61">
        <f t="shared" si="70"/>
        <v>439.42</v>
      </c>
    </row>
    <row r="507" spans="4:29">
      <c r="D507" s="12">
        <v>501</v>
      </c>
      <c r="E507" s="36" t="s">
        <v>222</v>
      </c>
      <c r="F507" s="16" t="s">
        <v>10</v>
      </c>
      <c r="G507" s="14" t="s">
        <v>30</v>
      </c>
      <c r="H507" s="13" t="s">
        <v>90</v>
      </c>
      <c r="I507" s="13" t="s">
        <v>54</v>
      </c>
      <c r="J507" s="13" t="s">
        <v>92</v>
      </c>
      <c r="K507" s="13" t="s">
        <v>43</v>
      </c>
      <c r="L507" s="14">
        <v>16</v>
      </c>
      <c r="M507" s="14" t="s">
        <v>66</v>
      </c>
      <c r="N507" s="31">
        <v>1000000</v>
      </c>
      <c r="O507" s="14" t="s">
        <v>2</v>
      </c>
      <c r="P507" s="14" t="s">
        <v>47</v>
      </c>
      <c r="Q507" s="31">
        <v>4000</v>
      </c>
      <c r="R507" s="31">
        <v>1152</v>
      </c>
      <c r="S507" s="45">
        <v>15</v>
      </c>
      <c r="T507" s="64">
        <f t="shared" si="63"/>
        <v>240</v>
      </c>
      <c r="U507" s="64">
        <f t="shared" si="64"/>
        <v>1.1134446741573032</v>
      </c>
      <c r="V507" s="38">
        <f t="shared" si="65"/>
        <v>1.2331975397224135</v>
      </c>
      <c r="W507" s="52">
        <v>82.213169314827567</v>
      </c>
      <c r="X507" s="71" t="str">
        <f t="shared" si="71"/>
        <v>Q1 2023</v>
      </c>
      <c r="Y507" s="21">
        <f t="shared" si="66"/>
        <v>2560</v>
      </c>
      <c r="Z507" s="21">
        <f t="shared" si="67"/>
        <v>1600</v>
      </c>
      <c r="AA507" s="57">
        <f t="shared" si="68"/>
        <v>74229.644943820225</v>
      </c>
      <c r="AB507" s="59">
        <f t="shared" si="69"/>
        <v>1.6</v>
      </c>
      <c r="AC507" s="61">
        <f t="shared" si="70"/>
        <v>406.4</v>
      </c>
    </row>
    <row r="508" spans="4:29">
      <c r="D508" s="12">
        <v>502</v>
      </c>
      <c r="E508" s="36" t="s">
        <v>222</v>
      </c>
      <c r="F508" s="16" t="s">
        <v>10</v>
      </c>
      <c r="G508" s="14" t="s">
        <v>30</v>
      </c>
      <c r="H508" s="13" t="s">
        <v>90</v>
      </c>
      <c r="I508" s="13" t="s">
        <v>54</v>
      </c>
      <c r="J508" s="13" t="s">
        <v>92</v>
      </c>
      <c r="K508" s="13" t="s">
        <v>43</v>
      </c>
      <c r="L508" s="14">
        <v>18</v>
      </c>
      <c r="M508" s="14" t="s">
        <v>66</v>
      </c>
      <c r="N508" s="31">
        <v>1000000</v>
      </c>
      <c r="O508" s="14" t="s">
        <v>2</v>
      </c>
      <c r="P508" s="14" t="s">
        <v>47</v>
      </c>
      <c r="Q508" s="31">
        <v>4000</v>
      </c>
      <c r="R508" s="31">
        <v>1152</v>
      </c>
      <c r="S508" s="45">
        <v>15</v>
      </c>
      <c r="T508" s="64">
        <f t="shared" si="63"/>
        <v>270</v>
      </c>
      <c r="U508" s="64">
        <f t="shared" si="64"/>
        <v>1.4092034157303368</v>
      </c>
      <c r="V508" s="38">
        <f t="shared" si="65"/>
        <v>1.3169331751356639</v>
      </c>
      <c r="W508" s="52">
        <v>87.795545009044261</v>
      </c>
      <c r="X508" s="71" t="str">
        <f t="shared" si="71"/>
        <v>Q1 2023</v>
      </c>
      <c r="Y508" s="21">
        <f t="shared" si="66"/>
        <v>2560</v>
      </c>
      <c r="Z508" s="21">
        <f t="shared" si="67"/>
        <v>1600</v>
      </c>
      <c r="AA508" s="57">
        <f t="shared" si="68"/>
        <v>93946.894382022467</v>
      </c>
      <c r="AB508" s="59">
        <f t="shared" si="69"/>
        <v>1.6</v>
      </c>
      <c r="AC508" s="61">
        <f t="shared" si="70"/>
        <v>457.2</v>
      </c>
    </row>
    <row r="509" spans="4:29">
      <c r="D509" s="12">
        <v>503</v>
      </c>
      <c r="E509" s="36" t="s">
        <v>222</v>
      </c>
      <c r="F509" s="16" t="s">
        <v>10</v>
      </c>
      <c r="G509" s="14" t="s">
        <v>30</v>
      </c>
      <c r="H509" s="13" t="s">
        <v>90</v>
      </c>
      <c r="I509" s="13" t="s">
        <v>109</v>
      </c>
      <c r="J509" s="13" t="s">
        <v>127</v>
      </c>
      <c r="K509" s="13" t="s">
        <v>43</v>
      </c>
      <c r="L509" s="14">
        <v>16.2</v>
      </c>
      <c r="M509" s="14" t="s">
        <v>66</v>
      </c>
      <c r="N509" s="31">
        <v>1000000</v>
      </c>
      <c r="O509" s="14" t="s">
        <v>2</v>
      </c>
      <c r="P509" s="14" t="s">
        <v>47</v>
      </c>
      <c r="Q509" s="31">
        <v>4000</v>
      </c>
      <c r="R509" s="31">
        <v>512</v>
      </c>
      <c r="S509" s="45">
        <v>35</v>
      </c>
      <c r="T509" s="64">
        <f t="shared" si="63"/>
        <v>567</v>
      </c>
      <c r="U509" s="64">
        <f t="shared" si="64"/>
        <v>2.6633944557303364</v>
      </c>
      <c r="V509" s="38">
        <f t="shared" si="65"/>
        <v>2.8774609260189652</v>
      </c>
      <c r="W509" s="52">
        <v>82.213169314827567</v>
      </c>
      <c r="X509" s="71" t="str">
        <f t="shared" si="71"/>
        <v>Q1 2023</v>
      </c>
      <c r="Y509" s="21">
        <f t="shared" si="66"/>
        <v>2560</v>
      </c>
      <c r="Z509" s="21">
        <f t="shared" si="67"/>
        <v>1600</v>
      </c>
      <c r="AA509" s="57">
        <f t="shared" si="68"/>
        <v>76096.984449438183</v>
      </c>
      <c r="AB509" s="59">
        <f t="shared" si="69"/>
        <v>1.6</v>
      </c>
      <c r="AC509" s="61">
        <f t="shared" si="70"/>
        <v>411.47999999999996</v>
      </c>
    </row>
    <row r="510" spans="4:29">
      <c r="D510" s="12">
        <v>504</v>
      </c>
      <c r="E510" s="36" t="s">
        <v>222</v>
      </c>
      <c r="F510" s="16" t="s">
        <v>10</v>
      </c>
      <c r="G510" s="14" t="s">
        <v>30</v>
      </c>
      <c r="H510" s="13" t="s">
        <v>90</v>
      </c>
      <c r="I510" s="13" t="s">
        <v>109</v>
      </c>
      <c r="J510" s="13" t="s">
        <v>110</v>
      </c>
      <c r="K510" s="13" t="s">
        <v>43</v>
      </c>
      <c r="L510" s="14">
        <v>16.2</v>
      </c>
      <c r="M510" s="14" t="s">
        <v>64</v>
      </c>
      <c r="N510" s="31">
        <v>1000000</v>
      </c>
      <c r="O510" s="14" t="s">
        <v>2</v>
      </c>
      <c r="P510" s="14" t="s">
        <v>47</v>
      </c>
      <c r="Q510" s="31">
        <v>4000</v>
      </c>
      <c r="R510" s="31">
        <v>512</v>
      </c>
      <c r="S510" s="45">
        <v>12</v>
      </c>
      <c r="T510" s="64">
        <f t="shared" si="63"/>
        <v>194.39999999999998</v>
      </c>
      <c r="U510" s="64">
        <f t="shared" si="64"/>
        <v>0.92631417225971979</v>
      </c>
      <c r="V510" s="38">
        <f t="shared" si="65"/>
        <v>1.2080666993244491</v>
      </c>
      <c r="W510" s="52">
        <v>100.67222494370408</v>
      </c>
      <c r="X510" s="71" t="str">
        <f t="shared" si="71"/>
        <v>Q1 2023</v>
      </c>
      <c r="Y510" s="21">
        <f t="shared" si="66"/>
        <v>3456</v>
      </c>
      <c r="Z510" s="21">
        <f t="shared" si="67"/>
        <v>2234</v>
      </c>
      <c r="AA510" s="57">
        <f t="shared" si="68"/>
        <v>77192.847688309979</v>
      </c>
      <c r="AB510" s="59">
        <f t="shared" si="69"/>
        <v>1.5470008952551477</v>
      </c>
      <c r="AC510" s="61">
        <f t="shared" si="70"/>
        <v>411.47999999999996</v>
      </c>
    </row>
    <row r="511" spans="4:29">
      <c r="D511" s="12">
        <v>505</v>
      </c>
      <c r="E511" s="36" t="s">
        <v>222</v>
      </c>
      <c r="F511" s="16" t="s">
        <v>10</v>
      </c>
      <c r="G511" s="14" t="s">
        <v>30</v>
      </c>
      <c r="H511" s="13" t="s">
        <v>90</v>
      </c>
      <c r="I511" s="13" t="s">
        <v>135</v>
      </c>
      <c r="J511" s="13" t="s">
        <v>136</v>
      </c>
      <c r="K511" s="13"/>
      <c r="L511" s="14">
        <v>16.2</v>
      </c>
      <c r="M511" s="14" t="s">
        <v>66</v>
      </c>
      <c r="N511" s="31">
        <v>1000000</v>
      </c>
      <c r="O511" s="14" t="s">
        <v>2</v>
      </c>
      <c r="P511" s="14" t="s">
        <v>47</v>
      </c>
      <c r="Q511" s="31">
        <v>4000</v>
      </c>
      <c r="R511" s="31">
        <v>512</v>
      </c>
      <c r="S511" s="45">
        <v>45</v>
      </c>
      <c r="T511" s="64">
        <f t="shared" si="63"/>
        <v>729</v>
      </c>
      <c r="U511" s="64">
        <f t="shared" si="64"/>
        <v>3.4243643002247182</v>
      </c>
      <c r="V511" s="38">
        <f t="shared" si="65"/>
        <v>3.6995926191672406</v>
      </c>
      <c r="W511" s="52">
        <v>82.213169314827567</v>
      </c>
      <c r="X511" s="71" t="str">
        <f t="shared" si="71"/>
        <v>Q1 2023</v>
      </c>
      <c r="Y511" s="21">
        <f t="shared" si="66"/>
        <v>2560</v>
      </c>
      <c r="Z511" s="21">
        <f t="shared" si="67"/>
        <v>1600</v>
      </c>
      <c r="AA511" s="57">
        <f t="shared" si="68"/>
        <v>76096.984449438183</v>
      </c>
      <c r="AB511" s="59">
        <f t="shared" si="69"/>
        <v>1.6</v>
      </c>
      <c r="AC511" s="61">
        <f t="shared" si="70"/>
        <v>411.47999999999996</v>
      </c>
    </row>
    <row r="512" spans="4:29">
      <c r="D512" s="12">
        <v>506</v>
      </c>
      <c r="E512" s="36" t="s">
        <v>222</v>
      </c>
      <c r="F512" s="16" t="s">
        <v>10</v>
      </c>
      <c r="G512" s="14" t="s">
        <v>30</v>
      </c>
      <c r="H512" s="13" t="s">
        <v>90</v>
      </c>
      <c r="I512" s="13" t="s">
        <v>141</v>
      </c>
      <c r="J512" s="13" t="s">
        <v>214</v>
      </c>
      <c r="K512" s="13" t="s">
        <v>95</v>
      </c>
      <c r="L512" s="14">
        <v>15.6</v>
      </c>
      <c r="M512" s="14" t="s">
        <v>15</v>
      </c>
      <c r="N512" s="31">
        <v>1000000</v>
      </c>
      <c r="O512" s="14" t="s">
        <v>2</v>
      </c>
      <c r="P512" s="14" t="s">
        <v>47</v>
      </c>
      <c r="Q512" s="31">
        <v>10000</v>
      </c>
      <c r="R512" s="31">
        <v>1152</v>
      </c>
      <c r="S512" s="45">
        <v>15</v>
      </c>
      <c r="T512" s="64">
        <f t="shared" si="63"/>
        <v>234</v>
      </c>
      <c r="U512" s="64">
        <f t="shared" si="64"/>
        <v>1.0063301401068245</v>
      </c>
      <c r="V512" s="38">
        <f t="shared" si="65"/>
        <v>1.5100833741555613</v>
      </c>
      <c r="W512" s="52">
        <v>100.67222494370408</v>
      </c>
      <c r="X512" s="71" t="str">
        <f t="shared" si="71"/>
        <v>Q1 2023</v>
      </c>
      <c r="Y512" s="21">
        <f t="shared" si="66"/>
        <v>3840</v>
      </c>
      <c r="Z512" s="21">
        <f t="shared" si="67"/>
        <v>2160</v>
      </c>
      <c r="AA512" s="57">
        <f t="shared" si="68"/>
        <v>67088.676007121641</v>
      </c>
      <c r="AB512" s="59">
        <f t="shared" si="69"/>
        <v>1.7777777777777777</v>
      </c>
      <c r="AC512" s="61">
        <f t="shared" si="70"/>
        <v>396.23999999999995</v>
      </c>
    </row>
    <row r="513" spans="4:29">
      <c r="D513" s="12">
        <v>507</v>
      </c>
      <c r="E513" s="36" t="s">
        <v>222</v>
      </c>
      <c r="F513" s="16" t="s">
        <v>10</v>
      </c>
      <c r="G513" s="14" t="s">
        <v>30</v>
      </c>
      <c r="H513" s="13" t="s">
        <v>5</v>
      </c>
      <c r="I513" s="13" t="s">
        <v>31</v>
      </c>
      <c r="J513" s="13" t="s">
        <v>32</v>
      </c>
      <c r="K513" s="13" t="s">
        <v>33</v>
      </c>
      <c r="L513" s="14">
        <v>31.5</v>
      </c>
      <c r="M513" s="14" t="s">
        <v>34</v>
      </c>
      <c r="N513" s="31">
        <v>1000000</v>
      </c>
      <c r="O513" s="14" t="s">
        <v>1</v>
      </c>
      <c r="P513" s="14" t="s">
        <v>35</v>
      </c>
      <c r="Q513" s="31">
        <v>576</v>
      </c>
      <c r="R513" s="31">
        <v>576</v>
      </c>
      <c r="S513" s="45">
        <v>2.1669999999999998</v>
      </c>
      <c r="T513" s="64">
        <f t="shared" si="63"/>
        <v>68.260499999999993</v>
      </c>
      <c r="U513" s="64">
        <f t="shared" si="64"/>
        <v>0.59276157507560823</v>
      </c>
      <c r="V513" s="38">
        <f t="shared" si="65"/>
        <v>0.34369418966278803</v>
      </c>
      <c r="W513" s="52">
        <v>158.60368696944533</v>
      </c>
      <c r="X513" s="71" t="str">
        <f t="shared" si="71"/>
        <v>Q1 2023</v>
      </c>
      <c r="Y513" s="21">
        <f t="shared" si="66"/>
        <v>6016</v>
      </c>
      <c r="Z513" s="21">
        <f t="shared" si="67"/>
        <v>3384</v>
      </c>
      <c r="AA513" s="57">
        <f t="shared" si="68"/>
        <v>273540.18231454003</v>
      </c>
      <c r="AB513" s="59">
        <f t="shared" si="69"/>
        <v>1.7777777777777777</v>
      </c>
      <c r="AC513" s="61">
        <f t="shared" si="70"/>
        <v>800.09999999999991</v>
      </c>
    </row>
    <row r="514" spans="4:29">
      <c r="D514" s="12">
        <v>508</v>
      </c>
      <c r="E514" s="36" t="s">
        <v>222</v>
      </c>
      <c r="F514" s="16" t="s">
        <v>10</v>
      </c>
      <c r="G514" s="14" t="s">
        <v>30</v>
      </c>
      <c r="H514" s="13" t="s">
        <v>5</v>
      </c>
      <c r="I514" s="13" t="s">
        <v>41</v>
      </c>
      <c r="J514" s="13" t="s">
        <v>42</v>
      </c>
      <c r="K514" s="13" t="s">
        <v>43</v>
      </c>
      <c r="L514" s="14">
        <v>31.5</v>
      </c>
      <c r="M514" s="14" t="s">
        <v>15</v>
      </c>
      <c r="N514" s="31">
        <v>1000000</v>
      </c>
      <c r="O514" s="14" t="s">
        <v>1</v>
      </c>
      <c r="P514" s="14" t="s">
        <v>35</v>
      </c>
      <c r="Q514" s="31">
        <v>5000</v>
      </c>
      <c r="R514" s="31">
        <v>1152</v>
      </c>
      <c r="S514" s="45">
        <v>18</v>
      </c>
      <c r="T514" s="64">
        <f t="shared" si="63"/>
        <v>567</v>
      </c>
      <c r="U514" s="64">
        <f t="shared" si="64"/>
        <v>4.9237232816617214</v>
      </c>
      <c r="V514" s="38">
        <f t="shared" si="65"/>
        <v>1.9984064558150112</v>
      </c>
      <c r="W514" s="52">
        <v>111.02258087861173</v>
      </c>
      <c r="X514" s="71" t="str">
        <f t="shared" si="71"/>
        <v>Q1 2023</v>
      </c>
      <c r="Y514" s="21">
        <f t="shared" si="66"/>
        <v>3840</v>
      </c>
      <c r="Z514" s="21">
        <f t="shared" si="67"/>
        <v>2160</v>
      </c>
      <c r="AA514" s="57">
        <f t="shared" si="68"/>
        <v>273540.18231454003</v>
      </c>
      <c r="AB514" s="59">
        <f t="shared" si="69"/>
        <v>1.7777777777777777</v>
      </c>
      <c r="AC514" s="61">
        <f t="shared" si="70"/>
        <v>800.09999999999991</v>
      </c>
    </row>
    <row r="515" spans="4:29">
      <c r="D515" s="12">
        <v>509</v>
      </c>
      <c r="E515" s="36" t="s">
        <v>222</v>
      </c>
      <c r="F515" s="16" t="s">
        <v>10</v>
      </c>
      <c r="G515" s="14" t="s">
        <v>30</v>
      </c>
      <c r="H515" s="13" t="s">
        <v>5</v>
      </c>
      <c r="I515" s="13" t="s">
        <v>41</v>
      </c>
      <c r="J515" s="13" t="s">
        <v>44</v>
      </c>
      <c r="K515" s="13" t="s">
        <v>43</v>
      </c>
      <c r="L515" s="14">
        <v>31.5</v>
      </c>
      <c r="M515" s="14" t="s">
        <v>15</v>
      </c>
      <c r="N515" s="31">
        <v>1000000</v>
      </c>
      <c r="O515" s="14" t="s">
        <v>1</v>
      </c>
      <c r="P515" s="14" t="s">
        <v>35</v>
      </c>
      <c r="Q515" s="31">
        <v>4608</v>
      </c>
      <c r="R515" s="31">
        <v>576</v>
      </c>
      <c r="S515" s="45">
        <v>20</v>
      </c>
      <c r="T515" s="64">
        <f t="shared" si="63"/>
        <v>630</v>
      </c>
      <c r="U515" s="64">
        <f t="shared" si="64"/>
        <v>5.4708036462908005</v>
      </c>
      <c r="V515" s="38">
        <f t="shared" si="65"/>
        <v>2.2204516175722349</v>
      </c>
      <c r="W515" s="52">
        <v>111.02258087861173</v>
      </c>
      <c r="X515" s="71" t="str">
        <f t="shared" si="71"/>
        <v>Q1 2023</v>
      </c>
      <c r="Y515" s="21">
        <f t="shared" si="66"/>
        <v>3840</v>
      </c>
      <c r="Z515" s="21">
        <f t="shared" si="67"/>
        <v>2160</v>
      </c>
      <c r="AA515" s="57">
        <f t="shared" si="68"/>
        <v>273540.18231454003</v>
      </c>
      <c r="AB515" s="59">
        <f t="shared" si="69"/>
        <v>1.7777777777777777</v>
      </c>
      <c r="AC515" s="61">
        <f t="shared" si="70"/>
        <v>800.09999999999991</v>
      </c>
    </row>
    <row r="516" spans="4:29">
      <c r="D516" s="12">
        <v>510</v>
      </c>
      <c r="E516" s="36" t="s">
        <v>222</v>
      </c>
      <c r="F516" s="16" t="s">
        <v>10</v>
      </c>
      <c r="G516" s="14" t="s">
        <v>30</v>
      </c>
      <c r="H516" s="13" t="s">
        <v>5</v>
      </c>
      <c r="I516" s="13" t="s">
        <v>41</v>
      </c>
      <c r="J516" s="13" t="s">
        <v>113</v>
      </c>
      <c r="K516" s="13" t="s">
        <v>43</v>
      </c>
      <c r="L516" s="14">
        <v>31.5</v>
      </c>
      <c r="M516" s="14" t="s">
        <v>15</v>
      </c>
      <c r="N516" s="31">
        <v>1000000</v>
      </c>
      <c r="O516" s="14" t="s">
        <v>1</v>
      </c>
      <c r="P516" s="14" t="s">
        <v>35</v>
      </c>
      <c r="Q516" s="31">
        <v>4608</v>
      </c>
      <c r="R516" s="31">
        <v>576</v>
      </c>
      <c r="S516" s="45">
        <v>15</v>
      </c>
      <c r="T516" s="64">
        <f t="shared" si="63"/>
        <v>472.5</v>
      </c>
      <c r="U516" s="64">
        <f t="shared" si="64"/>
        <v>4.1031027347181004</v>
      </c>
      <c r="V516" s="38">
        <f t="shared" si="65"/>
        <v>1.6653387131791759</v>
      </c>
      <c r="W516" s="52">
        <v>111.02258087861173</v>
      </c>
      <c r="X516" s="71" t="str">
        <f t="shared" si="71"/>
        <v>Q1 2023</v>
      </c>
      <c r="Y516" s="21">
        <f t="shared" si="66"/>
        <v>3840</v>
      </c>
      <c r="Z516" s="21">
        <f t="shared" si="67"/>
        <v>2160</v>
      </c>
      <c r="AA516" s="57">
        <f t="shared" si="68"/>
        <v>273540.18231454003</v>
      </c>
      <c r="AB516" s="59">
        <f t="shared" si="69"/>
        <v>1.7777777777777777</v>
      </c>
      <c r="AC516" s="61">
        <f t="shared" si="70"/>
        <v>800.09999999999991</v>
      </c>
    </row>
    <row r="517" spans="4:29">
      <c r="D517" s="12">
        <v>511</v>
      </c>
      <c r="E517" s="36" t="s">
        <v>222</v>
      </c>
      <c r="F517" s="16" t="s">
        <v>10</v>
      </c>
      <c r="G517" s="14" t="s">
        <v>30</v>
      </c>
      <c r="H517" s="13" t="s">
        <v>5</v>
      </c>
      <c r="I517" s="13" t="s">
        <v>41</v>
      </c>
      <c r="J517" s="13" t="s">
        <v>116</v>
      </c>
      <c r="K517" s="13" t="s">
        <v>43</v>
      </c>
      <c r="L517" s="14">
        <v>27</v>
      </c>
      <c r="M517" s="14" t="s">
        <v>117</v>
      </c>
      <c r="N517" s="31">
        <v>1000000</v>
      </c>
      <c r="O517" s="14" t="s">
        <v>1</v>
      </c>
      <c r="P517" s="14" t="s">
        <v>35</v>
      </c>
      <c r="Q517" s="31">
        <v>2304</v>
      </c>
      <c r="R517" s="31">
        <v>576</v>
      </c>
      <c r="S517" s="45">
        <v>15</v>
      </c>
      <c r="T517" s="64">
        <f t="shared" si="63"/>
        <v>405</v>
      </c>
      <c r="U517" s="64">
        <f t="shared" si="64"/>
        <v>2.5128551497468936</v>
      </c>
      <c r="V517" s="38">
        <f t="shared" si="65"/>
        <v>1.6653387131791759</v>
      </c>
      <c r="W517" s="52">
        <v>111.02258087861173</v>
      </c>
      <c r="X517" s="71" t="str">
        <f t="shared" si="71"/>
        <v>Q1 2023</v>
      </c>
      <c r="Y517" s="21">
        <f t="shared" si="66"/>
        <v>3440</v>
      </c>
      <c r="Z517" s="21">
        <f t="shared" si="67"/>
        <v>1440</v>
      </c>
      <c r="AA517" s="57">
        <f t="shared" si="68"/>
        <v>167523.67664979291</v>
      </c>
      <c r="AB517" s="59">
        <f t="shared" si="69"/>
        <v>2.3888888888888888</v>
      </c>
      <c r="AC517" s="61">
        <f t="shared" si="70"/>
        <v>685.8</v>
      </c>
    </row>
    <row r="518" spans="4:29">
      <c r="D518" s="12">
        <v>512</v>
      </c>
      <c r="E518" s="36" t="s">
        <v>222</v>
      </c>
      <c r="F518" s="16" t="s">
        <v>10</v>
      </c>
      <c r="G518" s="14" t="s">
        <v>30</v>
      </c>
      <c r="H518" s="13" t="s">
        <v>5</v>
      </c>
      <c r="I518" s="13" t="s">
        <v>54</v>
      </c>
      <c r="J518" s="13" t="s">
        <v>55</v>
      </c>
      <c r="K518" s="13" t="s">
        <v>43</v>
      </c>
      <c r="L518" s="14">
        <v>31.5</v>
      </c>
      <c r="M518" s="14" t="s">
        <v>15</v>
      </c>
      <c r="N518" s="31">
        <v>1000000</v>
      </c>
      <c r="O518" s="14" t="s">
        <v>1</v>
      </c>
      <c r="P518" s="14" t="s">
        <v>35</v>
      </c>
      <c r="Q518" s="31">
        <v>2304</v>
      </c>
      <c r="R518" s="31">
        <v>1152</v>
      </c>
      <c r="S518" s="45">
        <v>15</v>
      </c>
      <c r="T518" s="64">
        <f t="shared" si="63"/>
        <v>472.5</v>
      </c>
      <c r="U518" s="64">
        <f t="shared" si="64"/>
        <v>4.1031027347181004</v>
      </c>
      <c r="V518" s="38">
        <f t="shared" si="65"/>
        <v>1.6653387131791759</v>
      </c>
      <c r="W518" s="52">
        <v>111.02258087861173</v>
      </c>
      <c r="X518" s="71" t="str">
        <f t="shared" si="71"/>
        <v>Q1 2023</v>
      </c>
      <c r="Y518" s="21">
        <f t="shared" si="66"/>
        <v>3840</v>
      </c>
      <c r="Z518" s="21">
        <f t="shared" si="67"/>
        <v>2160</v>
      </c>
      <c r="AA518" s="57">
        <f t="shared" si="68"/>
        <v>273540.18231454003</v>
      </c>
      <c r="AB518" s="59">
        <f t="shared" si="69"/>
        <v>1.7777777777777777</v>
      </c>
      <c r="AC518" s="61">
        <f t="shared" si="70"/>
        <v>800.09999999999991</v>
      </c>
    </row>
    <row r="519" spans="4:29">
      <c r="D519" s="12">
        <v>513</v>
      </c>
      <c r="E519" s="36" t="s">
        <v>222</v>
      </c>
      <c r="F519" s="16" t="s">
        <v>10</v>
      </c>
      <c r="G519" s="14" t="s">
        <v>30</v>
      </c>
      <c r="H519" s="13" t="s">
        <v>5</v>
      </c>
      <c r="I519" s="13" t="s">
        <v>54</v>
      </c>
      <c r="J519" s="13" t="s">
        <v>114</v>
      </c>
      <c r="K519" s="13" t="s">
        <v>43</v>
      </c>
      <c r="L519" s="14">
        <v>27</v>
      </c>
      <c r="M519" s="14" t="s">
        <v>15</v>
      </c>
      <c r="N519" s="31">
        <v>1000000</v>
      </c>
      <c r="O519" s="14" t="s">
        <v>1</v>
      </c>
      <c r="P519" s="14" t="s">
        <v>35</v>
      </c>
      <c r="Q519" s="31">
        <v>2304</v>
      </c>
      <c r="R519" s="31">
        <v>512</v>
      </c>
      <c r="S519" s="45">
        <v>15</v>
      </c>
      <c r="T519" s="64">
        <f t="shared" ref="T519:T582" si="72">L519*S519</f>
        <v>405</v>
      </c>
      <c r="U519" s="64">
        <f t="shared" ref="U519:U582" si="73">S519*AA519/10^6</f>
        <v>3.0145244581602371</v>
      </c>
      <c r="V519" s="38">
        <f t="shared" ref="V519:V582" si="74">S519*W519/1000</f>
        <v>1.6653387131791759</v>
      </c>
      <c r="W519" s="52">
        <v>111.02258087861173</v>
      </c>
      <c r="X519" s="71" t="str">
        <f t="shared" si="71"/>
        <v>Q1 2023</v>
      </c>
      <c r="Y519" s="21">
        <f t="shared" ref="Y519:Y582" si="75">1*LEFT(M519, FIND("x", M519)-2)</f>
        <v>3840</v>
      </c>
      <c r="Z519" s="21">
        <f t="shared" ref="Z519:Z582" si="76">1*RIGHT(M519, LEN(M519)-FIND("x", M519)-1)</f>
        <v>2160</v>
      </c>
      <c r="AA519" s="57">
        <f t="shared" ref="AA519:AA582" si="77">AC519^2*AB519/(1+AB519^2)</f>
        <v>200968.29721068247</v>
      </c>
      <c r="AB519" s="59">
        <f t="shared" ref="AB519:AB582" si="78">Y519/Z519</f>
        <v>1.7777777777777777</v>
      </c>
      <c r="AC519" s="61">
        <f t="shared" ref="AC519:AC582" si="79">L519*25.4</f>
        <v>685.8</v>
      </c>
    </row>
    <row r="520" spans="4:29">
      <c r="D520" s="12">
        <v>514</v>
      </c>
      <c r="E520" s="36" t="s">
        <v>222</v>
      </c>
      <c r="F520" s="16" t="s">
        <v>10</v>
      </c>
      <c r="G520" s="14" t="s">
        <v>30</v>
      </c>
      <c r="H520" s="13" t="s">
        <v>5</v>
      </c>
      <c r="I520" s="13" t="s">
        <v>54</v>
      </c>
      <c r="J520" s="13" t="s">
        <v>128</v>
      </c>
      <c r="K520" s="13" t="s">
        <v>43</v>
      </c>
      <c r="L520" s="14">
        <v>31.5</v>
      </c>
      <c r="M520" s="14" t="s">
        <v>15</v>
      </c>
      <c r="N520" s="31">
        <v>1000000</v>
      </c>
      <c r="O520" s="14" t="s">
        <v>1</v>
      </c>
      <c r="P520" s="14" t="s">
        <v>35</v>
      </c>
      <c r="Q520" s="31">
        <v>2304</v>
      </c>
      <c r="R520" s="31">
        <v>576</v>
      </c>
      <c r="S520" s="45">
        <v>10</v>
      </c>
      <c r="T520" s="64">
        <f t="shared" si="72"/>
        <v>315</v>
      </c>
      <c r="U520" s="64">
        <f t="shared" si="73"/>
        <v>2.7354018231454003</v>
      </c>
      <c r="V520" s="38">
        <f t="shared" si="74"/>
        <v>1.1102258087861174</v>
      </c>
      <c r="W520" s="52">
        <v>111.02258087861173</v>
      </c>
      <c r="X520" s="71" t="str">
        <f t="shared" ref="X520:X583" si="80">G520&amp;" "&amp;F520</f>
        <v>Q1 2023</v>
      </c>
      <c r="Y520" s="21">
        <f t="shared" si="75"/>
        <v>3840</v>
      </c>
      <c r="Z520" s="21">
        <f t="shared" si="76"/>
        <v>2160</v>
      </c>
      <c r="AA520" s="57">
        <f t="shared" si="77"/>
        <v>273540.18231454003</v>
      </c>
      <c r="AB520" s="59">
        <f t="shared" si="78"/>
        <v>1.7777777777777777</v>
      </c>
      <c r="AC520" s="61">
        <f t="shared" si="79"/>
        <v>800.09999999999991</v>
      </c>
    </row>
    <row r="521" spans="4:29">
      <c r="D521" s="12">
        <v>515</v>
      </c>
      <c r="E521" s="36" t="s">
        <v>222</v>
      </c>
      <c r="F521" s="16" t="s">
        <v>10</v>
      </c>
      <c r="G521" s="14" t="s">
        <v>30</v>
      </c>
      <c r="H521" s="13" t="s">
        <v>5</v>
      </c>
      <c r="I521" s="13" t="s">
        <v>54</v>
      </c>
      <c r="J521" s="13" t="s">
        <v>118</v>
      </c>
      <c r="K521" s="13" t="s">
        <v>43</v>
      </c>
      <c r="L521" s="14">
        <v>31.5</v>
      </c>
      <c r="M521" s="14" t="s">
        <v>15</v>
      </c>
      <c r="N521" s="31">
        <v>1000000</v>
      </c>
      <c r="O521" s="14" t="s">
        <v>1</v>
      </c>
      <c r="P521" s="14" t="s">
        <v>35</v>
      </c>
      <c r="Q521" s="31">
        <v>2304</v>
      </c>
      <c r="R521" s="31">
        <v>576</v>
      </c>
      <c r="S521" s="45">
        <v>10</v>
      </c>
      <c r="T521" s="64">
        <f t="shared" si="72"/>
        <v>315</v>
      </c>
      <c r="U521" s="64">
        <f t="shared" si="73"/>
        <v>2.7354018231454003</v>
      </c>
      <c r="V521" s="38">
        <f t="shared" si="74"/>
        <v>1.1102258087861174</v>
      </c>
      <c r="W521" s="52">
        <v>111.02258087861173</v>
      </c>
      <c r="X521" s="71" t="str">
        <f t="shared" si="80"/>
        <v>Q1 2023</v>
      </c>
      <c r="Y521" s="21">
        <f t="shared" si="75"/>
        <v>3840</v>
      </c>
      <c r="Z521" s="21">
        <f t="shared" si="76"/>
        <v>2160</v>
      </c>
      <c r="AA521" s="57">
        <f t="shared" si="77"/>
        <v>273540.18231454003</v>
      </c>
      <c r="AB521" s="59">
        <f t="shared" si="78"/>
        <v>1.7777777777777777</v>
      </c>
      <c r="AC521" s="61">
        <f t="shared" si="79"/>
        <v>800.09999999999991</v>
      </c>
    </row>
    <row r="522" spans="4:29">
      <c r="D522" s="12">
        <v>516</v>
      </c>
      <c r="E522" s="36" t="s">
        <v>222</v>
      </c>
      <c r="F522" s="16" t="s">
        <v>10</v>
      </c>
      <c r="G522" s="14" t="s">
        <v>30</v>
      </c>
      <c r="H522" s="13" t="s">
        <v>5</v>
      </c>
      <c r="I522" s="13" t="s">
        <v>217</v>
      </c>
      <c r="J522" s="13" t="s">
        <v>218</v>
      </c>
      <c r="K522" s="13" t="s">
        <v>43</v>
      </c>
      <c r="L522" s="14">
        <v>32</v>
      </c>
      <c r="M522" s="14" t="s">
        <v>15</v>
      </c>
      <c r="N522" s="31">
        <v>1000000</v>
      </c>
      <c r="O522" s="14" t="s">
        <v>1</v>
      </c>
      <c r="P522" s="14" t="s">
        <v>35</v>
      </c>
      <c r="Q522" s="31">
        <v>4608</v>
      </c>
      <c r="R522" s="31">
        <v>1152</v>
      </c>
      <c r="S522" s="45">
        <v>10</v>
      </c>
      <c r="T522" s="64">
        <f t="shared" si="72"/>
        <v>320</v>
      </c>
      <c r="U522" s="64">
        <f t="shared" si="73"/>
        <v>2.8229291679525219</v>
      </c>
      <c r="V522" s="38">
        <f t="shared" si="74"/>
        <v>0</v>
      </c>
      <c r="W522" s="52">
        <v>0</v>
      </c>
      <c r="X522" s="71" t="str">
        <f t="shared" si="80"/>
        <v>Q1 2023</v>
      </c>
      <c r="Y522" s="21">
        <f t="shared" si="75"/>
        <v>3840</v>
      </c>
      <c r="Z522" s="21">
        <f t="shared" si="76"/>
        <v>2160</v>
      </c>
      <c r="AA522" s="57">
        <f t="shared" si="77"/>
        <v>282292.91679525218</v>
      </c>
      <c r="AB522" s="59">
        <f t="shared" si="78"/>
        <v>1.7777777777777777</v>
      </c>
      <c r="AC522" s="61">
        <f t="shared" si="79"/>
        <v>812.8</v>
      </c>
    </row>
    <row r="523" spans="4:29">
      <c r="D523" s="12">
        <v>517</v>
      </c>
      <c r="E523" s="36" t="s">
        <v>222</v>
      </c>
      <c r="F523" s="16" t="s">
        <v>10</v>
      </c>
      <c r="G523" s="14" t="s">
        <v>30</v>
      </c>
      <c r="H523" s="13" t="s">
        <v>5</v>
      </c>
      <c r="I523" s="13" t="s">
        <v>105</v>
      </c>
      <c r="J523" s="13" t="s">
        <v>106</v>
      </c>
      <c r="K523" s="13" t="s">
        <v>33</v>
      </c>
      <c r="L523" s="14">
        <v>31.5</v>
      </c>
      <c r="M523" s="14" t="s">
        <v>15</v>
      </c>
      <c r="N523" s="31">
        <v>1000000</v>
      </c>
      <c r="O523" s="14" t="s">
        <v>1</v>
      </c>
      <c r="P523" s="14" t="s">
        <v>35</v>
      </c>
      <c r="Q523" s="31">
        <v>5000</v>
      </c>
      <c r="R523" s="31">
        <v>1152</v>
      </c>
      <c r="S523" s="45">
        <v>10</v>
      </c>
      <c r="T523" s="64">
        <f t="shared" si="72"/>
        <v>315</v>
      </c>
      <c r="U523" s="64">
        <f t="shared" si="73"/>
        <v>2.7354018231454003</v>
      </c>
      <c r="V523" s="38">
        <f t="shared" si="74"/>
        <v>1.1102258087861174</v>
      </c>
      <c r="W523" s="52">
        <v>111.02258087861173</v>
      </c>
      <c r="X523" s="71" t="str">
        <f t="shared" si="80"/>
        <v>Q1 2023</v>
      </c>
      <c r="Y523" s="21">
        <f t="shared" si="75"/>
        <v>3840</v>
      </c>
      <c r="Z523" s="21">
        <f t="shared" si="76"/>
        <v>2160</v>
      </c>
      <c r="AA523" s="57">
        <f t="shared" si="77"/>
        <v>273540.18231454003</v>
      </c>
      <c r="AB523" s="59">
        <f t="shared" si="78"/>
        <v>1.7777777777777777</v>
      </c>
      <c r="AC523" s="61">
        <f t="shared" si="79"/>
        <v>800.09999999999991</v>
      </c>
    </row>
    <row r="524" spans="4:29">
      <c r="D524" s="12">
        <v>518</v>
      </c>
      <c r="E524" s="36" t="s">
        <v>222</v>
      </c>
      <c r="F524" s="16" t="s">
        <v>10</v>
      </c>
      <c r="G524" s="14" t="s">
        <v>30</v>
      </c>
      <c r="H524" s="13" t="s">
        <v>5</v>
      </c>
      <c r="I524" s="13" t="s">
        <v>96</v>
      </c>
      <c r="J524" s="13" t="s">
        <v>61</v>
      </c>
      <c r="K524" s="13" t="s">
        <v>33</v>
      </c>
      <c r="L524" s="14">
        <v>27</v>
      </c>
      <c r="M524" s="14" t="s">
        <v>15</v>
      </c>
      <c r="N524" s="31">
        <v>80000000</v>
      </c>
      <c r="O524" s="14" t="s">
        <v>1</v>
      </c>
      <c r="P524" s="14" t="s">
        <v>35</v>
      </c>
      <c r="Q524" s="31">
        <v>2304</v>
      </c>
      <c r="R524" s="31">
        <v>576</v>
      </c>
      <c r="S524" s="45">
        <v>40</v>
      </c>
      <c r="T524" s="64">
        <f t="shared" si="72"/>
        <v>1080</v>
      </c>
      <c r="U524" s="64">
        <f t="shared" si="73"/>
        <v>8.0387318884272982</v>
      </c>
      <c r="V524" s="38">
        <f t="shared" si="74"/>
        <v>4.4409032351444697</v>
      </c>
      <c r="W524" s="52">
        <v>111.02258087861173</v>
      </c>
      <c r="X524" s="71" t="str">
        <f t="shared" si="80"/>
        <v>Q1 2023</v>
      </c>
      <c r="Y524" s="21">
        <f t="shared" si="75"/>
        <v>3840</v>
      </c>
      <c r="Z524" s="21">
        <f t="shared" si="76"/>
        <v>2160</v>
      </c>
      <c r="AA524" s="57">
        <f t="shared" si="77"/>
        <v>200968.29721068247</v>
      </c>
      <c r="AB524" s="59">
        <f t="shared" si="78"/>
        <v>1.7777777777777777</v>
      </c>
      <c r="AC524" s="61">
        <f t="shared" si="79"/>
        <v>685.8</v>
      </c>
    </row>
    <row r="525" spans="4:29">
      <c r="D525" s="12">
        <v>519</v>
      </c>
      <c r="E525" s="36" t="s">
        <v>222</v>
      </c>
      <c r="F525" s="16" t="s">
        <v>10</v>
      </c>
      <c r="G525" s="14" t="s">
        <v>30</v>
      </c>
      <c r="H525" s="13" t="s">
        <v>5</v>
      </c>
      <c r="I525" s="13" t="s">
        <v>96</v>
      </c>
      <c r="J525" s="13" t="s">
        <v>129</v>
      </c>
      <c r="K525" s="13" t="s">
        <v>33</v>
      </c>
      <c r="L525" s="14">
        <v>27</v>
      </c>
      <c r="M525" s="14" t="s">
        <v>143</v>
      </c>
      <c r="N525" s="31">
        <v>1000000</v>
      </c>
      <c r="O525" s="14" t="s">
        <v>1</v>
      </c>
      <c r="P525" s="14" t="s">
        <v>35</v>
      </c>
      <c r="Q525" s="31">
        <v>2304</v>
      </c>
      <c r="R525" s="31">
        <v>576</v>
      </c>
      <c r="S525" s="45">
        <v>20</v>
      </c>
      <c r="T525" s="64">
        <f t="shared" si="72"/>
        <v>540</v>
      </c>
      <c r="U525" s="64">
        <f t="shared" si="73"/>
        <v>4.0193659442136491</v>
      </c>
      <c r="V525" s="38">
        <f t="shared" si="74"/>
        <v>1.873506052326573</v>
      </c>
      <c r="W525" s="52">
        <v>93.675302616328651</v>
      </c>
      <c r="X525" s="71" t="str">
        <f t="shared" si="80"/>
        <v>Q1 2023</v>
      </c>
      <c r="Y525" s="21">
        <f t="shared" si="75"/>
        <v>2560</v>
      </c>
      <c r="Z525" s="21">
        <f t="shared" si="76"/>
        <v>1440</v>
      </c>
      <c r="AA525" s="57">
        <f t="shared" si="77"/>
        <v>200968.29721068247</v>
      </c>
      <c r="AB525" s="59">
        <f t="shared" si="78"/>
        <v>1.7777777777777777</v>
      </c>
      <c r="AC525" s="61">
        <f t="shared" si="79"/>
        <v>685.8</v>
      </c>
    </row>
    <row r="526" spans="4:29">
      <c r="D526" s="12">
        <v>520</v>
      </c>
      <c r="E526" s="36" t="s">
        <v>222</v>
      </c>
      <c r="F526" s="16" t="s">
        <v>10</v>
      </c>
      <c r="G526" s="14" t="s">
        <v>30</v>
      </c>
      <c r="H526" s="13" t="s">
        <v>5</v>
      </c>
      <c r="I526" s="13" t="s">
        <v>96</v>
      </c>
      <c r="J526" s="13" t="s">
        <v>130</v>
      </c>
      <c r="K526" s="13" t="s">
        <v>33</v>
      </c>
      <c r="L526" s="14">
        <v>27</v>
      </c>
      <c r="M526" s="14" t="s">
        <v>143</v>
      </c>
      <c r="N526" s="31">
        <v>1000000</v>
      </c>
      <c r="O526" s="14" t="s">
        <v>1</v>
      </c>
      <c r="P526" s="14" t="s">
        <v>35</v>
      </c>
      <c r="Q526" s="31">
        <v>2304</v>
      </c>
      <c r="R526" s="31">
        <v>576</v>
      </c>
      <c r="S526" s="45">
        <v>25</v>
      </c>
      <c r="T526" s="64">
        <f t="shared" si="72"/>
        <v>675</v>
      </c>
      <c r="U526" s="64">
        <f t="shared" si="73"/>
        <v>5.0242074302670616</v>
      </c>
      <c r="V526" s="38">
        <f t="shared" si="74"/>
        <v>2.3418825654082163</v>
      </c>
      <c r="W526" s="52">
        <v>93.675302616328651</v>
      </c>
      <c r="X526" s="71" t="str">
        <f t="shared" si="80"/>
        <v>Q1 2023</v>
      </c>
      <c r="Y526" s="21">
        <f t="shared" si="75"/>
        <v>2560</v>
      </c>
      <c r="Z526" s="21">
        <f t="shared" si="76"/>
        <v>1440</v>
      </c>
      <c r="AA526" s="57">
        <f t="shared" si="77"/>
        <v>200968.29721068247</v>
      </c>
      <c r="AB526" s="59">
        <f t="shared" si="78"/>
        <v>1.7777777777777777</v>
      </c>
      <c r="AC526" s="61">
        <f t="shared" si="79"/>
        <v>685.8</v>
      </c>
    </row>
    <row r="527" spans="4:29">
      <c r="D527" s="12">
        <v>521</v>
      </c>
      <c r="E527" s="36" t="s">
        <v>222</v>
      </c>
      <c r="F527" s="16" t="s">
        <v>10</v>
      </c>
      <c r="G527" s="14" t="s">
        <v>30</v>
      </c>
      <c r="H527" s="13" t="s">
        <v>5</v>
      </c>
      <c r="I527" s="13" t="s">
        <v>96</v>
      </c>
      <c r="J527" s="13" t="s">
        <v>131</v>
      </c>
      <c r="K527" s="13" t="s">
        <v>95</v>
      </c>
      <c r="L527" s="14">
        <v>34</v>
      </c>
      <c r="M527" s="14" t="s">
        <v>117</v>
      </c>
      <c r="N527" s="31">
        <v>1000000</v>
      </c>
      <c r="O527" s="14" t="s">
        <v>1</v>
      </c>
      <c r="P527" s="14" t="s">
        <v>35</v>
      </c>
      <c r="Q527" s="31">
        <v>4608</v>
      </c>
      <c r="R527" s="31">
        <v>1152</v>
      </c>
      <c r="S527" s="45">
        <v>30</v>
      </c>
      <c r="T527" s="64">
        <f t="shared" si="72"/>
        <v>1020</v>
      </c>
      <c r="U527" s="64">
        <f t="shared" si="73"/>
        <v>7.9694391031753327</v>
      </c>
      <c r="V527" s="38">
        <f t="shared" si="74"/>
        <v>3.3306774263583518</v>
      </c>
      <c r="W527" s="52">
        <v>111.02258087861173</v>
      </c>
      <c r="X527" s="71" t="str">
        <f t="shared" si="80"/>
        <v>Q1 2023</v>
      </c>
      <c r="Y527" s="21">
        <f t="shared" si="75"/>
        <v>3440</v>
      </c>
      <c r="Z527" s="21">
        <f t="shared" si="76"/>
        <v>1440</v>
      </c>
      <c r="AA527" s="57">
        <f t="shared" si="77"/>
        <v>265647.97010584443</v>
      </c>
      <c r="AB527" s="59">
        <f t="shared" si="78"/>
        <v>2.3888888888888888</v>
      </c>
      <c r="AC527" s="61">
        <f t="shared" si="79"/>
        <v>863.59999999999991</v>
      </c>
    </row>
    <row r="528" spans="4:29">
      <c r="D528" s="12">
        <v>522</v>
      </c>
      <c r="E528" s="36" t="s">
        <v>222</v>
      </c>
      <c r="F528" s="16" t="s">
        <v>10</v>
      </c>
      <c r="G528" s="14" t="s">
        <v>30</v>
      </c>
      <c r="H528" s="13" t="s">
        <v>5</v>
      </c>
      <c r="I528" s="13" t="s">
        <v>96</v>
      </c>
      <c r="J528" s="13" t="s">
        <v>132</v>
      </c>
      <c r="K528" s="13" t="s">
        <v>43</v>
      </c>
      <c r="L528" s="14">
        <v>31.5</v>
      </c>
      <c r="M528" s="14" t="s">
        <v>15</v>
      </c>
      <c r="N528" s="31">
        <v>1000000</v>
      </c>
      <c r="O528" s="14" t="s">
        <v>1</v>
      </c>
      <c r="P528" s="14" t="s">
        <v>35</v>
      </c>
      <c r="Q528" s="31">
        <v>2304</v>
      </c>
      <c r="R528" s="31">
        <v>576</v>
      </c>
      <c r="S528" s="45">
        <v>15</v>
      </c>
      <c r="T528" s="64">
        <f t="shared" si="72"/>
        <v>472.5</v>
      </c>
      <c r="U528" s="64">
        <f t="shared" si="73"/>
        <v>4.1031027347181004</v>
      </c>
      <c r="V528" s="38">
        <f t="shared" si="74"/>
        <v>1.6653387131791759</v>
      </c>
      <c r="W528" s="52">
        <v>111.02258087861173</v>
      </c>
      <c r="X528" s="71" t="str">
        <f t="shared" si="80"/>
        <v>Q1 2023</v>
      </c>
      <c r="Y528" s="21">
        <f t="shared" si="75"/>
        <v>3840</v>
      </c>
      <c r="Z528" s="21">
        <f t="shared" si="76"/>
        <v>2160</v>
      </c>
      <c r="AA528" s="57">
        <f t="shared" si="77"/>
        <v>273540.18231454003</v>
      </c>
      <c r="AB528" s="59">
        <f t="shared" si="78"/>
        <v>1.7777777777777777</v>
      </c>
      <c r="AC528" s="61">
        <f t="shared" si="79"/>
        <v>800.09999999999991</v>
      </c>
    </row>
    <row r="529" spans="4:29">
      <c r="D529" s="12">
        <v>523</v>
      </c>
      <c r="E529" s="36" t="s">
        <v>222</v>
      </c>
      <c r="F529" s="16" t="s">
        <v>10</v>
      </c>
      <c r="G529" s="14" t="s">
        <v>30</v>
      </c>
      <c r="H529" s="13" t="s">
        <v>5</v>
      </c>
      <c r="I529" s="13" t="s">
        <v>60</v>
      </c>
      <c r="J529" s="13" t="s">
        <v>107</v>
      </c>
      <c r="K529" s="13" t="s">
        <v>33</v>
      </c>
      <c r="L529" s="14">
        <v>27</v>
      </c>
      <c r="M529" s="14" t="s">
        <v>15</v>
      </c>
      <c r="N529" s="31">
        <v>80000000</v>
      </c>
      <c r="O529" s="14" t="s">
        <v>1</v>
      </c>
      <c r="P529" s="14" t="s">
        <v>35</v>
      </c>
      <c r="Q529" s="31">
        <v>2304</v>
      </c>
      <c r="R529" s="31">
        <v>576</v>
      </c>
      <c r="S529" s="45">
        <v>15</v>
      </c>
      <c r="T529" s="64">
        <f t="shared" si="72"/>
        <v>405</v>
      </c>
      <c r="U529" s="64">
        <f t="shared" si="73"/>
        <v>3.0145244581602371</v>
      </c>
      <c r="V529" s="38">
        <f t="shared" si="74"/>
        <v>1.4051295392449297</v>
      </c>
      <c r="W529" s="52">
        <v>93.675302616328651</v>
      </c>
      <c r="X529" s="71" t="str">
        <f t="shared" si="80"/>
        <v>Q1 2023</v>
      </c>
      <c r="Y529" s="21">
        <f t="shared" si="75"/>
        <v>3840</v>
      </c>
      <c r="Z529" s="21">
        <f t="shared" si="76"/>
        <v>2160</v>
      </c>
      <c r="AA529" s="57">
        <f t="shared" si="77"/>
        <v>200968.29721068247</v>
      </c>
      <c r="AB529" s="59">
        <f t="shared" si="78"/>
        <v>1.7777777777777777</v>
      </c>
      <c r="AC529" s="61">
        <f t="shared" si="79"/>
        <v>685.8</v>
      </c>
    </row>
    <row r="530" spans="4:29">
      <c r="D530" s="12">
        <v>524</v>
      </c>
      <c r="E530" s="36" t="s">
        <v>222</v>
      </c>
      <c r="F530" s="16" t="s">
        <v>10</v>
      </c>
      <c r="G530" s="14" t="s">
        <v>30</v>
      </c>
      <c r="H530" s="13" t="s">
        <v>5</v>
      </c>
      <c r="I530" s="13" t="s">
        <v>60</v>
      </c>
      <c r="J530" s="13" t="s">
        <v>115</v>
      </c>
      <c r="K530" s="13" t="s">
        <v>33</v>
      </c>
      <c r="L530" s="14">
        <v>27</v>
      </c>
      <c r="M530" s="14" t="s">
        <v>15</v>
      </c>
      <c r="N530" s="31">
        <v>80000000</v>
      </c>
      <c r="O530" s="14" t="s">
        <v>1</v>
      </c>
      <c r="P530" s="14" t="s">
        <v>35</v>
      </c>
      <c r="Q530" s="31">
        <v>2304</v>
      </c>
      <c r="R530" s="31">
        <v>576</v>
      </c>
      <c r="S530" s="45">
        <v>10</v>
      </c>
      <c r="T530" s="64">
        <f t="shared" si="72"/>
        <v>270</v>
      </c>
      <c r="U530" s="64">
        <f t="shared" si="73"/>
        <v>2.0096829721068246</v>
      </c>
      <c r="V530" s="38">
        <f t="shared" si="74"/>
        <v>0.93675302616328648</v>
      </c>
      <c r="W530" s="52">
        <v>93.675302616328651</v>
      </c>
      <c r="X530" s="71" t="str">
        <f t="shared" si="80"/>
        <v>Q1 2023</v>
      </c>
      <c r="Y530" s="21">
        <f t="shared" si="75"/>
        <v>3840</v>
      </c>
      <c r="Z530" s="21">
        <f t="shared" si="76"/>
        <v>2160</v>
      </c>
      <c r="AA530" s="57">
        <f t="shared" si="77"/>
        <v>200968.29721068247</v>
      </c>
      <c r="AB530" s="59">
        <f t="shared" si="78"/>
        <v>1.7777777777777777</v>
      </c>
      <c r="AC530" s="61">
        <f t="shared" si="79"/>
        <v>685.8</v>
      </c>
    </row>
    <row r="531" spans="4:29">
      <c r="D531" s="12">
        <v>525</v>
      </c>
      <c r="E531" s="36" t="s">
        <v>222</v>
      </c>
      <c r="F531" s="16" t="s">
        <v>10</v>
      </c>
      <c r="G531" s="14" t="s">
        <v>30</v>
      </c>
      <c r="H531" s="13" t="s">
        <v>5</v>
      </c>
      <c r="I531" s="13" t="s">
        <v>53</v>
      </c>
      <c r="J531" s="13" t="s">
        <v>133</v>
      </c>
      <c r="K531" s="13"/>
      <c r="L531" s="14">
        <v>31.5</v>
      </c>
      <c r="M531" s="14" t="s">
        <v>15</v>
      </c>
      <c r="N531" s="31">
        <v>1000000</v>
      </c>
      <c r="O531" s="14" t="s">
        <v>1</v>
      </c>
      <c r="P531" s="14" t="s">
        <v>35</v>
      </c>
      <c r="Q531" s="31">
        <v>4608</v>
      </c>
      <c r="R531" s="31">
        <v>1196</v>
      </c>
      <c r="S531" s="45">
        <v>10</v>
      </c>
      <c r="T531" s="64">
        <f t="shared" si="72"/>
        <v>315</v>
      </c>
      <c r="U531" s="64">
        <f t="shared" si="73"/>
        <v>2.7354018231454003</v>
      </c>
      <c r="V531" s="38">
        <f t="shared" si="74"/>
        <v>1.1102258087861174</v>
      </c>
      <c r="W531" s="52">
        <v>111.02258087861173</v>
      </c>
      <c r="X531" s="71" t="str">
        <f t="shared" si="80"/>
        <v>Q1 2023</v>
      </c>
      <c r="Y531" s="21">
        <f t="shared" si="75"/>
        <v>3840</v>
      </c>
      <c r="Z531" s="21">
        <f t="shared" si="76"/>
        <v>2160</v>
      </c>
      <c r="AA531" s="57">
        <f t="shared" si="77"/>
        <v>273540.18231454003</v>
      </c>
      <c r="AB531" s="59">
        <f t="shared" si="78"/>
        <v>1.7777777777777777</v>
      </c>
      <c r="AC531" s="61">
        <f t="shared" si="79"/>
        <v>800.09999999999991</v>
      </c>
    </row>
    <row r="532" spans="4:29">
      <c r="D532" s="12">
        <v>526</v>
      </c>
      <c r="E532" s="36" t="s">
        <v>222</v>
      </c>
      <c r="F532" s="16" t="s">
        <v>10</v>
      </c>
      <c r="G532" s="14" t="s">
        <v>30</v>
      </c>
      <c r="H532" s="13" t="s">
        <v>5</v>
      </c>
      <c r="I532" s="13" t="s">
        <v>53</v>
      </c>
      <c r="J532" s="13" t="s">
        <v>97</v>
      </c>
      <c r="K532" s="13" t="s">
        <v>98</v>
      </c>
      <c r="L532" s="14">
        <v>49</v>
      </c>
      <c r="M532" s="14" t="s">
        <v>99</v>
      </c>
      <c r="N532" s="31">
        <v>1000000</v>
      </c>
      <c r="O532" s="14" t="s">
        <v>1</v>
      </c>
      <c r="P532" s="14" t="s">
        <v>35</v>
      </c>
      <c r="Q532" s="31">
        <v>5000</v>
      </c>
      <c r="R532" s="31">
        <v>1152</v>
      </c>
      <c r="S532" s="45">
        <v>15</v>
      </c>
      <c r="T532" s="64">
        <f t="shared" si="72"/>
        <v>735</v>
      </c>
      <c r="U532" s="64">
        <f t="shared" si="73"/>
        <v>6.055933005610858</v>
      </c>
      <c r="V532" s="38">
        <f t="shared" si="74"/>
        <v>2.37905530454168</v>
      </c>
      <c r="W532" s="52">
        <v>158.60368696944533</v>
      </c>
      <c r="X532" s="71" t="str">
        <f t="shared" si="80"/>
        <v>Q1 2023</v>
      </c>
      <c r="Y532" s="21">
        <f t="shared" si="75"/>
        <v>5120</v>
      </c>
      <c r="Z532" s="21">
        <f t="shared" si="76"/>
        <v>1440</v>
      </c>
      <c r="AA532" s="57">
        <f t="shared" si="77"/>
        <v>403728.86704072385</v>
      </c>
      <c r="AB532" s="59">
        <f t="shared" si="78"/>
        <v>3.5555555555555554</v>
      </c>
      <c r="AC532" s="61">
        <f t="shared" si="79"/>
        <v>1244.5999999999999</v>
      </c>
    </row>
    <row r="533" spans="4:29">
      <c r="D533" s="12">
        <v>527</v>
      </c>
      <c r="E533" s="36" t="s">
        <v>222</v>
      </c>
      <c r="F533" s="16" t="s">
        <v>10</v>
      </c>
      <c r="G533" s="14" t="s">
        <v>30</v>
      </c>
      <c r="H533" s="13" t="s">
        <v>5</v>
      </c>
      <c r="I533" s="13" t="s">
        <v>53</v>
      </c>
      <c r="J533" s="13" t="s">
        <v>119</v>
      </c>
      <c r="K533" s="13" t="s">
        <v>98</v>
      </c>
      <c r="L533" s="14">
        <v>31.5</v>
      </c>
      <c r="M533" s="14" t="s">
        <v>15</v>
      </c>
      <c r="N533" s="31">
        <v>1000000</v>
      </c>
      <c r="O533" s="14" t="s">
        <v>1</v>
      </c>
      <c r="P533" s="14" t="s">
        <v>35</v>
      </c>
      <c r="Q533" s="31">
        <v>5000</v>
      </c>
      <c r="R533" s="31">
        <v>1152</v>
      </c>
      <c r="S533" s="45">
        <v>5</v>
      </c>
      <c r="T533" s="64">
        <f t="shared" si="72"/>
        <v>157.5</v>
      </c>
      <c r="U533" s="64">
        <f t="shared" si="73"/>
        <v>1.3677009115727001</v>
      </c>
      <c r="V533" s="38">
        <f t="shared" si="74"/>
        <v>0.55511290439305871</v>
      </c>
      <c r="W533" s="52">
        <v>111.02258087861173</v>
      </c>
      <c r="X533" s="71" t="str">
        <f t="shared" si="80"/>
        <v>Q1 2023</v>
      </c>
      <c r="Y533" s="21">
        <f t="shared" si="75"/>
        <v>3840</v>
      </c>
      <c r="Z533" s="21">
        <f t="shared" si="76"/>
        <v>2160</v>
      </c>
      <c r="AA533" s="57">
        <f t="shared" si="77"/>
        <v>273540.18231454003</v>
      </c>
      <c r="AB533" s="59">
        <f t="shared" si="78"/>
        <v>1.7777777777777777</v>
      </c>
      <c r="AC533" s="61">
        <f t="shared" si="79"/>
        <v>800.09999999999991</v>
      </c>
    </row>
    <row r="534" spans="4:29">
      <c r="D534" s="12">
        <v>528</v>
      </c>
      <c r="E534" s="36" t="s">
        <v>222</v>
      </c>
      <c r="F534" s="16" t="s">
        <v>10</v>
      </c>
      <c r="G534" s="14" t="s">
        <v>30</v>
      </c>
      <c r="H534" s="13" t="s">
        <v>5</v>
      </c>
      <c r="I534" s="13" t="s">
        <v>120</v>
      </c>
      <c r="J534" s="13"/>
      <c r="K534" s="13" t="s">
        <v>120</v>
      </c>
      <c r="L534" s="14">
        <v>27</v>
      </c>
      <c r="M534" s="14" t="s">
        <v>15</v>
      </c>
      <c r="N534" s="31" t="s">
        <v>65</v>
      </c>
      <c r="O534" s="14" t="s">
        <v>1</v>
      </c>
      <c r="P534" s="14" t="s">
        <v>35</v>
      </c>
      <c r="Q534" s="31">
        <v>5000</v>
      </c>
      <c r="R534" s="31">
        <v>1152</v>
      </c>
      <c r="S534" s="45">
        <v>25</v>
      </c>
      <c r="T534" s="64">
        <f t="shared" si="72"/>
        <v>675</v>
      </c>
      <c r="U534" s="64">
        <f t="shared" si="73"/>
        <v>5.0242074302670616</v>
      </c>
      <c r="V534" s="38">
        <f t="shared" si="74"/>
        <v>2.7755645219652934</v>
      </c>
      <c r="W534" s="52">
        <v>111.02258087861173</v>
      </c>
      <c r="X534" s="71" t="str">
        <f t="shared" si="80"/>
        <v>Q1 2023</v>
      </c>
      <c r="Y534" s="21">
        <f t="shared" si="75"/>
        <v>3840</v>
      </c>
      <c r="Z534" s="21">
        <f t="shared" si="76"/>
        <v>2160</v>
      </c>
      <c r="AA534" s="57">
        <f t="shared" si="77"/>
        <v>200968.29721068247</v>
      </c>
      <c r="AB534" s="59">
        <f t="shared" si="78"/>
        <v>1.7777777777777777</v>
      </c>
      <c r="AC534" s="61">
        <f t="shared" si="79"/>
        <v>685.8</v>
      </c>
    </row>
    <row r="535" spans="4:29">
      <c r="D535" s="12">
        <v>529</v>
      </c>
      <c r="E535" s="36" t="s">
        <v>222</v>
      </c>
      <c r="F535" s="16" t="s">
        <v>10</v>
      </c>
      <c r="G535" s="14" t="s">
        <v>30</v>
      </c>
      <c r="H535" s="13" t="s">
        <v>5</v>
      </c>
      <c r="I535" s="13" t="s">
        <v>120</v>
      </c>
      <c r="J535" s="13"/>
      <c r="K535" s="13" t="s">
        <v>120</v>
      </c>
      <c r="L535" s="14">
        <v>31.5</v>
      </c>
      <c r="M535" s="14" t="s">
        <v>15</v>
      </c>
      <c r="N535" s="31" t="s">
        <v>65</v>
      </c>
      <c r="O535" s="14" t="s">
        <v>1</v>
      </c>
      <c r="P535" s="14" t="s">
        <v>35</v>
      </c>
      <c r="Q535" s="31">
        <v>5000</v>
      </c>
      <c r="R535" s="31">
        <v>1152</v>
      </c>
      <c r="S535" s="45">
        <v>20</v>
      </c>
      <c r="T535" s="64">
        <f t="shared" si="72"/>
        <v>630</v>
      </c>
      <c r="U535" s="64">
        <f t="shared" si="73"/>
        <v>5.4708036462908005</v>
      </c>
      <c r="V535" s="38">
        <f t="shared" si="74"/>
        <v>2.2204516175722349</v>
      </c>
      <c r="W535" s="52">
        <v>111.02258087861173</v>
      </c>
      <c r="X535" s="71" t="str">
        <f t="shared" si="80"/>
        <v>Q1 2023</v>
      </c>
      <c r="Y535" s="21">
        <f t="shared" si="75"/>
        <v>3840</v>
      </c>
      <c r="Z535" s="21">
        <f t="shared" si="76"/>
        <v>2160</v>
      </c>
      <c r="AA535" s="57">
        <f t="shared" si="77"/>
        <v>273540.18231454003</v>
      </c>
      <c r="AB535" s="59">
        <f t="shared" si="78"/>
        <v>1.7777777777777777</v>
      </c>
      <c r="AC535" s="61">
        <f t="shared" si="79"/>
        <v>800.09999999999991</v>
      </c>
    </row>
    <row r="536" spans="4:29">
      <c r="D536" s="12">
        <v>530</v>
      </c>
      <c r="E536" s="36" t="s">
        <v>222</v>
      </c>
      <c r="F536" s="16" t="s">
        <v>10</v>
      </c>
      <c r="G536" s="14" t="s">
        <v>30</v>
      </c>
      <c r="H536" s="13" t="s">
        <v>5</v>
      </c>
      <c r="I536" s="13" t="s">
        <v>45</v>
      </c>
      <c r="J536" s="13" t="s">
        <v>134</v>
      </c>
      <c r="K536" s="13" t="s">
        <v>43</v>
      </c>
      <c r="L536" s="14">
        <v>27</v>
      </c>
      <c r="M536" s="14" t="s">
        <v>15</v>
      </c>
      <c r="N536" s="31">
        <v>1000000</v>
      </c>
      <c r="O536" s="14" t="s">
        <v>1</v>
      </c>
      <c r="P536" s="14" t="s">
        <v>35</v>
      </c>
      <c r="Q536" s="31">
        <v>2304</v>
      </c>
      <c r="R536" s="31">
        <v>576</v>
      </c>
      <c r="S536" s="45">
        <v>33</v>
      </c>
      <c r="T536" s="64">
        <f t="shared" si="72"/>
        <v>891</v>
      </c>
      <c r="U536" s="64">
        <f t="shared" si="73"/>
        <v>6.6319538079525211</v>
      </c>
      <c r="V536" s="38">
        <f t="shared" si="74"/>
        <v>3.6637451689941871</v>
      </c>
      <c r="W536" s="52">
        <v>111.02258087861173</v>
      </c>
      <c r="X536" s="71" t="str">
        <f t="shared" si="80"/>
        <v>Q1 2023</v>
      </c>
      <c r="Y536" s="21">
        <f t="shared" si="75"/>
        <v>3840</v>
      </c>
      <c r="Z536" s="21">
        <f t="shared" si="76"/>
        <v>2160</v>
      </c>
      <c r="AA536" s="57">
        <f t="shared" si="77"/>
        <v>200968.29721068247</v>
      </c>
      <c r="AB536" s="59">
        <f t="shared" si="78"/>
        <v>1.7777777777777777</v>
      </c>
      <c r="AC536" s="61">
        <f t="shared" si="79"/>
        <v>685.8</v>
      </c>
    </row>
    <row r="537" spans="4:29">
      <c r="D537" s="12">
        <v>531</v>
      </c>
      <c r="E537" s="36" t="s">
        <v>222</v>
      </c>
      <c r="F537" s="16" t="s">
        <v>10</v>
      </c>
      <c r="G537" s="14" t="s">
        <v>30</v>
      </c>
      <c r="H537" s="13" t="s">
        <v>5</v>
      </c>
      <c r="I537" s="13" t="s">
        <v>121</v>
      </c>
      <c r="J537" s="13" t="s">
        <v>282</v>
      </c>
      <c r="K537" s="13"/>
      <c r="L537" s="14">
        <v>27</v>
      </c>
      <c r="M537" s="14" t="s">
        <v>15</v>
      </c>
      <c r="N537" s="31" t="s">
        <v>65</v>
      </c>
      <c r="O537" s="14" t="s">
        <v>1</v>
      </c>
      <c r="P537" s="14" t="s">
        <v>35</v>
      </c>
      <c r="Q537" s="31">
        <v>5000</v>
      </c>
      <c r="R537" s="31">
        <v>1152</v>
      </c>
      <c r="S537" s="45">
        <v>23</v>
      </c>
      <c r="T537" s="64">
        <f t="shared" si="72"/>
        <v>621</v>
      </c>
      <c r="U537" s="64">
        <f t="shared" si="73"/>
        <v>4.622270835845697</v>
      </c>
      <c r="V537" s="38">
        <f t="shared" si="74"/>
        <v>2.5535193602080697</v>
      </c>
      <c r="W537" s="52">
        <v>111.02258087861173</v>
      </c>
      <c r="X537" s="71" t="str">
        <f t="shared" si="80"/>
        <v>Q1 2023</v>
      </c>
      <c r="Y537" s="21">
        <f t="shared" si="75"/>
        <v>3840</v>
      </c>
      <c r="Z537" s="21">
        <f t="shared" si="76"/>
        <v>2160</v>
      </c>
      <c r="AA537" s="57">
        <f t="shared" si="77"/>
        <v>200968.29721068247</v>
      </c>
      <c r="AB537" s="59">
        <f t="shared" si="78"/>
        <v>1.7777777777777777</v>
      </c>
      <c r="AC537" s="61">
        <f t="shared" si="79"/>
        <v>685.8</v>
      </c>
    </row>
    <row r="538" spans="4:29">
      <c r="D538" s="12">
        <v>532</v>
      </c>
      <c r="E538" s="36" t="s">
        <v>222</v>
      </c>
      <c r="F538" s="16" t="s">
        <v>10</v>
      </c>
      <c r="G538" s="14" t="s">
        <v>30</v>
      </c>
      <c r="H538" s="13" t="s">
        <v>5</v>
      </c>
      <c r="I538" s="13" t="s">
        <v>121</v>
      </c>
      <c r="J538" s="13" t="s">
        <v>283</v>
      </c>
      <c r="K538" s="13"/>
      <c r="L538" s="14">
        <v>31.5</v>
      </c>
      <c r="M538" s="14" t="s">
        <v>15</v>
      </c>
      <c r="N538" s="31" t="s">
        <v>65</v>
      </c>
      <c r="O538" s="14" t="s">
        <v>1</v>
      </c>
      <c r="P538" s="14" t="s">
        <v>35</v>
      </c>
      <c r="Q538" s="31">
        <v>5000</v>
      </c>
      <c r="R538" s="31">
        <v>1152</v>
      </c>
      <c r="S538" s="45">
        <v>5</v>
      </c>
      <c r="T538" s="64">
        <f t="shared" si="72"/>
        <v>157.5</v>
      </c>
      <c r="U538" s="64">
        <f t="shared" si="73"/>
        <v>1.3677009115727001</v>
      </c>
      <c r="V538" s="38">
        <f t="shared" si="74"/>
        <v>0.55511290439305871</v>
      </c>
      <c r="W538" s="52">
        <v>111.02258087861173</v>
      </c>
      <c r="X538" s="71" t="str">
        <f t="shared" si="80"/>
        <v>Q1 2023</v>
      </c>
      <c r="Y538" s="21">
        <f t="shared" si="75"/>
        <v>3840</v>
      </c>
      <c r="Z538" s="21">
        <f t="shared" si="76"/>
        <v>2160</v>
      </c>
      <c r="AA538" s="57">
        <f t="shared" si="77"/>
        <v>273540.18231454003</v>
      </c>
      <c r="AB538" s="59">
        <f t="shared" si="78"/>
        <v>1.7777777777777777</v>
      </c>
      <c r="AC538" s="61">
        <f t="shared" si="79"/>
        <v>800.09999999999991</v>
      </c>
    </row>
    <row r="539" spans="4:29">
      <c r="D539" s="12">
        <v>533</v>
      </c>
      <c r="E539" s="36" t="s">
        <v>222</v>
      </c>
      <c r="F539" s="16" t="s">
        <v>10</v>
      </c>
      <c r="G539" s="14" t="s">
        <v>30</v>
      </c>
      <c r="H539" s="13" t="s">
        <v>5</v>
      </c>
      <c r="I539" s="13" t="s">
        <v>122</v>
      </c>
      <c r="J539" s="13"/>
      <c r="K539" s="13"/>
      <c r="L539" s="14">
        <v>27</v>
      </c>
      <c r="M539" s="14" t="s">
        <v>15</v>
      </c>
      <c r="N539" s="31" t="s">
        <v>65</v>
      </c>
      <c r="O539" s="14" t="s">
        <v>2</v>
      </c>
      <c r="P539" s="14" t="s">
        <v>35</v>
      </c>
      <c r="Q539" s="31">
        <v>5000</v>
      </c>
      <c r="R539" s="31">
        <v>1152</v>
      </c>
      <c r="S539" s="45">
        <v>20</v>
      </c>
      <c r="T539" s="64">
        <f t="shared" si="72"/>
        <v>540</v>
      </c>
      <c r="U539" s="64">
        <f t="shared" si="73"/>
        <v>4.0193659442136491</v>
      </c>
      <c r="V539" s="38">
        <f t="shared" si="74"/>
        <v>2.2204516175722349</v>
      </c>
      <c r="W539" s="52">
        <v>111.02258087861173</v>
      </c>
      <c r="X539" s="71" t="str">
        <f t="shared" si="80"/>
        <v>Q1 2023</v>
      </c>
      <c r="Y539" s="21">
        <f t="shared" si="75"/>
        <v>3840</v>
      </c>
      <c r="Z539" s="21">
        <f t="shared" si="76"/>
        <v>2160</v>
      </c>
      <c r="AA539" s="57">
        <f t="shared" si="77"/>
        <v>200968.29721068247</v>
      </c>
      <c r="AB539" s="59">
        <f t="shared" si="78"/>
        <v>1.7777777777777777</v>
      </c>
      <c r="AC539" s="61">
        <f t="shared" si="79"/>
        <v>685.8</v>
      </c>
    </row>
    <row r="540" spans="4:29">
      <c r="D540" s="12">
        <v>534</v>
      </c>
      <c r="E540" s="36" t="s">
        <v>222</v>
      </c>
      <c r="F540" s="16" t="s">
        <v>10</v>
      </c>
      <c r="G540" s="14" t="s">
        <v>30</v>
      </c>
      <c r="H540" s="13" t="s">
        <v>5</v>
      </c>
      <c r="I540" s="13" t="s">
        <v>122</v>
      </c>
      <c r="J540" s="13"/>
      <c r="K540" s="13"/>
      <c r="L540" s="14">
        <v>31.5</v>
      </c>
      <c r="M540" s="14" t="s">
        <v>15</v>
      </c>
      <c r="N540" s="31" t="s">
        <v>65</v>
      </c>
      <c r="O540" s="14" t="s">
        <v>2</v>
      </c>
      <c r="P540" s="14" t="s">
        <v>35</v>
      </c>
      <c r="Q540" s="31">
        <v>5000</v>
      </c>
      <c r="R540" s="31">
        <v>1152</v>
      </c>
      <c r="S540" s="45">
        <v>20</v>
      </c>
      <c r="T540" s="64">
        <f t="shared" si="72"/>
        <v>630</v>
      </c>
      <c r="U540" s="64">
        <f t="shared" si="73"/>
        <v>5.4708036462908005</v>
      </c>
      <c r="V540" s="38">
        <f t="shared" si="74"/>
        <v>2.2204516175722349</v>
      </c>
      <c r="W540" s="52">
        <v>111.02258087861173</v>
      </c>
      <c r="X540" s="71" t="str">
        <f t="shared" si="80"/>
        <v>Q1 2023</v>
      </c>
      <c r="Y540" s="21">
        <f t="shared" si="75"/>
        <v>3840</v>
      </c>
      <c r="Z540" s="21">
        <f t="shared" si="76"/>
        <v>2160</v>
      </c>
      <c r="AA540" s="57">
        <f t="shared" si="77"/>
        <v>273540.18231454003</v>
      </c>
      <c r="AB540" s="59">
        <f t="shared" si="78"/>
        <v>1.7777777777777777</v>
      </c>
      <c r="AC540" s="61">
        <f t="shared" si="79"/>
        <v>800.09999999999991</v>
      </c>
    </row>
    <row r="541" spans="4:29">
      <c r="D541" s="12">
        <v>535</v>
      </c>
      <c r="E541" s="36" t="s">
        <v>222</v>
      </c>
      <c r="F541" s="16" t="s">
        <v>10</v>
      </c>
      <c r="G541" s="14" t="s">
        <v>30</v>
      </c>
      <c r="H541" s="13" t="s">
        <v>5</v>
      </c>
      <c r="I541" s="13" t="s">
        <v>140</v>
      </c>
      <c r="J541" s="13"/>
      <c r="K541" s="13"/>
      <c r="L541" s="14">
        <v>27</v>
      </c>
      <c r="M541" s="14" t="s">
        <v>15</v>
      </c>
      <c r="N541" s="31" t="s">
        <v>65</v>
      </c>
      <c r="O541" s="14" t="s">
        <v>1</v>
      </c>
      <c r="P541" s="14" t="s">
        <v>35</v>
      </c>
      <c r="Q541" s="31">
        <v>2304</v>
      </c>
      <c r="R541" s="31">
        <v>576</v>
      </c>
      <c r="S541" s="45">
        <v>20</v>
      </c>
      <c r="T541" s="64">
        <f t="shared" si="72"/>
        <v>540</v>
      </c>
      <c r="U541" s="64">
        <f t="shared" si="73"/>
        <v>4.0193659442136491</v>
      </c>
      <c r="V541" s="38">
        <f t="shared" si="74"/>
        <v>2.2204516175722349</v>
      </c>
      <c r="W541" s="52">
        <v>111.02258087861173</v>
      </c>
      <c r="X541" s="71" t="str">
        <f t="shared" si="80"/>
        <v>Q1 2023</v>
      </c>
      <c r="Y541" s="21">
        <f t="shared" si="75"/>
        <v>3840</v>
      </c>
      <c r="Z541" s="21">
        <f t="shared" si="76"/>
        <v>2160</v>
      </c>
      <c r="AA541" s="57">
        <f t="shared" si="77"/>
        <v>200968.29721068247</v>
      </c>
      <c r="AB541" s="59">
        <f t="shared" si="78"/>
        <v>1.7777777777777777</v>
      </c>
      <c r="AC541" s="61">
        <f t="shared" si="79"/>
        <v>685.8</v>
      </c>
    </row>
    <row r="542" spans="4:29">
      <c r="D542" s="12">
        <v>536</v>
      </c>
      <c r="E542" s="36" t="s">
        <v>222</v>
      </c>
      <c r="F542" s="16" t="s">
        <v>10</v>
      </c>
      <c r="G542" s="14" t="s">
        <v>30</v>
      </c>
      <c r="H542" s="13" t="s">
        <v>5</v>
      </c>
      <c r="I542" s="13" t="s">
        <v>140</v>
      </c>
      <c r="J542" s="13"/>
      <c r="K542" s="13"/>
      <c r="L542" s="14">
        <v>31.5</v>
      </c>
      <c r="M542" s="14" t="s">
        <v>15</v>
      </c>
      <c r="N542" s="31" t="s">
        <v>65</v>
      </c>
      <c r="O542" s="14" t="s">
        <v>1</v>
      </c>
      <c r="P542" s="14" t="s">
        <v>35</v>
      </c>
      <c r="Q542" s="31">
        <v>4608</v>
      </c>
      <c r="R542" s="31">
        <v>1152</v>
      </c>
      <c r="S542" s="45">
        <v>15</v>
      </c>
      <c r="T542" s="64">
        <f t="shared" si="72"/>
        <v>472.5</v>
      </c>
      <c r="U542" s="64">
        <f t="shared" si="73"/>
        <v>4.1031027347181004</v>
      </c>
      <c r="V542" s="38">
        <f t="shared" si="74"/>
        <v>1.6653387131791759</v>
      </c>
      <c r="W542" s="52">
        <v>111.02258087861173</v>
      </c>
      <c r="X542" s="71" t="str">
        <f t="shared" si="80"/>
        <v>Q1 2023</v>
      </c>
      <c r="Y542" s="21">
        <f t="shared" si="75"/>
        <v>3840</v>
      </c>
      <c r="Z542" s="21">
        <f t="shared" si="76"/>
        <v>2160</v>
      </c>
      <c r="AA542" s="57">
        <f t="shared" si="77"/>
        <v>273540.18231454003</v>
      </c>
      <c r="AB542" s="59">
        <f t="shared" si="78"/>
        <v>1.7777777777777777</v>
      </c>
      <c r="AC542" s="61">
        <f t="shared" si="79"/>
        <v>800.09999999999991</v>
      </c>
    </row>
    <row r="543" spans="4:29">
      <c r="D543" s="12">
        <v>537</v>
      </c>
      <c r="E543" s="36" t="s">
        <v>222</v>
      </c>
      <c r="F543" s="16" t="s">
        <v>10</v>
      </c>
      <c r="G543" s="14" t="s">
        <v>30</v>
      </c>
      <c r="H543" s="13" t="s">
        <v>5</v>
      </c>
      <c r="I543" s="13" t="s">
        <v>135</v>
      </c>
      <c r="J543" s="13" t="s">
        <v>225</v>
      </c>
      <c r="K543" s="13" t="s">
        <v>95</v>
      </c>
      <c r="L543" s="14">
        <v>27</v>
      </c>
      <c r="M543" s="14" t="s">
        <v>15</v>
      </c>
      <c r="N543" s="31" t="s">
        <v>65</v>
      </c>
      <c r="O543" s="14" t="s">
        <v>2</v>
      </c>
      <c r="P543" s="14" t="s">
        <v>35</v>
      </c>
      <c r="Q543" s="31">
        <v>10368</v>
      </c>
      <c r="R543" s="31">
        <v>1152</v>
      </c>
      <c r="S543" s="45">
        <v>25</v>
      </c>
      <c r="T543" s="64">
        <f t="shared" si="72"/>
        <v>675</v>
      </c>
      <c r="U543" s="64">
        <f t="shared" si="73"/>
        <v>5.0242074302670616</v>
      </c>
      <c r="V543" s="38">
        <f t="shared" si="74"/>
        <v>2.7755645219652934</v>
      </c>
      <c r="W543" s="52">
        <v>111.02258087861173</v>
      </c>
      <c r="X543" s="71" t="str">
        <f t="shared" si="80"/>
        <v>Q1 2023</v>
      </c>
      <c r="Y543" s="21">
        <f t="shared" si="75"/>
        <v>3840</v>
      </c>
      <c r="Z543" s="21">
        <f t="shared" si="76"/>
        <v>2160</v>
      </c>
      <c r="AA543" s="57">
        <f t="shared" si="77"/>
        <v>200968.29721068247</v>
      </c>
      <c r="AB543" s="59">
        <f t="shared" si="78"/>
        <v>1.7777777777777777</v>
      </c>
      <c r="AC543" s="61">
        <f t="shared" si="79"/>
        <v>685.8</v>
      </c>
    </row>
    <row r="544" spans="4:29">
      <c r="D544" s="12">
        <v>538</v>
      </c>
      <c r="E544" s="36" t="s">
        <v>222</v>
      </c>
      <c r="F544" s="16" t="s">
        <v>10</v>
      </c>
      <c r="G544" s="14" t="s">
        <v>30</v>
      </c>
      <c r="H544" s="13" t="s">
        <v>5</v>
      </c>
      <c r="I544" s="13" t="s">
        <v>144</v>
      </c>
      <c r="J544" s="13" t="s">
        <v>284</v>
      </c>
      <c r="K544" s="13" t="s">
        <v>43</v>
      </c>
      <c r="L544" s="14">
        <v>27</v>
      </c>
      <c r="M544" s="14" t="s">
        <v>15</v>
      </c>
      <c r="N544" s="31" t="s">
        <v>65</v>
      </c>
      <c r="O544" s="14" t="s">
        <v>1</v>
      </c>
      <c r="P544" s="14" t="s">
        <v>35</v>
      </c>
      <c r="Q544" s="31">
        <v>1536</v>
      </c>
      <c r="R544" s="31">
        <v>384</v>
      </c>
      <c r="S544" s="45">
        <v>25</v>
      </c>
      <c r="T544" s="64">
        <f t="shared" si="72"/>
        <v>675</v>
      </c>
      <c r="U544" s="64">
        <f t="shared" si="73"/>
        <v>5.0242074302670616</v>
      </c>
      <c r="V544" s="38">
        <f t="shared" si="74"/>
        <v>2.7755645219652934</v>
      </c>
      <c r="W544" s="52">
        <v>111.02258087861173</v>
      </c>
      <c r="X544" s="71" t="str">
        <f t="shared" si="80"/>
        <v>Q1 2023</v>
      </c>
      <c r="Y544" s="21">
        <f t="shared" si="75"/>
        <v>3840</v>
      </c>
      <c r="Z544" s="21">
        <f t="shared" si="76"/>
        <v>2160</v>
      </c>
      <c r="AA544" s="57">
        <f t="shared" si="77"/>
        <v>200968.29721068247</v>
      </c>
      <c r="AB544" s="59">
        <f t="shared" si="78"/>
        <v>1.7777777777777777</v>
      </c>
      <c r="AC544" s="61">
        <f t="shared" si="79"/>
        <v>685.8</v>
      </c>
    </row>
    <row r="545" spans="4:29">
      <c r="D545" s="12">
        <v>539</v>
      </c>
      <c r="E545" s="36" t="s">
        <v>222</v>
      </c>
      <c r="F545" s="16" t="s">
        <v>10</v>
      </c>
      <c r="G545" s="14" t="s">
        <v>30</v>
      </c>
      <c r="H545" s="13" t="s">
        <v>5</v>
      </c>
      <c r="I545" s="13" t="s">
        <v>144</v>
      </c>
      <c r="J545" s="13" t="s">
        <v>285</v>
      </c>
      <c r="K545" s="13" t="s">
        <v>43</v>
      </c>
      <c r="L545" s="14">
        <v>27</v>
      </c>
      <c r="M545" s="14" t="s">
        <v>15</v>
      </c>
      <c r="N545" s="31" t="s">
        <v>65</v>
      </c>
      <c r="O545" s="14" t="s">
        <v>1</v>
      </c>
      <c r="P545" s="14" t="s">
        <v>35</v>
      </c>
      <c r="Q545" s="31">
        <v>2304</v>
      </c>
      <c r="R545" s="31">
        <v>1152</v>
      </c>
      <c r="S545" s="45">
        <v>20</v>
      </c>
      <c r="T545" s="64">
        <f t="shared" si="72"/>
        <v>540</v>
      </c>
      <c r="U545" s="64">
        <f t="shared" si="73"/>
        <v>4.0193659442136491</v>
      </c>
      <c r="V545" s="38">
        <f t="shared" si="74"/>
        <v>2.2204516175722349</v>
      </c>
      <c r="W545" s="52">
        <v>111.02258087861173</v>
      </c>
      <c r="X545" s="71" t="str">
        <f t="shared" si="80"/>
        <v>Q1 2023</v>
      </c>
      <c r="Y545" s="21">
        <f t="shared" si="75"/>
        <v>3840</v>
      </c>
      <c r="Z545" s="21">
        <f t="shared" si="76"/>
        <v>2160</v>
      </c>
      <c r="AA545" s="57">
        <f t="shared" si="77"/>
        <v>200968.29721068247</v>
      </c>
      <c r="AB545" s="59">
        <f t="shared" si="78"/>
        <v>1.7777777777777777</v>
      </c>
      <c r="AC545" s="61">
        <f t="shared" si="79"/>
        <v>685.8</v>
      </c>
    </row>
    <row r="546" spans="4:29">
      <c r="D546" s="12">
        <v>540</v>
      </c>
      <c r="E546" s="36" t="s">
        <v>222</v>
      </c>
      <c r="F546" s="16" t="s">
        <v>10</v>
      </c>
      <c r="G546" s="14" t="s">
        <v>30</v>
      </c>
      <c r="H546" s="13" t="s">
        <v>5</v>
      </c>
      <c r="I546" s="13" t="s">
        <v>144</v>
      </c>
      <c r="J546" s="13" t="s">
        <v>286</v>
      </c>
      <c r="K546" s="13" t="s">
        <v>43</v>
      </c>
      <c r="L546" s="14">
        <v>31.5</v>
      </c>
      <c r="M546" s="14" t="s">
        <v>15</v>
      </c>
      <c r="N546" s="31" t="s">
        <v>65</v>
      </c>
      <c r="O546" s="14" t="s">
        <v>1</v>
      </c>
      <c r="P546" s="14" t="s">
        <v>35</v>
      </c>
      <c r="Q546" s="31">
        <v>2304</v>
      </c>
      <c r="R546" s="31">
        <v>1152</v>
      </c>
      <c r="S546" s="45">
        <v>15</v>
      </c>
      <c r="T546" s="64">
        <f t="shared" si="72"/>
        <v>472.5</v>
      </c>
      <c r="U546" s="64">
        <f t="shared" si="73"/>
        <v>4.1031027347181004</v>
      </c>
      <c r="V546" s="38">
        <f t="shared" si="74"/>
        <v>1.6653387131791759</v>
      </c>
      <c r="W546" s="52">
        <v>111.02258087861173</v>
      </c>
      <c r="X546" s="71" t="str">
        <f t="shared" si="80"/>
        <v>Q1 2023</v>
      </c>
      <c r="Y546" s="21">
        <f t="shared" si="75"/>
        <v>3840</v>
      </c>
      <c r="Z546" s="21">
        <f t="shared" si="76"/>
        <v>2160</v>
      </c>
      <c r="AA546" s="57">
        <f t="shared" si="77"/>
        <v>273540.18231454003</v>
      </c>
      <c r="AB546" s="59">
        <f t="shared" si="78"/>
        <v>1.7777777777777777</v>
      </c>
      <c r="AC546" s="61">
        <f t="shared" si="79"/>
        <v>800.09999999999991</v>
      </c>
    </row>
    <row r="547" spans="4:29">
      <c r="D547" s="12">
        <v>541</v>
      </c>
      <c r="E547" s="36" t="s">
        <v>222</v>
      </c>
      <c r="F547" s="16" t="s">
        <v>10</v>
      </c>
      <c r="G547" s="14" t="s">
        <v>30</v>
      </c>
      <c r="H547" s="13" t="s">
        <v>5</v>
      </c>
      <c r="I547" s="13" t="s">
        <v>145</v>
      </c>
      <c r="J547" s="13"/>
      <c r="K547" s="13" t="s">
        <v>43</v>
      </c>
      <c r="L547" s="14">
        <v>27</v>
      </c>
      <c r="M547" s="14" t="s">
        <v>15</v>
      </c>
      <c r="N547" s="31" t="s">
        <v>65</v>
      </c>
      <c r="O547" s="14" t="s">
        <v>1</v>
      </c>
      <c r="P547" s="14" t="s">
        <v>35</v>
      </c>
      <c r="Q547" s="31">
        <v>2304</v>
      </c>
      <c r="R547" s="31">
        <v>1152</v>
      </c>
      <c r="S547" s="45">
        <v>25</v>
      </c>
      <c r="T547" s="64">
        <f t="shared" si="72"/>
        <v>675</v>
      </c>
      <c r="U547" s="64">
        <f t="shared" si="73"/>
        <v>5.0242074302670616</v>
      </c>
      <c r="V547" s="38">
        <f t="shared" si="74"/>
        <v>2.7755645219652934</v>
      </c>
      <c r="W547" s="52">
        <v>111.02258087861173</v>
      </c>
      <c r="X547" s="71" t="str">
        <f t="shared" si="80"/>
        <v>Q1 2023</v>
      </c>
      <c r="Y547" s="21">
        <f t="shared" si="75"/>
        <v>3840</v>
      </c>
      <c r="Z547" s="21">
        <f t="shared" si="76"/>
        <v>2160</v>
      </c>
      <c r="AA547" s="57">
        <f t="shared" si="77"/>
        <v>200968.29721068247</v>
      </c>
      <c r="AB547" s="59">
        <f t="shared" si="78"/>
        <v>1.7777777777777777</v>
      </c>
      <c r="AC547" s="61">
        <f t="shared" si="79"/>
        <v>685.8</v>
      </c>
    </row>
    <row r="548" spans="4:29">
      <c r="D548" s="12">
        <v>542</v>
      </c>
      <c r="E548" s="36" t="s">
        <v>222</v>
      </c>
      <c r="F548" s="16" t="s">
        <v>10</v>
      </c>
      <c r="G548" s="14" t="s">
        <v>30</v>
      </c>
      <c r="H548" s="13" t="s">
        <v>5</v>
      </c>
      <c r="I548" s="13" t="s">
        <v>145</v>
      </c>
      <c r="J548" s="13"/>
      <c r="K548" s="13" t="s">
        <v>43</v>
      </c>
      <c r="L548" s="14">
        <v>31.5</v>
      </c>
      <c r="M548" s="14" t="s">
        <v>15</v>
      </c>
      <c r="N548" s="31" t="s">
        <v>65</v>
      </c>
      <c r="O548" s="14" t="s">
        <v>1</v>
      </c>
      <c r="P548" s="14" t="s">
        <v>35</v>
      </c>
      <c r="Q548" s="31">
        <v>2304</v>
      </c>
      <c r="R548" s="31">
        <v>1152</v>
      </c>
      <c r="S548" s="45">
        <v>15</v>
      </c>
      <c r="T548" s="64">
        <f t="shared" si="72"/>
        <v>472.5</v>
      </c>
      <c r="U548" s="64">
        <f t="shared" si="73"/>
        <v>4.1031027347181004</v>
      </c>
      <c r="V548" s="38">
        <f t="shared" si="74"/>
        <v>1.6653387131791759</v>
      </c>
      <c r="W548" s="52">
        <v>111.02258087861173</v>
      </c>
      <c r="X548" s="71" t="str">
        <f t="shared" si="80"/>
        <v>Q1 2023</v>
      </c>
      <c r="Y548" s="21">
        <f t="shared" si="75"/>
        <v>3840</v>
      </c>
      <c r="Z548" s="21">
        <f t="shared" si="76"/>
        <v>2160</v>
      </c>
      <c r="AA548" s="57">
        <f t="shared" si="77"/>
        <v>273540.18231454003</v>
      </c>
      <c r="AB548" s="59">
        <f t="shared" si="78"/>
        <v>1.7777777777777777</v>
      </c>
      <c r="AC548" s="61">
        <f t="shared" si="79"/>
        <v>800.09999999999991</v>
      </c>
    </row>
    <row r="549" spans="4:29">
      <c r="D549" s="12">
        <v>543</v>
      </c>
      <c r="E549" s="36" t="s">
        <v>222</v>
      </c>
      <c r="F549" s="16" t="s">
        <v>10</v>
      </c>
      <c r="G549" s="14" t="s">
        <v>30</v>
      </c>
      <c r="H549" s="13" t="s">
        <v>5</v>
      </c>
      <c r="I549" s="13" t="s">
        <v>166</v>
      </c>
      <c r="J549" s="13" t="s">
        <v>287</v>
      </c>
      <c r="K549" s="13" t="s">
        <v>167</v>
      </c>
      <c r="L549" s="14">
        <v>27</v>
      </c>
      <c r="M549" s="14" t="s">
        <v>143</v>
      </c>
      <c r="N549" s="31">
        <v>1000000</v>
      </c>
      <c r="O549" s="14" t="s">
        <v>1</v>
      </c>
      <c r="P549" s="14" t="s">
        <v>35</v>
      </c>
      <c r="Q549" s="31">
        <v>2304</v>
      </c>
      <c r="R549" s="31">
        <v>1152</v>
      </c>
      <c r="S549" s="45">
        <v>10</v>
      </c>
      <c r="T549" s="64">
        <f t="shared" si="72"/>
        <v>270</v>
      </c>
      <c r="U549" s="64">
        <f t="shared" si="73"/>
        <v>2.0096829721068246</v>
      </c>
      <c r="V549" s="38">
        <f t="shared" si="74"/>
        <v>0.93675302616328648</v>
      </c>
      <c r="W549" s="52">
        <v>93.675302616328651</v>
      </c>
      <c r="X549" s="71" t="str">
        <f t="shared" si="80"/>
        <v>Q1 2023</v>
      </c>
      <c r="Y549" s="21">
        <f t="shared" si="75"/>
        <v>2560</v>
      </c>
      <c r="Z549" s="21">
        <f t="shared" si="76"/>
        <v>1440</v>
      </c>
      <c r="AA549" s="57">
        <f t="shared" si="77"/>
        <v>200968.29721068247</v>
      </c>
      <c r="AB549" s="59">
        <f t="shared" si="78"/>
        <v>1.7777777777777777</v>
      </c>
      <c r="AC549" s="61">
        <f t="shared" si="79"/>
        <v>685.8</v>
      </c>
    </row>
    <row r="550" spans="4:29">
      <c r="D550" s="12">
        <v>544</v>
      </c>
      <c r="E550" s="36" t="s">
        <v>222</v>
      </c>
      <c r="F550" s="16" t="s">
        <v>10</v>
      </c>
      <c r="G550" s="14" t="s">
        <v>30</v>
      </c>
      <c r="H550" s="13" t="s">
        <v>5</v>
      </c>
      <c r="I550" s="13" t="s">
        <v>166</v>
      </c>
      <c r="J550" s="13" t="s">
        <v>288</v>
      </c>
      <c r="K550" s="13" t="s">
        <v>43</v>
      </c>
      <c r="L550" s="14">
        <v>34</v>
      </c>
      <c r="M550" s="14" t="s">
        <v>117</v>
      </c>
      <c r="N550" s="31">
        <v>1000000</v>
      </c>
      <c r="O550" s="14" t="s">
        <v>1</v>
      </c>
      <c r="P550" s="14" t="s">
        <v>35</v>
      </c>
      <c r="Q550" s="31">
        <v>2304</v>
      </c>
      <c r="R550" s="31">
        <v>1152</v>
      </c>
      <c r="S550" s="45">
        <v>10</v>
      </c>
      <c r="T550" s="64">
        <f t="shared" si="72"/>
        <v>340</v>
      </c>
      <c r="U550" s="64">
        <f t="shared" si="73"/>
        <v>2.6564797010584447</v>
      </c>
      <c r="V550" s="38">
        <f t="shared" si="74"/>
        <v>1.1102258087861174</v>
      </c>
      <c r="W550" s="52">
        <v>111.02258087861173</v>
      </c>
      <c r="X550" s="71" t="str">
        <f t="shared" si="80"/>
        <v>Q1 2023</v>
      </c>
      <c r="Y550" s="21">
        <f t="shared" si="75"/>
        <v>3440</v>
      </c>
      <c r="Z550" s="21">
        <f t="shared" si="76"/>
        <v>1440</v>
      </c>
      <c r="AA550" s="57">
        <f t="shared" si="77"/>
        <v>265647.97010584443</v>
      </c>
      <c r="AB550" s="59">
        <f t="shared" si="78"/>
        <v>2.3888888888888888</v>
      </c>
      <c r="AC550" s="61">
        <f t="shared" si="79"/>
        <v>863.59999999999991</v>
      </c>
    </row>
    <row r="551" spans="4:29">
      <c r="D551" s="12">
        <v>545</v>
      </c>
      <c r="E551" s="36" t="s">
        <v>222</v>
      </c>
      <c r="F551" s="16" t="s">
        <v>10</v>
      </c>
      <c r="G551" s="14" t="s">
        <v>30</v>
      </c>
      <c r="H551" s="13" t="s">
        <v>5</v>
      </c>
      <c r="I551" s="13" t="s">
        <v>36</v>
      </c>
      <c r="J551" s="13" t="s">
        <v>220</v>
      </c>
      <c r="K551" s="13" t="s">
        <v>98</v>
      </c>
      <c r="L551" s="14">
        <v>34</v>
      </c>
      <c r="M551" s="14" t="s">
        <v>117</v>
      </c>
      <c r="N551" s="31">
        <v>1000000</v>
      </c>
      <c r="O551" s="14" t="s">
        <v>1</v>
      </c>
      <c r="P551" s="14" t="s">
        <v>35</v>
      </c>
      <c r="Q551" s="31">
        <v>4608</v>
      </c>
      <c r="R551" s="31">
        <v>1152</v>
      </c>
      <c r="S551" s="45">
        <v>10</v>
      </c>
      <c r="T551" s="64">
        <f t="shared" si="72"/>
        <v>340</v>
      </c>
      <c r="U551" s="64">
        <f t="shared" si="73"/>
        <v>2.6564797010584447</v>
      </c>
      <c r="V551" s="38">
        <f t="shared" si="74"/>
        <v>1.1102258087861174</v>
      </c>
      <c r="W551" s="52">
        <v>111.02258087861173</v>
      </c>
      <c r="X551" s="71" t="str">
        <f t="shared" si="80"/>
        <v>Q1 2023</v>
      </c>
      <c r="Y551" s="21">
        <f t="shared" si="75"/>
        <v>3440</v>
      </c>
      <c r="Z551" s="21">
        <f t="shared" si="76"/>
        <v>1440</v>
      </c>
      <c r="AA551" s="57">
        <f t="shared" si="77"/>
        <v>265647.97010584443</v>
      </c>
      <c r="AB551" s="59">
        <f t="shared" si="78"/>
        <v>2.3888888888888888</v>
      </c>
      <c r="AC551" s="61">
        <f t="shared" si="79"/>
        <v>863.59999999999991</v>
      </c>
    </row>
    <row r="552" spans="4:29">
      <c r="D552" s="12">
        <v>546</v>
      </c>
      <c r="E552" s="36" t="s">
        <v>222</v>
      </c>
      <c r="F552" s="16" t="s">
        <v>10</v>
      </c>
      <c r="G552" s="14" t="s">
        <v>30</v>
      </c>
      <c r="H552" s="13" t="s">
        <v>5</v>
      </c>
      <c r="I552" s="13" t="s">
        <v>76</v>
      </c>
      <c r="J552" s="13"/>
      <c r="K552" s="13"/>
      <c r="L552" s="14">
        <v>31.5</v>
      </c>
      <c r="M552" s="14" t="s">
        <v>15</v>
      </c>
      <c r="N552" s="31" t="s">
        <v>65</v>
      </c>
      <c r="O552" s="14" t="s">
        <v>1</v>
      </c>
      <c r="P552" s="14" t="s">
        <v>35</v>
      </c>
      <c r="Q552" s="31">
        <v>5000</v>
      </c>
      <c r="R552" s="31">
        <v>1152</v>
      </c>
      <c r="S552" s="45">
        <v>50</v>
      </c>
      <c r="T552" s="64">
        <f t="shared" si="72"/>
        <v>1575</v>
      </c>
      <c r="U552" s="64">
        <f t="shared" si="73"/>
        <v>13.677009115727001</v>
      </c>
      <c r="V552" s="38">
        <f t="shared" si="74"/>
        <v>5.5511290439305867</v>
      </c>
      <c r="W552" s="52">
        <v>111.02258087861173</v>
      </c>
      <c r="X552" s="71" t="str">
        <f t="shared" si="80"/>
        <v>Q1 2023</v>
      </c>
      <c r="Y552" s="21">
        <f t="shared" si="75"/>
        <v>3840</v>
      </c>
      <c r="Z552" s="21">
        <f t="shared" si="76"/>
        <v>2160</v>
      </c>
      <c r="AA552" s="57">
        <f t="shared" si="77"/>
        <v>273540.18231454003</v>
      </c>
      <c r="AB552" s="59">
        <f t="shared" si="78"/>
        <v>1.7777777777777777</v>
      </c>
      <c r="AC552" s="61">
        <f t="shared" si="79"/>
        <v>800.09999999999991</v>
      </c>
    </row>
    <row r="553" spans="4:29">
      <c r="D553" s="12">
        <v>547</v>
      </c>
      <c r="E553" s="36" t="s">
        <v>222</v>
      </c>
      <c r="F553" s="16" t="s">
        <v>10</v>
      </c>
      <c r="G553" s="14" t="s">
        <v>30</v>
      </c>
      <c r="H553" s="13" t="s">
        <v>6</v>
      </c>
      <c r="I553" s="13" t="s">
        <v>125</v>
      </c>
      <c r="J553" s="13"/>
      <c r="K553" s="13" t="s">
        <v>123</v>
      </c>
      <c r="L553" s="14">
        <v>55</v>
      </c>
      <c r="M553" s="14" t="s">
        <v>15</v>
      </c>
      <c r="N553" s="31">
        <v>1000000</v>
      </c>
      <c r="O553" s="14" t="s">
        <v>1</v>
      </c>
      <c r="P553" s="14" t="s">
        <v>35</v>
      </c>
      <c r="Q553" s="31">
        <v>4000</v>
      </c>
      <c r="R553" s="31">
        <v>500</v>
      </c>
      <c r="S553" s="45">
        <v>3.2</v>
      </c>
      <c r="T553" s="64">
        <f t="shared" si="72"/>
        <v>176</v>
      </c>
      <c r="U553" s="64">
        <f t="shared" si="73"/>
        <v>2.6685502290801186</v>
      </c>
      <c r="V553" s="38">
        <f t="shared" si="74"/>
        <v>0.39147454443693502</v>
      </c>
      <c r="W553" s="52">
        <v>122.33579513654219</v>
      </c>
      <c r="X553" s="71" t="str">
        <f t="shared" si="80"/>
        <v>Q1 2023</v>
      </c>
      <c r="Y553" s="21">
        <f t="shared" si="75"/>
        <v>3840</v>
      </c>
      <c r="Z553" s="21">
        <f t="shared" si="76"/>
        <v>2160</v>
      </c>
      <c r="AA553" s="57">
        <f t="shared" si="77"/>
        <v>833921.94658753707</v>
      </c>
      <c r="AB553" s="59">
        <f t="shared" si="78"/>
        <v>1.7777777777777777</v>
      </c>
      <c r="AC553" s="61">
        <f t="shared" si="79"/>
        <v>1397</v>
      </c>
    </row>
    <row r="554" spans="4:29">
      <c r="D554" s="12">
        <v>548</v>
      </c>
      <c r="E554" s="36" t="s">
        <v>222</v>
      </c>
      <c r="F554" s="16" t="s">
        <v>10</v>
      </c>
      <c r="G554" s="14" t="s">
        <v>30</v>
      </c>
      <c r="H554" s="13" t="s">
        <v>6</v>
      </c>
      <c r="I554" s="13" t="s">
        <v>125</v>
      </c>
      <c r="J554" s="13"/>
      <c r="K554" s="13" t="s">
        <v>123</v>
      </c>
      <c r="L554" s="14">
        <v>65</v>
      </c>
      <c r="M554" s="14" t="s">
        <v>15</v>
      </c>
      <c r="N554" s="31">
        <v>1000000</v>
      </c>
      <c r="O554" s="14" t="s">
        <v>2</v>
      </c>
      <c r="P554" s="14" t="s">
        <v>35</v>
      </c>
      <c r="Q554" s="31">
        <v>16384</v>
      </c>
      <c r="R554" s="31">
        <v>1000</v>
      </c>
      <c r="S554" s="45">
        <v>5.7370000000000001</v>
      </c>
      <c r="T554" s="64">
        <f t="shared" si="72"/>
        <v>372.90500000000003</v>
      </c>
      <c r="U554" s="64">
        <f t="shared" si="73"/>
        <v>6.6820787196676568</v>
      </c>
      <c r="V554" s="38">
        <f t="shared" si="74"/>
        <v>1.3454945079214296</v>
      </c>
      <c r="W554" s="52">
        <v>234.52928497846079</v>
      </c>
      <c r="X554" s="71" t="str">
        <f t="shared" si="80"/>
        <v>Q1 2023</v>
      </c>
      <c r="Y554" s="21">
        <f t="shared" si="75"/>
        <v>3840</v>
      </c>
      <c r="Z554" s="21">
        <f t="shared" si="76"/>
        <v>2160</v>
      </c>
      <c r="AA554" s="57">
        <f t="shared" si="77"/>
        <v>1164733.9584569733</v>
      </c>
      <c r="AB554" s="59">
        <f t="shared" si="78"/>
        <v>1.7777777777777777</v>
      </c>
      <c r="AC554" s="61">
        <f t="shared" si="79"/>
        <v>1651</v>
      </c>
    </row>
    <row r="555" spans="4:29">
      <c r="D555" s="12">
        <v>549</v>
      </c>
      <c r="E555" s="36" t="s">
        <v>222</v>
      </c>
      <c r="F555" s="16" t="s">
        <v>10</v>
      </c>
      <c r="G555" s="14" t="s">
        <v>30</v>
      </c>
      <c r="H555" s="13" t="s">
        <v>6</v>
      </c>
      <c r="I555" s="13" t="s">
        <v>125</v>
      </c>
      <c r="J555" s="13"/>
      <c r="K555" s="13" t="s">
        <v>123</v>
      </c>
      <c r="L555" s="14">
        <v>75</v>
      </c>
      <c r="M555" s="14" t="s">
        <v>15</v>
      </c>
      <c r="N555" s="31">
        <v>1000000</v>
      </c>
      <c r="O555" s="14" t="s">
        <v>2</v>
      </c>
      <c r="P555" s="14" t="s">
        <v>35</v>
      </c>
      <c r="Q555" s="31">
        <v>12000</v>
      </c>
      <c r="R555" s="31">
        <v>1000</v>
      </c>
      <c r="S555" s="45">
        <v>2.621</v>
      </c>
      <c r="T555" s="64">
        <f t="shared" si="72"/>
        <v>196.57499999999999</v>
      </c>
      <c r="U555" s="64">
        <f t="shared" si="73"/>
        <v>4.0643357020771509</v>
      </c>
      <c r="V555" s="38">
        <f t="shared" si="74"/>
        <v>0.82789882802493997</v>
      </c>
      <c r="W555" s="52">
        <v>315.87135750665391</v>
      </c>
      <c r="X555" s="71" t="str">
        <f t="shared" si="80"/>
        <v>Q1 2023</v>
      </c>
      <c r="Y555" s="21">
        <f t="shared" si="75"/>
        <v>3840</v>
      </c>
      <c r="Z555" s="21">
        <f t="shared" si="76"/>
        <v>2160</v>
      </c>
      <c r="AA555" s="57">
        <f t="shared" si="77"/>
        <v>1550681.3056379822</v>
      </c>
      <c r="AB555" s="59">
        <f t="shared" si="78"/>
        <v>1.7777777777777777</v>
      </c>
      <c r="AC555" s="61">
        <f t="shared" si="79"/>
        <v>1905</v>
      </c>
    </row>
    <row r="556" spans="4:29">
      <c r="D556" s="12">
        <v>550</v>
      </c>
      <c r="E556" s="36" t="s">
        <v>222</v>
      </c>
      <c r="F556" s="16" t="s">
        <v>10</v>
      </c>
      <c r="G556" s="14" t="s">
        <v>30</v>
      </c>
      <c r="H556" s="13" t="s">
        <v>6</v>
      </c>
      <c r="I556" s="13" t="s">
        <v>125</v>
      </c>
      <c r="J556" s="13"/>
      <c r="K556" s="13" t="s">
        <v>123</v>
      </c>
      <c r="L556" s="14">
        <v>86</v>
      </c>
      <c r="M556" s="14" t="s">
        <v>15</v>
      </c>
      <c r="N556" s="31">
        <v>1000000</v>
      </c>
      <c r="O556" s="14" t="s">
        <v>2</v>
      </c>
      <c r="P556" s="14" t="s">
        <v>35</v>
      </c>
      <c r="Q556" s="31">
        <v>18000</v>
      </c>
      <c r="R556" s="31">
        <v>1200</v>
      </c>
      <c r="S556" s="45">
        <v>0.92800000000000005</v>
      </c>
      <c r="T556" s="64">
        <f t="shared" si="72"/>
        <v>79.808000000000007</v>
      </c>
      <c r="U556" s="64">
        <f t="shared" si="73"/>
        <v>1.8921035614347779</v>
      </c>
      <c r="V556" s="38">
        <f t="shared" si="74"/>
        <v>0.38416647312227697</v>
      </c>
      <c r="W556" s="52">
        <v>413.97249258866049</v>
      </c>
      <c r="X556" s="71" t="str">
        <f t="shared" si="80"/>
        <v>Q1 2023</v>
      </c>
      <c r="Y556" s="21">
        <f t="shared" si="75"/>
        <v>3840</v>
      </c>
      <c r="Z556" s="21">
        <f t="shared" si="76"/>
        <v>2160</v>
      </c>
      <c r="AA556" s="57">
        <f t="shared" si="77"/>
        <v>2038904.6998219588</v>
      </c>
      <c r="AB556" s="59">
        <f t="shared" si="78"/>
        <v>1.7777777777777777</v>
      </c>
      <c r="AC556" s="61">
        <f t="shared" si="79"/>
        <v>2184.4</v>
      </c>
    </row>
    <row r="557" spans="4:29">
      <c r="D557" s="12">
        <v>551</v>
      </c>
      <c r="E557" s="36" t="s">
        <v>222</v>
      </c>
      <c r="F557" s="16" t="s">
        <v>10</v>
      </c>
      <c r="G557" s="14" t="s">
        <v>30</v>
      </c>
      <c r="H557" s="13" t="s">
        <v>6</v>
      </c>
      <c r="I557" s="13" t="s">
        <v>125</v>
      </c>
      <c r="J557" s="13"/>
      <c r="K557" s="13" t="s">
        <v>123</v>
      </c>
      <c r="L557" s="14">
        <v>65</v>
      </c>
      <c r="M557" s="14" t="s">
        <v>52</v>
      </c>
      <c r="N557" s="31">
        <v>1000000</v>
      </c>
      <c r="O557" s="14" t="s">
        <v>2</v>
      </c>
      <c r="P557" s="14" t="s">
        <v>35</v>
      </c>
      <c r="Q557" s="31">
        <v>12000</v>
      </c>
      <c r="R557" s="31">
        <v>1000</v>
      </c>
      <c r="S557" s="45">
        <v>0.371</v>
      </c>
      <c r="T557" s="64">
        <f t="shared" si="72"/>
        <v>24.114999999999998</v>
      </c>
      <c r="U557" s="64">
        <f t="shared" si="73"/>
        <v>0.43211629858753708</v>
      </c>
      <c r="V557" s="38">
        <f t="shared" si="74"/>
        <v>0.13431041938064139</v>
      </c>
      <c r="W557" s="52">
        <v>362.02269374835959</v>
      </c>
      <c r="X557" s="71" t="str">
        <f t="shared" si="80"/>
        <v>Q1 2023</v>
      </c>
      <c r="Y557" s="21">
        <f t="shared" si="75"/>
        <v>7680</v>
      </c>
      <c r="Z557" s="21">
        <f t="shared" si="76"/>
        <v>4320</v>
      </c>
      <c r="AA557" s="57">
        <f t="shared" si="77"/>
        <v>1164733.9584569733</v>
      </c>
      <c r="AB557" s="59">
        <f t="shared" si="78"/>
        <v>1.7777777777777777</v>
      </c>
      <c r="AC557" s="61">
        <f t="shared" si="79"/>
        <v>1651</v>
      </c>
    </row>
    <row r="558" spans="4:29">
      <c r="D558" s="12">
        <v>552</v>
      </c>
      <c r="E558" s="36" t="s">
        <v>222</v>
      </c>
      <c r="F558" s="16" t="s">
        <v>10</v>
      </c>
      <c r="G558" s="14" t="s">
        <v>30</v>
      </c>
      <c r="H558" s="13" t="s">
        <v>6</v>
      </c>
      <c r="I558" s="13" t="s">
        <v>125</v>
      </c>
      <c r="J558" s="13"/>
      <c r="K558" s="13" t="s">
        <v>123</v>
      </c>
      <c r="L558" s="14">
        <v>75</v>
      </c>
      <c r="M558" s="14" t="s">
        <v>52</v>
      </c>
      <c r="N558" s="31">
        <v>1000000</v>
      </c>
      <c r="O558" s="14" t="s">
        <v>2</v>
      </c>
      <c r="P558" s="14" t="s">
        <v>35</v>
      </c>
      <c r="Q558" s="31">
        <v>16000</v>
      </c>
      <c r="R558" s="31">
        <v>2000</v>
      </c>
      <c r="S558" s="45">
        <v>0.93</v>
      </c>
      <c r="T558" s="64">
        <f t="shared" si="72"/>
        <v>69.75</v>
      </c>
      <c r="U558" s="64">
        <f t="shared" si="73"/>
        <v>1.4421336142433234</v>
      </c>
      <c r="V558" s="38">
        <f t="shared" si="74"/>
        <v>0.45632942544367799</v>
      </c>
      <c r="W558" s="52">
        <v>490.67680155234194</v>
      </c>
      <c r="X558" s="71" t="str">
        <f t="shared" si="80"/>
        <v>Q1 2023</v>
      </c>
      <c r="Y558" s="21">
        <f t="shared" si="75"/>
        <v>7680</v>
      </c>
      <c r="Z558" s="21">
        <f t="shared" si="76"/>
        <v>4320</v>
      </c>
      <c r="AA558" s="57">
        <f t="shared" si="77"/>
        <v>1550681.3056379822</v>
      </c>
      <c r="AB558" s="59">
        <f t="shared" si="78"/>
        <v>1.7777777777777777</v>
      </c>
      <c r="AC558" s="61">
        <f t="shared" si="79"/>
        <v>1905</v>
      </c>
    </row>
    <row r="559" spans="4:29">
      <c r="D559" s="12">
        <v>553</v>
      </c>
      <c r="E559" s="36" t="s">
        <v>222</v>
      </c>
      <c r="F559" s="16" t="s">
        <v>10</v>
      </c>
      <c r="G559" s="14" t="s">
        <v>30</v>
      </c>
      <c r="H559" s="13" t="s">
        <v>6</v>
      </c>
      <c r="I559" s="13" t="s">
        <v>125</v>
      </c>
      <c r="J559" s="13"/>
      <c r="K559" s="13" t="s">
        <v>123</v>
      </c>
      <c r="L559" s="14">
        <v>86</v>
      </c>
      <c r="M559" s="14" t="s">
        <v>52</v>
      </c>
      <c r="N559" s="31">
        <v>1000000</v>
      </c>
      <c r="O559" s="14" t="s">
        <v>2</v>
      </c>
      <c r="P559" s="14" t="s">
        <v>35</v>
      </c>
      <c r="Q559" s="31">
        <v>28800</v>
      </c>
      <c r="R559" s="31">
        <v>2400</v>
      </c>
      <c r="S559" s="45">
        <v>0.51200000000000001</v>
      </c>
      <c r="T559" s="64">
        <f t="shared" si="72"/>
        <v>44.032000000000004</v>
      </c>
      <c r="U559" s="64">
        <f t="shared" si="73"/>
        <v>1.0439192063088429</v>
      </c>
      <c r="V559" s="38">
        <f t="shared" si="74"/>
        <v>0.32925071301523468</v>
      </c>
      <c r="W559" s="52">
        <v>643.06779885788023</v>
      </c>
      <c r="X559" s="71" t="str">
        <f t="shared" si="80"/>
        <v>Q1 2023</v>
      </c>
      <c r="Y559" s="21">
        <f t="shared" si="75"/>
        <v>7680</v>
      </c>
      <c r="Z559" s="21">
        <f t="shared" si="76"/>
        <v>4320</v>
      </c>
      <c r="AA559" s="57">
        <f t="shared" si="77"/>
        <v>2038904.6998219588</v>
      </c>
      <c r="AB559" s="59">
        <f t="shared" si="78"/>
        <v>1.7777777777777777</v>
      </c>
      <c r="AC559" s="61">
        <f t="shared" si="79"/>
        <v>2184.4</v>
      </c>
    </row>
    <row r="560" spans="4:29">
      <c r="D560" s="12">
        <v>554</v>
      </c>
      <c r="E560" s="36" t="s">
        <v>222</v>
      </c>
      <c r="F560" s="16" t="s">
        <v>10</v>
      </c>
      <c r="G560" s="14" t="s">
        <v>30</v>
      </c>
      <c r="H560" s="13" t="s">
        <v>6</v>
      </c>
      <c r="I560" s="13" t="s">
        <v>53</v>
      </c>
      <c r="J560" s="13" t="s">
        <v>126</v>
      </c>
      <c r="K560" s="13" t="s">
        <v>123</v>
      </c>
      <c r="L560" s="14">
        <v>43</v>
      </c>
      <c r="M560" s="14" t="s">
        <v>15</v>
      </c>
      <c r="N560" s="31">
        <v>1000000</v>
      </c>
      <c r="O560" s="14" t="s">
        <v>1</v>
      </c>
      <c r="P560" s="14" t="s">
        <v>35</v>
      </c>
      <c r="Q560" s="31">
        <v>3614.6269090909086</v>
      </c>
      <c r="R560" s="31">
        <v>301.21890909090905</v>
      </c>
      <c r="S560" s="45">
        <v>32.51</v>
      </c>
      <c r="T560" s="64">
        <f t="shared" si="72"/>
        <v>1397.9299999999998</v>
      </c>
      <c r="U560" s="64">
        <f t="shared" si="73"/>
        <v>16.571197947802968</v>
      </c>
      <c r="V560" s="38">
        <f t="shared" si="74"/>
        <v>4.4419968336422455</v>
      </c>
      <c r="W560" s="52">
        <v>136.63478417847571</v>
      </c>
      <c r="X560" s="71" t="str">
        <f t="shared" si="80"/>
        <v>Q1 2023</v>
      </c>
      <c r="Y560" s="21">
        <f t="shared" si="75"/>
        <v>3840</v>
      </c>
      <c r="Z560" s="21">
        <f t="shared" si="76"/>
        <v>2160</v>
      </c>
      <c r="AA560" s="57">
        <f t="shared" si="77"/>
        <v>509726.1749554897</v>
      </c>
      <c r="AB560" s="59">
        <f t="shared" si="78"/>
        <v>1.7777777777777777</v>
      </c>
      <c r="AC560" s="61">
        <f t="shared" si="79"/>
        <v>1092.2</v>
      </c>
    </row>
    <row r="561" spans="4:29">
      <c r="D561" s="12">
        <v>555</v>
      </c>
      <c r="E561" s="36" t="s">
        <v>222</v>
      </c>
      <c r="F561" s="16" t="s">
        <v>10</v>
      </c>
      <c r="G561" s="14" t="s">
        <v>30</v>
      </c>
      <c r="H561" s="13" t="s">
        <v>6</v>
      </c>
      <c r="I561" s="13" t="s">
        <v>53</v>
      </c>
      <c r="J561" s="13" t="s">
        <v>126</v>
      </c>
      <c r="K561" s="13" t="s">
        <v>123</v>
      </c>
      <c r="L561" s="14">
        <v>50</v>
      </c>
      <c r="M561" s="14" t="s">
        <v>15</v>
      </c>
      <c r="N561" s="31">
        <v>1000000</v>
      </c>
      <c r="O561" s="14" t="s">
        <v>2</v>
      </c>
      <c r="P561" s="14" t="s">
        <v>35</v>
      </c>
      <c r="Q561" s="31">
        <v>4887.272727272727</v>
      </c>
      <c r="R561" s="31">
        <v>407.27272727272725</v>
      </c>
      <c r="S561" s="45">
        <v>37.722000000000001</v>
      </c>
      <c r="T561" s="64">
        <f t="shared" si="72"/>
        <v>1886.1000000000001</v>
      </c>
      <c r="U561" s="64">
        <f t="shared" si="73"/>
        <v>25.99768898278932</v>
      </c>
      <c r="V561" s="38">
        <f t="shared" si="74"/>
        <v>5.993182940442396</v>
      </c>
      <c r="W561" s="52">
        <v>158.87765602148338</v>
      </c>
      <c r="X561" s="71" t="str">
        <f t="shared" si="80"/>
        <v>Q1 2023</v>
      </c>
      <c r="Y561" s="21">
        <f t="shared" si="75"/>
        <v>3840</v>
      </c>
      <c r="Z561" s="21">
        <f t="shared" si="76"/>
        <v>2160</v>
      </c>
      <c r="AA561" s="57">
        <f t="shared" si="77"/>
        <v>689191.69139465876</v>
      </c>
      <c r="AB561" s="59">
        <f t="shared" si="78"/>
        <v>1.7777777777777777</v>
      </c>
      <c r="AC561" s="61">
        <f t="shared" si="79"/>
        <v>1270</v>
      </c>
    </row>
    <row r="562" spans="4:29">
      <c r="D562" s="12">
        <v>556</v>
      </c>
      <c r="E562" s="36" t="s">
        <v>222</v>
      </c>
      <c r="F562" s="16" t="s">
        <v>10</v>
      </c>
      <c r="G562" s="14" t="s">
        <v>30</v>
      </c>
      <c r="H562" s="13" t="s">
        <v>6</v>
      </c>
      <c r="I562" s="13" t="s">
        <v>53</v>
      </c>
      <c r="J562" s="13" t="s">
        <v>126</v>
      </c>
      <c r="K562" s="13" t="s">
        <v>123</v>
      </c>
      <c r="L562" s="14">
        <v>55</v>
      </c>
      <c r="M562" s="14" t="s">
        <v>15</v>
      </c>
      <c r="N562" s="31">
        <v>1000000</v>
      </c>
      <c r="O562" s="14" t="s">
        <v>2</v>
      </c>
      <c r="P562" s="14" t="s">
        <v>35</v>
      </c>
      <c r="Q562" s="31">
        <v>6283.636363636364</v>
      </c>
      <c r="R562" s="31">
        <v>523.63636363636363</v>
      </c>
      <c r="S562" s="45">
        <v>132.68899999999999</v>
      </c>
      <c r="T562" s="64">
        <f t="shared" si="72"/>
        <v>7297.8949999999995</v>
      </c>
      <c r="U562" s="64">
        <f t="shared" si="73"/>
        <v>110.6522691707537</v>
      </c>
      <c r="V562" s="38">
        <f t="shared" si="74"/>
        <v>23.189449029818068</v>
      </c>
      <c r="W562" s="52">
        <v>174.76542162363171</v>
      </c>
      <c r="X562" s="71" t="str">
        <f t="shared" si="80"/>
        <v>Q1 2023</v>
      </c>
      <c r="Y562" s="21">
        <f t="shared" si="75"/>
        <v>3840</v>
      </c>
      <c r="Z562" s="21">
        <f t="shared" si="76"/>
        <v>2160</v>
      </c>
      <c r="AA562" s="57">
        <f t="shared" si="77"/>
        <v>833921.94658753707</v>
      </c>
      <c r="AB562" s="59">
        <f t="shared" si="78"/>
        <v>1.7777777777777777</v>
      </c>
      <c r="AC562" s="61">
        <f t="shared" si="79"/>
        <v>1397</v>
      </c>
    </row>
    <row r="563" spans="4:29">
      <c r="D563" s="12">
        <v>557</v>
      </c>
      <c r="E563" s="36" t="s">
        <v>222</v>
      </c>
      <c r="F563" s="16" t="s">
        <v>10</v>
      </c>
      <c r="G563" s="14" t="s">
        <v>30</v>
      </c>
      <c r="H563" s="13" t="s">
        <v>6</v>
      </c>
      <c r="I563" s="13" t="s">
        <v>53</v>
      </c>
      <c r="J563" s="13" t="s">
        <v>126</v>
      </c>
      <c r="K563" s="13" t="s">
        <v>123</v>
      </c>
      <c r="L563" s="14">
        <v>65</v>
      </c>
      <c r="M563" s="14" t="s">
        <v>15</v>
      </c>
      <c r="N563" s="31">
        <v>1000000</v>
      </c>
      <c r="O563" s="14" t="s">
        <v>2</v>
      </c>
      <c r="P563" s="14" t="s">
        <v>35</v>
      </c>
      <c r="Q563" s="31">
        <v>8640</v>
      </c>
      <c r="R563" s="31">
        <v>720</v>
      </c>
      <c r="S563" s="45">
        <v>111.136</v>
      </c>
      <c r="T563" s="64">
        <f t="shared" si="72"/>
        <v>7223.84</v>
      </c>
      <c r="U563" s="64">
        <f t="shared" si="73"/>
        <v>129.44387320707418</v>
      </c>
      <c r="V563" s="38">
        <f t="shared" si="74"/>
        <v>26.064646615366218</v>
      </c>
      <c r="W563" s="52">
        <v>234.52928497846079</v>
      </c>
      <c r="X563" s="71" t="str">
        <f t="shared" si="80"/>
        <v>Q1 2023</v>
      </c>
      <c r="Y563" s="21">
        <f t="shared" si="75"/>
        <v>3840</v>
      </c>
      <c r="Z563" s="21">
        <f t="shared" si="76"/>
        <v>2160</v>
      </c>
      <c r="AA563" s="57">
        <f t="shared" si="77"/>
        <v>1164733.9584569733</v>
      </c>
      <c r="AB563" s="59">
        <f t="shared" si="78"/>
        <v>1.7777777777777777</v>
      </c>
      <c r="AC563" s="61">
        <f t="shared" si="79"/>
        <v>1651</v>
      </c>
    </row>
    <row r="564" spans="4:29">
      <c r="D564" s="12">
        <v>558</v>
      </c>
      <c r="E564" s="36" t="s">
        <v>222</v>
      </c>
      <c r="F564" s="16" t="s">
        <v>10</v>
      </c>
      <c r="G564" s="14" t="s">
        <v>30</v>
      </c>
      <c r="H564" s="13" t="s">
        <v>6</v>
      </c>
      <c r="I564" s="13" t="s">
        <v>53</v>
      </c>
      <c r="J564" s="13" t="s">
        <v>126</v>
      </c>
      <c r="K564" s="13" t="s">
        <v>123</v>
      </c>
      <c r="L564" s="14">
        <v>75</v>
      </c>
      <c r="M564" s="14" t="s">
        <v>15</v>
      </c>
      <c r="N564" s="31">
        <v>1000000</v>
      </c>
      <c r="O564" s="14" t="s">
        <v>2</v>
      </c>
      <c r="P564" s="14" t="s">
        <v>35</v>
      </c>
      <c r="Q564" s="31">
        <v>10909.09090909091</v>
      </c>
      <c r="R564" s="31">
        <v>909.09090909090912</v>
      </c>
      <c r="S564" s="45">
        <v>71.251999999999995</v>
      </c>
      <c r="T564" s="64">
        <f t="shared" si="72"/>
        <v>5343.9</v>
      </c>
      <c r="U564" s="64">
        <f t="shared" si="73"/>
        <v>110.4891443893175</v>
      </c>
      <c r="V564" s="38">
        <f t="shared" si="74"/>
        <v>22.506465965064105</v>
      </c>
      <c r="W564" s="52">
        <v>315.87135750665391</v>
      </c>
      <c r="X564" s="71" t="str">
        <f t="shared" si="80"/>
        <v>Q1 2023</v>
      </c>
      <c r="Y564" s="21">
        <f t="shared" si="75"/>
        <v>3840</v>
      </c>
      <c r="Z564" s="21">
        <f t="shared" si="76"/>
        <v>2160</v>
      </c>
      <c r="AA564" s="57">
        <f t="shared" si="77"/>
        <v>1550681.3056379822</v>
      </c>
      <c r="AB564" s="59">
        <f t="shared" si="78"/>
        <v>1.7777777777777777</v>
      </c>
      <c r="AC564" s="61">
        <f t="shared" si="79"/>
        <v>1905</v>
      </c>
    </row>
    <row r="565" spans="4:29">
      <c r="D565" s="12">
        <v>559</v>
      </c>
      <c r="E565" s="36" t="s">
        <v>222</v>
      </c>
      <c r="F565" s="16" t="s">
        <v>10</v>
      </c>
      <c r="G565" s="14" t="s">
        <v>30</v>
      </c>
      <c r="H565" s="13" t="s">
        <v>6</v>
      </c>
      <c r="I565" s="13" t="s">
        <v>53</v>
      </c>
      <c r="J565" s="13" t="s">
        <v>126</v>
      </c>
      <c r="K565" s="13" t="s">
        <v>123</v>
      </c>
      <c r="L565" s="14">
        <v>85</v>
      </c>
      <c r="M565" s="14" t="s">
        <v>15</v>
      </c>
      <c r="N565" s="31">
        <v>1000000</v>
      </c>
      <c r="O565" s="14" t="s">
        <v>2</v>
      </c>
      <c r="P565" s="14" t="s">
        <v>35</v>
      </c>
      <c r="Q565" s="31">
        <v>14400</v>
      </c>
      <c r="R565" s="31">
        <v>1200</v>
      </c>
      <c r="S565" s="45">
        <v>55.893999999999998</v>
      </c>
      <c r="T565" s="64">
        <f t="shared" si="72"/>
        <v>4750.99</v>
      </c>
      <c r="U565" s="64">
        <f t="shared" si="73"/>
        <v>111.32765635256972</v>
      </c>
      <c r="V565" s="38">
        <f t="shared" si="74"/>
        <v>23.138578500750587</v>
      </c>
      <c r="W565" s="52">
        <v>413.97249258866049</v>
      </c>
      <c r="X565" s="71" t="str">
        <f t="shared" si="80"/>
        <v>Q1 2023</v>
      </c>
      <c r="Y565" s="21">
        <f t="shared" si="75"/>
        <v>3840</v>
      </c>
      <c r="Z565" s="21">
        <f t="shared" si="76"/>
        <v>2160</v>
      </c>
      <c r="AA565" s="57">
        <f t="shared" si="77"/>
        <v>1991763.9881305636</v>
      </c>
      <c r="AB565" s="59">
        <f t="shared" si="78"/>
        <v>1.7777777777777777</v>
      </c>
      <c r="AC565" s="61">
        <f t="shared" si="79"/>
        <v>2159</v>
      </c>
    </row>
    <row r="566" spans="4:29">
      <c r="D566" s="12">
        <v>560</v>
      </c>
      <c r="E566" s="36" t="s">
        <v>222</v>
      </c>
      <c r="F566" s="16" t="s">
        <v>10</v>
      </c>
      <c r="G566" s="14" t="s">
        <v>30</v>
      </c>
      <c r="H566" s="13" t="s">
        <v>6</v>
      </c>
      <c r="I566" s="13" t="s">
        <v>53</v>
      </c>
      <c r="J566" s="13" t="s">
        <v>126</v>
      </c>
      <c r="K566" s="13" t="s">
        <v>123</v>
      </c>
      <c r="L566" s="14">
        <v>98</v>
      </c>
      <c r="M566" s="14" t="s">
        <v>15</v>
      </c>
      <c r="N566" s="31">
        <v>1000000</v>
      </c>
      <c r="O566" s="14" t="s">
        <v>2</v>
      </c>
      <c r="P566" s="14" t="s">
        <v>35</v>
      </c>
      <c r="Q566" s="31">
        <v>19141.53633217993</v>
      </c>
      <c r="R566" s="31">
        <v>1595.1280276816608</v>
      </c>
      <c r="S566" s="45">
        <v>2.8839999999999999</v>
      </c>
      <c r="T566" s="64">
        <f t="shared" si="72"/>
        <v>282.63200000000001</v>
      </c>
      <c r="U566" s="64">
        <f t="shared" si="73"/>
        <v>7.6356749439924014</v>
      </c>
      <c r="V566" s="38">
        <f t="shared" si="74"/>
        <v>1.7908450029385452</v>
      </c>
      <c r="W566" s="52">
        <v>620.9587388829907</v>
      </c>
      <c r="X566" s="71" t="str">
        <f t="shared" si="80"/>
        <v>Q1 2023</v>
      </c>
      <c r="Y566" s="21">
        <f t="shared" si="75"/>
        <v>3840</v>
      </c>
      <c r="Z566" s="21">
        <f t="shared" si="76"/>
        <v>2160</v>
      </c>
      <c r="AA566" s="57">
        <f t="shared" si="77"/>
        <v>2647598.8016617205</v>
      </c>
      <c r="AB566" s="59">
        <f t="shared" si="78"/>
        <v>1.7777777777777777</v>
      </c>
      <c r="AC566" s="61">
        <f t="shared" si="79"/>
        <v>2489.1999999999998</v>
      </c>
    </row>
    <row r="567" spans="4:29">
      <c r="D567" s="12">
        <v>561</v>
      </c>
      <c r="E567" s="36" t="s">
        <v>222</v>
      </c>
      <c r="F567" s="16" t="s">
        <v>10</v>
      </c>
      <c r="G567" s="14" t="s">
        <v>30</v>
      </c>
      <c r="H567" s="13" t="s">
        <v>6</v>
      </c>
      <c r="I567" s="13" t="s">
        <v>53</v>
      </c>
      <c r="J567" s="13" t="s">
        <v>126</v>
      </c>
      <c r="K567" s="13" t="s">
        <v>123</v>
      </c>
      <c r="L567" s="14">
        <v>55</v>
      </c>
      <c r="M567" s="14" t="s">
        <v>52</v>
      </c>
      <c r="N567" s="31">
        <v>1000000</v>
      </c>
      <c r="O567" s="14" t="s">
        <v>2</v>
      </c>
      <c r="P567" s="14" t="s">
        <v>35</v>
      </c>
      <c r="Q567" s="31">
        <v>7873.1360946745563</v>
      </c>
      <c r="R567" s="31">
        <v>962.27218934911241</v>
      </c>
      <c r="S567" s="45">
        <v>11.739000000000001</v>
      </c>
      <c r="T567" s="64">
        <f t="shared" si="72"/>
        <v>645.6450000000001</v>
      </c>
      <c r="U567" s="64">
        <f t="shared" si="73"/>
        <v>9.7894097309910997</v>
      </c>
      <c r="V567" s="38">
        <f t="shared" si="74"/>
        <v>3.1668342095439987</v>
      </c>
      <c r="W567" s="52">
        <v>269.77035603918551</v>
      </c>
      <c r="X567" s="71" t="str">
        <f t="shared" si="80"/>
        <v>Q1 2023</v>
      </c>
      <c r="Y567" s="21">
        <f t="shared" si="75"/>
        <v>7680</v>
      </c>
      <c r="Z567" s="21">
        <f t="shared" si="76"/>
        <v>4320</v>
      </c>
      <c r="AA567" s="57">
        <f t="shared" si="77"/>
        <v>833921.94658753707</v>
      </c>
      <c r="AB567" s="59">
        <f t="shared" si="78"/>
        <v>1.7777777777777777</v>
      </c>
      <c r="AC567" s="61">
        <f t="shared" si="79"/>
        <v>1397</v>
      </c>
    </row>
    <row r="568" spans="4:29">
      <c r="D568" s="12">
        <v>562</v>
      </c>
      <c r="E568" s="36" t="s">
        <v>222</v>
      </c>
      <c r="F568" s="16" t="s">
        <v>10</v>
      </c>
      <c r="G568" s="14" t="s">
        <v>30</v>
      </c>
      <c r="H568" s="13" t="s">
        <v>6</v>
      </c>
      <c r="I568" s="13" t="s">
        <v>53</v>
      </c>
      <c r="J568" s="13" t="s">
        <v>126</v>
      </c>
      <c r="K568" s="13" t="s">
        <v>123</v>
      </c>
      <c r="L568" s="14">
        <v>65</v>
      </c>
      <c r="M568" s="14" t="s">
        <v>52</v>
      </c>
      <c r="N568" s="31">
        <v>1000000</v>
      </c>
      <c r="O568" s="14" t="s">
        <v>2</v>
      </c>
      <c r="P568" s="14" t="s">
        <v>35</v>
      </c>
      <c r="Q568" s="31">
        <v>10996.363636363636</v>
      </c>
      <c r="R568" s="31">
        <v>1221.8181818181818</v>
      </c>
      <c r="S568" s="45">
        <v>23.012</v>
      </c>
      <c r="T568" s="64">
        <f t="shared" si="72"/>
        <v>1495.78</v>
      </c>
      <c r="U568" s="64">
        <f t="shared" si="73"/>
        <v>26.802857852011872</v>
      </c>
      <c r="V568" s="38">
        <f t="shared" si="74"/>
        <v>8.3308662285372499</v>
      </c>
      <c r="W568" s="52">
        <v>362.02269374835959</v>
      </c>
      <c r="X568" s="71" t="str">
        <f t="shared" si="80"/>
        <v>Q1 2023</v>
      </c>
      <c r="Y568" s="21">
        <f t="shared" si="75"/>
        <v>7680</v>
      </c>
      <c r="Z568" s="21">
        <f t="shared" si="76"/>
        <v>4320</v>
      </c>
      <c r="AA568" s="57">
        <f t="shared" si="77"/>
        <v>1164733.9584569733</v>
      </c>
      <c r="AB568" s="59">
        <f t="shared" si="78"/>
        <v>1.7777777777777777</v>
      </c>
      <c r="AC568" s="61">
        <f t="shared" si="79"/>
        <v>1651</v>
      </c>
    </row>
    <row r="569" spans="4:29">
      <c r="D569" s="12">
        <v>563</v>
      </c>
      <c r="E569" s="36" t="s">
        <v>222</v>
      </c>
      <c r="F569" s="16" t="s">
        <v>10</v>
      </c>
      <c r="G569" s="14" t="s">
        <v>30</v>
      </c>
      <c r="H569" s="13" t="s">
        <v>6</v>
      </c>
      <c r="I569" s="13" t="s">
        <v>53</v>
      </c>
      <c r="J569" s="13" t="s">
        <v>126</v>
      </c>
      <c r="K569" s="13" t="s">
        <v>123</v>
      </c>
      <c r="L569" s="14">
        <v>75</v>
      </c>
      <c r="M569" s="14" t="s">
        <v>52</v>
      </c>
      <c r="N569" s="31">
        <v>1000000</v>
      </c>
      <c r="O569" s="14" t="s">
        <v>2</v>
      </c>
      <c r="P569" s="14" t="s">
        <v>35</v>
      </c>
      <c r="Q569" s="31">
        <v>15708.764159999995</v>
      </c>
      <c r="R569" s="31">
        <v>1745.4182399999995</v>
      </c>
      <c r="S569" s="45">
        <v>18.684000000000001</v>
      </c>
      <c r="T569" s="64">
        <f t="shared" si="72"/>
        <v>1401.3000000000002</v>
      </c>
      <c r="U569" s="64">
        <f t="shared" si="73"/>
        <v>28.972929514540063</v>
      </c>
      <c r="V569" s="38">
        <f t="shared" si="74"/>
        <v>9.1678053602039586</v>
      </c>
      <c r="W569" s="52">
        <v>490.67680155234194</v>
      </c>
      <c r="X569" s="71" t="str">
        <f t="shared" si="80"/>
        <v>Q1 2023</v>
      </c>
      <c r="Y569" s="21">
        <f t="shared" si="75"/>
        <v>7680</v>
      </c>
      <c r="Z569" s="21">
        <f t="shared" si="76"/>
        <v>4320</v>
      </c>
      <c r="AA569" s="57">
        <f t="shared" si="77"/>
        <v>1550681.3056379822</v>
      </c>
      <c r="AB569" s="59">
        <f t="shared" si="78"/>
        <v>1.7777777777777777</v>
      </c>
      <c r="AC569" s="61">
        <f t="shared" si="79"/>
        <v>1905</v>
      </c>
    </row>
    <row r="570" spans="4:29">
      <c r="D570" s="12">
        <v>564</v>
      </c>
      <c r="E570" s="36" t="s">
        <v>222</v>
      </c>
      <c r="F570" s="16" t="s">
        <v>10</v>
      </c>
      <c r="G570" s="14" t="s">
        <v>30</v>
      </c>
      <c r="H570" s="13" t="s">
        <v>6</v>
      </c>
      <c r="I570" s="13" t="s">
        <v>53</v>
      </c>
      <c r="J570" s="13" t="s">
        <v>126</v>
      </c>
      <c r="K570" s="13" t="s">
        <v>123</v>
      </c>
      <c r="L570" s="14">
        <v>85</v>
      </c>
      <c r="M570" s="14" t="s">
        <v>52</v>
      </c>
      <c r="N570" s="31">
        <v>1000000</v>
      </c>
      <c r="O570" s="14" t="s">
        <v>2</v>
      </c>
      <c r="P570" s="14" t="s">
        <v>35</v>
      </c>
      <c r="Q570" s="31">
        <v>19145.454545454544</v>
      </c>
      <c r="R570" s="31">
        <v>2127.272727272727</v>
      </c>
      <c r="S570" s="45">
        <v>9.9779999999999998</v>
      </c>
      <c r="T570" s="64">
        <f t="shared" si="72"/>
        <v>848.13</v>
      </c>
      <c r="U570" s="64">
        <f t="shared" si="73"/>
        <v>19.873821073566763</v>
      </c>
      <c r="V570" s="38">
        <f t="shared" si="74"/>
        <v>6.4165304970039285</v>
      </c>
      <c r="W570" s="52">
        <v>643.06779885788023</v>
      </c>
      <c r="X570" s="71" t="str">
        <f t="shared" si="80"/>
        <v>Q1 2023</v>
      </c>
      <c r="Y570" s="21">
        <f t="shared" si="75"/>
        <v>7680</v>
      </c>
      <c r="Z570" s="21">
        <f t="shared" si="76"/>
        <v>4320</v>
      </c>
      <c r="AA570" s="57">
        <f t="shared" si="77"/>
        <v>1991763.9881305636</v>
      </c>
      <c r="AB570" s="59">
        <f t="shared" si="78"/>
        <v>1.7777777777777777</v>
      </c>
      <c r="AC570" s="61">
        <f t="shared" si="79"/>
        <v>2159</v>
      </c>
    </row>
    <row r="571" spans="4:29">
      <c r="D571" s="12">
        <v>565</v>
      </c>
      <c r="E571" s="36" t="s">
        <v>222</v>
      </c>
      <c r="F571" s="16" t="s">
        <v>10</v>
      </c>
      <c r="G571" s="14" t="s">
        <v>30</v>
      </c>
      <c r="H571" s="13" t="s">
        <v>6</v>
      </c>
      <c r="I571" s="13" t="s">
        <v>111</v>
      </c>
      <c r="J571" s="13" t="s">
        <v>112</v>
      </c>
      <c r="K571" s="13" t="s">
        <v>43</v>
      </c>
      <c r="L571" s="14">
        <v>65</v>
      </c>
      <c r="M571" s="14" t="s">
        <v>15</v>
      </c>
      <c r="N571" s="31">
        <v>1000000</v>
      </c>
      <c r="O571" s="14" t="s">
        <v>2</v>
      </c>
      <c r="P571" s="14" t="s">
        <v>35</v>
      </c>
      <c r="Q571" s="31">
        <v>6480</v>
      </c>
      <c r="R571" s="31">
        <v>432</v>
      </c>
      <c r="S571" s="45">
        <v>12.599</v>
      </c>
      <c r="T571" s="64">
        <f t="shared" si="72"/>
        <v>818.93500000000006</v>
      </c>
      <c r="U571" s="64">
        <f t="shared" si="73"/>
        <v>14.674483142599408</v>
      </c>
      <c r="V571" s="38">
        <f t="shared" si="74"/>
        <v>2.9548344614436277</v>
      </c>
      <c r="W571" s="52">
        <v>234.52928497846079</v>
      </c>
      <c r="X571" s="71" t="str">
        <f t="shared" si="80"/>
        <v>Q1 2023</v>
      </c>
      <c r="Y571" s="21">
        <f t="shared" si="75"/>
        <v>3840</v>
      </c>
      <c r="Z571" s="21">
        <f t="shared" si="76"/>
        <v>2160</v>
      </c>
      <c r="AA571" s="57">
        <f t="shared" si="77"/>
        <v>1164733.9584569733</v>
      </c>
      <c r="AB571" s="59">
        <f t="shared" si="78"/>
        <v>1.7777777777777777</v>
      </c>
      <c r="AC571" s="61">
        <f t="shared" si="79"/>
        <v>1651</v>
      </c>
    </row>
    <row r="572" spans="4:29">
      <c r="D572" s="12">
        <v>566</v>
      </c>
      <c r="E572" s="36" t="s">
        <v>222</v>
      </c>
      <c r="F572" s="16" t="s">
        <v>10</v>
      </c>
      <c r="G572" s="14" t="s">
        <v>30</v>
      </c>
      <c r="H572" s="13" t="s">
        <v>6</v>
      </c>
      <c r="I572" s="13" t="s">
        <v>111</v>
      </c>
      <c r="J572" s="13" t="s">
        <v>112</v>
      </c>
      <c r="K572" s="13" t="s">
        <v>43</v>
      </c>
      <c r="L572" s="14">
        <v>75</v>
      </c>
      <c r="M572" s="14" t="s">
        <v>15</v>
      </c>
      <c r="N572" s="31">
        <v>1000000</v>
      </c>
      <c r="O572" s="14" t="s">
        <v>2</v>
      </c>
      <c r="P572" s="14" t="s">
        <v>35</v>
      </c>
      <c r="Q572" s="31">
        <v>12000</v>
      </c>
      <c r="R572" s="31">
        <v>600</v>
      </c>
      <c r="S572" s="45">
        <v>8.9250000000000007</v>
      </c>
      <c r="T572" s="64">
        <f t="shared" si="72"/>
        <v>669.375</v>
      </c>
      <c r="U572" s="64">
        <f t="shared" si="73"/>
        <v>13.839830652818993</v>
      </c>
      <c r="V572" s="38">
        <f t="shared" si="74"/>
        <v>2.8191518657468864</v>
      </c>
      <c r="W572" s="52">
        <v>315.87135750665391</v>
      </c>
      <c r="X572" s="71" t="str">
        <f t="shared" si="80"/>
        <v>Q1 2023</v>
      </c>
      <c r="Y572" s="21">
        <f t="shared" si="75"/>
        <v>3840</v>
      </c>
      <c r="Z572" s="21">
        <f t="shared" si="76"/>
        <v>2160</v>
      </c>
      <c r="AA572" s="57">
        <f t="shared" si="77"/>
        <v>1550681.3056379822</v>
      </c>
      <c r="AB572" s="59">
        <f t="shared" si="78"/>
        <v>1.7777777777777777</v>
      </c>
      <c r="AC572" s="61">
        <f t="shared" si="79"/>
        <v>1905</v>
      </c>
    </row>
    <row r="573" spans="4:29">
      <c r="D573" s="12">
        <v>567</v>
      </c>
      <c r="E573" s="36" t="s">
        <v>222</v>
      </c>
      <c r="F573" s="16" t="s">
        <v>10</v>
      </c>
      <c r="G573" s="14" t="s">
        <v>30</v>
      </c>
      <c r="H573" s="13" t="s">
        <v>6</v>
      </c>
      <c r="I573" s="13" t="s">
        <v>111</v>
      </c>
      <c r="J573" s="13" t="s">
        <v>112</v>
      </c>
      <c r="K573" s="13" t="s">
        <v>43</v>
      </c>
      <c r="L573" s="14">
        <v>85</v>
      </c>
      <c r="M573" s="14" t="s">
        <v>15</v>
      </c>
      <c r="N573" s="31">
        <v>1000000</v>
      </c>
      <c r="O573" s="14" t="s">
        <v>2</v>
      </c>
      <c r="P573" s="14" t="s">
        <v>35</v>
      </c>
      <c r="Q573" s="31">
        <v>15360</v>
      </c>
      <c r="R573" s="31">
        <v>768</v>
      </c>
      <c r="S573" s="45">
        <v>7.8739999999999997</v>
      </c>
      <c r="T573" s="64">
        <f t="shared" si="72"/>
        <v>669.29</v>
      </c>
      <c r="U573" s="64">
        <f t="shared" si="73"/>
        <v>15.683149642540059</v>
      </c>
      <c r="V573" s="38">
        <f t="shared" si="74"/>
        <v>3.2596194066431128</v>
      </c>
      <c r="W573" s="52">
        <v>413.97249258866049</v>
      </c>
      <c r="X573" s="71" t="str">
        <f t="shared" si="80"/>
        <v>Q1 2023</v>
      </c>
      <c r="Y573" s="21">
        <f t="shared" si="75"/>
        <v>3840</v>
      </c>
      <c r="Z573" s="21">
        <f t="shared" si="76"/>
        <v>2160</v>
      </c>
      <c r="AA573" s="57">
        <f t="shared" si="77"/>
        <v>1991763.9881305636</v>
      </c>
      <c r="AB573" s="59">
        <f t="shared" si="78"/>
        <v>1.7777777777777777</v>
      </c>
      <c r="AC573" s="61">
        <f t="shared" si="79"/>
        <v>2159</v>
      </c>
    </row>
    <row r="574" spans="4:29">
      <c r="D574" s="12">
        <v>568</v>
      </c>
      <c r="E574" s="36" t="s">
        <v>222</v>
      </c>
      <c r="F574" s="16" t="s">
        <v>10</v>
      </c>
      <c r="G574" s="14" t="s">
        <v>30</v>
      </c>
      <c r="H574" s="13" t="s">
        <v>6</v>
      </c>
      <c r="I574" s="13" t="s">
        <v>36</v>
      </c>
      <c r="J574" s="13" t="s">
        <v>50</v>
      </c>
      <c r="K574" s="13" t="s">
        <v>123</v>
      </c>
      <c r="L574" s="14">
        <v>55</v>
      </c>
      <c r="M574" s="14" t="s">
        <v>15</v>
      </c>
      <c r="N574" s="31">
        <v>1000000</v>
      </c>
      <c r="O574" s="14" t="s">
        <v>1</v>
      </c>
      <c r="P574" s="14" t="s">
        <v>35</v>
      </c>
      <c r="Q574" s="31">
        <v>2048</v>
      </c>
      <c r="R574" s="31">
        <v>128</v>
      </c>
      <c r="S574" s="45">
        <v>38.880000000000003</v>
      </c>
      <c r="T574" s="64">
        <f t="shared" si="72"/>
        <v>2138.4</v>
      </c>
      <c r="U574" s="64">
        <f t="shared" si="73"/>
        <v>32.422885283323446</v>
      </c>
      <c r="V574" s="38">
        <f t="shared" si="74"/>
        <v>4.7564157149087603</v>
      </c>
      <c r="W574" s="52">
        <v>122.33579513654219</v>
      </c>
      <c r="X574" s="71" t="str">
        <f t="shared" si="80"/>
        <v>Q1 2023</v>
      </c>
      <c r="Y574" s="21">
        <f t="shared" si="75"/>
        <v>3840</v>
      </c>
      <c r="Z574" s="21">
        <f t="shared" si="76"/>
        <v>2160</v>
      </c>
      <c r="AA574" s="57">
        <f t="shared" si="77"/>
        <v>833921.94658753707</v>
      </c>
      <c r="AB574" s="59">
        <f t="shared" si="78"/>
        <v>1.7777777777777777</v>
      </c>
      <c r="AC574" s="61">
        <f t="shared" si="79"/>
        <v>1397</v>
      </c>
    </row>
    <row r="575" spans="4:29">
      <c r="D575" s="12">
        <v>569</v>
      </c>
      <c r="E575" s="36" t="s">
        <v>222</v>
      </c>
      <c r="F575" s="16" t="s">
        <v>10</v>
      </c>
      <c r="G575" s="14" t="s">
        <v>30</v>
      </c>
      <c r="H575" s="13" t="s">
        <v>6</v>
      </c>
      <c r="I575" s="13" t="s">
        <v>36</v>
      </c>
      <c r="J575" s="13" t="s">
        <v>37</v>
      </c>
      <c r="K575" s="13" t="s">
        <v>137</v>
      </c>
      <c r="L575" s="14">
        <v>65</v>
      </c>
      <c r="M575" s="14" t="s">
        <v>15</v>
      </c>
      <c r="N575" s="31">
        <v>1000000</v>
      </c>
      <c r="O575" s="14" t="s">
        <v>1</v>
      </c>
      <c r="P575" s="14" t="s">
        <v>35</v>
      </c>
      <c r="Q575" s="31">
        <v>2560</v>
      </c>
      <c r="R575" s="31">
        <v>160</v>
      </c>
      <c r="S575" s="45">
        <v>79.760000000000005</v>
      </c>
      <c r="T575" s="64">
        <f t="shared" si="72"/>
        <v>5184.4000000000005</v>
      </c>
      <c r="U575" s="64">
        <f t="shared" si="73"/>
        <v>92.899180526528198</v>
      </c>
      <c r="V575" s="38">
        <f t="shared" si="74"/>
        <v>13.094239038917424</v>
      </c>
      <c r="W575" s="52">
        <v>164.17049948492254</v>
      </c>
      <c r="X575" s="71" t="str">
        <f t="shared" si="80"/>
        <v>Q1 2023</v>
      </c>
      <c r="Y575" s="21">
        <f t="shared" si="75"/>
        <v>3840</v>
      </c>
      <c r="Z575" s="21">
        <f t="shared" si="76"/>
        <v>2160</v>
      </c>
      <c r="AA575" s="57">
        <f t="shared" si="77"/>
        <v>1164733.9584569733</v>
      </c>
      <c r="AB575" s="59">
        <f t="shared" si="78"/>
        <v>1.7777777777777777</v>
      </c>
      <c r="AC575" s="61">
        <f t="shared" si="79"/>
        <v>1651</v>
      </c>
    </row>
    <row r="576" spans="4:29">
      <c r="D576" s="12">
        <v>570</v>
      </c>
      <c r="E576" s="36" t="s">
        <v>222</v>
      </c>
      <c r="F576" s="16" t="s">
        <v>10</v>
      </c>
      <c r="G576" s="14" t="s">
        <v>30</v>
      </c>
      <c r="H576" s="13" t="s">
        <v>6</v>
      </c>
      <c r="I576" s="13" t="s">
        <v>36</v>
      </c>
      <c r="J576" s="13" t="s">
        <v>38</v>
      </c>
      <c r="K576" s="13" t="s">
        <v>137</v>
      </c>
      <c r="L576" s="14">
        <v>75</v>
      </c>
      <c r="M576" s="14" t="s">
        <v>15</v>
      </c>
      <c r="N576" s="31">
        <v>1000000</v>
      </c>
      <c r="O576" s="14" t="s">
        <v>1</v>
      </c>
      <c r="P576" s="14" t="s">
        <v>35</v>
      </c>
      <c r="Q576" s="31">
        <v>3840</v>
      </c>
      <c r="R576" s="31">
        <v>240</v>
      </c>
      <c r="S576" s="45">
        <v>43.92</v>
      </c>
      <c r="T576" s="64">
        <f t="shared" si="72"/>
        <v>3294</v>
      </c>
      <c r="U576" s="64">
        <f t="shared" si="73"/>
        <v>68.105922943620172</v>
      </c>
      <c r="V576" s="38">
        <f t="shared" si="74"/>
        <v>9.711149015184569</v>
      </c>
      <c r="W576" s="52">
        <v>221.10995025465772</v>
      </c>
      <c r="X576" s="71" t="str">
        <f t="shared" si="80"/>
        <v>Q1 2023</v>
      </c>
      <c r="Y576" s="21">
        <f t="shared" si="75"/>
        <v>3840</v>
      </c>
      <c r="Z576" s="21">
        <f t="shared" si="76"/>
        <v>2160</v>
      </c>
      <c r="AA576" s="57">
        <f t="shared" si="77"/>
        <v>1550681.3056379822</v>
      </c>
      <c r="AB576" s="59">
        <f t="shared" si="78"/>
        <v>1.7777777777777777</v>
      </c>
      <c r="AC576" s="61">
        <f t="shared" si="79"/>
        <v>1905</v>
      </c>
    </row>
    <row r="577" spans="4:29">
      <c r="D577" s="12">
        <v>571</v>
      </c>
      <c r="E577" s="36" t="s">
        <v>222</v>
      </c>
      <c r="F577" s="16" t="s">
        <v>10</v>
      </c>
      <c r="G577" s="14" t="s">
        <v>30</v>
      </c>
      <c r="H577" s="13" t="s">
        <v>6</v>
      </c>
      <c r="I577" s="13" t="s">
        <v>36</v>
      </c>
      <c r="J577" s="13" t="s">
        <v>138</v>
      </c>
      <c r="K577" s="13" t="s">
        <v>137</v>
      </c>
      <c r="L577" s="14">
        <v>85</v>
      </c>
      <c r="M577" s="14" t="s">
        <v>15</v>
      </c>
      <c r="N577" s="31">
        <v>1000000</v>
      </c>
      <c r="O577" s="14" t="s">
        <v>1</v>
      </c>
      <c r="P577" s="14" t="s">
        <v>35</v>
      </c>
      <c r="Q577" s="31">
        <v>7168</v>
      </c>
      <c r="R577" s="31">
        <v>448</v>
      </c>
      <c r="S577" s="45">
        <v>36.56</v>
      </c>
      <c r="T577" s="64">
        <f t="shared" si="72"/>
        <v>3107.6000000000004</v>
      </c>
      <c r="U577" s="64">
        <f t="shared" si="73"/>
        <v>72.81889140605341</v>
      </c>
      <c r="V577" s="38">
        <f t="shared" si="74"/>
        <v>10.594384030329</v>
      </c>
      <c r="W577" s="52">
        <v>289.78074481206232</v>
      </c>
      <c r="X577" s="71" t="str">
        <f t="shared" si="80"/>
        <v>Q1 2023</v>
      </c>
      <c r="Y577" s="21">
        <f t="shared" si="75"/>
        <v>3840</v>
      </c>
      <c r="Z577" s="21">
        <f t="shared" si="76"/>
        <v>2160</v>
      </c>
      <c r="AA577" s="57">
        <f t="shared" si="77"/>
        <v>1991763.9881305636</v>
      </c>
      <c r="AB577" s="59">
        <f t="shared" si="78"/>
        <v>1.7777777777777777</v>
      </c>
      <c r="AC577" s="61">
        <f t="shared" si="79"/>
        <v>2159</v>
      </c>
    </row>
    <row r="578" spans="4:29">
      <c r="D578" s="12">
        <v>572</v>
      </c>
      <c r="E578" s="36" t="s">
        <v>222</v>
      </c>
      <c r="F578" s="16" t="s">
        <v>10</v>
      </c>
      <c r="G578" s="14" t="s">
        <v>30</v>
      </c>
      <c r="H578" s="13" t="s">
        <v>6</v>
      </c>
      <c r="I578" s="13" t="s">
        <v>36</v>
      </c>
      <c r="J578" s="13"/>
      <c r="K578" s="13" t="s">
        <v>123</v>
      </c>
      <c r="L578" s="14">
        <v>98</v>
      </c>
      <c r="M578" s="14" t="s">
        <v>15</v>
      </c>
      <c r="N578" s="31">
        <v>1000000</v>
      </c>
      <c r="O578" s="14" t="s">
        <v>1</v>
      </c>
      <c r="P578" s="14" t="s">
        <v>35</v>
      </c>
      <c r="Q578" s="31">
        <v>5120</v>
      </c>
      <c r="R578" s="31">
        <v>320</v>
      </c>
      <c r="S578" s="45">
        <v>17.2</v>
      </c>
      <c r="T578" s="64">
        <f t="shared" si="72"/>
        <v>1685.6</v>
      </c>
      <c r="U578" s="64">
        <f t="shared" si="73"/>
        <v>45.538699388581591</v>
      </c>
      <c r="V578" s="38">
        <f t="shared" si="74"/>
        <v>7.4763432161512071</v>
      </c>
      <c r="W578" s="52">
        <v>434.67111721809346</v>
      </c>
      <c r="X578" s="71" t="str">
        <f t="shared" si="80"/>
        <v>Q1 2023</v>
      </c>
      <c r="Y578" s="21">
        <f t="shared" si="75"/>
        <v>3840</v>
      </c>
      <c r="Z578" s="21">
        <f t="shared" si="76"/>
        <v>2160</v>
      </c>
      <c r="AA578" s="57">
        <f t="shared" si="77"/>
        <v>2647598.8016617205</v>
      </c>
      <c r="AB578" s="59">
        <f t="shared" si="78"/>
        <v>1.7777777777777777</v>
      </c>
      <c r="AC578" s="61">
        <f t="shared" si="79"/>
        <v>2489.1999999999998</v>
      </c>
    </row>
    <row r="579" spans="4:29">
      <c r="D579" s="12">
        <v>573</v>
      </c>
      <c r="E579" s="36" t="s">
        <v>222</v>
      </c>
      <c r="F579" s="16" t="s">
        <v>10</v>
      </c>
      <c r="G579" s="14" t="s">
        <v>30</v>
      </c>
      <c r="H579" s="13" t="s">
        <v>6</v>
      </c>
      <c r="I579" s="13" t="s">
        <v>58</v>
      </c>
      <c r="J579" s="13"/>
      <c r="K579" s="13" t="s">
        <v>123</v>
      </c>
      <c r="L579" s="14">
        <v>65</v>
      </c>
      <c r="M579" s="14" t="s">
        <v>15</v>
      </c>
      <c r="N579" s="31">
        <v>1000000</v>
      </c>
      <c r="O579" s="14" t="s">
        <v>1</v>
      </c>
      <c r="P579" s="14" t="s">
        <v>35</v>
      </c>
      <c r="Q579" s="31">
        <v>2560</v>
      </c>
      <c r="R579" s="31">
        <v>160</v>
      </c>
      <c r="S579" s="45">
        <v>6.3</v>
      </c>
      <c r="T579" s="64">
        <f t="shared" si="72"/>
        <v>409.5</v>
      </c>
      <c r="U579" s="64">
        <f t="shared" si="73"/>
        <v>7.3378239382789321</v>
      </c>
      <c r="V579" s="38">
        <f t="shared" si="74"/>
        <v>1.0342741467550121</v>
      </c>
      <c r="W579" s="52">
        <v>164.17049948492254</v>
      </c>
      <c r="X579" s="71" t="str">
        <f t="shared" si="80"/>
        <v>Q1 2023</v>
      </c>
      <c r="Y579" s="21">
        <f t="shared" si="75"/>
        <v>3840</v>
      </c>
      <c r="Z579" s="21">
        <f t="shared" si="76"/>
        <v>2160</v>
      </c>
      <c r="AA579" s="57">
        <f t="shared" si="77"/>
        <v>1164733.9584569733</v>
      </c>
      <c r="AB579" s="59">
        <f t="shared" si="78"/>
        <v>1.7777777777777777</v>
      </c>
      <c r="AC579" s="61">
        <f t="shared" si="79"/>
        <v>1651</v>
      </c>
    </row>
    <row r="580" spans="4:29">
      <c r="D580" s="12">
        <v>574</v>
      </c>
      <c r="E580" s="36" t="s">
        <v>222</v>
      </c>
      <c r="F580" s="16" t="s">
        <v>10</v>
      </c>
      <c r="G580" s="14" t="s">
        <v>30</v>
      </c>
      <c r="H580" s="13" t="s">
        <v>6</v>
      </c>
      <c r="I580" s="13" t="s">
        <v>58</v>
      </c>
      <c r="J580" s="13" t="s">
        <v>59</v>
      </c>
      <c r="K580" s="13" t="s">
        <v>123</v>
      </c>
      <c r="L580" s="14">
        <v>75</v>
      </c>
      <c r="M580" s="14" t="s">
        <v>15</v>
      </c>
      <c r="N580" s="31">
        <v>1000000</v>
      </c>
      <c r="O580" s="14" t="s">
        <v>1</v>
      </c>
      <c r="P580" s="14" t="s">
        <v>35</v>
      </c>
      <c r="Q580" s="31">
        <v>4000</v>
      </c>
      <c r="R580" s="31">
        <v>252</v>
      </c>
      <c r="S580" s="45">
        <v>5.04</v>
      </c>
      <c r="T580" s="64">
        <f t="shared" si="72"/>
        <v>378</v>
      </c>
      <c r="U580" s="64">
        <f t="shared" si="73"/>
        <v>7.8154337804154306</v>
      </c>
      <c r="V580" s="38">
        <f t="shared" si="74"/>
        <v>1.114394149283475</v>
      </c>
      <c r="W580" s="52">
        <v>221.10995025465772</v>
      </c>
      <c r="X580" s="71" t="str">
        <f t="shared" si="80"/>
        <v>Q1 2023</v>
      </c>
      <c r="Y580" s="21">
        <f t="shared" si="75"/>
        <v>3840</v>
      </c>
      <c r="Z580" s="21">
        <f t="shared" si="76"/>
        <v>2160</v>
      </c>
      <c r="AA580" s="57">
        <f t="shared" si="77"/>
        <v>1550681.3056379822</v>
      </c>
      <c r="AB580" s="59">
        <f t="shared" si="78"/>
        <v>1.7777777777777777</v>
      </c>
      <c r="AC580" s="61">
        <f t="shared" si="79"/>
        <v>1905</v>
      </c>
    </row>
    <row r="581" spans="4:29">
      <c r="D581" s="12">
        <v>575</v>
      </c>
      <c r="E581" s="36" t="s">
        <v>222</v>
      </c>
      <c r="F581" s="16" t="s">
        <v>10</v>
      </c>
      <c r="G581" s="14" t="s">
        <v>30</v>
      </c>
      <c r="H581" s="13" t="s">
        <v>6</v>
      </c>
      <c r="I581" s="13" t="s">
        <v>139</v>
      </c>
      <c r="J581" s="13"/>
      <c r="K581" s="13" t="s">
        <v>123</v>
      </c>
      <c r="L581" s="14">
        <v>65</v>
      </c>
      <c r="M581" s="14" t="s">
        <v>15</v>
      </c>
      <c r="N581" s="31">
        <v>1000000</v>
      </c>
      <c r="O581" s="14" t="s">
        <v>1</v>
      </c>
      <c r="P581" s="14" t="s">
        <v>35</v>
      </c>
      <c r="Q581" s="31">
        <v>9216</v>
      </c>
      <c r="R581" s="31">
        <v>576</v>
      </c>
      <c r="S581" s="45">
        <v>0.21</v>
      </c>
      <c r="T581" s="64">
        <f t="shared" si="72"/>
        <v>13.65</v>
      </c>
      <c r="U581" s="64">
        <f t="shared" si="73"/>
        <v>0.24459413127596438</v>
      </c>
      <c r="V581" s="38">
        <f t="shared" si="74"/>
        <v>3.4475804891833731E-2</v>
      </c>
      <c r="W581" s="52">
        <v>164.17049948492254</v>
      </c>
      <c r="X581" s="71" t="str">
        <f t="shared" si="80"/>
        <v>Q1 2023</v>
      </c>
      <c r="Y581" s="21">
        <f t="shared" si="75"/>
        <v>3840</v>
      </c>
      <c r="Z581" s="21">
        <f t="shared" si="76"/>
        <v>2160</v>
      </c>
      <c r="AA581" s="57">
        <f t="shared" si="77"/>
        <v>1164733.9584569733</v>
      </c>
      <c r="AB581" s="59">
        <f t="shared" si="78"/>
        <v>1.7777777777777777</v>
      </c>
      <c r="AC581" s="61">
        <f t="shared" si="79"/>
        <v>1651</v>
      </c>
    </row>
    <row r="582" spans="4:29">
      <c r="D582" s="12">
        <v>576</v>
      </c>
      <c r="E582" s="36" t="s">
        <v>222</v>
      </c>
      <c r="F582" s="16" t="s">
        <v>10</v>
      </c>
      <c r="G582" s="14" t="s">
        <v>30</v>
      </c>
      <c r="H582" s="13" t="s">
        <v>6</v>
      </c>
      <c r="I582" s="13" t="s">
        <v>139</v>
      </c>
      <c r="J582" s="13"/>
      <c r="K582" s="13" t="s">
        <v>123</v>
      </c>
      <c r="L582" s="14">
        <v>86</v>
      </c>
      <c r="M582" s="14" t="s">
        <v>15</v>
      </c>
      <c r="N582" s="31">
        <v>1000000</v>
      </c>
      <c r="O582" s="14" t="s">
        <v>1</v>
      </c>
      <c r="P582" s="14" t="s">
        <v>35</v>
      </c>
      <c r="Q582" s="31">
        <v>16000</v>
      </c>
      <c r="R582" s="31">
        <v>1000</v>
      </c>
      <c r="S582" s="45">
        <v>0.315</v>
      </c>
      <c r="T582" s="64">
        <f t="shared" si="72"/>
        <v>27.09</v>
      </c>
      <c r="U582" s="64">
        <f t="shared" si="73"/>
        <v>0.64225498044391693</v>
      </c>
      <c r="V582" s="38">
        <f t="shared" si="74"/>
        <v>9.1280934615799642E-2</v>
      </c>
      <c r="W582" s="52">
        <v>289.78074481206232</v>
      </c>
      <c r="X582" s="71" t="str">
        <f t="shared" si="80"/>
        <v>Q1 2023</v>
      </c>
      <c r="Y582" s="21">
        <f t="shared" si="75"/>
        <v>3840</v>
      </c>
      <c r="Z582" s="21">
        <f t="shared" si="76"/>
        <v>2160</v>
      </c>
      <c r="AA582" s="57">
        <f t="shared" si="77"/>
        <v>2038904.6998219588</v>
      </c>
      <c r="AB582" s="59">
        <f t="shared" si="78"/>
        <v>1.7777777777777777</v>
      </c>
      <c r="AC582" s="61">
        <f t="shared" si="79"/>
        <v>2184.4</v>
      </c>
    </row>
    <row r="583" spans="4:29">
      <c r="D583" s="12">
        <v>577</v>
      </c>
      <c r="E583" s="36" t="s">
        <v>222</v>
      </c>
      <c r="F583" s="16" t="s">
        <v>10</v>
      </c>
      <c r="G583" s="14" t="s">
        <v>30</v>
      </c>
      <c r="H583" s="13" t="s">
        <v>6</v>
      </c>
      <c r="I583" s="13" t="s">
        <v>48</v>
      </c>
      <c r="J583" s="13" t="s">
        <v>215</v>
      </c>
      <c r="K583" s="13" t="s">
        <v>123</v>
      </c>
      <c r="L583" s="14">
        <v>55</v>
      </c>
      <c r="M583" s="14" t="s">
        <v>15</v>
      </c>
      <c r="N583" s="31">
        <v>400000</v>
      </c>
      <c r="O583" s="14" t="s">
        <v>1</v>
      </c>
      <c r="P583" s="14" t="s">
        <v>35</v>
      </c>
      <c r="Q583" s="31">
        <v>2000</v>
      </c>
      <c r="R583" s="31">
        <v>200</v>
      </c>
      <c r="S583" s="45">
        <v>43.744999999999997</v>
      </c>
      <c r="T583" s="64">
        <f t="shared" ref="T583:T646" si="81">L583*S583</f>
        <v>2405.9749999999999</v>
      </c>
      <c r="U583" s="64">
        <f t="shared" ref="U583:U646" si="82">S583*AA583/10^6</f>
        <v>36.479915553471805</v>
      </c>
      <c r="V583" s="38">
        <f t="shared" ref="V583:V646" si="83">S583*W583/1000</f>
        <v>5.3515793582480375</v>
      </c>
      <c r="W583" s="52">
        <v>122.33579513654219</v>
      </c>
      <c r="X583" s="71" t="str">
        <f t="shared" si="80"/>
        <v>Q1 2023</v>
      </c>
      <c r="Y583" s="21">
        <f t="shared" ref="Y583:Y646" si="84">1*LEFT(M583, FIND("x", M583)-2)</f>
        <v>3840</v>
      </c>
      <c r="Z583" s="21">
        <f t="shared" ref="Z583:Z646" si="85">1*RIGHT(M583, LEN(M583)-FIND("x", M583)-1)</f>
        <v>2160</v>
      </c>
      <c r="AA583" s="57">
        <f t="shared" ref="AA583:AA646" si="86">AC583^2*AB583/(1+AB583^2)</f>
        <v>833921.94658753707</v>
      </c>
      <c r="AB583" s="59">
        <f t="shared" ref="AB583:AB646" si="87">Y583/Z583</f>
        <v>1.7777777777777777</v>
      </c>
      <c r="AC583" s="61">
        <f t="shared" ref="AC583:AC646" si="88">L583*25.4</f>
        <v>1397</v>
      </c>
    </row>
    <row r="584" spans="4:29">
      <c r="D584" s="12">
        <v>578</v>
      </c>
      <c r="E584" s="36" t="s">
        <v>222</v>
      </c>
      <c r="F584" s="16" t="s">
        <v>10</v>
      </c>
      <c r="G584" s="14" t="s">
        <v>30</v>
      </c>
      <c r="H584" s="13" t="s">
        <v>6</v>
      </c>
      <c r="I584" s="13" t="s">
        <v>48</v>
      </c>
      <c r="J584" s="13"/>
      <c r="K584" s="13" t="s">
        <v>123</v>
      </c>
      <c r="L584" s="14">
        <v>85</v>
      </c>
      <c r="M584" s="14" t="s">
        <v>52</v>
      </c>
      <c r="N584" s="31">
        <v>400000</v>
      </c>
      <c r="O584" s="14" t="s">
        <v>2</v>
      </c>
      <c r="P584" s="14" t="s">
        <v>35</v>
      </c>
      <c r="Q584" s="31">
        <v>21060</v>
      </c>
      <c r="R584" s="31">
        <v>2340</v>
      </c>
      <c r="S584" s="45">
        <v>6.5000000000000002E-2</v>
      </c>
      <c r="T584" s="64">
        <f t="shared" si="81"/>
        <v>5.5250000000000004</v>
      </c>
      <c r="U584" s="64">
        <f t="shared" si="82"/>
        <v>0.12946465922848663</v>
      </c>
      <c r="V584" s="38">
        <f t="shared" si="83"/>
        <v>4.1799406925762221E-2</v>
      </c>
      <c r="W584" s="52">
        <v>643.06779885788023</v>
      </c>
      <c r="X584" s="71" t="str">
        <f t="shared" ref="X584:X647" si="89">G584&amp;" "&amp;F584</f>
        <v>Q1 2023</v>
      </c>
      <c r="Y584" s="21">
        <f t="shared" si="84"/>
        <v>7680</v>
      </c>
      <c r="Z584" s="21">
        <f t="shared" si="85"/>
        <v>4320</v>
      </c>
      <c r="AA584" s="57">
        <f t="shared" si="86"/>
        <v>1991763.9881305636</v>
      </c>
      <c r="AB584" s="59">
        <f t="shared" si="87"/>
        <v>1.7777777777777777</v>
      </c>
      <c r="AC584" s="61">
        <f t="shared" si="88"/>
        <v>2159</v>
      </c>
    </row>
    <row r="585" spans="4:29">
      <c r="D585" s="12">
        <v>579</v>
      </c>
      <c r="E585" s="36" t="s">
        <v>222</v>
      </c>
      <c r="F585" s="16" t="s">
        <v>10</v>
      </c>
      <c r="G585" s="14" t="s">
        <v>30</v>
      </c>
      <c r="H585" s="13" t="s">
        <v>6</v>
      </c>
      <c r="I585" s="13" t="s">
        <v>48</v>
      </c>
      <c r="J585" s="13" t="s">
        <v>180</v>
      </c>
      <c r="K585" s="13" t="s">
        <v>123</v>
      </c>
      <c r="L585" s="14">
        <v>65</v>
      </c>
      <c r="M585" s="14" t="s">
        <v>15</v>
      </c>
      <c r="N585" s="31"/>
      <c r="O585" s="14" t="s">
        <v>1</v>
      </c>
      <c r="P585" s="14" t="s">
        <v>35</v>
      </c>
      <c r="Q585" s="31">
        <v>6400</v>
      </c>
      <c r="R585" s="31">
        <v>1600</v>
      </c>
      <c r="S585" s="45">
        <v>39.195</v>
      </c>
      <c r="T585" s="64">
        <f t="shared" si="81"/>
        <v>2547.6750000000002</v>
      </c>
      <c r="U585" s="64">
        <f t="shared" si="82"/>
        <v>45.651747501721069</v>
      </c>
      <c r="V585" s="38">
        <f t="shared" si="83"/>
        <v>6.4346627273115393</v>
      </c>
      <c r="W585" s="52">
        <v>164.17049948492254</v>
      </c>
      <c r="X585" s="71" t="str">
        <f t="shared" si="89"/>
        <v>Q1 2023</v>
      </c>
      <c r="Y585" s="21">
        <f t="shared" si="84"/>
        <v>3840</v>
      </c>
      <c r="Z585" s="21">
        <f t="shared" si="85"/>
        <v>2160</v>
      </c>
      <c r="AA585" s="57">
        <f t="shared" si="86"/>
        <v>1164733.9584569733</v>
      </c>
      <c r="AB585" s="59">
        <f t="shared" si="87"/>
        <v>1.7777777777777777</v>
      </c>
      <c r="AC585" s="61">
        <f t="shared" si="88"/>
        <v>1651</v>
      </c>
    </row>
    <row r="586" spans="4:29">
      <c r="D586" s="12">
        <v>580</v>
      </c>
      <c r="E586" s="36" t="s">
        <v>222</v>
      </c>
      <c r="F586" s="16" t="s">
        <v>10</v>
      </c>
      <c r="G586" s="14" t="s">
        <v>30</v>
      </c>
      <c r="H586" s="13" t="s">
        <v>6</v>
      </c>
      <c r="I586" s="13" t="s">
        <v>48</v>
      </c>
      <c r="J586" s="13" t="s">
        <v>179</v>
      </c>
      <c r="K586" s="13" t="s">
        <v>123</v>
      </c>
      <c r="L586" s="14">
        <v>75</v>
      </c>
      <c r="M586" s="14" t="s">
        <v>15</v>
      </c>
      <c r="N586" s="31"/>
      <c r="O586" s="14" t="s">
        <v>1</v>
      </c>
      <c r="P586" s="14" t="s">
        <v>35</v>
      </c>
      <c r="Q586" s="31">
        <v>8000</v>
      </c>
      <c r="R586" s="31">
        <v>2000</v>
      </c>
      <c r="S586" s="45">
        <v>23.594999999999999</v>
      </c>
      <c r="T586" s="64">
        <f t="shared" si="81"/>
        <v>1769.625</v>
      </c>
      <c r="U586" s="64">
        <f t="shared" si="82"/>
        <v>36.588325406528192</v>
      </c>
      <c r="V586" s="38">
        <f t="shared" si="83"/>
        <v>5.2170892762586485</v>
      </c>
      <c r="W586" s="52">
        <v>221.10995025465772</v>
      </c>
      <c r="X586" s="71" t="str">
        <f t="shared" si="89"/>
        <v>Q1 2023</v>
      </c>
      <c r="Y586" s="21">
        <f t="shared" si="84"/>
        <v>3840</v>
      </c>
      <c r="Z586" s="21">
        <f t="shared" si="85"/>
        <v>2160</v>
      </c>
      <c r="AA586" s="57">
        <f t="shared" si="86"/>
        <v>1550681.3056379822</v>
      </c>
      <c r="AB586" s="59">
        <f t="shared" si="87"/>
        <v>1.7777777777777777</v>
      </c>
      <c r="AC586" s="61">
        <f t="shared" si="88"/>
        <v>1905</v>
      </c>
    </row>
    <row r="587" spans="4:29">
      <c r="D587" s="12">
        <v>581</v>
      </c>
      <c r="E587" s="36" t="s">
        <v>222</v>
      </c>
      <c r="F587" s="16" t="s">
        <v>10</v>
      </c>
      <c r="G587" s="14" t="s">
        <v>30</v>
      </c>
      <c r="H587" s="13" t="s">
        <v>6</v>
      </c>
      <c r="I587" s="13" t="s">
        <v>48</v>
      </c>
      <c r="J587" s="13" t="s">
        <v>178</v>
      </c>
      <c r="K587" s="13" t="s">
        <v>123</v>
      </c>
      <c r="L587" s="14">
        <v>85</v>
      </c>
      <c r="M587" s="14" t="s">
        <v>15</v>
      </c>
      <c r="N587" s="31"/>
      <c r="O587" s="14" t="s">
        <v>1</v>
      </c>
      <c r="P587" s="14" t="s">
        <v>35</v>
      </c>
      <c r="Q587" s="31">
        <v>9600</v>
      </c>
      <c r="R587" s="31">
        <v>2400</v>
      </c>
      <c r="S587" s="45">
        <v>7.41</v>
      </c>
      <c r="T587" s="64">
        <f t="shared" si="81"/>
        <v>629.85</v>
      </c>
      <c r="U587" s="64">
        <f t="shared" si="82"/>
        <v>14.758971152047478</v>
      </c>
      <c r="V587" s="38">
        <f t="shared" si="83"/>
        <v>2.1472753190573819</v>
      </c>
      <c r="W587" s="52">
        <v>289.78074481206232</v>
      </c>
      <c r="X587" s="71" t="str">
        <f t="shared" si="89"/>
        <v>Q1 2023</v>
      </c>
      <c r="Y587" s="21">
        <f t="shared" si="84"/>
        <v>3840</v>
      </c>
      <c r="Z587" s="21">
        <f t="shared" si="85"/>
        <v>2160</v>
      </c>
      <c r="AA587" s="57">
        <f t="shared" si="86"/>
        <v>1991763.9881305636</v>
      </c>
      <c r="AB587" s="59">
        <f t="shared" si="87"/>
        <v>1.7777777777777777</v>
      </c>
      <c r="AC587" s="61">
        <f t="shared" si="88"/>
        <v>2159</v>
      </c>
    </row>
    <row r="588" spans="4:29">
      <c r="D588" s="12">
        <v>582</v>
      </c>
      <c r="E588" s="36" t="s">
        <v>222</v>
      </c>
      <c r="F588" s="16" t="s">
        <v>10</v>
      </c>
      <c r="G588" s="14" t="s">
        <v>30</v>
      </c>
      <c r="H588" s="13" t="s">
        <v>6</v>
      </c>
      <c r="I588" s="13" t="s">
        <v>108</v>
      </c>
      <c r="J588" s="13" t="s">
        <v>176</v>
      </c>
      <c r="K588" s="13" t="s">
        <v>123</v>
      </c>
      <c r="L588" s="14">
        <v>55</v>
      </c>
      <c r="M588" s="14" t="s">
        <v>15</v>
      </c>
      <c r="N588" s="31"/>
      <c r="O588" s="14" t="s">
        <v>2</v>
      </c>
      <c r="P588" s="14" t="s">
        <v>35</v>
      </c>
      <c r="Q588" s="31">
        <v>8000</v>
      </c>
      <c r="R588" s="31">
        <v>2000</v>
      </c>
      <c r="S588" s="45">
        <v>2.1</v>
      </c>
      <c r="T588" s="64">
        <f t="shared" si="81"/>
        <v>115.5</v>
      </c>
      <c r="U588" s="64">
        <f t="shared" si="82"/>
        <v>1.7512360878338278</v>
      </c>
      <c r="V588" s="38">
        <f t="shared" si="83"/>
        <v>0.36700738540962657</v>
      </c>
      <c r="W588" s="52">
        <v>174.76542162363171</v>
      </c>
      <c r="X588" s="71" t="str">
        <f t="shared" si="89"/>
        <v>Q1 2023</v>
      </c>
      <c r="Y588" s="21">
        <f t="shared" si="84"/>
        <v>3840</v>
      </c>
      <c r="Z588" s="21">
        <f t="shared" si="85"/>
        <v>2160</v>
      </c>
      <c r="AA588" s="57">
        <f t="shared" si="86"/>
        <v>833921.94658753707</v>
      </c>
      <c r="AB588" s="59">
        <f t="shared" si="87"/>
        <v>1.7777777777777777</v>
      </c>
      <c r="AC588" s="61">
        <f t="shared" si="88"/>
        <v>1397</v>
      </c>
    </row>
    <row r="589" spans="4:29">
      <c r="D589" s="12">
        <v>583</v>
      </c>
      <c r="E589" s="36" t="s">
        <v>222</v>
      </c>
      <c r="F589" s="16" t="s">
        <v>10</v>
      </c>
      <c r="G589" s="14" t="s">
        <v>30</v>
      </c>
      <c r="H589" s="13" t="s">
        <v>6</v>
      </c>
      <c r="I589" s="13" t="s">
        <v>108</v>
      </c>
      <c r="J589" s="13" t="s">
        <v>191</v>
      </c>
      <c r="K589" s="13" t="s">
        <v>123</v>
      </c>
      <c r="L589" s="14">
        <v>60</v>
      </c>
      <c r="M589" s="14" t="s">
        <v>15</v>
      </c>
      <c r="N589" s="31"/>
      <c r="O589" s="14" t="s">
        <v>2</v>
      </c>
      <c r="P589" s="14" t="s">
        <v>35</v>
      </c>
      <c r="Q589" s="31">
        <v>8000</v>
      </c>
      <c r="R589" s="31">
        <v>2000</v>
      </c>
      <c r="S589" s="45">
        <v>0.84</v>
      </c>
      <c r="T589" s="64">
        <f t="shared" si="81"/>
        <v>50.4</v>
      </c>
      <c r="U589" s="64">
        <f t="shared" si="82"/>
        <v>0.83364626991097923</v>
      </c>
      <c r="V589" s="38">
        <f t="shared" si="83"/>
        <v>0.16148324958023572</v>
      </c>
      <c r="W589" s="52">
        <v>192.2419637859949</v>
      </c>
      <c r="X589" s="71" t="str">
        <f t="shared" si="89"/>
        <v>Q1 2023</v>
      </c>
      <c r="Y589" s="21">
        <f t="shared" si="84"/>
        <v>3840</v>
      </c>
      <c r="Z589" s="21">
        <f t="shared" si="85"/>
        <v>2160</v>
      </c>
      <c r="AA589" s="57">
        <f t="shared" si="86"/>
        <v>992436.03560830862</v>
      </c>
      <c r="AB589" s="59">
        <f t="shared" si="87"/>
        <v>1.7777777777777777</v>
      </c>
      <c r="AC589" s="61">
        <f t="shared" si="88"/>
        <v>1524</v>
      </c>
    </row>
    <row r="590" spans="4:29">
      <c r="D590" s="12">
        <v>584</v>
      </c>
      <c r="E590" s="36" t="s">
        <v>222</v>
      </c>
      <c r="F590" s="16" t="s">
        <v>10</v>
      </c>
      <c r="G590" s="14" t="s">
        <v>30</v>
      </c>
      <c r="H590" s="13" t="s">
        <v>6</v>
      </c>
      <c r="I590" s="13" t="s">
        <v>108</v>
      </c>
      <c r="J590" s="13" t="s">
        <v>177</v>
      </c>
      <c r="K590" s="13" t="s">
        <v>123</v>
      </c>
      <c r="L590" s="14">
        <v>65</v>
      </c>
      <c r="M590" s="14" t="s">
        <v>15</v>
      </c>
      <c r="N590" s="31"/>
      <c r="O590" s="14" t="s">
        <v>2</v>
      </c>
      <c r="P590" s="14" t="s">
        <v>35</v>
      </c>
      <c r="Q590" s="31">
        <v>8000</v>
      </c>
      <c r="R590" s="31">
        <v>2000</v>
      </c>
      <c r="S590" s="45">
        <v>2.94</v>
      </c>
      <c r="T590" s="64">
        <f t="shared" si="81"/>
        <v>191.1</v>
      </c>
      <c r="U590" s="64">
        <f t="shared" si="82"/>
        <v>3.4243178378635015</v>
      </c>
      <c r="V590" s="38">
        <f t="shared" si="83"/>
        <v>0.68951609783667467</v>
      </c>
      <c r="W590" s="52">
        <v>234.52928497846079</v>
      </c>
      <c r="X590" s="71" t="str">
        <f t="shared" si="89"/>
        <v>Q1 2023</v>
      </c>
      <c r="Y590" s="21">
        <f t="shared" si="84"/>
        <v>3840</v>
      </c>
      <c r="Z590" s="21">
        <f t="shared" si="85"/>
        <v>2160</v>
      </c>
      <c r="AA590" s="57">
        <f t="shared" si="86"/>
        <v>1164733.9584569733</v>
      </c>
      <c r="AB590" s="59">
        <f t="shared" si="87"/>
        <v>1.7777777777777777</v>
      </c>
      <c r="AC590" s="61">
        <f t="shared" si="88"/>
        <v>1651</v>
      </c>
    </row>
    <row r="591" spans="4:29">
      <c r="D591" s="12">
        <v>585</v>
      </c>
      <c r="E591" s="36" t="s">
        <v>222</v>
      </c>
      <c r="F591" s="16" t="s">
        <v>10</v>
      </c>
      <c r="G591" s="14" t="s">
        <v>30</v>
      </c>
      <c r="H591" s="13" t="s">
        <v>6</v>
      </c>
      <c r="I591" s="13" t="s">
        <v>108</v>
      </c>
      <c r="J591" s="13" t="s">
        <v>190</v>
      </c>
      <c r="K591" s="13" t="s">
        <v>123</v>
      </c>
      <c r="L591" s="14">
        <v>70</v>
      </c>
      <c r="M591" s="14" t="s">
        <v>15</v>
      </c>
      <c r="N591" s="31"/>
      <c r="O591" s="14" t="s">
        <v>2</v>
      </c>
      <c r="P591" s="14" t="s">
        <v>35</v>
      </c>
      <c r="Q591" s="31">
        <v>8000</v>
      </c>
      <c r="R591" s="31">
        <v>2000</v>
      </c>
      <c r="S591" s="45">
        <v>0.63</v>
      </c>
      <c r="T591" s="64">
        <f t="shared" si="81"/>
        <v>44.1</v>
      </c>
      <c r="U591" s="64">
        <f t="shared" si="82"/>
        <v>0.85101390053412462</v>
      </c>
      <c r="V591" s="38">
        <f t="shared" si="83"/>
        <v>0.15911909950077108</v>
      </c>
      <c r="W591" s="52">
        <v>252.56999920757315</v>
      </c>
      <c r="X591" s="71" t="str">
        <f t="shared" si="89"/>
        <v>Q1 2023</v>
      </c>
      <c r="Y591" s="21">
        <f t="shared" si="84"/>
        <v>3840</v>
      </c>
      <c r="Z591" s="21">
        <f t="shared" si="85"/>
        <v>2160</v>
      </c>
      <c r="AA591" s="57">
        <f t="shared" si="86"/>
        <v>1350815.715133531</v>
      </c>
      <c r="AB591" s="59">
        <f t="shared" si="87"/>
        <v>1.7777777777777777</v>
      </c>
      <c r="AC591" s="61">
        <f t="shared" si="88"/>
        <v>1778</v>
      </c>
    </row>
    <row r="592" spans="4:29">
      <c r="D592" s="12">
        <v>586</v>
      </c>
      <c r="E592" s="36" t="s">
        <v>222</v>
      </c>
      <c r="F592" s="16" t="s">
        <v>10</v>
      </c>
      <c r="G592" s="14" t="s">
        <v>30</v>
      </c>
      <c r="H592" s="13" t="s">
        <v>6</v>
      </c>
      <c r="I592" s="13" t="s">
        <v>108</v>
      </c>
      <c r="J592" s="13" t="s">
        <v>181</v>
      </c>
      <c r="K592" s="13" t="s">
        <v>123</v>
      </c>
      <c r="L592" s="14">
        <v>75</v>
      </c>
      <c r="M592" s="14" t="s">
        <v>15</v>
      </c>
      <c r="N592" s="31"/>
      <c r="O592" s="14" t="s">
        <v>2</v>
      </c>
      <c r="P592" s="14" t="s">
        <v>35</v>
      </c>
      <c r="Q592" s="31">
        <v>8000</v>
      </c>
      <c r="R592" s="31">
        <v>2000</v>
      </c>
      <c r="S592" s="45">
        <v>0.42</v>
      </c>
      <c r="T592" s="64">
        <f t="shared" si="81"/>
        <v>31.5</v>
      </c>
      <c r="U592" s="64">
        <f t="shared" si="82"/>
        <v>0.65128614836795251</v>
      </c>
      <c r="V592" s="38">
        <f t="shared" si="83"/>
        <v>0.13266597015279463</v>
      </c>
      <c r="W592" s="52">
        <v>315.87135750665391</v>
      </c>
      <c r="X592" s="71" t="str">
        <f t="shared" si="89"/>
        <v>Q1 2023</v>
      </c>
      <c r="Y592" s="21">
        <f t="shared" si="84"/>
        <v>3840</v>
      </c>
      <c r="Z592" s="21">
        <f t="shared" si="85"/>
        <v>2160</v>
      </c>
      <c r="AA592" s="57">
        <f t="shared" si="86"/>
        <v>1550681.3056379822</v>
      </c>
      <c r="AB592" s="59">
        <f t="shared" si="87"/>
        <v>1.7777777777777777</v>
      </c>
      <c r="AC592" s="61">
        <f t="shared" si="88"/>
        <v>1905</v>
      </c>
    </row>
    <row r="593" spans="4:29">
      <c r="D593" s="12">
        <v>587</v>
      </c>
      <c r="E593" s="36" t="s">
        <v>222</v>
      </c>
      <c r="F593" s="16" t="s">
        <v>10</v>
      </c>
      <c r="G593" s="14" t="s">
        <v>30</v>
      </c>
      <c r="H593" s="13" t="s">
        <v>6</v>
      </c>
      <c r="I593" s="13" t="s">
        <v>108</v>
      </c>
      <c r="J593" s="13" t="s">
        <v>175</v>
      </c>
      <c r="K593" s="13" t="s">
        <v>123</v>
      </c>
      <c r="L593" s="14">
        <v>65</v>
      </c>
      <c r="M593" s="14" t="s">
        <v>52</v>
      </c>
      <c r="N593" s="31">
        <v>1000000</v>
      </c>
      <c r="O593" s="14" t="s">
        <v>2</v>
      </c>
      <c r="P593" s="14" t="s">
        <v>35</v>
      </c>
      <c r="Q593" s="31">
        <v>12096</v>
      </c>
      <c r="R593" s="31">
        <v>1344</v>
      </c>
      <c r="S593" s="45">
        <v>4.2000000000000003E-2</v>
      </c>
      <c r="T593" s="64">
        <f t="shared" si="81"/>
        <v>2.73</v>
      </c>
      <c r="U593" s="64">
        <f t="shared" si="82"/>
        <v>4.8918826255192886E-2</v>
      </c>
      <c r="V593" s="38">
        <f t="shared" si="83"/>
        <v>1.5204953137431105E-2</v>
      </c>
      <c r="W593" s="52">
        <v>362.02269374835959</v>
      </c>
      <c r="X593" s="71" t="str">
        <f t="shared" si="89"/>
        <v>Q1 2023</v>
      </c>
      <c r="Y593" s="21">
        <f t="shared" si="84"/>
        <v>7680</v>
      </c>
      <c r="Z593" s="21">
        <f t="shared" si="85"/>
        <v>4320</v>
      </c>
      <c r="AA593" s="57">
        <f t="shared" si="86"/>
        <v>1164733.9584569733</v>
      </c>
      <c r="AB593" s="59">
        <f t="shared" si="87"/>
        <v>1.7777777777777777</v>
      </c>
      <c r="AC593" s="61">
        <f t="shared" si="88"/>
        <v>1651</v>
      </c>
    </row>
    <row r="594" spans="4:29">
      <c r="D594" s="12">
        <v>588</v>
      </c>
      <c r="E594" s="36" t="s">
        <v>222</v>
      </c>
      <c r="F594" s="16" t="s">
        <v>10</v>
      </c>
      <c r="G594" s="14" t="s">
        <v>30</v>
      </c>
      <c r="H594" s="13" t="s">
        <v>6</v>
      </c>
      <c r="I594" s="13" t="s">
        <v>108</v>
      </c>
      <c r="J594" s="13" t="s">
        <v>175</v>
      </c>
      <c r="K594" s="13" t="s">
        <v>123</v>
      </c>
      <c r="L594" s="14">
        <v>75</v>
      </c>
      <c r="M594" s="14" t="s">
        <v>52</v>
      </c>
      <c r="N594" s="31">
        <v>1000000</v>
      </c>
      <c r="O594" s="14" t="s">
        <v>2</v>
      </c>
      <c r="P594" s="14" t="s">
        <v>35</v>
      </c>
      <c r="Q594" s="31">
        <v>17279.640575999994</v>
      </c>
      <c r="R594" s="31">
        <v>1919.9600639999994</v>
      </c>
      <c r="S594" s="45">
        <v>0.105</v>
      </c>
      <c r="T594" s="64">
        <f t="shared" si="81"/>
        <v>7.875</v>
      </c>
      <c r="U594" s="64">
        <f t="shared" si="82"/>
        <v>0.16282153709198813</v>
      </c>
      <c r="V594" s="38">
        <f t="shared" si="83"/>
        <v>5.15210641629959E-2</v>
      </c>
      <c r="W594" s="52">
        <v>490.67680155234194</v>
      </c>
      <c r="X594" s="71" t="str">
        <f t="shared" si="89"/>
        <v>Q1 2023</v>
      </c>
      <c r="Y594" s="21">
        <f t="shared" si="84"/>
        <v>7680</v>
      </c>
      <c r="Z594" s="21">
        <f t="shared" si="85"/>
        <v>4320</v>
      </c>
      <c r="AA594" s="57">
        <f t="shared" si="86"/>
        <v>1550681.3056379822</v>
      </c>
      <c r="AB594" s="59">
        <f t="shared" si="87"/>
        <v>1.7777777777777777</v>
      </c>
      <c r="AC594" s="61">
        <f t="shared" si="88"/>
        <v>1905</v>
      </c>
    </row>
    <row r="595" spans="4:29">
      <c r="D595" s="12">
        <v>589</v>
      </c>
      <c r="E595" s="36" t="s">
        <v>222</v>
      </c>
      <c r="F595" s="16" t="s">
        <v>10</v>
      </c>
      <c r="G595" s="14" t="s">
        <v>30</v>
      </c>
      <c r="H595" s="13" t="s">
        <v>6</v>
      </c>
      <c r="I595" s="13" t="s">
        <v>108</v>
      </c>
      <c r="J595" s="13" t="s">
        <v>175</v>
      </c>
      <c r="K595" s="13" t="s">
        <v>123</v>
      </c>
      <c r="L595" s="14">
        <v>85</v>
      </c>
      <c r="M595" s="14" t="s">
        <v>52</v>
      </c>
      <c r="N595" s="31">
        <v>1000000</v>
      </c>
      <c r="O595" s="14" t="s">
        <v>2</v>
      </c>
      <c r="P595" s="14" t="s">
        <v>35</v>
      </c>
      <c r="Q595" s="31">
        <v>21060</v>
      </c>
      <c r="R595" s="31">
        <v>2340</v>
      </c>
      <c r="S595" s="45">
        <v>4.2000000000000003E-2</v>
      </c>
      <c r="T595" s="64">
        <f t="shared" si="81"/>
        <v>3.5700000000000003</v>
      </c>
      <c r="U595" s="64">
        <f t="shared" si="82"/>
        <v>8.3654087501483676E-2</v>
      </c>
      <c r="V595" s="38">
        <f t="shared" si="83"/>
        <v>2.7008847552030972E-2</v>
      </c>
      <c r="W595" s="52">
        <v>643.06779885788023</v>
      </c>
      <c r="X595" s="71" t="str">
        <f t="shared" si="89"/>
        <v>Q1 2023</v>
      </c>
      <c r="Y595" s="21">
        <f t="shared" si="84"/>
        <v>7680</v>
      </c>
      <c r="Z595" s="21">
        <f t="shared" si="85"/>
        <v>4320</v>
      </c>
      <c r="AA595" s="57">
        <f t="shared" si="86"/>
        <v>1991763.9881305636</v>
      </c>
      <c r="AB595" s="59">
        <f t="shared" si="87"/>
        <v>1.7777777777777777</v>
      </c>
      <c r="AC595" s="61">
        <f t="shared" si="88"/>
        <v>2159</v>
      </c>
    </row>
    <row r="596" spans="4:29">
      <c r="D596" s="12">
        <v>590</v>
      </c>
      <c r="E596" s="36" t="s">
        <v>222</v>
      </c>
      <c r="F596" s="16" t="s">
        <v>10</v>
      </c>
      <c r="G596" s="14" t="s">
        <v>30</v>
      </c>
      <c r="H596" s="13" t="s">
        <v>6</v>
      </c>
      <c r="I596" s="13" t="s">
        <v>93</v>
      </c>
      <c r="J596" s="13" t="s">
        <v>289</v>
      </c>
      <c r="K596" s="13"/>
      <c r="L596" s="14">
        <v>65</v>
      </c>
      <c r="M596" s="14" t="s">
        <v>15</v>
      </c>
      <c r="N596" s="31">
        <v>1000000</v>
      </c>
      <c r="O596" s="14" t="s">
        <v>2</v>
      </c>
      <c r="P596" s="14" t="s">
        <v>35</v>
      </c>
      <c r="Q596" s="31">
        <v>37440</v>
      </c>
      <c r="R596" s="31">
        <v>2340</v>
      </c>
      <c r="S596" s="45">
        <v>0.63</v>
      </c>
      <c r="T596" s="64">
        <f t="shared" si="81"/>
        <v>40.950000000000003</v>
      </c>
      <c r="U596" s="64">
        <f t="shared" si="82"/>
        <v>0.73378239382789323</v>
      </c>
      <c r="V596" s="38">
        <f t="shared" si="83"/>
        <v>0.1477534495364303</v>
      </c>
      <c r="W596" s="52">
        <v>234.52928497846079</v>
      </c>
      <c r="X596" s="71" t="str">
        <f t="shared" si="89"/>
        <v>Q1 2023</v>
      </c>
      <c r="Y596" s="21">
        <f t="shared" si="84"/>
        <v>3840</v>
      </c>
      <c r="Z596" s="21">
        <f t="shared" si="85"/>
        <v>2160</v>
      </c>
      <c r="AA596" s="57">
        <f t="shared" si="86"/>
        <v>1164733.9584569733</v>
      </c>
      <c r="AB596" s="59">
        <f t="shared" si="87"/>
        <v>1.7777777777777777</v>
      </c>
      <c r="AC596" s="61">
        <f t="shared" si="88"/>
        <v>1651</v>
      </c>
    </row>
    <row r="597" spans="4:29">
      <c r="D597" s="12">
        <v>591</v>
      </c>
      <c r="E597" s="36" t="s">
        <v>222</v>
      </c>
      <c r="F597" s="16" t="s">
        <v>10</v>
      </c>
      <c r="G597" s="14" t="s">
        <v>30</v>
      </c>
      <c r="H597" s="13" t="s">
        <v>6</v>
      </c>
      <c r="I597" s="13" t="s">
        <v>93</v>
      </c>
      <c r="J597" s="13" t="s">
        <v>290</v>
      </c>
      <c r="K597" s="13" t="s">
        <v>95</v>
      </c>
      <c r="L597" s="14">
        <v>65</v>
      </c>
      <c r="M597" s="14" t="s">
        <v>15</v>
      </c>
      <c r="N597" s="31">
        <v>1000000</v>
      </c>
      <c r="O597" s="14" t="s">
        <v>1</v>
      </c>
      <c r="P597" s="14" t="s">
        <v>35</v>
      </c>
      <c r="Q597" s="31">
        <v>3696</v>
      </c>
      <c r="R597" s="31">
        <v>231</v>
      </c>
      <c r="S597" s="45">
        <v>0.52500000000000002</v>
      </c>
      <c r="T597" s="64">
        <f t="shared" si="81"/>
        <v>34.125</v>
      </c>
      <c r="U597" s="64">
        <f t="shared" si="82"/>
        <v>0.61148532818991097</v>
      </c>
      <c r="V597" s="38">
        <f t="shared" si="83"/>
        <v>8.6189512229584334E-2</v>
      </c>
      <c r="W597" s="52">
        <v>164.17049948492254</v>
      </c>
      <c r="X597" s="71" t="str">
        <f t="shared" si="89"/>
        <v>Q1 2023</v>
      </c>
      <c r="Y597" s="21">
        <f t="shared" si="84"/>
        <v>3840</v>
      </c>
      <c r="Z597" s="21">
        <f t="shared" si="85"/>
        <v>2160</v>
      </c>
      <c r="AA597" s="57">
        <f t="shared" si="86"/>
        <v>1164733.9584569733</v>
      </c>
      <c r="AB597" s="59">
        <f t="shared" si="87"/>
        <v>1.7777777777777777</v>
      </c>
      <c r="AC597" s="61">
        <f t="shared" si="88"/>
        <v>1651</v>
      </c>
    </row>
    <row r="598" spans="4:29">
      <c r="D598" s="12">
        <v>592</v>
      </c>
      <c r="E598" s="36" t="s">
        <v>222</v>
      </c>
      <c r="F598" s="16" t="s">
        <v>10</v>
      </c>
      <c r="G598" s="14" t="s">
        <v>30</v>
      </c>
      <c r="H598" s="13" t="s">
        <v>6</v>
      </c>
      <c r="I598" s="13" t="s">
        <v>76</v>
      </c>
      <c r="J598" s="13"/>
      <c r="K598" s="13" t="s">
        <v>123</v>
      </c>
      <c r="L598" s="14">
        <v>55</v>
      </c>
      <c r="M598" s="14" t="s">
        <v>15</v>
      </c>
      <c r="N598" s="31">
        <v>1000000</v>
      </c>
      <c r="O598" s="14" t="s">
        <v>1</v>
      </c>
      <c r="P598" s="14" t="s">
        <v>35</v>
      </c>
      <c r="Q598" s="31">
        <v>6804.6390532544374</v>
      </c>
      <c r="R598" s="31">
        <v>567.05325443786978</v>
      </c>
      <c r="S598" s="45">
        <v>15</v>
      </c>
      <c r="T598" s="64">
        <f t="shared" si="81"/>
        <v>825</v>
      </c>
      <c r="U598" s="64">
        <f t="shared" si="82"/>
        <v>12.508829198813057</v>
      </c>
      <c r="V598" s="38">
        <f t="shared" si="83"/>
        <v>1.8350369270481328</v>
      </c>
      <c r="W598" s="52">
        <v>122.33579513654219</v>
      </c>
      <c r="X598" s="71" t="str">
        <f t="shared" si="89"/>
        <v>Q1 2023</v>
      </c>
      <c r="Y598" s="21">
        <f t="shared" si="84"/>
        <v>3840</v>
      </c>
      <c r="Z598" s="21">
        <f t="shared" si="85"/>
        <v>2160</v>
      </c>
      <c r="AA598" s="57">
        <f t="shared" si="86"/>
        <v>833921.94658753707</v>
      </c>
      <c r="AB598" s="59">
        <f t="shared" si="87"/>
        <v>1.7777777777777777</v>
      </c>
      <c r="AC598" s="61">
        <f t="shared" si="88"/>
        <v>1397</v>
      </c>
    </row>
    <row r="599" spans="4:29">
      <c r="D599" s="12">
        <v>593</v>
      </c>
      <c r="E599" s="36" t="s">
        <v>222</v>
      </c>
      <c r="F599" s="16" t="s">
        <v>10</v>
      </c>
      <c r="G599" s="14" t="s">
        <v>30</v>
      </c>
      <c r="H599" s="13" t="s">
        <v>6</v>
      </c>
      <c r="I599" s="13" t="s">
        <v>76</v>
      </c>
      <c r="J599" s="13"/>
      <c r="K599" s="13" t="s">
        <v>123</v>
      </c>
      <c r="L599" s="14">
        <v>65</v>
      </c>
      <c r="M599" s="14" t="s">
        <v>15</v>
      </c>
      <c r="N599" s="31">
        <v>1000000</v>
      </c>
      <c r="O599" s="14" t="s">
        <v>1</v>
      </c>
      <c r="P599" s="14" t="s">
        <v>35</v>
      </c>
      <c r="Q599" s="31">
        <v>9504</v>
      </c>
      <c r="R599" s="31">
        <v>792</v>
      </c>
      <c r="S599" s="45">
        <v>21</v>
      </c>
      <c r="T599" s="64">
        <f t="shared" si="81"/>
        <v>1365</v>
      </c>
      <c r="U599" s="64">
        <f t="shared" si="82"/>
        <v>24.459413127596438</v>
      </c>
      <c r="V599" s="38">
        <f t="shared" si="83"/>
        <v>3.4475804891833737</v>
      </c>
      <c r="W599" s="52">
        <v>164.17049948492254</v>
      </c>
      <c r="X599" s="71" t="str">
        <f t="shared" si="89"/>
        <v>Q1 2023</v>
      </c>
      <c r="Y599" s="21">
        <f t="shared" si="84"/>
        <v>3840</v>
      </c>
      <c r="Z599" s="21">
        <f t="shared" si="85"/>
        <v>2160</v>
      </c>
      <c r="AA599" s="57">
        <f t="shared" si="86"/>
        <v>1164733.9584569733</v>
      </c>
      <c r="AB599" s="59">
        <f t="shared" si="87"/>
        <v>1.7777777777777777</v>
      </c>
      <c r="AC599" s="61">
        <f t="shared" si="88"/>
        <v>1651</v>
      </c>
    </row>
    <row r="600" spans="4:29">
      <c r="D600" s="12">
        <v>594</v>
      </c>
      <c r="E600" s="36" t="s">
        <v>222</v>
      </c>
      <c r="F600" s="16" t="s">
        <v>10</v>
      </c>
      <c r="G600" s="14" t="s">
        <v>30</v>
      </c>
      <c r="H600" s="13" t="s">
        <v>6</v>
      </c>
      <c r="I600" s="13" t="s">
        <v>76</v>
      </c>
      <c r="J600" s="13"/>
      <c r="K600" s="13" t="s">
        <v>123</v>
      </c>
      <c r="L600" s="14">
        <v>75</v>
      </c>
      <c r="M600" s="14" t="s">
        <v>15</v>
      </c>
      <c r="N600" s="31">
        <v>1000000</v>
      </c>
      <c r="O600" s="14" t="s">
        <v>2</v>
      </c>
      <c r="P600" s="14" t="s">
        <v>35</v>
      </c>
      <c r="Q600" s="31">
        <v>13685.759999999997</v>
      </c>
      <c r="R600" s="31">
        <v>1140.4799999999998</v>
      </c>
      <c r="S600" s="45">
        <v>12</v>
      </c>
      <c r="T600" s="64">
        <f t="shared" si="81"/>
        <v>900</v>
      </c>
      <c r="U600" s="64">
        <f t="shared" si="82"/>
        <v>18.608175667655789</v>
      </c>
      <c r="V600" s="38">
        <f t="shared" si="83"/>
        <v>3.7904562900798471</v>
      </c>
      <c r="W600" s="52">
        <v>315.87135750665391</v>
      </c>
      <c r="X600" s="71" t="str">
        <f t="shared" si="89"/>
        <v>Q1 2023</v>
      </c>
      <c r="Y600" s="21">
        <f t="shared" si="84"/>
        <v>3840</v>
      </c>
      <c r="Z600" s="21">
        <f t="shared" si="85"/>
        <v>2160</v>
      </c>
      <c r="AA600" s="57">
        <f t="shared" si="86"/>
        <v>1550681.3056379822</v>
      </c>
      <c r="AB600" s="59">
        <f t="shared" si="87"/>
        <v>1.7777777777777777</v>
      </c>
      <c r="AC600" s="61">
        <f t="shared" si="88"/>
        <v>1905</v>
      </c>
    </row>
    <row r="601" spans="4:29">
      <c r="D601" s="12">
        <v>595</v>
      </c>
      <c r="E601" s="36" t="s">
        <v>222</v>
      </c>
      <c r="F601" s="16" t="s">
        <v>10</v>
      </c>
      <c r="G601" s="14" t="s">
        <v>39</v>
      </c>
      <c r="H601" s="13" t="s">
        <v>4</v>
      </c>
      <c r="I601" s="13" t="s">
        <v>31</v>
      </c>
      <c r="J601" s="13" t="s">
        <v>56</v>
      </c>
      <c r="K601" s="13" t="s">
        <v>57</v>
      </c>
      <c r="L601" s="14">
        <v>12.9</v>
      </c>
      <c r="M601" s="14" t="s">
        <v>16</v>
      </c>
      <c r="N601" s="31">
        <v>1000000</v>
      </c>
      <c r="O601" s="14" t="s">
        <v>2</v>
      </c>
      <c r="P601" s="14" t="s">
        <v>47</v>
      </c>
      <c r="Q601" s="31">
        <v>10384</v>
      </c>
      <c r="R601" s="31">
        <v>2596</v>
      </c>
      <c r="S601" s="45">
        <v>300</v>
      </c>
      <c r="T601" s="64">
        <f t="shared" si="81"/>
        <v>3870</v>
      </c>
      <c r="U601" s="64">
        <f t="shared" si="82"/>
        <v>15.457880178231397</v>
      </c>
      <c r="V601" s="38">
        <f t="shared" si="83"/>
        <v>29.060376146863604</v>
      </c>
      <c r="W601" s="52">
        <v>96.867920489545341</v>
      </c>
      <c r="X601" s="71" t="str">
        <f t="shared" si="89"/>
        <v>Q2 2023</v>
      </c>
      <c r="Y601" s="21">
        <f t="shared" si="84"/>
        <v>2732</v>
      </c>
      <c r="Z601" s="21">
        <f t="shared" si="85"/>
        <v>2048</v>
      </c>
      <c r="AA601" s="57">
        <f t="shared" si="86"/>
        <v>51526.267260771325</v>
      </c>
      <c r="AB601" s="59">
        <f t="shared" si="87"/>
        <v>1.333984375</v>
      </c>
      <c r="AC601" s="61">
        <f t="shared" si="88"/>
        <v>327.65999999999997</v>
      </c>
    </row>
    <row r="602" spans="4:29">
      <c r="D602" s="12">
        <v>596</v>
      </c>
      <c r="E602" s="36" t="s">
        <v>222</v>
      </c>
      <c r="F602" s="16" t="s">
        <v>10</v>
      </c>
      <c r="G602" s="14" t="s">
        <v>39</v>
      </c>
      <c r="H602" s="13" t="s">
        <v>90</v>
      </c>
      <c r="I602" s="13" t="s">
        <v>45</v>
      </c>
      <c r="J602" s="13" t="s">
        <v>101</v>
      </c>
      <c r="K602" s="13" t="s">
        <v>43</v>
      </c>
      <c r="L602" s="14">
        <v>16</v>
      </c>
      <c r="M602" s="14" t="s">
        <v>66</v>
      </c>
      <c r="N602" s="31">
        <v>1000000</v>
      </c>
      <c r="O602" s="14" t="s">
        <v>2</v>
      </c>
      <c r="P602" s="14" t="s">
        <v>47</v>
      </c>
      <c r="Q602" s="31">
        <v>4000</v>
      </c>
      <c r="R602" s="31">
        <v>1152</v>
      </c>
      <c r="S602" s="45">
        <v>10</v>
      </c>
      <c r="T602" s="64">
        <f t="shared" si="81"/>
        <v>160</v>
      </c>
      <c r="U602" s="64">
        <f t="shared" si="82"/>
        <v>0.74229644943820217</v>
      </c>
      <c r="V602" s="38">
        <f t="shared" si="83"/>
        <v>0.79335708388808601</v>
      </c>
      <c r="W602" s="52">
        <v>79.335708388808598</v>
      </c>
      <c r="X602" s="71" t="str">
        <f t="shared" si="89"/>
        <v>Q2 2023</v>
      </c>
      <c r="Y602" s="21">
        <f t="shared" si="84"/>
        <v>2560</v>
      </c>
      <c r="Z602" s="21">
        <f t="shared" si="85"/>
        <v>1600</v>
      </c>
      <c r="AA602" s="57">
        <f t="shared" si="86"/>
        <v>74229.644943820225</v>
      </c>
      <c r="AB602" s="59">
        <f t="shared" si="87"/>
        <v>1.6</v>
      </c>
      <c r="AC602" s="61">
        <f t="shared" si="88"/>
        <v>406.4</v>
      </c>
    </row>
    <row r="603" spans="4:29">
      <c r="D603" s="12">
        <v>597</v>
      </c>
      <c r="E603" s="36" t="s">
        <v>222</v>
      </c>
      <c r="F603" s="16" t="s">
        <v>10</v>
      </c>
      <c r="G603" s="14" t="s">
        <v>39</v>
      </c>
      <c r="H603" s="13" t="s">
        <v>90</v>
      </c>
      <c r="I603" s="13" t="s">
        <v>45</v>
      </c>
      <c r="J603" s="13" t="s">
        <v>46</v>
      </c>
      <c r="K603" s="13" t="s">
        <v>43</v>
      </c>
      <c r="L603" s="14">
        <v>17.3</v>
      </c>
      <c r="M603" s="14" t="s">
        <v>15</v>
      </c>
      <c r="N603" s="31">
        <v>1000000</v>
      </c>
      <c r="O603" s="14" t="s">
        <v>2</v>
      </c>
      <c r="P603" s="14" t="s">
        <v>47</v>
      </c>
      <c r="Q603" s="31">
        <v>10000</v>
      </c>
      <c r="R603" s="31">
        <v>240</v>
      </c>
      <c r="S603" s="45">
        <v>4</v>
      </c>
      <c r="T603" s="64">
        <f t="shared" si="81"/>
        <v>69.2</v>
      </c>
      <c r="U603" s="64">
        <f t="shared" si="82"/>
        <v>0.33002909010801185</v>
      </c>
      <c r="V603" s="38">
        <f t="shared" si="83"/>
        <v>0.33889080373491076</v>
      </c>
      <c r="W603" s="52">
        <v>84.722700933727694</v>
      </c>
      <c r="X603" s="71" t="str">
        <f t="shared" si="89"/>
        <v>Q2 2023</v>
      </c>
      <c r="Y603" s="21">
        <f t="shared" si="84"/>
        <v>3840</v>
      </c>
      <c r="Z603" s="21">
        <f t="shared" si="85"/>
        <v>2160</v>
      </c>
      <c r="AA603" s="57">
        <f t="shared" si="86"/>
        <v>82507.272527002962</v>
      </c>
      <c r="AB603" s="59">
        <f t="shared" si="87"/>
        <v>1.7777777777777777</v>
      </c>
      <c r="AC603" s="61">
        <f t="shared" si="88"/>
        <v>439.42</v>
      </c>
    </row>
    <row r="604" spans="4:29">
      <c r="D604" s="12">
        <v>598</v>
      </c>
      <c r="E604" s="36" t="s">
        <v>222</v>
      </c>
      <c r="F604" s="16" t="s">
        <v>10</v>
      </c>
      <c r="G604" s="14" t="s">
        <v>39</v>
      </c>
      <c r="H604" s="13" t="s">
        <v>90</v>
      </c>
      <c r="I604" s="13" t="s">
        <v>45</v>
      </c>
      <c r="J604" s="13" t="s">
        <v>168</v>
      </c>
      <c r="K604" s="13" t="s">
        <v>43</v>
      </c>
      <c r="L604" s="14">
        <v>17.3</v>
      </c>
      <c r="M604" s="14" t="s">
        <v>15</v>
      </c>
      <c r="N604" s="31">
        <v>1000000</v>
      </c>
      <c r="O604" s="14" t="s">
        <v>2</v>
      </c>
      <c r="P604" s="14" t="s">
        <v>47</v>
      </c>
      <c r="Q604" s="31">
        <v>4032</v>
      </c>
      <c r="R604" s="31">
        <v>1008</v>
      </c>
      <c r="S604" s="45">
        <v>10</v>
      </c>
      <c r="T604" s="64">
        <f t="shared" si="81"/>
        <v>173</v>
      </c>
      <c r="U604" s="64">
        <f t="shared" si="82"/>
        <v>0.82507272527002962</v>
      </c>
      <c r="V604" s="38">
        <f t="shared" si="83"/>
        <v>0.84722700933727701</v>
      </c>
      <c r="W604" s="52">
        <v>84.722700933727694</v>
      </c>
      <c r="X604" s="71" t="str">
        <f t="shared" si="89"/>
        <v>Q2 2023</v>
      </c>
      <c r="Y604" s="21">
        <f t="shared" si="84"/>
        <v>3840</v>
      </c>
      <c r="Z604" s="21">
        <f t="shared" si="85"/>
        <v>2160</v>
      </c>
      <c r="AA604" s="57">
        <f t="shared" si="86"/>
        <v>82507.272527002962</v>
      </c>
      <c r="AB604" s="59">
        <f t="shared" si="87"/>
        <v>1.7777777777777777</v>
      </c>
      <c r="AC604" s="61">
        <f t="shared" si="88"/>
        <v>439.42</v>
      </c>
    </row>
    <row r="605" spans="4:29">
      <c r="D605" s="12">
        <v>599</v>
      </c>
      <c r="E605" s="36" t="s">
        <v>222</v>
      </c>
      <c r="F605" s="16" t="s">
        <v>10</v>
      </c>
      <c r="G605" s="14" t="s">
        <v>39</v>
      </c>
      <c r="H605" s="13" t="s">
        <v>90</v>
      </c>
      <c r="I605" s="13" t="s">
        <v>31</v>
      </c>
      <c r="J605" s="13" t="s">
        <v>216</v>
      </c>
      <c r="K605" s="13" t="s">
        <v>57</v>
      </c>
      <c r="L605" s="14">
        <v>14.2</v>
      </c>
      <c r="M605" s="14" t="s">
        <v>63</v>
      </c>
      <c r="N605" s="31">
        <v>1000000</v>
      </c>
      <c r="O605" s="14" t="s">
        <v>2</v>
      </c>
      <c r="P605" s="14" t="s">
        <v>47</v>
      </c>
      <c r="Q605" s="31">
        <v>10384</v>
      </c>
      <c r="R605" s="31">
        <v>2596</v>
      </c>
      <c r="S605" s="45">
        <v>800</v>
      </c>
      <c r="T605" s="64">
        <f t="shared" si="81"/>
        <v>11360</v>
      </c>
      <c r="U605" s="64">
        <f t="shared" si="82"/>
        <v>47.539158843716429</v>
      </c>
      <c r="V605" s="38">
        <f t="shared" si="83"/>
        <v>74.177254921552745</v>
      </c>
      <c r="W605" s="52">
        <v>92.721568651940927</v>
      </c>
      <c r="X605" s="71" t="str">
        <f t="shared" si="89"/>
        <v>Q2 2023</v>
      </c>
      <c r="Y605" s="21">
        <f t="shared" si="84"/>
        <v>3024</v>
      </c>
      <c r="Z605" s="21">
        <f t="shared" si="85"/>
        <v>1964</v>
      </c>
      <c r="AA605" s="57">
        <f t="shared" si="86"/>
        <v>59423.948554645533</v>
      </c>
      <c r="AB605" s="59">
        <f t="shared" si="87"/>
        <v>1.539714867617108</v>
      </c>
      <c r="AC605" s="61">
        <f t="shared" si="88"/>
        <v>360.67999999999995</v>
      </c>
    </row>
    <row r="606" spans="4:29">
      <c r="D606" s="12">
        <v>600</v>
      </c>
      <c r="E606" s="36" t="s">
        <v>222</v>
      </c>
      <c r="F606" s="16" t="s">
        <v>10</v>
      </c>
      <c r="G606" s="14" t="s">
        <v>39</v>
      </c>
      <c r="H606" s="13" t="s">
        <v>90</v>
      </c>
      <c r="I606" s="13" t="s">
        <v>31</v>
      </c>
      <c r="J606" s="13" t="s">
        <v>62</v>
      </c>
      <c r="K606" s="13" t="s">
        <v>57</v>
      </c>
      <c r="L606" s="14">
        <v>16.2</v>
      </c>
      <c r="M606" s="14" t="s">
        <v>64</v>
      </c>
      <c r="N606" s="31">
        <v>1000000</v>
      </c>
      <c r="O606" s="14" t="s">
        <v>2</v>
      </c>
      <c r="P606" s="14" t="s">
        <v>47</v>
      </c>
      <c r="Q606" s="31">
        <v>10384</v>
      </c>
      <c r="R606" s="31">
        <v>2596</v>
      </c>
      <c r="S606" s="45">
        <v>700</v>
      </c>
      <c r="T606" s="64">
        <f t="shared" si="81"/>
        <v>11340</v>
      </c>
      <c r="U606" s="64">
        <f t="shared" si="82"/>
        <v>54.034993381816982</v>
      </c>
      <c r="V606" s="38">
        <f t="shared" si="83"/>
        <v>74.046661162888029</v>
      </c>
      <c r="W606" s="52">
        <v>105.78094451841147</v>
      </c>
      <c r="X606" s="71" t="str">
        <f t="shared" si="89"/>
        <v>Q2 2023</v>
      </c>
      <c r="Y606" s="21">
        <f t="shared" si="84"/>
        <v>3456</v>
      </c>
      <c r="Z606" s="21">
        <f t="shared" si="85"/>
        <v>2234</v>
      </c>
      <c r="AA606" s="57">
        <f t="shared" si="86"/>
        <v>77192.847688309979</v>
      </c>
      <c r="AB606" s="59">
        <f t="shared" si="87"/>
        <v>1.5470008952551477</v>
      </c>
      <c r="AC606" s="61">
        <f t="shared" si="88"/>
        <v>411.47999999999996</v>
      </c>
    </row>
    <row r="607" spans="4:29">
      <c r="D607" s="12">
        <v>601</v>
      </c>
      <c r="E607" s="36" t="s">
        <v>222</v>
      </c>
      <c r="F607" s="16" t="s">
        <v>10</v>
      </c>
      <c r="G607" s="14" t="s">
        <v>39</v>
      </c>
      <c r="H607" s="13" t="s">
        <v>90</v>
      </c>
      <c r="I607" s="13" t="s">
        <v>102</v>
      </c>
      <c r="J607" s="13" t="s">
        <v>103</v>
      </c>
      <c r="K607" s="13" t="s">
        <v>43</v>
      </c>
      <c r="L607" s="14">
        <v>16</v>
      </c>
      <c r="M607" s="14" t="s">
        <v>66</v>
      </c>
      <c r="N607" s="31">
        <v>1000000</v>
      </c>
      <c r="O607" s="14" t="s">
        <v>2</v>
      </c>
      <c r="P607" s="14" t="s">
        <v>47</v>
      </c>
      <c r="Q607" s="31">
        <v>4000</v>
      </c>
      <c r="R607" s="31">
        <v>1152</v>
      </c>
      <c r="S607" s="45">
        <v>10</v>
      </c>
      <c r="T607" s="64">
        <f t="shared" si="81"/>
        <v>160</v>
      </c>
      <c r="U607" s="64">
        <f t="shared" si="82"/>
        <v>0.74229644943820217</v>
      </c>
      <c r="V607" s="38">
        <f t="shared" si="83"/>
        <v>0.79335708388808601</v>
      </c>
      <c r="W607" s="52">
        <v>79.335708388808598</v>
      </c>
      <c r="X607" s="71" t="str">
        <f t="shared" si="89"/>
        <v>Q2 2023</v>
      </c>
      <c r="Y607" s="21">
        <f t="shared" si="84"/>
        <v>2560</v>
      </c>
      <c r="Z607" s="21">
        <f t="shared" si="85"/>
        <v>1600</v>
      </c>
      <c r="AA607" s="57">
        <f t="shared" si="86"/>
        <v>74229.644943820225</v>
      </c>
      <c r="AB607" s="59">
        <f t="shared" si="87"/>
        <v>1.6</v>
      </c>
      <c r="AC607" s="61">
        <f t="shared" si="88"/>
        <v>406.4</v>
      </c>
    </row>
    <row r="608" spans="4:29">
      <c r="D608" s="12">
        <v>602</v>
      </c>
      <c r="E608" s="36" t="s">
        <v>222</v>
      </c>
      <c r="F608" s="16" t="s">
        <v>10</v>
      </c>
      <c r="G608" s="14" t="s">
        <v>39</v>
      </c>
      <c r="H608" s="13" t="s">
        <v>90</v>
      </c>
      <c r="I608" s="13" t="s">
        <v>102</v>
      </c>
      <c r="J608" s="13" t="s">
        <v>104</v>
      </c>
      <c r="K608" s="13" t="s">
        <v>43</v>
      </c>
      <c r="L608" s="14">
        <v>17.3</v>
      </c>
      <c r="M608" s="14" t="s">
        <v>15</v>
      </c>
      <c r="N608" s="31">
        <v>1000000</v>
      </c>
      <c r="O608" s="14" t="s">
        <v>2</v>
      </c>
      <c r="P608" s="14" t="s">
        <v>47</v>
      </c>
      <c r="Q608" s="31">
        <v>4000</v>
      </c>
      <c r="R608" s="31">
        <v>1152</v>
      </c>
      <c r="S608" s="45">
        <v>10</v>
      </c>
      <c r="T608" s="64">
        <f t="shared" si="81"/>
        <v>173</v>
      </c>
      <c r="U608" s="64">
        <f t="shared" si="82"/>
        <v>0.82507272527002962</v>
      </c>
      <c r="V608" s="38">
        <f t="shared" si="83"/>
        <v>0.84722700933727701</v>
      </c>
      <c r="W608" s="52">
        <v>84.722700933727694</v>
      </c>
      <c r="X608" s="71" t="str">
        <f t="shared" si="89"/>
        <v>Q2 2023</v>
      </c>
      <c r="Y608" s="21">
        <f t="shared" si="84"/>
        <v>3840</v>
      </c>
      <c r="Z608" s="21">
        <f t="shared" si="85"/>
        <v>2160</v>
      </c>
      <c r="AA608" s="57">
        <f t="shared" si="86"/>
        <v>82507.272527002962</v>
      </c>
      <c r="AB608" s="59">
        <f t="shared" si="87"/>
        <v>1.7777777777777777</v>
      </c>
      <c r="AC608" s="61">
        <f t="shared" si="88"/>
        <v>439.42</v>
      </c>
    </row>
    <row r="609" spans="4:29">
      <c r="D609" s="12">
        <v>603</v>
      </c>
      <c r="E609" s="36" t="s">
        <v>222</v>
      </c>
      <c r="F609" s="16" t="s">
        <v>10</v>
      </c>
      <c r="G609" s="14" t="s">
        <v>39</v>
      </c>
      <c r="H609" s="13" t="s">
        <v>90</v>
      </c>
      <c r="I609" s="13" t="s">
        <v>54</v>
      </c>
      <c r="J609" s="13" t="s">
        <v>92</v>
      </c>
      <c r="K609" s="13" t="s">
        <v>43</v>
      </c>
      <c r="L609" s="14">
        <v>17.3</v>
      </c>
      <c r="M609" s="14" t="s">
        <v>15</v>
      </c>
      <c r="N609" s="31">
        <v>1000000</v>
      </c>
      <c r="O609" s="14" t="s">
        <v>2</v>
      </c>
      <c r="P609" s="14" t="s">
        <v>47</v>
      </c>
      <c r="Q609" s="31">
        <v>4000</v>
      </c>
      <c r="R609" s="31">
        <v>1152</v>
      </c>
      <c r="S609" s="45">
        <v>15</v>
      </c>
      <c r="T609" s="64">
        <f t="shared" si="81"/>
        <v>259.5</v>
      </c>
      <c r="U609" s="64">
        <f t="shared" si="82"/>
        <v>1.2376090879050445</v>
      </c>
      <c r="V609" s="38">
        <f t="shared" si="83"/>
        <v>1.2708405140059154</v>
      </c>
      <c r="W609" s="52">
        <v>84.722700933727694</v>
      </c>
      <c r="X609" s="71" t="str">
        <f t="shared" si="89"/>
        <v>Q2 2023</v>
      </c>
      <c r="Y609" s="21">
        <f t="shared" si="84"/>
        <v>3840</v>
      </c>
      <c r="Z609" s="21">
        <f t="shared" si="85"/>
        <v>2160</v>
      </c>
      <c r="AA609" s="57">
        <f t="shared" si="86"/>
        <v>82507.272527002962</v>
      </c>
      <c r="AB609" s="59">
        <f t="shared" si="87"/>
        <v>1.7777777777777777</v>
      </c>
      <c r="AC609" s="61">
        <f t="shared" si="88"/>
        <v>439.42</v>
      </c>
    </row>
    <row r="610" spans="4:29">
      <c r="D610" s="12">
        <v>604</v>
      </c>
      <c r="E610" s="36" t="s">
        <v>222</v>
      </c>
      <c r="F610" s="16" t="s">
        <v>10</v>
      </c>
      <c r="G610" s="14" t="s">
        <v>39</v>
      </c>
      <c r="H610" s="13" t="s">
        <v>90</v>
      </c>
      <c r="I610" s="13" t="s">
        <v>54</v>
      </c>
      <c r="J610" s="13" t="s">
        <v>92</v>
      </c>
      <c r="K610" s="13" t="s">
        <v>43</v>
      </c>
      <c r="L610" s="14">
        <v>16</v>
      </c>
      <c r="M610" s="14" t="s">
        <v>66</v>
      </c>
      <c r="N610" s="31">
        <v>1000000</v>
      </c>
      <c r="O610" s="14" t="s">
        <v>2</v>
      </c>
      <c r="P610" s="14" t="s">
        <v>47</v>
      </c>
      <c r="Q610" s="31">
        <v>4000</v>
      </c>
      <c r="R610" s="31">
        <v>1152</v>
      </c>
      <c r="S610" s="45">
        <v>30</v>
      </c>
      <c r="T610" s="64">
        <f t="shared" si="81"/>
        <v>480</v>
      </c>
      <c r="U610" s="64">
        <f t="shared" si="82"/>
        <v>2.2268893483146064</v>
      </c>
      <c r="V610" s="38">
        <f t="shared" si="83"/>
        <v>2.3800712516642579</v>
      </c>
      <c r="W610" s="52">
        <v>79.335708388808598</v>
      </c>
      <c r="X610" s="71" t="str">
        <f t="shared" si="89"/>
        <v>Q2 2023</v>
      </c>
      <c r="Y610" s="21">
        <f t="shared" si="84"/>
        <v>2560</v>
      </c>
      <c r="Z610" s="21">
        <f t="shared" si="85"/>
        <v>1600</v>
      </c>
      <c r="AA610" s="57">
        <f t="shared" si="86"/>
        <v>74229.644943820225</v>
      </c>
      <c r="AB610" s="59">
        <f t="shared" si="87"/>
        <v>1.6</v>
      </c>
      <c r="AC610" s="61">
        <f t="shared" si="88"/>
        <v>406.4</v>
      </c>
    </row>
    <row r="611" spans="4:29">
      <c r="D611" s="12">
        <v>605</v>
      </c>
      <c r="E611" s="36" t="s">
        <v>222</v>
      </c>
      <c r="F611" s="16" t="s">
        <v>10</v>
      </c>
      <c r="G611" s="14" t="s">
        <v>39</v>
      </c>
      <c r="H611" s="13" t="s">
        <v>90</v>
      </c>
      <c r="I611" s="13" t="s">
        <v>54</v>
      </c>
      <c r="J611" s="13" t="s">
        <v>92</v>
      </c>
      <c r="K611" s="13" t="s">
        <v>43</v>
      </c>
      <c r="L611" s="14">
        <v>18</v>
      </c>
      <c r="M611" s="14" t="s">
        <v>66</v>
      </c>
      <c r="N611" s="31">
        <v>1000000</v>
      </c>
      <c r="O611" s="14" t="s">
        <v>2</v>
      </c>
      <c r="P611" s="14" t="s">
        <v>47</v>
      </c>
      <c r="Q611" s="31">
        <v>4000</v>
      </c>
      <c r="R611" s="31">
        <v>1152</v>
      </c>
      <c r="S611" s="45">
        <v>15</v>
      </c>
      <c r="T611" s="64">
        <f t="shared" si="81"/>
        <v>270</v>
      </c>
      <c r="U611" s="64">
        <f t="shared" si="82"/>
        <v>1.4092034157303368</v>
      </c>
      <c r="V611" s="38">
        <f t="shared" si="83"/>
        <v>1.2708405140059154</v>
      </c>
      <c r="W611" s="52">
        <v>84.722700933727694</v>
      </c>
      <c r="X611" s="71" t="str">
        <f t="shared" si="89"/>
        <v>Q2 2023</v>
      </c>
      <c r="Y611" s="21">
        <f t="shared" si="84"/>
        <v>2560</v>
      </c>
      <c r="Z611" s="21">
        <f t="shared" si="85"/>
        <v>1600</v>
      </c>
      <c r="AA611" s="57">
        <f t="shared" si="86"/>
        <v>93946.894382022467</v>
      </c>
      <c r="AB611" s="59">
        <f t="shared" si="87"/>
        <v>1.6</v>
      </c>
      <c r="AC611" s="61">
        <f t="shared" si="88"/>
        <v>457.2</v>
      </c>
    </row>
    <row r="612" spans="4:29">
      <c r="D612" s="12">
        <v>606</v>
      </c>
      <c r="E612" s="36" t="s">
        <v>222</v>
      </c>
      <c r="F612" s="16" t="s">
        <v>10</v>
      </c>
      <c r="G612" s="14" t="s">
        <v>39</v>
      </c>
      <c r="H612" s="13" t="s">
        <v>90</v>
      </c>
      <c r="I612" s="13" t="s">
        <v>54</v>
      </c>
      <c r="J612" s="13" t="s">
        <v>169</v>
      </c>
      <c r="K612" s="13" t="s">
        <v>43</v>
      </c>
      <c r="L612" s="14">
        <v>17</v>
      </c>
      <c r="M612" s="14" t="s">
        <v>66</v>
      </c>
      <c r="N612" s="31">
        <v>1000000</v>
      </c>
      <c r="O612" s="14" t="s">
        <v>2</v>
      </c>
      <c r="P612" s="14" t="s">
        <v>47</v>
      </c>
      <c r="Q612" s="31">
        <v>4000</v>
      </c>
      <c r="R612" s="31">
        <v>1152</v>
      </c>
      <c r="S612" s="45">
        <v>5</v>
      </c>
      <c r="T612" s="64">
        <f t="shared" si="81"/>
        <v>85</v>
      </c>
      <c r="U612" s="64">
        <f t="shared" si="82"/>
        <v>0.41899155056179765</v>
      </c>
      <c r="V612" s="38">
        <f t="shared" si="83"/>
        <v>0.42361350466863851</v>
      </c>
      <c r="W612" s="52">
        <v>84.722700933727694</v>
      </c>
      <c r="X612" s="71" t="str">
        <f t="shared" si="89"/>
        <v>Q2 2023</v>
      </c>
      <c r="Y612" s="21">
        <f t="shared" si="84"/>
        <v>2560</v>
      </c>
      <c r="Z612" s="21">
        <f t="shared" si="85"/>
        <v>1600</v>
      </c>
      <c r="AA612" s="57">
        <f t="shared" si="86"/>
        <v>83798.310112359526</v>
      </c>
      <c r="AB612" s="59">
        <f t="shared" si="87"/>
        <v>1.6</v>
      </c>
      <c r="AC612" s="61">
        <f t="shared" si="88"/>
        <v>431.79999999999995</v>
      </c>
    </row>
    <row r="613" spans="4:29">
      <c r="D613" s="12">
        <v>607</v>
      </c>
      <c r="E613" s="36" t="s">
        <v>222</v>
      </c>
      <c r="F613" s="16" t="s">
        <v>10</v>
      </c>
      <c r="G613" s="14" t="s">
        <v>39</v>
      </c>
      <c r="H613" s="13" t="s">
        <v>90</v>
      </c>
      <c r="I613" s="13" t="s">
        <v>54</v>
      </c>
      <c r="J613" s="13" t="s">
        <v>170</v>
      </c>
      <c r="K613" s="13" t="s">
        <v>43</v>
      </c>
      <c r="L613" s="14">
        <v>14</v>
      </c>
      <c r="M613" s="14" t="s">
        <v>66</v>
      </c>
      <c r="N613" s="31">
        <v>1000000</v>
      </c>
      <c r="O613" s="14" t="s">
        <v>2</v>
      </c>
      <c r="P613" s="14" t="s">
        <v>47</v>
      </c>
      <c r="Q613" s="31">
        <v>4000</v>
      </c>
      <c r="R613" s="31">
        <v>1152</v>
      </c>
      <c r="S613" s="45">
        <v>10</v>
      </c>
      <c r="T613" s="64">
        <f t="shared" si="81"/>
        <v>140</v>
      </c>
      <c r="U613" s="64">
        <f t="shared" si="82"/>
        <v>0.56832071910112347</v>
      </c>
      <c r="V613" s="38">
        <f t="shared" si="83"/>
        <v>0.6856172329897039</v>
      </c>
      <c r="W613" s="52">
        <v>68.561723298970392</v>
      </c>
      <c r="X613" s="71" t="str">
        <f t="shared" si="89"/>
        <v>Q2 2023</v>
      </c>
      <c r="Y613" s="21">
        <f t="shared" si="84"/>
        <v>2560</v>
      </c>
      <c r="Z613" s="21">
        <f t="shared" si="85"/>
        <v>1600</v>
      </c>
      <c r="AA613" s="57">
        <f t="shared" si="86"/>
        <v>56832.071910112347</v>
      </c>
      <c r="AB613" s="59">
        <f t="shared" si="87"/>
        <v>1.6</v>
      </c>
      <c r="AC613" s="61">
        <f t="shared" si="88"/>
        <v>355.59999999999997</v>
      </c>
    </row>
    <row r="614" spans="4:29">
      <c r="D614" s="12">
        <v>608</v>
      </c>
      <c r="E614" s="36" t="s">
        <v>222</v>
      </c>
      <c r="F614" s="16" t="s">
        <v>10</v>
      </c>
      <c r="G614" s="14" t="s">
        <v>39</v>
      </c>
      <c r="H614" s="13" t="s">
        <v>90</v>
      </c>
      <c r="I614" s="13" t="s">
        <v>109</v>
      </c>
      <c r="J614" s="13" t="s">
        <v>127</v>
      </c>
      <c r="K614" s="13" t="s">
        <v>43</v>
      </c>
      <c r="L614" s="14">
        <v>16.2</v>
      </c>
      <c r="M614" s="14" t="s">
        <v>66</v>
      </c>
      <c r="N614" s="31">
        <v>1000000</v>
      </c>
      <c r="O614" s="14" t="s">
        <v>2</v>
      </c>
      <c r="P614" s="14" t="s">
        <v>47</v>
      </c>
      <c r="Q614" s="31">
        <v>4000</v>
      </c>
      <c r="R614" s="31">
        <v>512</v>
      </c>
      <c r="S614" s="45">
        <v>30</v>
      </c>
      <c r="T614" s="64">
        <f t="shared" si="81"/>
        <v>486</v>
      </c>
      <c r="U614" s="64">
        <f t="shared" si="82"/>
        <v>2.2829095334831453</v>
      </c>
      <c r="V614" s="38">
        <f t="shared" si="83"/>
        <v>2.3800712516642579</v>
      </c>
      <c r="W614" s="52">
        <v>79.335708388808598</v>
      </c>
      <c r="X614" s="71" t="str">
        <f t="shared" si="89"/>
        <v>Q2 2023</v>
      </c>
      <c r="Y614" s="21">
        <f t="shared" si="84"/>
        <v>2560</v>
      </c>
      <c r="Z614" s="21">
        <f t="shared" si="85"/>
        <v>1600</v>
      </c>
      <c r="AA614" s="57">
        <f t="shared" si="86"/>
        <v>76096.984449438183</v>
      </c>
      <c r="AB614" s="59">
        <f t="shared" si="87"/>
        <v>1.6</v>
      </c>
      <c r="AC614" s="61">
        <f t="shared" si="88"/>
        <v>411.47999999999996</v>
      </c>
    </row>
    <row r="615" spans="4:29">
      <c r="D615" s="12">
        <v>609</v>
      </c>
      <c r="E615" s="36" t="s">
        <v>222</v>
      </c>
      <c r="F615" s="16" t="s">
        <v>10</v>
      </c>
      <c r="G615" s="14" t="s">
        <v>39</v>
      </c>
      <c r="H615" s="13" t="s">
        <v>90</v>
      </c>
      <c r="I615" s="13" t="s">
        <v>109</v>
      </c>
      <c r="J615" s="13" t="s">
        <v>110</v>
      </c>
      <c r="K615" s="13" t="s">
        <v>43</v>
      </c>
      <c r="L615" s="14">
        <v>16.2</v>
      </c>
      <c r="M615" s="14" t="s">
        <v>64</v>
      </c>
      <c r="N615" s="31">
        <v>1000000</v>
      </c>
      <c r="O615" s="14" t="s">
        <v>2</v>
      </c>
      <c r="P615" s="14" t="s">
        <v>47</v>
      </c>
      <c r="Q615" s="31">
        <v>4000</v>
      </c>
      <c r="R615" s="31">
        <v>512</v>
      </c>
      <c r="S615" s="45">
        <v>10</v>
      </c>
      <c r="T615" s="64">
        <f t="shared" si="81"/>
        <v>162</v>
      </c>
      <c r="U615" s="64">
        <f t="shared" si="82"/>
        <v>0.77192847688309973</v>
      </c>
      <c r="V615" s="38">
        <f t="shared" si="83"/>
        <v>0.97148697070674428</v>
      </c>
      <c r="W615" s="52">
        <v>97.14869707067443</v>
      </c>
      <c r="X615" s="71" t="str">
        <f t="shared" si="89"/>
        <v>Q2 2023</v>
      </c>
      <c r="Y615" s="21">
        <f t="shared" si="84"/>
        <v>3456</v>
      </c>
      <c r="Z615" s="21">
        <f t="shared" si="85"/>
        <v>2234</v>
      </c>
      <c r="AA615" s="57">
        <f t="shared" si="86"/>
        <v>77192.847688309979</v>
      </c>
      <c r="AB615" s="59">
        <f t="shared" si="87"/>
        <v>1.5470008952551477</v>
      </c>
      <c r="AC615" s="61">
        <f t="shared" si="88"/>
        <v>411.47999999999996</v>
      </c>
    </row>
    <row r="616" spans="4:29">
      <c r="D616" s="12">
        <v>610</v>
      </c>
      <c r="E616" s="36" t="s">
        <v>222</v>
      </c>
      <c r="F616" s="16" t="s">
        <v>10</v>
      </c>
      <c r="G616" s="14" t="s">
        <v>39</v>
      </c>
      <c r="H616" s="13" t="s">
        <v>90</v>
      </c>
      <c r="I616" s="13" t="s">
        <v>135</v>
      </c>
      <c r="J616" s="13" t="s">
        <v>136</v>
      </c>
      <c r="K616" s="13"/>
      <c r="L616" s="14">
        <v>16.2</v>
      </c>
      <c r="M616" s="14" t="s">
        <v>66</v>
      </c>
      <c r="N616" s="31">
        <v>1000000</v>
      </c>
      <c r="O616" s="14" t="s">
        <v>2</v>
      </c>
      <c r="P616" s="14" t="s">
        <v>47</v>
      </c>
      <c r="Q616" s="31">
        <v>4000</v>
      </c>
      <c r="R616" s="31">
        <v>512</v>
      </c>
      <c r="S616" s="45">
        <v>80</v>
      </c>
      <c r="T616" s="64">
        <f t="shared" si="81"/>
        <v>1296</v>
      </c>
      <c r="U616" s="64">
        <f t="shared" si="82"/>
        <v>6.0877587559550541</v>
      </c>
      <c r="V616" s="38">
        <f t="shared" si="83"/>
        <v>6.3468566711046881</v>
      </c>
      <c r="W616" s="52">
        <v>79.335708388808598</v>
      </c>
      <c r="X616" s="71" t="str">
        <f t="shared" si="89"/>
        <v>Q2 2023</v>
      </c>
      <c r="Y616" s="21">
        <f t="shared" si="84"/>
        <v>2560</v>
      </c>
      <c r="Z616" s="21">
        <f t="shared" si="85"/>
        <v>1600</v>
      </c>
      <c r="AA616" s="57">
        <f t="shared" si="86"/>
        <v>76096.984449438183</v>
      </c>
      <c r="AB616" s="59">
        <f t="shared" si="87"/>
        <v>1.6</v>
      </c>
      <c r="AC616" s="61">
        <f t="shared" si="88"/>
        <v>411.47999999999996</v>
      </c>
    </row>
    <row r="617" spans="4:29">
      <c r="D617" s="12">
        <v>611</v>
      </c>
      <c r="E617" s="36" t="s">
        <v>222</v>
      </c>
      <c r="F617" s="16" t="s">
        <v>10</v>
      </c>
      <c r="G617" s="14" t="s">
        <v>39</v>
      </c>
      <c r="H617" s="13" t="s">
        <v>90</v>
      </c>
      <c r="I617" s="13" t="s">
        <v>135</v>
      </c>
      <c r="J617" s="13" t="s">
        <v>171</v>
      </c>
      <c r="K617" s="13" t="s">
        <v>98</v>
      </c>
      <c r="L617" s="14">
        <v>16</v>
      </c>
      <c r="M617" s="14" t="s">
        <v>172</v>
      </c>
      <c r="N617" s="31">
        <v>1000000</v>
      </c>
      <c r="O617" s="14" t="s">
        <v>2</v>
      </c>
      <c r="P617" s="14" t="s">
        <v>47</v>
      </c>
      <c r="Q617" s="31">
        <v>4000</v>
      </c>
      <c r="R617" s="31">
        <v>1000</v>
      </c>
      <c r="S617" s="45">
        <v>15</v>
      </c>
      <c r="T617" s="64">
        <f t="shared" si="81"/>
        <v>240</v>
      </c>
      <c r="U617" s="64">
        <f t="shared" si="82"/>
        <v>1.1134446741573032</v>
      </c>
      <c r="V617" s="38">
        <f t="shared" si="83"/>
        <v>1.190035625832129</v>
      </c>
      <c r="W617" s="52">
        <v>79.335708388808598</v>
      </c>
      <c r="X617" s="71" t="str">
        <f t="shared" si="89"/>
        <v>Q2 2023</v>
      </c>
      <c r="Y617" s="21">
        <f t="shared" si="84"/>
        <v>3200</v>
      </c>
      <c r="Z617" s="21">
        <f t="shared" si="85"/>
        <v>2000</v>
      </c>
      <c r="AA617" s="57">
        <f t="shared" si="86"/>
        <v>74229.644943820225</v>
      </c>
      <c r="AB617" s="59">
        <f t="shared" si="87"/>
        <v>1.6</v>
      </c>
      <c r="AC617" s="61">
        <f t="shared" si="88"/>
        <v>406.4</v>
      </c>
    </row>
    <row r="618" spans="4:29">
      <c r="D618" s="12">
        <v>612</v>
      </c>
      <c r="E618" s="36" t="s">
        <v>222</v>
      </c>
      <c r="F618" s="16" t="s">
        <v>10</v>
      </c>
      <c r="G618" s="14" t="s">
        <v>39</v>
      </c>
      <c r="H618" s="13" t="s">
        <v>90</v>
      </c>
      <c r="I618" s="13" t="s">
        <v>135</v>
      </c>
      <c r="J618" s="13" t="s">
        <v>171</v>
      </c>
      <c r="K618" s="13" t="s">
        <v>98</v>
      </c>
      <c r="L618" s="14">
        <v>14.5</v>
      </c>
      <c r="M618" s="14" t="s">
        <v>173</v>
      </c>
      <c r="N618" s="31">
        <v>1000000</v>
      </c>
      <c r="O618" s="14" t="s">
        <v>2</v>
      </c>
      <c r="P618" s="14" t="s">
        <v>47</v>
      </c>
      <c r="Q618" s="31">
        <v>4000</v>
      </c>
      <c r="R618" s="31">
        <v>1000</v>
      </c>
      <c r="S618" s="45">
        <v>30</v>
      </c>
      <c r="T618" s="64">
        <f t="shared" si="81"/>
        <v>435</v>
      </c>
      <c r="U618" s="64">
        <f t="shared" si="82"/>
        <v>1.8289198651685385</v>
      </c>
      <c r="V618" s="38">
        <f t="shared" si="83"/>
        <v>2.1596942839175677</v>
      </c>
      <c r="W618" s="52">
        <v>71.989809463918917</v>
      </c>
      <c r="X618" s="71" t="str">
        <f t="shared" si="89"/>
        <v>Q2 2023</v>
      </c>
      <c r="Y618" s="21">
        <f t="shared" si="84"/>
        <v>3072</v>
      </c>
      <c r="Z618" s="21">
        <f t="shared" si="85"/>
        <v>1920</v>
      </c>
      <c r="AA618" s="57">
        <f t="shared" si="86"/>
        <v>60963.995505617953</v>
      </c>
      <c r="AB618" s="59">
        <f t="shared" si="87"/>
        <v>1.6</v>
      </c>
      <c r="AC618" s="61">
        <f t="shared" si="88"/>
        <v>368.29999999999995</v>
      </c>
    </row>
    <row r="619" spans="4:29">
      <c r="D619" s="12">
        <v>613</v>
      </c>
      <c r="E619" s="36" t="s">
        <v>222</v>
      </c>
      <c r="F619" s="16" t="s">
        <v>10</v>
      </c>
      <c r="G619" s="14" t="s">
        <v>39</v>
      </c>
      <c r="H619" s="13" t="s">
        <v>90</v>
      </c>
      <c r="I619" s="13" t="s">
        <v>141</v>
      </c>
      <c r="J619" s="13" t="s">
        <v>214</v>
      </c>
      <c r="K619" s="13" t="s">
        <v>95</v>
      </c>
      <c r="L619" s="14">
        <v>15.6</v>
      </c>
      <c r="M619" s="14" t="s">
        <v>15</v>
      </c>
      <c r="N619" s="31">
        <v>1000000</v>
      </c>
      <c r="O619" s="14" t="s">
        <v>2</v>
      </c>
      <c r="P619" s="14" t="s">
        <v>47</v>
      </c>
      <c r="Q619" s="31">
        <v>10000</v>
      </c>
      <c r="R619" s="31">
        <v>1152</v>
      </c>
      <c r="S619" s="45">
        <v>15</v>
      </c>
      <c r="T619" s="64">
        <f t="shared" si="81"/>
        <v>234</v>
      </c>
      <c r="U619" s="64">
        <f t="shared" si="82"/>
        <v>1.0063301401068245</v>
      </c>
      <c r="V619" s="38">
        <f t="shared" si="83"/>
        <v>1.4572304560601164</v>
      </c>
      <c r="W619" s="52">
        <v>97.14869707067443</v>
      </c>
      <c r="X619" s="71" t="str">
        <f t="shared" si="89"/>
        <v>Q2 2023</v>
      </c>
      <c r="Y619" s="21">
        <f t="shared" si="84"/>
        <v>3840</v>
      </c>
      <c r="Z619" s="21">
        <f t="shared" si="85"/>
        <v>2160</v>
      </c>
      <c r="AA619" s="57">
        <f t="shared" si="86"/>
        <v>67088.676007121641</v>
      </c>
      <c r="AB619" s="59">
        <f t="shared" si="87"/>
        <v>1.7777777777777777</v>
      </c>
      <c r="AC619" s="61">
        <f t="shared" si="88"/>
        <v>396.23999999999995</v>
      </c>
    </row>
    <row r="620" spans="4:29">
      <c r="D620" s="12">
        <v>614</v>
      </c>
      <c r="E620" s="36" t="s">
        <v>222</v>
      </c>
      <c r="F620" s="16" t="s">
        <v>10</v>
      </c>
      <c r="G620" s="14" t="s">
        <v>39</v>
      </c>
      <c r="H620" s="13" t="s">
        <v>90</v>
      </c>
      <c r="I620" s="13" t="s">
        <v>184</v>
      </c>
      <c r="J620" s="13" t="s">
        <v>185</v>
      </c>
      <c r="K620" s="13" t="s">
        <v>95</v>
      </c>
      <c r="L620" s="14">
        <v>16</v>
      </c>
      <c r="M620" s="14" t="s">
        <v>186</v>
      </c>
      <c r="N620" s="31">
        <v>1000000</v>
      </c>
      <c r="O620" s="14" t="s">
        <v>2</v>
      </c>
      <c r="P620" s="14" t="s">
        <v>47</v>
      </c>
      <c r="Q620" s="31">
        <v>10000</v>
      </c>
      <c r="R620" s="31">
        <v>2596</v>
      </c>
      <c r="S620" s="45">
        <v>10</v>
      </c>
      <c r="T620" s="64">
        <f t="shared" si="81"/>
        <v>160</v>
      </c>
      <c r="U620" s="64">
        <f t="shared" si="82"/>
        <v>0.74229644943820217</v>
      </c>
      <c r="V620" s="38">
        <f t="shared" si="83"/>
        <v>0.97148697070674428</v>
      </c>
      <c r="W620" s="52">
        <v>97.14869707067443</v>
      </c>
      <c r="X620" s="71" t="str">
        <f t="shared" si="89"/>
        <v>Q2 2023</v>
      </c>
      <c r="Y620" s="21">
        <f t="shared" si="84"/>
        <v>3840</v>
      </c>
      <c r="Z620" s="21">
        <f t="shared" si="85"/>
        <v>2400</v>
      </c>
      <c r="AA620" s="57">
        <f t="shared" si="86"/>
        <v>74229.644943820225</v>
      </c>
      <c r="AB620" s="59">
        <f t="shared" si="87"/>
        <v>1.6</v>
      </c>
      <c r="AC620" s="61">
        <f t="shared" si="88"/>
        <v>406.4</v>
      </c>
    </row>
    <row r="621" spans="4:29">
      <c r="D621" s="12">
        <v>615</v>
      </c>
      <c r="E621" s="36" t="s">
        <v>222</v>
      </c>
      <c r="F621" s="16" t="s">
        <v>10</v>
      </c>
      <c r="G621" s="14" t="s">
        <v>39</v>
      </c>
      <c r="H621" s="13" t="s">
        <v>5</v>
      </c>
      <c r="I621" s="13" t="s">
        <v>31</v>
      </c>
      <c r="J621" s="13" t="s">
        <v>32</v>
      </c>
      <c r="K621" s="13" t="s">
        <v>33</v>
      </c>
      <c r="L621" s="14">
        <v>31.5</v>
      </c>
      <c r="M621" s="14" t="s">
        <v>34</v>
      </c>
      <c r="N621" s="31">
        <v>1000000</v>
      </c>
      <c r="O621" s="14" t="s">
        <v>1</v>
      </c>
      <c r="P621" s="14" t="s">
        <v>35</v>
      </c>
      <c r="Q621" s="31">
        <v>576</v>
      </c>
      <c r="R621" s="31">
        <v>576</v>
      </c>
      <c r="S621" s="45">
        <v>2.5</v>
      </c>
      <c r="T621" s="64">
        <f t="shared" si="81"/>
        <v>78.75</v>
      </c>
      <c r="U621" s="64">
        <f t="shared" si="82"/>
        <v>0.68385045578635006</v>
      </c>
      <c r="V621" s="38">
        <f t="shared" si="83"/>
        <v>0.38263139481378688</v>
      </c>
      <c r="W621" s="52">
        <v>153.05255792551475</v>
      </c>
      <c r="X621" s="71" t="str">
        <f t="shared" si="89"/>
        <v>Q2 2023</v>
      </c>
      <c r="Y621" s="21">
        <f t="shared" si="84"/>
        <v>6016</v>
      </c>
      <c r="Z621" s="21">
        <f t="shared" si="85"/>
        <v>3384</v>
      </c>
      <c r="AA621" s="57">
        <f t="shared" si="86"/>
        <v>273540.18231454003</v>
      </c>
      <c r="AB621" s="59">
        <f t="shared" si="87"/>
        <v>1.7777777777777777</v>
      </c>
      <c r="AC621" s="61">
        <f t="shared" si="88"/>
        <v>800.09999999999991</v>
      </c>
    </row>
    <row r="622" spans="4:29">
      <c r="D622" s="12">
        <v>616</v>
      </c>
      <c r="E622" s="36" t="s">
        <v>222</v>
      </c>
      <c r="F622" s="16" t="s">
        <v>10</v>
      </c>
      <c r="G622" s="14" t="s">
        <v>39</v>
      </c>
      <c r="H622" s="13" t="s">
        <v>5</v>
      </c>
      <c r="I622" s="13" t="s">
        <v>41</v>
      </c>
      <c r="J622" s="13" t="s">
        <v>42</v>
      </c>
      <c r="K622" s="13" t="s">
        <v>43</v>
      </c>
      <c r="L622" s="14">
        <v>31.5</v>
      </c>
      <c r="M622" s="14" t="s">
        <v>15</v>
      </c>
      <c r="N622" s="31">
        <v>1000000</v>
      </c>
      <c r="O622" s="14" t="s">
        <v>1</v>
      </c>
      <c r="P622" s="14" t="s">
        <v>35</v>
      </c>
      <c r="Q622" s="31">
        <v>5000</v>
      </c>
      <c r="R622" s="31">
        <v>1152</v>
      </c>
      <c r="S622" s="45">
        <v>20</v>
      </c>
      <c r="T622" s="64">
        <f t="shared" si="81"/>
        <v>630</v>
      </c>
      <c r="U622" s="64">
        <f t="shared" si="82"/>
        <v>5.4708036462908005</v>
      </c>
      <c r="V622" s="38">
        <f t="shared" si="83"/>
        <v>2.1427358109572063</v>
      </c>
      <c r="W622" s="52">
        <v>107.13679054786031</v>
      </c>
      <c r="X622" s="71" t="str">
        <f t="shared" si="89"/>
        <v>Q2 2023</v>
      </c>
      <c r="Y622" s="21">
        <f t="shared" si="84"/>
        <v>3840</v>
      </c>
      <c r="Z622" s="21">
        <f t="shared" si="85"/>
        <v>2160</v>
      </c>
      <c r="AA622" s="57">
        <f t="shared" si="86"/>
        <v>273540.18231454003</v>
      </c>
      <c r="AB622" s="59">
        <f t="shared" si="87"/>
        <v>1.7777777777777777</v>
      </c>
      <c r="AC622" s="61">
        <f t="shared" si="88"/>
        <v>800.09999999999991</v>
      </c>
    </row>
    <row r="623" spans="4:29">
      <c r="D623" s="12">
        <v>617</v>
      </c>
      <c r="E623" s="36" t="s">
        <v>222</v>
      </c>
      <c r="F623" s="16" t="s">
        <v>10</v>
      </c>
      <c r="G623" s="14" t="s">
        <v>39</v>
      </c>
      <c r="H623" s="13" t="s">
        <v>5</v>
      </c>
      <c r="I623" s="13" t="s">
        <v>41</v>
      </c>
      <c r="J623" s="13" t="s">
        <v>44</v>
      </c>
      <c r="K623" s="13" t="s">
        <v>43</v>
      </c>
      <c r="L623" s="14">
        <v>31.5</v>
      </c>
      <c r="M623" s="14" t="s">
        <v>15</v>
      </c>
      <c r="N623" s="31">
        <v>1000000</v>
      </c>
      <c r="O623" s="14" t="s">
        <v>1</v>
      </c>
      <c r="P623" s="14" t="s">
        <v>35</v>
      </c>
      <c r="Q623" s="31">
        <v>4608</v>
      </c>
      <c r="R623" s="31">
        <v>576</v>
      </c>
      <c r="S623" s="45">
        <v>20</v>
      </c>
      <c r="T623" s="64">
        <f t="shared" si="81"/>
        <v>630</v>
      </c>
      <c r="U623" s="64">
        <f t="shared" si="82"/>
        <v>5.4708036462908005</v>
      </c>
      <c r="V623" s="38">
        <f t="shared" si="83"/>
        <v>2.1427358109572063</v>
      </c>
      <c r="W623" s="52">
        <v>107.13679054786031</v>
      </c>
      <c r="X623" s="71" t="str">
        <f t="shared" si="89"/>
        <v>Q2 2023</v>
      </c>
      <c r="Y623" s="21">
        <f t="shared" si="84"/>
        <v>3840</v>
      </c>
      <c r="Z623" s="21">
        <f t="shared" si="85"/>
        <v>2160</v>
      </c>
      <c r="AA623" s="57">
        <f t="shared" si="86"/>
        <v>273540.18231454003</v>
      </c>
      <c r="AB623" s="59">
        <f t="shared" si="87"/>
        <v>1.7777777777777777</v>
      </c>
      <c r="AC623" s="61">
        <f t="shared" si="88"/>
        <v>800.09999999999991</v>
      </c>
    </row>
    <row r="624" spans="4:29">
      <c r="D624" s="12">
        <v>618</v>
      </c>
      <c r="E624" s="36" t="s">
        <v>222</v>
      </c>
      <c r="F624" s="16" t="s">
        <v>10</v>
      </c>
      <c r="G624" s="14" t="s">
        <v>39</v>
      </c>
      <c r="H624" s="13" t="s">
        <v>5</v>
      </c>
      <c r="I624" s="13" t="s">
        <v>41</v>
      </c>
      <c r="J624" s="13" t="s">
        <v>113</v>
      </c>
      <c r="K624" s="13" t="s">
        <v>43</v>
      </c>
      <c r="L624" s="14">
        <v>31.5</v>
      </c>
      <c r="M624" s="14" t="s">
        <v>15</v>
      </c>
      <c r="N624" s="31">
        <v>1000000</v>
      </c>
      <c r="O624" s="14" t="s">
        <v>1</v>
      </c>
      <c r="P624" s="14" t="s">
        <v>35</v>
      </c>
      <c r="Q624" s="31">
        <v>4608</v>
      </c>
      <c r="R624" s="31">
        <v>576</v>
      </c>
      <c r="S624" s="45">
        <v>15</v>
      </c>
      <c r="T624" s="64">
        <f t="shared" si="81"/>
        <v>472.5</v>
      </c>
      <c r="U624" s="64">
        <f t="shared" si="82"/>
        <v>4.1031027347181004</v>
      </c>
      <c r="V624" s="38">
        <f t="shared" si="83"/>
        <v>1.6070518582179047</v>
      </c>
      <c r="W624" s="52">
        <v>107.13679054786031</v>
      </c>
      <c r="X624" s="71" t="str">
        <f t="shared" si="89"/>
        <v>Q2 2023</v>
      </c>
      <c r="Y624" s="21">
        <f t="shared" si="84"/>
        <v>3840</v>
      </c>
      <c r="Z624" s="21">
        <f t="shared" si="85"/>
        <v>2160</v>
      </c>
      <c r="AA624" s="57">
        <f t="shared" si="86"/>
        <v>273540.18231454003</v>
      </c>
      <c r="AB624" s="59">
        <f t="shared" si="87"/>
        <v>1.7777777777777777</v>
      </c>
      <c r="AC624" s="61">
        <f t="shared" si="88"/>
        <v>800.09999999999991</v>
      </c>
    </row>
    <row r="625" spans="4:29">
      <c r="D625" s="12">
        <v>619</v>
      </c>
      <c r="E625" s="36" t="s">
        <v>222</v>
      </c>
      <c r="F625" s="16" t="s">
        <v>10</v>
      </c>
      <c r="G625" s="14" t="s">
        <v>39</v>
      </c>
      <c r="H625" s="13" t="s">
        <v>5</v>
      </c>
      <c r="I625" s="13" t="s">
        <v>41</v>
      </c>
      <c r="J625" s="13" t="s">
        <v>116</v>
      </c>
      <c r="K625" s="13" t="s">
        <v>43</v>
      </c>
      <c r="L625" s="14">
        <v>27</v>
      </c>
      <c r="M625" s="14" t="s">
        <v>117</v>
      </c>
      <c r="N625" s="31">
        <v>1000000</v>
      </c>
      <c r="O625" s="14" t="s">
        <v>1</v>
      </c>
      <c r="P625" s="14" t="s">
        <v>35</v>
      </c>
      <c r="Q625" s="31">
        <v>2304</v>
      </c>
      <c r="R625" s="31">
        <v>576</v>
      </c>
      <c r="S625" s="45">
        <v>15</v>
      </c>
      <c r="T625" s="64">
        <f t="shared" si="81"/>
        <v>405</v>
      </c>
      <c r="U625" s="64">
        <f t="shared" si="82"/>
        <v>2.5128551497468936</v>
      </c>
      <c r="V625" s="38">
        <f t="shared" si="83"/>
        <v>1.6070518582179047</v>
      </c>
      <c r="W625" s="52">
        <v>107.13679054786031</v>
      </c>
      <c r="X625" s="71" t="str">
        <f t="shared" si="89"/>
        <v>Q2 2023</v>
      </c>
      <c r="Y625" s="21">
        <f t="shared" si="84"/>
        <v>3440</v>
      </c>
      <c r="Z625" s="21">
        <f t="shared" si="85"/>
        <v>1440</v>
      </c>
      <c r="AA625" s="57">
        <f t="shared" si="86"/>
        <v>167523.67664979291</v>
      </c>
      <c r="AB625" s="59">
        <f t="shared" si="87"/>
        <v>2.3888888888888888</v>
      </c>
      <c r="AC625" s="61">
        <f t="shared" si="88"/>
        <v>685.8</v>
      </c>
    </row>
    <row r="626" spans="4:29">
      <c r="D626" s="12">
        <v>620</v>
      </c>
      <c r="E626" s="36" t="s">
        <v>222</v>
      </c>
      <c r="F626" s="16" t="s">
        <v>10</v>
      </c>
      <c r="G626" s="14" t="s">
        <v>39</v>
      </c>
      <c r="H626" s="13" t="s">
        <v>5</v>
      </c>
      <c r="I626" s="13" t="s">
        <v>54</v>
      </c>
      <c r="J626" s="13" t="s">
        <v>55</v>
      </c>
      <c r="K626" s="13" t="s">
        <v>43</v>
      </c>
      <c r="L626" s="14">
        <v>31.5</v>
      </c>
      <c r="M626" s="14" t="s">
        <v>15</v>
      </c>
      <c r="N626" s="31">
        <v>1000000</v>
      </c>
      <c r="O626" s="14" t="s">
        <v>1</v>
      </c>
      <c r="P626" s="14" t="s">
        <v>35</v>
      </c>
      <c r="Q626" s="31">
        <v>2304</v>
      </c>
      <c r="R626" s="31">
        <v>1152</v>
      </c>
      <c r="S626" s="45">
        <v>10</v>
      </c>
      <c r="T626" s="64">
        <f t="shared" si="81"/>
        <v>315</v>
      </c>
      <c r="U626" s="64">
        <f t="shared" si="82"/>
        <v>2.7354018231454003</v>
      </c>
      <c r="V626" s="38">
        <f t="shared" si="83"/>
        <v>1.0713679054786032</v>
      </c>
      <c r="W626" s="52">
        <v>107.13679054786031</v>
      </c>
      <c r="X626" s="71" t="str">
        <f t="shared" si="89"/>
        <v>Q2 2023</v>
      </c>
      <c r="Y626" s="21">
        <f t="shared" si="84"/>
        <v>3840</v>
      </c>
      <c r="Z626" s="21">
        <f t="shared" si="85"/>
        <v>2160</v>
      </c>
      <c r="AA626" s="57">
        <f t="shared" si="86"/>
        <v>273540.18231454003</v>
      </c>
      <c r="AB626" s="59">
        <f t="shared" si="87"/>
        <v>1.7777777777777777</v>
      </c>
      <c r="AC626" s="61">
        <f t="shared" si="88"/>
        <v>800.09999999999991</v>
      </c>
    </row>
    <row r="627" spans="4:29">
      <c r="D627" s="12">
        <v>621</v>
      </c>
      <c r="E627" s="36" t="s">
        <v>222</v>
      </c>
      <c r="F627" s="16" t="s">
        <v>10</v>
      </c>
      <c r="G627" s="14" t="s">
        <v>39</v>
      </c>
      <c r="H627" s="13" t="s">
        <v>5</v>
      </c>
      <c r="I627" s="13" t="s">
        <v>54</v>
      </c>
      <c r="J627" s="13" t="s">
        <v>114</v>
      </c>
      <c r="K627" s="13" t="s">
        <v>43</v>
      </c>
      <c r="L627" s="14">
        <v>27</v>
      </c>
      <c r="M627" s="14" t="s">
        <v>15</v>
      </c>
      <c r="N627" s="31">
        <v>1000000</v>
      </c>
      <c r="O627" s="14" t="s">
        <v>1</v>
      </c>
      <c r="P627" s="14" t="s">
        <v>35</v>
      </c>
      <c r="Q627" s="31">
        <v>2304</v>
      </c>
      <c r="R627" s="31">
        <v>512</v>
      </c>
      <c r="S627" s="45">
        <v>15</v>
      </c>
      <c r="T627" s="64">
        <f t="shared" si="81"/>
        <v>405</v>
      </c>
      <c r="U627" s="64">
        <f t="shared" si="82"/>
        <v>3.0145244581602371</v>
      </c>
      <c r="V627" s="38">
        <f t="shared" si="83"/>
        <v>1.6070518582179047</v>
      </c>
      <c r="W627" s="52">
        <v>107.13679054786031</v>
      </c>
      <c r="X627" s="71" t="str">
        <f t="shared" si="89"/>
        <v>Q2 2023</v>
      </c>
      <c r="Y627" s="21">
        <f t="shared" si="84"/>
        <v>3840</v>
      </c>
      <c r="Z627" s="21">
        <f t="shared" si="85"/>
        <v>2160</v>
      </c>
      <c r="AA627" s="57">
        <f t="shared" si="86"/>
        <v>200968.29721068247</v>
      </c>
      <c r="AB627" s="59">
        <f t="shared" si="87"/>
        <v>1.7777777777777777</v>
      </c>
      <c r="AC627" s="61">
        <f t="shared" si="88"/>
        <v>685.8</v>
      </c>
    </row>
    <row r="628" spans="4:29">
      <c r="D628" s="12">
        <v>622</v>
      </c>
      <c r="E628" s="36" t="s">
        <v>222</v>
      </c>
      <c r="F628" s="16" t="s">
        <v>10</v>
      </c>
      <c r="G628" s="14" t="s">
        <v>39</v>
      </c>
      <c r="H628" s="13" t="s">
        <v>5</v>
      </c>
      <c r="I628" s="13" t="s">
        <v>54</v>
      </c>
      <c r="J628" s="13" t="s">
        <v>128</v>
      </c>
      <c r="K628" s="13" t="s">
        <v>43</v>
      </c>
      <c r="L628" s="14">
        <v>31.5</v>
      </c>
      <c r="M628" s="14" t="s">
        <v>15</v>
      </c>
      <c r="N628" s="31">
        <v>1000000</v>
      </c>
      <c r="O628" s="14" t="s">
        <v>1</v>
      </c>
      <c r="P628" s="14" t="s">
        <v>35</v>
      </c>
      <c r="Q628" s="31">
        <v>2304</v>
      </c>
      <c r="R628" s="31">
        <v>576</v>
      </c>
      <c r="S628" s="45">
        <v>10</v>
      </c>
      <c r="T628" s="64">
        <f t="shared" si="81"/>
        <v>315</v>
      </c>
      <c r="U628" s="64">
        <f t="shared" si="82"/>
        <v>2.7354018231454003</v>
      </c>
      <c r="V628" s="38">
        <f t="shared" si="83"/>
        <v>1.0713679054786032</v>
      </c>
      <c r="W628" s="52">
        <v>107.13679054786031</v>
      </c>
      <c r="X628" s="71" t="str">
        <f t="shared" si="89"/>
        <v>Q2 2023</v>
      </c>
      <c r="Y628" s="21">
        <f t="shared" si="84"/>
        <v>3840</v>
      </c>
      <c r="Z628" s="21">
        <f t="shared" si="85"/>
        <v>2160</v>
      </c>
      <c r="AA628" s="57">
        <f t="shared" si="86"/>
        <v>273540.18231454003</v>
      </c>
      <c r="AB628" s="59">
        <f t="shared" si="87"/>
        <v>1.7777777777777777</v>
      </c>
      <c r="AC628" s="61">
        <f t="shared" si="88"/>
        <v>800.09999999999991</v>
      </c>
    </row>
    <row r="629" spans="4:29">
      <c r="D629" s="12">
        <v>623</v>
      </c>
      <c r="E629" s="36" t="s">
        <v>222</v>
      </c>
      <c r="F629" s="16" t="s">
        <v>10</v>
      </c>
      <c r="G629" s="14" t="s">
        <v>39</v>
      </c>
      <c r="H629" s="13" t="s">
        <v>5</v>
      </c>
      <c r="I629" s="13" t="s">
        <v>54</v>
      </c>
      <c r="J629" s="13" t="s">
        <v>118</v>
      </c>
      <c r="K629" s="13" t="s">
        <v>43</v>
      </c>
      <c r="L629" s="14">
        <v>31.5</v>
      </c>
      <c r="M629" s="14" t="s">
        <v>15</v>
      </c>
      <c r="N629" s="31">
        <v>1000000</v>
      </c>
      <c r="O629" s="14" t="s">
        <v>1</v>
      </c>
      <c r="P629" s="14" t="s">
        <v>35</v>
      </c>
      <c r="Q629" s="31">
        <v>2304</v>
      </c>
      <c r="R629" s="31">
        <v>576</v>
      </c>
      <c r="S629" s="45">
        <v>15</v>
      </c>
      <c r="T629" s="64">
        <f t="shared" si="81"/>
        <v>472.5</v>
      </c>
      <c r="U629" s="64">
        <f t="shared" si="82"/>
        <v>4.1031027347181004</v>
      </c>
      <c r="V629" s="38">
        <f t="shared" si="83"/>
        <v>1.6070518582179047</v>
      </c>
      <c r="W629" s="52">
        <v>107.13679054786031</v>
      </c>
      <c r="X629" s="71" t="str">
        <f t="shared" si="89"/>
        <v>Q2 2023</v>
      </c>
      <c r="Y629" s="21">
        <f t="shared" si="84"/>
        <v>3840</v>
      </c>
      <c r="Z629" s="21">
        <f t="shared" si="85"/>
        <v>2160</v>
      </c>
      <c r="AA629" s="57">
        <f t="shared" si="86"/>
        <v>273540.18231454003</v>
      </c>
      <c r="AB629" s="59">
        <f t="shared" si="87"/>
        <v>1.7777777777777777</v>
      </c>
      <c r="AC629" s="61">
        <f t="shared" si="88"/>
        <v>800.09999999999991</v>
      </c>
    </row>
    <row r="630" spans="4:29">
      <c r="D630" s="12">
        <v>624</v>
      </c>
      <c r="E630" s="36" t="s">
        <v>222</v>
      </c>
      <c r="F630" s="16" t="s">
        <v>10</v>
      </c>
      <c r="G630" s="14" t="s">
        <v>39</v>
      </c>
      <c r="H630" s="13" t="s">
        <v>5</v>
      </c>
      <c r="I630" s="13" t="s">
        <v>217</v>
      </c>
      <c r="J630" s="13" t="s">
        <v>218</v>
      </c>
      <c r="K630" s="13" t="s">
        <v>43</v>
      </c>
      <c r="L630" s="14">
        <v>32</v>
      </c>
      <c r="M630" s="14" t="s">
        <v>15</v>
      </c>
      <c r="N630" s="31">
        <v>1000000</v>
      </c>
      <c r="O630" s="14" t="s">
        <v>1</v>
      </c>
      <c r="P630" s="14" t="s">
        <v>35</v>
      </c>
      <c r="Q630" s="31">
        <v>4608</v>
      </c>
      <c r="R630" s="31">
        <v>1152</v>
      </c>
      <c r="S630" s="45">
        <v>15</v>
      </c>
      <c r="T630" s="64">
        <f t="shared" si="81"/>
        <v>480</v>
      </c>
      <c r="U630" s="64">
        <f t="shared" si="82"/>
        <v>4.2343937519287831</v>
      </c>
      <c r="V630" s="38">
        <f t="shared" si="83"/>
        <v>0</v>
      </c>
      <c r="W630" s="52">
        <v>0</v>
      </c>
      <c r="X630" s="71" t="str">
        <f t="shared" si="89"/>
        <v>Q2 2023</v>
      </c>
      <c r="Y630" s="21">
        <f t="shared" si="84"/>
        <v>3840</v>
      </c>
      <c r="Z630" s="21">
        <f t="shared" si="85"/>
        <v>2160</v>
      </c>
      <c r="AA630" s="57">
        <f t="shared" si="86"/>
        <v>282292.91679525218</v>
      </c>
      <c r="AB630" s="59">
        <f t="shared" si="87"/>
        <v>1.7777777777777777</v>
      </c>
      <c r="AC630" s="61">
        <f t="shared" si="88"/>
        <v>812.8</v>
      </c>
    </row>
    <row r="631" spans="4:29">
      <c r="D631" s="12">
        <v>625</v>
      </c>
      <c r="E631" s="36" t="s">
        <v>222</v>
      </c>
      <c r="F631" s="16" t="s">
        <v>10</v>
      </c>
      <c r="G631" s="14" t="s">
        <v>39</v>
      </c>
      <c r="H631" s="13" t="s">
        <v>5</v>
      </c>
      <c r="I631" s="13" t="s">
        <v>105</v>
      </c>
      <c r="J631" s="13" t="s">
        <v>106</v>
      </c>
      <c r="K631" s="13" t="s">
        <v>33</v>
      </c>
      <c r="L631" s="14">
        <v>31.5</v>
      </c>
      <c r="M631" s="14" t="s">
        <v>15</v>
      </c>
      <c r="N631" s="31">
        <v>1000000</v>
      </c>
      <c r="O631" s="14" t="s">
        <v>1</v>
      </c>
      <c r="P631" s="14" t="s">
        <v>35</v>
      </c>
      <c r="Q631" s="31">
        <v>5000</v>
      </c>
      <c r="R631" s="31">
        <v>1152</v>
      </c>
      <c r="S631" s="45">
        <v>15</v>
      </c>
      <c r="T631" s="64">
        <f t="shared" si="81"/>
        <v>472.5</v>
      </c>
      <c r="U631" s="64">
        <f t="shared" si="82"/>
        <v>4.1031027347181004</v>
      </c>
      <c r="V631" s="38">
        <f t="shared" si="83"/>
        <v>1.6070518582179047</v>
      </c>
      <c r="W631" s="52">
        <v>107.13679054786031</v>
      </c>
      <c r="X631" s="71" t="str">
        <f t="shared" si="89"/>
        <v>Q2 2023</v>
      </c>
      <c r="Y631" s="21">
        <f t="shared" si="84"/>
        <v>3840</v>
      </c>
      <c r="Z631" s="21">
        <f t="shared" si="85"/>
        <v>2160</v>
      </c>
      <c r="AA631" s="57">
        <f t="shared" si="86"/>
        <v>273540.18231454003</v>
      </c>
      <c r="AB631" s="59">
        <f t="shared" si="87"/>
        <v>1.7777777777777777</v>
      </c>
      <c r="AC631" s="61">
        <f t="shared" si="88"/>
        <v>800.09999999999991</v>
      </c>
    </row>
    <row r="632" spans="4:29">
      <c r="D632" s="12">
        <v>626</v>
      </c>
      <c r="E632" s="36" t="s">
        <v>222</v>
      </c>
      <c r="F632" s="16" t="s">
        <v>10</v>
      </c>
      <c r="G632" s="14" t="s">
        <v>39</v>
      </c>
      <c r="H632" s="13" t="s">
        <v>5</v>
      </c>
      <c r="I632" s="13" t="s">
        <v>96</v>
      </c>
      <c r="J632" s="13" t="s">
        <v>61</v>
      </c>
      <c r="K632" s="13" t="s">
        <v>33</v>
      </c>
      <c r="L632" s="14">
        <v>27</v>
      </c>
      <c r="M632" s="14" t="s">
        <v>15</v>
      </c>
      <c r="N632" s="31">
        <v>80000000</v>
      </c>
      <c r="O632" s="14" t="s">
        <v>1</v>
      </c>
      <c r="P632" s="14" t="s">
        <v>35</v>
      </c>
      <c r="Q632" s="31">
        <v>2304</v>
      </c>
      <c r="R632" s="31">
        <v>576</v>
      </c>
      <c r="S632" s="45">
        <v>40</v>
      </c>
      <c r="T632" s="64">
        <f t="shared" si="81"/>
        <v>1080</v>
      </c>
      <c r="U632" s="64">
        <f t="shared" si="82"/>
        <v>8.0387318884272982</v>
      </c>
      <c r="V632" s="38">
        <f t="shared" si="83"/>
        <v>4.2854716219144127</v>
      </c>
      <c r="W632" s="52">
        <v>107.13679054786031</v>
      </c>
      <c r="X632" s="71" t="str">
        <f t="shared" si="89"/>
        <v>Q2 2023</v>
      </c>
      <c r="Y632" s="21">
        <f t="shared" si="84"/>
        <v>3840</v>
      </c>
      <c r="Z632" s="21">
        <f t="shared" si="85"/>
        <v>2160</v>
      </c>
      <c r="AA632" s="57">
        <f t="shared" si="86"/>
        <v>200968.29721068247</v>
      </c>
      <c r="AB632" s="59">
        <f t="shared" si="87"/>
        <v>1.7777777777777777</v>
      </c>
      <c r="AC632" s="61">
        <f t="shared" si="88"/>
        <v>685.8</v>
      </c>
    </row>
    <row r="633" spans="4:29">
      <c r="D633" s="12">
        <v>627</v>
      </c>
      <c r="E633" s="36" t="s">
        <v>222</v>
      </c>
      <c r="F633" s="16" t="s">
        <v>10</v>
      </c>
      <c r="G633" s="14" t="s">
        <v>39</v>
      </c>
      <c r="H633" s="13" t="s">
        <v>5</v>
      </c>
      <c r="I633" s="13" t="s">
        <v>96</v>
      </c>
      <c r="J633" s="13" t="s">
        <v>129</v>
      </c>
      <c r="K633" s="13" t="s">
        <v>33</v>
      </c>
      <c r="L633" s="14">
        <v>27</v>
      </c>
      <c r="M633" s="14" t="s">
        <v>143</v>
      </c>
      <c r="N633" s="31">
        <v>1000000</v>
      </c>
      <c r="O633" s="14" t="s">
        <v>1</v>
      </c>
      <c r="P633" s="14" t="s">
        <v>35</v>
      </c>
      <c r="Q633" s="31">
        <v>2304</v>
      </c>
      <c r="R633" s="31">
        <v>576</v>
      </c>
      <c r="S633" s="45">
        <v>20</v>
      </c>
      <c r="T633" s="64">
        <f t="shared" si="81"/>
        <v>540</v>
      </c>
      <c r="U633" s="64">
        <f t="shared" si="82"/>
        <v>4.0193659442136491</v>
      </c>
      <c r="V633" s="38">
        <f t="shared" si="83"/>
        <v>1.807933340495143</v>
      </c>
      <c r="W633" s="52">
        <v>90.39666702475715</v>
      </c>
      <c r="X633" s="71" t="str">
        <f t="shared" si="89"/>
        <v>Q2 2023</v>
      </c>
      <c r="Y633" s="21">
        <f t="shared" si="84"/>
        <v>2560</v>
      </c>
      <c r="Z633" s="21">
        <f t="shared" si="85"/>
        <v>1440</v>
      </c>
      <c r="AA633" s="57">
        <f t="shared" si="86"/>
        <v>200968.29721068247</v>
      </c>
      <c r="AB633" s="59">
        <f t="shared" si="87"/>
        <v>1.7777777777777777</v>
      </c>
      <c r="AC633" s="61">
        <f t="shared" si="88"/>
        <v>685.8</v>
      </c>
    </row>
    <row r="634" spans="4:29">
      <c r="D634" s="12">
        <v>628</v>
      </c>
      <c r="E634" s="36" t="s">
        <v>222</v>
      </c>
      <c r="F634" s="16" t="s">
        <v>10</v>
      </c>
      <c r="G634" s="14" t="s">
        <v>39</v>
      </c>
      <c r="H634" s="13" t="s">
        <v>5</v>
      </c>
      <c r="I634" s="13" t="s">
        <v>96</v>
      </c>
      <c r="J634" s="13" t="s">
        <v>130</v>
      </c>
      <c r="K634" s="13" t="s">
        <v>33</v>
      </c>
      <c r="L634" s="14">
        <v>27</v>
      </c>
      <c r="M634" s="14" t="s">
        <v>143</v>
      </c>
      <c r="N634" s="31">
        <v>1000000</v>
      </c>
      <c r="O634" s="14" t="s">
        <v>1</v>
      </c>
      <c r="P634" s="14" t="s">
        <v>35</v>
      </c>
      <c r="Q634" s="31">
        <v>2304</v>
      </c>
      <c r="R634" s="31">
        <v>576</v>
      </c>
      <c r="S634" s="45">
        <v>25</v>
      </c>
      <c r="T634" s="64">
        <f t="shared" si="81"/>
        <v>675</v>
      </c>
      <c r="U634" s="64">
        <f t="shared" si="82"/>
        <v>5.0242074302670616</v>
      </c>
      <c r="V634" s="38">
        <f t="shared" si="83"/>
        <v>2.2599166756189288</v>
      </c>
      <c r="W634" s="52">
        <v>90.39666702475715</v>
      </c>
      <c r="X634" s="71" t="str">
        <f t="shared" si="89"/>
        <v>Q2 2023</v>
      </c>
      <c r="Y634" s="21">
        <f t="shared" si="84"/>
        <v>2560</v>
      </c>
      <c r="Z634" s="21">
        <f t="shared" si="85"/>
        <v>1440</v>
      </c>
      <c r="AA634" s="57">
        <f t="shared" si="86"/>
        <v>200968.29721068247</v>
      </c>
      <c r="AB634" s="59">
        <f t="shared" si="87"/>
        <v>1.7777777777777777</v>
      </c>
      <c r="AC634" s="61">
        <f t="shared" si="88"/>
        <v>685.8</v>
      </c>
    </row>
    <row r="635" spans="4:29">
      <c r="D635" s="12">
        <v>629</v>
      </c>
      <c r="E635" s="36" t="s">
        <v>222</v>
      </c>
      <c r="F635" s="16" t="s">
        <v>10</v>
      </c>
      <c r="G635" s="14" t="s">
        <v>39</v>
      </c>
      <c r="H635" s="13" t="s">
        <v>5</v>
      </c>
      <c r="I635" s="13" t="s">
        <v>96</v>
      </c>
      <c r="J635" s="13" t="s">
        <v>131</v>
      </c>
      <c r="K635" s="13" t="s">
        <v>95</v>
      </c>
      <c r="L635" s="14">
        <v>34</v>
      </c>
      <c r="M635" s="14" t="s">
        <v>117</v>
      </c>
      <c r="N635" s="31">
        <v>1000000</v>
      </c>
      <c r="O635" s="14" t="s">
        <v>1</v>
      </c>
      <c r="P635" s="14" t="s">
        <v>35</v>
      </c>
      <c r="Q635" s="31">
        <v>4608</v>
      </c>
      <c r="R635" s="31">
        <v>1152</v>
      </c>
      <c r="S635" s="45">
        <v>35</v>
      </c>
      <c r="T635" s="64">
        <f t="shared" si="81"/>
        <v>1190</v>
      </c>
      <c r="U635" s="64">
        <f t="shared" si="82"/>
        <v>9.2976789537045548</v>
      </c>
      <c r="V635" s="38">
        <f t="shared" si="83"/>
        <v>3.7497876691751113</v>
      </c>
      <c r="W635" s="52">
        <v>107.13679054786031</v>
      </c>
      <c r="X635" s="71" t="str">
        <f t="shared" si="89"/>
        <v>Q2 2023</v>
      </c>
      <c r="Y635" s="21">
        <f t="shared" si="84"/>
        <v>3440</v>
      </c>
      <c r="Z635" s="21">
        <f t="shared" si="85"/>
        <v>1440</v>
      </c>
      <c r="AA635" s="57">
        <f t="shared" si="86"/>
        <v>265647.97010584443</v>
      </c>
      <c r="AB635" s="59">
        <f t="shared" si="87"/>
        <v>2.3888888888888888</v>
      </c>
      <c r="AC635" s="61">
        <f t="shared" si="88"/>
        <v>863.59999999999991</v>
      </c>
    </row>
    <row r="636" spans="4:29">
      <c r="D636" s="12">
        <v>630</v>
      </c>
      <c r="E636" s="36" t="s">
        <v>222</v>
      </c>
      <c r="F636" s="16" t="s">
        <v>10</v>
      </c>
      <c r="G636" s="14" t="s">
        <v>39</v>
      </c>
      <c r="H636" s="13" t="s">
        <v>5</v>
      </c>
      <c r="I636" s="13" t="s">
        <v>96</v>
      </c>
      <c r="J636" s="13" t="s">
        <v>132</v>
      </c>
      <c r="K636" s="13" t="s">
        <v>43</v>
      </c>
      <c r="L636" s="14">
        <v>31.5</v>
      </c>
      <c r="M636" s="14" t="s">
        <v>15</v>
      </c>
      <c r="N636" s="31">
        <v>1000000</v>
      </c>
      <c r="O636" s="14" t="s">
        <v>1</v>
      </c>
      <c r="P636" s="14" t="s">
        <v>35</v>
      </c>
      <c r="Q636" s="31">
        <v>2304</v>
      </c>
      <c r="R636" s="31">
        <v>576</v>
      </c>
      <c r="S636" s="45">
        <v>15</v>
      </c>
      <c r="T636" s="64">
        <f t="shared" si="81"/>
        <v>472.5</v>
      </c>
      <c r="U636" s="64">
        <f t="shared" si="82"/>
        <v>4.1031027347181004</v>
      </c>
      <c r="V636" s="38">
        <f t="shared" si="83"/>
        <v>1.6070518582179047</v>
      </c>
      <c r="W636" s="52">
        <v>107.13679054786031</v>
      </c>
      <c r="X636" s="71" t="str">
        <f t="shared" si="89"/>
        <v>Q2 2023</v>
      </c>
      <c r="Y636" s="21">
        <f t="shared" si="84"/>
        <v>3840</v>
      </c>
      <c r="Z636" s="21">
        <f t="shared" si="85"/>
        <v>2160</v>
      </c>
      <c r="AA636" s="57">
        <f t="shared" si="86"/>
        <v>273540.18231454003</v>
      </c>
      <c r="AB636" s="59">
        <f t="shared" si="87"/>
        <v>1.7777777777777777</v>
      </c>
      <c r="AC636" s="61">
        <f t="shared" si="88"/>
        <v>800.09999999999991</v>
      </c>
    </row>
    <row r="637" spans="4:29">
      <c r="D637" s="12">
        <v>631</v>
      </c>
      <c r="E637" s="36" t="s">
        <v>222</v>
      </c>
      <c r="F637" s="16" t="s">
        <v>10</v>
      </c>
      <c r="G637" s="14" t="s">
        <v>39</v>
      </c>
      <c r="H637" s="13" t="s">
        <v>5</v>
      </c>
      <c r="I637" s="13" t="s">
        <v>60</v>
      </c>
      <c r="J637" s="13" t="s">
        <v>107</v>
      </c>
      <c r="K637" s="13" t="s">
        <v>33</v>
      </c>
      <c r="L637" s="14">
        <v>27</v>
      </c>
      <c r="M637" s="14" t="s">
        <v>15</v>
      </c>
      <c r="N637" s="31">
        <v>80000000</v>
      </c>
      <c r="O637" s="14" t="s">
        <v>1</v>
      </c>
      <c r="P637" s="14" t="s">
        <v>35</v>
      </c>
      <c r="Q637" s="31">
        <v>2304</v>
      </c>
      <c r="R637" s="31">
        <v>576</v>
      </c>
      <c r="S637" s="45">
        <v>15</v>
      </c>
      <c r="T637" s="64">
        <f t="shared" si="81"/>
        <v>405</v>
      </c>
      <c r="U637" s="64">
        <f t="shared" si="82"/>
        <v>3.0145244581602371</v>
      </c>
      <c r="V637" s="38">
        <f t="shared" si="83"/>
        <v>1.3559500053713573</v>
      </c>
      <c r="W637" s="52">
        <v>90.39666702475715</v>
      </c>
      <c r="X637" s="71" t="str">
        <f t="shared" si="89"/>
        <v>Q2 2023</v>
      </c>
      <c r="Y637" s="21">
        <f t="shared" si="84"/>
        <v>3840</v>
      </c>
      <c r="Z637" s="21">
        <f t="shared" si="85"/>
        <v>2160</v>
      </c>
      <c r="AA637" s="57">
        <f t="shared" si="86"/>
        <v>200968.29721068247</v>
      </c>
      <c r="AB637" s="59">
        <f t="shared" si="87"/>
        <v>1.7777777777777777</v>
      </c>
      <c r="AC637" s="61">
        <f t="shared" si="88"/>
        <v>685.8</v>
      </c>
    </row>
    <row r="638" spans="4:29">
      <c r="D638" s="12">
        <v>632</v>
      </c>
      <c r="E638" s="36" t="s">
        <v>222</v>
      </c>
      <c r="F638" s="16" t="s">
        <v>10</v>
      </c>
      <c r="G638" s="14" t="s">
        <v>39</v>
      </c>
      <c r="H638" s="13" t="s">
        <v>5</v>
      </c>
      <c r="I638" s="13" t="s">
        <v>60</v>
      </c>
      <c r="J638" s="13" t="s">
        <v>115</v>
      </c>
      <c r="K638" s="13" t="s">
        <v>33</v>
      </c>
      <c r="L638" s="14">
        <v>27</v>
      </c>
      <c r="M638" s="14" t="s">
        <v>15</v>
      </c>
      <c r="N638" s="31">
        <v>80000000</v>
      </c>
      <c r="O638" s="14" t="s">
        <v>1</v>
      </c>
      <c r="P638" s="14" t="s">
        <v>35</v>
      </c>
      <c r="Q638" s="31">
        <v>2304</v>
      </c>
      <c r="R638" s="31">
        <v>576</v>
      </c>
      <c r="S638" s="45">
        <v>15</v>
      </c>
      <c r="T638" s="64">
        <f t="shared" si="81"/>
        <v>405</v>
      </c>
      <c r="U638" s="64">
        <f t="shared" si="82"/>
        <v>3.0145244581602371</v>
      </c>
      <c r="V638" s="38">
        <f t="shared" si="83"/>
        <v>1.3559500053713573</v>
      </c>
      <c r="W638" s="52">
        <v>90.39666702475715</v>
      </c>
      <c r="X638" s="71" t="str">
        <f t="shared" si="89"/>
        <v>Q2 2023</v>
      </c>
      <c r="Y638" s="21">
        <f t="shared" si="84"/>
        <v>3840</v>
      </c>
      <c r="Z638" s="21">
        <f t="shared" si="85"/>
        <v>2160</v>
      </c>
      <c r="AA638" s="57">
        <f t="shared" si="86"/>
        <v>200968.29721068247</v>
      </c>
      <c r="AB638" s="59">
        <f t="shared" si="87"/>
        <v>1.7777777777777777</v>
      </c>
      <c r="AC638" s="61">
        <f t="shared" si="88"/>
        <v>685.8</v>
      </c>
    </row>
    <row r="639" spans="4:29">
      <c r="D639" s="12">
        <v>633</v>
      </c>
      <c r="E639" s="36" t="s">
        <v>222</v>
      </c>
      <c r="F639" s="16" t="s">
        <v>10</v>
      </c>
      <c r="G639" s="14" t="s">
        <v>39</v>
      </c>
      <c r="H639" s="13" t="s">
        <v>5</v>
      </c>
      <c r="I639" s="13" t="s">
        <v>53</v>
      </c>
      <c r="J639" s="13" t="s">
        <v>133</v>
      </c>
      <c r="K639" s="13"/>
      <c r="L639" s="14">
        <v>31.5</v>
      </c>
      <c r="M639" s="14" t="s">
        <v>15</v>
      </c>
      <c r="N639" s="31">
        <v>1000000</v>
      </c>
      <c r="O639" s="14" t="s">
        <v>1</v>
      </c>
      <c r="P639" s="14" t="s">
        <v>35</v>
      </c>
      <c r="Q639" s="31">
        <v>4608</v>
      </c>
      <c r="R639" s="31">
        <v>1196</v>
      </c>
      <c r="S639" s="45">
        <v>10</v>
      </c>
      <c r="T639" s="64">
        <f t="shared" si="81"/>
        <v>315</v>
      </c>
      <c r="U639" s="64">
        <f t="shared" si="82"/>
        <v>2.7354018231454003</v>
      </c>
      <c r="V639" s="38">
        <f t="shared" si="83"/>
        <v>1.0713679054786032</v>
      </c>
      <c r="W639" s="52">
        <v>107.13679054786031</v>
      </c>
      <c r="X639" s="71" t="str">
        <f t="shared" si="89"/>
        <v>Q2 2023</v>
      </c>
      <c r="Y639" s="21">
        <f t="shared" si="84"/>
        <v>3840</v>
      </c>
      <c r="Z639" s="21">
        <f t="shared" si="85"/>
        <v>2160</v>
      </c>
      <c r="AA639" s="57">
        <f t="shared" si="86"/>
        <v>273540.18231454003</v>
      </c>
      <c r="AB639" s="59">
        <f t="shared" si="87"/>
        <v>1.7777777777777777</v>
      </c>
      <c r="AC639" s="61">
        <f t="shared" si="88"/>
        <v>800.09999999999991</v>
      </c>
    </row>
    <row r="640" spans="4:29">
      <c r="D640" s="12">
        <v>634</v>
      </c>
      <c r="E640" s="36" t="s">
        <v>222</v>
      </c>
      <c r="F640" s="16" t="s">
        <v>10</v>
      </c>
      <c r="G640" s="14" t="s">
        <v>39</v>
      </c>
      <c r="H640" s="13" t="s">
        <v>5</v>
      </c>
      <c r="I640" s="13" t="s">
        <v>53</v>
      </c>
      <c r="J640" s="13" t="s">
        <v>97</v>
      </c>
      <c r="K640" s="13" t="s">
        <v>98</v>
      </c>
      <c r="L640" s="14">
        <v>49</v>
      </c>
      <c r="M640" s="14" t="s">
        <v>99</v>
      </c>
      <c r="N640" s="31">
        <v>1000000</v>
      </c>
      <c r="O640" s="14" t="s">
        <v>1</v>
      </c>
      <c r="P640" s="14" t="s">
        <v>35</v>
      </c>
      <c r="Q640" s="31">
        <v>5000</v>
      </c>
      <c r="R640" s="31">
        <v>1152</v>
      </c>
      <c r="S640" s="45">
        <v>15</v>
      </c>
      <c r="T640" s="64">
        <f t="shared" si="81"/>
        <v>735</v>
      </c>
      <c r="U640" s="64">
        <f t="shared" si="82"/>
        <v>6.055933005610858</v>
      </c>
      <c r="V640" s="38">
        <f t="shared" si="83"/>
        <v>2.2957883688827216</v>
      </c>
      <c r="W640" s="52">
        <v>153.05255792551475</v>
      </c>
      <c r="X640" s="71" t="str">
        <f t="shared" si="89"/>
        <v>Q2 2023</v>
      </c>
      <c r="Y640" s="21">
        <f t="shared" si="84"/>
        <v>5120</v>
      </c>
      <c r="Z640" s="21">
        <f t="shared" si="85"/>
        <v>1440</v>
      </c>
      <c r="AA640" s="57">
        <f t="shared" si="86"/>
        <v>403728.86704072385</v>
      </c>
      <c r="AB640" s="59">
        <f t="shared" si="87"/>
        <v>3.5555555555555554</v>
      </c>
      <c r="AC640" s="61">
        <f t="shared" si="88"/>
        <v>1244.5999999999999</v>
      </c>
    </row>
    <row r="641" spans="4:29">
      <c r="D641" s="12">
        <v>635</v>
      </c>
      <c r="E641" s="36" t="s">
        <v>222</v>
      </c>
      <c r="F641" s="16" t="s">
        <v>10</v>
      </c>
      <c r="G641" s="14" t="s">
        <v>39</v>
      </c>
      <c r="H641" s="13" t="s">
        <v>5</v>
      </c>
      <c r="I641" s="13" t="s">
        <v>53</v>
      </c>
      <c r="J641" s="13" t="s">
        <v>119</v>
      </c>
      <c r="K641" s="13" t="s">
        <v>98</v>
      </c>
      <c r="L641" s="14">
        <v>31.5</v>
      </c>
      <c r="M641" s="14" t="s">
        <v>15</v>
      </c>
      <c r="N641" s="31">
        <v>1000000</v>
      </c>
      <c r="O641" s="14" t="s">
        <v>1</v>
      </c>
      <c r="P641" s="14" t="s">
        <v>35</v>
      </c>
      <c r="Q641" s="31">
        <v>5000</v>
      </c>
      <c r="R641" s="31">
        <v>1152</v>
      </c>
      <c r="S641" s="45">
        <v>5</v>
      </c>
      <c r="T641" s="64">
        <f t="shared" si="81"/>
        <v>157.5</v>
      </c>
      <c r="U641" s="64">
        <f t="shared" si="82"/>
        <v>1.3677009115727001</v>
      </c>
      <c r="V641" s="38">
        <f t="shared" si="83"/>
        <v>0.53568395273930158</v>
      </c>
      <c r="W641" s="52">
        <v>107.13679054786031</v>
      </c>
      <c r="X641" s="71" t="str">
        <f t="shared" si="89"/>
        <v>Q2 2023</v>
      </c>
      <c r="Y641" s="21">
        <f t="shared" si="84"/>
        <v>3840</v>
      </c>
      <c r="Z641" s="21">
        <f t="shared" si="85"/>
        <v>2160</v>
      </c>
      <c r="AA641" s="57">
        <f t="shared" si="86"/>
        <v>273540.18231454003</v>
      </c>
      <c r="AB641" s="59">
        <f t="shared" si="87"/>
        <v>1.7777777777777777</v>
      </c>
      <c r="AC641" s="61">
        <f t="shared" si="88"/>
        <v>800.09999999999991</v>
      </c>
    </row>
    <row r="642" spans="4:29">
      <c r="D642" s="12">
        <v>636</v>
      </c>
      <c r="E642" s="36" t="s">
        <v>222</v>
      </c>
      <c r="F642" s="16" t="s">
        <v>10</v>
      </c>
      <c r="G642" s="14" t="s">
        <v>39</v>
      </c>
      <c r="H642" s="13" t="s">
        <v>5</v>
      </c>
      <c r="I642" s="13" t="s">
        <v>120</v>
      </c>
      <c r="J642" s="13"/>
      <c r="K642" s="13" t="s">
        <v>120</v>
      </c>
      <c r="L642" s="14">
        <v>27</v>
      </c>
      <c r="M642" s="14" t="s">
        <v>15</v>
      </c>
      <c r="N642" s="31" t="s">
        <v>65</v>
      </c>
      <c r="O642" s="14" t="s">
        <v>1</v>
      </c>
      <c r="P642" s="14" t="s">
        <v>35</v>
      </c>
      <c r="Q642" s="31">
        <v>5000</v>
      </c>
      <c r="R642" s="31">
        <v>1152</v>
      </c>
      <c r="S642" s="45">
        <v>25</v>
      </c>
      <c r="T642" s="64">
        <f t="shared" si="81"/>
        <v>675</v>
      </c>
      <c r="U642" s="64">
        <f t="shared" si="82"/>
        <v>5.0242074302670616</v>
      </c>
      <c r="V642" s="38">
        <f t="shared" si="83"/>
        <v>2.6784197636965077</v>
      </c>
      <c r="W642" s="52">
        <v>107.13679054786031</v>
      </c>
      <c r="X642" s="71" t="str">
        <f t="shared" si="89"/>
        <v>Q2 2023</v>
      </c>
      <c r="Y642" s="21">
        <f t="shared" si="84"/>
        <v>3840</v>
      </c>
      <c r="Z642" s="21">
        <f t="shared" si="85"/>
        <v>2160</v>
      </c>
      <c r="AA642" s="57">
        <f t="shared" si="86"/>
        <v>200968.29721068247</v>
      </c>
      <c r="AB642" s="59">
        <f t="shared" si="87"/>
        <v>1.7777777777777777</v>
      </c>
      <c r="AC642" s="61">
        <f t="shared" si="88"/>
        <v>685.8</v>
      </c>
    </row>
    <row r="643" spans="4:29">
      <c r="D643" s="12">
        <v>637</v>
      </c>
      <c r="E643" s="36" t="s">
        <v>222</v>
      </c>
      <c r="F643" s="16" t="s">
        <v>10</v>
      </c>
      <c r="G643" s="14" t="s">
        <v>39</v>
      </c>
      <c r="H643" s="13" t="s">
        <v>5</v>
      </c>
      <c r="I643" s="13" t="s">
        <v>120</v>
      </c>
      <c r="J643" s="13"/>
      <c r="K643" s="13" t="s">
        <v>120</v>
      </c>
      <c r="L643" s="14">
        <v>31.5</v>
      </c>
      <c r="M643" s="14" t="s">
        <v>15</v>
      </c>
      <c r="N643" s="31" t="s">
        <v>65</v>
      </c>
      <c r="O643" s="14" t="s">
        <v>1</v>
      </c>
      <c r="P643" s="14" t="s">
        <v>35</v>
      </c>
      <c r="Q643" s="31">
        <v>5000</v>
      </c>
      <c r="R643" s="31">
        <v>1152</v>
      </c>
      <c r="S643" s="45">
        <v>20</v>
      </c>
      <c r="T643" s="64">
        <f t="shared" si="81"/>
        <v>630</v>
      </c>
      <c r="U643" s="64">
        <f t="shared" si="82"/>
        <v>5.4708036462908005</v>
      </c>
      <c r="V643" s="38">
        <f t="shared" si="83"/>
        <v>2.1427358109572063</v>
      </c>
      <c r="W643" s="52">
        <v>107.13679054786031</v>
      </c>
      <c r="X643" s="71" t="str">
        <f t="shared" si="89"/>
        <v>Q2 2023</v>
      </c>
      <c r="Y643" s="21">
        <f t="shared" si="84"/>
        <v>3840</v>
      </c>
      <c r="Z643" s="21">
        <f t="shared" si="85"/>
        <v>2160</v>
      </c>
      <c r="AA643" s="57">
        <f t="shared" si="86"/>
        <v>273540.18231454003</v>
      </c>
      <c r="AB643" s="59">
        <f t="shared" si="87"/>
        <v>1.7777777777777777</v>
      </c>
      <c r="AC643" s="61">
        <f t="shared" si="88"/>
        <v>800.09999999999991</v>
      </c>
    </row>
    <row r="644" spans="4:29">
      <c r="D644" s="12">
        <v>638</v>
      </c>
      <c r="E644" s="36" t="s">
        <v>222</v>
      </c>
      <c r="F644" s="16" t="s">
        <v>10</v>
      </c>
      <c r="G644" s="14" t="s">
        <v>39</v>
      </c>
      <c r="H644" s="13" t="s">
        <v>5</v>
      </c>
      <c r="I644" s="13" t="s">
        <v>45</v>
      </c>
      <c r="J644" s="13" t="s">
        <v>134</v>
      </c>
      <c r="K644" s="13" t="s">
        <v>43</v>
      </c>
      <c r="L644" s="14">
        <v>27</v>
      </c>
      <c r="M644" s="14" t="s">
        <v>15</v>
      </c>
      <c r="N644" s="31">
        <v>1000000</v>
      </c>
      <c r="O644" s="14" t="s">
        <v>1</v>
      </c>
      <c r="P644" s="14" t="s">
        <v>35</v>
      </c>
      <c r="Q644" s="31">
        <v>2304</v>
      </c>
      <c r="R644" s="31">
        <v>576</v>
      </c>
      <c r="S644" s="45">
        <v>32</v>
      </c>
      <c r="T644" s="64">
        <f t="shared" si="81"/>
        <v>864</v>
      </c>
      <c r="U644" s="64">
        <f t="shared" si="82"/>
        <v>6.4309855107418388</v>
      </c>
      <c r="V644" s="38">
        <f t="shared" si="83"/>
        <v>3.4283772975315299</v>
      </c>
      <c r="W644" s="52">
        <v>107.13679054786031</v>
      </c>
      <c r="X644" s="71" t="str">
        <f t="shared" si="89"/>
        <v>Q2 2023</v>
      </c>
      <c r="Y644" s="21">
        <f t="shared" si="84"/>
        <v>3840</v>
      </c>
      <c r="Z644" s="21">
        <f t="shared" si="85"/>
        <v>2160</v>
      </c>
      <c r="AA644" s="57">
        <f t="shared" si="86"/>
        <v>200968.29721068247</v>
      </c>
      <c r="AB644" s="59">
        <f t="shared" si="87"/>
        <v>1.7777777777777777</v>
      </c>
      <c r="AC644" s="61">
        <f t="shared" si="88"/>
        <v>685.8</v>
      </c>
    </row>
    <row r="645" spans="4:29">
      <c r="D645" s="12">
        <v>639</v>
      </c>
      <c r="E645" s="36" t="s">
        <v>222</v>
      </c>
      <c r="F645" s="16" t="s">
        <v>10</v>
      </c>
      <c r="G645" s="14" t="s">
        <v>39</v>
      </c>
      <c r="H645" s="13" t="s">
        <v>5</v>
      </c>
      <c r="I645" s="13" t="s">
        <v>121</v>
      </c>
      <c r="J645" s="13" t="s">
        <v>282</v>
      </c>
      <c r="K645" s="13"/>
      <c r="L645" s="14">
        <v>27</v>
      </c>
      <c r="M645" s="14" t="s">
        <v>15</v>
      </c>
      <c r="N645" s="31" t="s">
        <v>65</v>
      </c>
      <c r="O645" s="14" t="s">
        <v>1</v>
      </c>
      <c r="P645" s="14" t="s">
        <v>35</v>
      </c>
      <c r="Q645" s="31">
        <v>5000</v>
      </c>
      <c r="R645" s="31">
        <v>1152</v>
      </c>
      <c r="S645" s="45">
        <v>24</v>
      </c>
      <c r="T645" s="64">
        <f t="shared" si="81"/>
        <v>648</v>
      </c>
      <c r="U645" s="64">
        <f t="shared" si="82"/>
        <v>4.8232391330563802</v>
      </c>
      <c r="V645" s="38">
        <f t="shared" si="83"/>
        <v>2.5712829731486475</v>
      </c>
      <c r="W645" s="52">
        <v>107.13679054786031</v>
      </c>
      <c r="X645" s="71" t="str">
        <f t="shared" si="89"/>
        <v>Q2 2023</v>
      </c>
      <c r="Y645" s="21">
        <f t="shared" si="84"/>
        <v>3840</v>
      </c>
      <c r="Z645" s="21">
        <f t="shared" si="85"/>
        <v>2160</v>
      </c>
      <c r="AA645" s="57">
        <f t="shared" si="86"/>
        <v>200968.29721068247</v>
      </c>
      <c r="AB645" s="59">
        <f t="shared" si="87"/>
        <v>1.7777777777777777</v>
      </c>
      <c r="AC645" s="61">
        <f t="shared" si="88"/>
        <v>685.8</v>
      </c>
    </row>
    <row r="646" spans="4:29">
      <c r="D646" s="12">
        <v>640</v>
      </c>
      <c r="E646" s="36" t="s">
        <v>222</v>
      </c>
      <c r="F646" s="16" t="s">
        <v>10</v>
      </c>
      <c r="G646" s="14" t="s">
        <v>39</v>
      </c>
      <c r="H646" s="13" t="s">
        <v>5</v>
      </c>
      <c r="I646" s="13" t="s">
        <v>121</v>
      </c>
      <c r="J646" s="13" t="s">
        <v>283</v>
      </c>
      <c r="K646" s="13"/>
      <c r="L646" s="14">
        <v>31.5</v>
      </c>
      <c r="M646" s="14" t="s">
        <v>15</v>
      </c>
      <c r="N646" s="31" t="s">
        <v>65</v>
      </c>
      <c r="O646" s="14" t="s">
        <v>1</v>
      </c>
      <c r="P646" s="14" t="s">
        <v>35</v>
      </c>
      <c r="Q646" s="31">
        <v>5000</v>
      </c>
      <c r="R646" s="31">
        <v>1152</v>
      </c>
      <c r="S646" s="45">
        <v>10</v>
      </c>
      <c r="T646" s="64">
        <f t="shared" si="81"/>
        <v>315</v>
      </c>
      <c r="U646" s="64">
        <f t="shared" si="82"/>
        <v>2.7354018231454003</v>
      </c>
      <c r="V646" s="38">
        <f t="shared" si="83"/>
        <v>1.0713679054786032</v>
      </c>
      <c r="W646" s="52">
        <v>107.13679054786031</v>
      </c>
      <c r="X646" s="71" t="str">
        <f t="shared" si="89"/>
        <v>Q2 2023</v>
      </c>
      <c r="Y646" s="21">
        <f t="shared" si="84"/>
        <v>3840</v>
      </c>
      <c r="Z646" s="21">
        <f t="shared" si="85"/>
        <v>2160</v>
      </c>
      <c r="AA646" s="57">
        <f t="shared" si="86"/>
        <v>273540.18231454003</v>
      </c>
      <c r="AB646" s="59">
        <f t="shared" si="87"/>
        <v>1.7777777777777777</v>
      </c>
      <c r="AC646" s="61">
        <f t="shared" si="88"/>
        <v>800.09999999999991</v>
      </c>
    </row>
    <row r="647" spans="4:29">
      <c r="D647" s="12">
        <v>641</v>
      </c>
      <c r="E647" s="36" t="s">
        <v>222</v>
      </c>
      <c r="F647" s="16" t="s">
        <v>10</v>
      </c>
      <c r="G647" s="14" t="s">
        <v>39</v>
      </c>
      <c r="H647" s="13" t="s">
        <v>5</v>
      </c>
      <c r="I647" s="13" t="s">
        <v>122</v>
      </c>
      <c r="J647" s="13"/>
      <c r="K647" s="13"/>
      <c r="L647" s="14">
        <v>27</v>
      </c>
      <c r="M647" s="14" t="s">
        <v>15</v>
      </c>
      <c r="N647" s="31" t="s">
        <v>65</v>
      </c>
      <c r="O647" s="14" t="s">
        <v>2</v>
      </c>
      <c r="P647" s="14" t="s">
        <v>35</v>
      </c>
      <c r="Q647" s="31">
        <v>5000</v>
      </c>
      <c r="R647" s="31">
        <v>1152</v>
      </c>
      <c r="S647" s="45">
        <v>20</v>
      </c>
      <c r="T647" s="64">
        <f t="shared" ref="T647:T710" si="90">L647*S647</f>
        <v>540</v>
      </c>
      <c r="U647" s="64">
        <f t="shared" ref="U647:U710" si="91">S647*AA647/10^6</f>
        <v>4.0193659442136491</v>
      </c>
      <c r="V647" s="38">
        <f t="shared" ref="V647:V710" si="92">S647*W647/1000</f>
        <v>2.1427358109572063</v>
      </c>
      <c r="W647" s="52">
        <v>107.13679054786031</v>
      </c>
      <c r="X647" s="71" t="str">
        <f t="shared" si="89"/>
        <v>Q2 2023</v>
      </c>
      <c r="Y647" s="21">
        <f t="shared" ref="Y647:Y710" si="93">1*LEFT(M647, FIND("x", M647)-2)</f>
        <v>3840</v>
      </c>
      <c r="Z647" s="21">
        <f t="shared" ref="Z647:Z710" si="94">1*RIGHT(M647, LEN(M647)-FIND("x", M647)-1)</f>
        <v>2160</v>
      </c>
      <c r="AA647" s="57">
        <f t="shared" ref="AA647:AA710" si="95">AC647^2*AB647/(1+AB647^2)</f>
        <v>200968.29721068247</v>
      </c>
      <c r="AB647" s="59">
        <f t="shared" ref="AB647:AB710" si="96">Y647/Z647</f>
        <v>1.7777777777777777</v>
      </c>
      <c r="AC647" s="61">
        <f t="shared" ref="AC647:AC710" si="97">L647*25.4</f>
        <v>685.8</v>
      </c>
    </row>
    <row r="648" spans="4:29">
      <c r="D648" s="12">
        <v>642</v>
      </c>
      <c r="E648" s="36" t="s">
        <v>222</v>
      </c>
      <c r="F648" s="16" t="s">
        <v>10</v>
      </c>
      <c r="G648" s="14" t="s">
        <v>39</v>
      </c>
      <c r="H648" s="13" t="s">
        <v>5</v>
      </c>
      <c r="I648" s="13" t="s">
        <v>122</v>
      </c>
      <c r="J648" s="13"/>
      <c r="K648" s="13"/>
      <c r="L648" s="14">
        <v>31.5</v>
      </c>
      <c r="M648" s="14" t="s">
        <v>15</v>
      </c>
      <c r="N648" s="31" t="s">
        <v>65</v>
      </c>
      <c r="O648" s="14" t="s">
        <v>2</v>
      </c>
      <c r="P648" s="14" t="s">
        <v>35</v>
      </c>
      <c r="Q648" s="31">
        <v>5000</v>
      </c>
      <c r="R648" s="31">
        <v>1152</v>
      </c>
      <c r="S648" s="45">
        <v>25</v>
      </c>
      <c r="T648" s="64">
        <f t="shared" si="90"/>
        <v>787.5</v>
      </c>
      <c r="U648" s="64">
        <f t="shared" si="91"/>
        <v>6.8385045578635006</v>
      </c>
      <c r="V648" s="38">
        <f t="shared" si="92"/>
        <v>2.6784197636965077</v>
      </c>
      <c r="W648" s="52">
        <v>107.13679054786031</v>
      </c>
      <c r="X648" s="71" t="str">
        <f t="shared" ref="X648:X711" si="98">G648&amp;" "&amp;F648</f>
        <v>Q2 2023</v>
      </c>
      <c r="Y648" s="21">
        <f t="shared" si="93"/>
        <v>3840</v>
      </c>
      <c r="Z648" s="21">
        <f t="shared" si="94"/>
        <v>2160</v>
      </c>
      <c r="AA648" s="57">
        <f t="shared" si="95"/>
        <v>273540.18231454003</v>
      </c>
      <c r="AB648" s="59">
        <f t="shared" si="96"/>
        <v>1.7777777777777777</v>
      </c>
      <c r="AC648" s="61">
        <f t="shared" si="97"/>
        <v>800.09999999999991</v>
      </c>
    </row>
    <row r="649" spans="4:29">
      <c r="D649" s="12">
        <v>643</v>
      </c>
      <c r="E649" s="36" t="s">
        <v>222</v>
      </c>
      <c r="F649" s="16" t="s">
        <v>10</v>
      </c>
      <c r="G649" s="14" t="s">
        <v>39</v>
      </c>
      <c r="H649" s="13" t="s">
        <v>5</v>
      </c>
      <c r="I649" s="13" t="s">
        <v>140</v>
      </c>
      <c r="J649" s="13"/>
      <c r="K649" s="13"/>
      <c r="L649" s="14">
        <v>27</v>
      </c>
      <c r="M649" s="14" t="s">
        <v>15</v>
      </c>
      <c r="N649" s="31" t="s">
        <v>65</v>
      </c>
      <c r="O649" s="14" t="s">
        <v>1</v>
      </c>
      <c r="P649" s="14" t="s">
        <v>35</v>
      </c>
      <c r="Q649" s="31">
        <v>2304</v>
      </c>
      <c r="R649" s="31">
        <v>576</v>
      </c>
      <c r="S649" s="45">
        <v>20</v>
      </c>
      <c r="T649" s="64">
        <f t="shared" si="90"/>
        <v>540</v>
      </c>
      <c r="U649" s="64">
        <f t="shared" si="91"/>
        <v>4.0193659442136491</v>
      </c>
      <c r="V649" s="38">
        <f t="shared" si="92"/>
        <v>2.1427358109572063</v>
      </c>
      <c r="W649" s="52">
        <v>107.13679054786031</v>
      </c>
      <c r="X649" s="71" t="str">
        <f t="shared" si="98"/>
        <v>Q2 2023</v>
      </c>
      <c r="Y649" s="21">
        <f t="shared" si="93"/>
        <v>3840</v>
      </c>
      <c r="Z649" s="21">
        <f t="shared" si="94"/>
        <v>2160</v>
      </c>
      <c r="AA649" s="57">
        <f t="shared" si="95"/>
        <v>200968.29721068247</v>
      </c>
      <c r="AB649" s="59">
        <f t="shared" si="96"/>
        <v>1.7777777777777777</v>
      </c>
      <c r="AC649" s="61">
        <f t="shared" si="97"/>
        <v>685.8</v>
      </c>
    </row>
    <row r="650" spans="4:29">
      <c r="D650" s="12">
        <v>644</v>
      </c>
      <c r="E650" s="36" t="s">
        <v>222</v>
      </c>
      <c r="F650" s="16" t="s">
        <v>10</v>
      </c>
      <c r="G650" s="14" t="s">
        <v>39</v>
      </c>
      <c r="H650" s="13" t="s">
        <v>5</v>
      </c>
      <c r="I650" s="13" t="s">
        <v>140</v>
      </c>
      <c r="J650" s="13"/>
      <c r="K650" s="13"/>
      <c r="L650" s="14">
        <v>31.5</v>
      </c>
      <c r="M650" s="14" t="s">
        <v>15</v>
      </c>
      <c r="N650" s="31" t="s">
        <v>65</v>
      </c>
      <c r="O650" s="14" t="s">
        <v>1</v>
      </c>
      <c r="P650" s="14" t="s">
        <v>35</v>
      </c>
      <c r="Q650" s="31">
        <v>4608</v>
      </c>
      <c r="R650" s="31">
        <v>1152</v>
      </c>
      <c r="S650" s="45">
        <v>15</v>
      </c>
      <c r="T650" s="64">
        <f t="shared" si="90"/>
        <v>472.5</v>
      </c>
      <c r="U650" s="64">
        <f t="shared" si="91"/>
        <v>4.1031027347181004</v>
      </c>
      <c r="V650" s="38">
        <f t="shared" si="92"/>
        <v>1.6070518582179047</v>
      </c>
      <c r="W650" s="52">
        <v>107.13679054786031</v>
      </c>
      <c r="X650" s="71" t="str">
        <f t="shared" si="98"/>
        <v>Q2 2023</v>
      </c>
      <c r="Y650" s="21">
        <f t="shared" si="93"/>
        <v>3840</v>
      </c>
      <c r="Z650" s="21">
        <f t="shared" si="94"/>
        <v>2160</v>
      </c>
      <c r="AA650" s="57">
        <f t="shared" si="95"/>
        <v>273540.18231454003</v>
      </c>
      <c r="AB650" s="59">
        <f t="shared" si="96"/>
        <v>1.7777777777777777</v>
      </c>
      <c r="AC650" s="61">
        <f t="shared" si="97"/>
        <v>800.09999999999991</v>
      </c>
    </row>
    <row r="651" spans="4:29">
      <c r="D651" s="12">
        <v>645</v>
      </c>
      <c r="E651" s="36" t="s">
        <v>222</v>
      </c>
      <c r="F651" s="16" t="s">
        <v>10</v>
      </c>
      <c r="G651" s="14" t="s">
        <v>39</v>
      </c>
      <c r="H651" s="13" t="s">
        <v>5</v>
      </c>
      <c r="I651" s="13" t="s">
        <v>135</v>
      </c>
      <c r="J651" s="13" t="s">
        <v>225</v>
      </c>
      <c r="K651" s="13" t="s">
        <v>95</v>
      </c>
      <c r="L651" s="14">
        <v>27</v>
      </c>
      <c r="M651" s="14" t="s">
        <v>15</v>
      </c>
      <c r="N651" s="31" t="s">
        <v>65</v>
      </c>
      <c r="O651" s="14" t="s">
        <v>2</v>
      </c>
      <c r="P651" s="14" t="s">
        <v>35</v>
      </c>
      <c r="Q651" s="31">
        <v>10368</v>
      </c>
      <c r="R651" s="31">
        <v>1152</v>
      </c>
      <c r="S651" s="45">
        <v>30</v>
      </c>
      <c r="T651" s="64">
        <f t="shared" si="90"/>
        <v>810</v>
      </c>
      <c r="U651" s="64">
        <f t="shared" si="91"/>
        <v>6.0290489163204741</v>
      </c>
      <c r="V651" s="38">
        <f t="shared" si="92"/>
        <v>3.2141037164358095</v>
      </c>
      <c r="W651" s="52">
        <v>107.13679054786031</v>
      </c>
      <c r="X651" s="71" t="str">
        <f t="shared" si="98"/>
        <v>Q2 2023</v>
      </c>
      <c r="Y651" s="21">
        <f t="shared" si="93"/>
        <v>3840</v>
      </c>
      <c r="Z651" s="21">
        <f t="shared" si="94"/>
        <v>2160</v>
      </c>
      <c r="AA651" s="57">
        <f t="shared" si="95"/>
        <v>200968.29721068247</v>
      </c>
      <c r="AB651" s="59">
        <f t="shared" si="96"/>
        <v>1.7777777777777777</v>
      </c>
      <c r="AC651" s="61">
        <f t="shared" si="97"/>
        <v>685.8</v>
      </c>
    </row>
    <row r="652" spans="4:29">
      <c r="D652" s="12">
        <v>646</v>
      </c>
      <c r="E652" s="36" t="s">
        <v>222</v>
      </c>
      <c r="F652" s="16" t="s">
        <v>10</v>
      </c>
      <c r="G652" s="14" t="s">
        <v>39</v>
      </c>
      <c r="H652" s="13" t="s">
        <v>5</v>
      </c>
      <c r="I652" s="13" t="s">
        <v>144</v>
      </c>
      <c r="J652" s="13" t="s">
        <v>284</v>
      </c>
      <c r="K652" s="13" t="s">
        <v>43</v>
      </c>
      <c r="L652" s="14">
        <v>27</v>
      </c>
      <c r="M652" s="14" t="s">
        <v>15</v>
      </c>
      <c r="N652" s="31" t="s">
        <v>65</v>
      </c>
      <c r="O652" s="14" t="s">
        <v>1</v>
      </c>
      <c r="P652" s="14" t="s">
        <v>35</v>
      </c>
      <c r="Q652" s="31">
        <v>1536</v>
      </c>
      <c r="R652" s="31">
        <v>384</v>
      </c>
      <c r="S652" s="45">
        <v>30</v>
      </c>
      <c r="T652" s="64">
        <f t="shared" si="90"/>
        <v>810</v>
      </c>
      <c r="U652" s="64">
        <f t="shared" si="91"/>
        <v>6.0290489163204741</v>
      </c>
      <c r="V652" s="38">
        <f t="shared" si="92"/>
        <v>3.2141037164358095</v>
      </c>
      <c r="W652" s="52">
        <v>107.13679054786031</v>
      </c>
      <c r="X652" s="71" t="str">
        <f t="shared" si="98"/>
        <v>Q2 2023</v>
      </c>
      <c r="Y652" s="21">
        <f t="shared" si="93"/>
        <v>3840</v>
      </c>
      <c r="Z652" s="21">
        <f t="shared" si="94"/>
        <v>2160</v>
      </c>
      <c r="AA652" s="57">
        <f t="shared" si="95"/>
        <v>200968.29721068247</v>
      </c>
      <c r="AB652" s="59">
        <f t="shared" si="96"/>
        <v>1.7777777777777777</v>
      </c>
      <c r="AC652" s="61">
        <f t="shared" si="97"/>
        <v>685.8</v>
      </c>
    </row>
    <row r="653" spans="4:29">
      <c r="D653" s="12">
        <v>647</v>
      </c>
      <c r="E653" s="36" t="s">
        <v>222</v>
      </c>
      <c r="F653" s="16" t="s">
        <v>10</v>
      </c>
      <c r="G653" s="14" t="s">
        <v>39</v>
      </c>
      <c r="H653" s="13" t="s">
        <v>5</v>
      </c>
      <c r="I653" s="13" t="s">
        <v>144</v>
      </c>
      <c r="J653" s="13" t="s">
        <v>285</v>
      </c>
      <c r="K653" s="13" t="s">
        <v>43</v>
      </c>
      <c r="L653" s="14">
        <v>27</v>
      </c>
      <c r="M653" s="14" t="s">
        <v>15</v>
      </c>
      <c r="N653" s="31" t="s">
        <v>65</v>
      </c>
      <c r="O653" s="14" t="s">
        <v>1</v>
      </c>
      <c r="P653" s="14" t="s">
        <v>35</v>
      </c>
      <c r="Q653" s="31">
        <v>2304</v>
      </c>
      <c r="R653" s="31">
        <v>1152</v>
      </c>
      <c r="S653" s="45">
        <v>20</v>
      </c>
      <c r="T653" s="64">
        <f t="shared" si="90"/>
        <v>540</v>
      </c>
      <c r="U653" s="64">
        <f t="shared" si="91"/>
        <v>4.0193659442136491</v>
      </c>
      <c r="V653" s="38">
        <f t="shared" si="92"/>
        <v>2.1427358109572063</v>
      </c>
      <c r="W653" s="52">
        <v>107.13679054786031</v>
      </c>
      <c r="X653" s="71" t="str">
        <f t="shared" si="98"/>
        <v>Q2 2023</v>
      </c>
      <c r="Y653" s="21">
        <f t="shared" si="93"/>
        <v>3840</v>
      </c>
      <c r="Z653" s="21">
        <f t="shared" si="94"/>
        <v>2160</v>
      </c>
      <c r="AA653" s="57">
        <f t="shared" si="95"/>
        <v>200968.29721068247</v>
      </c>
      <c r="AB653" s="59">
        <f t="shared" si="96"/>
        <v>1.7777777777777777</v>
      </c>
      <c r="AC653" s="61">
        <f t="shared" si="97"/>
        <v>685.8</v>
      </c>
    </row>
    <row r="654" spans="4:29">
      <c r="D654" s="12">
        <v>648</v>
      </c>
      <c r="E654" s="36" t="s">
        <v>222</v>
      </c>
      <c r="F654" s="16" t="s">
        <v>10</v>
      </c>
      <c r="G654" s="14" t="s">
        <v>39</v>
      </c>
      <c r="H654" s="13" t="s">
        <v>5</v>
      </c>
      <c r="I654" s="13" t="s">
        <v>144</v>
      </c>
      <c r="J654" s="13" t="s">
        <v>286</v>
      </c>
      <c r="K654" s="13" t="s">
        <v>43</v>
      </c>
      <c r="L654" s="14">
        <v>31.5</v>
      </c>
      <c r="M654" s="14" t="s">
        <v>15</v>
      </c>
      <c r="N654" s="31" t="s">
        <v>65</v>
      </c>
      <c r="O654" s="14" t="s">
        <v>1</v>
      </c>
      <c r="P654" s="14" t="s">
        <v>35</v>
      </c>
      <c r="Q654" s="31">
        <v>2304</v>
      </c>
      <c r="R654" s="31">
        <v>1152</v>
      </c>
      <c r="S654" s="45">
        <v>15</v>
      </c>
      <c r="T654" s="64">
        <f t="shared" si="90"/>
        <v>472.5</v>
      </c>
      <c r="U654" s="64">
        <f t="shared" si="91"/>
        <v>4.1031027347181004</v>
      </c>
      <c r="V654" s="38">
        <f t="shared" si="92"/>
        <v>1.6070518582179047</v>
      </c>
      <c r="W654" s="52">
        <v>107.13679054786031</v>
      </c>
      <c r="X654" s="71" t="str">
        <f t="shared" si="98"/>
        <v>Q2 2023</v>
      </c>
      <c r="Y654" s="21">
        <f t="shared" si="93"/>
        <v>3840</v>
      </c>
      <c r="Z654" s="21">
        <f t="shared" si="94"/>
        <v>2160</v>
      </c>
      <c r="AA654" s="57">
        <f t="shared" si="95"/>
        <v>273540.18231454003</v>
      </c>
      <c r="AB654" s="59">
        <f t="shared" si="96"/>
        <v>1.7777777777777777</v>
      </c>
      <c r="AC654" s="61">
        <f t="shared" si="97"/>
        <v>800.09999999999991</v>
      </c>
    </row>
    <row r="655" spans="4:29">
      <c r="D655" s="12">
        <v>649</v>
      </c>
      <c r="E655" s="36" t="s">
        <v>222</v>
      </c>
      <c r="F655" s="16" t="s">
        <v>10</v>
      </c>
      <c r="G655" s="14" t="s">
        <v>39</v>
      </c>
      <c r="H655" s="13" t="s">
        <v>5</v>
      </c>
      <c r="I655" s="13" t="s">
        <v>145</v>
      </c>
      <c r="J655" s="13"/>
      <c r="K655" s="13" t="s">
        <v>43</v>
      </c>
      <c r="L655" s="14">
        <v>27</v>
      </c>
      <c r="M655" s="14" t="s">
        <v>15</v>
      </c>
      <c r="N655" s="31" t="s">
        <v>65</v>
      </c>
      <c r="O655" s="14" t="s">
        <v>1</v>
      </c>
      <c r="P655" s="14" t="s">
        <v>35</v>
      </c>
      <c r="Q655" s="31">
        <v>2304</v>
      </c>
      <c r="R655" s="31">
        <v>1152</v>
      </c>
      <c r="S655" s="45">
        <v>30</v>
      </c>
      <c r="T655" s="64">
        <f t="shared" si="90"/>
        <v>810</v>
      </c>
      <c r="U655" s="64">
        <f t="shared" si="91"/>
        <v>6.0290489163204741</v>
      </c>
      <c r="V655" s="38">
        <f t="shared" si="92"/>
        <v>3.2141037164358095</v>
      </c>
      <c r="W655" s="52">
        <v>107.13679054786031</v>
      </c>
      <c r="X655" s="71" t="str">
        <f t="shared" si="98"/>
        <v>Q2 2023</v>
      </c>
      <c r="Y655" s="21">
        <f t="shared" si="93"/>
        <v>3840</v>
      </c>
      <c r="Z655" s="21">
        <f t="shared" si="94"/>
        <v>2160</v>
      </c>
      <c r="AA655" s="57">
        <f t="shared" si="95"/>
        <v>200968.29721068247</v>
      </c>
      <c r="AB655" s="59">
        <f t="shared" si="96"/>
        <v>1.7777777777777777</v>
      </c>
      <c r="AC655" s="61">
        <f t="shared" si="97"/>
        <v>685.8</v>
      </c>
    </row>
    <row r="656" spans="4:29">
      <c r="D656" s="12">
        <v>650</v>
      </c>
      <c r="E656" s="36" t="s">
        <v>222</v>
      </c>
      <c r="F656" s="16" t="s">
        <v>10</v>
      </c>
      <c r="G656" s="14" t="s">
        <v>39</v>
      </c>
      <c r="H656" s="13" t="s">
        <v>5</v>
      </c>
      <c r="I656" s="13" t="s">
        <v>145</v>
      </c>
      <c r="J656" s="13"/>
      <c r="K656" s="13" t="s">
        <v>43</v>
      </c>
      <c r="L656" s="14">
        <v>31.5</v>
      </c>
      <c r="M656" s="14" t="s">
        <v>15</v>
      </c>
      <c r="N656" s="31" t="s">
        <v>65</v>
      </c>
      <c r="O656" s="14" t="s">
        <v>1</v>
      </c>
      <c r="P656" s="14" t="s">
        <v>35</v>
      </c>
      <c r="Q656" s="31">
        <v>2304</v>
      </c>
      <c r="R656" s="31">
        <v>1152</v>
      </c>
      <c r="S656" s="45">
        <v>20</v>
      </c>
      <c r="T656" s="64">
        <f t="shared" si="90"/>
        <v>630</v>
      </c>
      <c r="U656" s="64">
        <f t="shared" si="91"/>
        <v>5.4708036462908005</v>
      </c>
      <c r="V656" s="38">
        <f t="shared" si="92"/>
        <v>2.1427358109572063</v>
      </c>
      <c r="W656" s="52">
        <v>107.13679054786031</v>
      </c>
      <c r="X656" s="71" t="str">
        <f t="shared" si="98"/>
        <v>Q2 2023</v>
      </c>
      <c r="Y656" s="21">
        <f t="shared" si="93"/>
        <v>3840</v>
      </c>
      <c r="Z656" s="21">
        <f t="shared" si="94"/>
        <v>2160</v>
      </c>
      <c r="AA656" s="57">
        <f t="shared" si="95"/>
        <v>273540.18231454003</v>
      </c>
      <c r="AB656" s="59">
        <f t="shared" si="96"/>
        <v>1.7777777777777777</v>
      </c>
      <c r="AC656" s="61">
        <f t="shared" si="97"/>
        <v>800.09999999999991</v>
      </c>
    </row>
    <row r="657" spans="4:29">
      <c r="D657" s="12">
        <v>651</v>
      </c>
      <c r="E657" s="36" t="s">
        <v>222</v>
      </c>
      <c r="F657" s="16" t="s">
        <v>10</v>
      </c>
      <c r="G657" s="14" t="s">
        <v>39</v>
      </c>
      <c r="H657" s="13" t="s">
        <v>5</v>
      </c>
      <c r="I657" s="13" t="s">
        <v>166</v>
      </c>
      <c r="J657" s="13" t="s">
        <v>287</v>
      </c>
      <c r="K657" s="13" t="s">
        <v>167</v>
      </c>
      <c r="L657" s="14">
        <v>27</v>
      </c>
      <c r="M657" s="14" t="s">
        <v>143</v>
      </c>
      <c r="N657" s="31">
        <v>1000000</v>
      </c>
      <c r="O657" s="14" t="s">
        <v>1</v>
      </c>
      <c r="P657" s="14" t="s">
        <v>35</v>
      </c>
      <c r="Q657" s="31">
        <v>2304</v>
      </c>
      <c r="R657" s="31">
        <v>1152</v>
      </c>
      <c r="S657" s="45">
        <v>20</v>
      </c>
      <c r="T657" s="64">
        <f t="shared" si="90"/>
        <v>540</v>
      </c>
      <c r="U657" s="64">
        <f t="shared" si="91"/>
        <v>4.0193659442136491</v>
      </c>
      <c r="V657" s="38">
        <f t="shared" si="92"/>
        <v>1.807933340495143</v>
      </c>
      <c r="W657" s="52">
        <v>90.39666702475715</v>
      </c>
      <c r="X657" s="71" t="str">
        <f t="shared" si="98"/>
        <v>Q2 2023</v>
      </c>
      <c r="Y657" s="21">
        <f t="shared" si="93"/>
        <v>2560</v>
      </c>
      <c r="Z657" s="21">
        <f t="shared" si="94"/>
        <v>1440</v>
      </c>
      <c r="AA657" s="57">
        <f t="shared" si="95"/>
        <v>200968.29721068247</v>
      </c>
      <c r="AB657" s="59">
        <f t="shared" si="96"/>
        <v>1.7777777777777777</v>
      </c>
      <c r="AC657" s="61">
        <f t="shared" si="97"/>
        <v>685.8</v>
      </c>
    </row>
    <row r="658" spans="4:29">
      <c r="D658" s="12">
        <v>652</v>
      </c>
      <c r="E658" s="36" t="s">
        <v>222</v>
      </c>
      <c r="F658" s="16" t="s">
        <v>10</v>
      </c>
      <c r="G658" s="14" t="s">
        <v>39</v>
      </c>
      <c r="H658" s="13" t="s">
        <v>5</v>
      </c>
      <c r="I658" s="13" t="s">
        <v>166</v>
      </c>
      <c r="J658" s="13" t="s">
        <v>288</v>
      </c>
      <c r="K658" s="13" t="s">
        <v>43</v>
      </c>
      <c r="L658" s="14">
        <v>34</v>
      </c>
      <c r="M658" s="14" t="s">
        <v>117</v>
      </c>
      <c r="N658" s="31">
        <v>1000000</v>
      </c>
      <c r="O658" s="14" t="s">
        <v>1</v>
      </c>
      <c r="P658" s="14" t="s">
        <v>35</v>
      </c>
      <c r="Q658" s="31">
        <v>2304</v>
      </c>
      <c r="R658" s="31">
        <v>1152</v>
      </c>
      <c r="S658" s="45">
        <v>10</v>
      </c>
      <c r="T658" s="64">
        <f t="shared" si="90"/>
        <v>340</v>
      </c>
      <c r="U658" s="64">
        <f t="shared" si="91"/>
        <v>2.6564797010584447</v>
      </c>
      <c r="V658" s="38">
        <f t="shared" si="92"/>
        <v>1.0713679054786032</v>
      </c>
      <c r="W658" s="52">
        <v>107.13679054786031</v>
      </c>
      <c r="X658" s="71" t="str">
        <f t="shared" si="98"/>
        <v>Q2 2023</v>
      </c>
      <c r="Y658" s="21">
        <f t="shared" si="93"/>
        <v>3440</v>
      </c>
      <c r="Z658" s="21">
        <f t="shared" si="94"/>
        <v>1440</v>
      </c>
      <c r="AA658" s="57">
        <f t="shared" si="95"/>
        <v>265647.97010584443</v>
      </c>
      <c r="AB658" s="59">
        <f t="shared" si="96"/>
        <v>2.3888888888888888</v>
      </c>
      <c r="AC658" s="61">
        <f t="shared" si="97"/>
        <v>863.59999999999991</v>
      </c>
    </row>
    <row r="659" spans="4:29">
      <c r="D659" s="12">
        <v>653</v>
      </c>
      <c r="E659" s="36" t="s">
        <v>222</v>
      </c>
      <c r="F659" s="16" t="s">
        <v>10</v>
      </c>
      <c r="G659" s="14" t="s">
        <v>39</v>
      </c>
      <c r="H659" s="13" t="s">
        <v>5</v>
      </c>
      <c r="I659" s="13" t="s">
        <v>182</v>
      </c>
      <c r="J659" s="13" t="s">
        <v>183</v>
      </c>
      <c r="K659" s="13" t="s">
        <v>98</v>
      </c>
      <c r="L659" s="14">
        <v>27</v>
      </c>
      <c r="M659" s="14" t="s">
        <v>143</v>
      </c>
      <c r="N659" s="31" t="s">
        <v>65</v>
      </c>
      <c r="O659" s="14" t="s">
        <v>1</v>
      </c>
      <c r="P659" s="14" t="s">
        <v>35</v>
      </c>
      <c r="Q659" s="31">
        <v>5000</v>
      </c>
      <c r="R659" s="31">
        <v>1152</v>
      </c>
      <c r="S659" s="45">
        <v>5</v>
      </c>
      <c r="T659" s="64">
        <f t="shared" si="90"/>
        <v>135</v>
      </c>
      <c r="U659" s="64">
        <f t="shared" si="91"/>
        <v>1.0048414860534123</v>
      </c>
      <c r="V659" s="38">
        <f t="shared" si="92"/>
        <v>0</v>
      </c>
      <c r="W659" s="52">
        <v>0</v>
      </c>
      <c r="X659" s="71" t="str">
        <f t="shared" si="98"/>
        <v>Q2 2023</v>
      </c>
      <c r="Y659" s="21">
        <f t="shared" si="93"/>
        <v>2560</v>
      </c>
      <c r="Z659" s="21">
        <f t="shared" si="94"/>
        <v>1440</v>
      </c>
      <c r="AA659" s="57">
        <f t="shared" si="95"/>
        <v>200968.29721068247</v>
      </c>
      <c r="AB659" s="59">
        <f t="shared" si="96"/>
        <v>1.7777777777777777</v>
      </c>
      <c r="AC659" s="61">
        <f t="shared" si="97"/>
        <v>685.8</v>
      </c>
    </row>
    <row r="660" spans="4:29">
      <c r="D660" s="12">
        <v>654</v>
      </c>
      <c r="E660" s="36" t="s">
        <v>222</v>
      </c>
      <c r="F660" s="16" t="s">
        <v>10</v>
      </c>
      <c r="G660" s="14" t="s">
        <v>39</v>
      </c>
      <c r="H660" s="13" t="s">
        <v>5</v>
      </c>
      <c r="I660" s="13" t="s">
        <v>36</v>
      </c>
      <c r="J660" s="13" t="s">
        <v>220</v>
      </c>
      <c r="K660" s="13" t="s">
        <v>98</v>
      </c>
      <c r="L660" s="14">
        <v>34</v>
      </c>
      <c r="M660" s="14" t="s">
        <v>117</v>
      </c>
      <c r="N660" s="31">
        <v>1000000</v>
      </c>
      <c r="O660" s="14" t="s">
        <v>1</v>
      </c>
      <c r="P660" s="14" t="s">
        <v>35</v>
      </c>
      <c r="Q660" s="31">
        <v>4608</v>
      </c>
      <c r="R660" s="31">
        <v>1152</v>
      </c>
      <c r="S660" s="45">
        <v>10</v>
      </c>
      <c r="T660" s="64">
        <f t="shared" si="90"/>
        <v>340</v>
      </c>
      <c r="U660" s="64">
        <f t="shared" si="91"/>
        <v>2.6564797010584447</v>
      </c>
      <c r="V660" s="38">
        <f t="shared" si="92"/>
        <v>1.0713679054786032</v>
      </c>
      <c r="W660" s="52">
        <v>107.13679054786031</v>
      </c>
      <c r="X660" s="71" t="str">
        <f t="shared" si="98"/>
        <v>Q2 2023</v>
      </c>
      <c r="Y660" s="21">
        <f t="shared" si="93"/>
        <v>3440</v>
      </c>
      <c r="Z660" s="21">
        <f t="shared" si="94"/>
        <v>1440</v>
      </c>
      <c r="AA660" s="57">
        <f t="shared" si="95"/>
        <v>265647.97010584443</v>
      </c>
      <c r="AB660" s="59">
        <f t="shared" si="96"/>
        <v>2.3888888888888888</v>
      </c>
      <c r="AC660" s="61">
        <f t="shared" si="97"/>
        <v>863.59999999999991</v>
      </c>
    </row>
    <row r="661" spans="4:29">
      <c r="D661" s="12">
        <v>655</v>
      </c>
      <c r="E661" s="36" t="s">
        <v>222</v>
      </c>
      <c r="F661" s="16" t="s">
        <v>10</v>
      </c>
      <c r="G661" s="14" t="s">
        <v>39</v>
      </c>
      <c r="H661" s="13" t="s">
        <v>5</v>
      </c>
      <c r="I661" s="13" t="s">
        <v>76</v>
      </c>
      <c r="J661" s="13"/>
      <c r="K661" s="13"/>
      <c r="L661" s="14">
        <v>31.5</v>
      </c>
      <c r="M661" s="14" t="s">
        <v>15</v>
      </c>
      <c r="N661" s="31" t="s">
        <v>65</v>
      </c>
      <c r="O661" s="14" t="s">
        <v>1</v>
      </c>
      <c r="P661" s="14" t="s">
        <v>35</v>
      </c>
      <c r="Q661" s="31">
        <v>5000</v>
      </c>
      <c r="R661" s="31">
        <v>1152</v>
      </c>
      <c r="S661" s="45">
        <v>50</v>
      </c>
      <c r="T661" s="64">
        <f t="shared" si="90"/>
        <v>1575</v>
      </c>
      <c r="U661" s="64">
        <f t="shared" si="91"/>
        <v>13.677009115727001</v>
      </c>
      <c r="V661" s="38">
        <f t="shared" si="92"/>
        <v>5.3568395273930154</v>
      </c>
      <c r="W661" s="52">
        <v>107.13679054786031</v>
      </c>
      <c r="X661" s="71" t="str">
        <f t="shared" si="98"/>
        <v>Q2 2023</v>
      </c>
      <c r="Y661" s="21">
        <f t="shared" si="93"/>
        <v>3840</v>
      </c>
      <c r="Z661" s="21">
        <f t="shared" si="94"/>
        <v>2160</v>
      </c>
      <c r="AA661" s="57">
        <f t="shared" si="95"/>
        <v>273540.18231454003</v>
      </c>
      <c r="AB661" s="59">
        <f t="shared" si="96"/>
        <v>1.7777777777777777</v>
      </c>
      <c r="AC661" s="61">
        <f t="shared" si="97"/>
        <v>800.09999999999991</v>
      </c>
    </row>
    <row r="662" spans="4:29">
      <c r="D662" s="12">
        <v>656</v>
      </c>
      <c r="E662" s="36" t="s">
        <v>222</v>
      </c>
      <c r="F662" s="16" t="s">
        <v>10</v>
      </c>
      <c r="G662" s="14" t="s">
        <v>39</v>
      </c>
      <c r="H662" s="13" t="s">
        <v>6</v>
      </c>
      <c r="I662" s="13" t="s">
        <v>125</v>
      </c>
      <c r="J662" s="13"/>
      <c r="K662" s="13" t="s">
        <v>123</v>
      </c>
      <c r="L662" s="14">
        <v>55</v>
      </c>
      <c r="M662" s="14" t="s">
        <v>15</v>
      </c>
      <c r="N662" s="31">
        <v>1000000</v>
      </c>
      <c r="O662" s="14" t="s">
        <v>1</v>
      </c>
      <c r="P662" s="14" t="s">
        <v>35</v>
      </c>
      <c r="Q662" s="31">
        <v>4000</v>
      </c>
      <c r="R662" s="31">
        <v>500</v>
      </c>
      <c r="S662" s="45">
        <v>2.419</v>
      </c>
      <c r="T662" s="64">
        <f t="shared" si="90"/>
        <v>133.04500000000002</v>
      </c>
      <c r="U662" s="64">
        <f t="shared" si="91"/>
        <v>2.0172571887952522</v>
      </c>
      <c r="V662" s="38">
        <f t="shared" si="92"/>
        <v>0.29593028843529556</v>
      </c>
      <c r="W662" s="52">
        <v>122.33579513654219</v>
      </c>
      <c r="X662" s="71" t="str">
        <f t="shared" si="98"/>
        <v>Q2 2023</v>
      </c>
      <c r="Y662" s="21">
        <f t="shared" si="93"/>
        <v>3840</v>
      </c>
      <c r="Z662" s="21">
        <f t="shared" si="94"/>
        <v>2160</v>
      </c>
      <c r="AA662" s="57">
        <f t="shared" si="95"/>
        <v>833921.94658753707</v>
      </c>
      <c r="AB662" s="59">
        <f t="shared" si="96"/>
        <v>1.7777777777777777</v>
      </c>
      <c r="AC662" s="61">
        <f t="shared" si="97"/>
        <v>1397</v>
      </c>
    </row>
    <row r="663" spans="4:29">
      <c r="D663" s="12">
        <v>657</v>
      </c>
      <c r="E663" s="36" t="s">
        <v>222</v>
      </c>
      <c r="F663" s="16" t="s">
        <v>10</v>
      </c>
      <c r="G663" s="14" t="s">
        <v>39</v>
      </c>
      <c r="H663" s="13" t="s">
        <v>6</v>
      </c>
      <c r="I663" s="13" t="s">
        <v>125</v>
      </c>
      <c r="J663" s="13"/>
      <c r="K663" s="13" t="s">
        <v>123</v>
      </c>
      <c r="L663" s="14">
        <v>65</v>
      </c>
      <c r="M663" s="14" t="s">
        <v>15</v>
      </c>
      <c r="N663" s="31">
        <v>1000000</v>
      </c>
      <c r="O663" s="14" t="s">
        <v>2</v>
      </c>
      <c r="P663" s="14" t="s">
        <v>35</v>
      </c>
      <c r="Q663" s="31">
        <v>16384</v>
      </c>
      <c r="R663" s="31">
        <v>1000</v>
      </c>
      <c r="S663" s="45">
        <v>4.2720000000000002</v>
      </c>
      <c r="T663" s="64">
        <f t="shared" si="90"/>
        <v>277.68</v>
      </c>
      <c r="U663" s="64">
        <f t="shared" si="91"/>
        <v>4.9757434705281902</v>
      </c>
      <c r="V663" s="38">
        <f t="shared" si="92"/>
        <v>1.0019091054279845</v>
      </c>
      <c r="W663" s="52">
        <v>234.52928497846079</v>
      </c>
      <c r="X663" s="71" t="str">
        <f t="shared" si="98"/>
        <v>Q2 2023</v>
      </c>
      <c r="Y663" s="21">
        <f t="shared" si="93"/>
        <v>3840</v>
      </c>
      <c r="Z663" s="21">
        <f t="shared" si="94"/>
        <v>2160</v>
      </c>
      <c r="AA663" s="57">
        <f t="shared" si="95"/>
        <v>1164733.9584569733</v>
      </c>
      <c r="AB663" s="59">
        <f t="shared" si="96"/>
        <v>1.7777777777777777</v>
      </c>
      <c r="AC663" s="61">
        <f t="shared" si="97"/>
        <v>1651</v>
      </c>
    </row>
    <row r="664" spans="4:29">
      <c r="D664" s="12">
        <v>658</v>
      </c>
      <c r="E664" s="36" t="s">
        <v>222</v>
      </c>
      <c r="F664" s="16" t="s">
        <v>10</v>
      </c>
      <c r="G664" s="14" t="s">
        <v>39</v>
      </c>
      <c r="H664" s="13" t="s">
        <v>6</v>
      </c>
      <c r="I664" s="13" t="s">
        <v>125</v>
      </c>
      <c r="J664" s="13"/>
      <c r="K664" s="13" t="s">
        <v>123</v>
      </c>
      <c r="L664" s="14">
        <v>75</v>
      </c>
      <c r="M664" s="14" t="s">
        <v>15</v>
      </c>
      <c r="N664" s="31">
        <v>1000000</v>
      </c>
      <c r="O664" s="14" t="s">
        <v>2</v>
      </c>
      <c r="P664" s="14" t="s">
        <v>35</v>
      </c>
      <c r="Q664" s="31">
        <v>12000</v>
      </c>
      <c r="R664" s="31">
        <v>1000</v>
      </c>
      <c r="S664" s="45">
        <v>2.2850000000000001</v>
      </c>
      <c r="T664" s="64">
        <f t="shared" si="90"/>
        <v>171.375</v>
      </c>
      <c r="U664" s="64">
        <f t="shared" si="91"/>
        <v>3.5433067833827896</v>
      </c>
      <c r="V664" s="38">
        <f t="shared" si="92"/>
        <v>0.72176605190270426</v>
      </c>
      <c r="W664" s="52">
        <v>315.87135750665391</v>
      </c>
      <c r="X664" s="71" t="str">
        <f t="shared" si="98"/>
        <v>Q2 2023</v>
      </c>
      <c r="Y664" s="21">
        <f t="shared" si="93"/>
        <v>3840</v>
      </c>
      <c r="Z664" s="21">
        <f t="shared" si="94"/>
        <v>2160</v>
      </c>
      <c r="AA664" s="57">
        <f t="shared" si="95"/>
        <v>1550681.3056379822</v>
      </c>
      <c r="AB664" s="59">
        <f t="shared" si="96"/>
        <v>1.7777777777777777</v>
      </c>
      <c r="AC664" s="61">
        <f t="shared" si="97"/>
        <v>1905</v>
      </c>
    </row>
    <row r="665" spans="4:29">
      <c r="D665" s="12">
        <v>659</v>
      </c>
      <c r="E665" s="36" t="s">
        <v>222</v>
      </c>
      <c r="F665" s="16" t="s">
        <v>10</v>
      </c>
      <c r="G665" s="14" t="s">
        <v>39</v>
      </c>
      <c r="H665" s="13" t="s">
        <v>6</v>
      </c>
      <c r="I665" s="13" t="s">
        <v>125</v>
      </c>
      <c r="J665" s="13"/>
      <c r="K665" s="13" t="s">
        <v>123</v>
      </c>
      <c r="L665" s="14">
        <v>86</v>
      </c>
      <c r="M665" s="14" t="s">
        <v>15</v>
      </c>
      <c r="N665" s="31">
        <v>1000000</v>
      </c>
      <c r="O665" s="14" t="s">
        <v>2</v>
      </c>
      <c r="P665" s="14" t="s">
        <v>35</v>
      </c>
      <c r="Q665" s="31">
        <v>18000</v>
      </c>
      <c r="R665" s="31">
        <v>1200</v>
      </c>
      <c r="S665" s="45">
        <v>0.69399999999999995</v>
      </c>
      <c r="T665" s="64">
        <f t="shared" si="90"/>
        <v>59.683999999999997</v>
      </c>
      <c r="U665" s="64">
        <f t="shared" si="91"/>
        <v>1.4149998616764394</v>
      </c>
      <c r="V665" s="38">
        <f t="shared" si="92"/>
        <v>0.28729690985653034</v>
      </c>
      <c r="W665" s="52">
        <v>413.97249258866049</v>
      </c>
      <c r="X665" s="71" t="str">
        <f t="shared" si="98"/>
        <v>Q2 2023</v>
      </c>
      <c r="Y665" s="21">
        <f t="shared" si="93"/>
        <v>3840</v>
      </c>
      <c r="Z665" s="21">
        <f t="shared" si="94"/>
        <v>2160</v>
      </c>
      <c r="AA665" s="57">
        <f t="shared" si="95"/>
        <v>2038904.6998219588</v>
      </c>
      <c r="AB665" s="59">
        <f t="shared" si="96"/>
        <v>1.7777777777777777</v>
      </c>
      <c r="AC665" s="61">
        <f t="shared" si="97"/>
        <v>2184.4</v>
      </c>
    </row>
    <row r="666" spans="4:29">
      <c r="D666" s="12">
        <v>660</v>
      </c>
      <c r="E666" s="36" t="s">
        <v>222</v>
      </c>
      <c r="F666" s="16" t="s">
        <v>10</v>
      </c>
      <c r="G666" s="14" t="s">
        <v>39</v>
      </c>
      <c r="H666" s="13" t="s">
        <v>6</v>
      </c>
      <c r="I666" s="13" t="s">
        <v>125</v>
      </c>
      <c r="J666" s="13"/>
      <c r="K666" s="13" t="s">
        <v>123</v>
      </c>
      <c r="L666" s="14">
        <v>65</v>
      </c>
      <c r="M666" s="14" t="s">
        <v>52</v>
      </c>
      <c r="N666" s="31">
        <v>1000000</v>
      </c>
      <c r="O666" s="14" t="s">
        <v>2</v>
      </c>
      <c r="P666" s="14" t="s">
        <v>35</v>
      </c>
      <c r="Q666" s="31">
        <v>12000</v>
      </c>
      <c r="R666" s="31">
        <v>1000</v>
      </c>
      <c r="S666" s="45">
        <v>0.34799999999999998</v>
      </c>
      <c r="T666" s="64">
        <f t="shared" si="90"/>
        <v>22.619999999999997</v>
      </c>
      <c r="U666" s="64">
        <f t="shared" si="91"/>
        <v>0.4053274175430267</v>
      </c>
      <c r="V666" s="38">
        <f t="shared" si="92"/>
        <v>0.12598389742442914</v>
      </c>
      <c r="W666" s="52">
        <v>362.02269374835959</v>
      </c>
      <c r="X666" s="71" t="str">
        <f t="shared" si="98"/>
        <v>Q2 2023</v>
      </c>
      <c r="Y666" s="21">
        <f t="shared" si="93"/>
        <v>7680</v>
      </c>
      <c r="Z666" s="21">
        <f t="shared" si="94"/>
        <v>4320</v>
      </c>
      <c r="AA666" s="57">
        <f t="shared" si="95"/>
        <v>1164733.9584569733</v>
      </c>
      <c r="AB666" s="59">
        <f t="shared" si="96"/>
        <v>1.7777777777777777</v>
      </c>
      <c r="AC666" s="61">
        <f t="shared" si="97"/>
        <v>1651</v>
      </c>
    </row>
    <row r="667" spans="4:29">
      <c r="D667" s="12">
        <v>661</v>
      </c>
      <c r="E667" s="36" t="s">
        <v>222</v>
      </c>
      <c r="F667" s="16" t="s">
        <v>10</v>
      </c>
      <c r="G667" s="14" t="s">
        <v>39</v>
      </c>
      <c r="H667" s="13" t="s">
        <v>6</v>
      </c>
      <c r="I667" s="13" t="s">
        <v>125</v>
      </c>
      <c r="J667" s="13"/>
      <c r="K667" s="13" t="s">
        <v>123</v>
      </c>
      <c r="L667" s="14">
        <v>75</v>
      </c>
      <c r="M667" s="14" t="s">
        <v>52</v>
      </c>
      <c r="N667" s="31">
        <v>1000000</v>
      </c>
      <c r="O667" s="14" t="s">
        <v>2</v>
      </c>
      <c r="P667" s="14" t="s">
        <v>35</v>
      </c>
      <c r="Q667" s="31">
        <v>16000</v>
      </c>
      <c r="R667" s="31">
        <v>2000</v>
      </c>
      <c r="S667" s="45">
        <v>0.85</v>
      </c>
      <c r="T667" s="64">
        <f t="shared" si="90"/>
        <v>63.75</v>
      </c>
      <c r="U667" s="64">
        <f t="shared" si="91"/>
        <v>1.3180791097922848</v>
      </c>
      <c r="V667" s="38">
        <f t="shared" si="92"/>
        <v>0.41707528131949062</v>
      </c>
      <c r="W667" s="52">
        <v>490.67680155234194</v>
      </c>
      <c r="X667" s="71" t="str">
        <f t="shared" si="98"/>
        <v>Q2 2023</v>
      </c>
      <c r="Y667" s="21">
        <f t="shared" si="93"/>
        <v>7680</v>
      </c>
      <c r="Z667" s="21">
        <f t="shared" si="94"/>
        <v>4320</v>
      </c>
      <c r="AA667" s="57">
        <f t="shared" si="95"/>
        <v>1550681.3056379822</v>
      </c>
      <c r="AB667" s="59">
        <f t="shared" si="96"/>
        <v>1.7777777777777777</v>
      </c>
      <c r="AC667" s="61">
        <f t="shared" si="97"/>
        <v>1905</v>
      </c>
    </row>
    <row r="668" spans="4:29">
      <c r="D668" s="12">
        <v>662</v>
      </c>
      <c r="E668" s="36" t="s">
        <v>222</v>
      </c>
      <c r="F668" s="16" t="s">
        <v>10</v>
      </c>
      <c r="G668" s="14" t="s">
        <v>39</v>
      </c>
      <c r="H668" s="13" t="s">
        <v>6</v>
      </c>
      <c r="I668" s="13" t="s">
        <v>125</v>
      </c>
      <c r="J668" s="13"/>
      <c r="K668" s="13" t="s">
        <v>123</v>
      </c>
      <c r="L668" s="14">
        <v>86</v>
      </c>
      <c r="M668" s="14" t="s">
        <v>52</v>
      </c>
      <c r="N668" s="31">
        <v>1000000</v>
      </c>
      <c r="O668" s="14" t="s">
        <v>2</v>
      </c>
      <c r="P668" s="14" t="s">
        <v>35</v>
      </c>
      <c r="Q668" s="31">
        <v>28800</v>
      </c>
      <c r="R668" s="31">
        <v>2400</v>
      </c>
      <c r="S668" s="45">
        <v>0.41299999999999998</v>
      </c>
      <c r="T668" s="64">
        <f t="shared" si="90"/>
        <v>35.518000000000001</v>
      </c>
      <c r="U668" s="64">
        <f t="shared" si="91"/>
        <v>0.84206764102646892</v>
      </c>
      <c r="V668" s="38">
        <f t="shared" si="92"/>
        <v>0.26558700092830451</v>
      </c>
      <c r="W668" s="52">
        <v>643.06779885788023</v>
      </c>
      <c r="X668" s="71" t="str">
        <f t="shared" si="98"/>
        <v>Q2 2023</v>
      </c>
      <c r="Y668" s="21">
        <f t="shared" si="93"/>
        <v>7680</v>
      </c>
      <c r="Z668" s="21">
        <f t="shared" si="94"/>
        <v>4320</v>
      </c>
      <c r="AA668" s="57">
        <f t="shared" si="95"/>
        <v>2038904.6998219588</v>
      </c>
      <c r="AB668" s="59">
        <f t="shared" si="96"/>
        <v>1.7777777777777777</v>
      </c>
      <c r="AC668" s="61">
        <f t="shared" si="97"/>
        <v>2184.4</v>
      </c>
    </row>
    <row r="669" spans="4:29">
      <c r="D669" s="12">
        <v>663</v>
      </c>
      <c r="E669" s="36" t="s">
        <v>222</v>
      </c>
      <c r="F669" s="16" t="s">
        <v>10</v>
      </c>
      <c r="G669" s="14" t="s">
        <v>39</v>
      </c>
      <c r="H669" s="13" t="s">
        <v>6</v>
      </c>
      <c r="I669" s="13" t="s">
        <v>53</v>
      </c>
      <c r="J669" s="13" t="s">
        <v>126</v>
      </c>
      <c r="K669" s="13" t="s">
        <v>123</v>
      </c>
      <c r="L669" s="14">
        <v>43</v>
      </c>
      <c r="M669" s="14" t="s">
        <v>15</v>
      </c>
      <c r="N669" s="31">
        <v>1000000</v>
      </c>
      <c r="O669" s="14" t="s">
        <v>1</v>
      </c>
      <c r="P669" s="14" t="s">
        <v>35</v>
      </c>
      <c r="Q669" s="31">
        <v>3614.6269090909086</v>
      </c>
      <c r="R669" s="31">
        <v>301.21890909090905</v>
      </c>
      <c r="S669" s="45">
        <v>27.622</v>
      </c>
      <c r="T669" s="64">
        <f t="shared" si="90"/>
        <v>1187.7460000000001</v>
      </c>
      <c r="U669" s="64">
        <f t="shared" si="91"/>
        <v>14.079656404620536</v>
      </c>
      <c r="V669" s="38">
        <f t="shared" si="92"/>
        <v>3.7741260085778561</v>
      </c>
      <c r="W669" s="52">
        <v>136.63478417847571</v>
      </c>
      <c r="X669" s="71" t="str">
        <f t="shared" si="98"/>
        <v>Q2 2023</v>
      </c>
      <c r="Y669" s="21">
        <f t="shared" si="93"/>
        <v>3840</v>
      </c>
      <c r="Z669" s="21">
        <f t="shared" si="94"/>
        <v>2160</v>
      </c>
      <c r="AA669" s="57">
        <f t="shared" si="95"/>
        <v>509726.1749554897</v>
      </c>
      <c r="AB669" s="59">
        <f t="shared" si="96"/>
        <v>1.7777777777777777</v>
      </c>
      <c r="AC669" s="61">
        <f t="shared" si="97"/>
        <v>1092.2</v>
      </c>
    </row>
    <row r="670" spans="4:29">
      <c r="D670" s="12">
        <v>664</v>
      </c>
      <c r="E670" s="36" t="s">
        <v>222</v>
      </c>
      <c r="F670" s="16" t="s">
        <v>10</v>
      </c>
      <c r="G670" s="14" t="s">
        <v>39</v>
      </c>
      <c r="H670" s="13" t="s">
        <v>6</v>
      </c>
      <c r="I670" s="13" t="s">
        <v>53</v>
      </c>
      <c r="J670" s="13" t="s">
        <v>126</v>
      </c>
      <c r="K670" s="13" t="s">
        <v>123</v>
      </c>
      <c r="L670" s="14">
        <v>50</v>
      </c>
      <c r="M670" s="14" t="s">
        <v>15</v>
      </c>
      <c r="N670" s="31">
        <v>1000000</v>
      </c>
      <c r="O670" s="14" t="s">
        <v>2</v>
      </c>
      <c r="P670" s="14" t="s">
        <v>35</v>
      </c>
      <c r="Q670" s="31">
        <v>4887.272727272727</v>
      </c>
      <c r="R670" s="31">
        <v>407.27272727272725</v>
      </c>
      <c r="S670" s="45">
        <v>32.450000000000003</v>
      </c>
      <c r="T670" s="64">
        <f t="shared" si="90"/>
        <v>1622.5000000000002</v>
      </c>
      <c r="U670" s="64">
        <f t="shared" si="91"/>
        <v>22.364270385756679</v>
      </c>
      <c r="V670" s="38">
        <f t="shared" si="92"/>
        <v>5.1555799378971363</v>
      </c>
      <c r="W670" s="52">
        <v>158.87765602148338</v>
      </c>
      <c r="X670" s="71" t="str">
        <f t="shared" si="98"/>
        <v>Q2 2023</v>
      </c>
      <c r="Y670" s="21">
        <f t="shared" si="93"/>
        <v>3840</v>
      </c>
      <c r="Z670" s="21">
        <f t="shared" si="94"/>
        <v>2160</v>
      </c>
      <c r="AA670" s="57">
        <f t="shared" si="95"/>
        <v>689191.69139465876</v>
      </c>
      <c r="AB670" s="59">
        <f t="shared" si="96"/>
        <v>1.7777777777777777</v>
      </c>
      <c r="AC670" s="61">
        <f t="shared" si="97"/>
        <v>1270</v>
      </c>
    </row>
    <row r="671" spans="4:29">
      <c r="D671" s="12">
        <v>665</v>
      </c>
      <c r="E671" s="36" t="s">
        <v>222</v>
      </c>
      <c r="F671" s="16" t="s">
        <v>10</v>
      </c>
      <c r="G671" s="14" t="s">
        <v>39</v>
      </c>
      <c r="H671" s="13" t="s">
        <v>6</v>
      </c>
      <c r="I671" s="13" t="s">
        <v>53</v>
      </c>
      <c r="J671" s="13" t="s">
        <v>126</v>
      </c>
      <c r="K671" s="13" t="s">
        <v>123</v>
      </c>
      <c r="L671" s="14">
        <v>55</v>
      </c>
      <c r="M671" s="14" t="s">
        <v>15</v>
      </c>
      <c r="N671" s="31">
        <v>1000000</v>
      </c>
      <c r="O671" s="14" t="s">
        <v>2</v>
      </c>
      <c r="P671" s="14" t="s">
        <v>35</v>
      </c>
      <c r="Q671" s="31">
        <v>6283.636363636364</v>
      </c>
      <c r="R671" s="31">
        <v>523.63636363636363</v>
      </c>
      <c r="S671" s="45">
        <v>85.947000000000003</v>
      </c>
      <c r="T671" s="64">
        <f t="shared" si="90"/>
        <v>4727.085</v>
      </c>
      <c r="U671" s="64">
        <f t="shared" si="91"/>
        <v>71.673089543359055</v>
      </c>
      <c r="V671" s="38">
        <f t="shared" si="92"/>
        <v>15.020563692286276</v>
      </c>
      <c r="W671" s="52">
        <v>174.76542162363171</v>
      </c>
      <c r="X671" s="71" t="str">
        <f t="shared" si="98"/>
        <v>Q2 2023</v>
      </c>
      <c r="Y671" s="21">
        <f t="shared" si="93"/>
        <v>3840</v>
      </c>
      <c r="Z671" s="21">
        <f t="shared" si="94"/>
        <v>2160</v>
      </c>
      <c r="AA671" s="57">
        <f t="shared" si="95"/>
        <v>833921.94658753707</v>
      </c>
      <c r="AB671" s="59">
        <f t="shared" si="96"/>
        <v>1.7777777777777777</v>
      </c>
      <c r="AC671" s="61">
        <f t="shared" si="97"/>
        <v>1397</v>
      </c>
    </row>
    <row r="672" spans="4:29">
      <c r="D672" s="12">
        <v>666</v>
      </c>
      <c r="E672" s="36" t="s">
        <v>222</v>
      </c>
      <c r="F672" s="16" t="s">
        <v>10</v>
      </c>
      <c r="G672" s="14" t="s">
        <v>39</v>
      </c>
      <c r="H672" s="13" t="s">
        <v>6</v>
      </c>
      <c r="I672" s="13" t="s">
        <v>53</v>
      </c>
      <c r="J672" s="13" t="s">
        <v>126</v>
      </c>
      <c r="K672" s="13" t="s">
        <v>123</v>
      </c>
      <c r="L672" s="14">
        <v>65</v>
      </c>
      <c r="M672" s="14" t="s">
        <v>15</v>
      </c>
      <c r="N672" s="31">
        <v>1000000</v>
      </c>
      <c r="O672" s="14" t="s">
        <v>2</v>
      </c>
      <c r="P672" s="14" t="s">
        <v>35</v>
      </c>
      <c r="Q672" s="31">
        <v>8640</v>
      </c>
      <c r="R672" s="31">
        <v>720</v>
      </c>
      <c r="S672" s="45">
        <v>85.727000000000004</v>
      </c>
      <c r="T672" s="64">
        <f t="shared" si="90"/>
        <v>5572.2550000000001</v>
      </c>
      <c r="U672" s="64">
        <f t="shared" si="91"/>
        <v>99.849148056640956</v>
      </c>
      <c r="V672" s="38">
        <f t="shared" si="92"/>
        <v>20.10549201334851</v>
      </c>
      <c r="W672" s="52">
        <v>234.52928497846079</v>
      </c>
      <c r="X672" s="71" t="str">
        <f t="shared" si="98"/>
        <v>Q2 2023</v>
      </c>
      <c r="Y672" s="21">
        <f t="shared" si="93"/>
        <v>3840</v>
      </c>
      <c r="Z672" s="21">
        <f t="shared" si="94"/>
        <v>2160</v>
      </c>
      <c r="AA672" s="57">
        <f t="shared" si="95"/>
        <v>1164733.9584569733</v>
      </c>
      <c r="AB672" s="59">
        <f t="shared" si="96"/>
        <v>1.7777777777777777</v>
      </c>
      <c r="AC672" s="61">
        <f t="shared" si="97"/>
        <v>1651</v>
      </c>
    </row>
    <row r="673" spans="4:29">
      <c r="D673" s="12">
        <v>667</v>
      </c>
      <c r="E673" s="36" t="s">
        <v>222</v>
      </c>
      <c r="F673" s="16" t="s">
        <v>10</v>
      </c>
      <c r="G673" s="14" t="s">
        <v>39</v>
      </c>
      <c r="H673" s="13" t="s">
        <v>6</v>
      </c>
      <c r="I673" s="13" t="s">
        <v>53</v>
      </c>
      <c r="J673" s="13" t="s">
        <v>126</v>
      </c>
      <c r="K673" s="13" t="s">
        <v>123</v>
      </c>
      <c r="L673" s="14">
        <v>75</v>
      </c>
      <c r="M673" s="14" t="s">
        <v>15</v>
      </c>
      <c r="N673" s="31">
        <v>1000000</v>
      </c>
      <c r="O673" s="14" t="s">
        <v>2</v>
      </c>
      <c r="P673" s="14" t="s">
        <v>35</v>
      </c>
      <c r="Q673" s="31">
        <v>10909.09090909091</v>
      </c>
      <c r="R673" s="31">
        <v>909.09090909090912</v>
      </c>
      <c r="S673" s="45">
        <v>56.189</v>
      </c>
      <c r="T673" s="64">
        <f t="shared" si="90"/>
        <v>4214.1750000000002</v>
      </c>
      <c r="U673" s="64">
        <f t="shared" si="91"/>
        <v>87.131231882492585</v>
      </c>
      <c r="V673" s="38">
        <f t="shared" si="92"/>
        <v>17.748495706941377</v>
      </c>
      <c r="W673" s="52">
        <v>315.87135750665391</v>
      </c>
      <c r="X673" s="71" t="str">
        <f t="shared" si="98"/>
        <v>Q2 2023</v>
      </c>
      <c r="Y673" s="21">
        <f t="shared" si="93"/>
        <v>3840</v>
      </c>
      <c r="Z673" s="21">
        <f t="shared" si="94"/>
        <v>2160</v>
      </c>
      <c r="AA673" s="57">
        <f t="shared" si="95"/>
        <v>1550681.3056379822</v>
      </c>
      <c r="AB673" s="59">
        <f t="shared" si="96"/>
        <v>1.7777777777777777</v>
      </c>
      <c r="AC673" s="61">
        <f t="shared" si="97"/>
        <v>1905</v>
      </c>
    </row>
    <row r="674" spans="4:29">
      <c r="D674" s="12">
        <v>668</v>
      </c>
      <c r="E674" s="36" t="s">
        <v>222</v>
      </c>
      <c r="F674" s="16" t="s">
        <v>10</v>
      </c>
      <c r="G674" s="14" t="s">
        <v>39</v>
      </c>
      <c r="H674" s="13" t="s">
        <v>6</v>
      </c>
      <c r="I674" s="13" t="s">
        <v>53</v>
      </c>
      <c r="J674" s="13" t="s">
        <v>126</v>
      </c>
      <c r="K674" s="13" t="s">
        <v>123</v>
      </c>
      <c r="L674" s="14">
        <v>85</v>
      </c>
      <c r="M674" s="14" t="s">
        <v>15</v>
      </c>
      <c r="N674" s="31">
        <v>1000000</v>
      </c>
      <c r="O674" s="14" t="s">
        <v>2</v>
      </c>
      <c r="P674" s="14" t="s">
        <v>35</v>
      </c>
      <c r="Q674" s="31">
        <v>14400</v>
      </c>
      <c r="R674" s="31">
        <v>1200</v>
      </c>
      <c r="S674" s="45">
        <v>44.747</v>
      </c>
      <c r="T674" s="64">
        <f t="shared" si="90"/>
        <v>3803.4949999999999</v>
      </c>
      <c r="U674" s="64">
        <f t="shared" si="91"/>
        <v>89.125463176878327</v>
      </c>
      <c r="V674" s="38">
        <f t="shared" si="92"/>
        <v>18.524027125864791</v>
      </c>
      <c r="W674" s="52">
        <v>413.97249258866049</v>
      </c>
      <c r="X674" s="71" t="str">
        <f t="shared" si="98"/>
        <v>Q2 2023</v>
      </c>
      <c r="Y674" s="21">
        <f t="shared" si="93"/>
        <v>3840</v>
      </c>
      <c r="Z674" s="21">
        <f t="shared" si="94"/>
        <v>2160</v>
      </c>
      <c r="AA674" s="57">
        <f t="shared" si="95"/>
        <v>1991763.9881305636</v>
      </c>
      <c r="AB674" s="59">
        <f t="shared" si="96"/>
        <v>1.7777777777777777</v>
      </c>
      <c r="AC674" s="61">
        <f t="shared" si="97"/>
        <v>2159</v>
      </c>
    </row>
    <row r="675" spans="4:29">
      <c r="D675" s="12">
        <v>669</v>
      </c>
      <c r="E675" s="36" t="s">
        <v>222</v>
      </c>
      <c r="F675" s="16" t="s">
        <v>10</v>
      </c>
      <c r="G675" s="14" t="s">
        <v>39</v>
      </c>
      <c r="H675" s="13" t="s">
        <v>6</v>
      </c>
      <c r="I675" s="13" t="s">
        <v>53</v>
      </c>
      <c r="J675" s="13" t="s">
        <v>126</v>
      </c>
      <c r="K675" s="13" t="s">
        <v>123</v>
      </c>
      <c r="L675" s="14">
        <v>98</v>
      </c>
      <c r="M675" s="14" t="s">
        <v>15</v>
      </c>
      <c r="N675" s="31">
        <v>1000000</v>
      </c>
      <c r="O675" s="14" t="s">
        <v>2</v>
      </c>
      <c r="P675" s="14" t="s">
        <v>35</v>
      </c>
      <c r="Q675" s="31">
        <v>19141.53633217993</v>
      </c>
      <c r="R675" s="31">
        <v>1595.1280276816608</v>
      </c>
      <c r="S675" s="45">
        <v>2.7349999999999999</v>
      </c>
      <c r="T675" s="64">
        <f t="shared" si="90"/>
        <v>268.02999999999997</v>
      </c>
      <c r="U675" s="64">
        <f t="shared" si="91"/>
        <v>7.2411827225448056</v>
      </c>
      <c r="V675" s="38">
        <f t="shared" si="92"/>
        <v>1.6983221508449795</v>
      </c>
      <c r="W675" s="52">
        <v>620.9587388829907</v>
      </c>
      <c r="X675" s="71" t="str">
        <f t="shared" si="98"/>
        <v>Q2 2023</v>
      </c>
      <c r="Y675" s="21">
        <f t="shared" si="93"/>
        <v>3840</v>
      </c>
      <c r="Z675" s="21">
        <f t="shared" si="94"/>
        <v>2160</v>
      </c>
      <c r="AA675" s="57">
        <f t="shared" si="95"/>
        <v>2647598.8016617205</v>
      </c>
      <c r="AB675" s="59">
        <f t="shared" si="96"/>
        <v>1.7777777777777777</v>
      </c>
      <c r="AC675" s="61">
        <f t="shared" si="97"/>
        <v>2489.1999999999998</v>
      </c>
    </row>
    <row r="676" spans="4:29">
      <c r="D676" s="12">
        <v>670</v>
      </c>
      <c r="E676" s="36" t="s">
        <v>222</v>
      </c>
      <c r="F676" s="16" t="s">
        <v>10</v>
      </c>
      <c r="G676" s="14" t="s">
        <v>39</v>
      </c>
      <c r="H676" s="13" t="s">
        <v>6</v>
      </c>
      <c r="I676" s="13" t="s">
        <v>53</v>
      </c>
      <c r="J676" s="13" t="s">
        <v>126</v>
      </c>
      <c r="K676" s="13" t="s">
        <v>123</v>
      </c>
      <c r="L676" s="14">
        <v>55</v>
      </c>
      <c r="M676" s="14" t="s">
        <v>52</v>
      </c>
      <c r="N676" s="31">
        <v>1000000</v>
      </c>
      <c r="O676" s="14" t="s">
        <v>2</v>
      </c>
      <c r="P676" s="14" t="s">
        <v>35</v>
      </c>
      <c r="Q676" s="31">
        <v>7873.1360946745563</v>
      </c>
      <c r="R676" s="31">
        <v>962.27218934911241</v>
      </c>
      <c r="S676" s="45">
        <v>3.4980000000000002</v>
      </c>
      <c r="T676" s="64">
        <f t="shared" si="90"/>
        <v>192.39000000000001</v>
      </c>
      <c r="U676" s="64">
        <f t="shared" si="91"/>
        <v>2.9170589691632052</v>
      </c>
      <c r="V676" s="38">
        <f t="shared" si="92"/>
        <v>0.94365670542507096</v>
      </c>
      <c r="W676" s="52">
        <v>269.77035603918551</v>
      </c>
      <c r="X676" s="71" t="str">
        <f t="shared" si="98"/>
        <v>Q2 2023</v>
      </c>
      <c r="Y676" s="21">
        <f t="shared" si="93"/>
        <v>7680</v>
      </c>
      <c r="Z676" s="21">
        <f t="shared" si="94"/>
        <v>4320</v>
      </c>
      <c r="AA676" s="57">
        <f t="shared" si="95"/>
        <v>833921.94658753707</v>
      </c>
      <c r="AB676" s="59">
        <f t="shared" si="96"/>
        <v>1.7777777777777777</v>
      </c>
      <c r="AC676" s="61">
        <f t="shared" si="97"/>
        <v>1397</v>
      </c>
    </row>
    <row r="677" spans="4:29">
      <c r="D677" s="12">
        <v>671</v>
      </c>
      <c r="E677" s="36" t="s">
        <v>222</v>
      </c>
      <c r="F677" s="16" t="s">
        <v>10</v>
      </c>
      <c r="G677" s="14" t="s">
        <v>39</v>
      </c>
      <c r="H677" s="13" t="s">
        <v>6</v>
      </c>
      <c r="I677" s="13" t="s">
        <v>53</v>
      </c>
      <c r="J677" s="13" t="s">
        <v>126</v>
      </c>
      <c r="K677" s="13" t="s">
        <v>123</v>
      </c>
      <c r="L677" s="14">
        <v>65</v>
      </c>
      <c r="M677" s="14" t="s">
        <v>52</v>
      </c>
      <c r="N677" s="31">
        <v>1000000</v>
      </c>
      <c r="O677" s="14" t="s">
        <v>2</v>
      </c>
      <c r="P677" s="14" t="s">
        <v>35</v>
      </c>
      <c r="Q677" s="31">
        <v>10996.363636363636</v>
      </c>
      <c r="R677" s="31">
        <v>1221.8181818181818</v>
      </c>
      <c r="S677" s="45">
        <v>12.597</v>
      </c>
      <c r="T677" s="64">
        <f t="shared" si="90"/>
        <v>818.80499999999995</v>
      </c>
      <c r="U677" s="64">
        <f t="shared" si="91"/>
        <v>14.672153674682493</v>
      </c>
      <c r="V677" s="38">
        <f t="shared" si="92"/>
        <v>4.5603998731480848</v>
      </c>
      <c r="W677" s="52">
        <v>362.02269374835959</v>
      </c>
      <c r="X677" s="71" t="str">
        <f t="shared" si="98"/>
        <v>Q2 2023</v>
      </c>
      <c r="Y677" s="21">
        <f t="shared" si="93"/>
        <v>7680</v>
      </c>
      <c r="Z677" s="21">
        <f t="shared" si="94"/>
        <v>4320</v>
      </c>
      <c r="AA677" s="57">
        <f t="shared" si="95"/>
        <v>1164733.9584569733</v>
      </c>
      <c r="AB677" s="59">
        <f t="shared" si="96"/>
        <v>1.7777777777777777</v>
      </c>
      <c r="AC677" s="61">
        <f t="shared" si="97"/>
        <v>1651</v>
      </c>
    </row>
    <row r="678" spans="4:29">
      <c r="D678" s="12">
        <v>672</v>
      </c>
      <c r="E678" s="36" t="s">
        <v>222</v>
      </c>
      <c r="F678" s="16" t="s">
        <v>10</v>
      </c>
      <c r="G678" s="14" t="s">
        <v>39</v>
      </c>
      <c r="H678" s="13" t="s">
        <v>6</v>
      </c>
      <c r="I678" s="13" t="s">
        <v>53</v>
      </c>
      <c r="J678" s="13" t="s">
        <v>126</v>
      </c>
      <c r="K678" s="13" t="s">
        <v>123</v>
      </c>
      <c r="L678" s="14">
        <v>75</v>
      </c>
      <c r="M678" s="14" t="s">
        <v>52</v>
      </c>
      <c r="N678" s="31">
        <v>1000000</v>
      </c>
      <c r="O678" s="14" t="s">
        <v>2</v>
      </c>
      <c r="P678" s="14" t="s">
        <v>35</v>
      </c>
      <c r="Q678" s="31">
        <v>15708.764159999995</v>
      </c>
      <c r="R678" s="31">
        <v>1745.4182399999995</v>
      </c>
      <c r="S678" s="45">
        <v>8.8680000000000003</v>
      </c>
      <c r="T678" s="64">
        <f t="shared" si="90"/>
        <v>665.1</v>
      </c>
      <c r="U678" s="64">
        <f t="shared" si="91"/>
        <v>13.751441818397627</v>
      </c>
      <c r="V678" s="38">
        <f t="shared" si="92"/>
        <v>4.3513218761661685</v>
      </c>
      <c r="W678" s="52">
        <v>490.67680155234194</v>
      </c>
      <c r="X678" s="71" t="str">
        <f t="shared" si="98"/>
        <v>Q2 2023</v>
      </c>
      <c r="Y678" s="21">
        <f t="shared" si="93"/>
        <v>7680</v>
      </c>
      <c r="Z678" s="21">
        <f t="shared" si="94"/>
        <v>4320</v>
      </c>
      <c r="AA678" s="57">
        <f t="shared" si="95"/>
        <v>1550681.3056379822</v>
      </c>
      <c r="AB678" s="59">
        <f t="shared" si="96"/>
        <v>1.7777777777777777</v>
      </c>
      <c r="AC678" s="61">
        <f t="shared" si="97"/>
        <v>1905</v>
      </c>
    </row>
    <row r="679" spans="4:29">
      <c r="D679" s="12">
        <v>673</v>
      </c>
      <c r="E679" s="36" t="s">
        <v>222</v>
      </c>
      <c r="F679" s="16" t="s">
        <v>10</v>
      </c>
      <c r="G679" s="14" t="s">
        <v>39</v>
      </c>
      <c r="H679" s="13" t="s">
        <v>6</v>
      </c>
      <c r="I679" s="13" t="s">
        <v>53</v>
      </c>
      <c r="J679" s="13" t="s">
        <v>126</v>
      </c>
      <c r="K679" s="13" t="s">
        <v>123</v>
      </c>
      <c r="L679" s="14">
        <v>85</v>
      </c>
      <c r="M679" s="14" t="s">
        <v>52</v>
      </c>
      <c r="N679" s="31">
        <v>1000000</v>
      </c>
      <c r="O679" s="14" t="s">
        <v>2</v>
      </c>
      <c r="P679" s="14" t="s">
        <v>35</v>
      </c>
      <c r="Q679" s="31">
        <v>19145.454545454544</v>
      </c>
      <c r="R679" s="31">
        <v>2127.272727272727</v>
      </c>
      <c r="S679" s="45">
        <v>7.3840000000000003</v>
      </c>
      <c r="T679" s="64">
        <f t="shared" si="90"/>
        <v>627.64</v>
      </c>
      <c r="U679" s="64">
        <f t="shared" si="91"/>
        <v>14.707185288356083</v>
      </c>
      <c r="V679" s="38">
        <f t="shared" si="92"/>
        <v>4.748412626766588</v>
      </c>
      <c r="W679" s="52">
        <v>643.06779885788023</v>
      </c>
      <c r="X679" s="71" t="str">
        <f t="shared" si="98"/>
        <v>Q2 2023</v>
      </c>
      <c r="Y679" s="21">
        <f t="shared" si="93"/>
        <v>7680</v>
      </c>
      <c r="Z679" s="21">
        <f t="shared" si="94"/>
        <v>4320</v>
      </c>
      <c r="AA679" s="57">
        <f t="shared" si="95"/>
        <v>1991763.9881305636</v>
      </c>
      <c r="AB679" s="59">
        <f t="shared" si="96"/>
        <v>1.7777777777777777</v>
      </c>
      <c r="AC679" s="61">
        <f t="shared" si="97"/>
        <v>2159</v>
      </c>
    </row>
    <row r="680" spans="4:29">
      <c r="D680" s="12">
        <v>674</v>
      </c>
      <c r="E680" s="36" t="s">
        <v>222</v>
      </c>
      <c r="F680" s="16" t="s">
        <v>10</v>
      </c>
      <c r="G680" s="14" t="s">
        <v>39</v>
      </c>
      <c r="H680" s="13" t="s">
        <v>6</v>
      </c>
      <c r="I680" s="13" t="s">
        <v>111</v>
      </c>
      <c r="J680" s="13" t="s">
        <v>112</v>
      </c>
      <c r="K680" s="13" t="s">
        <v>43</v>
      </c>
      <c r="L680" s="14">
        <v>65</v>
      </c>
      <c r="M680" s="14" t="s">
        <v>15</v>
      </c>
      <c r="N680" s="31">
        <v>1000000</v>
      </c>
      <c r="O680" s="14" t="s">
        <v>2</v>
      </c>
      <c r="P680" s="14" t="s">
        <v>35</v>
      </c>
      <c r="Q680" s="31">
        <v>6480</v>
      </c>
      <c r="R680" s="31">
        <v>432</v>
      </c>
      <c r="S680" s="45">
        <v>22.576000000000001</v>
      </c>
      <c r="T680" s="64">
        <f t="shared" si="90"/>
        <v>1467.44</v>
      </c>
      <c r="U680" s="64">
        <f t="shared" si="91"/>
        <v>26.295033846124632</v>
      </c>
      <c r="V680" s="38">
        <f t="shared" si="92"/>
        <v>5.294733137673731</v>
      </c>
      <c r="W680" s="52">
        <v>234.52928497846079</v>
      </c>
      <c r="X680" s="71" t="str">
        <f t="shared" si="98"/>
        <v>Q2 2023</v>
      </c>
      <c r="Y680" s="21">
        <f t="shared" si="93"/>
        <v>3840</v>
      </c>
      <c r="Z680" s="21">
        <f t="shared" si="94"/>
        <v>2160</v>
      </c>
      <c r="AA680" s="57">
        <f t="shared" si="95"/>
        <v>1164733.9584569733</v>
      </c>
      <c r="AB680" s="59">
        <f t="shared" si="96"/>
        <v>1.7777777777777777</v>
      </c>
      <c r="AC680" s="61">
        <f t="shared" si="97"/>
        <v>1651</v>
      </c>
    </row>
    <row r="681" spans="4:29">
      <c r="D681" s="12">
        <v>675</v>
      </c>
      <c r="E681" s="36" t="s">
        <v>222</v>
      </c>
      <c r="F681" s="16" t="s">
        <v>10</v>
      </c>
      <c r="G681" s="14" t="s">
        <v>39</v>
      </c>
      <c r="H681" s="13" t="s">
        <v>6</v>
      </c>
      <c r="I681" s="13" t="s">
        <v>111</v>
      </c>
      <c r="J681" s="13" t="s">
        <v>112</v>
      </c>
      <c r="K681" s="13" t="s">
        <v>43</v>
      </c>
      <c r="L681" s="14">
        <v>75</v>
      </c>
      <c r="M681" s="14" t="s">
        <v>15</v>
      </c>
      <c r="N681" s="31">
        <v>1000000</v>
      </c>
      <c r="O681" s="14" t="s">
        <v>2</v>
      </c>
      <c r="P681" s="14" t="s">
        <v>35</v>
      </c>
      <c r="Q681" s="31">
        <v>12000</v>
      </c>
      <c r="R681" s="31">
        <v>600</v>
      </c>
      <c r="S681" s="45">
        <v>14.699</v>
      </c>
      <c r="T681" s="64">
        <f t="shared" si="90"/>
        <v>1102.425</v>
      </c>
      <c r="U681" s="64">
        <f t="shared" si="91"/>
        <v>22.793464511572701</v>
      </c>
      <c r="V681" s="38">
        <f t="shared" si="92"/>
        <v>4.6429930839903051</v>
      </c>
      <c r="W681" s="52">
        <v>315.87135750665391</v>
      </c>
      <c r="X681" s="71" t="str">
        <f t="shared" si="98"/>
        <v>Q2 2023</v>
      </c>
      <c r="Y681" s="21">
        <f t="shared" si="93"/>
        <v>3840</v>
      </c>
      <c r="Z681" s="21">
        <f t="shared" si="94"/>
        <v>2160</v>
      </c>
      <c r="AA681" s="57">
        <f t="shared" si="95"/>
        <v>1550681.3056379822</v>
      </c>
      <c r="AB681" s="59">
        <f t="shared" si="96"/>
        <v>1.7777777777777777</v>
      </c>
      <c r="AC681" s="61">
        <f t="shared" si="97"/>
        <v>1905</v>
      </c>
    </row>
    <row r="682" spans="4:29">
      <c r="D682" s="12">
        <v>676</v>
      </c>
      <c r="E682" s="36" t="s">
        <v>222</v>
      </c>
      <c r="F682" s="16" t="s">
        <v>10</v>
      </c>
      <c r="G682" s="14" t="s">
        <v>39</v>
      </c>
      <c r="H682" s="13" t="s">
        <v>6</v>
      </c>
      <c r="I682" s="13" t="s">
        <v>111</v>
      </c>
      <c r="J682" s="13" t="s">
        <v>112</v>
      </c>
      <c r="K682" s="13" t="s">
        <v>43</v>
      </c>
      <c r="L682" s="14">
        <v>85</v>
      </c>
      <c r="M682" s="14" t="s">
        <v>15</v>
      </c>
      <c r="N682" s="31">
        <v>1000000</v>
      </c>
      <c r="O682" s="14" t="s">
        <v>2</v>
      </c>
      <c r="P682" s="14" t="s">
        <v>35</v>
      </c>
      <c r="Q682" s="31">
        <v>15360</v>
      </c>
      <c r="R682" s="31">
        <v>768</v>
      </c>
      <c r="S682" s="45">
        <v>11.548999999999999</v>
      </c>
      <c r="T682" s="64">
        <f t="shared" si="90"/>
        <v>981.66499999999996</v>
      </c>
      <c r="U682" s="64">
        <f t="shared" si="91"/>
        <v>23.002882298919879</v>
      </c>
      <c r="V682" s="38">
        <f t="shared" si="92"/>
        <v>4.7809683169064403</v>
      </c>
      <c r="W682" s="52">
        <v>413.97249258866049</v>
      </c>
      <c r="X682" s="71" t="str">
        <f t="shared" si="98"/>
        <v>Q2 2023</v>
      </c>
      <c r="Y682" s="21">
        <f t="shared" si="93"/>
        <v>3840</v>
      </c>
      <c r="Z682" s="21">
        <f t="shared" si="94"/>
        <v>2160</v>
      </c>
      <c r="AA682" s="57">
        <f t="shared" si="95"/>
        <v>1991763.9881305636</v>
      </c>
      <c r="AB682" s="59">
        <f t="shared" si="96"/>
        <v>1.7777777777777777</v>
      </c>
      <c r="AC682" s="61">
        <f t="shared" si="97"/>
        <v>2159</v>
      </c>
    </row>
    <row r="683" spans="4:29">
      <c r="D683" s="12">
        <v>677</v>
      </c>
      <c r="E683" s="36" t="s">
        <v>222</v>
      </c>
      <c r="F683" s="16" t="s">
        <v>10</v>
      </c>
      <c r="G683" s="14" t="s">
        <v>39</v>
      </c>
      <c r="H683" s="13" t="s">
        <v>6</v>
      </c>
      <c r="I683" s="13" t="s">
        <v>36</v>
      </c>
      <c r="J683" s="13" t="s">
        <v>50</v>
      </c>
      <c r="K683" s="13" t="s">
        <v>123</v>
      </c>
      <c r="L683" s="14">
        <v>55</v>
      </c>
      <c r="M683" s="14" t="s">
        <v>15</v>
      </c>
      <c r="N683" s="31">
        <v>1000000</v>
      </c>
      <c r="O683" s="14" t="s">
        <v>1</v>
      </c>
      <c r="P683" s="14" t="s">
        <v>35</v>
      </c>
      <c r="Q683" s="31">
        <v>2048</v>
      </c>
      <c r="R683" s="31">
        <v>128</v>
      </c>
      <c r="S683" s="45">
        <v>48.51</v>
      </c>
      <c r="T683" s="64">
        <f t="shared" si="90"/>
        <v>2668.0499999999997</v>
      </c>
      <c r="U683" s="64">
        <f t="shared" si="91"/>
        <v>40.453553628961423</v>
      </c>
      <c r="V683" s="38">
        <f t="shared" si="92"/>
        <v>5.9345094220736607</v>
      </c>
      <c r="W683" s="52">
        <v>122.33579513654219</v>
      </c>
      <c r="X683" s="71" t="str">
        <f t="shared" si="98"/>
        <v>Q2 2023</v>
      </c>
      <c r="Y683" s="21">
        <f t="shared" si="93"/>
        <v>3840</v>
      </c>
      <c r="Z683" s="21">
        <f t="shared" si="94"/>
        <v>2160</v>
      </c>
      <c r="AA683" s="57">
        <f t="shared" si="95"/>
        <v>833921.94658753707</v>
      </c>
      <c r="AB683" s="59">
        <f t="shared" si="96"/>
        <v>1.7777777777777777</v>
      </c>
      <c r="AC683" s="61">
        <f t="shared" si="97"/>
        <v>1397</v>
      </c>
    </row>
    <row r="684" spans="4:29">
      <c r="D684" s="12">
        <v>678</v>
      </c>
      <c r="E684" s="36" t="s">
        <v>222</v>
      </c>
      <c r="F684" s="16" t="s">
        <v>10</v>
      </c>
      <c r="G684" s="14" t="s">
        <v>39</v>
      </c>
      <c r="H684" s="13" t="s">
        <v>6</v>
      </c>
      <c r="I684" s="13" t="s">
        <v>36</v>
      </c>
      <c r="J684" s="13" t="s">
        <v>37</v>
      </c>
      <c r="K684" s="13" t="s">
        <v>137</v>
      </c>
      <c r="L684" s="14">
        <v>65</v>
      </c>
      <c r="M684" s="14" t="s">
        <v>15</v>
      </c>
      <c r="N684" s="31">
        <v>1000000</v>
      </c>
      <c r="O684" s="14" t="s">
        <v>1</v>
      </c>
      <c r="P684" s="14" t="s">
        <v>35</v>
      </c>
      <c r="Q684" s="31">
        <v>2560</v>
      </c>
      <c r="R684" s="31">
        <v>160</v>
      </c>
      <c r="S684" s="45">
        <v>98.45</v>
      </c>
      <c r="T684" s="64">
        <f t="shared" si="90"/>
        <v>6399.25</v>
      </c>
      <c r="U684" s="64">
        <f t="shared" si="91"/>
        <v>114.66805821008903</v>
      </c>
      <c r="V684" s="38">
        <f t="shared" si="92"/>
        <v>16.162585674290625</v>
      </c>
      <c r="W684" s="52">
        <v>164.17049948492254</v>
      </c>
      <c r="X684" s="71" t="str">
        <f t="shared" si="98"/>
        <v>Q2 2023</v>
      </c>
      <c r="Y684" s="21">
        <f t="shared" si="93"/>
        <v>3840</v>
      </c>
      <c r="Z684" s="21">
        <f t="shared" si="94"/>
        <v>2160</v>
      </c>
      <c r="AA684" s="57">
        <f t="shared" si="95"/>
        <v>1164733.9584569733</v>
      </c>
      <c r="AB684" s="59">
        <f t="shared" si="96"/>
        <v>1.7777777777777777</v>
      </c>
      <c r="AC684" s="61">
        <f t="shared" si="97"/>
        <v>1651</v>
      </c>
    </row>
    <row r="685" spans="4:29">
      <c r="D685" s="12">
        <v>679</v>
      </c>
      <c r="E685" s="36" t="s">
        <v>222</v>
      </c>
      <c r="F685" s="16" t="s">
        <v>10</v>
      </c>
      <c r="G685" s="14" t="s">
        <v>39</v>
      </c>
      <c r="H685" s="13" t="s">
        <v>6</v>
      </c>
      <c r="I685" s="13" t="s">
        <v>36</v>
      </c>
      <c r="J685" s="13" t="s">
        <v>38</v>
      </c>
      <c r="K685" s="13" t="s">
        <v>137</v>
      </c>
      <c r="L685" s="14">
        <v>75</v>
      </c>
      <c r="M685" s="14" t="s">
        <v>15</v>
      </c>
      <c r="N685" s="31">
        <v>1000000</v>
      </c>
      <c r="O685" s="14" t="s">
        <v>1</v>
      </c>
      <c r="P685" s="14" t="s">
        <v>35</v>
      </c>
      <c r="Q685" s="31">
        <v>3840</v>
      </c>
      <c r="R685" s="31">
        <v>240</v>
      </c>
      <c r="S685" s="45">
        <v>45.1</v>
      </c>
      <c r="T685" s="64">
        <f t="shared" si="90"/>
        <v>3382.5</v>
      </c>
      <c r="U685" s="64">
        <f t="shared" si="91"/>
        <v>69.935726884272995</v>
      </c>
      <c r="V685" s="38">
        <f t="shared" si="92"/>
        <v>9.9720587564850636</v>
      </c>
      <c r="W685" s="52">
        <v>221.10995025465772</v>
      </c>
      <c r="X685" s="71" t="str">
        <f t="shared" si="98"/>
        <v>Q2 2023</v>
      </c>
      <c r="Y685" s="21">
        <f t="shared" si="93"/>
        <v>3840</v>
      </c>
      <c r="Z685" s="21">
        <f t="shared" si="94"/>
        <v>2160</v>
      </c>
      <c r="AA685" s="57">
        <f t="shared" si="95"/>
        <v>1550681.3056379822</v>
      </c>
      <c r="AB685" s="59">
        <f t="shared" si="96"/>
        <v>1.7777777777777777</v>
      </c>
      <c r="AC685" s="61">
        <f t="shared" si="97"/>
        <v>1905</v>
      </c>
    </row>
    <row r="686" spans="4:29">
      <c r="D686" s="12">
        <v>680</v>
      </c>
      <c r="E686" s="36" t="s">
        <v>222</v>
      </c>
      <c r="F686" s="16" t="s">
        <v>10</v>
      </c>
      <c r="G686" s="14" t="s">
        <v>39</v>
      </c>
      <c r="H686" s="13" t="s">
        <v>6</v>
      </c>
      <c r="I686" s="13" t="s">
        <v>36</v>
      </c>
      <c r="J686" s="13" t="s">
        <v>138</v>
      </c>
      <c r="K686" s="13" t="s">
        <v>137</v>
      </c>
      <c r="L686" s="14">
        <v>85</v>
      </c>
      <c r="M686" s="14" t="s">
        <v>15</v>
      </c>
      <c r="N686" s="31">
        <v>1000000</v>
      </c>
      <c r="O686" s="14" t="s">
        <v>1</v>
      </c>
      <c r="P686" s="14" t="s">
        <v>35</v>
      </c>
      <c r="Q686" s="31">
        <v>7168</v>
      </c>
      <c r="R686" s="31">
        <v>448</v>
      </c>
      <c r="S686" s="45">
        <v>43.89</v>
      </c>
      <c r="T686" s="64">
        <f t="shared" si="90"/>
        <v>3730.65</v>
      </c>
      <c r="U686" s="64">
        <f t="shared" si="91"/>
        <v>87.418521439050437</v>
      </c>
      <c r="V686" s="38">
        <f t="shared" si="92"/>
        <v>12.718476889801416</v>
      </c>
      <c r="W686" s="52">
        <v>289.78074481206232</v>
      </c>
      <c r="X686" s="71" t="str">
        <f t="shared" si="98"/>
        <v>Q2 2023</v>
      </c>
      <c r="Y686" s="21">
        <f t="shared" si="93"/>
        <v>3840</v>
      </c>
      <c r="Z686" s="21">
        <f t="shared" si="94"/>
        <v>2160</v>
      </c>
      <c r="AA686" s="57">
        <f t="shared" si="95"/>
        <v>1991763.9881305636</v>
      </c>
      <c r="AB686" s="59">
        <f t="shared" si="96"/>
        <v>1.7777777777777777</v>
      </c>
      <c r="AC686" s="61">
        <f t="shared" si="97"/>
        <v>2159</v>
      </c>
    </row>
    <row r="687" spans="4:29">
      <c r="D687" s="12">
        <v>681</v>
      </c>
      <c r="E687" s="36" t="s">
        <v>222</v>
      </c>
      <c r="F687" s="16" t="s">
        <v>10</v>
      </c>
      <c r="G687" s="14" t="s">
        <v>39</v>
      </c>
      <c r="H687" s="13" t="s">
        <v>6</v>
      </c>
      <c r="I687" s="13" t="s">
        <v>36</v>
      </c>
      <c r="J687" s="13"/>
      <c r="K687" s="13" t="s">
        <v>123</v>
      </c>
      <c r="L687" s="14">
        <v>98</v>
      </c>
      <c r="M687" s="14" t="s">
        <v>15</v>
      </c>
      <c r="N687" s="31">
        <v>1000000</v>
      </c>
      <c r="O687" s="14" t="s">
        <v>1</v>
      </c>
      <c r="P687" s="14" t="s">
        <v>35</v>
      </c>
      <c r="Q687" s="31">
        <v>5120</v>
      </c>
      <c r="R687" s="31">
        <v>320</v>
      </c>
      <c r="S687" s="45">
        <v>21.01</v>
      </c>
      <c r="T687" s="64">
        <f t="shared" si="90"/>
        <v>2058.98</v>
      </c>
      <c r="U687" s="64">
        <f t="shared" si="91"/>
        <v>55.626050822912752</v>
      </c>
      <c r="V687" s="38">
        <f t="shared" si="92"/>
        <v>9.132440172752144</v>
      </c>
      <c r="W687" s="52">
        <v>434.67111721809346</v>
      </c>
      <c r="X687" s="71" t="str">
        <f t="shared" si="98"/>
        <v>Q2 2023</v>
      </c>
      <c r="Y687" s="21">
        <f t="shared" si="93"/>
        <v>3840</v>
      </c>
      <c r="Z687" s="21">
        <f t="shared" si="94"/>
        <v>2160</v>
      </c>
      <c r="AA687" s="57">
        <f t="shared" si="95"/>
        <v>2647598.8016617205</v>
      </c>
      <c r="AB687" s="59">
        <f t="shared" si="96"/>
        <v>1.7777777777777777</v>
      </c>
      <c r="AC687" s="61">
        <f t="shared" si="97"/>
        <v>2489.1999999999998</v>
      </c>
    </row>
    <row r="688" spans="4:29">
      <c r="D688" s="12">
        <v>682</v>
      </c>
      <c r="E688" s="36" t="s">
        <v>222</v>
      </c>
      <c r="F688" s="16" t="s">
        <v>10</v>
      </c>
      <c r="G688" s="14" t="s">
        <v>39</v>
      </c>
      <c r="H688" s="13" t="s">
        <v>6</v>
      </c>
      <c r="I688" s="13" t="s">
        <v>58</v>
      </c>
      <c r="J688" s="13"/>
      <c r="K688" s="13" t="s">
        <v>123</v>
      </c>
      <c r="L688" s="14">
        <v>65</v>
      </c>
      <c r="M688" s="14" t="s">
        <v>15</v>
      </c>
      <c r="N688" s="31">
        <v>1000000</v>
      </c>
      <c r="O688" s="14" t="s">
        <v>1</v>
      </c>
      <c r="P688" s="14" t="s">
        <v>35</v>
      </c>
      <c r="Q688" s="31">
        <v>2560</v>
      </c>
      <c r="R688" s="31">
        <v>160</v>
      </c>
      <c r="S688" s="45">
        <v>3.6749999999999998</v>
      </c>
      <c r="T688" s="64">
        <f t="shared" si="90"/>
        <v>238.875</v>
      </c>
      <c r="U688" s="64">
        <f t="shared" si="91"/>
        <v>4.280397297329376</v>
      </c>
      <c r="V688" s="38">
        <f t="shared" si="92"/>
        <v>0.6033265856070904</v>
      </c>
      <c r="W688" s="52">
        <v>164.17049948492254</v>
      </c>
      <c r="X688" s="71" t="str">
        <f t="shared" si="98"/>
        <v>Q2 2023</v>
      </c>
      <c r="Y688" s="21">
        <f t="shared" si="93"/>
        <v>3840</v>
      </c>
      <c r="Z688" s="21">
        <f t="shared" si="94"/>
        <v>2160</v>
      </c>
      <c r="AA688" s="57">
        <f t="shared" si="95"/>
        <v>1164733.9584569733</v>
      </c>
      <c r="AB688" s="59">
        <f t="shared" si="96"/>
        <v>1.7777777777777777</v>
      </c>
      <c r="AC688" s="61">
        <f t="shared" si="97"/>
        <v>1651</v>
      </c>
    </row>
    <row r="689" spans="4:29">
      <c r="D689" s="12">
        <v>683</v>
      </c>
      <c r="E689" s="36" t="s">
        <v>222</v>
      </c>
      <c r="F689" s="16" t="s">
        <v>10</v>
      </c>
      <c r="G689" s="14" t="s">
        <v>39</v>
      </c>
      <c r="H689" s="13" t="s">
        <v>6</v>
      </c>
      <c r="I689" s="13" t="s">
        <v>58</v>
      </c>
      <c r="J689" s="13" t="s">
        <v>59</v>
      </c>
      <c r="K689" s="13" t="s">
        <v>123</v>
      </c>
      <c r="L689" s="14">
        <v>75</v>
      </c>
      <c r="M689" s="14" t="s">
        <v>15</v>
      </c>
      <c r="N689" s="31">
        <v>1000000</v>
      </c>
      <c r="O689" s="14" t="s">
        <v>1</v>
      </c>
      <c r="P689" s="14" t="s">
        <v>35</v>
      </c>
      <c r="Q689" s="31">
        <v>4000</v>
      </c>
      <c r="R689" s="31">
        <v>252</v>
      </c>
      <c r="S689" s="45">
        <v>5.25</v>
      </c>
      <c r="T689" s="64">
        <f t="shared" si="90"/>
        <v>393.75</v>
      </c>
      <c r="U689" s="64">
        <f t="shared" si="91"/>
        <v>8.1410768545994063</v>
      </c>
      <c r="V689" s="38">
        <f t="shared" si="92"/>
        <v>1.1608272388369529</v>
      </c>
      <c r="W689" s="52">
        <v>221.10995025465772</v>
      </c>
      <c r="X689" s="71" t="str">
        <f t="shared" si="98"/>
        <v>Q2 2023</v>
      </c>
      <c r="Y689" s="21">
        <f t="shared" si="93"/>
        <v>3840</v>
      </c>
      <c r="Z689" s="21">
        <f t="shared" si="94"/>
        <v>2160</v>
      </c>
      <c r="AA689" s="57">
        <f t="shared" si="95"/>
        <v>1550681.3056379822</v>
      </c>
      <c r="AB689" s="59">
        <f t="shared" si="96"/>
        <v>1.7777777777777777</v>
      </c>
      <c r="AC689" s="61">
        <f t="shared" si="97"/>
        <v>1905</v>
      </c>
    </row>
    <row r="690" spans="4:29">
      <c r="D690" s="12">
        <v>684</v>
      </c>
      <c r="E690" s="36" t="s">
        <v>222</v>
      </c>
      <c r="F690" s="16" t="s">
        <v>10</v>
      </c>
      <c r="G690" s="14" t="s">
        <v>39</v>
      </c>
      <c r="H690" s="13" t="s">
        <v>6</v>
      </c>
      <c r="I690" s="13" t="s">
        <v>58</v>
      </c>
      <c r="J690" s="13"/>
      <c r="K690" s="13" t="s">
        <v>123</v>
      </c>
      <c r="L690" s="14">
        <v>86</v>
      </c>
      <c r="M690" s="14" t="s">
        <v>15</v>
      </c>
      <c r="N690" s="31">
        <v>1000000</v>
      </c>
      <c r="O690" s="14" t="s">
        <v>1</v>
      </c>
      <c r="P690" s="14" t="s">
        <v>35</v>
      </c>
      <c r="Q690" s="31">
        <v>8000</v>
      </c>
      <c r="R690" s="31">
        <v>576</v>
      </c>
      <c r="S690" s="45">
        <v>7.98</v>
      </c>
      <c r="T690" s="64">
        <f t="shared" si="90"/>
        <v>686.28000000000009</v>
      </c>
      <c r="U690" s="64">
        <f t="shared" si="91"/>
        <v>16.270459504579232</v>
      </c>
      <c r="V690" s="38">
        <f t="shared" si="92"/>
        <v>5.1316810348858848</v>
      </c>
      <c r="W690" s="52">
        <v>643.06779885788023</v>
      </c>
      <c r="X690" s="71" t="str">
        <f t="shared" si="98"/>
        <v>Q2 2023</v>
      </c>
      <c r="Y690" s="21">
        <f t="shared" si="93"/>
        <v>3840</v>
      </c>
      <c r="Z690" s="21">
        <f t="shared" si="94"/>
        <v>2160</v>
      </c>
      <c r="AA690" s="57">
        <f t="shared" si="95"/>
        <v>2038904.6998219588</v>
      </c>
      <c r="AB690" s="59">
        <f t="shared" si="96"/>
        <v>1.7777777777777777</v>
      </c>
      <c r="AC690" s="61">
        <f t="shared" si="97"/>
        <v>2184.4</v>
      </c>
    </row>
    <row r="691" spans="4:29">
      <c r="D691" s="12">
        <v>685</v>
      </c>
      <c r="E691" s="36" t="s">
        <v>222</v>
      </c>
      <c r="F691" s="16" t="s">
        <v>10</v>
      </c>
      <c r="G691" s="14" t="s">
        <v>39</v>
      </c>
      <c r="H691" s="13" t="s">
        <v>6</v>
      </c>
      <c r="I691" s="13" t="s">
        <v>139</v>
      </c>
      <c r="J691" s="13"/>
      <c r="K691" s="13" t="s">
        <v>123</v>
      </c>
      <c r="L691" s="14">
        <v>65</v>
      </c>
      <c r="M691" s="14" t="s">
        <v>15</v>
      </c>
      <c r="N691" s="31">
        <v>1000000</v>
      </c>
      <c r="O691" s="14" t="s">
        <v>1</v>
      </c>
      <c r="P691" s="14" t="s">
        <v>35</v>
      </c>
      <c r="Q691" s="31">
        <v>9216</v>
      </c>
      <c r="R691" s="31">
        <v>576</v>
      </c>
      <c r="S691" s="45">
        <v>0.71</v>
      </c>
      <c r="T691" s="64">
        <f t="shared" si="90"/>
        <v>46.15</v>
      </c>
      <c r="U691" s="64">
        <f t="shared" si="91"/>
        <v>0.82696111050445098</v>
      </c>
      <c r="V691" s="38">
        <f t="shared" si="92"/>
        <v>0.116561054634295</v>
      </c>
      <c r="W691" s="52">
        <v>164.17049948492254</v>
      </c>
      <c r="X691" s="71" t="str">
        <f t="shared" si="98"/>
        <v>Q2 2023</v>
      </c>
      <c r="Y691" s="21">
        <f t="shared" si="93"/>
        <v>3840</v>
      </c>
      <c r="Z691" s="21">
        <f t="shared" si="94"/>
        <v>2160</v>
      </c>
      <c r="AA691" s="57">
        <f t="shared" si="95"/>
        <v>1164733.9584569733</v>
      </c>
      <c r="AB691" s="59">
        <f t="shared" si="96"/>
        <v>1.7777777777777777</v>
      </c>
      <c r="AC691" s="61">
        <f t="shared" si="97"/>
        <v>1651</v>
      </c>
    </row>
    <row r="692" spans="4:29">
      <c r="D692" s="12">
        <v>686</v>
      </c>
      <c r="E692" s="36" t="s">
        <v>222</v>
      </c>
      <c r="F692" s="16" t="s">
        <v>10</v>
      </c>
      <c r="G692" s="14" t="s">
        <v>39</v>
      </c>
      <c r="H692" s="13" t="s">
        <v>6</v>
      </c>
      <c r="I692" s="13" t="s">
        <v>139</v>
      </c>
      <c r="J692" s="13"/>
      <c r="K692" s="13" t="s">
        <v>123</v>
      </c>
      <c r="L692" s="14">
        <v>86</v>
      </c>
      <c r="M692" s="14" t="s">
        <v>15</v>
      </c>
      <c r="N692" s="31">
        <v>1000000</v>
      </c>
      <c r="O692" s="14" t="s">
        <v>1</v>
      </c>
      <c r="P692" s="14" t="s">
        <v>35</v>
      </c>
      <c r="Q692" s="31">
        <v>16000</v>
      </c>
      <c r="R692" s="31">
        <v>1000</v>
      </c>
      <c r="S692" s="45">
        <v>1.26</v>
      </c>
      <c r="T692" s="64">
        <f t="shared" si="90"/>
        <v>108.36</v>
      </c>
      <c r="U692" s="64">
        <f t="shared" si="91"/>
        <v>2.5690199217756677</v>
      </c>
      <c r="V692" s="38">
        <f t="shared" si="92"/>
        <v>0.36512373846319857</v>
      </c>
      <c r="W692" s="52">
        <v>289.78074481206232</v>
      </c>
      <c r="X692" s="71" t="str">
        <f t="shared" si="98"/>
        <v>Q2 2023</v>
      </c>
      <c r="Y692" s="21">
        <f t="shared" si="93"/>
        <v>3840</v>
      </c>
      <c r="Z692" s="21">
        <f t="shared" si="94"/>
        <v>2160</v>
      </c>
      <c r="AA692" s="57">
        <f t="shared" si="95"/>
        <v>2038904.6998219588</v>
      </c>
      <c r="AB692" s="59">
        <f t="shared" si="96"/>
        <v>1.7777777777777777</v>
      </c>
      <c r="AC692" s="61">
        <f t="shared" si="97"/>
        <v>2184.4</v>
      </c>
    </row>
    <row r="693" spans="4:29">
      <c r="D693" s="12">
        <v>687</v>
      </c>
      <c r="E693" s="36" t="s">
        <v>222</v>
      </c>
      <c r="F693" s="16" t="s">
        <v>10</v>
      </c>
      <c r="G693" s="14" t="s">
        <v>39</v>
      </c>
      <c r="H693" s="13" t="s">
        <v>6</v>
      </c>
      <c r="I693" s="13" t="s">
        <v>139</v>
      </c>
      <c r="J693" s="13"/>
      <c r="K693" s="13" t="s">
        <v>123</v>
      </c>
      <c r="L693" s="14">
        <v>98</v>
      </c>
      <c r="M693" s="14" t="s">
        <v>15</v>
      </c>
      <c r="N693" s="31">
        <v>1000000</v>
      </c>
      <c r="O693" s="14" t="s">
        <v>1</v>
      </c>
      <c r="P693" s="14" t="s">
        <v>35</v>
      </c>
      <c r="Q693" s="31">
        <v>19200</v>
      </c>
      <c r="R693" s="31">
        <v>1200</v>
      </c>
      <c r="S693" s="45">
        <v>1.05</v>
      </c>
      <c r="T693" s="64">
        <f t="shared" si="90"/>
        <v>102.9</v>
      </c>
      <c r="U693" s="64">
        <f t="shared" si="91"/>
        <v>2.7799787417448063</v>
      </c>
      <c r="V693" s="38">
        <f t="shared" si="92"/>
        <v>0.45640467307899812</v>
      </c>
      <c r="W693" s="52">
        <v>434.67111721809346</v>
      </c>
      <c r="X693" s="71" t="str">
        <f t="shared" si="98"/>
        <v>Q2 2023</v>
      </c>
      <c r="Y693" s="21">
        <f t="shared" si="93"/>
        <v>3840</v>
      </c>
      <c r="Z693" s="21">
        <f t="shared" si="94"/>
        <v>2160</v>
      </c>
      <c r="AA693" s="57">
        <f t="shared" si="95"/>
        <v>2647598.8016617205</v>
      </c>
      <c r="AB693" s="59">
        <f t="shared" si="96"/>
        <v>1.7777777777777777</v>
      </c>
      <c r="AC693" s="61">
        <f t="shared" si="97"/>
        <v>2489.1999999999998</v>
      </c>
    </row>
    <row r="694" spans="4:29">
      <c r="D694" s="12">
        <v>688</v>
      </c>
      <c r="E694" s="36" t="s">
        <v>222</v>
      </c>
      <c r="F694" s="16" t="s">
        <v>10</v>
      </c>
      <c r="G694" s="14" t="s">
        <v>39</v>
      </c>
      <c r="H694" s="13" t="s">
        <v>6</v>
      </c>
      <c r="I694" s="13" t="s">
        <v>48</v>
      </c>
      <c r="J694" s="13" t="s">
        <v>215</v>
      </c>
      <c r="K694" s="13" t="s">
        <v>123</v>
      </c>
      <c r="L694" s="14">
        <v>55</v>
      </c>
      <c r="M694" s="14" t="s">
        <v>15</v>
      </c>
      <c r="N694" s="31">
        <v>400000</v>
      </c>
      <c r="O694" s="14" t="s">
        <v>1</v>
      </c>
      <c r="P694" s="14" t="s">
        <v>35</v>
      </c>
      <c r="Q694" s="31">
        <v>2000</v>
      </c>
      <c r="R694" s="31">
        <v>200</v>
      </c>
      <c r="S694" s="45">
        <v>84.33</v>
      </c>
      <c r="T694" s="64">
        <f t="shared" si="90"/>
        <v>4638.1499999999996</v>
      </c>
      <c r="U694" s="64">
        <f t="shared" si="91"/>
        <v>70.324637755726997</v>
      </c>
      <c r="V694" s="38">
        <f t="shared" si="92"/>
        <v>10.316577603864602</v>
      </c>
      <c r="W694" s="52">
        <v>122.33579513654219</v>
      </c>
      <c r="X694" s="71" t="str">
        <f t="shared" si="98"/>
        <v>Q2 2023</v>
      </c>
      <c r="Y694" s="21">
        <f t="shared" si="93"/>
        <v>3840</v>
      </c>
      <c r="Z694" s="21">
        <f t="shared" si="94"/>
        <v>2160</v>
      </c>
      <c r="AA694" s="57">
        <f t="shared" si="95"/>
        <v>833921.94658753707</v>
      </c>
      <c r="AB694" s="59">
        <f t="shared" si="96"/>
        <v>1.7777777777777777</v>
      </c>
      <c r="AC694" s="61">
        <f t="shared" si="97"/>
        <v>1397</v>
      </c>
    </row>
    <row r="695" spans="4:29">
      <c r="D695" s="12">
        <v>689</v>
      </c>
      <c r="E695" s="36" t="s">
        <v>222</v>
      </c>
      <c r="F695" s="16" t="s">
        <v>10</v>
      </c>
      <c r="G695" s="14" t="s">
        <v>39</v>
      </c>
      <c r="H695" s="13" t="s">
        <v>6</v>
      </c>
      <c r="I695" s="13" t="s">
        <v>48</v>
      </c>
      <c r="J695" s="13"/>
      <c r="K695" s="13" t="s">
        <v>123</v>
      </c>
      <c r="L695" s="14">
        <v>85</v>
      </c>
      <c r="M695" s="14" t="s">
        <v>52</v>
      </c>
      <c r="N695" s="31">
        <v>400000</v>
      </c>
      <c r="O695" s="14" t="s">
        <v>2</v>
      </c>
      <c r="P695" s="14" t="s">
        <v>35</v>
      </c>
      <c r="Q695" s="31">
        <v>21060</v>
      </c>
      <c r="R695" s="31">
        <v>2340</v>
      </c>
      <c r="S695" s="45">
        <v>0.36</v>
      </c>
      <c r="T695" s="64">
        <f t="shared" si="90"/>
        <v>30.599999999999998</v>
      </c>
      <c r="U695" s="64">
        <f t="shared" si="91"/>
        <v>0.71703503572700289</v>
      </c>
      <c r="V695" s="38">
        <f t="shared" si="92"/>
        <v>0.23150440758883686</v>
      </c>
      <c r="W695" s="52">
        <v>643.06779885788023</v>
      </c>
      <c r="X695" s="71" t="str">
        <f t="shared" si="98"/>
        <v>Q2 2023</v>
      </c>
      <c r="Y695" s="21">
        <f t="shared" si="93"/>
        <v>7680</v>
      </c>
      <c r="Z695" s="21">
        <f t="shared" si="94"/>
        <v>4320</v>
      </c>
      <c r="AA695" s="57">
        <f t="shared" si="95"/>
        <v>1991763.9881305636</v>
      </c>
      <c r="AB695" s="59">
        <f t="shared" si="96"/>
        <v>1.7777777777777777</v>
      </c>
      <c r="AC695" s="61">
        <f t="shared" si="97"/>
        <v>2159</v>
      </c>
    </row>
    <row r="696" spans="4:29">
      <c r="D696" s="12">
        <v>690</v>
      </c>
      <c r="E696" s="36" t="s">
        <v>222</v>
      </c>
      <c r="F696" s="16" t="s">
        <v>10</v>
      </c>
      <c r="G696" s="14" t="s">
        <v>39</v>
      </c>
      <c r="H696" s="13" t="s">
        <v>6</v>
      </c>
      <c r="I696" s="13" t="s">
        <v>48</v>
      </c>
      <c r="J696" s="13" t="s">
        <v>180</v>
      </c>
      <c r="K696" s="13" t="s">
        <v>123</v>
      </c>
      <c r="L696" s="14">
        <v>65</v>
      </c>
      <c r="M696" s="14" t="s">
        <v>15</v>
      </c>
      <c r="N696" s="31"/>
      <c r="O696" s="14" t="s">
        <v>1</v>
      </c>
      <c r="P696" s="14" t="s">
        <v>35</v>
      </c>
      <c r="Q696" s="31">
        <v>6400</v>
      </c>
      <c r="R696" s="31">
        <v>1600</v>
      </c>
      <c r="S696" s="45">
        <v>81.36</v>
      </c>
      <c r="T696" s="64">
        <f t="shared" si="90"/>
        <v>5288.4</v>
      </c>
      <c r="U696" s="64">
        <f t="shared" si="91"/>
        <v>94.762754860059346</v>
      </c>
      <c r="V696" s="38">
        <f t="shared" si="92"/>
        <v>13.356911838093298</v>
      </c>
      <c r="W696" s="52">
        <v>164.17049948492254</v>
      </c>
      <c r="X696" s="71" t="str">
        <f t="shared" si="98"/>
        <v>Q2 2023</v>
      </c>
      <c r="Y696" s="21">
        <f t="shared" si="93"/>
        <v>3840</v>
      </c>
      <c r="Z696" s="21">
        <f t="shared" si="94"/>
        <v>2160</v>
      </c>
      <c r="AA696" s="57">
        <f t="shared" si="95"/>
        <v>1164733.9584569733</v>
      </c>
      <c r="AB696" s="59">
        <f t="shared" si="96"/>
        <v>1.7777777777777777</v>
      </c>
      <c r="AC696" s="61">
        <f t="shared" si="97"/>
        <v>1651</v>
      </c>
    </row>
    <row r="697" spans="4:29">
      <c r="D697" s="12">
        <v>691</v>
      </c>
      <c r="E697" s="36" t="s">
        <v>222</v>
      </c>
      <c r="F697" s="16" t="s">
        <v>10</v>
      </c>
      <c r="G697" s="14" t="s">
        <v>39</v>
      </c>
      <c r="H697" s="13" t="s">
        <v>6</v>
      </c>
      <c r="I697" s="13" t="s">
        <v>48</v>
      </c>
      <c r="J697" s="13" t="s">
        <v>179</v>
      </c>
      <c r="K697" s="13" t="s">
        <v>123</v>
      </c>
      <c r="L697" s="14">
        <v>75</v>
      </c>
      <c r="M697" s="14" t="s">
        <v>15</v>
      </c>
      <c r="N697" s="31"/>
      <c r="O697" s="14" t="s">
        <v>1</v>
      </c>
      <c r="P697" s="14" t="s">
        <v>35</v>
      </c>
      <c r="Q697" s="31">
        <v>8000</v>
      </c>
      <c r="R697" s="31">
        <v>2000</v>
      </c>
      <c r="S697" s="45">
        <v>42.03</v>
      </c>
      <c r="T697" s="64">
        <f t="shared" si="90"/>
        <v>3152.25</v>
      </c>
      <c r="U697" s="64">
        <f t="shared" si="91"/>
        <v>65.175135275964394</v>
      </c>
      <c r="V697" s="38">
        <f t="shared" si="92"/>
        <v>9.2932512092032642</v>
      </c>
      <c r="W697" s="52">
        <v>221.10995025465772</v>
      </c>
      <c r="X697" s="71" t="str">
        <f t="shared" si="98"/>
        <v>Q2 2023</v>
      </c>
      <c r="Y697" s="21">
        <f t="shared" si="93"/>
        <v>3840</v>
      </c>
      <c r="Z697" s="21">
        <f t="shared" si="94"/>
        <v>2160</v>
      </c>
      <c r="AA697" s="57">
        <f t="shared" si="95"/>
        <v>1550681.3056379822</v>
      </c>
      <c r="AB697" s="59">
        <f t="shared" si="96"/>
        <v>1.7777777777777777</v>
      </c>
      <c r="AC697" s="61">
        <f t="shared" si="97"/>
        <v>1905</v>
      </c>
    </row>
    <row r="698" spans="4:29">
      <c r="D698" s="12">
        <v>692</v>
      </c>
      <c r="E698" s="36" t="s">
        <v>222</v>
      </c>
      <c r="F698" s="16" t="s">
        <v>10</v>
      </c>
      <c r="G698" s="14" t="s">
        <v>39</v>
      </c>
      <c r="H698" s="13" t="s">
        <v>6</v>
      </c>
      <c r="I698" s="13" t="s">
        <v>48</v>
      </c>
      <c r="J698" s="13" t="s">
        <v>178</v>
      </c>
      <c r="K698" s="13" t="s">
        <v>123</v>
      </c>
      <c r="L698" s="14">
        <v>85</v>
      </c>
      <c r="M698" s="14" t="s">
        <v>15</v>
      </c>
      <c r="N698" s="31"/>
      <c r="O698" s="14" t="s">
        <v>1</v>
      </c>
      <c r="P698" s="14" t="s">
        <v>35</v>
      </c>
      <c r="Q698" s="31">
        <v>9600</v>
      </c>
      <c r="R698" s="31">
        <v>2400</v>
      </c>
      <c r="S698" s="45">
        <v>14.76</v>
      </c>
      <c r="T698" s="64">
        <f t="shared" si="90"/>
        <v>1254.5999999999999</v>
      </c>
      <c r="U698" s="64">
        <f t="shared" si="91"/>
        <v>29.398436464807119</v>
      </c>
      <c r="V698" s="38">
        <f t="shared" si="92"/>
        <v>4.2771637934260394</v>
      </c>
      <c r="W698" s="52">
        <v>289.78074481206232</v>
      </c>
      <c r="X698" s="71" t="str">
        <f t="shared" si="98"/>
        <v>Q2 2023</v>
      </c>
      <c r="Y698" s="21">
        <f t="shared" si="93"/>
        <v>3840</v>
      </c>
      <c r="Z698" s="21">
        <f t="shared" si="94"/>
        <v>2160</v>
      </c>
      <c r="AA698" s="57">
        <f t="shared" si="95"/>
        <v>1991763.9881305636</v>
      </c>
      <c r="AB698" s="59">
        <f t="shared" si="96"/>
        <v>1.7777777777777777</v>
      </c>
      <c r="AC698" s="61">
        <f t="shared" si="97"/>
        <v>2159</v>
      </c>
    </row>
    <row r="699" spans="4:29">
      <c r="D699" s="12">
        <v>693</v>
      </c>
      <c r="E699" s="36" t="s">
        <v>222</v>
      </c>
      <c r="F699" s="16" t="s">
        <v>10</v>
      </c>
      <c r="G699" s="14" t="s">
        <v>39</v>
      </c>
      <c r="H699" s="13" t="s">
        <v>6</v>
      </c>
      <c r="I699" s="13" t="s">
        <v>108</v>
      </c>
      <c r="J699" s="13" t="s">
        <v>176</v>
      </c>
      <c r="K699" s="13" t="s">
        <v>123</v>
      </c>
      <c r="L699" s="14">
        <v>55</v>
      </c>
      <c r="M699" s="14" t="s">
        <v>15</v>
      </c>
      <c r="N699" s="31"/>
      <c r="O699" s="14" t="s">
        <v>2</v>
      </c>
      <c r="P699" s="14" t="s">
        <v>35</v>
      </c>
      <c r="Q699" s="31">
        <v>8000</v>
      </c>
      <c r="R699" s="31">
        <v>2000</v>
      </c>
      <c r="S699" s="45">
        <v>2.415</v>
      </c>
      <c r="T699" s="64">
        <f t="shared" si="90"/>
        <v>132.82499999999999</v>
      </c>
      <c r="U699" s="64">
        <f t="shared" si="91"/>
        <v>2.0139215010089018</v>
      </c>
      <c r="V699" s="38">
        <f t="shared" si="92"/>
        <v>0.42205849322107059</v>
      </c>
      <c r="W699" s="52">
        <v>174.76542162363171</v>
      </c>
      <c r="X699" s="71" t="str">
        <f t="shared" si="98"/>
        <v>Q2 2023</v>
      </c>
      <c r="Y699" s="21">
        <f t="shared" si="93"/>
        <v>3840</v>
      </c>
      <c r="Z699" s="21">
        <f t="shared" si="94"/>
        <v>2160</v>
      </c>
      <c r="AA699" s="57">
        <f t="shared" si="95"/>
        <v>833921.94658753707</v>
      </c>
      <c r="AB699" s="59">
        <f t="shared" si="96"/>
        <v>1.7777777777777777</v>
      </c>
      <c r="AC699" s="61">
        <f t="shared" si="97"/>
        <v>1397</v>
      </c>
    </row>
    <row r="700" spans="4:29">
      <c r="D700" s="12">
        <v>694</v>
      </c>
      <c r="E700" s="36" t="s">
        <v>222</v>
      </c>
      <c r="F700" s="16" t="s">
        <v>10</v>
      </c>
      <c r="G700" s="14" t="s">
        <v>39</v>
      </c>
      <c r="H700" s="13" t="s">
        <v>6</v>
      </c>
      <c r="I700" s="13" t="s">
        <v>108</v>
      </c>
      <c r="J700" s="13" t="s">
        <v>191</v>
      </c>
      <c r="K700" s="13" t="s">
        <v>123</v>
      </c>
      <c r="L700" s="14">
        <v>60</v>
      </c>
      <c r="M700" s="14" t="s">
        <v>15</v>
      </c>
      <c r="N700" s="31"/>
      <c r="O700" s="14" t="s">
        <v>2</v>
      </c>
      <c r="P700" s="14" t="s">
        <v>35</v>
      </c>
      <c r="Q700" s="31">
        <v>8000</v>
      </c>
      <c r="R700" s="31">
        <v>2000</v>
      </c>
      <c r="S700" s="45">
        <v>0.96599999999999997</v>
      </c>
      <c r="T700" s="64">
        <f t="shared" si="90"/>
        <v>57.96</v>
      </c>
      <c r="U700" s="64">
        <f t="shared" si="91"/>
        <v>0.95869321039762612</v>
      </c>
      <c r="V700" s="38">
        <f t="shared" si="92"/>
        <v>0.18570573701727108</v>
      </c>
      <c r="W700" s="52">
        <v>192.2419637859949</v>
      </c>
      <c r="X700" s="71" t="str">
        <f t="shared" si="98"/>
        <v>Q2 2023</v>
      </c>
      <c r="Y700" s="21">
        <f t="shared" si="93"/>
        <v>3840</v>
      </c>
      <c r="Z700" s="21">
        <f t="shared" si="94"/>
        <v>2160</v>
      </c>
      <c r="AA700" s="57">
        <f t="shared" si="95"/>
        <v>992436.03560830862</v>
      </c>
      <c r="AB700" s="59">
        <f t="shared" si="96"/>
        <v>1.7777777777777777</v>
      </c>
      <c r="AC700" s="61">
        <f t="shared" si="97"/>
        <v>1524</v>
      </c>
    </row>
    <row r="701" spans="4:29">
      <c r="D701" s="12">
        <v>695</v>
      </c>
      <c r="E701" s="36" t="s">
        <v>222</v>
      </c>
      <c r="F701" s="16" t="s">
        <v>10</v>
      </c>
      <c r="G701" s="14" t="s">
        <v>39</v>
      </c>
      <c r="H701" s="13" t="s">
        <v>6</v>
      </c>
      <c r="I701" s="13" t="s">
        <v>108</v>
      </c>
      <c r="J701" s="13" t="s">
        <v>177</v>
      </c>
      <c r="K701" s="13" t="s">
        <v>123</v>
      </c>
      <c r="L701" s="14">
        <v>65</v>
      </c>
      <c r="M701" s="14" t="s">
        <v>15</v>
      </c>
      <c r="N701" s="31"/>
      <c r="O701" s="14" t="s">
        <v>2</v>
      </c>
      <c r="P701" s="14" t="s">
        <v>35</v>
      </c>
      <c r="Q701" s="31">
        <v>8000</v>
      </c>
      <c r="R701" s="31">
        <v>2000</v>
      </c>
      <c r="S701" s="45">
        <v>3.3809999999999998</v>
      </c>
      <c r="T701" s="64">
        <f t="shared" si="90"/>
        <v>219.76499999999999</v>
      </c>
      <c r="U701" s="64">
        <f t="shared" si="91"/>
        <v>3.9379655135430265</v>
      </c>
      <c r="V701" s="38">
        <f t="shared" si="92"/>
        <v>0.79294351251217587</v>
      </c>
      <c r="W701" s="52">
        <v>234.52928497846079</v>
      </c>
      <c r="X701" s="71" t="str">
        <f t="shared" si="98"/>
        <v>Q2 2023</v>
      </c>
      <c r="Y701" s="21">
        <f t="shared" si="93"/>
        <v>3840</v>
      </c>
      <c r="Z701" s="21">
        <f t="shared" si="94"/>
        <v>2160</v>
      </c>
      <c r="AA701" s="57">
        <f t="shared" si="95"/>
        <v>1164733.9584569733</v>
      </c>
      <c r="AB701" s="59">
        <f t="shared" si="96"/>
        <v>1.7777777777777777</v>
      </c>
      <c r="AC701" s="61">
        <f t="shared" si="97"/>
        <v>1651</v>
      </c>
    </row>
    <row r="702" spans="4:29">
      <c r="D702" s="12">
        <v>696</v>
      </c>
      <c r="E702" s="36" t="s">
        <v>222</v>
      </c>
      <c r="F702" s="16" t="s">
        <v>10</v>
      </c>
      <c r="G702" s="14" t="s">
        <v>39</v>
      </c>
      <c r="H702" s="13" t="s">
        <v>6</v>
      </c>
      <c r="I702" s="13" t="s">
        <v>108</v>
      </c>
      <c r="J702" s="13" t="s">
        <v>190</v>
      </c>
      <c r="K702" s="13" t="s">
        <v>123</v>
      </c>
      <c r="L702" s="14">
        <v>70</v>
      </c>
      <c r="M702" s="14" t="s">
        <v>15</v>
      </c>
      <c r="N702" s="31"/>
      <c r="O702" s="14" t="s">
        <v>2</v>
      </c>
      <c r="P702" s="14" t="s">
        <v>35</v>
      </c>
      <c r="Q702" s="31">
        <v>8000</v>
      </c>
      <c r="R702" s="31">
        <v>2000</v>
      </c>
      <c r="S702" s="45">
        <v>0.72499999999999998</v>
      </c>
      <c r="T702" s="64">
        <f t="shared" si="90"/>
        <v>50.75</v>
      </c>
      <c r="U702" s="64">
        <f t="shared" si="91"/>
        <v>0.97934139347180993</v>
      </c>
      <c r="V702" s="38">
        <f t="shared" si="92"/>
        <v>0.18311324942549051</v>
      </c>
      <c r="W702" s="52">
        <v>252.56999920757315</v>
      </c>
      <c r="X702" s="71" t="str">
        <f t="shared" si="98"/>
        <v>Q2 2023</v>
      </c>
      <c r="Y702" s="21">
        <f t="shared" si="93"/>
        <v>3840</v>
      </c>
      <c r="Z702" s="21">
        <f t="shared" si="94"/>
        <v>2160</v>
      </c>
      <c r="AA702" s="57">
        <f t="shared" si="95"/>
        <v>1350815.715133531</v>
      </c>
      <c r="AB702" s="59">
        <f t="shared" si="96"/>
        <v>1.7777777777777777</v>
      </c>
      <c r="AC702" s="61">
        <f t="shared" si="97"/>
        <v>1778</v>
      </c>
    </row>
    <row r="703" spans="4:29">
      <c r="D703" s="12">
        <v>697</v>
      </c>
      <c r="E703" s="36" t="s">
        <v>222</v>
      </c>
      <c r="F703" s="16" t="s">
        <v>10</v>
      </c>
      <c r="G703" s="14" t="s">
        <v>39</v>
      </c>
      <c r="H703" s="13" t="s">
        <v>6</v>
      </c>
      <c r="I703" s="13" t="s">
        <v>108</v>
      </c>
      <c r="J703" s="13" t="s">
        <v>181</v>
      </c>
      <c r="K703" s="13" t="s">
        <v>123</v>
      </c>
      <c r="L703" s="14">
        <v>75</v>
      </c>
      <c r="M703" s="14" t="s">
        <v>15</v>
      </c>
      <c r="N703" s="31"/>
      <c r="O703" s="14" t="s">
        <v>2</v>
      </c>
      <c r="P703" s="14" t="s">
        <v>35</v>
      </c>
      <c r="Q703" s="31">
        <v>8000</v>
      </c>
      <c r="R703" s="31">
        <v>2000</v>
      </c>
      <c r="S703" s="45">
        <v>0.48299999999999998</v>
      </c>
      <c r="T703" s="64">
        <f t="shared" si="90"/>
        <v>36.225000000000001</v>
      </c>
      <c r="U703" s="64">
        <f t="shared" si="91"/>
        <v>0.74897907062314539</v>
      </c>
      <c r="V703" s="38">
        <f t="shared" si="92"/>
        <v>0.15256586567571384</v>
      </c>
      <c r="W703" s="52">
        <v>315.87135750665391</v>
      </c>
      <c r="X703" s="71" t="str">
        <f t="shared" si="98"/>
        <v>Q2 2023</v>
      </c>
      <c r="Y703" s="21">
        <f t="shared" si="93"/>
        <v>3840</v>
      </c>
      <c r="Z703" s="21">
        <f t="shared" si="94"/>
        <v>2160</v>
      </c>
      <c r="AA703" s="57">
        <f t="shared" si="95"/>
        <v>1550681.3056379822</v>
      </c>
      <c r="AB703" s="59">
        <f t="shared" si="96"/>
        <v>1.7777777777777777</v>
      </c>
      <c r="AC703" s="61">
        <f t="shared" si="97"/>
        <v>1905</v>
      </c>
    </row>
    <row r="704" spans="4:29">
      <c r="D704" s="12">
        <v>698</v>
      </c>
      <c r="E704" s="36" t="s">
        <v>222</v>
      </c>
      <c r="F704" s="16" t="s">
        <v>10</v>
      </c>
      <c r="G704" s="14" t="s">
        <v>39</v>
      </c>
      <c r="H704" s="13" t="s">
        <v>6</v>
      </c>
      <c r="I704" s="13" t="s">
        <v>108</v>
      </c>
      <c r="J704" s="13" t="s">
        <v>175</v>
      </c>
      <c r="K704" s="13" t="s">
        <v>123</v>
      </c>
      <c r="L704" s="14">
        <v>65</v>
      </c>
      <c r="M704" s="14" t="s">
        <v>52</v>
      </c>
      <c r="N704" s="31">
        <v>1000000</v>
      </c>
      <c r="O704" s="14" t="s">
        <v>2</v>
      </c>
      <c r="P704" s="14" t="s">
        <v>35</v>
      </c>
      <c r="Q704" s="31">
        <v>12096</v>
      </c>
      <c r="R704" s="31">
        <v>1344</v>
      </c>
      <c r="S704" s="45">
        <v>4.8000000000000001E-2</v>
      </c>
      <c r="T704" s="64">
        <f t="shared" si="90"/>
        <v>3.12</v>
      </c>
      <c r="U704" s="64">
        <f t="shared" si="91"/>
        <v>5.590723000593472E-2</v>
      </c>
      <c r="V704" s="38">
        <f t="shared" si="92"/>
        <v>1.737708929992126E-2</v>
      </c>
      <c r="W704" s="52">
        <v>362.02269374835959</v>
      </c>
      <c r="X704" s="71" t="str">
        <f t="shared" si="98"/>
        <v>Q2 2023</v>
      </c>
      <c r="Y704" s="21">
        <f t="shared" si="93"/>
        <v>7680</v>
      </c>
      <c r="Z704" s="21">
        <f t="shared" si="94"/>
        <v>4320</v>
      </c>
      <c r="AA704" s="57">
        <f t="shared" si="95"/>
        <v>1164733.9584569733</v>
      </c>
      <c r="AB704" s="59">
        <f t="shared" si="96"/>
        <v>1.7777777777777777</v>
      </c>
      <c r="AC704" s="61">
        <f t="shared" si="97"/>
        <v>1651</v>
      </c>
    </row>
    <row r="705" spans="4:29">
      <c r="D705" s="12">
        <v>699</v>
      </c>
      <c r="E705" s="36" t="s">
        <v>222</v>
      </c>
      <c r="F705" s="16" t="s">
        <v>10</v>
      </c>
      <c r="G705" s="14" t="s">
        <v>39</v>
      </c>
      <c r="H705" s="13" t="s">
        <v>6</v>
      </c>
      <c r="I705" s="13" t="s">
        <v>108</v>
      </c>
      <c r="J705" s="13" t="s">
        <v>175</v>
      </c>
      <c r="K705" s="13" t="s">
        <v>123</v>
      </c>
      <c r="L705" s="14">
        <v>75</v>
      </c>
      <c r="M705" s="14" t="s">
        <v>52</v>
      </c>
      <c r="N705" s="31">
        <v>1000000</v>
      </c>
      <c r="O705" s="14" t="s">
        <v>2</v>
      </c>
      <c r="P705" s="14" t="s">
        <v>35</v>
      </c>
      <c r="Q705" s="31">
        <v>17279.640575999994</v>
      </c>
      <c r="R705" s="31">
        <v>1919.9600639999994</v>
      </c>
      <c r="S705" s="45">
        <v>0.121</v>
      </c>
      <c r="T705" s="64">
        <f t="shared" si="90"/>
        <v>9.0749999999999993</v>
      </c>
      <c r="U705" s="64">
        <f t="shared" si="91"/>
        <v>0.18763243798219584</v>
      </c>
      <c r="V705" s="38">
        <f t="shared" si="92"/>
        <v>5.937189298783338E-2</v>
      </c>
      <c r="W705" s="52">
        <v>490.67680155234194</v>
      </c>
      <c r="X705" s="71" t="str">
        <f t="shared" si="98"/>
        <v>Q2 2023</v>
      </c>
      <c r="Y705" s="21">
        <f t="shared" si="93"/>
        <v>7680</v>
      </c>
      <c r="Z705" s="21">
        <f t="shared" si="94"/>
        <v>4320</v>
      </c>
      <c r="AA705" s="57">
        <f t="shared" si="95"/>
        <v>1550681.3056379822</v>
      </c>
      <c r="AB705" s="59">
        <f t="shared" si="96"/>
        <v>1.7777777777777777</v>
      </c>
      <c r="AC705" s="61">
        <f t="shared" si="97"/>
        <v>1905</v>
      </c>
    </row>
    <row r="706" spans="4:29">
      <c r="D706" s="12">
        <v>700</v>
      </c>
      <c r="E706" s="36" t="s">
        <v>222</v>
      </c>
      <c r="F706" s="16" t="s">
        <v>10</v>
      </c>
      <c r="G706" s="14" t="s">
        <v>39</v>
      </c>
      <c r="H706" s="13" t="s">
        <v>6</v>
      </c>
      <c r="I706" s="13" t="s">
        <v>108</v>
      </c>
      <c r="J706" s="13" t="s">
        <v>175</v>
      </c>
      <c r="K706" s="13" t="s">
        <v>123</v>
      </c>
      <c r="L706" s="14">
        <v>85</v>
      </c>
      <c r="M706" s="14" t="s">
        <v>52</v>
      </c>
      <c r="N706" s="31">
        <v>1000000</v>
      </c>
      <c r="O706" s="14" t="s">
        <v>2</v>
      </c>
      <c r="P706" s="14" t="s">
        <v>35</v>
      </c>
      <c r="Q706" s="31">
        <v>21060</v>
      </c>
      <c r="R706" s="31">
        <v>2340</v>
      </c>
      <c r="S706" s="45">
        <v>4.8000000000000001E-2</v>
      </c>
      <c r="T706" s="64">
        <f t="shared" si="90"/>
        <v>4.08</v>
      </c>
      <c r="U706" s="64">
        <f t="shared" si="91"/>
        <v>9.560467143026706E-2</v>
      </c>
      <c r="V706" s="38">
        <f t="shared" si="92"/>
        <v>3.0867254345178254E-2</v>
      </c>
      <c r="W706" s="52">
        <v>643.06779885788023</v>
      </c>
      <c r="X706" s="71" t="str">
        <f t="shared" si="98"/>
        <v>Q2 2023</v>
      </c>
      <c r="Y706" s="21">
        <f t="shared" si="93"/>
        <v>7680</v>
      </c>
      <c r="Z706" s="21">
        <f t="shared" si="94"/>
        <v>4320</v>
      </c>
      <c r="AA706" s="57">
        <f t="shared" si="95"/>
        <v>1991763.9881305636</v>
      </c>
      <c r="AB706" s="59">
        <f t="shared" si="96"/>
        <v>1.7777777777777777</v>
      </c>
      <c r="AC706" s="61">
        <f t="shared" si="97"/>
        <v>2159</v>
      </c>
    </row>
    <row r="707" spans="4:29">
      <c r="D707" s="12">
        <v>701</v>
      </c>
      <c r="E707" s="36" t="s">
        <v>222</v>
      </c>
      <c r="F707" s="16" t="s">
        <v>10</v>
      </c>
      <c r="G707" s="14" t="s">
        <v>39</v>
      </c>
      <c r="H707" s="13" t="s">
        <v>6</v>
      </c>
      <c r="I707" s="13" t="s">
        <v>93</v>
      </c>
      <c r="J707" s="13" t="s">
        <v>289</v>
      </c>
      <c r="K707" s="13"/>
      <c r="L707" s="14">
        <v>65</v>
      </c>
      <c r="M707" s="14" t="s">
        <v>15</v>
      </c>
      <c r="N707" s="31">
        <v>1000000</v>
      </c>
      <c r="O707" s="14" t="s">
        <v>2</v>
      </c>
      <c r="P707" s="14" t="s">
        <v>35</v>
      </c>
      <c r="Q707" s="31">
        <v>37440</v>
      </c>
      <c r="R707" s="31">
        <v>2340</v>
      </c>
      <c r="S707" s="45">
        <v>0.52500000000000002</v>
      </c>
      <c r="T707" s="64">
        <f t="shared" si="90"/>
        <v>34.125</v>
      </c>
      <c r="U707" s="64">
        <f t="shared" si="91"/>
        <v>0.61148532818991097</v>
      </c>
      <c r="V707" s="38">
        <f t="shared" si="92"/>
        <v>0.12312787461369191</v>
      </c>
      <c r="W707" s="52">
        <v>234.52928497846079</v>
      </c>
      <c r="X707" s="71" t="str">
        <f t="shared" si="98"/>
        <v>Q2 2023</v>
      </c>
      <c r="Y707" s="21">
        <f t="shared" si="93"/>
        <v>3840</v>
      </c>
      <c r="Z707" s="21">
        <f t="shared" si="94"/>
        <v>2160</v>
      </c>
      <c r="AA707" s="57">
        <f t="shared" si="95"/>
        <v>1164733.9584569733</v>
      </c>
      <c r="AB707" s="59">
        <f t="shared" si="96"/>
        <v>1.7777777777777777</v>
      </c>
      <c r="AC707" s="61">
        <f t="shared" si="97"/>
        <v>1651</v>
      </c>
    </row>
    <row r="708" spans="4:29">
      <c r="D708" s="12">
        <v>702</v>
      </c>
      <c r="E708" s="36" t="s">
        <v>222</v>
      </c>
      <c r="F708" s="16" t="s">
        <v>10</v>
      </c>
      <c r="G708" s="14" t="s">
        <v>39</v>
      </c>
      <c r="H708" s="13" t="s">
        <v>6</v>
      </c>
      <c r="I708" s="13" t="s">
        <v>93</v>
      </c>
      <c r="J708" s="13" t="s">
        <v>290</v>
      </c>
      <c r="K708" s="13" t="s">
        <v>95</v>
      </c>
      <c r="L708" s="14">
        <v>65</v>
      </c>
      <c r="M708" s="14" t="s">
        <v>15</v>
      </c>
      <c r="N708" s="31">
        <v>1000000</v>
      </c>
      <c r="O708" s="14" t="s">
        <v>1</v>
      </c>
      <c r="P708" s="14" t="s">
        <v>35</v>
      </c>
      <c r="Q708" s="31">
        <v>3696</v>
      </c>
      <c r="R708" s="31">
        <v>231</v>
      </c>
      <c r="S708" s="45">
        <v>0.52500000000000002</v>
      </c>
      <c r="T708" s="64">
        <f t="shared" si="90"/>
        <v>34.125</v>
      </c>
      <c r="U708" s="64">
        <f t="shared" si="91"/>
        <v>0.61148532818991097</v>
      </c>
      <c r="V708" s="38">
        <f t="shared" si="92"/>
        <v>8.6189512229584334E-2</v>
      </c>
      <c r="W708" s="52">
        <v>164.17049948492254</v>
      </c>
      <c r="X708" s="71" t="str">
        <f t="shared" si="98"/>
        <v>Q2 2023</v>
      </c>
      <c r="Y708" s="21">
        <f t="shared" si="93"/>
        <v>3840</v>
      </c>
      <c r="Z708" s="21">
        <f t="shared" si="94"/>
        <v>2160</v>
      </c>
      <c r="AA708" s="57">
        <f t="shared" si="95"/>
        <v>1164733.9584569733</v>
      </c>
      <c r="AB708" s="59">
        <f t="shared" si="96"/>
        <v>1.7777777777777777</v>
      </c>
      <c r="AC708" s="61">
        <f t="shared" si="97"/>
        <v>1651</v>
      </c>
    </row>
    <row r="709" spans="4:29">
      <c r="D709" s="12">
        <v>703</v>
      </c>
      <c r="E709" s="36" t="s">
        <v>222</v>
      </c>
      <c r="F709" s="16" t="s">
        <v>10</v>
      </c>
      <c r="G709" s="14" t="s">
        <v>39</v>
      </c>
      <c r="H709" s="13" t="s">
        <v>6</v>
      </c>
      <c r="I709" s="13" t="s">
        <v>93</v>
      </c>
      <c r="J709" s="13" t="s">
        <v>290</v>
      </c>
      <c r="K709" s="13" t="s">
        <v>95</v>
      </c>
      <c r="L709" s="14">
        <v>98</v>
      </c>
      <c r="M709" s="14" t="s">
        <v>15</v>
      </c>
      <c r="N709" s="31">
        <v>1000000</v>
      </c>
      <c r="O709" s="14" t="s">
        <v>1</v>
      </c>
      <c r="P709" s="14" t="s">
        <v>35</v>
      </c>
      <c r="Q709" s="31">
        <v>16080</v>
      </c>
      <c r="R709" s="31">
        <v>1005</v>
      </c>
      <c r="S709" s="45">
        <v>0.105</v>
      </c>
      <c r="T709" s="64">
        <f t="shared" si="90"/>
        <v>10.29</v>
      </c>
      <c r="U709" s="64">
        <f t="shared" si="91"/>
        <v>0.27799787417448063</v>
      </c>
      <c r="V709" s="38">
        <f t="shared" si="92"/>
        <v>4.5640467307899814E-2</v>
      </c>
      <c r="W709" s="52">
        <v>434.67111721809346</v>
      </c>
      <c r="X709" s="71" t="str">
        <f t="shared" si="98"/>
        <v>Q2 2023</v>
      </c>
      <c r="Y709" s="21">
        <f t="shared" si="93"/>
        <v>3840</v>
      </c>
      <c r="Z709" s="21">
        <f t="shared" si="94"/>
        <v>2160</v>
      </c>
      <c r="AA709" s="57">
        <f t="shared" si="95"/>
        <v>2647598.8016617205</v>
      </c>
      <c r="AB709" s="59">
        <f t="shared" si="96"/>
        <v>1.7777777777777777</v>
      </c>
      <c r="AC709" s="61">
        <f t="shared" si="97"/>
        <v>2489.1999999999998</v>
      </c>
    </row>
    <row r="710" spans="4:29">
      <c r="D710" s="12">
        <v>704</v>
      </c>
      <c r="E710" s="36" t="s">
        <v>222</v>
      </c>
      <c r="F710" s="16" t="s">
        <v>10</v>
      </c>
      <c r="G710" s="14" t="s">
        <v>39</v>
      </c>
      <c r="H710" s="13" t="s">
        <v>6</v>
      </c>
      <c r="I710" s="13" t="s">
        <v>76</v>
      </c>
      <c r="J710" s="13"/>
      <c r="K710" s="13" t="s">
        <v>123</v>
      </c>
      <c r="L710" s="14">
        <v>55</v>
      </c>
      <c r="M710" s="14" t="s">
        <v>15</v>
      </c>
      <c r="N710" s="31">
        <v>1000000</v>
      </c>
      <c r="O710" s="14" t="s">
        <v>1</v>
      </c>
      <c r="P710" s="14" t="s">
        <v>35</v>
      </c>
      <c r="Q710" s="31">
        <v>6804.6390532544374</v>
      </c>
      <c r="R710" s="31">
        <v>567.05325443786978</v>
      </c>
      <c r="S710" s="45">
        <v>15</v>
      </c>
      <c r="T710" s="64">
        <f t="shared" si="90"/>
        <v>825</v>
      </c>
      <c r="U710" s="64">
        <f t="shared" si="91"/>
        <v>12.508829198813057</v>
      </c>
      <c r="V710" s="38">
        <f t="shared" si="92"/>
        <v>1.8350369270481328</v>
      </c>
      <c r="W710" s="52">
        <v>122.33579513654219</v>
      </c>
      <c r="X710" s="71" t="str">
        <f t="shared" si="98"/>
        <v>Q2 2023</v>
      </c>
      <c r="Y710" s="21">
        <f t="shared" si="93"/>
        <v>3840</v>
      </c>
      <c r="Z710" s="21">
        <f t="shared" si="94"/>
        <v>2160</v>
      </c>
      <c r="AA710" s="57">
        <f t="shared" si="95"/>
        <v>833921.94658753707</v>
      </c>
      <c r="AB710" s="59">
        <f t="shared" si="96"/>
        <v>1.7777777777777777</v>
      </c>
      <c r="AC710" s="61">
        <f t="shared" si="97"/>
        <v>1397</v>
      </c>
    </row>
    <row r="711" spans="4:29">
      <c r="D711" s="12">
        <v>705</v>
      </c>
      <c r="E711" s="36" t="s">
        <v>222</v>
      </c>
      <c r="F711" s="16" t="s">
        <v>10</v>
      </c>
      <c r="G711" s="14" t="s">
        <v>39</v>
      </c>
      <c r="H711" s="13" t="s">
        <v>6</v>
      </c>
      <c r="I711" s="13" t="s">
        <v>76</v>
      </c>
      <c r="J711" s="13"/>
      <c r="K711" s="13" t="s">
        <v>123</v>
      </c>
      <c r="L711" s="14">
        <v>65</v>
      </c>
      <c r="M711" s="14" t="s">
        <v>15</v>
      </c>
      <c r="N711" s="31">
        <v>1000000</v>
      </c>
      <c r="O711" s="14" t="s">
        <v>1</v>
      </c>
      <c r="P711" s="14" t="s">
        <v>35</v>
      </c>
      <c r="Q711" s="31">
        <v>9504</v>
      </c>
      <c r="R711" s="31">
        <v>792</v>
      </c>
      <c r="S711" s="45">
        <v>21</v>
      </c>
      <c r="T711" s="64">
        <f t="shared" ref="T711:T774" si="99">L711*S711</f>
        <v>1365</v>
      </c>
      <c r="U711" s="64">
        <f t="shared" ref="U711:U774" si="100">S711*AA711/10^6</f>
        <v>24.459413127596438</v>
      </c>
      <c r="V711" s="38">
        <f t="shared" ref="V711:V774" si="101">S711*W711/1000</f>
        <v>3.4475804891833737</v>
      </c>
      <c r="W711" s="52">
        <v>164.17049948492254</v>
      </c>
      <c r="X711" s="71" t="str">
        <f t="shared" si="98"/>
        <v>Q2 2023</v>
      </c>
      <c r="Y711" s="21">
        <f t="shared" ref="Y711:Y774" si="102">1*LEFT(M711, FIND("x", M711)-2)</f>
        <v>3840</v>
      </c>
      <c r="Z711" s="21">
        <f t="shared" ref="Z711:Z774" si="103">1*RIGHT(M711, LEN(M711)-FIND("x", M711)-1)</f>
        <v>2160</v>
      </c>
      <c r="AA711" s="57">
        <f t="shared" ref="AA711:AA774" si="104">AC711^2*AB711/(1+AB711^2)</f>
        <v>1164733.9584569733</v>
      </c>
      <c r="AB711" s="59">
        <f t="shared" ref="AB711:AB774" si="105">Y711/Z711</f>
        <v>1.7777777777777777</v>
      </c>
      <c r="AC711" s="61">
        <f t="shared" ref="AC711:AC774" si="106">L711*25.4</f>
        <v>1651</v>
      </c>
    </row>
    <row r="712" spans="4:29">
      <c r="D712" s="12">
        <v>706</v>
      </c>
      <c r="E712" s="36" t="s">
        <v>222</v>
      </c>
      <c r="F712" s="16" t="s">
        <v>10</v>
      </c>
      <c r="G712" s="14" t="s">
        <v>39</v>
      </c>
      <c r="H712" s="13" t="s">
        <v>6</v>
      </c>
      <c r="I712" s="13" t="s">
        <v>76</v>
      </c>
      <c r="J712" s="13"/>
      <c r="K712" s="13" t="s">
        <v>123</v>
      </c>
      <c r="L712" s="14">
        <v>75</v>
      </c>
      <c r="M712" s="14" t="s">
        <v>15</v>
      </c>
      <c r="N712" s="31">
        <v>1000000</v>
      </c>
      <c r="O712" s="14" t="s">
        <v>2</v>
      </c>
      <c r="P712" s="14" t="s">
        <v>35</v>
      </c>
      <c r="Q712" s="31">
        <v>13685.759999999997</v>
      </c>
      <c r="R712" s="31">
        <v>1140.4799999999998</v>
      </c>
      <c r="S712" s="45">
        <v>12</v>
      </c>
      <c r="T712" s="64">
        <f t="shared" si="99"/>
        <v>900</v>
      </c>
      <c r="U712" s="64">
        <f t="shared" si="100"/>
        <v>18.608175667655789</v>
      </c>
      <c r="V712" s="38">
        <f t="shared" si="101"/>
        <v>3.7904562900798471</v>
      </c>
      <c r="W712" s="52">
        <v>315.87135750665391</v>
      </c>
      <c r="X712" s="71" t="str">
        <f t="shared" ref="X712:X775" si="107">G712&amp;" "&amp;F712</f>
        <v>Q2 2023</v>
      </c>
      <c r="Y712" s="21">
        <f t="shared" si="102"/>
        <v>3840</v>
      </c>
      <c r="Z712" s="21">
        <f t="shared" si="103"/>
        <v>2160</v>
      </c>
      <c r="AA712" s="57">
        <f t="shared" si="104"/>
        <v>1550681.3056379822</v>
      </c>
      <c r="AB712" s="59">
        <f t="shared" si="105"/>
        <v>1.7777777777777777</v>
      </c>
      <c r="AC712" s="61">
        <f t="shared" si="106"/>
        <v>1905</v>
      </c>
    </row>
    <row r="713" spans="4:29">
      <c r="D713" s="12">
        <v>707</v>
      </c>
      <c r="E713" s="36" t="s">
        <v>222</v>
      </c>
      <c r="F713" s="16" t="s">
        <v>10</v>
      </c>
      <c r="G713" s="14" t="s">
        <v>40</v>
      </c>
      <c r="H713" s="13" t="s">
        <v>4</v>
      </c>
      <c r="I713" s="13" t="s">
        <v>31</v>
      </c>
      <c r="J713" s="13" t="s">
        <v>56</v>
      </c>
      <c r="K713" s="13" t="s">
        <v>57</v>
      </c>
      <c r="L713" s="14">
        <v>12.9</v>
      </c>
      <c r="M713" s="14" t="s">
        <v>16</v>
      </c>
      <c r="N713" s="31">
        <v>1000000</v>
      </c>
      <c r="O713" s="14" t="s">
        <v>2</v>
      </c>
      <c r="P713" s="14" t="s">
        <v>47</v>
      </c>
      <c r="Q713" s="31">
        <v>10384</v>
      </c>
      <c r="R713" s="31">
        <v>2596</v>
      </c>
      <c r="S713" s="45">
        <v>1000</v>
      </c>
      <c r="T713" s="64">
        <f t="shared" si="99"/>
        <v>12900</v>
      </c>
      <c r="U713" s="64">
        <f t="shared" si="100"/>
        <v>51.526267260771327</v>
      </c>
      <c r="V713" s="38">
        <f t="shared" si="101"/>
        <v>93.477543272411253</v>
      </c>
      <c r="W713" s="52">
        <v>93.477543272411253</v>
      </c>
      <c r="X713" s="71" t="str">
        <f t="shared" si="107"/>
        <v>Q3 2023</v>
      </c>
      <c r="Y713" s="21">
        <f t="shared" si="102"/>
        <v>2732</v>
      </c>
      <c r="Z713" s="21">
        <f t="shared" si="103"/>
        <v>2048</v>
      </c>
      <c r="AA713" s="57">
        <f t="shared" si="104"/>
        <v>51526.267260771325</v>
      </c>
      <c r="AB713" s="59">
        <f t="shared" si="105"/>
        <v>1.333984375</v>
      </c>
      <c r="AC713" s="61">
        <f t="shared" si="106"/>
        <v>327.65999999999997</v>
      </c>
    </row>
    <row r="714" spans="4:29">
      <c r="D714" s="12">
        <v>708</v>
      </c>
      <c r="E714" s="36" t="s">
        <v>222</v>
      </c>
      <c r="F714" s="16" t="s">
        <v>10</v>
      </c>
      <c r="G714" s="14" t="s">
        <v>40</v>
      </c>
      <c r="H714" s="13" t="s">
        <v>90</v>
      </c>
      <c r="I714" s="13" t="s">
        <v>45</v>
      </c>
      <c r="J714" s="13" t="s">
        <v>101</v>
      </c>
      <c r="K714" s="13" t="s">
        <v>43</v>
      </c>
      <c r="L714" s="14">
        <v>16</v>
      </c>
      <c r="M714" s="14" t="s">
        <v>66</v>
      </c>
      <c r="N714" s="31">
        <v>1000000</v>
      </c>
      <c r="O714" s="14" t="s">
        <v>2</v>
      </c>
      <c r="P714" s="14" t="s">
        <v>47</v>
      </c>
      <c r="Q714" s="31">
        <v>4000</v>
      </c>
      <c r="R714" s="31">
        <v>1152</v>
      </c>
      <c r="S714" s="45">
        <v>15</v>
      </c>
      <c r="T714" s="64">
        <f t="shared" si="99"/>
        <v>240</v>
      </c>
      <c r="U714" s="64">
        <f t="shared" si="100"/>
        <v>1.1134446741573032</v>
      </c>
      <c r="V714" s="38">
        <f t="shared" si="101"/>
        <v>1.1483843789280044</v>
      </c>
      <c r="W714" s="52">
        <v>76.558958595200295</v>
      </c>
      <c r="X714" s="71" t="str">
        <f t="shared" si="107"/>
        <v>Q3 2023</v>
      </c>
      <c r="Y714" s="21">
        <f t="shared" si="102"/>
        <v>2560</v>
      </c>
      <c r="Z714" s="21">
        <f t="shared" si="103"/>
        <v>1600</v>
      </c>
      <c r="AA714" s="57">
        <f t="shared" si="104"/>
        <v>74229.644943820225</v>
      </c>
      <c r="AB714" s="59">
        <f t="shared" si="105"/>
        <v>1.6</v>
      </c>
      <c r="AC714" s="61">
        <f t="shared" si="106"/>
        <v>406.4</v>
      </c>
    </row>
    <row r="715" spans="4:29">
      <c r="D715" s="12">
        <v>709</v>
      </c>
      <c r="E715" s="36" t="s">
        <v>222</v>
      </c>
      <c r="F715" s="16" t="s">
        <v>10</v>
      </c>
      <c r="G715" s="14" t="s">
        <v>40</v>
      </c>
      <c r="H715" s="13" t="s">
        <v>90</v>
      </c>
      <c r="I715" s="13" t="s">
        <v>45</v>
      </c>
      <c r="J715" s="13" t="s">
        <v>46</v>
      </c>
      <c r="K715" s="13" t="s">
        <v>43</v>
      </c>
      <c r="L715" s="14">
        <v>17.3</v>
      </c>
      <c r="M715" s="14" t="s">
        <v>15</v>
      </c>
      <c r="N715" s="31">
        <v>1000000</v>
      </c>
      <c r="O715" s="14" t="s">
        <v>2</v>
      </c>
      <c r="P715" s="14" t="s">
        <v>47</v>
      </c>
      <c r="Q715" s="31">
        <v>10000</v>
      </c>
      <c r="R715" s="31">
        <v>240</v>
      </c>
      <c r="S715" s="45">
        <v>4</v>
      </c>
      <c r="T715" s="64">
        <f t="shared" si="99"/>
        <v>69.2</v>
      </c>
      <c r="U715" s="64">
        <f t="shared" si="100"/>
        <v>0.33002909010801185</v>
      </c>
      <c r="V715" s="38">
        <f t="shared" si="101"/>
        <v>0.32702962560418886</v>
      </c>
      <c r="W715" s="52">
        <v>81.75740640104722</v>
      </c>
      <c r="X715" s="71" t="str">
        <f t="shared" si="107"/>
        <v>Q3 2023</v>
      </c>
      <c r="Y715" s="21">
        <f t="shared" si="102"/>
        <v>3840</v>
      </c>
      <c r="Z715" s="21">
        <f t="shared" si="103"/>
        <v>2160</v>
      </c>
      <c r="AA715" s="57">
        <f t="shared" si="104"/>
        <v>82507.272527002962</v>
      </c>
      <c r="AB715" s="59">
        <f t="shared" si="105"/>
        <v>1.7777777777777777</v>
      </c>
      <c r="AC715" s="61">
        <f t="shared" si="106"/>
        <v>439.42</v>
      </c>
    </row>
    <row r="716" spans="4:29">
      <c r="D716" s="12">
        <v>710</v>
      </c>
      <c r="E716" s="36" t="s">
        <v>222</v>
      </c>
      <c r="F716" s="16" t="s">
        <v>10</v>
      </c>
      <c r="G716" s="14" t="s">
        <v>40</v>
      </c>
      <c r="H716" s="13" t="s">
        <v>90</v>
      </c>
      <c r="I716" s="13" t="s">
        <v>45</v>
      </c>
      <c r="J716" s="13" t="s">
        <v>168</v>
      </c>
      <c r="K716" s="13" t="s">
        <v>43</v>
      </c>
      <c r="L716" s="14">
        <v>17.3</v>
      </c>
      <c r="M716" s="14" t="s">
        <v>15</v>
      </c>
      <c r="N716" s="31">
        <v>1000000</v>
      </c>
      <c r="O716" s="14" t="s">
        <v>2</v>
      </c>
      <c r="P716" s="14" t="s">
        <v>47</v>
      </c>
      <c r="Q716" s="31">
        <v>4032</v>
      </c>
      <c r="R716" s="31">
        <v>1008</v>
      </c>
      <c r="S716" s="45">
        <v>20</v>
      </c>
      <c r="T716" s="64">
        <f t="shared" si="99"/>
        <v>346</v>
      </c>
      <c r="U716" s="64">
        <f t="shared" si="100"/>
        <v>1.6501454505400592</v>
      </c>
      <c r="V716" s="38">
        <f t="shared" si="101"/>
        <v>1.6351481280209443</v>
      </c>
      <c r="W716" s="52">
        <v>81.75740640104722</v>
      </c>
      <c r="X716" s="71" t="str">
        <f t="shared" si="107"/>
        <v>Q3 2023</v>
      </c>
      <c r="Y716" s="21">
        <f t="shared" si="102"/>
        <v>3840</v>
      </c>
      <c r="Z716" s="21">
        <f t="shared" si="103"/>
        <v>2160</v>
      </c>
      <c r="AA716" s="57">
        <f t="shared" si="104"/>
        <v>82507.272527002962</v>
      </c>
      <c r="AB716" s="59">
        <f t="shared" si="105"/>
        <v>1.7777777777777777</v>
      </c>
      <c r="AC716" s="61">
        <f t="shared" si="106"/>
        <v>439.42</v>
      </c>
    </row>
    <row r="717" spans="4:29">
      <c r="D717" s="12">
        <v>711</v>
      </c>
      <c r="E717" s="36" t="s">
        <v>222</v>
      </c>
      <c r="F717" s="16" t="s">
        <v>10</v>
      </c>
      <c r="G717" s="14" t="s">
        <v>40</v>
      </c>
      <c r="H717" s="13" t="s">
        <v>90</v>
      </c>
      <c r="I717" s="13" t="s">
        <v>31</v>
      </c>
      <c r="J717" s="13" t="s">
        <v>216</v>
      </c>
      <c r="K717" s="13" t="s">
        <v>57</v>
      </c>
      <c r="L717" s="14">
        <v>14.2</v>
      </c>
      <c r="M717" s="14" t="s">
        <v>63</v>
      </c>
      <c r="N717" s="31">
        <v>1000000</v>
      </c>
      <c r="O717" s="14" t="s">
        <v>2</v>
      </c>
      <c r="P717" s="14" t="s">
        <v>47</v>
      </c>
      <c r="Q717" s="31">
        <v>10384</v>
      </c>
      <c r="R717" s="31">
        <v>2596</v>
      </c>
      <c r="S717" s="45">
        <v>1100</v>
      </c>
      <c r="T717" s="64">
        <f t="shared" si="99"/>
        <v>15620</v>
      </c>
      <c r="U717" s="64">
        <f t="shared" si="100"/>
        <v>65.36634341011009</v>
      </c>
      <c r="V717" s="38">
        <f t="shared" si="101"/>
        <v>98.423945124035299</v>
      </c>
      <c r="W717" s="52">
        <v>89.476313749122994</v>
      </c>
      <c r="X717" s="71" t="str">
        <f t="shared" si="107"/>
        <v>Q3 2023</v>
      </c>
      <c r="Y717" s="21">
        <f t="shared" si="102"/>
        <v>3024</v>
      </c>
      <c r="Z717" s="21">
        <f t="shared" si="103"/>
        <v>1964</v>
      </c>
      <c r="AA717" s="57">
        <f t="shared" si="104"/>
        <v>59423.948554645533</v>
      </c>
      <c r="AB717" s="59">
        <f t="shared" si="105"/>
        <v>1.539714867617108</v>
      </c>
      <c r="AC717" s="61">
        <f t="shared" si="106"/>
        <v>360.67999999999995</v>
      </c>
    </row>
    <row r="718" spans="4:29">
      <c r="D718" s="12">
        <v>712</v>
      </c>
      <c r="E718" s="36" t="s">
        <v>222</v>
      </c>
      <c r="F718" s="16" t="s">
        <v>10</v>
      </c>
      <c r="G718" s="14" t="s">
        <v>40</v>
      </c>
      <c r="H718" s="13" t="s">
        <v>90</v>
      </c>
      <c r="I718" s="13" t="s">
        <v>31</v>
      </c>
      <c r="J718" s="13" t="s">
        <v>62</v>
      </c>
      <c r="K718" s="13" t="s">
        <v>57</v>
      </c>
      <c r="L718" s="14">
        <v>16.2</v>
      </c>
      <c r="M718" s="14" t="s">
        <v>64</v>
      </c>
      <c r="N718" s="31">
        <v>1000000</v>
      </c>
      <c r="O718" s="14" t="s">
        <v>2</v>
      </c>
      <c r="P718" s="14" t="s">
        <v>47</v>
      </c>
      <c r="Q718" s="31">
        <v>10384</v>
      </c>
      <c r="R718" s="31">
        <v>2596</v>
      </c>
      <c r="S718" s="45">
        <v>200</v>
      </c>
      <c r="T718" s="64">
        <f t="shared" si="99"/>
        <v>3240</v>
      </c>
      <c r="U718" s="64">
        <f t="shared" si="100"/>
        <v>15.438569537661996</v>
      </c>
      <c r="V718" s="38">
        <f t="shared" si="101"/>
        <v>20.415722292053417</v>
      </c>
      <c r="W718" s="52">
        <v>102.07861146026707</v>
      </c>
      <c r="X718" s="71" t="str">
        <f t="shared" si="107"/>
        <v>Q3 2023</v>
      </c>
      <c r="Y718" s="21">
        <f t="shared" si="102"/>
        <v>3456</v>
      </c>
      <c r="Z718" s="21">
        <f t="shared" si="103"/>
        <v>2234</v>
      </c>
      <c r="AA718" s="57">
        <f t="shared" si="104"/>
        <v>77192.847688309979</v>
      </c>
      <c r="AB718" s="59">
        <f t="shared" si="105"/>
        <v>1.5470008952551477</v>
      </c>
      <c r="AC718" s="61">
        <f t="shared" si="106"/>
        <v>411.47999999999996</v>
      </c>
    </row>
    <row r="719" spans="4:29">
      <c r="D719" s="12">
        <v>713</v>
      </c>
      <c r="E719" s="36" t="s">
        <v>222</v>
      </c>
      <c r="F719" s="16" t="s">
        <v>10</v>
      </c>
      <c r="G719" s="14" t="s">
        <v>40</v>
      </c>
      <c r="H719" s="13" t="s">
        <v>90</v>
      </c>
      <c r="I719" s="13" t="s">
        <v>102</v>
      </c>
      <c r="J719" s="13" t="s">
        <v>103</v>
      </c>
      <c r="K719" s="13" t="s">
        <v>43</v>
      </c>
      <c r="L719" s="14">
        <v>16</v>
      </c>
      <c r="M719" s="14" t="s">
        <v>66</v>
      </c>
      <c r="N719" s="31">
        <v>1000000</v>
      </c>
      <c r="O719" s="14" t="s">
        <v>2</v>
      </c>
      <c r="P719" s="14" t="s">
        <v>47</v>
      </c>
      <c r="Q719" s="31">
        <v>4000</v>
      </c>
      <c r="R719" s="31">
        <v>1152</v>
      </c>
      <c r="S719" s="45">
        <v>15</v>
      </c>
      <c r="T719" s="64">
        <f t="shared" si="99"/>
        <v>240</v>
      </c>
      <c r="U719" s="64">
        <f t="shared" si="100"/>
        <v>1.1134446741573032</v>
      </c>
      <c r="V719" s="38">
        <f t="shared" si="101"/>
        <v>1.1483843789280044</v>
      </c>
      <c r="W719" s="52">
        <v>76.558958595200295</v>
      </c>
      <c r="X719" s="71" t="str">
        <f t="shared" si="107"/>
        <v>Q3 2023</v>
      </c>
      <c r="Y719" s="21">
        <f t="shared" si="102"/>
        <v>2560</v>
      </c>
      <c r="Z719" s="21">
        <f t="shared" si="103"/>
        <v>1600</v>
      </c>
      <c r="AA719" s="57">
        <f t="shared" si="104"/>
        <v>74229.644943820225</v>
      </c>
      <c r="AB719" s="59">
        <f t="shared" si="105"/>
        <v>1.6</v>
      </c>
      <c r="AC719" s="61">
        <f t="shared" si="106"/>
        <v>406.4</v>
      </c>
    </row>
    <row r="720" spans="4:29">
      <c r="D720" s="12">
        <v>714</v>
      </c>
      <c r="E720" s="36" t="s">
        <v>222</v>
      </c>
      <c r="F720" s="16" t="s">
        <v>10</v>
      </c>
      <c r="G720" s="14" t="s">
        <v>40</v>
      </c>
      <c r="H720" s="13" t="s">
        <v>90</v>
      </c>
      <c r="I720" s="13" t="s">
        <v>102</v>
      </c>
      <c r="J720" s="13" t="s">
        <v>104</v>
      </c>
      <c r="K720" s="13" t="s">
        <v>43</v>
      </c>
      <c r="L720" s="14">
        <v>17.3</v>
      </c>
      <c r="M720" s="14" t="s">
        <v>15</v>
      </c>
      <c r="N720" s="31">
        <v>1000000</v>
      </c>
      <c r="O720" s="14" t="s">
        <v>2</v>
      </c>
      <c r="P720" s="14" t="s">
        <v>47</v>
      </c>
      <c r="Q720" s="31">
        <v>4000</v>
      </c>
      <c r="R720" s="31">
        <v>1152</v>
      </c>
      <c r="S720" s="45">
        <v>15</v>
      </c>
      <c r="T720" s="64">
        <f t="shared" si="99"/>
        <v>259.5</v>
      </c>
      <c r="U720" s="64">
        <f t="shared" si="100"/>
        <v>1.2376090879050445</v>
      </c>
      <c r="V720" s="38">
        <f t="shared" si="101"/>
        <v>1.2263610960157083</v>
      </c>
      <c r="W720" s="52">
        <v>81.75740640104722</v>
      </c>
      <c r="X720" s="71" t="str">
        <f t="shared" si="107"/>
        <v>Q3 2023</v>
      </c>
      <c r="Y720" s="21">
        <f t="shared" si="102"/>
        <v>3840</v>
      </c>
      <c r="Z720" s="21">
        <f t="shared" si="103"/>
        <v>2160</v>
      </c>
      <c r="AA720" s="57">
        <f t="shared" si="104"/>
        <v>82507.272527002962</v>
      </c>
      <c r="AB720" s="59">
        <f t="shared" si="105"/>
        <v>1.7777777777777777</v>
      </c>
      <c r="AC720" s="61">
        <f t="shared" si="106"/>
        <v>439.42</v>
      </c>
    </row>
    <row r="721" spans="4:29">
      <c r="D721" s="12">
        <v>715</v>
      </c>
      <c r="E721" s="36" t="s">
        <v>222</v>
      </c>
      <c r="F721" s="16" t="s">
        <v>10</v>
      </c>
      <c r="G721" s="14" t="s">
        <v>40</v>
      </c>
      <c r="H721" s="13" t="s">
        <v>90</v>
      </c>
      <c r="I721" s="13" t="s">
        <v>54</v>
      </c>
      <c r="J721" s="13" t="s">
        <v>92</v>
      </c>
      <c r="K721" s="13" t="s">
        <v>43</v>
      </c>
      <c r="L721" s="14">
        <v>17.3</v>
      </c>
      <c r="M721" s="14" t="s">
        <v>15</v>
      </c>
      <c r="N721" s="31">
        <v>1000000</v>
      </c>
      <c r="O721" s="14" t="s">
        <v>2</v>
      </c>
      <c r="P721" s="14" t="s">
        <v>47</v>
      </c>
      <c r="Q721" s="31">
        <v>4000</v>
      </c>
      <c r="R721" s="31">
        <v>1152</v>
      </c>
      <c r="S721" s="45">
        <v>15</v>
      </c>
      <c r="T721" s="64">
        <f t="shared" si="99"/>
        <v>259.5</v>
      </c>
      <c r="U721" s="64">
        <f t="shared" si="100"/>
        <v>1.2376090879050445</v>
      </c>
      <c r="V721" s="38">
        <f t="shared" si="101"/>
        <v>1.2263610960157083</v>
      </c>
      <c r="W721" s="52">
        <v>81.75740640104722</v>
      </c>
      <c r="X721" s="71" t="str">
        <f t="shared" si="107"/>
        <v>Q3 2023</v>
      </c>
      <c r="Y721" s="21">
        <f t="shared" si="102"/>
        <v>3840</v>
      </c>
      <c r="Z721" s="21">
        <f t="shared" si="103"/>
        <v>2160</v>
      </c>
      <c r="AA721" s="57">
        <f t="shared" si="104"/>
        <v>82507.272527002962</v>
      </c>
      <c r="AB721" s="59">
        <f t="shared" si="105"/>
        <v>1.7777777777777777</v>
      </c>
      <c r="AC721" s="61">
        <f t="shared" si="106"/>
        <v>439.42</v>
      </c>
    </row>
    <row r="722" spans="4:29">
      <c r="D722" s="12">
        <v>716</v>
      </c>
      <c r="E722" s="36" t="s">
        <v>222</v>
      </c>
      <c r="F722" s="16" t="s">
        <v>10</v>
      </c>
      <c r="G722" s="14" t="s">
        <v>40</v>
      </c>
      <c r="H722" s="13" t="s">
        <v>90</v>
      </c>
      <c r="I722" s="13" t="s">
        <v>54</v>
      </c>
      <c r="J722" s="13" t="s">
        <v>92</v>
      </c>
      <c r="K722" s="13" t="s">
        <v>43</v>
      </c>
      <c r="L722" s="14">
        <v>16</v>
      </c>
      <c r="M722" s="14" t="s">
        <v>66</v>
      </c>
      <c r="N722" s="31">
        <v>1000000</v>
      </c>
      <c r="O722" s="14" t="s">
        <v>2</v>
      </c>
      <c r="P722" s="14" t="s">
        <v>47</v>
      </c>
      <c r="Q722" s="31">
        <v>4000</v>
      </c>
      <c r="R722" s="31">
        <v>1152</v>
      </c>
      <c r="S722" s="45">
        <v>50</v>
      </c>
      <c r="T722" s="64">
        <f t="shared" si="99"/>
        <v>800</v>
      </c>
      <c r="U722" s="64">
        <f t="shared" si="100"/>
        <v>3.7114822471910114</v>
      </c>
      <c r="V722" s="38">
        <f t="shared" si="101"/>
        <v>3.8279479297600147</v>
      </c>
      <c r="W722" s="52">
        <v>76.558958595200295</v>
      </c>
      <c r="X722" s="71" t="str">
        <f t="shared" si="107"/>
        <v>Q3 2023</v>
      </c>
      <c r="Y722" s="21">
        <f t="shared" si="102"/>
        <v>2560</v>
      </c>
      <c r="Z722" s="21">
        <f t="shared" si="103"/>
        <v>1600</v>
      </c>
      <c r="AA722" s="57">
        <f t="shared" si="104"/>
        <v>74229.644943820225</v>
      </c>
      <c r="AB722" s="59">
        <f t="shared" si="105"/>
        <v>1.6</v>
      </c>
      <c r="AC722" s="61">
        <f t="shared" si="106"/>
        <v>406.4</v>
      </c>
    </row>
    <row r="723" spans="4:29">
      <c r="D723" s="12">
        <v>717</v>
      </c>
      <c r="E723" s="36" t="s">
        <v>222</v>
      </c>
      <c r="F723" s="16" t="s">
        <v>10</v>
      </c>
      <c r="G723" s="14" t="s">
        <v>40</v>
      </c>
      <c r="H723" s="13" t="s">
        <v>90</v>
      </c>
      <c r="I723" s="13" t="s">
        <v>54</v>
      </c>
      <c r="J723" s="13" t="s">
        <v>92</v>
      </c>
      <c r="K723" s="13" t="s">
        <v>43</v>
      </c>
      <c r="L723" s="14">
        <v>18</v>
      </c>
      <c r="M723" s="14" t="s">
        <v>66</v>
      </c>
      <c r="N723" s="31">
        <v>1000000</v>
      </c>
      <c r="O723" s="14" t="s">
        <v>2</v>
      </c>
      <c r="P723" s="14" t="s">
        <v>47</v>
      </c>
      <c r="Q723" s="31">
        <v>4000</v>
      </c>
      <c r="R723" s="31">
        <v>1152</v>
      </c>
      <c r="S723" s="45">
        <v>30</v>
      </c>
      <c r="T723" s="64">
        <f t="shared" si="99"/>
        <v>540</v>
      </c>
      <c r="U723" s="64">
        <f t="shared" si="100"/>
        <v>2.8184068314606736</v>
      </c>
      <c r="V723" s="38">
        <f t="shared" si="101"/>
        <v>2.4527221920314166</v>
      </c>
      <c r="W723" s="52">
        <v>81.75740640104722</v>
      </c>
      <c r="X723" s="71" t="str">
        <f t="shared" si="107"/>
        <v>Q3 2023</v>
      </c>
      <c r="Y723" s="21">
        <f t="shared" si="102"/>
        <v>2560</v>
      </c>
      <c r="Z723" s="21">
        <f t="shared" si="103"/>
        <v>1600</v>
      </c>
      <c r="AA723" s="57">
        <f t="shared" si="104"/>
        <v>93946.894382022467</v>
      </c>
      <c r="AB723" s="59">
        <f t="shared" si="105"/>
        <v>1.6</v>
      </c>
      <c r="AC723" s="61">
        <f t="shared" si="106"/>
        <v>457.2</v>
      </c>
    </row>
    <row r="724" spans="4:29">
      <c r="D724" s="12">
        <v>718</v>
      </c>
      <c r="E724" s="36" t="s">
        <v>222</v>
      </c>
      <c r="F724" s="16" t="s">
        <v>10</v>
      </c>
      <c r="G724" s="14" t="s">
        <v>40</v>
      </c>
      <c r="H724" s="13" t="s">
        <v>90</v>
      </c>
      <c r="I724" s="13" t="s">
        <v>54</v>
      </c>
      <c r="J724" s="13" t="s">
        <v>169</v>
      </c>
      <c r="K724" s="13" t="s">
        <v>43</v>
      </c>
      <c r="L724" s="14">
        <v>17</v>
      </c>
      <c r="M724" s="14" t="s">
        <v>66</v>
      </c>
      <c r="N724" s="31">
        <v>1000000</v>
      </c>
      <c r="O724" s="14" t="s">
        <v>2</v>
      </c>
      <c r="P724" s="14" t="s">
        <v>47</v>
      </c>
      <c r="Q724" s="31">
        <v>4000</v>
      </c>
      <c r="R724" s="31">
        <v>1152</v>
      </c>
      <c r="S724" s="45">
        <v>15</v>
      </c>
      <c r="T724" s="64">
        <f t="shared" si="99"/>
        <v>255</v>
      </c>
      <c r="U724" s="64">
        <f t="shared" si="100"/>
        <v>1.256974651685393</v>
      </c>
      <c r="V724" s="38">
        <f t="shared" si="101"/>
        <v>1.2263610960157083</v>
      </c>
      <c r="W724" s="52">
        <v>81.75740640104722</v>
      </c>
      <c r="X724" s="71" t="str">
        <f t="shared" si="107"/>
        <v>Q3 2023</v>
      </c>
      <c r="Y724" s="21">
        <f t="shared" si="102"/>
        <v>2560</v>
      </c>
      <c r="Z724" s="21">
        <f t="shared" si="103"/>
        <v>1600</v>
      </c>
      <c r="AA724" s="57">
        <f t="shared" si="104"/>
        <v>83798.310112359526</v>
      </c>
      <c r="AB724" s="59">
        <f t="shared" si="105"/>
        <v>1.6</v>
      </c>
      <c r="AC724" s="61">
        <f t="shared" si="106"/>
        <v>431.79999999999995</v>
      </c>
    </row>
    <row r="725" spans="4:29">
      <c r="D725" s="12">
        <v>719</v>
      </c>
      <c r="E725" s="36" t="s">
        <v>222</v>
      </c>
      <c r="F725" s="16" t="s">
        <v>10</v>
      </c>
      <c r="G725" s="14" t="s">
        <v>40</v>
      </c>
      <c r="H725" s="13" t="s">
        <v>90</v>
      </c>
      <c r="I725" s="13" t="s">
        <v>54</v>
      </c>
      <c r="J725" s="13" t="s">
        <v>170</v>
      </c>
      <c r="K725" s="13" t="s">
        <v>43</v>
      </c>
      <c r="L725" s="14">
        <v>14</v>
      </c>
      <c r="M725" s="14" t="s">
        <v>66</v>
      </c>
      <c r="N725" s="31">
        <v>1000000</v>
      </c>
      <c r="O725" s="14" t="s">
        <v>2</v>
      </c>
      <c r="P725" s="14" t="s">
        <v>47</v>
      </c>
      <c r="Q725" s="31">
        <v>4000</v>
      </c>
      <c r="R725" s="31">
        <v>1152</v>
      </c>
      <c r="S725" s="45">
        <v>20</v>
      </c>
      <c r="T725" s="64">
        <f t="shared" si="99"/>
        <v>280</v>
      </c>
      <c r="U725" s="64">
        <f t="shared" si="100"/>
        <v>1.1366414382022469</v>
      </c>
      <c r="V725" s="38">
        <f t="shared" si="101"/>
        <v>1.3232412596701286</v>
      </c>
      <c r="W725" s="52">
        <v>66.162062983506431</v>
      </c>
      <c r="X725" s="71" t="str">
        <f t="shared" si="107"/>
        <v>Q3 2023</v>
      </c>
      <c r="Y725" s="21">
        <f t="shared" si="102"/>
        <v>2560</v>
      </c>
      <c r="Z725" s="21">
        <f t="shared" si="103"/>
        <v>1600</v>
      </c>
      <c r="AA725" s="57">
        <f t="shared" si="104"/>
        <v>56832.071910112347</v>
      </c>
      <c r="AB725" s="59">
        <f t="shared" si="105"/>
        <v>1.6</v>
      </c>
      <c r="AC725" s="61">
        <f t="shared" si="106"/>
        <v>355.59999999999997</v>
      </c>
    </row>
    <row r="726" spans="4:29">
      <c r="D726" s="12">
        <v>720</v>
      </c>
      <c r="E726" s="36" t="s">
        <v>222</v>
      </c>
      <c r="F726" s="16" t="s">
        <v>10</v>
      </c>
      <c r="G726" s="14" t="s">
        <v>40</v>
      </c>
      <c r="H726" s="13" t="s">
        <v>90</v>
      </c>
      <c r="I726" s="13" t="s">
        <v>109</v>
      </c>
      <c r="J726" s="13" t="s">
        <v>127</v>
      </c>
      <c r="K726" s="13" t="s">
        <v>43</v>
      </c>
      <c r="L726" s="14">
        <v>16.2</v>
      </c>
      <c r="M726" s="14" t="s">
        <v>66</v>
      </c>
      <c r="N726" s="31">
        <v>1000000</v>
      </c>
      <c r="O726" s="14" t="s">
        <v>2</v>
      </c>
      <c r="P726" s="14" t="s">
        <v>47</v>
      </c>
      <c r="Q726" s="31">
        <v>4000</v>
      </c>
      <c r="R726" s="31">
        <v>512</v>
      </c>
      <c r="S726" s="45">
        <v>40</v>
      </c>
      <c r="T726" s="64">
        <f t="shared" si="99"/>
        <v>648</v>
      </c>
      <c r="U726" s="64">
        <f t="shared" si="100"/>
        <v>3.0438793779775271</v>
      </c>
      <c r="V726" s="38">
        <f t="shared" si="101"/>
        <v>3.062358343808012</v>
      </c>
      <c r="W726" s="52">
        <v>76.558958595200295</v>
      </c>
      <c r="X726" s="71" t="str">
        <f t="shared" si="107"/>
        <v>Q3 2023</v>
      </c>
      <c r="Y726" s="21">
        <f t="shared" si="102"/>
        <v>2560</v>
      </c>
      <c r="Z726" s="21">
        <f t="shared" si="103"/>
        <v>1600</v>
      </c>
      <c r="AA726" s="57">
        <f t="shared" si="104"/>
        <v>76096.984449438183</v>
      </c>
      <c r="AB726" s="59">
        <f t="shared" si="105"/>
        <v>1.6</v>
      </c>
      <c r="AC726" s="61">
        <f t="shared" si="106"/>
        <v>411.47999999999996</v>
      </c>
    </row>
    <row r="727" spans="4:29">
      <c r="D727" s="12">
        <v>721</v>
      </c>
      <c r="E727" s="36" t="s">
        <v>222</v>
      </c>
      <c r="F727" s="16" t="s">
        <v>10</v>
      </c>
      <c r="G727" s="14" t="s">
        <v>40</v>
      </c>
      <c r="H727" s="13" t="s">
        <v>90</v>
      </c>
      <c r="I727" s="13" t="s">
        <v>109</v>
      </c>
      <c r="J727" s="13" t="s">
        <v>110</v>
      </c>
      <c r="K727" s="13" t="s">
        <v>43</v>
      </c>
      <c r="L727" s="14">
        <v>16.2</v>
      </c>
      <c r="M727" s="14" t="s">
        <v>64</v>
      </c>
      <c r="N727" s="31">
        <v>1000000</v>
      </c>
      <c r="O727" s="14" t="s">
        <v>2</v>
      </c>
      <c r="P727" s="14" t="s">
        <v>47</v>
      </c>
      <c r="Q727" s="31">
        <v>4000</v>
      </c>
      <c r="R727" s="31">
        <v>512</v>
      </c>
      <c r="S727" s="45">
        <v>15</v>
      </c>
      <c r="T727" s="64">
        <f t="shared" si="99"/>
        <v>243</v>
      </c>
      <c r="U727" s="64">
        <f t="shared" si="100"/>
        <v>1.1578927153246497</v>
      </c>
      <c r="V727" s="38">
        <f t="shared" si="101"/>
        <v>1.4062273900980125</v>
      </c>
      <c r="W727" s="52">
        <v>93.748492673200829</v>
      </c>
      <c r="X727" s="71" t="str">
        <f t="shared" si="107"/>
        <v>Q3 2023</v>
      </c>
      <c r="Y727" s="21">
        <f t="shared" si="102"/>
        <v>3456</v>
      </c>
      <c r="Z727" s="21">
        <f t="shared" si="103"/>
        <v>2234</v>
      </c>
      <c r="AA727" s="57">
        <f t="shared" si="104"/>
        <v>77192.847688309979</v>
      </c>
      <c r="AB727" s="59">
        <f t="shared" si="105"/>
        <v>1.5470008952551477</v>
      </c>
      <c r="AC727" s="61">
        <f t="shared" si="106"/>
        <v>411.47999999999996</v>
      </c>
    </row>
    <row r="728" spans="4:29">
      <c r="D728" s="12">
        <v>722</v>
      </c>
      <c r="E728" s="36" t="s">
        <v>222</v>
      </c>
      <c r="F728" s="16" t="s">
        <v>10</v>
      </c>
      <c r="G728" s="14" t="s">
        <v>40</v>
      </c>
      <c r="H728" s="13" t="s">
        <v>90</v>
      </c>
      <c r="I728" s="13" t="s">
        <v>135</v>
      </c>
      <c r="J728" s="13" t="s">
        <v>136</v>
      </c>
      <c r="K728" s="13"/>
      <c r="L728" s="14">
        <v>16.2</v>
      </c>
      <c r="M728" s="14" t="s">
        <v>66</v>
      </c>
      <c r="N728" s="31">
        <v>1000000</v>
      </c>
      <c r="O728" s="14" t="s">
        <v>2</v>
      </c>
      <c r="P728" s="14" t="s">
        <v>47</v>
      </c>
      <c r="Q728" s="31">
        <v>4000</v>
      </c>
      <c r="R728" s="31">
        <v>512</v>
      </c>
      <c r="S728" s="45">
        <v>90</v>
      </c>
      <c r="T728" s="64">
        <f t="shared" si="99"/>
        <v>1458</v>
      </c>
      <c r="U728" s="64">
        <f t="shared" si="100"/>
        <v>6.8487286004494363</v>
      </c>
      <c r="V728" s="38">
        <f t="shared" si="101"/>
        <v>6.8903062735680267</v>
      </c>
      <c r="W728" s="52">
        <v>76.558958595200295</v>
      </c>
      <c r="X728" s="71" t="str">
        <f t="shared" si="107"/>
        <v>Q3 2023</v>
      </c>
      <c r="Y728" s="21">
        <f t="shared" si="102"/>
        <v>2560</v>
      </c>
      <c r="Z728" s="21">
        <f t="shared" si="103"/>
        <v>1600</v>
      </c>
      <c r="AA728" s="57">
        <f t="shared" si="104"/>
        <v>76096.984449438183</v>
      </c>
      <c r="AB728" s="59">
        <f t="shared" si="105"/>
        <v>1.6</v>
      </c>
      <c r="AC728" s="61">
        <f t="shared" si="106"/>
        <v>411.47999999999996</v>
      </c>
    </row>
    <row r="729" spans="4:29">
      <c r="D729" s="12">
        <v>723</v>
      </c>
      <c r="E729" s="36" t="s">
        <v>222</v>
      </c>
      <c r="F729" s="16" t="s">
        <v>10</v>
      </c>
      <c r="G729" s="14" t="s">
        <v>40</v>
      </c>
      <c r="H729" s="13" t="s">
        <v>90</v>
      </c>
      <c r="I729" s="13" t="s">
        <v>135</v>
      </c>
      <c r="J729" s="13" t="s">
        <v>171</v>
      </c>
      <c r="K729" s="13" t="s">
        <v>98</v>
      </c>
      <c r="L729" s="14">
        <v>16</v>
      </c>
      <c r="M729" s="14" t="s">
        <v>172</v>
      </c>
      <c r="N729" s="31">
        <v>1000000</v>
      </c>
      <c r="O729" s="14" t="s">
        <v>2</v>
      </c>
      <c r="P729" s="14" t="s">
        <v>47</v>
      </c>
      <c r="Q729" s="31">
        <v>4000</v>
      </c>
      <c r="R729" s="31">
        <v>1000</v>
      </c>
      <c r="S729" s="45">
        <v>30</v>
      </c>
      <c r="T729" s="64">
        <f t="shared" si="99"/>
        <v>480</v>
      </c>
      <c r="U729" s="64">
        <f t="shared" si="100"/>
        <v>2.2268893483146064</v>
      </c>
      <c r="V729" s="38">
        <f t="shared" si="101"/>
        <v>2.2967687578560088</v>
      </c>
      <c r="W729" s="52">
        <v>76.558958595200295</v>
      </c>
      <c r="X729" s="71" t="str">
        <f t="shared" si="107"/>
        <v>Q3 2023</v>
      </c>
      <c r="Y729" s="21">
        <f t="shared" si="102"/>
        <v>3200</v>
      </c>
      <c r="Z729" s="21">
        <f t="shared" si="103"/>
        <v>2000</v>
      </c>
      <c r="AA729" s="57">
        <f t="shared" si="104"/>
        <v>74229.644943820225</v>
      </c>
      <c r="AB729" s="59">
        <f t="shared" si="105"/>
        <v>1.6</v>
      </c>
      <c r="AC729" s="61">
        <f t="shared" si="106"/>
        <v>406.4</v>
      </c>
    </row>
    <row r="730" spans="4:29">
      <c r="D730" s="12">
        <v>724</v>
      </c>
      <c r="E730" s="36" t="s">
        <v>222</v>
      </c>
      <c r="F730" s="16" t="s">
        <v>10</v>
      </c>
      <c r="G730" s="14" t="s">
        <v>40</v>
      </c>
      <c r="H730" s="13" t="s">
        <v>90</v>
      </c>
      <c r="I730" s="13" t="s">
        <v>135</v>
      </c>
      <c r="J730" s="13" t="s">
        <v>171</v>
      </c>
      <c r="K730" s="13" t="s">
        <v>98</v>
      </c>
      <c r="L730" s="14">
        <v>14.5</v>
      </c>
      <c r="M730" s="14" t="s">
        <v>173</v>
      </c>
      <c r="N730" s="31">
        <v>1000000</v>
      </c>
      <c r="O730" s="14" t="s">
        <v>2</v>
      </c>
      <c r="P730" s="14" t="s">
        <v>47</v>
      </c>
      <c r="Q730" s="31">
        <v>4000</v>
      </c>
      <c r="R730" s="31">
        <v>1000</v>
      </c>
      <c r="S730" s="45">
        <v>50</v>
      </c>
      <c r="T730" s="64">
        <f t="shared" si="99"/>
        <v>725</v>
      </c>
      <c r="U730" s="64">
        <f t="shared" si="100"/>
        <v>3.0481997752808976</v>
      </c>
      <c r="V730" s="38">
        <f t="shared" si="101"/>
        <v>3.4735083066340877</v>
      </c>
      <c r="W730" s="52">
        <v>69.470166132681754</v>
      </c>
      <c r="X730" s="71" t="str">
        <f t="shared" si="107"/>
        <v>Q3 2023</v>
      </c>
      <c r="Y730" s="21">
        <f t="shared" si="102"/>
        <v>3072</v>
      </c>
      <c r="Z730" s="21">
        <f t="shared" si="103"/>
        <v>1920</v>
      </c>
      <c r="AA730" s="57">
        <f t="shared" si="104"/>
        <v>60963.995505617953</v>
      </c>
      <c r="AB730" s="59">
        <f t="shared" si="105"/>
        <v>1.6</v>
      </c>
      <c r="AC730" s="61">
        <f t="shared" si="106"/>
        <v>368.29999999999995</v>
      </c>
    </row>
    <row r="731" spans="4:29">
      <c r="D731" s="12">
        <v>725</v>
      </c>
      <c r="E731" s="36" t="s">
        <v>222</v>
      </c>
      <c r="F731" s="16" t="s">
        <v>10</v>
      </c>
      <c r="G731" s="14" t="s">
        <v>40</v>
      </c>
      <c r="H731" s="13" t="s">
        <v>90</v>
      </c>
      <c r="I731" s="13" t="s">
        <v>141</v>
      </c>
      <c r="J731" s="13" t="s">
        <v>214</v>
      </c>
      <c r="K731" s="13" t="s">
        <v>95</v>
      </c>
      <c r="L731" s="14">
        <v>15.6</v>
      </c>
      <c r="M731" s="14" t="s">
        <v>15</v>
      </c>
      <c r="N731" s="31">
        <v>1000000</v>
      </c>
      <c r="O731" s="14" t="s">
        <v>2</v>
      </c>
      <c r="P731" s="14" t="s">
        <v>47</v>
      </c>
      <c r="Q731" s="31">
        <v>10000</v>
      </c>
      <c r="R731" s="31">
        <v>1152</v>
      </c>
      <c r="S731" s="45">
        <v>15</v>
      </c>
      <c r="T731" s="64">
        <f t="shared" si="99"/>
        <v>234</v>
      </c>
      <c r="U731" s="64">
        <f t="shared" si="100"/>
        <v>1.0063301401068245</v>
      </c>
      <c r="V731" s="38">
        <f t="shared" si="101"/>
        <v>1.4062273900980125</v>
      </c>
      <c r="W731" s="52">
        <v>93.748492673200829</v>
      </c>
      <c r="X731" s="71" t="str">
        <f t="shared" si="107"/>
        <v>Q3 2023</v>
      </c>
      <c r="Y731" s="21">
        <f t="shared" si="102"/>
        <v>3840</v>
      </c>
      <c r="Z731" s="21">
        <f t="shared" si="103"/>
        <v>2160</v>
      </c>
      <c r="AA731" s="57">
        <f t="shared" si="104"/>
        <v>67088.676007121641</v>
      </c>
      <c r="AB731" s="59">
        <f t="shared" si="105"/>
        <v>1.7777777777777777</v>
      </c>
      <c r="AC731" s="61">
        <f t="shared" si="106"/>
        <v>396.23999999999995</v>
      </c>
    </row>
    <row r="732" spans="4:29">
      <c r="D732" s="12">
        <v>726</v>
      </c>
      <c r="E732" s="36" t="s">
        <v>222</v>
      </c>
      <c r="F732" s="16" t="s">
        <v>10</v>
      </c>
      <c r="G732" s="14" t="s">
        <v>40</v>
      </c>
      <c r="H732" s="13" t="s">
        <v>90</v>
      </c>
      <c r="I732" s="13" t="s">
        <v>184</v>
      </c>
      <c r="J732" s="13" t="s">
        <v>185</v>
      </c>
      <c r="K732" s="13" t="s">
        <v>95</v>
      </c>
      <c r="L732" s="14">
        <v>16</v>
      </c>
      <c r="M732" s="14" t="s">
        <v>186</v>
      </c>
      <c r="N732" s="31">
        <v>1000000</v>
      </c>
      <c r="O732" s="14" t="s">
        <v>2</v>
      </c>
      <c r="P732" s="14" t="s">
        <v>47</v>
      </c>
      <c r="Q732" s="31">
        <v>10000</v>
      </c>
      <c r="R732" s="31">
        <v>2596</v>
      </c>
      <c r="S732" s="45">
        <v>20</v>
      </c>
      <c r="T732" s="64">
        <f t="shared" si="99"/>
        <v>320</v>
      </c>
      <c r="U732" s="64">
        <f t="shared" si="100"/>
        <v>1.4845928988764043</v>
      </c>
      <c r="V732" s="38">
        <f t="shared" si="101"/>
        <v>1.8749698534640165</v>
      </c>
      <c r="W732" s="52">
        <v>93.748492673200829</v>
      </c>
      <c r="X732" s="71" t="str">
        <f t="shared" si="107"/>
        <v>Q3 2023</v>
      </c>
      <c r="Y732" s="21">
        <f t="shared" si="102"/>
        <v>3840</v>
      </c>
      <c r="Z732" s="21">
        <f t="shared" si="103"/>
        <v>2400</v>
      </c>
      <c r="AA732" s="57">
        <f t="shared" si="104"/>
        <v>74229.644943820225</v>
      </c>
      <c r="AB732" s="59">
        <f t="shared" si="105"/>
        <v>1.6</v>
      </c>
      <c r="AC732" s="61">
        <f t="shared" si="106"/>
        <v>406.4</v>
      </c>
    </row>
    <row r="733" spans="4:29">
      <c r="D733" s="12">
        <v>727</v>
      </c>
      <c r="E733" s="36" t="s">
        <v>222</v>
      </c>
      <c r="F733" s="16" t="s">
        <v>10</v>
      </c>
      <c r="G733" s="14" t="s">
        <v>40</v>
      </c>
      <c r="H733" s="13" t="s">
        <v>90</v>
      </c>
      <c r="I733" s="13" t="s">
        <v>195</v>
      </c>
      <c r="J733" s="13" t="s">
        <v>196</v>
      </c>
      <c r="K733" s="13" t="s">
        <v>43</v>
      </c>
      <c r="L733" s="14">
        <v>16.100000000000001</v>
      </c>
      <c r="M733" s="14" t="s">
        <v>143</v>
      </c>
      <c r="N733" s="31">
        <v>1000000</v>
      </c>
      <c r="O733" s="14" t="s">
        <v>2</v>
      </c>
      <c r="P733" s="14" t="s">
        <v>47</v>
      </c>
      <c r="Q733" s="31">
        <v>4000</v>
      </c>
      <c r="R733" s="31">
        <v>1000</v>
      </c>
      <c r="S733" s="45">
        <v>20</v>
      </c>
      <c r="T733" s="64">
        <f t="shared" si="99"/>
        <v>322</v>
      </c>
      <c r="U733" s="64">
        <f t="shared" si="100"/>
        <v>1.429163026611276</v>
      </c>
      <c r="V733" s="38">
        <f t="shared" si="101"/>
        <v>1.531179171904006</v>
      </c>
      <c r="W733" s="52">
        <v>76.558958595200295</v>
      </c>
      <c r="X733" s="71" t="str">
        <f t="shared" si="107"/>
        <v>Q3 2023</v>
      </c>
      <c r="Y733" s="21">
        <f t="shared" si="102"/>
        <v>2560</v>
      </c>
      <c r="Z733" s="21">
        <f t="shared" si="103"/>
        <v>1440</v>
      </c>
      <c r="AA733" s="57">
        <f t="shared" si="104"/>
        <v>71458.151330563793</v>
      </c>
      <c r="AB733" s="59">
        <f t="shared" si="105"/>
        <v>1.7777777777777777</v>
      </c>
      <c r="AC733" s="61">
        <f t="shared" si="106"/>
        <v>408.94</v>
      </c>
    </row>
    <row r="734" spans="4:29">
      <c r="D734" s="12">
        <v>728</v>
      </c>
      <c r="E734" s="36" t="s">
        <v>222</v>
      </c>
      <c r="F734" s="16" t="s">
        <v>10</v>
      </c>
      <c r="G734" s="14" t="s">
        <v>40</v>
      </c>
      <c r="H734" s="13" t="s">
        <v>5</v>
      </c>
      <c r="I734" s="13" t="s">
        <v>31</v>
      </c>
      <c r="J734" s="13" t="s">
        <v>32</v>
      </c>
      <c r="K734" s="13" t="s">
        <v>33</v>
      </c>
      <c r="L734" s="14">
        <v>31.5</v>
      </c>
      <c r="M734" s="14" t="s">
        <v>34</v>
      </c>
      <c r="N734" s="31">
        <v>1000000</v>
      </c>
      <c r="O734" s="14" t="s">
        <v>1</v>
      </c>
      <c r="P734" s="14" t="s">
        <v>35</v>
      </c>
      <c r="Q734" s="31">
        <v>576</v>
      </c>
      <c r="R734" s="31">
        <v>576</v>
      </c>
      <c r="S734" s="45">
        <v>2.5</v>
      </c>
      <c r="T734" s="64">
        <f t="shared" si="99"/>
        <v>78.75</v>
      </c>
      <c r="U734" s="64">
        <f t="shared" si="100"/>
        <v>0.68385045578635006</v>
      </c>
      <c r="V734" s="38">
        <f t="shared" si="101"/>
        <v>0.36923929599530431</v>
      </c>
      <c r="W734" s="52">
        <v>147.69571839812173</v>
      </c>
      <c r="X734" s="71" t="str">
        <f t="shared" si="107"/>
        <v>Q3 2023</v>
      </c>
      <c r="Y734" s="21">
        <f t="shared" si="102"/>
        <v>6016</v>
      </c>
      <c r="Z734" s="21">
        <f t="shared" si="103"/>
        <v>3384</v>
      </c>
      <c r="AA734" s="57">
        <f t="shared" si="104"/>
        <v>273540.18231454003</v>
      </c>
      <c r="AB734" s="59">
        <f t="shared" si="105"/>
        <v>1.7777777777777777</v>
      </c>
      <c r="AC734" s="61">
        <f t="shared" si="106"/>
        <v>800.09999999999991</v>
      </c>
    </row>
    <row r="735" spans="4:29">
      <c r="D735" s="12">
        <v>729</v>
      </c>
      <c r="E735" s="36" t="s">
        <v>222</v>
      </c>
      <c r="F735" s="16" t="s">
        <v>10</v>
      </c>
      <c r="G735" s="14" t="s">
        <v>40</v>
      </c>
      <c r="H735" s="13" t="s">
        <v>5</v>
      </c>
      <c r="I735" s="13" t="s">
        <v>41</v>
      </c>
      <c r="J735" s="13" t="s">
        <v>42</v>
      </c>
      <c r="K735" s="13" t="s">
        <v>43</v>
      </c>
      <c r="L735" s="14">
        <v>31.5</v>
      </c>
      <c r="M735" s="14" t="s">
        <v>15</v>
      </c>
      <c r="N735" s="31">
        <v>1000000</v>
      </c>
      <c r="O735" s="14" t="s">
        <v>1</v>
      </c>
      <c r="P735" s="14" t="s">
        <v>35</v>
      </c>
      <c r="Q735" s="31">
        <v>5000</v>
      </c>
      <c r="R735" s="31">
        <v>1152</v>
      </c>
      <c r="S735" s="45">
        <v>23</v>
      </c>
      <c r="T735" s="64">
        <f t="shared" si="99"/>
        <v>724.5</v>
      </c>
      <c r="U735" s="64">
        <f t="shared" si="100"/>
        <v>6.2914241932344206</v>
      </c>
      <c r="V735" s="38">
        <f t="shared" si="101"/>
        <v>2.3779010662097599</v>
      </c>
      <c r="W735" s="52">
        <v>103.38700287868521</v>
      </c>
      <c r="X735" s="71" t="str">
        <f t="shared" si="107"/>
        <v>Q3 2023</v>
      </c>
      <c r="Y735" s="21">
        <f t="shared" si="102"/>
        <v>3840</v>
      </c>
      <c r="Z735" s="21">
        <f t="shared" si="103"/>
        <v>2160</v>
      </c>
      <c r="AA735" s="57">
        <f t="shared" si="104"/>
        <v>273540.18231454003</v>
      </c>
      <c r="AB735" s="59">
        <f t="shared" si="105"/>
        <v>1.7777777777777777</v>
      </c>
      <c r="AC735" s="61">
        <f t="shared" si="106"/>
        <v>800.09999999999991</v>
      </c>
    </row>
    <row r="736" spans="4:29">
      <c r="D736" s="12">
        <v>730</v>
      </c>
      <c r="E736" s="36" t="s">
        <v>222</v>
      </c>
      <c r="F736" s="16" t="s">
        <v>10</v>
      </c>
      <c r="G736" s="14" t="s">
        <v>40</v>
      </c>
      <c r="H736" s="13" t="s">
        <v>5</v>
      </c>
      <c r="I736" s="13" t="s">
        <v>41</v>
      </c>
      <c r="J736" s="13" t="s">
        <v>44</v>
      </c>
      <c r="K736" s="13" t="s">
        <v>43</v>
      </c>
      <c r="L736" s="14">
        <v>31.5</v>
      </c>
      <c r="M736" s="14" t="s">
        <v>15</v>
      </c>
      <c r="N736" s="31">
        <v>1000000</v>
      </c>
      <c r="O736" s="14" t="s">
        <v>1</v>
      </c>
      <c r="P736" s="14" t="s">
        <v>35</v>
      </c>
      <c r="Q736" s="31">
        <v>4608</v>
      </c>
      <c r="R736" s="31">
        <v>576</v>
      </c>
      <c r="S736" s="45">
        <v>20</v>
      </c>
      <c r="T736" s="64">
        <f t="shared" si="99"/>
        <v>630</v>
      </c>
      <c r="U736" s="64">
        <f t="shared" si="100"/>
        <v>5.4708036462908005</v>
      </c>
      <c r="V736" s="38">
        <f t="shared" si="101"/>
        <v>2.0677400575737042</v>
      </c>
      <c r="W736" s="52">
        <v>103.38700287868521</v>
      </c>
      <c r="X736" s="71" t="str">
        <f t="shared" si="107"/>
        <v>Q3 2023</v>
      </c>
      <c r="Y736" s="21">
        <f t="shared" si="102"/>
        <v>3840</v>
      </c>
      <c r="Z736" s="21">
        <f t="shared" si="103"/>
        <v>2160</v>
      </c>
      <c r="AA736" s="57">
        <f t="shared" si="104"/>
        <v>273540.18231454003</v>
      </c>
      <c r="AB736" s="59">
        <f t="shared" si="105"/>
        <v>1.7777777777777777</v>
      </c>
      <c r="AC736" s="61">
        <f t="shared" si="106"/>
        <v>800.09999999999991</v>
      </c>
    </row>
    <row r="737" spans="4:29">
      <c r="D737" s="12">
        <v>731</v>
      </c>
      <c r="E737" s="36" t="s">
        <v>222</v>
      </c>
      <c r="F737" s="16" t="s">
        <v>10</v>
      </c>
      <c r="G737" s="14" t="s">
        <v>40</v>
      </c>
      <c r="H737" s="13" t="s">
        <v>5</v>
      </c>
      <c r="I737" s="13" t="s">
        <v>41</v>
      </c>
      <c r="J737" s="13" t="s">
        <v>113</v>
      </c>
      <c r="K737" s="13" t="s">
        <v>43</v>
      </c>
      <c r="L737" s="14">
        <v>31.5</v>
      </c>
      <c r="M737" s="14" t="s">
        <v>15</v>
      </c>
      <c r="N737" s="31">
        <v>1000000</v>
      </c>
      <c r="O737" s="14" t="s">
        <v>1</v>
      </c>
      <c r="P737" s="14" t="s">
        <v>35</v>
      </c>
      <c r="Q737" s="31">
        <v>4608</v>
      </c>
      <c r="R737" s="31">
        <v>576</v>
      </c>
      <c r="S737" s="45">
        <v>20</v>
      </c>
      <c r="T737" s="64">
        <f t="shared" si="99"/>
        <v>630</v>
      </c>
      <c r="U737" s="64">
        <f t="shared" si="100"/>
        <v>5.4708036462908005</v>
      </c>
      <c r="V737" s="38">
        <f t="shared" si="101"/>
        <v>2.0677400575737042</v>
      </c>
      <c r="W737" s="52">
        <v>103.38700287868521</v>
      </c>
      <c r="X737" s="71" t="str">
        <f t="shared" si="107"/>
        <v>Q3 2023</v>
      </c>
      <c r="Y737" s="21">
        <f t="shared" si="102"/>
        <v>3840</v>
      </c>
      <c r="Z737" s="21">
        <f t="shared" si="103"/>
        <v>2160</v>
      </c>
      <c r="AA737" s="57">
        <f t="shared" si="104"/>
        <v>273540.18231454003</v>
      </c>
      <c r="AB737" s="59">
        <f t="shared" si="105"/>
        <v>1.7777777777777777</v>
      </c>
      <c r="AC737" s="61">
        <f t="shared" si="106"/>
        <v>800.09999999999991</v>
      </c>
    </row>
    <row r="738" spans="4:29">
      <c r="D738" s="12">
        <v>732</v>
      </c>
      <c r="E738" s="36" t="s">
        <v>222</v>
      </c>
      <c r="F738" s="16" t="s">
        <v>10</v>
      </c>
      <c r="G738" s="14" t="s">
        <v>40</v>
      </c>
      <c r="H738" s="13" t="s">
        <v>5</v>
      </c>
      <c r="I738" s="13" t="s">
        <v>41</v>
      </c>
      <c r="J738" s="13" t="s">
        <v>116</v>
      </c>
      <c r="K738" s="13" t="s">
        <v>43</v>
      </c>
      <c r="L738" s="14">
        <v>27</v>
      </c>
      <c r="M738" s="14" t="s">
        <v>117</v>
      </c>
      <c r="N738" s="31">
        <v>1000000</v>
      </c>
      <c r="O738" s="14" t="s">
        <v>1</v>
      </c>
      <c r="P738" s="14" t="s">
        <v>35</v>
      </c>
      <c r="Q738" s="31">
        <v>2304</v>
      </c>
      <c r="R738" s="31">
        <v>576</v>
      </c>
      <c r="S738" s="45">
        <v>15</v>
      </c>
      <c r="T738" s="64">
        <f t="shared" si="99"/>
        <v>405</v>
      </c>
      <c r="U738" s="64">
        <f t="shared" si="100"/>
        <v>2.5128551497468936</v>
      </c>
      <c r="V738" s="38">
        <f t="shared" si="101"/>
        <v>1.550805043180278</v>
      </c>
      <c r="W738" s="52">
        <v>103.38700287868521</v>
      </c>
      <c r="X738" s="71" t="str">
        <f t="shared" si="107"/>
        <v>Q3 2023</v>
      </c>
      <c r="Y738" s="21">
        <f t="shared" si="102"/>
        <v>3440</v>
      </c>
      <c r="Z738" s="21">
        <f t="shared" si="103"/>
        <v>1440</v>
      </c>
      <c r="AA738" s="57">
        <f t="shared" si="104"/>
        <v>167523.67664979291</v>
      </c>
      <c r="AB738" s="59">
        <f t="shared" si="105"/>
        <v>2.3888888888888888</v>
      </c>
      <c r="AC738" s="61">
        <f t="shared" si="106"/>
        <v>685.8</v>
      </c>
    </row>
    <row r="739" spans="4:29">
      <c r="D739" s="12">
        <v>733</v>
      </c>
      <c r="E739" s="36" t="s">
        <v>222</v>
      </c>
      <c r="F739" s="16" t="s">
        <v>10</v>
      </c>
      <c r="G739" s="14" t="s">
        <v>40</v>
      </c>
      <c r="H739" s="13" t="s">
        <v>5</v>
      </c>
      <c r="I739" s="13" t="s">
        <v>54</v>
      </c>
      <c r="J739" s="13" t="s">
        <v>55</v>
      </c>
      <c r="K739" s="13" t="s">
        <v>43</v>
      </c>
      <c r="L739" s="14">
        <v>31.5</v>
      </c>
      <c r="M739" s="14" t="s">
        <v>15</v>
      </c>
      <c r="N739" s="31">
        <v>1000000</v>
      </c>
      <c r="O739" s="14" t="s">
        <v>1</v>
      </c>
      <c r="P739" s="14" t="s">
        <v>35</v>
      </c>
      <c r="Q739" s="31">
        <v>2304</v>
      </c>
      <c r="R739" s="31">
        <v>1152</v>
      </c>
      <c r="S739" s="45">
        <v>15</v>
      </c>
      <c r="T739" s="64">
        <f t="shared" si="99"/>
        <v>472.5</v>
      </c>
      <c r="U739" s="64">
        <f t="shared" si="100"/>
        <v>4.1031027347181004</v>
      </c>
      <c r="V739" s="38">
        <f t="shared" si="101"/>
        <v>1.550805043180278</v>
      </c>
      <c r="W739" s="52">
        <v>103.38700287868521</v>
      </c>
      <c r="X739" s="71" t="str">
        <f t="shared" si="107"/>
        <v>Q3 2023</v>
      </c>
      <c r="Y739" s="21">
        <f t="shared" si="102"/>
        <v>3840</v>
      </c>
      <c r="Z739" s="21">
        <f t="shared" si="103"/>
        <v>2160</v>
      </c>
      <c r="AA739" s="57">
        <f t="shared" si="104"/>
        <v>273540.18231454003</v>
      </c>
      <c r="AB739" s="59">
        <f t="shared" si="105"/>
        <v>1.7777777777777777</v>
      </c>
      <c r="AC739" s="61">
        <f t="shared" si="106"/>
        <v>800.09999999999991</v>
      </c>
    </row>
    <row r="740" spans="4:29">
      <c r="D740" s="12">
        <v>734</v>
      </c>
      <c r="E740" s="36" t="s">
        <v>222</v>
      </c>
      <c r="F740" s="16" t="s">
        <v>10</v>
      </c>
      <c r="G740" s="14" t="s">
        <v>40</v>
      </c>
      <c r="H740" s="13" t="s">
        <v>5</v>
      </c>
      <c r="I740" s="13" t="s">
        <v>54</v>
      </c>
      <c r="J740" s="13" t="s">
        <v>114</v>
      </c>
      <c r="K740" s="13" t="s">
        <v>43</v>
      </c>
      <c r="L740" s="14">
        <v>27</v>
      </c>
      <c r="M740" s="14" t="s">
        <v>15</v>
      </c>
      <c r="N740" s="31">
        <v>1000000</v>
      </c>
      <c r="O740" s="14" t="s">
        <v>1</v>
      </c>
      <c r="P740" s="14" t="s">
        <v>35</v>
      </c>
      <c r="Q740" s="31">
        <v>2304</v>
      </c>
      <c r="R740" s="31">
        <v>512</v>
      </c>
      <c r="S740" s="45">
        <v>20</v>
      </c>
      <c r="T740" s="64">
        <f t="shared" si="99"/>
        <v>540</v>
      </c>
      <c r="U740" s="64">
        <f t="shared" si="100"/>
        <v>4.0193659442136491</v>
      </c>
      <c r="V740" s="38">
        <f t="shared" si="101"/>
        <v>2.0677400575737042</v>
      </c>
      <c r="W740" s="52">
        <v>103.38700287868521</v>
      </c>
      <c r="X740" s="71" t="str">
        <f t="shared" si="107"/>
        <v>Q3 2023</v>
      </c>
      <c r="Y740" s="21">
        <f t="shared" si="102"/>
        <v>3840</v>
      </c>
      <c r="Z740" s="21">
        <f t="shared" si="103"/>
        <v>2160</v>
      </c>
      <c r="AA740" s="57">
        <f t="shared" si="104"/>
        <v>200968.29721068247</v>
      </c>
      <c r="AB740" s="59">
        <f t="shared" si="105"/>
        <v>1.7777777777777777</v>
      </c>
      <c r="AC740" s="61">
        <f t="shared" si="106"/>
        <v>685.8</v>
      </c>
    </row>
    <row r="741" spans="4:29">
      <c r="D741" s="12">
        <v>735</v>
      </c>
      <c r="E741" s="36" t="s">
        <v>222</v>
      </c>
      <c r="F741" s="16" t="s">
        <v>10</v>
      </c>
      <c r="G741" s="14" t="s">
        <v>40</v>
      </c>
      <c r="H741" s="13" t="s">
        <v>5</v>
      </c>
      <c r="I741" s="13" t="s">
        <v>54</v>
      </c>
      <c r="J741" s="13" t="s">
        <v>128</v>
      </c>
      <c r="K741" s="13" t="s">
        <v>43</v>
      </c>
      <c r="L741" s="14">
        <v>31.5</v>
      </c>
      <c r="M741" s="14" t="s">
        <v>15</v>
      </c>
      <c r="N741" s="31">
        <v>1000000</v>
      </c>
      <c r="O741" s="14" t="s">
        <v>1</v>
      </c>
      <c r="P741" s="14" t="s">
        <v>35</v>
      </c>
      <c r="Q741" s="31">
        <v>2304</v>
      </c>
      <c r="R741" s="31">
        <v>576</v>
      </c>
      <c r="S741" s="45">
        <v>10</v>
      </c>
      <c r="T741" s="64">
        <f t="shared" si="99"/>
        <v>315</v>
      </c>
      <c r="U741" s="64">
        <f t="shared" si="100"/>
        <v>2.7354018231454003</v>
      </c>
      <c r="V741" s="38">
        <f t="shared" si="101"/>
        <v>1.0338700287868521</v>
      </c>
      <c r="W741" s="52">
        <v>103.38700287868521</v>
      </c>
      <c r="X741" s="71" t="str">
        <f t="shared" si="107"/>
        <v>Q3 2023</v>
      </c>
      <c r="Y741" s="21">
        <f t="shared" si="102"/>
        <v>3840</v>
      </c>
      <c r="Z741" s="21">
        <f t="shared" si="103"/>
        <v>2160</v>
      </c>
      <c r="AA741" s="57">
        <f t="shared" si="104"/>
        <v>273540.18231454003</v>
      </c>
      <c r="AB741" s="59">
        <f t="shared" si="105"/>
        <v>1.7777777777777777</v>
      </c>
      <c r="AC741" s="61">
        <f t="shared" si="106"/>
        <v>800.09999999999991</v>
      </c>
    </row>
    <row r="742" spans="4:29">
      <c r="D742" s="12">
        <v>736</v>
      </c>
      <c r="E742" s="36" t="s">
        <v>222</v>
      </c>
      <c r="F742" s="16" t="s">
        <v>10</v>
      </c>
      <c r="G742" s="14" t="s">
        <v>40</v>
      </c>
      <c r="H742" s="13" t="s">
        <v>5</v>
      </c>
      <c r="I742" s="13" t="s">
        <v>54</v>
      </c>
      <c r="J742" s="13" t="s">
        <v>118</v>
      </c>
      <c r="K742" s="13" t="s">
        <v>43</v>
      </c>
      <c r="L742" s="14">
        <v>31.5</v>
      </c>
      <c r="M742" s="14" t="s">
        <v>15</v>
      </c>
      <c r="N742" s="31">
        <v>1000000</v>
      </c>
      <c r="O742" s="14" t="s">
        <v>1</v>
      </c>
      <c r="P742" s="14" t="s">
        <v>35</v>
      </c>
      <c r="Q742" s="31">
        <v>2304</v>
      </c>
      <c r="R742" s="31">
        <v>576</v>
      </c>
      <c r="S742" s="45">
        <v>15</v>
      </c>
      <c r="T742" s="64">
        <f t="shared" si="99"/>
        <v>472.5</v>
      </c>
      <c r="U742" s="64">
        <f t="shared" si="100"/>
        <v>4.1031027347181004</v>
      </c>
      <c r="V742" s="38">
        <f t="shared" si="101"/>
        <v>1.550805043180278</v>
      </c>
      <c r="W742" s="52">
        <v>103.38700287868521</v>
      </c>
      <c r="X742" s="71" t="str">
        <f t="shared" si="107"/>
        <v>Q3 2023</v>
      </c>
      <c r="Y742" s="21">
        <f t="shared" si="102"/>
        <v>3840</v>
      </c>
      <c r="Z742" s="21">
        <f t="shared" si="103"/>
        <v>2160</v>
      </c>
      <c r="AA742" s="57">
        <f t="shared" si="104"/>
        <v>273540.18231454003</v>
      </c>
      <c r="AB742" s="59">
        <f t="shared" si="105"/>
        <v>1.7777777777777777</v>
      </c>
      <c r="AC742" s="61">
        <f t="shared" si="106"/>
        <v>800.09999999999991</v>
      </c>
    </row>
    <row r="743" spans="4:29">
      <c r="D743" s="12">
        <v>737</v>
      </c>
      <c r="E743" s="36" t="s">
        <v>222</v>
      </c>
      <c r="F743" s="16" t="s">
        <v>10</v>
      </c>
      <c r="G743" s="14" t="s">
        <v>40</v>
      </c>
      <c r="H743" s="13" t="s">
        <v>5</v>
      </c>
      <c r="I743" s="13" t="s">
        <v>217</v>
      </c>
      <c r="J743" s="13" t="s">
        <v>218</v>
      </c>
      <c r="K743" s="13" t="s">
        <v>43</v>
      </c>
      <c r="L743" s="14">
        <v>32</v>
      </c>
      <c r="M743" s="14" t="s">
        <v>15</v>
      </c>
      <c r="N743" s="31">
        <v>1000000</v>
      </c>
      <c r="O743" s="14" t="s">
        <v>1</v>
      </c>
      <c r="P743" s="14" t="s">
        <v>35</v>
      </c>
      <c r="Q743" s="31">
        <v>4608</v>
      </c>
      <c r="R743" s="31">
        <v>1152</v>
      </c>
      <c r="S743" s="45">
        <v>15</v>
      </c>
      <c r="T743" s="64">
        <f t="shared" si="99"/>
        <v>480</v>
      </c>
      <c r="U743" s="64">
        <f t="shared" si="100"/>
        <v>4.2343937519287831</v>
      </c>
      <c r="V743" s="38">
        <f t="shared" si="101"/>
        <v>0</v>
      </c>
      <c r="W743" s="52">
        <v>0</v>
      </c>
      <c r="X743" s="71" t="str">
        <f t="shared" si="107"/>
        <v>Q3 2023</v>
      </c>
      <c r="Y743" s="21">
        <f t="shared" si="102"/>
        <v>3840</v>
      </c>
      <c r="Z743" s="21">
        <f t="shared" si="103"/>
        <v>2160</v>
      </c>
      <c r="AA743" s="57">
        <f t="shared" si="104"/>
        <v>282292.91679525218</v>
      </c>
      <c r="AB743" s="59">
        <f t="shared" si="105"/>
        <v>1.7777777777777777</v>
      </c>
      <c r="AC743" s="61">
        <f t="shared" si="106"/>
        <v>812.8</v>
      </c>
    </row>
    <row r="744" spans="4:29">
      <c r="D744" s="12">
        <v>738</v>
      </c>
      <c r="E744" s="36" t="s">
        <v>222</v>
      </c>
      <c r="F744" s="16" t="s">
        <v>10</v>
      </c>
      <c r="G744" s="14" t="s">
        <v>40</v>
      </c>
      <c r="H744" s="13" t="s">
        <v>5</v>
      </c>
      <c r="I744" s="13" t="s">
        <v>105</v>
      </c>
      <c r="J744" s="13" t="s">
        <v>106</v>
      </c>
      <c r="K744" s="13" t="s">
        <v>33</v>
      </c>
      <c r="L744" s="14">
        <v>31.5</v>
      </c>
      <c r="M744" s="14" t="s">
        <v>15</v>
      </c>
      <c r="N744" s="31">
        <v>1000000</v>
      </c>
      <c r="O744" s="14" t="s">
        <v>1</v>
      </c>
      <c r="P744" s="14" t="s">
        <v>35</v>
      </c>
      <c r="Q744" s="31">
        <v>5000</v>
      </c>
      <c r="R744" s="31">
        <v>1152</v>
      </c>
      <c r="S744" s="45">
        <v>15</v>
      </c>
      <c r="T744" s="64">
        <f t="shared" si="99"/>
        <v>472.5</v>
      </c>
      <c r="U744" s="64">
        <f t="shared" si="100"/>
        <v>4.1031027347181004</v>
      </c>
      <c r="V744" s="38">
        <f t="shared" si="101"/>
        <v>1.550805043180278</v>
      </c>
      <c r="W744" s="52">
        <v>103.38700287868521</v>
      </c>
      <c r="X744" s="71" t="str">
        <f t="shared" si="107"/>
        <v>Q3 2023</v>
      </c>
      <c r="Y744" s="21">
        <f t="shared" si="102"/>
        <v>3840</v>
      </c>
      <c r="Z744" s="21">
        <f t="shared" si="103"/>
        <v>2160</v>
      </c>
      <c r="AA744" s="57">
        <f t="shared" si="104"/>
        <v>273540.18231454003</v>
      </c>
      <c r="AB744" s="59">
        <f t="shared" si="105"/>
        <v>1.7777777777777777</v>
      </c>
      <c r="AC744" s="61">
        <f t="shared" si="106"/>
        <v>800.09999999999991</v>
      </c>
    </row>
    <row r="745" spans="4:29">
      <c r="D745" s="12">
        <v>739</v>
      </c>
      <c r="E745" s="36" t="s">
        <v>222</v>
      </c>
      <c r="F745" s="16" t="s">
        <v>10</v>
      </c>
      <c r="G745" s="14" t="s">
        <v>40</v>
      </c>
      <c r="H745" s="13" t="s">
        <v>5</v>
      </c>
      <c r="I745" s="13" t="s">
        <v>96</v>
      </c>
      <c r="J745" s="13" t="s">
        <v>61</v>
      </c>
      <c r="K745" s="13" t="s">
        <v>33</v>
      </c>
      <c r="L745" s="14">
        <v>27</v>
      </c>
      <c r="M745" s="14" t="s">
        <v>15</v>
      </c>
      <c r="N745" s="31">
        <v>80000000</v>
      </c>
      <c r="O745" s="14" t="s">
        <v>1</v>
      </c>
      <c r="P745" s="14" t="s">
        <v>35</v>
      </c>
      <c r="Q745" s="31">
        <v>2304</v>
      </c>
      <c r="R745" s="31">
        <v>576</v>
      </c>
      <c r="S745" s="45">
        <v>42</v>
      </c>
      <c r="T745" s="64">
        <f t="shared" si="99"/>
        <v>1134</v>
      </c>
      <c r="U745" s="64">
        <f t="shared" si="100"/>
        <v>8.4406684828486647</v>
      </c>
      <c r="V745" s="38">
        <f t="shared" si="101"/>
        <v>4.3422541209047782</v>
      </c>
      <c r="W745" s="52">
        <v>103.38700287868521</v>
      </c>
      <c r="X745" s="71" t="str">
        <f t="shared" si="107"/>
        <v>Q3 2023</v>
      </c>
      <c r="Y745" s="21">
        <f t="shared" si="102"/>
        <v>3840</v>
      </c>
      <c r="Z745" s="21">
        <f t="shared" si="103"/>
        <v>2160</v>
      </c>
      <c r="AA745" s="57">
        <f t="shared" si="104"/>
        <v>200968.29721068247</v>
      </c>
      <c r="AB745" s="59">
        <f t="shared" si="105"/>
        <v>1.7777777777777777</v>
      </c>
      <c r="AC745" s="61">
        <f t="shared" si="106"/>
        <v>685.8</v>
      </c>
    </row>
    <row r="746" spans="4:29">
      <c r="D746" s="12">
        <v>740</v>
      </c>
      <c r="E746" s="36" t="s">
        <v>222</v>
      </c>
      <c r="F746" s="16" t="s">
        <v>10</v>
      </c>
      <c r="G746" s="14" t="s">
        <v>40</v>
      </c>
      <c r="H746" s="13" t="s">
        <v>5</v>
      </c>
      <c r="I746" s="13" t="s">
        <v>96</v>
      </c>
      <c r="J746" s="13" t="s">
        <v>129</v>
      </c>
      <c r="K746" s="13" t="s">
        <v>33</v>
      </c>
      <c r="L746" s="14">
        <v>27</v>
      </c>
      <c r="M746" s="14" t="s">
        <v>143</v>
      </c>
      <c r="N746" s="31">
        <v>1000000</v>
      </c>
      <c r="O746" s="14" t="s">
        <v>1</v>
      </c>
      <c r="P746" s="14" t="s">
        <v>35</v>
      </c>
      <c r="Q746" s="31">
        <v>2304</v>
      </c>
      <c r="R746" s="31">
        <v>576</v>
      </c>
      <c r="S746" s="45">
        <v>25</v>
      </c>
      <c r="T746" s="64">
        <f t="shared" si="99"/>
        <v>675</v>
      </c>
      <c r="U746" s="64">
        <f t="shared" si="100"/>
        <v>5.0242074302670616</v>
      </c>
      <c r="V746" s="38">
        <f t="shared" si="101"/>
        <v>2.1808195919722659</v>
      </c>
      <c r="W746" s="52">
        <v>87.232783678890641</v>
      </c>
      <c r="X746" s="71" t="str">
        <f t="shared" si="107"/>
        <v>Q3 2023</v>
      </c>
      <c r="Y746" s="21">
        <f t="shared" si="102"/>
        <v>2560</v>
      </c>
      <c r="Z746" s="21">
        <f t="shared" si="103"/>
        <v>1440</v>
      </c>
      <c r="AA746" s="57">
        <f t="shared" si="104"/>
        <v>200968.29721068247</v>
      </c>
      <c r="AB746" s="59">
        <f t="shared" si="105"/>
        <v>1.7777777777777777</v>
      </c>
      <c r="AC746" s="61">
        <f t="shared" si="106"/>
        <v>685.8</v>
      </c>
    </row>
    <row r="747" spans="4:29">
      <c r="D747" s="12">
        <v>741</v>
      </c>
      <c r="E747" s="36" t="s">
        <v>222</v>
      </c>
      <c r="F747" s="16" t="s">
        <v>10</v>
      </c>
      <c r="G747" s="14" t="s">
        <v>40</v>
      </c>
      <c r="H747" s="13" t="s">
        <v>5</v>
      </c>
      <c r="I747" s="13" t="s">
        <v>96</v>
      </c>
      <c r="J747" s="13" t="s">
        <v>130</v>
      </c>
      <c r="K747" s="13" t="s">
        <v>33</v>
      </c>
      <c r="L747" s="14">
        <v>27</v>
      </c>
      <c r="M747" s="14" t="s">
        <v>143</v>
      </c>
      <c r="N747" s="31">
        <v>1000000</v>
      </c>
      <c r="O747" s="14" t="s">
        <v>1</v>
      </c>
      <c r="P747" s="14" t="s">
        <v>35</v>
      </c>
      <c r="Q747" s="31">
        <v>2304</v>
      </c>
      <c r="R747" s="31">
        <v>576</v>
      </c>
      <c r="S747" s="45">
        <v>30</v>
      </c>
      <c r="T747" s="64">
        <f t="shared" si="99"/>
        <v>810</v>
      </c>
      <c r="U747" s="64">
        <f t="shared" si="100"/>
        <v>6.0290489163204741</v>
      </c>
      <c r="V747" s="38">
        <f t="shared" si="101"/>
        <v>2.6169835103667194</v>
      </c>
      <c r="W747" s="52">
        <v>87.232783678890641</v>
      </c>
      <c r="X747" s="71" t="str">
        <f t="shared" si="107"/>
        <v>Q3 2023</v>
      </c>
      <c r="Y747" s="21">
        <f t="shared" si="102"/>
        <v>2560</v>
      </c>
      <c r="Z747" s="21">
        <f t="shared" si="103"/>
        <v>1440</v>
      </c>
      <c r="AA747" s="57">
        <f t="shared" si="104"/>
        <v>200968.29721068247</v>
      </c>
      <c r="AB747" s="59">
        <f t="shared" si="105"/>
        <v>1.7777777777777777</v>
      </c>
      <c r="AC747" s="61">
        <f t="shared" si="106"/>
        <v>685.8</v>
      </c>
    </row>
    <row r="748" spans="4:29">
      <c r="D748" s="12">
        <v>742</v>
      </c>
      <c r="E748" s="36" t="s">
        <v>222</v>
      </c>
      <c r="F748" s="16" t="s">
        <v>10</v>
      </c>
      <c r="G748" s="14" t="s">
        <v>40</v>
      </c>
      <c r="H748" s="13" t="s">
        <v>5</v>
      </c>
      <c r="I748" s="13" t="s">
        <v>96</v>
      </c>
      <c r="J748" s="13" t="s">
        <v>131</v>
      </c>
      <c r="K748" s="13" t="s">
        <v>95</v>
      </c>
      <c r="L748" s="14">
        <v>34</v>
      </c>
      <c r="M748" s="14" t="s">
        <v>117</v>
      </c>
      <c r="N748" s="31">
        <v>1000000</v>
      </c>
      <c r="O748" s="14" t="s">
        <v>1</v>
      </c>
      <c r="P748" s="14" t="s">
        <v>35</v>
      </c>
      <c r="Q748" s="31">
        <v>4608</v>
      </c>
      <c r="R748" s="31">
        <v>1152</v>
      </c>
      <c r="S748" s="45">
        <v>35</v>
      </c>
      <c r="T748" s="64">
        <f t="shared" si="99"/>
        <v>1190</v>
      </c>
      <c r="U748" s="64">
        <f t="shared" si="100"/>
        <v>9.2976789537045548</v>
      </c>
      <c r="V748" s="38">
        <f t="shared" si="101"/>
        <v>3.6185451007539822</v>
      </c>
      <c r="W748" s="52">
        <v>103.38700287868521</v>
      </c>
      <c r="X748" s="71" t="str">
        <f t="shared" si="107"/>
        <v>Q3 2023</v>
      </c>
      <c r="Y748" s="21">
        <f t="shared" si="102"/>
        <v>3440</v>
      </c>
      <c r="Z748" s="21">
        <f t="shared" si="103"/>
        <v>1440</v>
      </c>
      <c r="AA748" s="57">
        <f t="shared" si="104"/>
        <v>265647.97010584443</v>
      </c>
      <c r="AB748" s="59">
        <f t="shared" si="105"/>
        <v>2.3888888888888888</v>
      </c>
      <c r="AC748" s="61">
        <f t="shared" si="106"/>
        <v>863.59999999999991</v>
      </c>
    </row>
    <row r="749" spans="4:29">
      <c r="D749" s="12">
        <v>743</v>
      </c>
      <c r="E749" s="36" t="s">
        <v>222</v>
      </c>
      <c r="F749" s="16" t="s">
        <v>10</v>
      </c>
      <c r="G749" s="14" t="s">
        <v>40</v>
      </c>
      <c r="H749" s="13" t="s">
        <v>5</v>
      </c>
      <c r="I749" s="13" t="s">
        <v>96</v>
      </c>
      <c r="J749" s="13" t="s">
        <v>132</v>
      </c>
      <c r="K749" s="13" t="s">
        <v>43</v>
      </c>
      <c r="L749" s="14">
        <v>31.5</v>
      </c>
      <c r="M749" s="14" t="s">
        <v>15</v>
      </c>
      <c r="N749" s="31">
        <v>1000000</v>
      </c>
      <c r="O749" s="14" t="s">
        <v>1</v>
      </c>
      <c r="P749" s="14" t="s">
        <v>35</v>
      </c>
      <c r="Q749" s="31">
        <v>2304</v>
      </c>
      <c r="R749" s="31">
        <v>576</v>
      </c>
      <c r="S749" s="45">
        <v>20</v>
      </c>
      <c r="T749" s="64">
        <f t="shared" si="99"/>
        <v>630</v>
      </c>
      <c r="U749" s="64">
        <f t="shared" si="100"/>
        <v>5.4708036462908005</v>
      </c>
      <c r="V749" s="38">
        <f t="shared" si="101"/>
        <v>2.0677400575737042</v>
      </c>
      <c r="W749" s="52">
        <v>103.38700287868521</v>
      </c>
      <c r="X749" s="71" t="str">
        <f t="shared" si="107"/>
        <v>Q3 2023</v>
      </c>
      <c r="Y749" s="21">
        <f t="shared" si="102"/>
        <v>3840</v>
      </c>
      <c r="Z749" s="21">
        <f t="shared" si="103"/>
        <v>2160</v>
      </c>
      <c r="AA749" s="57">
        <f t="shared" si="104"/>
        <v>273540.18231454003</v>
      </c>
      <c r="AB749" s="59">
        <f t="shared" si="105"/>
        <v>1.7777777777777777</v>
      </c>
      <c r="AC749" s="61">
        <f t="shared" si="106"/>
        <v>800.09999999999991</v>
      </c>
    </row>
    <row r="750" spans="4:29">
      <c r="D750" s="12">
        <v>744</v>
      </c>
      <c r="E750" s="36" t="s">
        <v>222</v>
      </c>
      <c r="F750" s="16" t="s">
        <v>10</v>
      </c>
      <c r="G750" s="14" t="s">
        <v>40</v>
      </c>
      <c r="H750" s="13" t="s">
        <v>5</v>
      </c>
      <c r="I750" s="13" t="s">
        <v>60</v>
      </c>
      <c r="J750" s="13" t="s">
        <v>107</v>
      </c>
      <c r="K750" s="13" t="s">
        <v>33</v>
      </c>
      <c r="L750" s="14">
        <v>27</v>
      </c>
      <c r="M750" s="14" t="s">
        <v>15</v>
      </c>
      <c r="N750" s="31">
        <v>80000000</v>
      </c>
      <c r="O750" s="14" t="s">
        <v>1</v>
      </c>
      <c r="P750" s="14" t="s">
        <v>35</v>
      </c>
      <c r="Q750" s="31">
        <v>2304</v>
      </c>
      <c r="R750" s="31">
        <v>576</v>
      </c>
      <c r="S750" s="45">
        <v>15</v>
      </c>
      <c r="T750" s="64">
        <f t="shared" si="99"/>
        <v>405</v>
      </c>
      <c r="U750" s="64">
        <f t="shared" si="100"/>
        <v>3.0145244581602371</v>
      </c>
      <c r="V750" s="38">
        <f t="shared" si="101"/>
        <v>1.3084917551833597</v>
      </c>
      <c r="W750" s="52">
        <v>87.232783678890641</v>
      </c>
      <c r="X750" s="71" t="str">
        <f t="shared" si="107"/>
        <v>Q3 2023</v>
      </c>
      <c r="Y750" s="21">
        <f t="shared" si="102"/>
        <v>3840</v>
      </c>
      <c r="Z750" s="21">
        <f t="shared" si="103"/>
        <v>2160</v>
      </c>
      <c r="AA750" s="57">
        <f t="shared" si="104"/>
        <v>200968.29721068247</v>
      </c>
      <c r="AB750" s="59">
        <f t="shared" si="105"/>
        <v>1.7777777777777777</v>
      </c>
      <c r="AC750" s="61">
        <f t="shared" si="106"/>
        <v>685.8</v>
      </c>
    </row>
    <row r="751" spans="4:29">
      <c r="D751" s="12">
        <v>745</v>
      </c>
      <c r="E751" s="36" t="s">
        <v>222</v>
      </c>
      <c r="F751" s="16" t="s">
        <v>10</v>
      </c>
      <c r="G751" s="14" t="s">
        <v>40</v>
      </c>
      <c r="H751" s="13" t="s">
        <v>5</v>
      </c>
      <c r="I751" s="13" t="s">
        <v>60</v>
      </c>
      <c r="J751" s="13" t="s">
        <v>115</v>
      </c>
      <c r="K751" s="13" t="s">
        <v>33</v>
      </c>
      <c r="L751" s="14">
        <v>27</v>
      </c>
      <c r="M751" s="14" t="s">
        <v>15</v>
      </c>
      <c r="N751" s="31">
        <v>80000000</v>
      </c>
      <c r="O751" s="14" t="s">
        <v>1</v>
      </c>
      <c r="P751" s="14" t="s">
        <v>35</v>
      </c>
      <c r="Q751" s="31">
        <v>2304</v>
      </c>
      <c r="R751" s="31">
        <v>576</v>
      </c>
      <c r="S751" s="45">
        <v>20</v>
      </c>
      <c r="T751" s="64">
        <f t="shared" si="99"/>
        <v>540</v>
      </c>
      <c r="U751" s="64">
        <f t="shared" si="100"/>
        <v>4.0193659442136491</v>
      </c>
      <c r="V751" s="38">
        <f t="shared" si="101"/>
        <v>1.7446556735778129</v>
      </c>
      <c r="W751" s="52">
        <v>87.232783678890641</v>
      </c>
      <c r="X751" s="71" t="str">
        <f t="shared" si="107"/>
        <v>Q3 2023</v>
      </c>
      <c r="Y751" s="21">
        <f t="shared" si="102"/>
        <v>3840</v>
      </c>
      <c r="Z751" s="21">
        <f t="shared" si="103"/>
        <v>2160</v>
      </c>
      <c r="AA751" s="57">
        <f t="shared" si="104"/>
        <v>200968.29721068247</v>
      </c>
      <c r="AB751" s="59">
        <f t="shared" si="105"/>
        <v>1.7777777777777777</v>
      </c>
      <c r="AC751" s="61">
        <f t="shared" si="106"/>
        <v>685.8</v>
      </c>
    </row>
    <row r="752" spans="4:29">
      <c r="D752" s="12">
        <v>746</v>
      </c>
      <c r="E752" s="36" t="s">
        <v>222</v>
      </c>
      <c r="F752" s="16" t="s">
        <v>10</v>
      </c>
      <c r="G752" s="14" t="s">
        <v>40</v>
      </c>
      <c r="H752" s="13" t="s">
        <v>5</v>
      </c>
      <c r="I752" s="13" t="s">
        <v>53</v>
      </c>
      <c r="J752" s="13" t="s">
        <v>133</v>
      </c>
      <c r="K752" s="13"/>
      <c r="L752" s="14">
        <v>31.5</v>
      </c>
      <c r="M752" s="14" t="s">
        <v>15</v>
      </c>
      <c r="N752" s="31">
        <v>1000000</v>
      </c>
      <c r="O752" s="14" t="s">
        <v>1</v>
      </c>
      <c r="P752" s="14" t="s">
        <v>35</v>
      </c>
      <c r="Q752" s="31">
        <v>4608</v>
      </c>
      <c r="R752" s="31">
        <v>1196</v>
      </c>
      <c r="S752" s="45">
        <v>12</v>
      </c>
      <c r="T752" s="64">
        <f t="shared" si="99"/>
        <v>378</v>
      </c>
      <c r="U752" s="64">
        <f t="shared" si="100"/>
        <v>3.2824821877744803</v>
      </c>
      <c r="V752" s="38">
        <f t="shared" si="101"/>
        <v>1.2406440345442225</v>
      </c>
      <c r="W752" s="52">
        <v>103.38700287868521</v>
      </c>
      <c r="X752" s="71" t="str">
        <f t="shared" si="107"/>
        <v>Q3 2023</v>
      </c>
      <c r="Y752" s="21">
        <f t="shared" si="102"/>
        <v>3840</v>
      </c>
      <c r="Z752" s="21">
        <f t="shared" si="103"/>
        <v>2160</v>
      </c>
      <c r="AA752" s="57">
        <f t="shared" si="104"/>
        <v>273540.18231454003</v>
      </c>
      <c r="AB752" s="59">
        <f t="shared" si="105"/>
        <v>1.7777777777777777</v>
      </c>
      <c r="AC752" s="61">
        <f t="shared" si="106"/>
        <v>800.09999999999991</v>
      </c>
    </row>
    <row r="753" spans="4:29">
      <c r="D753" s="12">
        <v>747</v>
      </c>
      <c r="E753" s="36" t="s">
        <v>222</v>
      </c>
      <c r="F753" s="16" t="s">
        <v>10</v>
      </c>
      <c r="G753" s="14" t="s">
        <v>40</v>
      </c>
      <c r="H753" s="13" t="s">
        <v>5</v>
      </c>
      <c r="I753" s="13" t="s">
        <v>53</v>
      </c>
      <c r="J753" s="13" t="s">
        <v>97</v>
      </c>
      <c r="K753" s="13" t="s">
        <v>98</v>
      </c>
      <c r="L753" s="14">
        <v>49</v>
      </c>
      <c r="M753" s="14" t="s">
        <v>99</v>
      </c>
      <c r="N753" s="31">
        <v>1000000</v>
      </c>
      <c r="O753" s="14" t="s">
        <v>1</v>
      </c>
      <c r="P753" s="14" t="s">
        <v>35</v>
      </c>
      <c r="Q753" s="31">
        <v>5000</v>
      </c>
      <c r="R753" s="31">
        <v>1152</v>
      </c>
      <c r="S753" s="45">
        <v>20</v>
      </c>
      <c r="T753" s="64">
        <f t="shared" si="99"/>
        <v>980</v>
      </c>
      <c r="U753" s="64">
        <f t="shared" si="100"/>
        <v>8.0745773408144768</v>
      </c>
      <c r="V753" s="38">
        <f t="shared" si="101"/>
        <v>2.9539143679624345</v>
      </c>
      <c r="W753" s="52">
        <v>147.69571839812173</v>
      </c>
      <c r="X753" s="71" t="str">
        <f t="shared" si="107"/>
        <v>Q3 2023</v>
      </c>
      <c r="Y753" s="21">
        <f t="shared" si="102"/>
        <v>5120</v>
      </c>
      <c r="Z753" s="21">
        <f t="shared" si="103"/>
        <v>1440</v>
      </c>
      <c r="AA753" s="57">
        <f t="shared" si="104"/>
        <v>403728.86704072385</v>
      </c>
      <c r="AB753" s="59">
        <f t="shared" si="105"/>
        <v>3.5555555555555554</v>
      </c>
      <c r="AC753" s="61">
        <f t="shared" si="106"/>
        <v>1244.5999999999999</v>
      </c>
    </row>
    <row r="754" spans="4:29">
      <c r="D754" s="12">
        <v>748</v>
      </c>
      <c r="E754" s="36" t="s">
        <v>222</v>
      </c>
      <c r="F754" s="16" t="s">
        <v>10</v>
      </c>
      <c r="G754" s="14" t="s">
        <v>40</v>
      </c>
      <c r="H754" s="13" t="s">
        <v>5</v>
      </c>
      <c r="I754" s="13" t="s">
        <v>53</v>
      </c>
      <c r="J754" s="13" t="s">
        <v>119</v>
      </c>
      <c r="K754" s="13" t="s">
        <v>98</v>
      </c>
      <c r="L754" s="14">
        <v>31.5</v>
      </c>
      <c r="M754" s="14" t="s">
        <v>15</v>
      </c>
      <c r="N754" s="31">
        <v>1000000</v>
      </c>
      <c r="O754" s="14" t="s">
        <v>1</v>
      </c>
      <c r="P754" s="14" t="s">
        <v>35</v>
      </c>
      <c r="Q754" s="31">
        <v>5000</v>
      </c>
      <c r="R754" s="31">
        <v>1152</v>
      </c>
      <c r="S754" s="45">
        <v>3</v>
      </c>
      <c r="T754" s="64">
        <f t="shared" si="99"/>
        <v>94.5</v>
      </c>
      <c r="U754" s="64">
        <f t="shared" si="100"/>
        <v>0.82062054694362008</v>
      </c>
      <c r="V754" s="38">
        <f t="shared" si="101"/>
        <v>0.31016100863605561</v>
      </c>
      <c r="W754" s="52">
        <v>103.38700287868521</v>
      </c>
      <c r="X754" s="71" t="str">
        <f t="shared" si="107"/>
        <v>Q3 2023</v>
      </c>
      <c r="Y754" s="21">
        <f t="shared" si="102"/>
        <v>3840</v>
      </c>
      <c r="Z754" s="21">
        <f t="shared" si="103"/>
        <v>2160</v>
      </c>
      <c r="AA754" s="57">
        <f t="shared" si="104"/>
        <v>273540.18231454003</v>
      </c>
      <c r="AB754" s="59">
        <f t="shared" si="105"/>
        <v>1.7777777777777777</v>
      </c>
      <c r="AC754" s="61">
        <f t="shared" si="106"/>
        <v>800.09999999999991</v>
      </c>
    </row>
    <row r="755" spans="4:29">
      <c r="D755" s="12">
        <v>749</v>
      </c>
      <c r="E755" s="36" t="s">
        <v>222</v>
      </c>
      <c r="F755" s="16" t="s">
        <v>10</v>
      </c>
      <c r="G755" s="14" t="s">
        <v>40</v>
      </c>
      <c r="H755" s="13" t="s">
        <v>5</v>
      </c>
      <c r="I755" s="13" t="s">
        <v>53</v>
      </c>
      <c r="J755" s="13" t="s">
        <v>97</v>
      </c>
      <c r="K755" s="13" t="s">
        <v>98</v>
      </c>
      <c r="L755" s="14">
        <v>49</v>
      </c>
      <c r="M755" s="14" t="s">
        <v>99</v>
      </c>
      <c r="N755" s="31">
        <v>1000000</v>
      </c>
      <c r="O755" s="14" t="s">
        <v>1</v>
      </c>
      <c r="P755" s="14" t="s">
        <v>35</v>
      </c>
      <c r="Q755" s="31">
        <v>5000</v>
      </c>
      <c r="R755" s="31">
        <v>1152</v>
      </c>
      <c r="S755" s="45">
        <v>2</v>
      </c>
      <c r="T755" s="64">
        <f t="shared" si="99"/>
        <v>98</v>
      </c>
      <c r="U755" s="64">
        <f t="shared" si="100"/>
        <v>0.80745773408144772</v>
      </c>
      <c r="V755" s="38">
        <f t="shared" si="101"/>
        <v>0.29539143679624347</v>
      </c>
      <c r="W755" s="52">
        <v>147.69571839812173</v>
      </c>
      <c r="X755" s="71" t="str">
        <f t="shared" si="107"/>
        <v>Q3 2023</v>
      </c>
      <c r="Y755" s="21">
        <f t="shared" si="102"/>
        <v>5120</v>
      </c>
      <c r="Z755" s="21">
        <f t="shared" si="103"/>
        <v>1440</v>
      </c>
      <c r="AA755" s="57">
        <f t="shared" si="104"/>
        <v>403728.86704072385</v>
      </c>
      <c r="AB755" s="59">
        <f t="shared" si="105"/>
        <v>3.5555555555555554</v>
      </c>
      <c r="AC755" s="61">
        <f t="shared" si="106"/>
        <v>1244.5999999999999</v>
      </c>
    </row>
    <row r="756" spans="4:29">
      <c r="D756" s="12">
        <v>750</v>
      </c>
      <c r="E756" s="36" t="s">
        <v>222</v>
      </c>
      <c r="F756" s="16" t="s">
        <v>10</v>
      </c>
      <c r="G756" s="14" t="s">
        <v>40</v>
      </c>
      <c r="H756" s="13" t="s">
        <v>5</v>
      </c>
      <c r="I756" s="13" t="s">
        <v>120</v>
      </c>
      <c r="J756" s="13"/>
      <c r="K756" s="13" t="s">
        <v>120</v>
      </c>
      <c r="L756" s="14">
        <v>27</v>
      </c>
      <c r="M756" s="14" t="s">
        <v>15</v>
      </c>
      <c r="N756" s="31" t="s">
        <v>65</v>
      </c>
      <c r="O756" s="14" t="s">
        <v>1</v>
      </c>
      <c r="P756" s="14" t="s">
        <v>35</v>
      </c>
      <c r="Q756" s="31">
        <v>5000</v>
      </c>
      <c r="R756" s="31">
        <v>1152</v>
      </c>
      <c r="S756" s="45">
        <v>25</v>
      </c>
      <c r="T756" s="64">
        <f t="shared" si="99"/>
        <v>675</v>
      </c>
      <c r="U756" s="64">
        <f t="shared" si="100"/>
        <v>5.0242074302670616</v>
      </c>
      <c r="V756" s="38">
        <f t="shared" si="101"/>
        <v>2.5846750719671303</v>
      </c>
      <c r="W756" s="52">
        <v>103.38700287868521</v>
      </c>
      <c r="X756" s="71" t="str">
        <f t="shared" si="107"/>
        <v>Q3 2023</v>
      </c>
      <c r="Y756" s="21">
        <f t="shared" si="102"/>
        <v>3840</v>
      </c>
      <c r="Z756" s="21">
        <f t="shared" si="103"/>
        <v>2160</v>
      </c>
      <c r="AA756" s="57">
        <f t="shared" si="104"/>
        <v>200968.29721068247</v>
      </c>
      <c r="AB756" s="59">
        <f t="shared" si="105"/>
        <v>1.7777777777777777</v>
      </c>
      <c r="AC756" s="61">
        <f t="shared" si="106"/>
        <v>685.8</v>
      </c>
    </row>
    <row r="757" spans="4:29">
      <c r="D757" s="12">
        <v>751</v>
      </c>
      <c r="E757" s="36" t="s">
        <v>222</v>
      </c>
      <c r="F757" s="16" t="s">
        <v>10</v>
      </c>
      <c r="G757" s="14" t="s">
        <v>40</v>
      </c>
      <c r="H757" s="13" t="s">
        <v>5</v>
      </c>
      <c r="I757" s="13" t="s">
        <v>120</v>
      </c>
      <c r="J757" s="13"/>
      <c r="K757" s="13" t="s">
        <v>120</v>
      </c>
      <c r="L757" s="14">
        <v>31.5</v>
      </c>
      <c r="M757" s="14" t="s">
        <v>15</v>
      </c>
      <c r="N757" s="31" t="s">
        <v>65</v>
      </c>
      <c r="O757" s="14" t="s">
        <v>1</v>
      </c>
      <c r="P757" s="14" t="s">
        <v>35</v>
      </c>
      <c r="Q757" s="31">
        <v>5000</v>
      </c>
      <c r="R757" s="31">
        <v>1152</v>
      </c>
      <c r="S757" s="45">
        <v>25</v>
      </c>
      <c r="T757" s="64">
        <f t="shared" si="99"/>
        <v>787.5</v>
      </c>
      <c r="U757" s="64">
        <f t="shared" si="100"/>
        <v>6.8385045578635006</v>
      </c>
      <c r="V757" s="38">
        <f t="shared" si="101"/>
        <v>2.5846750719671303</v>
      </c>
      <c r="W757" s="52">
        <v>103.38700287868521</v>
      </c>
      <c r="X757" s="71" t="str">
        <f t="shared" si="107"/>
        <v>Q3 2023</v>
      </c>
      <c r="Y757" s="21">
        <f t="shared" si="102"/>
        <v>3840</v>
      </c>
      <c r="Z757" s="21">
        <f t="shared" si="103"/>
        <v>2160</v>
      </c>
      <c r="AA757" s="57">
        <f t="shared" si="104"/>
        <v>273540.18231454003</v>
      </c>
      <c r="AB757" s="59">
        <f t="shared" si="105"/>
        <v>1.7777777777777777</v>
      </c>
      <c r="AC757" s="61">
        <f t="shared" si="106"/>
        <v>800.09999999999991</v>
      </c>
    </row>
    <row r="758" spans="4:29">
      <c r="D758" s="12">
        <v>752</v>
      </c>
      <c r="E758" s="36" t="s">
        <v>222</v>
      </c>
      <c r="F758" s="16" t="s">
        <v>10</v>
      </c>
      <c r="G758" s="14" t="s">
        <v>40</v>
      </c>
      <c r="H758" s="13" t="s">
        <v>5</v>
      </c>
      <c r="I758" s="13" t="s">
        <v>45</v>
      </c>
      <c r="J758" s="13" t="s">
        <v>134</v>
      </c>
      <c r="K758" s="13" t="s">
        <v>43</v>
      </c>
      <c r="L758" s="14">
        <v>27</v>
      </c>
      <c r="M758" s="14" t="s">
        <v>15</v>
      </c>
      <c r="N758" s="31">
        <v>1000000</v>
      </c>
      <c r="O758" s="14" t="s">
        <v>1</v>
      </c>
      <c r="P758" s="14" t="s">
        <v>35</v>
      </c>
      <c r="Q758" s="31">
        <v>2304</v>
      </c>
      <c r="R758" s="31">
        <v>576</v>
      </c>
      <c r="S758" s="45">
        <v>18.5</v>
      </c>
      <c r="T758" s="64">
        <f t="shared" si="99"/>
        <v>499.5</v>
      </c>
      <c r="U758" s="64">
        <f t="shared" si="100"/>
        <v>3.7179134983976261</v>
      </c>
      <c r="V758" s="38">
        <f t="shared" si="101"/>
        <v>1.9126595532556765</v>
      </c>
      <c r="W758" s="52">
        <v>103.38700287868521</v>
      </c>
      <c r="X758" s="71" t="str">
        <f t="shared" si="107"/>
        <v>Q3 2023</v>
      </c>
      <c r="Y758" s="21">
        <f t="shared" si="102"/>
        <v>3840</v>
      </c>
      <c r="Z758" s="21">
        <f t="shared" si="103"/>
        <v>2160</v>
      </c>
      <c r="AA758" s="57">
        <f t="shared" si="104"/>
        <v>200968.29721068247</v>
      </c>
      <c r="AB758" s="59">
        <f t="shared" si="105"/>
        <v>1.7777777777777777</v>
      </c>
      <c r="AC758" s="61">
        <f t="shared" si="106"/>
        <v>685.8</v>
      </c>
    </row>
    <row r="759" spans="4:29">
      <c r="D759" s="12">
        <v>753</v>
      </c>
      <c r="E759" s="36" t="s">
        <v>222</v>
      </c>
      <c r="F759" s="16" t="s">
        <v>10</v>
      </c>
      <c r="G759" s="14" t="s">
        <v>40</v>
      </c>
      <c r="H759" s="13" t="s">
        <v>5</v>
      </c>
      <c r="I759" s="13" t="s">
        <v>45</v>
      </c>
      <c r="J759" s="13" t="s">
        <v>187</v>
      </c>
      <c r="K759" s="13" t="s">
        <v>43</v>
      </c>
      <c r="L759" s="14">
        <v>34</v>
      </c>
      <c r="M759" s="14" t="s">
        <v>117</v>
      </c>
      <c r="N759" s="31">
        <v>1000000</v>
      </c>
      <c r="O759" s="14" t="s">
        <v>1</v>
      </c>
      <c r="P759" s="14" t="s">
        <v>35</v>
      </c>
      <c r="Q759" s="31">
        <v>2304</v>
      </c>
      <c r="R759" s="31">
        <v>576</v>
      </c>
      <c r="S759" s="45">
        <v>5.4</v>
      </c>
      <c r="T759" s="64">
        <f t="shared" si="99"/>
        <v>183.60000000000002</v>
      </c>
      <c r="U759" s="64">
        <f t="shared" si="100"/>
        <v>1.4344990385715601</v>
      </c>
      <c r="V759" s="38">
        <f t="shared" si="101"/>
        <v>0.5582898155449002</v>
      </c>
      <c r="W759" s="52">
        <v>103.38700287868521</v>
      </c>
      <c r="X759" s="71" t="str">
        <f t="shared" si="107"/>
        <v>Q3 2023</v>
      </c>
      <c r="Y759" s="21">
        <f t="shared" si="102"/>
        <v>3440</v>
      </c>
      <c r="Z759" s="21">
        <f t="shared" si="103"/>
        <v>1440</v>
      </c>
      <c r="AA759" s="57">
        <f t="shared" si="104"/>
        <v>265647.97010584443</v>
      </c>
      <c r="AB759" s="59">
        <f t="shared" si="105"/>
        <v>2.3888888888888888</v>
      </c>
      <c r="AC759" s="61">
        <f t="shared" si="106"/>
        <v>863.59999999999991</v>
      </c>
    </row>
    <row r="760" spans="4:29">
      <c r="D760" s="12">
        <v>754</v>
      </c>
      <c r="E760" s="36" t="s">
        <v>222</v>
      </c>
      <c r="F760" s="16" t="s">
        <v>10</v>
      </c>
      <c r="G760" s="14" t="s">
        <v>40</v>
      </c>
      <c r="H760" s="13" t="s">
        <v>5</v>
      </c>
      <c r="I760" s="13" t="s">
        <v>121</v>
      </c>
      <c r="J760" s="13" t="s">
        <v>282</v>
      </c>
      <c r="K760" s="13"/>
      <c r="L760" s="14">
        <v>27</v>
      </c>
      <c r="M760" s="14" t="s">
        <v>15</v>
      </c>
      <c r="N760" s="31" t="s">
        <v>65</v>
      </c>
      <c r="O760" s="14" t="s">
        <v>1</v>
      </c>
      <c r="P760" s="14" t="s">
        <v>35</v>
      </c>
      <c r="Q760" s="31">
        <v>5000</v>
      </c>
      <c r="R760" s="31">
        <v>1152</v>
      </c>
      <c r="S760" s="45">
        <v>25</v>
      </c>
      <c r="T760" s="64">
        <f t="shared" si="99"/>
        <v>675</v>
      </c>
      <c r="U760" s="64">
        <f t="shared" si="100"/>
        <v>5.0242074302670616</v>
      </c>
      <c r="V760" s="38">
        <f t="shared" si="101"/>
        <v>2.5846750719671303</v>
      </c>
      <c r="W760" s="52">
        <v>103.38700287868521</v>
      </c>
      <c r="X760" s="71" t="str">
        <f t="shared" si="107"/>
        <v>Q3 2023</v>
      </c>
      <c r="Y760" s="21">
        <f t="shared" si="102"/>
        <v>3840</v>
      </c>
      <c r="Z760" s="21">
        <f t="shared" si="103"/>
        <v>2160</v>
      </c>
      <c r="AA760" s="57">
        <f t="shared" si="104"/>
        <v>200968.29721068247</v>
      </c>
      <c r="AB760" s="59">
        <f t="shared" si="105"/>
        <v>1.7777777777777777</v>
      </c>
      <c r="AC760" s="61">
        <f t="shared" si="106"/>
        <v>685.8</v>
      </c>
    </row>
    <row r="761" spans="4:29">
      <c r="D761" s="12">
        <v>755</v>
      </c>
      <c r="E761" s="36" t="s">
        <v>222</v>
      </c>
      <c r="F761" s="16" t="s">
        <v>10</v>
      </c>
      <c r="G761" s="14" t="s">
        <v>40</v>
      </c>
      <c r="H761" s="13" t="s">
        <v>5</v>
      </c>
      <c r="I761" s="13" t="s">
        <v>121</v>
      </c>
      <c r="J761" s="13" t="s">
        <v>283</v>
      </c>
      <c r="K761" s="13"/>
      <c r="L761" s="14">
        <v>31.5</v>
      </c>
      <c r="M761" s="14" t="s">
        <v>15</v>
      </c>
      <c r="N761" s="31" t="s">
        <v>65</v>
      </c>
      <c r="O761" s="14" t="s">
        <v>1</v>
      </c>
      <c r="P761" s="14" t="s">
        <v>35</v>
      </c>
      <c r="Q761" s="31">
        <v>5000</v>
      </c>
      <c r="R761" s="31">
        <v>1152</v>
      </c>
      <c r="S761" s="45">
        <v>10</v>
      </c>
      <c r="T761" s="64">
        <f t="shared" si="99"/>
        <v>315</v>
      </c>
      <c r="U761" s="64">
        <f t="shared" si="100"/>
        <v>2.7354018231454003</v>
      </c>
      <c r="V761" s="38">
        <f t="shared" si="101"/>
        <v>1.0338700287868521</v>
      </c>
      <c r="W761" s="52">
        <v>103.38700287868521</v>
      </c>
      <c r="X761" s="71" t="str">
        <f t="shared" si="107"/>
        <v>Q3 2023</v>
      </c>
      <c r="Y761" s="21">
        <f t="shared" si="102"/>
        <v>3840</v>
      </c>
      <c r="Z761" s="21">
        <f t="shared" si="103"/>
        <v>2160</v>
      </c>
      <c r="AA761" s="57">
        <f t="shared" si="104"/>
        <v>273540.18231454003</v>
      </c>
      <c r="AB761" s="59">
        <f t="shared" si="105"/>
        <v>1.7777777777777777</v>
      </c>
      <c r="AC761" s="61">
        <f t="shared" si="106"/>
        <v>800.09999999999991</v>
      </c>
    </row>
    <row r="762" spans="4:29">
      <c r="D762" s="12">
        <v>756</v>
      </c>
      <c r="E762" s="36" t="s">
        <v>222</v>
      </c>
      <c r="F762" s="16" t="s">
        <v>10</v>
      </c>
      <c r="G762" s="14" t="s">
        <v>40</v>
      </c>
      <c r="H762" s="13" t="s">
        <v>5</v>
      </c>
      <c r="I762" s="13" t="s">
        <v>122</v>
      </c>
      <c r="J762" s="13"/>
      <c r="K762" s="13"/>
      <c r="L762" s="14">
        <v>27</v>
      </c>
      <c r="M762" s="14" t="s">
        <v>15</v>
      </c>
      <c r="N762" s="31" t="s">
        <v>65</v>
      </c>
      <c r="O762" s="14" t="s">
        <v>2</v>
      </c>
      <c r="P762" s="14" t="s">
        <v>35</v>
      </c>
      <c r="Q762" s="31">
        <v>5000</v>
      </c>
      <c r="R762" s="31">
        <v>1152</v>
      </c>
      <c r="S762" s="45">
        <v>10</v>
      </c>
      <c r="T762" s="64">
        <f t="shared" si="99"/>
        <v>270</v>
      </c>
      <c r="U762" s="64">
        <f t="shared" si="100"/>
        <v>2.0096829721068246</v>
      </c>
      <c r="V762" s="38">
        <f t="shared" si="101"/>
        <v>1.0338700287868521</v>
      </c>
      <c r="W762" s="52">
        <v>103.38700287868521</v>
      </c>
      <c r="X762" s="71" t="str">
        <f t="shared" si="107"/>
        <v>Q3 2023</v>
      </c>
      <c r="Y762" s="21">
        <f t="shared" si="102"/>
        <v>3840</v>
      </c>
      <c r="Z762" s="21">
        <f t="shared" si="103"/>
        <v>2160</v>
      </c>
      <c r="AA762" s="57">
        <f t="shared" si="104"/>
        <v>200968.29721068247</v>
      </c>
      <c r="AB762" s="59">
        <f t="shared" si="105"/>
        <v>1.7777777777777777</v>
      </c>
      <c r="AC762" s="61">
        <f t="shared" si="106"/>
        <v>685.8</v>
      </c>
    </row>
    <row r="763" spans="4:29">
      <c r="D763" s="12">
        <v>757</v>
      </c>
      <c r="E763" s="36" t="s">
        <v>222</v>
      </c>
      <c r="F763" s="16" t="s">
        <v>10</v>
      </c>
      <c r="G763" s="14" t="s">
        <v>40</v>
      </c>
      <c r="H763" s="13" t="s">
        <v>5</v>
      </c>
      <c r="I763" s="13" t="s">
        <v>122</v>
      </c>
      <c r="J763" s="13"/>
      <c r="K763" s="13"/>
      <c r="L763" s="14">
        <v>31.5</v>
      </c>
      <c r="M763" s="14" t="s">
        <v>15</v>
      </c>
      <c r="N763" s="31" t="s">
        <v>65</v>
      </c>
      <c r="O763" s="14" t="s">
        <v>2</v>
      </c>
      <c r="P763" s="14" t="s">
        <v>35</v>
      </c>
      <c r="Q763" s="31">
        <v>5000</v>
      </c>
      <c r="R763" s="31">
        <v>1152</v>
      </c>
      <c r="S763" s="45">
        <v>10</v>
      </c>
      <c r="T763" s="64">
        <f t="shared" si="99"/>
        <v>315</v>
      </c>
      <c r="U763" s="64">
        <f t="shared" si="100"/>
        <v>2.7354018231454003</v>
      </c>
      <c r="V763" s="38">
        <f t="shared" si="101"/>
        <v>1.0338700287868521</v>
      </c>
      <c r="W763" s="52">
        <v>103.38700287868521</v>
      </c>
      <c r="X763" s="71" t="str">
        <f t="shared" si="107"/>
        <v>Q3 2023</v>
      </c>
      <c r="Y763" s="21">
        <f t="shared" si="102"/>
        <v>3840</v>
      </c>
      <c r="Z763" s="21">
        <f t="shared" si="103"/>
        <v>2160</v>
      </c>
      <c r="AA763" s="57">
        <f t="shared" si="104"/>
        <v>273540.18231454003</v>
      </c>
      <c r="AB763" s="59">
        <f t="shared" si="105"/>
        <v>1.7777777777777777</v>
      </c>
      <c r="AC763" s="61">
        <f t="shared" si="106"/>
        <v>800.09999999999991</v>
      </c>
    </row>
    <row r="764" spans="4:29">
      <c r="D764" s="12">
        <v>758</v>
      </c>
      <c r="E764" s="36" t="s">
        <v>222</v>
      </c>
      <c r="F764" s="16" t="s">
        <v>10</v>
      </c>
      <c r="G764" s="14" t="s">
        <v>40</v>
      </c>
      <c r="H764" s="13" t="s">
        <v>5</v>
      </c>
      <c r="I764" s="13" t="s">
        <v>140</v>
      </c>
      <c r="J764" s="13"/>
      <c r="K764" s="13"/>
      <c r="L764" s="14">
        <v>27</v>
      </c>
      <c r="M764" s="14" t="s">
        <v>15</v>
      </c>
      <c r="N764" s="31" t="s">
        <v>65</v>
      </c>
      <c r="O764" s="14" t="s">
        <v>1</v>
      </c>
      <c r="P764" s="14" t="s">
        <v>35</v>
      </c>
      <c r="Q764" s="31">
        <v>2304</v>
      </c>
      <c r="R764" s="31">
        <v>576</v>
      </c>
      <c r="S764" s="45">
        <v>25</v>
      </c>
      <c r="T764" s="64">
        <f t="shared" si="99"/>
        <v>675</v>
      </c>
      <c r="U764" s="64">
        <f t="shared" si="100"/>
        <v>5.0242074302670616</v>
      </c>
      <c r="V764" s="38">
        <f t="shared" si="101"/>
        <v>2.5846750719671303</v>
      </c>
      <c r="W764" s="52">
        <v>103.38700287868521</v>
      </c>
      <c r="X764" s="71" t="str">
        <f t="shared" si="107"/>
        <v>Q3 2023</v>
      </c>
      <c r="Y764" s="21">
        <f t="shared" si="102"/>
        <v>3840</v>
      </c>
      <c r="Z764" s="21">
        <f t="shared" si="103"/>
        <v>2160</v>
      </c>
      <c r="AA764" s="57">
        <f t="shared" si="104"/>
        <v>200968.29721068247</v>
      </c>
      <c r="AB764" s="59">
        <f t="shared" si="105"/>
        <v>1.7777777777777777</v>
      </c>
      <c r="AC764" s="61">
        <f t="shared" si="106"/>
        <v>685.8</v>
      </c>
    </row>
    <row r="765" spans="4:29">
      <c r="D765" s="12">
        <v>759</v>
      </c>
      <c r="E765" s="36" t="s">
        <v>222</v>
      </c>
      <c r="F765" s="16" t="s">
        <v>10</v>
      </c>
      <c r="G765" s="14" t="s">
        <v>40</v>
      </c>
      <c r="H765" s="13" t="s">
        <v>5</v>
      </c>
      <c r="I765" s="13" t="s">
        <v>140</v>
      </c>
      <c r="J765" s="13"/>
      <c r="K765" s="13"/>
      <c r="L765" s="14">
        <v>31.5</v>
      </c>
      <c r="M765" s="14" t="s">
        <v>15</v>
      </c>
      <c r="N765" s="31" t="s">
        <v>65</v>
      </c>
      <c r="O765" s="14" t="s">
        <v>1</v>
      </c>
      <c r="P765" s="14" t="s">
        <v>35</v>
      </c>
      <c r="Q765" s="31">
        <v>4608</v>
      </c>
      <c r="R765" s="31">
        <v>1152</v>
      </c>
      <c r="S765" s="45">
        <v>15</v>
      </c>
      <c r="T765" s="64">
        <f t="shared" si="99"/>
        <v>472.5</v>
      </c>
      <c r="U765" s="64">
        <f t="shared" si="100"/>
        <v>4.1031027347181004</v>
      </c>
      <c r="V765" s="38">
        <f t="shared" si="101"/>
        <v>1.550805043180278</v>
      </c>
      <c r="W765" s="52">
        <v>103.38700287868521</v>
      </c>
      <c r="X765" s="71" t="str">
        <f t="shared" si="107"/>
        <v>Q3 2023</v>
      </c>
      <c r="Y765" s="21">
        <f t="shared" si="102"/>
        <v>3840</v>
      </c>
      <c r="Z765" s="21">
        <f t="shared" si="103"/>
        <v>2160</v>
      </c>
      <c r="AA765" s="57">
        <f t="shared" si="104"/>
        <v>273540.18231454003</v>
      </c>
      <c r="AB765" s="59">
        <f t="shared" si="105"/>
        <v>1.7777777777777777</v>
      </c>
      <c r="AC765" s="61">
        <f t="shared" si="106"/>
        <v>800.09999999999991</v>
      </c>
    </row>
    <row r="766" spans="4:29">
      <c r="D766" s="12">
        <v>760</v>
      </c>
      <c r="E766" s="36" t="s">
        <v>222</v>
      </c>
      <c r="F766" s="16" t="s">
        <v>10</v>
      </c>
      <c r="G766" s="14" t="s">
        <v>40</v>
      </c>
      <c r="H766" s="13" t="s">
        <v>5</v>
      </c>
      <c r="I766" s="13" t="s">
        <v>135</v>
      </c>
      <c r="J766" s="13" t="s">
        <v>225</v>
      </c>
      <c r="K766" s="13" t="s">
        <v>95</v>
      </c>
      <c r="L766" s="14">
        <v>27</v>
      </c>
      <c r="M766" s="14" t="s">
        <v>15</v>
      </c>
      <c r="N766" s="31" t="s">
        <v>65</v>
      </c>
      <c r="O766" s="14" t="s">
        <v>2</v>
      </c>
      <c r="P766" s="14" t="s">
        <v>35</v>
      </c>
      <c r="Q766" s="31">
        <v>10368</v>
      </c>
      <c r="R766" s="31">
        <v>1152</v>
      </c>
      <c r="S766" s="45">
        <v>30</v>
      </c>
      <c r="T766" s="64">
        <f t="shared" si="99"/>
        <v>810</v>
      </c>
      <c r="U766" s="64">
        <f t="shared" si="100"/>
        <v>6.0290489163204741</v>
      </c>
      <c r="V766" s="38">
        <f t="shared" si="101"/>
        <v>3.101610086360556</v>
      </c>
      <c r="W766" s="52">
        <v>103.38700287868521</v>
      </c>
      <c r="X766" s="71" t="str">
        <f t="shared" si="107"/>
        <v>Q3 2023</v>
      </c>
      <c r="Y766" s="21">
        <f t="shared" si="102"/>
        <v>3840</v>
      </c>
      <c r="Z766" s="21">
        <f t="shared" si="103"/>
        <v>2160</v>
      </c>
      <c r="AA766" s="57">
        <f t="shared" si="104"/>
        <v>200968.29721068247</v>
      </c>
      <c r="AB766" s="59">
        <f t="shared" si="105"/>
        <v>1.7777777777777777</v>
      </c>
      <c r="AC766" s="61">
        <f t="shared" si="106"/>
        <v>685.8</v>
      </c>
    </row>
    <row r="767" spans="4:29">
      <c r="D767" s="12">
        <v>761</v>
      </c>
      <c r="E767" s="36" t="s">
        <v>222</v>
      </c>
      <c r="F767" s="16" t="s">
        <v>10</v>
      </c>
      <c r="G767" s="14" t="s">
        <v>40</v>
      </c>
      <c r="H767" s="13" t="s">
        <v>5</v>
      </c>
      <c r="I767" s="13" t="s">
        <v>144</v>
      </c>
      <c r="J767" s="13" t="s">
        <v>284</v>
      </c>
      <c r="K767" s="13" t="s">
        <v>43</v>
      </c>
      <c r="L767" s="14">
        <v>27</v>
      </c>
      <c r="M767" s="14" t="s">
        <v>15</v>
      </c>
      <c r="N767" s="31" t="s">
        <v>65</v>
      </c>
      <c r="O767" s="14" t="s">
        <v>1</v>
      </c>
      <c r="P767" s="14" t="s">
        <v>35</v>
      </c>
      <c r="Q767" s="31">
        <v>1536</v>
      </c>
      <c r="R767" s="31">
        <v>384</v>
      </c>
      <c r="S767" s="45">
        <v>30</v>
      </c>
      <c r="T767" s="64">
        <f t="shared" si="99"/>
        <v>810</v>
      </c>
      <c r="U767" s="64">
        <f t="shared" si="100"/>
        <v>6.0290489163204741</v>
      </c>
      <c r="V767" s="38">
        <f t="shared" si="101"/>
        <v>3.101610086360556</v>
      </c>
      <c r="W767" s="52">
        <v>103.38700287868521</v>
      </c>
      <c r="X767" s="71" t="str">
        <f t="shared" si="107"/>
        <v>Q3 2023</v>
      </c>
      <c r="Y767" s="21">
        <f t="shared" si="102"/>
        <v>3840</v>
      </c>
      <c r="Z767" s="21">
        <f t="shared" si="103"/>
        <v>2160</v>
      </c>
      <c r="AA767" s="57">
        <f t="shared" si="104"/>
        <v>200968.29721068247</v>
      </c>
      <c r="AB767" s="59">
        <f t="shared" si="105"/>
        <v>1.7777777777777777</v>
      </c>
      <c r="AC767" s="61">
        <f t="shared" si="106"/>
        <v>685.8</v>
      </c>
    </row>
    <row r="768" spans="4:29">
      <c r="D768" s="12">
        <v>762</v>
      </c>
      <c r="E768" s="36" t="s">
        <v>222</v>
      </c>
      <c r="F768" s="16" t="s">
        <v>10</v>
      </c>
      <c r="G768" s="14" t="s">
        <v>40</v>
      </c>
      <c r="H768" s="13" t="s">
        <v>5</v>
      </c>
      <c r="I768" s="13" t="s">
        <v>144</v>
      </c>
      <c r="J768" s="13" t="s">
        <v>285</v>
      </c>
      <c r="K768" s="13" t="s">
        <v>43</v>
      </c>
      <c r="L768" s="14">
        <v>27</v>
      </c>
      <c r="M768" s="14" t="s">
        <v>15</v>
      </c>
      <c r="N768" s="31" t="s">
        <v>65</v>
      </c>
      <c r="O768" s="14" t="s">
        <v>1</v>
      </c>
      <c r="P768" s="14" t="s">
        <v>35</v>
      </c>
      <c r="Q768" s="31">
        <v>2304</v>
      </c>
      <c r="R768" s="31">
        <v>1152</v>
      </c>
      <c r="S768" s="45">
        <v>25</v>
      </c>
      <c r="T768" s="64">
        <f t="shared" si="99"/>
        <v>675</v>
      </c>
      <c r="U768" s="64">
        <f t="shared" si="100"/>
        <v>5.0242074302670616</v>
      </c>
      <c r="V768" s="38">
        <f t="shared" si="101"/>
        <v>2.5846750719671303</v>
      </c>
      <c r="W768" s="52">
        <v>103.38700287868521</v>
      </c>
      <c r="X768" s="71" t="str">
        <f t="shared" si="107"/>
        <v>Q3 2023</v>
      </c>
      <c r="Y768" s="21">
        <f t="shared" si="102"/>
        <v>3840</v>
      </c>
      <c r="Z768" s="21">
        <f t="shared" si="103"/>
        <v>2160</v>
      </c>
      <c r="AA768" s="57">
        <f t="shared" si="104"/>
        <v>200968.29721068247</v>
      </c>
      <c r="AB768" s="59">
        <f t="shared" si="105"/>
        <v>1.7777777777777777</v>
      </c>
      <c r="AC768" s="61">
        <f t="shared" si="106"/>
        <v>685.8</v>
      </c>
    </row>
    <row r="769" spans="4:29">
      <c r="D769" s="12">
        <v>763</v>
      </c>
      <c r="E769" s="36" t="s">
        <v>222</v>
      </c>
      <c r="F769" s="16" t="s">
        <v>10</v>
      </c>
      <c r="G769" s="14" t="s">
        <v>40</v>
      </c>
      <c r="H769" s="13" t="s">
        <v>5</v>
      </c>
      <c r="I769" s="13" t="s">
        <v>144</v>
      </c>
      <c r="J769" s="13" t="s">
        <v>286</v>
      </c>
      <c r="K769" s="13" t="s">
        <v>43</v>
      </c>
      <c r="L769" s="14">
        <v>31.5</v>
      </c>
      <c r="M769" s="14" t="s">
        <v>15</v>
      </c>
      <c r="N769" s="31" t="s">
        <v>65</v>
      </c>
      <c r="O769" s="14" t="s">
        <v>1</v>
      </c>
      <c r="P769" s="14" t="s">
        <v>35</v>
      </c>
      <c r="Q769" s="31">
        <v>2304</v>
      </c>
      <c r="R769" s="31">
        <v>1152</v>
      </c>
      <c r="S769" s="45">
        <v>15</v>
      </c>
      <c r="T769" s="64">
        <f t="shared" si="99"/>
        <v>472.5</v>
      </c>
      <c r="U769" s="64">
        <f t="shared" si="100"/>
        <v>4.1031027347181004</v>
      </c>
      <c r="V769" s="38">
        <f t="shared" si="101"/>
        <v>1.550805043180278</v>
      </c>
      <c r="W769" s="52">
        <v>103.38700287868521</v>
      </c>
      <c r="X769" s="71" t="str">
        <f t="shared" si="107"/>
        <v>Q3 2023</v>
      </c>
      <c r="Y769" s="21">
        <f t="shared" si="102"/>
        <v>3840</v>
      </c>
      <c r="Z769" s="21">
        <f t="shared" si="103"/>
        <v>2160</v>
      </c>
      <c r="AA769" s="57">
        <f t="shared" si="104"/>
        <v>273540.18231454003</v>
      </c>
      <c r="AB769" s="59">
        <f t="shared" si="105"/>
        <v>1.7777777777777777</v>
      </c>
      <c r="AC769" s="61">
        <f t="shared" si="106"/>
        <v>800.09999999999991</v>
      </c>
    </row>
    <row r="770" spans="4:29">
      <c r="D770" s="12">
        <v>764</v>
      </c>
      <c r="E770" s="36" t="s">
        <v>222</v>
      </c>
      <c r="F770" s="16" t="s">
        <v>10</v>
      </c>
      <c r="G770" s="14" t="s">
        <v>40</v>
      </c>
      <c r="H770" s="13" t="s">
        <v>5</v>
      </c>
      <c r="I770" s="13" t="s">
        <v>145</v>
      </c>
      <c r="J770" s="13"/>
      <c r="K770" s="13" t="s">
        <v>43</v>
      </c>
      <c r="L770" s="14">
        <v>27</v>
      </c>
      <c r="M770" s="14" t="s">
        <v>15</v>
      </c>
      <c r="N770" s="31" t="s">
        <v>65</v>
      </c>
      <c r="O770" s="14" t="s">
        <v>1</v>
      </c>
      <c r="P770" s="14" t="s">
        <v>35</v>
      </c>
      <c r="Q770" s="31">
        <v>2304</v>
      </c>
      <c r="R770" s="31">
        <v>1152</v>
      </c>
      <c r="S770" s="45">
        <v>35</v>
      </c>
      <c r="T770" s="64">
        <f t="shared" si="99"/>
        <v>945</v>
      </c>
      <c r="U770" s="64">
        <f t="shared" si="100"/>
        <v>7.0338904023738866</v>
      </c>
      <c r="V770" s="38">
        <f t="shared" si="101"/>
        <v>3.6185451007539822</v>
      </c>
      <c r="W770" s="52">
        <v>103.38700287868521</v>
      </c>
      <c r="X770" s="71" t="str">
        <f t="shared" si="107"/>
        <v>Q3 2023</v>
      </c>
      <c r="Y770" s="21">
        <f t="shared" si="102"/>
        <v>3840</v>
      </c>
      <c r="Z770" s="21">
        <f t="shared" si="103"/>
        <v>2160</v>
      </c>
      <c r="AA770" s="57">
        <f t="shared" si="104"/>
        <v>200968.29721068247</v>
      </c>
      <c r="AB770" s="59">
        <f t="shared" si="105"/>
        <v>1.7777777777777777</v>
      </c>
      <c r="AC770" s="61">
        <f t="shared" si="106"/>
        <v>685.8</v>
      </c>
    </row>
    <row r="771" spans="4:29">
      <c r="D771" s="12">
        <v>765</v>
      </c>
      <c r="E771" s="36" t="s">
        <v>222</v>
      </c>
      <c r="F771" s="16" t="s">
        <v>10</v>
      </c>
      <c r="G771" s="14" t="s">
        <v>40</v>
      </c>
      <c r="H771" s="13" t="s">
        <v>5</v>
      </c>
      <c r="I771" s="13" t="s">
        <v>145</v>
      </c>
      <c r="J771" s="13"/>
      <c r="K771" s="13" t="s">
        <v>43</v>
      </c>
      <c r="L771" s="14">
        <v>31.5</v>
      </c>
      <c r="M771" s="14" t="s">
        <v>15</v>
      </c>
      <c r="N771" s="31" t="s">
        <v>65</v>
      </c>
      <c r="O771" s="14" t="s">
        <v>1</v>
      </c>
      <c r="P771" s="14" t="s">
        <v>35</v>
      </c>
      <c r="Q771" s="31">
        <v>2304</v>
      </c>
      <c r="R771" s="31">
        <v>1152</v>
      </c>
      <c r="S771" s="45">
        <v>20</v>
      </c>
      <c r="T771" s="64">
        <f t="shared" si="99"/>
        <v>630</v>
      </c>
      <c r="U771" s="64">
        <f t="shared" si="100"/>
        <v>5.4708036462908005</v>
      </c>
      <c r="V771" s="38">
        <f t="shared" si="101"/>
        <v>2.0677400575737042</v>
      </c>
      <c r="W771" s="52">
        <v>103.38700287868521</v>
      </c>
      <c r="X771" s="71" t="str">
        <f t="shared" si="107"/>
        <v>Q3 2023</v>
      </c>
      <c r="Y771" s="21">
        <f t="shared" si="102"/>
        <v>3840</v>
      </c>
      <c r="Z771" s="21">
        <f t="shared" si="103"/>
        <v>2160</v>
      </c>
      <c r="AA771" s="57">
        <f t="shared" si="104"/>
        <v>273540.18231454003</v>
      </c>
      <c r="AB771" s="59">
        <f t="shared" si="105"/>
        <v>1.7777777777777777</v>
      </c>
      <c r="AC771" s="61">
        <f t="shared" si="106"/>
        <v>800.09999999999991</v>
      </c>
    </row>
    <row r="772" spans="4:29">
      <c r="D772" s="12">
        <v>766</v>
      </c>
      <c r="E772" s="36" t="s">
        <v>222</v>
      </c>
      <c r="F772" s="16" t="s">
        <v>10</v>
      </c>
      <c r="G772" s="14" t="s">
        <v>40</v>
      </c>
      <c r="H772" s="13" t="s">
        <v>5</v>
      </c>
      <c r="I772" s="13" t="s">
        <v>192</v>
      </c>
      <c r="J772" s="13" t="s">
        <v>193</v>
      </c>
      <c r="K772" s="13" t="s">
        <v>194</v>
      </c>
      <c r="L772" s="14">
        <v>27</v>
      </c>
      <c r="M772" s="14" t="s">
        <v>15</v>
      </c>
      <c r="N772" s="31" t="s">
        <v>65</v>
      </c>
      <c r="O772" s="14" t="s">
        <v>1</v>
      </c>
      <c r="P772" s="14" t="s">
        <v>35</v>
      </c>
      <c r="Q772" s="31">
        <v>2304</v>
      </c>
      <c r="R772" s="31">
        <v>1152</v>
      </c>
      <c r="S772" s="45">
        <v>5</v>
      </c>
      <c r="T772" s="64">
        <f t="shared" si="99"/>
        <v>135</v>
      </c>
      <c r="U772" s="64">
        <f t="shared" si="100"/>
        <v>1.0048414860534123</v>
      </c>
      <c r="V772" s="38">
        <f t="shared" si="101"/>
        <v>0.51693501439342604</v>
      </c>
      <c r="W772" s="52">
        <v>103.38700287868521</v>
      </c>
      <c r="X772" s="71" t="str">
        <f t="shared" si="107"/>
        <v>Q3 2023</v>
      </c>
      <c r="Y772" s="21">
        <f t="shared" si="102"/>
        <v>3840</v>
      </c>
      <c r="Z772" s="21">
        <f t="shared" si="103"/>
        <v>2160</v>
      </c>
      <c r="AA772" s="57">
        <f t="shared" si="104"/>
        <v>200968.29721068247</v>
      </c>
      <c r="AB772" s="59">
        <f t="shared" si="105"/>
        <v>1.7777777777777777</v>
      </c>
      <c r="AC772" s="61">
        <f t="shared" si="106"/>
        <v>685.8</v>
      </c>
    </row>
    <row r="773" spans="4:29">
      <c r="D773" s="12">
        <v>767</v>
      </c>
      <c r="E773" s="36" t="s">
        <v>222</v>
      </c>
      <c r="F773" s="16" t="s">
        <v>10</v>
      </c>
      <c r="G773" s="14" t="s">
        <v>40</v>
      </c>
      <c r="H773" s="13" t="s">
        <v>5</v>
      </c>
      <c r="I773" s="13" t="s">
        <v>166</v>
      </c>
      <c r="J773" s="13" t="s">
        <v>287</v>
      </c>
      <c r="K773" s="13" t="s">
        <v>167</v>
      </c>
      <c r="L773" s="14">
        <v>27</v>
      </c>
      <c r="M773" s="14" t="s">
        <v>143</v>
      </c>
      <c r="N773" s="31">
        <v>1000000</v>
      </c>
      <c r="O773" s="14" t="s">
        <v>1</v>
      </c>
      <c r="P773" s="14" t="s">
        <v>35</v>
      </c>
      <c r="Q773" s="31">
        <v>2304</v>
      </c>
      <c r="R773" s="31">
        <v>1152</v>
      </c>
      <c r="S773" s="45">
        <v>20</v>
      </c>
      <c r="T773" s="64">
        <f t="shared" si="99"/>
        <v>540</v>
      </c>
      <c r="U773" s="64">
        <f t="shared" si="100"/>
        <v>4.0193659442136491</v>
      </c>
      <c r="V773" s="38">
        <f t="shared" si="101"/>
        <v>1.7446556735778129</v>
      </c>
      <c r="W773" s="52">
        <v>87.232783678890641</v>
      </c>
      <c r="X773" s="71" t="str">
        <f t="shared" si="107"/>
        <v>Q3 2023</v>
      </c>
      <c r="Y773" s="21">
        <f t="shared" si="102"/>
        <v>2560</v>
      </c>
      <c r="Z773" s="21">
        <f t="shared" si="103"/>
        <v>1440</v>
      </c>
      <c r="AA773" s="57">
        <f t="shared" si="104"/>
        <v>200968.29721068247</v>
      </c>
      <c r="AB773" s="59">
        <f t="shared" si="105"/>
        <v>1.7777777777777777</v>
      </c>
      <c r="AC773" s="61">
        <f t="shared" si="106"/>
        <v>685.8</v>
      </c>
    </row>
    <row r="774" spans="4:29">
      <c r="D774" s="12">
        <v>768</v>
      </c>
      <c r="E774" s="36" t="s">
        <v>222</v>
      </c>
      <c r="F774" s="16" t="s">
        <v>10</v>
      </c>
      <c r="G774" s="14" t="s">
        <v>40</v>
      </c>
      <c r="H774" s="13" t="s">
        <v>5</v>
      </c>
      <c r="I774" s="13" t="s">
        <v>166</v>
      </c>
      <c r="J774" s="13" t="s">
        <v>189</v>
      </c>
      <c r="K774" s="13" t="s">
        <v>95</v>
      </c>
      <c r="L774" s="14">
        <v>31.5</v>
      </c>
      <c r="M774" s="14" t="s">
        <v>15</v>
      </c>
      <c r="N774" s="31">
        <v>1000000</v>
      </c>
      <c r="O774" s="14" t="s">
        <v>1</v>
      </c>
      <c r="P774" s="14" t="s">
        <v>35</v>
      </c>
      <c r="Q774" s="31">
        <v>2304</v>
      </c>
      <c r="R774" s="31">
        <v>1152</v>
      </c>
      <c r="S774" s="45">
        <v>5</v>
      </c>
      <c r="T774" s="64">
        <f t="shared" si="99"/>
        <v>157.5</v>
      </c>
      <c r="U774" s="64">
        <f t="shared" si="100"/>
        <v>1.3677009115727001</v>
      </c>
      <c r="V774" s="38">
        <f t="shared" si="101"/>
        <v>0.51693501439342604</v>
      </c>
      <c r="W774" s="52">
        <v>103.38700287868521</v>
      </c>
      <c r="X774" s="71" t="str">
        <f t="shared" si="107"/>
        <v>Q3 2023</v>
      </c>
      <c r="Y774" s="21">
        <f t="shared" si="102"/>
        <v>3840</v>
      </c>
      <c r="Z774" s="21">
        <f t="shared" si="103"/>
        <v>2160</v>
      </c>
      <c r="AA774" s="57">
        <f t="shared" si="104"/>
        <v>273540.18231454003</v>
      </c>
      <c r="AB774" s="59">
        <f t="shared" si="105"/>
        <v>1.7777777777777777</v>
      </c>
      <c r="AC774" s="61">
        <f t="shared" si="106"/>
        <v>800.09999999999991</v>
      </c>
    </row>
    <row r="775" spans="4:29">
      <c r="D775" s="12">
        <v>769</v>
      </c>
      <c r="E775" s="36" t="s">
        <v>222</v>
      </c>
      <c r="F775" s="16" t="s">
        <v>10</v>
      </c>
      <c r="G775" s="14" t="s">
        <v>40</v>
      </c>
      <c r="H775" s="13" t="s">
        <v>5</v>
      </c>
      <c r="I775" s="13" t="s">
        <v>166</v>
      </c>
      <c r="J775" s="13" t="s">
        <v>288</v>
      </c>
      <c r="K775" s="13" t="s">
        <v>43</v>
      </c>
      <c r="L775" s="14">
        <v>34</v>
      </c>
      <c r="M775" s="14" t="s">
        <v>117</v>
      </c>
      <c r="N775" s="31">
        <v>1000000</v>
      </c>
      <c r="O775" s="14" t="s">
        <v>1</v>
      </c>
      <c r="P775" s="14" t="s">
        <v>35</v>
      </c>
      <c r="Q775" s="31">
        <v>2304</v>
      </c>
      <c r="R775" s="31">
        <v>1152</v>
      </c>
      <c r="S775" s="45">
        <v>10</v>
      </c>
      <c r="T775" s="64">
        <f t="shared" ref="T775:T838" si="108">L775*S775</f>
        <v>340</v>
      </c>
      <c r="U775" s="64">
        <f t="shared" ref="U775:U838" si="109">S775*AA775/10^6</f>
        <v>2.6564797010584447</v>
      </c>
      <c r="V775" s="38">
        <f t="shared" ref="V775:V838" si="110">S775*W775/1000</f>
        <v>1.0338700287868521</v>
      </c>
      <c r="W775" s="52">
        <v>103.38700287868521</v>
      </c>
      <c r="X775" s="71" t="str">
        <f t="shared" si="107"/>
        <v>Q3 2023</v>
      </c>
      <c r="Y775" s="21">
        <f t="shared" ref="Y775:Y838" si="111">1*LEFT(M775, FIND("x", M775)-2)</f>
        <v>3440</v>
      </c>
      <c r="Z775" s="21">
        <f t="shared" ref="Z775:Z838" si="112">1*RIGHT(M775, LEN(M775)-FIND("x", M775)-1)</f>
        <v>1440</v>
      </c>
      <c r="AA775" s="57">
        <f t="shared" ref="AA775:AA838" si="113">AC775^2*AB775/(1+AB775^2)</f>
        <v>265647.97010584443</v>
      </c>
      <c r="AB775" s="59">
        <f t="shared" ref="AB775:AB838" si="114">Y775/Z775</f>
        <v>2.3888888888888888</v>
      </c>
      <c r="AC775" s="61">
        <f t="shared" ref="AC775:AC838" si="115">L775*25.4</f>
        <v>863.59999999999991</v>
      </c>
    </row>
    <row r="776" spans="4:29">
      <c r="D776" s="12">
        <v>770</v>
      </c>
      <c r="E776" s="36" t="s">
        <v>222</v>
      </c>
      <c r="F776" s="16" t="s">
        <v>10</v>
      </c>
      <c r="G776" s="14" t="s">
        <v>40</v>
      </c>
      <c r="H776" s="13" t="s">
        <v>5</v>
      </c>
      <c r="I776" s="13" t="s">
        <v>182</v>
      </c>
      <c r="J776" s="13" t="s">
        <v>183</v>
      </c>
      <c r="K776" s="13" t="s">
        <v>98</v>
      </c>
      <c r="L776" s="14">
        <v>27</v>
      </c>
      <c r="M776" s="14" t="s">
        <v>143</v>
      </c>
      <c r="N776" s="31" t="s">
        <v>65</v>
      </c>
      <c r="O776" s="14" t="s">
        <v>1</v>
      </c>
      <c r="P776" s="14" t="s">
        <v>35</v>
      </c>
      <c r="Q776" s="31">
        <v>5000</v>
      </c>
      <c r="R776" s="31">
        <v>1152</v>
      </c>
      <c r="S776" s="45">
        <v>5</v>
      </c>
      <c r="T776" s="64">
        <f t="shared" si="108"/>
        <v>135</v>
      </c>
      <c r="U776" s="64">
        <f t="shared" si="109"/>
        <v>1.0048414860534123</v>
      </c>
      <c r="V776" s="38">
        <f t="shared" si="110"/>
        <v>0</v>
      </c>
      <c r="W776" s="52">
        <v>0</v>
      </c>
      <c r="X776" s="71" t="str">
        <f t="shared" ref="X776:X839" si="116">G776&amp;" "&amp;F776</f>
        <v>Q3 2023</v>
      </c>
      <c r="Y776" s="21">
        <f t="shared" si="111"/>
        <v>2560</v>
      </c>
      <c r="Z776" s="21">
        <f t="shared" si="112"/>
        <v>1440</v>
      </c>
      <c r="AA776" s="57">
        <f t="shared" si="113"/>
        <v>200968.29721068247</v>
      </c>
      <c r="AB776" s="59">
        <f t="shared" si="114"/>
        <v>1.7777777777777777</v>
      </c>
      <c r="AC776" s="61">
        <f t="shared" si="115"/>
        <v>685.8</v>
      </c>
    </row>
    <row r="777" spans="4:29">
      <c r="D777" s="12">
        <v>771</v>
      </c>
      <c r="E777" s="36" t="s">
        <v>222</v>
      </c>
      <c r="F777" s="16" t="s">
        <v>10</v>
      </c>
      <c r="G777" s="14" t="s">
        <v>40</v>
      </c>
      <c r="H777" s="13" t="s">
        <v>5</v>
      </c>
      <c r="I777" s="13" t="s">
        <v>58</v>
      </c>
      <c r="J777" s="13" t="s">
        <v>188</v>
      </c>
      <c r="K777" s="13" t="s">
        <v>95</v>
      </c>
      <c r="L777" s="14">
        <v>27</v>
      </c>
      <c r="M777" s="14" t="s">
        <v>143</v>
      </c>
      <c r="N777" s="31" t="s">
        <v>65</v>
      </c>
      <c r="O777" s="14" t="s">
        <v>1</v>
      </c>
      <c r="P777" s="14" t="s">
        <v>35</v>
      </c>
      <c r="Q777" s="31">
        <v>5000</v>
      </c>
      <c r="R777" s="31">
        <v>1152</v>
      </c>
      <c r="S777" s="45">
        <v>10</v>
      </c>
      <c r="T777" s="64">
        <f t="shared" si="108"/>
        <v>270</v>
      </c>
      <c r="U777" s="64">
        <f t="shared" si="109"/>
        <v>2.0096829721068246</v>
      </c>
      <c r="V777" s="38">
        <f t="shared" si="110"/>
        <v>1.0338700287868521</v>
      </c>
      <c r="W777" s="52">
        <v>103.38700287868521</v>
      </c>
      <c r="X777" s="71" t="str">
        <f t="shared" si="116"/>
        <v>Q3 2023</v>
      </c>
      <c r="Y777" s="21">
        <f t="shared" si="111"/>
        <v>2560</v>
      </c>
      <c r="Z777" s="21">
        <f t="shared" si="112"/>
        <v>1440</v>
      </c>
      <c r="AA777" s="57">
        <f t="shared" si="113"/>
        <v>200968.29721068247</v>
      </c>
      <c r="AB777" s="59">
        <f t="shared" si="114"/>
        <v>1.7777777777777777</v>
      </c>
      <c r="AC777" s="61">
        <f t="shared" si="115"/>
        <v>685.8</v>
      </c>
    </row>
    <row r="778" spans="4:29">
      <c r="D778" s="12">
        <v>772</v>
      </c>
      <c r="E778" s="36" t="s">
        <v>222</v>
      </c>
      <c r="F778" s="16" t="s">
        <v>10</v>
      </c>
      <c r="G778" s="14" t="s">
        <v>40</v>
      </c>
      <c r="H778" s="13" t="s">
        <v>5</v>
      </c>
      <c r="I778" s="13" t="s">
        <v>36</v>
      </c>
      <c r="J778" s="13" t="s">
        <v>220</v>
      </c>
      <c r="K778" s="13" t="s">
        <v>98</v>
      </c>
      <c r="L778" s="14">
        <v>34</v>
      </c>
      <c r="M778" s="14" t="s">
        <v>117</v>
      </c>
      <c r="N778" s="31">
        <v>1000000</v>
      </c>
      <c r="O778" s="14" t="s">
        <v>1</v>
      </c>
      <c r="P778" s="14" t="s">
        <v>35</v>
      </c>
      <c r="Q778" s="31">
        <v>4608</v>
      </c>
      <c r="R778" s="31">
        <v>1152</v>
      </c>
      <c r="S778" s="45">
        <v>10</v>
      </c>
      <c r="T778" s="64">
        <f t="shared" si="108"/>
        <v>340</v>
      </c>
      <c r="U778" s="64">
        <f t="shared" si="109"/>
        <v>2.6564797010584447</v>
      </c>
      <c r="V778" s="38">
        <f t="shared" si="110"/>
        <v>1.0338700287868521</v>
      </c>
      <c r="W778" s="52">
        <v>103.38700287868521</v>
      </c>
      <c r="X778" s="71" t="str">
        <f t="shared" si="116"/>
        <v>Q3 2023</v>
      </c>
      <c r="Y778" s="21">
        <f t="shared" si="111"/>
        <v>3440</v>
      </c>
      <c r="Z778" s="21">
        <f t="shared" si="112"/>
        <v>1440</v>
      </c>
      <c r="AA778" s="57">
        <f t="shared" si="113"/>
        <v>265647.97010584443</v>
      </c>
      <c r="AB778" s="59">
        <f t="shared" si="114"/>
        <v>2.3888888888888888</v>
      </c>
      <c r="AC778" s="61">
        <f t="shared" si="115"/>
        <v>863.59999999999991</v>
      </c>
    </row>
    <row r="779" spans="4:29">
      <c r="D779" s="12">
        <v>773</v>
      </c>
      <c r="E779" s="36" t="s">
        <v>222</v>
      </c>
      <c r="F779" s="16" t="s">
        <v>10</v>
      </c>
      <c r="G779" s="14" t="s">
        <v>40</v>
      </c>
      <c r="H779" s="13" t="s">
        <v>5</v>
      </c>
      <c r="I779" s="13" t="s">
        <v>76</v>
      </c>
      <c r="J779" s="13"/>
      <c r="K779" s="13"/>
      <c r="L779" s="14">
        <v>31.5</v>
      </c>
      <c r="M779" s="14" t="s">
        <v>15</v>
      </c>
      <c r="N779" s="31" t="s">
        <v>65</v>
      </c>
      <c r="O779" s="14" t="s">
        <v>1</v>
      </c>
      <c r="P779" s="14" t="s">
        <v>35</v>
      </c>
      <c r="Q779" s="31">
        <v>5000</v>
      </c>
      <c r="R779" s="31">
        <v>1152</v>
      </c>
      <c r="S779" s="45">
        <v>75</v>
      </c>
      <c r="T779" s="64">
        <f t="shared" si="108"/>
        <v>2362.5</v>
      </c>
      <c r="U779" s="64">
        <f t="shared" si="109"/>
        <v>20.515513673590505</v>
      </c>
      <c r="V779" s="38">
        <f t="shared" si="110"/>
        <v>7.7540252159013905</v>
      </c>
      <c r="W779" s="52">
        <v>103.38700287868521</v>
      </c>
      <c r="X779" s="71" t="str">
        <f t="shared" si="116"/>
        <v>Q3 2023</v>
      </c>
      <c r="Y779" s="21">
        <f t="shared" si="111"/>
        <v>3840</v>
      </c>
      <c r="Z779" s="21">
        <f t="shared" si="112"/>
        <v>2160</v>
      </c>
      <c r="AA779" s="57">
        <f t="shared" si="113"/>
        <v>273540.18231454003</v>
      </c>
      <c r="AB779" s="59">
        <f t="shared" si="114"/>
        <v>1.7777777777777777</v>
      </c>
      <c r="AC779" s="61">
        <f t="shared" si="115"/>
        <v>800.09999999999991</v>
      </c>
    </row>
    <row r="780" spans="4:29">
      <c r="D780" s="12">
        <v>774</v>
      </c>
      <c r="E780" s="36" t="s">
        <v>222</v>
      </c>
      <c r="F780" s="16" t="s">
        <v>10</v>
      </c>
      <c r="G780" s="14" t="s">
        <v>40</v>
      </c>
      <c r="H780" s="13" t="s">
        <v>6</v>
      </c>
      <c r="I780" s="13" t="s">
        <v>125</v>
      </c>
      <c r="J780" s="13"/>
      <c r="K780" s="13" t="s">
        <v>123</v>
      </c>
      <c r="L780" s="14">
        <v>55</v>
      </c>
      <c r="M780" s="14" t="s">
        <v>15</v>
      </c>
      <c r="N780" s="31">
        <v>1000000</v>
      </c>
      <c r="O780" s="14" t="s">
        <v>1</v>
      </c>
      <c r="P780" s="14" t="s">
        <v>35</v>
      </c>
      <c r="Q780" s="31">
        <v>4000</v>
      </c>
      <c r="R780" s="31">
        <v>500</v>
      </c>
      <c r="S780" s="45">
        <v>6.3109999999999999</v>
      </c>
      <c r="T780" s="64">
        <f t="shared" si="108"/>
        <v>347.10500000000002</v>
      </c>
      <c r="U780" s="64">
        <f t="shared" si="109"/>
        <v>5.2628814049139461</v>
      </c>
      <c r="V780" s="38">
        <f t="shared" si="110"/>
        <v>0.77206120310671766</v>
      </c>
      <c r="W780" s="52">
        <v>122.33579513654219</v>
      </c>
      <c r="X780" s="71" t="str">
        <f t="shared" si="116"/>
        <v>Q3 2023</v>
      </c>
      <c r="Y780" s="21">
        <f t="shared" si="111"/>
        <v>3840</v>
      </c>
      <c r="Z780" s="21">
        <f t="shared" si="112"/>
        <v>2160</v>
      </c>
      <c r="AA780" s="57">
        <f t="shared" si="113"/>
        <v>833921.94658753707</v>
      </c>
      <c r="AB780" s="59">
        <f t="shared" si="114"/>
        <v>1.7777777777777777</v>
      </c>
      <c r="AC780" s="61">
        <f t="shared" si="115"/>
        <v>1397</v>
      </c>
    </row>
    <row r="781" spans="4:29">
      <c r="D781" s="12">
        <v>775</v>
      </c>
      <c r="E781" s="36" t="s">
        <v>222</v>
      </c>
      <c r="F781" s="16" t="s">
        <v>10</v>
      </c>
      <c r="G781" s="14" t="s">
        <v>40</v>
      </c>
      <c r="H781" s="13" t="s">
        <v>6</v>
      </c>
      <c r="I781" s="13" t="s">
        <v>125</v>
      </c>
      <c r="J781" s="13"/>
      <c r="K781" s="13" t="s">
        <v>123</v>
      </c>
      <c r="L781" s="14">
        <v>65</v>
      </c>
      <c r="M781" s="14" t="s">
        <v>15</v>
      </c>
      <c r="N781" s="31">
        <v>1000000</v>
      </c>
      <c r="O781" s="14" t="s">
        <v>2</v>
      </c>
      <c r="P781" s="14" t="s">
        <v>35</v>
      </c>
      <c r="Q781" s="31">
        <v>16384</v>
      </c>
      <c r="R781" s="31">
        <v>1000</v>
      </c>
      <c r="S781" s="45">
        <v>7.484</v>
      </c>
      <c r="T781" s="64">
        <f t="shared" si="108"/>
        <v>486.46</v>
      </c>
      <c r="U781" s="64">
        <f t="shared" si="109"/>
        <v>8.7168689450919885</v>
      </c>
      <c r="V781" s="38">
        <f t="shared" si="110"/>
        <v>1.7552171687788007</v>
      </c>
      <c r="W781" s="52">
        <v>234.52928497846079</v>
      </c>
      <c r="X781" s="71" t="str">
        <f t="shared" si="116"/>
        <v>Q3 2023</v>
      </c>
      <c r="Y781" s="21">
        <f t="shared" si="111"/>
        <v>3840</v>
      </c>
      <c r="Z781" s="21">
        <f t="shared" si="112"/>
        <v>2160</v>
      </c>
      <c r="AA781" s="57">
        <f t="shared" si="113"/>
        <v>1164733.9584569733</v>
      </c>
      <c r="AB781" s="59">
        <f t="shared" si="114"/>
        <v>1.7777777777777777</v>
      </c>
      <c r="AC781" s="61">
        <f t="shared" si="115"/>
        <v>1651</v>
      </c>
    </row>
    <row r="782" spans="4:29">
      <c r="D782" s="12">
        <v>776</v>
      </c>
      <c r="E782" s="36" t="s">
        <v>222</v>
      </c>
      <c r="F782" s="16" t="s">
        <v>10</v>
      </c>
      <c r="G782" s="14" t="s">
        <v>40</v>
      </c>
      <c r="H782" s="13" t="s">
        <v>6</v>
      </c>
      <c r="I782" s="13" t="s">
        <v>125</v>
      </c>
      <c r="J782" s="13"/>
      <c r="K782" s="13" t="s">
        <v>123</v>
      </c>
      <c r="L782" s="14">
        <v>75</v>
      </c>
      <c r="M782" s="14" t="s">
        <v>15</v>
      </c>
      <c r="N782" s="31">
        <v>1000000</v>
      </c>
      <c r="O782" s="14" t="s">
        <v>2</v>
      </c>
      <c r="P782" s="14" t="s">
        <v>35</v>
      </c>
      <c r="Q782" s="31">
        <v>12000</v>
      </c>
      <c r="R782" s="31">
        <v>1000</v>
      </c>
      <c r="S782" s="45">
        <v>6.1360000000000001</v>
      </c>
      <c r="T782" s="64">
        <f t="shared" si="108"/>
        <v>460.2</v>
      </c>
      <c r="U782" s="64">
        <f t="shared" si="109"/>
        <v>9.5149804913946596</v>
      </c>
      <c r="V782" s="38">
        <f t="shared" si="110"/>
        <v>1.9381866496608284</v>
      </c>
      <c r="W782" s="52">
        <v>315.87135750665391</v>
      </c>
      <c r="X782" s="71" t="str">
        <f t="shared" si="116"/>
        <v>Q3 2023</v>
      </c>
      <c r="Y782" s="21">
        <f t="shared" si="111"/>
        <v>3840</v>
      </c>
      <c r="Z782" s="21">
        <f t="shared" si="112"/>
        <v>2160</v>
      </c>
      <c r="AA782" s="57">
        <f t="shared" si="113"/>
        <v>1550681.3056379822</v>
      </c>
      <c r="AB782" s="59">
        <f t="shared" si="114"/>
        <v>1.7777777777777777</v>
      </c>
      <c r="AC782" s="61">
        <f t="shared" si="115"/>
        <v>1905</v>
      </c>
    </row>
    <row r="783" spans="4:29">
      <c r="D783" s="12">
        <v>777</v>
      </c>
      <c r="E783" s="36" t="s">
        <v>222</v>
      </c>
      <c r="F783" s="16" t="s">
        <v>10</v>
      </c>
      <c r="G783" s="14" t="s">
        <v>40</v>
      </c>
      <c r="H783" s="13" t="s">
        <v>6</v>
      </c>
      <c r="I783" s="13" t="s">
        <v>125</v>
      </c>
      <c r="J783" s="13"/>
      <c r="K783" s="13" t="s">
        <v>123</v>
      </c>
      <c r="L783" s="14">
        <v>86</v>
      </c>
      <c r="M783" s="14" t="s">
        <v>15</v>
      </c>
      <c r="N783" s="31">
        <v>1000000</v>
      </c>
      <c r="O783" s="14" t="s">
        <v>2</v>
      </c>
      <c r="P783" s="14" t="s">
        <v>35</v>
      </c>
      <c r="Q783" s="31">
        <v>18000</v>
      </c>
      <c r="R783" s="31">
        <v>1200</v>
      </c>
      <c r="S783" s="45">
        <v>1.3180000000000001</v>
      </c>
      <c r="T783" s="64">
        <f t="shared" si="108"/>
        <v>113.348</v>
      </c>
      <c r="U783" s="64">
        <f t="shared" si="109"/>
        <v>2.6872763943653419</v>
      </c>
      <c r="V783" s="38">
        <f t="shared" si="110"/>
        <v>0.54561574523185463</v>
      </c>
      <c r="W783" s="52">
        <v>413.97249258866049</v>
      </c>
      <c r="X783" s="71" t="str">
        <f t="shared" si="116"/>
        <v>Q3 2023</v>
      </c>
      <c r="Y783" s="21">
        <f t="shared" si="111"/>
        <v>3840</v>
      </c>
      <c r="Z783" s="21">
        <f t="shared" si="112"/>
        <v>2160</v>
      </c>
      <c r="AA783" s="57">
        <f t="shared" si="113"/>
        <v>2038904.6998219588</v>
      </c>
      <c r="AB783" s="59">
        <f t="shared" si="114"/>
        <v>1.7777777777777777</v>
      </c>
      <c r="AC783" s="61">
        <f t="shared" si="115"/>
        <v>2184.4</v>
      </c>
    </row>
    <row r="784" spans="4:29">
      <c r="D784" s="12">
        <v>778</v>
      </c>
      <c r="E784" s="36" t="s">
        <v>222</v>
      </c>
      <c r="F784" s="16" t="s">
        <v>10</v>
      </c>
      <c r="G784" s="14" t="s">
        <v>40</v>
      </c>
      <c r="H784" s="13" t="s">
        <v>6</v>
      </c>
      <c r="I784" s="13" t="s">
        <v>125</v>
      </c>
      <c r="J784" s="13"/>
      <c r="K784" s="13" t="s">
        <v>123</v>
      </c>
      <c r="L784" s="14">
        <v>65</v>
      </c>
      <c r="M784" s="14" t="s">
        <v>52</v>
      </c>
      <c r="N784" s="31">
        <v>1000000</v>
      </c>
      <c r="O784" s="14" t="s">
        <v>2</v>
      </c>
      <c r="P784" s="14" t="s">
        <v>35</v>
      </c>
      <c r="Q784" s="31">
        <v>12000</v>
      </c>
      <c r="R784" s="31">
        <v>1000</v>
      </c>
      <c r="S784" s="45">
        <v>1.84</v>
      </c>
      <c r="T784" s="64">
        <f t="shared" si="108"/>
        <v>119.60000000000001</v>
      </c>
      <c r="U784" s="64">
        <f t="shared" si="109"/>
        <v>2.143110483560831</v>
      </c>
      <c r="V784" s="38">
        <f t="shared" si="110"/>
        <v>0.66612175649698169</v>
      </c>
      <c r="W784" s="52">
        <v>362.02269374835959</v>
      </c>
      <c r="X784" s="71" t="str">
        <f t="shared" si="116"/>
        <v>Q3 2023</v>
      </c>
      <c r="Y784" s="21">
        <f t="shared" si="111"/>
        <v>7680</v>
      </c>
      <c r="Z784" s="21">
        <f t="shared" si="112"/>
        <v>4320</v>
      </c>
      <c r="AA784" s="57">
        <f t="shared" si="113"/>
        <v>1164733.9584569733</v>
      </c>
      <c r="AB784" s="59">
        <f t="shared" si="114"/>
        <v>1.7777777777777777</v>
      </c>
      <c r="AC784" s="61">
        <f t="shared" si="115"/>
        <v>1651</v>
      </c>
    </row>
    <row r="785" spans="4:29">
      <c r="D785" s="12">
        <v>779</v>
      </c>
      <c r="E785" s="36" t="s">
        <v>222</v>
      </c>
      <c r="F785" s="16" t="s">
        <v>10</v>
      </c>
      <c r="G785" s="14" t="s">
        <v>40</v>
      </c>
      <c r="H785" s="13" t="s">
        <v>6</v>
      </c>
      <c r="I785" s="13" t="s">
        <v>125</v>
      </c>
      <c r="J785" s="13"/>
      <c r="K785" s="13" t="s">
        <v>123</v>
      </c>
      <c r="L785" s="14">
        <v>75</v>
      </c>
      <c r="M785" s="14" t="s">
        <v>52</v>
      </c>
      <c r="N785" s="31">
        <v>1000000</v>
      </c>
      <c r="O785" s="14" t="s">
        <v>2</v>
      </c>
      <c r="P785" s="14" t="s">
        <v>35</v>
      </c>
      <c r="Q785" s="31">
        <v>16000</v>
      </c>
      <c r="R785" s="31">
        <v>2000</v>
      </c>
      <c r="S785" s="45">
        <v>4.7439999999999998</v>
      </c>
      <c r="T785" s="64">
        <f t="shared" si="108"/>
        <v>355.79999999999995</v>
      </c>
      <c r="U785" s="64">
        <f t="shared" si="109"/>
        <v>7.3564321139465871</v>
      </c>
      <c r="V785" s="38">
        <f t="shared" si="110"/>
        <v>2.32777074656431</v>
      </c>
      <c r="W785" s="52">
        <v>490.67680155234194</v>
      </c>
      <c r="X785" s="71" t="str">
        <f t="shared" si="116"/>
        <v>Q3 2023</v>
      </c>
      <c r="Y785" s="21">
        <f t="shared" si="111"/>
        <v>7680</v>
      </c>
      <c r="Z785" s="21">
        <f t="shared" si="112"/>
        <v>4320</v>
      </c>
      <c r="AA785" s="57">
        <f t="shared" si="113"/>
        <v>1550681.3056379822</v>
      </c>
      <c r="AB785" s="59">
        <f t="shared" si="114"/>
        <v>1.7777777777777777</v>
      </c>
      <c r="AC785" s="61">
        <f t="shared" si="115"/>
        <v>1905</v>
      </c>
    </row>
    <row r="786" spans="4:29">
      <c r="D786" s="12">
        <v>780</v>
      </c>
      <c r="E786" s="36" t="s">
        <v>222</v>
      </c>
      <c r="F786" s="16" t="s">
        <v>10</v>
      </c>
      <c r="G786" s="14" t="s">
        <v>40</v>
      </c>
      <c r="H786" s="13" t="s">
        <v>6</v>
      </c>
      <c r="I786" s="13" t="s">
        <v>125</v>
      </c>
      <c r="J786" s="13"/>
      <c r="K786" s="13" t="s">
        <v>123</v>
      </c>
      <c r="L786" s="14">
        <v>86</v>
      </c>
      <c r="M786" s="14" t="s">
        <v>52</v>
      </c>
      <c r="N786" s="31">
        <v>1000000</v>
      </c>
      <c r="O786" s="14" t="s">
        <v>2</v>
      </c>
      <c r="P786" s="14" t="s">
        <v>35</v>
      </c>
      <c r="Q786" s="31">
        <v>28800</v>
      </c>
      <c r="R786" s="31">
        <v>2400</v>
      </c>
      <c r="S786" s="45">
        <v>2.1760000000000002</v>
      </c>
      <c r="T786" s="64">
        <f t="shared" si="108"/>
        <v>187.13600000000002</v>
      </c>
      <c r="U786" s="64">
        <f t="shared" si="109"/>
        <v>4.4366566268125824</v>
      </c>
      <c r="V786" s="38">
        <f t="shared" si="110"/>
        <v>1.3993155303147475</v>
      </c>
      <c r="W786" s="52">
        <v>643.06779885788023</v>
      </c>
      <c r="X786" s="71" t="str">
        <f t="shared" si="116"/>
        <v>Q3 2023</v>
      </c>
      <c r="Y786" s="21">
        <f t="shared" si="111"/>
        <v>7680</v>
      </c>
      <c r="Z786" s="21">
        <f t="shared" si="112"/>
        <v>4320</v>
      </c>
      <c r="AA786" s="57">
        <f t="shared" si="113"/>
        <v>2038904.6998219588</v>
      </c>
      <c r="AB786" s="59">
        <f t="shared" si="114"/>
        <v>1.7777777777777777</v>
      </c>
      <c r="AC786" s="61">
        <f t="shared" si="115"/>
        <v>2184.4</v>
      </c>
    </row>
    <row r="787" spans="4:29">
      <c r="D787" s="12">
        <v>781</v>
      </c>
      <c r="E787" s="36" t="s">
        <v>222</v>
      </c>
      <c r="F787" s="16" t="s">
        <v>10</v>
      </c>
      <c r="G787" s="14" t="s">
        <v>40</v>
      </c>
      <c r="H787" s="13" t="s">
        <v>6</v>
      </c>
      <c r="I787" s="13" t="s">
        <v>53</v>
      </c>
      <c r="J787" s="13" t="s">
        <v>126</v>
      </c>
      <c r="K787" s="13" t="s">
        <v>123</v>
      </c>
      <c r="L787" s="14">
        <v>43</v>
      </c>
      <c r="M787" s="14" t="s">
        <v>15</v>
      </c>
      <c r="N787" s="31">
        <v>1000000</v>
      </c>
      <c r="O787" s="14" t="s">
        <v>1</v>
      </c>
      <c r="P787" s="14" t="s">
        <v>35</v>
      </c>
      <c r="Q787" s="31">
        <v>3614.6269090909086</v>
      </c>
      <c r="R787" s="31">
        <v>301.21890909090905</v>
      </c>
      <c r="S787" s="45">
        <v>38.286000000000001</v>
      </c>
      <c r="T787" s="64">
        <f t="shared" si="108"/>
        <v>1646.298</v>
      </c>
      <c r="U787" s="64">
        <f t="shared" si="109"/>
        <v>19.515376334345881</v>
      </c>
      <c r="V787" s="38">
        <f t="shared" si="110"/>
        <v>5.2311993470571219</v>
      </c>
      <c r="W787" s="52">
        <v>136.63478417847571</v>
      </c>
      <c r="X787" s="71" t="str">
        <f t="shared" si="116"/>
        <v>Q3 2023</v>
      </c>
      <c r="Y787" s="21">
        <f t="shared" si="111"/>
        <v>3840</v>
      </c>
      <c r="Z787" s="21">
        <f t="shared" si="112"/>
        <v>2160</v>
      </c>
      <c r="AA787" s="57">
        <f t="shared" si="113"/>
        <v>509726.1749554897</v>
      </c>
      <c r="AB787" s="59">
        <f t="shared" si="114"/>
        <v>1.7777777777777777</v>
      </c>
      <c r="AC787" s="61">
        <f t="shared" si="115"/>
        <v>1092.2</v>
      </c>
    </row>
    <row r="788" spans="4:29">
      <c r="D788" s="12">
        <v>782</v>
      </c>
      <c r="E788" s="36" t="s">
        <v>222</v>
      </c>
      <c r="F788" s="16" t="s">
        <v>10</v>
      </c>
      <c r="G788" s="14" t="s">
        <v>40</v>
      </c>
      <c r="H788" s="13" t="s">
        <v>6</v>
      </c>
      <c r="I788" s="13" t="s">
        <v>53</v>
      </c>
      <c r="J788" s="13" t="s">
        <v>126</v>
      </c>
      <c r="K788" s="13" t="s">
        <v>123</v>
      </c>
      <c r="L788" s="14">
        <v>50</v>
      </c>
      <c r="M788" s="14" t="s">
        <v>15</v>
      </c>
      <c r="N788" s="31">
        <v>1000000</v>
      </c>
      <c r="O788" s="14" t="s">
        <v>2</v>
      </c>
      <c r="P788" s="14" t="s">
        <v>35</v>
      </c>
      <c r="Q788" s="31">
        <v>4887.272727272727</v>
      </c>
      <c r="R788" s="31">
        <v>407.27272727272725</v>
      </c>
      <c r="S788" s="45">
        <v>46.831000000000003</v>
      </c>
      <c r="T788" s="64">
        <f t="shared" si="108"/>
        <v>2341.5500000000002</v>
      </c>
      <c r="U788" s="64">
        <f t="shared" si="109"/>
        <v>32.275536099703267</v>
      </c>
      <c r="V788" s="38">
        <f t="shared" si="110"/>
        <v>7.4403995091420887</v>
      </c>
      <c r="W788" s="52">
        <v>158.87765602148338</v>
      </c>
      <c r="X788" s="71" t="str">
        <f t="shared" si="116"/>
        <v>Q3 2023</v>
      </c>
      <c r="Y788" s="21">
        <f t="shared" si="111"/>
        <v>3840</v>
      </c>
      <c r="Z788" s="21">
        <f t="shared" si="112"/>
        <v>2160</v>
      </c>
      <c r="AA788" s="57">
        <f t="shared" si="113"/>
        <v>689191.69139465876</v>
      </c>
      <c r="AB788" s="59">
        <f t="shared" si="114"/>
        <v>1.7777777777777777</v>
      </c>
      <c r="AC788" s="61">
        <f t="shared" si="115"/>
        <v>1270</v>
      </c>
    </row>
    <row r="789" spans="4:29">
      <c r="D789" s="12">
        <v>783</v>
      </c>
      <c r="E789" s="36" t="s">
        <v>222</v>
      </c>
      <c r="F789" s="16" t="s">
        <v>10</v>
      </c>
      <c r="G789" s="14" t="s">
        <v>40</v>
      </c>
      <c r="H789" s="13" t="s">
        <v>6</v>
      </c>
      <c r="I789" s="13" t="s">
        <v>53</v>
      </c>
      <c r="J789" s="13" t="s">
        <v>126</v>
      </c>
      <c r="K789" s="13" t="s">
        <v>123</v>
      </c>
      <c r="L789" s="14">
        <v>55</v>
      </c>
      <c r="M789" s="14" t="s">
        <v>15</v>
      </c>
      <c r="N789" s="31">
        <v>1000000</v>
      </c>
      <c r="O789" s="14" t="s">
        <v>2</v>
      </c>
      <c r="P789" s="14" t="s">
        <v>35</v>
      </c>
      <c r="Q789" s="31">
        <v>6283.636363636364</v>
      </c>
      <c r="R789" s="31">
        <v>523.63636363636363</v>
      </c>
      <c r="S789" s="45">
        <v>121.88</v>
      </c>
      <c r="T789" s="64">
        <f t="shared" si="108"/>
        <v>6703.4</v>
      </c>
      <c r="U789" s="64">
        <f t="shared" si="109"/>
        <v>101.63840685008901</v>
      </c>
      <c r="V789" s="38">
        <f t="shared" si="110"/>
        <v>21.300409587488232</v>
      </c>
      <c r="W789" s="52">
        <v>174.76542162363171</v>
      </c>
      <c r="X789" s="71" t="str">
        <f t="shared" si="116"/>
        <v>Q3 2023</v>
      </c>
      <c r="Y789" s="21">
        <f t="shared" si="111"/>
        <v>3840</v>
      </c>
      <c r="Z789" s="21">
        <f t="shared" si="112"/>
        <v>2160</v>
      </c>
      <c r="AA789" s="57">
        <f t="shared" si="113"/>
        <v>833921.94658753707</v>
      </c>
      <c r="AB789" s="59">
        <f t="shared" si="114"/>
        <v>1.7777777777777777</v>
      </c>
      <c r="AC789" s="61">
        <f t="shared" si="115"/>
        <v>1397</v>
      </c>
    </row>
    <row r="790" spans="4:29">
      <c r="D790" s="12">
        <v>784</v>
      </c>
      <c r="E790" s="36" t="s">
        <v>222</v>
      </c>
      <c r="F790" s="16" t="s">
        <v>10</v>
      </c>
      <c r="G790" s="14" t="s">
        <v>40</v>
      </c>
      <c r="H790" s="13" t="s">
        <v>6</v>
      </c>
      <c r="I790" s="13" t="s">
        <v>53</v>
      </c>
      <c r="J790" s="13" t="s">
        <v>126</v>
      </c>
      <c r="K790" s="13" t="s">
        <v>123</v>
      </c>
      <c r="L790" s="14">
        <v>65</v>
      </c>
      <c r="M790" s="14" t="s">
        <v>15</v>
      </c>
      <c r="N790" s="31">
        <v>1000000</v>
      </c>
      <c r="O790" s="14" t="s">
        <v>2</v>
      </c>
      <c r="P790" s="14" t="s">
        <v>35</v>
      </c>
      <c r="Q790" s="31">
        <v>8640</v>
      </c>
      <c r="R790" s="31">
        <v>720</v>
      </c>
      <c r="S790" s="45">
        <v>104.833</v>
      </c>
      <c r="T790" s="64">
        <f t="shared" si="108"/>
        <v>6814.1449999999995</v>
      </c>
      <c r="U790" s="64">
        <f t="shared" si="109"/>
        <v>122.10255506691988</v>
      </c>
      <c r="V790" s="38">
        <f t="shared" si="110"/>
        <v>24.586408532146979</v>
      </c>
      <c r="W790" s="52">
        <v>234.52928497846079</v>
      </c>
      <c r="X790" s="71" t="str">
        <f t="shared" si="116"/>
        <v>Q3 2023</v>
      </c>
      <c r="Y790" s="21">
        <f t="shared" si="111"/>
        <v>3840</v>
      </c>
      <c r="Z790" s="21">
        <f t="shared" si="112"/>
        <v>2160</v>
      </c>
      <c r="AA790" s="57">
        <f t="shared" si="113"/>
        <v>1164733.9584569733</v>
      </c>
      <c r="AB790" s="59">
        <f t="shared" si="114"/>
        <v>1.7777777777777777</v>
      </c>
      <c r="AC790" s="61">
        <f t="shared" si="115"/>
        <v>1651</v>
      </c>
    </row>
    <row r="791" spans="4:29">
      <c r="D791" s="12">
        <v>785</v>
      </c>
      <c r="E791" s="36" t="s">
        <v>222</v>
      </c>
      <c r="F791" s="16" t="s">
        <v>10</v>
      </c>
      <c r="G791" s="14" t="s">
        <v>40</v>
      </c>
      <c r="H791" s="13" t="s">
        <v>6</v>
      </c>
      <c r="I791" s="13" t="s">
        <v>53</v>
      </c>
      <c r="J791" s="13" t="s">
        <v>126</v>
      </c>
      <c r="K791" s="13" t="s">
        <v>123</v>
      </c>
      <c r="L791" s="14">
        <v>75</v>
      </c>
      <c r="M791" s="14" t="s">
        <v>15</v>
      </c>
      <c r="N791" s="31">
        <v>1000000</v>
      </c>
      <c r="O791" s="14" t="s">
        <v>2</v>
      </c>
      <c r="P791" s="14" t="s">
        <v>35</v>
      </c>
      <c r="Q791" s="31">
        <v>10909.09090909091</v>
      </c>
      <c r="R791" s="31">
        <v>909.09090909090912</v>
      </c>
      <c r="S791" s="45">
        <v>56.253999999999998</v>
      </c>
      <c r="T791" s="64">
        <f t="shared" si="108"/>
        <v>4219.05</v>
      </c>
      <c r="U791" s="64">
        <f t="shared" si="109"/>
        <v>87.232026167359052</v>
      </c>
      <c r="V791" s="38">
        <f t="shared" si="110"/>
        <v>17.769027345179307</v>
      </c>
      <c r="W791" s="52">
        <v>315.87135750665391</v>
      </c>
      <c r="X791" s="71" t="str">
        <f t="shared" si="116"/>
        <v>Q3 2023</v>
      </c>
      <c r="Y791" s="21">
        <f t="shared" si="111"/>
        <v>3840</v>
      </c>
      <c r="Z791" s="21">
        <f t="shared" si="112"/>
        <v>2160</v>
      </c>
      <c r="AA791" s="57">
        <f t="shared" si="113"/>
        <v>1550681.3056379822</v>
      </c>
      <c r="AB791" s="59">
        <f t="shared" si="114"/>
        <v>1.7777777777777777</v>
      </c>
      <c r="AC791" s="61">
        <f t="shared" si="115"/>
        <v>1905</v>
      </c>
    </row>
    <row r="792" spans="4:29">
      <c r="D792" s="12">
        <v>786</v>
      </c>
      <c r="E792" s="36" t="s">
        <v>222</v>
      </c>
      <c r="F792" s="16" t="s">
        <v>10</v>
      </c>
      <c r="G792" s="14" t="s">
        <v>40</v>
      </c>
      <c r="H792" s="13" t="s">
        <v>6</v>
      </c>
      <c r="I792" s="13" t="s">
        <v>53</v>
      </c>
      <c r="J792" s="13" t="s">
        <v>126</v>
      </c>
      <c r="K792" s="13" t="s">
        <v>123</v>
      </c>
      <c r="L792" s="14">
        <v>85</v>
      </c>
      <c r="M792" s="14" t="s">
        <v>15</v>
      </c>
      <c r="N792" s="31">
        <v>1000000</v>
      </c>
      <c r="O792" s="14" t="s">
        <v>2</v>
      </c>
      <c r="P792" s="14" t="s">
        <v>35</v>
      </c>
      <c r="Q792" s="31">
        <v>14400</v>
      </c>
      <c r="R792" s="31">
        <v>1200</v>
      </c>
      <c r="S792" s="45">
        <v>50.656999999999996</v>
      </c>
      <c r="T792" s="64">
        <f t="shared" si="108"/>
        <v>4305.8449999999993</v>
      </c>
      <c r="U792" s="64">
        <f t="shared" si="109"/>
        <v>100.89678834672995</v>
      </c>
      <c r="V792" s="38">
        <f t="shared" si="110"/>
        <v>20.970604557063773</v>
      </c>
      <c r="W792" s="52">
        <v>413.97249258866049</v>
      </c>
      <c r="X792" s="71" t="str">
        <f t="shared" si="116"/>
        <v>Q3 2023</v>
      </c>
      <c r="Y792" s="21">
        <f t="shared" si="111"/>
        <v>3840</v>
      </c>
      <c r="Z792" s="21">
        <f t="shared" si="112"/>
        <v>2160</v>
      </c>
      <c r="AA792" s="57">
        <f t="shared" si="113"/>
        <v>1991763.9881305636</v>
      </c>
      <c r="AB792" s="59">
        <f t="shared" si="114"/>
        <v>1.7777777777777777</v>
      </c>
      <c r="AC792" s="61">
        <f t="shared" si="115"/>
        <v>2159</v>
      </c>
    </row>
    <row r="793" spans="4:29">
      <c r="D793" s="12">
        <v>787</v>
      </c>
      <c r="E793" s="36" t="s">
        <v>222</v>
      </c>
      <c r="F793" s="16" t="s">
        <v>10</v>
      </c>
      <c r="G793" s="14" t="s">
        <v>40</v>
      </c>
      <c r="H793" s="13" t="s">
        <v>6</v>
      </c>
      <c r="I793" s="13" t="s">
        <v>53</v>
      </c>
      <c r="J793" s="13" t="s">
        <v>126</v>
      </c>
      <c r="K793" s="13" t="s">
        <v>123</v>
      </c>
      <c r="L793" s="14">
        <v>98</v>
      </c>
      <c r="M793" s="14" t="s">
        <v>15</v>
      </c>
      <c r="N793" s="31">
        <v>1000000</v>
      </c>
      <c r="O793" s="14" t="s">
        <v>2</v>
      </c>
      <c r="P793" s="14" t="s">
        <v>35</v>
      </c>
      <c r="Q793" s="31">
        <v>19141.53633217993</v>
      </c>
      <c r="R793" s="31">
        <v>1595.1280276816608</v>
      </c>
      <c r="S793" s="45">
        <v>2.8780000000000001</v>
      </c>
      <c r="T793" s="64">
        <f t="shared" si="108"/>
        <v>282.04399999999998</v>
      </c>
      <c r="U793" s="64">
        <f t="shared" si="109"/>
        <v>7.6197893511824315</v>
      </c>
      <c r="V793" s="38">
        <f t="shared" si="110"/>
        <v>1.7871192505052473</v>
      </c>
      <c r="W793" s="52">
        <v>620.9587388829907</v>
      </c>
      <c r="X793" s="71" t="str">
        <f t="shared" si="116"/>
        <v>Q3 2023</v>
      </c>
      <c r="Y793" s="21">
        <f t="shared" si="111"/>
        <v>3840</v>
      </c>
      <c r="Z793" s="21">
        <f t="shared" si="112"/>
        <v>2160</v>
      </c>
      <c r="AA793" s="57">
        <f t="shared" si="113"/>
        <v>2647598.8016617205</v>
      </c>
      <c r="AB793" s="59">
        <f t="shared" si="114"/>
        <v>1.7777777777777777</v>
      </c>
      <c r="AC793" s="61">
        <f t="shared" si="115"/>
        <v>2489.1999999999998</v>
      </c>
    </row>
    <row r="794" spans="4:29">
      <c r="D794" s="12">
        <v>788</v>
      </c>
      <c r="E794" s="36" t="s">
        <v>222</v>
      </c>
      <c r="F794" s="16" t="s">
        <v>10</v>
      </c>
      <c r="G794" s="14" t="s">
        <v>40</v>
      </c>
      <c r="H794" s="13" t="s">
        <v>6</v>
      </c>
      <c r="I794" s="13" t="s">
        <v>53</v>
      </c>
      <c r="J794" s="13" t="s">
        <v>126</v>
      </c>
      <c r="K794" s="13" t="s">
        <v>123</v>
      </c>
      <c r="L794" s="14">
        <v>55</v>
      </c>
      <c r="M794" s="14" t="s">
        <v>52</v>
      </c>
      <c r="N794" s="31">
        <v>1000000</v>
      </c>
      <c r="O794" s="14" t="s">
        <v>2</v>
      </c>
      <c r="P794" s="14" t="s">
        <v>35</v>
      </c>
      <c r="Q794" s="31">
        <v>7873.1360946745563</v>
      </c>
      <c r="R794" s="31">
        <v>962.27218934911241</v>
      </c>
      <c r="S794" s="45">
        <v>4.8079999999999998</v>
      </c>
      <c r="T794" s="64">
        <f t="shared" si="108"/>
        <v>264.44</v>
      </c>
      <c r="U794" s="64">
        <f t="shared" si="109"/>
        <v>4.0094967191928781</v>
      </c>
      <c r="V794" s="38">
        <f t="shared" si="110"/>
        <v>1.2970558718364038</v>
      </c>
      <c r="W794" s="52">
        <v>269.77035603918551</v>
      </c>
      <c r="X794" s="71" t="str">
        <f t="shared" si="116"/>
        <v>Q3 2023</v>
      </c>
      <c r="Y794" s="21">
        <f t="shared" si="111"/>
        <v>7680</v>
      </c>
      <c r="Z794" s="21">
        <f t="shared" si="112"/>
        <v>4320</v>
      </c>
      <c r="AA794" s="57">
        <f t="shared" si="113"/>
        <v>833921.94658753707</v>
      </c>
      <c r="AB794" s="59">
        <f t="shared" si="114"/>
        <v>1.7777777777777777</v>
      </c>
      <c r="AC794" s="61">
        <f t="shared" si="115"/>
        <v>1397</v>
      </c>
    </row>
    <row r="795" spans="4:29">
      <c r="D795" s="12">
        <v>789</v>
      </c>
      <c r="E795" s="36" t="s">
        <v>222</v>
      </c>
      <c r="F795" s="16" t="s">
        <v>10</v>
      </c>
      <c r="G795" s="14" t="s">
        <v>40</v>
      </c>
      <c r="H795" s="13" t="s">
        <v>6</v>
      </c>
      <c r="I795" s="13" t="s">
        <v>53</v>
      </c>
      <c r="J795" s="13" t="s">
        <v>126</v>
      </c>
      <c r="K795" s="13" t="s">
        <v>123</v>
      </c>
      <c r="L795" s="14">
        <v>65</v>
      </c>
      <c r="M795" s="14" t="s">
        <v>52</v>
      </c>
      <c r="N795" s="31">
        <v>1000000</v>
      </c>
      <c r="O795" s="14" t="s">
        <v>2</v>
      </c>
      <c r="P795" s="14" t="s">
        <v>35</v>
      </c>
      <c r="Q795" s="31">
        <v>10996.363636363636</v>
      </c>
      <c r="R795" s="31">
        <v>1221.8181818181818</v>
      </c>
      <c r="S795" s="45">
        <v>11.103999999999999</v>
      </c>
      <c r="T795" s="64">
        <f t="shared" si="108"/>
        <v>721.76</v>
      </c>
      <c r="U795" s="64">
        <f t="shared" si="109"/>
        <v>12.93320587470623</v>
      </c>
      <c r="V795" s="38">
        <f t="shared" si="110"/>
        <v>4.0198999913817843</v>
      </c>
      <c r="W795" s="52">
        <v>362.02269374835959</v>
      </c>
      <c r="X795" s="71" t="str">
        <f t="shared" si="116"/>
        <v>Q3 2023</v>
      </c>
      <c r="Y795" s="21">
        <f t="shared" si="111"/>
        <v>7680</v>
      </c>
      <c r="Z795" s="21">
        <f t="shared" si="112"/>
        <v>4320</v>
      </c>
      <c r="AA795" s="57">
        <f t="shared" si="113"/>
        <v>1164733.9584569733</v>
      </c>
      <c r="AB795" s="59">
        <f t="shared" si="114"/>
        <v>1.7777777777777777</v>
      </c>
      <c r="AC795" s="61">
        <f t="shared" si="115"/>
        <v>1651</v>
      </c>
    </row>
    <row r="796" spans="4:29">
      <c r="D796" s="12">
        <v>790</v>
      </c>
      <c r="E796" s="36" t="s">
        <v>222</v>
      </c>
      <c r="F796" s="16" t="s">
        <v>10</v>
      </c>
      <c r="G796" s="14" t="s">
        <v>40</v>
      </c>
      <c r="H796" s="13" t="s">
        <v>6</v>
      </c>
      <c r="I796" s="13" t="s">
        <v>53</v>
      </c>
      <c r="J796" s="13" t="s">
        <v>126</v>
      </c>
      <c r="K796" s="13" t="s">
        <v>123</v>
      </c>
      <c r="L796" s="14">
        <v>75</v>
      </c>
      <c r="M796" s="14" t="s">
        <v>52</v>
      </c>
      <c r="N796" s="31">
        <v>1000000</v>
      </c>
      <c r="O796" s="14" t="s">
        <v>2</v>
      </c>
      <c r="P796" s="14" t="s">
        <v>35</v>
      </c>
      <c r="Q796" s="31">
        <v>15708.764159999995</v>
      </c>
      <c r="R796" s="31">
        <v>1745.4182399999995</v>
      </c>
      <c r="S796" s="45">
        <v>8.6300000000000008</v>
      </c>
      <c r="T796" s="64">
        <f t="shared" si="108"/>
        <v>647.25000000000011</v>
      </c>
      <c r="U796" s="64">
        <f t="shared" si="109"/>
        <v>13.382379667655789</v>
      </c>
      <c r="V796" s="38">
        <f t="shared" si="110"/>
        <v>4.2345407973967113</v>
      </c>
      <c r="W796" s="52">
        <v>490.67680155234194</v>
      </c>
      <c r="X796" s="71" t="str">
        <f t="shared" si="116"/>
        <v>Q3 2023</v>
      </c>
      <c r="Y796" s="21">
        <f t="shared" si="111"/>
        <v>7680</v>
      </c>
      <c r="Z796" s="21">
        <f t="shared" si="112"/>
        <v>4320</v>
      </c>
      <c r="AA796" s="57">
        <f t="shared" si="113"/>
        <v>1550681.3056379822</v>
      </c>
      <c r="AB796" s="59">
        <f t="shared" si="114"/>
        <v>1.7777777777777777</v>
      </c>
      <c r="AC796" s="61">
        <f t="shared" si="115"/>
        <v>1905</v>
      </c>
    </row>
    <row r="797" spans="4:29">
      <c r="D797" s="12">
        <v>791</v>
      </c>
      <c r="E797" s="36" t="s">
        <v>222</v>
      </c>
      <c r="F797" s="16" t="s">
        <v>10</v>
      </c>
      <c r="G797" s="14" t="s">
        <v>40</v>
      </c>
      <c r="H797" s="13" t="s">
        <v>6</v>
      </c>
      <c r="I797" s="13" t="s">
        <v>53</v>
      </c>
      <c r="J797" s="13" t="s">
        <v>126</v>
      </c>
      <c r="K797" s="13" t="s">
        <v>123</v>
      </c>
      <c r="L797" s="14">
        <v>85</v>
      </c>
      <c r="M797" s="14" t="s">
        <v>52</v>
      </c>
      <c r="N797" s="31">
        <v>1000000</v>
      </c>
      <c r="O797" s="14" t="s">
        <v>2</v>
      </c>
      <c r="P797" s="14" t="s">
        <v>35</v>
      </c>
      <c r="Q797" s="31">
        <v>19145.454545454544</v>
      </c>
      <c r="R797" s="31">
        <v>2127.272727272727</v>
      </c>
      <c r="S797" s="45">
        <v>9.33</v>
      </c>
      <c r="T797" s="64">
        <f t="shared" si="108"/>
        <v>793.05</v>
      </c>
      <c r="U797" s="64">
        <f t="shared" si="109"/>
        <v>18.58315800925816</v>
      </c>
      <c r="V797" s="38">
        <f t="shared" si="110"/>
        <v>5.9998225633440221</v>
      </c>
      <c r="W797" s="52">
        <v>643.06779885788023</v>
      </c>
      <c r="X797" s="71" t="str">
        <f t="shared" si="116"/>
        <v>Q3 2023</v>
      </c>
      <c r="Y797" s="21">
        <f t="shared" si="111"/>
        <v>7680</v>
      </c>
      <c r="Z797" s="21">
        <f t="shared" si="112"/>
        <v>4320</v>
      </c>
      <c r="AA797" s="57">
        <f t="shared" si="113"/>
        <v>1991763.9881305636</v>
      </c>
      <c r="AB797" s="59">
        <f t="shared" si="114"/>
        <v>1.7777777777777777</v>
      </c>
      <c r="AC797" s="61">
        <f t="shared" si="115"/>
        <v>2159</v>
      </c>
    </row>
    <row r="798" spans="4:29">
      <c r="D798" s="12">
        <v>792</v>
      </c>
      <c r="E798" s="36" t="s">
        <v>222</v>
      </c>
      <c r="F798" s="16" t="s">
        <v>10</v>
      </c>
      <c r="G798" s="14" t="s">
        <v>40</v>
      </c>
      <c r="H798" s="13" t="s">
        <v>6</v>
      </c>
      <c r="I798" s="13" t="s">
        <v>111</v>
      </c>
      <c r="J798" s="13" t="s">
        <v>112</v>
      </c>
      <c r="K798" s="13" t="s">
        <v>43</v>
      </c>
      <c r="L798" s="14">
        <v>65</v>
      </c>
      <c r="M798" s="14" t="s">
        <v>15</v>
      </c>
      <c r="N798" s="31">
        <v>1000000</v>
      </c>
      <c r="O798" s="14" t="s">
        <v>2</v>
      </c>
      <c r="P798" s="14" t="s">
        <v>35</v>
      </c>
      <c r="Q798" s="31">
        <v>6480</v>
      </c>
      <c r="R798" s="31">
        <v>432</v>
      </c>
      <c r="S798" s="45">
        <v>17</v>
      </c>
      <c r="T798" s="64">
        <f t="shared" si="108"/>
        <v>1105</v>
      </c>
      <c r="U798" s="64">
        <f t="shared" si="109"/>
        <v>19.800477293768548</v>
      </c>
      <c r="V798" s="38">
        <f t="shared" si="110"/>
        <v>3.9869978446338337</v>
      </c>
      <c r="W798" s="52">
        <v>234.52928497846079</v>
      </c>
      <c r="X798" s="71" t="str">
        <f t="shared" si="116"/>
        <v>Q3 2023</v>
      </c>
      <c r="Y798" s="21">
        <f t="shared" si="111"/>
        <v>3840</v>
      </c>
      <c r="Z798" s="21">
        <f t="shared" si="112"/>
        <v>2160</v>
      </c>
      <c r="AA798" s="57">
        <f t="shared" si="113"/>
        <v>1164733.9584569733</v>
      </c>
      <c r="AB798" s="59">
        <f t="shared" si="114"/>
        <v>1.7777777777777777</v>
      </c>
      <c r="AC798" s="61">
        <f t="shared" si="115"/>
        <v>1651</v>
      </c>
    </row>
    <row r="799" spans="4:29">
      <c r="D799" s="12">
        <v>793</v>
      </c>
      <c r="E799" s="36" t="s">
        <v>222</v>
      </c>
      <c r="F799" s="16" t="s">
        <v>10</v>
      </c>
      <c r="G799" s="14" t="s">
        <v>40</v>
      </c>
      <c r="H799" s="13" t="s">
        <v>6</v>
      </c>
      <c r="I799" s="13" t="s">
        <v>111</v>
      </c>
      <c r="J799" s="13" t="s">
        <v>112</v>
      </c>
      <c r="K799" s="13" t="s">
        <v>43</v>
      </c>
      <c r="L799" s="14">
        <v>75</v>
      </c>
      <c r="M799" s="14" t="s">
        <v>15</v>
      </c>
      <c r="N799" s="31">
        <v>1000000</v>
      </c>
      <c r="O799" s="14" t="s">
        <v>2</v>
      </c>
      <c r="P799" s="14" t="s">
        <v>35</v>
      </c>
      <c r="Q799" s="31">
        <v>12000</v>
      </c>
      <c r="R799" s="31">
        <v>600</v>
      </c>
      <c r="S799" s="45">
        <v>9.0009999999999994</v>
      </c>
      <c r="T799" s="64">
        <f t="shared" si="108"/>
        <v>675.07499999999993</v>
      </c>
      <c r="U799" s="64">
        <f t="shared" si="109"/>
        <v>13.957682432047477</v>
      </c>
      <c r="V799" s="38">
        <f t="shared" si="110"/>
        <v>2.8431580889173915</v>
      </c>
      <c r="W799" s="52">
        <v>315.87135750665391</v>
      </c>
      <c r="X799" s="71" t="str">
        <f t="shared" si="116"/>
        <v>Q3 2023</v>
      </c>
      <c r="Y799" s="21">
        <f t="shared" si="111"/>
        <v>3840</v>
      </c>
      <c r="Z799" s="21">
        <f t="shared" si="112"/>
        <v>2160</v>
      </c>
      <c r="AA799" s="57">
        <f t="shared" si="113"/>
        <v>1550681.3056379822</v>
      </c>
      <c r="AB799" s="59">
        <f t="shared" si="114"/>
        <v>1.7777777777777777</v>
      </c>
      <c r="AC799" s="61">
        <f t="shared" si="115"/>
        <v>1905</v>
      </c>
    </row>
    <row r="800" spans="4:29">
      <c r="D800" s="12">
        <v>794</v>
      </c>
      <c r="E800" s="36" t="s">
        <v>222</v>
      </c>
      <c r="F800" s="16" t="s">
        <v>10</v>
      </c>
      <c r="G800" s="14" t="s">
        <v>40</v>
      </c>
      <c r="H800" s="13" t="s">
        <v>6</v>
      </c>
      <c r="I800" s="13" t="s">
        <v>111</v>
      </c>
      <c r="J800" s="13" t="s">
        <v>112</v>
      </c>
      <c r="K800" s="13" t="s">
        <v>43</v>
      </c>
      <c r="L800" s="14">
        <v>85</v>
      </c>
      <c r="M800" s="14" t="s">
        <v>15</v>
      </c>
      <c r="N800" s="31">
        <v>1000000</v>
      </c>
      <c r="O800" s="14" t="s">
        <v>2</v>
      </c>
      <c r="P800" s="14" t="s">
        <v>35</v>
      </c>
      <c r="Q800" s="31">
        <v>15360</v>
      </c>
      <c r="R800" s="31">
        <v>768</v>
      </c>
      <c r="S800" s="45">
        <v>7.9989999999999997</v>
      </c>
      <c r="T800" s="64">
        <f t="shared" si="108"/>
        <v>679.91499999999996</v>
      </c>
      <c r="U800" s="64">
        <f t="shared" si="109"/>
        <v>15.932120141056377</v>
      </c>
      <c r="V800" s="38">
        <f t="shared" si="110"/>
        <v>3.3113659682166947</v>
      </c>
      <c r="W800" s="52">
        <v>413.97249258866049</v>
      </c>
      <c r="X800" s="71" t="str">
        <f t="shared" si="116"/>
        <v>Q3 2023</v>
      </c>
      <c r="Y800" s="21">
        <f t="shared" si="111"/>
        <v>3840</v>
      </c>
      <c r="Z800" s="21">
        <f t="shared" si="112"/>
        <v>2160</v>
      </c>
      <c r="AA800" s="57">
        <f t="shared" si="113"/>
        <v>1991763.9881305636</v>
      </c>
      <c r="AB800" s="59">
        <f t="shared" si="114"/>
        <v>1.7777777777777777</v>
      </c>
      <c r="AC800" s="61">
        <f t="shared" si="115"/>
        <v>2159</v>
      </c>
    </row>
    <row r="801" spans="4:29">
      <c r="D801" s="12">
        <v>795</v>
      </c>
      <c r="E801" s="36" t="s">
        <v>222</v>
      </c>
      <c r="F801" s="16" t="s">
        <v>10</v>
      </c>
      <c r="G801" s="14" t="s">
        <v>40</v>
      </c>
      <c r="H801" s="13" t="s">
        <v>6</v>
      </c>
      <c r="I801" s="13" t="s">
        <v>36</v>
      </c>
      <c r="J801" s="13" t="s">
        <v>50</v>
      </c>
      <c r="K801" s="13" t="s">
        <v>123</v>
      </c>
      <c r="L801" s="14">
        <v>55</v>
      </c>
      <c r="M801" s="14" t="s">
        <v>15</v>
      </c>
      <c r="N801" s="31">
        <v>1000000</v>
      </c>
      <c r="O801" s="14" t="s">
        <v>1</v>
      </c>
      <c r="P801" s="14" t="s">
        <v>35</v>
      </c>
      <c r="Q801" s="31">
        <v>2048</v>
      </c>
      <c r="R801" s="31">
        <v>128</v>
      </c>
      <c r="S801" s="45">
        <v>50.1</v>
      </c>
      <c r="T801" s="64">
        <f t="shared" si="108"/>
        <v>2755.5</v>
      </c>
      <c r="U801" s="64">
        <f t="shared" si="109"/>
        <v>41.779489524035611</v>
      </c>
      <c r="V801" s="38">
        <f t="shared" si="110"/>
        <v>6.1290233363407642</v>
      </c>
      <c r="W801" s="52">
        <v>122.33579513654219</v>
      </c>
      <c r="X801" s="71" t="str">
        <f t="shared" si="116"/>
        <v>Q3 2023</v>
      </c>
      <c r="Y801" s="21">
        <f t="shared" si="111"/>
        <v>3840</v>
      </c>
      <c r="Z801" s="21">
        <f t="shared" si="112"/>
        <v>2160</v>
      </c>
      <c r="AA801" s="57">
        <f t="shared" si="113"/>
        <v>833921.94658753707</v>
      </c>
      <c r="AB801" s="59">
        <f t="shared" si="114"/>
        <v>1.7777777777777777</v>
      </c>
      <c r="AC801" s="61">
        <f t="shared" si="115"/>
        <v>1397</v>
      </c>
    </row>
    <row r="802" spans="4:29">
      <c r="D802" s="12">
        <v>796</v>
      </c>
      <c r="E802" s="36" t="s">
        <v>222</v>
      </c>
      <c r="F802" s="16" t="s">
        <v>10</v>
      </c>
      <c r="G802" s="14" t="s">
        <v>40</v>
      </c>
      <c r="H802" s="13" t="s">
        <v>6</v>
      </c>
      <c r="I802" s="13" t="s">
        <v>36</v>
      </c>
      <c r="J802" s="13" t="s">
        <v>37</v>
      </c>
      <c r="K802" s="13" t="s">
        <v>137</v>
      </c>
      <c r="L802" s="14">
        <v>65</v>
      </c>
      <c r="M802" s="14" t="s">
        <v>15</v>
      </c>
      <c r="N802" s="31">
        <v>1000000</v>
      </c>
      <c r="O802" s="14" t="s">
        <v>1</v>
      </c>
      <c r="P802" s="14" t="s">
        <v>35</v>
      </c>
      <c r="Q802" s="31">
        <v>2560</v>
      </c>
      <c r="R802" s="31">
        <v>160</v>
      </c>
      <c r="S802" s="45">
        <v>112</v>
      </c>
      <c r="T802" s="64">
        <f t="shared" si="108"/>
        <v>7280</v>
      </c>
      <c r="U802" s="64">
        <f t="shared" si="109"/>
        <v>130.450203347181</v>
      </c>
      <c r="V802" s="38">
        <f t="shared" si="110"/>
        <v>18.387095942311323</v>
      </c>
      <c r="W802" s="52">
        <v>164.17049948492254</v>
      </c>
      <c r="X802" s="71" t="str">
        <f t="shared" si="116"/>
        <v>Q3 2023</v>
      </c>
      <c r="Y802" s="21">
        <f t="shared" si="111"/>
        <v>3840</v>
      </c>
      <c r="Z802" s="21">
        <f t="shared" si="112"/>
        <v>2160</v>
      </c>
      <c r="AA802" s="57">
        <f t="shared" si="113"/>
        <v>1164733.9584569733</v>
      </c>
      <c r="AB802" s="59">
        <f t="shared" si="114"/>
        <v>1.7777777777777777</v>
      </c>
      <c r="AC802" s="61">
        <f t="shared" si="115"/>
        <v>1651</v>
      </c>
    </row>
    <row r="803" spans="4:29">
      <c r="D803" s="12">
        <v>797</v>
      </c>
      <c r="E803" s="36" t="s">
        <v>222</v>
      </c>
      <c r="F803" s="16" t="s">
        <v>10</v>
      </c>
      <c r="G803" s="14" t="s">
        <v>40</v>
      </c>
      <c r="H803" s="13" t="s">
        <v>6</v>
      </c>
      <c r="I803" s="13" t="s">
        <v>36</v>
      </c>
      <c r="J803" s="13" t="s">
        <v>38</v>
      </c>
      <c r="K803" s="13" t="s">
        <v>137</v>
      </c>
      <c r="L803" s="14">
        <v>75</v>
      </c>
      <c r="M803" s="14" t="s">
        <v>15</v>
      </c>
      <c r="N803" s="31">
        <v>1000000</v>
      </c>
      <c r="O803" s="14" t="s">
        <v>1</v>
      </c>
      <c r="P803" s="14" t="s">
        <v>35</v>
      </c>
      <c r="Q803" s="31">
        <v>3840</v>
      </c>
      <c r="R803" s="31">
        <v>240</v>
      </c>
      <c r="S803" s="45">
        <v>61.9</v>
      </c>
      <c r="T803" s="64">
        <f t="shared" si="108"/>
        <v>4642.5</v>
      </c>
      <c r="U803" s="64">
        <f t="shared" si="109"/>
        <v>95.987172818991098</v>
      </c>
      <c r="V803" s="38">
        <f t="shared" si="110"/>
        <v>13.686705920763313</v>
      </c>
      <c r="W803" s="52">
        <v>221.10995025465772</v>
      </c>
      <c r="X803" s="71" t="str">
        <f t="shared" si="116"/>
        <v>Q3 2023</v>
      </c>
      <c r="Y803" s="21">
        <f t="shared" si="111"/>
        <v>3840</v>
      </c>
      <c r="Z803" s="21">
        <f t="shared" si="112"/>
        <v>2160</v>
      </c>
      <c r="AA803" s="57">
        <f t="shared" si="113"/>
        <v>1550681.3056379822</v>
      </c>
      <c r="AB803" s="59">
        <f t="shared" si="114"/>
        <v>1.7777777777777777</v>
      </c>
      <c r="AC803" s="61">
        <f t="shared" si="115"/>
        <v>1905</v>
      </c>
    </row>
    <row r="804" spans="4:29">
      <c r="D804" s="12">
        <v>798</v>
      </c>
      <c r="E804" s="36" t="s">
        <v>222</v>
      </c>
      <c r="F804" s="16" t="s">
        <v>10</v>
      </c>
      <c r="G804" s="14" t="s">
        <v>40</v>
      </c>
      <c r="H804" s="13" t="s">
        <v>6</v>
      </c>
      <c r="I804" s="13" t="s">
        <v>36</v>
      </c>
      <c r="J804" s="13" t="s">
        <v>138</v>
      </c>
      <c r="K804" s="13" t="s">
        <v>137</v>
      </c>
      <c r="L804" s="14">
        <v>85</v>
      </c>
      <c r="M804" s="14" t="s">
        <v>15</v>
      </c>
      <c r="N804" s="31">
        <v>1000000</v>
      </c>
      <c r="O804" s="14" t="s">
        <v>1</v>
      </c>
      <c r="P804" s="14" t="s">
        <v>35</v>
      </c>
      <c r="Q804" s="31">
        <v>7168</v>
      </c>
      <c r="R804" s="31">
        <v>448</v>
      </c>
      <c r="S804" s="45">
        <v>63.8</v>
      </c>
      <c r="T804" s="64">
        <f t="shared" si="108"/>
        <v>5423</v>
      </c>
      <c r="U804" s="64">
        <f t="shared" si="109"/>
        <v>127.07454244272995</v>
      </c>
      <c r="V804" s="38">
        <f t="shared" si="110"/>
        <v>18.488011519009575</v>
      </c>
      <c r="W804" s="52">
        <v>289.78074481206232</v>
      </c>
      <c r="X804" s="71" t="str">
        <f t="shared" si="116"/>
        <v>Q3 2023</v>
      </c>
      <c r="Y804" s="21">
        <f t="shared" si="111"/>
        <v>3840</v>
      </c>
      <c r="Z804" s="21">
        <f t="shared" si="112"/>
        <v>2160</v>
      </c>
      <c r="AA804" s="57">
        <f t="shared" si="113"/>
        <v>1991763.9881305636</v>
      </c>
      <c r="AB804" s="59">
        <f t="shared" si="114"/>
        <v>1.7777777777777777</v>
      </c>
      <c r="AC804" s="61">
        <f t="shared" si="115"/>
        <v>2159</v>
      </c>
    </row>
    <row r="805" spans="4:29">
      <c r="D805" s="12">
        <v>799</v>
      </c>
      <c r="E805" s="36" t="s">
        <v>222</v>
      </c>
      <c r="F805" s="16" t="s">
        <v>10</v>
      </c>
      <c r="G805" s="14" t="s">
        <v>40</v>
      </c>
      <c r="H805" s="13" t="s">
        <v>6</v>
      </c>
      <c r="I805" s="13" t="s">
        <v>36</v>
      </c>
      <c r="J805" s="13"/>
      <c r="K805" s="13" t="s">
        <v>123</v>
      </c>
      <c r="L805" s="14">
        <v>98</v>
      </c>
      <c r="M805" s="14" t="s">
        <v>15</v>
      </c>
      <c r="N805" s="31">
        <v>1000000</v>
      </c>
      <c r="O805" s="14" t="s">
        <v>1</v>
      </c>
      <c r="P805" s="14" t="s">
        <v>35</v>
      </c>
      <c r="Q805" s="31">
        <v>5120</v>
      </c>
      <c r="R805" s="31">
        <v>320</v>
      </c>
      <c r="S805" s="45">
        <v>20.5</v>
      </c>
      <c r="T805" s="64">
        <f t="shared" si="108"/>
        <v>2009</v>
      </c>
      <c r="U805" s="64">
        <f t="shared" si="109"/>
        <v>54.275775434065267</v>
      </c>
      <c r="V805" s="38">
        <f t="shared" si="110"/>
        <v>8.9107579029709161</v>
      </c>
      <c r="W805" s="52">
        <v>434.67111721809346</v>
      </c>
      <c r="X805" s="71" t="str">
        <f t="shared" si="116"/>
        <v>Q3 2023</v>
      </c>
      <c r="Y805" s="21">
        <f t="shared" si="111"/>
        <v>3840</v>
      </c>
      <c r="Z805" s="21">
        <f t="shared" si="112"/>
        <v>2160</v>
      </c>
      <c r="AA805" s="57">
        <f t="shared" si="113"/>
        <v>2647598.8016617205</v>
      </c>
      <c r="AB805" s="59">
        <f t="shared" si="114"/>
        <v>1.7777777777777777</v>
      </c>
      <c r="AC805" s="61">
        <f t="shared" si="115"/>
        <v>2489.1999999999998</v>
      </c>
    </row>
    <row r="806" spans="4:29">
      <c r="D806" s="12">
        <v>800</v>
      </c>
      <c r="E806" s="36" t="s">
        <v>222</v>
      </c>
      <c r="F806" s="16" t="s">
        <v>10</v>
      </c>
      <c r="G806" s="14" t="s">
        <v>40</v>
      </c>
      <c r="H806" s="13" t="s">
        <v>6</v>
      </c>
      <c r="I806" s="13" t="s">
        <v>36</v>
      </c>
      <c r="J806" s="13"/>
      <c r="K806" s="13" t="s">
        <v>123</v>
      </c>
      <c r="L806" s="14">
        <v>115</v>
      </c>
      <c r="M806" s="14" t="s">
        <v>15</v>
      </c>
      <c r="N806" s="31">
        <v>1000000</v>
      </c>
      <c r="O806" s="14" t="s">
        <v>2</v>
      </c>
      <c r="P806" s="14" t="s">
        <v>35</v>
      </c>
      <c r="Q806" s="31">
        <v>21040</v>
      </c>
      <c r="R806" s="31">
        <v>5260</v>
      </c>
      <c r="S806" s="45">
        <v>0.04</v>
      </c>
      <c r="T806" s="64">
        <f t="shared" si="108"/>
        <v>4.6000000000000005</v>
      </c>
      <c r="U806" s="64">
        <f t="shared" si="109"/>
        <v>0.1458329618991098</v>
      </c>
      <c r="V806" s="38">
        <f t="shared" si="110"/>
        <v>2.9806019466383556E-2</v>
      </c>
      <c r="W806" s="52">
        <v>745.15048665958886</v>
      </c>
      <c r="X806" s="71" t="str">
        <f t="shared" si="116"/>
        <v>Q3 2023</v>
      </c>
      <c r="Y806" s="21">
        <f t="shared" si="111"/>
        <v>3840</v>
      </c>
      <c r="Z806" s="21">
        <f t="shared" si="112"/>
        <v>2160</v>
      </c>
      <c r="AA806" s="57">
        <f t="shared" si="113"/>
        <v>3645824.047477745</v>
      </c>
      <c r="AB806" s="59">
        <f t="shared" si="114"/>
        <v>1.7777777777777777</v>
      </c>
      <c r="AC806" s="61">
        <f t="shared" si="115"/>
        <v>2921</v>
      </c>
    </row>
    <row r="807" spans="4:29">
      <c r="D807" s="12">
        <v>801</v>
      </c>
      <c r="E807" s="36" t="s">
        <v>222</v>
      </c>
      <c r="F807" s="16" t="s">
        <v>10</v>
      </c>
      <c r="G807" s="14" t="s">
        <v>40</v>
      </c>
      <c r="H807" s="13" t="s">
        <v>6</v>
      </c>
      <c r="I807" s="13" t="s">
        <v>58</v>
      </c>
      <c r="J807" s="13"/>
      <c r="K807" s="13" t="s">
        <v>123</v>
      </c>
      <c r="L807" s="14">
        <v>65</v>
      </c>
      <c r="M807" s="14" t="s">
        <v>15</v>
      </c>
      <c r="N807" s="31">
        <v>1000000</v>
      </c>
      <c r="O807" s="14" t="s">
        <v>1</v>
      </c>
      <c r="P807" s="14" t="s">
        <v>35</v>
      </c>
      <c r="Q807" s="31">
        <v>2560</v>
      </c>
      <c r="R807" s="31">
        <v>160</v>
      </c>
      <c r="S807" s="45">
        <v>5.5</v>
      </c>
      <c r="T807" s="64">
        <f t="shared" si="108"/>
        <v>357.5</v>
      </c>
      <c r="U807" s="64">
        <f t="shared" si="109"/>
        <v>6.406036771513353</v>
      </c>
      <c r="V807" s="38">
        <f t="shared" si="110"/>
        <v>0.90293774716707398</v>
      </c>
      <c r="W807" s="52">
        <v>164.17049948492254</v>
      </c>
      <c r="X807" s="71" t="str">
        <f t="shared" si="116"/>
        <v>Q3 2023</v>
      </c>
      <c r="Y807" s="21">
        <f t="shared" si="111"/>
        <v>3840</v>
      </c>
      <c r="Z807" s="21">
        <f t="shared" si="112"/>
        <v>2160</v>
      </c>
      <c r="AA807" s="57">
        <f t="shared" si="113"/>
        <v>1164733.9584569733</v>
      </c>
      <c r="AB807" s="59">
        <f t="shared" si="114"/>
        <v>1.7777777777777777</v>
      </c>
      <c r="AC807" s="61">
        <f t="shared" si="115"/>
        <v>1651</v>
      </c>
    </row>
    <row r="808" spans="4:29">
      <c r="D808" s="12">
        <v>802</v>
      </c>
      <c r="E808" s="36" t="s">
        <v>222</v>
      </c>
      <c r="F808" s="16" t="s">
        <v>10</v>
      </c>
      <c r="G808" s="14" t="s">
        <v>40</v>
      </c>
      <c r="H808" s="13" t="s">
        <v>6</v>
      </c>
      <c r="I808" s="13" t="s">
        <v>58</v>
      </c>
      <c r="J808" s="13" t="s">
        <v>59</v>
      </c>
      <c r="K808" s="13" t="s">
        <v>123</v>
      </c>
      <c r="L808" s="14">
        <v>75</v>
      </c>
      <c r="M808" s="14" t="s">
        <v>15</v>
      </c>
      <c r="N808" s="31">
        <v>1000000</v>
      </c>
      <c r="O808" s="14" t="s">
        <v>1</v>
      </c>
      <c r="P808" s="14" t="s">
        <v>35</v>
      </c>
      <c r="Q808" s="31">
        <v>4000</v>
      </c>
      <c r="R808" s="31">
        <v>252</v>
      </c>
      <c r="S808" s="45">
        <v>8</v>
      </c>
      <c r="T808" s="64">
        <f t="shared" si="108"/>
        <v>600</v>
      </c>
      <c r="U808" s="64">
        <f t="shared" si="109"/>
        <v>12.405450445103858</v>
      </c>
      <c r="V808" s="38">
        <f t="shared" si="110"/>
        <v>1.7688796020372617</v>
      </c>
      <c r="W808" s="52">
        <v>221.10995025465772</v>
      </c>
      <c r="X808" s="71" t="str">
        <f t="shared" si="116"/>
        <v>Q3 2023</v>
      </c>
      <c r="Y808" s="21">
        <f t="shared" si="111"/>
        <v>3840</v>
      </c>
      <c r="Z808" s="21">
        <f t="shared" si="112"/>
        <v>2160</v>
      </c>
      <c r="AA808" s="57">
        <f t="shared" si="113"/>
        <v>1550681.3056379822</v>
      </c>
      <c r="AB808" s="59">
        <f t="shared" si="114"/>
        <v>1.7777777777777777</v>
      </c>
      <c r="AC808" s="61">
        <f t="shared" si="115"/>
        <v>1905</v>
      </c>
    </row>
    <row r="809" spans="4:29">
      <c r="D809" s="12">
        <v>803</v>
      </c>
      <c r="E809" s="36" t="s">
        <v>222</v>
      </c>
      <c r="F809" s="16" t="s">
        <v>10</v>
      </c>
      <c r="G809" s="14" t="s">
        <v>40</v>
      </c>
      <c r="H809" s="13" t="s">
        <v>6</v>
      </c>
      <c r="I809" s="13" t="s">
        <v>58</v>
      </c>
      <c r="J809" s="13"/>
      <c r="K809" s="13" t="s">
        <v>123</v>
      </c>
      <c r="L809" s="14">
        <v>85</v>
      </c>
      <c r="M809" s="14" t="s">
        <v>15</v>
      </c>
      <c r="N809" s="31">
        <v>1000000</v>
      </c>
      <c r="O809" s="14" t="s">
        <v>1</v>
      </c>
      <c r="P809" s="14" t="s">
        <v>35</v>
      </c>
      <c r="Q809" s="31">
        <v>4800</v>
      </c>
      <c r="R809" s="31">
        <v>300</v>
      </c>
      <c r="S809" s="45">
        <v>0.9</v>
      </c>
      <c r="T809" s="64">
        <f t="shared" si="108"/>
        <v>76.5</v>
      </c>
      <c r="U809" s="64">
        <f t="shared" si="109"/>
        <v>1.7925875893175074</v>
      </c>
      <c r="V809" s="38">
        <f t="shared" si="110"/>
        <v>0.26080267033085608</v>
      </c>
      <c r="W809" s="52">
        <v>289.78074481206232</v>
      </c>
      <c r="X809" s="71" t="str">
        <f t="shared" si="116"/>
        <v>Q3 2023</v>
      </c>
      <c r="Y809" s="21">
        <f t="shared" si="111"/>
        <v>3840</v>
      </c>
      <c r="Z809" s="21">
        <f t="shared" si="112"/>
        <v>2160</v>
      </c>
      <c r="AA809" s="57">
        <f t="shared" si="113"/>
        <v>1991763.9881305636</v>
      </c>
      <c r="AB809" s="59">
        <f t="shared" si="114"/>
        <v>1.7777777777777777</v>
      </c>
      <c r="AC809" s="61">
        <f t="shared" si="115"/>
        <v>2159</v>
      </c>
    </row>
    <row r="810" spans="4:29">
      <c r="D810" s="12">
        <v>804</v>
      </c>
      <c r="E810" s="36" t="s">
        <v>222</v>
      </c>
      <c r="F810" s="16" t="s">
        <v>10</v>
      </c>
      <c r="G810" s="14" t="s">
        <v>40</v>
      </c>
      <c r="H810" s="13" t="s">
        <v>6</v>
      </c>
      <c r="I810" s="13" t="s">
        <v>58</v>
      </c>
      <c r="J810" s="13"/>
      <c r="K810" s="13" t="s">
        <v>123</v>
      </c>
      <c r="L810" s="14">
        <v>86</v>
      </c>
      <c r="M810" s="14" t="s">
        <v>15</v>
      </c>
      <c r="N810" s="31">
        <v>1000000</v>
      </c>
      <c r="O810" s="14" t="s">
        <v>1</v>
      </c>
      <c r="P810" s="14" t="s">
        <v>35</v>
      </c>
      <c r="Q810" s="31">
        <v>8000</v>
      </c>
      <c r="R810" s="31">
        <v>576</v>
      </c>
      <c r="S810" s="45">
        <v>8.1</v>
      </c>
      <c r="T810" s="64">
        <f t="shared" si="108"/>
        <v>696.6</v>
      </c>
      <c r="U810" s="64">
        <f t="shared" si="109"/>
        <v>16.515128068557868</v>
      </c>
      <c r="V810" s="38">
        <f t="shared" si="110"/>
        <v>5.2088491707488291</v>
      </c>
      <c r="W810" s="52">
        <v>643.06779885788023</v>
      </c>
      <c r="X810" s="71" t="str">
        <f t="shared" si="116"/>
        <v>Q3 2023</v>
      </c>
      <c r="Y810" s="21">
        <f t="shared" si="111"/>
        <v>3840</v>
      </c>
      <c r="Z810" s="21">
        <f t="shared" si="112"/>
        <v>2160</v>
      </c>
      <c r="AA810" s="57">
        <f t="shared" si="113"/>
        <v>2038904.6998219588</v>
      </c>
      <c r="AB810" s="59">
        <f t="shared" si="114"/>
        <v>1.7777777777777777</v>
      </c>
      <c r="AC810" s="61">
        <f t="shared" si="115"/>
        <v>2184.4</v>
      </c>
    </row>
    <row r="811" spans="4:29">
      <c r="D811" s="12">
        <v>805</v>
      </c>
      <c r="E811" s="36" t="s">
        <v>222</v>
      </c>
      <c r="F811" s="16" t="s">
        <v>10</v>
      </c>
      <c r="G811" s="14" t="s">
        <v>40</v>
      </c>
      <c r="H811" s="13" t="s">
        <v>6</v>
      </c>
      <c r="I811" s="13" t="s">
        <v>58</v>
      </c>
      <c r="J811" s="13"/>
      <c r="K811" s="13" t="s">
        <v>123</v>
      </c>
      <c r="L811" s="14">
        <v>100</v>
      </c>
      <c r="M811" s="14" t="s">
        <v>15</v>
      </c>
      <c r="N811" s="31">
        <v>1000000</v>
      </c>
      <c r="O811" s="14" t="s">
        <v>1</v>
      </c>
      <c r="P811" s="14" t="s">
        <v>35</v>
      </c>
      <c r="Q811" s="31">
        <v>9600</v>
      </c>
      <c r="R811" s="31">
        <v>600</v>
      </c>
      <c r="S811" s="45">
        <v>4.5</v>
      </c>
      <c r="T811" s="64">
        <f t="shared" si="108"/>
        <v>450</v>
      </c>
      <c r="U811" s="64">
        <f t="shared" si="109"/>
        <v>12.405450445103858</v>
      </c>
      <c r="V811" s="38">
        <f t="shared" si="110"/>
        <v>1.9560200274814206</v>
      </c>
      <c r="W811" s="52">
        <v>434.67111721809346</v>
      </c>
      <c r="X811" s="71" t="str">
        <f t="shared" si="116"/>
        <v>Q3 2023</v>
      </c>
      <c r="Y811" s="21">
        <f t="shared" si="111"/>
        <v>3840</v>
      </c>
      <c r="Z811" s="21">
        <f t="shared" si="112"/>
        <v>2160</v>
      </c>
      <c r="AA811" s="57">
        <f t="shared" si="113"/>
        <v>2756766.765578635</v>
      </c>
      <c r="AB811" s="59">
        <f t="shared" si="114"/>
        <v>1.7777777777777777</v>
      </c>
      <c r="AC811" s="61">
        <f t="shared" si="115"/>
        <v>2540</v>
      </c>
    </row>
    <row r="812" spans="4:29">
      <c r="D812" s="12">
        <v>806</v>
      </c>
      <c r="E812" s="36" t="s">
        <v>222</v>
      </c>
      <c r="F812" s="16" t="s">
        <v>10</v>
      </c>
      <c r="G812" s="14" t="s">
        <v>40</v>
      </c>
      <c r="H812" s="13" t="s">
        <v>6</v>
      </c>
      <c r="I812" s="13" t="s">
        <v>139</v>
      </c>
      <c r="J812" s="13"/>
      <c r="K812" s="13" t="s">
        <v>123</v>
      </c>
      <c r="L812" s="14">
        <v>65</v>
      </c>
      <c r="M812" s="14" t="s">
        <v>15</v>
      </c>
      <c r="N812" s="31">
        <v>1000000</v>
      </c>
      <c r="O812" s="14" t="s">
        <v>1</v>
      </c>
      <c r="P812" s="14" t="s">
        <v>35</v>
      </c>
      <c r="Q812" s="31">
        <v>9216</v>
      </c>
      <c r="R812" s="31">
        <v>576</v>
      </c>
      <c r="S812" s="45">
        <v>1.2</v>
      </c>
      <c r="T812" s="64">
        <f t="shared" si="108"/>
        <v>78</v>
      </c>
      <c r="U812" s="64">
        <f t="shared" si="109"/>
        <v>1.3976807501483679</v>
      </c>
      <c r="V812" s="38">
        <f t="shared" si="110"/>
        <v>0.19700459938190704</v>
      </c>
      <c r="W812" s="52">
        <v>164.17049948492254</v>
      </c>
      <c r="X812" s="71" t="str">
        <f t="shared" si="116"/>
        <v>Q3 2023</v>
      </c>
      <c r="Y812" s="21">
        <f t="shared" si="111"/>
        <v>3840</v>
      </c>
      <c r="Z812" s="21">
        <f t="shared" si="112"/>
        <v>2160</v>
      </c>
      <c r="AA812" s="57">
        <f t="shared" si="113"/>
        <v>1164733.9584569733</v>
      </c>
      <c r="AB812" s="59">
        <f t="shared" si="114"/>
        <v>1.7777777777777777</v>
      </c>
      <c r="AC812" s="61">
        <f t="shared" si="115"/>
        <v>1651</v>
      </c>
    </row>
    <row r="813" spans="4:29">
      <c r="D813" s="12">
        <v>807</v>
      </c>
      <c r="E813" s="36" t="s">
        <v>222</v>
      </c>
      <c r="F813" s="16" t="s">
        <v>10</v>
      </c>
      <c r="G813" s="14" t="s">
        <v>40</v>
      </c>
      <c r="H813" s="13" t="s">
        <v>6</v>
      </c>
      <c r="I813" s="13" t="s">
        <v>139</v>
      </c>
      <c r="J813" s="13"/>
      <c r="K813" s="13" t="s">
        <v>123</v>
      </c>
      <c r="L813" s="14">
        <v>75</v>
      </c>
      <c r="M813" s="14" t="s">
        <v>15</v>
      </c>
      <c r="N813" s="31">
        <v>1000000</v>
      </c>
      <c r="O813" s="14" t="s">
        <v>1</v>
      </c>
      <c r="P813" s="14" t="s">
        <v>35</v>
      </c>
      <c r="Q813" s="31">
        <v>9600</v>
      </c>
      <c r="R813" s="31">
        <v>600</v>
      </c>
      <c r="S813" s="45">
        <v>2.5</v>
      </c>
      <c r="T813" s="64">
        <f t="shared" si="108"/>
        <v>187.5</v>
      </c>
      <c r="U813" s="64">
        <f t="shared" si="109"/>
        <v>3.8767032640949552</v>
      </c>
      <c r="V813" s="38">
        <f t="shared" si="110"/>
        <v>0.55277487563664429</v>
      </c>
      <c r="W813" s="52">
        <v>221.10995025465772</v>
      </c>
      <c r="X813" s="71" t="str">
        <f t="shared" si="116"/>
        <v>Q3 2023</v>
      </c>
      <c r="Y813" s="21">
        <f t="shared" si="111"/>
        <v>3840</v>
      </c>
      <c r="Z813" s="21">
        <f t="shared" si="112"/>
        <v>2160</v>
      </c>
      <c r="AA813" s="57">
        <f t="shared" si="113"/>
        <v>1550681.3056379822</v>
      </c>
      <c r="AB813" s="59">
        <f t="shared" si="114"/>
        <v>1.7777777777777777</v>
      </c>
      <c r="AC813" s="61">
        <f t="shared" si="115"/>
        <v>1905</v>
      </c>
    </row>
    <row r="814" spans="4:29">
      <c r="D814" s="12">
        <v>808</v>
      </c>
      <c r="E814" s="36" t="s">
        <v>222</v>
      </c>
      <c r="F814" s="16" t="s">
        <v>10</v>
      </c>
      <c r="G814" s="14" t="s">
        <v>40</v>
      </c>
      <c r="H814" s="13" t="s">
        <v>6</v>
      </c>
      <c r="I814" s="13" t="s">
        <v>139</v>
      </c>
      <c r="J814" s="13"/>
      <c r="K814" s="13" t="s">
        <v>123</v>
      </c>
      <c r="L814" s="14">
        <v>85</v>
      </c>
      <c r="M814" s="14" t="s">
        <v>15</v>
      </c>
      <c r="N814" s="31">
        <v>1000000</v>
      </c>
      <c r="O814" s="14" t="s">
        <v>1</v>
      </c>
      <c r="P814" s="14" t="s">
        <v>35</v>
      </c>
      <c r="Q814" s="31">
        <v>16000</v>
      </c>
      <c r="R814" s="31">
        <v>1000</v>
      </c>
      <c r="S814" s="45">
        <v>0.7</v>
      </c>
      <c r="T814" s="64">
        <f t="shared" si="108"/>
        <v>59.499999999999993</v>
      </c>
      <c r="U814" s="64">
        <f t="shared" si="109"/>
        <v>1.3942347916913944</v>
      </c>
      <c r="V814" s="38">
        <f t="shared" si="110"/>
        <v>0.20284652136844361</v>
      </c>
      <c r="W814" s="52">
        <v>289.78074481206232</v>
      </c>
      <c r="X814" s="71" t="str">
        <f t="shared" si="116"/>
        <v>Q3 2023</v>
      </c>
      <c r="Y814" s="21">
        <f t="shared" si="111"/>
        <v>3840</v>
      </c>
      <c r="Z814" s="21">
        <f t="shared" si="112"/>
        <v>2160</v>
      </c>
      <c r="AA814" s="57">
        <f t="shared" si="113"/>
        <v>1991763.9881305636</v>
      </c>
      <c r="AB814" s="59">
        <f t="shared" si="114"/>
        <v>1.7777777777777777</v>
      </c>
      <c r="AC814" s="61">
        <f t="shared" si="115"/>
        <v>2159</v>
      </c>
    </row>
    <row r="815" spans="4:29">
      <c r="D815" s="12">
        <v>809</v>
      </c>
      <c r="E815" s="36" t="s">
        <v>222</v>
      </c>
      <c r="F815" s="16" t="s">
        <v>10</v>
      </c>
      <c r="G815" s="14" t="s">
        <v>40</v>
      </c>
      <c r="H815" s="13" t="s">
        <v>6</v>
      </c>
      <c r="I815" s="13" t="s">
        <v>139</v>
      </c>
      <c r="J815" s="13"/>
      <c r="K815" s="13" t="s">
        <v>123</v>
      </c>
      <c r="L815" s="14">
        <v>86</v>
      </c>
      <c r="M815" s="14" t="s">
        <v>15</v>
      </c>
      <c r="N815" s="31">
        <v>1000000</v>
      </c>
      <c r="O815" s="14" t="s">
        <v>1</v>
      </c>
      <c r="P815" s="14" t="s">
        <v>35</v>
      </c>
      <c r="Q815" s="31">
        <v>16000</v>
      </c>
      <c r="R815" s="31">
        <v>1000</v>
      </c>
      <c r="S815" s="45">
        <v>1.6</v>
      </c>
      <c r="T815" s="64">
        <f t="shared" si="108"/>
        <v>137.6</v>
      </c>
      <c r="U815" s="64">
        <f t="shared" si="109"/>
        <v>3.2622475197151339</v>
      </c>
      <c r="V815" s="38">
        <f t="shared" si="110"/>
        <v>0.46364919169929975</v>
      </c>
      <c r="W815" s="52">
        <v>289.78074481206232</v>
      </c>
      <c r="X815" s="71" t="str">
        <f t="shared" si="116"/>
        <v>Q3 2023</v>
      </c>
      <c r="Y815" s="21">
        <f t="shared" si="111"/>
        <v>3840</v>
      </c>
      <c r="Z815" s="21">
        <f t="shared" si="112"/>
        <v>2160</v>
      </c>
      <c r="AA815" s="57">
        <f t="shared" si="113"/>
        <v>2038904.6998219588</v>
      </c>
      <c r="AB815" s="59">
        <f t="shared" si="114"/>
        <v>1.7777777777777777</v>
      </c>
      <c r="AC815" s="61">
        <f t="shared" si="115"/>
        <v>2184.4</v>
      </c>
    </row>
    <row r="816" spans="4:29">
      <c r="D816" s="12">
        <v>810</v>
      </c>
      <c r="E816" s="36" t="s">
        <v>222</v>
      </c>
      <c r="F816" s="16" t="s">
        <v>10</v>
      </c>
      <c r="G816" s="14" t="s">
        <v>40</v>
      </c>
      <c r="H816" s="13" t="s">
        <v>6</v>
      </c>
      <c r="I816" s="13" t="s">
        <v>139</v>
      </c>
      <c r="J816" s="13"/>
      <c r="K816" s="13" t="s">
        <v>123</v>
      </c>
      <c r="L816" s="14">
        <v>98</v>
      </c>
      <c r="M816" s="14" t="s">
        <v>15</v>
      </c>
      <c r="N816" s="31">
        <v>1000000</v>
      </c>
      <c r="O816" s="14" t="s">
        <v>1</v>
      </c>
      <c r="P816" s="14" t="s">
        <v>35</v>
      </c>
      <c r="Q816" s="31">
        <v>19200</v>
      </c>
      <c r="R816" s="31">
        <v>1200</v>
      </c>
      <c r="S816" s="45">
        <v>0.5</v>
      </c>
      <c r="T816" s="64">
        <f t="shared" si="108"/>
        <v>49</v>
      </c>
      <c r="U816" s="64">
        <f t="shared" si="109"/>
        <v>1.3237994008308602</v>
      </c>
      <c r="V816" s="38">
        <f t="shared" si="110"/>
        <v>0.21733555860904674</v>
      </c>
      <c r="W816" s="52">
        <v>434.67111721809346</v>
      </c>
      <c r="X816" s="71" t="str">
        <f t="shared" si="116"/>
        <v>Q3 2023</v>
      </c>
      <c r="Y816" s="21">
        <f t="shared" si="111"/>
        <v>3840</v>
      </c>
      <c r="Z816" s="21">
        <f t="shared" si="112"/>
        <v>2160</v>
      </c>
      <c r="AA816" s="57">
        <f t="shared" si="113"/>
        <v>2647598.8016617205</v>
      </c>
      <c r="AB816" s="59">
        <f t="shared" si="114"/>
        <v>1.7777777777777777</v>
      </c>
      <c r="AC816" s="61">
        <f t="shared" si="115"/>
        <v>2489.1999999999998</v>
      </c>
    </row>
    <row r="817" spans="4:29">
      <c r="D817" s="12">
        <v>811</v>
      </c>
      <c r="E817" s="36" t="s">
        <v>222</v>
      </c>
      <c r="F817" s="16" t="s">
        <v>10</v>
      </c>
      <c r="G817" s="14" t="s">
        <v>40</v>
      </c>
      <c r="H817" s="13" t="s">
        <v>6</v>
      </c>
      <c r="I817" s="13" t="s">
        <v>139</v>
      </c>
      <c r="J817" s="13"/>
      <c r="K817" s="13" t="s">
        <v>123</v>
      </c>
      <c r="L817" s="14">
        <v>100</v>
      </c>
      <c r="M817" s="14" t="s">
        <v>15</v>
      </c>
      <c r="N817" s="31">
        <v>1000000</v>
      </c>
      <c r="O817" s="14" t="s">
        <v>1</v>
      </c>
      <c r="P817" s="14" t="s">
        <v>35</v>
      </c>
      <c r="Q817" s="31">
        <v>19200</v>
      </c>
      <c r="R817" s="31">
        <v>1200</v>
      </c>
      <c r="S817" s="45">
        <v>0.2</v>
      </c>
      <c r="T817" s="64">
        <f t="shared" si="108"/>
        <v>20</v>
      </c>
      <c r="U817" s="64">
        <f t="shared" si="109"/>
        <v>0.55135335311572709</v>
      </c>
      <c r="V817" s="38">
        <f t="shared" si="110"/>
        <v>8.6934223443618688E-2</v>
      </c>
      <c r="W817" s="52">
        <v>434.67111721809346</v>
      </c>
      <c r="X817" s="71" t="str">
        <f t="shared" si="116"/>
        <v>Q3 2023</v>
      </c>
      <c r="Y817" s="21">
        <f t="shared" si="111"/>
        <v>3840</v>
      </c>
      <c r="Z817" s="21">
        <f t="shared" si="112"/>
        <v>2160</v>
      </c>
      <c r="AA817" s="57">
        <f t="shared" si="113"/>
        <v>2756766.765578635</v>
      </c>
      <c r="AB817" s="59">
        <f t="shared" si="114"/>
        <v>1.7777777777777777</v>
      </c>
      <c r="AC817" s="61">
        <f t="shared" si="115"/>
        <v>2540</v>
      </c>
    </row>
    <row r="818" spans="4:29">
      <c r="D818" s="12">
        <v>812</v>
      </c>
      <c r="E818" s="36" t="s">
        <v>222</v>
      </c>
      <c r="F818" s="16" t="s">
        <v>10</v>
      </c>
      <c r="G818" s="14" t="s">
        <v>40</v>
      </c>
      <c r="H818" s="13" t="s">
        <v>6</v>
      </c>
      <c r="I818" s="13" t="s">
        <v>48</v>
      </c>
      <c r="J818" s="13" t="s">
        <v>215</v>
      </c>
      <c r="K818" s="13" t="s">
        <v>123</v>
      </c>
      <c r="L818" s="14">
        <v>55</v>
      </c>
      <c r="M818" s="14" t="s">
        <v>15</v>
      </c>
      <c r="N818" s="31">
        <v>400000</v>
      </c>
      <c r="O818" s="14" t="s">
        <v>1</v>
      </c>
      <c r="P818" s="14" t="s">
        <v>35</v>
      </c>
      <c r="Q818" s="31">
        <v>2000</v>
      </c>
      <c r="R818" s="31">
        <v>200</v>
      </c>
      <c r="S818" s="45">
        <v>58.1</v>
      </c>
      <c r="T818" s="64">
        <f t="shared" si="108"/>
        <v>3195.5</v>
      </c>
      <c r="U818" s="64">
        <f t="shared" si="109"/>
        <v>48.450865096735903</v>
      </c>
      <c r="V818" s="38">
        <f t="shared" si="110"/>
        <v>7.1077096974331013</v>
      </c>
      <c r="W818" s="52">
        <v>122.33579513654219</v>
      </c>
      <c r="X818" s="71" t="str">
        <f t="shared" si="116"/>
        <v>Q3 2023</v>
      </c>
      <c r="Y818" s="21">
        <f t="shared" si="111"/>
        <v>3840</v>
      </c>
      <c r="Z818" s="21">
        <f t="shared" si="112"/>
        <v>2160</v>
      </c>
      <c r="AA818" s="57">
        <f t="shared" si="113"/>
        <v>833921.94658753707</v>
      </c>
      <c r="AB818" s="59">
        <f t="shared" si="114"/>
        <v>1.7777777777777777</v>
      </c>
      <c r="AC818" s="61">
        <f t="shared" si="115"/>
        <v>1397</v>
      </c>
    </row>
    <row r="819" spans="4:29">
      <c r="D819" s="12">
        <v>813</v>
      </c>
      <c r="E819" s="36" t="s">
        <v>222</v>
      </c>
      <c r="F819" s="16" t="s">
        <v>10</v>
      </c>
      <c r="G819" s="14" t="s">
        <v>40</v>
      </c>
      <c r="H819" s="13" t="s">
        <v>6</v>
      </c>
      <c r="I819" s="13" t="s">
        <v>48</v>
      </c>
      <c r="J819" s="13"/>
      <c r="K819" s="13" t="s">
        <v>123</v>
      </c>
      <c r="L819" s="14">
        <v>85</v>
      </c>
      <c r="M819" s="14" t="s">
        <v>52</v>
      </c>
      <c r="N819" s="31">
        <v>400000</v>
      </c>
      <c r="O819" s="14" t="s">
        <v>2</v>
      </c>
      <c r="P819" s="14" t="s">
        <v>35</v>
      </c>
      <c r="Q819" s="31">
        <v>21060</v>
      </c>
      <c r="R819" s="31">
        <v>2340</v>
      </c>
      <c r="S819" s="45">
        <v>0.3</v>
      </c>
      <c r="T819" s="64">
        <f t="shared" si="108"/>
        <v>25.5</v>
      </c>
      <c r="U819" s="64">
        <f t="shared" si="109"/>
        <v>0.59752919643916913</v>
      </c>
      <c r="V819" s="38">
        <f t="shared" si="110"/>
        <v>0.19292033965736405</v>
      </c>
      <c r="W819" s="52">
        <v>643.06779885788023</v>
      </c>
      <c r="X819" s="71" t="str">
        <f t="shared" si="116"/>
        <v>Q3 2023</v>
      </c>
      <c r="Y819" s="21">
        <f t="shared" si="111"/>
        <v>7680</v>
      </c>
      <c r="Z819" s="21">
        <f t="shared" si="112"/>
        <v>4320</v>
      </c>
      <c r="AA819" s="57">
        <f t="shared" si="113"/>
        <v>1991763.9881305636</v>
      </c>
      <c r="AB819" s="59">
        <f t="shared" si="114"/>
        <v>1.7777777777777777</v>
      </c>
      <c r="AC819" s="61">
        <f t="shared" si="115"/>
        <v>2159</v>
      </c>
    </row>
    <row r="820" spans="4:29">
      <c r="D820" s="12">
        <v>814</v>
      </c>
      <c r="E820" s="36" t="s">
        <v>222</v>
      </c>
      <c r="F820" s="16" t="s">
        <v>10</v>
      </c>
      <c r="G820" s="14" t="s">
        <v>40</v>
      </c>
      <c r="H820" s="13" t="s">
        <v>6</v>
      </c>
      <c r="I820" s="13" t="s">
        <v>48</v>
      </c>
      <c r="J820" s="13"/>
      <c r="K820" s="13" t="s">
        <v>123</v>
      </c>
      <c r="L820" s="14">
        <v>98</v>
      </c>
      <c r="M820" s="14" t="s">
        <v>15</v>
      </c>
      <c r="N820" s="31"/>
      <c r="O820" s="14" t="s">
        <v>1</v>
      </c>
      <c r="P820" s="14" t="s">
        <v>35</v>
      </c>
      <c r="Q820" s="31">
        <v>6480</v>
      </c>
      <c r="R820" s="31">
        <v>1620</v>
      </c>
      <c r="S820" s="45">
        <v>2.2999999999999998</v>
      </c>
      <c r="T820" s="64">
        <f t="shared" si="108"/>
        <v>225.39999999999998</v>
      </c>
      <c r="U820" s="64">
        <f t="shared" si="109"/>
        <v>6.089477243821956</v>
      </c>
      <c r="V820" s="38">
        <f t="shared" si="110"/>
        <v>0.99974356960161492</v>
      </c>
      <c r="W820" s="52">
        <v>434.67111721809346</v>
      </c>
      <c r="X820" s="71" t="str">
        <f t="shared" si="116"/>
        <v>Q3 2023</v>
      </c>
      <c r="Y820" s="21">
        <f t="shared" si="111"/>
        <v>3840</v>
      </c>
      <c r="Z820" s="21">
        <f t="shared" si="112"/>
        <v>2160</v>
      </c>
      <c r="AA820" s="57">
        <f t="shared" si="113"/>
        <v>2647598.8016617205</v>
      </c>
      <c r="AB820" s="59">
        <f t="shared" si="114"/>
        <v>1.7777777777777777</v>
      </c>
      <c r="AC820" s="61">
        <f t="shared" si="115"/>
        <v>2489.1999999999998</v>
      </c>
    </row>
    <row r="821" spans="4:29">
      <c r="D821" s="12">
        <v>815</v>
      </c>
      <c r="E821" s="36" t="s">
        <v>222</v>
      </c>
      <c r="F821" s="16" t="s">
        <v>10</v>
      </c>
      <c r="G821" s="14" t="s">
        <v>40</v>
      </c>
      <c r="H821" s="13" t="s">
        <v>6</v>
      </c>
      <c r="I821" s="13" t="s">
        <v>48</v>
      </c>
      <c r="J821" s="13"/>
      <c r="K821" s="13" t="s">
        <v>123</v>
      </c>
      <c r="L821" s="14">
        <v>100</v>
      </c>
      <c r="M821" s="14" t="s">
        <v>15</v>
      </c>
      <c r="N821" s="31"/>
      <c r="O821" s="14" t="s">
        <v>1</v>
      </c>
      <c r="P821" s="14" t="s">
        <v>35</v>
      </c>
      <c r="Q821" s="31">
        <v>6480</v>
      </c>
      <c r="R821" s="31">
        <v>1620</v>
      </c>
      <c r="S821" s="45">
        <v>10.8</v>
      </c>
      <c r="T821" s="64">
        <f t="shared" si="108"/>
        <v>1080</v>
      </c>
      <c r="U821" s="64">
        <f t="shared" si="109"/>
        <v>29.773081068249258</v>
      </c>
      <c r="V821" s="38">
        <f t="shared" si="110"/>
        <v>4.6944480659554095</v>
      </c>
      <c r="W821" s="52">
        <v>434.67111721809346</v>
      </c>
      <c r="X821" s="71" t="str">
        <f t="shared" si="116"/>
        <v>Q3 2023</v>
      </c>
      <c r="Y821" s="21">
        <f t="shared" si="111"/>
        <v>3840</v>
      </c>
      <c r="Z821" s="21">
        <f t="shared" si="112"/>
        <v>2160</v>
      </c>
      <c r="AA821" s="57">
        <f t="shared" si="113"/>
        <v>2756766.765578635</v>
      </c>
      <c r="AB821" s="59">
        <f t="shared" si="114"/>
        <v>1.7777777777777777</v>
      </c>
      <c r="AC821" s="61">
        <f t="shared" si="115"/>
        <v>2540</v>
      </c>
    </row>
    <row r="822" spans="4:29">
      <c r="D822" s="12">
        <v>816</v>
      </c>
      <c r="E822" s="36" t="s">
        <v>222</v>
      </c>
      <c r="F822" s="16" t="s">
        <v>10</v>
      </c>
      <c r="G822" s="14" t="s">
        <v>40</v>
      </c>
      <c r="H822" s="13" t="s">
        <v>6</v>
      </c>
      <c r="I822" s="13" t="s">
        <v>48</v>
      </c>
      <c r="J822" s="13" t="s">
        <v>180</v>
      </c>
      <c r="K822" s="13" t="s">
        <v>123</v>
      </c>
      <c r="L822" s="14">
        <v>65</v>
      </c>
      <c r="M822" s="14" t="s">
        <v>15</v>
      </c>
      <c r="N822" s="31"/>
      <c r="O822" s="14" t="s">
        <v>1</v>
      </c>
      <c r="P822" s="14" t="s">
        <v>35</v>
      </c>
      <c r="Q822" s="31">
        <v>6400</v>
      </c>
      <c r="R822" s="31">
        <v>1600</v>
      </c>
      <c r="S822" s="45">
        <v>95.2</v>
      </c>
      <c r="T822" s="64">
        <f t="shared" si="108"/>
        <v>6188</v>
      </c>
      <c r="U822" s="64">
        <f t="shared" si="109"/>
        <v>110.88267284510385</v>
      </c>
      <c r="V822" s="38">
        <f t="shared" si="110"/>
        <v>15.629031550964626</v>
      </c>
      <c r="W822" s="52">
        <v>164.17049948492254</v>
      </c>
      <c r="X822" s="71" t="str">
        <f t="shared" si="116"/>
        <v>Q3 2023</v>
      </c>
      <c r="Y822" s="21">
        <f t="shared" si="111"/>
        <v>3840</v>
      </c>
      <c r="Z822" s="21">
        <f t="shared" si="112"/>
        <v>2160</v>
      </c>
      <c r="AA822" s="57">
        <f t="shared" si="113"/>
        <v>1164733.9584569733</v>
      </c>
      <c r="AB822" s="59">
        <f t="shared" si="114"/>
        <v>1.7777777777777777</v>
      </c>
      <c r="AC822" s="61">
        <f t="shared" si="115"/>
        <v>1651</v>
      </c>
    </row>
    <row r="823" spans="4:29">
      <c r="D823" s="12">
        <v>817</v>
      </c>
      <c r="E823" s="36" t="s">
        <v>222</v>
      </c>
      <c r="F823" s="16" t="s">
        <v>10</v>
      </c>
      <c r="G823" s="14" t="s">
        <v>40</v>
      </c>
      <c r="H823" s="13" t="s">
        <v>6</v>
      </c>
      <c r="I823" s="13" t="s">
        <v>48</v>
      </c>
      <c r="J823" s="13" t="s">
        <v>179</v>
      </c>
      <c r="K823" s="13" t="s">
        <v>123</v>
      </c>
      <c r="L823" s="14">
        <v>75</v>
      </c>
      <c r="M823" s="14" t="s">
        <v>15</v>
      </c>
      <c r="N823" s="31"/>
      <c r="O823" s="14" t="s">
        <v>1</v>
      </c>
      <c r="P823" s="14" t="s">
        <v>35</v>
      </c>
      <c r="Q823" s="31">
        <v>8000</v>
      </c>
      <c r="R823" s="31">
        <v>2000</v>
      </c>
      <c r="S823" s="45">
        <v>54.6</v>
      </c>
      <c r="T823" s="64">
        <f t="shared" si="108"/>
        <v>4095</v>
      </c>
      <c r="U823" s="64">
        <f t="shared" si="109"/>
        <v>84.667199287833824</v>
      </c>
      <c r="V823" s="38">
        <f t="shared" si="110"/>
        <v>12.072603283904311</v>
      </c>
      <c r="W823" s="52">
        <v>221.10995025465772</v>
      </c>
      <c r="X823" s="71" t="str">
        <f t="shared" si="116"/>
        <v>Q3 2023</v>
      </c>
      <c r="Y823" s="21">
        <f t="shared" si="111"/>
        <v>3840</v>
      </c>
      <c r="Z823" s="21">
        <f t="shared" si="112"/>
        <v>2160</v>
      </c>
      <c r="AA823" s="57">
        <f t="shared" si="113"/>
        <v>1550681.3056379822</v>
      </c>
      <c r="AB823" s="59">
        <f t="shared" si="114"/>
        <v>1.7777777777777777</v>
      </c>
      <c r="AC823" s="61">
        <f t="shared" si="115"/>
        <v>1905</v>
      </c>
    </row>
    <row r="824" spans="4:29">
      <c r="D824" s="12">
        <v>818</v>
      </c>
      <c r="E824" s="36" t="s">
        <v>222</v>
      </c>
      <c r="F824" s="16" t="s">
        <v>10</v>
      </c>
      <c r="G824" s="14" t="s">
        <v>40</v>
      </c>
      <c r="H824" s="13" t="s">
        <v>6</v>
      </c>
      <c r="I824" s="13" t="s">
        <v>48</v>
      </c>
      <c r="J824" s="13" t="s">
        <v>178</v>
      </c>
      <c r="K824" s="13" t="s">
        <v>123</v>
      </c>
      <c r="L824" s="14">
        <v>85</v>
      </c>
      <c r="M824" s="14" t="s">
        <v>15</v>
      </c>
      <c r="N824" s="31"/>
      <c r="O824" s="14" t="s">
        <v>1</v>
      </c>
      <c r="P824" s="14" t="s">
        <v>35</v>
      </c>
      <c r="Q824" s="31">
        <v>9600</v>
      </c>
      <c r="R824" s="31">
        <v>2400</v>
      </c>
      <c r="S824" s="45">
        <v>27.5</v>
      </c>
      <c r="T824" s="64">
        <f t="shared" si="108"/>
        <v>2337.5</v>
      </c>
      <c r="U824" s="64">
        <f t="shared" si="109"/>
        <v>54.773509673590503</v>
      </c>
      <c r="V824" s="38">
        <f t="shared" si="110"/>
        <v>7.9689704823317147</v>
      </c>
      <c r="W824" s="52">
        <v>289.78074481206232</v>
      </c>
      <c r="X824" s="71" t="str">
        <f t="shared" si="116"/>
        <v>Q3 2023</v>
      </c>
      <c r="Y824" s="21">
        <f t="shared" si="111"/>
        <v>3840</v>
      </c>
      <c r="Z824" s="21">
        <f t="shared" si="112"/>
        <v>2160</v>
      </c>
      <c r="AA824" s="57">
        <f t="shared" si="113"/>
        <v>1991763.9881305636</v>
      </c>
      <c r="AB824" s="59">
        <f t="shared" si="114"/>
        <v>1.7777777777777777</v>
      </c>
      <c r="AC824" s="61">
        <f t="shared" si="115"/>
        <v>2159</v>
      </c>
    </row>
    <row r="825" spans="4:29">
      <c r="D825" s="12">
        <v>819</v>
      </c>
      <c r="E825" s="36" t="s">
        <v>222</v>
      </c>
      <c r="F825" s="16" t="s">
        <v>10</v>
      </c>
      <c r="G825" s="14" t="s">
        <v>40</v>
      </c>
      <c r="H825" s="13" t="s">
        <v>6</v>
      </c>
      <c r="I825" s="13" t="s">
        <v>108</v>
      </c>
      <c r="J825" s="13" t="s">
        <v>176</v>
      </c>
      <c r="K825" s="13" t="s">
        <v>123</v>
      </c>
      <c r="L825" s="14">
        <v>55</v>
      </c>
      <c r="M825" s="14" t="s">
        <v>15</v>
      </c>
      <c r="N825" s="31"/>
      <c r="O825" s="14" t="s">
        <v>2</v>
      </c>
      <c r="P825" s="14" t="s">
        <v>35</v>
      </c>
      <c r="Q825" s="31">
        <v>8000</v>
      </c>
      <c r="R825" s="31">
        <v>2000</v>
      </c>
      <c r="S825" s="45">
        <v>2.839</v>
      </c>
      <c r="T825" s="64">
        <f t="shared" si="108"/>
        <v>156.14500000000001</v>
      </c>
      <c r="U825" s="64">
        <f t="shared" si="109"/>
        <v>2.3675044063620176</v>
      </c>
      <c r="V825" s="38">
        <f t="shared" si="110"/>
        <v>0.49615903198949041</v>
      </c>
      <c r="W825" s="52">
        <v>174.76542162363171</v>
      </c>
      <c r="X825" s="71" t="str">
        <f t="shared" si="116"/>
        <v>Q3 2023</v>
      </c>
      <c r="Y825" s="21">
        <f t="shared" si="111"/>
        <v>3840</v>
      </c>
      <c r="Z825" s="21">
        <f t="shared" si="112"/>
        <v>2160</v>
      </c>
      <c r="AA825" s="57">
        <f t="shared" si="113"/>
        <v>833921.94658753707</v>
      </c>
      <c r="AB825" s="59">
        <f t="shared" si="114"/>
        <v>1.7777777777777777</v>
      </c>
      <c r="AC825" s="61">
        <f t="shared" si="115"/>
        <v>1397</v>
      </c>
    </row>
    <row r="826" spans="4:29">
      <c r="D826" s="12">
        <v>820</v>
      </c>
      <c r="E826" s="36" t="s">
        <v>222</v>
      </c>
      <c r="F826" s="16" t="s">
        <v>10</v>
      </c>
      <c r="G826" s="14" t="s">
        <v>40</v>
      </c>
      <c r="H826" s="13" t="s">
        <v>6</v>
      </c>
      <c r="I826" s="13" t="s">
        <v>108</v>
      </c>
      <c r="J826" s="13" t="s">
        <v>191</v>
      </c>
      <c r="K826" s="13" t="s">
        <v>123</v>
      </c>
      <c r="L826" s="14">
        <v>60</v>
      </c>
      <c r="M826" s="14" t="s">
        <v>15</v>
      </c>
      <c r="N826" s="31"/>
      <c r="O826" s="14" t="s">
        <v>2</v>
      </c>
      <c r="P826" s="14" t="s">
        <v>35</v>
      </c>
      <c r="Q826" s="31">
        <v>8000</v>
      </c>
      <c r="R826" s="31">
        <v>2000</v>
      </c>
      <c r="S826" s="45">
        <v>0.89500000000000002</v>
      </c>
      <c r="T826" s="64">
        <f t="shared" si="108"/>
        <v>53.7</v>
      </c>
      <c r="U826" s="64">
        <f t="shared" si="109"/>
        <v>0.88823025186943627</v>
      </c>
      <c r="V826" s="38">
        <f t="shared" si="110"/>
        <v>0.17205655758846544</v>
      </c>
      <c r="W826" s="52">
        <v>192.2419637859949</v>
      </c>
      <c r="X826" s="71" t="str">
        <f t="shared" si="116"/>
        <v>Q3 2023</v>
      </c>
      <c r="Y826" s="21">
        <f t="shared" si="111"/>
        <v>3840</v>
      </c>
      <c r="Z826" s="21">
        <f t="shared" si="112"/>
        <v>2160</v>
      </c>
      <c r="AA826" s="57">
        <f t="shared" si="113"/>
        <v>992436.03560830862</v>
      </c>
      <c r="AB826" s="59">
        <f t="shared" si="114"/>
        <v>1.7777777777777777</v>
      </c>
      <c r="AC826" s="61">
        <f t="shared" si="115"/>
        <v>1524</v>
      </c>
    </row>
    <row r="827" spans="4:29">
      <c r="D827" s="12">
        <v>821</v>
      </c>
      <c r="E827" s="36" t="s">
        <v>222</v>
      </c>
      <c r="F827" s="16" t="s">
        <v>10</v>
      </c>
      <c r="G827" s="14" t="s">
        <v>40</v>
      </c>
      <c r="H827" s="13" t="s">
        <v>6</v>
      </c>
      <c r="I827" s="13" t="s">
        <v>108</v>
      </c>
      <c r="J827" s="13" t="s">
        <v>177</v>
      </c>
      <c r="K827" s="13" t="s">
        <v>123</v>
      </c>
      <c r="L827" s="14">
        <v>65</v>
      </c>
      <c r="M827" s="14" t="s">
        <v>15</v>
      </c>
      <c r="N827" s="31"/>
      <c r="O827" s="14" t="s">
        <v>2</v>
      </c>
      <c r="P827" s="14" t="s">
        <v>35</v>
      </c>
      <c r="Q827" s="31">
        <v>8000</v>
      </c>
      <c r="R827" s="31">
        <v>2000</v>
      </c>
      <c r="S827" s="45">
        <v>3.4870000000000001</v>
      </c>
      <c r="T827" s="64">
        <f t="shared" si="108"/>
        <v>226.655</v>
      </c>
      <c r="U827" s="64">
        <f t="shared" si="109"/>
        <v>4.0614273131394665</v>
      </c>
      <c r="V827" s="38">
        <f t="shared" si="110"/>
        <v>0.81780361671989288</v>
      </c>
      <c r="W827" s="52">
        <v>234.52928497846079</v>
      </c>
      <c r="X827" s="71" t="str">
        <f t="shared" si="116"/>
        <v>Q3 2023</v>
      </c>
      <c r="Y827" s="21">
        <f t="shared" si="111"/>
        <v>3840</v>
      </c>
      <c r="Z827" s="21">
        <f t="shared" si="112"/>
        <v>2160</v>
      </c>
      <c r="AA827" s="57">
        <f t="shared" si="113"/>
        <v>1164733.9584569733</v>
      </c>
      <c r="AB827" s="59">
        <f t="shared" si="114"/>
        <v>1.7777777777777777</v>
      </c>
      <c r="AC827" s="61">
        <f t="shared" si="115"/>
        <v>1651</v>
      </c>
    </row>
    <row r="828" spans="4:29">
      <c r="D828" s="12">
        <v>822</v>
      </c>
      <c r="E828" s="36" t="s">
        <v>222</v>
      </c>
      <c r="F828" s="16" t="s">
        <v>10</v>
      </c>
      <c r="G828" s="14" t="s">
        <v>40</v>
      </c>
      <c r="H828" s="13" t="s">
        <v>6</v>
      </c>
      <c r="I828" s="13" t="s">
        <v>108</v>
      </c>
      <c r="J828" s="13" t="s">
        <v>190</v>
      </c>
      <c r="K828" s="13" t="s">
        <v>123</v>
      </c>
      <c r="L828" s="14">
        <v>70</v>
      </c>
      <c r="M828" s="14" t="s">
        <v>15</v>
      </c>
      <c r="N828" s="31"/>
      <c r="O828" s="14" t="s">
        <v>2</v>
      </c>
      <c r="P828" s="14" t="s">
        <v>35</v>
      </c>
      <c r="Q828" s="31">
        <v>8000</v>
      </c>
      <c r="R828" s="31">
        <v>2000</v>
      </c>
      <c r="S828" s="45">
        <v>1.095</v>
      </c>
      <c r="T828" s="64">
        <f t="shared" si="108"/>
        <v>76.649999999999991</v>
      </c>
      <c r="U828" s="64">
        <f t="shared" si="109"/>
        <v>1.4791432080712166</v>
      </c>
      <c r="V828" s="38">
        <f t="shared" si="110"/>
        <v>0.2765641491322926</v>
      </c>
      <c r="W828" s="52">
        <v>252.56999920757315</v>
      </c>
      <c r="X828" s="71" t="str">
        <f t="shared" si="116"/>
        <v>Q3 2023</v>
      </c>
      <c r="Y828" s="21">
        <f t="shared" si="111"/>
        <v>3840</v>
      </c>
      <c r="Z828" s="21">
        <f t="shared" si="112"/>
        <v>2160</v>
      </c>
      <c r="AA828" s="57">
        <f t="shared" si="113"/>
        <v>1350815.715133531</v>
      </c>
      <c r="AB828" s="59">
        <f t="shared" si="114"/>
        <v>1.7777777777777777</v>
      </c>
      <c r="AC828" s="61">
        <f t="shared" si="115"/>
        <v>1778</v>
      </c>
    </row>
    <row r="829" spans="4:29">
      <c r="D829" s="12">
        <v>823</v>
      </c>
      <c r="E829" s="36" t="s">
        <v>222</v>
      </c>
      <c r="F829" s="16" t="s">
        <v>10</v>
      </c>
      <c r="G829" s="14" t="s">
        <v>40</v>
      </c>
      <c r="H829" s="13" t="s">
        <v>6</v>
      </c>
      <c r="I829" s="13" t="s">
        <v>108</v>
      </c>
      <c r="J829" s="13" t="s">
        <v>181</v>
      </c>
      <c r="K829" s="13" t="s">
        <v>123</v>
      </c>
      <c r="L829" s="14">
        <v>75</v>
      </c>
      <c r="M829" s="14" t="s">
        <v>15</v>
      </c>
      <c r="N829" s="31"/>
      <c r="O829" s="14" t="s">
        <v>2</v>
      </c>
      <c r="P829" s="14" t="s">
        <v>35</v>
      </c>
      <c r="Q829" s="31">
        <v>8000</v>
      </c>
      <c r="R829" s="31">
        <v>2000</v>
      </c>
      <c r="S829" s="45">
        <v>0.53700000000000003</v>
      </c>
      <c r="T829" s="64">
        <f t="shared" si="108"/>
        <v>40.275000000000006</v>
      </c>
      <c r="U829" s="64">
        <f t="shared" si="109"/>
        <v>0.83271586112759644</v>
      </c>
      <c r="V829" s="38">
        <f t="shared" si="110"/>
        <v>0.16962291898107315</v>
      </c>
      <c r="W829" s="52">
        <v>315.87135750665391</v>
      </c>
      <c r="X829" s="71" t="str">
        <f t="shared" si="116"/>
        <v>Q3 2023</v>
      </c>
      <c r="Y829" s="21">
        <f t="shared" si="111"/>
        <v>3840</v>
      </c>
      <c r="Z829" s="21">
        <f t="shared" si="112"/>
        <v>2160</v>
      </c>
      <c r="AA829" s="57">
        <f t="shared" si="113"/>
        <v>1550681.3056379822</v>
      </c>
      <c r="AB829" s="59">
        <f t="shared" si="114"/>
        <v>1.7777777777777777</v>
      </c>
      <c r="AC829" s="61">
        <f t="shared" si="115"/>
        <v>1905</v>
      </c>
    </row>
    <row r="830" spans="4:29">
      <c r="D830" s="12">
        <v>824</v>
      </c>
      <c r="E830" s="36" t="s">
        <v>222</v>
      </c>
      <c r="F830" s="16" t="s">
        <v>10</v>
      </c>
      <c r="G830" s="14" t="s">
        <v>40</v>
      </c>
      <c r="H830" s="13" t="s">
        <v>6</v>
      </c>
      <c r="I830" s="13" t="s">
        <v>108</v>
      </c>
      <c r="J830" s="13" t="s">
        <v>175</v>
      </c>
      <c r="K830" s="13" t="s">
        <v>123</v>
      </c>
      <c r="L830" s="14">
        <v>65</v>
      </c>
      <c r="M830" s="14" t="s">
        <v>52</v>
      </c>
      <c r="N830" s="31">
        <v>1000000</v>
      </c>
      <c r="O830" s="14" t="s">
        <v>2</v>
      </c>
      <c r="P830" s="14" t="s">
        <v>35</v>
      </c>
      <c r="Q830" s="31">
        <v>12096</v>
      </c>
      <c r="R830" s="31">
        <v>1344</v>
      </c>
      <c r="S830" s="45">
        <v>7.5999999999999998E-2</v>
      </c>
      <c r="T830" s="64">
        <f t="shared" si="108"/>
        <v>4.9399999999999995</v>
      </c>
      <c r="U830" s="64">
        <f t="shared" si="109"/>
        <v>8.8519780842729975E-2</v>
      </c>
      <c r="V830" s="38">
        <f t="shared" si="110"/>
        <v>2.7513724724875326E-2</v>
      </c>
      <c r="W830" s="52">
        <v>362.02269374835959</v>
      </c>
      <c r="X830" s="71" t="str">
        <f t="shared" si="116"/>
        <v>Q3 2023</v>
      </c>
      <c r="Y830" s="21">
        <f t="shared" si="111"/>
        <v>7680</v>
      </c>
      <c r="Z830" s="21">
        <f t="shared" si="112"/>
        <v>4320</v>
      </c>
      <c r="AA830" s="57">
        <f t="shared" si="113"/>
        <v>1164733.9584569733</v>
      </c>
      <c r="AB830" s="59">
        <f t="shared" si="114"/>
        <v>1.7777777777777777</v>
      </c>
      <c r="AC830" s="61">
        <f t="shared" si="115"/>
        <v>1651</v>
      </c>
    </row>
    <row r="831" spans="4:29">
      <c r="D831" s="12">
        <v>825</v>
      </c>
      <c r="E831" s="36" t="s">
        <v>222</v>
      </c>
      <c r="F831" s="16" t="s">
        <v>10</v>
      </c>
      <c r="G831" s="14" t="s">
        <v>40</v>
      </c>
      <c r="H831" s="13" t="s">
        <v>6</v>
      </c>
      <c r="I831" s="13" t="s">
        <v>108</v>
      </c>
      <c r="J831" s="13" t="s">
        <v>175</v>
      </c>
      <c r="K831" s="13" t="s">
        <v>123</v>
      </c>
      <c r="L831" s="14">
        <v>75</v>
      </c>
      <c r="M831" s="14" t="s">
        <v>52</v>
      </c>
      <c r="N831" s="31">
        <v>1000000</v>
      </c>
      <c r="O831" s="14" t="s">
        <v>2</v>
      </c>
      <c r="P831" s="14" t="s">
        <v>35</v>
      </c>
      <c r="Q831" s="31">
        <v>17279.640575999994</v>
      </c>
      <c r="R831" s="31">
        <v>1919.9600639999994</v>
      </c>
      <c r="S831" s="45">
        <v>0.13900000000000001</v>
      </c>
      <c r="T831" s="64">
        <f t="shared" si="108"/>
        <v>10.425000000000001</v>
      </c>
      <c r="U831" s="64">
        <f t="shared" si="109"/>
        <v>0.21554470148367955</v>
      </c>
      <c r="V831" s="38">
        <f t="shared" si="110"/>
        <v>6.8204075415775528E-2</v>
      </c>
      <c r="W831" s="52">
        <v>490.67680155234194</v>
      </c>
      <c r="X831" s="71" t="str">
        <f t="shared" si="116"/>
        <v>Q3 2023</v>
      </c>
      <c r="Y831" s="21">
        <f t="shared" si="111"/>
        <v>7680</v>
      </c>
      <c r="Z831" s="21">
        <f t="shared" si="112"/>
        <v>4320</v>
      </c>
      <c r="AA831" s="57">
        <f t="shared" si="113"/>
        <v>1550681.3056379822</v>
      </c>
      <c r="AB831" s="59">
        <f t="shared" si="114"/>
        <v>1.7777777777777777</v>
      </c>
      <c r="AC831" s="61">
        <f t="shared" si="115"/>
        <v>1905</v>
      </c>
    </row>
    <row r="832" spans="4:29">
      <c r="D832" s="12">
        <v>826</v>
      </c>
      <c r="E832" s="36" t="s">
        <v>222</v>
      </c>
      <c r="F832" s="16" t="s">
        <v>10</v>
      </c>
      <c r="G832" s="14" t="s">
        <v>40</v>
      </c>
      <c r="H832" s="13" t="s">
        <v>6</v>
      </c>
      <c r="I832" s="13" t="s">
        <v>108</v>
      </c>
      <c r="J832" s="13" t="s">
        <v>175</v>
      </c>
      <c r="K832" s="13" t="s">
        <v>123</v>
      </c>
      <c r="L832" s="14">
        <v>85</v>
      </c>
      <c r="M832" s="14" t="s">
        <v>52</v>
      </c>
      <c r="N832" s="31">
        <v>1000000</v>
      </c>
      <c r="O832" s="14" t="s">
        <v>2</v>
      </c>
      <c r="P832" s="14" t="s">
        <v>35</v>
      </c>
      <c r="Q832" s="31">
        <v>21060</v>
      </c>
      <c r="R832" s="31">
        <v>2340</v>
      </c>
      <c r="S832" s="45">
        <v>3.7999999999999999E-2</v>
      </c>
      <c r="T832" s="64">
        <f t="shared" si="108"/>
        <v>3.23</v>
      </c>
      <c r="U832" s="64">
        <f t="shared" si="109"/>
        <v>7.568703154896142E-2</v>
      </c>
      <c r="V832" s="38">
        <f t="shared" si="110"/>
        <v>2.4436576356599449E-2</v>
      </c>
      <c r="W832" s="52">
        <v>643.06779885788023</v>
      </c>
      <c r="X832" s="71" t="str">
        <f t="shared" si="116"/>
        <v>Q3 2023</v>
      </c>
      <c r="Y832" s="21">
        <f t="shared" si="111"/>
        <v>7680</v>
      </c>
      <c r="Z832" s="21">
        <f t="shared" si="112"/>
        <v>4320</v>
      </c>
      <c r="AA832" s="57">
        <f t="shared" si="113"/>
        <v>1991763.9881305636</v>
      </c>
      <c r="AB832" s="59">
        <f t="shared" si="114"/>
        <v>1.7777777777777777</v>
      </c>
      <c r="AC832" s="61">
        <f t="shared" si="115"/>
        <v>2159</v>
      </c>
    </row>
    <row r="833" spans="4:29">
      <c r="D833" s="12">
        <v>827</v>
      </c>
      <c r="E833" s="36" t="s">
        <v>222</v>
      </c>
      <c r="F833" s="16" t="s">
        <v>10</v>
      </c>
      <c r="G833" s="14" t="s">
        <v>40</v>
      </c>
      <c r="H833" s="13" t="s">
        <v>6</v>
      </c>
      <c r="I833" s="13" t="s">
        <v>93</v>
      </c>
      <c r="J833" s="13" t="s">
        <v>289</v>
      </c>
      <c r="K833" s="13"/>
      <c r="L833" s="14">
        <v>65</v>
      </c>
      <c r="M833" s="14" t="s">
        <v>15</v>
      </c>
      <c r="N833" s="31">
        <v>1000000</v>
      </c>
      <c r="O833" s="14" t="s">
        <v>2</v>
      </c>
      <c r="P833" s="14" t="s">
        <v>35</v>
      </c>
      <c r="Q833" s="31">
        <v>37440</v>
      </c>
      <c r="R833" s="31">
        <v>2340</v>
      </c>
      <c r="S833" s="45">
        <v>0.4</v>
      </c>
      <c r="T833" s="64">
        <f t="shared" si="108"/>
        <v>26</v>
      </c>
      <c r="U833" s="64">
        <f t="shared" si="109"/>
        <v>0.46589358338278936</v>
      </c>
      <c r="V833" s="38">
        <f t="shared" si="110"/>
        <v>9.3811713991384327E-2</v>
      </c>
      <c r="W833" s="52">
        <v>234.52928497846079</v>
      </c>
      <c r="X833" s="71" t="str">
        <f t="shared" si="116"/>
        <v>Q3 2023</v>
      </c>
      <c r="Y833" s="21">
        <f t="shared" si="111"/>
        <v>3840</v>
      </c>
      <c r="Z833" s="21">
        <f t="shared" si="112"/>
        <v>2160</v>
      </c>
      <c r="AA833" s="57">
        <f t="shared" si="113"/>
        <v>1164733.9584569733</v>
      </c>
      <c r="AB833" s="59">
        <f t="shared" si="114"/>
        <v>1.7777777777777777</v>
      </c>
      <c r="AC833" s="61">
        <f t="shared" si="115"/>
        <v>1651</v>
      </c>
    </row>
    <row r="834" spans="4:29">
      <c r="D834" s="12">
        <v>828</v>
      </c>
      <c r="E834" s="36" t="s">
        <v>222</v>
      </c>
      <c r="F834" s="16" t="s">
        <v>10</v>
      </c>
      <c r="G834" s="14" t="s">
        <v>40</v>
      </c>
      <c r="H834" s="13" t="s">
        <v>6</v>
      </c>
      <c r="I834" s="13" t="s">
        <v>93</v>
      </c>
      <c r="J834" s="13" t="s">
        <v>290</v>
      </c>
      <c r="K834" s="13" t="s">
        <v>95</v>
      </c>
      <c r="L834" s="14">
        <v>65</v>
      </c>
      <c r="M834" s="14" t="s">
        <v>15</v>
      </c>
      <c r="N834" s="31">
        <v>1000000</v>
      </c>
      <c r="O834" s="14" t="s">
        <v>1</v>
      </c>
      <c r="P834" s="14" t="s">
        <v>35</v>
      </c>
      <c r="Q834" s="31">
        <v>3696</v>
      </c>
      <c r="R834" s="31">
        <v>231</v>
      </c>
      <c r="S834" s="45">
        <v>0.5</v>
      </c>
      <c r="T834" s="64">
        <f t="shared" si="108"/>
        <v>32.5</v>
      </c>
      <c r="U834" s="64">
        <f t="shared" si="109"/>
        <v>0.58236697922848668</v>
      </c>
      <c r="V834" s="38">
        <f t="shared" si="110"/>
        <v>8.2085249742461272E-2</v>
      </c>
      <c r="W834" s="52">
        <v>164.17049948492254</v>
      </c>
      <c r="X834" s="71" t="str">
        <f t="shared" si="116"/>
        <v>Q3 2023</v>
      </c>
      <c r="Y834" s="21">
        <f t="shared" si="111"/>
        <v>3840</v>
      </c>
      <c r="Z834" s="21">
        <f t="shared" si="112"/>
        <v>2160</v>
      </c>
      <c r="AA834" s="57">
        <f t="shared" si="113"/>
        <v>1164733.9584569733</v>
      </c>
      <c r="AB834" s="59">
        <f t="shared" si="114"/>
        <v>1.7777777777777777</v>
      </c>
      <c r="AC834" s="61">
        <f t="shared" si="115"/>
        <v>1651</v>
      </c>
    </row>
    <row r="835" spans="4:29">
      <c r="D835" s="12">
        <v>829</v>
      </c>
      <c r="E835" s="36" t="s">
        <v>222</v>
      </c>
      <c r="F835" s="16" t="s">
        <v>10</v>
      </c>
      <c r="G835" s="14" t="s">
        <v>40</v>
      </c>
      <c r="H835" s="13" t="s">
        <v>6</v>
      </c>
      <c r="I835" s="13" t="s">
        <v>93</v>
      </c>
      <c r="J835" s="13" t="s">
        <v>290</v>
      </c>
      <c r="K835" s="13" t="s">
        <v>95</v>
      </c>
      <c r="L835" s="14">
        <v>75</v>
      </c>
      <c r="M835" s="14" t="s">
        <v>15</v>
      </c>
      <c r="N835" s="31">
        <v>1000000</v>
      </c>
      <c r="O835" s="14" t="s">
        <v>1</v>
      </c>
      <c r="P835" s="14" t="s">
        <v>35</v>
      </c>
      <c r="Q835" s="31">
        <v>4992</v>
      </c>
      <c r="R835" s="31">
        <v>312</v>
      </c>
      <c r="S835" s="45">
        <v>2.5</v>
      </c>
      <c r="T835" s="64">
        <f t="shared" si="108"/>
        <v>187.5</v>
      </c>
      <c r="U835" s="64">
        <f t="shared" si="109"/>
        <v>3.8767032640949552</v>
      </c>
      <c r="V835" s="38">
        <f t="shared" si="110"/>
        <v>0.55277487563664429</v>
      </c>
      <c r="W835" s="52">
        <v>221.10995025465772</v>
      </c>
      <c r="X835" s="71" t="str">
        <f t="shared" si="116"/>
        <v>Q3 2023</v>
      </c>
      <c r="Y835" s="21">
        <f t="shared" si="111"/>
        <v>3840</v>
      </c>
      <c r="Z835" s="21">
        <f t="shared" si="112"/>
        <v>2160</v>
      </c>
      <c r="AA835" s="57">
        <f t="shared" si="113"/>
        <v>1550681.3056379822</v>
      </c>
      <c r="AB835" s="59">
        <f t="shared" si="114"/>
        <v>1.7777777777777777</v>
      </c>
      <c r="AC835" s="61">
        <f t="shared" si="115"/>
        <v>1905</v>
      </c>
    </row>
    <row r="836" spans="4:29">
      <c r="D836" s="12">
        <v>830</v>
      </c>
      <c r="E836" s="36" t="s">
        <v>222</v>
      </c>
      <c r="F836" s="16" t="s">
        <v>10</v>
      </c>
      <c r="G836" s="14" t="s">
        <v>40</v>
      </c>
      <c r="H836" s="13" t="s">
        <v>6</v>
      </c>
      <c r="I836" s="13" t="s">
        <v>93</v>
      </c>
      <c r="J836" s="13" t="s">
        <v>290</v>
      </c>
      <c r="K836" s="13" t="s">
        <v>95</v>
      </c>
      <c r="L836" s="14">
        <v>98</v>
      </c>
      <c r="M836" s="14" t="s">
        <v>15</v>
      </c>
      <c r="N836" s="31">
        <v>1000000</v>
      </c>
      <c r="O836" s="14" t="s">
        <v>1</v>
      </c>
      <c r="P836" s="14" t="s">
        <v>35</v>
      </c>
      <c r="Q836" s="31">
        <v>16080</v>
      </c>
      <c r="R836" s="31">
        <v>1005</v>
      </c>
      <c r="S836" s="45">
        <v>0.8</v>
      </c>
      <c r="T836" s="64">
        <f t="shared" si="108"/>
        <v>78.400000000000006</v>
      </c>
      <c r="U836" s="64">
        <f t="shared" si="109"/>
        <v>2.1180790413293762</v>
      </c>
      <c r="V836" s="38">
        <f t="shared" si="110"/>
        <v>0.34773689377447475</v>
      </c>
      <c r="W836" s="52">
        <v>434.67111721809346</v>
      </c>
      <c r="X836" s="71" t="str">
        <f t="shared" si="116"/>
        <v>Q3 2023</v>
      </c>
      <c r="Y836" s="21">
        <f t="shared" si="111"/>
        <v>3840</v>
      </c>
      <c r="Z836" s="21">
        <f t="shared" si="112"/>
        <v>2160</v>
      </c>
      <c r="AA836" s="57">
        <f t="shared" si="113"/>
        <v>2647598.8016617205</v>
      </c>
      <c r="AB836" s="59">
        <f t="shared" si="114"/>
        <v>1.7777777777777777</v>
      </c>
      <c r="AC836" s="61">
        <f t="shared" si="115"/>
        <v>2489.1999999999998</v>
      </c>
    </row>
    <row r="837" spans="4:29">
      <c r="D837" s="12">
        <v>831</v>
      </c>
      <c r="E837" s="36" t="s">
        <v>222</v>
      </c>
      <c r="F837" s="16" t="s">
        <v>10</v>
      </c>
      <c r="G837" s="14" t="s">
        <v>40</v>
      </c>
      <c r="H837" s="13" t="s">
        <v>6</v>
      </c>
      <c r="I837" s="13" t="s">
        <v>201</v>
      </c>
      <c r="J837" s="13"/>
      <c r="K837" s="13"/>
      <c r="L837" s="14">
        <v>65</v>
      </c>
      <c r="M837" s="14" t="s">
        <v>15</v>
      </c>
      <c r="N837" s="31"/>
      <c r="O837" s="14" t="s">
        <v>1</v>
      </c>
      <c r="P837" s="14" t="s">
        <v>35</v>
      </c>
      <c r="Q837" s="31">
        <v>8640</v>
      </c>
      <c r="R837" s="31">
        <v>540</v>
      </c>
      <c r="S837" s="45">
        <v>0.3</v>
      </c>
      <c r="T837" s="64">
        <f t="shared" si="108"/>
        <v>19.5</v>
      </c>
      <c r="U837" s="64">
        <f t="shared" si="109"/>
        <v>0.34942018753709198</v>
      </c>
      <c r="V837" s="38">
        <f t="shared" si="110"/>
        <v>4.9251149845476759E-2</v>
      </c>
      <c r="W837" s="52">
        <v>164.17049948492254</v>
      </c>
      <c r="X837" s="71" t="str">
        <f t="shared" si="116"/>
        <v>Q3 2023</v>
      </c>
      <c r="Y837" s="21">
        <f t="shared" si="111"/>
        <v>3840</v>
      </c>
      <c r="Z837" s="21">
        <f t="shared" si="112"/>
        <v>2160</v>
      </c>
      <c r="AA837" s="57">
        <f t="shared" si="113"/>
        <v>1164733.9584569733</v>
      </c>
      <c r="AB837" s="59">
        <f t="shared" si="114"/>
        <v>1.7777777777777777</v>
      </c>
      <c r="AC837" s="61">
        <f t="shared" si="115"/>
        <v>1651</v>
      </c>
    </row>
    <row r="838" spans="4:29">
      <c r="D838" s="12">
        <v>832</v>
      </c>
      <c r="E838" s="36" t="s">
        <v>222</v>
      </c>
      <c r="F838" s="16" t="s">
        <v>10</v>
      </c>
      <c r="G838" s="14" t="s">
        <v>40</v>
      </c>
      <c r="H838" s="13" t="s">
        <v>6</v>
      </c>
      <c r="I838" s="13" t="s">
        <v>201</v>
      </c>
      <c r="J838" s="13"/>
      <c r="K838" s="13"/>
      <c r="L838" s="14">
        <v>75</v>
      </c>
      <c r="M838" s="14" t="s">
        <v>15</v>
      </c>
      <c r="N838" s="31"/>
      <c r="O838" s="14" t="s">
        <v>1</v>
      </c>
      <c r="P838" s="14" t="s">
        <v>35</v>
      </c>
      <c r="Q838" s="31">
        <v>4096</v>
      </c>
      <c r="R838" s="31">
        <v>1024</v>
      </c>
      <c r="S838" s="45">
        <v>0.31</v>
      </c>
      <c r="T838" s="64">
        <f t="shared" si="108"/>
        <v>23.25</v>
      </c>
      <c r="U838" s="64">
        <f t="shared" si="109"/>
        <v>0.48071120474777446</v>
      </c>
      <c r="V838" s="38">
        <f t="shared" si="110"/>
        <v>6.8544084578943898E-2</v>
      </c>
      <c r="W838" s="52">
        <v>221.10995025465772</v>
      </c>
      <c r="X838" s="71" t="str">
        <f t="shared" si="116"/>
        <v>Q3 2023</v>
      </c>
      <c r="Y838" s="21">
        <f t="shared" si="111"/>
        <v>3840</v>
      </c>
      <c r="Z838" s="21">
        <f t="shared" si="112"/>
        <v>2160</v>
      </c>
      <c r="AA838" s="57">
        <f t="shared" si="113"/>
        <v>1550681.3056379822</v>
      </c>
      <c r="AB838" s="59">
        <f t="shared" si="114"/>
        <v>1.7777777777777777</v>
      </c>
      <c r="AC838" s="61">
        <f t="shared" si="115"/>
        <v>1905</v>
      </c>
    </row>
    <row r="839" spans="4:29">
      <c r="D839" s="12">
        <v>833</v>
      </c>
      <c r="E839" s="36" t="s">
        <v>222</v>
      </c>
      <c r="F839" s="16" t="s">
        <v>10</v>
      </c>
      <c r="G839" s="14" t="s">
        <v>40</v>
      </c>
      <c r="H839" s="13" t="s">
        <v>6</v>
      </c>
      <c r="I839" s="13" t="s">
        <v>201</v>
      </c>
      <c r="J839" s="13"/>
      <c r="K839" s="13"/>
      <c r="L839" s="14">
        <v>85</v>
      </c>
      <c r="M839" s="14" t="s">
        <v>15</v>
      </c>
      <c r="N839" s="31"/>
      <c r="O839" s="14" t="s">
        <v>1</v>
      </c>
      <c r="P839" s="14" t="s">
        <v>35</v>
      </c>
      <c r="Q839" s="31">
        <v>9600</v>
      </c>
      <c r="R839" s="31">
        <v>2400</v>
      </c>
      <c r="S839" s="45">
        <v>0.11</v>
      </c>
      <c r="T839" s="64">
        <f t="shared" ref="T839:T902" si="117">L839*S839</f>
        <v>9.35</v>
      </c>
      <c r="U839" s="64">
        <f t="shared" ref="U839:U902" si="118">S839*AA839/10^6</f>
        <v>0.219094038694362</v>
      </c>
      <c r="V839" s="38">
        <f t="shared" ref="V839:V902" si="119">S839*W839/1000</f>
        <v>3.1875881929326853E-2</v>
      </c>
      <c r="W839" s="52">
        <v>289.78074481206232</v>
      </c>
      <c r="X839" s="71" t="str">
        <f t="shared" si="116"/>
        <v>Q3 2023</v>
      </c>
      <c r="Y839" s="21">
        <f t="shared" ref="Y839:Y902" si="120">1*LEFT(M839, FIND("x", M839)-2)</f>
        <v>3840</v>
      </c>
      <c r="Z839" s="21">
        <f t="shared" ref="Z839:Z902" si="121">1*RIGHT(M839, LEN(M839)-FIND("x", M839)-1)</f>
        <v>2160</v>
      </c>
      <c r="AA839" s="57">
        <f t="shared" ref="AA839:AA902" si="122">AC839^2*AB839/(1+AB839^2)</f>
        <v>1991763.9881305636</v>
      </c>
      <c r="AB839" s="59">
        <f t="shared" ref="AB839:AB902" si="123">Y839/Z839</f>
        <v>1.7777777777777777</v>
      </c>
      <c r="AC839" s="61">
        <f t="shared" ref="AC839:AC902" si="124">L839*25.4</f>
        <v>2159</v>
      </c>
    </row>
    <row r="840" spans="4:29">
      <c r="D840" s="12">
        <v>834</v>
      </c>
      <c r="E840" s="36" t="s">
        <v>222</v>
      </c>
      <c r="F840" s="16" t="s">
        <v>10</v>
      </c>
      <c r="G840" s="14" t="s">
        <v>40</v>
      </c>
      <c r="H840" s="13" t="s">
        <v>6</v>
      </c>
      <c r="I840" s="13" t="s">
        <v>202</v>
      </c>
      <c r="J840" s="13"/>
      <c r="K840" s="13"/>
      <c r="L840" s="14">
        <v>75</v>
      </c>
      <c r="M840" s="14" t="s">
        <v>15</v>
      </c>
      <c r="N840" s="31"/>
      <c r="O840" s="14" t="s">
        <v>1</v>
      </c>
      <c r="P840" s="14" t="s">
        <v>35</v>
      </c>
      <c r="Q840" s="31">
        <v>4096</v>
      </c>
      <c r="R840" s="31">
        <v>1024</v>
      </c>
      <c r="S840" s="45">
        <v>0.4</v>
      </c>
      <c r="T840" s="64">
        <f t="shared" si="117"/>
        <v>30</v>
      </c>
      <c r="U840" s="64">
        <f t="shared" si="118"/>
        <v>0.62027252225519292</v>
      </c>
      <c r="V840" s="38">
        <f t="shared" si="119"/>
        <v>8.8443980101863093E-2</v>
      </c>
      <c r="W840" s="52">
        <v>221.10995025465772</v>
      </c>
      <c r="X840" s="71" t="str">
        <f t="shared" ref="X840:X903" si="125">G840&amp;" "&amp;F840</f>
        <v>Q3 2023</v>
      </c>
      <c r="Y840" s="21">
        <f t="shared" si="120"/>
        <v>3840</v>
      </c>
      <c r="Z840" s="21">
        <f t="shared" si="121"/>
        <v>2160</v>
      </c>
      <c r="AA840" s="57">
        <f t="shared" si="122"/>
        <v>1550681.3056379822</v>
      </c>
      <c r="AB840" s="59">
        <f t="shared" si="123"/>
        <v>1.7777777777777777</v>
      </c>
      <c r="AC840" s="61">
        <f t="shared" si="124"/>
        <v>1905</v>
      </c>
    </row>
    <row r="841" spans="4:29">
      <c r="D841" s="12">
        <v>835</v>
      </c>
      <c r="E841" s="36" t="s">
        <v>222</v>
      </c>
      <c r="F841" s="16" t="s">
        <v>10</v>
      </c>
      <c r="G841" s="14" t="s">
        <v>40</v>
      </c>
      <c r="H841" s="13" t="s">
        <v>6</v>
      </c>
      <c r="I841" s="13" t="s">
        <v>202</v>
      </c>
      <c r="J841" s="13"/>
      <c r="K841" s="13"/>
      <c r="L841" s="14">
        <v>85</v>
      </c>
      <c r="M841" s="14" t="s">
        <v>15</v>
      </c>
      <c r="N841" s="31"/>
      <c r="O841" s="14" t="s">
        <v>1</v>
      </c>
      <c r="P841" s="14" t="s">
        <v>35</v>
      </c>
      <c r="Q841" s="31">
        <v>9600</v>
      </c>
      <c r="R841" s="31">
        <v>2400</v>
      </c>
      <c r="S841" s="45">
        <v>1</v>
      </c>
      <c r="T841" s="64">
        <f t="shared" si="117"/>
        <v>85</v>
      </c>
      <c r="U841" s="64">
        <f t="shared" si="118"/>
        <v>1.9917639881305635</v>
      </c>
      <c r="V841" s="38">
        <f t="shared" si="119"/>
        <v>0.28978074481206234</v>
      </c>
      <c r="W841" s="52">
        <v>289.78074481206232</v>
      </c>
      <c r="X841" s="71" t="str">
        <f t="shared" si="125"/>
        <v>Q3 2023</v>
      </c>
      <c r="Y841" s="21">
        <f t="shared" si="120"/>
        <v>3840</v>
      </c>
      <c r="Z841" s="21">
        <f t="shared" si="121"/>
        <v>2160</v>
      </c>
      <c r="AA841" s="57">
        <f t="shared" si="122"/>
        <v>1991763.9881305636</v>
      </c>
      <c r="AB841" s="59">
        <f t="shared" si="123"/>
        <v>1.7777777777777777</v>
      </c>
      <c r="AC841" s="61">
        <f t="shared" si="124"/>
        <v>2159</v>
      </c>
    </row>
    <row r="842" spans="4:29">
      <c r="D842" s="12">
        <v>836</v>
      </c>
      <c r="E842" s="36" t="s">
        <v>222</v>
      </c>
      <c r="F842" s="16" t="s">
        <v>10</v>
      </c>
      <c r="G842" s="14" t="s">
        <v>40</v>
      </c>
      <c r="H842" s="13" t="s">
        <v>6</v>
      </c>
      <c r="I842" s="13" t="s">
        <v>122</v>
      </c>
      <c r="J842" s="13"/>
      <c r="K842" s="13"/>
      <c r="L842" s="14">
        <v>65</v>
      </c>
      <c r="M842" s="14" t="s">
        <v>15</v>
      </c>
      <c r="N842" s="31"/>
      <c r="O842" s="14" t="s">
        <v>2</v>
      </c>
      <c r="P842" s="14" t="s">
        <v>35</v>
      </c>
      <c r="Q842" s="31">
        <v>8512</v>
      </c>
      <c r="R842" s="31">
        <v>532</v>
      </c>
      <c r="S842" s="45">
        <v>19.3</v>
      </c>
      <c r="T842" s="64">
        <f t="shared" si="117"/>
        <v>1254.5</v>
      </c>
      <c r="U842" s="64">
        <f t="shared" si="118"/>
        <v>22.479365398219585</v>
      </c>
      <c r="V842" s="38">
        <f t="shared" si="119"/>
        <v>4.5264152000842932</v>
      </c>
      <c r="W842" s="52">
        <v>234.52928497846079</v>
      </c>
      <c r="X842" s="71" t="str">
        <f t="shared" si="125"/>
        <v>Q3 2023</v>
      </c>
      <c r="Y842" s="21">
        <f t="shared" si="120"/>
        <v>3840</v>
      </c>
      <c r="Z842" s="21">
        <f t="shared" si="121"/>
        <v>2160</v>
      </c>
      <c r="AA842" s="57">
        <f t="shared" si="122"/>
        <v>1164733.9584569733</v>
      </c>
      <c r="AB842" s="59">
        <f t="shared" si="123"/>
        <v>1.7777777777777777</v>
      </c>
      <c r="AC842" s="61">
        <f t="shared" si="124"/>
        <v>1651</v>
      </c>
    </row>
    <row r="843" spans="4:29">
      <c r="D843" s="12">
        <v>837</v>
      </c>
      <c r="E843" s="36" t="s">
        <v>222</v>
      </c>
      <c r="F843" s="16" t="s">
        <v>10</v>
      </c>
      <c r="G843" s="14" t="s">
        <v>40</v>
      </c>
      <c r="H843" s="13" t="s">
        <v>6</v>
      </c>
      <c r="I843" s="13" t="s">
        <v>122</v>
      </c>
      <c r="J843" s="13"/>
      <c r="K843" s="13"/>
      <c r="L843" s="14">
        <v>75</v>
      </c>
      <c r="M843" s="14" t="s">
        <v>15</v>
      </c>
      <c r="N843" s="31"/>
      <c r="O843" s="14" t="s">
        <v>2</v>
      </c>
      <c r="P843" s="14" t="s">
        <v>35</v>
      </c>
      <c r="Q843" s="31">
        <v>16384</v>
      </c>
      <c r="R843" s="31">
        <v>1024</v>
      </c>
      <c r="S843" s="45">
        <v>25.6</v>
      </c>
      <c r="T843" s="64">
        <f t="shared" si="117"/>
        <v>1920</v>
      </c>
      <c r="U843" s="64">
        <f t="shared" si="118"/>
        <v>39.697441424332347</v>
      </c>
      <c r="V843" s="38">
        <f t="shared" si="119"/>
        <v>8.0863067521703407</v>
      </c>
      <c r="W843" s="52">
        <v>315.87135750665391</v>
      </c>
      <c r="X843" s="71" t="str">
        <f t="shared" si="125"/>
        <v>Q3 2023</v>
      </c>
      <c r="Y843" s="21">
        <f t="shared" si="120"/>
        <v>3840</v>
      </c>
      <c r="Z843" s="21">
        <f t="shared" si="121"/>
        <v>2160</v>
      </c>
      <c r="AA843" s="57">
        <f t="shared" si="122"/>
        <v>1550681.3056379822</v>
      </c>
      <c r="AB843" s="59">
        <f t="shared" si="123"/>
        <v>1.7777777777777777</v>
      </c>
      <c r="AC843" s="61">
        <f t="shared" si="124"/>
        <v>1905</v>
      </c>
    </row>
    <row r="844" spans="4:29">
      <c r="D844" s="12">
        <v>838</v>
      </c>
      <c r="E844" s="36" t="s">
        <v>222</v>
      </c>
      <c r="F844" s="16" t="s">
        <v>10</v>
      </c>
      <c r="G844" s="14" t="s">
        <v>40</v>
      </c>
      <c r="H844" s="13" t="s">
        <v>6</v>
      </c>
      <c r="I844" s="13" t="s">
        <v>122</v>
      </c>
      <c r="J844" s="13"/>
      <c r="K844" s="13"/>
      <c r="L844" s="14">
        <v>85</v>
      </c>
      <c r="M844" s="14" t="s">
        <v>15</v>
      </c>
      <c r="N844" s="31"/>
      <c r="O844" s="14" t="s">
        <v>2</v>
      </c>
      <c r="P844" s="14" t="s">
        <v>35</v>
      </c>
      <c r="Q844" s="31">
        <v>14400</v>
      </c>
      <c r="R844" s="31">
        <v>900</v>
      </c>
      <c r="S844" s="45">
        <v>7.4</v>
      </c>
      <c r="T844" s="64">
        <f t="shared" si="117"/>
        <v>629</v>
      </c>
      <c r="U844" s="64">
        <f t="shared" si="118"/>
        <v>14.739053512166173</v>
      </c>
      <c r="V844" s="38">
        <f t="shared" si="119"/>
        <v>3.063396445156088</v>
      </c>
      <c r="W844" s="52">
        <v>413.97249258866049</v>
      </c>
      <c r="X844" s="71" t="str">
        <f t="shared" si="125"/>
        <v>Q3 2023</v>
      </c>
      <c r="Y844" s="21">
        <f t="shared" si="120"/>
        <v>3840</v>
      </c>
      <c r="Z844" s="21">
        <f t="shared" si="121"/>
        <v>2160</v>
      </c>
      <c r="AA844" s="57">
        <f t="shared" si="122"/>
        <v>1991763.9881305636</v>
      </c>
      <c r="AB844" s="59">
        <f t="shared" si="123"/>
        <v>1.7777777777777777</v>
      </c>
      <c r="AC844" s="61">
        <f t="shared" si="124"/>
        <v>2159</v>
      </c>
    </row>
    <row r="845" spans="4:29">
      <c r="D845" s="12">
        <v>839</v>
      </c>
      <c r="E845" s="36" t="s">
        <v>222</v>
      </c>
      <c r="F845" s="16" t="s">
        <v>10</v>
      </c>
      <c r="G845" s="14" t="s">
        <v>40</v>
      </c>
      <c r="H845" s="13" t="s">
        <v>6</v>
      </c>
      <c r="I845" s="13" t="s">
        <v>122</v>
      </c>
      <c r="J845" s="13"/>
      <c r="K845" s="13"/>
      <c r="L845" s="14">
        <v>86</v>
      </c>
      <c r="M845" s="14" t="s">
        <v>15</v>
      </c>
      <c r="N845" s="31"/>
      <c r="O845" s="14" t="s">
        <v>2</v>
      </c>
      <c r="P845" s="14" t="s">
        <v>35</v>
      </c>
      <c r="Q845" s="31">
        <v>16000</v>
      </c>
      <c r="R845" s="31">
        <v>1000</v>
      </c>
      <c r="S845" s="45">
        <v>0.3</v>
      </c>
      <c r="T845" s="64">
        <f t="shared" si="117"/>
        <v>25.8</v>
      </c>
      <c r="U845" s="64">
        <f t="shared" si="118"/>
        <v>0.61167140994658764</v>
      </c>
      <c r="V845" s="38">
        <f t="shared" si="119"/>
        <v>0.12419174777659814</v>
      </c>
      <c r="W845" s="52">
        <v>413.97249258866049</v>
      </c>
      <c r="X845" s="71" t="str">
        <f t="shared" si="125"/>
        <v>Q3 2023</v>
      </c>
      <c r="Y845" s="21">
        <f t="shared" si="120"/>
        <v>3840</v>
      </c>
      <c r="Z845" s="21">
        <f t="shared" si="121"/>
        <v>2160</v>
      </c>
      <c r="AA845" s="57">
        <f t="shared" si="122"/>
        <v>2038904.6998219588</v>
      </c>
      <c r="AB845" s="59">
        <f t="shared" si="123"/>
        <v>1.7777777777777777</v>
      </c>
      <c r="AC845" s="61">
        <f t="shared" si="124"/>
        <v>2184.4</v>
      </c>
    </row>
    <row r="846" spans="4:29">
      <c r="D846" s="12">
        <v>840</v>
      </c>
      <c r="E846" s="36" t="s">
        <v>222</v>
      </c>
      <c r="F846" s="16" t="s">
        <v>10</v>
      </c>
      <c r="G846" s="14" t="s">
        <v>40</v>
      </c>
      <c r="H846" s="13" t="s">
        <v>6</v>
      </c>
      <c r="I846" s="13" t="s">
        <v>76</v>
      </c>
      <c r="J846" s="13"/>
      <c r="K846" s="13" t="s">
        <v>123</v>
      </c>
      <c r="L846" s="14">
        <v>55</v>
      </c>
      <c r="M846" s="14" t="s">
        <v>15</v>
      </c>
      <c r="N846" s="31">
        <v>1000000</v>
      </c>
      <c r="O846" s="14" t="s">
        <v>1</v>
      </c>
      <c r="P846" s="14" t="s">
        <v>35</v>
      </c>
      <c r="Q846" s="31">
        <v>6804.6390532544374</v>
      </c>
      <c r="R846" s="31">
        <v>567.05325443786978</v>
      </c>
      <c r="S846" s="45">
        <v>10.5</v>
      </c>
      <c r="T846" s="64">
        <f t="shared" si="117"/>
        <v>577.5</v>
      </c>
      <c r="U846" s="64">
        <f t="shared" si="118"/>
        <v>8.7561804391691389</v>
      </c>
      <c r="V846" s="38">
        <f t="shared" si="119"/>
        <v>1.284525848933693</v>
      </c>
      <c r="W846" s="52">
        <v>122.33579513654219</v>
      </c>
      <c r="X846" s="71" t="str">
        <f t="shared" si="125"/>
        <v>Q3 2023</v>
      </c>
      <c r="Y846" s="21">
        <f t="shared" si="120"/>
        <v>3840</v>
      </c>
      <c r="Z846" s="21">
        <f t="shared" si="121"/>
        <v>2160</v>
      </c>
      <c r="AA846" s="57">
        <f t="shared" si="122"/>
        <v>833921.94658753707</v>
      </c>
      <c r="AB846" s="59">
        <f t="shared" si="123"/>
        <v>1.7777777777777777</v>
      </c>
      <c r="AC846" s="61">
        <f t="shared" si="124"/>
        <v>1397</v>
      </c>
    </row>
    <row r="847" spans="4:29">
      <c r="D847" s="12">
        <v>841</v>
      </c>
      <c r="E847" s="36" t="s">
        <v>222</v>
      </c>
      <c r="F847" s="16" t="s">
        <v>10</v>
      </c>
      <c r="G847" s="14" t="s">
        <v>40</v>
      </c>
      <c r="H847" s="13" t="s">
        <v>6</v>
      </c>
      <c r="I847" s="13" t="s">
        <v>76</v>
      </c>
      <c r="J847" s="13"/>
      <c r="K847" s="13" t="s">
        <v>123</v>
      </c>
      <c r="L847" s="14">
        <v>65</v>
      </c>
      <c r="M847" s="14" t="s">
        <v>15</v>
      </c>
      <c r="N847" s="31">
        <v>1000000</v>
      </c>
      <c r="O847" s="14" t="s">
        <v>1</v>
      </c>
      <c r="P847" s="14" t="s">
        <v>35</v>
      </c>
      <c r="Q847" s="31">
        <v>9504</v>
      </c>
      <c r="R847" s="31">
        <v>792</v>
      </c>
      <c r="S847" s="45">
        <v>14.7</v>
      </c>
      <c r="T847" s="64">
        <f t="shared" si="117"/>
        <v>955.5</v>
      </c>
      <c r="U847" s="64">
        <f t="shared" si="118"/>
        <v>17.121589189317504</v>
      </c>
      <c r="V847" s="38">
        <f t="shared" si="119"/>
        <v>2.4133063424283616</v>
      </c>
      <c r="W847" s="52">
        <v>164.17049948492254</v>
      </c>
      <c r="X847" s="71" t="str">
        <f t="shared" si="125"/>
        <v>Q3 2023</v>
      </c>
      <c r="Y847" s="21">
        <f t="shared" si="120"/>
        <v>3840</v>
      </c>
      <c r="Z847" s="21">
        <f t="shared" si="121"/>
        <v>2160</v>
      </c>
      <c r="AA847" s="57">
        <f t="shared" si="122"/>
        <v>1164733.9584569733</v>
      </c>
      <c r="AB847" s="59">
        <f t="shared" si="123"/>
        <v>1.7777777777777777</v>
      </c>
      <c r="AC847" s="61">
        <f t="shared" si="124"/>
        <v>1651</v>
      </c>
    </row>
    <row r="848" spans="4:29">
      <c r="D848" s="12">
        <v>842</v>
      </c>
      <c r="E848" s="36" t="s">
        <v>222</v>
      </c>
      <c r="F848" s="16" t="s">
        <v>10</v>
      </c>
      <c r="G848" s="14" t="s">
        <v>40</v>
      </c>
      <c r="H848" s="13" t="s">
        <v>6</v>
      </c>
      <c r="I848" s="13" t="s">
        <v>76</v>
      </c>
      <c r="J848" s="13"/>
      <c r="K848" s="13" t="s">
        <v>123</v>
      </c>
      <c r="L848" s="14">
        <v>75</v>
      </c>
      <c r="M848" s="14" t="s">
        <v>15</v>
      </c>
      <c r="N848" s="31">
        <v>1000000</v>
      </c>
      <c r="O848" s="14" t="s">
        <v>2</v>
      </c>
      <c r="P848" s="14" t="s">
        <v>35</v>
      </c>
      <c r="Q848" s="31">
        <v>13685.759999999997</v>
      </c>
      <c r="R848" s="31">
        <v>1140.4799999999998</v>
      </c>
      <c r="S848" s="45">
        <v>8.4</v>
      </c>
      <c r="T848" s="64">
        <f t="shared" si="117"/>
        <v>630</v>
      </c>
      <c r="U848" s="64">
        <f t="shared" si="118"/>
        <v>13.025722967359052</v>
      </c>
      <c r="V848" s="38">
        <f t="shared" si="119"/>
        <v>2.6533194030558929</v>
      </c>
      <c r="W848" s="52">
        <v>315.87135750665391</v>
      </c>
      <c r="X848" s="71" t="str">
        <f t="shared" si="125"/>
        <v>Q3 2023</v>
      </c>
      <c r="Y848" s="21">
        <f t="shared" si="120"/>
        <v>3840</v>
      </c>
      <c r="Z848" s="21">
        <f t="shared" si="121"/>
        <v>2160</v>
      </c>
      <c r="AA848" s="57">
        <f t="shared" si="122"/>
        <v>1550681.3056379822</v>
      </c>
      <c r="AB848" s="59">
        <f t="shared" si="123"/>
        <v>1.7777777777777777</v>
      </c>
      <c r="AC848" s="61">
        <f t="shared" si="124"/>
        <v>1905</v>
      </c>
    </row>
    <row r="849" spans="4:29">
      <c r="D849" s="12">
        <v>843</v>
      </c>
      <c r="E849" s="36" t="s">
        <v>222</v>
      </c>
      <c r="F849" s="16" t="s">
        <v>10</v>
      </c>
      <c r="G849" s="14" t="s">
        <v>51</v>
      </c>
      <c r="H849" s="13" t="s">
        <v>4</v>
      </c>
      <c r="I849" s="13" t="s">
        <v>31</v>
      </c>
      <c r="J849" s="13" t="s">
        <v>56</v>
      </c>
      <c r="K849" s="13" t="s">
        <v>57</v>
      </c>
      <c r="L849" s="14">
        <v>12.9</v>
      </c>
      <c r="M849" s="14" t="s">
        <v>16</v>
      </c>
      <c r="N849" s="31">
        <v>1000000</v>
      </c>
      <c r="O849" s="14" t="s">
        <v>2</v>
      </c>
      <c r="P849" s="14" t="s">
        <v>47</v>
      </c>
      <c r="Q849" s="31">
        <v>10384</v>
      </c>
      <c r="R849" s="31">
        <v>2596</v>
      </c>
      <c r="S849" s="45">
        <v>850</v>
      </c>
      <c r="T849" s="64">
        <f t="shared" si="117"/>
        <v>10965</v>
      </c>
      <c r="U849" s="64">
        <f t="shared" si="118"/>
        <v>43.797327171655624</v>
      </c>
      <c r="V849" s="38">
        <f t="shared" si="119"/>
        <v>76.674954869195318</v>
      </c>
      <c r="W849" s="52">
        <v>90.205829257876857</v>
      </c>
      <c r="X849" s="71" t="str">
        <f t="shared" si="125"/>
        <v>Q4 2023</v>
      </c>
      <c r="Y849" s="21">
        <f t="shared" si="120"/>
        <v>2732</v>
      </c>
      <c r="Z849" s="21">
        <f t="shared" si="121"/>
        <v>2048</v>
      </c>
      <c r="AA849" s="57">
        <f t="shared" si="122"/>
        <v>51526.267260771325</v>
      </c>
      <c r="AB849" s="59">
        <f t="shared" si="123"/>
        <v>1.333984375</v>
      </c>
      <c r="AC849" s="61">
        <f t="shared" si="124"/>
        <v>327.65999999999997</v>
      </c>
    </row>
    <row r="850" spans="4:29">
      <c r="D850" s="12">
        <v>844</v>
      </c>
      <c r="E850" s="36" t="s">
        <v>222</v>
      </c>
      <c r="F850" s="16" t="s">
        <v>10</v>
      </c>
      <c r="G850" s="14" t="s">
        <v>51</v>
      </c>
      <c r="H850" s="13" t="s">
        <v>90</v>
      </c>
      <c r="I850" s="13" t="s">
        <v>45</v>
      </c>
      <c r="J850" s="13" t="s">
        <v>101</v>
      </c>
      <c r="K850" s="13" t="s">
        <v>43</v>
      </c>
      <c r="L850" s="14">
        <v>16</v>
      </c>
      <c r="M850" s="14" t="s">
        <v>66</v>
      </c>
      <c r="N850" s="31">
        <v>1000000</v>
      </c>
      <c r="O850" s="14" t="s">
        <v>2</v>
      </c>
      <c r="P850" s="14" t="s">
        <v>47</v>
      </c>
      <c r="Q850" s="31">
        <v>4000</v>
      </c>
      <c r="R850" s="31">
        <v>1152</v>
      </c>
      <c r="S850" s="45">
        <v>15</v>
      </c>
      <c r="T850" s="64">
        <f t="shared" si="117"/>
        <v>240</v>
      </c>
      <c r="U850" s="64">
        <f t="shared" si="118"/>
        <v>1.1134446741573032</v>
      </c>
      <c r="V850" s="38">
        <f t="shared" si="119"/>
        <v>1.1081909256655242</v>
      </c>
      <c r="W850" s="52">
        <v>73.87939504436828</v>
      </c>
      <c r="X850" s="71" t="str">
        <f t="shared" si="125"/>
        <v>Q4 2023</v>
      </c>
      <c r="Y850" s="21">
        <f t="shared" si="120"/>
        <v>2560</v>
      </c>
      <c r="Z850" s="21">
        <f t="shared" si="121"/>
        <v>1600</v>
      </c>
      <c r="AA850" s="57">
        <f t="shared" si="122"/>
        <v>74229.644943820225</v>
      </c>
      <c r="AB850" s="59">
        <f t="shared" si="123"/>
        <v>1.6</v>
      </c>
      <c r="AC850" s="61">
        <f t="shared" si="124"/>
        <v>406.4</v>
      </c>
    </row>
    <row r="851" spans="4:29">
      <c r="D851" s="12">
        <v>845</v>
      </c>
      <c r="E851" s="36" t="s">
        <v>222</v>
      </c>
      <c r="F851" s="16" t="s">
        <v>10</v>
      </c>
      <c r="G851" s="14" t="s">
        <v>51</v>
      </c>
      <c r="H851" s="13" t="s">
        <v>90</v>
      </c>
      <c r="I851" s="13" t="s">
        <v>45</v>
      </c>
      <c r="J851" s="13" t="s">
        <v>46</v>
      </c>
      <c r="K851" s="13" t="s">
        <v>43</v>
      </c>
      <c r="L851" s="14">
        <v>17.3</v>
      </c>
      <c r="M851" s="14" t="s">
        <v>15</v>
      </c>
      <c r="N851" s="31">
        <v>1000000</v>
      </c>
      <c r="O851" s="14" t="s">
        <v>2</v>
      </c>
      <c r="P851" s="14" t="s">
        <v>47</v>
      </c>
      <c r="Q851" s="31">
        <v>10000</v>
      </c>
      <c r="R851" s="31">
        <v>240</v>
      </c>
      <c r="S851" s="45">
        <v>4</v>
      </c>
      <c r="T851" s="64">
        <f t="shared" si="117"/>
        <v>69.2</v>
      </c>
      <c r="U851" s="64">
        <f t="shared" si="118"/>
        <v>0.33002909010801185</v>
      </c>
      <c r="V851" s="38">
        <f t="shared" si="119"/>
        <v>0.31558358870804226</v>
      </c>
      <c r="W851" s="52">
        <v>78.895897177010568</v>
      </c>
      <c r="X851" s="71" t="str">
        <f t="shared" si="125"/>
        <v>Q4 2023</v>
      </c>
      <c r="Y851" s="21">
        <f t="shared" si="120"/>
        <v>3840</v>
      </c>
      <c r="Z851" s="21">
        <f t="shared" si="121"/>
        <v>2160</v>
      </c>
      <c r="AA851" s="57">
        <f t="shared" si="122"/>
        <v>82507.272527002962</v>
      </c>
      <c r="AB851" s="59">
        <f t="shared" si="123"/>
        <v>1.7777777777777777</v>
      </c>
      <c r="AC851" s="61">
        <f t="shared" si="124"/>
        <v>439.42</v>
      </c>
    </row>
    <row r="852" spans="4:29">
      <c r="D852" s="12">
        <v>846</v>
      </c>
      <c r="E852" s="36" t="s">
        <v>222</v>
      </c>
      <c r="F852" s="16" t="s">
        <v>10</v>
      </c>
      <c r="G852" s="14" t="s">
        <v>51</v>
      </c>
      <c r="H852" s="13" t="s">
        <v>90</v>
      </c>
      <c r="I852" s="13" t="s">
        <v>45</v>
      </c>
      <c r="J852" s="13" t="s">
        <v>168</v>
      </c>
      <c r="K852" s="13" t="s">
        <v>43</v>
      </c>
      <c r="L852" s="14">
        <v>17.3</v>
      </c>
      <c r="M852" s="14" t="s">
        <v>15</v>
      </c>
      <c r="N852" s="31">
        <v>1000000</v>
      </c>
      <c r="O852" s="14" t="s">
        <v>2</v>
      </c>
      <c r="P852" s="14" t="s">
        <v>47</v>
      </c>
      <c r="Q852" s="31">
        <v>4032</v>
      </c>
      <c r="R852" s="31">
        <v>1008</v>
      </c>
      <c r="S852" s="45">
        <v>20</v>
      </c>
      <c r="T852" s="64">
        <f t="shared" si="117"/>
        <v>346</v>
      </c>
      <c r="U852" s="64">
        <f t="shared" si="118"/>
        <v>1.6501454505400592</v>
      </c>
      <c r="V852" s="38">
        <f t="shared" si="119"/>
        <v>1.5779179435402113</v>
      </c>
      <c r="W852" s="52">
        <v>78.895897177010568</v>
      </c>
      <c r="X852" s="71" t="str">
        <f t="shared" si="125"/>
        <v>Q4 2023</v>
      </c>
      <c r="Y852" s="21">
        <f t="shared" si="120"/>
        <v>3840</v>
      </c>
      <c r="Z852" s="21">
        <f t="shared" si="121"/>
        <v>2160</v>
      </c>
      <c r="AA852" s="57">
        <f t="shared" si="122"/>
        <v>82507.272527002962</v>
      </c>
      <c r="AB852" s="59">
        <f t="shared" si="123"/>
        <v>1.7777777777777777</v>
      </c>
      <c r="AC852" s="61">
        <f t="shared" si="124"/>
        <v>439.42</v>
      </c>
    </row>
    <row r="853" spans="4:29">
      <c r="D853" s="12">
        <v>847</v>
      </c>
      <c r="E853" s="36" t="s">
        <v>222</v>
      </c>
      <c r="F853" s="16" t="s">
        <v>10</v>
      </c>
      <c r="G853" s="14" t="s">
        <v>51</v>
      </c>
      <c r="H853" s="13" t="s">
        <v>90</v>
      </c>
      <c r="I853" s="13" t="s">
        <v>31</v>
      </c>
      <c r="J853" s="13" t="s">
        <v>216</v>
      </c>
      <c r="K853" s="13" t="s">
        <v>57</v>
      </c>
      <c r="L853" s="14">
        <v>14.2</v>
      </c>
      <c r="M853" s="14" t="s">
        <v>63</v>
      </c>
      <c r="N853" s="31">
        <v>1000000</v>
      </c>
      <c r="O853" s="14" t="s">
        <v>2</v>
      </c>
      <c r="P853" s="14" t="s">
        <v>47</v>
      </c>
      <c r="Q853" s="31">
        <v>10384</v>
      </c>
      <c r="R853" s="31">
        <v>2596</v>
      </c>
      <c r="S853" s="45">
        <v>1000</v>
      </c>
      <c r="T853" s="64">
        <f t="shared" si="117"/>
        <v>14200</v>
      </c>
      <c r="U853" s="64">
        <f t="shared" si="118"/>
        <v>59.423948554645534</v>
      </c>
      <c r="V853" s="38">
        <f t="shared" si="119"/>
        <v>86.344642767903693</v>
      </c>
      <c r="W853" s="52">
        <v>86.344642767903693</v>
      </c>
      <c r="X853" s="71" t="str">
        <f t="shared" si="125"/>
        <v>Q4 2023</v>
      </c>
      <c r="Y853" s="21">
        <f t="shared" si="120"/>
        <v>3024</v>
      </c>
      <c r="Z853" s="21">
        <f t="shared" si="121"/>
        <v>1964</v>
      </c>
      <c r="AA853" s="57">
        <f t="shared" si="122"/>
        <v>59423.948554645533</v>
      </c>
      <c r="AB853" s="59">
        <f t="shared" si="123"/>
        <v>1.539714867617108</v>
      </c>
      <c r="AC853" s="61">
        <f t="shared" si="124"/>
        <v>360.67999999999995</v>
      </c>
    </row>
    <row r="854" spans="4:29">
      <c r="D854" s="12">
        <v>848</v>
      </c>
      <c r="E854" s="36" t="s">
        <v>222</v>
      </c>
      <c r="F854" s="16" t="s">
        <v>10</v>
      </c>
      <c r="G854" s="14" t="s">
        <v>51</v>
      </c>
      <c r="H854" s="13" t="s">
        <v>90</v>
      </c>
      <c r="I854" s="13" t="s">
        <v>31</v>
      </c>
      <c r="J854" s="13" t="s">
        <v>62</v>
      </c>
      <c r="K854" s="13" t="s">
        <v>57</v>
      </c>
      <c r="L854" s="14">
        <v>16.2</v>
      </c>
      <c r="M854" s="14" t="s">
        <v>64</v>
      </c>
      <c r="N854" s="31">
        <v>1000000</v>
      </c>
      <c r="O854" s="14" t="s">
        <v>2</v>
      </c>
      <c r="P854" s="14" t="s">
        <v>47</v>
      </c>
      <c r="Q854" s="31">
        <v>10384</v>
      </c>
      <c r="R854" s="31">
        <v>2596</v>
      </c>
      <c r="S854" s="45">
        <v>200</v>
      </c>
      <c r="T854" s="64">
        <f t="shared" si="117"/>
        <v>3240</v>
      </c>
      <c r="U854" s="64">
        <f t="shared" si="118"/>
        <v>15.438569537661996</v>
      </c>
      <c r="V854" s="38">
        <f t="shared" si="119"/>
        <v>19.701172011831542</v>
      </c>
      <c r="W854" s="52">
        <v>98.505860059157712</v>
      </c>
      <c r="X854" s="71" t="str">
        <f t="shared" si="125"/>
        <v>Q4 2023</v>
      </c>
      <c r="Y854" s="21">
        <f t="shared" si="120"/>
        <v>3456</v>
      </c>
      <c r="Z854" s="21">
        <f t="shared" si="121"/>
        <v>2234</v>
      </c>
      <c r="AA854" s="57">
        <f t="shared" si="122"/>
        <v>77192.847688309979</v>
      </c>
      <c r="AB854" s="59">
        <f t="shared" si="123"/>
        <v>1.5470008952551477</v>
      </c>
      <c r="AC854" s="61">
        <f t="shared" si="124"/>
        <v>411.47999999999996</v>
      </c>
    </row>
    <row r="855" spans="4:29">
      <c r="D855" s="12">
        <v>849</v>
      </c>
      <c r="E855" s="36" t="s">
        <v>222</v>
      </c>
      <c r="F855" s="16" t="s">
        <v>10</v>
      </c>
      <c r="G855" s="14" t="s">
        <v>51</v>
      </c>
      <c r="H855" s="13" t="s">
        <v>90</v>
      </c>
      <c r="I855" s="13" t="s">
        <v>102</v>
      </c>
      <c r="J855" s="13" t="s">
        <v>103</v>
      </c>
      <c r="K855" s="13" t="s">
        <v>43</v>
      </c>
      <c r="L855" s="14">
        <v>16</v>
      </c>
      <c r="M855" s="14" t="s">
        <v>66</v>
      </c>
      <c r="N855" s="31">
        <v>1000000</v>
      </c>
      <c r="O855" s="14" t="s">
        <v>2</v>
      </c>
      <c r="P855" s="14" t="s">
        <v>47</v>
      </c>
      <c r="Q855" s="31">
        <v>4000</v>
      </c>
      <c r="R855" s="31">
        <v>1152</v>
      </c>
      <c r="S855" s="45">
        <v>15</v>
      </c>
      <c r="T855" s="64">
        <f t="shared" si="117"/>
        <v>240</v>
      </c>
      <c r="U855" s="64">
        <f t="shared" si="118"/>
        <v>1.1134446741573032</v>
      </c>
      <c r="V855" s="38">
        <f t="shared" si="119"/>
        <v>1.1081909256655242</v>
      </c>
      <c r="W855" s="52">
        <v>73.87939504436828</v>
      </c>
      <c r="X855" s="71" t="str">
        <f t="shared" si="125"/>
        <v>Q4 2023</v>
      </c>
      <c r="Y855" s="21">
        <f t="shared" si="120"/>
        <v>2560</v>
      </c>
      <c r="Z855" s="21">
        <f t="shared" si="121"/>
        <v>1600</v>
      </c>
      <c r="AA855" s="57">
        <f t="shared" si="122"/>
        <v>74229.644943820225</v>
      </c>
      <c r="AB855" s="59">
        <f t="shared" si="123"/>
        <v>1.6</v>
      </c>
      <c r="AC855" s="61">
        <f t="shared" si="124"/>
        <v>406.4</v>
      </c>
    </row>
    <row r="856" spans="4:29">
      <c r="D856" s="12">
        <v>850</v>
      </c>
      <c r="E856" s="36" t="s">
        <v>222</v>
      </c>
      <c r="F856" s="16" t="s">
        <v>10</v>
      </c>
      <c r="G856" s="14" t="s">
        <v>51</v>
      </c>
      <c r="H856" s="13" t="s">
        <v>90</v>
      </c>
      <c r="I856" s="13" t="s">
        <v>102</v>
      </c>
      <c r="J856" s="13" t="s">
        <v>104</v>
      </c>
      <c r="K856" s="13" t="s">
        <v>43</v>
      </c>
      <c r="L856" s="14">
        <v>17.3</v>
      </c>
      <c r="M856" s="14" t="s">
        <v>15</v>
      </c>
      <c r="N856" s="31">
        <v>1000000</v>
      </c>
      <c r="O856" s="14" t="s">
        <v>2</v>
      </c>
      <c r="P856" s="14" t="s">
        <v>47</v>
      </c>
      <c r="Q856" s="31">
        <v>4000</v>
      </c>
      <c r="R856" s="31">
        <v>1152</v>
      </c>
      <c r="S856" s="45">
        <v>15</v>
      </c>
      <c r="T856" s="64">
        <f t="shared" si="117"/>
        <v>259.5</v>
      </c>
      <c r="U856" s="64">
        <f t="shared" si="118"/>
        <v>1.2376090879050445</v>
      </c>
      <c r="V856" s="38">
        <f t="shared" si="119"/>
        <v>1.1834384576551586</v>
      </c>
      <c r="W856" s="52">
        <v>78.895897177010568</v>
      </c>
      <c r="X856" s="71" t="str">
        <f t="shared" si="125"/>
        <v>Q4 2023</v>
      </c>
      <c r="Y856" s="21">
        <f t="shared" si="120"/>
        <v>3840</v>
      </c>
      <c r="Z856" s="21">
        <f t="shared" si="121"/>
        <v>2160</v>
      </c>
      <c r="AA856" s="57">
        <f t="shared" si="122"/>
        <v>82507.272527002962</v>
      </c>
      <c r="AB856" s="59">
        <f t="shared" si="123"/>
        <v>1.7777777777777777</v>
      </c>
      <c r="AC856" s="61">
        <f t="shared" si="124"/>
        <v>439.42</v>
      </c>
    </row>
    <row r="857" spans="4:29">
      <c r="D857" s="12">
        <v>851</v>
      </c>
      <c r="E857" s="36" t="s">
        <v>222</v>
      </c>
      <c r="F857" s="16" t="s">
        <v>10</v>
      </c>
      <c r="G857" s="14" t="s">
        <v>51</v>
      </c>
      <c r="H857" s="13" t="s">
        <v>90</v>
      </c>
      <c r="I857" s="13" t="s">
        <v>54</v>
      </c>
      <c r="J857" s="13" t="s">
        <v>92</v>
      </c>
      <c r="K857" s="13" t="s">
        <v>43</v>
      </c>
      <c r="L857" s="14">
        <v>17.3</v>
      </c>
      <c r="M857" s="14" t="s">
        <v>15</v>
      </c>
      <c r="N857" s="31">
        <v>1000000</v>
      </c>
      <c r="O857" s="14" t="s">
        <v>2</v>
      </c>
      <c r="P857" s="14" t="s">
        <v>47</v>
      </c>
      <c r="Q857" s="31">
        <v>4000</v>
      </c>
      <c r="R857" s="31">
        <v>1152</v>
      </c>
      <c r="S857" s="45">
        <v>15</v>
      </c>
      <c r="T857" s="64">
        <f t="shared" si="117"/>
        <v>259.5</v>
      </c>
      <c r="U857" s="64">
        <f t="shared" si="118"/>
        <v>1.2376090879050445</v>
      </c>
      <c r="V857" s="38">
        <f t="shared" si="119"/>
        <v>1.1834384576551586</v>
      </c>
      <c r="W857" s="52">
        <v>78.895897177010568</v>
      </c>
      <c r="X857" s="71" t="str">
        <f t="shared" si="125"/>
        <v>Q4 2023</v>
      </c>
      <c r="Y857" s="21">
        <f t="shared" si="120"/>
        <v>3840</v>
      </c>
      <c r="Z857" s="21">
        <f t="shared" si="121"/>
        <v>2160</v>
      </c>
      <c r="AA857" s="57">
        <f t="shared" si="122"/>
        <v>82507.272527002962</v>
      </c>
      <c r="AB857" s="59">
        <f t="shared" si="123"/>
        <v>1.7777777777777777</v>
      </c>
      <c r="AC857" s="61">
        <f t="shared" si="124"/>
        <v>439.42</v>
      </c>
    </row>
    <row r="858" spans="4:29">
      <c r="D858" s="12">
        <v>852</v>
      </c>
      <c r="E858" s="36" t="s">
        <v>222</v>
      </c>
      <c r="F858" s="16" t="s">
        <v>10</v>
      </c>
      <c r="G858" s="14" t="s">
        <v>51</v>
      </c>
      <c r="H858" s="13" t="s">
        <v>90</v>
      </c>
      <c r="I858" s="13" t="s">
        <v>54</v>
      </c>
      <c r="J858" s="13" t="s">
        <v>92</v>
      </c>
      <c r="K858" s="13" t="s">
        <v>43</v>
      </c>
      <c r="L858" s="14">
        <v>16</v>
      </c>
      <c r="M858" s="14" t="s">
        <v>66</v>
      </c>
      <c r="N858" s="31">
        <v>1000000</v>
      </c>
      <c r="O858" s="14" t="s">
        <v>2</v>
      </c>
      <c r="P858" s="14" t="s">
        <v>47</v>
      </c>
      <c r="Q858" s="31">
        <v>4000</v>
      </c>
      <c r="R858" s="31">
        <v>1152</v>
      </c>
      <c r="S858" s="45">
        <v>45</v>
      </c>
      <c r="T858" s="64">
        <f t="shared" si="117"/>
        <v>720</v>
      </c>
      <c r="U858" s="64">
        <f t="shared" si="118"/>
        <v>3.3403340224719105</v>
      </c>
      <c r="V858" s="38">
        <f t="shared" si="119"/>
        <v>3.3245727769965723</v>
      </c>
      <c r="W858" s="52">
        <v>73.87939504436828</v>
      </c>
      <c r="X858" s="71" t="str">
        <f t="shared" si="125"/>
        <v>Q4 2023</v>
      </c>
      <c r="Y858" s="21">
        <f t="shared" si="120"/>
        <v>2560</v>
      </c>
      <c r="Z858" s="21">
        <f t="shared" si="121"/>
        <v>1600</v>
      </c>
      <c r="AA858" s="57">
        <f t="shared" si="122"/>
        <v>74229.644943820225</v>
      </c>
      <c r="AB858" s="59">
        <f t="shared" si="123"/>
        <v>1.6</v>
      </c>
      <c r="AC858" s="61">
        <f t="shared" si="124"/>
        <v>406.4</v>
      </c>
    </row>
    <row r="859" spans="4:29">
      <c r="D859" s="12">
        <v>853</v>
      </c>
      <c r="E859" s="36" t="s">
        <v>222</v>
      </c>
      <c r="F859" s="16" t="s">
        <v>10</v>
      </c>
      <c r="G859" s="14" t="s">
        <v>51</v>
      </c>
      <c r="H859" s="13" t="s">
        <v>90</v>
      </c>
      <c r="I859" s="13" t="s">
        <v>54</v>
      </c>
      <c r="J859" s="13" t="s">
        <v>92</v>
      </c>
      <c r="K859" s="13" t="s">
        <v>43</v>
      </c>
      <c r="L859" s="14">
        <v>18</v>
      </c>
      <c r="M859" s="14" t="s">
        <v>66</v>
      </c>
      <c r="N859" s="31">
        <v>1000000</v>
      </c>
      <c r="O859" s="14" t="s">
        <v>2</v>
      </c>
      <c r="P859" s="14" t="s">
        <v>47</v>
      </c>
      <c r="Q859" s="31">
        <v>4000</v>
      </c>
      <c r="R859" s="31">
        <v>1152</v>
      </c>
      <c r="S859" s="45">
        <v>30</v>
      </c>
      <c r="T859" s="64">
        <f t="shared" si="117"/>
        <v>540</v>
      </c>
      <c r="U859" s="64">
        <f t="shared" si="118"/>
        <v>2.8184068314606736</v>
      </c>
      <c r="V859" s="38">
        <f t="shared" si="119"/>
        <v>2.3668769153103173</v>
      </c>
      <c r="W859" s="52">
        <v>78.895897177010568</v>
      </c>
      <c r="X859" s="71" t="str">
        <f t="shared" si="125"/>
        <v>Q4 2023</v>
      </c>
      <c r="Y859" s="21">
        <f t="shared" si="120"/>
        <v>2560</v>
      </c>
      <c r="Z859" s="21">
        <f t="shared" si="121"/>
        <v>1600</v>
      </c>
      <c r="AA859" s="57">
        <f t="shared" si="122"/>
        <v>93946.894382022467</v>
      </c>
      <c r="AB859" s="59">
        <f t="shared" si="123"/>
        <v>1.6</v>
      </c>
      <c r="AC859" s="61">
        <f t="shared" si="124"/>
        <v>457.2</v>
      </c>
    </row>
    <row r="860" spans="4:29">
      <c r="D860" s="12">
        <v>854</v>
      </c>
      <c r="E860" s="36" t="s">
        <v>222</v>
      </c>
      <c r="F860" s="16" t="s">
        <v>10</v>
      </c>
      <c r="G860" s="14" t="s">
        <v>51</v>
      </c>
      <c r="H860" s="13" t="s">
        <v>90</v>
      </c>
      <c r="I860" s="13" t="s">
        <v>54</v>
      </c>
      <c r="J860" s="13" t="s">
        <v>169</v>
      </c>
      <c r="K860" s="13" t="s">
        <v>43</v>
      </c>
      <c r="L860" s="14">
        <v>17</v>
      </c>
      <c r="M860" s="14" t="s">
        <v>66</v>
      </c>
      <c r="N860" s="31">
        <v>1000000</v>
      </c>
      <c r="O860" s="14" t="s">
        <v>2</v>
      </c>
      <c r="P860" s="14" t="s">
        <v>47</v>
      </c>
      <c r="Q860" s="31">
        <v>4000</v>
      </c>
      <c r="R860" s="31">
        <v>1152</v>
      </c>
      <c r="S860" s="45">
        <v>20</v>
      </c>
      <c r="T860" s="64">
        <f t="shared" si="117"/>
        <v>340</v>
      </c>
      <c r="U860" s="64">
        <f t="shared" si="118"/>
        <v>1.6759662022471906</v>
      </c>
      <c r="V860" s="38">
        <f t="shared" si="119"/>
        <v>1.5779179435402113</v>
      </c>
      <c r="W860" s="52">
        <v>78.895897177010568</v>
      </c>
      <c r="X860" s="71" t="str">
        <f t="shared" si="125"/>
        <v>Q4 2023</v>
      </c>
      <c r="Y860" s="21">
        <f t="shared" si="120"/>
        <v>2560</v>
      </c>
      <c r="Z860" s="21">
        <f t="shared" si="121"/>
        <v>1600</v>
      </c>
      <c r="AA860" s="57">
        <f t="shared" si="122"/>
        <v>83798.310112359526</v>
      </c>
      <c r="AB860" s="59">
        <f t="shared" si="123"/>
        <v>1.6</v>
      </c>
      <c r="AC860" s="61">
        <f t="shared" si="124"/>
        <v>431.79999999999995</v>
      </c>
    </row>
    <row r="861" spans="4:29">
      <c r="D861" s="12">
        <v>855</v>
      </c>
      <c r="E861" s="36" t="s">
        <v>222</v>
      </c>
      <c r="F861" s="16" t="s">
        <v>10</v>
      </c>
      <c r="G861" s="14" t="s">
        <v>51</v>
      </c>
      <c r="H861" s="13" t="s">
        <v>90</v>
      </c>
      <c r="I861" s="13" t="s">
        <v>54</v>
      </c>
      <c r="J861" s="13" t="s">
        <v>170</v>
      </c>
      <c r="K861" s="13" t="s">
        <v>43</v>
      </c>
      <c r="L861" s="14">
        <v>14</v>
      </c>
      <c r="M861" s="14" t="s">
        <v>66</v>
      </c>
      <c r="N861" s="31">
        <v>1000000</v>
      </c>
      <c r="O861" s="14" t="s">
        <v>2</v>
      </c>
      <c r="P861" s="14" t="s">
        <v>47</v>
      </c>
      <c r="Q861" s="31">
        <v>4000</v>
      </c>
      <c r="R861" s="31">
        <v>1152</v>
      </c>
      <c r="S861" s="45">
        <v>25</v>
      </c>
      <c r="T861" s="64">
        <f t="shared" si="117"/>
        <v>350</v>
      </c>
      <c r="U861" s="64">
        <f t="shared" si="118"/>
        <v>1.4208017977528087</v>
      </c>
      <c r="V861" s="38">
        <f t="shared" si="119"/>
        <v>1.5961597694770926</v>
      </c>
      <c r="W861" s="52">
        <v>63.846390779083706</v>
      </c>
      <c r="X861" s="71" t="str">
        <f t="shared" si="125"/>
        <v>Q4 2023</v>
      </c>
      <c r="Y861" s="21">
        <f t="shared" si="120"/>
        <v>2560</v>
      </c>
      <c r="Z861" s="21">
        <f t="shared" si="121"/>
        <v>1600</v>
      </c>
      <c r="AA861" s="57">
        <f t="shared" si="122"/>
        <v>56832.071910112347</v>
      </c>
      <c r="AB861" s="59">
        <f t="shared" si="123"/>
        <v>1.6</v>
      </c>
      <c r="AC861" s="61">
        <f t="shared" si="124"/>
        <v>355.59999999999997</v>
      </c>
    </row>
    <row r="862" spans="4:29">
      <c r="D862" s="12">
        <v>856</v>
      </c>
      <c r="E862" s="36" t="s">
        <v>222</v>
      </c>
      <c r="F862" s="16" t="s">
        <v>10</v>
      </c>
      <c r="G862" s="14" t="s">
        <v>51</v>
      </c>
      <c r="H862" s="13" t="s">
        <v>90</v>
      </c>
      <c r="I862" s="13" t="s">
        <v>109</v>
      </c>
      <c r="J862" s="13" t="s">
        <v>127</v>
      </c>
      <c r="K862" s="13" t="s">
        <v>43</v>
      </c>
      <c r="L862" s="14">
        <v>16.2</v>
      </c>
      <c r="M862" s="14" t="s">
        <v>66</v>
      </c>
      <c r="N862" s="31">
        <v>1000000</v>
      </c>
      <c r="O862" s="14" t="s">
        <v>2</v>
      </c>
      <c r="P862" s="14" t="s">
        <v>47</v>
      </c>
      <c r="Q862" s="31">
        <v>4000</v>
      </c>
      <c r="R862" s="31">
        <v>512</v>
      </c>
      <c r="S862" s="45">
        <v>50</v>
      </c>
      <c r="T862" s="64">
        <f t="shared" si="117"/>
        <v>810</v>
      </c>
      <c r="U862" s="64">
        <f t="shared" si="118"/>
        <v>3.8048492224719093</v>
      </c>
      <c r="V862" s="38">
        <f t="shared" si="119"/>
        <v>3.6939697522184143</v>
      </c>
      <c r="W862" s="52">
        <v>73.87939504436828</v>
      </c>
      <c r="X862" s="71" t="str">
        <f t="shared" si="125"/>
        <v>Q4 2023</v>
      </c>
      <c r="Y862" s="21">
        <f t="shared" si="120"/>
        <v>2560</v>
      </c>
      <c r="Z862" s="21">
        <f t="shared" si="121"/>
        <v>1600</v>
      </c>
      <c r="AA862" s="57">
        <f t="shared" si="122"/>
        <v>76096.984449438183</v>
      </c>
      <c r="AB862" s="59">
        <f t="shared" si="123"/>
        <v>1.6</v>
      </c>
      <c r="AC862" s="61">
        <f t="shared" si="124"/>
        <v>411.47999999999996</v>
      </c>
    </row>
    <row r="863" spans="4:29">
      <c r="D863" s="12">
        <v>857</v>
      </c>
      <c r="E863" s="36" t="s">
        <v>222</v>
      </c>
      <c r="F863" s="16" t="s">
        <v>10</v>
      </c>
      <c r="G863" s="14" t="s">
        <v>51</v>
      </c>
      <c r="H863" s="13" t="s">
        <v>90</v>
      </c>
      <c r="I863" s="13" t="s">
        <v>109</v>
      </c>
      <c r="J863" s="13" t="s">
        <v>110</v>
      </c>
      <c r="K863" s="13" t="s">
        <v>43</v>
      </c>
      <c r="L863" s="14">
        <v>16.2</v>
      </c>
      <c r="M863" s="14" t="s">
        <v>64</v>
      </c>
      <c r="N863" s="31">
        <v>1000000</v>
      </c>
      <c r="O863" s="14" t="s">
        <v>2</v>
      </c>
      <c r="P863" s="14" t="s">
        <v>47</v>
      </c>
      <c r="Q863" s="31">
        <v>4000</v>
      </c>
      <c r="R863" s="31">
        <v>512</v>
      </c>
      <c r="S863" s="45">
        <v>15</v>
      </c>
      <c r="T863" s="64">
        <f t="shared" si="117"/>
        <v>243</v>
      </c>
      <c r="U863" s="64">
        <f t="shared" si="118"/>
        <v>1.1578927153246497</v>
      </c>
      <c r="V863" s="38">
        <f t="shared" si="119"/>
        <v>1.3570094314445817</v>
      </c>
      <c r="W863" s="52">
        <v>90.467295429638781</v>
      </c>
      <c r="X863" s="71" t="str">
        <f t="shared" si="125"/>
        <v>Q4 2023</v>
      </c>
      <c r="Y863" s="21">
        <f t="shared" si="120"/>
        <v>3456</v>
      </c>
      <c r="Z863" s="21">
        <f t="shared" si="121"/>
        <v>2234</v>
      </c>
      <c r="AA863" s="57">
        <f t="shared" si="122"/>
        <v>77192.847688309979</v>
      </c>
      <c r="AB863" s="59">
        <f t="shared" si="123"/>
        <v>1.5470008952551477</v>
      </c>
      <c r="AC863" s="61">
        <f t="shared" si="124"/>
        <v>411.47999999999996</v>
      </c>
    </row>
    <row r="864" spans="4:29">
      <c r="D864" s="12">
        <v>858</v>
      </c>
      <c r="E864" s="36" t="s">
        <v>222</v>
      </c>
      <c r="F864" s="16" t="s">
        <v>10</v>
      </c>
      <c r="G864" s="14" t="s">
        <v>51</v>
      </c>
      <c r="H864" s="13" t="s">
        <v>90</v>
      </c>
      <c r="I864" s="13" t="s">
        <v>135</v>
      </c>
      <c r="J864" s="13" t="s">
        <v>136</v>
      </c>
      <c r="K864" s="13"/>
      <c r="L864" s="14">
        <v>16.2</v>
      </c>
      <c r="M864" s="14" t="s">
        <v>66</v>
      </c>
      <c r="N864" s="31">
        <v>1000000</v>
      </c>
      <c r="O864" s="14" t="s">
        <v>2</v>
      </c>
      <c r="P864" s="14" t="s">
        <v>47</v>
      </c>
      <c r="Q864" s="31">
        <v>4000</v>
      </c>
      <c r="R864" s="31">
        <v>512</v>
      </c>
      <c r="S864" s="45">
        <v>135</v>
      </c>
      <c r="T864" s="64">
        <f t="shared" si="117"/>
        <v>2187</v>
      </c>
      <c r="U864" s="64">
        <f t="shared" si="118"/>
        <v>10.273092900674156</v>
      </c>
      <c r="V864" s="38">
        <f t="shared" si="119"/>
        <v>9.9737183309897173</v>
      </c>
      <c r="W864" s="52">
        <v>73.87939504436828</v>
      </c>
      <c r="X864" s="71" t="str">
        <f t="shared" si="125"/>
        <v>Q4 2023</v>
      </c>
      <c r="Y864" s="21">
        <f t="shared" si="120"/>
        <v>2560</v>
      </c>
      <c r="Z864" s="21">
        <f t="shared" si="121"/>
        <v>1600</v>
      </c>
      <c r="AA864" s="57">
        <f t="shared" si="122"/>
        <v>76096.984449438183</v>
      </c>
      <c r="AB864" s="59">
        <f t="shared" si="123"/>
        <v>1.6</v>
      </c>
      <c r="AC864" s="61">
        <f t="shared" si="124"/>
        <v>411.47999999999996</v>
      </c>
    </row>
    <row r="865" spans="4:29">
      <c r="D865" s="12">
        <v>859</v>
      </c>
      <c r="E865" s="36" t="s">
        <v>222</v>
      </c>
      <c r="F865" s="16" t="s">
        <v>10</v>
      </c>
      <c r="G865" s="14" t="s">
        <v>51</v>
      </c>
      <c r="H865" s="13" t="s">
        <v>90</v>
      </c>
      <c r="I865" s="13" t="s">
        <v>135</v>
      </c>
      <c r="J865" s="13" t="s">
        <v>171</v>
      </c>
      <c r="K865" s="13" t="s">
        <v>98</v>
      </c>
      <c r="L865" s="14">
        <v>16</v>
      </c>
      <c r="M865" s="14" t="s">
        <v>172</v>
      </c>
      <c r="N865" s="31">
        <v>1000000</v>
      </c>
      <c r="O865" s="14" t="s">
        <v>2</v>
      </c>
      <c r="P865" s="14" t="s">
        <v>47</v>
      </c>
      <c r="Q865" s="31">
        <v>4000</v>
      </c>
      <c r="R865" s="31">
        <v>1000</v>
      </c>
      <c r="S865" s="45">
        <v>30</v>
      </c>
      <c r="T865" s="64">
        <f t="shared" si="117"/>
        <v>480</v>
      </c>
      <c r="U865" s="64">
        <f t="shared" si="118"/>
        <v>2.2268893483146064</v>
      </c>
      <c r="V865" s="38">
        <f t="shared" si="119"/>
        <v>2.2163818513310485</v>
      </c>
      <c r="W865" s="52">
        <v>73.87939504436828</v>
      </c>
      <c r="X865" s="71" t="str">
        <f t="shared" si="125"/>
        <v>Q4 2023</v>
      </c>
      <c r="Y865" s="21">
        <f t="shared" si="120"/>
        <v>3200</v>
      </c>
      <c r="Z865" s="21">
        <f t="shared" si="121"/>
        <v>2000</v>
      </c>
      <c r="AA865" s="57">
        <f t="shared" si="122"/>
        <v>74229.644943820225</v>
      </c>
      <c r="AB865" s="59">
        <f t="shared" si="123"/>
        <v>1.6</v>
      </c>
      <c r="AC865" s="61">
        <f t="shared" si="124"/>
        <v>406.4</v>
      </c>
    </row>
    <row r="866" spans="4:29">
      <c r="D866" s="12">
        <v>860</v>
      </c>
      <c r="E866" s="36" t="s">
        <v>222</v>
      </c>
      <c r="F866" s="16" t="s">
        <v>10</v>
      </c>
      <c r="G866" s="14" t="s">
        <v>51</v>
      </c>
      <c r="H866" s="13" t="s">
        <v>90</v>
      </c>
      <c r="I866" s="13" t="s">
        <v>135</v>
      </c>
      <c r="J866" s="13" t="s">
        <v>171</v>
      </c>
      <c r="K866" s="13" t="s">
        <v>98</v>
      </c>
      <c r="L866" s="14">
        <v>14.5</v>
      </c>
      <c r="M866" s="14" t="s">
        <v>173</v>
      </c>
      <c r="N866" s="31">
        <v>1000000</v>
      </c>
      <c r="O866" s="14" t="s">
        <v>2</v>
      </c>
      <c r="P866" s="14" t="s">
        <v>47</v>
      </c>
      <c r="Q866" s="31">
        <v>4000</v>
      </c>
      <c r="R866" s="31">
        <v>1000</v>
      </c>
      <c r="S866" s="45">
        <v>50</v>
      </c>
      <c r="T866" s="64">
        <f t="shared" si="117"/>
        <v>725</v>
      </c>
      <c r="U866" s="64">
        <f t="shared" si="118"/>
        <v>3.0481997752808976</v>
      </c>
      <c r="V866" s="38">
        <f t="shared" si="119"/>
        <v>3.3519355159018951</v>
      </c>
      <c r="W866" s="52">
        <v>67.0387103180379</v>
      </c>
      <c r="X866" s="71" t="str">
        <f t="shared" si="125"/>
        <v>Q4 2023</v>
      </c>
      <c r="Y866" s="21">
        <f t="shared" si="120"/>
        <v>3072</v>
      </c>
      <c r="Z866" s="21">
        <f t="shared" si="121"/>
        <v>1920</v>
      </c>
      <c r="AA866" s="57">
        <f t="shared" si="122"/>
        <v>60963.995505617953</v>
      </c>
      <c r="AB866" s="59">
        <f t="shared" si="123"/>
        <v>1.6</v>
      </c>
      <c r="AC866" s="61">
        <f t="shared" si="124"/>
        <v>368.29999999999995</v>
      </c>
    </row>
    <row r="867" spans="4:29">
      <c r="D867" s="12">
        <v>861</v>
      </c>
      <c r="E867" s="36" t="s">
        <v>222</v>
      </c>
      <c r="F867" s="16" t="s">
        <v>10</v>
      </c>
      <c r="G867" s="14" t="s">
        <v>51</v>
      </c>
      <c r="H867" s="13" t="s">
        <v>90</v>
      </c>
      <c r="I867" s="13" t="s">
        <v>141</v>
      </c>
      <c r="J867" s="13" t="s">
        <v>214</v>
      </c>
      <c r="K867" s="13" t="s">
        <v>95</v>
      </c>
      <c r="L867" s="14">
        <v>15.6</v>
      </c>
      <c r="M867" s="14" t="s">
        <v>15</v>
      </c>
      <c r="N867" s="31">
        <v>1000000</v>
      </c>
      <c r="O867" s="14" t="s">
        <v>2</v>
      </c>
      <c r="P867" s="14" t="s">
        <v>47</v>
      </c>
      <c r="Q867" s="31">
        <v>10000</v>
      </c>
      <c r="R867" s="31">
        <v>1152</v>
      </c>
      <c r="S867" s="45">
        <v>15</v>
      </c>
      <c r="T867" s="64">
        <f t="shared" si="117"/>
        <v>234</v>
      </c>
      <c r="U867" s="64">
        <f t="shared" si="118"/>
        <v>1.0063301401068245</v>
      </c>
      <c r="V867" s="38">
        <f t="shared" si="119"/>
        <v>1.3570094314445817</v>
      </c>
      <c r="W867" s="52">
        <v>90.467295429638781</v>
      </c>
      <c r="X867" s="71" t="str">
        <f t="shared" si="125"/>
        <v>Q4 2023</v>
      </c>
      <c r="Y867" s="21">
        <f t="shared" si="120"/>
        <v>3840</v>
      </c>
      <c r="Z867" s="21">
        <f t="shared" si="121"/>
        <v>2160</v>
      </c>
      <c r="AA867" s="57">
        <f t="shared" si="122"/>
        <v>67088.676007121641</v>
      </c>
      <c r="AB867" s="59">
        <f t="shared" si="123"/>
        <v>1.7777777777777777</v>
      </c>
      <c r="AC867" s="61">
        <f t="shared" si="124"/>
        <v>396.23999999999995</v>
      </c>
    </row>
    <row r="868" spans="4:29">
      <c r="D868" s="12">
        <v>862</v>
      </c>
      <c r="E868" s="36" t="s">
        <v>222</v>
      </c>
      <c r="F868" s="16" t="s">
        <v>10</v>
      </c>
      <c r="G868" s="14" t="s">
        <v>51</v>
      </c>
      <c r="H868" s="13" t="s">
        <v>90</v>
      </c>
      <c r="I868" s="13" t="s">
        <v>184</v>
      </c>
      <c r="J868" s="13" t="s">
        <v>185</v>
      </c>
      <c r="K868" s="13" t="s">
        <v>95</v>
      </c>
      <c r="L868" s="14">
        <v>16</v>
      </c>
      <c r="M868" s="14" t="s">
        <v>186</v>
      </c>
      <c r="N868" s="31">
        <v>1000000</v>
      </c>
      <c r="O868" s="14" t="s">
        <v>2</v>
      </c>
      <c r="P868" s="14" t="s">
        <v>47</v>
      </c>
      <c r="Q868" s="31">
        <v>10000</v>
      </c>
      <c r="R868" s="31">
        <v>2596</v>
      </c>
      <c r="S868" s="45">
        <v>40</v>
      </c>
      <c r="T868" s="64">
        <f t="shared" si="117"/>
        <v>640</v>
      </c>
      <c r="U868" s="64">
        <f t="shared" si="118"/>
        <v>2.9691857977528087</v>
      </c>
      <c r="V868" s="38">
        <f t="shared" si="119"/>
        <v>3.6186918171855513</v>
      </c>
      <c r="W868" s="52">
        <v>90.467295429638781</v>
      </c>
      <c r="X868" s="71" t="str">
        <f t="shared" si="125"/>
        <v>Q4 2023</v>
      </c>
      <c r="Y868" s="21">
        <f t="shared" si="120"/>
        <v>3840</v>
      </c>
      <c r="Z868" s="21">
        <f t="shared" si="121"/>
        <v>2400</v>
      </c>
      <c r="AA868" s="57">
        <f t="shared" si="122"/>
        <v>74229.644943820225</v>
      </c>
      <c r="AB868" s="59">
        <f t="shared" si="123"/>
        <v>1.6</v>
      </c>
      <c r="AC868" s="61">
        <f t="shared" si="124"/>
        <v>406.4</v>
      </c>
    </row>
    <row r="869" spans="4:29">
      <c r="D869" s="12">
        <v>863</v>
      </c>
      <c r="E869" s="36" t="s">
        <v>222</v>
      </c>
      <c r="F869" s="16" t="s">
        <v>10</v>
      </c>
      <c r="G869" s="14" t="s">
        <v>51</v>
      </c>
      <c r="H869" s="13" t="s">
        <v>90</v>
      </c>
      <c r="I869" s="13" t="s">
        <v>195</v>
      </c>
      <c r="J869" s="13" t="s">
        <v>196</v>
      </c>
      <c r="K869" s="13" t="s">
        <v>43</v>
      </c>
      <c r="L869" s="14">
        <v>16.100000000000001</v>
      </c>
      <c r="M869" s="14" t="s">
        <v>143</v>
      </c>
      <c r="N869" s="31">
        <v>1000000</v>
      </c>
      <c r="O869" s="14" t="s">
        <v>2</v>
      </c>
      <c r="P869" s="14" t="s">
        <v>47</v>
      </c>
      <c r="Q869" s="31">
        <v>4000</v>
      </c>
      <c r="R869" s="31">
        <v>1000</v>
      </c>
      <c r="S869" s="45">
        <v>50</v>
      </c>
      <c r="T869" s="64">
        <f t="shared" si="117"/>
        <v>805.00000000000011</v>
      </c>
      <c r="U869" s="64">
        <f t="shared" si="118"/>
        <v>3.5729075665281895</v>
      </c>
      <c r="V869" s="38">
        <f t="shared" si="119"/>
        <v>3.6939697522184143</v>
      </c>
      <c r="W869" s="52">
        <v>73.87939504436828</v>
      </c>
      <c r="X869" s="71" t="str">
        <f t="shared" si="125"/>
        <v>Q4 2023</v>
      </c>
      <c r="Y869" s="21">
        <f t="shared" si="120"/>
        <v>2560</v>
      </c>
      <c r="Z869" s="21">
        <f t="shared" si="121"/>
        <v>1440</v>
      </c>
      <c r="AA869" s="57">
        <f t="shared" si="122"/>
        <v>71458.151330563793</v>
      </c>
      <c r="AB869" s="59">
        <f t="shared" si="123"/>
        <v>1.7777777777777777</v>
      </c>
      <c r="AC869" s="61">
        <f t="shared" si="124"/>
        <v>408.94</v>
      </c>
    </row>
    <row r="870" spans="4:29">
      <c r="D870" s="12">
        <v>864</v>
      </c>
      <c r="E870" s="36" t="s">
        <v>222</v>
      </c>
      <c r="F870" s="16" t="s">
        <v>10</v>
      </c>
      <c r="G870" s="14" t="s">
        <v>51</v>
      </c>
      <c r="H870" s="13" t="s">
        <v>5</v>
      </c>
      <c r="I870" s="13" t="s">
        <v>31</v>
      </c>
      <c r="J870" s="13" t="s">
        <v>32</v>
      </c>
      <c r="K870" s="13" t="s">
        <v>33</v>
      </c>
      <c r="L870" s="14">
        <v>31.5</v>
      </c>
      <c r="M870" s="14" t="s">
        <v>34</v>
      </c>
      <c r="N870" s="31">
        <v>1000000</v>
      </c>
      <c r="O870" s="14" t="s">
        <v>1</v>
      </c>
      <c r="P870" s="14" t="s">
        <v>35</v>
      </c>
      <c r="Q870" s="31">
        <v>576</v>
      </c>
      <c r="R870" s="31">
        <v>576</v>
      </c>
      <c r="S870" s="45">
        <v>3</v>
      </c>
      <c r="T870" s="64">
        <f t="shared" si="117"/>
        <v>94.5</v>
      </c>
      <c r="U870" s="64">
        <f t="shared" si="118"/>
        <v>0.82062054694362008</v>
      </c>
      <c r="V870" s="38">
        <f t="shared" si="119"/>
        <v>0.42757910476256245</v>
      </c>
      <c r="W870" s="52">
        <v>142.52636825418747</v>
      </c>
      <c r="X870" s="71" t="str">
        <f t="shared" si="125"/>
        <v>Q4 2023</v>
      </c>
      <c r="Y870" s="21">
        <f t="shared" si="120"/>
        <v>6016</v>
      </c>
      <c r="Z870" s="21">
        <f t="shared" si="121"/>
        <v>3384</v>
      </c>
      <c r="AA870" s="57">
        <f t="shared" si="122"/>
        <v>273540.18231454003</v>
      </c>
      <c r="AB870" s="59">
        <f t="shared" si="123"/>
        <v>1.7777777777777777</v>
      </c>
      <c r="AC870" s="61">
        <f t="shared" si="124"/>
        <v>800.09999999999991</v>
      </c>
    </row>
    <row r="871" spans="4:29">
      <c r="D871" s="12">
        <v>865</v>
      </c>
      <c r="E871" s="36" t="s">
        <v>222</v>
      </c>
      <c r="F871" s="16" t="s">
        <v>10</v>
      </c>
      <c r="G871" s="14" t="s">
        <v>51</v>
      </c>
      <c r="H871" s="13" t="s">
        <v>5</v>
      </c>
      <c r="I871" s="13" t="s">
        <v>41</v>
      </c>
      <c r="J871" s="13" t="s">
        <v>42</v>
      </c>
      <c r="K871" s="13" t="s">
        <v>43</v>
      </c>
      <c r="L871" s="14">
        <v>31.5</v>
      </c>
      <c r="M871" s="14" t="s">
        <v>15</v>
      </c>
      <c r="N871" s="31">
        <v>1000000</v>
      </c>
      <c r="O871" s="14" t="s">
        <v>1</v>
      </c>
      <c r="P871" s="14" t="s">
        <v>35</v>
      </c>
      <c r="Q871" s="31">
        <v>5000</v>
      </c>
      <c r="R871" s="31">
        <v>1152</v>
      </c>
      <c r="S871" s="45">
        <v>20</v>
      </c>
      <c r="T871" s="64">
        <f t="shared" si="117"/>
        <v>630</v>
      </c>
      <c r="U871" s="64">
        <f t="shared" si="118"/>
        <v>5.4708036462908005</v>
      </c>
      <c r="V871" s="38">
        <f t="shared" si="119"/>
        <v>1.9953691555586246</v>
      </c>
      <c r="W871" s="52">
        <v>99.768457777931232</v>
      </c>
      <c r="X871" s="71" t="str">
        <f t="shared" si="125"/>
        <v>Q4 2023</v>
      </c>
      <c r="Y871" s="21">
        <f t="shared" si="120"/>
        <v>3840</v>
      </c>
      <c r="Z871" s="21">
        <f t="shared" si="121"/>
        <v>2160</v>
      </c>
      <c r="AA871" s="57">
        <f t="shared" si="122"/>
        <v>273540.18231454003</v>
      </c>
      <c r="AB871" s="59">
        <f t="shared" si="123"/>
        <v>1.7777777777777777</v>
      </c>
      <c r="AC871" s="61">
        <f t="shared" si="124"/>
        <v>800.09999999999991</v>
      </c>
    </row>
    <row r="872" spans="4:29">
      <c r="D872" s="12">
        <v>866</v>
      </c>
      <c r="E872" s="36" t="s">
        <v>222</v>
      </c>
      <c r="F872" s="16" t="s">
        <v>10</v>
      </c>
      <c r="G872" s="14" t="s">
        <v>51</v>
      </c>
      <c r="H872" s="13" t="s">
        <v>5</v>
      </c>
      <c r="I872" s="13" t="s">
        <v>41</v>
      </c>
      <c r="J872" s="13" t="s">
        <v>44</v>
      </c>
      <c r="K872" s="13" t="s">
        <v>43</v>
      </c>
      <c r="L872" s="14">
        <v>31.5</v>
      </c>
      <c r="M872" s="14" t="s">
        <v>15</v>
      </c>
      <c r="N872" s="31">
        <v>1000000</v>
      </c>
      <c r="O872" s="14" t="s">
        <v>1</v>
      </c>
      <c r="P872" s="14" t="s">
        <v>35</v>
      </c>
      <c r="Q872" s="31">
        <v>4608</v>
      </c>
      <c r="R872" s="31">
        <v>576</v>
      </c>
      <c r="S872" s="45">
        <v>20</v>
      </c>
      <c r="T872" s="64">
        <f t="shared" si="117"/>
        <v>630</v>
      </c>
      <c r="U872" s="64">
        <f t="shared" si="118"/>
        <v>5.4708036462908005</v>
      </c>
      <c r="V872" s="38">
        <f t="shared" si="119"/>
        <v>1.9953691555586246</v>
      </c>
      <c r="W872" s="52">
        <v>99.768457777931232</v>
      </c>
      <c r="X872" s="71" t="str">
        <f t="shared" si="125"/>
        <v>Q4 2023</v>
      </c>
      <c r="Y872" s="21">
        <f t="shared" si="120"/>
        <v>3840</v>
      </c>
      <c r="Z872" s="21">
        <f t="shared" si="121"/>
        <v>2160</v>
      </c>
      <c r="AA872" s="57">
        <f t="shared" si="122"/>
        <v>273540.18231454003</v>
      </c>
      <c r="AB872" s="59">
        <f t="shared" si="123"/>
        <v>1.7777777777777777</v>
      </c>
      <c r="AC872" s="61">
        <f t="shared" si="124"/>
        <v>800.09999999999991</v>
      </c>
    </row>
    <row r="873" spans="4:29">
      <c r="D873" s="12">
        <v>867</v>
      </c>
      <c r="E873" s="36" t="s">
        <v>222</v>
      </c>
      <c r="F873" s="16" t="s">
        <v>10</v>
      </c>
      <c r="G873" s="14" t="s">
        <v>51</v>
      </c>
      <c r="H873" s="13" t="s">
        <v>5</v>
      </c>
      <c r="I873" s="13" t="s">
        <v>41</v>
      </c>
      <c r="J873" s="13" t="s">
        <v>113</v>
      </c>
      <c r="K873" s="13" t="s">
        <v>43</v>
      </c>
      <c r="L873" s="14">
        <v>31.5</v>
      </c>
      <c r="M873" s="14" t="s">
        <v>15</v>
      </c>
      <c r="N873" s="31">
        <v>1000000</v>
      </c>
      <c r="O873" s="14" t="s">
        <v>1</v>
      </c>
      <c r="P873" s="14" t="s">
        <v>35</v>
      </c>
      <c r="Q873" s="31">
        <v>4608</v>
      </c>
      <c r="R873" s="31">
        <v>576</v>
      </c>
      <c r="S873" s="45">
        <v>20</v>
      </c>
      <c r="T873" s="64">
        <f t="shared" si="117"/>
        <v>630</v>
      </c>
      <c r="U873" s="64">
        <f t="shared" si="118"/>
        <v>5.4708036462908005</v>
      </c>
      <c r="V873" s="38">
        <f t="shared" si="119"/>
        <v>1.9953691555586246</v>
      </c>
      <c r="W873" s="52">
        <v>99.768457777931232</v>
      </c>
      <c r="X873" s="71" t="str">
        <f t="shared" si="125"/>
        <v>Q4 2023</v>
      </c>
      <c r="Y873" s="21">
        <f t="shared" si="120"/>
        <v>3840</v>
      </c>
      <c r="Z873" s="21">
        <f t="shared" si="121"/>
        <v>2160</v>
      </c>
      <c r="AA873" s="57">
        <f t="shared" si="122"/>
        <v>273540.18231454003</v>
      </c>
      <c r="AB873" s="59">
        <f t="shared" si="123"/>
        <v>1.7777777777777777</v>
      </c>
      <c r="AC873" s="61">
        <f t="shared" si="124"/>
        <v>800.09999999999991</v>
      </c>
    </row>
    <row r="874" spans="4:29">
      <c r="D874" s="12">
        <v>868</v>
      </c>
      <c r="E874" s="36" t="s">
        <v>222</v>
      </c>
      <c r="F874" s="16" t="s">
        <v>10</v>
      </c>
      <c r="G874" s="14" t="s">
        <v>51</v>
      </c>
      <c r="H874" s="13" t="s">
        <v>5</v>
      </c>
      <c r="I874" s="13" t="s">
        <v>41</v>
      </c>
      <c r="J874" s="13" t="s">
        <v>116</v>
      </c>
      <c r="K874" s="13" t="s">
        <v>43</v>
      </c>
      <c r="L874" s="14">
        <v>27</v>
      </c>
      <c r="M874" s="14" t="s">
        <v>117</v>
      </c>
      <c r="N874" s="31">
        <v>1000000</v>
      </c>
      <c r="O874" s="14" t="s">
        <v>1</v>
      </c>
      <c r="P874" s="14" t="s">
        <v>35</v>
      </c>
      <c r="Q874" s="31">
        <v>2304</v>
      </c>
      <c r="R874" s="31">
        <v>576</v>
      </c>
      <c r="S874" s="45">
        <v>15</v>
      </c>
      <c r="T874" s="64">
        <f t="shared" si="117"/>
        <v>405</v>
      </c>
      <c r="U874" s="64">
        <f t="shared" si="118"/>
        <v>2.5128551497468936</v>
      </c>
      <c r="V874" s="38">
        <f t="shared" si="119"/>
        <v>1.4965268666689686</v>
      </c>
      <c r="W874" s="52">
        <v>99.768457777931232</v>
      </c>
      <c r="X874" s="71" t="str">
        <f t="shared" si="125"/>
        <v>Q4 2023</v>
      </c>
      <c r="Y874" s="21">
        <f t="shared" si="120"/>
        <v>3440</v>
      </c>
      <c r="Z874" s="21">
        <f t="shared" si="121"/>
        <v>1440</v>
      </c>
      <c r="AA874" s="57">
        <f t="shared" si="122"/>
        <v>167523.67664979291</v>
      </c>
      <c r="AB874" s="59">
        <f t="shared" si="123"/>
        <v>2.3888888888888888</v>
      </c>
      <c r="AC874" s="61">
        <f t="shared" si="124"/>
        <v>685.8</v>
      </c>
    </row>
    <row r="875" spans="4:29">
      <c r="D875" s="12">
        <v>869</v>
      </c>
      <c r="E875" s="36" t="s">
        <v>222</v>
      </c>
      <c r="F875" s="16" t="s">
        <v>10</v>
      </c>
      <c r="G875" s="14" t="s">
        <v>51</v>
      </c>
      <c r="H875" s="13" t="s">
        <v>5</v>
      </c>
      <c r="I875" s="13" t="s">
        <v>54</v>
      </c>
      <c r="J875" s="13" t="s">
        <v>55</v>
      </c>
      <c r="K875" s="13" t="s">
        <v>43</v>
      </c>
      <c r="L875" s="14">
        <v>31.5</v>
      </c>
      <c r="M875" s="14" t="s">
        <v>15</v>
      </c>
      <c r="N875" s="31">
        <v>1000000</v>
      </c>
      <c r="O875" s="14" t="s">
        <v>1</v>
      </c>
      <c r="P875" s="14" t="s">
        <v>35</v>
      </c>
      <c r="Q875" s="31">
        <v>2304</v>
      </c>
      <c r="R875" s="31">
        <v>1152</v>
      </c>
      <c r="S875" s="45">
        <v>15</v>
      </c>
      <c r="T875" s="64">
        <f t="shared" si="117"/>
        <v>472.5</v>
      </c>
      <c r="U875" s="64">
        <f t="shared" si="118"/>
        <v>4.1031027347181004</v>
      </c>
      <c r="V875" s="38">
        <f t="shared" si="119"/>
        <v>1.4965268666689686</v>
      </c>
      <c r="W875" s="52">
        <v>99.768457777931232</v>
      </c>
      <c r="X875" s="71" t="str">
        <f t="shared" si="125"/>
        <v>Q4 2023</v>
      </c>
      <c r="Y875" s="21">
        <f t="shared" si="120"/>
        <v>3840</v>
      </c>
      <c r="Z875" s="21">
        <f t="shared" si="121"/>
        <v>2160</v>
      </c>
      <c r="AA875" s="57">
        <f t="shared" si="122"/>
        <v>273540.18231454003</v>
      </c>
      <c r="AB875" s="59">
        <f t="shared" si="123"/>
        <v>1.7777777777777777</v>
      </c>
      <c r="AC875" s="61">
        <f t="shared" si="124"/>
        <v>800.09999999999991</v>
      </c>
    </row>
    <row r="876" spans="4:29">
      <c r="D876" s="12">
        <v>870</v>
      </c>
      <c r="E876" s="36" t="s">
        <v>222</v>
      </c>
      <c r="F876" s="16" t="s">
        <v>10</v>
      </c>
      <c r="G876" s="14" t="s">
        <v>51</v>
      </c>
      <c r="H876" s="13" t="s">
        <v>5</v>
      </c>
      <c r="I876" s="13" t="s">
        <v>54</v>
      </c>
      <c r="J876" s="13" t="s">
        <v>114</v>
      </c>
      <c r="K876" s="13" t="s">
        <v>43</v>
      </c>
      <c r="L876" s="14">
        <v>27</v>
      </c>
      <c r="M876" s="14" t="s">
        <v>15</v>
      </c>
      <c r="N876" s="31">
        <v>1000000</v>
      </c>
      <c r="O876" s="14" t="s">
        <v>1</v>
      </c>
      <c r="P876" s="14" t="s">
        <v>35</v>
      </c>
      <c r="Q876" s="31">
        <v>2304</v>
      </c>
      <c r="R876" s="31">
        <v>512</v>
      </c>
      <c r="S876" s="45">
        <v>20</v>
      </c>
      <c r="T876" s="64">
        <f t="shared" si="117"/>
        <v>540</v>
      </c>
      <c r="U876" s="64">
        <f t="shared" si="118"/>
        <v>4.0193659442136491</v>
      </c>
      <c r="V876" s="38">
        <f t="shared" si="119"/>
        <v>1.9953691555586246</v>
      </c>
      <c r="W876" s="52">
        <v>99.768457777931232</v>
      </c>
      <c r="X876" s="71" t="str">
        <f t="shared" si="125"/>
        <v>Q4 2023</v>
      </c>
      <c r="Y876" s="21">
        <f t="shared" si="120"/>
        <v>3840</v>
      </c>
      <c r="Z876" s="21">
        <f t="shared" si="121"/>
        <v>2160</v>
      </c>
      <c r="AA876" s="57">
        <f t="shared" si="122"/>
        <v>200968.29721068247</v>
      </c>
      <c r="AB876" s="59">
        <f t="shared" si="123"/>
        <v>1.7777777777777777</v>
      </c>
      <c r="AC876" s="61">
        <f t="shared" si="124"/>
        <v>685.8</v>
      </c>
    </row>
    <row r="877" spans="4:29">
      <c r="D877" s="12">
        <v>871</v>
      </c>
      <c r="E877" s="36" t="s">
        <v>222</v>
      </c>
      <c r="F877" s="16" t="s">
        <v>10</v>
      </c>
      <c r="G877" s="14" t="s">
        <v>51</v>
      </c>
      <c r="H877" s="13" t="s">
        <v>5</v>
      </c>
      <c r="I877" s="13" t="s">
        <v>54</v>
      </c>
      <c r="J877" s="13" t="s">
        <v>128</v>
      </c>
      <c r="K877" s="13" t="s">
        <v>43</v>
      </c>
      <c r="L877" s="14">
        <v>31.5</v>
      </c>
      <c r="M877" s="14" t="s">
        <v>15</v>
      </c>
      <c r="N877" s="31">
        <v>1000000</v>
      </c>
      <c r="O877" s="14" t="s">
        <v>1</v>
      </c>
      <c r="P877" s="14" t="s">
        <v>35</v>
      </c>
      <c r="Q877" s="31">
        <v>2304</v>
      </c>
      <c r="R877" s="31">
        <v>576</v>
      </c>
      <c r="S877" s="45">
        <v>10</v>
      </c>
      <c r="T877" s="64">
        <f t="shared" si="117"/>
        <v>315</v>
      </c>
      <c r="U877" s="64">
        <f t="shared" si="118"/>
        <v>2.7354018231454003</v>
      </c>
      <c r="V877" s="38">
        <f t="shared" si="119"/>
        <v>0.9976845777793123</v>
      </c>
      <c r="W877" s="52">
        <v>99.768457777931232</v>
      </c>
      <c r="X877" s="71" t="str">
        <f t="shared" si="125"/>
        <v>Q4 2023</v>
      </c>
      <c r="Y877" s="21">
        <f t="shared" si="120"/>
        <v>3840</v>
      </c>
      <c r="Z877" s="21">
        <f t="shared" si="121"/>
        <v>2160</v>
      </c>
      <c r="AA877" s="57">
        <f t="shared" si="122"/>
        <v>273540.18231454003</v>
      </c>
      <c r="AB877" s="59">
        <f t="shared" si="123"/>
        <v>1.7777777777777777</v>
      </c>
      <c r="AC877" s="61">
        <f t="shared" si="124"/>
        <v>800.09999999999991</v>
      </c>
    </row>
    <row r="878" spans="4:29">
      <c r="D878" s="12">
        <v>872</v>
      </c>
      <c r="E878" s="36" t="s">
        <v>222</v>
      </c>
      <c r="F878" s="16" t="s">
        <v>10</v>
      </c>
      <c r="G878" s="14" t="s">
        <v>51</v>
      </c>
      <c r="H878" s="13" t="s">
        <v>5</v>
      </c>
      <c r="I878" s="13" t="s">
        <v>54</v>
      </c>
      <c r="J878" s="13" t="s">
        <v>118</v>
      </c>
      <c r="K878" s="13" t="s">
        <v>43</v>
      </c>
      <c r="L878" s="14">
        <v>31.5</v>
      </c>
      <c r="M878" s="14" t="s">
        <v>15</v>
      </c>
      <c r="N878" s="31">
        <v>1000000</v>
      </c>
      <c r="O878" s="14" t="s">
        <v>1</v>
      </c>
      <c r="P878" s="14" t="s">
        <v>35</v>
      </c>
      <c r="Q878" s="31">
        <v>2304</v>
      </c>
      <c r="R878" s="31">
        <v>576</v>
      </c>
      <c r="S878" s="45">
        <v>15</v>
      </c>
      <c r="T878" s="64">
        <f t="shared" si="117"/>
        <v>472.5</v>
      </c>
      <c r="U878" s="64">
        <f t="shared" si="118"/>
        <v>4.1031027347181004</v>
      </c>
      <c r="V878" s="38">
        <f t="shared" si="119"/>
        <v>1.4965268666689686</v>
      </c>
      <c r="W878" s="52">
        <v>99.768457777931232</v>
      </c>
      <c r="X878" s="71" t="str">
        <f t="shared" si="125"/>
        <v>Q4 2023</v>
      </c>
      <c r="Y878" s="21">
        <f t="shared" si="120"/>
        <v>3840</v>
      </c>
      <c r="Z878" s="21">
        <f t="shared" si="121"/>
        <v>2160</v>
      </c>
      <c r="AA878" s="57">
        <f t="shared" si="122"/>
        <v>273540.18231454003</v>
      </c>
      <c r="AB878" s="59">
        <f t="shared" si="123"/>
        <v>1.7777777777777777</v>
      </c>
      <c r="AC878" s="61">
        <f t="shared" si="124"/>
        <v>800.09999999999991</v>
      </c>
    </row>
    <row r="879" spans="4:29">
      <c r="D879" s="12">
        <v>873</v>
      </c>
      <c r="E879" s="36" t="s">
        <v>222</v>
      </c>
      <c r="F879" s="16" t="s">
        <v>10</v>
      </c>
      <c r="G879" s="14" t="s">
        <v>51</v>
      </c>
      <c r="H879" s="13" t="s">
        <v>5</v>
      </c>
      <c r="I879" s="13" t="s">
        <v>54</v>
      </c>
      <c r="J879" s="13" t="s">
        <v>199</v>
      </c>
      <c r="K879" s="13" t="s">
        <v>43</v>
      </c>
      <c r="L879" s="14">
        <v>31.5</v>
      </c>
      <c r="M879" s="14" t="s">
        <v>117</v>
      </c>
      <c r="N879" s="31">
        <v>1000000</v>
      </c>
      <c r="O879" s="14" t="s">
        <v>1</v>
      </c>
      <c r="P879" s="14" t="s">
        <v>35</v>
      </c>
      <c r="Q879" s="31">
        <v>2304</v>
      </c>
      <c r="R879" s="31">
        <v>1152</v>
      </c>
      <c r="S879" s="45">
        <v>3</v>
      </c>
      <c r="T879" s="64">
        <f t="shared" si="117"/>
        <v>94.5</v>
      </c>
      <c r="U879" s="64">
        <f t="shared" si="118"/>
        <v>0.68405501298665428</v>
      </c>
      <c r="V879" s="38">
        <f t="shared" si="119"/>
        <v>0.2993053733337937</v>
      </c>
      <c r="W879" s="52">
        <v>99.768457777931232</v>
      </c>
      <c r="X879" s="71" t="str">
        <f t="shared" si="125"/>
        <v>Q4 2023</v>
      </c>
      <c r="Y879" s="21">
        <f t="shared" si="120"/>
        <v>3440</v>
      </c>
      <c r="Z879" s="21">
        <f t="shared" si="121"/>
        <v>1440</v>
      </c>
      <c r="AA879" s="57">
        <f t="shared" si="122"/>
        <v>228018.33766221811</v>
      </c>
      <c r="AB879" s="59">
        <f t="shared" si="123"/>
        <v>2.3888888888888888</v>
      </c>
      <c r="AC879" s="61">
        <f t="shared" si="124"/>
        <v>800.09999999999991</v>
      </c>
    </row>
    <row r="880" spans="4:29">
      <c r="D880" s="12">
        <v>874</v>
      </c>
      <c r="E880" s="36" t="s">
        <v>222</v>
      </c>
      <c r="F880" s="16" t="s">
        <v>10</v>
      </c>
      <c r="G880" s="14" t="s">
        <v>51</v>
      </c>
      <c r="H880" s="13" t="s">
        <v>5</v>
      </c>
      <c r="I880" s="13" t="s">
        <v>54</v>
      </c>
      <c r="J880" s="13" t="s">
        <v>203</v>
      </c>
      <c r="K880" s="13" t="s">
        <v>43</v>
      </c>
      <c r="L880" s="14">
        <v>34</v>
      </c>
      <c r="M880" s="14" t="s">
        <v>117</v>
      </c>
      <c r="N880" s="31">
        <v>1000000</v>
      </c>
      <c r="O880" s="14" t="s">
        <v>1</v>
      </c>
      <c r="P880" s="14" t="s">
        <v>35</v>
      </c>
      <c r="Q880" s="31">
        <v>9216</v>
      </c>
      <c r="R880" s="31">
        <v>2304</v>
      </c>
      <c r="S880" s="45">
        <v>1</v>
      </c>
      <c r="T880" s="64">
        <f t="shared" si="117"/>
        <v>34</v>
      </c>
      <c r="U880" s="64">
        <f t="shared" si="118"/>
        <v>0.26564797010584446</v>
      </c>
      <c r="V880" s="38">
        <f t="shared" si="119"/>
        <v>9.9768457777931238E-2</v>
      </c>
      <c r="W880" s="52">
        <v>99.768457777931232</v>
      </c>
      <c r="X880" s="71" t="str">
        <f t="shared" si="125"/>
        <v>Q4 2023</v>
      </c>
      <c r="Y880" s="21">
        <f t="shared" si="120"/>
        <v>3440</v>
      </c>
      <c r="Z880" s="21">
        <f t="shared" si="121"/>
        <v>1440</v>
      </c>
      <c r="AA880" s="57">
        <f t="shared" si="122"/>
        <v>265647.97010584443</v>
      </c>
      <c r="AB880" s="59">
        <f t="shared" si="123"/>
        <v>2.3888888888888888</v>
      </c>
      <c r="AC880" s="61">
        <f t="shared" si="124"/>
        <v>863.59999999999991</v>
      </c>
    </row>
    <row r="881" spans="4:29">
      <c r="D881" s="12">
        <v>875</v>
      </c>
      <c r="E881" s="36" t="s">
        <v>222</v>
      </c>
      <c r="F881" s="16" t="s">
        <v>10</v>
      </c>
      <c r="G881" s="14" t="s">
        <v>51</v>
      </c>
      <c r="H881" s="13" t="s">
        <v>5</v>
      </c>
      <c r="I881" s="13" t="s">
        <v>54</v>
      </c>
      <c r="J881" s="13" t="s">
        <v>204</v>
      </c>
      <c r="K881" s="13" t="s">
        <v>43</v>
      </c>
      <c r="L881" s="14">
        <v>57</v>
      </c>
      <c r="M881" s="14" t="s">
        <v>205</v>
      </c>
      <c r="N881" s="31">
        <v>1000000</v>
      </c>
      <c r="O881" s="14" t="s">
        <v>1</v>
      </c>
      <c r="P881" s="14" t="s">
        <v>35</v>
      </c>
      <c r="Q881" s="31">
        <v>9216</v>
      </c>
      <c r="R881" s="31">
        <v>2304</v>
      </c>
      <c r="S881" s="45">
        <v>1</v>
      </c>
      <c r="T881" s="64">
        <f t="shared" si="117"/>
        <v>57</v>
      </c>
      <c r="U881" s="64">
        <f t="shared" si="118"/>
        <v>0.54632032028959276</v>
      </c>
      <c r="V881" s="38">
        <f t="shared" si="119"/>
        <v>0.16725888509829648</v>
      </c>
      <c r="W881" s="52">
        <v>167.25888509829647</v>
      </c>
      <c r="X881" s="71" t="str">
        <f t="shared" si="125"/>
        <v>Q4 2023</v>
      </c>
      <c r="Y881" s="21">
        <f t="shared" si="120"/>
        <v>7680</v>
      </c>
      <c r="Z881" s="21">
        <f t="shared" si="121"/>
        <v>2160</v>
      </c>
      <c r="AA881" s="57">
        <f t="shared" si="122"/>
        <v>546320.32028959272</v>
      </c>
      <c r="AB881" s="59">
        <f t="shared" si="123"/>
        <v>3.5555555555555554</v>
      </c>
      <c r="AC881" s="61">
        <f t="shared" si="124"/>
        <v>1447.8</v>
      </c>
    </row>
    <row r="882" spans="4:29">
      <c r="D882" s="12">
        <v>876</v>
      </c>
      <c r="E882" s="36" t="s">
        <v>222</v>
      </c>
      <c r="F882" s="16" t="s">
        <v>10</v>
      </c>
      <c r="G882" s="14" t="s">
        <v>51</v>
      </c>
      <c r="H882" s="13" t="s">
        <v>5</v>
      </c>
      <c r="I882" s="13" t="s">
        <v>217</v>
      </c>
      <c r="J882" s="13" t="s">
        <v>218</v>
      </c>
      <c r="K882" s="13" t="s">
        <v>43</v>
      </c>
      <c r="L882" s="14">
        <v>32</v>
      </c>
      <c r="M882" s="14" t="s">
        <v>15</v>
      </c>
      <c r="N882" s="31">
        <v>1000000</v>
      </c>
      <c r="O882" s="14" t="s">
        <v>1</v>
      </c>
      <c r="P882" s="14" t="s">
        <v>35</v>
      </c>
      <c r="Q882" s="31">
        <v>4608</v>
      </c>
      <c r="R882" s="31">
        <v>1152</v>
      </c>
      <c r="S882" s="45">
        <v>15</v>
      </c>
      <c r="T882" s="64">
        <f t="shared" si="117"/>
        <v>480</v>
      </c>
      <c r="U882" s="64">
        <f t="shared" si="118"/>
        <v>4.2343937519287831</v>
      </c>
      <c r="V882" s="38">
        <f t="shared" si="119"/>
        <v>0</v>
      </c>
      <c r="W882" s="52">
        <v>0</v>
      </c>
      <c r="X882" s="71" t="str">
        <f t="shared" si="125"/>
        <v>Q4 2023</v>
      </c>
      <c r="Y882" s="21">
        <f t="shared" si="120"/>
        <v>3840</v>
      </c>
      <c r="Z882" s="21">
        <f t="shared" si="121"/>
        <v>2160</v>
      </c>
      <c r="AA882" s="57">
        <f t="shared" si="122"/>
        <v>282292.91679525218</v>
      </c>
      <c r="AB882" s="59">
        <f t="shared" si="123"/>
        <v>1.7777777777777777</v>
      </c>
      <c r="AC882" s="61">
        <f t="shared" si="124"/>
        <v>812.8</v>
      </c>
    </row>
    <row r="883" spans="4:29">
      <c r="D883" s="12">
        <v>877</v>
      </c>
      <c r="E883" s="36" t="s">
        <v>222</v>
      </c>
      <c r="F883" s="16" t="s">
        <v>10</v>
      </c>
      <c r="G883" s="14" t="s">
        <v>51</v>
      </c>
      <c r="H883" s="13" t="s">
        <v>5</v>
      </c>
      <c r="I883" s="13" t="s">
        <v>105</v>
      </c>
      <c r="J883" s="13" t="s">
        <v>106</v>
      </c>
      <c r="K883" s="13" t="s">
        <v>33</v>
      </c>
      <c r="L883" s="14">
        <v>31.5</v>
      </c>
      <c r="M883" s="14" t="s">
        <v>15</v>
      </c>
      <c r="N883" s="31">
        <v>1000000</v>
      </c>
      <c r="O883" s="14" t="s">
        <v>1</v>
      </c>
      <c r="P883" s="14" t="s">
        <v>35</v>
      </c>
      <c r="Q883" s="31">
        <v>5000</v>
      </c>
      <c r="R883" s="31">
        <v>1152</v>
      </c>
      <c r="S883" s="45">
        <v>20</v>
      </c>
      <c r="T883" s="64">
        <f t="shared" si="117"/>
        <v>630</v>
      </c>
      <c r="U883" s="64">
        <f t="shared" si="118"/>
        <v>5.4708036462908005</v>
      </c>
      <c r="V883" s="38">
        <f t="shared" si="119"/>
        <v>1.9953691555586246</v>
      </c>
      <c r="W883" s="52">
        <v>99.768457777931232</v>
      </c>
      <c r="X883" s="71" t="str">
        <f t="shared" si="125"/>
        <v>Q4 2023</v>
      </c>
      <c r="Y883" s="21">
        <f t="shared" si="120"/>
        <v>3840</v>
      </c>
      <c r="Z883" s="21">
        <f t="shared" si="121"/>
        <v>2160</v>
      </c>
      <c r="AA883" s="57">
        <f t="shared" si="122"/>
        <v>273540.18231454003</v>
      </c>
      <c r="AB883" s="59">
        <f t="shared" si="123"/>
        <v>1.7777777777777777</v>
      </c>
      <c r="AC883" s="61">
        <f t="shared" si="124"/>
        <v>800.09999999999991</v>
      </c>
    </row>
    <row r="884" spans="4:29">
      <c r="D884" s="12">
        <v>878</v>
      </c>
      <c r="E884" s="36" t="s">
        <v>222</v>
      </c>
      <c r="F884" s="16" t="s">
        <v>10</v>
      </c>
      <c r="G884" s="14" t="s">
        <v>51</v>
      </c>
      <c r="H884" s="13" t="s">
        <v>5</v>
      </c>
      <c r="I884" s="13" t="s">
        <v>96</v>
      </c>
      <c r="J884" s="13" t="s">
        <v>61</v>
      </c>
      <c r="K884" s="13" t="s">
        <v>33</v>
      </c>
      <c r="L884" s="14">
        <v>27</v>
      </c>
      <c r="M884" s="14" t="s">
        <v>15</v>
      </c>
      <c r="N884" s="31">
        <v>80000000</v>
      </c>
      <c r="O884" s="14" t="s">
        <v>1</v>
      </c>
      <c r="P884" s="14" t="s">
        <v>35</v>
      </c>
      <c r="Q884" s="31">
        <v>2304</v>
      </c>
      <c r="R884" s="31">
        <v>576</v>
      </c>
      <c r="S884" s="45">
        <v>40</v>
      </c>
      <c r="T884" s="64">
        <f t="shared" si="117"/>
        <v>1080</v>
      </c>
      <c r="U884" s="64">
        <f t="shared" si="118"/>
        <v>8.0387318884272982</v>
      </c>
      <c r="V884" s="38">
        <f t="shared" si="119"/>
        <v>3.9907383111172492</v>
      </c>
      <c r="W884" s="52">
        <v>99.768457777931232</v>
      </c>
      <c r="X884" s="71" t="str">
        <f t="shared" si="125"/>
        <v>Q4 2023</v>
      </c>
      <c r="Y884" s="21">
        <f t="shared" si="120"/>
        <v>3840</v>
      </c>
      <c r="Z884" s="21">
        <f t="shared" si="121"/>
        <v>2160</v>
      </c>
      <c r="AA884" s="57">
        <f t="shared" si="122"/>
        <v>200968.29721068247</v>
      </c>
      <c r="AB884" s="59">
        <f t="shared" si="123"/>
        <v>1.7777777777777777</v>
      </c>
      <c r="AC884" s="61">
        <f t="shared" si="124"/>
        <v>685.8</v>
      </c>
    </row>
    <row r="885" spans="4:29">
      <c r="D885" s="12">
        <v>879</v>
      </c>
      <c r="E885" s="36" t="s">
        <v>222</v>
      </c>
      <c r="F885" s="16" t="s">
        <v>10</v>
      </c>
      <c r="G885" s="14" t="s">
        <v>51</v>
      </c>
      <c r="H885" s="13" t="s">
        <v>5</v>
      </c>
      <c r="I885" s="13" t="s">
        <v>96</v>
      </c>
      <c r="J885" s="13" t="s">
        <v>129</v>
      </c>
      <c r="K885" s="13" t="s">
        <v>33</v>
      </c>
      <c r="L885" s="14">
        <v>27</v>
      </c>
      <c r="M885" s="14" t="s">
        <v>143</v>
      </c>
      <c r="N885" s="31">
        <v>1000000</v>
      </c>
      <c r="O885" s="14" t="s">
        <v>1</v>
      </c>
      <c r="P885" s="14" t="s">
        <v>35</v>
      </c>
      <c r="Q885" s="31">
        <v>2304</v>
      </c>
      <c r="R885" s="31">
        <v>576</v>
      </c>
      <c r="S885" s="45">
        <v>25</v>
      </c>
      <c r="T885" s="64">
        <f t="shared" si="117"/>
        <v>675</v>
      </c>
      <c r="U885" s="64">
        <f t="shared" si="118"/>
        <v>5.0242074302670616</v>
      </c>
      <c r="V885" s="38">
        <f t="shared" si="119"/>
        <v>2.1044909062532371</v>
      </c>
      <c r="W885" s="52">
        <v>84.179636250129477</v>
      </c>
      <c r="X885" s="71" t="str">
        <f t="shared" si="125"/>
        <v>Q4 2023</v>
      </c>
      <c r="Y885" s="21">
        <f t="shared" si="120"/>
        <v>2560</v>
      </c>
      <c r="Z885" s="21">
        <f t="shared" si="121"/>
        <v>1440</v>
      </c>
      <c r="AA885" s="57">
        <f t="shared" si="122"/>
        <v>200968.29721068247</v>
      </c>
      <c r="AB885" s="59">
        <f t="shared" si="123"/>
        <v>1.7777777777777777</v>
      </c>
      <c r="AC885" s="61">
        <f t="shared" si="124"/>
        <v>685.8</v>
      </c>
    </row>
    <row r="886" spans="4:29">
      <c r="D886" s="12">
        <v>880</v>
      </c>
      <c r="E886" s="36" t="s">
        <v>222</v>
      </c>
      <c r="F886" s="16" t="s">
        <v>10</v>
      </c>
      <c r="G886" s="14" t="s">
        <v>51</v>
      </c>
      <c r="H886" s="13" t="s">
        <v>5</v>
      </c>
      <c r="I886" s="13" t="s">
        <v>96</v>
      </c>
      <c r="J886" s="13" t="s">
        <v>130</v>
      </c>
      <c r="K886" s="13" t="s">
        <v>33</v>
      </c>
      <c r="L886" s="14">
        <v>27</v>
      </c>
      <c r="M886" s="14" t="s">
        <v>143</v>
      </c>
      <c r="N886" s="31">
        <v>1000000</v>
      </c>
      <c r="O886" s="14" t="s">
        <v>1</v>
      </c>
      <c r="P886" s="14" t="s">
        <v>35</v>
      </c>
      <c r="Q886" s="31">
        <v>2304</v>
      </c>
      <c r="R886" s="31">
        <v>576</v>
      </c>
      <c r="S886" s="45">
        <v>30</v>
      </c>
      <c r="T886" s="64">
        <f t="shared" si="117"/>
        <v>810</v>
      </c>
      <c r="U886" s="64">
        <f t="shared" si="118"/>
        <v>6.0290489163204741</v>
      </c>
      <c r="V886" s="38">
        <f t="shared" si="119"/>
        <v>2.5253890875038842</v>
      </c>
      <c r="W886" s="52">
        <v>84.179636250129477</v>
      </c>
      <c r="X886" s="71" t="str">
        <f t="shared" si="125"/>
        <v>Q4 2023</v>
      </c>
      <c r="Y886" s="21">
        <f t="shared" si="120"/>
        <v>2560</v>
      </c>
      <c r="Z886" s="21">
        <f t="shared" si="121"/>
        <v>1440</v>
      </c>
      <c r="AA886" s="57">
        <f t="shared" si="122"/>
        <v>200968.29721068247</v>
      </c>
      <c r="AB886" s="59">
        <f t="shared" si="123"/>
        <v>1.7777777777777777</v>
      </c>
      <c r="AC886" s="61">
        <f t="shared" si="124"/>
        <v>685.8</v>
      </c>
    </row>
    <row r="887" spans="4:29">
      <c r="D887" s="12">
        <v>881</v>
      </c>
      <c r="E887" s="36" t="s">
        <v>222</v>
      </c>
      <c r="F887" s="16" t="s">
        <v>10</v>
      </c>
      <c r="G887" s="14" t="s">
        <v>51</v>
      </c>
      <c r="H887" s="13" t="s">
        <v>5</v>
      </c>
      <c r="I887" s="13" t="s">
        <v>96</v>
      </c>
      <c r="J887" s="13" t="s">
        <v>131</v>
      </c>
      <c r="K887" s="13" t="s">
        <v>95</v>
      </c>
      <c r="L887" s="14">
        <v>34</v>
      </c>
      <c r="M887" s="14" t="s">
        <v>117</v>
      </c>
      <c r="N887" s="31">
        <v>1000000</v>
      </c>
      <c r="O887" s="14" t="s">
        <v>1</v>
      </c>
      <c r="P887" s="14" t="s">
        <v>35</v>
      </c>
      <c r="Q887" s="31">
        <v>4608</v>
      </c>
      <c r="R887" s="31">
        <v>1152</v>
      </c>
      <c r="S887" s="45">
        <v>40</v>
      </c>
      <c r="T887" s="64">
        <f t="shared" si="117"/>
        <v>1360</v>
      </c>
      <c r="U887" s="64">
        <f t="shared" si="118"/>
        <v>10.625918804233779</v>
      </c>
      <c r="V887" s="38">
        <f t="shared" si="119"/>
        <v>3.9907383111172492</v>
      </c>
      <c r="W887" s="52">
        <v>99.768457777931232</v>
      </c>
      <c r="X887" s="71" t="str">
        <f t="shared" si="125"/>
        <v>Q4 2023</v>
      </c>
      <c r="Y887" s="21">
        <f t="shared" si="120"/>
        <v>3440</v>
      </c>
      <c r="Z887" s="21">
        <f t="shared" si="121"/>
        <v>1440</v>
      </c>
      <c r="AA887" s="57">
        <f t="shared" si="122"/>
        <v>265647.97010584443</v>
      </c>
      <c r="AB887" s="59">
        <f t="shared" si="123"/>
        <v>2.3888888888888888</v>
      </c>
      <c r="AC887" s="61">
        <f t="shared" si="124"/>
        <v>863.59999999999991</v>
      </c>
    </row>
    <row r="888" spans="4:29">
      <c r="D888" s="12">
        <v>882</v>
      </c>
      <c r="E888" s="36" t="s">
        <v>222</v>
      </c>
      <c r="F888" s="16" t="s">
        <v>10</v>
      </c>
      <c r="G888" s="14" t="s">
        <v>51</v>
      </c>
      <c r="H888" s="13" t="s">
        <v>5</v>
      </c>
      <c r="I888" s="13" t="s">
        <v>96</v>
      </c>
      <c r="J888" s="13" t="s">
        <v>132</v>
      </c>
      <c r="K888" s="13" t="s">
        <v>43</v>
      </c>
      <c r="L888" s="14">
        <v>31.5</v>
      </c>
      <c r="M888" s="14" t="s">
        <v>15</v>
      </c>
      <c r="N888" s="31">
        <v>1000000</v>
      </c>
      <c r="O888" s="14" t="s">
        <v>1</v>
      </c>
      <c r="P888" s="14" t="s">
        <v>35</v>
      </c>
      <c r="Q888" s="31">
        <v>2304</v>
      </c>
      <c r="R888" s="31">
        <v>576</v>
      </c>
      <c r="S888" s="45">
        <v>20</v>
      </c>
      <c r="T888" s="64">
        <f t="shared" si="117"/>
        <v>630</v>
      </c>
      <c r="U888" s="64">
        <f t="shared" si="118"/>
        <v>5.4708036462908005</v>
      </c>
      <c r="V888" s="38">
        <f t="shared" si="119"/>
        <v>1.9953691555586246</v>
      </c>
      <c r="W888" s="52">
        <v>99.768457777931232</v>
      </c>
      <c r="X888" s="71" t="str">
        <f t="shared" si="125"/>
        <v>Q4 2023</v>
      </c>
      <c r="Y888" s="21">
        <f t="shared" si="120"/>
        <v>3840</v>
      </c>
      <c r="Z888" s="21">
        <f t="shared" si="121"/>
        <v>2160</v>
      </c>
      <c r="AA888" s="57">
        <f t="shared" si="122"/>
        <v>273540.18231454003</v>
      </c>
      <c r="AB888" s="59">
        <f t="shared" si="123"/>
        <v>1.7777777777777777</v>
      </c>
      <c r="AC888" s="61">
        <f t="shared" si="124"/>
        <v>800.09999999999991</v>
      </c>
    </row>
    <row r="889" spans="4:29">
      <c r="D889" s="12">
        <v>883</v>
      </c>
      <c r="E889" s="36" t="s">
        <v>222</v>
      </c>
      <c r="F889" s="16" t="s">
        <v>10</v>
      </c>
      <c r="G889" s="14" t="s">
        <v>51</v>
      </c>
      <c r="H889" s="13" t="s">
        <v>5</v>
      </c>
      <c r="I889" s="13" t="s">
        <v>60</v>
      </c>
      <c r="J889" s="13" t="s">
        <v>107</v>
      </c>
      <c r="K889" s="13" t="s">
        <v>33</v>
      </c>
      <c r="L889" s="14">
        <v>27</v>
      </c>
      <c r="M889" s="14" t="s">
        <v>15</v>
      </c>
      <c r="N889" s="31">
        <v>80000000</v>
      </c>
      <c r="O889" s="14" t="s">
        <v>1</v>
      </c>
      <c r="P889" s="14" t="s">
        <v>35</v>
      </c>
      <c r="Q889" s="31">
        <v>2304</v>
      </c>
      <c r="R889" s="31">
        <v>576</v>
      </c>
      <c r="S889" s="45">
        <v>15</v>
      </c>
      <c r="T889" s="64">
        <f t="shared" si="117"/>
        <v>405</v>
      </c>
      <c r="U889" s="64">
        <f t="shared" si="118"/>
        <v>3.0145244581602371</v>
      </c>
      <c r="V889" s="38">
        <f t="shared" si="119"/>
        <v>1.2626945437519421</v>
      </c>
      <c r="W889" s="52">
        <v>84.179636250129477</v>
      </c>
      <c r="X889" s="71" t="str">
        <f t="shared" si="125"/>
        <v>Q4 2023</v>
      </c>
      <c r="Y889" s="21">
        <f t="shared" si="120"/>
        <v>3840</v>
      </c>
      <c r="Z889" s="21">
        <f t="shared" si="121"/>
        <v>2160</v>
      </c>
      <c r="AA889" s="57">
        <f t="shared" si="122"/>
        <v>200968.29721068247</v>
      </c>
      <c r="AB889" s="59">
        <f t="shared" si="123"/>
        <v>1.7777777777777777</v>
      </c>
      <c r="AC889" s="61">
        <f t="shared" si="124"/>
        <v>685.8</v>
      </c>
    </row>
    <row r="890" spans="4:29">
      <c r="D890" s="12">
        <v>884</v>
      </c>
      <c r="E890" s="36" t="s">
        <v>222</v>
      </c>
      <c r="F890" s="16" t="s">
        <v>10</v>
      </c>
      <c r="G890" s="14" t="s">
        <v>51</v>
      </c>
      <c r="H890" s="13" t="s">
        <v>5</v>
      </c>
      <c r="I890" s="13" t="s">
        <v>60</v>
      </c>
      <c r="J890" s="13" t="s">
        <v>115</v>
      </c>
      <c r="K890" s="13" t="s">
        <v>33</v>
      </c>
      <c r="L890" s="14">
        <v>27</v>
      </c>
      <c r="M890" s="14" t="s">
        <v>15</v>
      </c>
      <c r="N890" s="31">
        <v>80000000</v>
      </c>
      <c r="O890" s="14" t="s">
        <v>1</v>
      </c>
      <c r="P890" s="14" t="s">
        <v>35</v>
      </c>
      <c r="Q890" s="31">
        <v>2304</v>
      </c>
      <c r="R890" s="31">
        <v>576</v>
      </c>
      <c r="S890" s="45">
        <v>20</v>
      </c>
      <c r="T890" s="64">
        <f t="shared" si="117"/>
        <v>540</v>
      </c>
      <c r="U890" s="64">
        <f t="shared" si="118"/>
        <v>4.0193659442136491</v>
      </c>
      <c r="V890" s="38">
        <f t="shared" si="119"/>
        <v>1.6835927250025895</v>
      </c>
      <c r="W890" s="52">
        <v>84.179636250129477</v>
      </c>
      <c r="X890" s="71" t="str">
        <f t="shared" si="125"/>
        <v>Q4 2023</v>
      </c>
      <c r="Y890" s="21">
        <f t="shared" si="120"/>
        <v>3840</v>
      </c>
      <c r="Z890" s="21">
        <f t="shared" si="121"/>
        <v>2160</v>
      </c>
      <c r="AA890" s="57">
        <f t="shared" si="122"/>
        <v>200968.29721068247</v>
      </c>
      <c r="AB890" s="59">
        <f t="shared" si="123"/>
        <v>1.7777777777777777</v>
      </c>
      <c r="AC890" s="61">
        <f t="shared" si="124"/>
        <v>685.8</v>
      </c>
    </row>
    <row r="891" spans="4:29">
      <c r="D891" s="12">
        <v>885</v>
      </c>
      <c r="E891" s="36" t="s">
        <v>222</v>
      </c>
      <c r="F891" s="16" t="s">
        <v>10</v>
      </c>
      <c r="G891" s="14" t="s">
        <v>51</v>
      </c>
      <c r="H891" s="13" t="s">
        <v>5</v>
      </c>
      <c r="I891" s="13" t="s">
        <v>53</v>
      </c>
      <c r="J891" s="13" t="s">
        <v>133</v>
      </c>
      <c r="K891" s="13"/>
      <c r="L891" s="14">
        <v>31.5</v>
      </c>
      <c r="M891" s="14" t="s">
        <v>15</v>
      </c>
      <c r="N891" s="31">
        <v>1000000</v>
      </c>
      <c r="O891" s="14" t="s">
        <v>1</v>
      </c>
      <c r="P891" s="14" t="s">
        <v>35</v>
      </c>
      <c r="Q891" s="31">
        <v>4608</v>
      </c>
      <c r="R891" s="31">
        <v>1196</v>
      </c>
      <c r="S891" s="45">
        <v>15</v>
      </c>
      <c r="T891" s="64">
        <f t="shared" si="117"/>
        <v>472.5</v>
      </c>
      <c r="U891" s="64">
        <f t="shared" si="118"/>
        <v>4.1031027347181004</v>
      </c>
      <c r="V891" s="38">
        <f t="shared" si="119"/>
        <v>1.4965268666689686</v>
      </c>
      <c r="W891" s="52">
        <v>99.768457777931232</v>
      </c>
      <c r="X891" s="71" t="str">
        <f t="shared" si="125"/>
        <v>Q4 2023</v>
      </c>
      <c r="Y891" s="21">
        <f t="shared" si="120"/>
        <v>3840</v>
      </c>
      <c r="Z891" s="21">
        <f t="shared" si="121"/>
        <v>2160</v>
      </c>
      <c r="AA891" s="57">
        <f t="shared" si="122"/>
        <v>273540.18231454003</v>
      </c>
      <c r="AB891" s="59">
        <f t="shared" si="123"/>
        <v>1.7777777777777777</v>
      </c>
      <c r="AC891" s="61">
        <f t="shared" si="124"/>
        <v>800.09999999999991</v>
      </c>
    </row>
    <row r="892" spans="4:29">
      <c r="D892" s="12">
        <v>886</v>
      </c>
      <c r="E892" s="36" t="s">
        <v>222</v>
      </c>
      <c r="F892" s="16" t="s">
        <v>10</v>
      </c>
      <c r="G892" s="14" t="s">
        <v>51</v>
      </c>
      <c r="H892" s="13" t="s">
        <v>5</v>
      </c>
      <c r="I892" s="13" t="s">
        <v>53</v>
      </c>
      <c r="J892" s="13" t="s">
        <v>97</v>
      </c>
      <c r="K892" s="13" t="s">
        <v>98</v>
      </c>
      <c r="L892" s="14">
        <v>49</v>
      </c>
      <c r="M892" s="14" t="s">
        <v>99</v>
      </c>
      <c r="N892" s="31">
        <v>1000000</v>
      </c>
      <c r="O892" s="14" t="s">
        <v>1</v>
      </c>
      <c r="P892" s="14" t="s">
        <v>35</v>
      </c>
      <c r="Q892" s="31">
        <v>5000</v>
      </c>
      <c r="R892" s="31">
        <v>1152</v>
      </c>
      <c r="S892" s="45">
        <v>20</v>
      </c>
      <c r="T892" s="64">
        <f t="shared" si="117"/>
        <v>980</v>
      </c>
      <c r="U892" s="64">
        <f t="shared" si="118"/>
        <v>8.0745773408144768</v>
      </c>
      <c r="V892" s="38">
        <f t="shared" si="119"/>
        <v>2.8505273650837495</v>
      </c>
      <c r="W892" s="52">
        <v>142.52636825418747</v>
      </c>
      <c r="X892" s="71" t="str">
        <f t="shared" si="125"/>
        <v>Q4 2023</v>
      </c>
      <c r="Y892" s="21">
        <f t="shared" si="120"/>
        <v>5120</v>
      </c>
      <c r="Z892" s="21">
        <f t="shared" si="121"/>
        <v>1440</v>
      </c>
      <c r="AA892" s="57">
        <f t="shared" si="122"/>
        <v>403728.86704072385</v>
      </c>
      <c r="AB892" s="59">
        <f t="shared" si="123"/>
        <v>3.5555555555555554</v>
      </c>
      <c r="AC892" s="61">
        <f t="shared" si="124"/>
        <v>1244.5999999999999</v>
      </c>
    </row>
    <row r="893" spans="4:29">
      <c r="D893" s="12">
        <v>887</v>
      </c>
      <c r="E893" s="36" t="s">
        <v>222</v>
      </c>
      <c r="F893" s="16" t="s">
        <v>10</v>
      </c>
      <c r="G893" s="14" t="s">
        <v>51</v>
      </c>
      <c r="H893" s="13" t="s">
        <v>5</v>
      </c>
      <c r="I893" s="13" t="s">
        <v>53</v>
      </c>
      <c r="J893" s="13" t="s">
        <v>119</v>
      </c>
      <c r="K893" s="13" t="s">
        <v>98</v>
      </c>
      <c r="L893" s="14">
        <v>31.5</v>
      </c>
      <c r="M893" s="14" t="s">
        <v>15</v>
      </c>
      <c r="N893" s="31">
        <v>1000000</v>
      </c>
      <c r="O893" s="14" t="s">
        <v>1</v>
      </c>
      <c r="P893" s="14" t="s">
        <v>35</v>
      </c>
      <c r="Q893" s="31">
        <v>5000</v>
      </c>
      <c r="R893" s="31">
        <v>1152</v>
      </c>
      <c r="S893" s="45">
        <v>5</v>
      </c>
      <c r="T893" s="64">
        <f t="shared" si="117"/>
        <v>157.5</v>
      </c>
      <c r="U893" s="64">
        <f t="shared" si="118"/>
        <v>1.3677009115727001</v>
      </c>
      <c r="V893" s="38">
        <f t="shared" si="119"/>
        <v>0.49884228888965615</v>
      </c>
      <c r="W893" s="52">
        <v>99.768457777931232</v>
      </c>
      <c r="X893" s="71" t="str">
        <f t="shared" si="125"/>
        <v>Q4 2023</v>
      </c>
      <c r="Y893" s="21">
        <f t="shared" si="120"/>
        <v>3840</v>
      </c>
      <c r="Z893" s="21">
        <f t="shared" si="121"/>
        <v>2160</v>
      </c>
      <c r="AA893" s="57">
        <f t="shared" si="122"/>
        <v>273540.18231454003</v>
      </c>
      <c r="AB893" s="59">
        <f t="shared" si="123"/>
        <v>1.7777777777777777</v>
      </c>
      <c r="AC893" s="61">
        <f t="shared" si="124"/>
        <v>800.09999999999991</v>
      </c>
    </row>
    <row r="894" spans="4:29">
      <c r="D894" s="12">
        <v>888</v>
      </c>
      <c r="E894" s="36" t="s">
        <v>222</v>
      </c>
      <c r="F894" s="16" t="s">
        <v>10</v>
      </c>
      <c r="G894" s="14" t="s">
        <v>51</v>
      </c>
      <c r="H894" s="13" t="s">
        <v>5</v>
      </c>
      <c r="I894" s="13" t="s">
        <v>120</v>
      </c>
      <c r="J894" s="13"/>
      <c r="K894" s="13" t="s">
        <v>120</v>
      </c>
      <c r="L894" s="14">
        <v>27</v>
      </c>
      <c r="M894" s="14" t="s">
        <v>15</v>
      </c>
      <c r="N894" s="31" t="s">
        <v>65</v>
      </c>
      <c r="O894" s="14" t="s">
        <v>1</v>
      </c>
      <c r="P894" s="14" t="s">
        <v>35</v>
      </c>
      <c r="Q894" s="31">
        <v>5000</v>
      </c>
      <c r="R894" s="31">
        <v>1152</v>
      </c>
      <c r="S894" s="45">
        <v>25</v>
      </c>
      <c r="T894" s="64">
        <f t="shared" si="117"/>
        <v>675</v>
      </c>
      <c r="U894" s="64">
        <f t="shared" si="118"/>
        <v>5.0242074302670616</v>
      </c>
      <c r="V894" s="38">
        <f t="shared" si="119"/>
        <v>2.4942114444482808</v>
      </c>
      <c r="W894" s="52">
        <v>99.768457777931232</v>
      </c>
      <c r="X894" s="71" t="str">
        <f t="shared" si="125"/>
        <v>Q4 2023</v>
      </c>
      <c r="Y894" s="21">
        <f t="shared" si="120"/>
        <v>3840</v>
      </c>
      <c r="Z894" s="21">
        <f t="shared" si="121"/>
        <v>2160</v>
      </c>
      <c r="AA894" s="57">
        <f t="shared" si="122"/>
        <v>200968.29721068247</v>
      </c>
      <c r="AB894" s="59">
        <f t="shared" si="123"/>
        <v>1.7777777777777777</v>
      </c>
      <c r="AC894" s="61">
        <f t="shared" si="124"/>
        <v>685.8</v>
      </c>
    </row>
    <row r="895" spans="4:29">
      <c r="D895" s="12">
        <v>889</v>
      </c>
      <c r="E895" s="36" t="s">
        <v>222</v>
      </c>
      <c r="F895" s="16" t="s">
        <v>10</v>
      </c>
      <c r="G895" s="14" t="s">
        <v>51</v>
      </c>
      <c r="H895" s="13" t="s">
        <v>5</v>
      </c>
      <c r="I895" s="13" t="s">
        <v>120</v>
      </c>
      <c r="J895" s="13"/>
      <c r="K895" s="13" t="s">
        <v>120</v>
      </c>
      <c r="L895" s="14">
        <v>31.5</v>
      </c>
      <c r="M895" s="14" t="s">
        <v>15</v>
      </c>
      <c r="N895" s="31" t="s">
        <v>65</v>
      </c>
      <c r="O895" s="14" t="s">
        <v>1</v>
      </c>
      <c r="P895" s="14" t="s">
        <v>35</v>
      </c>
      <c r="Q895" s="31">
        <v>5000</v>
      </c>
      <c r="R895" s="31">
        <v>1152</v>
      </c>
      <c r="S895" s="45">
        <v>25</v>
      </c>
      <c r="T895" s="64">
        <f t="shared" si="117"/>
        <v>787.5</v>
      </c>
      <c r="U895" s="64">
        <f t="shared" si="118"/>
        <v>6.8385045578635006</v>
      </c>
      <c r="V895" s="38">
        <f t="shared" si="119"/>
        <v>2.4942114444482808</v>
      </c>
      <c r="W895" s="52">
        <v>99.768457777931232</v>
      </c>
      <c r="X895" s="71" t="str">
        <f t="shared" si="125"/>
        <v>Q4 2023</v>
      </c>
      <c r="Y895" s="21">
        <f t="shared" si="120"/>
        <v>3840</v>
      </c>
      <c r="Z895" s="21">
        <f t="shared" si="121"/>
        <v>2160</v>
      </c>
      <c r="AA895" s="57">
        <f t="shared" si="122"/>
        <v>273540.18231454003</v>
      </c>
      <c r="AB895" s="59">
        <f t="shared" si="123"/>
        <v>1.7777777777777777</v>
      </c>
      <c r="AC895" s="61">
        <f t="shared" si="124"/>
        <v>800.09999999999991</v>
      </c>
    </row>
    <row r="896" spans="4:29">
      <c r="D896" s="12">
        <v>890</v>
      </c>
      <c r="E896" s="36" t="s">
        <v>222</v>
      </c>
      <c r="F896" s="16" t="s">
        <v>10</v>
      </c>
      <c r="G896" s="14" t="s">
        <v>51</v>
      </c>
      <c r="H896" s="13" t="s">
        <v>5</v>
      </c>
      <c r="I896" s="13" t="s">
        <v>45</v>
      </c>
      <c r="J896" s="13" t="s">
        <v>134</v>
      </c>
      <c r="K896" s="13" t="s">
        <v>43</v>
      </c>
      <c r="L896" s="14">
        <v>27</v>
      </c>
      <c r="M896" s="14" t="s">
        <v>15</v>
      </c>
      <c r="N896" s="31">
        <v>1000000</v>
      </c>
      <c r="O896" s="14" t="s">
        <v>1</v>
      </c>
      <c r="P896" s="14" t="s">
        <v>35</v>
      </c>
      <c r="Q896" s="31">
        <v>2304</v>
      </c>
      <c r="R896" s="31">
        <v>576</v>
      </c>
      <c r="S896" s="45">
        <v>25</v>
      </c>
      <c r="T896" s="64">
        <f t="shared" si="117"/>
        <v>675</v>
      </c>
      <c r="U896" s="64">
        <f t="shared" si="118"/>
        <v>5.0242074302670616</v>
      </c>
      <c r="V896" s="38">
        <f t="shared" si="119"/>
        <v>2.4942114444482808</v>
      </c>
      <c r="W896" s="52">
        <v>99.768457777931232</v>
      </c>
      <c r="X896" s="71" t="str">
        <f t="shared" si="125"/>
        <v>Q4 2023</v>
      </c>
      <c r="Y896" s="21">
        <f t="shared" si="120"/>
        <v>3840</v>
      </c>
      <c r="Z896" s="21">
        <f t="shared" si="121"/>
        <v>2160</v>
      </c>
      <c r="AA896" s="57">
        <f t="shared" si="122"/>
        <v>200968.29721068247</v>
      </c>
      <c r="AB896" s="59">
        <f t="shared" si="123"/>
        <v>1.7777777777777777</v>
      </c>
      <c r="AC896" s="61">
        <f t="shared" si="124"/>
        <v>685.8</v>
      </c>
    </row>
    <row r="897" spans="4:29">
      <c r="D897" s="12">
        <v>891</v>
      </c>
      <c r="E897" s="36" t="s">
        <v>222</v>
      </c>
      <c r="F897" s="16" t="s">
        <v>10</v>
      </c>
      <c r="G897" s="14" t="s">
        <v>51</v>
      </c>
      <c r="H897" s="13" t="s">
        <v>5</v>
      </c>
      <c r="I897" s="13" t="s">
        <v>121</v>
      </c>
      <c r="J897" s="13" t="s">
        <v>282</v>
      </c>
      <c r="K897" s="13"/>
      <c r="L897" s="14">
        <v>27</v>
      </c>
      <c r="M897" s="14" t="s">
        <v>15</v>
      </c>
      <c r="N897" s="31" t="s">
        <v>65</v>
      </c>
      <c r="O897" s="14" t="s">
        <v>1</v>
      </c>
      <c r="P897" s="14" t="s">
        <v>35</v>
      </c>
      <c r="Q897" s="31">
        <v>5000</v>
      </c>
      <c r="R897" s="31">
        <v>1152</v>
      </c>
      <c r="S897" s="45">
        <v>20</v>
      </c>
      <c r="T897" s="64">
        <f t="shared" si="117"/>
        <v>540</v>
      </c>
      <c r="U897" s="64">
        <f t="shared" si="118"/>
        <v>4.0193659442136491</v>
      </c>
      <c r="V897" s="38">
        <f t="shared" si="119"/>
        <v>1.9953691555586246</v>
      </c>
      <c r="W897" s="52">
        <v>99.768457777931232</v>
      </c>
      <c r="X897" s="71" t="str">
        <f t="shared" si="125"/>
        <v>Q4 2023</v>
      </c>
      <c r="Y897" s="21">
        <f t="shared" si="120"/>
        <v>3840</v>
      </c>
      <c r="Z897" s="21">
        <f t="shared" si="121"/>
        <v>2160</v>
      </c>
      <c r="AA897" s="57">
        <f t="shared" si="122"/>
        <v>200968.29721068247</v>
      </c>
      <c r="AB897" s="59">
        <f t="shared" si="123"/>
        <v>1.7777777777777777</v>
      </c>
      <c r="AC897" s="61">
        <f t="shared" si="124"/>
        <v>685.8</v>
      </c>
    </row>
    <row r="898" spans="4:29">
      <c r="D898" s="12">
        <v>892</v>
      </c>
      <c r="E898" s="36" t="s">
        <v>222</v>
      </c>
      <c r="F898" s="16" t="s">
        <v>10</v>
      </c>
      <c r="G898" s="14" t="s">
        <v>51</v>
      </c>
      <c r="H898" s="13" t="s">
        <v>5</v>
      </c>
      <c r="I898" s="13" t="s">
        <v>121</v>
      </c>
      <c r="J898" s="13" t="s">
        <v>283</v>
      </c>
      <c r="K898" s="13"/>
      <c r="L898" s="14">
        <v>31.5</v>
      </c>
      <c r="M898" s="14" t="s">
        <v>15</v>
      </c>
      <c r="N898" s="31" t="s">
        <v>65</v>
      </c>
      <c r="O898" s="14" t="s">
        <v>1</v>
      </c>
      <c r="P898" s="14" t="s">
        <v>35</v>
      </c>
      <c r="Q898" s="31">
        <v>5000</v>
      </c>
      <c r="R898" s="31">
        <v>1152</v>
      </c>
      <c r="S898" s="45">
        <v>10</v>
      </c>
      <c r="T898" s="64">
        <f t="shared" si="117"/>
        <v>315</v>
      </c>
      <c r="U898" s="64">
        <f t="shared" si="118"/>
        <v>2.7354018231454003</v>
      </c>
      <c r="V898" s="38">
        <f t="shared" si="119"/>
        <v>0.9976845777793123</v>
      </c>
      <c r="W898" s="52">
        <v>99.768457777931232</v>
      </c>
      <c r="X898" s="71" t="str">
        <f t="shared" si="125"/>
        <v>Q4 2023</v>
      </c>
      <c r="Y898" s="21">
        <f t="shared" si="120"/>
        <v>3840</v>
      </c>
      <c r="Z898" s="21">
        <f t="shared" si="121"/>
        <v>2160</v>
      </c>
      <c r="AA898" s="57">
        <f t="shared" si="122"/>
        <v>273540.18231454003</v>
      </c>
      <c r="AB898" s="59">
        <f t="shared" si="123"/>
        <v>1.7777777777777777</v>
      </c>
      <c r="AC898" s="61">
        <f t="shared" si="124"/>
        <v>800.09999999999991</v>
      </c>
    </row>
    <row r="899" spans="4:29">
      <c r="D899" s="12">
        <v>893</v>
      </c>
      <c r="E899" s="36" t="s">
        <v>222</v>
      </c>
      <c r="F899" s="16" t="s">
        <v>10</v>
      </c>
      <c r="G899" s="14" t="s">
        <v>51</v>
      </c>
      <c r="H899" s="13" t="s">
        <v>5</v>
      </c>
      <c r="I899" s="13" t="s">
        <v>122</v>
      </c>
      <c r="J899" s="13"/>
      <c r="K899" s="13"/>
      <c r="L899" s="14">
        <v>27</v>
      </c>
      <c r="M899" s="14" t="s">
        <v>15</v>
      </c>
      <c r="N899" s="31" t="s">
        <v>65</v>
      </c>
      <c r="O899" s="14" t="s">
        <v>2</v>
      </c>
      <c r="P899" s="14" t="s">
        <v>35</v>
      </c>
      <c r="Q899" s="31">
        <v>5000</v>
      </c>
      <c r="R899" s="31">
        <v>1152</v>
      </c>
      <c r="S899" s="45">
        <v>5</v>
      </c>
      <c r="T899" s="64">
        <f t="shared" si="117"/>
        <v>135</v>
      </c>
      <c r="U899" s="64">
        <f t="shared" si="118"/>
        <v>1.0048414860534123</v>
      </c>
      <c r="V899" s="38">
        <f t="shared" si="119"/>
        <v>0.49884228888965615</v>
      </c>
      <c r="W899" s="52">
        <v>99.768457777931232</v>
      </c>
      <c r="X899" s="71" t="str">
        <f t="shared" si="125"/>
        <v>Q4 2023</v>
      </c>
      <c r="Y899" s="21">
        <f t="shared" si="120"/>
        <v>3840</v>
      </c>
      <c r="Z899" s="21">
        <f t="shared" si="121"/>
        <v>2160</v>
      </c>
      <c r="AA899" s="57">
        <f t="shared" si="122"/>
        <v>200968.29721068247</v>
      </c>
      <c r="AB899" s="59">
        <f t="shared" si="123"/>
        <v>1.7777777777777777</v>
      </c>
      <c r="AC899" s="61">
        <f t="shared" si="124"/>
        <v>685.8</v>
      </c>
    </row>
    <row r="900" spans="4:29">
      <c r="D900" s="12">
        <v>894</v>
      </c>
      <c r="E900" s="36" t="s">
        <v>222</v>
      </c>
      <c r="F900" s="16" t="s">
        <v>10</v>
      </c>
      <c r="G900" s="14" t="s">
        <v>51</v>
      </c>
      <c r="H900" s="13" t="s">
        <v>5</v>
      </c>
      <c r="I900" s="13" t="s">
        <v>122</v>
      </c>
      <c r="J900" s="13"/>
      <c r="K900" s="13"/>
      <c r="L900" s="14">
        <v>31.5</v>
      </c>
      <c r="M900" s="14" t="s">
        <v>15</v>
      </c>
      <c r="N900" s="31" t="s">
        <v>65</v>
      </c>
      <c r="O900" s="14" t="s">
        <v>2</v>
      </c>
      <c r="P900" s="14" t="s">
        <v>35</v>
      </c>
      <c r="Q900" s="31">
        <v>5000</v>
      </c>
      <c r="R900" s="31">
        <v>1152</v>
      </c>
      <c r="S900" s="45">
        <v>5</v>
      </c>
      <c r="T900" s="64">
        <f t="shared" si="117"/>
        <v>157.5</v>
      </c>
      <c r="U900" s="64">
        <f t="shared" si="118"/>
        <v>1.3677009115727001</v>
      </c>
      <c r="V900" s="38">
        <f t="shared" si="119"/>
        <v>0.49884228888965615</v>
      </c>
      <c r="W900" s="52">
        <v>99.768457777931232</v>
      </c>
      <c r="X900" s="71" t="str">
        <f t="shared" si="125"/>
        <v>Q4 2023</v>
      </c>
      <c r="Y900" s="21">
        <f t="shared" si="120"/>
        <v>3840</v>
      </c>
      <c r="Z900" s="21">
        <f t="shared" si="121"/>
        <v>2160</v>
      </c>
      <c r="AA900" s="57">
        <f t="shared" si="122"/>
        <v>273540.18231454003</v>
      </c>
      <c r="AB900" s="59">
        <f t="shared" si="123"/>
        <v>1.7777777777777777</v>
      </c>
      <c r="AC900" s="61">
        <f t="shared" si="124"/>
        <v>800.09999999999991</v>
      </c>
    </row>
    <row r="901" spans="4:29">
      <c r="D901" s="12">
        <v>895</v>
      </c>
      <c r="E901" s="36" t="s">
        <v>222</v>
      </c>
      <c r="F901" s="16" t="s">
        <v>10</v>
      </c>
      <c r="G901" s="14" t="s">
        <v>51</v>
      </c>
      <c r="H901" s="13" t="s">
        <v>5</v>
      </c>
      <c r="I901" s="13" t="s">
        <v>140</v>
      </c>
      <c r="J901" s="13"/>
      <c r="K901" s="13"/>
      <c r="L901" s="14">
        <v>27</v>
      </c>
      <c r="M901" s="14" t="s">
        <v>15</v>
      </c>
      <c r="N901" s="31" t="s">
        <v>65</v>
      </c>
      <c r="O901" s="14" t="s">
        <v>1</v>
      </c>
      <c r="P901" s="14" t="s">
        <v>35</v>
      </c>
      <c r="Q901" s="31">
        <v>2304</v>
      </c>
      <c r="R901" s="31">
        <v>576</v>
      </c>
      <c r="S901" s="45">
        <v>25</v>
      </c>
      <c r="T901" s="64">
        <f t="shared" si="117"/>
        <v>675</v>
      </c>
      <c r="U901" s="64">
        <f t="shared" si="118"/>
        <v>5.0242074302670616</v>
      </c>
      <c r="V901" s="38">
        <f t="shared" si="119"/>
        <v>2.4942114444482808</v>
      </c>
      <c r="W901" s="52">
        <v>99.768457777931232</v>
      </c>
      <c r="X901" s="71" t="str">
        <f t="shared" si="125"/>
        <v>Q4 2023</v>
      </c>
      <c r="Y901" s="21">
        <f t="shared" si="120"/>
        <v>3840</v>
      </c>
      <c r="Z901" s="21">
        <f t="shared" si="121"/>
        <v>2160</v>
      </c>
      <c r="AA901" s="57">
        <f t="shared" si="122"/>
        <v>200968.29721068247</v>
      </c>
      <c r="AB901" s="59">
        <f t="shared" si="123"/>
        <v>1.7777777777777777</v>
      </c>
      <c r="AC901" s="61">
        <f t="shared" si="124"/>
        <v>685.8</v>
      </c>
    </row>
    <row r="902" spans="4:29">
      <c r="D902" s="12">
        <v>896</v>
      </c>
      <c r="E902" s="36" t="s">
        <v>222</v>
      </c>
      <c r="F902" s="16" t="s">
        <v>10</v>
      </c>
      <c r="G902" s="14" t="s">
        <v>51</v>
      </c>
      <c r="H902" s="13" t="s">
        <v>5</v>
      </c>
      <c r="I902" s="13" t="s">
        <v>140</v>
      </c>
      <c r="J902" s="13"/>
      <c r="K902" s="13"/>
      <c r="L902" s="14">
        <v>31.5</v>
      </c>
      <c r="M902" s="14" t="s">
        <v>15</v>
      </c>
      <c r="N902" s="31" t="s">
        <v>65</v>
      </c>
      <c r="O902" s="14" t="s">
        <v>1</v>
      </c>
      <c r="P902" s="14" t="s">
        <v>35</v>
      </c>
      <c r="Q902" s="31">
        <v>4608</v>
      </c>
      <c r="R902" s="31">
        <v>1152</v>
      </c>
      <c r="S902" s="45">
        <v>20</v>
      </c>
      <c r="T902" s="64">
        <f t="shared" si="117"/>
        <v>630</v>
      </c>
      <c r="U902" s="64">
        <f t="shared" si="118"/>
        <v>5.4708036462908005</v>
      </c>
      <c r="V902" s="38">
        <f t="shared" si="119"/>
        <v>1.9953691555586246</v>
      </c>
      <c r="W902" s="52">
        <v>99.768457777931232</v>
      </c>
      <c r="X902" s="71" t="str">
        <f t="shared" si="125"/>
        <v>Q4 2023</v>
      </c>
      <c r="Y902" s="21">
        <f t="shared" si="120"/>
        <v>3840</v>
      </c>
      <c r="Z902" s="21">
        <f t="shared" si="121"/>
        <v>2160</v>
      </c>
      <c r="AA902" s="57">
        <f t="shared" si="122"/>
        <v>273540.18231454003</v>
      </c>
      <c r="AB902" s="59">
        <f t="shared" si="123"/>
        <v>1.7777777777777777</v>
      </c>
      <c r="AC902" s="61">
        <f t="shared" si="124"/>
        <v>800.09999999999991</v>
      </c>
    </row>
    <row r="903" spans="4:29">
      <c r="D903" s="12">
        <v>897</v>
      </c>
      <c r="E903" s="36" t="s">
        <v>222</v>
      </c>
      <c r="F903" s="16" t="s">
        <v>10</v>
      </c>
      <c r="G903" s="14" t="s">
        <v>51</v>
      </c>
      <c r="H903" s="13" t="s">
        <v>5</v>
      </c>
      <c r="I903" s="13" t="s">
        <v>135</v>
      </c>
      <c r="J903" s="13" t="s">
        <v>225</v>
      </c>
      <c r="K903" s="13" t="s">
        <v>95</v>
      </c>
      <c r="L903" s="14">
        <v>27</v>
      </c>
      <c r="M903" s="14" t="s">
        <v>15</v>
      </c>
      <c r="N903" s="31" t="s">
        <v>65</v>
      </c>
      <c r="O903" s="14" t="s">
        <v>2</v>
      </c>
      <c r="P903" s="14" t="s">
        <v>35</v>
      </c>
      <c r="Q903" s="31">
        <v>10368</v>
      </c>
      <c r="R903" s="31">
        <v>1152</v>
      </c>
      <c r="S903" s="45">
        <v>30</v>
      </c>
      <c r="T903" s="64">
        <f t="shared" ref="T903:T966" si="126">L903*S903</f>
        <v>810</v>
      </c>
      <c r="U903" s="64">
        <f t="shared" ref="U903:U966" si="127">S903*AA903/10^6</f>
        <v>6.0290489163204741</v>
      </c>
      <c r="V903" s="38">
        <f t="shared" ref="V903:V966" si="128">S903*W903/1000</f>
        <v>2.9930537333379372</v>
      </c>
      <c r="W903" s="52">
        <v>99.768457777931232</v>
      </c>
      <c r="X903" s="71" t="str">
        <f t="shared" si="125"/>
        <v>Q4 2023</v>
      </c>
      <c r="Y903" s="21">
        <f t="shared" ref="Y903:Y966" si="129">1*LEFT(M903, FIND("x", M903)-2)</f>
        <v>3840</v>
      </c>
      <c r="Z903" s="21">
        <f t="shared" ref="Z903:Z966" si="130">1*RIGHT(M903, LEN(M903)-FIND("x", M903)-1)</f>
        <v>2160</v>
      </c>
      <c r="AA903" s="57">
        <f t="shared" ref="AA903:AA966" si="131">AC903^2*AB903/(1+AB903^2)</f>
        <v>200968.29721068247</v>
      </c>
      <c r="AB903" s="59">
        <f t="shared" ref="AB903:AB966" si="132">Y903/Z903</f>
        <v>1.7777777777777777</v>
      </c>
      <c r="AC903" s="61">
        <f t="shared" ref="AC903:AC966" si="133">L903*25.4</f>
        <v>685.8</v>
      </c>
    </row>
    <row r="904" spans="4:29">
      <c r="D904" s="12">
        <v>898</v>
      </c>
      <c r="E904" s="36" t="s">
        <v>222</v>
      </c>
      <c r="F904" s="16" t="s">
        <v>10</v>
      </c>
      <c r="G904" s="14" t="s">
        <v>51</v>
      </c>
      <c r="H904" s="13" t="s">
        <v>5</v>
      </c>
      <c r="I904" s="13" t="s">
        <v>135</v>
      </c>
      <c r="J904" s="13" t="s">
        <v>197</v>
      </c>
      <c r="K904" s="13" t="s">
        <v>95</v>
      </c>
      <c r="L904" s="14">
        <v>27</v>
      </c>
      <c r="M904" s="14" t="s">
        <v>15</v>
      </c>
      <c r="N904" s="31" t="s">
        <v>65</v>
      </c>
      <c r="O904" s="14" t="s">
        <v>2</v>
      </c>
      <c r="P904" s="14" t="s">
        <v>35</v>
      </c>
      <c r="Q904" s="31">
        <v>4608</v>
      </c>
      <c r="R904" s="31">
        <v>1152</v>
      </c>
      <c r="S904" s="45">
        <v>2</v>
      </c>
      <c r="T904" s="64">
        <f t="shared" si="126"/>
        <v>54</v>
      </c>
      <c r="U904" s="64">
        <f t="shared" si="127"/>
        <v>0.40193659442136492</v>
      </c>
      <c r="V904" s="38">
        <f t="shared" si="128"/>
        <v>0.19953691555586248</v>
      </c>
      <c r="W904" s="52">
        <v>99.768457777931232</v>
      </c>
      <c r="X904" s="71" t="str">
        <f t="shared" ref="X904:X967" si="134">G904&amp;" "&amp;F904</f>
        <v>Q4 2023</v>
      </c>
      <c r="Y904" s="21">
        <f t="shared" si="129"/>
        <v>3840</v>
      </c>
      <c r="Z904" s="21">
        <f t="shared" si="130"/>
        <v>2160</v>
      </c>
      <c r="AA904" s="57">
        <f t="shared" si="131"/>
        <v>200968.29721068247</v>
      </c>
      <c r="AB904" s="59">
        <f t="shared" si="132"/>
        <v>1.7777777777777777</v>
      </c>
      <c r="AC904" s="61">
        <f t="shared" si="133"/>
        <v>685.8</v>
      </c>
    </row>
    <row r="905" spans="4:29">
      <c r="D905" s="12">
        <v>899</v>
      </c>
      <c r="E905" s="36" t="s">
        <v>222</v>
      </c>
      <c r="F905" s="16" t="s">
        <v>10</v>
      </c>
      <c r="G905" s="14" t="s">
        <v>51</v>
      </c>
      <c r="H905" s="13" t="s">
        <v>5</v>
      </c>
      <c r="I905" s="13" t="s">
        <v>135</v>
      </c>
      <c r="J905" s="13" t="s">
        <v>198</v>
      </c>
      <c r="K905" s="13" t="s">
        <v>95</v>
      </c>
      <c r="L905" s="14">
        <v>31.5</v>
      </c>
      <c r="M905" s="14" t="s">
        <v>15</v>
      </c>
      <c r="N905" s="31" t="s">
        <v>65</v>
      </c>
      <c r="O905" s="14" t="s">
        <v>2</v>
      </c>
      <c r="P905" s="14" t="s">
        <v>35</v>
      </c>
      <c r="Q905" s="31">
        <v>9216</v>
      </c>
      <c r="R905" s="31">
        <v>1152</v>
      </c>
      <c r="S905" s="45">
        <v>2</v>
      </c>
      <c r="T905" s="64">
        <f t="shared" si="126"/>
        <v>63</v>
      </c>
      <c r="U905" s="64">
        <f t="shared" si="127"/>
        <v>0.54708036462908005</v>
      </c>
      <c r="V905" s="38">
        <f t="shared" si="128"/>
        <v>0.19953691555586248</v>
      </c>
      <c r="W905" s="52">
        <v>99.768457777931232</v>
      </c>
      <c r="X905" s="71" t="str">
        <f t="shared" si="134"/>
        <v>Q4 2023</v>
      </c>
      <c r="Y905" s="21">
        <f t="shared" si="129"/>
        <v>3840</v>
      </c>
      <c r="Z905" s="21">
        <f t="shared" si="130"/>
        <v>2160</v>
      </c>
      <c r="AA905" s="57">
        <f t="shared" si="131"/>
        <v>273540.18231454003</v>
      </c>
      <c r="AB905" s="59">
        <f t="shared" si="132"/>
        <v>1.7777777777777777</v>
      </c>
      <c r="AC905" s="61">
        <f t="shared" si="133"/>
        <v>800.09999999999991</v>
      </c>
    </row>
    <row r="906" spans="4:29">
      <c r="D906" s="12">
        <v>900</v>
      </c>
      <c r="E906" s="36" t="s">
        <v>222</v>
      </c>
      <c r="F906" s="16" t="s">
        <v>10</v>
      </c>
      <c r="G906" s="14" t="s">
        <v>51</v>
      </c>
      <c r="H906" s="13" t="s">
        <v>5</v>
      </c>
      <c r="I906" s="13" t="s">
        <v>144</v>
      </c>
      <c r="J906" s="13" t="s">
        <v>284</v>
      </c>
      <c r="K906" s="13" t="s">
        <v>43</v>
      </c>
      <c r="L906" s="14">
        <v>27</v>
      </c>
      <c r="M906" s="14" t="s">
        <v>15</v>
      </c>
      <c r="N906" s="31" t="s">
        <v>65</v>
      </c>
      <c r="O906" s="14" t="s">
        <v>1</v>
      </c>
      <c r="P906" s="14" t="s">
        <v>35</v>
      </c>
      <c r="Q906" s="31">
        <v>1536</v>
      </c>
      <c r="R906" s="31">
        <v>384</v>
      </c>
      <c r="S906" s="45">
        <v>30</v>
      </c>
      <c r="T906" s="64">
        <f t="shared" si="126"/>
        <v>810</v>
      </c>
      <c r="U906" s="64">
        <f t="shared" si="127"/>
        <v>6.0290489163204741</v>
      </c>
      <c r="V906" s="38">
        <f t="shared" si="128"/>
        <v>2.9930537333379372</v>
      </c>
      <c r="W906" s="52">
        <v>99.768457777931232</v>
      </c>
      <c r="X906" s="71" t="str">
        <f t="shared" si="134"/>
        <v>Q4 2023</v>
      </c>
      <c r="Y906" s="21">
        <f t="shared" si="129"/>
        <v>3840</v>
      </c>
      <c r="Z906" s="21">
        <f t="shared" si="130"/>
        <v>2160</v>
      </c>
      <c r="AA906" s="57">
        <f t="shared" si="131"/>
        <v>200968.29721068247</v>
      </c>
      <c r="AB906" s="59">
        <f t="shared" si="132"/>
        <v>1.7777777777777777</v>
      </c>
      <c r="AC906" s="61">
        <f t="shared" si="133"/>
        <v>685.8</v>
      </c>
    </row>
    <row r="907" spans="4:29">
      <c r="D907" s="12">
        <v>901</v>
      </c>
      <c r="E907" s="36" t="s">
        <v>222</v>
      </c>
      <c r="F907" s="16" t="s">
        <v>10</v>
      </c>
      <c r="G907" s="14" t="s">
        <v>51</v>
      </c>
      <c r="H907" s="13" t="s">
        <v>5</v>
      </c>
      <c r="I907" s="13" t="s">
        <v>144</v>
      </c>
      <c r="J907" s="13" t="s">
        <v>285</v>
      </c>
      <c r="K907" s="13" t="s">
        <v>43</v>
      </c>
      <c r="L907" s="14">
        <v>27</v>
      </c>
      <c r="M907" s="14" t="s">
        <v>15</v>
      </c>
      <c r="N907" s="31" t="s">
        <v>65</v>
      </c>
      <c r="O907" s="14" t="s">
        <v>1</v>
      </c>
      <c r="P907" s="14" t="s">
        <v>35</v>
      </c>
      <c r="Q907" s="31">
        <v>2304</v>
      </c>
      <c r="R907" s="31">
        <v>1152</v>
      </c>
      <c r="S907" s="45">
        <v>25</v>
      </c>
      <c r="T907" s="64">
        <f t="shared" si="126"/>
        <v>675</v>
      </c>
      <c r="U907" s="64">
        <f t="shared" si="127"/>
        <v>5.0242074302670616</v>
      </c>
      <c r="V907" s="38">
        <f t="shared" si="128"/>
        <v>2.4942114444482808</v>
      </c>
      <c r="W907" s="52">
        <v>99.768457777931232</v>
      </c>
      <c r="X907" s="71" t="str">
        <f t="shared" si="134"/>
        <v>Q4 2023</v>
      </c>
      <c r="Y907" s="21">
        <f t="shared" si="129"/>
        <v>3840</v>
      </c>
      <c r="Z907" s="21">
        <f t="shared" si="130"/>
        <v>2160</v>
      </c>
      <c r="AA907" s="57">
        <f t="shared" si="131"/>
        <v>200968.29721068247</v>
      </c>
      <c r="AB907" s="59">
        <f t="shared" si="132"/>
        <v>1.7777777777777777</v>
      </c>
      <c r="AC907" s="61">
        <f t="shared" si="133"/>
        <v>685.8</v>
      </c>
    </row>
    <row r="908" spans="4:29">
      <c r="D908" s="12">
        <v>902</v>
      </c>
      <c r="E908" s="36" t="s">
        <v>222</v>
      </c>
      <c r="F908" s="16" t="s">
        <v>10</v>
      </c>
      <c r="G908" s="14" t="s">
        <v>51</v>
      </c>
      <c r="H908" s="13" t="s">
        <v>5</v>
      </c>
      <c r="I908" s="13" t="s">
        <v>144</v>
      </c>
      <c r="J908" s="13" t="s">
        <v>286</v>
      </c>
      <c r="K908" s="13" t="s">
        <v>43</v>
      </c>
      <c r="L908" s="14">
        <v>31.5</v>
      </c>
      <c r="M908" s="14" t="s">
        <v>15</v>
      </c>
      <c r="N908" s="31" t="s">
        <v>65</v>
      </c>
      <c r="O908" s="14" t="s">
        <v>1</v>
      </c>
      <c r="P908" s="14" t="s">
        <v>35</v>
      </c>
      <c r="Q908" s="31">
        <v>2304</v>
      </c>
      <c r="R908" s="31">
        <v>1152</v>
      </c>
      <c r="S908" s="45">
        <v>20</v>
      </c>
      <c r="T908" s="64">
        <f t="shared" si="126"/>
        <v>630</v>
      </c>
      <c r="U908" s="64">
        <f t="shared" si="127"/>
        <v>5.4708036462908005</v>
      </c>
      <c r="V908" s="38">
        <f t="shared" si="128"/>
        <v>1.9953691555586246</v>
      </c>
      <c r="W908" s="52">
        <v>99.768457777931232</v>
      </c>
      <c r="X908" s="71" t="str">
        <f t="shared" si="134"/>
        <v>Q4 2023</v>
      </c>
      <c r="Y908" s="21">
        <f t="shared" si="129"/>
        <v>3840</v>
      </c>
      <c r="Z908" s="21">
        <f t="shared" si="130"/>
        <v>2160</v>
      </c>
      <c r="AA908" s="57">
        <f t="shared" si="131"/>
        <v>273540.18231454003</v>
      </c>
      <c r="AB908" s="59">
        <f t="shared" si="132"/>
        <v>1.7777777777777777</v>
      </c>
      <c r="AC908" s="61">
        <f t="shared" si="133"/>
        <v>800.09999999999991</v>
      </c>
    </row>
    <row r="909" spans="4:29">
      <c r="D909" s="12">
        <v>903</v>
      </c>
      <c r="E909" s="36" t="s">
        <v>222</v>
      </c>
      <c r="F909" s="16" t="s">
        <v>10</v>
      </c>
      <c r="G909" s="14" t="s">
        <v>51</v>
      </c>
      <c r="H909" s="13" t="s">
        <v>5</v>
      </c>
      <c r="I909" s="13" t="s">
        <v>145</v>
      </c>
      <c r="J909" s="13"/>
      <c r="K909" s="13" t="s">
        <v>43</v>
      </c>
      <c r="L909" s="14">
        <v>27</v>
      </c>
      <c r="M909" s="14" t="s">
        <v>15</v>
      </c>
      <c r="N909" s="31" t="s">
        <v>65</v>
      </c>
      <c r="O909" s="14" t="s">
        <v>1</v>
      </c>
      <c r="P909" s="14" t="s">
        <v>35</v>
      </c>
      <c r="Q909" s="31">
        <v>2304</v>
      </c>
      <c r="R909" s="31">
        <v>1152</v>
      </c>
      <c r="S909" s="45">
        <v>32</v>
      </c>
      <c r="T909" s="64">
        <f t="shared" si="126"/>
        <v>864</v>
      </c>
      <c r="U909" s="64">
        <f t="shared" si="127"/>
        <v>6.4309855107418388</v>
      </c>
      <c r="V909" s="38">
        <f t="shared" si="128"/>
        <v>3.1925906488937996</v>
      </c>
      <c r="W909" s="52">
        <v>99.768457777931232</v>
      </c>
      <c r="X909" s="71" t="str">
        <f t="shared" si="134"/>
        <v>Q4 2023</v>
      </c>
      <c r="Y909" s="21">
        <f t="shared" si="129"/>
        <v>3840</v>
      </c>
      <c r="Z909" s="21">
        <f t="shared" si="130"/>
        <v>2160</v>
      </c>
      <c r="AA909" s="57">
        <f t="shared" si="131"/>
        <v>200968.29721068247</v>
      </c>
      <c r="AB909" s="59">
        <f t="shared" si="132"/>
        <v>1.7777777777777777</v>
      </c>
      <c r="AC909" s="61">
        <f t="shared" si="133"/>
        <v>685.8</v>
      </c>
    </row>
    <row r="910" spans="4:29">
      <c r="D910" s="12">
        <v>904</v>
      </c>
      <c r="E910" s="36" t="s">
        <v>222</v>
      </c>
      <c r="F910" s="16" t="s">
        <v>10</v>
      </c>
      <c r="G910" s="14" t="s">
        <v>51</v>
      </c>
      <c r="H910" s="13" t="s">
        <v>5</v>
      </c>
      <c r="I910" s="13" t="s">
        <v>145</v>
      </c>
      <c r="J910" s="13"/>
      <c r="K910" s="13" t="s">
        <v>43</v>
      </c>
      <c r="L910" s="14">
        <v>31.5</v>
      </c>
      <c r="M910" s="14" t="s">
        <v>15</v>
      </c>
      <c r="N910" s="31" t="s">
        <v>65</v>
      </c>
      <c r="O910" s="14" t="s">
        <v>1</v>
      </c>
      <c r="P910" s="14" t="s">
        <v>35</v>
      </c>
      <c r="Q910" s="31">
        <v>2304</v>
      </c>
      <c r="R910" s="31">
        <v>1152</v>
      </c>
      <c r="S910" s="45">
        <v>20</v>
      </c>
      <c r="T910" s="64">
        <f t="shared" si="126"/>
        <v>630</v>
      </c>
      <c r="U910" s="64">
        <f t="shared" si="127"/>
        <v>5.4708036462908005</v>
      </c>
      <c r="V910" s="38">
        <f t="shared" si="128"/>
        <v>1.9953691555586246</v>
      </c>
      <c r="W910" s="52">
        <v>99.768457777931232</v>
      </c>
      <c r="X910" s="71" t="str">
        <f t="shared" si="134"/>
        <v>Q4 2023</v>
      </c>
      <c r="Y910" s="21">
        <f t="shared" si="129"/>
        <v>3840</v>
      </c>
      <c r="Z910" s="21">
        <f t="shared" si="130"/>
        <v>2160</v>
      </c>
      <c r="AA910" s="57">
        <f t="shared" si="131"/>
        <v>273540.18231454003</v>
      </c>
      <c r="AB910" s="59">
        <f t="shared" si="132"/>
        <v>1.7777777777777777</v>
      </c>
      <c r="AC910" s="61">
        <f t="shared" si="133"/>
        <v>800.09999999999991</v>
      </c>
    </row>
    <row r="911" spans="4:29">
      <c r="D911" s="12">
        <v>905</v>
      </c>
      <c r="E911" s="36" t="s">
        <v>222</v>
      </c>
      <c r="F911" s="16" t="s">
        <v>10</v>
      </c>
      <c r="G911" s="14" t="s">
        <v>51</v>
      </c>
      <c r="H911" s="13" t="s">
        <v>5</v>
      </c>
      <c r="I911" s="13" t="s">
        <v>192</v>
      </c>
      <c r="J911" s="13" t="s">
        <v>193</v>
      </c>
      <c r="K911" s="13" t="s">
        <v>194</v>
      </c>
      <c r="L911" s="14">
        <v>27</v>
      </c>
      <c r="M911" s="14" t="s">
        <v>15</v>
      </c>
      <c r="N911" s="31" t="s">
        <v>65</v>
      </c>
      <c r="O911" s="14" t="s">
        <v>1</v>
      </c>
      <c r="P911" s="14" t="s">
        <v>35</v>
      </c>
      <c r="Q911" s="31">
        <v>2304</v>
      </c>
      <c r="R911" s="31">
        <v>1152</v>
      </c>
      <c r="S911" s="45">
        <v>5</v>
      </c>
      <c r="T911" s="64">
        <f t="shared" si="126"/>
        <v>135</v>
      </c>
      <c r="U911" s="64">
        <f t="shared" si="127"/>
        <v>1.0048414860534123</v>
      </c>
      <c r="V911" s="38">
        <f t="shared" si="128"/>
        <v>0.49884228888965615</v>
      </c>
      <c r="W911" s="52">
        <v>99.768457777931232</v>
      </c>
      <c r="X911" s="71" t="str">
        <f t="shared" si="134"/>
        <v>Q4 2023</v>
      </c>
      <c r="Y911" s="21">
        <f t="shared" si="129"/>
        <v>3840</v>
      </c>
      <c r="Z911" s="21">
        <f t="shared" si="130"/>
        <v>2160</v>
      </c>
      <c r="AA911" s="57">
        <f t="shared" si="131"/>
        <v>200968.29721068247</v>
      </c>
      <c r="AB911" s="59">
        <f t="shared" si="132"/>
        <v>1.7777777777777777</v>
      </c>
      <c r="AC911" s="61">
        <f t="shared" si="133"/>
        <v>685.8</v>
      </c>
    </row>
    <row r="912" spans="4:29">
      <c r="D912" s="12">
        <v>906</v>
      </c>
      <c r="E912" s="36" t="s">
        <v>222</v>
      </c>
      <c r="F912" s="16" t="s">
        <v>10</v>
      </c>
      <c r="G912" s="14" t="s">
        <v>51</v>
      </c>
      <c r="H912" s="13" t="s">
        <v>5</v>
      </c>
      <c r="I912" s="13" t="s">
        <v>166</v>
      </c>
      <c r="J912" s="13" t="s">
        <v>287</v>
      </c>
      <c r="K912" s="13" t="s">
        <v>167</v>
      </c>
      <c r="L912" s="14">
        <v>27</v>
      </c>
      <c r="M912" s="14" t="s">
        <v>143</v>
      </c>
      <c r="N912" s="31">
        <v>1000000</v>
      </c>
      <c r="O912" s="14" t="s">
        <v>1</v>
      </c>
      <c r="P912" s="14" t="s">
        <v>35</v>
      </c>
      <c r="Q912" s="31">
        <v>2304</v>
      </c>
      <c r="R912" s="31">
        <v>1152</v>
      </c>
      <c r="S912" s="45">
        <v>20</v>
      </c>
      <c r="T912" s="64">
        <f t="shared" si="126"/>
        <v>540</v>
      </c>
      <c r="U912" s="64">
        <f t="shared" si="127"/>
        <v>4.0193659442136491</v>
      </c>
      <c r="V912" s="38">
        <f t="shared" si="128"/>
        <v>1.6835927250025895</v>
      </c>
      <c r="W912" s="52">
        <v>84.179636250129477</v>
      </c>
      <c r="X912" s="71" t="str">
        <f t="shared" si="134"/>
        <v>Q4 2023</v>
      </c>
      <c r="Y912" s="21">
        <f t="shared" si="129"/>
        <v>2560</v>
      </c>
      <c r="Z912" s="21">
        <f t="shared" si="130"/>
        <v>1440</v>
      </c>
      <c r="AA912" s="57">
        <f t="shared" si="131"/>
        <v>200968.29721068247</v>
      </c>
      <c r="AB912" s="59">
        <f t="shared" si="132"/>
        <v>1.7777777777777777</v>
      </c>
      <c r="AC912" s="61">
        <f t="shared" si="133"/>
        <v>685.8</v>
      </c>
    </row>
    <row r="913" spans="4:29">
      <c r="D913" s="12">
        <v>907</v>
      </c>
      <c r="E913" s="36" t="s">
        <v>222</v>
      </c>
      <c r="F913" s="16" t="s">
        <v>10</v>
      </c>
      <c r="G913" s="14" t="s">
        <v>51</v>
      </c>
      <c r="H913" s="13" t="s">
        <v>5</v>
      </c>
      <c r="I913" s="13" t="s">
        <v>166</v>
      </c>
      <c r="J913" s="13" t="s">
        <v>189</v>
      </c>
      <c r="K913" s="13" t="s">
        <v>95</v>
      </c>
      <c r="L913" s="14">
        <v>31.5</v>
      </c>
      <c r="M913" s="14" t="s">
        <v>15</v>
      </c>
      <c r="N913" s="31">
        <v>1000000</v>
      </c>
      <c r="O913" s="14" t="s">
        <v>1</v>
      </c>
      <c r="P913" s="14" t="s">
        <v>35</v>
      </c>
      <c r="Q913" s="31">
        <v>2304</v>
      </c>
      <c r="R913" s="31">
        <v>1152</v>
      </c>
      <c r="S913" s="45">
        <v>5</v>
      </c>
      <c r="T913" s="64">
        <f t="shared" si="126"/>
        <v>157.5</v>
      </c>
      <c r="U913" s="64">
        <f t="shared" si="127"/>
        <v>1.3677009115727001</v>
      </c>
      <c r="V913" s="38">
        <f t="shared" si="128"/>
        <v>0.49884228888965615</v>
      </c>
      <c r="W913" s="52">
        <v>99.768457777931232</v>
      </c>
      <c r="X913" s="71" t="str">
        <f t="shared" si="134"/>
        <v>Q4 2023</v>
      </c>
      <c r="Y913" s="21">
        <f t="shared" si="129"/>
        <v>3840</v>
      </c>
      <c r="Z913" s="21">
        <f t="shared" si="130"/>
        <v>2160</v>
      </c>
      <c r="AA913" s="57">
        <f t="shared" si="131"/>
        <v>273540.18231454003</v>
      </c>
      <c r="AB913" s="59">
        <f t="shared" si="132"/>
        <v>1.7777777777777777</v>
      </c>
      <c r="AC913" s="61">
        <f t="shared" si="133"/>
        <v>800.09999999999991</v>
      </c>
    </row>
    <row r="914" spans="4:29">
      <c r="D914" s="12">
        <v>908</v>
      </c>
      <c r="E914" s="36" t="s">
        <v>222</v>
      </c>
      <c r="F914" s="16" t="s">
        <v>10</v>
      </c>
      <c r="G914" s="14" t="s">
        <v>51</v>
      </c>
      <c r="H914" s="13" t="s">
        <v>5</v>
      </c>
      <c r="I914" s="13" t="s">
        <v>166</v>
      </c>
      <c r="J914" s="13" t="s">
        <v>288</v>
      </c>
      <c r="K914" s="13" t="s">
        <v>43</v>
      </c>
      <c r="L914" s="14">
        <v>34</v>
      </c>
      <c r="M914" s="14" t="s">
        <v>117</v>
      </c>
      <c r="N914" s="31">
        <v>1000000</v>
      </c>
      <c r="O914" s="14" t="s">
        <v>1</v>
      </c>
      <c r="P914" s="14" t="s">
        <v>35</v>
      </c>
      <c r="Q914" s="31">
        <v>2304</v>
      </c>
      <c r="R914" s="31">
        <v>1152</v>
      </c>
      <c r="S914" s="45">
        <v>10</v>
      </c>
      <c r="T914" s="64">
        <f t="shared" si="126"/>
        <v>340</v>
      </c>
      <c r="U914" s="64">
        <f t="shared" si="127"/>
        <v>2.6564797010584447</v>
      </c>
      <c r="V914" s="38">
        <f t="shared" si="128"/>
        <v>0.9976845777793123</v>
      </c>
      <c r="W914" s="52">
        <v>99.768457777931232</v>
      </c>
      <c r="X914" s="71" t="str">
        <f t="shared" si="134"/>
        <v>Q4 2023</v>
      </c>
      <c r="Y914" s="21">
        <f t="shared" si="129"/>
        <v>3440</v>
      </c>
      <c r="Z914" s="21">
        <f t="shared" si="130"/>
        <v>1440</v>
      </c>
      <c r="AA914" s="57">
        <f t="shared" si="131"/>
        <v>265647.97010584443</v>
      </c>
      <c r="AB914" s="59">
        <f t="shared" si="132"/>
        <v>2.3888888888888888</v>
      </c>
      <c r="AC914" s="61">
        <f t="shared" si="133"/>
        <v>863.59999999999991</v>
      </c>
    </row>
    <row r="915" spans="4:29">
      <c r="D915" s="12">
        <v>909</v>
      </c>
      <c r="E915" s="36" t="s">
        <v>222</v>
      </c>
      <c r="F915" s="16" t="s">
        <v>10</v>
      </c>
      <c r="G915" s="14" t="s">
        <v>51</v>
      </c>
      <c r="H915" s="13" t="s">
        <v>5</v>
      </c>
      <c r="I915" s="13" t="s">
        <v>182</v>
      </c>
      <c r="J915" s="13" t="s">
        <v>183</v>
      </c>
      <c r="K915" s="13" t="s">
        <v>98</v>
      </c>
      <c r="L915" s="14">
        <v>27</v>
      </c>
      <c r="M915" s="14" t="s">
        <v>143</v>
      </c>
      <c r="N915" s="31" t="s">
        <v>65</v>
      </c>
      <c r="O915" s="14" t="s">
        <v>1</v>
      </c>
      <c r="P915" s="14" t="s">
        <v>35</v>
      </c>
      <c r="Q915" s="31">
        <v>5000</v>
      </c>
      <c r="R915" s="31">
        <v>1152</v>
      </c>
      <c r="S915" s="45">
        <v>10</v>
      </c>
      <c r="T915" s="64">
        <f t="shared" si="126"/>
        <v>270</v>
      </c>
      <c r="U915" s="64">
        <f t="shared" si="127"/>
        <v>2.0096829721068246</v>
      </c>
      <c r="V915" s="38">
        <f t="shared" si="128"/>
        <v>0.84179636250129475</v>
      </c>
      <c r="W915" s="52">
        <v>84.179636250129477</v>
      </c>
      <c r="X915" s="71" t="str">
        <f t="shared" si="134"/>
        <v>Q4 2023</v>
      </c>
      <c r="Y915" s="21">
        <f t="shared" si="129"/>
        <v>2560</v>
      </c>
      <c r="Z915" s="21">
        <f t="shared" si="130"/>
        <v>1440</v>
      </c>
      <c r="AA915" s="57">
        <f t="shared" si="131"/>
        <v>200968.29721068247</v>
      </c>
      <c r="AB915" s="59">
        <f t="shared" si="132"/>
        <v>1.7777777777777777</v>
      </c>
      <c r="AC915" s="61">
        <f t="shared" si="133"/>
        <v>685.8</v>
      </c>
    </row>
    <row r="916" spans="4:29">
      <c r="D916" s="12">
        <v>910</v>
      </c>
      <c r="E916" s="36" t="s">
        <v>222</v>
      </c>
      <c r="F916" s="16" t="s">
        <v>10</v>
      </c>
      <c r="G916" s="14" t="s">
        <v>51</v>
      </c>
      <c r="H916" s="13" t="s">
        <v>5</v>
      </c>
      <c r="I916" s="13" t="s">
        <v>58</v>
      </c>
      <c r="J916" s="13" t="s">
        <v>188</v>
      </c>
      <c r="K916" s="13" t="s">
        <v>95</v>
      </c>
      <c r="L916" s="14">
        <v>27</v>
      </c>
      <c r="M916" s="14" t="s">
        <v>143</v>
      </c>
      <c r="N916" s="31" t="s">
        <v>65</v>
      </c>
      <c r="O916" s="14" t="s">
        <v>1</v>
      </c>
      <c r="P916" s="14" t="s">
        <v>35</v>
      </c>
      <c r="Q916" s="31">
        <v>5000</v>
      </c>
      <c r="R916" s="31">
        <v>1152</v>
      </c>
      <c r="S916" s="45">
        <v>15</v>
      </c>
      <c r="T916" s="64">
        <f t="shared" si="126"/>
        <v>405</v>
      </c>
      <c r="U916" s="64">
        <f t="shared" si="127"/>
        <v>3.0145244581602371</v>
      </c>
      <c r="V916" s="38">
        <f t="shared" si="128"/>
        <v>1.4965268666689686</v>
      </c>
      <c r="W916" s="52">
        <v>99.768457777931232</v>
      </c>
      <c r="X916" s="71" t="str">
        <f t="shared" si="134"/>
        <v>Q4 2023</v>
      </c>
      <c r="Y916" s="21">
        <f t="shared" si="129"/>
        <v>2560</v>
      </c>
      <c r="Z916" s="21">
        <f t="shared" si="130"/>
        <v>1440</v>
      </c>
      <c r="AA916" s="57">
        <f t="shared" si="131"/>
        <v>200968.29721068247</v>
      </c>
      <c r="AB916" s="59">
        <f t="shared" si="132"/>
        <v>1.7777777777777777</v>
      </c>
      <c r="AC916" s="61">
        <f t="shared" si="133"/>
        <v>685.8</v>
      </c>
    </row>
    <row r="917" spans="4:29">
      <c r="D917" s="12">
        <v>911</v>
      </c>
      <c r="E917" s="36" t="s">
        <v>222</v>
      </c>
      <c r="F917" s="16" t="s">
        <v>10</v>
      </c>
      <c r="G917" s="14" t="s">
        <v>51</v>
      </c>
      <c r="H917" s="13" t="s">
        <v>5</v>
      </c>
      <c r="I917" s="13" t="s">
        <v>36</v>
      </c>
      <c r="J917" s="13" t="s">
        <v>220</v>
      </c>
      <c r="K917" s="13" t="s">
        <v>98</v>
      </c>
      <c r="L917" s="14">
        <v>34</v>
      </c>
      <c r="M917" s="14" t="s">
        <v>117</v>
      </c>
      <c r="N917" s="31">
        <v>1000000</v>
      </c>
      <c r="O917" s="14" t="s">
        <v>1</v>
      </c>
      <c r="P917" s="14" t="s">
        <v>35</v>
      </c>
      <c r="Q917" s="31">
        <v>4608</v>
      </c>
      <c r="R917" s="31">
        <v>1152</v>
      </c>
      <c r="S917" s="45">
        <v>10</v>
      </c>
      <c r="T917" s="64">
        <f t="shared" si="126"/>
        <v>340</v>
      </c>
      <c r="U917" s="64">
        <f t="shared" si="127"/>
        <v>2.6564797010584447</v>
      </c>
      <c r="V917" s="38">
        <f t="shared" si="128"/>
        <v>0.9976845777793123</v>
      </c>
      <c r="W917" s="52">
        <v>99.768457777931232</v>
      </c>
      <c r="X917" s="71" t="str">
        <f t="shared" si="134"/>
        <v>Q4 2023</v>
      </c>
      <c r="Y917" s="21">
        <f t="shared" si="129"/>
        <v>3440</v>
      </c>
      <c r="Z917" s="21">
        <f t="shared" si="130"/>
        <v>1440</v>
      </c>
      <c r="AA917" s="57">
        <f t="shared" si="131"/>
        <v>265647.97010584443</v>
      </c>
      <c r="AB917" s="59">
        <f t="shared" si="132"/>
        <v>2.3888888888888888</v>
      </c>
      <c r="AC917" s="61">
        <f t="shared" si="133"/>
        <v>863.59999999999991</v>
      </c>
    </row>
    <row r="918" spans="4:29">
      <c r="D918" s="12">
        <v>912</v>
      </c>
      <c r="E918" s="36" t="s">
        <v>222</v>
      </c>
      <c r="F918" s="16" t="s">
        <v>10</v>
      </c>
      <c r="G918" s="14" t="s">
        <v>51</v>
      </c>
      <c r="H918" s="13" t="s">
        <v>5</v>
      </c>
      <c r="I918" s="13" t="s">
        <v>76</v>
      </c>
      <c r="J918" s="13"/>
      <c r="K918" s="13"/>
      <c r="L918" s="14">
        <v>31.5</v>
      </c>
      <c r="M918" s="14" t="s">
        <v>15</v>
      </c>
      <c r="N918" s="31" t="s">
        <v>65</v>
      </c>
      <c r="O918" s="14" t="s">
        <v>1</v>
      </c>
      <c r="P918" s="14" t="s">
        <v>35</v>
      </c>
      <c r="Q918" s="31">
        <v>5000</v>
      </c>
      <c r="R918" s="31">
        <v>1152</v>
      </c>
      <c r="S918" s="45">
        <v>75</v>
      </c>
      <c r="T918" s="64">
        <f t="shared" si="126"/>
        <v>2362.5</v>
      </c>
      <c r="U918" s="64">
        <f t="shared" si="127"/>
        <v>20.515513673590505</v>
      </c>
      <c r="V918" s="38">
        <f t="shared" si="128"/>
        <v>7.4826343333448424</v>
      </c>
      <c r="W918" s="52">
        <v>99.768457777931232</v>
      </c>
      <c r="X918" s="71" t="str">
        <f t="shared" si="134"/>
        <v>Q4 2023</v>
      </c>
      <c r="Y918" s="21">
        <f t="shared" si="129"/>
        <v>3840</v>
      </c>
      <c r="Z918" s="21">
        <f t="shared" si="130"/>
        <v>2160</v>
      </c>
      <c r="AA918" s="57">
        <f t="shared" si="131"/>
        <v>273540.18231454003</v>
      </c>
      <c r="AB918" s="59">
        <f t="shared" si="132"/>
        <v>1.7777777777777777</v>
      </c>
      <c r="AC918" s="61">
        <f t="shared" si="133"/>
        <v>800.09999999999991</v>
      </c>
    </row>
    <row r="919" spans="4:29">
      <c r="D919" s="12">
        <v>913</v>
      </c>
      <c r="E919" s="36" t="s">
        <v>222</v>
      </c>
      <c r="F919" s="16" t="s">
        <v>10</v>
      </c>
      <c r="G919" s="14" t="s">
        <v>51</v>
      </c>
      <c r="H919" s="13" t="s">
        <v>6</v>
      </c>
      <c r="I919" s="13" t="s">
        <v>125</v>
      </c>
      <c r="J919" s="13"/>
      <c r="K919" s="13" t="s">
        <v>123</v>
      </c>
      <c r="L919" s="14">
        <v>55</v>
      </c>
      <c r="M919" s="14" t="s">
        <v>15</v>
      </c>
      <c r="N919" s="31">
        <v>1000000</v>
      </c>
      <c r="O919" s="14" t="s">
        <v>1</v>
      </c>
      <c r="P919" s="14" t="s">
        <v>35</v>
      </c>
      <c r="Q919" s="31">
        <v>4000</v>
      </c>
      <c r="R919" s="31">
        <v>500</v>
      </c>
      <c r="S919" s="45">
        <v>14.15</v>
      </c>
      <c r="T919" s="64">
        <f t="shared" si="126"/>
        <v>778.25</v>
      </c>
      <c r="U919" s="64">
        <f t="shared" si="127"/>
        <v>11.799995544213649</v>
      </c>
      <c r="V919" s="38">
        <f t="shared" si="128"/>
        <v>1.7310515011820722</v>
      </c>
      <c r="W919" s="52">
        <v>122.33579513654219</v>
      </c>
      <c r="X919" s="71" t="str">
        <f t="shared" si="134"/>
        <v>Q4 2023</v>
      </c>
      <c r="Y919" s="21">
        <f t="shared" si="129"/>
        <v>3840</v>
      </c>
      <c r="Z919" s="21">
        <f t="shared" si="130"/>
        <v>2160</v>
      </c>
      <c r="AA919" s="57">
        <f t="shared" si="131"/>
        <v>833921.94658753707</v>
      </c>
      <c r="AB919" s="59">
        <f t="shared" si="132"/>
        <v>1.7777777777777777</v>
      </c>
      <c r="AC919" s="61">
        <f t="shared" si="133"/>
        <v>1397</v>
      </c>
    </row>
    <row r="920" spans="4:29">
      <c r="D920" s="12">
        <v>914</v>
      </c>
      <c r="E920" s="36" t="s">
        <v>222</v>
      </c>
      <c r="F920" s="16" t="s">
        <v>10</v>
      </c>
      <c r="G920" s="14" t="s">
        <v>51</v>
      </c>
      <c r="H920" s="13" t="s">
        <v>6</v>
      </c>
      <c r="I920" s="13" t="s">
        <v>125</v>
      </c>
      <c r="J920" s="13"/>
      <c r="K920" s="13" t="s">
        <v>123</v>
      </c>
      <c r="L920" s="14">
        <v>65</v>
      </c>
      <c r="M920" s="14" t="s">
        <v>15</v>
      </c>
      <c r="N920" s="31">
        <v>1000000</v>
      </c>
      <c r="O920" s="14" t="s">
        <v>2</v>
      </c>
      <c r="P920" s="14" t="s">
        <v>35</v>
      </c>
      <c r="Q920" s="31">
        <v>16384</v>
      </c>
      <c r="R920" s="31">
        <v>1000</v>
      </c>
      <c r="S920" s="45">
        <v>7.9770000000000003</v>
      </c>
      <c r="T920" s="64">
        <f t="shared" si="126"/>
        <v>518.505</v>
      </c>
      <c r="U920" s="64">
        <f t="shared" si="127"/>
        <v>9.2910827866112751</v>
      </c>
      <c r="V920" s="38">
        <f t="shared" si="128"/>
        <v>1.8708401062731819</v>
      </c>
      <c r="W920" s="52">
        <v>234.52928497846079</v>
      </c>
      <c r="X920" s="71" t="str">
        <f t="shared" si="134"/>
        <v>Q4 2023</v>
      </c>
      <c r="Y920" s="21">
        <f t="shared" si="129"/>
        <v>3840</v>
      </c>
      <c r="Z920" s="21">
        <f t="shared" si="130"/>
        <v>2160</v>
      </c>
      <c r="AA920" s="57">
        <f t="shared" si="131"/>
        <v>1164733.9584569733</v>
      </c>
      <c r="AB920" s="59">
        <f t="shared" si="132"/>
        <v>1.7777777777777777</v>
      </c>
      <c r="AC920" s="61">
        <f t="shared" si="133"/>
        <v>1651</v>
      </c>
    </row>
    <row r="921" spans="4:29">
      <c r="D921" s="12">
        <v>915</v>
      </c>
      <c r="E921" s="36" t="s">
        <v>222</v>
      </c>
      <c r="F921" s="16" t="s">
        <v>10</v>
      </c>
      <c r="G921" s="14" t="s">
        <v>51</v>
      </c>
      <c r="H921" s="13" t="s">
        <v>6</v>
      </c>
      <c r="I921" s="13" t="s">
        <v>125</v>
      </c>
      <c r="J921" s="13"/>
      <c r="K921" s="13" t="s">
        <v>123</v>
      </c>
      <c r="L921" s="14">
        <v>75</v>
      </c>
      <c r="M921" s="14" t="s">
        <v>15</v>
      </c>
      <c r="N921" s="31">
        <v>1000000</v>
      </c>
      <c r="O921" s="14" t="s">
        <v>2</v>
      </c>
      <c r="P921" s="14" t="s">
        <v>35</v>
      </c>
      <c r="Q921" s="31">
        <v>12000</v>
      </c>
      <c r="R921" s="31">
        <v>1000</v>
      </c>
      <c r="S921" s="45">
        <v>0.153</v>
      </c>
      <c r="T921" s="64">
        <f t="shared" si="126"/>
        <v>11.475</v>
      </c>
      <c r="U921" s="64">
        <f t="shared" si="127"/>
        <v>0.23725423976261129</v>
      </c>
      <c r="V921" s="38">
        <f t="shared" si="128"/>
        <v>4.8328317698518052E-2</v>
      </c>
      <c r="W921" s="52">
        <v>315.87135750665391</v>
      </c>
      <c r="X921" s="71" t="str">
        <f t="shared" si="134"/>
        <v>Q4 2023</v>
      </c>
      <c r="Y921" s="21">
        <f t="shared" si="129"/>
        <v>3840</v>
      </c>
      <c r="Z921" s="21">
        <f t="shared" si="130"/>
        <v>2160</v>
      </c>
      <c r="AA921" s="57">
        <f t="shared" si="131"/>
        <v>1550681.3056379822</v>
      </c>
      <c r="AB921" s="59">
        <f t="shared" si="132"/>
        <v>1.7777777777777777</v>
      </c>
      <c r="AC921" s="61">
        <f t="shared" si="133"/>
        <v>1905</v>
      </c>
    </row>
    <row r="922" spans="4:29">
      <c r="D922" s="12">
        <v>916</v>
      </c>
      <c r="E922" s="36" t="s">
        <v>222</v>
      </c>
      <c r="F922" s="16" t="s">
        <v>10</v>
      </c>
      <c r="G922" s="14" t="s">
        <v>51</v>
      </c>
      <c r="H922" s="13" t="s">
        <v>6</v>
      </c>
      <c r="I922" s="13" t="s">
        <v>125</v>
      </c>
      <c r="J922" s="13"/>
      <c r="K922" s="13" t="s">
        <v>123</v>
      </c>
      <c r="L922" s="14">
        <v>86</v>
      </c>
      <c r="M922" s="14" t="s">
        <v>15</v>
      </c>
      <c r="N922" s="31">
        <v>1000000</v>
      </c>
      <c r="O922" s="14" t="s">
        <v>2</v>
      </c>
      <c r="P922" s="14" t="s">
        <v>35</v>
      </c>
      <c r="Q922" s="31">
        <v>18000</v>
      </c>
      <c r="R922" s="31">
        <v>1200</v>
      </c>
      <c r="S922" s="45">
        <v>5.6740000000000004</v>
      </c>
      <c r="T922" s="64">
        <f t="shared" si="126"/>
        <v>487.96400000000006</v>
      </c>
      <c r="U922" s="64">
        <f t="shared" si="127"/>
        <v>11.568745266789795</v>
      </c>
      <c r="V922" s="38">
        <f t="shared" si="128"/>
        <v>2.3488799229480595</v>
      </c>
      <c r="W922" s="52">
        <v>413.97249258866049</v>
      </c>
      <c r="X922" s="71" t="str">
        <f t="shared" si="134"/>
        <v>Q4 2023</v>
      </c>
      <c r="Y922" s="21">
        <f t="shared" si="129"/>
        <v>3840</v>
      </c>
      <c r="Z922" s="21">
        <f t="shared" si="130"/>
        <v>2160</v>
      </c>
      <c r="AA922" s="57">
        <f t="shared" si="131"/>
        <v>2038904.6998219588</v>
      </c>
      <c r="AB922" s="59">
        <f t="shared" si="132"/>
        <v>1.7777777777777777</v>
      </c>
      <c r="AC922" s="61">
        <f t="shared" si="133"/>
        <v>2184.4</v>
      </c>
    </row>
    <row r="923" spans="4:29">
      <c r="D923" s="12">
        <v>917</v>
      </c>
      <c r="E923" s="36" t="s">
        <v>222</v>
      </c>
      <c r="F923" s="16" t="s">
        <v>10</v>
      </c>
      <c r="G923" s="14" t="s">
        <v>51</v>
      </c>
      <c r="H923" s="13" t="s">
        <v>6</v>
      </c>
      <c r="I923" s="13" t="s">
        <v>125</v>
      </c>
      <c r="J923" s="13"/>
      <c r="K923" s="13" t="s">
        <v>123</v>
      </c>
      <c r="L923" s="14">
        <v>65</v>
      </c>
      <c r="M923" s="14" t="s">
        <v>52</v>
      </c>
      <c r="N923" s="31">
        <v>1000000</v>
      </c>
      <c r="O923" s="14" t="s">
        <v>2</v>
      </c>
      <c r="P923" s="14" t="s">
        <v>35</v>
      </c>
      <c r="Q923" s="31">
        <v>12000</v>
      </c>
      <c r="R923" s="31">
        <v>1000</v>
      </c>
      <c r="S923" s="45">
        <v>1.7999999999999999E-2</v>
      </c>
      <c r="T923" s="64">
        <f t="shared" si="126"/>
        <v>1.17</v>
      </c>
      <c r="U923" s="64">
        <f t="shared" si="127"/>
        <v>2.0965211252225519E-2</v>
      </c>
      <c r="V923" s="38">
        <f t="shared" si="128"/>
        <v>6.5164084874704724E-3</v>
      </c>
      <c r="W923" s="52">
        <v>362.02269374835959</v>
      </c>
      <c r="X923" s="71" t="str">
        <f t="shared" si="134"/>
        <v>Q4 2023</v>
      </c>
      <c r="Y923" s="21">
        <f t="shared" si="129"/>
        <v>7680</v>
      </c>
      <c r="Z923" s="21">
        <f t="shared" si="130"/>
        <v>4320</v>
      </c>
      <c r="AA923" s="57">
        <f t="shared" si="131"/>
        <v>1164733.9584569733</v>
      </c>
      <c r="AB923" s="59">
        <f t="shared" si="132"/>
        <v>1.7777777777777777</v>
      </c>
      <c r="AC923" s="61">
        <f t="shared" si="133"/>
        <v>1651</v>
      </c>
    </row>
    <row r="924" spans="4:29">
      <c r="D924" s="12">
        <v>918</v>
      </c>
      <c r="E924" s="36" t="s">
        <v>222</v>
      </c>
      <c r="F924" s="16" t="s">
        <v>10</v>
      </c>
      <c r="G924" s="14" t="s">
        <v>51</v>
      </c>
      <c r="H924" s="13" t="s">
        <v>6</v>
      </c>
      <c r="I924" s="13" t="s">
        <v>125</v>
      </c>
      <c r="J924" s="13"/>
      <c r="K924" s="13" t="s">
        <v>123</v>
      </c>
      <c r="L924" s="14">
        <v>75</v>
      </c>
      <c r="M924" s="14" t="s">
        <v>52</v>
      </c>
      <c r="N924" s="31">
        <v>1000000</v>
      </c>
      <c r="O924" s="14" t="s">
        <v>2</v>
      </c>
      <c r="P924" s="14" t="s">
        <v>35</v>
      </c>
      <c r="Q924" s="31">
        <v>16000</v>
      </c>
      <c r="R924" s="31">
        <v>2000</v>
      </c>
      <c r="S924" s="45">
        <v>3.3620000000000001</v>
      </c>
      <c r="T924" s="64">
        <f t="shared" si="126"/>
        <v>252.15</v>
      </c>
      <c r="U924" s="64">
        <f t="shared" si="127"/>
        <v>5.2133905495548962</v>
      </c>
      <c r="V924" s="38">
        <f t="shared" si="128"/>
        <v>1.6496554068189737</v>
      </c>
      <c r="W924" s="52">
        <v>490.67680155234194</v>
      </c>
      <c r="X924" s="71" t="str">
        <f t="shared" si="134"/>
        <v>Q4 2023</v>
      </c>
      <c r="Y924" s="21">
        <f t="shared" si="129"/>
        <v>7680</v>
      </c>
      <c r="Z924" s="21">
        <f t="shared" si="130"/>
        <v>4320</v>
      </c>
      <c r="AA924" s="57">
        <f t="shared" si="131"/>
        <v>1550681.3056379822</v>
      </c>
      <c r="AB924" s="59">
        <f t="shared" si="132"/>
        <v>1.7777777777777777</v>
      </c>
      <c r="AC924" s="61">
        <f t="shared" si="133"/>
        <v>1905</v>
      </c>
    </row>
    <row r="925" spans="4:29">
      <c r="D925" s="12">
        <v>919</v>
      </c>
      <c r="E925" s="36" t="s">
        <v>222</v>
      </c>
      <c r="F925" s="16" t="s">
        <v>10</v>
      </c>
      <c r="G925" s="14" t="s">
        <v>51</v>
      </c>
      <c r="H925" s="13" t="s">
        <v>6</v>
      </c>
      <c r="I925" s="13" t="s">
        <v>125</v>
      </c>
      <c r="J925" s="13"/>
      <c r="K925" s="13" t="s">
        <v>123</v>
      </c>
      <c r="L925" s="14">
        <v>86</v>
      </c>
      <c r="M925" s="14" t="s">
        <v>52</v>
      </c>
      <c r="N925" s="31">
        <v>1000000</v>
      </c>
      <c r="O925" s="14" t="s">
        <v>2</v>
      </c>
      <c r="P925" s="14" t="s">
        <v>35</v>
      </c>
      <c r="Q925" s="31">
        <v>28800</v>
      </c>
      <c r="R925" s="31">
        <v>2400</v>
      </c>
      <c r="S925" s="45">
        <v>2E-3</v>
      </c>
      <c r="T925" s="64">
        <f t="shared" si="126"/>
        <v>0.17200000000000001</v>
      </c>
      <c r="U925" s="64">
        <f t="shared" si="127"/>
        <v>4.0778093996439177E-3</v>
      </c>
      <c r="V925" s="38">
        <f t="shared" si="128"/>
        <v>1.2861355977157604E-3</v>
      </c>
      <c r="W925" s="52">
        <v>643.06779885788023</v>
      </c>
      <c r="X925" s="71" t="str">
        <f t="shared" si="134"/>
        <v>Q4 2023</v>
      </c>
      <c r="Y925" s="21">
        <f t="shared" si="129"/>
        <v>7680</v>
      </c>
      <c r="Z925" s="21">
        <f t="shared" si="130"/>
        <v>4320</v>
      </c>
      <c r="AA925" s="57">
        <f t="shared" si="131"/>
        <v>2038904.6998219588</v>
      </c>
      <c r="AB925" s="59">
        <f t="shared" si="132"/>
        <v>1.7777777777777777</v>
      </c>
      <c r="AC925" s="61">
        <f t="shared" si="133"/>
        <v>2184.4</v>
      </c>
    </row>
    <row r="926" spans="4:29">
      <c r="D926" s="12">
        <v>920</v>
      </c>
      <c r="E926" s="36" t="s">
        <v>222</v>
      </c>
      <c r="F926" s="16" t="s">
        <v>10</v>
      </c>
      <c r="G926" s="14" t="s">
        <v>51</v>
      </c>
      <c r="H926" s="13" t="s">
        <v>6</v>
      </c>
      <c r="I926" s="13" t="s">
        <v>53</v>
      </c>
      <c r="J926" s="13" t="s">
        <v>126</v>
      </c>
      <c r="K926" s="13" t="s">
        <v>123</v>
      </c>
      <c r="L926" s="14">
        <v>43</v>
      </c>
      <c r="M926" s="14" t="s">
        <v>15</v>
      </c>
      <c r="N926" s="31">
        <v>1000000</v>
      </c>
      <c r="O926" s="14" t="s">
        <v>1</v>
      </c>
      <c r="P926" s="14" t="s">
        <v>35</v>
      </c>
      <c r="Q926" s="31">
        <v>3614.6269090909086</v>
      </c>
      <c r="R926" s="31">
        <v>301.21890909090905</v>
      </c>
      <c r="S926" s="45">
        <v>23.548999999999999</v>
      </c>
      <c r="T926" s="64">
        <f t="shared" si="126"/>
        <v>1012.607</v>
      </c>
      <c r="U926" s="64">
        <f t="shared" si="127"/>
        <v>12.003541694026826</v>
      </c>
      <c r="V926" s="38">
        <f t="shared" si="128"/>
        <v>3.2176125326189244</v>
      </c>
      <c r="W926" s="52">
        <v>136.63478417847571</v>
      </c>
      <c r="X926" s="71" t="str">
        <f t="shared" si="134"/>
        <v>Q4 2023</v>
      </c>
      <c r="Y926" s="21">
        <f t="shared" si="129"/>
        <v>3840</v>
      </c>
      <c r="Z926" s="21">
        <f t="shared" si="130"/>
        <v>2160</v>
      </c>
      <c r="AA926" s="57">
        <f t="shared" si="131"/>
        <v>509726.1749554897</v>
      </c>
      <c r="AB926" s="59">
        <f t="shared" si="132"/>
        <v>1.7777777777777777</v>
      </c>
      <c r="AC926" s="61">
        <f t="shared" si="133"/>
        <v>1092.2</v>
      </c>
    </row>
    <row r="927" spans="4:29">
      <c r="D927" s="12">
        <v>921</v>
      </c>
      <c r="E927" s="36" t="s">
        <v>222</v>
      </c>
      <c r="F927" s="16" t="s">
        <v>10</v>
      </c>
      <c r="G927" s="14" t="s">
        <v>51</v>
      </c>
      <c r="H927" s="13" t="s">
        <v>6</v>
      </c>
      <c r="I927" s="13" t="s">
        <v>53</v>
      </c>
      <c r="J927" s="13" t="s">
        <v>126</v>
      </c>
      <c r="K927" s="13" t="s">
        <v>123</v>
      </c>
      <c r="L927" s="14">
        <v>50</v>
      </c>
      <c r="M927" s="14" t="s">
        <v>15</v>
      </c>
      <c r="N927" s="31">
        <v>1000000</v>
      </c>
      <c r="O927" s="14" t="s">
        <v>2</v>
      </c>
      <c r="P927" s="14" t="s">
        <v>35</v>
      </c>
      <c r="Q927" s="31">
        <v>4887.272727272727</v>
      </c>
      <c r="R927" s="31">
        <v>407.27272727272725</v>
      </c>
      <c r="S927" s="45">
        <v>31.026</v>
      </c>
      <c r="T927" s="64">
        <f t="shared" si="126"/>
        <v>1551.3</v>
      </c>
      <c r="U927" s="64">
        <f t="shared" si="127"/>
        <v>21.382861417210684</v>
      </c>
      <c r="V927" s="38">
        <f t="shared" si="128"/>
        <v>4.9293381557225429</v>
      </c>
      <c r="W927" s="52">
        <v>158.87765602148338</v>
      </c>
      <c r="X927" s="71" t="str">
        <f t="shared" si="134"/>
        <v>Q4 2023</v>
      </c>
      <c r="Y927" s="21">
        <f t="shared" si="129"/>
        <v>3840</v>
      </c>
      <c r="Z927" s="21">
        <f t="shared" si="130"/>
        <v>2160</v>
      </c>
      <c r="AA927" s="57">
        <f t="shared" si="131"/>
        <v>689191.69139465876</v>
      </c>
      <c r="AB927" s="59">
        <f t="shared" si="132"/>
        <v>1.7777777777777777</v>
      </c>
      <c r="AC927" s="61">
        <f t="shared" si="133"/>
        <v>1270</v>
      </c>
    </row>
    <row r="928" spans="4:29">
      <c r="D928" s="12">
        <v>922</v>
      </c>
      <c r="E928" s="36" t="s">
        <v>222</v>
      </c>
      <c r="F928" s="16" t="s">
        <v>10</v>
      </c>
      <c r="G928" s="14" t="s">
        <v>51</v>
      </c>
      <c r="H928" s="13" t="s">
        <v>6</v>
      </c>
      <c r="I928" s="13" t="s">
        <v>53</v>
      </c>
      <c r="J928" s="13" t="s">
        <v>126</v>
      </c>
      <c r="K928" s="13" t="s">
        <v>123</v>
      </c>
      <c r="L928" s="14">
        <v>55</v>
      </c>
      <c r="M928" s="14" t="s">
        <v>15</v>
      </c>
      <c r="N928" s="31">
        <v>1000000</v>
      </c>
      <c r="O928" s="14" t="s">
        <v>2</v>
      </c>
      <c r="P928" s="14" t="s">
        <v>35</v>
      </c>
      <c r="Q928" s="31">
        <v>6283.636363636364</v>
      </c>
      <c r="R928" s="31">
        <v>523.63636363636363</v>
      </c>
      <c r="S928" s="45">
        <v>87.075000000000003</v>
      </c>
      <c r="T928" s="64">
        <f t="shared" si="126"/>
        <v>4789.125</v>
      </c>
      <c r="U928" s="64">
        <f t="shared" si="127"/>
        <v>72.613753499109791</v>
      </c>
      <c r="V928" s="38">
        <f t="shared" si="128"/>
        <v>15.217699087877733</v>
      </c>
      <c r="W928" s="52">
        <v>174.76542162363171</v>
      </c>
      <c r="X928" s="71" t="str">
        <f t="shared" si="134"/>
        <v>Q4 2023</v>
      </c>
      <c r="Y928" s="21">
        <f t="shared" si="129"/>
        <v>3840</v>
      </c>
      <c r="Z928" s="21">
        <f t="shared" si="130"/>
        <v>2160</v>
      </c>
      <c r="AA928" s="57">
        <f t="shared" si="131"/>
        <v>833921.94658753707</v>
      </c>
      <c r="AB928" s="59">
        <f t="shared" si="132"/>
        <v>1.7777777777777777</v>
      </c>
      <c r="AC928" s="61">
        <f t="shared" si="133"/>
        <v>1397</v>
      </c>
    </row>
    <row r="929" spans="4:29">
      <c r="D929" s="12">
        <v>923</v>
      </c>
      <c r="E929" s="36" t="s">
        <v>222</v>
      </c>
      <c r="F929" s="16" t="s">
        <v>10</v>
      </c>
      <c r="G929" s="14" t="s">
        <v>51</v>
      </c>
      <c r="H929" s="13" t="s">
        <v>6</v>
      </c>
      <c r="I929" s="13" t="s">
        <v>53</v>
      </c>
      <c r="J929" s="13" t="s">
        <v>126</v>
      </c>
      <c r="K929" s="13" t="s">
        <v>123</v>
      </c>
      <c r="L929" s="14">
        <v>65</v>
      </c>
      <c r="M929" s="14" t="s">
        <v>15</v>
      </c>
      <c r="N929" s="31">
        <v>1000000</v>
      </c>
      <c r="O929" s="14" t="s">
        <v>2</v>
      </c>
      <c r="P929" s="14" t="s">
        <v>35</v>
      </c>
      <c r="Q929" s="31">
        <v>8640</v>
      </c>
      <c r="R929" s="31">
        <v>720</v>
      </c>
      <c r="S929" s="45">
        <v>81.087999999999994</v>
      </c>
      <c r="T929" s="64">
        <f t="shared" si="126"/>
        <v>5270.7199999999993</v>
      </c>
      <c r="U929" s="64">
        <f t="shared" si="127"/>
        <v>94.445947223359042</v>
      </c>
      <c r="V929" s="38">
        <f t="shared" si="128"/>
        <v>19.017510660333429</v>
      </c>
      <c r="W929" s="52">
        <v>234.52928497846079</v>
      </c>
      <c r="X929" s="71" t="str">
        <f t="shared" si="134"/>
        <v>Q4 2023</v>
      </c>
      <c r="Y929" s="21">
        <f t="shared" si="129"/>
        <v>3840</v>
      </c>
      <c r="Z929" s="21">
        <f t="shared" si="130"/>
        <v>2160</v>
      </c>
      <c r="AA929" s="57">
        <f t="shared" si="131"/>
        <v>1164733.9584569733</v>
      </c>
      <c r="AB929" s="59">
        <f t="shared" si="132"/>
        <v>1.7777777777777777</v>
      </c>
      <c r="AC929" s="61">
        <f t="shared" si="133"/>
        <v>1651</v>
      </c>
    </row>
    <row r="930" spans="4:29">
      <c r="D930" s="12">
        <v>924</v>
      </c>
      <c r="E930" s="36" t="s">
        <v>222</v>
      </c>
      <c r="F930" s="16" t="s">
        <v>10</v>
      </c>
      <c r="G930" s="14" t="s">
        <v>51</v>
      </c>
      <c r="H930" s="13" t="s">
        <v>6</v>
      </c>
      <c r="I930" s="13" t="s">
        <v>53</v>
      </c>
      <c r="J930" s="13" t="s">
        <v>126</v>
      </c>
      <c r="K930" s="13" t="s">
        <v>123</v>
      </c>
      <c r="L930" s="14">
        <v>75</v>
      </c>
      <c r="M930" s="14" t="s">
        <v>15</v>
      </c>
      <c r="N930" s="31">
        <v>1000000</v>
      </c>
      <c r="O930" s="14" t="s">
        <v>2</v>
      </c>
      <c r="P930" s="14" t="s">
        <v>35</v>
      </c>
      <c r="Q930" s="31">
        <v>10909.09090909091</v>
      </c>
      <c r="R930" s="31">
        <v>909.09090909090912</v>
      </c>
      <c r="S930" s="45">
        <v>54.573999999999998</v>
      </c>
      <c r="T930" s="64">
        <f t="shared" si="126"/>
        <v>4093.0499999999997</v>
      </c>
      <c r="U930" s="64">
        <f t="shared" si="127"/>
        <v>84.626881573887246</v>
      </c>
      <c r="V930" s="38">
        <f t="shared" si="128"/>
        <v>17.238363464568131</v>
      </c>
      <c r="W930" s="52">
        <v>315.87135750665391</v>
      </c>
      <c r="X930" s="71" t="str">
        <f t="shared" si="134"/>
        <v>Q4 2023</v>
      </c>
      <c r="Y930" s="21">
        <f t="shared" si="129"/>
        <v>3840</v>
      </c>
      <c r="Z930" s="21">
        <f t="shared" si="130"/>
        <v>2160</v>
      </c>
      <c r="AA930" s="57">
        <f t="shared" si="131"/>
        <v>1550681.3056379822</v>
      </c>
      <c r="AB930" s="59">
        <f t="shared" si="132"/>
        <v>1.7777777777777777</v>
      </c>
      <c r="AC930" s="61">
        <f t="shared" si="133"/>
        <v>1905</v>
      </c>
    </row>
    <row r="931" spans="4:29">
      <c r="D931" s="12">
        <v>925</v>
      </c>
      <c r="E931" s="36" t="s">
        <v>222</v>
      </c>
      <c r="F931" s="16" t="s">
        <v>10</v>
      </c>
      <c r="G931" s="14" t="s">
        <v>51</v>
      </c>
      <c r="H931" s="13" t="s">
        <v>6</v>
      </c>
      <c r="I931" s="13" t="s">
        <v>53</v>
      </c>
      <c r="J931" s="13" t="s">
        <v>126</v>
      </c>
      <c r="K931" s="13" t="s">
        <v>123</v>
      </c>
      <c r="L931" s="14">
        <v>85</v>
      </c>
      <c r="M931" s="14" t="s">
        <v>15</v>
      </c>
      <c r="N931" s="31">
        <v>1000000</v>
      </c>
      <c r="O931" s="14" t="s">
        <v>2</v>
      </c>
      <c r="P931" s="14" t="s">
        <v>35</v>
      </c>
      <c r="Q931" s="31">
        <v>14400</v>
      </c>
      <c r="R931" s="31">
        <v>1200</v>
      </c>
      <c r="S931" s="45">
        <v>45.432000000000002</v>
      </c>
      <c r="T931" s="64">
        <f t="shared" si="126"/>
        <v>3861.7200000000003</v>
      </c>
      <c r="U931" s="64">
        <f t="shared" si="127"/>
        <v>90.489821508747767</v>
      </c>
      <c r="V931" s="38">
        <f t="shared" si="128"/>
        <v>18.807598283288026</v>
      </c>
      <c r="W931" s="52">
        <v>413.97249258866049</v>
      </c>
      <c r="X931" s="71" t="str">
        <f t="shared" si="134"/>
        <v>Q4 2023</v>
      </c>
      <c r="Y931" s="21">
        <f t="shared" si="129"/>
        <v>3840</v>
      </c>
      <c r="Z931" s="21">
        <f t="shared" si="130"/>
        <v>2160</v>
      </c>
      <c r="AA931" s="57">
        <f t="shared" si="131"/>
        <v>1991763.9881305636</v>
      </c>
      <c r="AB931" s="59">
        <f t="shared" si="132"/>
        <v>1.7777777777777777</v>
      </c>
      <c r="AC931" s="61">
        <f t="shared" si="133"/>
        <v>2159</v>
      </c>
    </row>
    <row r="932" spans="4:29">
      <c r="D932" s="12">
        <v>926</v>
      </c>
      <c r="E932" s="36" t="s">
        <v>222</v>
      </c>
      <c r="F932" s="16" t="s">
        <v>10</v>
      </c>
      <c r="G932" s="14" t="s">
        <v>51</v>
      </c>
      <c r="H932" s="13" t="s">
        <v>6</v>
      </c>
      <c r="I932" s="13" t="s">
        <v>53</v>
      </c>
      <c r="J932" s="13" t="s">
        <v>126</v>
      </c>
      <c r="K932" s="13" t="s">
        <v>123</v>
      </c>
      <c r="L932" s="14">
        <v>98</v>
      </c>
      <c r="M932" s="14" t="s">
        <v>15</v>
      </c>
      <c r="N932" s="31">
        <v>1000000</v>
      </c>
      <c r="O932" s="14" t="s">
        <v>2</v>
      </c>
      <c r="P932" s="14" t="s">
        <v>35</v>
      </c>
      <c r="Q932" s="31">
        <v>19141.53633217993</v>
      </c>
      <c r="R932" s="31">
        <v>1595.1280276816608</v>
      </c>
      <c r="S932" s="45">
        <v>1.7649999999999999</v>
      </c>
      <c r="T932" s="64">
        <f t="shared" si="126"/>
        <v>172.97</v>
      </c>
      <c r="U932" s="64">
        <f t="shared" si="127"/>
        <v>4.6730118849329365</v>
      </c>
      <c r="V932" s="38">
        <f t="shared" si="128"/>
        <v>1.0959921741284786</v>
      </c>
      <c r="W932" s="52">
        <v>620.9587388829907</v>
      </c>
      <c r="X932" s="71" t="str">
        <f t="shared" si="134"/>
        <v>Q4 2023</v>
      </c>
      <c r="Y932" s="21">
        <f t="shared" si="129"/>
        <v>3840</v>
      </c>
      <c r="Z932" s="21">
        <f t="shared" si="130"/>
        <v>2160</v>
      </c>
      <c r="AA932" s="57">
        <f t="shared" si="131"/>
        <v>2647598.8016617205</v>
      </c>
      <c r="AB932" s="59">
        <f t="shared" si="132"/>
        <v>1.7777777777777777</v>
      </c>
      <c r="AC932" s="61">
        <f t="shared" si="133"/>
        <v>2489.1999999999998</v>
      </c>
    </row>
    <row r="933" spans="4:29">
      <c r="D933" s="12">
        <v>927</v>
      </c>
      <c r="E933" s="36" t="s">
        <v>222</v>
      </c>
      <c r="F933" s="16" t="s">
        <v>10</v>
      </c>
      <c r="G933" s="14" t="s">
        <v>51</v>
      </c>
      <c r="H933" s="13" t="s">
        <v>6</v>
      </c>
      <c r="I933" s="13" t="s">
        <v>53</v>
      </c>
      <c r="J933" s="13" t="s">
        <v>126</v>
      </c>
      <c r="K933" s="13" t="s">
        <v>123</v>
      </c>
      <c r="L933" s="14">
        <v>55</v>
      </c>
      <c r="M933" s="14" t="s">
        <v>52</v>
      </c>
      <c r="N933" s="31">
        <v>1000000</v>
      </c>
      <c r="O933" s="14" t="s">
        <v>2</v>
      </c>
      <c r="P933" s="14" t="s">
        <v>35</v>
      </c>
      <c r="Q933" s="31">
        <v>7873.1360946745563</v>
      </c>
      <c r="R933" s="31">
        <v>962.27218934911241</v>
      </c>
      <c r="S933" s="45">
        <v>3.5569999999999999</v>
      </c>
      <c r="T933" s="64">
        <f t="shared" si="126"/>
        <v>195.63499999999999</v>
      </c>
      <c r="U933" s="64">
        <f t="shared" si="127"/>
        <v>2.9662603640118692</v>
      </c>
      <c r="V933" s="38">
        <f t="shared" si="128"/>
        <v>0.95957315643138286</v>
      </c>
      <c r="W933" s="52">
        <v>269.77035603918551</v>
      </c>
      <c r="X933" s="71" t="str">
        <f t="shared" si="134"/>
        <v>Q4 2023</v>
      </c>
      <c r="Y933" s="21">
        <f t="shared" si="129"/>
        <v>7680</v>
      </c>
      <c r="Z933" s="21">
        <f t="shared" si="130"/>
        <v>4320</v>
      </c>
      <c r="AA933" s="57">
        <f t="shared" si="131"/>
        <v>833921.94658753707</v>
      </c>
      <c r="AB933" s="59">
        <f t="shared" si="132"/>
        <v>1.7777777777777777</v>
      </c>
      <c r="AC933" s="61">
        <f t="shared" si="133"/>
        <v>1397</v>
      </c>
    </row>
    <row r="934" spans="4:29">
      <c r="D934" s="12">
        <v>928</v>
      </c>
      <c r="E934" s="36" t="s">
        <v>222</v>
      </c>
      <c r="F934" s="16" t="s">
        <v>10</v>
      </c>
      <c r="G934" s="14" t="s">
        <v>51</v>
      </c>
      <c r="H934" s="13" t="s">
        <v>6</v>
      </c>
      <c r="I934" s="13" t="s">
        <v>53</v>
      </c>
      <c r="J934" s="13" t="s">
        <v>126</v>
      </c>
      <c r="K934" s="13" t="s">
        <v>123</v>
      </c>
      <c r="L934" s="14">
        <v>65</v>
      </c>
      <c r="M934" s="14" t="s">
        <v>52</v>
      </c>
      <c r="N934" s="31">
        <v>1000000</v>
      </c>
      <c r="O934" s="14" t="s">
        <v>2</v>
      </c>
      <c r="P934" s="14" t="s">
        <v>35</v>
      </c>
      <c r="Q934" s="31">
        <v>10996.363636363636</v>
      </c>
      <c r="R934" s="31">
        <v>1221.8181818181818</v>
      </c>
      <c r="S934" s="45">
        <v>10.584</v>
      </c>
      <c r="T934" s="64">
        <f t="shared" si="126"/>
        <v>687.95999999999992</v>
      </c>
      <c r="U934" s="64">
        <f t="shared" si="127"/>
        <v>12.327544216308604</v>
      </c>
      <c r="V934" s="38">
        <f t="shared" si="128"/>
        <v>3.8316481906326376</v>
      </c>
      <c r="W934" s="52">
        <v>362.02269374835959</v>
      </c>
      <c r="X934" s="71" t="str">
        <f t="shared" si="134"/>
        <v>Q4 2023</v>
      </c>
      <c r="Y934" s="21">
        <f t="shared" si="129"/>
        <v>7680</v>
      </c>
      <c r="Z934" s="21">
        <f t="shared" si="130"/>
        <v>4320</v>
      </c>
      <c r="AA934" s="57">
        <f t="shared" si="131"/>
        <v>1164733.9584569733</v>
      </c>
      <c r="AB934" s="59">
        <f t="shared" si="132"/>
        <v>1.7777777777777777</v>
      </c>
      <c r="AC934" s="61">
        <f t="shared" si="133"/>
        <v>1651</v>
      </c>
    </row>
    <row r="935" spans="4:29">
      <c r="D935" s="12">
        <v>929</v>
      </c>
      <c r="E935" s="36" t="s">
        <v>222</v>
      </c>
      <c r="F935" s="16" t="s">
        <v>10</v>
      </c>
      <c r="G935" s="14" t="s">
        <v>51</v>
      </c>
      <c r="H935" s="13" t="s">
        <v>6</v>
      </c>
      <c r="I935" s="13" t="s">
        <v>53</v>
      </c>
      <c r="J935" s="13" t="s">
        <v>126</v>
      </c>
      <c r="K935" s="13" t="s">
        <v>123</v>
      </c>
      <c r="L935" s="14">
        <v>75</v>
      </c>
      <c r="M935" s="14" t="s">
        <v>52</v>
      </c>
      <c r="N935" s="31">
        <v>1000000</v>
      </c>
      <c r="O935" s="14" t="s">
        <v>2</v>
      </c>
      <c r="P935" s="14" t="s">
        <v>35</v>
      </c>
      <c r="Q935" s="31">
        <v>15708.764159999995</v>
      </c>
      <c r="R935" s="31">
        <v>1745.4182399999995</v>
      </c>
      <c r="S935" s="45">
        <v>7.99</v>
      </c>
      <c r="T935" s="64">
        <f t="shared" si="126"/>
        <v>599.25</v>
      </c>
      <c r="U935" s="64">
        <f t="shared" si="127"/>
        <v>12.389943632047478</v>
      </c>
      <c r="V935" s="38">
        <f t="shared" si="128"/>
        <v>3.9205076444032119</v>
      </c>
      <c r="W935" s="52">
        <v>490.67680155234194</v>
      </c>
      <c r="X935" s="71" t="str">
        <f t="shared" si="134"/>
        <v>Q4 2023</v>
      </c>
      <c r="Y935" s="21">
        <f t="shared" si="129"/>
        <v>7680</v>
      </c>
      <c r="Z935" s="21">
        <f t="shared" si="130"/>
        <v>4320</v>
      </c>
      <c r="AA935" s="57">
        <f t="shared" si="131"/>
        <v>1550681.3056379822</v>
      </c>
      <c r="AB935" s="59">
        <f t="shared" si="132"/>
        <v>1.7777777777777777</v>
      </c>
      <c r="AC935" s="61">
        <f t="shared" si="133"/>
        <v>1905</v>
      </c>
    </row>
    <row r="936" spans="4:29">
      <c r="D936" s="12">
        <v>930</v>
      </c>
      <c r="E936" s="36" t="s">
        <v>222</v>
      </c>
      <c r="F936" s="16" t="s">
        <v>10</v>
      </c>
      <c r="G936" s="14" t="s">
        <v>51</v>
      </c>
      <c r="H936" s="13" t="s">
        <v>6</v>
      </c>
      <c r="I936" s="13" t="s">
        <v>53</v>
      </c>
      <c r="J936" s="13" t="s">
        <v>126</v>
      </c>
      <c r="K936" s="13" t="s">
        <v>123</v>
      </c>
      <c r="L936" s="14">
        <v>85</v>
      </c>
      <c r="M936" s="14" t="s">
        <v>52</v>
      </c>
      <c r="N936" s="31">
        <v>1000000</v>
      </c>
      <c r="O936" s="14" t="s">
        <v>2</v>
      </c>
      <c r="P936" s="14" t="s">
        <v>35</v>
      </c>
      <c r="Q936" s="31">
        <v>19145.454545454544</v>
      </c>
      <c r="R936" s="31">
        <v>2127.272727272727</v>
      </c>
      <c r="S936" s="45">
        <v>4.7119999999999997</v>
      </c>
      <c r="T936" s="64">
        <f t="shared" si="126"/>
        <v>400.52</v>
      </c>
      <c r="U936" s="64">
        <f t="shared" si="127"/>
        <v>9.3851919120712157</v>
      </c>
      <c r="V936" s="38">
        <f t="shared" si="128"/>
        <v>3.0301354682183312</v>
      </c>
      <c r="W936" s="52">
        <v>643.06779885788023</v>
      </c>
      <c r="X936" s="71" t="str">
        <f t="shared" si="134"/>
        <v>Q4 2023</v>
      </c>
      <c r="Y936" s="21">
        <f t="shared" si="129"/>
        <v>7680</v>
      </c>
      <c r="Z936" s="21">
        <f t="shared" si="130"/>
        <v>4320</v>
      </c>
      <c r="AA936" s="57">
        <f t="shared" si="131"/>
        <v>1991763.9881305636</v>
      </c>
      <c r="AB936" s="59">
        <f t="shared" si="132"/>
        <v>1.7777777777777777</v>
      </c>
      <c r="AC936" s="61">
        <f t="shared" si="133"/>
        <v>2159</v>
      </c>
    </row>
    <row r="937" spans="4:29">
      <c r="D937" s="12">
        <v>931</v>
      </c>
      <c r="E937" s="36" t="s">
        <v>222</v>
      </c>
      <c r="F937" s="16" t="s">
        <v>10</v>
      </c>
      <c r="G937" s="14" t="s">
        <v>51</v>
      </c>
      <c r="H937" s="13" t="s">
        <v>6</v>
      </c>
      <c r="I937" s="13" t="s">
        <v>111</v>
      </c>
      <c r="J937" s="13" t="s">
        <v>226</v>
      </c>
      <c r="K937" s="13"/>
      <c r="L937" s="14">
        <v>65</v>
      </c>
      <c r="M937" s="14" t="s">
        <v>15</v>
      </c>
      <c r="N937" s="31">
        <v>1000000</v>
      </c>
      <c r="O937" s="14" t="s">
        <v>1</v>
      </c>
      <c r="P937" s="14" t="s">
        <v>35</v>
      </c>
      <c r="Q937" s="31">
        <v>6240</v>
      </c>
      <c r="R937" s="31">
        <v>1560</v>
      </c>
      <c r="S937" s="45">
        <v>19.498999999999999</v>
      </c>
      <c r="T937" s="64">
        <f t="shared" si="126"/>
        <v>1267.4349999999999</v>
      </c>
      <c r="U937" s="64">
        <f t="shared" si="127"/>
        <v>22.711147455952521</v>
      </c>
      <c r="V937" s="38">
        <f t="shared" si="128"/>
        <v>3.2011605694565044</v>
      </c>
      <c r="W937" s="52">
        <v>164.17049948492254</v>
      </c>
      <c r="X937" s="71" t="str">
        <f t="shared" si="134"/>
        <v>Q4 2023</v>
      </c>
      <c r="Y937" s="21">
        <f t="shared" si="129"/>
        <v>3840</v>
      </c>
      <c r="Z937" s="21">
        <f t="shared" si="130"/>
        <v>2160</v>
      </c>
      <c r="AA937" s="57">
        <f t="shared" si="131"/>
        <v>1164733.9584569733</v>
      </c>
      <c r="AB937" s="59">
        <f t="shared" si="132"/>
        <v>1.7777777777777777</v>
      </c>
      <c r="AC937" s="61">
        <f t="shared" si="133"/>
        <v>1651</v>
      </c>
    </row>
    <row r="938" spans="4:29">
      <c r="D938" s="12">
        <v>932</v>
      </c>
      <c r="E938" s="36" t="s">
        <v>222</v>
      </c>
      <c r="F938" s="16" t="s">
        <v>10</v>
      </c>
      <c r="G938" s="14" t="s">
        <v>51</v>
      </c>
      <c r="H938" s="13" t="s">
        <v>6</v>
      </c>
      <c r="I938" s="13" t="s">
        <v>111</v>
      </c>
      <c r="J938" s="13" t="s">
        <v>226</v>
      </c>
      <c r="K938" s="13"/>
      <c r="L938" s="14">
        <v>75</v>
      </c>
      <c r="M938" s="14" t="s">
        <v>15</v>
      </c>
      <c r="N938" s="31">
        <v>1000000</v>
      </c>
      <c r="O938" s="14" t="s">
        <v>1</v>
      </c>
      <c r="P938" s="14" t="s">
        <v>35</v>
      </c>
      <c r="Q938" s="31">
        <v>7680</v>
      </c>
      <c r="R938" s="31">
        <v>1920</v>
      </c>
      <c r="S938" s="45">
        <v>7.5</v>
      </c>
      <c r="T938" s="64">
        <f t="shared" si="126"/>
        <v>562.5</v>
      </c>
      <c r="U938" s="64">
        <f t="shared" si="127"/>
        <v>11.630109792284866</v>
      </c>
      <c r="V938" s="38">
        <f t="shared" si="128"/>
        <v>1.658324626909933</v>
      </c>
      <c r="W938" s="52">
        <v>221.10995025465772</v>
      </c>
      <c r="X938" s="71" t="str">
        <f t="shared" si="134"/>
        <v>Q4 2023</v>
      </c>
      <c r="Y938" s="21">
        <f t="shared" si="129"/>
        <v>3840</v>
      </c>
      <c r="Z938" s="21">
        <f t="shared" si="130"/>
        <v>2160</v>
      </c>
      <c r="AA938" s="57">
        <f t="shared" si="131"/>
        <v>1550681.3056379822</v>
      </c>
      <c r="AB938" s="59">
        <f t="shared" si="132"/>
        <v>1.7777777777777777</v>
      </c>
      <c r="AC938" s="61">
        <f t="shared" si="133"/>
        <v>1905</v>
      </c>
    </row>
    <row r="939" spans="4:29">
      <c r="D939" s="12">
        <v>933</v>
      </c>
      <c r="E939" s="36" t="s">
        <v>222</v>
      </c>
      <c r="F939" s="16" t="s">
        <v>10</v>
      </c>
      <c r="G939" s="14" t="s">
        <v>51</v>
      </c>
      <c r="H939" s="13" t="s">
        <v>6</v>
      </c>
      <c r="I939" s="13" t="s">
        <v>111</v>
      </c>
      <c r="J939" s="13" t="s">
        <v>226</v>
      </c>
      <c r="K939" s="13"/>
      <c r="L939" s="14">
        <v>85</v>
      </c>
      <c r="M939" s="14" t="s">
        <v>15</v>
      </c>
      <c r="N939" s="31">
        <v>1000000</v>
      </c>
      <c r="O939" s="14" t="s">
        <v>1</v>
      </c>
      <c r="P939" s="14" t="s">
        <v>35</v>
      </c>
      <c r="Q939" s="31">
        <v>11232</v>
      </c>
      <c r="R939" s="31">
        <v>2808</v>
      </c>
      <c r="S939" s="45">
        <v>4.5</v>
      </c>
      <c r="T939" s="64">
        <f t="shared" si="126"/>
        <v>382.5</v>
      </c>
      <c r="U939" s="64">
        <f t="shared" si="127"/>
        <v>8.9629379465875356</v>
      </c>
      <c r="V939" s="38">
        <f t="shared" si="128"/>
        <v>1.3040133516542805</v>
      </c>
      <c r="W939" s="52">
        <v>289.78074481206232</v>
      </c>
      <c r="X939" s="71" t="str">
        <f t="shared" si="134"/>
        <v>Q4 2023</v>
      </c>
      <c r="Y939" s="21">
        <f t="shared" si="129"/>
        <v>3840</v>
      </c>
      <c r="Z939" s="21">
        <f t="shared" si="130"/>
        <v>2160</v>
      </c>
      <c r="AA939" s="57">
        <f t="shared" si="131"/>
        <v>1991763.9881305636</v>
      </c>
      <c r="AB939" s="59">
        <f t="shared" si="132"/>
        <v>1.7777777777777777</v>
      </c>
      <c r="AC939" s="61">
        <f t="shared" si="133"/>
        <v>2159</v>
      </c>
    </row>
    <row r="940" spans="4:29">
      <c r="D940" s="12">
        <v>934</v>
      </c>
      <c r="E940" s="36" t="s">
        <v>222</v>
      </c>
      <c r="F940" s="16" t="s">
        <v>10</v>
      </c>
      <c r="G940" s="14" t="s">
        <v>51</v>
      </c>
      <c r="H940" s="13" t="s">
        <v>6</v>
      </c>
      <c r="I940" s="13" t="s">
        <v>36</v>
      </c>
      <c r="J940" s="13" t="s">
        <v>50</v>
      </c>
      <c r="K940" s="13" t="s">
        <v>123</v>
      </c>
      <c r="L940" s="14">
        <v>55</v>
      </c>
      <c r="M940" s="14" t="s">
        <v>15</v>
      </c>
      <c r="N940" s="31">
        <v>1000000</v>
      </c>
      <c r="O940" s="14" t="s">
        <v>1</v>
      </c>
      <c r="P940" s="14" t="s">
        <v>35</v>
      </c>
      <c r="Q940" s="31">
        <v>2048</v>
      </c>
      <c r="R940" s="31">
        <v>128</v>
      </c>
      <c r="S940" s="45">
        <v>51.9</v>
      </c>
      <c r="T940" s="64">
        <f t="shared" si="126"/>
        <v>2854.5</v>
      </c>
      <c r="U940" s="64">
        <f t="shared" si="127"/>
        <v>43.280549027893173</v>
      </c>
      <c r="V940" s="38">
        <f t="shared" si="128"/>
        <v>6.3492277675865401</v>
      </c>
      <c r="W940" s="52">
        <v>122.33579513654219</v>
      </c>
      <c r="X940" s="71" t="str">
        <f t="shared" si="134"/>
        <v>Q4 2023</v>
      </c>
      <c r="Y940" s="21">
        <f t="shared" si="129"/>
        <v>3840</v>
      </c>
      <c r="Z940" s="21">
        <f t="shared" si="130"/>
        <v>2160</v>
      </c>
      <c r="AA940" s="57">
        <f t="shared" si="131"/>
        <v>833921.94658753707</v>
      </c>
      <c r="AB940" s="59">
        <f t="shared" si="132"/>
        <v>1.7777777777777777</v>
      </c>
      <c r="AC940" s="61">
        <f t="shared" si="133"/>
        <v>1397</v>
      </c>
    </row>
    <row r="941" spans="4:29">
      <c r="D941" s="12">
        <v>935</v>
      </c>
      <c r="E941" s="36" t="s">
        <v>222</v>
      </c>
      <c r="F941" s="16" t="s">
        <v>10</v>
      </c>
      <c r="G941" s="14" t="s">
        <v>51</v>
      </c>
      <c r="H941" s="13" t="s">
        <v>6</v>
      </c>
      <c r="I941" s="13" t="s">
        <v>36</v>
      </c>
      <c r="J941" s="13" t="s">
        <v>37</v>
      </c>
      <c r="K941" s="13" t="s">
        <v>137</v>
      </c>
      <c r="L941" s="14">
        <v>65</v>
      </c>
      <c r="M941" s="14" t="s">
        <v>15</v>
      </c>
      <c r="N941" s="31">
        <v>1000000</v>
      </c>
      <c r="O941" s="14" t="s">
        <v>1</v>
      </c>
      <c r="P941" s="14" t="s">
        <v>35</v>
      </c>
      <c r="Q941" s="31">
        <v>2560</v>
      </c>
      <c r="R941" s="31">
        <v>160</v>
      </c>
      <c r="S941" s="45">
        <v>101.2</v>
      </c>
      <c r="T941" s="64">
        <f t="shared" si="126"/>
        <v>6578</v>
      </c>
      <c r="U941" s="64">
        <f t="shared" si="127"/>
        <v>117.87107659584569</v>
      </c>
      <c r="V941" s="38">
        <f t="shared" si="128"/>
        <v>16.614054547874161</v>
      </c>
      <c r="W941" s="52">
        <v>164.17049948492254</v>
      </c>
      <c r="X941" s="71" t="str">
        <f t="shared" si="134"/>
        <v>Q4 2023</v>
      </c>
      <c r="Y941" s="21">
        <f t="shared" si="129"/>
        <v>3840</v>
      </c>
      <c r="Z941" s="21">
        <f t="shared" si="130"/>
        <v>2160</v>
      </c>
      <c r="AA941" s="57">
        <f t="shared" si="131"/>
        <v>1164733.9584569733</v>
      </c>
      <c r="AB941" s="59">
        <f t="shared" si="132"/>
        <v>1.7777777777777777</v>
      </c>
      <c r="AC941" s="61">
        <f t="shared" si="133"/>
        <v>1651</v>
      </c>
    </row>
    <row r="942" spans="4:29">
      <c r="D942" s="12">
        <v>936</v>
      </c>
      <c r="E942" s="36" t="s">
        <v>222</v>
      </c>
      <c r="F942" s="16" t="s">
        <v>10</v>
      </c>
      <c r="G942" s="14" t="s">
        <v>51</v>
      </c>
      <c r="H942" s="13" t="s">
        <v>6</v>
      </c>
      <c r="I942" s="13" t="s">
        <v>36</v>
      </c>
      <c r="J942" s="13" t="s">
        <v>38</v>
      </c>
      <c r="K942" s="13" t="s">
        <v>137</v>
      </c>
      <c r="L942" s="14">
        <v>75</v>
      </c>
      <c r="M942" s="14" t="s">
        <v>15</v>
      </c>
      <c r="N942" s="31">
        <v>1000000</v>
      </c>
      <c r="O942" s="14" t="s">
        <v>1</v>
      </c>
      <c r="P942" s="14" t="s">
        <v>35</v>
      </c>
      <c r="Q942" s="31">
        <v>3840</v>
      </c>
      <c r="R942" s="31">
        <v>240</v>
      </c>
      <c r="S942" s="45">
        <v>58.1</v>
      </c>
      <c r="T942" s="64">
        <f t="shared" si="126"/>
        <v>4357.5</v>
      </c>
      <c r="U942" s="64">
        <f t="shared" si="127"/>
        <v>90.094583857566775</v>
      </c>
      <c r="V942" s="38">
        <f t="shared" si="128"/>
        <v>12.846488109795613</v>
      </c>
      <c r="W942" s="52">
        <v>221.10995025465772</v>
      </c>
      <c r="X942" s="71" t="str">
        <f t="shared" si="134"/>
        <v>Q4 2023</v>
      </c>
      <c r="Y942" s="21">
        <f t="shared" si="129"/>
        <v>3840</v>
      </c>
      <c r="Z942" s="21">
        <f t="shared" si="130"/>
        <v>2160</v>
      </c>
      <c r="AA942" s="57">
        <f t="shared" si="131"/>
        <v>1550681.3056379822</v>
      </c>
      <c r="AB942" s="59">
        <f t="shared" si="132"/>
        <v>1.7777777777777777</v>
      </c>
      <c r="AC942" s="61">
        <f t="shared" si="133"/>
        <v>1905</v>
      </c>
    </row>
    <row r="943" spans="4:29">
      <c r="D943" s="12">
        <v>937</v>
      </c>
      <c r="E943" s="36" t="s">
        <v>222</v>
      </c>
      <c r="F943" s="16" t="s">
        <v>10</v>
      </c>
      <c r="G943" s="14" t="s">
        <v>51</v>
      </c>
      <c r="H943" s="13" t="s">
        <v>6</v>
      </c>
      <c r="I943" s="13" t="s">
        <v>36</v>
      </c>
      <c r="J943" s="13" t="s">
        <v>138</v>
      </c>
      <c r="K943" s="13" t="s">
        <v>137</v>
      </c>
      <c r="L943" s="14">
        <v>85</v>
      </c>
      <c r="M943" s="14" t="s">
        <v>15</v>
      </c>
      <c r="N943" s="31">
        <v>1000000</v>
      </c>
      <c r="O943" s="14" t="s">
        <v>1</v>
      </c>
      <c r="P943" s="14" t="s">
        <v>35</v>
      </c>
      <c r="Q943" s="31">
        <v>7168</v>
      </c>
      <c r="R943" s="31">
        <v>448</v>
      </c>
      <c r="S943" s="45">
        <v>60.7</v>
      </c>
      <c r="T943" s="64">
        <f t="shared" si="126"/>
        <v>5159.5</v>
      </c>
      <c r="U943" s="64">
        <f t="shared" si="127"/>
        <v>120.90007407952521</v>
      </c>
      <c r="V943" s="38">
        <f t="shared" si="128"/>
        <v>17.589691210092184</v>
      </c>
      <c r="W943" s="52">
        <v>289.78074481206232</v>
      </c>
      <c r="X943" s="71" t="str">
        <f t="shared" si="134"/>
        <v>Q4 2023</v>
      </c>
      <c r="Y943" s="21">
        <f t="shared" si="129"/>
        <v>3840</v>
      </c>
      <c r="Z943" s="21">
        <f t="shared" si="130"/>
        <v>2160</v>
      </c>
      <c r="AA943" s="57">
        <f t="shared" si="131"/>
        <v>1991763.9881305636</v>
      </c>
      <c r="AB943" s="59">
        <f t="shared" si="132"/>
        <v>1.7777777777777777</v>
      </c>
      <c r="AC943" s="61">
        <f t="shared" si="133"/>
        <v>2159</v>
      </c>
    </row>
    <row r="944" spans="4:29">
      <c r="D944" s="12">
        <v>938</v>
      </c>
      <c r="E944" s="36" t="s">
        <v>222</v>
      </c>
      <c r="F944" s="16" t="s">
        <v>10</v>
      </c>
      <c r="G944" s="14" t="s">
        <v>51</v>
      </c>
      <c r="H944" s="13" t="s">
        <v>6</v>
      </c>
      <c r="I944" s="13" t="s">
        <v>36</v>
      </c>
      <c r="J944" s="13"/>
      <c r="K944" s="13" t="s">
        <v>123</v>
      </c>
      <c r="L944" s="14">
        <v>98</v>
      </c>
      <c r="M944" s="14" t="s">
        <v>15</v>
      </c>
      <c r="N944" s="31">
        <v>1000000</v>
      </c>
      <c r="O944" s="14" t="s">
        <v>1</v>
      </c>
      <c r="P944" s="14" t="s">
        <v>35</v>
      </c>
      <c r="Q944" s="31">
        <v>5120</v>
      </c>
      <c r="R944" s="31">
        <v>320</v>
      </c>
      <c r="S944" s="45">
        <v>20.100000000000001</v>
      </c>
      <c r="T944" s="64">
        <f t="shared" si="126"/>
        <v>1969.8000000000002</v>
      </c>
      <c r="U944" s="64">
        <f t="shared" si="127"/>
        <v>53.216735913400584</v>
      </c>
      <c r="V944" s="38">
        <f t="shared" si="128"/>
        <v>8.736889456083679</v>
      </c>
      <c r="W944" s="52">
        <v>434.67111721809346</v>
      </c>
      <c r="X944" s="71" t="str">
        <f t="shared" si="134"/>
        <v>Q4 2023</v>
      </c>
      <c r="Y944" s="21">
        <f t="shared" si="129"/>
        <v>3840</v>
      </c>
      <c r="Z944" s="21">
        <f t="shared" si="130"/>
        <v>2160</v>
      </c>
      <c r="AA944" s="57">
        <f t="shared" si="131"/>
        <v>2647598.8016617205</v>
      </c>
      <c r="AB944" s="59">
        <f t="shared" si="132"/>
        <v>1.7777777777777777</v>
      </c>
      <c r="AC944" s="61">
        <f t="shared" si="133"/>
        <v>2489.1999999999998</v>
      </c>
    </row>
    <row r="945" spans="4:29">
      <c r="D945" s="12">
        <v>939</v>
      </c>
      <c r="E945" s="36" t="s">
        <v>222</v>
      </c>
      <c r="F945" s="16" t="s">
        <v>10</v>
      </c>
      <c r="G945" s="14" t="s">
        <v>51</v>
      </c>
      <c r="H945" s="13" t="s">
        <v>6</v>
      </c>
      <c r="I945" s="13" t="s">
        <v>36</v>
      </c>
      <c r="J945" s="13"/>
      <c r="K945" s="13" t="s">
        <v>123</v>
      </c>
      <c r="L945" s="14">
        <v>115</v>
      </c>
      <c r="M945" s="14" t="s">
        <v>15</v>
      </c>
      <c r="N945" s="31">
        <v>1000000</v>
      </c>
      <c r="O945" s="14" t="s">
        <v>2</v>
      </c>
      <c r="P945" s="14" t="s">
        <v>35</v>
      </c>
      <c r="Q945" s="31">
        <v>21040</v>
      </c>
      <c r="R945" s="31">
        <v>5260</v>
      </c>
      <c r="S945" s="45">
        <v>0.3</v>
      </c>
      <c r="T945" s="64">
        <f t="shared" si="126"/>
        <v>34.5</v>
      </c>
      <c r="U945" s="64">
        <f t="shared" si="127"/>
        <v>1.0937472142433236</v>
      </c>
      <c r="V945" s="38">
        <f t="shared" si="128"/>
        <v>0.22354514599787667</v>
      </c>
      <c r="W945" s="52">
        <v>745.15048665958886</v>
      </c>
      <c r="X945" s="71" t="str">
        <f t="shared" si="134"/>
        <v>Q4 2023</v>
      </c>
      <c r="Y945" s="21">
        <f t="shared" si="129"/>
        <v>3840</v>
      </c>
      <c r="Z945" s="21">
        <f t="shared" si="130"/>
        <v>2160</v>
      </c>
      <c r="AA945" s="57">
        <f t="shared" si="131"/>
        <v>3645824.047477745</v>
      </c>
      <c r="AB945" s="59">
        <f t="shared" si="132"/>
        <v>1.7777777777777777</v>
      </c>
      <c r="AC945" s="61">
        <f t="shared" si="133"/>
        <v>2921</v>
      </c>
    </row>
    <row r="946" spans="4:29">
      <c r="D946" s="12">
        <v>940</v>
      </c>
      <c r="E946" s="36" t="s">
        <v>222</v>
      </c>
      <c r="F946" s="16" t="s">
        <v>10</v>
      </c>
      <c r="G946" s="14" t="s">
        <v>51</v>
      </c>
      <c r="H946" s="13" t="s">
        <v>6</v>
      </c>
      <c r="I946" s="13" t="s">
        <v>58</v>
      </c>
      <c r="J946" s="13"/>
      <c r="K946" s="13" t="s">
        <v>123</v>
      </c>
      <c r="L946" s="14">
        <v>55</v>
      </c>
      <c r="M946" s="14" t="s">
        <v>15</v>
      </c>
      <c r="N946" s="31">
        <v>1000000</v>
      </c>
      <c r="O946" s="14" t="s">
        <v>1</v>
      </c>
      <c r="P946" s="14" t="s">
        <v>35</v>
      </c>
      <c r="Q946" s="31">
        <v>2000</v>
      </c>
      <c r="R946" s="31">
        <v>160</v>
      </c>
      <c r="S946" s="45">
        <v>0.5</v>
      </c>
      <c r="T946" s="64">
        <f t="shared" si="126"/>
        <v>27.5</v>
      </c>
      <c r="U946" s="64">
        <f t="shared" si="127"/>
        <v>0.41696097329376852</v>
      </c>
      <c r="V946" s="38">
        <f t="shared" si="128"/>
        <v>6.1167897568271096E-2</v>
      </c>
      <c r="W946" s="52">
        <v>122.33579513654219</v>
      </c>
      <c r="X946" s="71" t="str">
        <f t="shared" si="134"/>
        <v>Q4 2023</v>
      </c>
      <c r="Y946" s="21">
        <f t="shared" si="129"/>
        <v>3840</v>
      </c>
      <c r="Z946" s="21">
        <f t="shared" si="130"/>
        <v>2160</v>
      </c>
      <c r="AA946" s="57">
        <f t="shared" si="131"/>
        <v>833921.94658753707</v>
      </c>
      <c r="AB946" s="59">
        <f t="shared" si="132"/>
        <v>1.7777777777777777</v>
      </c>
      <c r="AC946" s="61">
        <f t="shared" si="133"/>
        <v>1397</v>
      </c>
    </row>
    <row r="947" spans="4:29">
      <c r="D947" s="12">
        <v>941</v>
      </c>
      <c r="E947" s="36" t="s">
        <v>222</v>
      </c>
      <c r="F947" s="16" t="s">
        <v>10</v>
      </c>
      <c r="G947" s="14" t="s">
        <v>51</v>
      </c>
      <c r="H947" s="13" t="s">
        <v>6</v>
      </c>
      <c r="I947" s="13" t="s">
        <v>58</v>
      </c>
      <c r="J947" s="13"/>
      <c r="K947" s="13" t="s">
        <v>123</v>
      </c>
      <c r="L947" s="14">
        <v>65</v>
      </c>
      <c r="M947" s="14" t="s">
        <v>15</v>
      </c>
      <c r="N947" s="31">
        <v>1000000</v>
      </c>
      <c r="O947" s="14" t="s">
        <v>1</v>
      </c>
      <c r="P947" s="14" t="s">
        <v>35</v>
      </c>
      <c r="Q947" s="31">
        <v>2560</v>
      </c>
      <c r="R947" s="31">
        <v>160</v>
      </c>
      <c r="S947" s="45">
        <v>5</v>
      </c>
      <c r="T947" s="64">
        <f t="shared" si="126"/>
        <v>325</v>
      </c>
      <c r="U947" s="64">
        <f t="shared" si="127"/>
        <v>5.8236697922848668</v>
      </c>
      <c r="V947" s="38">
        <f t="shared" si="128"/>
        <v>0.82085249742461275</v>
      </c>
      <c r="W947" s="52">
        <v>164.17049948492254</v>
      </c>
      <c r="X947" s="71" t="str">
        <f t="shared" si="134"/>
        <v>Q4 2023</v>
      </c>
      <c r="Y947" s="21">
        <f t="shared" si="129"/>
        <v>3840</v>
      </c>
      <c r="Z947" s="21">
        <f t="shared" si="130"/>
        <v>2160</v>
      </c>
      <c r="AA947" s="57">
        <f t="shared" si="131"/>
        <v>1164733.9584569733</v>
      </c>
      <c r="AB947" s="59">
        <f t="shared" si="132"/>
        <v>1.7777777777777777</v>
      </c>
      <c r="AC947" s="61">
        <f t="shared" si="133"/>
        <v>1651</v>
      </c>
    </row>
    <row r="948" spans="4:29">
      <c r="D948" s="12">
        <v>942</v>
      </c>
      <c r="E948" s="36" t="s">
        <v>222</v>
      </c>
      <c r="F948" s="16" t="s">
        <v>10</v>
      </c>
      <c r="G948" s="14" t="s">
        <v>51</v>
      </c>
      <c r="H948" s="13" t="s">
        <v>6</v>
      </c>
      <c r="I948" s="13" t="s">
        <v>58</v>
      </c>
      <c r="J948" s="13" t="s">
        <v>59</v>
      </c>
      <c r="K948" s="13" t="s">
        <v>123</v>
      </c>
      <c r="L948" s="14">
        <v>75</v>
      </c>
      <c r="M948" s="14" t="s">
        <v>15</v>
      </c>
      <c r="N948" s="31">
        <v>1000000</v>
      </c>
      <c r="O948" s="14" t="s">
        <v>1</v>
      </c>
      <c r="P948" s="14" t="s">
        <v>35</v>
      </c>
      <c r="Q948" s="31">
        <v>4000</v>
      </c>
      <c r="R948" s="31">
        <v>252</v>
      </c>
      <c r="S948" s="45">
        <v>4.8</v>
      </c>
      <c r="T948" s="64">
        <f t="shared" si="126"/>
        <v>360</v>
      </c>
      <c r="U948" s="64">
        <f t="shared" si="127"/>
        <v>7.4432702670623145</v>
      </c>
      <c r="V948" s="38">
        <f t="shared" si="128"/>
        <v>1.0613277612223568</v>
      </c>
      <c r="W948" s="52">
        <v>221.10995025465772</v>
      </c>
      <c r="X948" s="71" t="str">
        <f t="shared" si="134"/>
        <v>Q4 2023</v>
      </c>
      <c r="Y948" s="21">
        <f t="shared" si="129"/>
        <v>3840</v>
      </c>
      <c r="Z948" s="21">
        <f t="shared" si="130"/>
        <v>2160</v>
      </c>
      <c r="AA948" s="57">
        <f t="shared" si="131"/>
        <v>1550681.3056379822</v>
      </c>
      <c r="AB948" s="59">
        <f t="shared" si="132"/>
        <v>1.7777777777777777</v>
      </c>
      <c r="AC948" s="61">
        <f t="shared" si="133"/>
        <v>1905</v>
      </c>
    </row>
    <row r="949" spans="4:29">
      <c r="D949" s="12">
        <v>943</v>
      </c>
      <c r="E949" s="36" t="s">
        <v>222</v>
      </c>
      <c r="F949" s="16" t="s">
        <v>10</v>
      </c>
      <c r="G949" s="14" t="s">
        <v>51</v>
      </c>
      <c r="H949" s="13" t="s">
        <v>6</v>
      </c>
      <c r="I949" s="13" t="s">
        <v>58</v>
      </c>
      <c r="J949" s="13"/>
      <c r="K949" s="13" t="s">
        <v>123</v>
      </c>
      <c r="L949" s="14">
        <v>85</v>
      </c>
      <c r="M949" s="14" t="s">
        <v>15</v>
      </c>
      <c r="N949" s="31">
        <v>1000000</v>
      </c>
      <c r="O949" s="14" t="s">
        <v>1</v>
      </c>
      <c r="P949" s="14" t="s">
        <v>35</v>
      </c>
      <c r="Q949" s="31">
        <v>4800</v>
      </c>
      <c r="R949" s="31">
        <v>300</v>
      </c>
      <c r="S949" s="45">
        <v>1</v>
      </c>
      <c r="T949" s="64">
        <f t="shared" si="126"/>
        <v>85</v>
      </c>
      <c r="U949" s="64">
        <f t="shared" si="127"/>
        <v>1.9917639881305635</v>
      </c>
      <c r="V949" s="38">
        <f t="shared" si="128"/>
        <v>0.28978074481206234</v>
      </c>
      <c r="W949" s="52">
        <v>289.78074481206232</v>
      </c>
      <c r="X949" s="71" t="str">
        <f t="shared" si="134"/>
        <v>Q4 2023</v>
      </c>
      <c r="Y949" s="21">
        <f t="shared" si="129"/>
        <v>3840</v>
      </c>
      <c r="Z949" s="21">
        <f t="shared" si="130"/>
        <v>2160</v>
      </c>
      <c r="AA949" s="57">
        <f t="shared" si="131"/>
        <v>1991763.9881305636</v>
      </c>
      <c r="AB949" s="59">
        <f t="shared" si="132"/>
        <v>1.7777777777777777</v>
      </c>
      <c r="AC949" s="61">
        <f t="shared" si="133"/>
        <v>2159</v>
      </c>
    </row>
    <row r="950" spans="4:29">
      <c r="D950" s="12">
        <v>944</v>
      </c>
      <c r="E950" s="36" t="s">
        <v>222</v>
      </c>
      <c r="F950" s="16" t="s">
        <v>10</v>
      </c>
      <c r="G950" s="14" t="s">
        <v>51</v>
      </c>
      <c r="H950" s="13" t="s">
        <v>6</v>
      </c>
      <c r="I950" s="13" t="s">
        <v>58</v>
      </c>
      <c r="J950" s="13"/>
      <c r="K950" s="13" t="s">
        <v>123</v>
      </c>
      <c r="L950" s="14">
        <v>86</v>
      </c>
      <c r="M950" s="14" t="s">
        <v>15</v>
      </c>
      <c r="N950" s="31">
        <v>1000000</v>
      </c>
      <c r="O950" s="14" t="s">
        <v>1</v>
      </c>
      <c r="P950" s="14" t="s">
        <v>35</v>
      </c>
      <c r="Q950" s="31">
        <v>8000</v>
      </c>
      <c r="R950" s="31">
        <v>576</v>
      </c>
      <c r="S950" s="45">
        <v>7.2</v>
      </c>
      <c r="T950" s="64">
        <f t="shared" si="126"/>
        <v>619.20000000000005</v>
      </c>
      <c r="U950" s="64">
        <f t="shared" si="127"/>
        <v>14.680113838718103</v>
      </c>
      <c r="V950" s="38">
        <f t="shared" si="128"/>
        <v>4.6300881517767376</v>
      </c>
      <c r="W950" s="52">
        <v>643.06779885788023</v>
      </c>
      <c r="X950" s="71" t="str">
        <f t="shared" si="134"/>
        <v>Q4 2023</v>
      </c>
      <c r="Y950" s="21">
        <f t="shared" si="129"/>
        <v>3840</v>
      </c>
      <c r="Z950" s="21">
        <f t="shared" si="130"/>
        <v>2160</v>
      </c>
      <c r="AA950" s="57">
        <f t="shared" si="131"/>
        <v>2038904.6998219588</v>
      </c>
      <c r="AB950" s="59">
        <f t="shared" si="132"/>
        <v>1.7777777777777777</v>
      </c>
      <c r="AC950" s="61">
        <f t="shared" si="133"/>
        <v>2184.4</v>
      </c>
    </row>
    <row r="951" spans="4:29">
      <c r="D951" s="12">
        <v>945</v>
      </c>
      <c r="E951" s="36" t="s">
        <v>222</v>
      </c>
      <c r="F951" s="16" t="s">
        <v>10</v>
      </c>
      <c r="G951" s="14" t="s">
        <v>51</v>
      </c>
      <c r="H951" s="13" t="s">
        <v>6</v>
      </c>
      <c r="I951" s="13" t="s">
        <v>58</v>
      </c>
      <c r="J951" s="13"/>
      <c r="K951" s="13" t="s">
        <v>123</v>
      </c>
      <c r="L951" s="14">
        <v>100</v>
      </c>
      <c r="M951" s="14" t="s">
        <v>15</v>
      </c>
      <c r="N951" s="31">
        <v>1000000</v>
      </c>
      <c r="O951" s="14" t="s">
        <v>1</v>
      </c>
      <c r="P951" s="14" t="s">
        <v>35</v>
      </c>
      <c r="Q951" s="31">
        <v>9600</v>
      </c>
      <c r="R951" s="31">
        <v>600</v>
      </c>
      <c r="S951" s="45">
        <v>10.1</v>
      </c>
      <c r="T951" s="64">
        <f t="shared" si="126"/>
        <v>1010</v>
      </c>
      <c r="U951" s="64">
        <f t="shared" si="127"/>
        <v>27.843344332344213</v>
      </c>
      <c r="V951" s="38">
        <f t="shared" si="128"/>
        <v>4.3901782839027437</v>
      </c>
      <c r="W951" s="52">
        <v>434.67111721809346</v>
      </c>
      <c r="X951" s="71" t="str">
        <f t="shared" si="134"/>
        <v>Q4 2023</v>
      </c>
      <c r="Y951" s="21">
        <f t="shared" si="129"/>
        <v>3840</v>
      </c>
      <c r="Z951" s="21">
        <f t="shared" si="130"/>
        <v>2160</v>
      </c>
      <c r="AA951" s="57">
        <f t="shared" si="131"/>
        <v>2756766.765578635</v>
      </c>
      <c r="AB951" s="59">
        <f t="shared" si="132"/>
        <v>1.7777777777777777</v>
      </c>
      <c r="AC951" s="61">
        <f t="shared" si="133"/>
        <v>2540</v>
      </c>
    </row>
    <row r="952" spans="4:29">
      <c r="D952" s="12">
        <v>946</v>
      </c>
      <c r="E952" s="36" t="s">
        <v>222</v>
      </c>
      <c r="F952" s="16" t="s">
        <v>10</v>
      </c>
      <c r="G952" s="14" t="s">
        <v>51</v>
      </c>
      <c r="H952" s="13" t="s">
        <v>6</v>
      </c>
      <c r="I952" s="13" t="s">
        <v>139</v>
      </c>
      <c r="J952" s="13"/>
      <c r="K952" s="13" t="s">
        <v>123</v>
      </c>
      <c r="L952" s="14">
        <v>65</v>
      </c>
      <c r="M952" s="14" t="s">
        <v>15</v>
      </c>
      <c r="N952" s="31">
        <v>1000000</v>
      </c>
      <c r="O952" s="14" t="s">
        <v>1</v>
      </c>
      <c r="P952" s="14" t="s">
        <v>35</v>
      </c>
      <c r="Q952" s="31">
        <v>9216</v>
      </c>
      <c r="R952" s="31">
        <v>576</v>
      </c>
      <c r="S952" s="45">
        <v>2.1</v>
      </c>
      <c r="T952" s="64">
        <f t="shared" si="126"/>
        <v>136.5</v>
      </c>
      <c r="U952" s="64">
        <f t="shared" si="127"/>
        <v>2.4459413127596439</v>
      </c>
      <c r="V952" s="38">
        <f t="shared" si="128"/>
        <v>0.34475804891833733</v>
      </c>
      <c r="W952" s="52">
        <v>164.17049948492254</v>
      </c>
      <c r="X952" s="71" t="str">
        <f t="shared" si="134"/>
        <v>Q4 2023</v>
      </c>
      <c r="Y952" s="21">
        <f t="shared" si="129"/>
        <v>3840</v>
      </c>
      <c r="Z952" s="21">
        <f t="shared" si="130"/>
        <v>2160</v>
      </c>
      <c r="AA952" s="57">
        <f t="shared" si="131"/>
        <v>1164733.9584569733</v>
      </c>
      <c r="AB952" s="59">
        <f t="shared" si="132"/>
        <v>1.7777777777777777</v>
      </c>
      <c r="AC952" s="61">
        <f t="shared" si="133"/>
        <v>1651</v>
      </c>
    </row>
    <row r="953" spans="4:29">
      <c r="D953" s="12">
        <v>947</v>
      </c>
      <c r="E953" s="36" t="s">
        <v>222</v>
      </c>
      <c r="F953" s="16" t="s">
        <v>10</v>
      </c>
      <c r="G953" s="14" t="s">
        <v>51</v>
      </c>
      <c r="H953" s="13" t="s">
        <v>6</v>
      </c>
      <c r="I953" s="13" t="s">
        <v>139</v>
      </c>
      <c r="J953" s="13"/>
      <c r="K953" s="13" t="s">
        <v>123</v>
      </c>
      <c r="L953" s="14">
        <v>75</v>
      </c>
      <c r="M953" s="14" t="s">
        <v>15</v>
      </c>
      <c r="N953" s="31">
        <v>1000000</v>
      </c>
      <c r="O953" s="14" t="s">
        <v>1</v>
      </c>
      <c r="P953" s="14" t="s">
        <v>35</v>
      </c>
      <c r="Q953" s="31">
        <v>9600</v>
      </c>
      <c r="R953" s="31">
        <v>600</v>
      </c>
      <c r="S953" s="45">
        <v>4.8</v>
      </c>
      <c r="T953" s="64">
        <f t="shared" si="126"/>
        <v>360</v>
      </c>
      <c r="U953" s="64">
        <f t="shared" si="127"/>
        <v>7.4432702670623145</v>
      </c>
      <c r="V953" s="38">
        <f t="shared" si="128"/>
        <v>1.0613277612223568</v>
      </c>
      <c r="W953" s="52">
        <v>221.10995025465772</v>
      </c>
      <c r="X953" s="71" t="str">
        <f t="shared" si="134"/>
        <v>Q4 2023</v>
      </c>
      <c r="Y953" s="21">
        <f t="shared" si="129"/>
        <v>3840</v>
      </c>
      <c r="Z953" s="21">
        <f t="shared" si="130"/>
        <v>2160</v>
      </c>
      <c r="AA953" s="57">
        <f t="shared" si="131"/>
        <v>1550681.3056379822</v>
      </c>
      <c r="AB953" s="59">
        <f t="shared" si="132"/>
        <v>1.7777777777777777</v>
      </c>
      <c r="AC953" s="61">
        <f t="shared" si="133"/>
        <v>1905</v>
      </c>
    </row>
    <row r="954" spans="4:29">
      <c r="D954" s="12">
        <v>948</v>
      </c>
      <c r="E954" s="36" t="s">
        <v>222</v>
      </c>
      <c r="F954" s="16" t="s">
        <v>10</v>
      </c>
      <c r="G954" s="14" t="s">
        <v>51</v>
      </c>
      <c r="H954" s="13" t="s">
        <v>6</v>
      </c>
      <c r="I954" s="13" t="s">
        <v>139</v>
      </c>
      <c r="J954" s="13"/>
      <c r="K954" s="13" t="s">
        <v>123</v>
      </c>
      <c r="L954" s="14">
        <v>85</v>
      </c>
      <c r="M954" s="14" t="s">
        <v>15</v>
      </c>
      <c r="N954" s="31">
        <v>1000000</v>
      </c>
      <c r="O954" s="14" t="s">
        <v>1</v>
      </c>
      <c r="P954" s="14" t="s">
        <v>35</v>
      </c>
      <c r="Q954" s="31">
        <v>16000</v>
      </c>
      <c r="R954" s="31">
        <v>1000</v>
      </c>
      <c r="S954" s="45">
        <v>2.6</v>
      </c>
      <c r="T954" s="64">
        <f t="shared" si="126"/>
        <v>221</v>
      </c>
      <c r="U954" s="64">
        <f t="shared" si="127"/>
        <v>5.1785863691394658</v>
      </c>
      <c r="V954" s="38">
        <f t="shared" si="128"/>
        <v>0.75342993651136203</v>
      </c>
      <c r="W954" s="52">
        <v>289.78074481206232</v>
      </c>
      <c r="X954" s="71" t="str">
        <f t="shared" si="134"/>
        <v>Q4 2023</v>
      </c>
      <c r="Y954" s="21">
        <f t="shared" si="129"/>
        <v>3840</v>
      </c>
      <c r="Z954" s="21">
        <f t="shared" si="130"/>
        <v>2160</v>
      </c>
      <c r="AA954" s="57">
        <f t="shared" si="131"/>
        <v>1991763.9881305636</v>
      </c>
      <c r="AB954" s="59">
        <f t="shared" si="132"/>
        <v>1.7777777777777777</v>
      </c>
      <c r="AC954" s="61">
        <f t="shared" si="133"/>
        <v>2159</v>
      </c>
    </row>
    <row r="955" spans="4:29">
      <c r="D955" s="12">
        <v>949</v>
      </c>
      <c r="E955" s="36" t="s">
        <v>222</v>
      </c>
      <c r="F955" s="16" t="s">
        <v>10</v>
      </c>
      <c r="G955" s="14" t="s">
        <v>51</v>
      </c>
      <c r="H955" s="13" t="s">
        <v>6</v>
      </c>
      <c r="I955" s="13" t="s">
        <v>139</v>
      </c>
      <c r="J955" s="13"/>
      <c r="K955" s="13" t="s">
        <v>123</v>
      </c>
      <c r="L955" s="14">
        <v>86</v>
      </c>
      <c r="M955" s="14" t="s">
        <v>15</v>
      </c>
      <c r="N955" s="31">
        <v>1000000</v>
      </c>
      <c r="O955" s="14" t="s">
        <v>1</v>
      </c>
      <c r="P955" s="14" t="s">
        <v>35</v>
      </c>
      <c r="Q955" s="31">
        <v>16000</v>
      </c>
      <c r="R955" s="31">
        <v>1000</v>
      </c>
      <c r="S955" s="45">
        <v>1.4</v>
      </c>
      <c r="T955" s="64">
        <f t="shared" si="126"/>
        <v>120.39999999999999</v>
      </c>
      <c r="U955" s="64">
        <f t="shared" si="127"/>
        <v>2.8544665797507425</v>
      </c>
      <c r="V955" s="38">
        <f t="shared" si="128"/>
        <v>0.40569304273688722</v>
      </c>
      <c r="W955" s="52">
        <v>289.78074481206232</v>
      </c>
      <c r="X955" s="71" t="str">
        <f t="shared" si="134"/>
        <v>Q4 2023</v>
      </c>
      <c r="Y955" s="21">
        <f t="shared" si="129"/>
        <v>3840</v>
      </c>
      <c r="Z955" s="21">
        <f t="shared" si="130"/>
        <v>2160</v>
      </c>
      <c r="AA955" s="57">
        <f t="shared" si="131"/>
        <v>2038904.6998219588</v>
      </c>
      <c r="AB955" s="59">
        <f t="shared" si="132"/>
        <v>1.7777777777777777</v>
      </c>
      <c r="AC955" s="61">
        <f t="shared" si="133"/>
        <v>2184.4</v>
      </c>
    </row>
    <row r="956" spans="4:29">
      <c r="D956" s="12">
        <v>950</v>
      </c>
      <c r="E956" s="36" t="s">
        <v>222</v>
      </c>
      <c r="F956" s="16" t="s">
        <v>10</v>
      </c>
      <c r="G956" s="14" t="s">
        <v>51</v>
      </c>
      <c r="H956" s="13" t="s">
        <v>6</v>
      </c>
      <c r="I956" s="13" t="s">
        <v>139</v>
      </c>
      <c r="J956" s="13"/>
      <c r="K956" s="13" t="s">
        <v>123</v>
      </c>
      <c r="L956" s="14">
        <v>98</v>
      </c>
      <c r="M956" s="14" t="s">
        <v>15</v>
      </c>
      <c r="N956" s="31">
        <v>1000000</v>
      </c>
      <c r="O956" s="14" t="s">
        <v>1</v>
      </c>
      <c r="P956" s="14" t="s">
        <v>35</v>
      </c>
      <c r="Q956" s="31">
        <v>19200</v>
      </c>
      <c r="R956" s="31">
        <v>1200</v>
      </c>
      <c r="S956" s="45">
        <v>0.7</v>
      </c>
      <c r="T956" s="64">
        <f t="shared" si="126"/>
        <v>68.599999999999994</v>
      </c>
      <c r="U956" s="64">
        <f t="shared" si="127"/>
        <v>1.8533191611632041</v>
      </c>
      <c r="V956" s="38">
        <f t="shared" si="128"/>
        <v>0.30426978205266542</v>
      </c>
      <c r="W956" s="52">
        <v>434.67111721809346</v>
      </c>
      <c r="X956" s="71" t="str">
        <f t="shared" si="134"/>
        <v>Q4 2023</v>
      </c>
      <c r="Y956" s="21">
        <f t="shared" si="129"/>
        <v>3840</v>
      </c>
      <c r="Z956" s="21">
        <f t="shared" si="130"/>
        <v>2160</v>
      </c>
      <c r="AA956" s="57">
        <f t="shared" si="131"/>
        <v>2647598.8016617205</v>
      </c>
      <c r="AB956" s="59">
        <f t="shared" si="132"/>
        <v>1.7777777777777777</v>
      </c>
      <c r="AC956" s="61">
        <f t="shared" si="133"/>
        <v>2489.1999999999998</v>
      </c>
    </row>
    <row r="957" spans="4:29">
      <c r="D957" s="12">
        <v>951</v>
      </c>
      <c r="E957" s="36" t="s">
        <v>222</v>
      </c>
      <c r="F957" s="16" t="s">
        <v>10</v>
      </c>
      <c r="G957" s="14" t="s">
        <v>51</v>
      </c>
      <c r="H957" s="13" t="s">
        <v>6</v>
      </c>
      <c r="I957" s="13" t="s">
        <v>139</v>
      </c>
      <c r="J957" s="13"/>
      <c r="K957" s="13" t="s">
        <v>123</v>
      </c>
      <c r="L957" s="14">
        <v>100</v>
      </c>
      <c r="M957" s="14" t="s">
        <v>15</v>
      </c>
      <c r="N957" s="31">
        <v>1000000</v>
      </c>
      <c r="O957" s="14" t="s">
        <v>1</v>
      </c>
      <c r="P957" s="14" t="s">
        <v>35</v>
      </c>
      <c r="Q957" s="31">
        <v>19200</v>
      </c>
      <c r="R957" s="31">
        <v>1200</v>
      </c>
      <c r="S957" s="45">
        <v>1.3</v>
      </c>
      <c r="T957" s="64">
        <f t="shared" si="126"/>
        <v>130</v>
      </c>
      <c r="U957" s="64">
        <f t="shared" si="127"/>
        <v>3.5837967952522258</v>
      </c>
      <c r="V957" s="38">
        <f t="shared" si="128"/>
        <v>0.56507245238352155</v>
      </c>
      <c r="W957" s="52">
        <v>434.67111721809346</v>
      </c>
      <c r="X957" s="71" t="str">
        <f t="shared" si="134"/>
        <v>Q4 2023</v>
      </c>
      <c r="Y957" s="21">
        <f t="shared" si="129"/>
        <v>3840</v>
      </c>
      <c r="Z957" s="21">
        <f t="shared" si="130"/>
        <v>2160</v>
      </c>
      <c r="AA957" s="57">
        <f t="shared" si="131"/>
        <v>2756766.765578635</v>
      </c>
      <c r="AB957" s="59">
        <f t="shared" si="132"/>
        <v>1.7777777777777777</v>
      </c>
      <c r="AC957" s="61">
        <f t="shared" si="133"/>
        <v>2540</v>
      </c>
    </row>
    <row r="958" spans="4:29">
      <c r="D958" s="12">
        <v>952</v>
      </c>
      <c r="E958" s="36" t="s">
        <v>222</v>
      </c>
      <c r="F958" s="16" t="s">
        <v>10</v>
      </c>
      <c r="G958" s="14" t="s">
        <v>51</v>
      </c>
      <c r="H958" s="13" t="s">
        <v>6</v>
      </c>
      <c r="I958" s="13" t="s">
        <v>48</v>
      </c>
      <c r="J958" s="13" t="s">
        <v>215</v>
      </c>
      <c r="K958" s="13" t="s">
        <v>123</v>
      </c>
      <c r="L958" s="14">
        <v>50</v>
      </c>
      <c r="M958" s="14" t="s">
        <v>15</v>
      </c>
      <c r="N958" s="31">
        <v>400000</v>
      </c>
      <c r="O958" s="14" t="s">
        <v>1</v>
      </c>
      <c r="P958" s="14" t="s">
        <v>35</v>
      </c>
      <c r="Q958" s="31">
        <v>1800</v>
      </c>
      <c r="R958" s="31">
        <v>180</v>
      </c>
      <c r="S958" s="45">
        <v>4.5</v>
      </c>
      <c r="T958" s="64">
        <f t="shared" si="126"/>
        <v>225</v>
      </c>
      <c r="U958" s="64">
        <f t="shared" si="127"/>
        <v>3.1013626112759645</v>
      </c>
      <c r="V958" s="38">
        <f t="shared" si="128"/>
        <v>0.71494945209667515</v>
      </c>
      <c r="W958" s="52">
        <v>158.87765602148338</v>
      </c>
      <c r="X958" s="71" t="str">
        <f t="shared" si="134"/>
        <v>Q4 2023</v>
      </c>
      <c r="Y958" s="21">
        <f t="shared" si="129"/>
        <v>3840</v>
      </c>
      <c r="Z958" s="21">
        <f t="shared" si="130"/>
        <v>2160</v>
      </c>
      <c r="AA958" s="57">
        <f t="shared" si="131"/>
        <v>689191.69139465876</v>
      </c>
      <c r="AB958" s="59">
        <f t="shared" si="132"/>
        <v>1.7777777777777777</v>
      </c>
      <c r="AC958" s="61">
        <f t="shared" si="133"/>
        <v>1270</v>
      </c>
    </row>
    <row r="959" spans="4:29">
      <c r="D959" s="12">
        <v>953</v>
      </c>
      <c r="E959" s="36" t="s">
        <v>222</v>
      </c>
      <c r="F959" s="16" t="s">
        <v>10</v>
      </c>
      <c r="G959" s="14" t="s">
        <v>51</v>
      </c>
      <c r="H959" s="13" t="s">
        <v>6</v>
      </c>
      <c r="I959" s="13" t="s">
        <v>48</v>
      </c>
      <c r="J959" s="13" t="s">
        <v>215</v>
      </c>
      <c r="K959" s="13" t="s">
        <v>123</v>
      </c>
      <c r="L959" s="14">
        <v>55</v>
      </c>
      <c r="M959" s="14" t="s">
        <v>15</v>
      </c>
      <c r="N959" s="31">
        <v>400000</v>
      </c>
      <c r="O959" s="14" t="s">
        <v>1</v>
      </c>
      <c r="P959" s="14" t="s">
        <v>35</v>
      </c>
      <c r="Q959" s="31">
        <v>2000</v>
      </c>
      <c r="R959" s="31">
        <v>200</v>
      </c>
      <c r="S959" s="45">
        <v>48.7</v>
      </c>
      <c r="T959" s="64">
        <f t="shared" si="126"/>
        <v>2678.5</v>
      </c>
      <c r="U959" s="64">
        <f t="shared" si="127"/>
        <v>40.611998798813062</v>
      </c>
      <c r="V959" s="38">
        <f t="shared" si="128"/>
        <v>5.9577532231496049</v>
      </c>
      <c r="W959" s="52">
        <v>122.33579513654219</v>
      </c>
      <c r="X959" s="71" t="str">
        <f t="shared" si="134"/>
        <v>Q4 2023</v>
      </c>
      <c r="Y959" s="21">
        <f t="shared" si="129"/>
        <v>3840</v>
      </c>
      <c r="Z959" s="21">
        <f t="shared" si="130"/>
        <v>2160</v>
      </c>
      <c r="AA959" s="57">
        <f t="shared" si="131"/>
        <v>833921.94658753707</v>
      </c>
      <c r="AB959" s="59">
        <f t="shared" si="132"/>
        <v>1.7777777777777777</v>
      </c>
      <c r="AC959" s="61">
        <f t="shared" si="133"/>
        <v>1397</v>
      </c>
    </row>
    <row r="960" spans="4:29">
      <c r="D960" s="12">
        <v>954</v>
      </c>
      <c r="E960" s="36" t="s">
        <v>222</v>
      </c>
      <c r="F960" s="16" t="s">
        <v>10</v>
      </c>
      <c r="G960" s="14" t="s">
        <v>51</v>
      </c>
      <c r="H960" s="13" t="s">
        <v>6</v>
      </c>
      <c r="I960" s="13" t="s">
        <v>48</v>
      </c>
      <c r="J960" s="13"/>
      <c r="K960" s="13" t="s">
        <v>123</v>
      </c>
      <c r="L960" s="14">
        <v>85</v>
      </c>
      <c r="M960" s="14" t="s">
        <v>52</v>
      </c>
      <c r="N960" s="31">
        <v>400000</v>
      </c>
      <c r="O960" s="14" t="s">
        <v>2</v>
      </c>
      <c r="P960" s="14" t="s">
        <v>35</v>
      </c>
      <c r="Q960" s="31">
        <v>21060</v>
      </c>
      <c r="R960" s="31">
        <v>2340</v>
      </c>
      <c r="S960" s="45">
        <v>0.2</v>
      </c>
      <c r="T960" s="64">
        <f t="shared" si="126"/>
        <v>17</v>
      </c>
      <c r="U960" s="64">
        <f t="shared" si="127"/>
        <v>0.39835279762611275</v>
      </c>
      <c r="V960" s="38">
        <f t="shared" si="128"/>
        <v>0.12861355977157607</v>
      </c>
      <c r="W960" s="52">
        <v>643.06779885788023</v>
      </c>
      <c r="X960" s="71" t="str">
        <f t="shared" si="134"/>
        <v>Q4 2023</v>
      </c>
      <c r="Y960" s="21">
        <f t="shared" si="129"/>
        <v>7680</v>
      </c>
      <c r="Z960" s="21">
        <f t="shared" si="130"/>
        <v>4320</v>
      </c>
      <c r="AA960" s="57">
        <f t="shared" si="131"/>
        <v>1991763.9881305636</v>
      </c>
      <c r="AB960" s="59">
        <f t="shared" si="132"/>
        <v>1.7777777777777777</v>
      </c>
      <c r="AC960" s="61">
        <f t="shared" si="133"/>
        <v>2159</v>
      </c>
    </row>
    <row r="961" spans="4:29">
      <c r="D961" s="12">
        <v>955</v>
      </c>
      <c r="E961" s="36" t="s">
        <v>222</v>
      </c>
      <c r="F961" s="16" t="s">
        <v>10</v>
      </c>
      <c r="G961" s="14" t="s">
        <v>51</v>
      </c>
      <c r="H961" s="13" t="s">
        <v>6</v>
      </c>
      <c r="I961" s="13" t="s">
        <v>48</v>
      </c>
      <c r="J961" s="13"/>
      <c r="K961" s="13" t="s">
        <v>123</v>
      </c>
      <c r="L961" s="14">
        <v>98</v>
      </c>
      <c r="M961" s="14" t="s">
        <v>15</v>
      </c>
      <c r="N961" s="31"/>
      <c r="O961" s="14" t="s">
        <v>1</v>
      </c>
      <c r="P961" s="14" t="s">
        <v>35</v>
      </c>
      <c r="Q961" s="31">
        <v>6480</v>
      </c>
      <c r="R961" s="31">
        <v>1620</v>
      </c>
      <c r="S961" s="45">
        <v>4.8</v>
      </c>
      <c r="T961" s="64">
        <f t="shared" si="126"/>
        <v>470.4</v>
      </c>
      <c r="U961" s="64">
        <f t="shared" si="127"/>
        <v>12.708474247976259</v>
      </c>
      <c r="V961" s="38">
        <f t="shared" si="128"/>
        <v>2.0864213626468486</v>
      </c>
      <c r="W961" s="52">
        <v>434.67111721809346</v>
      </c>
      <c r="X961" s="71" t="str">
        <f t="shared" si="134"/>
        <v>Q4 2023</v>
      </c>
      <c r="Y961" s="21">
        <f t="shared" si="129"/>
        <v>3840</v>
      </c>
      <c r="Z961" s="21">
        <f t="shared" si="130"/>
        <v>2160</v>
      </c>
      <c r="AA961" s="57">
        <f t="shared" si="131"/>
        <v>2647598.8016617205</v>
      </c>
      <c r="AB961" s="59">
        <f t="shared" si="132"/>
        <v>1.7777777777777777</v>
      </c>
      <c r="AC961" s="61">
        <f t="shared" si="133"/>
        <v>2489.1999999999998</v>
      </c>
    </row>
    <row r="962" spans="4:29">
      <c r="D962" s="12">
        <v>956</v>
      </c>
      <c r="E962" s="36" t="s">
        <v>222</v>
      </c>
      <c r="F962" s="16" t="s">
        <v>10</v>
      </c>
      <c r="G962" s="14" t="s">
        <v>51</v>
      </c>
      <c r="H962" s="13" t="s">
        <v>6</v>
      </c>
      <c r="I962" s="13" t="s">
        <v>48</v>
      </c>
      <c r="J962" s="13"/>
      <c r="K962" s="13" t="s">
        <v>123</v>
      </c>
      <c r="L962" s="14">
        <v>100</v>
      </c>
      <c r="M962" s="14" t="s">
        <v>15</v>
      </c>
      <c r="N962" s="31"/>
      <c r="O962" s="14" t="s">
        <v>1</v>
      </c>
      <c r="P962" s="14" t="s">
        <v>35</v>
      </c>
      <c r="Q962" s="31">
        <v>6480</v>
      </c>
      <c r="R962" s="31">
        <v>1620</v>
      </c>
      <c r="S962" s="45">
        <v>12.6</v>
      </c>
      <c r="T962" s="64">
        <f t="shared" si="126"/>
        <v>1260</v>
      </c>
      <c r="U962" s="64">
        <f t="shared" si="127"/>
        <v>34.735261246290804</v>
      </c>
      <c r="V962" s="38">
        <f t="shared" si="128"/>
        <v>5.4768560769479775</v>
      </c>
      <c r="W962" s="52">
        <v>434.67111721809346</v>
      </c>
      <c r="X962" s="71" t="str">
        <f t="shared" si="134"/>
        <v>Q4 2023</v>
      </c>
      <c r="Y962" s="21">
        <f t="shared" si="129"/>
        <v>3840</v>
      </c>
      <c r="Z962" s="21">
        <f t="shared" si="130"/>
        <v>2160</v>
      </c>
      <c r="AA962" s="57">
        <f t="shared" si="131"/>
        <v>2756766.765578635</v>
      </c>
      <c r="AB962" s="59">
        <f t="shared" si="132"/>
        <v>1.7777777777777777</v>
      </c>
      <c r="AC962" s="61">
        <f t="shared" si="133"/>
        <v>2540</v>
      </c>
    </row>
    <row r="963" spans="4:29">
      <c r="D963" s="12">
        <v>957</v>
      </c>
      <c r="E963" s="36" t="s">
        <v>222</v>
      </c>
      <c r="F963" s="16" t="s">
        <v>10</v>
      </c>
      <c r="G963" s="14" t="s">
        <v>51</v>
      </c>
      <c r="H963" s="13" t="s">
        <v>6</v>
      </c>
      <c r="I963" s="13" t="s">
        <v>48</v>
      </c>
      <c r="J963" s="13" t="s">
        <v>180</v>
      </c>
      <c r="K963" s="13" t="s">
        <v>123</v>
      </c>
      <c r="L963" s="14">
        <v>65</v>
      </c>
      <c r="M963" s="14" t="s">
        <v>15</v>
      </c>
      <c r="N963" s="31"/>
      <c r="O963" s="14" t="s">
        <v>1</v>
      </c>
      <c r="P963" s="14" t="s">
        <v>35</v>
      </c>
      <c r="Q963" s="31">
        <v>6400</v>
      </c>
      <c r="R963" s="31">
        <v>1600</v>
      </c>
      <c r="S963" s="45">
        <v>78.900000000000006</v>
      </c>
      <c r="T963" s="64">
        <f t="shared" si="126"/>
        <v>5128.5</v>
      </c>
      <c r="U963" s="64">
        <f t="shared" si="127"/>
        <v>91.897509322255189</v>
      </c>
      <c r="V963" s="38">
        <f t="shared" si="128"/>
        <v>12.953052409360389</v>
      </c>
      <c r="W963" s="52">
        <v>164.17049948492254</v>
      </c>
      <c r="X963" s="71" t="str">
        <f t="shared" si="134"/>
        <v>Q4 2023</v>
      </c>
      <c r="Y963" s="21">
        <f t="shared" si="129"/>
        <v>3840</v>
      </c>
      <c r="Z963" s="21">
        <f t="shared" si="130"/>
        <v>2160</v>
      </c>
      <c r="AA963" s="57">
        <f t="shared" si="131"/>
        <v>1164733.9584569733</v>
      </c>
      <c r="AB963" s="59">
        <f t="shared" si="132"/>
        <v>1.7777777777777777</v>
      </c>
      <c r="AC963" s="61">
        <f t="shared" si="133"/>
        <v>1651</v>
      </c>
    </row>
    <row r="964" spans="4:29">
      <c r="D964" s="12">
        <v>958</v>
      </c>
      <c r="E964" s="36" t="s">
        <v>222</v>
      </c>
      <c r="F964" s="16" t="s">
        <v>10</v>
      </c>
      <c r="G964" s="14" t="s">
        <v>51</v>
      </c>
      <c r="H964" s="13" t="s">
        <v>6</v>
      </c>
      <c r="I964" s="13" t="s">
        <v>48</v>
      </c>
      <c r="J964" s="13" t="s">
        <v>179</v>
      </c>
      <c r="K964" s="13" t="s">
        <v>123</v>
      </c>
      <c r="L964" s="14">
        <v>75</v>
      </c>
      <c r="M964" s="14" t="s">
        <v>15</v>
      </c>
      <c r="N964" s="31"/>
      <c r="O964" s="14" t="s">
        <v>1</v>
      </c>
      <c r="P964" s="14" t="s">
        <v>35</v>
      </c>
      <c r="Q964" s="31">
        <v>8000</v>
      </c>
      <c r="R964" s="31">
        <v>2000</v>
      </c>
      <c r="S964" s="45">
        <v>44.5</v>
      </c>
      <c r="T964" s="64">
        <f t="shared" si="126"/>
        <v>3337.5</v>
      </c>
      <c r="U964" s="64">
        <f t="shared" si="127"/>
        <v>69.005318100890207</v>
      </c>
      <c r="V964" s="38">
        <f t="shared" si="128"/>
        <v>9.839392786332267</v>
      </c>
      <c r="W964" s="52">
        <v>221.10995025465772</v>
      </c>
      <c r="X964" s="71" t="str">
        <f t="shared" si="134"/>
        <v>Q4 2023</v>
      </c>
      <c r="Y964" s="21">
        <f t="shared" si="129"/>
        <v>3840</v>
      </c>
      <c r="Z964" s="21">
        <f t="shared" si="130"/>
        <v>2160</v>
      </c>
      <c r="AA964" s="57">
        <f t="shared" si="131"/>
        <v>1550681.3056379822</v>
      </c>
      <c r="AB964" s="59">
        <f t="shared" si="132"/>
        <v>1.7777777777777777</v>
      </c>
      <c r="AC964" s="61">
        <f t="shared" si="133"/>
        <v>1905</v>
      </c>
    </row>
    <row r="965" spans="4:29">
      <c r="D965" s="12">
        <v>959</v>
      </c>
      <c r="E965" s="36" t="s">
        <v>222</v>
      </c>
      <c r="F965" s="16" t="s">
        <v>10</v>
      </c>
      <c r="G965" s="14" t="s">
        <v>51</v>
      </c>
      <c r="H965" s="13" t="s">
        <v>6</v>
      </c>
      <c r="I965" s="13" t="s">
        <v>48</v>
      </c>
      <c r="J965" s="13" t="s">
        <v>178</v>
      </c>
      <c r="K965" s="13" t="s">
        <v>123</v>
      </c>
      <c r="L965" s="14">
        <v>85</v>
      </c>
      <c r="M965" s="14" t="s">
        <v>15</v>
      </c>
      <c r="N965" s="31"/>
      <c r="O965" s="14" t="s">
        <v>1</v>
      </c>
      <c r="P965" s="14" t="s">
        <v>35</v>
      </c>
      <c r="Q965" s="31">
        <v>9600</v>
      </c>
      <c r="R965" s="31">
        <v>2400</v>
      </c>
      <c r="S965" s="45">
        <v>25.9</v>
      </c>
      <c r="T965" s="64">
        <f t="shared" si="126"/>
        <v>2201.5</v>
      </c>
      <c r="U965" s="64">
        <f t="shared" si="127"/>
        <v>51.586687292581594</v>
      </c>
      <c r="V965" s="38">
        <f t="shared" si="128"/>
        <v>7.5053212906324136</v>
      </c>
      <c r="W965" s="52">
        <v>289.78074481206232</v>
      </c>
      <c r="X965" s="71" t="str">
        <f t="shared" si="134"/>
        <v>Q4 2023</v>
      </c>
      <c r="Y965" s="21">
        <f t="shared" si="129"/>
        <v>3840</v>
      </c>
      <c r="Z965" s="21">
        <f t="shared" si="130"/>
        <v>2160</v>
      </c>
      <c r="AA965" s="57">
        <f t="shared" si="131"/>
        <v>1991763.9881305636</v>
      </c>
      <c r="AB965" s="59">
        <f t="shared" si="132"/>
        <v>1.7777777777777777</v>
      </c>
      <c r="AC965" s="61">
        <f t="shared" si="133"/>
        <v>2159</v>
      </c>
    </row>
    <row r="966" spans="4:29">
      <c r="D966" s="12">
        <v>960</v>
      </c>
      <c r="E966" s="36" t="s">
        <v>222</v>
      </c>
      <c r="F966" s="16" t="s">
        <v>10</v>
      </c>
      <c r="G966" s="14" t="s">
        <v>51</v>
      </c>
      <c r="H966" s="13" t="s">
        <v>6</v>
      </c>
      <c r="I966" s="13" t="s">
        <v>108</v>
      </c>
      <c r="J966" s="13" t="s">
        <v>176</v>
      </c>
      <c r="K966" s="13" t="s">
        <v>123</v>
      </c>
      <c r="L966" s="14">
        <v>55</v>
      </c>
      <c r="M966" s="14" t="s">
        <v>15</v>
      </c>
      <c r="N966" s="31"/>
      <c r="O966" s="14" t="s">
        <v>2</v>
      </c>
      <c r="P966" s="14" t="s">
        <v>35</v>
      </c>
      <c r="Q966" s="31">
        <v>8000</v>
      </c>
      <c r="R966" s="31">
        <v>2000</v>
      </c>
      <c r="S966" s="45">
        <v>3.49</v>
      </c>
      <c r="T966" s="64">
        <f t="shared" si="126"/>
        <v>191.95000000000002</v>
      </c>
      <c r="U966" s="64">
        <f t="shared" si="127"/>
        <v>2.9103875935905044</v>
      </c>
      <c r="V966" s="38">
        <f t="shared" si="128"/>
        <v>0.60993132146647477</v>
      </c>
      <c r="W966" s="52">
        <v>174.76542162363171</v>
      </c>
      <c r="X966" s="71" t="str">
        <f t="shared" si="134"/>
        <v>Q4 2023</v>
      </c>
      <c r="Y966" s="21">
        <f t="shared" si="129"/>
        <v>3840</v>
      </c>
      <c r="Z966" s="21">
        <f t="shared" si="130"/>
        <v>2160</v>
      </c>
      <c r="AA966" s="57">
        <f t="shared" si="131"/>
        <v>833921.94658753707</v>
      </c>
      <c r="AB966" s="59">
        <f t="shared" si="132"/>
        <v>1.7777777777777777</v>
      </c>
      <c r="AC966" s="61">
        <f t="shared" si="133"/>
        <v>1397</v>
      </c>
    </row>
    <row r="967" spans="4:29">
      <c r="D967" s="12">
        <v>961</v>
      </c>
      <c r="E967" s="36" t="s">
        <v>222</v>
      </c>
      <c r="F967" s="16" t="s">
        <v>10</v>
      </c>
      <c r="G967" s="14" t="s">
        <v>51</v>
      </c>
      <c r="H967" s="13" t="s">
        <v>6</v>
      </c>
      <c r="I967" s="13" t="s">
        <v>108</v>
      </c>
      <c r="J967" s="13" t="s">
        <v>191</v>
      </c>
      <c r="K967" s="13" t="s">
        <v>123</v>
      </c>
      <c r="L967" s="14">
        <v>60</v>
      </c>
      <c r="M967" s="14" t="s">
        <v>15</v>
      </c>
      <c r="N967" s="31"/>
      <c r="O967" s="14" t="s">
        <v>2</v>
      </c>
      <c r="P967" s="14" t="s">
        <v>35</v>
      </c>
      <c r="Q967" s="31">
        <v>8000</v>
      </c>
      <c r="R967" s="31">
        <v>2000</v>
      </c>
      <c r="S967" s="45">
        <v>0.33500000000000002</v>
      </c>
      <c r="T967" s="64">
        <f t="shared" ref="T967:T1030" si="135">L967*S967</f>
        <v>20.100000000000001</v>
      </c>
      <c r="U967" s="64">
        <f t="shared" ref="U967:U1030" si="136">S967*AA967/10^6</f>
        <v>0.33246607192878341</v>
      </c>
      <c r="V967" s="38">
        <f t="shared" ref="V967:V1030" si="137">S967*W967/1000</f>
        <v>6.4401057868308298E-2</v>
      </c>
      <c r="W967" s="52">
        <v>192.2419637859949</v>
      </c>
      <c r="X967" s="71" t="str">
        <f t="shared" si="134"/>
        <v>Q4 2023</v>
      </c>
      <c r="Y967" s="21">
        <f t="shared" ref="Y967:Y1030" si="138">1*LEFT(M967, FIND("x", M967)-2)</f>
        <v>3840</v>
      </c>
      <c r="Z967" s="21">
        <f t="shared" ref="Z967:Z1030" si="139">1*RIGHT(M967, LEN(M967)-FIND("x", M967)-1)</f>
        <v>2160</v>
      </c>
      <c r="AA967" s="57">
        <f t="shared" ref="AA967:AA1030" si="140">AC967^2*AB967/(1+AB967^2)</f>
        <v>992436.03560830862</v>
      </c>
      <c r="AB967" s="59">
        <f t="shared" ref="AB967:AB1030" si="141">Y967/Z967</f>
        <v>1.7777777777777777</v>
      </c>
      <c r="AC967" s="61">
        <f t="shared" ref="AC967:AC1030" si="142">L967*25.4</f>
        <v>1524</v>
      </c>
    </row>
    <row r="968" spans="4:29">
      <c r="D968" s="12">
        <v>962</v>
      </c>
      <c r="E968" s="36" t="s">
        <v>222</v>
      </c>
      <c r="F968" s="16" t="s">
        <v>10</v>
      </c>
      <c r="G968" s="14" t="s">
        <v>51</v>
      </c>
      <c r="H968" s="13" t="s">
        <v>6</v>
      </c>
      <c r="I968" s="13" t="s">
        <v>108</v>
      </c>
      <c r="J968" s="13" t="s">
        <v>177</v>
      </c>
      <c r="K968" s="13" t="s">
        <v>123</v>
      </c>
      <c r="L968" s="14">
        <v>65</v>
      </c>
      <c r="M968" s="14" t="s">
        <v>15</v>
      </c>
      <c r="N968" s="31"/>
      <c r="O968" s="14" t="s">
        <v>2</v>
      </c>
      <c r="P968" s="14" t="s">
        <v>35</v>
      </c>
      <c r="Q968" s="31">
        <v>8000</v>
      </c>
      <c r="R968" s="31">
        <v>2000</v>
      </c>
      <c r="S968" s="45">
        <v>1.0449999999999999</v>
      </c>
      <c r="T968" s="64">
        <f t="shared" si="135"/>
        <v>67.924999999999997</v>
      </c>
      <c r="U968" s="64">
        <f t="shared" si="136"/>
        <v>1.2171469865875371</v>
      </c>
      <c r="V968" s="38">
        <f t="shared" si="137"/>
        <v>0.24508310280249151</v>
      </c>
      <c r="W968" s="52">
        <v>234.52928497846079</v>
      </c>
      <c r="X968" s="71" t="str">
        <f t="shared" ref="X968:X1031" si="143">G968&amp;" "&amp;F968</f>
        <v>Q4 2023</v>
      </c>
      <c r="Y968" s="21">
        <f t="shared" si="138"/>
        <v>3840</v>
      </c>
      <c r="Z968" s="21">
        <f t="shared" si="139"/>
        <v>2160</v>
      </c>
      <c r="AA968" s="57">
        <f t="shared" si="140"/>
        <v>1164733.9584569733</v>
      </c>
      <c r="AB968" s="59">
        <f t="shared" si="141"/>
        <v>1.7777777777777777</v>
      </c>
      <c r="AC968" s="61">
        <f t="shared" si="142"/>
        <v>1651</v>
      </c>
    </row>
    <row r="969" spans="4:29">
      <c r="D969" s="12">
        <v>963</v>
      </c>
      <c r="E969" s="36" t="s">
        <v>222</v>
      </c>
      <c r="F969" s="16" t="s">
        <v>10</v>
      </c>
      <c r="G969" s="14" t="s">
        <v>51</v>
      </c>
      <c r="H969" s="13" t="s">
        <v>6</v>
      </c>
      <c r="I969" s="13" t="s">
        <v>108</v>
      </c>
      <c r="J969" s="13" t="s">
        <v>190</v>
      </c>
      <c r="K969" s="13" t="s">
        <v>123</v>
      </c>
      <c r="L969" s="14">
        <v>70</v>
      </c>
      <c r="M969" s="14" t="s">
        <v>15</v>
      </c>
      <c r="N969" s="31"/>
      <c r="O969" s="14" t="s">
        <v>2</v>
      </c>
      <c r="P969" s="14" t="s">
        <v>35</v>
      </c>
      <c r="Q969" s="31">
        <v>8000</v>
      </c>
      <c r="R969" s="31">
        <v>2000</v>
      </c>
      <c r="S969" s="45">
        <v>0.33500000000000002</v>
      </c>
      <c r="T969" s="64">
        <f t="shared" si="135"/>
        <v>23.450000000000003</v>
      </c>
      <c r="U969" s="64">
        <f t="shared" si="136"/>
        <v>0.45252326456973296</v>
      </c>
      <c r="V969" s="38">
        <f t="shared" si="137"/>
        <v>8.4610949734537019E-2</v>
      </c>
      <c r="W969" s="52">
        <v>252.56999920757315</v>
      </c>
      <c r="X969" s="71" t="str">
        <f t="shared" si="143"/>
        <v>Q4 2023</v>
      </c>
      <c r="Y969" s="21">
        <f t="shared" si="138"/>
        <v>3840</v>
      </c>
      <c r="Z969" s="21">
        <f t="shared" si="139"/>
        <v>2160</v>
      </c>
      <c r="AA969" s="57">
        <f t="shared" si="140"/>
        <v>1350815.715133531</v>
      </c>
      <c r="AB969" s="59">
        <f t="shared" si="141"/>
        <v>1.7777777777777777</v>
      </c>
      <c r="AC969" s="61">
        <f t="shared" si="142"/>
        <v>1778</v>
      </c>
    </row>
    <row r="970" spans="4:29">
      <c r="D970" s="12">
        <v>964</v>
      </c>
      <c r="E970" s="36" t="s">
        <v>222</v>
      </c>
      <c r="F970" s="16" t="s">
        <v>10</v>
      </c>
      <c r="G970" s="14" t="s">
        <v>51</v>
      </c>
      <c r="H970" s="13" t="s">
        <v>6</v>
      </c>
      <c r="I970" s="13" t="s">
        <v>108</v>
      </c>
      <c r="J970" s="13" t="s">
        <v>181</v>
      </c>
      <c r="K970" s="13" t="s">
        <v>123</v>
      </c>
      <c r="L970" s="14">
        <v>75</v>
      </c>
      <c r="M970" s="14" t="s">
        <v>15</v>
      </c>
      <c r="N970" s="31"/>
      <c r="O970" s="14" t="s">
        <v>2</v>
      </c>
      <c r="P970" s="14" t="s">
        <v>35</v>
      </c>
      <c r="Q970" s="31">
        <v>8000</v>
      </c>
      <c r="R970" s="31">
        <v>2000</v>
      </c>
      <c r="S970" s="45">
        <v>0.115</v>
      </c>
      <c r="T970" s="64">
        <f t="shared" si="135"/>
        <v>8.625</v>
      </c>
      <c r="U970" s="64">
        <f t="shared" si="136"/>
        <v>0.17832835014836795</v>
      </c>
      <c r="V970" s="38">
        <f t="shared" si="137"/>
        <v>3.6325206113265202E-2</v>
      </c>
      <c r="W970" s="52">
        <v>315.87135750665391</v>
      </c>
      <c r="X970" s="71" t="str">
        <f t="shared" si="143"/>
        <v>Q4 2023</v>
      </c>
      <c r="Y970" s="21">
        <f t="shared" si="138"/>
        <v>3840</v>
      </c>
      <c r="Z970" s="21">
        <f t="shared" si="139"/>
        <v>2160</v>
      </c>
      <c r="AA970" s="57">
        <f t="shared" si="140"/>
        <v>1550681.3056379822</v>
      </c>
      <c r="AB970" s="59">
        <f t="shared" si="141"/>
        <v>1.7777777777777777</v>
      </c>
      <c r="AC970" s="61">
        <f t="shared" si="142"/>
        <v>1905</v>
      </c>
    </row>
    <row r="971" spans="4:29">
      <c r="D971" s="12">
        <v>965</v>
      </c>
      <c r="E971" s="36" t="s">
        <v>222</v>
      </c>
      <c r="F971" s="16" t="s">
        <v>10</v>
      </c>
      <c r="G971" s="14" t="s">
        <v>51</v>
      </c>
      <c r="H971" s="13" t="s">
        <v>6</v>
      </c>
      <c r="I971" s="13" t="s">
        <v>108</v>
      </c>
      <c r="J971" s="13" t="s">
        <v>175</v>
      </c>
      <c r="K971" s="13" t="s">
        <v>123</v>
      </c>
      <c r="L971" s="14">
        <v>65</v>
      </c>
      <c r="M971" s="14" t="s">
        <v>52</v>
      </c>
      <c r="N971" s="31">
        <v>1000000</v>
      </c>
      <c r="O971" s="14" t="s">
        <v>2</v>
      </c>
      <c r="P971" s="14" t="s">
        <v>35</v>
      </c>
      <c r="Q971" s="31">
        <v>12096</v>
      </c>
      <c r="R971" s="31">
        <v>1344</v>
      </c>
      <c r="S971" s="45">
        <v>0.57499999999999996</v>
      </c>
      <c r="T971" s="64">
        <f t="shared" si="135"/>
        <v>37.375</v>
      </c>
      <c r="U971" s="64">
        <f t="shared" si="136"/>
        <v>0.66972202611275955</v>
      </c>
      <c r="V971" s="38">
        <f t="shared" si="137"/>
        <v>0.20816304890530674</v>
      </c>
      <c r="W971" s="52">
        <v>362.02269374835959</v>
      </c>
      <c r="X971" s="71" t="str">
        <f t="shared" si="143"/>
        <v>Q4 2023</v>
      </c>
      <c r="Y971" s="21">
        <f t="shared" si="138"/>
        <v>7680</v>
      </c>
      <c r="Z971" s="21">
        <f t="shared" si="139"/>
        <v>4320</v>
      </c>
      <c r="AA971" s="57">
        <f t="shared" si="140"/>
        <v>1164733.9584569733</v>
      </c>
      <c r="AB971" s="59">
        <f t="shared" si="141"/>
        <v>1.7777777777777777</v>
      </c>
      <c r="AC971" s="61">
        <f t="shared" si="142"/>
        <v>1651</v>
      </c>
    </row>
    <row r="972" spans="4:29">
      <c r="D972" s="12">
        <v>966</v>
      </c>
      <c r="E972" s="36" t="s">
        <v>222</v>
      </c>
      <c r="F972" s="16" t="s">
        <v>10</v>
      </c>
      <c r="G972" s="14" t="s">
        <v>51</v>
      </c>
      <c r="H972" s="13" t="s">
        <v>6</v>
      </c>
      <c r="I972" s="13" t="s">
        <v>108</v>
      </c>
      <c r="J972" s="13" t="s">
        <v>175</v>
      </c>
      <c r="K972" s="13" t="s">
        <v>123</v>
      </c>
      <c r="L972" s="14">
        <v>75</v>
      </c>
      <c r="M972" s="14" t="s">
        <v>52</v>
      </c>
      <c r="N972" s="31">
        <v>1000000</v>
      </c>
      <c r="O972" s="14" t="s">
        <v>2</v>
      </c>
      <c r="P972" s="14" t="s">
        <v>35</v>
      </c>
      <c r="Q972" s="31">
        <v>17279.640575999994</v>
      </c>
      <c r="R972" s="31">
        <v>1919.9600639999994</v>
      </c>
      <c r="S972" s="45">
        <v>0.32500000000000001</v>
      </c>
      <c r="T972" s="64">
        <f t="shared" si="135"/>
        <v>24.375</v>
      </c>
      <c r="U972" s="64">
        <f t="shared" si="136"/>
        <v>0.50397142433234421</v>
      </c>
      <c r="V972" s="38">
        <f t="shared" si="137"/>
        <v>0.15946996050451115</v>
      </c>
      <c r="W972" s="52">
        <v>490.67680155234194</v>
      </c>
      <c r="X972" s="71" t="str">
        <f t="shared" si="143"/>
        <v>Q4 2023</v>
      </c>
      <c r="Y972" s="21">
        <f t="shared" si="138"/>
        <v>7680</v>
      </c>
      <c r="Z972" s="21">
        <f t="shared" si="139"/>
        <v>4320</v>
      </c>
      <c r="AA972" s="57">
        <f t="shared" si="140"/>
        <v>1550681.3056379822</v>
      </c>
      <c r="AB972" s="59">
        <f t="shared" si="141"/>
        <v>1.7777777777777777</v>
      </c>
      <c r="AC972" s="61">
        <f t="shared" si="142"/>
        <v>1905</v>
      </c>
    </row>
    <row r="973" spans="4:29">
      <c r="D973" s="12">
        <v>967</v>
      </c>
      <c r="E973" s="36" t="s">
        <v>222</v>
      </c>
      <c r="F973" s="16" t="s">
        <v>10</v>
      </c>
      <c r="G973" s="14" t="s">
        <v>51</v>
      </c>
      <c r="H973" s="13" t="s">
        <v>6</v>
      </c>
      <c r="I973" s="13" t="s">
        <v>108</v>
      </c>
      <c r="J973" s="13" t="s">
        <v>175</v>
      </c>
      <c r="K973" s="13" t="s">
        <v>123</v>
      </c>
      <c r="L973" s="14">
        <v>85</v>
      </c>
      <c r="M973" s="14" t="s">
        <v>52</v>
      </c>
      <c r="N973" s="31">
        <v>1000000</v>
      </c>
      <c r="O973" s="14" t="s">
        <v>2</v>
      </c>
      <c r="P973" s="14" t="s">
        <v>35</v>
      </c>
      <c r="Q973" s="31">
        <v>21060</v>
      </c>
      <c r="R973" s="31">
        <v>2340</v>
      </c>
      <c r="S973" s="45">
        <v>0.125</v>
      </c>
      <c r="T973" s="64">
        <f t="shared" si="135"/>
        <v>10.625</v>
      </c>
      <c r="U973" s="64">
        <f t="shared" si="136"/>
        <v>0.24897049851632044</v>
      </c>
      <c r="V973" s="38">
        <f t="shared" si="137"/>
        <v>8.0383474857235029E-2</v>
      </c>
      <c r="W973" s="52">
        <v>643.06779885788023</v>
      </c>
      <c r="X973" s="71" t="str">
        <f t="shared" si="143"/>
        <v>Q4 2023</v>
      </c>
      <c r="Y973" s="21">
        <f t="shared" si="138"/>
        <v>7680</v>
      </c>
      <c r="Z973" s="21">
        <f t="shared" si="139"/>
        <v>4320</v>
      </c>
      <c r="AA973" s="57">
        <f t="shared" si="140"/>
        <v>1991763.9881305636</v>
      </c>
      <c r="AB973" s="59">
        <f t="shared" si="141"/>
        <v>1.7777777777777777</v>
      </c>
      <c r="AC973" s="61">
        <f t="shared" si="142"/>
        <v>2159</v>
      </c>
    </row>
    <row r="974" spans="4:29">
      <c r="D974" s="12">
        <v>968</v>
      </c>
      <c r="E974" s="36" t="s">
        <v>222</v>
      </c>
      <c r="F974" s="16" t="s">
        <v>10</v>
      </c>
      <c r="G974" s="14" t="s">
        <v>51</v>
      </c>
      <c r="H974" s="13" t="s">
        <v>6</v>
      </c>
      <c r="I974" s="13" t="s">
        <v>93</v>
      </c>
      <c r="J974" s="13" t="s">
        <v>289</v>
      </c>
      <c r="K974" s="13"/>
      <c r="L974" s="14">
        <v>65</v>
      </c>
      <c r="M974" s="14" t="s">
        <v>15</v>
      </c>
      <c r="N974" s="31">
        <v>1000000</v>
      </c>
      <c r="O974" s="14" t="s">
        <v>2</v>
      </c>
      <c r="P974" s="14" t="s">
        <v>35</v>
      </c>
      <c r="Q974" s="31">
        <v>37440</v>
      </c>
      <c r="R974" s="31">
        <v>2340</v>
      </c>
      <c r="S974" s="45">
        <v>0.2</v>
      </c>
      <c r="T974" s="64">
        <f t="shared" si="135"/>
        <v>13</v>
      </c>
      <c r="U974" s="64">
        <f t="shared" si="136"/>
        <v>0.23294679169139468</v>
      </c>
      <c r="V974" s="38">
        <f t="shared" si="137"/>
        <v>4.6905856995692163E-2</v>
      </c>
      <c r="W974" s="52">
        <v>234.52928497846079</v>
      </c>
      <c r="X974" s="71" t="str">
        <f t="shared" si="143"/>
        <v>Q4 2023</v>
      </c>
      <c r="Y974" s="21">
        <f t="shared" si="138"/>
        <v>3840</v>
      </c>
      <c r="Z974" s="21">
        <f t="shared" si="139"/>
        <v>2160</v>
      </c>
      <c r="AA974" s="57">
        <f t="shared" si="140"/>
        <v>1164733.9584569733</v>
      </c>
      <c r="AB974" s="59">
        <f t="shared" si="141"/>
        <v>1.7777777777777777</v>
      </c>
      <c r="AC974" s="61">
        <f t="shared" si="142"/>
        <v>1651</v>
      </c>
    </row>
    <row r="975" spans="4:29">
      <c r="D975" s="12">
        <v>969</v>
      </c>
      <c r="E975" s="36" t="s">
        <v>222</v>
      </c>
      <c r="F975" s="16" t="s">
        <v>10</v>
      </c>
      <c r="G975" s="14" t="s">
        <v>51</v>
      </c>
      <c r="H975" s="13" t="s">
        <v>6</v>
      </c>
      <c r="I975" s="13" t="s">
        <v>93</v>
      </c>
      <c r="J975" s="13" t="s">
        <v>290</v>
      </c>
      <c r="K975" s="13" t="s">
        <v>95</v>
      </c>
      <c r="L975" s="14">
        <v>65</v>
      </c>
      <c r="M975" s="14" t="s">
        <v>15</v>
      </c>
      <c r="N975" s="31">
        <v>1000000</v>
      </c>
      <c r="O975" s="14" t="s">
        <v>1</v>
      </c>
      <c r="P975" s="14" t="s">
        <v>35</v>
      </c>
      <c r="Q975" s="31">
        <v>3696</v>
      </c>
      <c r="R975" s="31">
        <v>231</v>
      </c>
      <c r="S975" s="45">
        <v>1.2</v>
      </c>
      <c r="T975" s="64">
        <f t="shared" si="135"/>
        <v>78</v>
      </c>
      <c r="U975" s="64">
        <f t="shared" si="136"/>
        <v>1.3976807501483679</v>
      </c>
      <c r="V975" s="38">
        <f t="shared" si="137"/>
        <v>0.19700459938190704</v>
      </c>
      <c r="W975" s="52">
        <v>164.17049948492254</v>
      </c>
      <c r="X975" s="71" t="str">
        <f t="shared" si="143"/>
        <v>Q4 2023</v>
      </c>
      <c r="Y975" s="21">
        <f t="shared" si="138"/>
        <v>3840</v>
      </c>
      <c r="Z975" s="21">
        <f t="shared" si="139"/>
        <v>2160</v>
      </c>
      <c r="AA975" s="57">
        <f t="shared" si="140"/>
        <v>1164733.9584569733</v>
      </c>
      <c r="AB975" s="59">
        <f t="shared" si="141"/>
        <v>1.7777777777777777</v>
      </c>
      <c r="AC975" s="61">
        <f t="shared" si="142"/>
        <v>1651</v>
      </c>
    </row>
    <row r="976" spans="4:29">
      <c r="D976" s="12">
        <v>970</v>
      </c>
      <c r="E976" s="36" t="s">
        <v>222</v>
      </c>
      <c r="F976" s="16" t="s">
        <v>10</v>
      </c>
      <c r="G976" s="14" t="s">
        <v>51</v>
      </c>
      <c r="H976" s="13" t="s">
        <v>6</v>
      </c>
      <c r="I976" s="13" t="s">
        <v>93</v>
      </c>
      <c r="J976" s="13" t="s">
        <v>290</v>
      </c>
      <c r="K976" s="13" t="s">
        <v>95</v>
      </c>
      <c r="L976" s="14">
        <v>75</v>
      </c>
      <c r="M976" s="14" t="s">
        <v>15</v>
      </c>
      <c r="N976" s="31">
        <v>1000000</v>
      </c>
      <c r="O976" s="14" t="s">
        <v>1</v>
      </c>
      <c r="P976" s="14" t="s">
        <v>35</v>
      </c>
      <c r="Q976" s="31">
        <v>4992</v>
      </c>
      <c r="R976" s="31">
        <v>312</v>
      </c>
      <c r="S976" s="45">
        <v>3.6</v>
      </c>
      <c r="T976" s="64">
        <f t="shared" si="135"/>
        <v>270</v>
      </c>
      <c r="U976" s="64">
        <f t="shared" si="136"/>
        <v>5.5824527002967361</v>
      </c>
      <c r="V976" s="38">
        <f t="shared" si="137"/>
        <v>0.79599582091676779</v>
      </c>
      <c r="W976" s="52">
        <v>221.10995025465772</v>
      </c>
      <c r="X976" s="71" t="str">
        <f t="shared" si="143"/>
        <v>Q4 2023</v>
      </c>
      <c r="Y976" s="21">
        <f t="shared" si="138"/>
        <v>3840</v>
      </c>
      <c r="Z976" s="21">
        <f t="shared" si="139"/>
        <v>2160</v>
      </c>
      <c r="AA976" s="57">
        <f t="shared" si="140"/>
        <v>1550681.3056379822</v>
      </c>
      <c r="AB976" s="59">
        <f t="shared" si="141"/>
        <v>1.7777777777777777</v>
      </c>
      <c r="AC976" s="61">
        <f t="shared" si="142"/>
        <v>1905</v>
      </c>
    </row>
    <row r="977" spans="4:29">
      <c r="D977" s="12">
        <v>971</v>
      </c>
      <c r="E977" s="36" t="s">
        <v>222</v>
      </c>
      <c r="F977" s="16" t="s">
        <v>10</v>
      </c>
      <c r="G977" s="14" t="s">
        <v>51</v>
      </c>
      <c r="H977" s="13" t="s">
        <v>6</v>
      </c>
      <c r="I977" s="13" t="s">
        <v>93</v>
      </c>
      <c r="J977" s="13" t="s">
        <v>290</v>
      </c>
      <c r="K977" s="13" t="s">
        <v>95</v>
      </c>
      <c r="L977" s="14">
        <v>98</v>
      </c>
      <c r="M977" s="14" t="s">
        <v>15</v>
      </c>
      <c r="N977" s="31">
        <v>1000000</v>
      </c>
      <c r="O977" s="14" t="s">
        <v>1</v>
      </c>
      <c r="P977" s="14" t="s">
        <v>35</v>
      </c>
      <c r="Q977" s="31">
        <v>16080</v>
      </c>
      <c r="R977" s="31">
        <v>1005</v>
      </c>
      <c r="S977" s="45">
        <v>0.7</v>
      </c>
      <c r="T977" s="64">
        <f t="shared" si="135"/>
        <v>68.599999999999994</v>
      </c>
      <c r="U977" s="64">
        <f t="shared" si="136"/>
        <v>1.8533191611632041</v>
      </c>
      <c r="V977" s="38">
        <f t="shared" si="137"/>
        <v>0.30426978205266542</v>
      </c>
      <c r="W977" s="52">
        <v>434.67111721809346</v>
      </c>
      <c r="X977" s="71" t="str">
        <f t="shared" si="143"/>
        <v>Q4 2023</v>
      </c>
      <c r="Y977" s="21">
        <f t="shared" si="138"/>
        <v>3840</v>
      </c>
      <c r="Z977" s="21">
        <f t="shared" si="139"/>
        <v>2160</v>
      </c>
      <c r="AA977" s="57">
        <f t="shared" si="140"/>
        <v>2647598.8016617205</v>
      </c>
      <c r="AB977" s="59">
        <f t="shared" si="141"/>
        <v>1.7777777777777777</v>
      </c>
      <c r="AC977" s="61">
        <f t="shared" si="142"/>
        <v>2489.1999999999998</v>
      </c>
    </row>
    <row r="978" spans="4:29">
      <c r="D978" s="12">
        <v>972</v>
      </c>
      <c r="E978" s="36" t="s">
        <v>222</v>
      </c>
      <c r="F978" s="16" t="s">
        <v>10</v>
      </c>
      <c r="G978" s="14" t="s">
        <v>51</v>
      </c>
      <c r="H978" s="13" t="s">
        <v>6</v>
      </c>
      <c r="I978" s="13" t="s">
        <v>201</v>
      </c>
      <c r="J978" s="13"/>
      <c r="K978" s="13"/>
      <c r="L978" s="14">
        <v>65</v>
      </c>
      <c r="M978" s="14" t="s">
        <v>15</v>
      </c>
      <c r="N978" s="31"/>
      <c r="O978" s="14" t="s">
        <v>1</v>
      </c>
      <c r="P978" s="14" t="s">
        <v>35</v>
      </c>
      <c r="Q978" s="31">
        <v>8640</v>
      </c>
      <c r="R978" s="31">
        <v>540</v>
      </c>
      <c r="S978" s="45">
        <v>0.4</v>
      </c>
      <c r="T978" s="64">
        <f t="shared" si="135"/>
        <v>26</v>
      </c>
      <c r="U978" s="64">
        <f t="shared" si="136"/>
        <v>0.46589358338278936</v>
      </c>
      <c r="V978" s="38">
        <f t="shared" si="137"/>
        <v>6.5668199793969026E-2</v>
      </c>
      <c r="W978" s="52">
        <v>164.17049948492254</v>
      </c>
      <c r="X978" s="71" t="str">
        <f t="shared" si="143"/>
        <v>Q4 2023</v>
      </c>
      <c r="Y978" s="21">
        <f t="shared" si="138"/>
        <v>3840</v>
      </c>
      <c r="Z978" s="21">
        <f t="shared" si="139"/>
        <v>2160</v>
      </c>
      <c r="AA978" s="57">
        <f t="shared" si="140"/>
        <v>1164733.9584569733</v>
      </c>
      <c r="AB978" s="59">
        <f t="shared" si="141"/>
        <v>1.7777777777777777</v>
      </c>
      <c r="AC978" s="61">
        <f t="shared" si="142"/>
        <v>1651</v>
      </c>
    </row>
    <row r="979" spans="4:29">
      <c r="D979" s="12">
        <v>973</v>
      </c>
      <c r="E979" s="36" t="s">
        <v>222</v>
      </c>
      <c r="F979" s="16" t="s">
        <v>10</v>
      </c>
      <c r="G979" s="14" t="s">
        <v>51</v>
      </c>
      <c r="H979" s="13" t="s">
        <v>6</v>
      </c>
      <c r="I979" s="13" t="s">
        <v>201</v>
      </c>
      <c r="J979" s="13"/>
      <c r="K979" s="13"/>
      <c r="L979" s="14">
        <v>75</v>
      </c>
      <c r="M979" s="14" t="s">
        <v>15</v>
      </c>
      <c r="N979" s="31"/>
      <c r="O979" s="14" t="s">
        <v>1</v>
      </c>
      <c r="P979" s="14" t="s">
        <v>35</v>
      </c>
      <c r="Q979" s="31">
        <v>4096</v>
      </c>
      <c r="R979" s="31">
        <v>1024</v>
      </c>
      <c r="S979" s="45">
        <v>0.4</v>
      </c>
      <c r="T979" s="64">
        <f t="shared" si="135"/>
        <v>30</v>
      </c>
      <c r="U979" s="64">
        <f t="shared" si="136"/>
        <v>0.62027252225519292</v>
      </c>
      <c r="V979" s="38">
        <f t="shared" si="137"/>
        <v>8.8443980101863093E-2</v>
      </c>
      <c r="W979" s="52">
        <v>221.10995025465772</v>
      </c>
      <c r="X979" s="71" t="str">
        <f t="shared" si="143"/>
        <v>Q4 2023</v>
      </c>
      <c r="Y979" s="21">
        <f t="shared" si="138"/>
        <v>3840</v>
      </c>
      <c r="Z979" s="21">
        <f t="shared" si="139"/>
        <v>2160</v>
      </c>
      <c r="AA979" s="57">
        <f t="shared" si="140"/>
        <v>1550681.3056379822</v>
      </c>
      <c r="AB979" s="59">
        <f t="shared" si="141"/>
        <v>1.7777777777777777</v>
      </c>
      <c r="AC979" s="61">
        <f t="shared" si="142"/>
        <v>1905</v>
      </c>
    </row>
    <row r="980" spans="4:29">
      <c r="D980" s="12">
        <v>974</v>
      </c>
      <c r="E980" s="36" t="s">
        <v>222</v>
      </c>
      <c r="F980" s="16" t="s">
        <v>10</v>
      </c>
      <c r="G980" s="14" t="s">
        <v>51</v>
      </c>
      <c r="H980" s="13" t="s">
        <v>6</v>
      </c>
      <c r="I980" s="13" t="s">
        <v>201</v>
      </c>
      <c r="J980" s="13"/>
      <c r="K980" s="13"/>
      <c r="L980" s="14">
        <v>85</v>
      </c>
      <c r="M980" s="14" t="s">
        <v>15</v>
      </c>
      <c r="N980" s="31"/>
      <c r="O980" s="14" t="s">
        <v>1</v>
      </c>
      <c r="P980" s="14" t="s">
        <v>35</v>
      </c>
      <c r="Q980" s="31">
        <v>9600</v>
      </c>
      <c r="R980" s="31">
        <v>2400</v>
      </c>
      <c r="S980" s="45">
        <v>0.01</v>
      </c>
      <c r="T980" s="64">
        <f t="shared" si="135"/>
        <v>0.85</v>
      </c>
      <c r="U980" s="64">
        <f t="shared" si="136"/>
        <v>1.9917639881305637E-2</v>
      </c>
      <c r="V980" s="38">
        <f t="shared" si="137"/>
        <v>2.8978074481206231E-3</v>
      </c>
      <c r="W980" s="52">
        <v>289.78074481206232</v>
      </c>
      <c r="X980" s="71" t="str">
        <f t="shared" si="143"/>
        <v>Q4 2023</v>
      </c>
      <c r="Y980" s="21">
        <f t="shared" si="138"/>
        <v>3840</v>
      </c>
      <c r="Z980" s="21">
        <f t="shared" si="139"/>
        <v>2160</v>
      </c>
      <c r="AA980" s="57">
        <f t="shared" si="140"/>
        <v>1991763.9881305636</v>
      </c>
      <c r="AB980" s="59">
        <f t="shared" si="141"/>
        <v>1.7777777777777777</v>
      </c>
      <c r="AC980" s="61">
        <f t="shared" si="142"/>
        <v>2159</v>
      </c>
    </row>
    <row r="981" spans="4:29">
      <c r="D981" s="12">
        <v>975</v>
      </c>
      <c r="E981" s="36" t="s">
        <v>222</v>
      </c>
      <c r="F981" s="16" t="s">
        <v>10</v>
      </c>
      <c r="G981" s="14" t="s">
        <v>51</v>
      </c>
      <c r="H981" s="13" t="s">
        <v>6</v>
      </c>
      <c r="I981" s="13" t="s">
        <v>202</v>
      </c>
      <c r="J981" s="13"/>
      <c r="K981" s="13"/>
      <c r="L981" s="14">
        <v>75</v>
      </c>
      <c r="M981" s="14" t="s">
        <v>15</v>
      </c>
      <c r="N981" s="31"/>
      <c r="O981" s="14" t="s">
        <v>1</v>
      </c>
      <c r="P981" s="14" t="s">
        <v>35</v>
      </c>
      <c r="Q981" s="31">
        <v>4096</v>
      </c>
      <c r="R981" s="31">
        <v>1024</v>
      </c>
      <c r="S981" s="45">
        <v>0.3</v>
      </c>
      <c r="T981" s="64">
        <f t="shared" si="135"/>
        <v>22.5</v>
      </c>
      <c r="U981" s="64">
        <f t="shared" si="136"/>
        <v>0.46520439169139466</v>
      </c>
      <c r="V981" s="38">
        <f t="shared" si="137"/>
        <v>6.6332985076397302E-2</v>
      </c>
      <c r="W981" s="52">
        <v>221.10995025465772</v>
      </c>
      <c r="X981" s="71" t="str">
        <f t="shared" si="143"/>
        <v>Q4 2023</v>
      </c>
      <c r="Y981" s="21">
        <f t="shared" si="138"/>
        <v>3840</v>
      </c>
      <c r="Z981" s="21">
        <f t="shared" si="139"/>
        <v>2160</v>
      </c>
      <c r="AA981" s="57">
        <f t="shared" si="140"/>
        <v>1550681.3056379822</v>
      </c>
      <c r="AB981" s="59">
        <f t="shared" si="141"/>
        <v>1.7777777777777777</v>
      </c>
      <c r="AC981" s="61">
        <f t="shared" si="142"/>
        <v>1905</v>
      </c>
    </row>
    <row r="982" spans="4:29">
      <c r="D982" s="12">
        <v>976</v>
      </c>
      <c r="E982" s="36" t="s">
        <v>222</v>
      </c>
      <c r="F982" s="16" t="s">
        <v>10</v>
      </c>
      <c r="G982" s="14" t="s">
        <v>51</v>
      </c>
      <c r="H982" s="13" t="s">
        <v>6</v>
      </c>
      <c r="I982" s="13" t="s">
        <v>202</v>
      </c>
      <c r="J982" s="13"/>
      <c r="K982" s="13"/>
      <c r="L982" s="14">
        <v>85</v>
      </c>
      <c r="M982" s="14" t="s">
        <v>15</v>
      </c>
      <c r="N982" s="31"/>
      <c r="O982" s="14" t="s">
        <v>1</v>
      </c>
      <c r="P982" s="14" t="s">
        <v>35</v>
      </c>
      <c r="Q982" s="31">
        <v>9600</v>
      </c>
      <c r="R982" s="31">
        <v>2400</v>
      </c>
      <c r="S982" s="45">
        <v>1</v>
      </c>
      <c r="T982" s="64">
        <f t="shared" si="135"/>
        <v>85</v>
      </c>
      <c r="U982" s="64">
        <f t="shared" si="136"/>
        <v>1.9917639881305635</v>
      </c>
      <c r="V982" s="38">
        <f t="shared" si="137"/>
        <v>0.28978074481206234</v>
      </c>
      <c r="W982" s="52">
        <v>289.78074481206232</v>
      </c>
      <c r="X982" s="71" t="str">
        <f t="shared" si="143"/>
        <v>Q4 2023</v>
      </c>
      <c r="Y982" s="21">
        <f t="shared" si="138"/>
        <v>3840</v>
      </c>
      <c r="Z982" s="21">
        <f t="shared" si="139"/>
        <v>2160</v>
      </c>
      <c r="AA982" s="57">
        <f t="shared" si="140"/>
        <v>1991763.9881305636</v>
      </c>
      <c r="AB982" s="59">
        <f t="shared" si="141"/>
        <v>1.7777777777777777</v>
      </c>
      <c r="AC982" s="61">
        <f t="shared" si="142"/>
        <v>2159</v>
      </c>
    </row>
    <row r="983" spans="4:29">
      <c r="D983" s="12">
        <v>977</v>
      </c>
      <c r="E983" s="36" t="s">
        <v>222</v>
      </c>
      <c r="F983" s="16" t="s">
        <v>10</v>
      </c>
      <c r="G983" s="14" t="s">
        <v>51</v>
      </c>
      <c r="H983" s="13" t="s">
        <v>6</v>
      </c>
      <c r="I983" s="13" t="s">
        <v>122</v>
      </c>
      <c r="J983" s="13"/>
      <c r="K983" s="13"/>
      <c r="L983" s="14">
        <v>55</v>
      </c>
      <c r="M983" s="14" t="s">
        <v>15</v>
      </c>
      <c r="N983" s="31"/>
      <c r="O983" s="14" t="s">
        <v>1</v>
      </c>
      <c r="P983" s="14" t="s">
        <v>35</v>
      </c>
      <c r="Q983" s="31">
        <v>6528</v>
      </c>
      <c r="R983" s="31">
        <v>408</v>
      </c>
      <c r="S983" s="45">
        <v>0.1</v>
      </c>
      <c r="T983" s="64">
        <f t="shared" si="135"/>
        <v>5.5</v>
      </c>
      <c r="U983" s="64">
        <f t="shared" si="136"/>
        <v>8.3392194658753707E-2</v>
      </c>
      <c r="V983" s="38">
        <f t="shared" si="137"/>
        <v>1.2233579513654219E-2</v>
      </c>
      <c r="W983" s="52">
        <v>122.33579513654219</v>
      </c>
      <c r="X983" s="71" t="str">
        <f t="shared" si="143"/>
        <v>Q4 2023</v>
      </c>
      <c r="Y983" s="21">
        <f t="shared" si="138"/>
        <v>3840</v>
      </c>
      <c r="Z983" s="21">
        <f t="shared" si="139"/>
        <v>2160</v>
      </c>
      <c r="AA983" s="57">
        <f t="shared" si="140"/>
        <v>833921.94658753707</v>
      </c>
      <c r="AB983" s="59">
        <f t="shared" si="141"/>
        <v>1.7777777777777777</v>
      </c>
      <c r="AC983" s="61">
        <f t="shared" si="142"/>
        <v>1397</v>
      </c>
    </row>
    <row r="984" spans="4:29">
      <c r="D984" s="12">
        <v>978</v>
      </c>
      <c r="E984" s="36" t="s">
        <v>222</v>
      </c>
      <c r="F984" s="16" t="s">
        <v>10</v>
      </c>
      <c r="G984" s="14" t="s">
        <v>51</v>
      </c>
      <c r="H984" s="13" t="s">
        <v>6</v>
      </c>
      <c r="I984" s="13" t="s">
        <v>122</v>
      </c>
      <c r="J984" s="13"/>
      <c r="K984" s="13"/>
      <c r="L984" s="14">
        <v>65</v>
      </c>
      <c r="M984" s="14" t="s">
        <v>15</v>
      </c>
      <c r="N984" s="31"/>
      <c r="O984" s="14" t="s">
        <v>2</v>
      </c>
      <c r="P984" s="14" t="s">
        <v>35</v>
      </c>
      <c r="Q984" s="31">
        <v>8512</v>
      </c>
      <c r="R984" s="31">
        <v>532</v>
      </c>
      <c r="S984" s="45">
        <v>15.2</v>
      </c>
      <c r="T984" s="64">
        <f t="shared" si="135"/>
        <v>988</v>
      </c>
      <c r="U984" s="64">
        <f t="shared" si="136"/>
        <v>17.703956168545997</v>
      </c>
      <c r="V984" s="38">
        <f t="shared" si="137"/>
        <v>3.564845131672604</v>
      </c>
      <c r="W984" s="52">
        <v>234.52928497846079</v>
      </c>
      <c r="X984" s="71" t="str">
        <f t="shared" si="143"/>
        <v>Q4 2023</v>
      </c>
      <c r="Y984" s="21">
        <f t="shared" si="138"/>
        <v>3840</v>
      </c>
      <c r="Z984" s="21">
        <f t="shared" si="139"/>
        <v>2160</v>
      </c>
      <c r="AA984" s="57">
        <f t="shared" si="140"/>
        <v>1164733.9584569733</v>
      </c>
      <c r="AB984" s="59">
        <f t="shared" si="141"/>
        <v>1.7777777777777777</v>
      </c>
      <c r="AC984" s="61">
        <f t="shared" si="142"/>
        <v>1651</v>
      </c>
    </row>
    <row r="985" spans="4:29">
      <c r="D985" s="12">
        <v>979</v>
      </c>
      <c r="E985" s="36" t="s">
        <v>222</v>
      </c>
      <c r="F985" s="16" t="s">
        <v>10</v>
      </c>
      <c r="G985" s="14" t="s">
        <v>51</v>
      </c>
      <c r="H985" s="13" t="s">
        <v>6</v>
      </c>
      <c r="I985" s="13" t="s">
        <v>122</v>
      </c>
      <c r="J985" s="13"/>
      <c r="K985" s="13"/>
      <c r="L985" s="14">
        <v>75</v>
      </c>
      <c r="M985" s="14" t="s">
        <v>15</v>
      </c>
      <c r="N985" s="31"/>
      <c r="O985" s="14" t="s">
        <v>2</v>
      </c>
      <c r="P985" s="14" t="s">
        <v>35</v>
      </c>
      <c r="Q985" s="31">
        <v>16384</v>
      </c>
      <c r="R985" s="31">
        <v>1024</v>
      </c>
      <c r="S985" s="45">
        <v>17.2</v>
      </c>
      <c r="T985" s="64">
        <f t="shared" si="135"/>
        <v>1290</v>
      </c>
      <c r="U985" s="64">
        <f t="shared" si="136"/>
        <v>26.671718456973291</v>
      </c>
      <c r="V985" s="38">
        <f t="shared" si="137"/>
        <v>5.4329873491144474</v>
      </c>
      <c r="W985" s="52">
        <v>315.87135750665391</v>
      </c>
      <c r="X985" s="71" t="str">
        <f t="shared" si="143"/>
        <v>Q4 2023</v>
      </c>
      <c r="Y985" s="21">
        <f t="shared" si="138"/>
        <v>3840</v>
      </c>
      <c r="Z985" s="21">
        <f t="shared" si="139"/>
        <v>2160</v>
      </c>
      <c r="AA985" s="57">
        <f t="shared" si="140"/>
        <v>1550681.3056379822</v>
      </c>
      <c r="AB985" s="59">
        <f t="shared" si="141"/>
        <v>1.7777777777777777</v>
      </c>
      <c r="AC985" s="61">
        <f t="shared" si="142"/>
        <v>1905</v>
      </c>
    </row>
    <row r="986" spans="4:29">
      <c r="D986" s="12">
        <v>980</v>
      </c>
      <c r="E986" s="36" t="s">
        <v>222</v>
      </c>
      <c r="F986" s="16" t="s">
        <v>10</v>
      </c>
      <c r="G986" s="14" t="s">
        <v>51</v>
      </c>
      <c r="H986" s="13" t="s">
        <v>6</v>
      </c>
      <c r="I986" s="13" t="s">
        <v>122</v>
      </c>
      <c r="J986" s="13"/>
      <c r="K986" s="13"/>
      <c r="L986" s="14">
        <v>85</v>
      </c>
      <c r="M986" s="14" t="s">
        <v>15</v>
      </c>
      <c r="N986" s="31"/>
      <c r="O986" s="14" t="s">
        <v>2</v>
      </c>
      <c r="P986" s="14" t="s">
        <v>35</v>
      </c>
      <c r="Q986" s="31">
        <v>14400</v>
      </c>
      <c r="R986" s="31">
        <v>900</v>
      </c>
      <c r="S986" s="45">
        <v>21.3</v>
      </c>
      <c r="T986" s="64">
        <f t="shared" si="135"/>
        <v>1810.5</v>
      </c>
      <c r="U986" s="64">
        <f t="shared" si="136"/>
        <v>42.424572947181012</v>
      </c>
      <c r="V986" s="38">
        <f t="shared" si="137"/>
        <v>8.8176140921384683</v>
      </c>
      <c r="W986" s="52">
        <v>413.97249258866049</v>
      </c>
      <c r="X986" s="71" t="str">
        <f t="shared" si="143"/>
        <v>Q4 2023</v>
      </c>
      <c r="Y986" s="21">
        <f t="shared" si="138"/>
        <v>3840</v>
      </c>
      <c r="Z986" s="21">
        <f t="shared" si="139"/>
        <v>2160</v>
      </c>
      <c r="AA986" s="57">
        <f t="shared" si="140"/>
        <v>1991763.9881305636</v>
      </c>
      <c r="AB986" s="59">
        <f t="shared" si="141"/>
        <v>1.7777777777777777</v>
      </c>
      <c r="AC986" s="61">
        <f t="shared" si="142"/>
        <v>2159</v>
      </c>
    </row>
    <row r="987" spans="4:29">
      <c r="D987" s="12">
        <v>981</v>
      </c>
      <c r="E987" s="36" t="s">
        <v>222</v>
      </c>
      <c r="F987" s="16" t="s">
        <v>10</v>
      </c>
      <c r="G987" s="14" t="s">
        <v>51</v>
      </c>
      <c r="H987" s="13" t="s">
        <v>6</v>
      </c>
      <c r="I987" s="13" t="s">
        <v>122</v>
      </c>
      <c r="J987" s="13"/>
      <c r="K987" s="13"/>
      <c r="L987" s="14">
        <v>86</v>
      </c>
      <c r="M987" s="14" t="s">
        <v>15</v>
      </c>
      <c r="N987" s="31"/>
      <c r="O987" s="14" t="s">
        <v>2</v>
      </c>
      <c r="P987" s="14" t="s">
        <v>35</v>
      </c>
      <c r="Q987" s="31">
        <v>16000</v>
      </c>
      <c r="R987" s="31">
        <v>1000</v>
      </c>
      <c r="S987" s="45">
        <v>0.3</v>
      </c>
      <c r="T987" s="64">
        <f t="shared" si="135"/>
        <v>25.8</v>
      </c>
      <c r="U987" s="64">
        <f t="shared" si="136"/>
        <v>0.61167140994658764</v>
      </c>
      <c r="V987" s="38">
        <f t="shared" si="137"/>
        <v>0.12419174777659814</v>
      </c>
      <c r="W987" s="52">
        <v>413.97249258866049</v>
      </c>
      <c r="X987" s="71" t="str">
        <f t="shared" si="143"/>
        <v>Q4 2023</v>
      </c>
      <c r="Y987" s="21">
        <f t="shared" si="138"/>
        <v>3840</v>
      </c>
      <c r="Z987" s="21">
        <f t="shared" si="139"/>
        <v>2160</v>
      </c>
      <c r="AA987" s="57">
        <f t="shared" si="140"/>
        <v>2038904.6998219588</v>
      </c>
      <c r="AB987" s="59">
        <f t="shared" si="141"/>
        <v>1.7777777777777777</v>
      </c>
      <c r="AC987" s="61">
        <f t="shared" si="142"/>
        <v>2184.4</v>
      </c>
    </row>
    <row r="988" spans="4:29">
      <c r="D988" s="12">
        <v>982</v>
      </c>
      <c r="E988" s="36" t="s">
        <v>222</v>
      </c>
      <c r="F988" s="16" t="s">
        <v>10</v>
      </c>
      <c r="G988" s="14" t="s">
        <v>51</v>
      </c>
      <c r="H988" s="13" t="s">
        <v>6</v>
      </c>
      <c r="I988" s="13" t="s">
        <v>122</v>
      </c>
      <c r="J988" s="13"/>
      <c r="K988" s="13"/>
      <c r="L988" s="14">
        <v>98</v>
      </c>
      <c r="M988" s="14" t="s">
        <v>15</v>
      </c>
      <c r="N988" s="31"/>
      <c r="O988" s="14" t="s">
        <v>2</v>
      </c>
      <c r="P988" s="14" t="s">
        <v>35</v>
      </c>
      <c r="Q988" s="31">
        <v>17472</v>
      </c>
      <c r="R988" s="31">
        <v>1092</v>
      </c>
      <c r="S988" s="45">
        <v>0.1</v>
      </c>
      <c r="T988" s="64">
        <f t="shared" si="135"/>
        <v>9.8000000000000007</v>
      </c>
      <c r="U988" s="64">
        <f t="shared" si="136"/>
        <v>0.26475988016617202</v>
      </c>
      <c r="V988" s="38">
        <f t="shared" si="137"/>
        <v>6.2095873888299076E-2</v>
      </c>
      <c r="W988" s="52">
        <v>620.9587388829907</v>
      </c>
      <c r="X988" s="71" t="str">
        <f t="shared" si="143"/>
        <v>Q4 2023</v>
      </c>
      <c r="Y988" s="21">
        <f t="shared" si="138"/>
        <v>3840</v>
      </c>
      <c r="Z988" s="21">
        <f t="shared" si="139"/>
        <v>2160</v>
      </c>
      <c r="AA988" s="57">
        <f t="shared" si="140"/>
        <v>2647598.8016617205</v>
      </c>
      <c r="AB988" s="59">
        <f t="shared" si="141"/>
        <v>1.7777777777777777</v>
      </c>
      <c r="AC988" s="61">
        <f t="shared" si="142"/>
        <v>2489.1999999999998</v>
      </c>
    </row>
    <row r="989" spans="4:29">
      <c r="D989" s="12">
        <v>983</v>
      </c>
      <c r="E989" s="36" t="s">
        <v>222</v>
      </c>
      <c r="F989" s="16" t="s">
        <v>10</v>
      </c>
      <c r="G989" s="14" t="s">
        <v>51</v>
      </c>
      <c r="H989" s="13" t="s">
        <v>6</v>
      </c>
      <c r="I989" s="13" t="s">
        <v>76</v>
      </c>
      <c r="J989" s="13"/>
      <c r="K989" s="13" t="s">
        <v>123</v>
      </c>
      <c r="L989" s="14">
        <v>55</v>
      </c>
      <c r="M989" s="14" t="s">
        <v>15</v>
      </c>
      <c r="N989" s="31">
        <v>1000000</v>
      </c>
      <c r="O989" s="14" t="s">
        <v>1</v>
      </c>
      <c r="P989" s="14" t="s">
        <v>35</v>
      </c>
      <c r="Q989" s="31">
        <v>6804.6390532544374</v>
      </c>
      <c r="R989" s="31">
        <v>567.05325443786978</v>
      </c>
      <c r="S989" s="45">
        <v>8.9250000000000007</v>
      </c>
      <c r="T989" s="64">
        <f t="shared" si="135"/>
        <v>490.87500000000006</v>
      </c>
      <c r="U989" s="64">
        <f t="shared" si="136"/>
        <v>7.442753373293769</v>
      </c>
      <c r="V989" s="38">
        <f t="shared" si="137"/>
        <v>1.0918469715936392</v>
      </c>
      <c r="W989" s="52">
        <v>122.33579513654219</v>
      </c>
      <c r="X989" s="71" t="str">
        <f t="shared" si="143"/>
        <v>Q4 2023</v>
      </c>
      <c r="Y989" s="21">
        <f t="shared" si="138"/>
        <v>3840</v>
      </c>
      <c r="Z989" s="21">
        <f t="shared" si="139"/>
        <v>2160</v>
      </c>
      <c r="AA989" s="57">
        <f t="shared" si="140"/>
        <v>833921.94658753707</v>
      </c>
      <c r="AB989" s="59">
        <f t="shared" si="141"/>
        <v>1.7777777777777777</v>
      </c>
      <c r="AC989" s="61">
        <f t="shared" si="142"/>
        <v>1397</v>
      </c>
    </row>
    <row r="990" spans="4:29">
      <c r="D990" s="12">
        <v>984</v>
      </c>
      <c r="E990" s="36" t="s">
        <v>222</v>
      </c>
      <c r="F990" s="16" t="s">
        <v>10</v>
      </c>
      <c r="G990" s="14" t="s">
        <v>51</v>
      </c>
      <c r="H990" s="13" t="s">
        <v>6</v>
      </c>
      <c r="I990" s="13" t="s">
        <v>76</v>
      </c>
      <c r="J990" s="13"/>
      <c r="K990" s="13" t="s">
        <v>123</v>
      </c>
      <c r="L990" s="14">
        <v>65</v>
      </c>
      <c r="M990" s="14" t="s">
        <v>15</v>
      </c>
      <c r="N990" s="31">
        <v>1000000</v>
      </c>
      <c r="O990" s="14" t="s">
        <v>1</v>
      </c>
      <c r="P990" s="14" t="s">
        <v>35</v>
      </c>
      <c r="Q990" s="31">
        <v>9504</v>
      </c>
      <c r="R990" s="31">
        <v>792</v>
      </c>
      <c r="S990" s="45">
        <v>12.494999999999999</v>
      </c>
      <c r="T990" s="64">
        <f t="shared" si="135"/>
        <v>812.17499999999995</v>
      </c>
      <c r="U990" s="64">
        <f t="shared" si="136"/>
        <v>14.553350810919881</v>
      </c>
      <c r="V990" s="38">
        <f t="shared" si="137"/>
        <v>2.0513103910641073</v>
      </c>
      <c r="W990" s="52">
        <v>164.17049948492254</v>
      </c>
      <c r="X990" s="71" t="str">
        <f t="shared" si="143"/>
        <v>Q4 2023</v>
      </c>
      <c r="Y990" s="21">
        <f t="shared" si="138"/>
        <v>3840</v>
      </c>
      <c r="Z990" s="21">
        <f t="shared" si="139"/>
        <v>2160</v>
      </c>
      <c r="AA990" s="57">
        <f t="shared" si="140"/>
        <v>1164733.9584569733</v>
      </c>
      <c r="AB990" s="59">
        <f t="shared" si="141"/>
        <v>1.7777777777777777</v>
      </c>
      <c r="AC990" s="61">
        <f t="shared" si="142"/>
        <v>1651</v>
      </c>
    </row>
    <row r="991" spans="4:29">
      <c r="D991" s="12">
        <v>985</v>
      </c>
      <c r="E991" s="36" t="s">
        <v>222</v>
      </c>
      <c r="F991" s="16" t="s">
        <v>10</v>
      </c>
      <c r="G991" s="14" t="s">
        <v>51</v>
      </c>
      <c r="H991" s="13" t="s">
        <v>6</v>
      </c>
      <c r="I991" s="13" t="s">
        <v>76</v>
      </c>
      <c r="J991" s="13"/>
      <c r="K991" s="13" t="s">
        <v>123</v>
      </c>
      <c r="L991" s="14">
        <v>75</v>
      </c>
      <c r="M991" s="14" t="s">
        <v>15</v>
      </c>
      <c r="N991" s="31">
        <v>1000000</v>
      </c>
      <c r="O991" s="14" t="s">
        <v>2</v>
      </c>
      <c r="P991" s="14" t="s">
        <v>35</v>
      </c>
      <c r="Q991" s="31">
        <v>13685.759999999997</v>
      </c>
      <c r="R991" s="31">
        <v>1140.4799999999998</v>
      </c>
      <c r="S991" s="45">
        <v>7.14</v>
      </c>
      <c r="T991" s="64">
        <f t="shared" si="135"/>
        <v>535.5</v>
      </c>
      <c r="U991" s="64">
        <f t="shared" si="136"/>
        <v>11.071864522255192</v>
      </c>
      <c r="V991" s="38">
        <f t="shared" si="137"/>
        <v>2.2553214925975089</v>
      </c>
      <c r="W991" s="52">
        <v>315.87135750665391</v>
      </c>
      <c r="X991" s="71" t="str">
        <f t="shared" si="143"/>
        <v>Q4 2023</v>
      </c>
      <c r="Y991" s="21">
        <f t="shared" si="138"/>
        <v>3840</v>
      </c>
      <c r="Z991" s="21">
        <f t="shared" si="139"/>
        <v>2160</v>
      </c>
      <c r="AA991" s="57">
        <f t="shared" si="140"/>
        <v>1550681.3056379822</v>
      </c>
      <c r="AB991" s="59">
        <f t="shared" si="141"/>
        <v>1.7777777777777777</v>
      </c>
      <c r="AC991" s="61">
        <f t="shared" si="142"/>
        <v>1905</v>
      </c>
    </row>
    <row r="992" spans="4:29">
      <c r="D992" s="12">
        <v>986</v>
      </c>
      <c r="E992" s="36" t="s">
        <v>222</v>
      </c>
      <c r="F992" s="16" t="s">
        <v>11</v>
      </c>
      <c r="G992" s="14" t="s">
        <v>30</v>
      </c>
      <c r="H992" s="13" t="s">
        <v>4</v>
      </c>
      <c r="I992" s="13" t="s">
        <v>31</v>
      </c>
      <c r="J992" s="13" t="s">
        <v>56</v>
      </c>
      <c r="K992" s="13" t="s">
        <v>57</v>
      </c>
      <c r="L992" s="14">
        <v>12.9</v>
      </c>
      <c r="M992" s="14" t="s">
        <v>16</v>
      </c>
      <c r="N992" s="31">
        <v>1000000</v>
      </c>
      <c r="O992" s="14" t="s">
        <v>2</v>
      </c>
      <c r="P992" s="14" t="s">
        <v>47</v>
      </c>
      <c r="Q992" s="31">
        <v>10384</v>
      </c>
      <c r="R992" s="31">
        <v>2596</v>
      </c>
      <c r="S992" s="45">
        <v>187</v>
      </c>
      <c r="T992" s="64">
        <f t="shared" si="135"/>
        <v>2412.3000000000002</v>
      </c>
      <c r="U992" s="64">
        <f t="shared" si="136"/>
        <v>9.6354119777642371</v>
      </c>
      <c r="V992" s="38">
        <f t="shared" si="137"/>
        <v>15.840238642124602</v>
      </c>
      <c r="W992" s="52">
        <v>84.707158514035299</v>
      </c>
      <c r="X992" s="71" t="str">
        <f t="shared" si="143"/>
        <v>Q1 2024</v>
      </c>
      <c r="Y992" s="21">
        <f t="shared" si="138"/>
        <v>2732</v>
      </c>
      <c r="Z992" s="21">
        <f t="shared" si="139"/>
        <v>2048</v>
      </c>
      <c r="AA992" s="57">
        <f t="shared" si="140"/>
        <v>51526.267260771325</v>
      </c>
      <c r="AB992" s="59">
        <f t="shared" si="141"/>
        <v>1.333984375</v>
      </c>
      <c r="AC992" s="61">
        <f t="shared" si="142"/>
        <v>327.65999999999997</v>
      </c>
    </row>
    <row r="993" spans="4:29">
      <c r="D993" s="12">
        <v>987</v>
      </c>
      <c r="E993" s="36" t="s">
        <v>222</v>
      </c>
      <c r="F993" s="16" t="s">
        <v>11</v>
      </c>
      <c r="G993" s="14" t="s">
        <v>30</v>
      </c>
      <c r="H993" s="13" t="s">
        <v>90</v>
      </c>
      <c r="I993" s="13" t="s">
        <v>45</v>
      </c>
      <c r="J993" s="13" t="s">
        <v>101</v>
      </c>
      <c r="K993" s="13" t="s">
        <v>43</v>
      </c>
      <c r="L993" s="14">
        <v>16</v>
      </c>
      <c r="M993" s="14" t="s">
        <v>66</v>
      </c>
      <c r="N993" s="31">
        <v>1000000</v>
      </c>
      <c r="O993" s="14" t="s">
        <v>2</v>
      </c>
      <c r="P993" s="14" t="s">
        <v>47</v>
      </c>
      <c r="Q993" s="31">
        <v>4000</v>
      </c>
      <c r="R993" s="31">
        <v>1152</v>
      </c>
      <c r="S993" s="45">
        <v>20</v>
      </c>
      <c r="T993" s="64">
        <f t="shared" si="135"/>
        <v>320</v>
      </c>
      <c r="U993" s="64">
        <f t="shared" si="136"/>
        <v>1.4845928988764043</v>
      </c>
      <c r="V993" s="38">
        <f t="shared" si="137"/>
        <v>1.3875186733340461</v>
      </c>
      <c r="W993" s="52">
        <v>69.375933666702309</v>
      </c>
      <c r="X993" s="71" t="str">
        <f t="shared" si="143"/>
        <v>Q1 2024</v>
      </c>
      <c r="Y993" s="21">
        <f t="shared" si="138"/>
        <v>2560</v>
      </c>
      <c r="Z993" s="21">
        <f t="shared" si="139"/>
        <v>1600</v>
      </c>
      <c r="AA993" s="57">
        <f t="shared" si="140"/>
        <v>74229.644943820225</v>
      </c>
      <c r="AB993" s="59">
        <f t="shared" si="141"/>
        <v>1.6</v>
      </c>
      <c r="AC993" s="61">
        <f t="shared" si="142"/>
        <v>406.4</v>
      </c>
    </row>
    <row r="994" spans="4:29">
      <c r="D994" s="12">
        <v>988</v>
      </c>
      <c r="E994" s="36" t="s">
        <v>222</v>
      </c>
      <c r="F994" s="16" t="s">
        <v>11</v>
      </c>
      <c r="G994" s="14" t="s">
        <v>30</v>
      </c>
      <c r="H994" s="13" t="s">
        <v>90</v>
      </c>
      <c r="I994" s="13" t="s">
        <v>45</v>
      </c>
      <c r="J994" s="13" t="s">
        <v>46</v>
      </c>
      <c r="K994" s="13" t="s">
        <v>43</v>
      </c>
      <c r="L994" s="14">
        <v>17.3</v>
      </c>
      <c r="M994" s="14" t="s">
        <v>15</v>
      </c>
      <c r="N994" s="31">
        <v>1000000</v>
      </c>
      <c r="O994" s="14" t="s">
        <v>2</v>
      </c>
      <c r="P994" s="14" t="s">
        <v>47</v>
      </c>
      <c r="Q994" s="31">
        <v>10000</v>
      </c>
      <c r="R994" s="31">
        <v>240</v>
      </c>
      <c r="S994" s="45">
        <v>5</v>
      </c>
      <c r="T994" s="64">
        <f t="shared" si="135"/>
        <v>86.5</v>
      </c>
      <c r="U994" s="64">
        <f t="shared" si="136"/>
        <v>0.41253636263501481</v>
      </c>
      <c r="V994" s="38">
        <f t="shared" si="137"/>
        <v>0.37043322605986106</v>
      </c>
      <c r="W994" s="52">
        <v>74.086645211972211</v>
      </c>
      <c r="X994" s="71" t="str">
        <f t="shared" si="143"/>
        <v>Q1 2024</v>
      </c>
      <c r="Y994" s="21">
        <f t="shared" si="138"/>
        <v>3840</v>
      </c>
      <c r="Z994" s="21">
        <f t="shared" si="139"/>
        <v>2160</v>
      </c>
      <c r="AA994" s="57">
        <f t="shared" si="140"/>
        <v>82507.272527002962</v>
      </c>
      <c r="AB994" s="59">
        <f t="shared" si="141"/>
        <v>1.7777777777777777</v>
      </c>
      <c r="AC994" s="61">
        <f t="shared" si="142"/>
        <v>439.42</v>
      </c>
    </row>
    <row r="995" spans="4:29">
      <c r="D995" s="12">
        <v>989</v>
      </c>
      <c r="E995" s="36" t="s">
        <v>222</v>
      </c>
      <c r="F995" s="16" t="s">
        <v>11</v>
      </c>
      <c r="G995" s="14" t="s">
        <v>30</v>
      </c>
      <c r="H995" s="13" t="s">
        <v>90</v>
      </c>
      <c r="I995" s="13" t="s">
        <v>45</v>
      </c>
      <c r="J995" s="13" t="s">
        <v>168</v>
      </c>
      <c r="K995" s="13" t="s">
        <v>43</v>
      </c>
      <c r="L995" s="14">
        <v>17.3</v>
      </c>
      <c r="M995" s="14" t="s">
        <v>15</v>
      </c>
      <c r="N995" s="31">
        <v>1000000</v>
      </c>
      <c r="O995" s="14" t="s">
        <v>2</v>
      </c>
      <c r="P995" s="14" t="s">
        <v>47</v>
      </c>
      <c r="Q995" s="31">
        <v>4032</v>
      </c>
      <c r="R995" s="31">
        <v>1008</v>
      </c>
      <c r="S995" s="45">
        <v>20</v>
      </c>
      <c r="T995" s="64">
        <f t="shared" si="135"/>
        <v>346</v>
      </c>
      <c r="U995" s="64">
        <f t="shared" si="136"/>
        <v>1.6501454505400592</v>
      </c>
      <c r="V995" s="38">
        <f t="shared" si="137"/>
        <v>1.4817329042394443</v>
      </c>
      <c r="W995" s="52">
        <v>74.086645211972211</v>
      </c>
      <c r="X995" s="71" t="str">
        <f t="shared" si="143"/>
        <v>Q1 2024</v>
      </c>
      <c r="Y995" s="21">
        <f t="shared" si="138"/>
        <v>3840</v>
      </c>
      <c r="Z995" s="21">
        <f t="shared" si="139"/>
        <v>2160</v>
      </c>
      <c r="AA995" s="57">
        <f t="shared" si="140"/>
        <v>82507.272527002962</v>
      </c>
      <c r="AB995" s="59">
        <f t="shared" si="141"/>
        <v>1.7777777777777777</v>
      </c>
      <c r="AC995" s="61">
        <f t="shared" si="142"/>
        <v>439.42</v>
      </c>
    </row>
    <row r="996" spans="4:29">
      <c r="D996" s="12">
        <v>990</v>
      </c>
      <c r="E996" s="36" t="s">
        <v>222</v>
      </c>
      <c r="F996" s="16" t="s">
        <v>11</v>
      </c>
      <c r="G996" s="14" t="s">
        <v>30</v>
      </c>
      <c r="H996" s="13" t="s">
        <v>90</v>
      </c>
      <c r="I996" s="13" t="s">
        <v>45</v>
      </c>
      <c r="J996" s="13" t="s">
        <v>206</v>
      </c>
      <c r="K996" s="13"/>
      <c r="L996" s="14">
        <v>18</v>
      </c>
      <c r="M996" s="14" t="s">
        <v>186</v>
      </c>
      <c r="N996" s="31">
        <v>1000000</v>
      </c>
      <c r="O996" s="14" t="s">
        <v>2</v>
      </c>
      <c r="P996" s="14" t="s">
        <v>47</v>
      </c>
      <c r="Q996" s="31">
        <v>4000</v>
      </c>
      <c r="R996" s="31">
        <v>1000</v>
      </c>
      <c r="S996" s="45">
        <v>10</v>
      </c>
      <c r="T996" s="64">
        <f t="shared" si="135"/>
        <v>180</v>
      </c>
      <c r="U996" s="64">
        <f t="shared" si="136"/>
        <v>0.93946894382022461</v>
      </c>
      <c r="V996" s="38">
        <f t="shared" si="137"/>
        <v>0.74086645211972213</v>
      </c>
      <c r="W996" s="52">
        <v>74.086645211972211</v>
      </c>
      <c r="X996" s="71" t="str">
        <f t="shared" si="143"/>
        <v>Q1 2024</v>
      </c>
      <c r="Y996" s="21">
        <f t="shared" si="138"/>
        <v>3840</v>
      </c>
      <c r="Z996" s="21">
        <f t="shared" si="139"/>
        <v>2400</v>
      </c>
      <c r="AA996" s="57">
        <f t="shared" si="140"/>
        <v>93946.894382022467</v>
      </c>
      <c r="AB996" s="59">
        <f t="shared" si="141"/>
        <v>1.6</v>
      </c>
      <c r="AC996" s="61">
        <f t="shared" si="142"/>
        <v>457.2</v>
      </c>
    </row>
    <row r="997" spans="4:29">
      <c r="D997" s="12">
        <v>991</v>
      </c>
      <c r="E997" s="36" t="s">
        <v>222</v>
      </c>
      <c r="F997" s="16" t="s">
        <v>11</v>
      </c>
      <c r="G997" s="14" t="s">
        <v>30</v>
      </c>
      <c r="H997" s="13" t="s">
        <v>90</v>
      </c>
      <c r="I997" s="13" t="s">
        <v>31</v>
      </c>
      <c r="J997" s="13" t="s">
        <v>216</v>
      </c>
      <c r="K997" s="13" t="s">
        <v>57</v>
      </c>
      <c r="L997" s="14">
        <v>14.2</v>
      </c>
      <c r="M997" s="14" t="s">
        <v>63</v>
      </c>
      <c r="N997" s="31">
        <v>1000000</v>
      </c>
      <c r="O997" s="14" t="s">
        <v>2</v>
      </c>
      <c r="P997" s="14" t="s">
        <v>47</v>
      </c>
      <c r="Q997" s="31">
        <v>10384</v>
      </c>
      <c r="R997" s="31">
        <v>2596</v>
      </c>
      <c r="S997" s="45">
        <v>1000</v>
      </c>
      <c r="T997" s="64">
        <f t="shared" si="135"/>
        <v>14200</v>
      </c>
      <c r="U997" s="64">
        <f t="shared" si="136"/>
        <v>59.423948554645534</v>
      </c>
      <c r="V997" s="38">
        <f t="shared" si="137"/>
        <v>81.08133811252452</v>
      </c>
      <c r="W997" s="52">
        <v>81.08133811252452</v>
      </c>
      <c r="X997" s="71" t="str">
        <f t="shared" si="143"/>
        <v>Q1 2024</v>
      </c>
      <c r="Y997" s="21">
        <f t="shared" si="138"/>
        <v>3024</v>
      </c>
      <c r="Z997" s="21">
        <f t="shared" si="139"/>
        <v>1964</v>
      </c>
      <c r="AA997" s="57">
        <f t="shared" si="140"/>
        <v>59423.948554645533</v>
      </c>
      <c r="AB997" s="59">
        <f t="shared" si="141"/>
        <v>1.539714867617108</v>
      </c>
      <c r="AC997" s="61">
        <f t="shared" si="142"/>
        <v>360.67999999999995</v>
      </c>
    </row>
    <row r="998" spans="4:29">
      <c r="D998" s="12">
        <v>992</v>
      </c>
      <c r="E998" s="36" t="s">
        <v>222</v>
      </c>
      <c r="F998" s="16" t="s">
        <v>11</v>
      </c>
      <c r="G998" s="14" t="s">
        <v>30</v>
      </c>
      <c r="H998" s="13" t="s">
        <v>90</v>
      </c>
      <c r="I998" s="13" t="s">
        <v>31</v>
      </c>
      <c r="J998" s="13" t="s">
        <v>62</v>
      </c>
      <c r="K998" s="13" t="s">
        <v>57</v>
      </c>
      <c r="L998" s="14">
        <v>16.2</v>
      </c>
      <c r="M998" s="14" t="s">
        <v>64</v>
      </c>
      <c r="N998" s="31">
        <v>1000000</v>
      </c>
      <c r="O998" s="14" t="s">
        <v>2</v>
      </c>
      <c r="P998" s="14" t="s">
        <v>47</v>
      </c>
      <c r="Q998" s="31">
        <v>10384</v>
      </c>
      <c r="R998" s="31">
        <v>2596</v>
      </c>
      <c r="S998" s="45">
        <v>600</v>
      </c>
      <c r="T998" s="64">
        <f t="shared" si="135"/>
        <v>9720</v>
      </c>
      <c r="U998" s="64">
        <f t="shared" si="136"/>
        <v>46.315708612985993</v>
      </c>
      <c r="V998" s="38">
        <f t="shared" si="137"/>
        <v>55.500746933361853</v>
      </c>
      <c r="W998" s="52">
        <v>92.501244888936412</v>
      </c>
      <c r="X998" s="71" t="str">
        <f t="shared" si="143"/>
        <v>Q1 2024</v>
      </c>
      <c r="Y998" s="21">
        <f t="shared" si="138"/>
        <v>3456</v>
      </c>
      <c r="Z998" s="21">
        <f t="shared" si="139"/>
        <v>2234</v>
      </c>
      <c r="AA998" s="57">
        <f t="shared" si="140"/>
        <v>77192.847688309979</v>
      </c>
      <c r="AB998" s="59">
        <f t="shared" si="141"/>
        <v>1.5470008952551477</v>
      </c>
      <c r="AC998" s="61">
        <f t="shared" si="142"/>
        <v>411.47999999999996</v>
      </c>
    </row>
    <row r="999" spans="4:29">
      <c r="D999" s="12">
        <v>993</v>
      </c>
      <c r="E999" s="36" t="s">
        <v>222</v>
      </c>
      <c r="F999" s="16" t="s">
        <v>11</v>
      </c>
      <c r="G999" s="14" t="s">
        <v>30</v>
      </c>
      <c r="H999" s="13" t="s">
        <v>90</v>
      </c>
      <c r="I999" s="13" t="s">
        <v>102</v>
      </c>
      <c r="J999" s="13" t="s">
        <v>103</v>
      </c>
      <c r="K999" s="13" t="s">
        <v>43</v>
      </c>
      <c r="L999" s="14">
        <v>16</v>
      </c>
      <c r="M999" s="14" t="s">
        <v>66</v>
      </c>
      <c r="N999" s="31">
        <v>1000000</v>
      </c>
      <c r="O999" s="14" t="s">
        <v>2</v>
      </c>
      <c r="P999" s="14" t="s">
        <v>47</v>
      </c>
      <c r="Q999" s="31">
        <v>4000</v>
      </c>
      <c r="R999" s="31">
        <v>1152</v>
      </c>
      <c r="S999" s="45">
        <v>15</v>
      </c>
      <c r="T999" s="64">
        <f t="shared" si="135"/>
        <v>240</v>
      </c>
      <c r="U999" s="64">
        <f t="shared" si="136"/>
        <v>1.1134446741573032</v>
      </c>
      <c r="V999" s="38">
        <f t="shared" si="137"/>
        <v>1.0406390050005345</v>
      </c>
      <c r="W999" s="52">
        <v>69.375933666702309</v>
      </c>
      <c r="X999" s="71" t="str">
        <f t="shared" si="143"/>
        <v>Q1 2024</v>
      </c>
      <c r="Y999" s="21">
        <f t="shared" si="138"/>
        <v>2560</v>
      </c>
      <c r="Z999" s="21">
        <f t="shared" si="139"/>
        <v>1600</v>
      </c>
      <c r="AA999" s="57">
        <f t="shared" si="140"/>
        <v>74229.644943820225</v>
      </c>
      <c r="AB999" s="59">
        <f t="shared" si="141"/>
        <v>1.6</v>
      </c>
      <c r="AC999" s="61">
        <f t="shared" si="142"/>
        <v>406.4</v>
      </c>
    </row>
    <row r="1000" spans="4:29">
      <c r="D1000" s="12">
        <v>994</v>
      </c>
      <c r="E1000" s="36" t="s">
        <v>222</v>
      </c>
      <c r="F1000" s="16" t="s">
        <v>11</v>
      </c>
      <c r="G1000" s="14" t="s">
        <v>30</v>
      </c>
      <c r="H1000" s="13" t="s">
        <v>90</v>
      </c>
      <c r="I1000" s="13" t="s">
        <v>102</v>
      </c>
      <c r="J1000" s="13" t="s">
        <v>104</v>
      </c>
      <c r="K1000" s="13" t="s">
        <v>43</v>
      </c>
      <c r="L1000" s="14">
        <v>17.3</v>
      </c>
      <c r="M1000" s="14" t="s">
        <v>15</v>
      </c>
      <c r="N1000" s="31">
        <v>1000000</v>
      </c>
      <c r="O1000" s="14" t="s">
        <v>2</v>
      </c>
      <c r="P1000" s="14" t="s">
        <v>47</v>
      </c>
      <c r="Q1000" s="31">
        <v>4000</v>
      </c>
      <c r="R1000" s="31">
        <v>1152</v>
      </c>
      <c r="S1000" s="45">
        <v>20</v>
      </c>
      <c r="T1000" s="64">
        <f t="shared" si="135"/>
        <v>346</v>
      </c>
      <c r="U1000" s="64">
        <f t="shared" si="136"/>
        <v>1.6501454505400592</v>
      </c>
      <c r="V1000" s="38">
        <f t="shared" si="137"/>
        <v>1.4817329042394443</v>
      </c>
      <c r="W1000" s="52">
        <v>74.086645211972211</v>
      </c>
      <c r="X1000" s="71" t="str">
        <f t="shared" si="143"/>
        <v>Q1 2024</v>
      </c>
      <c r="Y1000" s="21">
        <f t="shared" si="138"/>
        <v>3840</v>
      </c>
      <c r="Z1000" s="21">
        <f t="shared" si="139"/>
        <v>2160</v>
      </c>
      <c r="AA1000" s="57">
        <f t="shared" si="140"/>
        <v>82507.272527002962</v>
      </c>
      <c r="AB1000" s="59">
        <f t="shared" si="141"/>
        <v>1.7777777777777777</v>
      </c>
      <c r="AC1000" s="61">
        <f t="shared" si="142"/>
        <v>439.42</v>
      </c>
    </row>
    <row r="1001" spans="4:29">
      <c r="D1001" s="12">
        <v>995</v>
      </c>
      <c r="E1001" s="36" t="s">
        <v>222</v>
      </c>
      <c r="F1001" s="16" t="s">
        <v>11</v>
      </c>
      <c r="G1001" s="14" t="s">
        <v>30</v>
      </c>
      <c r="H1001" s="13" t="s">
        <v>90</v>
      </c>
      <c r="I1001" s="13" t="s">
        <v>54</v>
      </c>
      <c r="J1001" s="13" t="s">
        <v>92</v>
      </c>
      <c r="K1001" s="13" t="s">
        <v>43</v>
      </c>
      <c r="L1001" s="14">
        <v>17.3</v>
      </c>
      <c r="M1001" s="14" t="s">
        <v>15</v>
      </c>
      <c r="N1001" s="31">
        <v>1000000</v>
      </c>
      <c r="O1001" s="14" t="s">
        <v>2</v>
      </c>
      <c r="P1001" s="14" t="s">
        <v>47</v>
      </c>
      <c r="Q1001" s="31">
        <v>4000</v>
      </c>
      <c r="R1001" s="31">
        <v>1152</v>
      </c>
      <c r="S1001" s="45">
        <v>15</v>
      </c>
      <c r="T1001" s="64">
        <f t="shared" si="135"/>
        <v>259.5</v>
      </c>
      <c r="U1001" s="64">
        <f t="shared" si="136"/>
        <v>1.2376090879050445</v>
      </c>
      <c r="V1001" s="38">
        <f t="shared" si="137"/>
        <v>1.1112996781795832</v>
      </c>
      <c r="W1001" s="52">
        <v>74.086645211972211</v>
      </c>
      <c r="X1001" s="71" t="str">
        <f t="shared" si="143"/>
        <v>Q1 2024</v>
      </c>
      <c r="Y1001" s="21">
        <f t="shared" si="138"/>
        <v>3840</v>
      </c>
      <c r="Z1001" s="21">
        <f t="shared" si="139"/>
        <v>2160</v>
      </c>
      <c r="AA1001" s="57">
        <f t="shared" si="140"/>
        <v>82507.272527002962</v>
      </c>
      <c r="AB1001" s="59">
        <f t="shared" si="141"/>
        <v>1.7777777777777777</v>
      </c>
      <c r="AC1001" s="61">
        <f t="shared" si="142"/>
        <v>439.42</v>
      </c>
    </row>
    <row r="1002" spans="4:29">
      <c r="D1002" s="12">
        <v>996</v>
      </c>
      <c r="E1002" s="36" t="s">
        <v>222</v>
      </c>
      <c r="F1002" s="16" t="s">
        <v>11</v>
      </c>
      <c r="G1002" s="14" t="s">
        <v>30</v>
      </c>
      <c r="H1002" s="13" t="s">
        <v>90</v>
      </c>
      <c r="I1002" s="13" t="s">
        <v>54</v>
      </c>
      <c r="J1002" s="13" t="s">
        <v>92</v>
      </c>
      <c r="K1002" s="13" t="s">
        <v>43</v>
      </c>
      <c r="L1002" s="14">
        <v>16</v>
      </c>
      <c r="M1002" s="14" t="s">
        <v>66</v>
      </c>
      <c r="N1002" s="31">
        <v>1000000</v>
      </c>
      <c r="O1002" s="14" t="s">
        <v>2</v>
      </c>
      <c r="P1002" s="14" t="s">
        <v>47</v>
      </c>
      <c r="Q1002" s="31">
        <v>4000</v>
      </c>
      <c r="R1002" s="31">
        <v>1152</v>
      </c>
      <c r="S1002" s="45">
        <v>40</v>
      </c>
      <c r="T1002" s="64">
        <f t="shared" si="135"/>
        <v>640</v>
      </c>
      <c r="U1002" s="64">
        <f t="shared" si="136"/>
        <v>2.9691857977528087</v>
      </c>
      <c r="V1002" s="38">
        <f t="shared" si="137"/>
        <v>2.7750373466680922</v>
      </c>
      <c r="W1002" s="52">
        <v>69.375933666702309</v>
      </c>
      <c r="X1002" s="71" t="str">
        <f t="shared" si="143"/>
        <v>Q1 2024</v>
      </c>
      <c r="Y1002" s="21">
        <f t="shared" si="138"/>
        <v>2560</v>
      </c>
      <c r="Z1002" s="21">
        <f t="shared" si="139"/>
        <v>1600</v>
      </c>
      <c r="AA1002" s="57">
        <f t="shared" si="140"/>
        <v>74229.644943820225</v>
      </c>
      <c r="AB1002" s="59">
        <f t="shared" si="141"/>
        <v>1.6</v>
      </c>
      <c r="AC1002" s="61">
        <f t="shared" si="142"/>
        <v>406.4</v>
      </c>
    </row>
    <row r="1003" spans="4:29">
      <c r="D1003" s="12">
        <v>997</v>
      </c>
      <c r="E1003" s="36" t="s">
        <v>222</v>
      </c>
      <c r="F1003" s="16" t="s">
        <v>11</v>
      </c>
      <c r="G1003" s="14" t="s">
        <v>30</v>
      </c>
      <c r="H1003" s="13" t="s">
        <v>90</v>
      </c>
      <c r="I1003" s="13" t="s">
        <v>54</v>
      </c>
      <c r="J1003" s="13" t="s">
        <v>92</v>
      </c>
      <c r="K1003" s="13" t="s">
        <v>43</v>
      </c>
      <c r="L1003" s="14">
        <v>18</v>
      </c>
      <c r="M1003" s="14" t="s">
        <v>66</v>
      </c>
      <c r="N1003" s="31">
        <v>1000000</v>
      </c>
      <c r="O1003" s="14" t="s">
        <v>2</v>
      </c>
      <c r="P1003" s="14" t="s">
        <v>47</v>
      </c>
      <c r="Q1003" s="31">
        <v>4000</v>
      </c>
      <c r="R1003" s="31">
        <v>1152</v>
      </c>
      <c r="S1003" s="45">
        <v>25</v>
      </c>
      <c r="T1003" s="64">
        <f t="shared" si="135"/>
        <v>450</v>
      </c>
      <c r="U1003" s="64">
        <f t="shared" si="136"/>
        <v>2.3486723595505619</v>
      </c>
      <c r="V1003" s="38">
        <f t="shared" si="137"/>
        <v>1.8521661302993053</v>
      </c>
      <c r="W1003" s="52">
        <v>74.086645211972211</v>
      </c>
      <c r="X1003" s="71" t="str">
        <f t="shared" si="143"/>
        <v>Q1 2024</v>
      </c>
      <c r="Y1003" s="21">
        <f t="shared" si="138"/>
        <v>2560</v>
      </c>
      <c r="Z1003" s="21">
        <f t="shared" si="139"/>
        <v>1600</v>
      </c>
      <c r="AA1003" s="57">
        <f t="shared" si="140"/>
        <v>93946.894382022467</v>
      </c>
      <c r="AB1003" s="59">
        <f t="shared" si="141"/>
        <v>1.6</v>
      </c>
      <c r="AC1003" s="61">
        <f t="shared" si="142"/>
        <v>457.2</v>
      </c>
    </row>
    <row r="1004" spans="4:29">
      <c r="D1004" s="12">
        <v>998</v>
      </c>
      <c r="E1004" s="36" t="s">
        <v>222</v>
      </c>
      <c r="F1004" s="16" t="s">
        <v>11</v>
      </c>
      <c r="G1004" s="14" t="s">
        <v>30</v>
      </c>
      <c r="H1004" s="13" t="s">
        <v>90</v>
      </c>
      <c r="I1004" s="13" t="s">
        <v>54</v>
      </c>
      <c r="J1004" s="13" t="s">
        <v>169</v>
      </c>
      <c r="K1004" s="13" t="s">
        <v>43</v>
      </c>
      <c r="L1004" s="14">
        <v>17</v>
      </c>
      <c r="M1004" s="14" t="s">
        <v>66</v>
      </c>
      <c r="N1004" s="31">
        <v>1000000</v>
      </c>
      <c r="O1004" s="14" t="s">
        <v>2</v>
      </c>
      <c r="P1004" s="14" t="s">
        <v>47</v>
      </c>
      <c r="Q1004" s="31">
        <v>4000</v>
      </c>
      <c r="R1004" s="31">
        <v>1152</v>
      </c>
      <c r="S1004" s="45">
        <v>20</v>
      </c>
      <c r="T1004" s="64">
        <f t="shared" si="135"/>
        <v>340</v>
      </c>
      <c r="U1004" s="64">
        <f t="shared" si="136"/>
        <v>1.6759662022471906</v>
      </c>
      <c r="V1004" s="38">
        <f t="shared" si="137"/>
        <v>1.4817329042394443</v>
      </c>
      <c r="W1004" s="52">
        <v>74.086645211972211</v>
      </c>
      <c r="X1004" s="71" t="str">
        <f t="shared" si="143"/>
        <v>Q1 2024</v>
      </c>
      <c r="Y1004" s="21">
        <f t="shared" si="138"/>
        <v>2560</v>
      </c>
      <c r="Z1004" s="21">
        <f t="shared" si="139"/>
        <v>1600</v>
      </c>
      <c r="AA1004" s="57">
        <f t="shared" si="140"/>
        <v>83798.310112359526</v>
      </c>
      <c r="AB1004" s="59">
        <f t="shared" si="141"/>
        <v>1.6</v>
      </c>
      <c r="AC1004" s="61">
        <f t="shared" si="142"/>
        <v>431.79999999999995</v>
      </c>
    </row>
    <row r="1005" spans="4:29">
      <c r="D1005" s="12">
        <v>999</v>
      </c>
      <c r="E1005" s="36" t="s">
        <v>222</v>
      </c>
      <c r="F1005" s="16" t="s">
        <v>11</v>
      </c>
      <c r="G1005" s="14" t="s">
        <v>30</v>
      </c>
      <c r="H1005" s="13" t="s">
        <v>90</v>
      </c>
      <c r="I1005" s="13" t="s">
        <v>54</v>
      </c>
      <c r="J1005" s="13" t="s">
        <v>170</v>
      </c>
      <c r="K1005" s="13" t="s">
        <v>43</v>
      </c>
      <c r="L1005" s="14">
        <v>14</v>
      </c>
      <c r="M1005" s="14" t="s">
        <v>66</v>
      </c>
      <c r="N1005" s="31">
        <v>1000000</v>
      </c>
      <c r="O1005" s="14" t="s">
        <v>2</v>
      </c>
      <c r="P1005" s="14" t="s">
        <v>47</v>
      </c>
      <c r="Q1005" s="31">
        <v>4000</v>
      </c>
      <c r="R1005" s="31">
        <v>1152</v>
      </c>
      <c r="S1005" s="45">
        <v>30</v>
      </c>
      <c r="T1005" s="64">
        <f t="shared" si="135"/>
        <v>420</v>
      </c>
      <c r="U1005" s="64">
        <f t="shared" si="136"/>
        <v>1.7049621573033702</v>
      </c>
      <c r="V1005" s="38">
        <f t="shared" si="137"/>
        <v>1.7986353172848748</v>
      </c>
      <c r="W1005" s="52">
        <v>59.954510576162498</v>
      </c>
      <c r="X1005" s="71" t="str">
        <f t="shared" si="143"/>
        <v>Q1 2024</v>
      </c>
      <c r="Y1005" s="21">
        <f t="shared" si="138"/>
        <v>2560</v>
      </c>
      <c r="Z1005" s="21">
        <f t="shared" si="139"/>
        <v>1600</v>
      </c>
      <c r="AA1005" s="57">
        <f t="shared" si="140"/>
        <v>56832.071910112347</v>
      </c>
      <c r="AB1005" s="59">
        <f t="shared" si="141"/>
        <v>1.6</v>
      </c>
      <c r="AC1005" s="61">
        <f t="shared" si="142"/>
        <v>355.59999999999997</v>
      </c>
    </row>
    <row r="1006" spans="4:29">
      <c r="D1006" s="12">
        <v>1000</v>
      </c>
      <c r="E1006" s="36" t="s">
        <v>222</v>
      </c>
      <c r="F1006" s="16" t="s">
        <v>11</v>
      </c>
      <c r="G1006" s="14" t="s">
        <v>30</v>
      </c>
      <c r="H1006" s="13" t="s">
        <v>90</v>
      </c>
      <c r="I1006" s="13" t="s">
        <v>109</v>
      </c>
      <c r="J1006" s="13" t="s">
        <v>127</v>
      </c>
      <c r="K1006" s="13" t="s">
        <v>43</v>
      </c>
      <c r="L1006" s="14">
        <v>16.2</v>
      </c>
      <c r="M1006" s="14" t="s">
        <v>66</v>
      </c>
      <c r="N1006" s="31">
        <v>1000000</v>
      </c>
      <c r="O1006" s="14" t="s">
        <v>2</v>
      </c>
      <c r="P1006" s="14" t="s">
        <v>47</v>
      </c>
      <c r="Q1006" s="31">
        <v>4000</v>
      </c>
      <c r="R1006" s="31">
        <v>512</v>
      </c>
      <c r="S1006" s="45">
        <v>40</v>
      </c>
      <c r="T1006" s="64">
        <f t="shared" si="135"/>
        <v>648</v>
      </c>
      <c r="U1006" s="64">
        <f t="shared" si="136"/>
        <v>3.0438793779775271</v>
      </c>
      <c r="V1006" s="38">
        <f t="shared" si="137"/>
        <v>2.7750373466680922</v>
      </c>
      <c r="W1006" s="52">
        <v>69.375933666702309</v>
      </c>
      <c r="X1006" s="71" t="str">
        <f t="shared" si="143"/>
        <v>Q1 2024</v>
      </c>
      <c r="Y1006" s="21">
        <f t="shared" si="138"/>
        <v>2560</v>
      </c>
      <c r="Z1006" s="21">
        <f t="shared" si="139"/>
        <v>1600</v>
      </c>
      <c r="AA1006" s="57">
        <f t="shared" si="140"/>
        <v>76096.984449438183</v>
      </c>
      <c r="AB1006" s="59">
        <f t="shared" si="141"/>
        <v>1.6</v>
      </c>
      <c r="AC1006" s="61">
        <f t="shared" si="142"/>
        <v>411.47999999999996</v>
      </c>
    </row>
    <row r="1007" spans="4:29">
      <c r="D1007" s="12">
        <v>1001</v>
      </c>
      <c r="E1007" s="36" t="s">
        <v>222</v>
      </c>
      <c r="F1007" s="16" t="s">
        <v>11</v>
      </c>
      <c r="G1007" s="14" t="s">
        <v>30</v>
      </c>
      <c r="H1007" s="13" t="s">
        <v>90</v>
      </c>
      <c r="I1007" s="13" t="s">
        <v>109</v>
      </c>
      <c r="J1007" s="13" t="s">
        <v>110</v>
      </c>
      <c r="K1007" s="13" t="s">
        <v>43</v>
      </c>
      <c r="L1007" s="14">
        <v>16.2</v>
      </c>
      <c r="M1007" s="14" t="s">
        <v>64</v>
      </c>
      <c r="N1007" s="31">
        <v>1000000</v>
      </c>
      <c r="O1007" s="14" t="s">
        <v>2</v>
      </c>
      <c r="P1007" s="14" t="s">
        <v>47</v>
      </c>
      <c r="Q1007" s="31">
        <v>4000</v>
      </c>
      <c r="R1007" s="31">
        <v>512</v>
      </c>
      <c r="S1007" s="45">
        <v>15</v>
      </c>
      <c r="T1007" s="64">
        <f t="shared" si="135"/>
        <v>243</v>
      </c>
      <c r="U1007" s="64">
        <f t="shared" si="136"/>
        <v>1.1578927153246497</v>
      </c>
      <c r="V1007" s="38">
        <f t="shared" si="137"/>
        <v>1.2742902976459221</v>
      </c>
      <c r="W1007" s="52">
        <v>84.952686509728139</v>
      </c>
      <c r="X1007" s="71" t="str">
        <f t="shared" si="143"/>
        <v>Q1 2024</v>
      </c>
      <c r="Y1007" s="21">
        <f t="shared" si="138"/>
        <v>3456</v>
      </c>
      <c r="Z1007" s="21">
        <f t="shared" si="139"/>
        <v>2234</v>
      </c>
      <c r="AA1007" s="57">
        <f t="shared" si="140"/>
        <v>77192.847688309979</v>
      </c>
      <c r="AB1007" s="59">
        <f t="shared" si="141"/>
        <v>1.5470008952551477</v>
      </c>
      <c r="AC1007" s="61">
        <f t="shared" si="142"/>
        <v>411.47999999999996</v>
      </c>
    </row>
    <row r="1008" spans="4:29">
      <c r="D1008" s="12">
        <v>1002</v>
      </c>
      <c r="E1008" s="36" t="s">
        <v>222</v>
      </c>
      <c r="F1008" s="16" t="s">
        <v>11</v>
      </c>
      <c r="G1008" s="14" t="s">
        <v>30</v>
      </c>
      <c r="H1008" s="13" t="s">
        <v>90</v>
      </c>
      <c r="I1008" s="13" t="s">
        <v>109</v>
      </c>
      <c r="J1008" s="13" t="s">
        <v>212</v>
      </c>
      <c r="K1008" s="13" t="s">
        <v>43</v>
      </c>
      <c r="L1008" s="14">
        <v>18</v>
      </c>
      <c r="M1008" s="14" t="s">
        <v>66</v>
      </c>
      <c r="N1008" s="31">
        <v>1000000</v>
      </c>
      <c r="O1008" s="14" t="s">
        <v>2</v>
      </c>
      <c r="P1008" s="14" t="s">
        <v>47</v>
      </c>
      <c r="Q1008" s="31">
        <v>9216</v>
      </c>
      <c r="R1008" s="31">
        <v>2304</v>
      </c>
      <c r="S1008" s="45">
        <v>10</v>
      </c>
      <c r="T1008" s="64">
        <f t="shared" si="135"/>
        <v>180</v>
      </c>
      <c r="U1008" s="64">
        <f t="shared" si="136"/>
        <v>0.93946894382022461</v>
      </c>
      <c r="V1008" s="38">
        <f t="shared" si="137"/>
        <v>0.74086645211972213</v>
      </c>
      <c r="W1008" s="52">
        <v>74.086645211972211</v>
      </c>
      <c r="X1008" s="71" t="str">
        <f t="shared" si="143"/>
        <v>Q1 2024</v>
      </c>
      <c r="Y1008" s="21">
        <f t="shared" si="138"/>
        <v>2560</v>
      </c>
      <c r="Z1008" s="21">
        <f t="shared" si="139"/>
        <v>1600</v>
      </c>
      <c r="AA1008" s="57">
        <f t="shared" si="140"/>
        <v>93946.894382022467</v>
      </c>
      <c r="AB1008" s="59">
        <f t="shared" si="141"/>
        <v>1.6</v>
      </c>
      <c r="AC1008" s="61">
        <f t="shared" si="142"/>
        <v>457.2</v>
      </c>
    </row>
    <row r="1009" spans="4:29">
      <c r="D1009" s="12">
        <v>1003</v>
      </c>
      <c r="E1009" s="36" t="s">
        <v>222</v>
      </c>
      <c r="F1009" s="16" t="s">
        <v>11</v>
      </c>
      <c r="G1009" s="14" t="s">
        <v>30</v>
      </c>
      <c r="H1009" s="13" t="s">
        <v>90</v>
      </c>
      <c r="I1009" s="13" t="s">
        <v>135</v>
      </c>
      <c r="J1009" s="13" t="s">
        <v>136</v>
      </c>
      <c r="K1009" s="13"/>
      <c r="L1009" s="14">
        <v>16.2</v>
      </c>
      <c r="M1009" s="14" t="s">
        <v>66</v>
      </c>
      <c r="N1009" s="31">
        <v>1000000</v>
      </c>
      <c r="O1009" s="14" t="s">
        <v>2</v>
      </c>
      <c r="P1009" s="14" t="s">
        <v>47</v>
      </c>
      <c r="Q1009" s="31">
        <v>4000</v>
      </c>
      <c r="R1009" s="31">
        <v>512</v>
      </c>
      <c r="S1009" s="45">
        <v>80</v>
      </c>
      <c r="T1009" s="64">
        <f t="shared" si="135"/>
        <v>1296</v>
      </c>
      <c r="U1009" s="64">
        <f t="shared" si="136"/>
        <v>6.0877587559550541</v>
      </c>
      <c r="V1009" s="38">
        <f t="shared" si="137"/>
        <v>5.5500746933361844</v>
      </c>
      <c r="W1009" s="52">
        <v>69.375933666702309</v>
      </c>
      <c r="X1009" s="71" t="str">
        <f t="shared" si="143"/>
        <v>Q1 2024</v>
      </c>
      <c r="Y1009" s="21">
        <f t="shared" si="138"/>
        <v>2560</v>
      </c>
      <c r="Z1009" s="21">
        <f t="shared" si="139"/>
        <v>1600</v>
      </c>
      <c r="AA1009" s="57">
        <f t="shared" si="140"/>
        <v>76096.984449438183</v>
      </c>
      <c r="AB1009" s="59">
        <f t="shared" si="141"/>
        <v>1.6</v>
      </c>
      <c r="AC1009" s="61">
        <f t="shared" si="142"/>
        <v>411.47999999999996</v>
      </c>
    </row>
    <row r="1010" spans="4:29">
      <c r="D1010" s="12">
        <v>1004</v>
      </c>
      <c r="E1010" s="36" t="s">
        <v>222</v>
      </c>
      <c r="F1010" s="16" t="s">
        <v>11</v>
      </c>
      <c r="G1010" s="14" t="s">
        <v>30</v>
      </c>
      <c r="H1010" s="13" t="s">
        <v>90</v>
      </c>
      <c r="I1010" s="13" t="s">
        <v>135</v>
      </c>
      <c r="J1010" s="13" t="s">
        <v>171</v>
      </c>
      <c r="K1010" s="13" t="s">
        <v>98</v>
      </c>
      <c r="L1010" s="14">
        <v>16</v>
      </c>
      <c r="M1010" s="14" t="s">
        <v>172</v>
      </c>
      <c r="N1010" s="31">
        <v>1000000</v>
      </c>
      <c r="O1010" s="14" t="s">
        <v>2</v>
      </c>
      <c r="P1010" s="14" t="s">
        <v>47</v>
      </c>
      <c r="Q1010" s="31">
        <v>4000</v>
      </c>
      <c r="R1010" s="31">
        <v>1000</v>
      </c>
      <c r="S1010" s="45">
        <v>30</v>
      </c>
      <c r="T1010" s="64">
        <f t="shared" si="135"/>
        <v>480</v>
      </c>
      <c r="U1010" s="64">
        <f t="shared" si="136"/>
        <v>2.2268893483146064</v>
      </c>
      <c r="V1010" s="38">
        <f t="shared" si="137"/>
        <v>2.081278010001069</v>
      </c>
      <c r="W1010" s="52">
        <v>69.375933666702309</v>
      </c>
      <c r="X1010" s="71" t="str">
        <f t="shared" si="143"/>
        <v>Q1 2024</v>
      </c>
      <c r="Y1010" s="21">
        <f t="shared" si="138"/>
        <v>3200</v>
      </c>
      <c r="Z1010" s="21">
        <f t="shared" si="139"/>
        <v>2000</v>
      </c>
      <c r="AA1010" s="57">
        <f t="shared" si="140"/>
        <v>74229.644943820225</v>
      </c>
      <c r="AB1010" s="59">
        <f t="shared" si="141"/>
        <v>1.6</v>
      </c>
      <c r="AC1010" s="61">
        <f t="shared" si="142"/>
        <v>406.4</v>
      </c>
    </row>
    <row r="1011" spans="4:29">
      <c r="D1011" s="12">
        <v>1005</v>
      </c>
      <c r="E1011" s="36" t="s">
        <v>222</v>
      </c>
      <c r="F1011" s="16" t="s">
        <v>11</v>
      </c>
      <c r="G1011" s="14" t="s">
        <v>30</v>
      </c>
      <c r="H1011" s="13" t="s">
        <v>90</v>
      </c>
      <c r="I1011" s="13" t="s">
        <v>135</v>
      </c>
      <c r="J1011" s="13" t="s">
        <v>171</v>
      </c>
      <c r="K1011" s="13" t="s">
        <v>98</v>
      </c>
      <c r="L1011" s="14">
        <v>14.5</v>
      </c>
      <c r="M1011" s="14" t="s">
        <v>173</v>
      </c>
      <c r="N1011" s="31">
        <v>1000000</v>
      </c>
      <c r="O1011" s="14" t="s">
        <v>2</v>
      </c>
      <c r="P1011" s="14" t="s">
        <v>47</v>
      </c>
      <c r="Q1011" s="31">
        <v>4000</v>
      </c>
      <c r="R1011" s="31">
        <v>1000</v>
      </c>
      <c r="S1011" s="45">
        <v>50</v>
      </c>
      <c r="T1011" s="64">
        <f t="shared" si="135"/>
        <v>725</v>
      </c>
      <c r="U1011" s="64">
        <f t="shared" si="136"/>
        <v>3.0481997752808976</v>
      </c>
      <c r="V1011" s="38">
        <f t="shared" si="137"/>
        <v>3.1476118052485313</v>
      </c>
      <c r="W1011" s="52">
        <v>62.952236104970623</v>
      </c>
      <c r="X1011" s="71" t="str">
        <f t="shared" si="143"/>
        <v>Q1 2024</v>
      </c>
      <c r="Y1011" s="21">
        <f t="shared" si="138"/>
        <v>3072</v>
      </c>
      <c r="Z1011" s="21">
        <f t="shared" si="139"/>
        <v>1920</v>
      </c>
      <c r="AA1011" s="57">
        <f t="shared" si="140"/>
        <v>60963.995505617953</v>
      </c>
      <c r="AB1011" s="59">
        <f t="shared" si="141"/>
        <v>1.6</v>
      </c>
      <c r="AC1011" s="61">
        <f t="shared" si="142"/>
        <v>368.29999999999995</v>
      </c>
    </row>
    <row r="1012" spans="4:29">
      <c r="D1012" s="12">
        <v>1006</v>
      </c>
      <c r="E1012" s="36" t="s">
        <v>222</v>
      </c>
      <c r="F1012" s="16" t="s">
        <v>11</v>
      </c>
      <c r="G1012" s="14" t="s">
        <v>30</v>
      </c>
      <c r="H1012" s="13" t="s">
        <v>90</v>
      </c>
      <c r="I1012" s="13" t="s">
        <v>135</v>
      </c>
      <c r="J1012" s="13" t="s">
        <v>207</v>
      </c>
      <c r="K1012" s="13" t="s">
        <v>98</v>
      </c>
      <c r="L1012" s="14">
        <v>16</v>
      </c>
      <c r="M1012" s="14" t="s">
        <v>172</v>
      </c>
      <c r="N1012" s="31">
        <v>1000000</v>
      </c>
      <c r="O1012" s="14" t="s">
        <v>2</v>
      </c>
      <c r="P1012" s="14" t="s">
        <v>47</v>
      </c>
      <c r="Q1012" s="31">
        <v>6144</v>
      </c>
      <c r="R1012" s="31">
        <v>1536</v>
      </c>
      <c r="S1012" s="45">
        <v>20</v>
      </c>
      <c r="T1012" s="64">
        <f t="shared" si="135"/>
        <v>320</v>
      </c>
      <c r="U1012" s="64">
        <f t="shared" si="136"/>
        <v>1.4845928988764043</v>
      </c>
      <c r="V1012" s="38">
        <f t="shared" si="137"/>
        <v>1.3875186733340461</v>
      </c>
      <c r="W1012" s="52">
        <v>69.375933666702309</v>
      </c>
      <c r="X1012" s="71" t="str">
        <f t="shared" si="143"/>
        <v>Q1 2024</v>
      </c>
      <c r="Y1012" s="21">
        <f t="shared" si="138"/>
        <v>3200</v>
      </c>
      <c r="Z1012" s="21">
        <f t="shared" si="139"/>
        <v>2000</v>
      </c>
      <c r="AA1012" s="57">
        <f t="shared" si="140"/>
        <v>74229.644943820225</v>
      </c>
      <c r="AB1012" s="59">
        <f t="shared" si="141"/>
        <v>1.6</v>
      </c>
      <c r="AC1012" s="61">
        <f t="shared" si="142"/>
        <v>406.4</v>
      </c>
    </row>
    <row r="1013" spans="4:29">
      <c r="D1013" s="12">
        <v>1007</v>
      </c>
      <c r="E1013" s="36" t="s">
        <v>222</v>
      </c>
      <c r="F1013" s="16" t="s">
        <v>11</v>
      </c>
      <c r="G1013" s="14" t="s">
        <v>30</v>
      </c>
      <c r="H1013" s="13" t="s">
        <v>90</v>
      </c>
      <c r="I1013" s="13" t="s">
        <v>141</v>
      </c>
      <c r="J1013" s="13" t="s">
        <v>214</v>
      </c>
      <c r="K1013" s="13" t="s">
        <v>95</v>
      </c>
      <c r="L1013" s="14">
        <v>15.6</v>
      </c>
      <c r="M1013" s="14" t="s">
        <v>15</v>
      </c>
      <c r="N1013" s="31">
        <v>1000000</v>
      </c>
      <c r="O1013" s="14" t="s">
        <v>2</v>
      </c>
      <c r="P1013" s="14" t="s">
        <v>47</v>
      </c>
      <c r="Q1013" s="31">
        <v>10000</v>
      </c>
      <c r="R1013" s="31">
        <v>1152</v>
      </c>
      <c r="S1013" s="45">
        <v>20</v>
      </c>
      <c r="T1013" s="64">
        <f t="shared" si="135"/>
        <v>312</v>
      </c>
      <c r="U1013" s="64">
        <f t="shared" si="136"/>
        <v>1.3417735201424328</v>
      </c>
      <c r="V1013" s="38">
        <f t="shared" si="137"/>
        <v>1.6990537301945627</v>
      </c>
      <c r="W1013" s="52">
        <v>84.952686509728139</v>
      </c>
      <c r="X1013" s="71" t="str">
        <f t="shared" si="143"/>
        <v>Q1 2024</v>
      </c>
      <c r="Y1013" s="21">
        <f t="shared" si="138"/>
        <v>3840</v>
      </c>
      <c r="Z1013" s="21">
        <f t="shared" si="139"/>
        <v>2160</v>
      </c>
      <c r="AA1013" s="57">
        <f t="shared" si="140"/>
        <v>67088.676007121641</v>
      </c>
      <c r="AB1013" s="59">
        <f t="shared" si="141"/>
        <v>1.7777777777777777</v>
      </c>
      <c r="AC1013" s="61">
        <f t="shared" si="142"/>
        <v>396.23999999999995</v>
      </c>
    </row>
    <row r="1014" spans="4:29">
      <c r="D1014" s="12">
        <v>1008</v>
      </c>
      <c r="E1014" s="36" t="s">
        <v>222</v>
      </c>
      <c r="F1014" s="16" t="s">
        <v>11</v>
      </c>
      <c r="G1014" s="14" t="s">
        <v>30</v>
      </c>
      <c r="H1014" s="13" t="s">
        <v>90</v>
      </c>
      <c r="I1014" s="13" t="s">
        <v>184</v>
      </c>
      <c r="J1014" s="13" t="s">
        <v>185</v>
      </c>
      <c r="K1014" s="13" t="s">
        <v>95</v>
      </c>
      <c r="L1014" s="14">
        <v>16</v>
      </c>
      <c r="M1014" s="14" t="s">
        <v>186</v>
      </c>
      <c r="N1014" s="31">
        <v>1000000</v>
      </c>
      <c r="O1014" s="14" t="s">
        <v>2</v>
      </c>
      <c r="P1014" s="14" t="s">
        <v>47</v>
      </c>
      <c r="Q1014" s="31">
        <v>10000</v>
      </c>
      <c r="R1014" s="31">
        <v>2596</v>
      </c>
      <c r="S1014" s="45">
        <v>40</v>
      </c>
      <c r="T1014" s="64">
        <f t="shared" si="135"/>
        <v>640</v>
      </c>
      <c r="U1014" s="64">
        <f t="shared" si="136"/>
        <v>2.9691857977528087</v>
      </c>
      <c r="V1014" s="38">
        <f t="shared" si="137"/>
        <v>3.3981074603891255</v>
      </c>
      <c r="W1014" s="52">
        <v>84.952686509728139</v>
      </c>
      <c r="X1014" s="71" t="str">
        <f t="shared" si="143"/>
        <v>Q1 2024</v>
      </c>
      <c r="Y1014" s="21">
        <f t="shared" si="138"/>
        <v>3840</v>
      </c>
      <c r="Z1014" s="21">
        <f t="shared" si="139"/>
        <v>2400</v>
      </c>
      <c r="AA1014" s="57">
        <f t="shared" si="140"/>
        <v>74229.644943820225</v>
      </c>
      <c r="AB1014" s="59">
        <f t="shared" si="141"/>
        <v>1.6</v>
      </c>
      <c r="AC1014" s="61">
        <f t="shared" si="142"/>
        <v>406.4</v>
      </c>
    </row>
    <row r="1015" spans="4:29">
      <c r="D1015" s="12">
        <v>1009</v>
      </c>
      <c r="E1015" s="36" t="s">
        <v>222</v>
      </c>
      <c r="F1015" s="16" t="s">
        <v>11</v>
      </c>
      <c r="G1015" s="14" t="s">
        <v>30</v>
      </c>
      <c r="H1015" s="13" t="s">
        <v>90</v>
      </c>
      <c r="I1015" s="13" t="s">
        <v>184</v>
      </c>
      <c r="J1015" s="13" t="s">
        <v>213</v>
      </c>
      <c r="K1015" s="13" t="s">
        <v>95</v>
      </c>
      <c r="L1015" s="14">
        <v>18</v>
      </c>
      <c r="M1015" s="14" t="s">
        <v>66</v>
      </c>
      <c r="N1015" s="31">
        <v>1000000</v>
      </c>
      <c r="O1015" s="14" t="s">
        <v>2</v>
      </c>
      <c r="P1015" s="14" t="s">
        <v>47</v>
      </c>
      <c r="Q1015" s="31">
        <v>8000</v>
      </c>
      <c r="R1015" s="31">
        <v>2000</v>
      </c>
      <c r="S1015" s="45">
        <v>5</v>
      </c>
      <c r="T1015" s="64">
        <f t="shared" si="135"/>
        <v>90</v>
      </c>
      <c r="U1015" s="64">
        <f t="shared" si="136"/>
        <v>0.46973447191011231</v>
      </c>
      <c r="V1015" s="38">
        <f t="shared" si="137"/>
        <v>0.37043322605986106</v>
      </c>
      <c r="W1015" s="52">
        <v>74.086645211972211</v>
      </c>
      <c r="X1015" s="71" t="str">
        <f t="shared" si="143"/>
        <v>Q1 2024</v>
      </c>
      <c r="Y1015" s="21">
        <f t="shared" si="138"/>
        <v>2560</v>
      </c>
      <c r="Z1015" s="21">
        <f t="shared" si="139"/>
        <v>1600</v>
      </c>
      <c r="AA1015" s="57">
        <f t="shared" si="140"/>
        <v>93946.894382022467</v>
      </c>
      <c r="AB1015" s="59">
        <f t="shared" si="141"/>
        <v>1.6</v>
      </c>
      <c r="AC1015" s="61">
        <f t="shared" si="142"/>
        <v>457.2</v>
      </c>
    </row>
    <row r="1016" spans="4:29">
      <c r="D1016" s="12">
        <v>1010</v>
      </c>
      <c r="E1016" s="36" t="s">
        <v>222</v>
      </c>
      <c r="F1016" s="16" t="s">
        <v>11</v>
      </c>
      <c r="G1016" s="14" t="s">
        <v>30</v>
      </c>
      <c r="H1016" s="13" t="s">
        <v>90</v>
      </c>
      <c r="I1016" s="13" t="s">
        <v>195</v>
      </c>
      <c r="J1016" s="13" t="s">
        <v>196</v>
      </c>
      <c r="K1016" s="13" t="s">
        <v>43</v>
      </c>
      <c r="L1016" s="14">
        <v>16.100000000000001</v>
      </c>
      <c r="M1016" s="14" t="s">
        <v>143</v>
      </c>
      <c r="N1016" s="31">
        <v>1000000</v>
      </c>
      <c r="O1016" s="14" t="s">
        <v>2</v>
      </c>
      <c r="P1016" s="14" t="s">
        <v>47</v>
      </c>
      <c r="Q1016" s="31">
        <v>4000</v>
      </c>
      <c r="R1016" s="31">
        <v>1000</v>
      </c>
      <c r="S1016" s="45">
        <v>50</v>
      </c>
      <c r="T1016" s="64">
        <f t="shared" si="135"/>
        <v>805.00000000000011</v>
      </c>
      <c r="U1016" s="64">
        <f t="shared" si="136"/>
        <v>3.5729075665281895</v>
      </c>
      <c r="V1016" s="38">
        <f t="shared" si="137"/>
        <v>3.4687966833351158</v>
      </c>
      <c r="W1016" s="52">
        <v>69.375933666702309</v>
      </c>
      <c r="X1016" s="71" t="str">
        <f t="shared" si="143"/>
        <v>Q1 2024</v>
      </c>
      <c r="Y1016" s="21">
        <f t="shared" si="138"/>
        <v>2560</v>
      </c>
      <c r="Z1016" s="21">
        <f t="shared" si="139"/>
        <v>1440</v>
      </c>
      <c r="AA1016" s="57">
        <f t="shared" si="140"/>
        <v>71458.151330563793</v>
      </c>
      <c r="AB1016" s="59">
        <f t="shared" si="141"/>
        <v>1.7777777777777777</v>
      </c>
      <c r="AC1016" s="61">
        <f t="shared" si="142"/>
        <v>408.94</v>
      </c>
    </row>
    <row r="1017" spans="4:29">
      <c r="D1017" s="12">
        <v>1011</v>
      </c>
      <c r="E1017" s="36" t="s">
        <v>222</v>
      </c>
      <c r="F1017" s="16" t="s">
        <v>11</v>
      </c>
      <c r="G1017" s="14" t="s">
        <v>30</v>
      </c>
      <c r="H1017" s="13" t="s">
        <v>5</v>
      </c>
      <c r="I1017" s="13" t="s">
        <v>31</v>
      </c>
      <c r="J1017" s="13" t="s">
        <v>32</v>
      </c>
      <c r="K1017" s="13" t="s">
        <v>33</v>
      </c>
      <c r="L1017" s="14">
        <v>31.5</v>
      </c>
      <c r="M1017" s="14" t="s">
        <v>34</v>
      </c>
      <c r="N1017" s="31">
        <v>1000000</v>
      </c>
      <c r="O1017" s="14" t="s">
        <v>1</v>
      </c>
      <c r="P1017" s="14" t="s">
        <v>35</v>
      </c>
      <c r="Q1017" s="31">
        <v>576</v>
      </c>
      <c r="R1017" s="31">
        <v>576</v>
      </c>
      <c r="S1017" s="45">
        <v>0.5</v>
      </c>
      <c r="T1017" s="64">
        <f t="shared" si="135"/>
        <v>15.75</v>
      </c>
      <c r="U1017" s="64">
        <f t="shared" si="136"/>
        <v>0.13677009115727001</v>
      </c>
      <c r="V1017" s="38">
        <f t="shared" si="137"/>
        <v>6.6919198944579303E-2</v>
      </c>
      <c r="W1017" s="52">
        <v>133.83839788915861</v>
      </c>
      <c r="X1017" s="71" t="str">
        <f t="shared" si="143"/>
        <v>Q1 2024</v>
      </c>
      <c r="Y1017" s="21">
        <f t="shared" si="138"/>
        <v>6016</v>
      </c>
      <c r="Z1017" s="21">
        <f t="shared" si="139"/>
        <v>3384</v>
      </c>
      <c r="AA1017" s="57">
        <f t="shared" si="140"/>
        <v>273540.18231454003</v>
      </c>
      <c r="AB1017" s="59">
        <f t="shared" si="141"/>
        <v>1.7777777777777777</v>
      </c>
      <c r="AC1017" s="61">
        <f t="shared" si="142"/>
        <v>800.09999999999991</v>
      </c>
    </row>
    <row r="1018" spans="4:29">
      <c r="D1018" s="12">
        <v>1012</v>
      </c>
      <c r="E1018" s="36" t="s">
        <v>222</v>
      </c>
      <c r="F1018" s="16" t="s">
        <v>11</v>
      </c>
      <c r="G1018" s="14" t="s">
        <v>30</v>
      </c>
      <c r="H1018" s="13" t="s">
        <v>5</v>
      </c>
      <c r="I1018" s="13" t="s">
        <v>41</v>
      </c>
      <c r="J1018" s="13" t="s">
        <v>42</v>
      </c>
      <c r="K1018" s="13" t="s">
        <v>43</v>
      </c>
      <c r="L1018" s="14">
        <v>31.5</v>
      </c>
      <c r="M1018" s="14" t="s">
        <v>15</v>
      </c>
      <c r="N1018" s="31">
        <v>1000000</v>
      </c>
      <c r="O1018" s="14" t="s">
        <v>1</v>
      </c>
      <c r="P1018" s="14" t="s">
        <v>35</v>
      </c>
      <c r="Q1018" s="31">
        <v>5000</v>
      </c>
      <c r="R1018" s="31">
        <v>1152</v>
      </c>
      <c r="S1018" s="45">
        <v>20</v>
      </c>
      <c r="T1018" s="64">
        <f t="shared" si="135"/>
        <v>630</v>
      </c>
      <c r="U1018" s="64">
        <f t="shared" si="136"/>
        <v>5.4708036462908005</v>
      </c>
      <c r="V1018" s="38">
        <f t="shared" si="137"/>
        <v>1.8737375704482204</v>
      </c>
      <c r="W1018" s="52">
        <v>93.686878522411021</v>
      </c>
      <c r="X1018" s="71" t="str">
        <f t="shared" si="143"/>
        <v>Q1 2024</v>
      </c>
      <c r="Y1018" s="21">
        <f t="shared" si="138"/>
        <v>3840</v>
      </c>
      <c r="Z1018" s="21">
        <f t="shared" si="139"/>
        <v>2160</v>
      </c>
      <c r="AA1018" s="57">
        <f t="shared" si="140"/>
        <v>273540.18231454003</v>
      </c>
      <c r="AB1018" s="59">
        <f t="shared" si="141"/>
        <v>1.7777777777777777</v>
      </c>
      <c r="AC1018" s="61">
        <f t="shared" si="142"/>
        <v>800.09999999999991</v>
      </c>
    </row>
    <row r="1019" spans="4:29">
      <c r="D1019" s="12">
        <v>1013</v>
      </c>
      <c r="E1019" s="36" t="s">
        <v>222</v>
      </c>
      <c r="F1019" s="16" t="s">
        <v>11</v>
      </c>
      <c r="G1019" s="14" t="s">
        <v>30</v>
      </c>
      <c r="H1019" s="13" t="s">
        <v>5</v>
      </c>
      <c r="I1019" s="13" t="s">
        <v>41</v>
      </c>
      <c r="J1019" s="13" t="s">
        <v>44</v>
      </c>
      <c r="K1019" s="13" t="s">
        <v>43</v>
      </c>
      <c r="L1019" s="14">
        <v>31.5</v>
      </c>
      <c r="M1019" s="14" t="s">
        <v>15</v>
      </c>
      <c r="N1019" s="31">
        <v>1000000</v>
      </c>
      <c r="O1019" s="14" t="s">
        <v>1</v>
      </c>
      <c r="P1019" s="14" t="s">
        <v>35</v>
      </c>
      <c r="Q1019" s="31">
        <v>4608</v>
      </c>
      <c r="R1019" s="31">
        <v>576</v>
      </c>
      <c r="S1019" s="45">
        <v>20</v>
      </c>
      <c r="T1019" s="64">
        <f t="shared" si="135"/>
        <v>630</v>
      </c>
      <c r="U1019" s="64">
        <f t="shared" si="136"/>
        <v>5.4708036462908005</v>
      </c>
      <c r="V1019" s="38">
        <f t="shared" si="137"/>
        <v>1.8737375704482204</v>
      </c>
      <c r="W1019" s="52">
        <v>93.686878522411021</v>
      </c>
      <c r="X1019" s="71" t="str">
        <f t="shared" si="143"/>
        <v>Q1 2024</v>
      </c>
      <c r="Y1019" s="21">
        <f t="shared" si="138"/>
        <v>3840</v>
      </c>
      <c r="Z1019" s="21">
        <f t="shared" si="139"/>
        <v>2160</v>
      </c>
      <c r="AA1019" s="57">
        <f t="shared" si="140"/>
        <v>273540.18231454003</v>
      </c>
      <c r="AB1019" s="59">
        <f t="shared" si="141"/>
        <v>1.7777777777777777</v>
      </c>
      <c r="AC1019" s="61">
        <f t="shared" si="142"/>
        <v>800.09999999999991</v>
      </c>
    </row>
    <row r="1020" spans="4:29">
      <c r="D1020" s="12">
        <v>1014</v>
      </c>
      <c r="E1020" s="36" t="s">
        <v>222</v>
      </c>
      <c r="F1020" s="16" t="s">
        <v>11</v>
      </c>
      <c r="G1020" s="14" t="s">
        <v>30</v>
      </c>
      <c r="H1020" s="13" t="s">
        <v>5</v>
      </c>
      <c r="I1020" s="13" t="s">
        <v>41</v>
      </c>
      <c r="J1020" s="13" t="s">
        <v>113</v>
      </c>
      <c r="K1020" s="13" t="s">
        <v>43</v>
      </c>
      <c r="L1020" s="14">
        <v>31.5</v>
      </c>
      <c r="M1020" s="14" t="s">
        <v>15</v>
      </c>
      <c r="N1020" s="31">
        <v>1000000</v>
      </c>
      <c r="O1020" s="14" t="s">
        <v>1</v>
      </c>
      <c r="P1020" s="14" t="s">
        <v>35</v>
      </c>
      <c r="Q1020" s="31">
        <v>4608</v>
      </c>
      <c r="R1020" s="31">
        <v>576</v>
      </c>
      <c r="S1020" s="45">
        <v>15</v>
      </c>
      <c r="T1020" s="64">
        <f t="shared" si="135"/>
        <v>472.5</v>
      </c>
      <c r="U1020" s="64">
        <f t="shared" si="136"/>
        <v>4.1031027347181004</v>
      </c>
      <c r="V1020" s="38">
        <f t="shared" si="137"/>
        <v>1.4053031778361653</v>
      </c>
      <c r="W1020" s="52">
        <v>93.686878522411021</v>
      </c>
      <c r="X1020" s="71" t="str">
        <f t="shared" si="143"/>
        <v>Q1 2024</v>
      </c>
      <c r="Y1020" s="21">
        <f t="shared" si="138"/>
        <v>3840</v>
      </c>
      <c r="Z1020" s="21">
        <f t="shared" si="139"/>
        <v>2160</v>
      </c>
      <c r="AA1020" s="57">
        <f t="shared" si="140"/>
        <v>273540.18231454003</v>
      </c>
      <c r="AB1020" s="59">
        <f t="shared" si="141"/>
        <v>1.7777777777777777</v>
      </c>
      <c r="AC1020" s="61">
        <f t="shared" si="142"/>
        <v>800.09999999999991</v>
      </c>
    </row>
    <row r="1021" spans="4:29">
      <c r="D1021" s="12">
        <v>1015</v>
      </c>
      <c r="E1021" s="36" t="s">
        <v>222</v>
      </c>
      <c r="F1021" s="16" t="s">
        <v>11</v>
      </c>
      <c r="G1021" s="14" t="s">
        <v>30</v>
      </c>
      <c r="H1021" s="13" t="s">
        <v>5</v>
      </c>
      <c r="I1021" s="13" t="s">
        <v>41</v>
      </c>
      <c r="J1021" s="13" t="s">
        <v>116</v>
      </c>
      <c r="K1021" s="13" t="s">
        <v>43</v>
      </c>
      <c r="L1021" s="14">
        <v>27</v>
      </c>
      <c r="M1021" s="14" t="s">
        <v>117</v>
      </c>
      <c r="N1021" s="31">
        <v>1000000</v>
      </c>
      <c r="O1021" s="14" t="s">
        <v>1</v>
      </c>
      <c r="P1021" s="14" t="s">
        <v>35</v>
      </c>
      <c r="Q1021" s="31">
        <v>2304</v>
      </c>
      <c r="R1021" s="31">
        <v>576</v>
      </c>
      <c r="S1021" s="45">
        <v>15</v>
      </c>
      <c r="T1021" s="64">
        <f t="shared" si="135"/>
        <v>405</v>
      </c>
      <c r="U1021" s="64">
        <f t="shared" si="136"/>
        <v>2.5128551497468936</v>
      </c>
      <c r="V1021" s="38">
        <f t="shared" si="137"/>
        <v>1.4053031778361653</v>
      </c>
      <c r="W1021" s="52">
        <v>93.686878522411021</v>
      </c>
      <c r="X1021" s="71" t="str">
        <f t="shared" si="143"/>
        <v>Q1 2024</v>
      </c>
      <c r="Y1021" s="21">
        <f t="shared" si="138"/>
        <v>3440</v>
      </c>
      <c r="Z1021" s="21">
        <f t="shared" si="139"/>
        <v>1440</v>
      </c>
      <c r="AA1021" s="57">
        <f t="shared" si="140"/>
        <v>167523.67664979291</v>
      </c>
      <c r="AB1021" s="59">
        <f t="shared" si="141"/>
        <v>2.3888888888888888</v>
      </c>
      <c r="AC1021" s="61">
        <f t="shared" si="142"/>
        <v>685.8</v>
      </c>
    </row>
    <row r="1022" spans="4:29">
      <c r="D1022" s="12">
        <v>1016</v>
      </c>
      <c r="E1022" s="36" t="s">
        <v>222</v>
      </c>
      <c r="F1022" s="16" t="s">
        <v>11</v>
      </c>
      <c r="G1022" s="14" t="s">
        <v>30</v>
      </c>
      <c r="H1022" s="13" t="s">
        <v>5</v>
      </c>
      <c r="I1022" s="13" t="s">
        <v>54</v>
      </c>
      <c r="J1022" s="13" t="s">
        <v>55</v>
      </c>
      <c r="K1022" s="13" t="s">
        <v>43</v>
      </c>
      <c r="L1022" s="14">
        <v>31.5</v>
      </c>
      <c r="M1022" s="14" t="s">
        <v>15</v>
      </c>
      <c r="N1022" s="31">
        <v>1000000</v>
      </c>
      <c r="O1022" s="14" t="s">
        <v>1</v>
      </c>
      <c r="P1022" s="14" t="s">
        <v>35</v>
      </c>
      <c r="Q1022" s="31">
        <v>2304</v>
      </c>
      <c r="R1022" s="31">
        <v>1152</v>
      </c>
      <c r="S1022" s="45">
        <v>20</v>
      </c>
      <c r="T1022" s="64">
        <f t="shared" si="135"/>
        <v>630</v>
      </c>
      <c r="U1022" s="64">
        <f t="shared" si="136"/>
        <v>5.4708036462908005</v>
      </c>
      <c r="V1022" s="38">
        <f t="shared" si="137"/>
        <v>1.8737375704482204</v>
      </c>
      <c r="W1022" s="52">
        <v>93.686878522411021</v>
      </c>
      <c r="X1022" s="71" t="str">
        <f t="shared" si="143"/>
        <v>Q1 2024</v>
      </c>
      <c r="Y1022" s="21">
        <f t="shared" si="138"/>
        <v>3840</v>
      </c>
      <c r="Z1022" s="21">
        <f t="shared" si="139"/>
        <v>2160</v>
      </c>
      <c r="AA1022" s="57">
        <f t="shared" si="140"/>
        <v>273540.18231454003</v>
      </c>
      <c r="AB1022" s="59">
        <f t="shared" si="141"/>
        <v>1.7777777777777777</v>
      </c>
      <c r="AC1022" s="61">
        <f t="shared" si="142"/>
        <v>800.09999999999991</v>
      </c>
    </row>
    <row r="1023" spans="4:29">
      <c r="D1023" s="12">
        <v>1017</v>
      </c>
      <c r="E1023" s="36" t="s">
        <v>222</v>
      </c>
      <c r="F1023" s="16" t="s">
        <v>11</v>
      </c>
      <c r="G1023" s="14" t="s">
        <v>30</v>
      </c>
      <c r="H1023" s="13" t="s">
        <v>5</v>
      </c>
      <c r="I1023" s="13" t="s">
        <v>54</v>
      </c>
      <c r="J1023" s="13" t="s">
        <v>114</v>
      </c>
      <c r="K1023" s="13" t="s">
        <v>43</v>
      </c>
      <c r="L1023" s="14">
        <v>27</v>
      </c>
      <c r="M1023" s="14" t="s">
        <v>15</v>
      </c>
      <c r="N1023" s="31">
        <v>1000000</v>
      </c>
      <c r="O1023" s="14" t="s">
        <v>1</v>
      </c>
      <c r="P1023" s="14" t="s">
        <v>35</v>
      </c>
      <c r="Q1023" s="31">
        <v>2304</v>
      </c>
      <c r="R1023" s="31">
        <v>512</v>
      </c>
      <c r="S1023" s="45">
        <v>15</v>
      </c>
      <c r="T1023" s="64">
        <f t="shared" si="135"/>
        <v>405</v>
      </c>
      <c r="U1023" s="64">
        <f t="shared" si="136"/>
        <v>3.0145244581602371</v>
      </c>
      <c r="V1023" s="38">
        <f t="shared" si="137"/>
        <v>1.4053031778361653</v>
      </c>
      <c r="W1023" s="52">
        <v>93.686878522411021</v>
      </c>
      <c r="X1023" s="71" t="str">
        <f t="shared" si="143"/>
        <v>Q1 2024</v>
      </c>
      <c r="Y1023" s="21">
        <f t="shared" si="138"/>
        <v>3840</v>
      </c>
      <c r="Z1023" s="21">
        <f t="shared" si="139"/>
        <v>2160</v>
      </c>
      <c r="AA1023" s="57">
        <f t="shared" si="140"/>
        <v>200968.29721068247</v>
      </c>
      <c r="AB1023" s="59">
        <f t="shared" si="141"/>
        <v>1.7777777777777777</v>
      </c>
      <c r="AC1023" s="61">
        <f t="shared" si="142"/>
        <v>685.8</v>
      </c>
    </row>
    <row r="1024" spans="4:29">
      <c r="D1024" s="12">
        <v>1018</v>
      </c>
      <c r="E1024" s="36" t="s">
        <v>222</v>
      </c>
      <c r="F1024" s="16" t="s">
        <v>11</v>
      </c>
      <c r="G1024" s="14" t="s">
        <v>30</v>
      </c>
      <c r="H1024" s="13" t="s">
        <v>5</v>
      </c>
      <c r="I1024" s="13" t="s">
        <v>54</v>
      </c>
      <c r="J1024" s="13" t="s">
        <v>128</v>
      </c>
      <c r="K1024" s="13" t="s">
        <v>43</v>
      </c>
      <c r="L1024" s="14">
        <v>31.5</v>
      </c>
      <c r="M1024" s="14" t="s">
        <v>15</v>
      </c>
      <c r="N1024" s="31">
        <v>1000000</v>
      </c>
      <c r="O1024" s="14" t="s">
        <v>1</v>
      </c>
      <c r="P1024" s="14" t="s">
        <v>35</v>
      </c>
      <c r="Q1024" s="31">
        <v>2304</v>
      </c>
      <c r="R1024" s="31">
        <v>576</v>
      </c>
      <c r="S1024" s="45">
        <v>12</v>
      </c>
      <c r="T1024" s="64">
        <f t="shared" si="135"/>
        <v>378</v>
      </c>
      <c r="U1024" s="64">
        <f t="shared" si="136"/>
        <v>3.2824821877744803</v>
      </c>
      <c r="V1024" s="38">
        <f t="shared" si="137"/>
        <v>1.1242425422689324</v>
      </c>
      <c r="W1024" s="52">
        <v>93.686878522411021</v>
      </c>
      <c r="X1024" s="71" t="str">
        <f t="shared" si="143"/>
        <v>Q1 2024</v>
      </c>
      <c r="Y1024" s="21">
        <f t="shared" si="138"/>
        <v>3840</v>
      </c>
      <c r="Z1024" s="21">
        <f t="shared" si="139"/>
        <v>2160</v>
      </c>
      <c r="AA1024" s="57">
        <f t="shared" si="140"/>
        <v>273540.18231454003</v>
      </c>
      <c r="AB1024" s="59">
        <f t="shared" si="141"/>
        <v>1.7777777777777777</v>
      </c>
      <c r="AC1024" s="61">
        <f t="shared" si="142"/>
        <v>800.09999999999991</v>
      </c>
    </row>
    <row r="1025" spans="4:29">
      <c r="D1025" s="12">
        <v>1019</v>
      </c>
      <c r="E1025" s="36" t="s">
        <v>222</v>
      </c>
      <c r="F1025" s="16" t="s">
        <v>11</v>
      </c>
      <c r="G1025" s="14" t="s">
        <v>30</v>
      </c>
      <c r="H1025" s="13" t="s">
        <v>5</v>
      </c>
      <c r="I1025" s="13" t="s">
        <v>54</v>
      </c>
      <c r="J1025" s="13" t="s">
        <v>118</v>
      </c>
      <c r="K1025" s="13" t="s">
        <v>43</v>
      </c>
      <c r="L1025" s="14">
        <v>31.5</v>
      </c>
      <c r="M1025" s="14" t="s">
        <v>15</v>
      </c>
      <c r="N1025" s="31">
        <v>1000000</v>
      </c>
      <c r="O1025" s="14" t="s">
        <v>1</v>
      </c>
      <c r="P1025" s="14" t="s">
        <v>35</v>
      </c>
      <c r="Q1025" s="31">
        <v>2304</v>
      </c>
      <c r="R1025" s="31">
        <v>576</v>
      </c>
      <c r="S1025" s="45">
        <v>15</v>
      </c>
      <c r="T1025" s="64">
        <f t="shared" si="135"/>
        <v>472.5</v>
      </c>
      <c r="U1025" s="64">
        <f t="shared" si="136"/>
        <v>4.1031027347181004</v>
      </c>
      <c r="V1025" s="38">
        <f t="shared" si="137"/>
        <v>1.4053031778361653</v>
      </c>
      <c r="W1025" s="52">
        <v>93.686878522411021</v>
      </c>
      <c r="X1025" s="71" t="str">
        <f t="shared" si="143"/>
        <v>Q1 2024</v>
      </c>
      <c r="Y1025" s="21">
        <f t="shared" si="138"/>
        <v>3840</v>
      </c>
      <c r="Z1025" s="21">
        <f t="shared" si="139"/>
        <v>2160</v>
      </c>
      <c r="AA1025" s="57">
        <f t="shared" si="140"/>
        <v>273540.18231454003</v>
      </c>
      <c r="AB1025" s="59">
        <f t="shared" si="141"/>
        <v>1.7777777777777777</v>
      </c>
      <c r="AC1025" s="61">
        <f t="shared" si="142"/>
        <v>800.09999999999991</v>
      </c>
    </row>
    <row r="1026" spans="4:29">
      <c r="D1026" s="12">
        <v>1020</v>
      </c>
      <c r="E1026" s="36" t="s">
        <v>222</v>
      </c>
      <c r="F1026" s="16" t="s">
        <v>11</v>
      </c>
      <c r="G1026" s="14" t="s">
        <v>30</v>
      </c>
      <c r="H1026" s="13" t="s">
        <v>5</v>
      </c>
      <c r="I1026" s="13" t="s">
        <v>54</v>
      </c>
      <c r="J1026" s="13" t="s">
        <v>199</v>
      </c>
      <c r="K1026" s="13" t="s">
        <v>43</v>
      </c>
      <c r="L1026" s="14">
        <v>31.5</v>
      </c>
      <c r="M1026" s="14" t="s">
        <v>117</v>
      </c>
      <c r="N1026" s="31">
        <v>1000000</v>
      </c>
      <c r="O1026" s="14" t="s">
        <v>1</v>
      </c>
      <c r="P1026" s="14" t="s">
        <v>35</v>
      </c>
      <c r="Q1026" s="31">
        <v>2304</v>
      </c>
      <c r="R1026" s="31">
        <v>1152</v>
      </c>
      <c r="S1026" s="45">
        <v>5</v>
      </c>
      <c r="T1026" s="64">
        <f t="shared" si="135"/>
        <v>157.5</v>
      </c>
      <c r="U1026" s="64">
        <f t="shared" si="136"/>
        <v>1.1400916883110905</v>
      </c>
      <c r="V1026" s="38">
        <f t="shared" si="137"/>
        <v>0.46843439261205511</v>
      </c>
      <c r="W1026" s="52">
        <v>93.686878522411021</v>
      </c>
      <c r="X1026" s="71" t="str">
        <f t="shared" si="143"/>
        <v>Q1 2024</v>
      </c>
      <c r="Y1026" s="21">
        <f t="shared" si="138"/>
        <v>3440</v>
      </c>
      <c r="Z1026" s="21">
        <f t="shared" si="139"/>
        <v>1440</v>
      </c>
      <c r="AA1026" s="57">
        <f t="shared" si="140"/>
        <v>228018.33766221811</v>
      </c>
      <c r="AB1026" s="59">
        <f t="shared" si="141"/>
        <v>2.3888888888888888</v>
      </c>
      <c r="AC1026" s="61">
        <f t="shared" si="142"/>
        <v>800.09999999999991</v>
      </c>
    </row>
    <row r="1027" spans="4:29">
      <c r="D1027" s="12">
        <v>1021</v>
      </c>
      <c r="E1027" s="36" t="s">
        <v>222</v>
      </c>
      <c r="F1027" s="16" t="s">
        <v>11</v>
      </c>
      <c r="G1027" s="14" t="s">
        <v>30</v>
      </c>
      <c r="H1027" s="13" t="s">
        <v>5</v>
      </c>
      <c r="I1027" s="13" t="s">
        <v>54</v>
      </c>
      <c r="J1027" s="13" t="s">
        <v>203</v>
      </c>
      <c r="K1027" s="13" t="s">
        <v>43</v>
      </c>
      <c r="L1027" s="14">
        <v>34</v>
      </c>
      <c r="M1027" s="14" t="s">
        <v>117</v>
      </c>
      <c r="N1027" s="31">
        <v>1000000</v>
      </c>
      <c r="O1027" s="14" t="s">
        <v>1</v>
      </c>
      <c r="P1027" s="14" t="s">
        <v>35</v>
      </c>
      <c r="Q1027" s="31">
        <v>9216</v>
      </c>
      <c r="R1027" s="31">
        <v>2304</v>
      </c>
      <c r="S1027" s="45">
        <v>2</v>
      </c>
      <c r="T1027" s="64">
        <f t="shared" si="135"/>
        <v>68</v>
      </c>
      <c r="U1027" s="64">
        <f t="shared" si="136"/>
        <v>0.53129594021168891</v>
      </c>
      <c r="V1027" s="38">
        <f t="shared" si="137"/>
        <v>0.18737375704482204</v>
      </c>
      <c r="W1027" s="52">
        <v>93.686878522411021</v>
      </c>
      <c r="X1027" s="71" t="str">
        <f t="shared" si="143"/>
        <v>Q1 2024</v>
      </c>
      <c r="Y1027" s="21">
        <f t="shared" si="138"/>
        <v>3440</v>
      </c>
      <c r="Z1027" s="21">
        <f t="shared" si="139"/>
        <v>1440</v>
      </c>
      <c r="AA1027" s="57">
        <f t="shared" si="140"/>
        <v>265647.97010584443</v>
      </c>
      <c r="AB1027" s="59">
        <f t="shared" si="141"/>
        <v>2.3888888888888888</v>
      </c>
      <c r="AC1027" s="61">
        <f t="shared" si="142"/>
        <v>863.59999999999991</v>
      </c>
    </row>
    <row r="1028" spans="4:29">
      <c r="D1028" s="12">
        <v>1022</v>
      </c>
      <c r="E1028" s="36" t="s">
        <v>222</v>
      </c>
      <c r="F1028" s="16" t="s">
        <v>11</v>
      </c>
      <c r="G1028" s="14" t="s">
        <v>30</v>
      </c>
      <c r="H1028" s="13" t="s">
        <v>5</v>
      </c>
      <c r="I1028" s="13" t="s">
        <v>54</v>
      </c>
      <c r="J1028" s="13" t="s">
        <v>204</v>
      </c>
      <c r="K1028" s="13" t="s">
        <v>43</v>
      </c>
      <c r="L1028" s="14">
        <v>57</v>
      </c>
      <c r="M1028" s="14" t="s">
        <v>205</v>
      </c>
      <c r="N1028" s="31">
        <v>1000000</v>
      </c>
      <c r="O1028" s="14" t="s">
        <v>1</v>
      </c>
      <c r="P1028" s="14" t="s">
        <v>35</v>
      </c>
      <c r="Q1028" s="31">
        <v>9216</v>
      </c>
      <c r="R1028" s="31">
        <v>2304</v>
      </c>
      <c r="S1028" s="45">
        <v>2</v>
      </c>
      <c r="T1028" s="64">
        <f t="shared" si="135"/>
        <v>114</v>
      </c>
      <c r="U1028" s="64">
        <f t="shared" si="136"/>
        <v>1.0926406405791855</v>
      </c>
      <c r="V1028" s="38">
        <f t="shared" si="137"/>
        <v>0.31412659269278992</v>
      </c>
      <c r="W1028" s="52">
        <v>157.06329634639496</v>
      </c>
      <c r="X1028" s="71" t="str">
        <f t="shared" si="143"/>
        <v>Q1 2024</v>
      </c>
      <c r="Y1028" s="21">
        <f t="shared" si="138"/>
        <v>7680</v>
      </c>
      <c r="Z1028" s="21">
        <f t="shared" si="139"/>
        <v>2160</v>
      </c>
      <c r="AA1028" s="57">
        <f t="shared" si="140"/>
        <v>546320.32028959272</v>
      </c>
      <c r="AB1028" s="59">
        <f t="shared" si="141"/>
        <v>3.5555555555555554</v>
      </c>
      <c r="AC1028" s="61">
        <f t="shared" si="142"/>
        <v>1447.8</v>
      </c>
    </row>
    <row r="1029" spans="4:29">
      <c r="D1029" s="12">
        <v>1023</v>
      </c>
      <c r="E1029" s="36" t="s">
        <v>222</v>
      </c>
      <c r="F1029" s="16" t="s">
        <v>11</v>
      </c>
      <c r="G1029" s="14" t="s">
        <v>30</v>
      </c>
      <c r="H1029" s="13" t="s">
        <v>5</v>
      </c>
      <c r="I1029" s="13" t="s">
        <v>105</v>
      </c>
      <c r="J1029" s="13" t="s">
        <v>106</v>
      </c>
      <c r="K1029" s="13" t="s">
        <v>33</v>
      </c>
      <c r="L1029" s="14">
        <v>31.5</v>
      </c>
      <c r="M1029" s="14" t="s">
        <v>15</v>
      </c>
      <c r="N1029" s="31">
        <v>1000000</v>
      </c>
      <c r="O1029" s="14" t="s">
        <v>1</v>
      </c>
      <c r="P1029" s="14" t="s">
        <v>35</v>
      </c>
      <c r="Q1029" s="31">
        <v>5000</v>
      </c>
      <c r="R1029" s="31">
        <v>1152</v>
      </c>
      <c r="S1029" s="45">
        <v>15</v>
      </c>
      <c r="T1029" s="64">
        <f t="shared" si="135"/>
        <v>472.5</v>
      </c>
      <c r="U1029" s="64">
        <f t="shared" si="136"/>
        <v>4.1031027347181004</v>
      </c>
      <c r="V1029" s="38">
        <f t="shared" si="137"/>
        <v>1.4053031778361653</v>
      </c>
      <c r="W1029" s="52">
        <v>93.686878522411021</v>
      </c>
      <c r="X1029" s="71" t="str">
        <f t="shared" si="143"/>
        <v>Q1 2024</v>
      </c>
      <c r="Y1029" s="21">
        <f t="shared" si="138"/>
        <v>3840</v>
      </c>
      <c r="Z1029" s="21">
        <f t="shared" si="139"/>
        <v>2160</v>
      </c>
      <c r="AA1029" s="57">
        <f t="shared" si="140"/>
        <v>273540.18231454003</v>
      </c>
      <c r="AB1029" s="59">
        <f t="shared" si="141"/>
        <v>1.7777777777777777</v>
      </c>
      <c r="AC1029" s="61">
        <f t="shared" si="142"/>
        <v>800.09999999999991</v>
      </c>
    </row>
    <row r="1030" spans="4:29">
      <c r="D1030" s="12">
        <v>1024</v>
      </c>
      <c r="E1030" s="36" t="s">
        <v>222</v>
      </c>
      <c r="F1030" s="16" t="s">
        <v>11</v>
      </c>
      <c r="G1030" s="14" t="s">
        <v>30</v>
      </c>
      <c r="H1030" s="13" t="s">
        <v>5</v>
      </c>
      <c r="I1030" s="13" t="s">
        <v>96</v>
      </c>
      <c r="J1030" s="13" t="s">
        <v>61</v>
      </c>
      <c r="K1030" s="13" t="s">
        <v>33</v>
      </c>
      <c r="L1030" s="14">
        <v>27</v>
      </c>
      <c r="M1030" s="14" t="s">
        <v>15</v>
      </c>
      <c r="N1030" s="31">
        <v>80000000</v>
      </c>
      <c r="O1030" s="14" t="s">
        <v>1</v>
      </c>
      <c r="P1030" s="14" t="s">
        <v>35</v>
      </c>
      <c r="Q1030" s="31">
        <v>2304</v>
      </c>
      <c r="R1030" s="31">
        <v>576</v>
      </c>
      <c r="S1030" s="45">
        <v>40</v>
      </c>
      <c r="T1030" s="64">
        <f t="shared" si="135"/>
        <v>1080</v>
      </c>
      <c r="U1030" s="64">
        <f t="shared" si="136"/>
        <v>8.0387318884272982</v>
      </c>
      <c r="V1030" s="38">
        <f t="shared" si="137"/>
        <v>3.7474751408964408</v>
      </c>
      <c r="W1030" s="52">
        <v>93.686878522411021</v>
      </c>
      <c r="X1030" s="71" t="str">
        <f t="shared" si="143"/>
        <v>Q1 2024</v>
      </c>
      <c r="Y1030" s="21">
        <f t="shared" si="138"/>
        <v>3840</v>
      </c>
      <c r="Z1030" s="21">
        <f t="shared" si="139"/>
        <v>2160</v>
      </c>
      <c r="AA1030" s="57">
        <f t="shared" si="140"/>
        <v>200968.29721068247</v>
      </c>
      <c r="AB1030" s="59">
        <f t="shared" si="141"/>
        <v>1.7777777777777777</v>
      </c>
      <c r="AC1030" s="61">
        <f t="shared" si="142"/>
        <v>685.8</v>
      </c>
    </row>
    <row r="1031" spans="4:29">
      <c r="D1031" s="12">
        <v>1025</v>
      </c>
      <c r="E1031" s="36" t="s">
        <v>222</v>
      </c>
      <c r="F1031" s="16" t="s">
        <v>11</v>
      </c>
      <c r="G1031" s="14" t="s">
        <v>30</v>
      </c>
      <c r="H1031" s="13" t="s">
        <v>5</v>
      </c>
      <c r="I1031" s="13" t="s">
        <v>96</v>
      </c>
      <c r="J1031" s="13" t="s">
        <v>129</v>
      </c>
      <c r="K1031" s="13" t="s">
        <v>33</v>
      </c>
      <c r="L1031" s="14">
        <v>27</v>
      </c>
      <c r="M1031" s="14" t="s">
        <v>143</v>
      </c>
      <c r="N1031" s="31">
        <v>1000000</v>
      </c>
      <c r="O1031" s="14" t="s">
        <v>1</v>
      </c>
      <c r="P1031" s="14" t="s">
        <v>35</v>
      </c>
      <c r="Q1031" s="31">
        <v>2304</v>
      </c>
      <c r="R1031" s="31">
        <v>576</v>
      </c>
      <c r="S1031" s="45">
        <v>22</v>
      </c>
      <c r="T1031" s="64">
        <f t="shared" ref="T1031:T1094" si="144">L1031*S1031</f>
        <v>594</v>
      </c>
      <c r="U1031" s="64">
        <f t="shared" ref="U1031:U1094" si="145">S1031*AA1031/10^6</f>
        <v>4.4213025386350147</v>
      </c>
      <c r="V1031" s="38">
        <f t="shared" ref="V1031:V1094" si="146">S1031*W1031/1000</f>
        <v>1.7390626825722548</v>
      </c>
      <c r="W1031" s="52">
        <v>79.048303753284301</v>
      </c>
      <c r="X1031" s="71" t="str">
        <f t="shared" si="143"/>
        <v>Q1 2024</v>
      </c>
      <c r="Y1031" s="21">
        <f t="shared" ref="Y1031:Y1094" si="147">1*LEFT(M1031, FIND("x", M1031)-2)</f>
        <v>2560</v>
      </c>
      <c r="Z1031" s="21">
        <f t="shared" ref="Z1031:Z1094" si="148">1*RIGHT(M1031, LEN(M1031)-FIND("x", M1031)-1)</f>
        <v>1440</v>
      </c>
      <c r="AA1031" s="57">
        <f t="shared" ref="AA1031:AA1094" si="149">AC1031^2*AB1031/(1+AB1031^2)</f>
        <v>200968.29721068247</v>
      </c>
      <c r="AB1031" s="59">
        <f t="shared" ref="AB1031:AB1094" si="150">Y1031/Z1031</f>
        <v>1.7777777777777777</v>
      </c>
      <c r="AC1031" s="61">
        <f t="shared" ref="AC1031:AC1094" si="151">L1031*25.4</f>
        <v>685.8</v>
      </c>
    </row>
    <row r="1032" spans="4:29">
      <c r="D1032" s="12">
        <v>1026</v>
      </c>
      <c r="E1032" s="36" t="s">
        <v>222</v>
      </c>
      <c r="F1032" s="16" t="s">
        <v>11</v>
      </c>
      <c r="G1032" s="14" t="s">
        <v>30</v>
      </c>
      <c r="H1032" s="13" t="s">
        <v>5</v>
      </c>
      <c r="I1032" s="13" t="s">
        <v>96</v>
      </c>
      <c r="J1032" s="13" t="s">
        <v>130</v>
      </c>
      <c r="K1032" s="13" t="s">
        <v>33</v>
      </c>
      <c r="L1032" s="14">
        <v>27</v>
      </c>
      <c r="M1032" s="14" t="s">
        <v>143</v>
      </c>
      <c r="N1032" s="31">
        <v>1000000</v>
      </c>
      <c r="O1032" s="14" t="s">
        <v>1</v>
      </c>
      <c r="P1032" s="14" t="s">
        <v>35</v>
      </c>
      <c r="Q1032" s="31">
        <v>2304</v>
      </c>
      <c r="R1032" s="31">
        <v>576</v>
      </c>
      <c r="S1032" s="45">
        <v>30</v>
      </c>
      <c r="T1032" s="64">
        <f t="shared" si="144"/>
        <v>810</v>
      </c>
      <c r="U1032" s="64">
        <f t="shared" si="145"/>
        <v>6.0290489163204741</v>
      </c>
      <c r="V1032" s="38">
        <f t="shared" si="146"/>
        <v>2.3714491125985293</v>
      </c>
      <c r="W1032" s="52">
        <v>79.048303753284301</v>
      </c>
      <c r="X1032" s="71" t="str">
        <f t="shared" ref="X1032:X1095" si="152">G1032&amp;" "&amp;F1032</f>
        <v>Q1 2024</v>
      </c>
      <c r="Y1032" s="21">
        <f t="shared" si="147"/>
        <v>2560</v>
      </c>
      <c r="Z1032" s="21">
        <f t="shared" si="148"/>
        <v>1440</v>
      </c>
      <c r="AA1032" s="57">
        <f t="shared" si="149"/>
        <v>200968.29721068247</v>
      </c>
      <c r="AB1032" s="59">
        <f t="shared" si="150"/>
        <v>1.7777777777777777</v>
      </c>
      <c r="AC1032" s="61">
        <f t="shared" si="151"/>
        <v>685.8</v>
      </c>
    </row>
    <row r="1033" spans="4:29">
      <c r="D1033" s="12">
        <v>1027</v>
      </c>
      <c r="E1033" s="36" t="s">
        <v>222</v>
      </c>
      <c r="F1033" s="16" t="s">
        <v>11</v>
      </c>
      <c r="G1033" s="14" t="s">
        <v>30</v>
      </c>
      <c r="H1033" s="13" t="s">
        <v>5</v>
      </c>
      <c r="I1033" s="13" t="s">
        <v>96</v>
      </c>
      <c r="J1033" s="13" t="s">
        <v>131</v>
      </c>
      <c r="K1033" s="13" t="s">
        <v>95</v>
      </c>
      <c r="L1033" s="14">
        <v>34</v>
      </c>
      <c r="M1033" s="14" t="s">
        <v>117</v>
      </c>
      <c r="N1033" s="31">
        <v>1000000</v>
      </c>
      <c r="O1033" s="14" t="s">
        <v>1</v>
      </c>
      <c r="P1033" s="14" t="s">
        <v>35</v>
      </c>
      <c r="Q1033" s="31">
        <v>4608</v>
      </c>
      <c r="R1033" s="31">
        <v>1152</v>
      </c>
      <c r="S1033" s="45">
        <v>35</v>
      </c>
      <c r="T1033" s="64">
        <f t="shared" si="144"/>
        <v>1190</v>
      </c>
      <c r="U1033" s="64">
        <f t="shared" si="145"/>
        <v>9.2976789537045548</v>
      </c>
      <c r="V1033" s="38">
        <f t="shared" si="146"/>
        <v>3.2790407482843857</v>
      </c>
      <c r="W1033" s="52">
        <v>93.686878522411021</v>
      </c>
      <c r="X1033" s="71" t="str">
        <f t="shared" si="152"/>
        <v>Q1 2024</v>
      </c>
      <c r="Y1033" s="21">
        <f t="shared" si="147"/>
        <v>3440</v>
      </c>
      <c r="Z1033" s="21">
        <f t="shared" si="148"/>
        <v>1440</v>
      </c>
      <c r="AA1033" s="57">
        <f t="shared" si="149"/>
        <v>265647.97010584443</v>
      </c>
      <c r="AB1033" s="59">
        <f t="shared" si="150"/>
        <v>2.3888888888888888</v>
      </c>
      <c r="AC1033" s="61">
        <f t="shared" si="151"/>
        <v>863.59999999999991</v>
      </c>
    </row>
    <row r="1034" spans="4:29">
      <c r="D1034" s="12">
        <v>1028</v>
      </c>
      <c r="E1034" s="36" t="s">
        <v>222</v>
      </c>
      <c r="F1034" s="16" t="s">
        <v>11</v>
      </c>
      <c r="G1034" s="14" t="s">
        <v>30</v>
      </c>
      <c r="H1034" s="13" t="s">
        <v>5</v>
      </c>
      <c r="I1034" s="13" t="s">
        <v>96</v>
      </c>
      <c r="J1034" s="13" t="s">
        <v>132</v>
      </c>
      <c r="K1034" s="13" t="s">
        <v>43</v>
      </c>
      <c r="L1034" s="14">
        <v>31.5</v>
      </c>
      <c r="M1034" s="14" t="s">
        <v>15</v>
      </c>
      <c r="N1034" s="31">
        <v>1000000</v>
      </c>
      <c r="O1034" s="14" t="s">
        <v>1</v>
      </c>
      <c r="P1034" s="14" t="s">
        <v>35</v>
      </c>
      <c r="Q1034" s="31">
        <v>2304</v>
      </c>
      <c r="R1034" s="31">
        <v>576</v>
      </c>
      <c r="S1034" s="45">
        <v>20</v>
      </c>
      <c r="T1034" s="64">
        <f t="shared" si="144"/>
        <v>630</v>
      </c>
      <c r="U1034" s="64">
        <f t="shared" si="145"/>
        <v>5.4708036462908005</v>
      </c>
      <c r="V1034" s="38">
        <f t="shared" si="146"/>
        <v>1.8737375704482204</v>
      </c>
      <c r="W1034" s="52">
        <v>93.686878522411021</v>
      </c>
      <c r="X1034" s="71" t="str">
        <f t="shared" si="152"/>
        <v>Q1 2024</v>
      </c>
      <c r="Y1034" s="21">
        <f t="shared" si="147"/>
        <v>3840</v>
      </c>
      <c r="Z1034" s="21">
        <f t="shared" si="148"/>
        <v>2160</v>
      </c>
      <c r="AA1034" s="57">
        <f t="shared" si="149"/>
        <v>273540.18231454003</v>
      </c>
      <c r="AB1034" s="59">
        <f t="shared" si="150"/>
        <v>1.7777777777777777</v>
      </c>
      <c r="AC1034" s="61">
        <f t="shared" si="151"/>
        <v>800.09999999999991</v>
      </c>
    </row>
    <row r="1035" spans="4:29">
      <c r="D1035" s="12">
        <v>1029</v>
      </c>
      <c r="E1035" s="36" t="s">
        <v>222</v>
      </c>
      <c r="F1035" s="16" t="s">
        <v>11</v>
      </c>
      <c r="G1035" s="14" t="s">
        <v>30</v>
      </c>
      <c r="H1035" s="13" t="s">
        <v>5</v>
      </c>
      <c r="I1035" s="13" t="s">
        <v>60</v>
      </c>
      <c r="J1035" s="13" t="s">
        <v>107</v>
      </c>
      <c r="K1035" s="13" t="s">
        <v>33</v>
      </c>
      <c r="L1035" s="14">
        <v>27</v>
      </c>
      <c r="M1035" s="14" t="s">
        <v>15</v>
      </c>
      <c r="N1035" s="31">
        <v>80000000</v>
      </c>
      <c r="O1035" s="14" t="s">
        <v>1</v>
      </c>
      <c r="P1035" s="14" t="s">
        <v>35</v>
      </c>
      <c r="Q1035" s="31">
        <v>2304</v>
      </c>
      <c r="R1035" s="31">
        <v>576</v>
      </c>
      <c r="S1035" s="45">
        <v>15</v>
      </c>
      <c r="T1035" s="64">
        <f t="shared" si="144"/>
        <v>405</v>
      </c>
      <c r="U1035" s="64">
        <f t="shared" si="145"/>
        <v>3.0145244581602371</v>
      </c>
      <c r="V1035" s="38">
        <f t="shared" si="146"/>
        <v>1.1857245562992647</v>
      </c>
      <c r="W1035" s="52">
        <v>79.048303753284301</v>
      </c>
      <c r="X1035" s="71" t="str">
        <f t="shared" si="152"/>
        <v>Q1 2024</v>
      </c>
      <c r="Y1035" s="21">
        <f t="shared" si="147"/>
        <v>3840</v>
      </c>
      <c r="Z1035" s="21">
        <f t="shared" si="148"/>
        <v>2160</v>
      </c>
      <c r="AA1035" s="57">
        <f t="shared" si="149"/>
        <v>200968.29721068247</v>
      </c>
      <c r="AB1035" s="59">
        <f t="shared" si="150"/>
        <v>1.7777777777777777</v>
      </c>
      <c r="AC1035" s="61">
        <f t="shared" si="151"/>
        <v>685.8</v>
      </c>
    </row>
    <row r="1036" spans="4:29">
      <c r="D1036" s="12">
        <v>1030</v>
      </c>
      <c r="E1036" s="36" t="s">
        <v>222</v>
      </c>
      <c r="F1036" s="16" t="s">
        <v>11</v>
      </c>
      <c r="G1036" s="14" t="s">
        <v>30</v>
      </c>
      <c r="H1036" s="13" t="s">
        <v>5</v>
      </c>
      <c r="I1036" s="13" t="s">
        <v>60</v>
      </c>
      <c r="J1036" s="13" t="s">
        <v>115</v>
      </c>
      <c r="K1036" s="13" t="s">
        <v>33</v>
      </c>
      <c r="L1036" s="14">
        <v>27</v>
      </c>
      <c r="M1036" s="14" t="s">
        <v>15</v>
      </c>
      <c r="N1036" s="31">
        <v>80000000</v>
      </c>
      <c r="O1036" s="14" t="s">
        <v>1</v>
      </c>
      <c r="P1036" s="14" t="s">
        <v>35</v>
      </c>
      <c r="Q1036" s="31">
        <v>2304</v>
      </c>
      <c r="R1036" s="31">
        <v>576</v>
      </c>
      <c r="S1036" s="45">
        <v>15</v>
      </c>
      <c r="T1036" s="64">
        <f t="shared" si="144"/>
        <v>405</v>
      </c>
      <c r="U1036" s="64">
        <f t="shared" si="145"/>
        <v>3.0145244581602371</v>
      </c>
      <c r="V1036" s="38">
        <f t="shared" si="146"/>
        <v>1.1857245562992647</v>
      </c>
      <c r="W1036" s="52">
        <v>79.048303753284301</v>
      </c>
      <c r="X1036" s="71" t="str">
        <f t="shared" si="152"/>
        <v>Q1 2024</v>
      </c>
      <c r="Y1036" s="21">
        <f t="shared" si="147"/>
        <v>3840</v>
      </c>
      <c r="Z1036" s="21">
        <f t="shared" si="148"/>
        <v>2160</v>
      </c>
      <c r="AA1036" s="57">
        <f t="shared" si="149"/>
        <v>200968.29721068247</v>
      </c>
      <c r="AB1036" s="59">
        <f t="shared" si="150"/>
        <v>1.7777777777777777</v>
      </c>
      <c r="AC1036" s="61">
        <f t="shared" si="151"/>
        <v>685.8</v>
      </c>
    </row>
    <row r="1037" spans="4:29">
      <c r="D1037" s="12">
        <v>1031</v>
      </c>
      <c r="E1037" s="36" t="s">
        <v>222</v>
      </c>
      <c r="F1037" s="16" t="s">
        <v>11</v>
      </c>
      <c r="G1037" s="14" t="s">
        <v>30</v>
      </c>
      <c r="H1037" s="13" t="s">
        <v>5</v>
      </c>
      <c r="I1037" s="13" t="s">
        <v>53</v>
      </c>
      <c r="J1037" s="13" t="s">
        <v>133</v>
      </c>
      <c r="K1037" s="13"/>
      <c r="L1037" s="14">
        <v>31.5</v>
      </c>
      <c r="M1037" s="14" t="s">
        <v>15</v>
      </c>
      <c r="N1037" s="31">
        <v>1000000</v>
      </c>
      <c r="O1037" s="14" t="s">
        <v>1</v>
      </c>
      <c r="P1037" s="14" t="s">
        <v>35</v>
      </c>
      <c r="Q1037" s="31">
        <v>4608</v>
      </c>
      <c r="R1037" s="31">
        <v>1196</v>
      </c>
      <c r="S1037" s="45">
        <v>15</v>
      </c>
      <c r="T1037" s="64">
        <f t="shared" si="144"/>
        <v>472.5</v>
      </c>
      <c r="U1037" s="64">
        <f t="shared" si="145"/>
        <v>4.1031027347181004</v>
      </c>
      <c r="V1037" s="38">
        <f t="shared" si="146"/>
        <v>1.4053031778361653</v>
      </c>
      <c r="W1037" s="52">
        <v>93.686878522411021</v>
      </c>
      <c r="X1037" s="71" t="str">
        <f t="shared" si="152"/>
        <v>Q1 2024</v>
      </c>
      <c r="Y1037" s="21">
        <f t="shared" si="147"/>
        <v>3840</v>
      </c>
      <c r="Z1037" s="21">
        <f t="shared" si="148"/>
        <v>2160</v>
      </c>
      <c r="AA1037" s="57">
        <f t="shared" si="149"/>
        <v>273540.18231454003</v>
      </c>
      <c r="AB1037" s="59">
        <f t="shared" si="150"/>
        <v>1.7777777777777777</v>
      </c>
      <c r="AC1037" s="61">
        <f t="shared" si="151"/>
        <v>800.09999999999991</v>
      </c>
    </row>
    <row r="1038" spans="4:29">
      <c r="D1038" s="12">
        <v>1032</v>
      </c>
      <c r="E1038" s="36" t="s">
        <v>222</v>
      </c>
      <c r="F1038" s="16" t="s">
        <v>11</v>
      </c>
      <c r="G1038" s="14" t="s">
        <v>30</v>
      </c>
      <c r="H1038" s="13" t="s">
        <v>5</v>
      </c>
      <c r="I1038" s="13" t="s">
        <v>53</v>
      </c>
      <c r="J1038" s="13" t="s">
        <v>97</v>
      </c>
      <c r="K1038" s="13" t="s">
        <v>98</v>
      </c>
      <c r="L1038" s="14">
        <v>49</v>
      </c>
      <c r="M1038" s="14" t="s">
        <v>99</v>
      </c>
      <c r="N1038" s="31">
        <v>1000000</v>
      </c>
      <c r="O1038" s="14" t="s">
        <v>1</v>
      </c>
      <c r="P1038" s="14" t="s">
        <v>35</v>
      </c>
      <c r="Q1038" s="31">
        <v>5000</v>
      </c>
      <c r="R1038" s="31">
        <v>1152</v>
      </c>
      <c r="S1038" s="45">
        <v>15</v>
      </c>
      <c r="T1038" s="64">
        <f t="shared" si="144"/>
        <v>735</v>
      </c>
      <c r="U1038" s="64">
        <f t="shared" si="145"/>
        <v>6.055933005610858</v>
      </c>
      <c r="V1038" s="38">
        <f t="shared" si="146"/>
        <v>2.0075759683373793</v>
      </c>
      <c r="W1038" s="52">
        <v>133.83839788915861</v>
      </c>
      <c r="X1038" s="71" t="str">
        <f t="shared" si="152"/>
        <v>Q1 2024</v>
      </c>
      <c r="Y1038" s="21">
        <f t="shared" si="147"/>
        <v>5120</v>
      </c>
      <c r="Z1038" s="21">
        <f t="shared" si="148"/>
        <v>1440</v>
      </c>
      <c r="AA1038" s="57">
        <f t="shared" si="149"/>
        <v>403728.86704072385</v>
      </c>
      <c r="AB1038" s="59">
        <f t="shared" si="150"/>
        <v>3.5555555555555554</v>
      </c>
      <c r="AC1038" s="61">
        <f t="shared" si="151"/>
        <v>1244.5999999999999</v>
      </c>
    </row>
    <row r="1039" spans="4:29">
      <c r="D1039" s="12">
        <v>1033</v>
      </c>
      <c r="E1039" s="36" t="s">
        <v>222</v>
      </c>
      <c r="F1039" s="16" t="s">
        <v>11</v>
      </c>
      <c r="G1039" s="14" t="s">
        <v>30</v>
      </c>
      <c r="H1039" s="13" t="s">
        <v>5</v>
      </c>
      <c r="I1039" s="13" t="s">
        <v>53</v>
      </c>
      <c r="J1039" s="13" t="s">
        <v>119</v>
      </c>
      <c r="K1039" s="13" t="s">
        <v>98</v>
      </c>
      <c r="L1039" s="14">
        <v>31.5</v>
      </c>
      <c r="M1039" s="14" t="s">
        <v>15</v>
      </c>
      <c r="N1039" s="31">
        <v>1000000</v>
      </c>
      <c r="O1039" s="14" t="s">
        <v>1</v>
      </c>
      <c r="P1039" s="14" t="s">
        <v>35</v>
      </c>
      <c r="Q1039" s="31">
        <v>5000</v>
      </c>
      <c r="R1039" s="31">
        <v>1152</v>
      </c>
      <c r="S1039" s="45">
        <v>8</v>
      </c>
      <c r="T1039" s="64">
        <f t="shared" si="144"/>
        <v>252</v>
      </c>
      <c r="U1039" s="64">
        <f t="shared" si="145"/>
        <v>2.1883214585163202</v>
      </c>
      <c r="V1039" s="38">
        <f t="shared" si="146"/>
        <v>0.74949502817928815</v>
      </c>
      <c r="W1039" s="52">
        <v>93.686878522411021</v>
      </c>
      <c r="X1039" s="71" t="str">
        <f t="shared" si="152"/>
        <v>Q1 2024</v>
      </c>
      <c r="Y1039" s="21">
        <f t="shared" si="147"/>
        <v>3840</v>
      </c>
      <c r="Z1039" s="21">
        <f t="shared" si="148"/>
        <v>2160</v>
      </c>
      <c r="AA1039" s="57">
        <f t="shared" si="149"/>
        <v>273540.18231454003</v>
      </c>
      <c r="AB1039" s="59">
        <f t="shared" si="150"/>
        <v>1.7777777777777777</v>
      </c>
      <c r="AC1039" s="61">
        <f t="shared" si="151"/>
        <v>800.09999999999991</v>
      </c>
    </row>
    <row r="1040" spans="4:29">
      <c r="D1040" s="12">
        <v>1034</v>
      </c>
      <c r="E1040" s="36" t="s">
        <v>222</v>
      </c>
      <c r="F1040" s="16" t="s">
        <v>11</v>
      </c>
      <c r="G1040" s="14" t="s">
        <v>30</v>
      </c>
      <c r="H1040" s="13" t="s">
        <v>5</v>
      </c>
      <c r="I1040" s="13" t="s">
        <v>120</v>
      </c>
      <c r="J1040" s="13"/>
      <c r="K1040" s="13" t="s">
        <v>120</v>
      </c>
      <c r="L1040" s="14">
        <v>27</v>
      </c>
      <c r="M1040" s="14" t="s">
        <v>15</v>
      </c>
      <c r="N1040" s="31" t="s">
        <v>65</v>
      </c>
      <c r="O1040" s="14" t="s">
        <v>1</v>
      </c>
      <c r="P1040" s="14" t="s">
        <v>35</v>
      </c>
      <c r="Q1040" s="31">
        <v>5000</v>
      </c>
      <c r="R1040" s="31">
        <v>1152</v>
      </c>
      <c r="S1040" s="45">
        <v>20</v>
      </c>
      <c r="T1040" s="64">
        <f t="shared" si="144"/>
        <v>540</v>
      </c>
      <c r="U1040" s="64">
        <f t="shared" si="145"/>
        <v>4.0193659442136491</v>
      </c>
      <c r="V1040" s="38">
        <f t="shared" si="146"/>
        <v>1.8737375704482204</v>
      </c>
      <c r="W1040" s="52">
        <v>93.686878522411021</v>
      </c>
      <c r="X1040" s="71" t="str">
        <f t="shared" si="152"/>
        <v>Q1 2024</v>
      </c>
      <c r="Y1040" s="21">
        <f t="shared" si="147"/>
        <v>3840</v>
      </c>
      <c r="Z1040" s="21">
        <f t="shared" si="148"/>
        <v>2160</v>
      </c>
      <c r="AA1040" s="57">
        <f t="shared" si="149"/>
        <v>200968.29721068247</v>
      </c>
      <c r="AB1040" s="59">
        <f t="shared" si="150"/>
        <v>1.7777777777777777</v>
      </c>
      <c r="AC1040" s="61">
        <f t="shared" si="151"/>
        <v>685.8</v>
      </c>
    </row>
    <row r="1041" spans="4:29">
      <c r="D1041" s="12">
        <v>1035</v>
      </c>
      <c r="E1041" s="36" t="s">
        <v>222</v>
      </c>
      <c r="F1041" s="16" t="s">
        <v>11</v>
      </c>
      <c r="G1041" s="14" t="s">
        <v>30</v>
      </c>
      <c r="H1041" s="13" t="s">
        <v>5</v>
      </c>
      <c r="I1041" s="13" t="s">
        <v>120</v>
      </c>
      <c r="J1041" s="13"/>
      <c r="K1041" s="13" t="s">
        <v>120</v>
      </c>
      <c r="L1041" s="14">
        <v>31.5</v>
      </c>
      <c r="M1041" s="14" t="s">
        <v>15</v>
      </c>
      <c r="N1041" s="31" t="s">
        <v>65</v>
      </c>
      <c r="O1041" s="14" t="s">
        <v>1</v>
      </c>
      <c r="P1041" s="14" t="s">
        <v>35</v>
      </c>
      <c r="Q1041" s="31">
        <v>5000</v>
      </c>
      <c r="R1041" s="31">
        <v>1152</v>
      </c>
      <c r="S1041" s="45">
        <v>20</v>
      </c>
      <c r="T1041" s="64">
        <f t="shared" si="144"/>
        <v>630</v>
      </c>
      <c r="U1041" s="64">
        <f t="shared" si="145"/>
        <v>5.4708036462908005</v>
      </c>
      <c r="V1041" s="38">
        <f t="shared" si="146"/>
        <v>1.8737375704482204</v>
      </c>
      <c r="W1041" s="52">
        <v>93.686878522411021</v>
      </c>
      <c r="X1041" s="71" t="str">
        <f t="shared" si="152"/>
        <v>Q1 2024</v>
      </c>
      <c r="Y1041" s="21">
        <f t="shared" si="147"/>
        <v>3840</v>
      </c>
      <c r="Z1041" s="21">
        <f t="shared" si="148"/>
        <v>2160</v>
      </c>
      <c r="AA1041" s="57">
        <f t="shared" si="149"/>
        <v>273540.18231454003</v>
      </c>
      <c r="AB1041" s="59">
        <f t="shared" si="150"/>
        <v>1.7777777777777777</v>
      </c>
      <c r="AC1041" s="61">
        <f t="shared" si="151"/>
        <v>800.09999999999991</v>
      </c>
    </row>
    <row r="1042" spans="4:29">
      <c r="D1042" s="12">
        <v>1036</v>
      </c>
      <c r="E1042" s="36" t="s">
        <v>222</v>
      </c>
      <c r="F1042" s="16" t="s">
        <v>11</v>
      </c>
      <c r="G1042" s="14" t="s">
        <v>30</v>
      </c>
      <c r="H1042" s="13" t="s">
        <v>5</v>
      </c>
      <c r="I1042" s="13" t="s">
        <v>45</v>
      </c>
      <c r="J1042" s="13" t="s">
        <v>134</v>
      </c>
      <c r="K1042" s="13" t="s">
        <v>43</v>
      </c>
      <c r="L1042" s="14">
        <v>27</v>
      </c>
      <c r="M1042" s="14" t="s">
        <v>15</v>
      </c>
      <c r="N1042" s="31">
        <v>1000000</v>
      </c>
      <c r="O1042" s="14" t="s">
        <v>1</v>
      </c>
      <c r="P1042" s="14" t="s">
        <v>35</v>
      </c>
      <c r="Q1042" s="31">
        <v>2304</v>
      </c>
      <c r="R1042" s="31">
        <v>576</v>
      </c>
      <c r="S1042" s="45">
        <v>20</v>
      </c>
      <c r="T1042" s="64">
        <f t="shared" si="144"/>
        <v>540</v>
      </c>
      <c r="U1042" s="64">
        <f t="shared" si="145"/>
        <v>4.0193659442136491</v>
      </c>
      <c r="V1042" s="38">
        <f t="shared" si="146"/>
        <v>1.8737375704482204</v>
      </c>
      <c r="W1042" s="52">
        <v>93.686878522411021</v>
      </c>
      <c r="X1042" s="71" t="str">
        <f t="shared" si="152"/>
        <v>Q1 2024</v>
      </c>
      <c r="Y1042" s="21">
        <f t="shared" si="147"/>
        <v>3840</v>
      </c>
      <c r="Z1042" s="21">
        <f t="shared" si="148"/>
        <v>2160</v>
      </c>
      <c r="AA1042" s="57">
        <f t="shared" si="149"/>
        <v>200968.29721068247</v>
      </c>
      <c r="AB1042" s="59">
        <f t="shared" si="150"/>
        <v>1.7777777777777777</v>
      </c>
      <c r="AC1042" s="61">
        <f t="shared" si="151"/>
        <v>685.8</v>
      </c>
    </row>
    <row r="1043" spans="4:29">
      <c r="D1043" s="12">
        <v>1037</v>
      </c>
      <c r="E1043" s="36" t="s">
        <v>222</v>
      </c>
      <c r="F1043" s="16" t="s">
        <v>11</v>
      </c>
      <c r="G1043" s="14" t="s">
        <v>30</v>
      </c>
      <c r="H1043" s="13" t="s">
        <v>5</v>
      </c>
      <c r="I1043" s="13" t="s">
        <v>121</v>
      </c>
      <c r="J1043" s="13" t="s">
        <v>282</v>
      </c>
      <c r="K1043" s="13"/>
      <c r="L1043" s="14">
        <v>27</v>
      </c>
      <c r="M1043" s="14" t="s">
        <v>15</v>
      </c>
      <c r="N1043" s="31" t="s">
        <v>65</v>
      </c>
      <c r="O1043" s="14" t="s">
        <v>1</v>
      </c>
      <c r="P1043" s="14" t="s">
        <v>35</v>
      </c>
      <c r="Q1043" s="31">
        <v>5000</v>
      </c>
      <c r="R1043" s="31">
        <v>1152</v>
      </c>
      <c r="S1043" s="45">
        <v>20</v>
      </c>
      <c r="T1043" s="64">
        <f t="shared" si="144"/>
        <v>540</v>
      </c>
      <c r="U1043" s="64">
        <f t="shared" si="145"/>
        <v>4.0193659442136491</v>
      </c>
      <c r="V1043" s="38">
        <f t="shared" si="146"/>
        <v>1.8737375704482204</v>
      </c>
      <c r="W1043" s="52">
        <v>93.686878522411021</v>
      </c>
      <c r="X1043" s="71" t="str">
        <f t="shared" si="152"/>
        <v>Q1 2024</v>
      </c>
      <c r="Y1043" s="21">
        <f t="shared" si="147"/>
        <v>3840</v>
      </c>
      <c r="Z1043" s="21">
        <f t="shared" si="148"/>
        <v>2160</v>
      </c>
      <c r="AA1043" s="57">
        <f t="shared" si="149"/>
        <v>200968.29721068247</v>
      </c>
      <c r="AB1043" s="59">
        <f t="shared" si="150"/>
        <v>1.7777777777777777</v>
      </c>
      <c r="AC1043" s="61">
        <f t="shared" si="151"/>
        <v>685.8</v>
      </c>
    </row>
    <row r="1044" spans="4:29">
      <c r="D1044" s="12">
        <v>1038</v>
      </c>
      <c r="E1044" s="36" t="s">
        <v>222</v>
      </c>
      <c r="F1044" s="16" t="s">
        <v>11</v>
      </c>
      <c r="G1044" s="14" t="s">
        <v>30</v>
      </c>
      <c r="H1044" s="13" t="s">
        <v>5</v>
      </c>
      <c r="I1044" s="13" t="s">
        <v>121</v>
      </c>
      <c r="J1044" s="13" t="s">
        <v>283</v>
      </c>
      <c r="K1044" s="13"/>
      <c r="L1044" s="14">
        <v>31.5</v>
      </c>
      <c r="M1044" s="14" t="s">
        <v>15</v>
      </c>
      <c r="N1044" s="31" t="s">
        <v>65</v>
      </c>
      <c r="O1044" s="14" t="s">
        <v>1</v>
      </c>
      <c r="P1044" s="14" t="s">
        <v>35</v>
      </c>
      <c r="Q1044" s="31">
        <v>5000</v>
      </c>
      <c r="R1044" s="31">
        <v>1152</v>
      </c>
      <c r="S1044" s="45">
        <v>10</v>
      </c>
      <c r="T1044" s="64">
        <f t="shared" si="144"/>
        <v>315</v>
      </c>
      <c r="U1044" s="64">
        <f t="shared" si="145"/>
        <v>2.7354018231454003</v>
      </c>
      <c r="V1044" s="38">
        <f t="shared" si="146"/>
        <v>0.93686878522411021</v>
      </c>
      <c r="W1044" s="52">
        <v>93.686878522411021</v>
      </c>
      <c r="X1044" s="71" t="str">
        <f t="shared" si="152"/>
        <v>Q1 2024</v>
      </c>
      <c r="Y1044" s="21">
        <f t="shared" si="147"/>
        <v>3840</v>
      </c>
      <c r="Z1044" s="21">
        <f t="shared" si="148"/>
        <v>2160</v>
      </c>
      <c r="AA1044" s="57">
        <f t="shared" si="149"/>
        <v>273540.18231454003</v>
      </c>
      <c r="AB1044" s="59">
        <f t="shared" si="150"/>
        <v>1.7777777777777777</v>
      </c>
      <c r="AC1044" s="61">
        <f t="shared" si="151"/>
        <v>800.09999999999991</v>
      </c>
    </row>
    <row r="1045" spans="4:29">
      <c r="D1045" s="12">
        <v>1039</v>
      </c>
      <c r="E1045" s="36" t="s">
        <v>222</v>
      </c>
      <c r="F1045" s="16" t="s">
        <v>11</v>
      </c>
      <c r="G1045" s="14" t="s">
        <v>30</v>
      </c>
      <c r="H1045" s="13" t="s">
        <v>5</v>
      </c>
      <c r="I1045" s="13" t="s">
        <v>122</v>
      </c>
      <c r="J1045" s="13"/>
      <c r="K1045" s="13"/>
      <c r="L1045" s="14">
        <v>27</v>
      </c>
      <c r="M1045" s="14" t="s">
        <v>15</v>
      </c>
      <c r="N1045" s="31" t="s">
        <v>65</v>
      </c>
      <c r="O1045" s="14" t="s">
        <v>2</v>
      </c>
      <c r="P1045" s="14" t="s">
        <v>35</v>
      </c>
      <c r="Q1045" s="31">
        <v>5000</v>
      </c>
      <c r="R1045" s="31">
        <v>1152</v>
      </c>
      <c r="S1045" s="45">
        <v>5</v>
      </c>
      <c r="T1045" s="64">
        <f t="shared" si="144"/>
        <v>135</v>
      </c>
      <c r="U1045" s="64">
        <f t="shared" si="145"/>
        <v>1.0048414860534123</v>
      </c>
      <c r="V1045" s="38">
        <f t="shared" si="146"/>
        <v>0.46843439261205511</v>
      </c>
      <c r="W1045" s="52">
        <v>93.686878522411021</v>
      </c>
      <c r="X1045" s="71" t="str">
        <f t="shared" si="152"/>
        <v>Q1 2024</v>
      </c>
      <c r="Y1045" s="21">
        <f t="shared" si="147"/>
        <v>3840</v>
      </c>
      <c r="Z1045" s="21">
        <f t="shared" si="148"/>
        <v>2160</v>
      </c>
      <c r="AA1045" s="57">
        <f t="shared" si="149"/>
        <v>200968.29721068247</v>
      </c>
      <c r="AB1045" s="59">
        <f t="shared" si="150"/>
        <v>1.7777777777777777</v>
      </c>
      <c r="AC1045" s="61">
        <f t="shared" si="151"/>
        <v>685.8</v>
      </c>
    </row>
    <row r="1046" spans="4:29">
      <c r="D1046" s="12">
        <v>1040</v>
      </c>
      <c r="E1046" s="36" t="s">
        <v>222</v>
      </c>
      <c r="F1046" s="16" t="s">
        <v>11</v>
      </c>
      <c r="G1046" s="14" t="s">
        <v>30</v>
      </c>
      <c r="H1046" s="13" t="s">
        <v>5</v>
      </c>
      <c r="I1046" s="13" t="s">
        <v>122</v>
      </c>
      <c r="J1046" s="13"/>
      <c r="K1046" s="13"/>
      <c r="L1046" s="14">
        <v>31.5</v>
      </c>
      <c r="M1046" s="14" t="s">
        <v>15</v>
      </c>
      <c r="N1046" s="31" t="s">
        <v>65</v>
      </c>
      <c r="O1046" s="14" t="s">
        <v>2</v>
      </c>
      <c r="P1046" s="14" t="s">
        <v>35</v>
      </c>
      <c r="Q1046" s="31">
        <v>5000</v>
      </c>
      <c r="R1046" s="31">
        <v>1152</v>
      </c>
      <c r="S1046" s="45">
        <v>5</v>
      </c>
      <c r="T1046" s="64">
        <f t="shared" si="144"/>
        <v>157.5</v>
      </c>
      <c r="U1046" s="64">
        <f t="shared" si="145"/>
        <v>1.3677009115727001</v>
      </c>
      <c r="V1046" s="38">
        <f t="shared" si="146"/>
        <v>0.46843439261205511</v>
      </c>
      <c r="W1046" s="52">
        <v>93.686878522411021</v>
      </c>
      <c r="X1046" s="71" t="str">
        <f t="shared" si="152"/>
        <v>Q1 2024</v>
      </c>
      <c r="Y1046" s="21">
        <f t="shared" si="147"/>
        <v>3840</v>
      </c>
      <c r="Z1046" s="21">
        <f t="shared" si="148"/>
        <v>2160</v>
      </c>
      <c r="AA1046" s="57">
        <f t="shared" si="149"/>
        <v>273540.18231454003</v>
      </c>
      <c r="AB1046" s="59">
        <f t="shared" si="150"/>
        <v>1.7777777777777777</v>
      </c>
      <c r="AC1046" s="61">
        <f t="shared" si="151"/>
        <v>800.09999999999991</v>
      </c>
    </row>
    <row r="1047" spans="4:29">
      <c r="D1047" s="12">
        <v>1041</v>
      </c>
      <c r="E1047" s="36" t="s">
        <v>222</v>
      </c>
      <c r="F1047" s="16" t="s">
        <v>11</v>
      </c>
      <c r="G1047" s="14" t="s">
        <v>30</v>
      </c>
      <c r="H1047" s="13" t="s">
        <v>5</v>
      </c>
      <c r="I1047" s="13" t="s">
        <v>140</v>
      </c>
      <c r="J1047" s="13"/>
      <c r="K1047" s="13"/>
      <c r="L1047" s="14">
        <v>27</v>
      </c>
      <c r="M1047" s="14" t="s">
        <v>15</v>
      </c>
      <c r="N1047" s="31" t="s">
        <v>65</v>
      </c>
      <c r="O1047" s="14" t="s">
        <v>1</v>
      </c>
      <c r="P1047" s="14" t="s">
        <v>35</v>
      </c>
      <c r="Q1047" s="31">
        <v>2304</v>
      </c>
      <c r="R1047" s="31">
        <v>576</v>
      </c>
      <c r="S1047" s="45">
        <v>20</v>
      </c>
      <c r="T1047" s="64">
        <f t="shared" si="144"/>
        <v>540</v>
      </c>
      <c r="U1047" s="64">
        <f t="shared" si="145"/>
        <v>4.0193659442136491</v>
      </c>
      <c r="V1047" s="38">
        <f t="shared" si="146"/>
        <v>1.8737375704482204</v>
      </c>
      <c r="W1047" s="52">
        <v>93.686878522411021</v>
      </c>
      <c r="X1047" s="71" t="str">
        <f t="shared" si="152"/>
        <v>Q1 2024</v>
      </c>
      <c r="Y1047" s="21">
        <f t="shared" si="147"/>
        <v>3840</v>
      </c>
      <c r="Z1047" s="21">
        <f t="shared" si="148"/>
        <v>2160</v>
      </c>
      <c r="AA1047" s="57">
        <f t="shared" si="149"/>
        <v>200968.29721068247</v>
      </c>
      <c r="AB1047" s="59">
        <f t="shared" si="150"/>
        <v>1.7777777777777777</v>
      </c>
      <c r="AC1047" s="61">
        <f t="shared" si="151"/>
        <v>685.8</v>
      </c>
    </row>
    <row r="1048" spans="4:29">
      <c r="D1048" s="12">
        <v>1042</v>
      </c>
      <c r="E1048" s="36" t="s">
        <v>222</v>
      </c>
      <c r="F1048" s="16" t="s">
        <v>11</v>
      </c>
      <c r="G1048" s="14" t="s">
        <v>30</v>
      </c>
      <c r="H1048" s="13" t="s">
        <v>5</v>
      </c>
      <c r="I1048" s="13" t="s">
        <v>140</v>
      </c>
      <c r="J1048" s="13"/>
      <c r="K1048" s="13"/>
      <c r="L1048" s="14">
        <v>31.5</v>
      </c>
      <c r="M1048" s="14" t="s">
        <v>15</v>
      </c>
      <c r="N1048" s="31" t="s">
        <v>65</v>
      </c>
      <c r="O1048" s="14" t="s">
        <v>1</v>
      </c>
      <c r="P1048" s="14" t="s">
        <v>35</v>
      </c>
      <c r="Q1048" s="31">
        <v>4608</v>
      </c>
      <c r="R1048" s="31">
        <v>1152</v>
      </c>
      <c r="S1048" s="45">
        <v>15</v>
      </c>
      <c r="T1048" s="64">
        <f t="shared" si="144"/>
        <v>472.5</v>
      </c>
      <c r="U1048" s="64">
        <f t="shared" si="145"/>
        <v>4.1031027347181004</v>
      </c>
      <c r="V1048" s="38">
        <f t="shared" si="146"/>
        <v>1.4053031778361653</v>
      </c>
      <c r="W1048" s="52">
        <v>93.686878522411021</v>
      </c>
      <c r="X1048" s="71" t="str">
        <f t="shared" si="152"/>
        <v>Q1 2024</v>
      </c>
      <c r="Y1048" s="21">
        <f t="shared" si="147"/>
        <v>3840</v>
      </c>
      <c r="Z1048" s="21">
        <f t="shared" si="148"/>
        <v>2160</v>
      </c>
      <c r="AA1048" s="57">
        <f t="shared" si="149"/>
        <v>273540.18231454003</v>
      </c>
      <c r="AB1048" s="59">
        <f t="shared" si="150"/>
        <v>1.7777777777777777</v>
      </c>
      <c r="AC1048" s="61">
        <f t="shared" si="151"/>
        <v>800.09999999999991</v>
      </c>
    </row>
    <row r="1049" spans="4:29">
      <c r="D1049" s="12">
        <v>1043</v>
      </c>
      <c r="E1049" s="36" t="s">
        <v>222</v>
      </c>
      <c r="F1049" s="16" t="s">
        <v>11</v>
      </c>
      <c r="G1049" s="14" t="s">
        <v>30</v>
      </c>
      <c r="H1049" s="13" t="s">
        <v>5</v>
      </c>
      <c r="I1049" s="13" t="s">
        <v>135</v>
      </c>
      <c r="J1049" s="13" t="s">
        <v>225</v>
      </c>
      <c r="K1049" s="13" t="s">
        <v>95</v>
      </c>
      <c r="L1049" s="14">
        <v>27</v>
      </c>
      <c r="M1049" s="14" t="s">
        <v>15</v>
      </c>
      <c r="N1049" s="31" t="s">
        <v>65</v>
      </c>
      <c r="O1049" s="14" t="s">
        <v>2</v>
      </c>
      <c r="P1049" s="14" t="s">
        <v>35</v>
      </c>
      <c r="Q1049" s="31">
        <v>10368</v>
      </c>
      <c r="R1049" s="31">
        <v>1152</v>
      </c>
      <c r="S1049" s="45">
        <v>25</v>
      </c>
      <c r="T1049" s="64">
        <f t="shared" si="144"/>
        <v>675</v>
      </c>
      <c r="U1049" s="64">
        <f t="shared" si="145"/>
        <v>5.0242074302670616</v>
      </c>
      <c r="V1049" s="38">
        <f t="shared" si="146"/>
        <v>2.3421719630602755</v>
      </c>
      <c r="W1049" s="52">
        <v>93.686878522411021</v>
      </c>
      <c r="X1049" s="71" t="str">
        <f t="shared" si="152"/>
        <v>Q1 2024</v>
      </c>
      <c r="Y1049" s="21">
        <f t="shared" si="147"/>
        <v>3840</v>
      </c>
      <c r="Z1049" s="21">
        <f t="shared" si="148"/>
        <v>2160</v>
      </c>
      <c r="AA1049" s="57">
        <f t="shared" si="149"/>
        <v>200968.29721068247</v>
      </c>
      <c r="AB1049" s="59">
        <f t="shared" si="150"/>
        <v>1.7777777777777777</v>
      </c>
      <c r="AC1049" s="61">
        <f t="shared" si="151"/>
        <v>685.8</v>
      </c>
    </row>
    <row r="1050" spans="4:29">
      <c r="D1050" s="12">
        <v>1044</v>
      </c>
      <c r="E1050" s="36" t="s">
        <v>222</v>
      </c>
      <c r="F1050" s="16" t="s">
        <v>11</v>
      </c>
      <c r="G1050" s="14" t="s">
        <v>30</v>
      </c>
      <c r="H1050" s="13" t="s">
        <v>5</v>
      </c>
      <c r="I1050" s="13" t="s">
        <v>135</v>
      </c>
      <c r="J1050" s="13" t="s">
        <v>197</v>
      </c>
      <c r="K1050" s="13" t="s">
        <v>95</v>
      </c>
      <c r="L1050" s="14">
        <v>27</v>
      </c>
      <c r="M1050" s="14" t="s">
        <v>15</v>
      </c>
      <c r="N1050" s="31" t="s">
        <v>65</v>
      </c>
      <c r="O1050" s="14" t="s">
        <v>2</v>
      </c>
      <c r="P1050" s="14" t="s">
        <v>35</v>
      </c>
      <c r="Q1050" s="31">
        <v>4608</v>
      </c>
      <c r="R1050" s="31">
        <v>1152</v>
      </c>
      <c r="S1050" s="45">
        <v>15</v>
      </c>
      <c r="T1050" s="64">
        <f t="shared" si="144"/>
        <v>405</v>
      </c>
      <c r="U1050" s="64">
        <f t="shared" si="145"/>
        <v>3.0145244581602371</v>
      </c>
      <c r="V1050" s="38">
        <f t="shared" si="146"/>
        <v>1.4053031778361653</v>
      </c>
      <c r="W1050" s="52">
        <v>93.686878522411021</v>
      </c>
      <c r="X1050" s="71" t="str">
        <f t="shared" si="152"/>
        <v>Q1 2024</v>
      </c>
      <c r="Y1050" s="21">
        <f t="shared" si="147"/>
        <v>3840</v>
      </c>
      <c r="Z1050" s="21">
        <f t="shared" si="148"/>
        <v>2160</v>
      </c>
      <c r="AA1050" s="57">
        <f t="shared" si="149"/>
        <v>200968.29721068247</v>
      </c>
      <c r="AB1050" s="59">
        <f t="shared" si="150"/>
        <v>1.7777777777777777</v>
      </c>
      <c r="AC1050" s="61">
        <f t="shared" si="151"/>
        <v>685.8</v>
      </c>
    </row>
    <row r="1051" spans="4:29">
      <c r="D1051" s="12">
        <v>1045</v>
      </c>
      <c r="E1051" s="36" t="s">
        <v>222</v>
      </c>
      <c r="F1051" s="16" t="s">
        <v>11</v>
      </c>
      <c r="G1051" s="14" t="s">
        <v>30</v>
      </c>
      <c r="H1051" s="13" t="s">
        <v>5</v>
      </c>
      <c r="I1051" s="13" t="s">
        <v>135</v>
      </c>
      <c r="J1051" s="13" t="s">
        <v>198</v>
      </c>
      <c r="K1051" s="13" t="s">
        <v>95</v>
      </c>
      <c r="L1051" s="14">
        <v>31.5</v>
      </c>
      <c r="M1051" s="14" t="s">
        <v>15</v>
      </c>
      <c r="N1051" s="31" t="s">
        <v>65</v>
      </c>
      <c r="O1051" s="14" t="s">
        <v>2</v>
      </c>
      <c r="P1051" s="14" t="s">
        <v>35</v>
      </c>
      <c r="Q1051" s="31">
        <v>9216</v>
      </c>
      <c r="R1051" s="31">
        <v>1152</v>
      </c>
      <c r="S1051" s="45">
        <v>10</v>
      </c>
      <c r="T1051" s="64">
        <f t="shared" si="144"/>
        <v>315</v>
      </c>
      <c r="U1051" s="64">
        <f t="shared" si="145"/>
        <v>2.7354018231454003</v>
      </c>
      <c r="V1051" s="38">
        <f t="shared" si="146"/>
        <v>0.93686878522411021</v>
      </c>
      <c r="W1051" s="52">
        <v>93.686878522411021</v>
      </c>
      <c r="X1051" s="71" t="str">
        <f t="shared" si="152"/>
        <v>Q1 2024</v>
      </c>
      <c r="Y1051" s="21">
        <f t="shared" si="147"/>
        <v>3840</v>
      </c>
      <c r="Z1051" s="21">
        <f t="shared" si="148"/>
        <v>2160</v>
      </c>
      <c r="AA1051" s="57">
        <f t="shared" si="149"/>
        <v>273540.18231454003</v>
      </c>
      <c r="AB1051" s="59">
        <f t="shared" si="150"/>
        <v>1.7777777777777777</v>
      </c>
      <c r="AC1051" s="61">
        <f t="shared" si="151"/>
        <v>800.09999999999991</v>
      </c>
    </row>
    <row r="1052" spans="4:29">
      <c r="D1052" s="12">
        <v>1046</v>
      </c>
      <c r="E1052" s="36" t="s">
        <v>222</v>
      </c>
      <c r="F1052" s="16" t="s">
        <v>11</v>
      </c>
      <c r="G1052" s="14" t="s">
        <v>30</v>
      </c>
      <c r="H1052" s="13" t="s">
        <v>5</v>
      </c>
      <c r="I1052" s="13" t="s">
        <v>135</v>
      </c>
      <c r="J1052" s="13" t="s">
        <v>210</v>
      </c>
      <c r="K1052" s="13" t="s">
        <v>95</v>
      </c>
      <c r="L1052" s="14">
        <v>34</v>
      </c>
      <c r="M1052" s="14" t="s">
        <v>117</v>
      </c>
      <c r="N1052" s="31" t="s">
        <v>65</v>
      </c>
      <c r="O1052" s="14" t="s">
        <v>2</v>
      </c>
      <c r="P1052" s="14" t="s">
        <v>35</v>
      </c>
      <c r="Q1052" s="31">
        <v>9216</v>
      </c>
      <c r="R1052" s="31">
        <v>1151</v>
      </c>
      <c r="S1052" s="45">
        <v>2</v>
      </c>
      <c r="T1052" s="64">
        <f t="shared" si="144"/>
        <v>68</v>
      </c>
      <c r="U1052" s="64">
        <f t="shared" si="145"/>
        <v>0.53129594021168891</v>
      </c>
      <c r="V1052" s="38">
        <f t="shared" si="146"/>
        <v>0.18737375704482204</v>
      </c>
      <c r="W1052" s="52">
        <v>93.686878522411021</v>
      </c>
      <c r="X1052" s="71" t="str">
        <f t="shared" si="152"/>
        <v>Q1 2024</v>
      </c>
      <c r="Y1052" s="21">
        <f t="shared" si="147"/>
        <v>3440</v>
      </c>
      <c r="Z1052" s="21">
        <f t="shared" si="148"/>
        <v>1440</v>
      </c>
      <c r="AA1052" s="57">
        <f t="shared" si="149"/>
        <v>265647.97010584443</v>
      </c>
      <c r="AB1052" s="59">
        <f t="shared" si="150"/>
        <v>2.3888888888888888</v>
      </c>
      <c r="AC1052" s="61">
        <f t="shared" si="151"/>
        <v>863.59999999999991</v>
      </c>
    </row>
    <row r="1053" spans="4:29">
      <c r="D1053" s="12">
        <v>1047</v>
      </c>
      <c r="E1053" s="36" t="s">
        <v>222</v>
      </c>
      <c r="F1053" s="16" t="s">
        <v>11</v>
      </c>
      <c r="G1053" s="14" t="s">
        <v>30</v>
      </c>
      <c r="H1053" s="13" t="s">
        <v>5</v>
      </c>
      <c r="I1053" s="13" t="s">
        <v>144</v>
      </c>
      <c r="J1053" s="13" t="s">
        <v>284</v>
      </c>
      <c r="K1053" s="13" t="s">
        <v>43</v>
      </c>
      <c r="L1053" s="14">
        <v>27</v>
      </c>
      <c r="M1053" s="14" t="s">
        <v>15</v>
      </c>
      <c r="N1053" s="31" t="s">
        <v>65</v>
      </c>
      <c r="O1053" s="14" t="s">
        <v>1</v>
      </c>
      <c r="P1053" s="14" t="s">
        <v>35</v>
      </c>
      <c r="Q1053" s="31">
        <v>1536</v>
      </c>
      <c r="R1053" s="31">
        <v>384</v>
      </c>
      <c r="S1053" s="45">
        <v>30</v>
      </c>
      <c r="T1053" s="64">
        <f t="shared" si="144"/>
        <v>810</v>
      </c>
      <c r="U1053" s="64">
        <f t="shared" si="145"/>
        <v>6.0290489163204741</v>
      </c>
      <c r="V1053" s="38">
        <f t="shared" si="146"/>
        <v>2.8106063556723306</v>
      </c>
      <c r="W1053" s="52">
        <v>93.686878522411021</v>
      </c>
      <c r="X1053" s="71" t="str">
        <f t="shared" si="152"/>
        <v>Q1 2024</v>
      </c>
      <c r="Y1053" s="21">
        <f t="shared" si="147"/>
        <v>3840</v>
      </c>
      <c r="Z1053" s="21">
        <f t="shared" si="148"/>
        <v>2160</v>
      </c>
      <c r="AA1053" s="57">
        <f t="shared" si="149"/>
        <v>200968.29721068247</v>
      </c>
      <c r="AB1053" s="59">
        <f t="shared" si="150"/>
        <v>1.7777777777777777</v>
      </c>
      <c r="AC1053" s="61">
        <f t="shared" si="151"/>
        <v>685.8</v>
      </c>
    </row>
    <row r="1054" spans="4:29">
      <c r="D1054" s="12">
        <v>1048</v>
      </c>
      <c r="E1054" s="36" t="s">
        <v>222</v>
      </c>
      <c r="F1054" s="16" t="s">
        <v>11</v>
      </c>
      <c r="G1054" s="14" t="s">
        <v>30</v>
      </c>
      <c r="H1054" s="13" t="s">
        <v>5</v>
      </c>
      <c r="I1054" s="13" t="s">
        <v>144</v>
      </c>
      <c r="J1054" s="13" t="s">
        <v>285</v>
      </c>
      <c r="K1054" s="13" t="s">
        <v>43</v>
      </c>
      <c r="L1054" s="14">
        <v>27</v>
      </c>
      <c r="M1054" s="14" t="s">
        <v>15</v>
      </c>
      <c r="N1054" s="31" t="s">
        <v>65</v>
      </c>
      <c r="O1054" s="14" t="s">
        <v>1</v>
      </c>
      <c r="P1054" s="14" t="s">
        <v>35</v>
      </c>
      <c r="Q1054" s="31">
        <v>2304</v>
      </c>
      <c r="R1054" s="31">
        <v>1152</v>
      </c>
      <c r="S1054" s="45">
        <v>15</v>
      </c>
      <c r="T1054" s="64">
        <f t="shared" si="144"/>
        <v>405</v>
      </c>
      <c r="U1054" s="64">
        <f t="shared" si="145"/>
        <v>3.0145244581602371</v>
      </c>
      <c r="V1054" s="38">
        <f t="shared" si="146"/>
        <v>1.4053031778361653</v>
      </c>
      <c r="W1054" s="52">
        <v>93.686878522411021</v>
      </c>
      <c r="X1054" s="71" t="str">
        <f t="shared" si="152"/>
        <v>Q1 2024</v>
      </c>
      <c r="Y1054" s="21">
        <f t="shared" si="147"/>
        <v>3840</v>
      </c>
      <c r="Z1054" s="21">
        <f t="shared" si="148"/>
        <v>2160</v>
      </c>
      <c r="AA1054" s="57">
        <f t="shared" si="149"/>
        <v>200968.29721068247</v>
      </c>
      <c r="AB1054" s="59">
        <f t="shared" si="150"/>
        <v>1.7777777777777777</v>
      </c>
      <c r="AC1054" s="61">
        <f t="shared" si="151"/>
        <v>685.8</v>
      </c>
    </row>
    <row r="1055" spans="4:29">
      <c r="D1055" s="12">
        <v>1049</v>
      </c>
      <c r="E1055" s="36" t="s">
        <v>222</v>
      </c>
      <c r="F1055" s="16" t="s">
        <v>11</v>
      </c>
      <c r="G1055" s="14" t="s">
        <v>30</v>
      </c>
      <c r="H1055" s="13" t="s">
        <v>5</v>
      </c>
      <c r="I1055" s="13" t="s">
        <v>144</v>
      </c>
      <c r="J1055" s="13" t="s">
        <v>286</v>
      </c>
      <c r="K1055" s="13" t="s">
        <v>43</v>
      </c>
      <c r="L1055" s="14">
        <v>31.5</v>
      </c>
      <c r="M1055" s="14" t="s">
        <v>15</v>
      </c>
      <c r="N1055" s="31" t="s">
        <v>65</v>
      </c>
      <c r="O1055" s="14" t="s">
        <v>1</v>
      </c>
      <c r="P1055" s="14" t="s">
        <v>35</v>
      </c>
      <c r="Q1055" s="31">
        <v>2304</v>
      </c>
      <c r="R1055" s="31">
        <v>1152</v>
      </c>
      <c r="S1055" s="45">
        <v>15</v>
      </c>
      <c r="T1055" s="64">
        <f t="shared" si="144"/>
        <v>472.5</v>
      </c>
      <c r="U1055" s="64">
        <f t="shared" si="145"/>
        <v>4.1031027347181004</v>
      </c>
      <c r="V1055" s="38">
        <f t="shared" si="146"/>
        <v>1.4053031778361653</v>
      </c>
      <c r="W1055" s="52">
        <v>93.686878522411021</v>
      </c>
      <c r="X1055" s="71" t="str">
        <f t="shared" si="152"/>
        <v>Q1 2024</v>
      </c>
      <c r="Y1055" s="21">
        <f t="shared" si="147"/>
        <v>3840</v>
      </c>
      <c r="Z1055" s="21">
        <f t="shared" si="148"/>
        <v>2160</v>
      </c>
      <c r="AA1055" s="57">
        <f t="shared" si="149"/>
        <v>273540.18231454003</v>
      </c>
      <c r="AB1055" s="59">
        <f t="shared" si="150"/>
        <v>1.7777777777777777</v>
      </c>
      <c r="AC1055" s="61">
        <f t="shared" si="151"/>
        <v>800.09999999999991</v>
      </c>
    </row>
    <row r="1056" spans="4:29">
      <c r="D1056" s="12">
        <v>1050</v>
      </c>
      <c r="E1056" s="36" t="s">
        <v>222</v>
      </c>
      <c r="F1056" s="16" t="s">
        <v>11</v>
      </c>
      <c r="G1056" s="14" t="s">
        <v>30</v>
      </c>
      <c r="H1056" s="13" t="s">
        <v>5</v>
      </c>
      <c r="I1056" s="13" t="s">
        <v>145</v>
      </c>
      <c r="J1056" s="13"/>
      <c r="K1056" s="13" t="s">
        <v>43</v>
      </c>
      <c r="L1056" s="14">
        <v>27</v>
      </c>
      <c r="M1056" s="14" t="s">
        <v>15</v>
      </c>
      <c r="N1056" s="31" t="s">
        <v>65</v>
      </c>
      <c r="O1056" s="14" t="s">
        <v>1</v>
      </c>
      <c r="P1056" s="14" t="s">
        <v>35</v>
      </c>
      <c r="Q1056" s="31">
        <v>2304</v>
      </c>
      <c r="R1056" s="31">
        <v>1152</v>
      </c>
      <c r="S1056" s="45">
        <v>40</v>
      </c>
      <c r="T1056" s="64">
        <f t="shared" si="144"/>
        <v>1080</v>
      </c>
      <c r="U1056" s="64">
        <f t="shared" si="145"/>
        <v>8.0387318884272982</v>
      </c>
      <c r="V1056" s="38">
        <f t="shared" si="146"/>
        <v>3.7474751408964408</v>
      </c>
      <c r="W1056" s="52">
        <v>93.686878522411021</v>
      </c>
      <c r="X1056" s="71" t="str">
        <f t="shared" si="152"/>
        <v>Q1 2024</v>
      </c>
      <c r="Y1056" s="21">
        <f t="shared" si="147"/>
        <v>3840</v>
      </c>
      <c r="Z1056" s="21">
        <f t="shared" si="148"/>
        <v>2160</v>
      </c>
      <c r="AA1056" s="57">
        <f t="shared" si="149"/>
        <v>200968.29721068247</v>
      </c>
      <c r="AB1056" s="59">
        <f t="shared" si="150"/>
        <v>1.7777777777777777</v>
      </c>
      <c r="AC1056" s="61">
        <f t="shared" si="151"/>
        <v>685.8</v>
      </c>
    </row>
    <row r="1057" spans="4:29">
      <c r="D1057" s="12">
        <v>1051</v>
      </c>
      <c r="E1057" s="36" t="s">
        <v>222</v>
      </c>
      <c r="F1057" s="16" t="s">
        <v>11</v>
      </c>
      <c r="G1057" s="14" t="s">
        <v>30</v>
      </c>
      <c r="H1057" s="13" t="s">
        <v>5</v>
      </c>
      <c r="I1057" s="13" t="s">
        <v>145</v>
      </c>
      <c r="J1057" s="13"/>
      <c r="K1057" s="13" t="s">
        <v>43</v>
      </c>
      <c r="L1057" s="14">
        <v>31.5</v>
      </c>
      <c r="M1057" s="14" t="s">
        <v>15</v>
      </c>
      <c r="N1057" s="31" t="s">
        <v>65</v>
      </c>
      <c r="O1057" s="14" t="s">
        <v>1</v>
      </c>
      <c r="P1057" s="14" t="s">
        <v>35</v>
      </c>
      <c r="Q1057" s="31">
        <v>2304</v>
      </c>
      <c r="R1057" s="31">
        <v>1152</v>
      </c>
      <c r="S1057" s="45">
        <v>25</v>
      </c>
      <c r="T1057" s="64">
        <f t="shared" si="144"/>
        <v>787.5</v>
      </c>
      <c r="U1057" s="64">
        <f t="shared" si="145"/>
        <v>6.8385045578635006</v>
      </c>
      <c r="V1057" s="38">
        <f t="shared" si="146"/>
        <v>2.3421719630602755</v>
      </c>
      <c r="W1057" s="52">
        <v>93.686878522411021</v>
      </c>
      <c r="X1057" s="71" t="str">
        <f t="shared" si="152"/>
        <v>Q1 2024</v>
      </c>
      <c r="Y1057" s="21">
        <f t="shared" si="147"/>
        <v>3840</v>
      </c>
      <c r="Z1057" s="21">
        <f t="shared" si="148"/>
        <v>2160</v>
      </c>
      <c r="AA1057" s="57">
        <f t="shared" si="149"/>
        <v>273540.18231454003</v>
      </c>
      <c r="AB1057" s="59">
        <f t="shared" si="150"/>
        <v>1.7777777777777777</v>
      </c>
      <c r="AC1057" s="61">
        <f t="shared" si="151"/>
        <v>800.09999999999991</v>
      </c>
    </row>
    <row r="1058" spans="4:29">
      <c r="D1058" s="12">
        <v>1052</v>
      </c>
      <c r="E1058" s="36" t="s">
        <v>222</v>
      </c>
      <c r="F1058" s="16" t="s">
        <v>11</v>
      </c>
      <c r="G1058" s="14" t="s">
        <v>30</v>
      </c>
      <c r="H1058" s="13" t="s">
        <v>5</v>
      </c>
      <c r="I1058" s="13" t="s">
        <v>145</v>
      </c>
      <c r="J1058" s="13" t="s">
        <v>211</v>
      </c>
      <c r="K1058" s="13"/>
      <c r="L1058" s="14">
        <v>34</v>
      </c>
      <c r="M1058" s="14" t="s">
        <v>117</v>
      </c>
      <c r="N1058" s="31" t="s">
        <v>65</v>
      </c>
      <c r="O1058" s="14" t="s">
        <v>1</v>
      </c>
      <c r="P1058" s="14" t="s">
        <v>35</v>
      </c>
      <c r="Q1058" s="31">
        <v>2304</v>
      </c>
      <c r="R1058" s="31">
        <v>1152</v>
      </c>
      <c r="S1058" s="45">
        <v>2</v>
      </c>
      <c r="T1058" s="64">
        <f t="shared" si="144"/>
        <v>68</v>
      </c>
      <c r="U1058" s="64">
        <f t="shared" si="145"/>
        <v>0.53129594021168891</v>
      </c>
      <c r="V1058" s="38">
        <f t="shared" si="146"/>
        <v>0.18737375704482204</v>
      </c>
      <c r="W1058" s="52">
        <v>93.686878522411021</v>
      </c>
      <c r="X1058" s="71" t="str">
        <f t="shared" si="152"/>
        <v>Q1 2024</v>
      </c>
      <c r="Y1058" s="21">
        <f t="shared" si="147"/>
        <v>3440</v>
      </c>
      <c r="Z1058" s="21">
        <f t="shared" si="148"/>
        <v>1440</v>
      </c>
      <c r="AA1058" s="57">
        <f t="shared" si="149"/>
        <v>265647.97010584443</v>
      </c>
      <c r="AB1058" s="59">
        <f t="shared" si="150"/>
        <v>2.3888888888888888</v>
      </c>
      <c r="AC1058" s="61">
        <f t="shared" si="151"/>
        <v>863.59999999999991</v>
      </c>
    </row>
    <row r="1059" spans="4:29">
      <c r="D1059" s="12">
        <v>1053</v>
      </c>
      <c r="E1059" s="36" t="s">
        <v>222</v>
      </c>
      <c r="F1059" s="16" t="s">
        <v>11</v>
      </c>
      <c r="G1059" s="14" t="s">
        <v>30</v>
      </c>
      <c r="H1059" s="13" t="s">
        <v>5</v>
      </c>
      <c r="I1059" s="13" t="s">
        <v>192</v>
      </c>
      <c r="J1059" s="13" t="s">
        <v>193</v>
      </c>
      <c r="K1059" s="13" t="s">
        <v>194</v>
      </c>
      <c r="L1059" s="14">
        <v>27</v>
      </c>
      <c r="M1059" s="14" t="s">
        <v>15</v>
      </c>
      <c r="N1059" s="31" t="s">
        <v>65</v>
      </c>
      <c r="O1059" s="14" t="s">
        <v>1</v>
      </c>
      <c r="P1059" s="14" t="s">
        <v>35</v>
      </c>
      <c r="Q1059" s="31">
        <v>2304</v>
      </c>
      <c r="R1059" s="31">
        <v>1152</v>
      </c>
      <c r="S1059" s="45">
        <v>5</v>
      </c>
      <c r="T1059" s="64">
        <f t="shared" si="144"/>
        <v>135</v>
      </c>
      <c r="U1059" s="64">
        <f t="shared" si="145"/>
        <v>1.0048414860534123</v>
      </c>
      <c r="V1059" s="38">
        <f t="shared" si="146"/>
        <v>0.46843439261205511</v>
      </c>
      <c r="W1059" s="52">
        <v>93.686878522411021</v>
      </c>
      <c r="X1059" s="71" t="str">
        <f t="shared" si="152"/>
        <v>Q1 2024</v>
      </c>
      <c r="Y1059" s="21">
        <f t="shared" si="147"/>
        <v>3840</v>
      </c>
      <c r="Z1059" s="21">
        <f t="shared" si="148"/>
        <v>2160</v>
      </c>
      <c r="AA1059" s="57">
        <f t="shared" si="149"/>
        <v>200968.29721068247</v>
      </c>
      <c r="AB1059" s="59">
        <f t="shared" si="150"/>
        <v>1.7777777777777777</v>
      </c>
      <c r="AC1059" s="61">
        <f t="shared" si="151"/>
        <v>685.8</v>
      </c>
    </row>
    <row r="1060" spans="4:29">
      <c r="D1060" s="12">
        <v>1054</v>
      </c>
      <c r="E1060" s="36" t="s">
        <v>222</v>
      </c>
      <c r="F1060" s="16" t="s">
        <v>11</v>
      </c>
      <c r="G1060" s="14" t="s">
        <v>30</v>
      </c>
      <c r="H1060" s="13" t="s">
        <v>5</v>
      </c>
      <c r="I1060" s="13" t="s">
        <v>166</v>
      </c>
      <c r="J1060" s="13" t="s">
        <v>287</v>
      </c>
      <c r="K1060" s="13" t="s">
        <v>167</v>
      </c>
      <c r="L1060" s="14">
        <v>27</v>
      </c>
      <c r="M1060" s="14" t="s">
        <v>143</v>
      </c>
      <c r="N1060" s="31">
        <v>1000000</v>
      </c>
      <c r="O1060" s="14" t="s">
        <v>1</v>
      </c>
      <c r="P1060" s="14" t="s">
        <v>35</v>
      </c>
      <c r="Q1060" s="31">
        <v>2304</v>
      </c>
      <c r="R1060" s="31">
        <v>1152</v>
      </c>
      <c r="S1060" s="45">
        <v>20</v>
      </c>
      <c r="T1060" s="64">
        <f t="shared" si="144"/>
        <v>540</v>
      </c>
      <c r="U1060" s="64">
        <f t="shared" si="145"/>
        <v>4.0193659442136491</v>
      </c>
      <c r="V1060" s="38">
        <f t="shared" si="146"/>
        <v>1.580966075065686</v>
      </c>
      <c r="W1060" s="52">
        <v>79.048303753284301</v>
      </c>
      <c r="X1060" s="71" t="str">
        <f t="shared" si="152"/>
        <v>Q1 2024</v>
      </c>
      <c r="Y1060" s="21">
        <f t="shared" si="147"/>
        <v>2560</v>
      </c>
      <c r="Z1060" s="21">
        <f t="shared" si="148"/>
        <v>1440</v>
      </c>
      <c r="AA1060" s="57">
        <f t="shared" si="149"/>
        <v>200968.29721068247</v>
      </c>
      <c r="AB1060" s="59">
        <f t="shared" si="150"/>
        <v>1.7777777777777777</v>
      </c>
      <c r="AC1060" s="61">
        <f t="shared" si="151"/>
        <v>685.8</v>
      </c>
    </row>
    <row r="1061" spans="4:29">
      <c r="D1061" s="12">
        <v>1055</v>
      </c>
      <c r="E1061" s="36" t="s">
        <v>222</v>
      </c>
      <c r="F1061" s="16" t="s">
        <v>11</v>
      </c>
      <c r="G1061" s="14" t="s">
        <v>30</v>
      </c>
      <c r="H1061" s="13" t="s">
        <v>5</v>
      </c>
      <c r="I1061" s="13" t="s">
        <v>166</v>
      </c>
      <c r="J1061" s="13" t="s">
        <v>189</v>
      </c>
      <c r="K1061" s="13" t="s">
        <v>95</v>
      </c>
      <c r="L1061" s="14">
        <v>31.5</v>
      </c>
      <c r="M1061" s="14" t="s">
        <v>15</v>
      </c>
      <c r="N1061" s="31">
        <v>1000000</v>
      </c>
      <c r="O1061" s="14" t="s">
        <v>1</v>
      </c>
      <c r="P1061" s="14" t="s">
        <v>35</v>
      </c>
      <c r="Q1061" s="31">
        <v>2304</v>
      </c>
      <c r="R1061" s="31">
        <v>1152</v>
      </c>
      <c r="S1061" s="45">
        <v>5</v>
      </c>
      <c r="T1061" s="64">
        <f t="shared" si="144"/>
        <v>157.5</v>
      </c>
      <c r="U1061" s="64">
        <f t="shared" si="145"/>
        <v>1.3677009115727001</v>
      </c>
      <c r="V1061" s="38">
        <f t="shared" si="146"/>
        <v>0.46843439261205511</v>
      </c>
      <c r="W1061" s="52">
        <v>93.686878522411021</v>
      </c>
      <c r="X1061" s="71" t="str">
        <f t="shared" si="152"/>
        <v>Q1 2024</v>
      </c>
      <c r="Y1061" s="21">
        <f t="shared" si="147"/>
        <v>3840</v>
      </c>
      <c r="Z1061" s="21">
        <f t="shared" si="148"/>
        <v>2160</v>
      </c>
      <c r="AA1061" s="57">
        <f t="shared" si="149"/>
        <v>273540.18231454003</v>
      </c>
      <c r="AB1061" s="59">
        <f t="shared" si="150"/>
        <v>1.7777777777777777</v>
      </c>
      <c r="AC1061" s="61">
        <f t="shared" si="151"/>
        <v>800.09999999999991</v>
      </c>
    </row>
    <row r="1062" spans="4:29">
      <c r="D1062" s="12">
        <v>1056</v>
      </c>
      <c r="E1062" s="36" t="s">
        <v>222</v>
      </c>
      <c r="F1062" s="16" t="s">
        <v>11</v>
      </c>
      <c r="G1062" s="14" t="s">
        <v>30</v>
      </c>
      <c r="H1062" s="13" t="s">
        <v>5</v>
      </c>
      <c r="I1062" s="13" t="s">
        <v>166</v>
      </c>
      <c r="J1062" s="13" t="s">
        <v>288</v>
      </c>
      <c r="K1062" s="13" t="s">
        <v>43</v>
      </c>
      <c r="L1062" s="14">
        <v>34</v>
      </c>
      <c r="M1062" s="14" t="s">
        <v>117</v>
      </c>
      <c r="N1062" s="31">
        <v>1000000</v>
      </c>
      <c r="O1062" s="14" t="s">
        <v>1</v>
      </c>
      <c r="P1062" s="14" t="s">
        <v>35</v>
      </c>
      <c r="Q1062" s="31">
        <v>2304</v>
      </c>
      <c r="R1062" s="31">
        <v>1152</v>
      </c>
      <c r="S1062" s="45">
        <v>10</v>
      </c>
      <c r="T1062" s="64">
        <f t="shared" si="144"/>
        <v>340</v>
      </c>
      <c r="U1062" s="64">
        <f t="shared" si="145"/>
        <v>2.6564797010584447</v>
      </c>
      <c r="V1062" s="38">
        <f t="shared" si="146"/>
        <v>0.93686878522411021</v>
      </c>
      <c r="W1062" s="52">
        <v>93.686878522411021</v>
      </c>
      <c r="X1062" s="71" t="str">
        <f t="shared" si="152"/>
        <v>Q1 2024</v>
      </c>
      <c r="Y1062" s="21">
        <f t="shared" si="147"/>
        <v>3440</v>
      </c>
      <c r="Z1062" s="21">
        <f t="shared" si="148"/>
        <v>1440</v>
      </c>
      <c r="AA1062" s="57">
        <f t="shared" si="149"/>
        <v>265647.97010584443</v>
      </c>
      <c r="AB1062" s="59">
        <f t="shared" si="150"/>
        <v>2.3888888888888888</v>
      </c>
      <c r="AC1062" s="61">
        <f t="shared" si="151"/>
        <v>863.59999999999991</v>
      </c>
    </row>
    <row r="1063" spans="4:29">
      <c r="D1063" s="12">
        <v>1057</v>
      </c>
      <c r="E1063" s="36" t="s">
        <v>222</v>
      </c>
      <c r="F1063" s="16" t="s">
        <v>11</v>
      </c>
      <c r="G1063" s="14" t="s">
        <v>30</v>
      </c>
      <c r="H1063" s="13" t="s">
        <v>5</v>
      </c>
      <c r="I1063" s="13" t="s">
        <v>182</v>
      </c>
      <c r="J1063" s="13" t="s">
        <v>183</v>
      </c>
      <c r="K1063" s="13" t="s">
        <v>98</v>
      </c>
      <c r="L1063" s="14">
        <v>27</v>
      </c>
      <c r="M1063" s="14" t="s">
        <v>143</v>
      </c>
      <c r="N1063" s="31" t="s">
        <v>65</v>
      </c>
      <c r="O1063" s="14" t="s">
        <v>1</v>
      </c>
      <c r="P1063" s="14" t="s">
        <v>35</v>
      </c>
      <c r="Q1063" s="31">
        <v>5000</v>
      </c>
      <c r="R1063" s="31">
        <v>1152</v>
      </c>
      <c r="S1063" s="45">
        <v>10</v>
      </c>
      <c r="T1063" s="64">
        <f t="shared" si="144"/>
        <v>270</v>
      </c>
      <c r="U1063" s="64">
        <f t="shared" si="145"/>
        <v>2.0096829721068246</v>
      </c>
      <c r="V1063" s="38">
        <f t="shared" si="146"/>
        <v>0.79048303753284299</v>
      </c>
      <c r="W1063" s="52">
        <v>79.048303753284301</v>
      </c>
      <c r="X1063" s="71" t="str">
        <f t="shared" si="152"/>
        <v>Q1 2024</v>
      </c>
      <c r="Y1063" s="21">
        <f t="shared" si="147"/>
        <v>2560</v>
      </c>
      <c r="Z1063" s="21">
        <f t="shared" si="148"/>
        <v>1440</v>
      </c>
      <c r="AA1063" s="57">
        <f t="shared" si="149"/>
        <v>200968.29721068247</v>
      </c>
      <c r="AB1063" s="59">
        <f t="shared" si="150"/>
        <v>1.7777777777777777</v>
      </c>
      <c r="AC1063" s="61">
        <f t="shared" si="151"/>
        <v>685.8</v>
      </c>
    </row>
    <row r="1064" spans="4:29">
      <c r="D1064" s="12">
        <v>1058</v>
      </c>
      <c r="E1064" s="36" t="s">
        <v>222</v>
      </c>
      <c r="F1064" s="16" t="s">
        <v>11</v>
      </c>
      <c r="G1064" s="14" t="s">
        <v>30</v>
      </c>
      <c r="H1064" s="13" t="s">
        <v>5</v>
      </c>
      <c r="I1064" s="13" t="s">
        <v>182</v>
      </c>
      <c r="J1064" s="13" t="s">
        <v>209</v>
      </c>
      <c r="K1064" s="13"/>
      <c r="L1064" s="14">
        <v>27</v>
      </c>
      <c r="M1064" s="14" t="s">
        <v>143</v>
      </c>
      <c r="N1064" s="31">
        <v>1000000</v>
      </c>
      <c r="O1064" s="14" t="s">
        <v>1</v>
      </c>
      <c r="P1064" s="14" t="s">
        <v>35</v>
      </c>
      <c r="Q1064" s="31">
        <v>5000</v>
      </c>
      <c r="R1064" s="31">
        <v>1152</v>
      </c>
      <c r="S1064" s="45">
        <v>3</v>
      </c>
      <c r="T1064" s="64">
        <f t="shared" si="144"/>
        <v>81</v>
      </c>
      <c r="U1064" s="64">
        <f t="shared" si="145"/>
        <v>0.60290489163204752</v>
      </c>
      <c r="V1064" s="38">
        <f t="shared" si="146"/>
        <v>0.2371449112598529</v>
      </c>
      <c r="W1064" s="52">
        <v>79.048303753284301</v>
      </c>
      <c r="X1064" s="71" t="str">
        <f t="shared" si="152"/>
        <v>Q1 2024</v>
      </c>
      <c r="Y1064" s="21">
        <f t="shared" si="147"/>
        <v>2560</v>
      </c>
      <c r="Z1064" s="21">
        <f t="shared" si="148"/>
        <v>1440</v>
      </c>
      <c r="AA1064" s="57">
        <f t="shared" si="149"/>
        <v>200968.29721068247</v>
      </c>
      <c r="AB1064" s="59">
        <f t="shared" si="150"/>
        <v>1.7777777777777777</v>
      </c>
      <c r="AC1064" s="61">
        <f t="shared" si="151"/>
        <v>685.8</v>
      </c>
    </row>
    <row r="1065" spans="4:29">
      <c r="D1065" s="12">
        <v>1059</v>
      </c>
      <c r="E1065" s="36" t="s">
        <v>222</v>
      </c>
      <c r="F1065" s="16" t="s">
        <v>11</v>
      </c>
      <c r="G1065" s="14" t="s">
        <v>30</v>
      </c>
      <c r="H1065" s="13" t="s">
        <v>5</v>
      </c>
      <c r="I1065" s="13" t="s">
        <v>58</v>
      </c>
      <c r="J1065" s="13" t="s">
        <v>188</v>
      </c>
      <c r="K1065" s="13" t="s">
        <v>95</v>
      </c>
      <c r="L1065" s="14">
        <v>27</v>
      </c>
      <c r="M1065" s="14" t="s">
        <v>143</v>
      </c>
      <c r="N1065" s="31" t="s">
        <v>65</v>
      </c>
      <c r="O1065" s="14" t="s">
        <v>1</v>
      </c>
      <c r="P1065" s="14" t="s">
        <v>35</v>
      </c>
      <c r="Q1065" s="31">
        <v>5000</v>
      </c>
      <c r="R1065" s="31">
        <v>1152</v>
      </c>
      <c r="S1065" s="45">
        <v>15</v>
      </c>
      <c r="T1065" s="64">
        <f t="shared" si="144"/>
        <v>405</v>
      </c>
      <c r="U1065" s="64">
        <f t="shared" si="145"/>
        <v>3.0145244581602371</v>
      </c>
      <c r="V1065" s="38">
        <f t="shared" si="146"/>
        <v>1.4053031778361653</v>
      </c>
      <c r="W1065" s="52">
        <v>93.686878522411021</v>
      </c>
      <c r="X1065" s="71" t="str">
        <f t="shared" si="152"/>
        <v>Q1 2024</v>
      </c>
      <c r="Y1065" s="21">
        <f t="shared" si="147"/>
        <v>2560</v>
      </c>
      <c r="Z1065" s="21">
        <f t="shared" si="148"/>
        <v>1440</v>
      </c>
      <c r="AA1065" s="57">
        <f t="shared" si="149"/>
        <v>200968.29721068247</v>
      </c>
      <c r="AB1065" s="59">
        <f t="shared" si="150"/>
        <v>1.7777777777777777</v>
      </c>
      <c r="AC1065" s="61">
        <f t="shared" si="151"/>
        <v>685.8</v>
      </c>
    </row>
    <row r="1066" spans="4:29">
      <c r="D1066" s="12">
        <v>1060</v>
      </c>
      <c r="E1066" s="36" t="s">
        <v>222</v>
      </c>
      <c r="F1066" s="16" t="s">
        <v>11</v>
      </c>
      <c r="G1066" s="14" t="s">
        <v>30</v>
      </c>
      <c r="H1066" s="13" t="s">
        <v>5</v>
      </c>
      <c r="I1066" s="13" t="s">
        <v>76</v>
      </c>
      <c r="J1066" s="13"/>
      <c r="K1066" s="13"/>
      <c r="L1066" s="14">
        <v>27</v>
      </c>
      <c r="M1066" s="14" t="s">
        <v>15</v>
      </c>
      <c r="N1066" s="31">
        <v>1000000</v>
      </c>
      <c r="O1066" s="14" t="s">
        <v>1</v>
      </c>
      <c r="P1066" s="14" t="s">
        <v>35</v>
      </c>
      <c r="Q1066" s="31">
        <v>5000</v>
      </c>
      <c r="R1066" s="31">
        <v>1152</v>
      </c>
      <c r="S1066" s="45">
        <v>30</v>
      </c>
      <c r="T1066" s="64">
        <f t="shared" si="144"/>
        <v>810</v>
      </c>
      <c r="U1066" s="64">
        <f t="shared" si="145"/>
        <v>6.0290489163204741</v>
      </c>
      <c r="V1066" s="38">
        <f t="shared" si="146"/>
        <v>0</v>
      </c>
      <c r="W1066" s="52">
        <v>0</v>
      </c>
      <c r="X1066" s="71" t="str">
        <f t="shared" si="152"/>
        <v>Q1 2024</v>
      </c>
      <c r="Y1066" s="21">
        <f t="shared" si="147"/>
        <v>3840</v>
      </c>
      <c r="Z1066" s="21">
        <f t="shared" si="148"/>
        <v>2160</v>
      </c>
      <c r="AA1066" s="57">
        <f t="shared" si="149"/>
        <v>200968.29721068247</v>
      </c>
      <c r="AB1066" s="59">
        <f t="shared" si="150"/>
        <v>1.7777777777777777</v>
      </c>
      <c r="AC1066" s="61">
        <f t="shared" si="151"/>
        <v>685.8</v>
      </c>
    </row>
    <row r="1067" spans="4:29">
      <c r="D1067" s="12">
        <v>1061</v>
      </c>
      <c r="E1067" s="36" t="s">
        <v>222</v>
      </c>
      <c r="F1067" s="16" t="s">
        <v>11</v>
      </c>
      <c r="G1067" s="14" t="s">
        <v>30</v>
      </c>
      <c r="H1067" s="13" t="s">
        <v>5</v>
      </c>
      <c r="I1067" s="13" t="s">
        <v>76</v>
      </c>
      <c r="J1067" s="13"/>
      <c r="K1067" s="13"/>
      <c r="L1067" s="14">
        <v>31.5</v>
      </c>
      <c r="M1067" s="14" t="s">
        <v>15</v>
      </c>
      <c r="N1067" s="31" t="s">
        <v>65</v>
      </c>
      <c r="O1067" s="14" t="s">
        <v>1</v>
      </c>
      <c r="P1067" s="14" t="s">
        <v>35</v>
      </c>
      <c r="Q1067" s="31">
        <v>5000</v>
      </c>
      <c r="R1067" s="31">
        <v>1152</v>
      </c>
      <c r="S1067" s="45">
        <v>81</v>
      </c>
      <c r="T1067" s="64">
        <f t="shared" si="144"/>
        <v>2551.5</v>
      </c>
      <c r="U1067" s="64">
        <f t="shared" si="145"/>
        <v>22.156754767477743</v>
      </c>
      <c r="V1067" s="38">
        <f t="shared" si="146"/>
        <v>7.5886371603152929</v>
      </c>
      <c r="W1067" s="52">
        <v>93.686878522411021</v>
      </c>
      <c r="X1067" s="71" t="str">
        <f t="shared" si="152"/>
        <v>Q1 2024</v>
      </c>
      <c r="Y1067" s="21">
        <f t="shared" si="147"/>
        <v>3840</v>
      </c>
      <c r="Z1067" s="21">
        <f t="shared" si="148"/>
        <v>2160</v>
      </c>
      <c r="AA1067" s="57">
        <f t="shared" si="149"/>
        <v>273540.18231454003</v>
      </c>
      <c r="AB1067" s="59">
        <f t="shared" si="150"/>
        <v>1.7777777777777777</v>
      </c>
      <c r="AC1067" s="61">
        <f t="shared" si="151"/>
        <v>800.09999999999991</v>
      </c>
    </row>
    <row r="1068" spans="4:29">
      <c r="D1068" s="12">
        <v>1062</v>
      </c>
      <c r="E1068" s="36" t="s">
        <v>222</v>
      </c>
      <c r="F1068" s="16" t="s">
        <v>11</v>
      </c>
      <c r="G1068" s="14" t="s">
        <v>30</v>
      </c>
      <c r="H1068" s="13" t="s">
        <v>5</v>
      </c>
      <c r="I1068" s="13" t="s">
        <v>76</v>
      </c>
      <c r="J1068" s="13"/>
      <c r="K1068" s="13"/>
      <c r="L1068" s="14">
        <v>49</v>
      </c>
      <c r="M1068" s="14" t="s">
        <v>99</v>
      </c>
      <c r="N1068" s="31">
        <v>1000000</v>
      </c>
      <c r="O1068" s="14" t="s">
        <v>1</v>
      </c>
      <c r="P1068" s="14" t="s">
        <v>35</v>
      </c>
      <c r="Q1068" s="31">
        <v>5000</v>
      </c>
      <c r="R1068" s="31">
        <v>1152</v>
      </c>
      <c r="S1068" s="45">
        <v>18</v>
      </c>
      <c r="T1068" s="64">
        <f t="shared" si="144"/>
        <v>882</v>
      </c>
      <c r="U1068" s="64">
        <f t="shared" si="145"/>
        <v>7.2671196067330301</v>
      </c>
      <c r="V1068" s="38">
        <f t="shared" si="146"/>
        <v>2.409091162004855</v>
      </c>
      <c r="W1068" s="52">
        <v>133.83839788915861</v>
      </c>
      <c r="X1068" s="71" t="str">
        <f t="shared" si="152"/>
        <v>Q1 2024</v>
      </c>
      <c r="Y1068" s="21">
        <f t="shared" si="147"/>
        <v>5120</v>
      </c>
      <c r="Z1068" s="21">
        <f t="shared" si="148"/>
        <v>1440</v>
      </c>
      <c r="AA1068" s="57">
        <f t="shared" si="149"/>
        <v>403728.86704072385</v>
      </c>
      <c r="AB1068" s="59">
        <f t="shared" si="150"/>
        <v>3.5555555555555554</v>
      </c>
      <c r="AC1068" s="61">
        <f t="shared" si="151"/>
        <v>1244.5999999999999</v>
      </c>
    </row>
    <row r="1069" spans="4:29">
      <c r="D1069" s="12">
        <v>1063</v>
      </c>
      <c r="E1069" s="36" t="s">
        <v>222</v>
      </c>
      <c r="F1069" s="16" t="s">
        <v>11</v>
      </c>
      <c r="G1069" s="14" t="s">
        <v>30</v>
      </c>
      <c r="H1069" s="13" t="s">
        <v>6</v>
      </c>
      <c r="I1069" s="13" t="s">
        <v>125</v>
      </c>
      <c r="J1069" s="13"/>
      <c r="K1069" s="13" t="s">
        <v>123</v>
      </c>
      <c r="L1069" s="14">
        <v>55</v>
      </c>
      <c r="M1069" s="14" t="s">
        <v>15</v>
      </c>
      <c r="N1069" s="31">
        <v>1000000</v>
      </c>
      <c r="O1069" s="14" t="s">
        <v>1</v>
      </c>
      <c r="P1069" s="14" t="s">
        <v>35</v>
      </c>
      <c r="Q1069" s="31">
        <v>4000</v>
      </c>
      <c r="R1069" s="31">
        <v>500</v>
      </c>
      <c r="S1069" s="45">
        <v>9.4239999999999995</v>
      </c>
      <c r="T1069" s="64">
        <f t="shared" si="144"/>
        <v>518.31999999999994</v>
      </c>
      <c r="U1069" s="64">
        <f t="shared" si="145"/>
        <v>7.8588804246409492</v>
      </c>
      <c r="V1069" s="38">
        <f t="shared" si="146"/>
        <v>1.0465595420819618</v>
      </c>
      <c r="W1069" s="52">
        <v>111.05258298832362</v>
      </c>
      <c r="X1069" s="71" t="str">
        <f t="shared" si="152"/>
        <v>Q1 2024</v>
      </c>
      <c r="Y1069" s="21">
        <f t="shared" si="147"/>
        <v>3840</v>
      </c>
      <c r="Z1069" s="21">
        <f t="shared" si="148"/>
        <v>2160</v>
      </c>
      <c r="AA1069" s="57">
        <f t="shared" si="149"/>
        <v>833921.94658753707</v>
      </c>
      <c r="AB1069" s="59">
        <f t="shared" si="150"/>
        <v>1.7777777777777777</v>
      </c>
      <c r="AC1069" s="61">
        <f t="shared" si="151"/>
        <v>1397</v>
      </c>
    </row>
    <row r="1070" spans="4:29">
      <c r="D1070" s="12">
        <v>1064</v>
      </c>
      <c r="E1070" s="36" t="s">
        <v>222</v>
      </c>
      <c r="F1070" s="16" t="s">
        <v>11</v>
      </c>
      <c r="G1070" s="14" t="s">
        <v>30</v>
      </c>
      <c r="H1070" s="13" t="s">
        <v>6</v>
      </c>
      <c r="I1070" s="13" t="s">
        <v>125</v>
      </c>
      <c r="J1070" s="13"/>
      <c r="K1070" s="13" t="s">
        <v>123</v>
      </c>
      <c r="L1070" s="14">
        <v>65</v>
      </c>
      <c r="M1070" s="14" t="s">
        <v>15</v>
      </c>
      <c r="N1070" s="31">
        <v>1000000</v>
      </c>
      <c r="O1070" s="14" t="s">
        <v>2</v>
      </c>
      <c r="P1070" s="14" t="s">
        <v>35</v>
      </c>
      <c r="Q1070" s="31">
        <v>16384</v>
      </c>
      <c r="R1070" s="31">
        <v>1000</v>
      </c>
      <c r="S1070" s="45">
        <v>6.6449999999999996</v>
      </c>
      <c r="T1070" s="64">
        <f t="shared" si="144"/>
        <v>431.92499999999995</v>
      </c>
      <c r="U1070" s="64">
        <f t="shared" si="145"/>
        <v>7.7396571539465873</v>
      </c>
      <c r="V1070" s="38">
        <f t="shared" si="146"/>
        <v>1.4126606850222179</v>
      </c>
      <c r="W1070" s="52">
        <v>212.59002031937067</v>
      </c>
      <c r="X1070" s="71" t="str">
        <f t="shared" si="152"/>
        <v>Q1 2024</v>
      </c>
      <c r="Y1070" s="21">
        <f t="shared" si="147"/>
        <v>3840</v>
      </c>
      <c r="Z1070" s="21">
        <f t="shared" si="148"/>
        <v>2160</v>
      </c>
      <c r="AA1070" s="57">
        <f t="shared" si="149"/>
        <v>1164733.9584569733</v>
      </c>
      <c r="AB1070" s="59">
        <f t="shared" si="150"/>
        <v>1.7777777777777777</v>
      </c>
      <c r="AC1070" s="61">
        <f t="shared" si="151"/>
        <v>1651</v>
      </c>
    </row>
    <row r="1071" spans="4:29">
      <c r="D1071" s="12">
        <v>1065</v>
      </c>
      <c r="E1071" s="36" t="s">
        <v>222</v>
      </c>
      <c r="F1071" s="16" t="s">
        <v>11</v>
      </c>
      <c r="G1071" s="14" t="s">
        <v>30</v>
      </c>
      <c r="H1071" s="13" t="s">
        <v>6</v>
      </c>
      <c r="I1071" s="13" t="s">
        <v>125</v>
      </c>
      <c r="J1071" s="13"/>
      <c r="K1071" s="13" t="s">
        <v>123</v>
      </c>
      <c r="L1071" s="14">
        <v>75</v>
      </c>
      <c r="M1071" s="14" t="s">
        <v>15</v>
      </c>
      <c r="N1071" s="31">
        <v>1000000</v>
      </c>
      <c r="O1071" s="14" t="s">
        <v>2</v>
      </c>
      <c r="P1071" s="14" t="s">
        <v>35</v>
      </c>
      <c r="Q1071" s="31">
        <v>12000</v>
      </c>
      <c r="R1071" s="31">
        <v>1000</v>
      </c>
      <c r="S1071" s="45">
        <v>3.4180000000000001</v>
      </c>
      <c r="T1071" s="64">
        <f t="shared" si="144"/>
        <v>256.35000000000002</v>
      </c>
      <c r="U1071" s="64">
        <f t="shared" si="145"/>
        <v>5.3002287026706236</v>
      </c>
      <c r="V1071" s="38">
        <f t="shared" si="146"/>
        <v>0.97757743516234208</v>
      </c>
      <c r="W1071" s="52">
        <v>286.00861180876012</v>
      </c>
      <c r="X1071" s="71" t="str">
        <f t="shared" si="152"/>
        <v>Q1 2024</v>
      </c>
      <c r="Y1071" s="21">
        <f t="shared" si="147"/>
        <v>3840</v>
      </c>
      <c r="Z1071" s="21">
        <f t="shared" si="148"/>
        <v>2160</v>
      </c>
      <c r="AA1071" s="57">
        <f t="shared" si="149"/>
        <v>1550681.3056379822</v>
      </c>
      <c r="AB1071" s="59">
        <f t="shared" si="150"/>
        <v>1.7777777777777777</v>
      </c>
      <c r="AC1071" s="61">
        <f t="shared" si="151"/>
        <v>1905</v>
      </c>
    </row>
    <row r="1072" spans="4:29">
      <c r="D1072" s="12">
        <v>1066</v>
      </c>
      <c r="E1072" s="36" t="s">
        <v>222</v>
      </c>
      <c r="F1072" s="16" t="s">
        <v>11</v>
      </c>
      <c r="G1072" s="14" t="s">
        <v>30</v>
      </c>
      <c r="H1072" s="13" t="s">
        <v>6</v>
      </c>
      <c r="I1072" s="13" t="s">
        <v>125</v>
      </c>
      <c r="J1072" s="13"/>
      <c r="K1072" s="13" t="s">
        <v>123</v>
      </c>
      <c r="L1072" s="14">
        <v>86</v>
      </c>
      <c r="M1072" s="14" t="s">
        <v>15</v>
      </c>
      <c r="N1072" s="31">
        <v>1000000</v>
      </c>
      <c r="O1072" s="14" t="s">
        <v>2</v>
      </c>
      <c r="P1072" s="14" t="s">
        <v>35</v>
      </c>
      <c r="Q1072" s="31">
        <v>18000</v>
      </c>
      <c r="R1072" s="31">
        <v>1200</v>
      </c>
      <c r="S1072" s="45">
        <v>4.3390000000000004</v>
      </c>
      <c r="T1072" s="64">
        <f t="shared" si="144"/>
        <v>373.15400000000005</v>
      </c>
      <c r="U1072" s="64">
        <f t="shared" si="145"/>
        <v>8.8468074925274784</v>
      </c>
      <c r="V1072" s="38">
        <f t="shared" si="146"/>
        <v>1.6388365040148674</v>
      </c>
      <c r="W1072" s="52">
        <v>377.69912514746881</v>
      </c>
      <c r="X1072" s="71" t="str">
        <f t="shared" si="152"/>
        <v>Q1 2024</v>
      </c>
      <c r="Y1072" s="21">
        <f t="shared" si="147"/>
        <v>3840</v>
      </c>
      <c r="Z1072" s="21">
        <f t="shared" si="148"/>
        <v>2160</v>
      </c>
      <c r="AA1072" s="57">
        <f t="shared" si="149"/>
        <v>2038904.6998219588</v>
      </c>
      <c r="AB1072" s="59">
        <f t="shared" si="150"/>
        <v>1.7777777777777777</v>
      </c>
      <c r="AC1072" s="61">
        <f t="shared" si="151"/>
        <v>2184.4</v>
      </c>
    </row>
    <row r="1073" spans="4:29">
      <c r="D1073" s="12">
        <v>1067</v>
      </c>
      <c r="E1073" s="36" t="s">
        <v>222</v>
      </c>
      <c r="F1073" s="16" t="s">
        <v>11</v>
      </c>
      <c r="G1073" s="14" t="s">
        <v>30</v>
      </c>
      <c r="H1073" s="13" t="s">
        <v>6</v>
      </c>
      <c r="I1073" s="13" t="s">
        <v>125</v>
      </c>
      <c r="J1073" s="13"/>
      <c r="K1073" s="13" t="s">
        <v>123</v>
      </c>
      <c r="L1073" s="14">
        <v>65</v>
      </c>
      <c r="M1073" s="14" t="s">
        <v>52</v>
      </c>
      <c r="N1073" s="31">
        <v>1000000</v>
      </c>
      <c r="O1073" s="14" t="s">
        <v>2</v>
      </c>
      <c r="P1073" s="14" t="s">
        <v>35</v>
      </c>
      <c r="Q1073" s="31">
        <v>12000</v>
      </c>
      <c r="R1073" s="31">
        <v>1000</v>
      </c>
      <c r="S1073" s="45">
        <v>0.46200000000000002</v>
      </c>
      <c r="T1073" s="64">
        <f t="shared" si="144"/>
        <v>30.03</v>
      </c>
      <c r="U1073" s="64">
        <f t="shared" si="145"/>
        <v>0.53810708880712177</v>
      </c>
      <c r="V1073" s="38">
        <f t="shared" si="146"/>
        <v>0.15107251405390851</v>
      </c>
      <c r="W1073" s="52">
        <v>326.99678366646867</v>
      </c>
      <c r="X1073" s="71" t="str">
        <f t="shared" si="152"/>
        <v>Q1 2024</v>
      </c>
      <c r="Y1073" s="21">
        <f t="shared" si="147"/>
        <v>7680</v>
      </c>
      <c r="Z1073" s="21">
        <f t="shared" si="148"/>
        <v>4320</v>
      </c>
      <c r="AA1073" s="57">
        <f t="shared" si="149"/>
        <v>1164733.9584569733</v>
      </c>
      <c r="AB1073" s="59">
        <f t="shared" si="150"/>
        <v>1.7777777777777777</v>
      </c>
      <c r="AC1073" s="61">
        <f t="shared" si="151"/>
        <v>1651</v>
      </c>
    </row>
    <row r="1074" spans="4:29">
      <c r="D1074" s="12">
        <v>1068</v>
      </c>
      <c r="E1074" s="36" t="s">
        <v>222</v>
      </c>
      <c r="F1074" s="16" t="s">
        <v>11</v>
      </c>
      <c r="G1074" s="14" t="s">
        <v>30</v>
      </c>
      <c r="H1074" s="13" t="s">
        <v>6</v>
      </c>
      <c r="I1074" s="13" t="s">
        <v>125</v>
      </c>
      <c r="J1074" s="13"/>
      <c r="K1074" s="13" t="s">
        <v>123</v>
      </c>
      <c r="L1074" s="14">
        <v>75</v>
      </c>
      <c r="M1074" s="14" t="s">
        <v>52</v>
      </c>
      <c r="N1074" s="31">
        <v>1000000</v>
      </c>
      <c r="O1074" s="14" t="s">
        <v>2</v>
      </c>
      <c r="P1074" s="14" t="s">
        <v>35</v>
      </c>
      <c r="Q1074" s="31">
        <v>16000</v>
      </c>
      <c r="R1074" s="31">
        <v>2000</v>
      </c>
      <c r="S1074" s="45">
        <v>1.6839999999999999</v>
      </c>
      <c r="T1074" s="64">
        <f t="shared" si="144"/>
        <v>126.3</v>
      </c>
      <c r="U1074" s="64">
        <f t="shared" si="145"/>
        <v>2.6113473186943619</v>
      </c>
      <c r="V1074" s="38">
        <f t="shared" si="146"/>
        <v>0.74569415523537241</v>
      </c>
      <c r="W1074" s="52">
        <v>442.81125607801209</v>
      </c>
      <c r="X1074" s="71" t="str">
        <f t="shared" si="152"/>
        <v>Q1 2024</v>
      </c>
      <c r="Y1074" s="21">
        <f t="shared" si="147"/>
        <v>7680</v>
      </c>
      <c r="Z1074" s="21">
        <f t="shared" si="148"/>
        <v>4320</v>
      </c>
      <c r="AA1074" s="57">
        <f t="shared" si="149"/>
        <v>1550681.3056379822</v>
      </c>
      <c r="AB1074" s="59">
        <f t="shared" si="150"/>
        <v>1.7777777777777777</v>
      </c>
      <c r="AC1074" s="61">
        <f t="shared" si="151"/>
        <v>1905</v>
      </c>
    </row>
    <row r="1075" spans="4:29">
      <c r="D1075" s="12">
        <v>1069</v>
      </c>
      <c r="E1075" s="36" t="s">
        <v>222</v>
      </c>
      <c r="F1075" s="16" t="s">
        <v>11</v>
      </c>
      <c r="G1075" s="14" t="s">
        <v>30</v>
      </c>
      <c r="H1075" s="13" t="s">
        <v>6</v>
      </c>
      <c r="I1075" s="13" t="s">
        <v>125</v>
      </c>
      <c r="J1075" s="13"/>
      <c r="K1075" s="13" t="s">
        <v>123</v>
      </c>
      <c r="L1075" s="14">
        <v>86</v>
      </c>
      <c r="M1075" s="14" t="s">
        <v>52</v>
      </c>
      <c r="N1075" s="31">
        <v>1000000</v>
      </c>
      <c r="O1075" s="14" t="s">
        <v>2</v>
      </c>
      <c r="P1075" s="14" t="s">
        <v>35</v>
      </c>
      <c r="Q1075" s="31">
        <v>28800</v>
      </c>
      <c r="R1075" s="31">
        <v>2400</v>
      </c>
      <c r="S1075" s="45">
        <v>1E-3</v>
      </c>
      <c r="T1075" s="64">
        <f t="shared" si="144"/>
        <v>8.6000000000000007E-2</v>
      </c>
      <c r="U1075" s="64">
        <f t="shared" si="145"/>
        <v>2.0389046998219589E-3</v>
      </c>
      <c r="V1075" s="38">
        <f t="shared" si="146"/>
        <v>5.8477058774002361E-4</v>
      </c>
      <c r="W1075" s="52">
        <v>584.77058774002364</v>
      </c>
      <c r="X1075" s="71" t="str">
        <f t="shared" si="152"/>
        <v>Q1 2024</v>
      </c>
      <c r="Y1075" s="21">
        <f t="shared" si="147"/>
        <v>7680</v>
      </c>
      <c r="Z1075" s="21">
        <f t="shared" si="148"/>
        <v>4320</v>
      </c>
      <c r="AA1075" s="57">
        <f t="shared" si="149"/>
        <v>2038904.6998219588</v>
      </c>
      <c r="AB1075" s="59">
        <f t="shared" si="150"/>
        <v>1.7777777777777777</v>
      </c>
      <c r="AC1075" s="61">
        <f t="shared" si="151"/>
        <v>2184.4</v>
      </c>
    </row>
    <row r="1076" spans="4:29">
      <c r="D1076" s="12">
        <v>1070</v>
      </c>
      <c r="E1076" s="36" t="s">
        <v>222</v>
      </c>
      <c r="F1076" s="16" t="s">
        <v>11</v>
      </c>
      <c r="G1076" s="14" t="s">
        <v>30</v>
      </c>
      <c r="H1076" s="13" t="s">
        <v>6</v>
      </c>
      <c r="I1076" s="13" t="s">
        <v>53</v>
      </c>
      <c r="J1076" s="13" t="s">
        <v>126</v>
      </c>
      <c r="K1076" s="13" t="s">
        <v>123</v>
      </c>
      <c r="L1076" s="14">
        <v>43</v>
      </c>
      <c r="M1076" s="14" t="s">
        <v>15</v>
      </c>
      <c r="N1076" s="31">
        <v>1000000</v>
      </c>
      <c r="O1076" s="14" t="s">
        <v>1</v>
      </c>
      <c r="P1076" s="14" t="s">
        <v>35</v>
      </c>
      <c r="Q1076" s="31">
        <v>3614.6269090909086</v>
      </c>
      <c r="R1076" s="31">
        <v>301.21890909090905</v>
      </c>
      <c r="S1076" s="45">
        <v>27.16</v>
      </c>
      <c r="T1076" s="64">
        <f t="shared" si="144"/>
        <v>1167.8800000000001</v>
      </c>
      <c r="U1076" s="64">
        <f t="shared" si="145"/>
        <v>13.8441629117911</v>
      </c>
      <c r="V1076" s="38">
        <f t="shared" si="146"/>
        <v>3.3687296265039839</v>
      </c>
      <c r="W1076" s="52">
        <v>124.03275502591988</v>
      </c>
      <c r="X1076" s="71" t="str">
        <f t="shared" si="152"/>
        <v>Q1 2024</v>
      </c>
      <c r="Y1076" s="21">
        <f t="shared" si="147"/>
        <v>3840</v>
      </c>
      <c r="Z1076" s="21">
        <f t="shared" si="148"/>
        <v>2160</v>
      </c>
      <c r="AA1076" s="57">
        <f t="shared" si="149"/>
        <v>509726.1749554897</v>
      </c>
      <c r="AB1076" s="59">
        <f t="shared" si="150"/>
        <v>1.7777777777777777</v>
      </c>
      <c r="AC1076" s="61">
        <f t="shared" si="151"/>
        <v>1092.2</v>
      </c>
    </row>
    <row r="1077" spans="4:29">
      <c r="D1077" s="12">
        <v>1071</v>
      </c>
      <c r="E1077" s="36" t="s">
        <v>222</v>
      </c>
      <c r="F1077" s="16" t="s">
        <v>11</v>
      </c>
      <c r="G1077" s="14" t="s">
        <v>30</v>
      </c>
      <c r="H1077" s="13" t="s">
        <v>6</v>
      </c>
      <c r="I1077" s="13" t="s">
        <v>53</v>
      </c>
      <c r="J1077" s="13" t="s">
        <v>126</v>
      </c>
      <c r="K1077" s="13" t="s">
        <v>123</v>
      </c>
      <c r="L1077" s="14">
        <v>50</v>
      </c>
      <c r="M1077" s="14" t="s">
        <v>15</v>
      </c>
      <c r="N1077" s="31">
        <v>1000000</v>
      </c>
      <c r="O1077" s="14" t="s">
        <v>2</v>
      </c>
      <c r="P1077" s="14" t="s">
        <v>35</v>
      </c>
      <c r="Q1077" s="31">
        <v>4887.272727272727</v>
      </c>
      <c r="R1077" s="31">
        <v>407.27272727272725</v>
      </c>
      <c r="S1077" s="45">
        <v>32.335999999999999</v>
      </c>
      <c r="T1077" s="64">
        <f t="shared" si="144"/>
        <v>1616.8</v>
      </c>
      <c r="U1077" s="64">
        <f t="shared" si="145"/>
        <v>22.285702532937684</v>
      </c>
      <c r="V1077" s="38">
        <f t="shared" si="146"/>
        <v>4.6636315889745878</v>
      </c>
      <c r="W1077" s="52">
        <v>144.22413375106964</v>
      </c>
      <c r="X1077" s="71" t="str">
        <f t="shared" si="152"/>
        <v>Q1 2024</v>
      </c>
      <c r="Y1077" s="21">
        <f t="shared" si="147"/>
        <v>3840</v>
      </c>
      <c r="Z1077" s="21">
        <f t="shared" si="148"/>
        <v>2160</v>
      </c>
      <c r="AA1077" s="57">
        <f t="shared" si="149"/>
        <v>689191.69139465876</v>
      </c>
      <c r="AB1077" s="59">
        <f t="shared" si="150"/>
        <v>1.7777777777777777</v>
      </c>
      <c r="AC1077" s="61">
        <f t="shared" si="151"/>
        <v>1270</v>
      </c>
    </row>
    <row r="1078" spans="4:29">
      <c r="D1078" s="12">
        <v>1072</v>
      </c>
      <c r="E1078" s="36" t="s">
        <v>222</v>
      </c>
      <c r="F1078" s="16" t="s">
        <v>11</v>
      </c>
      <c r="G1078" s="14" t="s">
        <v>30</v>
      </c>
      <c r="H1078" s="13" t="s">
        <v>6</v>
      </c>
      <c r="I1078" s="13" t="s">
        <v>53</v>
      </c>
      <c r="J1078" s="13" t="s">
        <v>126</v>
      </c>
      <c r="K1078" s="13" t="s">
        <v>123</v>
      </c>
      <c r="L1078" s="14">
        <v>55</v>
      </c>
      <c r="M1078" s="14" t="s">
        <v>15</v>
      </c>
      <c r="N1078" s="31">
        <v>1000000</v>
      </c>
      <c r="O1078" s="14" t="s">
        <v>2</v>
      </c>
      <c r="P1078" s="14" t="s">
        <v>35</v>
      </c>
      <c r="Q1078" s="31">
        <v>6283.636363636364</v>
      </c>
      <c r="R1078" s="31">
        <v>523.63636363636363</v>
      </c>
      <c r="S1078" s="45">
        <v>96.275999999999996</v>
      </c>
      <c r="T1078" s="64">
        <f t="shared" si="144"/>
        <v>5295.1799999999994</v>
      </c>
      <c r="U1078" s="64">
        <f t="shared" si="145"/>
        <v>80.286669329661706</v>
      </c>
      <c r="V1078" s="38">
        <f t="shared" si="146"/>
        <v>15.273854971119778</v>
      </c>
      <c r="W1078" s="52">
        <v>158.64654712617661</v>
      </c>
      <c r="X1078" s="71" t="str">
        <f t="shared" si="152"/>
        <v>Q1 2024</v>
      </c>
      <c r="Y1078" s="21">
        <f t="shared" si="147"/>
        <v>3840</v>
      </c>
      <c r="Z1078" s="21">
        <f t="shared" si="148"/>
        <v>2160</v>
      </c>
      <c r="AA1078" s="57">
        <f t="shared" si="149"/>
        <v>833921.94658753707</v>
      </c>
      <c r="AB1078" s="59">
        <f t="shared" si="150"/>
        <v>1.7777777777777777</v>
      </c>
      <c r="AC1078" s="61">
        <f t="shared" si="151"/>
        <v>1397</v>
      </c>
    </row>
    <row r="1079" spans="4:29">
      <c r="D1079" s="12">
        <v>1073</v>
      </c>
      <c r="E1079" s="36" t="s">
        <v>222</v>
      </c>
      <c r="F1079" s="16" t="s">
        <v>11</v>
      </c>
      <c r="G1079" s="14" t="s">
        <v>30</v>
      </c>
      <c r="H1079" s="13" t="s">
        <v>6</v>
      </c>
      <c r="I1079" s="13" t="s">
        <v>53</v>
      </c>
      <c r="J1079" s="13" t="s">
        <v>126</v>
      </c>
      <c r="K1079" s="13" t="s">
        <v>123</v>
      </c>
      <c r="L1079" s="14">
        <v>65</v>
      </c>
      <c r="M1079" s="14" t="s">
        <v>15</v>
      </c>
      <c r="N1079" s="31">
        <v>1000000</v>
      </c>
      <c r="O1079" s="14" t="s">
        <v>2</v>
      </c>
      <c r="P1079" s="14" t="s">
        <v>35</v>
      </c>
      <c r="Q1079" s="31">
        <v>8640</v>
      </c>
      <c r="R1079" s="31">
        <v>720</v>
      </c>
      <c r="S1079" s="45">
        <v>84.653000000000006</v>
      </c>
      <c r="T1079" s="64">
        <f t="shared" si="144"/>
        <v>5502.4450000000006</v>
      </c>
      <c r="U1079" s="64">
        <f t="shared" si="145"/>
        <v>98.59822378525817</v>
      </c>
      <c r="V1079" s="38">
        <f t="shared" si="146"/>
        <v>17.99638299009569</v>
      </c>
      <c r="W1079" s="52">
        <v>212.59002031937067</v>
      </c>
      <c r="X1079" s="71" t="str">
        <f t="shared" si="152"/>
        <v>Q1 2024</v>
      </c>
      <c r="Y1079" s="21">
        <f t="shared" si="147"/>
        <v>3840</v>
      </c>
      <c r="Z1079" s="21">
        <f t="shared" si="148"/>
        <v>2160</v>
      </c>
      <c r="AA1079" s="57">
        <f t="shared" si="149"/>
        <v>1164733.9584569733</v>
      </c>
      <c r="AB1079" s="59">
        <f t="shared" si="150"/>
        <v>1.7777777777777777</v>
      </c>
      <c r="AC1079" s="61">
        <f t="shared" si="151"/>
        <v>1651</v>
      </c>
    </row>
    <row r="1080" spans="4:29">
      <c r="D1080" s="12">
        <v>1074</v>
      </c>
      <c r="E1080" s="36" t="s">
        <v>222</v>
      </c>
      <c r="F1080" s="16" t="s">
        <v>11</v>
      </c>
      <c r="G1080" s="14" t="s">
        <v>30</v>
      </c>
      <c r="H1080" s="13" t="s">
        <v>6</v>
      </c>
      <c r="I1080" s="13" t="s">
        <v>53</v>
      </c>
      <c r="J1080" s="13" t="s">
        <v>126</v>
      </c>
      <c r="K1080" s="13" t="s">
        <v>123</v>
      </c>
      <c r="L1080" s="14">
        <v>75</v>
      </c>
      <c r="M1080" s="14" t="s">
        <v>15</v>
      </c>
      <c r="N1080" s="31">
        <v>1000000</v>
      </c>
      <c r="O1080" s="14" t="s">
        <v>2</v>
      </c>
      <c r="P1080" s="14" t="s">
        <v>35</v>
      </c>
      <c r="Q1080" s="31">
        <v>10909.09090909091</v>
      </c>
      <c r="R1080" s="31">
        <v>909.09090909090912</v>
      </c>
      <c r="S1080" s="45">
        <v>53.820999999999998</v>
      </c>
      <c r="T1080" s="64">
        <f t="shared" si="144"/>
        <v>4036.5749999999998</v>
      </c>
      <c r="U1080" s="64">
        <f t="shared" si="145"/>
        <v>83.459218550741838</v>
      </c>
      <c r="V1080" s="38">
        <f t="shared" si="146"/>
        <v>15.393269496159279</v>
      </c>
      <c r="W1080" s="52">
        <v>286.00861180876012</v>
      </c>
      <c r="X1080" s="71" t="str">
        <f t="shared" si="152"/>
        <v>Q1 2024</v>
      </c>
      <c r="Y1080" s="21">
        <f t="shared" si="147"/>
        <v>3840</v>
      </c>
      <c r="Z1080" s="21">
        <f t="shared" si="148"/>
        <v>2160</v>
      </c>
      <c r="AA1080" s="57">
        <f t="shared" si="149"/>
        <v>1550681.3056379822</v>
      </c>
      <c r="AB1080" s="59">
        <f t="shared" si="150"/>
        <v>1.7777777777777777</v>
      </c>
      <c r="AC1080" s="61">
        <f t="shared" si="151"/>
        <v>1905</v>
      </c>
    </row>
    <row r="1081" spans="4:29">
      <c r="D1081" s="12">
        <v>1075</v>
      </c>
      <c r="E1081" s="36" t="s">
        <v>222</v>
      </c>
      <c r="F1081" s="16" t="s">
        <v>11</v>
      </c>
      <c r="G1081" s="14" t="s">
        <v>30</v>
      </c>
      <c r="H1081" s="13" t="s">
        <v>6</v>
      </c>
      <c r="I1081" s="13" t="s">
        <v>53</v>
      </c>
      <c r="J1081" s="13" t="s">
        <v>126</v>
      </c>
      <c r="K1081" s="13" t="s">
        <v>123</v>
      </c>
      <c r="L1081" s="14">
        <v>85</v>
      </c>
      <c r="M1081" s="14" t="s">
        <v>15</v>
      </c>
      <c r="N1081" s="31">
        <v>1000000</v>
      </c>
      <c r="O1081" s="14" t="s">
        <v>2</v>
      </c>
      <c r="P1081" s="14" t="s">
        <v>35</v>
      </c>
      <c r="Q1081" s="31">
        <v>14400</v>
      </c>
      <c r="R1081" s="31">
        <v>1200</v>
      </c>
      <c r="S1081" s="45">
        <v>47.176000000000002</v>
      </c>
      <c r="T1081" s="64">
        <f t="shared" si="144"/>
        <v>4009.96</v>
      </c>
      <c r="U1081" s="64">
        <f t="shared" si="145"/>
        <v>93.963457904047473</v>
      </c>
      <c r="V1081" s="38">
        <f t="shared" si="146"/>
        <v>17.818333927956989</v>
      </c>
      <c r="W1081" s="52">
        <v>377.69912514746881</v>
      </c>
      <c r="X1081" s="71" t="str">
        <f t="shared" si="152"/>
        <v>Q1 2024</v>
      </c>
      <c r="Y1081" s="21">
        <f t="shared" si="147"/>
        <v>3840</v>
      </c>
      <c r="Z1081" s="21">
        <f t="shared" si="148"/>
        <v>2160</v>
      </c>
      <c r="AA1081" s="57">
        <f t="shared" si="149"/>
        <v>1991763.9881305636</v>
      </c>
      <c r="AB1081" s="59">
        <f t="shared" si="150"/>
        <v>1.7777777777777777</v>
      </c>
      <c r="AC1081" s="61">
        <f t="shared" si="151"/>
        <v>2159</v>
      </c>
    </row>
    <row r="1082" spans="4:29">
      <c r="D1082" s="12">
        <v>1076</v>
      </c>
      <c r="E1082" s="36" t="s">
        <v>222</v>
      </c>
      <c r="F1082" s="16" t="s">
        <v>11</v>
      </c>
      <c r="G1082" s="14" t="s">
        <v>30</v>
      </c>
      <c r="H1082" s="13" t="s">
        <v>6</v>
      </c>
      <c r="I1082" s="13" t="s">
        <v>53</v>
      </c>
      <c r="J1082" s="13" t="s">
        <v>126</v>
      </c>
      <c r="K1082" s="13" t="s">
        <v>123</v>
      </c>
      <c r="L1082" s="14">
        <v>98</v>
      </c>
      <c r="M1082" s="14" t="s">
        <v>15</v>
      </c>
      <c r="N1082" s="31">
        <v>1000000</v>
      </c>
      <c r="O1082" s="14" t="s">
        <v>2</v>
      </c>
      <c r="P1082" s="14" t="s">
        <v>35</v>
      </c>
      <c r="Q1082" s="31">
        <v>19141.53633217993</v>
      </c>
      <c r="R1082" s="31">
        <v>1595.1280276816608</v>
      </c>
      <c r="S1082" s="45">
        <v>2.3260000000000001</v>
      </c>
      <c r="T1082" s="64">
        <f t="shared" si="144"/>
        <v>227.94800000000001</v>
      </c>
      <c r="U1082" s="64">
        <f t="shared" si="145"/>
        <v>6.1583148126651617</v>
      </c>
      <c r="V1082" s="38">
        <f t="shared" si="146"/>
        <v>1.3177922476395187</v>
      </c>
      <c r="W1082" s="52">
        <v>566.54868772120324</v>
      </c>
      <c r="X1082" s="71" t="str">
        <f t="shared" si="152"/>
        <v>Q1 2024</v>
      </c>
      <c r="Y1082" s="21">
        <f t="shared" si="147"/>
        <v>3840</v>
      </c>
      <c r="Z1082" s="21">
        <f t="shared" si="148"/>
        <v>2160</v>
      </c>
      <c r="AA1082" s="57">
        <f t="shared" si="149"/>
        <v>2647598.8016617205</v>
      </c>
      <c r="AB1082" s="59">
        <f t="shared" si="150"/>
        <v>1.7777777777777777</v>
      </c>
      <c r="AC1082" s="61">
        <f t="shared" si="151"/>
        <v>2489.1999999999998</v>
      </c>
    </row>
    <row r="1083" spans="4:29">
      <c r="D1083" s="12">
        <v>1077</v>
      </c>
      <c r="E1083" s="36" t="s">
        <v>222</v>
      </c>
      <c r="F1083" s="16" t="s">
        <v>11</v>
      </c>
      <c r="G1083" s="14" t="s">
        <v>30</v>
      </c>
      <c r="H1083" s="13" t="s">
        <v>6</v>
      </c>
      <c r="I1083" s="13" t="s">
        <v>53</v>
      </c>
      <c r="J1083" s="13" t="s">
        <v>126</v>
      </c>
      <c r="K1083" s="13" t="s">
        <v>123</v>
      </c>
      <c r="L1083" s="14">
        <v>55</v>
      </c>
      <c r="M1083" s="14" t="s">
        <v>52</v>
      </c>
      <c r="N1083" s="31">
        <v>1000000</v>
      </c>
      <c r="O1083" s="14" t="s">
        <v>2</v>
      </c>
      <c r="P1083" s="14" t="s">
        <v>35</v>
      </c>
      <c r="Q1083" s="31">
        <v>7873.1360946745563</v>
      </c>
      <c r="R1083" s="31">
        <v>962.27218934911241</v>
      </c>
      <c r="S1083" s="45">
        <v>3.32</v>
      </c>
      <c r="T1083" s="64">
        <f t="shared" si="144"/>
        <v>182.6</v>
      </c>
      <c r="U1083" s="64">
        <f t="shared" si="145"/>
        <v>2.7686208626706228</v>
      </c>
      <c r="V1083" s="38">
        <f t="shared" si="146"/>
        <v>0.81015723644707094</v>
      </c>
      <c r="W1083" s="52">
        <v>244.0232639900816</v>
      </c>
      <c r="X1083" s="71" t="str">
        <f t="shared" si="152"/>
        <v>Q1 2024</v>
      </c>
      <c r="Y1083" s="21">
        <f t="shared" si="147"/>
        <v>7680</v>
      </c>
      <c r="Z1083" s="21">
        <f t="shared" si="148"/>
        <v>4320</v>
      </c>
      <c r="AA1083" s="57">
        <f t="shared" si="149"/>
        <v>833921.94658753707</v>
      </c>
      <c r="AB1083" s="59">
        <f t="shared" si="150"/>
        <v>1.7777777777777777</v>
      </c>
      <c r="AC1083" s="61">
        <f t="shared" si="151"/>
        <v>1397</v>
      </c>
    </row>
    <row r="1084" spans="4:29">
      <c r="D1084" s="12">
        <v>1078</v>
      </c>
      <c r="E1084" s="36" t="s">
        <v>222</v>
      </c>
      <c r="F1084" s="16" t="s">
        <v>11</v>
      </c>
      <c r="G1084" s="14" t="s">
        <v>30</v>
      </c>
      <c r="H1084" s="13" t="s">
        <v>6</v>
      </c>
      <c r="I1084" s="13" t="s">
        <v>53</v>
      </c>
      <c r="J1084" s="13" t="s">
        <v>126</v>
      </c>
      <c r="K1084" s="13" t="s">
        <v>123</v>
      </c>
      <c r="L1084" s="14">
        <v>65</v>
      </c>
      <c r="M1084" s="14" t="s">
        <v>52</v>
      </c>
      <c r="N1084" s="31">
        <v>1000000</v>
      </c>
      <c r="O1084" s="14" t="s">
        <v>2</v>
      </c>
      <c r="P1084" s="14" t="s">
        <v>35</v>
      </c>
      <c r="Q1084" s="31">
        <v>10996.363636363636</v>
      </c>
      <c r="R1084" s="31">
        <v>1221.8181818181818</v>
      </c>
      <c r="S1084" s="45">
        <v>10.872</v>
      </c>
      <c r="T1084" s="64">
        <f t="shared" si="144"/>
        <v>706.68</v>
      </c>
      <c r="U1084" s="64">
        <f t="shared" si="145"/>
        <v>12.662987596344214</v>
      </c>
      <c r="V1084" s="38">
        <f t="shared" si="146"/>
        <v>3.5551090320218472</v>
      </c>
      <c r="W1084" s="52">
        <v>326.99678366646867</v>
      </c>
      <c r="X1084" s="71" t="str">
        <f t="shared" si="152"/>
        <v>Q1 2024</v>
      </c>
      <c r="Y1084" s="21">
        <f t="shared" si="147"/>
        <v>7680</v>
      </c>
      <c r="Z1084" s="21">
        <f t="shared" si="148"/>
        <v>4320</v>
      </c>
      <c r="AA1084" s="57">
        <f t="shared" si="149"/>
        <v>1164733.9584569733</v>
      </c>
      <c r="AB1084" s="59">
        <f t="shared" si="150"/>
        <v>1.7777777777777777</v>
      </c>
      <c r="AC1084" s="61">
        <f t="shared" si="151"/>
        <v>1651</v>
      </c>
    </row>
    <row r="1085" spans="4:29">
      <c r="D1085" s="12">
        <v>1079</v>
      </c>
      <c r="E1085" s="36" t="s">
        <v>222</v>
      </c>
      <c r="F1085" s="16" t="s">
        <v>11</v>
      </c>
      <c r="G1085" s="14" t="s">
        <v>30</v>
      </c>
      <c r="H1085" s="13" t="s">
        <v>6</v>
      </c>
      <c r="I1085" s="13" t="s">
        <v>53</v>
      </c>
      <c r="J1085" s="13" t="s">
        <v>126</v>
      </c>
      <c r="K1085" s="13" t="s">
        <v>123</v>
      </c>
      <c r="L1085" s="14">
        <v>75</v>
      </c>
      <c r="M1085" s="14" t="s">
        <v>52</v>
      </c>
      <c r="N1085" s="31">
        <v>1000000</v>
      </c>
      <c r="O1085" s="14" t="s">
        <v>2</v>
      </c>
      <c r="P1085" s="14" t="s">
        <v>35</v>
      </c>
      <c r="Q1085" s="31">
        <v>15708.764159999995</v>
      </c>
      <c r="R1085" s="31">
        <v>1745.4182399999995</v>
      </c>
      <c r="S1085" s="45">
        <v>9.2110000000000003</v>
      </c>
      <c r="T1085" s="64">
        <f t="shared" si="144"/>
        <v>690.82500000000005</v>
      </c>
      <c r="U1085" s="64">
        <f t="shared" si="145"/>
        <v>14.283325506231455</v>
      </c>
      <c r="V1085" s="38">
        <f t="shared" si="146"/>
        <v>4.0787344797345693</v>
      </c>
      <c r="W1085" s="52">
        <v>442.81125607801209</v>
      </c>
      <c r="X1085" s="71" t="str">
        <f t="shared" si="152"/>
        <v>Q1 2024</v>
      </c>
      <c r="Y1085" s="21">
        <f t="shared" si="147"/>
        <v>7680</v>
      </c>
      <c r="Z1085" s="21">
        <f t="shared" si="148"/>
        <v>4320</v>
      </c>
      <c r="AA1085" s="57">
        <f t="shared" si="149"/>
        <v>1550681.3056379822</v>
      </c>
      <c r="AB1085" s="59">
        <f t="shared" si="150"/>
        <v>1.7777777777777777</v>
      </c>
      <c r="AC1085" s="61">
        <f t="shared" si="151"/>
        <v>1905</v>
      </c>
    </row>
    <row r="1086" spans="4:29">
      <c r="D1086" s="12">
        <v>1080</v>
      </c>
      <c r="E1086" s="36" t="s">
        <v>222</v>
      </c>
      <c r="F1086" s="16" t="s">
        <v>11</v>
      </c>
      <c r="G1086" s="14" t="s">
        <v>30</v>
      </c>
      <c r="H1086" s="13" t="s">
        <v>6</v>
      </c>
      <c r="I1086" s="13" t="s">
        <v>53</v>
      </c>
      <c r="J1086" s="13" t="s">
        <v>126</v>
      </c>
      <c r="K1086" s="13" t="s">
        <v>123</v>
      </c>
      <c r="L1086" s="14">
        <v>85</v>
      </c>
      <c r="M1086" s="14" t="s">
        <v>52</v>
      </c>
      <c r="N1086" s="31">
        <v>1000000</v>
      </c>
      <c r="O1086" s="14" t="s">
        <v>2</v>
      </c>
      <c r="P1086" s="14" t="s">
        <v>35</v>
      </c>
      <c r="Q1086" s="31">
        <v>19145.454545454544</v>
      </c>
      <c r="R1086" s="31">
        <v>2127.272727272727</v>
      </c>
      <c r="S1086" s="45">
        <v>5.3719999999999999</v>
      </c>
      <c r="T1086" s="64">
        <f t="shared" si="144"/>
        <v>456.62</v>
      </c>
      <c r="U1086" s="64">
        <f t="shared" si="145"/>
        <v>10.699756144237387</v>
      </c>
      <c r="V1086" s="38">
        <f t="shared" si="146"/>
        <v>3.1413875973394068</v>
      </c>
      <c r="W1086" s="52">
        <v>584.77058774002364</v>
      </c>
      <c r="X1086" s="71" t="str">
        <f t="shared" si="152"/>
        <v>Q1 2024</v>
      </c>
      <c r="Y1086" s="21">
        <f t="shared" si="147"/>
        <v>7680</v>
      </c>
      <c r="Z1086" s="21">
        <f t="shared" si="148"/>
        <v>4320</v>
      </c>
      <c r="AA1086" s="57">
        <f t="shared" si="149"/>
        <v>1991763.9881305636</v>
      </c>
      <c r="AB1086" s="59">
        <f t="shared" si="150"/>
        <v>1.7777777777777777</v>
      </c>
      <c r="AC1086" s="61">
        <f t="shared" si="151"/>
        <v>2159</v>
      </c>
    </row>
    <row r="1087" spans="4:29">
      <c r="D1087" s="12">
        <v>1081</v>
      </c>
      <c r="E1087" s="36" t="s">
        <v>222</v>
      </c>
      <c r="F1087" s="16" t="s">
        <v>11</v>
      </c>
      <c r="G1087" s="14" t="s">
        <v>30</v>
      </c>
      <c r="H1087" s="13" t="s">
        <v>6</v>
      </c>
      <c r="I1087" s="13" t="s">
        <v>53</v>
      </c>
      <c r="J1087" s="13" t="s">
        <v>124</v>
      </c>
      <c r="K1087" s="13" t="s">
        <v>123</v>
      </c>
      <c r="L1087" s="14">
        <v>98</v>
      </c>
      <c r="M1087" s="14" t="s">
        <v>52</v>
      </c>
      <c r="N1087" s="31">
        <v>1000000</v>
      </c>
      <c r="O1087" s="14" t="s">
        <v>2</v>
      </c>
      <c r="P1087" s="14" t="s">
        <v>35</v>
      </c>
      <c r="Q1087" s="31">
        <v>25000</v>
      </c>
      <c r="R1087" s="31">
        <v>2500</v>
      </c>
      <c r="S1087" s="45">
        <v>4.2999999999999997E-2</v>
      </c>
      <c r="T1087" s="64">
        <f t="shared" si="144"/>
        <v>4.2139999999999995</v>
      </c>
      <c r="U1087" s="64">
        <f t="shared" si="145"/>
        <v>0.11384674847145397</v>
      </c>
      <c r="V1087" s="38">
        <f t="shared" si="146"/>
        <v>3.6542390358017603E-2</v>
      </c>
      <c r="W1087" s="52">
        <v>849.8230315818048</v>
      </c>
      <c r="X1087" s="71" t="str">
        <f t="shared" si="152"/>
        <v>Q1 2024</v>
      </c>
      <c r="Y1087" s="21">
        <f t="shared" si="147"/>
        <v>7680</v>
      </c>
      <c r="Z1087" s="21">
        <f t="shared" si="148"/>
        <v>4320</v>
      </c>
      <c r="AA1087" s="57">
        <f t="shared" si="149"/>
        <v>2647598.8016617205</v>
      </c>
      <c r="AB1087" s="59">
        <f t="shared" si="150"/>
        <v>1.7777777777777777</v>
      </c>
      <c r="AC1087" s="61">
        <f t="shared" si="151"/>
        <v>2489.1999999999998</v>
      </c>
    </row>
    <row r="1088" spans="4:29">
      <c r="D1088" s="12">
        <v>1082</v>
      </c>
      <c r="E1088" s="36" t="s">
        <v>222</v>
      </c>
      <c r="F1088" s="16" t="s">
        <v>11</v>
      </c>
      <c r="G1088" s="14" t="s">
        <v>30</v>
      </c>
      <c r="H1088" s="13" t="s">
        <v>6</v>
      </c>
      <c r="I1088" s="13" t="s">
        <v>111</v>
      </c>
      <c r="J1088" s="13" t="s">
        <v>226</v>
      </c>
      <c r="K1088" s="13"/>
      <c r="L1088" s="14">
        <v>55</v>
      </c>
      <c r="M1088" s="14" t="s">
        <v>15</v>
      </c>
      <c r="N1088" s="31">
        <v>1000000</v>
      </c>
      <c r="O1088" s="14" t="s">
        <v>2</v>
      </c>
      <c r="P1088" s="14" t="s">
        <v>35</v>
      </c>
      <c r="Q1088" s="31">
        <v>4096</v>
      </c>
      <c r="R1088" s="31">
        <v>1024</v>
      </c>
      <c r="S1088" s="45">
        <v>2.7</v>
      </c>
      <c r="T1088" s="64">
        <f t="shared" si="144"/>
        <v>148.5</v>
      </c>
      <c r="U1088" s="64">
        <f t="shared" si="145"/>
        <v>2.2515892557863499</v>
      </c>
      <c r="V1088" s="38">
        <f t="shared" si="146"/>
        <v>0.4283456772406769</v>
      </c>
      <c r="W1088" s="52">
        <v>158.64654712617661</v>
      </c>
      <c r="X1088" s="71" t="str">
        <f t="shared" si="152"/>
        <v>Q1 2024</v>
      </c>
      <c r="Y1088" s="21">
        <f t="shared" si="147"/>
        <v>3840</v>
      </c>
      <c r="Z1088" s="21">
        <f t="shared" si="148"/>
        <v>2160</v>
      </c>
      <c r="AA1088" s="57">
        <f t="shared" si="149"/>
        <v>833921.94658753707</v>
      </c>
      <c r="AB1088" s="59">
        <f t="shared" si="150"/>
        <v>1.7777777777777777</v>
      </c>
      <c r="AC1088" s="61">
        <f t="shared" si="151"/>
        <v>1397</v>
      </c>
    </row>
    <row r="1089" spans="4:29">
      <c r="D1089" s="12">
        <v>1083</v>
      </c>
      <c r="E1089" s="36" t="s">
        <v>222</v>
      </c>
      <c r="F1089" s="16" t="s">
        <v>11</v>
      </c>
      <c r="G1089" s="14" t="s">
        <v>30</v>
      </c>
      <c r="H1089" s="13" t="s">
        <v>6</v>
      </c>
      <c r="I1089" s="13" t="s">
        <v>111</v>
      </c>
      <c r="J1089" s="13" t="s">
        <v>226</v>
      </c>
      <c r="K1089" s="13"/>
      <c r="L1089" s="14">
        <v>65</v>
      </c>
      <c r="M1089" s="14" t="s">
        <v>15</v>
      </c>
      <c r="N1089" s="31">
        <v>1000000</v>
      </c>
      <c r="O1089" s="14" t="s">
        <v>1</v>
      </c>
      <c r="P1089" s="14" t="s">
        <v>35</v>
      </c>
      <c r="Q1089" s="31">
        <v>6240</v>
      </c>
      <c r="R1089" s="31">
        <v>1560</v>
      </c>
      <c r="S1089" s="45">
        <v>23.181999999999999</v>
      </c>
      <c r="T1089" s="64">
        <f t="shared" si="144"/>
        <v>1506.83</v>
      </c>
      <c r="U1089" s="64">
        <f t="shared" si="145"/>
        <v>27.000862624949551</v>
      </c>
      <c r="V1089" s="38">
        <f t="shared" si="146"/>
        <v>3.4497832957305556</v>
      </c>
      <c r="W1089" s="52">
        <v>148.81301422355946</v>
      </c>
      <c r="X1089" s="71" t="str">
        <f t="shared" si="152"/>
        <v>Q1 2024</v>
      </c>
      <c r="Y1089" s="21">
        <f t="shared" si="147"/>
        <v>3840</v>
      </c>
      <c r="Z1089" s="21">
        <f t="shared" si="148"/>
        <v>2160</v>
      </c>
      <c r="AA1089" s="57">
        <f t="shared" si="149"/>
        <v>1164733.9584569733</v>
      </c>
      <c r="AB1089" s="59">
        <f t="shared" si="150"/>
        <v>1.7777777777777777</v>
      </c>
      <c r="AC1089" s="61">
        <f t="shared" si="151"/>
        <v>1651</v>
      </c>
    </row>
    <row r="1090" spans="4:29">
      <c r="D1090" s="12">
        <v>1084</v>
      </c>
      <c r="E1090" s="36" t="s">
        <v>222</v>
      </c>
      <c r="F1090" s="16" t="s">
        <v>11</v>
      </c>
      <c r="G1090" s="14" t="s">
        <v>30</v>
      </c>
      <c r="H1090" s="13" t="s">
        <v>6</v>
      </c>
      <c r="I1090" s="13" t="s">
        <v>111</v>
      </c>
      <c r="J1090" s="13" t="s">
        <v>226</v>
      </c>
      <c r="K1090" s="13"/>
      <c r="L1090" s="14">
        <v>75</v>
      </c>
      <c r="M1090" s="14" t="s">
        <v>15</v>
      </c>
      <c r="N1090" s="31">
        <v>1000000</v>
      </c>
      <c r="O1090" s="14" t="s">
        <v>1</v>
      </c>
      <c r="P1090" s="14" t="s">
        <v>35</v>
      </c>
      <c r="Q1090" s="31">
        <v>7680</v>
      </c>
      <c r="R1090" s="31">
        <v>1920</v>
      </c>
      <c r="S1090" s="45">
        <v>10.737</v>
      </c>
      <c r="T1090" s="64">
        <f t="shared" si="144"/>
        <v>805.27499999999998</v>
      </c>
      <c r="U1090" s="64">
        <f t="shared" si="145"/>
        <v>16.649665178635015</v>
      </c>
      <c r="V1090" s="38">
        <f t="shared" si="146"/>
        <v>2.1496121254934599</v>
      </c>
      <c r="W1090" s="52">
        <v>200.20602826613208</v>
      </c>
      <c r="X1090" s="71" t="str">
        <f t="shared" si="152"/>
        <v>Q1 2024</v>
      </c>
      <c r="Y1090" s="21">
        <f t="shared" si="147"/>
        <v>3840</v>
      </c>
      <c r="Z1090" s="21">
        <f t="shared" si="148"/>
        <v>2160</v>
      </c>
      <c r="AA1090" s="57">
        <f t="shared" si="149"/>
        <v>1550681.3056379822</v>
      </c>
      <c r="AB1090" s="59">
        <f t="shared" si="150"/>
        <v>1.7777777777777777</v>
      </c>
      <c r="AC1090" s="61">
        <f t="shared" si="151"/>
        <v>1905</v>
      </c>
    </row>
    <row r="1091" spans="4:29">
      <c r="D1091" s="12">
        <v>1085</v>
      </c>
      <c r="E1091" s="36" t="s">
        <v>222</v>
      </c>
      <c r="F1091" s="16" t="s">
        <v>11</v>
      </c>
      <c r="G1091" s="14" t="s">
        <v>30</v>
      </c>
      <c r="H1091" s="13" t="s">
        <v>6</v>
      </c>
      <c r="I1091" s="13" t="s">
        <v>111</v>
      </c>
      <c r="J1091" s="13" t="s">
        <v>226</v>
      </c>
      <c r="K1091" s="13"/>
      <c r="L1091" s="14">
        <v>85</v>
      </c>
      <c r="M1091" s="14" t="s">
        <v>15</v>
      </c>
      <c r="N1091" s="31">
        <v>1000000</v>
      </c>
      <c r="O1091" s="14" t="s">
        <v>1</v>
      </c>
      <c r="P1091" s="14" t="s">
        <v>35</v>
      </c>
      <c r="Q1091" s="31">
        <v>11232</v>
      </c>
      <c r="R1091" s="31">
        <v>2808</v>
      </c>
      <c r="S1091" s="45">
        <v>6.923</v>
      </c>
      <c r="T1091" s="64">
        <f t="shared" si="144"/>
        <v>588.45500000000004</v>
      </c>
      <c r="U1091" s="64">
        <f t="shared" si="145"/>
        <v>13.788982089827892</v>
      </c>
      <c r="V1091" s="38">
        <f t="shared" si="146"/>
        <v>1.8303677303771486</v>
      </c>
      <c r="W1091" s="52">
        <v>264.38938760322816</v>
      </c>
      <c r="X1091" s="71" t="str">
        <f t="shared" si="152"/>
        <v>Q1 2024</v>
      </c>
      <c r="Y1091" s="21">
        <f t="shared" si="147"/>
        <v>3840</v>
      </c>
      <c r="Z1091" s="21">
        <f t="shared" si="148"/>
        <v>2160</v>
      </c>
      <c r="AA1091" s="57">
        <f t="shared" si="149"/>
        <v>1991763.9881305636</v>
      </c>
      <c r="AB1091" s="59">
        <f t="shared" si="150"/>
        <v>1.7777777777777777</v>
      </c>
      <c r="AC1091" s="61">
        <f t="shared" si="151"/>
        <v>2159</v>
      </c>
    </row>
    <row r="1092" spans="4:29">
      <c r="D1092" s="12">
        <v>1086</v>
      </c>
      <c r="E1092" s="36" t="s">
        <v>222</v>
      </c>
      <c r="F1092" s="16" t="s">
        <v>11</v>
      </c>
      <c r="G1092" s="14" t="s">
        <v>30</v>
      </c>
      <c r="H1092" s="13" t="s">
        <v>6</v>
      </c>
      <c r="I1092" s="13" t="s">
        <v>36</v>
      </c>
      <c r="J1092" s="13" t="s">
        <v>50</v>
      </c>
      <c r="K1092" s="13" t="s">
        <v>123</v>
      </c>
      <c r="L1092" s="14">
        <v>55</v>
      </c>
      <c r="M1092" s="14" t="s">
        <v>15</v>
      </c>
      <c r="N1092" s="31">
        <v>1000000</v>
      </c>
      <c r="O1092" s="14" t="s">
        <v>1</v>
      </c>
      <c r="P1092" s="14" t="s">
        <v>35</v>
      </c>
      <c r="Q1092" s="31">
        <v>2048</v>
      </c>
      <c r="R1092" s="31">
        <v>128</v>
      </c>
      <c r="S1092" s="45">
        <v>64.400000000000006</v>
      </c>
      <c r="T1092" s="64">
        <f t="shared" si="144"/>
        <v>3542.0000000000005</v>
      </c>
      <c r="U1092" s="64">
        <f t="shared" si="145"/>
        <v>53.70457336023739</v>
      </c>
      <c r="V1092" s="38">
        <f t="shared" si="146"/>
        <v>7.1517863444480421</v>
      </c>
      <c r="W1092" s="52">
        <v>111.05258298832362</v>
      </c>
      <c r="X1092" s="71" t="str">
        <f t="shared" si="152"/>
        <v>Q1 2024</v>
      </c>
      <c r="Y1092" s="21">
        <f t="shared" si="147"/>
        <v>3840</v>
      </c>
      <c r="Z1092" s="21">
        <f t="shared" si="148"/>
        <v>2160</v>
      </c>
      <c r="AA1092" s="57">
        <f t="shared" si="149"/>
        <v>833921.94658753707</v>
      </c>
      <c r="AB1092" s="59">
        <f t="shared" si="150"/>
        <v>1.7777777777777777</v>
      </c>
      <c r="AC1092" s="61">
        <f t="shared" si="151"/>
        <v>1397</v>
      </c>
    </row>
    <row r="1093" spans="4:29">
      <c r="D1093" s="12">
        <v>1087</v>
      </c>
      <c r="E1093" s="36" t="s">
        <v>222</v>
      </c>
      <c r="F1093" s="16" t="s">
        <v>11</v>
      </c>
      <c r="G1093" s="14" t="s">
        <v>30</v>
      </c>
      <c r="H1093" s="13" t="s">
        <v>6</v>
      </c>
      <c r="I1093" s="13" t="s">
        <v>36</v>
      </c>
      <c r="J1093" s="13" t="s">
        <v>37</v>
      </c>
      <c r="K1093" s="13" t="s">
        <v>137</v>
      </c>
      <c r="L1093" s="14">
        <v>65</v>
      </c>
      <c r="M1093" s="14" t="s">
        <v>15</v>
      </c>
      <c r="N1093" s="31">
        <v>1000000</v>
      </c>
      <c r="O1093" s="14" t="s">
        <v>1</v>
      </c>
      <c r="P1093" s="14" t="s">
        <v>35</v>
      </c>
      <c r="Q1093" s="31">
        <v>2560</v>
      </c>
      <c r="R1093" s="31">
        <v>160</v>
      </c>
      <c r="S1093" s="45">
        <v>114.1</v>
      </c>
      <c r="T1093" s="64">
        <f t="shared" si="144"/>
        <v>7416.5</v>
      </c>
      <c r="U1093" s="64">
        <f t="shared" si="145"/>
        <v>132.89614465994063</v>
      </c>
      <c r="V1093" s="38">
        <f t="shared" si="146"/>
        <v>16.979564922908136</v>
      </c>
      <c r="W1093" s="52">
        <v>148.81301422355946</v>
      </c>
      <c r="X1093" s="71" t="str">
        <f t="shared" si="152"/>
        <v>Q1 2024</v>
      </c>
      <c r="Y1093" s="21">
        <f t="shared" si="147"/>
        <v>3840</v>
      </c>
      <c r="Z1093" s="21">
        <f t="shared" si="148"/>
        <v>2160</v>
      </c>
      <c r="AA1093" s="57">
        <f t="shared" si="149"/>
        <v>1164733.9584569733</v>
      </c>
      <c r="AB1093" s="59">
        <f t="shared" si="150"/>
        <v>1.7777777777777777</v>
      </c>
      <c r="AC1093" s="61">
        <f t="shared" si="151"/>
        <v>1651</v>
      </c>
    </row>
    <row r="1094" spans="4:29">
      <c r="D1094" s="12">
        <v>1088</v>
      </c>
      <c r="E1094" s="36" t="s">
        <v>222</v>
      </c>
      <c r="F1094" s="16" t="s">
        <v>11</v>
      </c>
      <c r="G1094" s="14" t="s">
        <v>30</v>
      </c>
      <c r="H1094" s="13" t="s">
        <v>6</v>
      </c>
      <c r="I1094" s="13" t="s">
        <v>36</v>
      </c>
      <c r="J1094" s="13" t="s">
        <v>38</v>
      </c>
      <c r="K1094" s="13" t="s">
        <v>137</v>
      </c>
      <c r="L1094" s="14">
        <v>75</v>
      </c>
      <c r="M1094" s="14" t="s">
        <v>15</v>
      </c>
      <c r="N1094" s="31">
        <v>1000000</v>
      </c>
      <c r="O1094" s="14" t="s">
        <v>1</v>
      </c>
      <c r="P1094" s="14" t="s">
        <v>35</v>
      </c>
      <c r="Q1094" s="31">
        <v>3840</v>
      </c>
      <c r="R1094" s="31">
        <v>240</v>
      </c>
      <c r="S1094" s="45">
        <v>73.8</v>
      </c>
      <c r="T1094" s="64">
        <f t="shared" si="144"/>
        <v>5535</v>
      </c>
      <c r="U1094" s="64">
        <f t="shared" si="145"/>
        <v>114.44028035608308</v>
      </c>
      <c r="V1094" s="38">
        <f t="shared" si="146"/>
        <v>14.775204886040546</v>
      </c>
      <c r="W1094" s="52">
        <v>200.20602826613208</v>
      </c>
      <c r="X1094" s="71" t="str">
        <f t="shared" si="152"/>
        <v>Q1 2024</v>
      </c>
      <c r="Y1094" s="21">
        <f t="shared" si="147"/>
        <v>3840</v>
      </c>
      <c r="Z1094" s="21">
        <f t="shared" si="148"/>
        <v>2160</v>
      </c>
      <c r="AA1094" s="57">
        <f t="shared" si="149"/>
        <v>1550681.3056379822</v>
      </c>
      <c r="AB1094" s="59">
        <f t="shared" si="150"/>
        <v>1.7777777777777777</v>
      </c>
      <c r="AC1094" s="61">
        <f t="shared" si="151"/>
        <v>1905</v>
      </c>
    </row>
    <row r="1095" spans="4:29">
      <c r="D1095" s="12">
        <v>1089</v>
      </c>
      <c r="E1095" s="36" t="s">
        <v>222</v>
      </c>
      <c r="F1095" s="16" t="s">
        <v>11</v>
      </c>
      <c r="G1095" s="14" t="s">
        <v>30</v>
      </c>
      <c r="H1095" s="13" t="s">
        <v>6</v>
      </c>
      <c r="I1095" s="13" t="s">
        <v>36</v>
      </c>
      <c r="J1095" s="13" t="s">
        <v>138</v>
      </c>
      <c r="K1095" s="13" t="s">
        <v>137</v>
      </c>
      <c r="L1095" s="14">
        <v>85</v>
      </c>
      <c r="M1095" s="14" t="s">
        <v>15</v>
      </c>
      <c r="N1095" s="31">
        <v>1000000</v>
      </c>
      <c r="O1095" s="14" t="s">
        <v>1</v>
      </c>
      <c r="P1095" s="14" t="s">
        <v>35</v>
      </c>
      <c r="Q1095" s="31">
        <v>7168</v>
      </c>
      <c r="R1095" s="31">
        <v>448</v>
      </c>
      <c r="S1095" s="45">
        <v>74.650000000000006</v>
      </c>
      <c r="T1095" s="64">
        <f t="shared" ref="T1095:T1158" si="153">L1095*S1095</f>
        <v>6345.2500000000009</v>
      </c>
      <c r="U1095" s="64">
        <f t="shared" ref="U1095:U1158" si="154">S1095*AA1095/10^6</f>
        <v>148.68518171394658</v>
      </c>
      <c r="V1095" s="38">
        <f t="shared" ref="V1095:V1158" si="155">S1095*W1095/1000</f>
        <v>19.736667784580984</v>
      </c>
      <c r="W1095" s="52">
        <v>264.38938760322816</v>
      </c>
      <c r="X1095" s="71" t="str">
        <f t="shared" si="152"/>
        <v>Q1 2024</v>
      </c>
      <c r="Y1095" s="21">
        <f t="shared" ref="Y1095:Y1158" si="156">1*LEFT(M1095, FIND("x", M1095)-2)</f>
        <v>3840</v>
      </c>
      <c r="Z1095" s="21">
        <f t="shared" ref="Z1095:Z1158" si="157">1*RIGHT(M1095, LEN(M1095)-FIND("x", M1095)-1)</f>
        <v>2160</v>
      </c>
      <c r="AA1095" s="57">
        <f t="shared" ref="AA1095:AA1158" si="158">AC1095^2*AB1095/(1+AB1095^2)</f>
        <v>1991763.9881305636</v>
      </c>
      <c r="AB1095" s="59">
        <f t="shared" ref="AB1095:AB1158" si="159">Y1095/Z1095</f>
        <v>1.7777777777777777</v>
      </c>
      <c r="AC1095" s="61">
        <f t="shared" ref="AC1095:AC1158" si="160">L1095*25.4</f>
        <v>2159</v>
      </c>
    </row>
    <row r="1096" spans="4:29">
      <c r="D1096" s="12">
        <v>1090</v>
      </c>
      <c r="E1096" s="36" t="s">
        <v>222</v>
      </c>
      <c r="F1096" s="16" t="s">
        <v>11</v>
      </c>
      <c r="G1096" s="14" t="s">
        <v>30</v>
      </c>
      <c r="H1096" s="13" t="s">
        <v>6</v>
      </c>
      <c r="I1096" s="13" t="s">
        <v>36</v>
      </c>
      <c r="J1096" s="13"/>
      <c r="K1096" s="13" t="s">
        <v>123</v>
      </c>
      <c r="L1096" s="14">
        <v>98</v>
      </c>
      <c r="M1096" s="14" t="s">
        <v>15</v>
      </c>
      <c r="N1096" s="31">
        <v>1000000</v>
      </c>
      <c r="O1096" s="14" t="s">
        <v>1</v>
      </c>
      <c r="P1096" s="14" t="s">
        <v>35</v>
      </c>
      <c r="Q1096" s="31">
        <v>5120</v>
      </c>
      <c r="R1096" s="31">
        <v>320</v>
      </c>
      <c r="S1096" s="45">
        <v>22.8</v>
      </c>
      <c r="T1096" s="64">
        <f t="shared" si="153"/>
        <v>2234.4</v>
      </c>
      <c r="U1096" s="64">
        <f t="shared" si="154"/>
        <v>60.365252677887234</v>
      </c>
      <c r="V1096" s="38">
        <f t="shared" si="155"/>
        <v>9.0421170560304027</v>
      </c>
      <c r="W1096" s="52">
        <v>396.58408140484227</v>
      </c>
      <c r="X1096" s="71" t="str">
        <f t="shared" ref="X1096:X1159" si="161">G1096&amp;" "&amp;F1096</f>
        <v>Q1 2024</v>
      </c>
      <c r="Y1096" s="21">
        <f t="shared" si="156"/>
        <v>3840</v>
      </c>
      <c r="Z1096" s="21">
        <f t="shared" si="157"/>
        <v>2160</v>
      </c>
      <c r="AA1096" s="57">
        <f t="shared" si="158"/>
        <v>2647598.8016617205</v>
      </c>
      <c r="AB1096" s="59">
        <f t="shared" si="159"/>
        <v>1.7777777777777777</v>
      </c>
      <c r="AC1096" s="61">
        <f t="shared" si="160"/>
        <v>2489.1999999999998</v>
      </c>
    </row>
    <row r="1097" spans="4:29">
      <c r="D1097" s="12">
        <v>1091</v>
      </c>
      <c r="E1097" s="36" t="s">
        <v>222</v>
      </c>
      <c r="F1097" s="16" t="s">
        <v>11</v>
      </c>
      <c r="G1097" s="14" t="s">
        <v>30</v>
      </c>
      <c r="H1097" s="13" t="s">
        <v>6</v>
      </c>
      <c r="I1097" s="13" t="s">
        <v>36</v>
      </c>
      <c r="J1097" s="13"/>
      <c r="K1097" s="13" t="s">
        <v>123</v>
      </c>
      <c r="L1097" s="14">
        <v>115</v>
      </c>
      <c r="M1097" s="14" t="s">
        <v>15</v>
      </c>
      <c r="N1097" s="31">
        <v>1000000</v>
      </c>
      <c r="O1097" s="14" t="s">
        <v>2</v>
      </c>
      <c r="P1097" s="14" t="s">
        <v>35</v>
      </c>
      <c r="Q1097" s="31">
        <v>21040</v>
      </c>
      <c r="R1097" s="31">
        <v>5260</v>
      </c>
      <c r="S1097" s="45">
        <v>1.3</v>
      </c>
      <c r="T1097" s="64">
        <f t="shared" si="153"/>
        <v>149.5</v>
      </c>
      <c r="U1097" s="64">
        <f t="shared" si="154"/>
        <v>4.7395712617210686</v>
      </c>
      <c r="V1097" s="38">
        <f t="shared" si="155"/>
        <v>0.88381595284507708</v>
      </c>
      <c r="W1097" s="52">
        <v>679.85842526544388</v>
      </c>
      <c r="X1097" s="71" t="str">
        <f t="shared" si="161"/>
        <v>Q1 2024</v>
      </c>
      <c r="Y1097" s="21">
        <f t="shared" si="156"/>
        <v>3840</v>
      </c>
      <c r="Z1097" s="21">
        <f t="shared" si="157"/>
        <v>2160</v>
      </c>
      <c r="AA1097" s="57">
        <f t="shared" si="158"/>
        <v>3645824.047477745</v>
      </c>
      <c r="AB1097" s="59">
        <f t="shared" si="159"/>
        <v>1.7777777777777777</v>
      </c>
      <c r="AC1097" s="61">
        <f t="shared" si="160"/>
        <v>2921</v>
      </c>
    </row>
    <row r="1098" spans="4:29">
      <c r="D1098" s="12">
        <v>1092</v>
      </c>
      <c r="E1098" s="36" t="s">
        <v>222</v>
      </c>
      <c r="F1098" s="16" t="s">
        <v>11</v>
      </c>
      <c r="G1098" s="14" t="s">
        <v>30</v>
      </c>
      <c r="H1098" s="13" t="s">
        <v>6</v>
      </c>
      <c r="I1098" s="13" t="s">
        <v>58</v>
      </c>
      <c r="J1098" s="13"/>
      <c r="K1098" s="13" t="s">
        <v>123</v>
      </c>
      <c r="L1098" s="14">
        <v>55</v>
      </c>
      <c r="M1098" s="14" t="s">
        <v>15</v>
      </c>
      <c r="N1098" s="31">
        <v>1000000</v>
      </c>
      <c r="O1098" s="14" t="s">
        <v>1</v>
      </c>
      <c r="P1098" s="14" t="s">
        <v>35</v>
      </c>
      <c r="Q1098" s="31">
        <v>2000</v>
      </c>
      <c r="R1098" s="31">
        <v>160</v>
      </c>
      <c r="S1098" s="45">
        <v>8.4499999999999993</v>
      </c>
      <c r="T1098" s="64">
        <f t="shared" si="153"/>
        <v>464.74999999999994</v>
      </c>
      <c r="U1098" s="64">
        <f t="shared" si="154"/>
        <v>7.0466404486646876</v>
      </c>
      <c r="V1098" s="38">
        <f t="shared" si="155"/>
        <v>0.93839432625133457</v>
      </c>
      <c r="W1098" s="52">
        <v>111.05258298832362</v>
      </c>
      <c r="X1098" s="71" t="str">
        <f t="shared" si="161"/>
        <v>Q1 2024</v>
      </c>
      <c r="Y1098" s="21">
        <f t="shared" si="156"/>
        <v>3840</v>
      </c>
      <c r="Z1098" s="21">
        <f t="shared" si="157"/>
        <v>2160</v>
      </c>
      <c r="AA1098" s="57">
        <f t="shared" si="158"/>
        <v>833921.94658753707</v>
      </c>
      <c r="AB1098" s="59">
        <f t="shared" si="159"/>
        <v>1.7777777777777777</v>
      </c>
      <c r="AC1098" s="61">
        <f t="shared" si="160"/>
        <v>1397</v>
      </c>
    </row>
    <row r="1099" spans="4:29">
      <c r="D1099" s="12">
        <v>1093</v>
      </c>
      <c r="E1099" s="36" t="s">
        <v>222</v>
      </c>
      <c r="F1099" s="16" t="s">
        <v>11</v>
      </c>
      <c r="G1099" s="14" t="s">
        <v>30</v>
      </c>
      <c r="H1099" s="13" t="s">
        <v>6</v>
      </c>
      <c r="I1099" s="13" t="s">
        <v>58</v>
      </c>
      <c r="J1099" s="13"/>
      <c r="K1099" s="13" t="s">
        <v>123</v>
      </c>
      <c r="L1099" s="14">
        <v>65</v>
      </c>
      <c r="M1099" s="14" t="s">
        <v>15</v>
      </c>
      <c r="N1099" s="31">
        <v>1000000</v>
      </c>
      <c r="O1099" s="14" t="s">
        <v>1</v>
      </c>
      <c r="P1099" s="14" t="s">
        <v>35</v>
      </c>
      <c r="Q1099" s="31">
        <v>2560</v>
      </c>
      <c r="R1099" s="31">
        <v>160</v>
      </c>
      <c r="S1099" s="45">
        <v>18.100000000000001</v>
      </c>
      <c r="T1099" s="64">
        <f t="shared" si="153"/>
        <v>1176.5</v>
      </c>
      <c r="U1099" s="64">
        <f t="shared" si="154"/>
        <v>21.081684648071217</v>
      </c>
      <c r="V1099" s="38">
        <f t="shared" si="155"/>
        <v>2.6935155574464265</v>
      </c>
      <c r="W1099" s="52">
        <v>148.81301422355946</v>
      </c>
      <c r="X1099" s="71" t="str">
        <f t="shared" si="161"/>
        <v>Q1 2024</v>
      </c>
      <c r="Y1099" s="21">
        <f t="shared" si="156"/>
        <v>3840</v>
      </c>
      <c r="Z1099" s="21">
        <f t="shared" si="157"/>
        <v>2160</v>
      </c>
      <c r="AA1099" s="57">
        <f t="shared" si="158"/>
        <v>1164733.9584569733</v>
      </c>
      <c r="AB1099" s="59">
        <f t="shared" si="159"/>
        <v>1.7777777777777777</v>
      </c>
      <c r="AC1099" s="61">
        <f t="shared" si="160"/>
        <v>1651</v>
      </c>
    </row>
    <row r="1100" spans="4:29">
      <c r="D1100" s="12">
        <v>1094</v>
      </c>
      <c r="E1100" s="36" t="s">
        <v>222</v>
      </c>
      <c r="F1100" s="16" t="s">
        <v>11</v>
      </c>
      <c r="G1100" s="14" t="s">
        <v>30</v>
      </c>
      <c r="H1100" s="13" t="s">
        <v>6</v>
      </c>
      <c r="I1100" s="13" t="s">
        <v>58</v>
      </c>
      <c r="J1100" s="13" t="s">
        <v>59</v>
      </c>
      <c r="K1100" s="13" t="s">
        <v>123</v>
      </c>
      <c r="L1100" s="14">
        <v>75</v>
      </c>
      <c r="M1100" s="14" t="s">
        <v>15</v>
      </c>
      <c r="N1100" s="31">
        <v>1000000</v>
      </c>
      <c r="O1100" s="14" t="s">
        <v>1</v>
      </c>
      <c r="P1100" s="14" t="s">
        <v>35</v>
      </c>
      <c r="Q1100" s="31">
        <v>4000</v>
      </c>
      <c r="R1100" s="31">
        <v>252</v>
      </c>
      <c r="S1100" s="45">
        <v>15.75</v>
      </c>
      <c r="T1100" s="64">
        <f t="shared" si="153"/>
        <v>1181.25</v>
      </c>
      <c r="U1100" s="64">
        <f t="shared" si="154"/>
        <v>24.423230563798217</v>
      </c>
      <c r="V1100" s="38">
        <f t="shared" si="155"/>
        <v>3.1532449451915805</v>
      </c>
      <c r="W1100" s="52">
        <v>200.20602826613208</v>
      </c>
      <c r="X1100" s="71" t="str">
        <f t="shared" si="161"/>
        <v>Q1 2024</v>
      </c>
      <c r="Y1100" s="21">
        <f t="shared" si="156"/>
        <v>3840</v>
      </c>
      <c r="Z1100" s="21">
        <f t="shared" si="157"/>
        <v>2160</v>
      </c>
      <c r="AA1100" s="57">
        <f t="shared" si="158"/>
        <v>1550681.3056379822</v>
      </c>
      <c r="AB1100" s="59">
        <f t="shared" si="159"/>
        <v>1.7777777777777777</v>
      </c>
      <c r="AC1100" s="61">
        <f t="shared" si="160"/>
        <v>1905</v>
      </c>
    </row>
    <row r="1101" spans="4:29">
      <c r="D1101" s="12">
        <v>1095</v>
      </c>
      <c r="E1101" s="36" t="s">
        <v>222</v>
      </c>
      <c r="F1101" s="16" t="s">
        <v>11</v>
      </c>
      <c r="G1101" s="14" t="s">
        <v>30</v>
      </c>
      <c r="H1101" s="13" t="s">
        <v>6</v>
      </c>
      <c r="I1101" s="13" t="s">
        <v>58</v>
      </c>
      <c r="J1101" s="13"/>
      <c r="K1101" s="13" t="s">
        <v>123</v>
      </c>
      <c r="L1101" s="14">
        <v>85</v>
      </c>
      <c r="M1101" s="14" t="s">
        <v>15</v>
      </c>
      <c r="N1101" s="31">
        <v>1000000</v>
      </c>
      <c r="O1101" s="14" t="s">
        <v>1</v>
      </c>
      <c r="P1101" s="14" t="s">
        <v>35</v>
      </c>
      <c r="Q1101" s="31">
        <v>4800</v>
      </c>
      <c r="R1101" s="31">
        <v>300</v>
      </c>
      <c r="S1101" s="45">
        <v>1.1499999999999999</v>
      </c>
      <c r="T1101" s="64">
        <f t="shared" si="153"/>
        <v>97.749999999999986</v>
      </c>
      <c r="U1101" s="64">
        <f t="shared" si="154"/>
        <v>2.2905285863501481</v>
      </c>
      <c r="V1101" s="38">
        <f t="shared" si="155"/>
        <v>0.30404779574371238</v>
      </c>
      <c r="W1101" s="52">
        <v>264.38938760322816</v>
      </c>
      <c r="X1101" s="71" t="str">
        <f t="shared" si="161"/>
        <v>Q1 2024</v>
      </c>
      <c r="Y1101" s="21">
        <f t="shared" si="156"/>
        <v>3840</v>
      </c>
      <c r="Z1101" s="21">
        <f t="shared" si="157"/>
        <v>2160</v>
      </c>
      <c r="AA1101" s="57">
        <f t="shared" si="158"/>
        <v>1991763.9881305636</v>
      </c>
      <c r="AB1101" s="59">
        <f t="shared" si="159"/>
        <v>1.7777777777777777</v>
      </c>
      <c r="AC1101" s="61">
        <f t="shared" si="160"/>
        <v>2159</v>
      </c>
    </row>
    <row r="1102" spans="4:29">
      <c r="D1102" s="12">
        <v>1096</v>
      </c>
      <c r="E1102" s="36" t="s">
        <v>222</v>
      </c>
      <c r="F1102" s="16" t="s">
        <v>11</v>
      </c>
      <c r="G1102" s="14" t="s">
        <v>30</v>
      </c>
      <c r="H1102" s="13" t="s">
        <v>6</v>
      </c>
      <c r="I1102" s="13" t="s">
        <v>58</v>
      </c>
      <c r="J1102" s="13"/>
      <c r="K1102" s="13" t="s">
        <v>123</v>
      </c>
      <c r="L1102" s="14">
        <v>86</v>
      </c>
      <c r="M1102" s="14" t="s">
        <v>15</v>
      </c>
      <c r="N1102" s="31">
        <v>1000000</v>
      </c>
      <c r="O1102" s="14" t="s">
        <v>1</v>
      </c>
      <c r="P1102" s="14" t="s">
        <v>35</v>
      </c>
      <c r="Q1102" s="31">
        <v>8000</v>
      </c>
      <c r="R1102" s="31">
        <v>576</v>
      </c>
      <c r="S1102" s="45">
        <v>6.6</v>
      </c>
      <c r="T1102" s="64">
        <f t="shared" si="153"/>
        <v>567.6</v>
      </c>
      <c r="U1102" s="64">
        <f t="shared" si="154"/>
        <v>13.456771018824927</v>
      </c>
      <c r="V1102" s="38">
        <f t="shared" si="155"/>
        <v>3.859485879084156</v>
      </c>
      <c r="W1102" s="52">
        <v>584.77058774002364</v>
      </c>
      <c r="X1102" s="71" t="str">
        <f t="shared" si="161"/>
        <v>Q1 2024</v>
      </c>
      <c r="Y1102" s="21">
        <f t="shared" si="156"/>
        <v>3840</v>
      </c>
      <c r="Z1102" s="21">
        <f t="shared" si="157"/>
        <v>2160</v>
      </c>
      <c r="AA1102" s="57">
        <f t="shared" si="158"/>
        <v>2038904.6998219588</v>
      </c>
      <c r="AB1102" s="59">
        <f t="shared" si="159"/>
        <v>1.7777777777777777</v>
      </c>
      <c r="AC1102" s="61">
        <f t="shared" si="160"/>
        <v>2184.4</v>
      </c>
    </row>
    <row r="1103" spans="4:29">
      <c r="D1103" s="12">
        <v>1097</v>
      </c>
      <c r="E1103" s="36" t="s">
        <v>222</v>
      </c>
      <c r="F1103" s="16" t="s">
        <v>11</v>
      </c>
      <c r="G1103" s="14" t="s">
        <v>30</v>
      </c>
      <c r="H1103" s="13" t="s">
        <v>6</v>
      </c>
      <c r="I1103" s="13" t="s">
        <v>58</v>
      </c>
      <c r="J1103" s="13"/>
      <c r="K1103" s="13" t="s">
        <v>123</v>
      </c>
      <c r="L1103" s="14">
        <v>100</v>
      </c>
      <c r="M1103" s="14" t="s">
        <v>15</v>
      </c>
      <c r="N1103" s="31">
        <v>1000000</v>
      </c>
      <c r="O1103" s="14" t="s">
        <v>1</v>
      </c>
      <c r="P1103" s="14" t="s">
        <v>35</v>
      </c>
      <c r="Q1103" s="31">
        <v>9600</v>
      </c>
      <c r="R1103" s="31">
        <v>600</v>
      </c>
      <c r="S1103" s="45">
        <v>12.7</v>
      </c>
      <c r="T1103" s="64">
        <f t="shared" si="153"/>
        <v>1270</v>
      </c>
      <c r="U1103" s="64">
        <f t="shared" si="154"/>
        <v>35.010937922848662</v>
      </c>
      <c r="V1103" s="38">
        <f t="shared" si="155"/>
        <v>5.0366178338414969</v>
      </c>
      <c r="W1103" s="52">
        <v>396.58408140484227</v>
      </c>
      <c r="X1103" s="71" t="str">
        <f t="shared" si="161"/>
        <v>Q1 2024</v>
      </c>
      <c r="Y1103" s="21">
        <f t="shared" si="156"/>
        <v>3840</v>
      </c>
      <c r="Z1103" s="21">
        <f t="shared" si="157"/>
        <v>2160</v>
      </c>
      <c r="AA1103" s="57">
        <f t="shared" si="158"/>
        <v>2756766.765578635</v>
      </c>
      <c r="AB1103" s="59">
        <f t="shared" si="159"/>
        <v>1.7777777777777777</v>
      </c>
      <c r="AC1103" s="61">
        <f t="shared" si="160"/>
        <v>2540</v>
      </c>
    </row>
    <row r="1104" spans="4:29">
      <c r="D1104" s="12">
        <v>1098</v>
      </c>
      <c r="E1104" s="36" t="s">
        <v>222</v>
      </c>
      <c r="F1104" s="16" t="s">
        <v>11</v>
      </c>
      <c r="G1104" s="14" t="s">
        <v>30</v>
      </c>
      <c r="H1104" s="13" t="s">
        <v>6</v>
      </c>
      <c r="I1104" s="13" t="s">
        <v>139</v>
      </c>
      <c r="J1104" s="13"/>
      <c r="K1104" s="13" t="s">
        <v>123</v>
      </c>
      <c r="L1104" s="14">
        <v>65</v>
      </c>
      <c r="M1104" s="14" t="s">
        <v>15</v>
      </c>
      <c r="N1104" s="31">
        <v>1000000</v>
      </c>
      <c r="O1104" s="14" t="s">
        <v>1</v>
      </c>
      <c r="P1104" s="14" t="s">
        <v>35</v>
      </c>
      <c r="Q1104" s="31">
        <v>9216</v>
      </c>
      <c r="R1104" s="31">
        <v>576</v>
      </c>
      <c r="S1104" s="45">
        <v>3.6</v>
      </c>
      <c r="T1104" s="64">
        <f t="shared" si="153"/>
        <v>234</v>
      </c>
      <c r="U1104" s="64">
        <f t="shared" si="154"/>
        <v>4.1930422504451039</v>
      </c>
      <c r="V1104" s="38">
        <f t="shared" si="155"/>
        <v>0.53572685120481411</v>
      </c>
      <c r="W1104" s="52">
        <v>148.81301422355946</v>
      </c>
      <c r="X1104" s="71" t="str">
        <f t="shared" si="161"/>
        <v>Q1 2024</v>
      </c>
      <c r="Y1104" s="21">
        <f t="shared" si="156"/>
        <v>3840</v>
      </c>
      <c r="Z1104" s="21">
        <f t="shared" si="157"/>
        <v>2160</v>
      </c>
      <c r="AA1104" s="57">
        <f t="shared" si="158"/>
        <v>1164733.9584569733</v>
      </c>
      <c r="AB1104" s="59">
        <f t="shared" si="159"/>
        <v>1.7777777777777777</v>
      </c>
      <c r="AC1104" s="61">
        <f t="shared" si="160"/>
        <v>1651</v>
      </c>
    </row>
    <row r="1105" spans="4:29">
      <c r="D1105" s="12">
        <v>1099</v>
      </c>
      <c r="E1105" s="36" t="s">
        <v>222</v>
      </c>
      <c r="F1105" s="16" t="s">
        <v>11</v>
      </c>
      <c r="G1105" s="14" t="s">
        <v>30</v>
      </c>
      <c r="H1105" s="13" t="s">
        <v>6</v>
      </c>
      <c r="I1105" s="13" t="s">
        <v>139</v>
      </c>
      <c r="J1105" s="13"/>
      <c r="K1105" s="13" t="s">
        <v>123</v>
      </c>
      <c r="L1105" s="14">
        <v>75</v>
      </c>
      <c r="M1105" s="14" t="s">
        <v>15</v>
      </c>
      <c r="N1105" s="31">
        <v>1000000</v>
      </c>
      <c r="O1105" s="14" t="s">
        <v>1</v>
      </c>
      <c r="P1105" s="14" t="s">
        <v>35</v>
      </c>
      <c r="Q1105" s="31">
        <v>9600</v>
      </c>
      <c r="R1105" s="31">
        <v>600</v>
      </c>
      <c r="S1105" s="45">
        <v>6.8</v>
      </c>
      <c r="T1105" s="64">
        <f t="shared" si="153"/>
        <v>510</v>
      </c>
      <c r="U1105" s="64">
        <f t="shared" si="154"/>
        <v>10.544632878338279</v>
      </c>
      <c r="V1105" s="38">
        <f t="shared" si="155"/>
        <v>1.3614009922096981</v>
      </c>
      <c r="W1105" s="52">
        <v>200.20602826613208</v>
      </c>
      <c r="X1105" s="71" t="str">
        <f t="shared" si="161"/>
        <v>Q1 2024</v>
      </c>
      <c r="Y1105" s="21">
        <f t="shared" si="156"/>
        <v>3840</v>
      </c>
      <c r="Z1105" s="21">
        <f t="shared" si="157"/>
        <v>2160</v>
      </c>
      <c r="AA1105" s="57">
        <f t="shared" si="158"/>
        <v>1550681.3056379822</v>
      </c>
      <c r="AB1105" s="59">
        <f t="shared" si="159"/>
        <v>1.7777777777777777</v>
      </c>
      <c r="AC1105" s="61">
        <f t="shared" si="160"/>
        <v>1905</v>
      </c>
    </row>
    <row r="1106" spans="4:29">
      <c r="D1106" s="12">
        <v>1100</v>
      </c>
      <c r="E1106" s="36" t="s">
        <v>222</v>
      </c>
      <c r="F1106" s="16" t="s">
        <v>11</v>
      </c>
      <c r="G1106" s="14" t="s">
        <v>30</v>
      </c>
      <c r="H1106" s="13" t="s">
        <v>6</v>
      </c>
      <c r="I1106" s="13" t="s">
        <v>139</v>
      </c>
      <c r="J1106" s="13"/>
      <c r="K1106" s="13" t="s">
        <v>123</v>
      </c>
      <c r="L1106" s="14">
        <v>85</v>
      </c>
      <c r="M1106" s="14" t="s">
        <v>15</v>
      </c>
      <c r="N1106" s="31">
        <v>1000000</v>
      </c>
      <c r="O1106" s="14" t="s">
        <v>1</v>
      </c>
      <c r="P1106" s="14" t="s">
        <v>35</v>
      </c>
      <c r="Q1106" s="31">
        <v>16000</v>
      </c>
      <c r="R1106" s="31">
        <v>1000</v>
      </c>
      <c r="S1106" s="45">
        <v>4.0999999999999996</v>
      </c>
      <c r="T1106" s="64">
        <f t="shared" si="153"/>
        <v>348.49999999999994</v>
      </c>
      <c r="U1106" s="64">
        <f t="shared" si="154"/>
        <v>8.1662323513353101</v>
      </c>
      <c r="V1106" s="38">
        <f t="shared" si="155"/>
        <v>1.0839964891732354</v>
      </c>
      <c r="W1106" s="52">
        <v>264.38938760322816</v>
      </c>
      <c r="X1106" s="71" t="str">
        <f t="shared" si="161"/>
        <v>Q1 2024</v>
      </c>
      <c r="Y1106" s="21">
        <f t="shared" si="156"/>
        <v>3840</v>
      </c>
      <c r="Z1106" s="21">
        <f t="shared" si="157"/>
        <v>2160</v>
      </c>
      <c r="AA1106" s="57">
        <f t="shared" si="158"/>
        <v>1991763.9881305636</v>
      </c>
      <c r="AB1106" s="59">
        <f t="shared" si="159"/>
        <v>1.7777777777777777</v>
      </c>
      <c r="AC1106" s="61">
        <f t="shared" si="160"/>
        <v>2159</v>
      </c>
    </row>
    <row r="1107" spans="4:29">
      <c r="D1107" s="12">
        <v>1101</v>
      </c>
      <c r="E1107" s="36" t="s">
        <v>222</v>
      </c>
      <c r="F1107" s="16" t="s">
        <v>11</v>
      </c>
      <c r="G1107" s="14" t="s">
        <v>30</v>
      </c>
      <c r="H1107" s="13" t="s">
        <v>6</v>
      </c>
      <c r="I1107" s="13" t="s">
        <v>139</v>
      </c>
      <c r="J1107" s="13"/>
      <c r="K1107" s="13" t="s">
        <v>123</v>
      </c>
      <c r="L1107" s="14">
        <v>86</v>
      </c>
      <c r="M1107" s="14" t="s">
        <v>15</v>
      </c>
      <c r="N1107" s="31">
        <v>1000000</v>
      </c>
      <c r="O1107" s="14" t="s">
        <v>1</v>
      </c>
      <c r="P1107" s="14" t="s">
        <v>35</v>
      </c>
      <c r="Q1107" s="31">
        <v>16000</v>
      </c>
      <c r="R1107" s="31">
        <v>1000</v>
      </c>
      <c r="S1107" s="45">
        <v>1.3</v>
      </c>
      <c r="T1107" s="64">
        <f t="shared" si="153"/>
        <v>111.8</v>
      </c>
      <c r="U1107" s="64">
        <f t="shared" si="154"/>
        <v>2.6505761097685467</v>
      </c>
      <c r="V1107" s="38">
        <f t="shared" si="155"/>
        <v>0.34370620388419659</v>
      </c>
      <c r="W1107" s="52">
        <v>264.38938760322816</v>
      </c>
      <c r="X1107" s="71" t="str">
        <f t="shared" si="161"/>
        <v>Q1 2024</v>
      </c>
      <c r="Y1107" s="21">
        <f t="shared" si="156"/>
        <v>3840</v>
      </c>
      <c r="Z1107" s="21">
        <f t="shared" si="157"/>
        <v>2160</v>
      </c>
      <c r="AA1107" s="57">
        <f t="shared" si="158"/>
        <v>2038904.6998219588</v>
      </c>
      <c r="AB1107" s="59">
        <f t="shared" si="159"/>
        <v>1.7777777777777777</v>
      </c>
      <c r="AC1107" s="61">
        <f t="shared" si="160"/>
        <v>2184.4</v>
      </c>
    </row>
    <row r="1108" spans="4:29">
      <c r="D1108" s="12">
        <v>1102</v>
      </c>
      <c r="E1108" s="36" t="s">
        <v>222</v>
      </c>
      <c r="F1108" s="16" t="s">
        <v>11</v>
      </c>
      <c r="G1108" s="14" t="s">
        <v>30</v>
      </c>
      <c r="H1108" s="13" t="s">
        <v>6</v>
      </c>
      <c r="I1108" s="13" t="s">
        <v>139</v>
      </c>
      <c r="J1108" s="13"/>
      <c r="K1108" s="13" t="s">
        <v>123</v>
      </c>
      <c r="L1108" s="14">
        <v>98</v>
      </c>
      <c r="M1108" s="14" t="s">
        <v>15</v>
      </c>
      <c r="N1108" s="31">
        <v>1000000</v>
      </c>
      <c r="O1108" s="14" t="s">
        <v>1</v>
      </c>
      <c r="P1108" s="14" t="s">
        <v>35</v>
      </c>
      <c r="Q1108" s="31">
        <v>19200</v>
      </c>
      <c r="R1108" s="31">
        <v>1200</v>
      </c>
      <c r="S1108" s="45">
        <v>1.2</v>
      </c>
      <c r="T1108" s="64">
        <f t="shared" si="153"/>
        <v>117.6</v>
      </c>
      <c r="U1108" s="64">
        <f t="shared" si="154"/>
        <v>3.1771185619940647</v>
      </c>
      <c r="V1108" s="38">
        <f t="shared" si="155"/>
        <v>0.47590089768581073</v>
      </c>
      <c r="W1108" s="52">
        <v>396.58408140484227</v>
      </c>
      <c r="X1108" s="71" t="str">
        <f t="shared" si="161"/>
        <v>Q1 2024</v>
      </c>
      <c r="Y1108" s="21">
        <f t="shared" si="156"/>
        <v>3840</v>
      </c>
      <c r="Z1108" s="21">
        <f t="shared" si="157"/>
        <v>2160</v>
      </c>
      <c r="AA1108" s="57">
        <f t="shared" si="158"/>
        <v>2647598.8016617205</v>
      </c>
      <c r="AB1108" s="59">
        <f t="shared" si="159"/>
        <v>1.7777777777777777</v>
      </c>
      <c r="AC1108" s="61">
        <f t="shared" si="160"/>
        <v>2489.1999999999998</v>
      </c>
    </row>
    <row r="1109" spans="4:29">
      <c r="D1109" s="12">
        <v>1103</v>
      </c>
      <c r="E1109" s="36" t="s">
        <v>222</v>
      </c>
      <c r="F1109" s="16" t="s">
        <v>11</v>
      </c>
      <c r="G1109" s="14" t="s">
        <v>30</v>
      </c>
      <c r="H1109" s="13" t="s">
        <v>6</v>
      </c>
      <c r="I1109" s="13" t="s">
        <v>139</v>
      </c>
      <c r="J1109" s="13"/>
      <c r="K1109" s="13" t="s">
        <v>123</v>
      </c>
      <c r="L1109" s="14">
        <v>100</v>
      </c>
      <c r="M1109" s="14" t="s">
        <v>15</v>
      </c>
      <c r="N1109" s="31">
        <v>1000000</v>
      </c>
      <c r="O1109" s="14" t="s">
        <v>1</v>
      </c>
      <c r="P1109" s="14" t="s">
        <v>35</v>
      </c>
      <c r="Q1109" s="31">
        <v>19200</v>
      </c>
      <c r="R1109" s="31">
        <v>1200</v>
      </c>
      <c r="S1109" s="45">
        <v>1</v>
      </c>
      <c r="T1109" s="64">
        <f t="shared" si="153"/>
        <v>100</v>
      </c>
      <c r="U1109" s="64">
        <f t="shared" si="154"/>
        <v>2.756766765578635</v>
      </c>
      <c r="V1109" s="38">
        <f t="shared" si="155"/>
        <v>0.39658408140484225</v>
      </c>
      <c r="W1109" s="52">
        <v>396.58408140484227</v>
      </c>
      <c r="X1109" s="71" t="str">
        <f t="shared" si="161"/>
        <v>Q1 2024</v>
      </c>
      <c r="Y1109" s="21">
        <f t="shared" si="156"/>
        <v>3840</v>
      </c>
      <c r="Z1109" s="21">
        <f t="shared" si="157"/>
        <v>2160</v>
      </c>
      <c r="AA1109" s="57">
        <f t="shared" si="158"/>
        <v>2756766.765578635</v>
      </c>
      <c r="AB1109" s="59">
        <f t="shared" si="159"/>
        <v>1.7777777777777777</v>
      </c>
      <c r="AC1109" s="61">
        <f t="shared" si="160"/>
        <v>2540</v>
      </c>
    </row>
    <row r="1110" spans="4:29">
      <c r="D1110" s="12">
        <v>1104</v>
      </c>
      <c r="E1110" s="36" t="s">
        <v>222</v>
      </c>
      <c r="F1110" s="16" t="s">
        <v>11</v>
      </c>
      <c r="G1110" s="14" t="s">
        <v>30</v>
      </c>
      <c r="H1110" s="13" t="s">
        <v>6</v>
      </c>
      <c r="I1110" s="13" t="s">
        <v>48</v>
      </c>
      <c r="J1110" s="13" t="s">
        <v>215</v>
      </c>
      <c r="K1110" s="13" t="s">
        <v>123</v>
      </c>
      <c r="L1110" s="14">
        <v>50</v>
      </c>
      <c r="M1110" s="14" t="s">
        <v>15</v>
      </c>
      <c r="N1110" s="31">
        <v>400000</v>
      </c>
      <c r="O1110" s="14" t="s">
        <v>1</v>
      </c>
      <c r="P1110" s="14" t="s">
        <v>35</v>
      </c>
      <c r="Q1110" s="31">
        <v>1800</v>
      </c>
      <c r="R1110" s="31">
        <v>180</v>
      </c>
      <c r="S1110" s="45">
        <v>4</v>
      </c>
      <c r="T1110" s="64">
        <f t="shared" si="153"/>
        <v>200</v>
      </c>
      <c r="U1110" s="64">
        <f t="shared" si="154"/>
        <v>2.756766765578635</v>
      </c>
      <c r="V1110" s="38">
        <f t="shared" si="155"/>
        <v>0.57689653500427862</v>
      </c>
      <c r="W1110" s="52">
        <v>144.22413375106964</v>
      </c>
      <c r="X1110" s="71" t="str">
        <f t="shared" si="161"/>
        <v>Q1 2024</v>
      </c>
      <c r="Y1110" s="21">
        <f t="shared" si="156"/>
        <v>3840</v>
      </c>
      <c r="Z1110" s="21">
        <f t="shared" si="157"/>
        <v>2160</v>
      </c>
      <c r="AA1110" s="57">
        <f t="shared" si="158"/>
        <v>689191.69139465876</v>
      </c>
      <c r="AB1110" s="59">
        <f t="shared" si="159"/>
        <v>1.7777777777777777</v>
      </c>
      <c r="AC1110" s="61">
        <f t="shared" si="160"/>
        <v>1270</v>
      </c>
    </row>
    <row r="1111" spans="4:29">
      <c r="D1111" s="12">
        <v>1105</v>
      </c>
      <c r="E1111" s="36" t="s">
        <v>222</v>
      </c>
      <c r="F1111" s="16" t="s">
        <v>11</v>
      </c>
      <c r="G1111" s="14" t="s">
        <v>30</v>
      </c>
      <c r="H1111" s="13" t="s">
        <v>6</v>
      </c>
      <c r="I1111" s="13" t="s">
        <v>48</v>
      </c>
      <c r="J1111" s="13" t="s">
        <v>215</v>
      </c>
      <c r="K1111" s="13" t="s">
        <v>123</v>
      </c>
      <c r="L1111" s="14">
        <v>55</v>
      </c>
      <c r="M1111" s="14" t="s">
        <v>15</v>
      </c>
      <c r="N1111" s="31">
        <v>400000</v>
      </c>
      <c r="O1111" s="14" t="s">
        <v>1</v>
      </c>
      <c r="P1111" s="14" t="s">
        <v>35</v>
      </c>
      <c r="Q1111" s="31">
        <v>2000</v>
      </c>
      <c r="R1111" s="31">
        <v>200</v>
      </c>
      <c r="S1111" s="45">
        <v>61.95</v>
      </c>
      <c r="T1111" s="64">
        <f t="shared" si="153"/>
        <v>3407.25</v>
      </c>
      <c r="U1111" s="64">
        <f t="shared" si="154"/>
        <v>51.661464591097918</v>
      </c>
      <c r="V1111" s="38">
        <f t="shared" si="155"/>
        <v>6.8797075161266488</v>
      </c>
      <c r="W1111" s="52">
        <v>111.05258298832362</v>
      </c>
      <c r="X1111" s="71" t="str">
        <f t="shared" si="161"/>
        <v>Q1 2024</v>
      </c>
      <c r="Y1111" s="21">
        <f t="shared" si="156"/>
        <v>3840</v>
      </c>
      <c r="Z1111" s="21">
        <f t="shared" si="157"/>
        <v>2160</v>
      </c>
      <c r="AA1111" s="57">
        <f t="shared" si="158"/>
        <v>833921.94658753707</v>
      </c>
      <c r="AB1111" s="59">
        <f t="shared" si="159"/>
        <v>1.7777777777777777</v>
      </c>
      <c r="AC1111" s="61">
        <f t="shared" si="160"/>
        <v>1397</v>
      </c>
    </row>
    <row r="1112" spans="4:29">
      <c r="D1112" s="12">
        <v>1106</v>
      </c>
      <c r="E1112" s="36" t="s">
        <v>222</v>
      </c>
      <c r="F1112" s="16" t="s">
        <v>11</v>
      </c>
      <c r="G1112" s="14" t="s">
        <v>30</v>
      </c>
      <c r="H1112" s="13" t="s">
        <v>6</v>
      </c>
      <c r="I1112" s="13" t="s">
        <v>48</v>
      </c>
      <c r="J1112" s="13"/>
      <c r="K1112" s="13" t="s">
        <v>123</v>
      </c>
      <c r="L1112" s="14">
        <v>85</v>
      </c>
      <c r="M1112" s="14" t="s">
        <v>52</v>
      </c>
      <c r="N1112" s="31">
        <v>400000</v>
      </c>
      <c r="O1112" s="14" t="s">
        <v>2</v>
      </c>
      <c r="P1112" s="14" t="s">
        <v>35</v>
      </c>
      <c r="Q1112" s="31">
        <v>21060</v>
      </c>
      <c r="R1112" s="31">
        <v>2340</v>
      </c>
      <c r="S1112" s="45">
        <v>0.15</v>
      </c>
      <c r="T1112" s="64">
        <f t="shared" si="153"/>
        <v>12.75</v>
      </c>
      <c r="U1112" s="64">
        <f t="shared" si="154"/>
        <v>0.29876459821958457</v>
      </c>
      <c r="V1112" s="38">
        <f t="shared" si="155"/>
        <v>8.7715588161003541E-2</v>
      </c>
      <c r="W1112" s="52">
        <v>584.77058774002364</v>
      </c>
      <c r="X1112" s="71" t="str">
        <f t="shared" si="161"/>
        <v>Q1 2024</v>
      </c>
      <c r="Y1112" s="21">
        <f t="shared" si="156"/>
        <v>7680</v>
      </c>
      <c r="Z1112" s="21">
        <f t="shared" si="157"/>
        <v>4320</v>
      </c>
      <c r="AA1112" s="57">
        <f t="shared" si="158"/>
        <v>1991763.9881305636</v>
      </c>
      <c r="AB1112" s="59">
        <f t="shared" si="159"/>
        <v>1.7777777777777777</v>
      </c>
      <c r="AC1112" s="61">
        <f t="shared" si="160"/>
        <v>2159</v>
      </c>
    </row>
    <row r="1113" spans="4:29">
      <c r="D1113" s="12">
        <v>1107</v>
      </c>
      <c r="E1113" s="36" t="s">
        <v>222</v>
      </c>
      <c r="F1113" s="16" t="s">
        <v>11</v>
      </c>
      <c r="G1113" s="14" t="s">
        <v>30</v>
      </c>
      <c r="H1113" s="13" t="s">
        <v>6</v>
      </c>
      <c r="I1113" s="13" t="s">
        <v>48</v>
      </c>
      <c r="J1113" s="13"/>
      <c r="K1113" s="13" t="s">
        <v>123</v>
      </c>
      <c r="L1113" s="14">
        <v>98</v>
      </c>
      <c r="M1113" s="14" t="s">
        <v>15</v>
      </c>
      <c r="N1113" s="31"/>
      <c r="O1113" s="14" t="s">
        <v>1</v>
      </c>
      <c r="P1113" s="14" t="s">
        <v>35</v>
      </c>
      <c r="Q1113" s="31">
        <v>6480</v>
      </c>
      <c r="R1113" s="31">
        <v>1620</v>
      </c>
      <c r="S1113" s="45">
        <v>3.8</v>
      </c>
      <c r="T1113" s="64">
        <f t="shared" si="153"/>
        <v>372.4</v>
      </c>
      <c r="U1113" s="64">
        <f t="shared" si="154"/>
        <v>10.060875446314538</v>
      </c>
      <c r="V1113" s="38">
        <f t="shared" si="155"/>
        <v>1.5070195093384005</v>
      </c>
      <c r="W1113" s="52">
        <v>396.58408140484227</v>
      </c>
      <c r="X1113" s="71" t="str">
        <f t="shared" si="161"/>
        <v>Q1 2024</v>
      </c>
      <c r="Y1113" s="21">
        <f t="shared" si="156"/>
        <v>3840</v>
      </c>
      <c r="Z1113" s="21">
        <f t="shared" si="157"/>
        <v>2160</v>
      </c>
      <c r="AA1113" s="57">
        <f t="shared" si="158"/>
        <v>2647598.8016617205</v>
      </c>
      <c r="AB1113" s="59">
        <f t="shared" si="159"/>
        <v>1.7777777777777777</v>
      </c>
      <c r="AC1113" s="61">
        <f t="shared" si="160"/>
        <v>2489.1999999999998</v>
      </c>
    </row>
    <row r="1114" spans="4:29">
      <c r="D1114" s="12">
        <v>1108</v>
      </c>
      <c r="E1114" s="36" t="s">
        <v>222</v>
      </c>
      <c r="F1114" s="16" t="s">
        <v>11</v>
      </c>
      <c r="G1114" s="14" t="s">
        <v>30</v>
      </c>
      <c r="H1114" s="13" t="s">
        <v>6</v>
      </c>
      <c r="I1114" s="13" t="s">
        <v>48</v>
      </c>
      <c r="J1114" s="13"/>
      <c r="K1114" s="13" t="s">
        <v>123</v>
      </c>
      <c r="L1114" s="14">
        <v>100</v>
      </c>
      <c r="M1114" s="14" t="s">
        <v>15</v>
      </c>
      <c r="N1114" s="31"/>
      <c r="O1114" s="14" t="s">
        <v>1</v>
      </c>
      <c r="P1114" s="14" t="s">
        <v>35</v>
      </c>
      <c r="Q1114" s="31">
        <v>6480</v>
      </c>
      <c r="R1114" s="31">
        <v>1620</v>
      </c>
      <c r="S1114" s="45">
        <v>13.3</v>
      </c>
      <c r="T1114" s="64">
        <f t="shared" si="153"/>
        <v>1330</v>
      </c>
      <c r="U1114" s="64">
        <f t="shared" si="154"/>
        <v>36.66499798219585</v>
      </c>
      <c r="V1114" s="38">
        <f t="shared" si="155"/>
        <v>5.2745682826844025</v>
      </c>
      <c r="W1114" s="52">
        <v>396.58408140484227</v>
      </c>
      <c r="X1114" s="71" t="str">
        <f t="shared" si="161"/>
        <v>Q1 2024</v>
      </c>
      <c r="Y1114" s="21">
        <f t="shared" si="156"/>
        <v>3840</v>
      </c>
      <c r="Z1114" s="21">
        <f t="shared" si="157"/>
        <v>2160</v>
      </c>
      <c r="AA1114" s="57">
        <f t="shared" si="158"/>
        <v>2756766.765578635</v>
      </c>
      <c r="AB1114" s="59">
        <f t="shared" si="159"/>
        <v>1.7777777777777777</v>
      </c>
      <c r="AC1114" s="61">
        <f t="shared" si="160"/>
        <v>2540</v>
      </c>
    </row>
    <row r="1115" spans="4:29">
      <c r="D1115" s="12">
        <v>1109</v>
      </c>
      <c r="E1115" s="36" t="s">
        <v>222</v>
      </c>
      <c r="F1115" s="16" t="s">
        <v>11</v>
      </c>
      <c r="G1115" s="14" t="s">
        <v>30</v>
      </c>
      <c r="H1115" s="13" t="s">
        <v>6</v>
      </c>
      <c r="I1115" s="13" t="s">
        <v>48</v>
      </c>
      <c r="J1115" s="13" t="s">
        <v>180</v>
      </c>
      <c r="K1115" s="13" t="s">
        <v>123</v>
      </c>
      <c r="L1115" s="14">
        <v>65</v>
      </c>
      <c r="M1115" s="14" t="s">
        <v>15</v>
      </c>
      <c r="N1115" s="31"/>
      <c r="O1115" s="14" t="s">
        <v>1</v>
      </c>
      <c r="P1115" s="14" t="s">
        <v>35</v>
      </c>
      <c r="Q1115" s="31">
        <v>6400</v>
      </c>
      <c r="R1115" s="31">
        <v>1600</v>
      </c>
      <c r="S1115" s="45">
        <v>92.3</v>
      </c>
      <c r="T1115" s="64">
        <f t="shared" si="153"/>
        <v>5999.5</v>
      </c>
      <c r="U1115" s="64">
        <f t="shared" si="154"/>
        <v>107.50494436557864</v>
      </c>
      <c r="V1115" s="38">
        <f t="shared" si="155"/>
        <v>13.735441212834537</v>
      </c>
      <c r="W1115" s="52">
        <v>148.81301422355946</v>
      </c>
      <c r="X1115" s="71" t="str">
        <f t="shared" si="161"/>
        <v>Q1 2024</v>
      </c>
      <c r="Y1115" s="21">
        <f t="shared" si="156"/>
        <v>3840</v>
      </c>
      <c r="Z1115" s="21">
        <f t="shared" si="157"/>
        <v>2160</v>
      </c>
      <c r="AA1115" s="57">
        <f t="shared" si="158"/>
        <v>1164733.9584569733</v>
      </c>
      <c r="AB1115" s="59">
        <f t="shared" si="159"/>
        <v>1.7777777777777777</v>
      </c>
      <c r="AC1115" s="61">
        <f t="shared" si="160"/>
        <v>1651</v>
      </c>
    </row>
    <row r="1116" spans="4:29">
      <c r="D1116" s="12">
        <v>1110</v>
      </c>
      <c r="E1116" s="36" t="s">
        <v>222</v>
      </c>
      <c r="F1116" s="16" t="s">
        <v>11</v>
      </c>
      <c r="G1116" s="14" t="s">
        <v>30</v>
      </c>
      <c r="H1116" s="13" t="s">
        <v>6</v>
      </c>
      <c r="I1116" s="13" t="s">
        <v>48</v>
      </c>
      <c r="J1116" s="13" t="s">
        <v>179</v>
      </c>
      <c r="K1116" s="13" t="s">
        <v>123</v>
      </c>
      <c r="L1116" s="14">
        <v>75</v>
      </c>
      <c r="M1116" s="14" t="s">
        <v>15</v>
      </c>
      <c r="N1116" s="31"/>
      <c r="O1116" s="14" t="s">
        <v>1</v>
      </c>
      <c r="P1116" s="14" t="s">
        <v>35</v>
      </c>
      <c r="Q1116" s="31">
        <v>8000</v>
      </c>
      <c r="R1116" s="31">
        <v>2000</v>
      </c>
      <c r="S1116" s="45">
        <v>63.45</v>
      </c>
      <c r="T1116" s="64">
        <f t="shared" si="153"/>
        <v>4758.75</v>
      </c>
      <c r="U1116" s="64">
        <f t="shared" si="154"/>
        <v>98.39072884272997</v>
      </c>
      <c r="V1116" s="38">
        <f t="shared" si="155"/>
        <v>12.703072493486081</v>
      </c>
      <c r="W1116" s="52">
        <v>200.20602826613208</v>
      </c>
      <c r="X1116" s="71" t="str">
        <f t="shared" si="161"/>
        <v>Q1 2024</v>
      </c>
      <c r="Y1116" s="21">
        <f t="shared" si="156"/>
        <v>3840</v>
      </c>
      <c r="Z1116" s="21">
        <f t="shared" si="157"/>
        <v>2160</v>
      </c>
      <c r="AA1116" s="57">
        <f t="shared" si="158"/>
        <v>1550681.3056379822</v>
      </c>
      <c r="AB1116" s="59">
        <f t="shared" si="159"/>
        <v>1.7777777777777777</v>
      </c>
      <c r="AC1116" s="61">
        <f t="shared" si="160"/>
        <v>1905</v>
      </c>
    </row>
    <row r="1117" spans="4:29">
      <c r="D1117" s="12">
        <v>1111</v>
      </c>
      <c r="E1117" s="36" t="s">
        <v>222</v>
      </c>
      <c r="F1117" s="16" t="s">
        <v>11</v>
      </c>
      <c r="G1117" s="14" t="s">
        <v>30</v>
      </c>
      <c r="H1117" s="13" t="s">
        <v>6</v>
      </c>
      <c r="I1117" s="13" t="s">
        <v>48</v>
      </c>
      <c r="J1117" s="13" t="s">
        <v>178</v>
      </c>
      <c r="K1117" s="13" t="s">
        <v>123</v>
      </c>
      <c r="L1117" s="14">
        <v>85</v>
      </c>
      <c r="M1117" s="14" t="s">
        <v>15</v>
      </c>
      <c r="N1117" s="31"/>
      <c r="O1117" s="14" t="s">
        <v>1</v>
      </c>
      <c r="P1117" s="14" t="s">
        <v>35</v>
      </c>
      <c r="Q1117" s="31">
        <v>9600</v>
      </c>
      <c r="R1117" s="31">
        <v>2400</v>
      </c>
      <c r="S1117" s="45">
        <v>37.4</v>
      </c>
      <c r="T1117" s="64">
        <f t="shared" si="153"/>
        <v>3179</v>
      </c>
      <c r="U1117" s="64">
        <f t="shared" si="154"/>
        <v>74.491973156083077</v>
      </c>
      <c r="V1117" s="38">
        <f t="shared" si="155"/>
        <v>9.8881630963607332</v>
      </c>
      <c r="W1117" s="52">
        <v>264.38938760322816</v>
      </c>
      <c r="X1117" s="71" t="str">
        <f t="shared" si="161"/>
        <v>Q1 2024</v>
      </c>
      <c r="Y1117" s="21">
        <f t="shared" si="156"/>
        <v>3840</v>
      </c>
      <c r="Z1117" s="21">
        <f t="shared" si="157"/>
        <v>2160</v>
      </c>
      <c r="AA1117" s="57">
        <f t="shared" si="158"/>
        <v>1991763.9881305636</v>
      </c>
      <c r="AB1117" s="59">
        <f t="shared" si="159"/>
        <v>1.7777777777777777</v>
      </c>
      <c r="AC1117" s="61">
        <f t="shared" si="160"/>
        <v>2159</v>
      </c>
    </row>
    <row r="1118" spans="4:29">
      <c r="D1118" s="12">
        <v>1112</v>
      </c>
      <c r="E1118" s="36" t="s">
        <v>222</v>
      </c>
      <c r="F1118" s="16" t="s">
        <v>11</v>
      </c>
      <c r="G1118" s="14" t="s">
        <v>30</v>
      </c>
      <c r="H1118" s="13" t="s">
        <v>6</v>
      </c>
      <c r="I1118" s="13" t="s">
        <v>108</v>
      </c>
      <c r="J1118" s="13" t="s">
        <v>176</v>
      </c>
      <c r="K1118" s="13" t="s">
        <v>123</v>
      </c>
      <c r="L1118" s="14">
        <v>55</v>
      </c>
      <c r="M1118" s="14" t="s">
        <v>15</v>
      </c>
      <c r="N1118" s="31"/>
      <c r="O1118" s="14" t="s">
        <v>2</v>
      </c>
      <c r="P1118" s="14" t="s">
        <v>35</v>
      </c>
      <c r="Q1118" s="31">
        <v>8000</v>
      </c>
      <c r="R1118" s="31">
        <v>2000</v>
      </c>
      <c r="S1118" s="45">
        <v>3.7450000000000001</v>
      </c>
      <c r="T1118" s="64">
        <f t="shared" si="153"/>
        <v>205.97499999999999</v>
      </c>
      <c r="U1118" s="64">
        <f t="shared" si="154"/>
        <v>3.1230376899703267</v>
      </c>
      <c r="V1118" s="38">
        <f t="shared" si="155"/>
        <v>0.59413131898753146</v>
      </c>
      <c r="W1118" s="52">
        <v>158.64654712617661</v>
      </c>
      <c r="X1118" s="71" t="str">
        <f t="shared" si="161"/>
        <v>Q1 2024</v>
      </c>
      <c r="Y1118" s="21">
        <f t="shared" si="156"/>
        <v>3840</v>
      </c>
      <c r="Z1118" s="21">
        <f t="shared" si="157"/>
        <v>2160</v>
      </c>
      <c r="AA1118" s="57">
        <f t="shared" si="158"/>
        <v>833921.94658753707</v>
      </c>
      <c r="AB1118" s="59">
        <f t="shared" si="159"/>
        <v>1.7777777777777777</v>
      </c>
      <c r="AC1118" s="61">
        <f t="shared" si="160"/>
        <v>1397</v>
      </c>
    </row>
    <row r="1119" spans="4:29">
      <c r="D1119" s="12">
        <v>1113</v>
      </c>
      <c r="E1119" s="36" t="s">
        <v>222</v>
      </c>
      <c r="F1119" s="16" t="s">
        <v>11</v>
      </c>
      <c r="G1119" s="14" t="s">
        <v>30</v>
      </c>
      <c r="H1119" s="13" t="s">
        <v>6</v>
      </c>
      <c r="I1119" s="13" t="s">
        <v>108</v>
      </c>
      <c r="J1119" s="13" t="s">
        <v>191</v>
      </c>
      <c r="K1119" s="13" t="s">
        <v>123</v>
      </c>
      <c r="L1119" s="14">
        <v>60</v>
      </c>
      <c r="M1119" s="14" t="s">
        <v>15</v>
      </c>
      <c r="N1119" s="31"/>
      <c r="O1119" s="14" t="s">
        <v>2</v>
      </c>
      <c r="P1119" s="14" t="s">
        <v>35</v>
      </c>
      <c r="Q1119" s="31">
        <v>8000</v>
      </c>
      <c r="R1119" s="31">
        <v>2000</v>
      </c>
      <c r="S1119" s="45">
        <v>0.26100000000000001</v>
      </c>
      <c r="T1119" s="64">
        <f t="shared" si="153"/>
        <v>15.66</v>
      </c>
      <c r="U1119" s="64">
        <f t="shared" si="154"/>
        <v>0.25902580529376856</v>
      </c>
      <c r="V1119" s="38">
        <f t="shared" si="155"/>
        <v>4.5547423679925307E-2</v>
      </c>
      <c r="W1119" s="52">
        <v>174.51120183879428</v>
      </c>
      <c r="X1119" s="71" t="str">
        <f t="shared" si="161"/>
        <v>Q1 2024</v>
      </c>
      <c r="Y1119" s="21">
        <f t="shared" si="156"/>
        <v>3840</v>
      </c>
      <c r="Z1119" s="21">
        <f t="shared" si="157"/>
        <v>2160</v>
      </c>
      <c r="AA1119" s="57">
        <f t="shared" si="158"/>
        <v>992436.03560830862</v>
      </c>
      <c r="AB1119" s="59">
        <f t="shared" si="159"/>
        <v>1.7777777777777777</v>
      </c>
      <c r="AC1119" s="61">
        <f t="shared" si="160"/>
        <v>1524</v>
      </c>
    </row>
    <row r="1120" spans="4:29">
      <c r="D1120" s="12">
        <v>1114</v>
      </c>
      <c r="E1120" s="36" t="s">
        <v>222</v>
      </c>
      <c r="F1120" s="16" t="s">
        <v>11</v>
      </c>
      <c r="G1120" s="14" t="s">
        <v>30</v>
      </c>
      <c r="H1120" s="13" t="s">
        <v>6</v>
      </c>
      <c r="I1120" s="13" t="s">
        <v>108</v>
      </c>
      <c r="J1120" s="13" t="s">
        <v>177</v>
      </c>
      <c r="K1120" s="13" t="s">
        <v>123</v>
      </c>
      <c r="L1120" s="14">
        <v>65</v>
      </c>
      <c r="M1120" s="14" t="s">
        <v>15</v>
      </c>
      <c r="N1120" s="31"/>
      <c r="O1120" s="14" t="s">
        <v>2</v>
      </c>
      <c r="P1120" s="14" t="s">
        <v>35</v>
      </c>
      <c r="Q1120" s="31">
        <v>8000</v>
      </c>
      <c r="R1120" s="31">
        <v>2000</v>
      </c>
      <c r="S1120" s="45">
        <v>1.6319999999999999</v>
      </c>
      <c r="T1120" s="64">
        <f t="shared" si="153"/>
        <v>106.08</v>
      </c>
      <c r="U1120" s="64">
        <f t="shared" si="154"/>
        <v>1.9008458202017804</v>
      </c>
      <c r="V1120" s="38">
        <f t="shared" si="155"/>
        <v>0.3469469131612129</v>
      </c>
      <c r="W1120" s="52">
        <v>212.59002031937067</v>
      </c>
      <c r="X1120" s="71" t="str">
        <f t="shared" si="161"/>
        <v>Q1 2024</v>
      </c>
      <c r="Y1120" s="21">
        <f t="shared" si="156"/>
        <v>3840</v>
      </c>
      <c r="Z1120" s="21">
        <f t="shared" si="157"/>
        <v>2160</v>
      </c>
      <c r="AA1120" s="57">
        <f t="shared" si="158"/>
        <v>1164733.9584569733</v>
      </c>
      <c r="AB1120" s="59">
        <f t="shared" si="159"/>
        <v>1.7777777777777777</v>
      </c>
      <c r="AC1120" s="61">
        <f t="shared" si="160"/>
        <v>1651</v>
      </c>
    </row>
    <row r="1121" spans="4:29">
      <c r="D1121" s="12">
        <v>1115</v>
      </c>
      <c r="E1121" s="36" t="s">
        <v>222</v>
      </c>
      <c r="F1121" s="16" t="s">
        <v>11</v>
      </c>
      <c r="G1121" s="14" t="s">
        <v>30</v>
      </c>
      <c r="H1121" s="13" t="s">
        <v>6</v>
      </c>
      <c r="I1121" s="13" t="s">
        <v>108</v>
      </c>
      <c r="J1121" s="13" t="s">
        <v>190</v>
      </c>
      <c r="K1121" s="13" t="s">
        <v>123</v>
      </c>
      <c r="L1121" s="14">
        <v>70</v>
      </c>
      <c r="M1121" s="14" t="s">
        <v>15</v>
      </c>
      <c r="N1121" s="31"/>
      <c r="O1121" s="14" t="s">
        <v>2</v>
      </c>
      <c r="P1121" s="14" t="s">
        <v>35</v>
      </c>
      <c r="Q1121" s="31">
        <v>8000</v>
      </c>
      <c r="R1121" s="31">
        <v>2000</v>
      </c>
      <c r="S1121" s="45">
        <v>0.623</v>
      </c>
      <c r="T1121" s="64">
        <f t="shared" si="153"/>
        <v>43.61</v>
      </c>
      <c r="U1121" s="64">
        <f t="shared" si="154"/>
        <v>0.84155819052818992</v>
      </c>
      <c r="V1121" s="38">
        <f t="shared" si="155"/>
        <v>0.14263155055581159</v>
      </c>
      <c r="W1121" s="52">
        <v>228.9430988054761</v>
      </c>
      <c r="X1121" s="71" t="str">
        <f t="shared" si="161"/>
        <v>Q1 2024</v>
      </c>
      <c r="Y1121" s="21">
        <f t="shared" si="156"/>
        <v>3840</v>
      </c>
      <c r="Z1121" s="21">
        <f t="shared" si="157"/>
        <v>2160</v>
      </c>
      <c r="AA1121" s="57">
        <f t="shared" si="158"/>
        <v>1350815.715133531</v>
      </c>
      <c r="AB1121" s="59">
        <f t="shared" si="159"/>
        <v>1.7777777777777777</v>
      </c>
      <c r="AC1121" s="61">
        <f t="shared" si="160"/>
        <v>1778</v>
      </c>
    </row>
    <row r="1122" spans="4:29">
      <c r="D1122" s="12">
        <v>1116</v>
      </c>
      <c r="E1122" s="36" t="s">
        <v>222</v>
      </c>
      <c r="F1122" s="16" t="s">
        <v>11</v>
      </c>
      <c r="G1122" s="14" t="s">
        <v>30</v>
      </c>
      <c r="H1122" s="13" t="s">
        <v>6</v>
      </c>
      <c r="I1122" s="13" t="s">
        <v>108</v>
      </c>
      <c r="J1122" s="13" t="s">
        <v>181</v>
      </c>
      <c r="K1122" s="13" t="s">
        <v>123</v>
      </c>
      <c r="L1122" s="14">
        <v>75</v>
      </c>
      <c r="M1122" s="14" t="s">
        <v>15</v>
      </c>
      <c r="N1122" s="31"/>
      <c r="O1122" s="14" t="s">
        <v>2</v>
      </c>
      <c r="P1122" s="14" t="s">
        <v>35</v>
      </c>
      <c r="Q1122" s="31">
        <v>8000</v>
      </c>
      <c r="R1122" s="31">
        <v>2000</v>
      </c>
      <c r="S1122" s="45">
        <v>0.45700000000000002</v>
      </c>
      <c r="T1122" s="64">
        <f t="shared" si="153"/>
        <v>34.274999999999999</v>
      </c>
      <c r="U1122" s="64">
        <f t="shared" si="154"/>
        <v>0.70866135667655794</v>
      </c>
      <c r="V1122" s="38">
        <f t="shared" si="155"/>
        <v>0.13070593559660337</v>
      </c>
      <c r="W1122" s="52">
        <v>286.00861180876012</v>
      </c>
      <c r="X1122" s="71" t="str">
        <f t="shared" si="161"/>
        <v>Q1 2024</v>
      </c>
      <c r="Y1122" s="21">
        <f t="shared" si="156"/>
        <v>3840</v>
      </c>
      <c r="Z1122" s="21">
        <f t="shared" si="157"/>
        <v>2160</v>
      </c>
      <c r="AA1122" s="57">
        <f t="shared" si="158"/>
        <v>1550681.3056379822</v>
      </c>
      <c r="AB1122" s="59">
        <f t="shared" si="159"/>
        <v>1.7777777777777777</v>
      </c>
      <c r="AC1122" s="61">
        <f t="shared" si="160"/>
        <v>1905</v>
      </c>
    </row>
    <row r="1123" spans="4:29">
      <c r="D1123" s="12">
        <v>1117</v>
      </c>
      <c r="E1123" s="36" t="s">
        <v>222</v>
      </c>
      <c r="F1123" s="16" t="s">
        <v>11</v>
      </c>
      <c r="G1123" s="14" t="s">
        <v>30</v>
      </c>
      <c r="H1123" s="13" t="s">
        <v>6</v>
      </c>
      <c r="I1123" s="13" t="s">
        <v>108</v>
      </c>
      <c r="J1123" s="13" t="s">
        <v>175</v>
      </c>
      <c r="K1123" s="13" t="s">
        <v>123</v>
      </c>
      <c r="L1123" s="14">
        <v>65</v>
      </c>
      <c r="M1123" s="14" t="s">
        <v>52</v>
      </c>
      <c r="N1123" s="31">
        <v>1000000</v>
      </c>
      <c r="O1123" s="14" t="s">
        <v>2</v>
      </c>
      <c r="P1123" s="14" t="s">
        <v>35</v>
      </c>
      <c r="Q1123" s="31">
        <v>12096</v>
      </c>
      <c r="R1123" s="31">
        <v>1344</v>
      </c>
      <c r="S1123" s="45">
        <v>0.28999999999999998</v>
      </c>
      <c r="T1123" s="64">
        <f t="shared" si="153"/>
        <v>18.849999999999998</v>
      </c>
      <c r="U1123" s="64">
        <f t="shared" si="154"/>
        <v>0.33777284795252221</v>
      </c>
      <c r="V1123" s="38">
        <f t="shared" si="155"/>
        <v>9.4829067263275904E-2</v>
      </c>
      <c r="W1123" s="52">
        <v>326.99678366646867</v>
      </c>
      <c r="X1123" s="71" t="str">
        <f t="shared" si="161"/>
        <v>Q1 2024</v>
      </c>
      <c r="Y1123" s="21">
        <f t="shared" si="156"/>
        <v>7680</v>
      </c>
      <c r="Z1123" s="21">
        <f t="shared" si="157"/>
        <v>4320</v>
      </c>
      <c r="AA1123" s="57">
        <f t="shared" si="158"/>
        <v>1164733.9584569733</v>
      </c>
      <c r="AB1123" s="59">
        <f t="shared" si="159"/>
        <v>1.7777777777777777</v>
      </c>
      <c r="AC1123" s="61">
        <f t="shared" si="160"/>
        <v>1651</v>
      </c>
    </row>
    <row r="1124" spans="4:29">
      <c r="D1124" s="12">
        <v>1118</v>
      </c>
      <c r="E1124" s="36" t="s">
        <v>222</v>
      </c>
      <c r="F1124" s="16" t="s">
        <v>11</v>
      </c>
      <c r="G1124" s="14" t="s">
        <v>30</v>
      </c>
      <c r="H1124" s="13" t="s">
        <v>6</v>
      </c>
      <c r="I1124" s="13" t="s">
        <v>108</v>
      </c>
      <c r="J1124" s="13" t="s">
        <v>175</v>
      </c>
      <c r="K1124" s="13" t="s">
        <v>123</v>
      </c>
      <c r="L1124" s="14">
        <v>75</v>
      </c>
      <c r="M1124" s="14" t="s">
        <v>52</v>
      </c>
      <c r="N1124" s="31">
        <v>1000000</v>
      </c>
      <c r="O1124" s="14" t="s">
        <v>2</v>
      </c>
      <c r="P1124" s="14" t="s">
        <v>35</v>
      </c>
      <c r="Q1124" s="31">
        <v>17279.640575999994</v>
      </c>
      <c r="R1124" s="31">
        <v>1919.9600639999994</v>
      </c>
      <c r="S1124" s="45">
        <v>0.16400000000000001</v>
      </c>
      <c r="T1124" s="64">
        <f t="shared" si="153"/>
        <v>12.3</v>
      </c>
      <c r="U1124" s="64">
        <f t="shared" si="154"/>
        <v>0.2543117341246291</v>
      </c>
      <c r="V1124" s="38">
        <f t="shared" si="155"/>
        <v>7.2621045996793976E-2</v>
      </c>
      <c r="W1124" s="52">
        <v>442.81125607801209</v>
      </c>
      <c r="X1124" s="71" t="str">
        <f t="shared" si="161"/>
        <v>Q1 2024</v>
      </c>
      <c r="Y1124" s="21">
        <f t="shared" si="156"/>
        <v>7680</v>
      </c>
      <c r="Z1124" s="21">
        <f t="shared" si="157"/>
        <v>4320</v>
      </c>
      <c r="AA1124" s="57">
        <f t="shared" si="158"/>
        <v>1550681.3056379822</v>
      </c>
      <c r="AB1124" s="59">
        <f t="shared" si="159"/>
        <v>1.7777777777777777</v>
      </c>
      <c r="AC1124" s="61">
        <f t="shared" si="160"/>
        <v>1905</v>
      </c>
    </row>
    <row r="1125" spans="4:29">
      <c r="D1125" s="12">
        <v>1119</v>
      </c>
      <c r="E1125" s="36" t="s">
        <v>222</v>
      </c>
      <c r="F1125" s="16" t="s">
        <v>11</v>
      </c>
      <c r="G1125" s="14" t="s">
        <v>30</v>
      </c>
      <c r="H1125" s="13" t="s">
        <v>6</v>
      </c>
      <c r="I1125" s="13" t="s">
        <v>108</v>
      </c>
      <c r="J1125" s="13" t="s">
        <v>175</v>
      </c>
      <c r="K1125" s="13" t="s">
        <v>123</v>
      </c>
      <c r="L1125" s="14">
        <v>85</v>
      </c>
      <c r="M1125" s="14" t="s">
        <v>52</v>
      </c>
      <c r="N1125" s="31">
        <v>1000000</v>
      </c>
      <c r="O1125" s="14" t="s">
        <v>2</v>
      </c>
      <c r="P1125" s="14" t="s">
        <v>35</v>
      </c>
      <c r="Q1125" s="31">
        <v>21060</v>
      </c>
      <c r="R1125" s="31">
        <v>2340</v>
      </c>
      <c r="S1125" s="45">
        <v>6.4000000000000001E-2</v>
      </c>
      <c r="T1125" s="64">
        <f t="shared" si="153"/>
        <v>5.44</v>
      </c>
      <c r="U1125" s="64">
        <f t="shared" si="154"/>
        <v>0.12747289524035607</v>
      </c>
      <c r="V1125" s="38">
        <f t="shared" si="155"/>
        <v>3.7425317615361511E-2</v>
      </c>
      <c r="W1125" s="52">
        <v>584.77058774002364</v>
      </c>
      <c r="X1125" s="71" t="str">
        <f t="shared" si="161"/>
        <v>Q1 2024</v>
      </c>
      <c r="Y1125" s="21">
        <f t="shared" si="156"/>
        <v>7680</v>
      </c>
      <c r="Z1125" s="21">
        <f t="shared" si="157"/>
        <v>4320</v>
      </c>
      <c r="AA1125" s="57">
        <f t="shared" si="158"/>
        <v>1991763.9881305636</v>
      </c>
      <c r="AB1125" s="59">
        <f t="shared" si="159"/>
        <v>1.7777777777777777</v>
      </c>
      <c r="AC1125" s="61">
        <f t="shared" si="160"/>
        <v>2159</v>
      </c>
    </row>
    <row r="1126" spans="4:29">
      <c r="D1126" s="12">
        <v>1120</v>
      </c>
      <c r="E1126" s="36" t="s">
        <v>222</v>
      </c>
      <c r="F1126" s="16" t="s">
        <v>11</v>
      </c>
      <c r="G1126" s="14" t="s">
        <v>30</v>
      </c>
      <c r="H1126" s="13" t="s">
        <v>6</v>
      </c>
      <c r="I1126" s="13" t="s">
        <v>93</v>
      </c>
      <c r="J1126" s="13" t="s">
        <v>289</v>
      </c>
      <c r="K1126" s="13"/>
      <c r="L1126" s="14">
        <v>65</v>
      </c>
      <c r="M1126" s="14" t="s">
        <v>15</v>
      </c>
      <c r="N1126" s="31">
        <v>1000000</v>
      </c>
      <c r="O1126" s="14" t="s">
        <v>2</v>
      </c>
      <c r="P1126" s="14" t="s">
        <v>35</v>
      </c>
      <c r="Q1126" s="31">
        <v>37440</v>
      </c>
      <c r="R1126" s="31">
        <v>2340</v>
      </c>
      <c r="S1126" s="45">
        <v>0.15</v>
      </c>
      <c r="T1126" s="64">
        <f t="shared" si="153"/>
        <v>9.75</v>
      </c>
      <c r="U1126" s="64">
        <f t="shared" si="154"/>
        <v>0.17471009376854599</v>
      </c>
      <c r="V1126" s="38">
        <f t="shared" si="155"/>
        <v>3.1888503047905595E-2</v>
      </c>
      <c r="W1126" s="52">
        <v>212.59002031937067</v>
      </c>
      <c r="X1126" s="71" t="str">
        <f t="shared" si="161"/>
        <v>Q1 2024</v>
      </c>
      <c r="Y1126" s="21">
        <f t="shared" si="156"/>
        <v>3840</v>
      </c>
      <c r="Z1126" s="21">
        <f t="shared" si="157"/>
        <v>2160</v>
      </c>
      <c r="AA1126" s="57">
        <f t="shared" si="158"/>
        <v>1164733.9584569733</v>
      </c>
      <c r="AB1126" s="59">
        <f t="shared" si="159"/>
        <v>1.7777777777777777</v>
      </c>
      <c r="AC1126" s="61">
        <f t="shared" si="160"/>
        <v>1651</v>
      </c>
    </row>
    <row r="1127" spans="4:29">
      <c r="D1127" s="12">
        <v>1121</v>
      </c>
      <c r="E1127" s="36" t="s">
        <v>222</v>
      </c>
      <c r="F1127" s="16" t="s">
        <v>11</v>
      </c>
      <c r="G1127" s="14" t="s">
        <v>30</v>
      </c>
      <c r="H1127" s="13" t="s">
        <v>6</v>
      </c>
      <c r="I1127" s="13" t="s">
        <v>93</v>
      </c>
      <c r="J1127" s="13" t="s">
        <v>290</v>
      </c>
      <c r="K1127" s="13" t="s">
        <v>95</v>
      </c>
      <c r="L1127" s="14">
        <v>65</v>
      </c>
      <c r="M1127" s="14" t="s">
        <v>15</v>
      </c>
      <c r="N1127" s="31">
        <v>1000000</v>
      </c>
      <c r="O1127" s="14" t="s">
        <v>1</v>
      </c>
      <c r="P1127" s="14" t="s">
        <v>35</v>
      </c>
      <c r="Q1127" s="31">
        <v>3696</v>
      </c>
      <c r="R1127" s="31">
        <v>231</v>
      </c>
      <c r="S1127" s="45">
        <v>2.75</v>
      </c>
      <c r="T1127" s="64">
        <f t="shared" si="153"/>
        <v>178.75</v>
      </c>
      <c r="U1127" s="64">
        <f t="shared" si="154"/>
        <v>3.2030183857566765</v>
      </c>
      <c r="V1127" s="38">
        <f t="shared" si="155"/>
        <v>0.40923578911478853</v>
      </c>
      <c r="W1127" s="52">
        <v>148.81301422355946</v>
      </c>
      <c r="X1127" s="71" t="str">
        <f t="shared" si="161"/>
        <v>Q1 2024</v>
      </c>
      <c r="Y1127" s="21">
        <f t="shared" si="156"/>
        <v>3840</v>
      </c>
      <c r="Z1127" s="21">
        <f t="shared" si="157"/>
        <v>2160</v>
      </c>
      <c r="AA1127" s="57">
        <f t="shared" si="158"/>
        <v>1164733.9584569733</v>
      </c>
      <c r="AB1127" s="59">
        <f t="shared" si="159"/>
        <v>1.7777777777777777</v>
      </c>
      <c r="AC1127" s="61">
        <f t="shared" si="160"/>
        <v>1651</v>
      </c>
    </row>
    <row r="1128" spans="4:29">
      <c r="D1128" s="12">
        <v>1122</v>
      </c>
      <c r="E1128" s="36" t="s">
        <v>222</v>
      </c>
      <c r="F1128" s="16" t="s">
        <v>11</v>
      </c>
      <c r="G1128" s="14" t="s">
        <v>30</v>
      </c>
      <c r="H1128" s="13" t="s">
        <v>6</v>
      </c>
      <c r="I1128" s="13" t="s">
        <v>93</v>
      </c>
      <c r="J1128" s="13" t="s">
        <v>290</v>
      </c>
      <c r="K1128" s="13" t="s">
        <v>95</v>
      </c>
      <c r="L1128" s="14">
        <v>75</v>
      </c>
      <c r="M1128" s="14" t="s">
        <v>15</v>
      </c>
      <c r="N1128" s="31">
        <v>1000000</v>
      </c>
      <c r="O1128" s="14" t="s">
        <v>1</v>
      </c>
      <c r="P1128" s="14" t="s">
        <v>35</v>
      </c>
      <c r="Q1128" s="31">
        <v>4992</v>
      </c>
      <c r="R1128" s="31">
        <v>312</v>
      </c>
      <c r="S1128" s="45">
        <v>3.65</v>
      </c>
      <c r="T1128" s="64">
        <f t="shared" si="153"/>
        <v>273.75</v>
      </c>
      <c r="U1128" s="64">
        <f t="shared" si="154"/>
        <v>5.6599867655786351</v>
      </c>
      <c r="V1128" s="38">
        <f t="shared" si="155"/>
        <v>0.730752003171382</v>
      </c>
      <c r="W1128" s="52">
        <v>200.20602826613208</v>
      </c>
      <c r="X1128" s="71" t="str">
        <f t="shared" si="161"/>
        <v>Q1 2024</v>
      </c>
      <c r="Y1128" s="21">
        <f t="shared" si="156"/>
        <v>3840</v>
      </c>
      <c r="Z1128" s="21">
        <f t="shared" si="157"/>
        <v>2160</v>
      </c>
      <c r="AA1128" s="57">
        <f t="shared" si="158"/>
        <v>1550681.3056379822</v>
      </c>
      <c r="AB1128" s="59">
        <f t="shared" si="159"/>
        <v>1.7777777777777777</v>
      </c>
      <c r="AC1128" s="61">
        <f t="shared" si="160"/>
        <v>1905</v>
      </c>
    </row>
    <row r="1129" spans="4:29">
      <c r="D1129" s="12">
        <v>1123</v>
      </c>
      <c r="E1129" s="36" t="s">
        <v>222</v>
      </c>
      <c r="F1129" s="16" t="s">
        <v>11</v>
      </c>
      <c r="G1129" s="14" t="s">
        <v>30</v>
      </c>
      <c r="H1129" s="13" t="s">
        <v>6</v>
      </c>
      <c r="I1129" s="13" t="s">
        <v>93</v>
      </c>
      <c r="J1129" s="13" t="s">
        <v>290</v>
      </c>
      <c r="K1129" s="13" t="s">
        <v>95</v>
      </c>
      <c r="L1129" s="14">
        <v>98</v>
      </c>
      <c r="M1129" s="14" t="s">
        <v>15</v>
      </c>
      <c r="N1129" s="31">
        <v>1000000</v>
      </c>
      <c r="O1129" s="14" t="s">
        <v>1</v>
      </c>
      <c r="P1129" s="14" t="s">
        <v>35</v>
      </c>
      <c r="Q1129" s="31">
        <v>16080</v>
      </c>
      <c r="R1129" s="31">
        <v>1005</v>
      </c>
      <c r="S1129" s="45">
        <v>0.6</v>
      </c>
      <c r="T1129" s="64">
        <f t="shared" si="153"/>
        <v>58.8</v>
      </c>
      <c r="U1129" s="64">
        <f t="shared" si="154"/>
        <v>1.5885592809970324</v>
      </c>
      <c r="V1129" s="38">
        <f t="shared" si="155"/>
        <v>0.23795044884290537</v>
      </c>
      <c r="W1129" s="52">
        <v>396.58408140484227</v>
      </c>
      <c r="X1129" s="71" t="str">
        <f t="shared" si="161"/>
        <v>Q1 2024</v>
      </c>
      <c r="Y1129" s="21">
        <f t="shared" si="156"/>
        <v>3840</v>
      </c>
      <c r="Z1129" s="21">
        <f t="shared" si="157"/>
        <v>2160</v>
      </c>
      <c r="AA1129" s="57">
        <f t="shared" si="158"/>
        <v>2647598.8016617205</v>
      </c>
      <c r="AB1129" s="59">
        <f t="shared" si="159"/>
        <v>1.7777777777777777</v>
      </c>
      <c r="AC1129" s="61">
        <f t="shared" si="160"/>
        <v>2489.1999999999998</v>
      </c>
    </row>
    <row r="1130" spans="4:29">
      <c r="D1130" s="12">
        <v>1124</v>
      </c>
      <c r="E1130" s="36" t="s">
        <v>222</v>
      </c>
      <c r="F1130" s="16" t="s">
        <v>11</v>
      </c>
      <c r="G1130" s="14" t="s">
        <v>30</v>
      </c>
      <c r="H1130" s="13" t="s">
        <v>6</v>
      </c>
      <c r="I1130" s="13" t="s">
        <v>201</v>
      </c>
      <c r="J1130" s="13"/>
      <c r="K1130" s="13"/>
      <c r="L1130" s="14">
        <v>65</v>
      </c>
      <c r="M1130" s="14" t="s">
        <v>15</v>
      </c>
      <c r="N1130" s="31"/>
      <c r="O1130" s="14" t="s">
        <v>1</v>
      </c>
      <c r="P1130" s="14" t="s">
        <v>35</v>
      </c>
      <c r="Q1130" s="31">
        <v>8640</v>
      </c>
      <c r="R1130" s="31">
        <v>540</v>
      </c>
      <c r="S1130" s="45">
        <v>0.2</v>
      </c>
      <c r="T1130" s="64">
        <f t="shared" si="153"/>
        <v>13</v>
      </c>
      <c r="U1130" s="64">
        <f t="shared" si="154"/>
        <v>0.23294679169139468</v>
      </c>
      <c r="V1130" s="38">
        <f t="shared" si="155"/>
        <v>2.9762602844711893E-2</v>
      </c>
      <c r="W1130" s="52">
        <v>148.81301422355946</v>
      </c>
      <c r="X1130" s="71" t="str">
        <f t="shared" si="161"/>
        <v>Q1 2024</v>
      </c>
      <c r="Y1130" s="21">
        <f t="shared" si="156"/>
        <v>3840</v>
      </c>
      <c r="Z1130" s="21">
        <f t="shared" si="157"/>
        <v>2160</v>
      </c>
      <c r="AA1130" s="57">
        <f t="shared" si="158"/>
        <v>1164733.9584569733</v>
      </c>
      <c r="AB1130" s="59">
        <f t="shared" si="159"/>
        <v>1.7777777777777777</v>
      </c>
      <c r="AC1130" s="61">
        <f t="shared" si="160"/>
        <v>1651</v>
      </c>
    </row>
    <row r="1131" spans="4:29">
      <c r="D1131" s="12">
        <v>1125</v>
      </c>
      <c r="E1131" s="36" t="s">
        <v>222</v>
      </c>
      <c r="F1131" s="16" t="s">
        <v>11</v>
      </c>
      <c r="G1131" s="14" t="s">
        <v>30</v>
      </c>
      <c r="H1131" s="13" t="s">
        <v>6</v>
      </c>
      <c r="I1131" s="13" t="s">
        <v>201</v>
      </c>
      <c r="J1131" s="13"/>
      <c r="K1131" s="13"/>
      <c r="L1131" s="14">
        <v>75</v>
      </c>
      <c r="M1131" s="14" t="s">
        <v>15</v>
      </c>
      <c r="N1131" s="31"/>
      <c r="O1131" s="14" t="s">
        <v>1</v>
      </c>
      <c r="P1131" s="14" t="s">
        <v>35</v>
      </c>
      <c r="Q1131" s="31">
        <v>4096</v>
      </c>
      <c r="R1131" s="31">
        <v>1024</v>
      </c>
      <c r="S1131" s="45">
        <v>0.2</v>
      </c>
      <c r="T1131" s="64">
        <f t="shared" si="153"/>
        <v>15</v>
      </c>
      <c r="U1131" s="64">
        <f t="shared" si="154"/>
        <v>0.31013626112759646</v>
      </c>
      <c r="V1131" s="38">
        <f t="shared" si="155"/>
        <v>4.0041205653226421E-2</v>
      </c>
      <c r="W1131" s="52">
        <v>200.20602826613208</v>
      </c>
      <c r="X1131" s="71" t="str">
        <f t="shared" si="161"/>
        <v>Q1 2024</v>
      </c>
      <c r="Y1131" s="21">
        <f t="shared" si="156"/>
        <v>3840</v>
      </c>
      <c r="Z1131" s="21">
        <f t="shared" si="157"/>
        <v>2160</v>
      </c>
      <c r="AA1131" s="57">
        <f t="shared" si="158"/>
        <v>1550681.3056379822</v>
      </c>
      <c r="AB1131" s="59">
        <f t="shared" si="159"/>
        <v>1.7777777777777777</v>
      </c>
      <c r="AC1131" s="61">
        <f t="shared" si="160"/>
        <v>1905</v>
      </c>
    </row>
    <row r="1132" spans="4:29">
      <c r="D1132" s="12">
        <v>1126</v>
      </c>
      <c r="E1132" s="36" t="s">
        <v>222</v>
      </c>
      <c r="F1132" s="16" t="s">
        <v>11</v>
      </c>
      <c r="G1132" s="14" t="s">
        <v>30</v>
      </c>
      <c r="H1132" s="13" t="s">
        <v>6</v>
      </c>
      <c r="I1132" s="13" t="s">
        <v>201</v>
      </c>
      <c r="J1132" s="13"/>
      <c r="K1132" s="13"/>
      <c r="L1132" s="14">
        <v>85</v>
      </c>
      <c r="M1132" s="14" t="s">
        <v>15</v>
      </c>
      <c r="N1132" s="31"/>
      <c r="O1132" s="14" t="s">
        <v>1</v>
      </c>
      <c r="P1132" s="14" t="s">
        <v>35</v>
      </c>
      <c r="Q1132" s="31">
        <v>9600</v>
      </c>
      <c r="R1132" s="31">
        <v>2400</v>
      </c>
      <c r="S1132" s="45">
        <v>5.0000000000000001E-3</v>
      </c>
      <c r="T1132" s="64">
        <f t="shared" si="153"/>
        <v>0.42499999999999999</v>
      </c>
      <c r="U1132" s="64">
        <f t="shared" si="154"/>
        <v>9.9588199406528185E-3</v>
      </c>
      <c r="V1132" s="38">
        <f t="shared" si="155"/>
        <v>1.3219469380161407E-3</v>
      </c>
      <c r="W1132" s="52">
        <v>264.38938760322816</v>
      </c>
      <c r="X1132" s="71" t="str">
        <f t="shared" si="161"/>
        <v>Q1 2024</v>
      </c>
      <c r="Y1132" s="21">
        <f t="shared" si="156"/>
        <v>3840</v>
      </c>
      <c r="Z1132" s="21">
        <f t="shared" si="157"/>
        <v>2160</v>
      </c>
      <c r="AA1132" s="57">
        <f t="shared" si="158"/>
        <v>1991763.9881305636</v>
      </c>
      <c r="AB1132" s="59">
        <f t="shared" si="159"/>
        <v>1.7777777777777777</v>
      </c>
      <c r="AC1132" s="61">
        <f t="shared" si="160"/>
        <v>2159</v>
      </c>
    </row>
    <row r="1133" spans="4:29">
      <c r="D1133" s="12">
        <v>1127</v>
      </c>
      <c r="E1133" s="36" t="s">
        <v>222</v>
      </c>
      <c r="F1133" s="16" t="s">
        <v>11</v>
      </c>
      <c r="G1133" s="14" t="s">
        <v>30</v>
      </c>
      <c r="H1133" s="13" t="s">
        <v>6</v>
      </c>
      <c r="I1133" s="13" t="s">
        <v>202</v>
      </c>
      <c r="J1133" s="13"/>
      <c r="K1133" s="13"/>
      <c r="L1133" s="14">
        <v>75</v>
      </c>
      <c r="M1133" s="14" t="s">
        <v>15</v>
      </c>
      <c r="N1133" s="31"/>
      <c r="O1133" s="14" t="s">
        <v>1</v>
      </c>
      <c r="P1133" s="14" t="s">
        <v>35</v>
      </c>
      <c r="Q1133" s="31">
        <v>4096</v>
      </c>
      <c r="R1133" s="31">
        <v>1024</v>
      </c>
      <c r="S1133" s="45">
        <v>0.4</v>
      </c>
      <c r="T1133" s="64">
        <f t="shared" si="153"/>
        <v>30</v>
      </c>
      <c r="U1133" s="64">
        <f t="shared" si="154"/>
        <v>0.62027252225519292</v>
      </c>
      <c r="V1133" s="38">
        <f t="shared" si="155"/>
        <v>8.0082411306452841E-2</v>
      </c>
      <c r="W1133" s="52">
        <v>200.20602826613208</v>
      </c>
      <c r="X1133" s="71" t="str">
        <f t="shared" si="161"/>
        <v>Q1 2024</v>
      </c>
      <c r="Y1133" s="21">
        <f t="shared" si="156"/>
        <v>3840</v>
      </c>
      <c r="Z1133" s="21">
        <f t="shared" si="157"/>
        <v>2160</v>
      </c>
      <c r="AA1133" s="57">
        <f t="shared" si="158"/>
        <v>1550681.3056379822</v>
      </c>
      <c r="AB1133" s="59">
        <f t="shared" si="159"/>
        <v>1.7777777777777777</v>
      </c>
      <c r="AC1133" s="61">
        <f t="shared" si="160"/>
        <v>1905</v>
      </c>
    </row>
    <row r="1134" spans="4:29">
      <c r="D1134" s="12">
        <v>1128</v>
      </c>
      <c r="E1134" s="36" t="s">
        <v>222</v>
      </c>
      <c r="F1134" s="16" t="s">
        <v>11</v>
      </c>
      <c r="G1134" s="14" t="s">
        <v>30</v>
      </c>
      <c r="H1134" s="13" t="s">
        <v>6</v>
      </c>
      <c r="I1134" s="13" t="s">
        <v>202</v>
      </c>
      <c r="J1134" s="13"/>
      <c r="K1134" s="13"/>
      <c r="L1134" s="14">
        <v>85</v>
      </c>
      <c r="M1134" s="14" t="s">
        <v>15</v>
      </c>
      <c r="N1134" s="31"/>
      <c r="O1134" s="14" t="s">
        <v>1</v>
      </c>
      <c r="P1134" s="14" t="s">
        <v>35</v>
      </c>
      <c r="Q1134" s="31">
        <v>9600</v>
      </c>
      <c r="R1134" s="31">
        <v>2400</v>
      </c>
      <c r="S1134" s="45">
        <v>1</v>
      </c>
      <c r="T1134" s="64">
        <f t="shared" si="153"/>
        <v>85</v>
      </c>
      <c r="U1134" s="64">
        <f t="shared" si="154"/>
        <v>1.9917639881305635</v>
      </c>
      <c r="V1134" s="38">
        <f t="shared" si="155"/>
        <v>0.26438938760322817</v>
      </c>
      <c r="W1134" s="52">
        <v>264.38938760322816</v>
      </c>
      <c r="X1134" s="71" t="str">
        <f t="shared" si="161"/>
        <v>Q1 2024</v>
      </c>
      <c r="Y1134" s="21">
        <f t="shared" si="156"/>
        <v>3840</v>
      </c>
      <c r="Z1134" s="21">
        <f t="shared" si="157"/>
        <v>2160</v>
      </c>
      <c r="AA1134" s="57">
        <f t="shared" si="158"/>
        <v>1991763.9881305636</v>
      </c>
      <c r="AB1134" s="59">
        <f t="shared" si="159"/>
        <v>1.7777777777777777</v>
      </c>
      <c r="AC1134" s="61">
        <f t="shared" si="160"/>
        <v>2159</v>
      </c>
    </row>
    <row r="1135" spans="4:29">
      <c r="D1135" s="12">
        <v>1129</v>
      </c>
      <c r="E1135" s="36" t="s">
        <v>222</v>
      </c>
      <c r="F1135" s="16" t="s">
        <v>11</v>
      </c>
      <c r="G1135" s="14" t="s">
        <v>30</v>
      </c>
      <c r="H1135" s="13" t="s">
        <v>6</v>
      </c>
      <c r="I1135" s="13" t="s">
        <v>122</v>
      </c>
      <c r="J1135" s="13"/>
      <c r="K1135" s="13"/>
      <c r="L1135" s="14">
        <v>55</v>
      </c>
      <c r="M1135" s="14" t="s">
        <v>15</v>
      </c>
      <c r="N1135" s="31"/>
      <c r="O1135" s="14" t="s">
        <v>1</v>
      </c>
      <c r="P1135" s="14" t="s">
        <v>35</v>
      </c>
      <c r="Q1135" s="31">
        <v>6528</v>
      </c>
      <c r="R1135" s="31">
        <v>408</v>
      </c>
      <c r="S1135" s="45">
        <v>28.4</v>
      </c>
      <c r="T1135" s="64">
        <f t="shared" si="153"/>
        <v>1562</v>
      </c>
      <c r="U1135" s="64">
        <f t="shared" si="154"/>
        <v>23.683383283086052</v>
      </c>
      <c r="V1135" s="38">
        <f t="shared" si="155"/>
        <v>3.1538933568683905</v>
      </c>
      <c r="W1135" s="52">
        <v>111.05258298832362</v>
      </c>
      <c r="X1135" s="71" t="str">
        <f t="shared" si="161"/>
        <v>Q1 2024</v>
      </c>
      <c r="Y1135" s="21">
        <f t="shared" si="156"/>
        <v>3840</v>
      </c>
      <c r="Z1135" s="21">
        <f t="shared" si="157"/>
        <v>2160</v>
      </c>
      <c r="AA1135" s="57">
        <f t="shared" si="158"/>
        <v>833921.94658753707</v>
      </c>
      <c r="AB1135" s="59">
        <f t="shared" si="159"/>
        <v>1.7777777777777777</v>
      </c>
      <c r="AC1135" s="61">
        <f t="shared" si="160"/>
        <v>1397</v>
      </c>
    </row>
    <row r="1136" spans="4:29">
      <c r="D1136" s="12">
        <v>1130</v>
      </c>
      <c r="E1136" s="36" t="s">
        <v>222</v>
      </c>
      <c r="F1136" s="16" t="s">
        <v>11</v>
      </c>
      <c r="G1136" s="14" t="s">
        <v>30</v>
      </c>
      <c r="H1136" s="13" t="s">
        <v>6</v>
      </c>
      <c r="I1136" s="13" t="s">
        <v>122</v>
      </c>
      <c r="J1136" s="13"/>
      <c r="K1136" s="13"/>
      <c r="L1136" s="14">
        <v>65</v>
      </c>
      <c r="M1136" s="14" t="s">
        <v>15</v>
      </c>
      <c r="N1136" s="31"/>
      <c r="O1136" s="14" t="s">
        <v>2</v>
      </c>
      <c r="P1136" s="14" t="s">
        <v>35</v>
      </c>
      <c r="Q1136" s="31">
        <v>8512</v>
      </c>
      <c r="R1136" s="31">
        <v>532</v>
      </c>
      <c r="S1136" s="45">
        <v>59.9</v>
      </c>
      <c r="T1136" s="64">
        <f t="shared" si="153"/>
        <v>3893.5</v>
      </c>
      <c r="U1136" s="64">
        <f t="shared" si="154"/>
        <v>69.767564111572696</v>
      </c>
      <c r="V1136" s="38">
        <f t="shared" si="155"/>
        <v>12.734142217130302</v>
      </c>
      <c r="W1136" s="52">
        <v>212.59002031937067</v>
      </c>
      <c r="X1136" s="71" t="str">
        <f t="shared" si="161"/>
        <v>Q1 2024</v>
      </c>
      <c r="Y1136" s="21">
        <f t="shared" si="156"/>
        <v>3840</v>
      </c>
      <c r="Z1136" s="21">
        <f t="shared" si="157"/>
        <v>2160</v>
      </c>
      <c r="AA1136" s="57">
        <f t="shared" si="158"/>
        <v>1164733.9584569733</v>
      </c>
      <c r="AB1136" s="59">
        <f t="shared" si="159"/>
        <v>1.7777777777777777</v>
      </c>
      <c r="AC1136" s="61">
        <f t="shared" si="160"/>
        <v>1651</v>
      </c>
    </row>
    <row r="1137" spans="4:29">
      <c r="D1137" s="12">
        <v>1131</v>
      </c>
      <c r="E1137" s="36" t="s">
        <v>222</v>
      </c>
      <c r="F1137" s="16" t="s">
        <v>11</v>
      </c>
      <c r="G1137" s="14" t="s">
        <v>30</v>
      </c>
      <c r="H1137" s="13" t="s">
        <v>6</v>
      </c>
      <c r="I1137" s="13" t="s">
        <v>122</v>
      </c>
      <c r="J1137" s="13"/>
      <c r="K1137" s="13"/>
      <c r="L1137" s="14">
        <v>75</v>
      </c>
      <c r="M1137" s="14" t="s">
        <v>15</v>
      </c>
      <c r="N1137" s="31"/>
      <c r="O1137" s="14" t="s">
        <v>2</v>
      </c>
      <c r="P1137" s="14" t="s">
        <v>35</v>
      </c>
      <c r="Q1137" s="31">
        <v>16384</v>
      </c>
      <c r="R1137" s="31">
        <v>1024</v>
      </c>
      <c r="S1137" s="45">
        <v>63.85</v>
      </c>
      <c r="T1137" s="64">
        <f t="shared" si="153"/>
        <v>4788.75</v>
      </c>
      <c r="U1137" s="64">
        <f t="shared" si="154"/>
        <v>99.011001364985162</v>
      </c>
      <c r="V1137" s="38">
        <f t="shared" si="155"/>
        <v>18.261649863989334</v>
      </c>
      <c r="W1137" s="52">
        <v>286.00861180876012</v>
      </c>
      <c r="X1137" s="71" t="str">
        <f t="shared" si="161"/>
        <v>Q1 2024</v>
      </c>
      <c r="Y1137" s="21">
        <f t="shared" si="156"/>
        <v>3840</v>
      </c>
      <c r="Z1137" s="21">
        <f t="shared" si="157"/>
        <v>2160</v>
      </c>
      <c r="AA1137" s="57">
        <f t="shared" si="158"/>
        <v>1550681.3056379822</v>
      </c>
      <c r="AB1137" s="59">
        <f t="shared" si="159"/>
        <v>1.7777777777777777</v>
      </c>
      <c r="AC1137" s="61">
        <f t="shared" si="160"/>
        <v>1905</v>
      </c>
    </row>
    <row r="1138" spans="4:29">
      <c r="D1138" s="12">
        <v>1132</v>
      </c>
      <c r="E1138" s="36" t="s">
        <v>222</v>
      </c>
      <c r="F1138" s="16" t="s">
        <v>11</v>
      </c>
      <c r="G1138" s="14" t="s">
        <v>30</v>
      </c>
      <c r="H1138" s="13" t="s">
        <v>6</v>
      </c>
      <c r="I1138" s="13" t="s">
        <v>122</v>
      </c>
      <c r="J1138" s="13"/>
      <c r="K1138" s="13"/>
      <c r="L1138" s="14">
        <v>85</v>
      </c>
      <c r="M1138" s="14" t="s">
        <v>15</v>
      </c>
      <c r="N1138" s="31"/>
      <c r="O1138" s="14" t="s">
        <v>2</v>
      </c>
      <c r="P1138" s="14" t="s">
        <v>35</v>
      </c>
      <c r="Q1138" s="31">
        <v>14400</v>
      </c>
      <c r="R1138" s="31">
        <v>900</v>
      </c>
      <c r="S1138" s="45">
        <v>50.05</v>
      </c>
      <c r="T1138" s="64">
        <f t="shared" si="153"/>
        <v>4254.25</v>
      </c>
      <c r="U1138" s="64">
        <f t="shared" si="154"/>
        <v>99.687787605934716</v>
      </c>
      <c r="V1138" s="38">
        <f t="shared" si="155"/>
        <v>18.903841213630816</v>
      </c>
      <c r="W1138" s="52">
        <v>377.69912514746881</v>
      </c>
      <c r="X1138" s="71" t="str">
        <f t="shared" si="161"/>
        <v>Q1 2024</v>
      </c>
      <c r="Y1138" s="21">
        <f t="shared" si="156"/>
        <v>3840</v>
      </c>
      <c r="Z1138" s="21">
        <f t="shared" si="157"/>
        <v>2160</v>
      </c>
      <c r="AA1138" s="57">
        <f t="shared" si="158"/>
        <v>1991763.9881305636</v>
      </c>
      <c r="AB1138" s="59">
        <f t="shared" si="159"/>
        <v>1.7777777777777777</v>
      </c>
      <c r="AC1138" s="61">
        <f t="shared" si="160"/>
        <v>2159</v>
      </c>
    </row>
    <row r="1139" spans="4:29">
      <c r="D1139" s="12">
        <v>1133</v>
      </c>
      <c r="E1139" s="36" t="s">
        <v>222</v>
      </c>
      <c r="F1139" s="16" t="s">
        <v>11</v>
      </c>
      <c r="G1139" s="14" t="s">
        <v>30</v>
      </c>
      <c r="H1139" s="13" t="s">
        <v>6</v>
      </c>
      <c r="I1139" s="13" t="s">
        <v>122</v>
      </c>
      <c r="J1139" s="13"/>
      <c r="K1139" s="13"/>
      <c r="L1139" s="14">
        <v>86</v>
      </c>
      <c r="M1139" s="14" t="s">
        <v>15</v>
      </c>
      <c r="N1139" s="31"/>
      <c r="O1139" s="14" t="s">
        <v>2</v>
      </c>
      <c r="P1139" s="14" t="s">
        <v>35</v>
      </c>
      <c r="Q1139" s="31">
        <v>16000</v>
      </c>
      <c r="R1139" s="31">
        <v>1000</v>
      </c>
      <c r="S1139" s="45">
        <v>0.15</v>
      </c>
      <c r="T1139" s="64">
        <f t="shared" si="153"/>
        <v>12.9</v>
      </c>
      <c r="U1139" s="64">
        <f t="shared" si="154"/>
        <v>0.30583570497329382</v>
      </c>
      <c r="V1139" s="38">
        <f t="shared" si="155"/>
        <v>5.6654868772120316E-2</v>
      </c>
      <c r="W1139" s="52">
        <v>377.69912514746881</v>
      </c>
      <c r="X1139" s="71" t="str">
        <f t="shared" si="161"/>
        <v>Q1 2024</v>
      </c>
      <c r="Y1139" s="21">
        <f t="shared" si="156"/>
        <v>3840</v>
      </c>
      <c r="Z1139" s="21">
        <f t="shared" si="157"/>
        <v>2160</v>
      </c>
      <c r="AA1139" s="57">
        <f t="shared" si="158"/>
        <v>2038904.6998219588</v>
      </c>
      <c r="AB1139" s="59">
        <f t="shared" si="159"/>
        <v>1.7777777777777777</v>
      </c>
      <c r="AC1139" s="61">
        <f t="shared" si="160"/>
        <v>2184.4</v>
      </c>
    </row>
    <row r="1140" spans="4:29">
      <c r="D1140" s="12">
        <v>1134</v>
      </c>
      <c r="E1140" s="36" t="s">
        <v>222</v>
      </c>
      <c r="F1140" s="16" t="s">
        <v>11</v>
      </c>
      <c r="G1140" s="14" t="s">
        <v>30</v>
      </c>
      <c r="H1140" s="13" t="s">
        <v>6</v>
      </c>
      <c r="I1140" s="13" t="s">
        <v>122</v>
      </c>
      <c r="J1140" s="13"/>
      <c r="K1140" s="13"/>
      <c r="L1140" s="14">
        <v>98</v>
      </c>
      <c r="M1140" s="14" t="s">
        <v>15</v>
      </c>
      <c r="N1140" s="31"/>
      <c r="O1140" s="14" t="s">
        <v>2</v>
      </c>
      <c r="P1140" s="14" t="s">
        <v>35</v>
      </c>
      <c r="Q1140" s="31">
        <v>17472</v>
      </c>
      <c r="R1140" s="31">
        <v>1092</v>
      </c>
      <c r="S1140" s="45">
        <v>0.05</v>
      </c>
      <c r="T1140" s="64">
        <f t="shared" si="153"/>
        <v>4.9000000000000004</v>
      </c>
      <c r="U1140" s="64">
        <f t="shared" si="154"/>
        <v>0.13237994008308601</v>
      </c>
      <c r="V1140" s="38">
        <f t="shared" si="155"/>
        <v>2.8327434386060162E-2</v>
      </c>
      <c r="W1140" s="52">
        <v>566.54868772120324</v>
      </c>
      <c r="X1140" s="71" t="str">
        <f t="shared" si="161"/>
        <v>Q1 2024</v>
      </c>
      <c r="Y1140" s="21">
        <f t="shared" si="156"/>
        <v>3840</v>
      </c>
      <c r="Z1140" s="21">
        <f t="shared" si="157"/>
        <v>2160</v>
      </c>
      <c r="AA1140" s="57">
        <f t="shared" si="158"/>
        <v>2647598.8016617205</v>
      </c>
      <c r="AB1140" s="59">
        <f t="shared" si="159"/>
        <v>1.7777777777777777</v>
      </c>
      <c r="AC1140" s="61">
        <f t="shared" si="160"/>
        <v>2489.1999999999998</v>
      </c>
    </row>
    <row r="1141" spans="4:29">
      <c r="D1141" s="12">
        <v>1135</v>
      </c>
      <c r="E1141" s="36" t="s">
        <v>222</v>
      </c>
      <c r="F1141" s="16" t="s">
        <v>11</v>
      </c>
      <c r="G1141" s="14" t="s">
        <v>30</v>
      </c>
      <c r="H1141" s="13" t="s">
        <v>6</v>
      </c>
      <c r="I1141" s="13" t="s">
        <v>76</v>
      </c>
      <c r="J1141" s="13"/>
      <c r="K1141" s="13" t="s">
        <v>123</v>
      </c>
      <c r="L1141" s="14">
        <v>55</v>
      </c>
      <c r="M1141" s="14" t="s">
        <v>15</v>
      </c>
      <c r="N1141" s="31">
        <v>1000000</v>
      </c>
      <c r="O1141" s="14" t="s">
        <v>1</v>
      </c>
      <c r="P1141" s="14" t="s">
        <v>35</v>
      </c>
      <c r="Q1141" s="31">
        <v>6804.6390532544374</v>
      </c>
      <c r="R1141" s="31">
        <v>567.05325443786978</v>
      </c>
      <c r="S1141" s="45">
        <v>9</v>
      </c>
      <c r="T1141" s="64">
        <f t="shared" si="153"/>
        <v>495</v>
      </c>
      <c r="U1141" s="64">
        <f t="shared" si="154"/>
        <v>7.5052975192878337</v>
      </c>
      <c r="V1141" s="38">
        <f t="shared" si="155"/>
        <v>0.99947324689491257</v>
      </c>
      <c r="W1141" s="52">
        <v>111.05258298832362</v>
      </c>
      <c r="X1141" s="71" t="str">
        <f t="shared" si="161"/>
        <v>Q1 2024</v>
      </c>
      <c r="Y1141" s="21">
        <f t="shared" si="156"/>
        <v>3840</v>
      </c>
      <c r="Z1141" s="21">
        <f t="shared" si="157"/>
        <v>2160</v>
      </c>
      <c r="AA1141" s="57">
        <f t="shared" si="158"/>
        <v>833921.94658753707</v>
      </c>
      <c r="AB1141" s="59">
        <f t="shared" si="159"/>
        <v>1.7777777777777777</v>
      </c>
      <c r="AC1141" s="61">
        <f t="shared" si="160"/>
        <v>1397</v>
      </c>
    </row>
    <row r="1142" spans="4:29">
      <c r="D1142" s="12">
        <v>1136</v>
      </c>
      <c r="E1142" s="36" t="s">
        <v>222</v>
      </c>
      <c r="F1142" s="16" t="s">
        <v>11</v>
      </c>
      <c r="G1142" s="14" t="s">
        <v>30</v>
      </c>
      <c r="H1142" s="13" t="s">
        <v>6</v>
      </c>
      <c r="I1142" s="13" t="s">
        <v>76</v>
      </c>
      <c r="J1142" s="13"/>
      <c r="K1142" s="13" t="s">
        <v>123</v>
      </c>
      <c r="L1142" s="14">
        <v>65</v>
      </c>
      <c r="M1142" s="14" t="s">
        <v>15</v>
      </c>
      <c r="N1142" s="31">
        <v>1000000</v>
      </c>
      <c r="O1142" s="14" t="s">
        <v>1</v>
      </c>
      <c r="P1142" s="14" t="s">
        <v>35</v>
      </c>
      <c r="Q1142" s="31">
        <v>9504</v>
      </c>
      <c r="R1142" s="31">
        <v>792</v>
      </c>
      <c r="S1142" s="45">
        <v>7.2</v>
      </c>
      <c r="T1142" s="64">
        <f t="shared" si="153"/>
        <v>468</v>
      </c>
      <c r="U1142" s="64">
        <f t="shared" si="154"/>
        <v>8.3860845008902078</v>
      </c>
      <c r="V1142" s="38">
        <f t="shared" si="155"/>
        <v>1.0714537024096282</v>
      </c>
      <c r="W1142" s="52">
        <v>148.81301422355946</v>
      </c>
      <c r="X1142" s="71" t="str">
        <f t="shared" si="161"/>
        <v>Q1 2024</v>
      </c>
      <c r="Y1142" s="21">
        <f t="shared" si="156"/>
        <v>3840</v>
      </c>
      <c r="Z1142" s="21">
        <f t="shared" si="157"/>
        <v>2160</v>
      </c>
      <c r="AA1142" s="57">
        <f t="shared" si="158"/>
        <v>1164733.9584569733</v>
      </c>
      <c r="AB1142" s="59">
        <f t="shared" si="159"/>
        <v>1.7777777777777777</v>
      </c>
      <c r="AC1142" s="61">
        <f t="shared" si="160"/>
        <v>1651</v>
      </c>
    </row>
    <row r="1143" spans="4:29">
      <c r="D1143" s="12">
        <v>1137</v>
      </c>
      <c r="E1143" s="36" t="s">
        <v>222</v>
      </c>
      <c r="F1143" s="16" t="s">
        <v>11</v>
      </c>
      <c r="G1143" s="14" t="s">
        <v>30</v>
      </c>
      <c r="H1143" s="13" t="s">
        <v>6</v>
      </c>
      <c r="I1143" s="13" t="s">
        <v>76</v>
      </c>
      <c r="J1143" s="13"/>
      <c r="K1143" s="13" t="s">
        <v>123</v>
      </c>
      <c r="L1143" s="14">
        <v>75</v>
      </c>
      <c r="M1143" s="14" t="s">
        <v>15</v>
      </c>
      <c r="N1143" s="31">
        <v>1000000</v>
      </c>
      <c r="O1143" s="14" t="s">
        <v>2</v>
      </c>
      <c r="P1143" s="14" t="s">
        <v>35</v>
      </c>
      <c r="Q1143" s="31">
        <v>13685.759999999997</v>
      </c>
      <c r="R1143" s="31">
        <v>1140.4799999999998</v>
      </c>
      <c r="S1143" s="45">
        <v>14</v>
      </c>
      <c r="T1143" s="64">
        <f t="shared" si="153"/>
        <v>1050</v>
      </c>
      <c r="U1143" s="64">
        <f t="shared" si="154"/>
        <v>21.709538278931753</v>
      </c>
      <c r="V1143" s="38">
        <f t="shared" si="155"/>
        <v>4.0041205653226415</v>
      </c>
      <c r="W1143" s="52">
        <v>286.00861180876012</v>
      </c>
      <c r="X1143" s="71" t="str">
        <f t="shared" si="161"/>
        <v>Q1 2024</v>
      </c>
      <c r="Y1143" s="21">
        <f t="shared" si="156"/>
        <v>3840</v>
      </c>
      <c r="Z1143" s="21">
        <f t="shared" si="157"/>
        <v>2160</v>
      </c>
      <c r="AA1143" s="57">
        <f t="shared" si="158"/>
        <v>1550681.3056379822</v>
      </c>
      <c r="AB1143" s="59">
        <f t="shared" si="159"/>
        <v>1.7777777777777777</v>
      </c>
      <c r="AC1143" s="61">
        <f t="shared" si="160"/>
        <v>1905</v>
      </c>
    </row>
    <row r="1144" spans="4:29">
      <c r="D1144" s="12">
        <v>1138</v>
      </c>
      <c r="E1144" s="36" t="s">
        <v>222</v>
      </c>
      <c r="F1144" s="16" t="s">
        <v>11</v>
      </c>
      <c r="G1144" s="14" t="s">
        <v>30</v>
      </c>
      <c r="H1144" s="13" t="s">
        <v>6</v>
      </c>
      <c r="I1144" s="13" t="s">
        <v>76</v>
      </c>
      <c r="J1144" s="13"/>
      <c r="K1144" s="13" t="s">
        <v>123</v>
      </c>
      <c r="L1144" s="14">
        <v>85</v>
      </c>
      <c r="M1144" s="14" t="s">
        <v>15</v>
      </c>
      <c r="N1144" s="31">
        <v>1000000</v>
      </c>
      <c r="O1144" s="14" t="s">
        <v>2</v>
      </c>
      <c r="P1144" s="14" t="s">
        <v>35</v>
      </c>
      <c r="Q1144" s="31">
        <v>17578.598399999999</v>
      </c>
      <c r="R1144" s="31">
        <v>1464.8832</v>
      </c>
      <c r="S1144" s="45">
        <v>25.6</v>
      </c>
      <c r="T1144" s="64">
        <f t="shared" si="153"/>
        <v>2176</v>
      </c>
      <c r="U1144" s="64">
        <f t="shared" si="154"/>
        <v>50.989158096142432</v>
      </c>
      <c r="V1144" s="38">
        <f t="shared" si="155"/>
        <v>9.669097603775203</v>
      </c>
      <c r="W1144" s="52">
        <v>377.69912514746881</v>
      </c>
      <c r="X1144" s="71" t="str">
        <f t="shared" si="161"/>
        <v>Q1 2024</v>
      </c>
      <c r="Y1144" s="21">
        <f t="shared" si="156"/>
        <v>3840</v>
      </c>
      <c r="Z1144" s="21">
        <f t="shared" si="157"/>
        <v>2160</v>
      </c>
      <c r="AA1144" s="57">
        <f t="shared" si="158"/>
        <v>1991763.9881305636</v>
      </c>
      <c r="AB1144" s="59">
        <f t="shared" si="159"/>
        <v>1.7777777777777777</v>
      </c>
      <c r="AC1144" s="61">
        <f t="shared" si="160"/>
        <v>2159</v>
      </c>
    </row>
    <row r="1145" spans="4:29">
      <c r="D1145" s="12">
        <v>1139</v>
      </c>
      <c r="E1145" s="36" t="s">
        <v>222</v>
      </c>
      <c r="F1145" s="16" t="s">
        <v>11</v>
      </c>
      <c r="G1145" s="14" t="s">
        <v>30</v>
      </c>
      <c r="H1145" s="13" t="s">
        <v>6</v>
      </c>
      <c r="I1145" s="13" t="s">
        <v>76</v>
      </c>
      <c r="J1145" s="13"/>
      <c r="K1145" s="13" t="s">
        <v>123</v>
      </c>
      <c r="L1145" s="14">
        <v>100</v>
      </c>
      <c r="M1145" s="14" t="s">
        <v>15</v>
      </c>
      <c r="N1145" s="31">
        <v>1000000</v>
      </c>
      <c r="O1145" s="14" t="s">
        <v>2</v>
      </c>
      <c r="P1145" s="14" t="s">
        <v>35</v>
      </c>
      <c r="Q1145" s="31">
        <v>20000</v>
      </c>
      <c r="R1145" s="31">
        <v>2000</v>
      </c>
      <c r="S1145" s="45">
        <v>1.2</v>
      </c>
      <c r="T1145" s="64">
        <f t="shared" si="153"/>
        <v>120</v>
      </c>
      <c r="U1145" s="64">
        <f t="shared" si="154"/>
        <v>3.3081201186943616</v>
      </c>
      <c r="V1145" s="38">
        <f t="shared" si="155"/>
        <v>0.67985842526544393</v>
      </c>
      <c r="W1145" s="52">
        <v>566.54868772120324</v>
      </c>
      <c r="X1145" s="71" t="str">
        <f t="shared" si="161"/>
        <v>Q1 2024</v>
      </c>
      <c r="Y1145" s="21">
        <f t="shared" si="156"/>
        <v>3840</v>
      </c>
      <c r="Z1145" s="21">
        <f t="shared" si="157"/>
        <v>2160</v>
      </c>
      <c r="AA1145" s="57">
        <f t="shared" si="158"/>
        <v>2756766.765578635</v>
      </c>
      <c r="AB1145" s="59">
        <f t="shared" si="159"/>
        <v>1.7777777777777777</v>
      </c>
      <c r="AC1145" s="61">
        <f t="shared" si="160"/>
        <v>2540</v>
      </c>
    </row>
    <row r="1146" spans="4:29">
      <c r="D1146" s="12">
        <v>1140</v>
      </c>
      <c r="E1146" s="36" t="s">
        <v>222</v>
      </c>
      <c r="F1146" s="16" t="s">
        <v>11</v>
      </c>
      <c r="G1146" s="14" t="s">
        <v>39</v>
      </c>
      <c r="H1146" s="13" t="s">
        <v>90</v>
      </c>
      <c r="I1146" s="13" t="s">
        <v>45</v>
      </c>
      <c r="J1146" s="13" t="s">
        <v>101</v>
      </c>
      <c r="K1146" s="13" t="s">
        <v>43</v>
      </c>
      <c r="L1146" s="14">
        <v>16</v>
      </c>
      <c r="M1146" s="14" t="s">
        <v>66</v>
      </c>
      <c r="N1146" s="31">
        <v>1000000</v>
      </c>
      <c r="O1146" s="14" t="s">
        <v>2</v>
      </c>
      <c r="P1146" s="14" t="s">
        <v>47</v>
      </c>
      <c r="Q1146" s="31">
        <v>4000</v>
      </c>
      <c r="R1146" s="31">
        <v>1152</v>
      </c>
      <c r="S1146" s="45">
        <v>20</v>
      </c>
      <c r="T1146" s="64">
        <f t="shared" si="153"/>
        <v>320</v>
      </c>
      <c r="U1146" s="64">
        <f t="shared" si="154"/>
        <v>1.4845928988764043</v>
      </c>
      <c r="V1146" s="38">
        <f t="shared" si="155"/>
        <v>1.3875186733340461</v>
      </c>
      <c r="W1146" s="52">
        <v>69.375933666702309</v>
      </c>
      <c r="X1146" s="71" t="str">
        <f t="shared" si="161"/>
        <v>Q2 2024</v>
      </c>
      <c r="Y1146" s="21">
        <f t="shared" si="156"/>
        <v>2560</v>
      </c>
      <c r="Z1146" s="21">
        <f t="shared" si="157"/>
        <v>1600</v>
      </c>
      <c r="AA1146" s="57">
        <f t="shared" si="158"/>
        <v>74229.644943820225</v>
      </c>
      <c r="AB1146" s="59">
        <f t="shared" si="159"/>
        <v>1.6</v>
      </c>
      <c r="AC1146" s="61">
        <f t="shared" si="160"/>
        <v>406.4</v>
      </c>
    </row>
    <row r="1147" spans="4:29">
      <c r="D1147" s="12">
        <v>1141</v>
      </c>
      <c r="E1147" s="36" t="s">
        <v>222</v>
      </c>
      <c r="F1147" s="16" t="s">
        <v>11</v>
      </c>
      <c r="G1147" s="14" t="s">
        <v>39</v>
      </c>
      <c r="H1147" s="13" t="s">
        <v>90</v>
      </c>
      <c r="I1147" s="13" t="s">
        <v>45</v>
      </c>
      <c r="J1147" s="13" t="s">
        <v>46</v>
      </c>
      <c r="K1147" s="13" t="s">
        <v>43</v>
      </c>
      <c r="L1147" s="14">
        <v>17.3</v>
      </c>
      <c r="M1147" s="14" t="s">
        <v>15</v>
      </c>
      <c r="N1147" s="31">
        <v>1000000</v>
      </c>
      <c r="O1147" s="14" t="s">
        <v>2</v>
      </c>
      <c r="P1147" s="14" t="s">
        <v>47</v>
      </c>
      <c r="Q1147" s="31">
        <v>10000</v>
      </c>
      <c r="R1147" s="31">
        <v>240</v>
      </c>
      <c r="S1147" s="45">
        <v>5</v>
      </c>
      <c r="T1147" s="64">
        <f t="shared" si="153"/>
        <v>86.5</v>
      </c>
      <c r="U1147" s="64">
        <f t="shared" si="154"/>
        <v>0.41253636263501481</v>
      </c>
      <c r="V1147" s="38">
        <f t="shared" si="155"/>
        <v>0.37043322605986106</v>
      </c>
      <c r="W1147" s="52">
        <v>74.086645211972211</v>
      </c>
      <c r="X1147" s="71" t="str">
        <f t="shared" si="161"/>
        <v>Q2 2024</v>
      </c>
      <c r="Y1147" s="21">
        <f t="shared" si="156"/>
        <v>3840</v>
      </c>
      <c r="Z1147" s="21">
        <f t="shared" si="157"/>
        <v>2160</v>
      </c>
      <c r="AA1147" s="57">
        <f t="shared" si="158"/>
        <v>82507.272527002962</v>
      </c>
      <c r="AB1147" s="59">
        <f t="shared" si="159"/>
        <v>1.7777777777777777</v>
      </c>
      <c r="AC1147" s="61">
        <f t="shared" si="160"/>
        <v>439.42</v>
      </c>
    </row>
    <row r="1148" spans="4:29">
      <c r="D1148" s="12">
        <v>1142</v>
      </c>
      <c r="E1148" s="36" t="s">
        <v>222</v>
      </c>
      <c r="F1148" s="16" t="s">
        <v>11</v>
      </c>
      <c r="G1148" s="14" t="s">
        <v>39</v>
      </c>
      <c r="H1148" s="13" t="s">
        <v>90</v>
      </c>
      <c r="I1148" s="13" t="s">
        <v>45</v>
      </c>
      <c r="J1148" s="13" t="s">
        <v>168</v>
      </c>
      <c r="K1148" s="13" t="s">
        <v>43</v>
      </c>
      <c r="L1148" s="14">
        <v>17.3</v>
      </c>
      <c r="M1148" s="14" t="s">
        <v>15</v>
      </c>
      <c r="N1148" s="31">
        <v>1000000</v>
      </c>
      <c r="O1148" s="14" t="s">
        <v>2</v>
      </c>
      <c r="P1148" s="14" t="s">
        <v>47</v>
      </c>
      <c r="Q1148" s="31">
        <v>4032</v>
      </c>
      <c r="R1148" s="31">
        <v>1008</v>
      </c>
      <c r="S1148" s="45">
        <v>15</v>
      </c>
      <c r="T1148" s="64">
        <f t="shared" si="153"/>
        <v>259.5</v>
      </c>
      <c r="U1148" s="64">
        <f t="shared" si="154"/>
        <v>1.2376090879050445</v>
      </c>
      <c r="V1148" s="38">
        <f t="shared" si="155"/>
        <v>1.1112996781795832</v>
      </c>
      <c r="W1148" s="52">
        <v>74.086645211972211</v>
      </c>
      <c r="X1148" s="71" t="str">
        <f t="shared" si="161"/>
        <v>Q2 2024</v>
      </c>
      <c r="Y1148" s="21">
        <f t="shared" si="156"/>
        <v>3840</v>
      </c>
      <c r="Z1148" s="21">
        <f t="shared" si="157"/>
        <v>2160</v>
      </c>
      <c r="AA1148" s="57">
        <f t="shared" si="158"/>
        <v>82507.272527002962</v>
      </c>
      <c r="AB1148" s="59">
        <f t="shared" si="159"/>
        <v>1.7777777777777777</v>
      </c>
      <c r="AC1148" s="61">
        <f t="shared" si="160"/>
        <v>439.42</v>
      </c>
    </row>
    <row r="1149" spans="4:29">
      <c r="D1149" s="12">
        <v>1143</v>
      </c>
      <c r="E1149" s="36" t="s">
        <v>222</v>
      </c>
      <c r="F1149" s="16" t="s">
        <v>11</v>
      </c>
      <c r="G1149" s="14" t="s">
        <v>39</v>
      </c>
      <c r="H1149" s="13" t="s">
        <v>90</v>
      </c>
      <c r="I1149" s="13" t="s">
        <v>45</v>
      </c>
      <c r="J1149" s="13" t="s">
        <v>206</v>
      </c>
      <c r="K1149" s="13"/>
      <c r="L1149" s="14">
        <v>18</v>
      </c>
      <c r="M1149" s="14" t="s">
        <v>186</v>
      </c>
      <c r="N1149" s="31">
        <v>1000000</v>
      </c>
      <c r="O1149" s="14" t="s">
        <v>2</v>
      </c>
      <c r="P1149" s="14" t="s">
        <v>47</v>
      </c>
      <c r="Q1149" s="31">
        <v>4000</v>
      </c>
      <c r="R1149" s="31">
        <v>1000</v>
      </c>
      <c r="S1149" s="45">
        <v>20</v>
      </c>
      <c r="T1149" s="64">
        <f t="shared" si="153"/>
        <v>360</v>
      </c>
      <c r="U1149" s="64">
        <f t="shared" si="154"/>
        <v>1.8789378876404492</v>
      </c>
      <c r="V1149" s="38">
        <f t="shared" si="155"/>
        <v>1.4817329042394443</v>
      </c>
      <c r="W1149" s="52">
        <v>74.086645211972211</v>
      </c>
      <c r="X1149" s="71" t="str">
        <f t="shared" si="161"/>
        <v>Q2 2024</v>
      </c>
      <c r="Y1149" s="21">
        <f t="shared" si="156"/>
        <v>3840</v>
      </c>
      <c r="Z1149" s="21">
        <f t="shared" si="157"/>
        <v>2400</v>
      </c>
      <c r="AA1149" s="57">
        <f t="shared" si="158"/>
        <v>93946.894382022467</v>
      </c>
      <c r="AB1149" s="59">
        <f t="shared" si="159"/>
        <v>1.6</v>
      </c>
      <c r="AC1149" s="61">
        <f t="shared" si="160"/>
        <v>457.2</v>
      </c>
    </row>
    <row r="1150" spans="4:29">
      <c r="D1150" s="12">
        <v>1144</v>
      </c>
      <c r="E1150" s="36" t="s">
        <v>222</v>
      </c>
      <c r="F1150" s="16" t="s">
        <v>11</v>
      </c>
      <c r="G1150" s="14" t="s">
        <v>39</v>
      </c>
      <c r="H1150" s="13" t="s">
        <v>90</v>
      </c>
      <c r="I1150" s="13" t="s">
        <v>31</v>
      </c>
      <c r="J1150" s="13" t="s">
        <v>216</v>
      </c>
      <c r="K1150" s="13" t="s">
        <v>57</v>
      </c>
      <c r="L1150" s="14">
        <v>14.2</v>
      </c>
      <c r="M1150" s="14" t="s">
        <v>63</v>
      </c>
      <c r="N1150" s="31">
        <v>1000000</v>
      </c>
      <c r="O1150" s="14" t="s">
        <v>2</v>
      </c>
      <c r="P1150" s="14" t="s">
        <v>47</v>
      </c>
      <c r="Q1150" s="31">
        <v>10384</v>
      </c>
      <c r="R1150" s="31">
        <v>2596</v>
      </c>
      <c r="S1150" s="45">
        <v>1000</v>
      </c>
      <c r="T1150" s="64">
        <f t="shared" si="153"/>
        <v>14200</v>
      </c>
      <c r="U1150" s="64">
        <f t="shared" si="154"/>
        <v>59.423948554645534</v>
      </c>
      <c r="V1150" s="38">
        <f t="shared" si="155"/>
        <v>81.08133811252452</v>
      </c>
      <c r="W1150" s="52">
        <v>81.08133811252452</v>
      </c>
      <c r="X1150" s="71" t="str">
        <f t="shared" si="161"/>
        <v>Q2 2024</v>
      </c>
      <c r="Y1150" s="21">
        <f t="shared" si="156"/>
        <v>3024</v>
      </c>
      <c r="Z1150" s="21">
        <f t="shared" si="157"/>
        <v>1964</v>
      </c>
      <c r="AA1150" s="57">
        <f t="shared" si="158"/>
        <v>59423.948554645533</v>
      </c>
      <c r="AB1150" s="59">
        <f t="shared" si="159"/>
        <v>1.539714867617108</v>
      </c>
      <c r="AC1150" s="61">
        <f t="shared" si="160"/>
        <v>360.67999999999995</v>
      </c>
    </row>
    <row r="1151" spans="4:29">
      <c r="D1151" s="12">
        <v>1145</v>
      </c>
      <c r="E1151" s="36" t="s">
        <v>222</v>
      </c>
      <c r="F1151" s="16" t="s">
        <v>11</v>
      </c>
      <c r="G1151" s="14" t="s">
        <v>39</v>
      </c>
      <c r="H1151" s="13" t="s">
        <v>90</v>
      </c>
      <c r="I1151" s="13" t="s">
        <v>31</v>
      </c>
      <c r="J1151" s="13" t="s">
        <v>62</v>
      </c>
      <c r="K1151" s="13" t="s">
        <v>57</v>
      </c>
      <c r="L1151" s="14">
        <v>16.2</v>
      </c>
      <c r="M1151" s="14" t="s">
        <v>64</v>
      </c>
      <c r="N1151" s="31">
        <v>1000000</v>
      </c>
      <c r="O1151" s="14" t="s">
        <v>2</v>
      </c>
      <c r="P1151" s="14" t="s">
        <v>47</v>
      </c>
      <c r="Q1151" s="31">
        <v>10384</v>
      </c>
      <c r="R1151" s="31">
        <v>2596</v>
      </c>
      <c r="S1151" s="45">
        <v>600</v>
      </c>
      <c r="T1151" s="64">
        <f t="shared" si="153"/>
        <v>9720</v>
      </c>
      <c r="U1151" s="64">
        <f t="shared" si="154"/>
        <v>46.315708612985993</v>
      </c>
      <c r="V1151" s="38">
        <f t="shared" si="155"/>
        <v>55.500746933361853</v>
      </c>
      <c r="W1151" s="52">
        <v>92.501244888936412</v>
      </c>
      <c r="X1151" s="71" t="str">
        <f t="shared" si="161"/>
        <v>Q2 2024</v>
      </c>
      <c r="Y1151" s="21">
        <f t="shared" si="156"/>
        <v>3456</v>
      </c>
      <c r="Z1151" s="21">
        <f t="shared" si="157"/>
        <v>2234</v>
      </c>
      <c r="AA1151" s="57">
        <f t="shared" si="158"/>
        <v>77192.847688309979</v>
      </c>
      <c r="AB1151" s="59">
        <f t="shared" si="159"/>
        <v>1.5470008952551477</v>
      </c>
      <c r="AC1151" s="61">
        <f t="shared" si="160"/>
        <v>411.47999999999996</v>
      </c>
    </row>
    <row r="1152" spans="4:29">
      <c r="D1152" s="12">
        <v>1146</v>
      </c>
      <c r="E1152" s="36" t="s">
        <v>222</v>
      </c>
      <c r="F1152" s="16" t="s">
        <v>11</v>
      </c>
      <c r="G1152" s="14" t="s">
        <v>39</v>
      </c>
      <c r="H1152" s="13" t="s">
        <v>90</v>
      </c>
      <c r="I1152" s="13" t="s">
        <v>102</v>
      </c>
      <c r="J1152" s="13" t="s">
        <v>103</v>
      </c>
      <c r="K1152" s="13" t="s">
        <v>43</v>
      </c>
      <c r="L1152" s="14">
        <v>16</v>
      </c>
      <c r="M1152" s="14" t="s">
        <v>66</v>
      </c>
      <c r="N1152" s="31">
        <v>1000000</v>
      </c>
      <c r="O1152" s="14" t="s">
        <v>2</v>
      </c>
      <c r="P1152" s="14" t="s">
        <v>47</v>
      </c>
      <c r="Q1152" s="31">
        <v>4000</v>
      </c>
      <c r="R1152" s="31">
        <v>1152</v>
      </c>
      <c r="S1152" s="45">
        <v>15</v>
      </c>
      <c r="T1152" s="64">
        <f t="shared" si="153"/>
        <v>240</v>
      </c>
      <c r="U1152" s="64">
        <f t="shared" si="154"/>
        <v>1.1134446741573032</v>
      </c>
      <c r="V1152" s="38">
        <f t="shared" si="155"/>
        <v>1.0406390050005345</v>
      </c>
      <c r="W1152" s="52">
        <v>69.375933666702309</v>
      </c>
      <c r="X1152" s="71" t="str">
        <f t="shared" si="161"/>
        <v>Q2 2024</v>
      </c>
      <c r="Y1152" s="21">
        <f t="shared" si="156"/>
        <v>2560</v>
      </c>
      <c r="Z1152" s="21">
        <f t="shared" si="157"/>
        <v>1600</v>
      </c>
      <c r="AA1152" s="57">
        <f t="shared" si="158"/>
        <v>74229.644943820225</v>
      </c>
      <c r="AB1152" s="59">
        <f t="shared" si="159"/>
        <v>1.6</v>
      </c>
      <c r="AC1152" s="61">
        <f t="shared" si="160"/>
        <v>406.4</v>
      </c>
    </row>
    <row r="1153" spans="4:29">
      <c r="D1153" s="12">
        <v>1147</v>
      </c>
      <c r="E1153" s="36" t="s">
        <v>222</v>
      </c>
      <c r="F1153" s="16" t="s">
        <v>11</v>
      </c>
      <c r="G1153" s="14" t="s">
        <v>39</v>
      </c>
      <c r="H1153" s="13" t="s">
        <v>90</v>
      </c>
      <c r="I1153" s="13" t="s">
        <v>102</v>
      </c>
      <c r="J1153" s="13" t="s">
        <v>104</v>
      </c>
      <c r="K1153" s="13" t="s">
        <v>43</v>
      </c>
      <c r="L1153" s="14">
        <v>17.3</v>
      </c>
      <c r="M1153" s="14" t="s">
        <v>15</v>
      </c>
      <c r="N1153" s="31">
        <v>1000000</v>
      </c>
      <c r="O1153" s="14" t="s">
        <v>2</v>
      </c>
      <c r="P1153" s="14" t="s">
        <v>47</v>
      </c>
      <c r="Q1153" s="31">
        <v>4000</v>
      </c>
      <c r="R1153" s="31">
        <v>1152</v>
      </c>
      <c r="S1153" s="45">
        <v>15</v>
      </c>
      <c r="T1153" s="64">
        <f t="shared" si="153"/>
        <v>259.5</v>
      </c>
      <c r="U1153" s="64">
        <f t="shared" si="154"/>
        <v>1.2376090879050445</v>
      </c>
      <c r="V1153" s="38">
        <f t="shared" si="155"/>
        <v>1.1112996781795832</v>
      </c>
      <c r="W1153" s="52">
        <v>74.086645211972211</v>
      </c>
      <c r="X1153" s="71" t="str">
        <f t="shared" si="161"/>
        <v>Q2 2024</v>
      </c>
      <c r="Y1153" s="21">
        <f t="shared" si="156"/>
        <v>3840</v>
      </c>
      <c r="Z1153" s="21">
        <f t="shared" si="157"/>
        <v>2160</v>
      </c>
      <c r="AA1153" s="57">
        <f t="shared" si="158"/>
        <v>82507.272527002962</v>
      </c>
      <c r="AB1153" s="59">
        <f t="shared" si="159"/>
        <v>1.7777777777777777</v>
      </c>
      <c r="AC1153" s="61">
        <f t="shared" si="160"/>
        <v>439.42</v>
      </c>
    </row>
    <row r="1154" spans="4:29">
      <c r="D1154" s="12">
        <v>1148</v>
      </c>
      <c r="E1154" s="36" t="s">
        <v>222</v>
      </c>
      <c r="F1154" s="16" t="s">
        <v>11</v>
      </c>
      <c r="G1154" s="14" t="s">
        <v>39</v>
      </c>
      <c r="H1154" s="13" t="s">
        <v>90</v>
      </c>
      <c r="I1154" s="13" t="s">
        <v>54</v>
      </c>
      <c r="J1154" s="13" t="s">
        <v>92</v>
      </c>
      <c r="K1154" s="13" t="s">
        <v>43</v>
      </c>
      <c r="L1154" s="14">
        <v>17.3</v>
      </c>
      <c r="M1154" s="14" t="s">
        <v>15</v>
      </c>
      <c r="N1154" s="31">
        <v>1000000</v>
      </c>
      <c r="O1154" s="14" t="s">
        <v>2</v>
      </c>
      <c r="P1154" s="14" t="s">
        <v>47</v>
      </c>
      <c r="Q1154" s="31">
        <v>4000</v>
      </c>
      <c r="R1154" s="31">
        <v>1152</v>
      </c>
      <c r="S1154" s="45">
        <v>15</v>
      </c>
      <c r="T1154" s="64">
        <f t="shared" si="153"/>
        <v>259.5</v>
      </c>
      <c r="U1154" s="64">
        <f t="shared" si="154"/>
        <v>1.2376090879050445</v>
      </c>
      <c r="V1154" s="38">
        <f t="shared" si="155"/>
        <v>1.1112996781795832</v>
      </c>
      <c r="W1154" s="52">
        <v>74.086645211972211</v>
      </c>
      <c r="X1154" s="71" t="str">
        <f t="shared" si="161"/>
        <v>Q2 2024</v>
      </c>
      <c r="Y1154" s="21">
        <f t="shared" si="156"/>
        <v>3840</v>
      </c>
      <c r="Z1154" s="21">
        <f t="shared" si="157"/>
        <v>2160</v>
      </c>
      <c r="AA1154" s="57">
        <f t="shared" si="158"/>
        <v>82507.272527002962</v>
      </c>
      <c r="AB1154" s="59">
        <f t="shared" si="159"/>
        <v>1.7777777777777777</v>
      </c>
      <c r="AC1154" s="61">
        <f t="shared" si="160"/>
        <v>439.42</v>
      </c>
    </row>
    <row r="1155" spans="4:29">
      <c r="D1155" s="12">
        <v>1149</v>
      </c>
      <c r="E1155" s="36" t="s">
        <v>222</v>
      </c>
      <c r="F1155" s="16" t="s">
        <v>11</v>
      </c>
      <c r="G1155" s="14" t="s">
        <v>39</v>
      </c>
      <c r="H1155" s="13" t="s">
        <v>90</v>
      </c>
      <c r="I1155" s="13" t="s">
        <v>54</v>
      </c>
      <c r="J1155" s="13" t="s">
        <v>92</v>
      </c>
      <c r="K1155" s="13" t="s">
        <v>43</v>
      </c>
      <c r="L1155" s="14">
        <v>16</v>
      </c>
      <c r="M1155" s="14" t="s">
        <v>66</v>
      </c>
      <c r="N1155" s="31">
        <v>1000000</v>
      </c>
      <c r="O1155" s="14" t="s">
        <v>2</v>
      </c>
      <c r="P1155" s="14" t="s">
        <v>47</v>
      </c>
      <c r="Q1155" s="31">
        <v>4000</v>
      </c>
      <c r="R1155" s="31">
        <v>1152</v>
      </c>
      <c r="S1155" s="45">
        <v>40</v>
      </c>
      <c r="T1155" s="64">
        <f t="shared" si="153"/>
        <v>640</v>
      </c>
      <c r="U1155" s="64">
        <f t="shared" si="154"/>
        <v>2.9691857977528087</v>
      </c>
      <c r="V1155" s="38">
        <f t="shared" si="155"/>
        <v>2.7750373466680922</v>
      </c>
      <c r="W1155" s="52">
        <v>69.375933666702309</v>
      </c>
      <c r="X1155" s="71" t="str">
        <f t="shared" si="161"/>
        <v>Q2 2024</v>
      </c>
      <c r="Y1155" s="21">
        <f t="shared" si="156"/>
        <v>2560</v>
      </c>
      <c r="Z1155" s="21">
        <f t="shared" si="157"/>
        <v>1600</v>
      </c>
      <c r="AA1155" s="57">
        <f t="shared" si="158"/>
        <v>74229.644943820225</v>
      </c>
      <c r="AB1155" s="59">
        <f t="shared" si="159"/>
        <v>1.6</v>
      </c>
      <c r="AC1155" s="61">
        <f t="shared" si="160"/>
        <v>406.4</v>
      </c>
    </row>
    <row r="1156" spans="4:29">
      <c r="D1156" s="12">
        <v>1150</v>
      </c>
      <c r="E1156" s="36" t="s">
        <v>222</v>
      </c>
      <c r="F1156" s="16" t="s">
        <v>11</v>
      </c>
      <c r="G1156" s="14" t="s">
        <v>39</v>
      </c>
      <c r="H1156" s="13" t="s">
        <v>90</v>
      </c>
      <c r="I1156" s="13" t="s">
        <v>54</v>
      </c>
      <c r="J1156" s="13" t="s">
        <v>92</v>
      </c>
      <c r="K1156" s="13" t="s">
        <v>43</v>
      </c>
      <c r="L1156" s="14">
        <v>18</v>
      </c>
      <c r="M1156" s="14" t="s">
        <v>66</v>
      </c>
      <c r="N1156" s="31">
        <v>1000000</v>
      </c>
      <c r="O1156" s="14" t="s">
        <v>2</v>
      </c>
      <c r="P1156" s="14" t="s">
        <v>47</v>
      </c>
      <c r="Q1156" s="31">
        <v>4000</v>
      </c>
      <c r="R1156" s="31">
        <v>1152</v>
      </c>
      <c r="S1156" s="45">
        <v>20</v>
      </c>
      <c r="T1156" s="64">
        <f t="shared" si="153"/>
        <v>360</v>
      </c>
      <c r="U1156" s="64">
        <f t="shared" si="154"/>
        <v>1.8789378876404492</v>
      </c>
      <c r="V1156" s="38">
        <f t="shared" si="155"/>
        <v>1.4817329042394443</v>
      </c>
      <c r="W1156" s="52">
        <v>74.086645211972211</v>
      </c>
      <c r="X1156" s="71" t="str">
        <f t="shared" si="161"/>
        <v>Q2 2024</v>
      </c>
      <c r="Y1156" s="21">
        <f t="shared" si="156"/>
        <v>2560</v>
      </c>
      <c r="Z1156" s="21">
        <f t="shared" si="157"/>
        <v>1600</v>
      </c>
      <c r="AA1156" s="57">
        <f t="shared" si="158"/>
        <v>93946.894382022467</v>
      </c>
      <c r="AB1156" s="59">
        <f t="shared" si="159"/>
        <v>1.6</v>
      </c>
      <c r="AC1156" s="61">
        <f t="shared" si="160"/>
        <v>457.2</v>
      </c>
    </row>
    <row r="1157" spans="4:29">
      <c r="D1157" s="12">
        <v>1151</v>
      </c>
      <c r="E1157" s="36" t="s">
        <v>222</v>
      </c>
      <c r="F1157" s="16" t="s">
        <v>11</v>
      </c>
      <c r="G1157" s="14" t="s">
        <v>39</v>
      </c>
      <c r="H1157" s="13" t="s">
        <v>90</v>
      </c>
      <c r="I1157" s="13" t="s">
        <v>54</v>
      </c>
      <c r="J1157" s="13" t="s">
        <v>169</v>
      </c>
      <c r="K1157" s="13" t="s">
        <v>43</v>
      </c>
      <c r="L1157" s="14">
        <v>17</v>
      </c>
      <c r="M1157" s="14" t="s">
        <v>66</v>
      </c>
      <c r="N1157" s="31">
        <v>1000000</v>
      </c>
      <c r="O1157" s="14" t="s">
        <v>2</v>
      </c>
      <c r="P1157" s="14" t="s">
        <v>47</v>
      </c>
      <c r="Q1157" s="31">
        <v>4000</v>
      </c>
      <c r="R1157" s="31">
        <v>1152</v>
      </c>
      <c r="S1157" s="45">
        <v>20</v>
      </c>
      <c r="T1157" s="64">
        <f t="shared" si="153"/>
        <v>340</v>
      </c>
      <c r="U1157" s="64">
        <f t="shared" si="154"/>
        <v>1.6759662022471906</v>
      </c>
      <c r="V1157" s="38">
        <f t="shared" si="155"/>
        <v>1.4817329042394443</v>
      </c>
      <c r="W1157" s="52">
        <v>74.086645211972211</v>
      </c>
      <c r="X1157" s="71" t="str">
        <f t="shared" si="161"/>
        <v>Q2 2024</v>
      </c>
      <c r="Y1157" s="21">
        <f t="shared" si="156"/>
        <v>2560</v>
      </c>
      <c r="Z1157" s="21">
        <f t="shared" si="157"/>
        <v>1600</v>
      </c>
      <c r="AA1157" s="57">
        <f t="shared" si="158"/>
        <v>83798.310112359526</v>
      </c>
      <c r="AB1157" s="59">
        <f t="shared" si="159"/>
        <v>1.6</v>
      </c>
      <c r="AC1157" s="61">
        <f t="shared" si="160"/>
        <v>431.79999999999995</v>
      </c>
    </row>
    <row r="1158" spans="4:29">
      <c r="D1158" s="12">
        <v>1152</v>
      </c>
      <c r="E1158" s="36" t="s">
        <v>222</v>
      </c>
      <c r="F1158" s="16" t="s">
        <v>11</v>
      </c>
      <c r="G1158" s="14" t="s">
        <v>39</v>
      </c>
      <c r="H1158" s="13" t="s">
        <v>90</v>
      </c>
      <c r="I1158" s="13" t="s">
        <v>54</v>
      </c>
      <c r="J1158" s="13" t="s">
        <v>170</v>
      </c>
      <c r="K1158" s="13" t="s">
        <v>43</v>
      </c>
      <c r="L1158" s="14">
        <v>14</v>
      </c>
      <c r="M1158" s="14" t="s">
        <v>66</v>
      </c>
      <c r="N1158" s="31">
        <v>1000000</v>
      </c>
      <c r="O1158" s="14" t="s">
        <v>2</v>
      </c>
      <c r="P1158" s="14" t="s">
        <v>47</v>
      </c>
      <c r="Q1158" s="31">
        <v>4000</v>
      </c>
      <c r="R1158" s="31">
        <v>1152</v>
      </c>
      <c r="S1158" s="45">
        <v>20</v>
      </c>
      <c r="T1158" s="64">
        <f t="shared" si="153"/>
        <v>280</v>
      </c>
      <c r="U1158" s="64">
        <f t="shared" si="154"/>
        <v>1.1366414382022469</v>
      </c>
      <c r="V1158" s="38">
        <f t="shared" si="155"/>
        <v>1.19909021152325</v>
      </c>
      <c r="W1158" s="52">
        <v>59.954510576162498</v>
      </c>
      <c r="X1158" s="71" t="str">
        <f t="shared" si="161"/>
        <v>Q2 2024</v>
      </c>
      <c r="Y1158" s="21">
        <f t="shared" si="156"/>
        <v>2560</v>
      </c>
      <c r="Z1158" s="21">
        <f t="shared" si="157"/>
        <v>1600</v>
      </c>
      <c r="AA1158" s="57">
        <f t="shared" si="158"/>
        <v>56832.071910112347</v>
      </c>
      <c r="AB1158" s="59">
        <f t="shared" si="159"/>
        <v>1.6</v>
      </c>
      <c r="AC1158" s="61">
        <f t="shared" si="160"/>
        <v>355.59999999999997</v>
      </c>
    </row>
    <row r="1159" spans="4:29">
      <c r="D1159" s="12">
        <v>1153</v>
      </c>
      <c r="E1159" s="36" t="s">
        <v>222</v>
      </c>
      <c r="F1159" s="16" t="s">
        <v>11</v>
      </c>
      <c r="G1159" s="14" t="s">
        <v>39</v>
      </c>
      <c r="H1159" s="13" t="s">
        <v>90</v>
      </c>
      <c r="I1159" s="13" t="s">
        <v>109</v>
      </c>
      <c r="J1159" s="13" t="s">
        <v>127</v>
      </c>
      <c r="K1159" s="13" t="s">
        <v>43</v>
      </c>
      <c r="L1159" s="14">
        <v>16.2</v>
      </c>
      <c r="M1159" s="14" t="s">
        <v>66</v>
      </c>
      <c r="N1159" s="31">
        <v>1000000</v>
      </c>
      <c r="O1159" s="14" t="s">
        <v>2</v>
      </c>
      <c r="P1159" s="14" t="s">
        <v>47</v>
      </c>
      <c r="Q1159" s="31">
        <v>4000</v>
      </c>
      <c r="R1159" s="31">
        <v>512</v>
      </c>
      <c r="S1159" s="45">
        <v>40</v>
      </c>
      <c r="T1159" s="64">
        <f t="shared" ref="T1159:T1222" si="162">L1159*S1159</f>
        <v>648</v>
      </c>
      <c r="U1159" s="64">
        <f t="shared" ref="U1159:U1222" si="163">S1159*AA1159/10^6</f>
        <v>3.0438793779775271</v>
      </c>
      <c r="V1159" s="38">
        <f t="shared" ref="V1159:V1222" si="164">S1159*W1159/1000</f>
        <v>2.7750373466680922</v>
      </c>
      <c r="W1159" s="52">
        <v>69.375933666702309</v>
      </c>
      <c r="X1159" s="71" t="str">
        <f t="shared" si="161"/>
        <v>Q2 2024</v>
      </c>
      <c r="Y1159" s="21">
        <f t="shared" ref="Y1159:Y1222" si="165">1*LEFT(M1159, FIND("x", M1159)-2)</f>
        <v>2560</v>
      </c>
      <c r="Z1159" s="21">
        <f t="shared" ref="Z1159:Z1222" si="166">1*RIGHT(M1159, LEN(M1159)-FIND("x", M1159)-1)</f>
        <v>1600</v>
      </c>
      <c r="AA1159" s="57">
        <f t="shared" ref="AA1159:AA1222" si="167">AC1159^2*AB1159/(1+AB1159^2)</f>
        <v>76096.984449438183</v>
      </c>
      <c r="AB1159" s="59">
        <f t="shared" ref="AB1159:AB1222" si="168">Y1159/Z1159</f>
        <v>1.6</v>
      </c>
      <c r="AC1159" s="61">
        <f t="shared" ref="AC1159:AC1222" si="169">L1159*25.4</f>
        <v>411.47999999999996</v>
      </c>
    </row>
    <row r="1160" spans="4:29">
      <c r="D1160" s="12">
        <v>1154</v>
      </c>
      <c r="E1160" s="36" t="s">
        <v>222</v>
      </c>
      <c r="F1160" s="16" t="s">
        <v>11</v>
      </c>
      <c r="G1160" s="14" t="s">
        <v>39</v>
      </c>
      <c r="H1160" s="13" t="s">
        <v>90</v>
      </c>
      <c r="I1160" s="13" t="s">
        <v>109</v>
      </c>
      <c r="J1160" s="13" t="s">
        <v>110</v>
      </c>
      <c r="K1160" s="13" t="s">
        <v>43</v>
      </c>
      <c r="L1160" s="14">
        <v>16.2</v>
      </c>
      <c r="M1160" s="14" t="s">
        <v>64</v>
      </c>
      <c r="N1160" s="31">
        <v>1000000</v>
      </c>
      <c r="O1160" s="14" t="s">
        <v>2</v>
      </c>
      <c r="P1160" s="14" t="s">
        <v>47</v>
      </c>
      <c r="Q1160" s="31">
        <v>4000</v>
      </c>
      <c r="R1160" s="31">
        <v>512</v>
      </c>
      <c r="S1160" s="45">
        <v>15</v>
      </c>
      <c r="T1160" s="64">
        <f t="shared" si="162"/>
        <v>243</v>
      </c>
      <c r="U1160" s="64">
        <f t="shared" si="163"/>
        <v>1.1578927153246497</v>
      </c>
      <c r="V1160" s="38">
        <f t="shared" si="164"/>
        <v>1.2742902976459221</v>
      </c>
      <c r="W1160" s="52">
        <v>84.952686509728139</v>
      </c>
      <c r="X1160" s="71" t="str">
        <f t="shared" ref="X1160:X1223" si="170">G1160&amp;" "&amp;F1160</f>
        <v>Q2 2024</v>
      </c>
      <c r="Y1160" s="21">
        <f t="shared" si="165"/>
        <v>3456</v>
      </c>
      <c r="Z1160" s="21">
        <f t="shared" si="166"/>
        <v>2234</v>
      </c>
      <c r="AA1160" s="57">
        <f t="shared" si="167"/>
        <v>77192.847688309979</v>
      </c>
      <c r="AB1160" s="59">
        <f t="shared" si="168"/>
        <v>1.5470008952551477</v>
      </c>
      <c r="AC1160" s="61">
        <f t="shared" si="169"/>
        <v>411.47999999999996</v>
      </c>
    </row>
    <row r="1161" spans="4:29">
      <c r="D1161" s="12">
        <v>1155</v>
      </c>
      <c r="E1161" s="36" t="s">
        <v>222</v>
      </c>
      <c r="F1161" s="16" t="s">
        <v>11</v>
      </c>
      <c r="G1161" s="14" t="s">
        <v>39</v>
      </c>
      <c r="H1161" s="13" t="s">
        <v>90</v>
      </c>
      <c r="I1161" s="13" t="s">
        <v>109</v>
      </c>
      <c r="J1161" s="13" t="s">
        <v>212</v>
      </c>
      <c r="K1161" s="13" t="s">
        <v>43</v>
      </c>
      <c r="L1161" s="14">
        <v>18</v>
      </c>
      <c r="M1161" s="14" t="s">
        <v>66</v>
      </c>
      <c r="N1161" s="31">
        <v>1000000</v>
      </c>
      <c r="O1161" s="14" t="s">
        <v>2</v>
      </c>
      <c r="P1161" s="14" t="s">
        <v>47</v>
      </c>
      <c r="Q1161" s="31">
        <v>9216</v>
      </c>
      <c r="R1161" s="31">
        <v>2304</v>
      </c>
      <c r="S1161" s="45">
        <v>15</v>
      </c>
      <c r="T1161" s="64">
        <f t="shared" si="162"/>
        <v>270</v>
      </c>
      <c r="U1161" s="64">
        <f t="shared" si="163"/>
        <v>1.4092034157303368</v>
      </c>
      <c r="V1161" s="38">
        <f t="shared" si="164"/>
        <v>1.1112996781795832</v>
      </c>
      <c r="W1161" s="52">
        <v>74.086645211972211</v>
      </c>
      <c r="X1161" s="71" t="str">
        <f t="shared" si="170"/>
        <v>Q2 2024</v>
      </c>
      <c r="Y1161" s="21">
        <f t="shared" si="165"/>
        <v>2560</v>
      </c>
      <c r="Z1161" s="21">
        <f t="shared" si="166"/>
        <v>1600</v>
      </c>
      <c r="AA1161" s="57">
        <f t="shared" si="167"/>
        <v>93946.894382022467</v>
      </c>
      <c r="AB1161" s="59">
        <f t="shared" si="168"/>
        <v>1.6</v>
      </c>
      <c r="AC1161" s="61">
        <f t="shared" si="169"/>
        <v>457.2</v>
      </c>
    </row>
    <row r="1162" spans="4:29">
      <c r="D1162" s="12">
        <v>1156</v>
      </c>
      <c r="E1162" s="36" t="s">
        <v>222</v>
      </c>
      <c r="F1162" s="16" t="s">
        <v>11</v>
      </c>
      <c r="G1162" s="14" t="s">
        <v>39</v>
      </c>
      <c r="H1162" s="13" t="s">
        <v>90</v>
      </c>
      <c r="I1162" s="13" t="s">
        <v>135</v>
      </c>
      <c r="J1162" s="13" t="s">
        <v>136</v>
      </c>
      <c r="K1162" s="13"/>
      <c r="L1162" s="14">
        <v>16.2</v>
      </c>
      <c r="M1162" s="14" t="s">
        <v>66</v>
      </c>
      <c r="N1162" s="31">
        <v>1000000</v>
      </c>
      <c r="O1162" s="14" t="s">
        <v>2</v>
      </c>
      <c r="P1162" s="14" t="s">
        <v>47</v>
      </c>
      <c r="Q1162" s="31">
        <v>4000</v>
      </c>
      <c r="R1162" s="31">
        <v>512</v>
      </c>
      <c r="S1162" s="45">
        <v>80</v>
      </c>
      <c r="T1162" s="64">
        <f t="shared" si="162"/>
        <v>1296</v>
      </c>
      <c r="U1162" s="64">
        <f t="shared" si="163"/>
        <v>6.0877587559550541</v>
      </c>
      <c r="V1162" s="38">
        <f t="shared" si="164"/>
        <v>5.5500746933361844</v>
      </c>
      <c r="W1162" s="52">
        <v>69.375933666702309</v>
      </c>
      <c r="X1162" s="71" t="str">
        <f t="shared" si="170"/>
        <v>Q2 2024</v>
      </c>
      <c r="Y1162" s="21">
        <f t="shared" si="165"/>
        <v>2560</v>
      </c>
      <c r="Z1162" s="21">
        <f t="shared" si="166"/>
        <v>1600</v>
      </c>
      <c r="AA1162" s="57">
        <f t="shared" si="167"/>
        <v>76096.984449438183</v>
      </c>
      <c r="AB1162" s="59">
        <f t="shared" si="168"/>
        <v>1.6</v>
      </c>
      <c r="AC1162" s="61">
        <f t="shared" si="169"/>
        <v>411.47999999999996</v>
      </c>
    </row>
    <row r="1163" spans="4:29">
      <c r="D1163" s="12">
        <v>1157</v>
      </c>
      <c r="E1163" s="36" t="s">
        <v>222</v>
      </c>
      <c r="F1163" s="16" t="s">
        <v>11</v>
      </c>
      <c r="G1163" s="14" t="s">
        <v>39</v>
      </c>
      <c r="H1163" s="13" t="s">
        <v>90</v>
      </c>
      <c r="I1163" s="13" t="s">
        <v>135</v>
      </c>
      <c r="J1163" s="13" t="s">
        <v>171</v>
      </c>
      <c r="K1163" s="13" t="s">
        <v>98</v>
      </c>
      <c r="L1163" s="14">
        <v>16</v>
      </c>
      <c r="M1163" s="14" t="s">
        <v>172</v>
      </c>
      <c r="N1163" s="31">
        <v>1000000</v>
      </c>
      <c r="O1163" s="14" t="s">
        <v>2</v>
      </c>
      <c r="P1163" s="14" t="s">
        <v>47</v>
      </c>
      <c r="Q1163" s="31">
        <v>4000</v>
      </c>
      <c r="R1163" s="31">
        <v>1000</v>
      </c>
      <c r="S1163" s="45">
        <v>30</v>
      </c>
      <c r="T1163" s="64">
        <f t="shared" si="162"/>
        <v>480</v>
      </c>
      <c r="U1163" s="64">
        <f t="shared" si="163"/>
        <v>2.2268893483146064</v>
      </c>
      <c r="V1163" s="38">
        <f t="shared" si="164"/>
        <v>2.081278010001069</v>
      </c>
      <c r="W1163" s="52">
        <v>69.375933666702309</v>
      </c>
      <c r="X1163" s="71" t="str">
        <f t="shared" si="170"/>
        <v>Q2 2024</v>
      </c>
      <c r="Y1163" s="21">
        <f t="shared" si="165"/>
        <v>3200</v>
      </c>
      <c r="Z1163" s="21">
        <f t="shared" si="166"/>
        <v>2000</v>
      </c>
      <c r="AA1163" s="57">
        <f t="shared" si="167"/>
        <v>74229.644943820225</v>
      </c>
      <c r="AB1163" s="59">
        <f t="shared" si="168"/>
        <v>1.6</v>
      </c>
      <c r="AC1163" s="61">
        <f t="shared" si="169"/>
        <v>406.4</v>
      </c>
    </row>
    <row r="1164" spans="4:29">
      <c r="D1164" s="12">
        <v>1158</v>
      </c>
      <c r="E1164" s="36" t="s">
        <v>222</v>
      </c>
      <c r="F1164" s="16" t="s">
        <v>11</v>
      </c>
      <c r="G1164" s="14" t="s">
        <v>39</v>
      </c>
      <c r="H1164" s="13" t="s">
        <v>90</v>
      </c>
      <c r="I1164" s="13" t="s">
        <v>135</v>
      </c>
      <c r="J1164" s="13" t="s">
        <v>171</v>
      </c>
      <c r="K1164" s="13" t="s">
        <v>98</v>
      </c>
      <c r="L1164" s="14">
        <v>14.5</v>
      </c>
      <c r="M1164" s="14" t="s">
        <v>173</v>
      </c>
      <c r="N1164" s="31">
        <v>1000000</v>
      </c>
      <c r="O1164" s="14" t="s">
        <v>2</v>
      </c>
      <c r="P1164" s="14" t="s">
        <v>47</v>
      </c>
      <c r="Q1164" s="31">
        <v>4000</v>
      </c>
      <c r="R1164" s="31">
        <v>1000</v>
      </c>
      <c r="S1164" s="45">
        <v>50</v>
      </c>
      <c r="T1164" s="64">
        <f t="shared" si="162"/>
        <v>725</v>
      </c>
      <c r="U1164" s="64">
        <f t="shared" si="163"/>
        <v>3.0481997752808976</v>
      </c>
      <c r="V1164" s="38">
        <f t="shared" si="164"/>
        <v>3.1476118052485313</v>
      </c>
      <c r="W1164" s="52">
        <v>62.952236104970623</v>
      </c>
      <c r="X1164" s="71" t="str">
        <f t="shared" si="170"/>
        <v>Q2 2024</v>
      </c>
      <c r="Y1164" s="21">
        <f t="shared" si="165"/>
        <v>3072</v>
      </c>
      <c r="Z1164" s="21">
        <f t="shared" si="166"/>
        <v>1920</v>
      </c>
      <c r="AA1164" s="57">
        <f t="shared" si="167"/>
        <v>60963.995505617953</v>
      </c>
      <c r="AB1164" s="59">
        <f t="shared" si="168"/>
        <v>1.6</v>
      </c>
      <c r="AC1164" s="61">
        <f t="shared" si="169"/>
        <v>368.29999999999995</v>
      </c>
    </row>
    <row r="1165" spans="4:29">
      <c r="D1165" s="12">
        <v>1159</v>
      </c>
      <c r="E1165" s="36" t="s">
        <v>222</v>
      </c>
      <c r="F1165" s="16" t="s">
        <v>11</v>
      </c>
      <c r="G1165" s="14" t="s">
        <v>39</v>
      </c>
      <c r="H1165" s="13" t="s">
        <v>90</v>
      </c>
      <c r="I1165" s="13" t="s">
        <v>135</v>
      </c>
      <c r="J1165" s="13" t="s">
        <v>207</v>
      </c>
      <c r="K1165" s="13" t="s">
        <v>98</v>
      </c>
      <c r="L1165" s="14">
        <v>16</v>
      </c>
      <c r="M1165" s="14" t="s">
        <v>172</v>
      </c>
      <c r="N1165" s="31">
        <v>1000000</v>
      </c>
      <c r="O1165" s="14" t="s">
        <v>2</v>
      </c>
      <c r="P1165" s="14" t="s">
        <v>47</v>
      </c>
      <c r="Q1165" s="31">
        <v>6144</v>
      </c>
      <c r="R1165" s="31">
        <v>1536</v>
      </c>
      <c r="S1165" s="45">
        <v>20</v>
      </c>
      <c r="T1165" s="64">
        <f t="shared" si="162"/>
        <v>320</v>
      </c>
      <c r="U1165" s="64">
        <f t="shared" si="163"/>
        <v>1.4845928988764043</v>
      </c>
      <c r="V1165" s="38">
        <f t="shared" si="164"/>
        <v>1.3875186733340461</v>
      </c>
      <c r="W1165" s="52">
        <v>69.375933666702309</v>
      </c>
      <c r="X1165" s="71" t="str">
        <f t="shared" si="170"/>
        <v>Q2 2024</v>
      </c>
      <c r="Y1165" s="21">
        <f t="shared" si="165"/>
        <v>3200</v>
      </c>
      <c r="Z1165" s="21">
        <f t="shared" si="166"/>
        <v>2000</v>
      </c>
      <c r="AA1165" s="57">
        <f t="shared" si="167"/>
        <v>74229.644943820225</v>
      </c>
      <c r="AB1165" s="59">
        <f t="shared" si="168"/>
        <v>1.6</v>
      </c>
      <c r="AC1165" s="61">
        <f t="shared" si="169"/>
        <v>406.4</v>
      </c>
    </row>
    <row r="1166" spans="4:29">
      <c r="D1166" s="12">
        <v>1160</v>
      </c>
      <c r="E1166" s="36" t="s">
        <v>222</v>
      </c>
      <c r="F1166" s="16" t="s">
        <v>11</v>
      </c>
      <c r="G1166" s="14" t="s">
        <v>39</v>
      </c>
      <c r="H1166" s="13" t="s">
        <v>90</v>
      </c>
      <c r="I1166" s="13" t="s">
        <v>141</v>
      </c>
      <c r="J1166" s="13" t="s">
        <v>214</v>
      </c>
      <c r="K1166" s="13" t="s">
        <v>95</v>
      </c>
      <c r="L1166" s="14">
        <v>15.6</v>
      </c>
      <c r="M1166" s="14" t="s">
        <v>15</v>
      </c>
      <c r="N1166" s="31">
        <v>1000000</v>
      </c>
      <c r="O1166" s="14" t="s">
        <v>2</v>
      </c>
      <c r="P1166" s="14" t="s">
        <v>47</v>
      </c>
      <c r="Q1166" s="31">
        <v>10000</v>
      </c>
      <c r="R1166" s="31">
        <v>1152</v>
      </c>
      <c r="S1166" s="45">
        <v>20</v>
      </c>
      <c r="T1166" s="64">
        <f t="shared" si="162"/>
        <v>312</v>
      </c>
      <c r="U1166" s="64">
        <f t="shared" si="163"/>
        <v>1.3417735201424328</v>
      </c>
      <c r="V1166" s="38">
        <f t="shared" si="164"/>
        <v>1.6990537301945627</v>
      </c>
      <c r="W1166" s="52">
        <v>84.952686509728139</v>
      </c>
      <c r="X1166" s="71" t="str">
        <f t="shared" si="170"/>
        <v>Q2 2024</v>
      </c>
      <c r="Y1166" s="21">
        <f t="shared" si="165"/>
        <v>3840</v>
      </c>
      <c r="Z1166" s="21">
        <f t="shared" si="166"/>
        <v>2160</v>
      </c>
      <c r="AA1166" s="57">
        <f t="shared" si="167"/>
        <v>67088.676007121641</v>
      </c>
      <c r="AB1166" s="59">
        <f t="shared" si="168"/>
        <v>1.7777777777777777</v>
      </c>
      <c r="AC1166" s="61">
        <f t="shared" si="169"/>
        <v>396.23999999999995</v>
      </c>
    </row>
    <row r="1167" spans="4:29">
      <c r="D1167" s="12">
        <v>1161</v>
      </c>
      <c r="E1167" s="36" t="s">
        <v>222</v>
      </c>
      <c r="F1167" s="16" t="s">
        <v>11</v>
      </c>
      <c r="G1167" s="14" t="s">
        <v>39</v>
      </c>
      <c r="H1167" s="13" t="s">
        <v>90</v>
      </c>
      <c r="I1167" s="13" t="s">
        <v>184</v>
      </c>
      <c r="J1167" s="13" t="s">
        <v>185</v>
      </c>
      <c r="K1167" s="13" t="s">
        <v>95</v>
      </c>
      <c r="L1167" s="14">
        <v>16</v>
      </c>
      <c r="M1167" s="14" t="s">
        <v>186</v>
      </c>
      <c r="N1167" s="31">
        <v>1000000</v>
      </c>
      <c r="O1167" s="14" t="s">
        <v>2</v>
      </c>
      <c r="P1167" s="14" t="s">
        <v>47</v>
      </c>
      <c r="Q1167" s="31">
        <v>10000</v>
      </c>
      <c r="R1167" s="31">
        <v>2596</v>
      </c>
      <c r="S1167" s="45">
        <v>40</v>
      </c>
      <c r="T1167" s="64">
        <f t="shared" si="162"/>
        <v>640</v>
      </c>
      <c r="U1167" s="64">
        <f t="shared" si="163"/>
        <v>2.9691857977528087</v>
      </c>
      <c r="V1167" s="38">
        <f t="shared" si="164"/>
        <v>3.3981074603891255</v>
      </c>
      <c r="W1167" s="52">
        <v>84.952686509728139</v>
      </c>
      <c r="X1167" s="71" t="str">
        <f t="shared" si="170"/>
        <v>Q2 2024</v>
      </c>
      <c r="Y1167" s="21">
        <f t="shared" si="165"/>
        <v>3840</v>
      </c>
      <c r="Z1167" s="21">
        <f t="shared" si="166"/>
        <v>2400</v>
      </c>
      <c r="AA1167" s="57">
        <f t="shared" si="167"/>
        <v>74229.644943820225</v>
      </c>
      <c r="AB1167" s="59">
        <f t="shared" si="168"/>
        <v>1.6</v>
      </c>
      <c r="AC1167" s="61">
        <f t="shared" si="169"/>
        <v>406.4</v>
      </c>
    </row>
    <row r="1168" spans="4:29">
      <c r="D1168" s="12">
        <v>1162</v>
      </c>
      <c r="E1168" s="36" t="s">
        <v>222</v>
      </c>
      <c r="F1168" s="16" t="s">
        <v>11</v>
      </c>
      <c r="G1168" s="14" t="s">
        <v>39</v>
      </c>
      <c r="H1168" s="13" t="s">
        <v>90</v>
      </c>
      <c r="I1168" s="13" t="s">
        <v>184</v>
      </c>
      <c r="J1168" s="13" t="s">
        <v>213</v>
      </c>
      <c r="K1168" s="13" t="s">
        <v>95</v>
      </c>
      <c r="L1168" s="14">
        <v>18</v>
      </c>
      <c r="M1168" s="14" t="s">
        <v>66</v>
      </c>
      <c r="N1168" s="31">
        <v>1000000</v>
      </c>
      <c r="O1168" s="14" t="s">
        <v>2</v>
      </c>
      <c r="P1168" s="14" t="s">
        <v>47</v>
      </c>
      <c r="Q1168" s="31">
        <v>8000</v>
      </c>
      <c r="R1168" s="31">
        <v>2000</v>
      </c>
      <c r="S1168" s="45">
        <v>10</v>
      </c>
      <c r="T1168" s="64">
        <f t="shared" si="162"/>
        <v>180</v>
      </c>
      <c r="U1168" s="64">
        <f t="shared" si="163"/>
        <v>0.93946894382022461</v>
      </c>
      <c r="V1168" s="38">
        <f t="shared" si="164"/>
        <v>0.74086645211972213</v>
      </c>
      <c r="W1168" s="52">
        <v>74.086645211972211</v>
      </c>
      <c r="X1168" s="71" t="str">
        <f t="shared" si="170"/>
        <v>Q2 2024</v>
      </c>
      <c r="Y1168" s="21">
        <f t="shared" si="165"/>
        <v>2560</v>
      </c>
      <c r="Z1168" s="21">
        <f t="shared" si="166"/>
        <v>1600</v>
      </c>
      <c r="AA1168" s="57">
        <f t="shared" si="167"/>
        <v>93946.894382022467</v>
      </c>
      <c r="AB1168" s="59">
        <f t="shared" si="168"/>
        <v>1.6</v>
      </c>
      <c r="AC1168" s="61">
        <f t="shared" si="169"/>
        <v>457.2</v>
      </c>
    </row>
    <row r="1169" spans="4:29">
      <c r="D1169" s="12">
        <v>1163</v>
      </c>
      <c r="E1169" s="36" t="s">
        <v>222</v>
      </c>
      <c r="F1169" s="16" t="s">
        <v>11</v>
      </c>
      <c r="G1169" s="14" t="s">
        <v>39</v>
      </c>
      <c r="H1169" s="13" t="s">
        <v>90</v>
      </c>
      <c r="I1169" s="13" t="s">
        <v>195</v>
      </c>
      <c r="J1169" s="13" t="s">
        <v>196</v>
      </c>
      <c r="K1169" s="13" t="s">
        <v>43</v>
      </c>
      <c r="L1169" s="14">
        <v>16.100000000000001</v>
      </c>
      <c r="M1169" s="14" t="s">
        <v>143</v>
      </c>
      <c r="N1169" s="31">
        <v>1000000</v>
      </c>
      <c r="O1169" s="14" t="s">
        <v>2</v>
      </c>
      <c r="P1169" s="14" t="s">
        <v>47</v>
      </c>
      <c r="Q1169" s="31">
        <v>4000</v>
      </c>
      <c r="R1169" s="31">
        <v>1000</v>
      </c>
      <c r="S1169" s="45">
        <v>50</v>
      </c>
      <c r="T1169" s="64">
        <f t="shared" si="162"/>
        <v>805.00000000000011</v>
      </c>
      <c r="U1169" s="64">
        <f t="shared" si="163"/>
        <v>3.5729075665281895</v>
      </c>
      <c r="V1169" s="38">
        <f t="shared" si="164"/>
        <v>3.4687966833351158</v>
      </c>
      <c r="W1169" s="52">
        <v>69.375933666702309</v>
      </c>
      <c r="X1169" s="71" t="str">
        <f t="shared" si="170"/>
        <v>Q2 2024</v>
      </c>
      <c r="Y1169" s="21">
        <f t="shared" si="165"/>
        <v>2560</v>
      </c>
      <c r="Z1169" s="21">
        <f t="shared" si="166"/>
        <v>1440</v>
      </c>
      <c r="AA1169" s="57">
        <f t="shared" si="167"/>
        <v>71458.151330563793</v>
      </c>
      <c r="AB1169" s="59">
        <f t="shared" si="168"/>
        <v>1.7777777777777777</v>
      </c>
      <c r="AC1169" s="61">
        <f t="shared" si="169"/>
        <v>408.94</v>
      </c>
    </row>
    <row r="1170" spans="4:29">
      <c r="D1170" s="12">
        <v>1164</v>
      </c>
      <c r="E1170" s="36" t="s">
        <v>222</v>
      </c>
      <c r="F1170" s="16" t="s">
        <v>11</v>
      </c>
      <c r="G1170" s="14" t="s">
        <v>39</v>
      </c>
      <c r="H1170" s="13" t="s">
        <v>5</v>
      </c>
      <c r="I1170" s="13" t="s">
        <v>31</v>
      </c>
      <c r="J1170" s="13" t="s">
        <v>32</v>
      </c>
      <c r="K1170" s="13" t="s">
        <v>33</v>
      </c>
      <c r="L1170" s="14">
        <v>31.5</v>
      </c>
      <c r="M1170" s="14" t="s">
        <v>34</v>
      </c>
      <c r="N1170" s="31">
        <v>1000000</v>
      </c>
      <c r="O1170" s="14" t="s">
        <v>1</v>
      </c>
      <c r="P1170" s="14" t="s">
        <v>35</v>
      </c>
      <c r="Q1170" s="31">
        <v>576</v>
      </c>
      <c r="R1170" s="31">
        <v>576</v>
      </c>
      <c r="S1170" s="45">
        <v>1</v>
      </c>
      <c r="T1170" s="64">
        <f t="shared" si="162"/>
        <v>31.5</v>
      </c>
      <c r="U1170" s="64">
        <f t="shared" si="163"/>
        <v>0.27354018231454003</v>
      </c>
      <c r="V1170" s="38">
        <f t="shared" si="164"/>
        <v>0.13383839788915861</v>
      </c>
      <c r="W1170" s="52">
        <v>133.83839788915861</v>
      </c>
      <c r="X1170" s="71" t="str">
        <f t="shared" si="170"/>
        <v>Q2 2024</v>
      </c>
      <c r="Y1170" s="21">
        <f t="shared" si="165"/>
        <v>6016</v>
      </c>
      <c r="Z1170" s="21">
        <f t="shared" si="166"/>
        <v>3384</v>
      </c>
      <c r="AA1170" s="57">
        <f t="shared" si="167"/>
        <v>273540.18231454003</v>
      </c>
      <c r="AB1170" s="59">
        <f t="shared" si="168"/>
        <v>1.7777777777777777</v>
      </c>
      <c r="AC1170" s="61">
        <f t="shared" si="169"/>
        <v>800.09999999999991</v>
      </c>
    </row>
    <row r="1171" spans="4:29">
      <c r="D1171" s="12">
        <v>1165</v>
      </c>
      <c r="E1171" s="36" t="s">
        <v>222</v>
      </c>
      <c r="F1171" s="16" t="s">
        <v>11</v>
      </c>
      <c r="G1171" s="14" t="s">
        <v>39</v>
      </c>
      <c r="H1171" s="13" t="s">
        <v>5</v>
      </c>
      <c r="I1171" s="13" t="s">
        <v>41</v>
      </c>
      <c r="J1171" s="13" t="s">
        <v>42</v>
      </c>
      <c r="K1171" s="13" t="s">
        <v>43</v>
      </c>
      <c r="L1171" s="14">
        <v>31.5</v>
      </c>
      <c r="M1171" s="14" t="s">
        <v>15</v>
      </c>
      <c r="N1171" s="31">
        <v>1000000</v>
      </c>
      <c r="O1171" s="14" t="s">
        <v>1</v>
      </c>
      <c r="P1171" s="14" t="s">
        <v>35</v>
      </c>
      <c r="Q1171" s="31">
        <v>5000</v>
      </c>
      <c r="R1171" s="31">
        <v>1152</v>
      </c>
      <c r="S1171" s="45">
        <v>15</v>
      </c>
      <c r="T1171" s="64">
        <f t="shared" si="162"/>
        <v>472.5</v>
      </c>
      <c r="U1171" s="64">
        <f t="shared" si="163"/>
        <v>4.1031027347181004</v>
      </c>
      <c r="V1171" s="38">
        <f t="shared" si="164"/>
        <v>1.4053031778361653</v>
      </c>
      <c r="W1171" s="52">
        <v>93.686878522411021</v>
      </c>
      <c r="X1171" s="71" t="str">
        <f t="shared" si="170"/>
        <v>Q2 2024</v>
      </c>
      <c r="Y1171" s="21">
        <f t="shared" si="165"/>
        <v>3840</v>
      </c>
      <c r="Z1171" s="21">
        <f t="shared" si="166"/>
        <v>2160</v>
      </c>
      <c r="AA1171" s="57">
        <f t="shared" si="167"/>
        <v>273540.18231454003</v>
      </c>
      <c r="AB1171" s="59">
        <f t="shared" si="168"/>
        <v>1.7777777777777777</v>
      </c>
      <c r="AC1171" s="61">
        <f t="shared" si="169"/>
        <v>800.09999999999991</v>
      </c>
    </row>
    <row r="1172" spans="4:29">
      <c r="D1172" s="12">
        <v>1166</v>
      </c>
      <c r="E1172" s="36" t="s">
        <v>222</v>
      </c>
      <c r="F1172" s="16" t="s">
        <v>11</v>
      </c>
      <c r="G1172" s="14" t="s">
        <v>39</v>
      </c>
      <c r="H1172" s="13" t="s">
        <v>5</v>
      </c>
      <c r="I1172" s="13" t="s">
        <v>41</v>
      </c>
      <c r="J1172" s="13" t="s">
        <v>44</v>
      </c>
      <c r="K1172" s="13" t="s">
        <v>43</v>
      </c>
      <c r="L1172" s="14">
        <v>31.5</v>
      </c>
      <c r="M1172" s="14" t="s">
        <v>15</v>
      </c>
      <c r="N1172" s="31">
        <v>1000000</v>
      </c>
      <c r="O1172" s="14" t="s">
        <v>1</v>
      </c>
      <c r="P1172" s="14" t="s">
        <v>35</v>
      </c>
      <c r="Q1172" s="31">
        <v>4608</v>
      </c>
      <c r="R1172" s="31">
        <v>576</v>
      </c>
      <c r="S1172" s="45">
        <v>20</v>
      </c>
      <c r="T1172" s="64">
        <f t="shared" si="162"/>
        <v>630</v>
      </c>
      <c r="U1172" s="64">
        <f t="shared" si="163"/>
        <v>5.4708036462908005</v>
      </c>
      <c r="V1172" s="38">
        <f t="shared" si="164"/>
        <v>1.8737375704482204</v>
      </c>
      <c r="W1172" s="52">
        <v>93.686878522411021</v>
      </c>
      <c r="X1172" s="71" t="str">
        <f t="shared" si="170"/>
        <v>Q2 2024</v>
      </c>
      <c r="Y1172" s="21">
        <f t="shared" si="165"/>
        <v>3840</v>
      </c>
      <c r="Z1172" s="21">
        <f t="shared" si="166"/>
        <v>2160</v>
      </c>
      <c r="AA1172" s="57">
        <f t="shared" si="167"/>
        <v>273540.18231454003</v>
      </c>
      <c r="AB1172" s="59">
        <f t="shared" si="168"/>
        <v>1.7777777777777777</v>
      </c>
      <c r="AC1172" s="61">
        <f t="shared" si="169"/>
        <v>800.09999999999991</v>
      </c>
    </row>
    <row r="1173" spans="4:29">
      <c r="D1173" s="12">
        <v>1167</v>
      </c>
      <c r="E1173" s="36" t="s">
        <v>222</v>
      </c>
      <c r="F1173" s="16" t="s">
        <v>11</v>
      </c>
      <c r="G1173" s="14" t="s">
        <v>39</v>
      </c>
      <c r="H1173" s="13" t="s">
        <v>5</v>
      </c>
      <c r="I1173" s="13" t="s">
        <v>41</v>
      </c>
      <c r="J1173" s="13" t="s">
        <v>113</v>
      </c>
      <c r="K1173" s="13" t="s">
        <v>43</v>
      </c>
      <c r="L1173" s="14">
        <v>31.5</v>
      </c>
      <c r="M1173" s="14" t="s">
        <v>15</v>
      </c>
      <c r="N1173" s="31">
        <v>1000000</v>
      </c>
      <c r="O1173" s="14" t="s">
        <v>1</v>
      </c>
      <c r="P1173" s="14" t="s">
        <v>35</v>
      </c>
      <c r="Q1173" s="31">
        <v>4608</v>
      </c>
      <c r="R1173" s="31">
        <v>576</v>
      </c>
      <c r="S1173" s="45">
        <v>20</v>
      </c>
      <c r="T1173" s="64">
        <f t="shared" si="162"/>
        <v>630</v>
      </c>
      <c r="U1173" s="64">
        <f t="shared" si="163"/>
        <v>5.4708036462908005</v>
      </c>
      <c r="V1173" s="38">
        <f t="shared" si="164"/>
        <v>1.8737375704482204</v>
      </c>
      <c r="W1173" s="52">
        <v>93.686878522411021</v>
      </c>
      <c r="X1173" s="71" t="str">
        <f t="shared" si="170"/>
        <v>Q2 2024</v>
      </c>
      <c r="Y1173" s="21">
        <f t="shared" si="165"/>
        <v>3840</v>
      </c>
      <c r="Z1173" s="21">
        <f t="shared" si="166"/>
        <v>2160</v>
      </c>
      <c r="AA1173" s="57">
        <f t="shared" si="167"/>
        <v>273540.18231454003</v>
      </c>
      <c r="AB1173" s="59">
        <f t="shared" si="168"/>
        <v>1.7777777777777777</v>
      </c>
      <c r="AC1173" s="61">
        <f t="shared" si="169"/>
        <v>800.09999999999991</v>
      </c>
    </row>
    <row r="1174" spans="4:29">
      <c r="D1174" s="12">
        <v>1168</v>
      </c>
      <c r="E1174" s="36" t="s">
        <v>222</v>
      </c>
      <c r="F1174" s="16" t="s">
        <v>11</v>
      </c>
      <c r="G1174" s="14" t="s">
        <v>39</v>
      </c>
      <c r="H1174" s="13" t="s">
        <v>5</v>
      </c>
      <c r="I1174" s="13" t="s">
        <v>41</v>
      </c>
      <c r="J1174" s="13" t="s">
        <v>116</v>
      </c>
      <c r="K1174" s="13" t="s">
        <v>43</v>
      </c>
      <c r="L1174" s="14">
        <v>27</v>
      </c>
      <c r="M1174" s="14" t="s">
        <v>117</v>
      </c>
      <c r="N1174" s="31">
        <v>1000000</v>
      </c>
      <c r="O1174" s="14" t="s">
        <v>1</v>
      </c>
      <c r="P1174" s="14" t="s">
        <v>35</v>
      </c>
      <c r="Q1174" s="31">
        <v>2304</v>
      </c>
      <c r="R1174" s="31">
        <v>576</v>
      </c>
      <c r="S1174" s="45">
        <v>15</v>
      </c>
      <c r="T1174" s="64">
        <f t="shared" si="162"/>
        <v>405</v>
      </c>
      <c r="U1174" s="64">
        <f t="shared" si="163"/>
        <v>2.5128551497468936</v>
      </c>
      <c r="V1174" s="38">
        <f t="shared" si="164"/>
        <v>1.4053031778361653</v>
      </c>
      <c r="W1174" s="52">
        <v>93.686878522411021</v>
      </c>
      <c r="X1174" s="71" t="str">
        <f t="shared" si="170"/>
        <v>Q2 2024</v>
      </c>
      <c r="Y1174" s="21">
        <f t="shared" si="165"/>
        <v>3440</v>
      </c>
      <c r="Z1174" s="21">
        <f t="shared" si="166"/>
        <v>1440</v>
      </c>
      <c r="AA1174" s="57">
        <f t="shared" si="167"/>
        <v>167523.67664979291</v>
      </c>
      <c r="AB1174" s="59">
        <f t="shared" si="168"/>
        <v>2.3888888888888888</v>
      </c>
      <c r="AC1174" s="61">
        <f t="shared" si="169"/>
        <v>685.8</v>
      </c>
    </row>
    <row r="1175" spans="4:29">
      <c r="D1175" s="12">
        <v>1169</v>
      </c>
      <c r="E1175" s="36" t="s">
        <v>222</v>
      </c>
      <c r="F1175" s="16" t="s">
        <v>11</v>
      </c>
      <c r="G1175" s="14" t="s">
        <v>39</v>
      </c>
      <c r="H1175" s="13" t="s">
        <v>5</v>
      </c>
      <c r="I1175" s="13" t="s">
        <v>54</v>
      </c>
      <c r="J1175" s="13" t="s">
        <v>55</v>
      </c>
      <c r="K1175" s="13" t="s">
        <v>43</v>
      </c>
      <c r="L1175" s="14">
        <v>31.5</v>
      </c>
      <c r="M1175" s="14" t="s">
        <v>15</v>
      </c>
      <c r="N1175" s="31">
        <v>1000000</v>
      </c>
      <c r="O1175" s="14" t="s">
        <v>1</v>
      </c>
      <c r="P1175" s="14" t="s">
        <v>35</v>
      </c>
      <c r="Q1175" s="31">
        <v>2304</v>
      </c>
      <c r="R1175" s="31">
        <v>1152</v>
      </c>
      <c r="S1175" s="45">
        <v>18</v>
      </c>
      <c r="T1175" s="64">
        <f t="shared" si="162"/>
        <v>567</v>
      </c>
      <c r="U1175" s="64">
        <f t="shared" si="163"/>
        <v>4.9237232816617214</v>
      </c>
      <c r="V1175" s="38">
        <f t="shared" si="164"/>
        <v>1.6863638134033982</v>
      </c>
      <c r="W1175" s="52">
        <v>93.686878522411021</v>
      </c>
      <c r="X1175" s="71" t="str">
        <f t="shared" si="170"/>
        <v>Q2 2024</v>
      </c>
      <c r="Y1175" s="21">
        <f t="shared" si="165"/>
        <v>3840</v>
      </c>
      <c r="Z1175" s="21">
        <f t="shared" si="166"/>
        <v>2160</v>
      </c>
      <c r="AA1175" s="57">
        <f t="shared" si="167"/>
        <v>273540.18231454003</v>
      </c>
      <c r="AB1175" s="59">
        <f t="shared" si="168"/>
        <v>1.7777777777777777</v>
      </c>
      <c r="AC1175" s="61">
        <f t="shared" si="169"/>
        <v>800.09999999999991</v>
      </c>
    </row>
    <row r="1176" spans="4:29">
      <c r="D1176" s="12">
        <v>1170</v>
      </c>
      <c r="E1176" s="36" t="s">
        <v>222</v>
      </c>
      <c r="F1176" s="16" t="s">
        <v>11</v>
      </c>
      <c r="G1176" s="14" t="s">
        <v>39</v>
      </c>
      <c r="H1176" s="13" t="s">
        <v>5</v>
      </c>
      <c r="I1176" s="13" t="s">
        <v>54</v>
      </c>
      <c r="J1176" s="13" t="s">
        <v>114</v>
      </c>
      <c r="K1176" s="13" t="s">
        <v>43</v>
      </c>
      <c r="L1176" s="14">
        <v>27</v>
      </c>
      <c r="M1176" s="14" t="s">
        <v>15</v>
      </c>
      <c r="N1176" s="31">
        <v>1000000</v>
      </c>
      <c r="O1176" s="14" t="s">
        <v>1</v>
      </c>
      <c r="P1176" s="14" t="s">
        <v>35</v>
      </c>
      <c r="Q1176" s="31">
        <v>2304</v>
      </c>
      <c r="R1176" s="31">
        <v>512</v>
      </c>
      <c r="S1176" s="45">
        <v>15</v>
      </c>
      <c r="T1176" s="64">
        <f t="shared" si="162"/>
        <v>405</v>
      </c>
      <c r="U1176" s="64">
        <f t="shared" si="163"/>
        <v>3.0145244581602371</v>
      </c>
      <c r="V1176" s="38">
        <f t="shared" si="164"/>
        <v>1.4053031778361653</v>
      </c>
      <c r="W1176" s="52">
        <v>93.686878522411021</v>
      </c>
      <c r="X1176" s="71" t="str">
        <f t="shared" si="170"/>
        <v>Q2 2024</v>
      </c>
      <c r="Y1176" s="21">
        <f t="shared" si="165"/>
        <v>3840</v>
      </c>
      <c r="Z1176" s="21">
        <f t="shared" si="166"/>
        <v>2160</v>
      </c>
      <c r="AA1176" s="57">
        <f t="shared" si="167"/>
        <v>200968.29721068247</v>
      </c>
      <c r="AB1176" s="59">
        <f t="shared" si="168"/>
        <v>1.7777777777777777</v>
      </c>
      <c r="AC1176" s="61">
        <f t="shared" si="169"/>
        <v>685.8</v>
      </c>
    </row>
    <row r="1177" spans="4:29">
      <c r="D1177" s="12">
        <v>1171</v>
      </c>
      <c r="E1177" s="36" t="s">
        <v>222</v>
      </c>
      <c r="F1177" s="16" t="s">
        <v>11</v>
      </c>
      <c r="G1177" s="14" t="s">
        <v>39</v>
      </c>
      <c r="H1177" s="13" t="s">
        <v>5</v>
      </c>
      <c r="I1177" s="13" t="s">
        <v>54</v>
      </c>
      <c r="J1177" s="13" t="s">
        <v>128</v>
      </c>
      <c r="K1177" s="13" t="s">
        <v>43</v>
      </c>
      <c r="L1177" s="14">
        <v>31.5</v>
      </c>
      <c r="M1177" s="14" t="s">
        <v>15</v>
      </c>
      <c r="N1177" s="31">
        <v>1000000</v>
      </c>
      <c r="O1177" s="14" t="s">
        <v>1</v>
      </c>
      <c r="P1177" s="14" t="s">
        <v>35</v>
      </c>
      <c r="Q1177" s="31">
        <v>2304</v>
      </c>
      <c r="R1177" s="31">
        <v>576</v>
      </c>
      <c r="S1177" s="45">
        <v>10</v>
      </c>
      <c r="T1177" s="64">
        <f t="shared" si="162"/>
        <v>315</v>
      </c>
      <c r="U1177" s="64">
        <f t="shared" si="163"/>
        <v>2.7354018231454003</v>
      </c>
      <c r="V1177" s="38">
        <f t="shared" si="164"/>
        <v>0.93686878522411021</v>
      </c>
      <c r="W1177" s="52">
        <v>93.686878522411021</v>
      </c>
      <c r="X1177" s="71" t="str">
        <f t="shared" si="170"/>
        <v>Q2 2024</v>
      </c>
      <c r="Y1177" s="21">
        <f t="shared" si="165"/>
        <v>3840</v>
      </c>
      <c r="Z1177" s="21">
        <f t="shared" si="166"/>
        <v>2160</v>
      </c>
      <c r="AA1177" s="57">
        <f t="shared" si="167"/>
        <v>273540.18231454003</v>
      </c>
      <c r="AB1177" s="59">
        <f t="shared" si="168"/>
        <v>1.7777777777777777</v>
      </c>
      <c r="AC1177" s="61">
        <f t="shared" si="169"/>
        <v>800.09999999999991</v>
      </c>
    </row>
    <row r="1178" spans="4:29">
      <c r="D1178" s="12">
        <v>1172</v>
      </c>
      <c r="E1178" s="36" t="s">
        <v>222</v>
      </c>
      <c r="F1178" s="16" t="s">
        <v>11</v>
      </c>
      <c r="G1178" s="14" t="s">
        <v>39</v>
      </c>
      <c r="H1178" s="13" t="s">
        <v>5</v>
      </c>
      <c r="I1178" s="13" t="s">
        <v>54</v>
      </c>
      <c r="J1178" s="13" t="s">
        <v>118</v>
      </c>
      <c r="K1178" s="13" t="s">
        <v>43</v>
      </c>
      <c r="L1178" s="14">
        <v>31.5</v>
      </c>
      <c r="M1178" s="14" t="s">
        <v>15</v>
      </c>
      <c r="N1178" s="31">
        <v>1000000</v>
      </c>
      <c r="O1178" s="14" t="s">
        <v>1</v>
      </c>
      <c r="P1178" s="14" t="s">
        <v>35</v>
      </c>
      <c r="Q1178" s="31">
        <v>2304</v>
      </c>
      <c r="R1178" s="31">
        <v>576</v>
      </c>
      <c r="S1178" s="45">
        <v>15</v>
      </c>
      <c r="T1178" s="64">
        <f t="shared" si="162"/>
        <v>472.5</v>
      </c>
      <c r="U1178" s="64">
        <f t="shared" si="163"/>
        <v>4.1031027347181004</v>
      </c>
      <c r="V1178" s="38">
        <f t="shared" si="164"/>
        <v>1.4053031778361653</v>
      </c>
      <c r="W1178" s="52">
        <v>93.686878522411021</v>
      </c>
      <c r="X1178" s="71" t="str">
        <f t="shared" si="170"/>
        <v>Q2 2024</v>
      </c>
      <c r="Y1178" s="21">
        <f t="shared" si="165"/>
        <v>3840</v>
      </c>
      <c r="Z1178" s="21">
        <f t="shared" si="166"/>
        <v>2160</v>
      </c>
      <c r="AA1178" s="57">
        <f t="shared" si="167"/>
        <v>273540.18231454003</v>
      </c>
      <c r="AB1178" s="59">
        <f t="shared" si="168"/>
        <v>1.7777777777777777</v>
      </c>
      <c r="AC1178" s="61">
        <f t="shared" si="169"/>
        <v>800.09999999999991</v>
      </c>
    </row>
    <row r="1179" spans="4:29">
      <c r="D1179" s="12">
        <v>1173</v>
      </c>
      <c r="E1179" s="36" t="s">
        <v>222</v>
      </c>
      <c r="F1179" s="16" t="s">
        <v>11</v>
      </c>
      <c r="G1179" s="14" t="s">
        <v>39</v>
      </c>
      <c r="H1179" s="13" t="s">
        <v>5</v>
      </c>
      <c r="I1179" s="13" t="s">
        <v>54</v>
      </c>
      <c r="J1179" s="13" t="s">
        <v>199</v>
      </c>
      <c r="K1179" s="13" t="s">
        <v>43</v>
      </c>
      <c r="L1179" s="14">
        <v>31.5</v>
      </c>
      <c r="M1179" s="14" t="s">
        <v>117</v>
      </c>
      <c r="N1179" s="31">
        <v>1000000</v>
      </c>
      <c r="O1179" s="14" t="s">
        <v>1</v>
      </c>
      <c r="P1179" s="14" t="s">
        <v>35</v>
      </c>
      <c r="Q1179" s="31">
        <v>2304</v>
      </c>
      <c r="R1179" s="31">
        <v>1152</v>
      </c>
      <c r="S1179" s="45">
        <v>10</v>
      </c>
      <c r="T1179" s="64">
        <f t="shared" si="162"/>
        <v>315</v>
      </c>
      <c r="U1179" s="64">
        <f t="shared" si="163"/>
        <v>2.2801833766221811</v>
      </c>
      <c r="V1179" s="38">
        <f t="shared" si="164"/>
        <v>0.93686878522411021</v>
      </c>
      <c r="W1179" s="52">
        <v>93.686878522411021</v>
      </c>
      <c r="X1179" s="71" t="str">
        <f t="shared" si="170"/>
        <v>Q2 2024</v>
      </c>
      <c r="Y1179" s="21">
        <f t="shared" si="165"/>
        <v>3440</v>
      </c>
      <c r="Z1179" s="21">
        <f t="shared" si="166"/>
        <v>1440</v>
      </c>
      <c r="AA1179" s="57">
        <f t="shared" si="167"/>
        <v>228018.33766221811</v>
      </c>
      <c r="AB1179" s="59">
        <f t="shared" si="168"/>
        <v>2.3888888888888888</v>
      </c>
      <c r="AC1179" s="61">
        <f t="shared" si="169"/>
        <v>800.09999999999991</v>
      </c>
    </row>
    <row r="1180" spans="4:29">
      <c r="D1180" s="12">
        <v>1174</v>
      </c>
      <c r="E1180" s="36" t="s">
        <v>222</v>
      </c>
      <c r="F1180" s="16" t="s">
        <v>11</v>
      </c>
      <c r="G1180" s="14" t="s">
        <v>39</v>
      </c>
      <c r="H1180" s="13" t="s">
        <v>5</v>
      </c>
      <c r="I1180" s="13" t="s">
        <v>54</v>
      </c>
      <c r="J1180" s="13" t="s">
        <v>203</v>
      </c>
      <c r="K1180" s="13" t="s">
        <v>43</v>
      </c>
      <c r="L1180" s="14">
        <v>34</v>
      </c>
      <c r="M1180" s="14" t="s">
        <v>117</v>
      </c>
      <c r="N1180" s="31">
        <v>1000000</v>
      </c>
      <c r="O1180" s="14" t="s">
        <v>1</v>
      </c>
      <c r="P1180" s="14" t="s">
        <v>35</v>
      </c>
      <c r="Q1180" s="31">
        <v>9216</v>
      </c>
      <c r="R1180" s="31">
        <v>2304</v>
      </c>
      <c r="S1180" s="45">
        <v>2</v>
      </c>
      <c r="T1180" s="64">
        <f t="shared" si="162"/>
        <v>68</v>
      </c>
      <c r="U1180" s="64">
        <f t="shared" si="163"/>
        <v>0.53129594021168891</v>
      </c>
      <c r="V1180" s="38">
        <f t="shared" si="164"/>
        <v>0.18737375704482204</v>
      </c>
      <c r="W1180" s="52">
        <v>93.686878522411021</v>
      </c>
      <c r="X1180" s="71" t="str">
        <f t="shared" si="170"/>
        <v>Q2 2024</v>
      </c>
      <c r="Y1180" s="21">
        <f t="shared" si="165"/>
        <v>3440</v>
      </c>
      <c r="Z1180" s="21">
        <f t="shared" si="166"/>
        <v>1440</v>
      </c>
      <c r="AA1180" s="57">
        <f t="shared" si="167"/>
        <v>265647.97010584443</v>
      </c>
      <c r="AB1180" s="59">
        <f t="shared" si="168"/>
        <v>2.3888888888888888</v>
      </c>
      <c r="AC1180" s="61">
        <f t="shared" si="169"/>
        <v>863.59999999999991</v>
      </c>
    </row>
    <row r="1181" spans="4:29">
      <c r="D1181" s="12">
        <v>1175</v>
      </c>
      <c r="E1181" s="36" t="s">
        <v>222</v>
      </c>
      <c r="F1181" s="16" t="s">
        <v>11</v>
      </c>
      <c r="G1181" s="14" t="s">
        <v>39</v>
      </c>
      <c r="H1181" s="13" t="s">
        <v>5</v>
      </c>
      <c r="I1181" s="13" t="s">
        <v>54</v>
      </c>
      <c r="J1181" s="13" t="s">
        <v>204</v>
      </c>
      <c r="K1181" s="13" t="s">
        <v>43</v>
      </c>
      <c r="L1181" s="14">
        <v>57</v>
      </c>
      <c r="M1181" s="14" t="s">
        <v>205</v>
      </c>
      <c r="N1181" s="31">
        <v>1000000</v>
      </c>
      <c r="O1181" s="14" t="s">
        <v>1</v>
      </c>
      <c r="P1181" s="14" t="s">
        <v>35</v>
      </c>
      <c r="Q1181" s="31">
        <v>9216</v>
      </c>
      <c r="R1181" s="31">
        <v>2304</v>
      </c>
      <c r="S1181" s="45">
        <v>2</v>
      </c>
      <c r="T1181" s="64">
        <f t="shared" si="162"/>
        <v>114</v>
      </c>
      <c r="U1181" s="64">
        <f t="shared" si="163"/>
        <v>1.0926406405791855</v>
      </c>
      <c r="V1181" s="38">
        <f t="shared" si="164"/>
        <v>0.31412659269278992</v>
      </c>
      <c r="W1181" s="52">
        <v>157.06329634639496</v>
      </c>
      <c r="X1181" s="71" t="str">
        <f t="shared" si="170"/>
        <v>Q2 2024</v>
      </c>
      <c r="Y1181" s="21">
        <f t="shared" si="165"/>
        <v>7680</v>
      </c>
      <c r="Z1181" s="21">
        <f t="shared" si="166"/>
        <v>2160</v>
      </c>
      <c r="AA1181" s="57">
        <f t="shared" si="167"/>
        <v>546320.32028959272</v>
      </c>
      <c r="AB1181" s="59">
        <f t="shared" si="168"/>
        <v>3.5555555555555554</v>
      </c>
      <c r="AC1181" s="61">
        <f t="shared" si="169"/>
        <v>1447.8</v>
      </c>
    </row>
    <row r="1182" spans="4:29">
      <c r="D1182" s="12">
        <v>1176</v>
      </c>
      <c r="E1182" s="36" t="s">
        <v>222</v>
      </c>
      <c r="F1182" s="16" t="s">
        <v>11</v>
      </c>
      <c r="G1182" s="14" t="s">
        <v>39</v>
      </c>
      <c r="H1182" s="13" t="s">
        <v>5</v>
      </c>
      <c r="I1182" s="13" t="s">
        <v>217</v>
      </c>
      <c r="J1182" s="13" t="s">
        <v>218</v>
      </c>
      <c r="K1182" s="13" t="s">
        <v>43</v>
      </c>
      <c r="L1182" s="14">
        <v>32</v>
      </c>
      <c r="M1182" s="14" t="s">
        <v>15</v>
      </c>
      <c r="N1182" s="31">
        <v>1000000</v>
      </c>
      <c r="O1182" s="14" t="s">
        <v>1</v>
      </c>
      <c r="P1182" s="14" t="s">
        <v>35</v>
      </c>
      <c r="Q1182" s="31">
        <v>4608</v>
      </c>
      <c r="R1182" s="31">
        <v>1152</v>
      </c>
      <c r="S1182" s="45">
        <v>2</v>
      </c>
      <c r="T1182" s="64">
        <f t="shared" si="162"/>
        <v>64</v>
      </c>
      <c r="U1182" s="64">
        <f t="shared" si="163"/>
        <v>0.5645858335905044</v>
      </c>
      <c r="V1182" s="38">
        <f t="shared" si="164"/>
        <v>0.502</v>
      </c>
      <c r="W1182" s="52">
        <v>251</v>
      </c>
      <c r="X1182" s="71" t="str">
        <f t="shared" si="170"/>
        <v>Q2 2024</v>
      </c>
      <c r="Y1182" s="21">
        <f t="shared" si="165"/>
        <v>3840</v>
      </c>
      <c r="Z1182" s="21">
        <f t="shared" si="166"/>
        <v>2160</v>
      </c>
      <c r="AA1182" s="57">
        <f t="shared" si="167"/>
        <v>282292.91679525218</v>
      </c>
      <c r="AB1182" s="59">
        <f t="shared" si="168"/>
        <v>1.7777777777777777</v>
      </c>
      <c r="AC1182" s="61">
        <f t="shared" si="169"/>
        <v>812.8</v>
      </c>
    </row>
    <row r="1183" spans="4:29">
      <c r="D1183" s="12">
        <v>1177</v>
      </c>
      <c r="E1183" s="36" t="s">
        <v>222</v>
      </c>
      <c r="F1183" s="16" t="s">
        <v>11</v>
      </c>
      <c r="G1183" s="14" t="s">
        <v>39</v>
      </c>
      <c r="H1183" s="13" t="s">
        <v>5</v>
      </c>
      <c r="I1183" s="13" t="s">
        <v>105</v>
      </c>
      <c r="J1183" s="13" t="s">
        <v>106</v>
      </c>
      <c r="K1183" s="13" t="s">
        <v>33</v>
      </c>
      <c r="L1183" s="14">
        <v>31.5</v>
      </c>
      <c r="M1183" s="14" t="s">
        <v>15</v>
      </c>
      <c r="N1183" s="31">
        <v>1000000</v>
      </c>
      <c r="O1183" s="14" t="s">
        <v>1</v>
      </c>
      <c r="P1183" s="14" t="s">
        <v>35</v>
      </c>
      <c r="Q1183" s="31">
        <v>5000</v>
      </c>
      <c r="R1183" s="31">
        <v>1152</v>
      </c>
      <c r="S1183" s="45">
        <v>15</v>
      </c>
      <c r="T1183" s="64">
        <f t="shared" si="162"/>
        <v>472.5</v>
      </c>
      <c r="U1183" s="64">
        <f t="shared" si="163"/>
        <v>4.1031027347181004</v>
      </c>
      <c r="V1183" s="38">
        <f t="shared" si="164"/>
        <v>1.4053031778361653</v>
      </c>
      <c r="W1183" s="52">
        <v>93.686878522411021</v>
      </c>
      <c r="X1183" s="71" t="str">
        <f t="shared" si="170"/>
        <v>Q2 2024</v>
      </c>
      <c r="Y1183" s="21">
        <f t="shared" si="165"/>
        <v>3840</v>
      </c>
      <c r="Z1183" s="21">
        <f t="shared" si="166"/>
        <v>2160</v>
      </c>
      <c r="AA1183" s="57">
        <f t="shared" si="167"/>
        <v>273540.18231454003</v>
      </c>
      <c r="AB1183" s="59">
        <f t="shared" si="168"/>
        <v>1.7777777777777777</v>
      </c>
      <c r="AC1183" s="61">
        <f t="shared" si="169"/>
        <v>800.09999999999991</v>
      </c>
    </row>
    <row r="1184" spans="4:29">
      <c r="D1184" s="12">
        <v>1178</v>
      </c>
      <c r="E1184" s="36" t="s">
        <v>222</v>
      </c>
      <c r="F1184" s="16" t="s">
        <v>11</v>
      </c>
      <c r="G1184" s="14" t="s">
        <v>39</v>
      </c>
      <c r="H1184" s="13" t="s">
        <v>5</v>
      </c>
      <c r="I1184" s="13" t="s">
        <v>96</v>
      </c>
      <c r="J1184" s="13" t="s">
        <v>61</v>
      </c>
      <c r="K1184" s="13" t="s">
        <v>33</v>
      </c>
      <c r="L1184" s="14">
        <v>27</v>
      </c>
      <c r="M1184" s="14" t="s">
        <v>15</v>
      </c>
      <c r="N1184" s="31">
        <v>80000000</v>
      </c>
      <c r="O1184" s="14" t="s">
        <v>1</v>
      </c>
      <c r="P1184" s="14" t="s">
        <v>35</v>
      </c>
      <c r="Q1184" s="31">
        <v>2304</v>
      </c>
      <c r="R1184" s="31">
        <v>576</v>
      </c>
      <c r="S1184" s="45">
        <v>45</v>
      </c>
      <c r="T1184" s="64">
        <f t="shared" si="162"/>
        <v>1215</v>
      </c>
      <c r="U1184" s="64">
        <f t="shared" si="163"/>
        <v>9.0435733744807116</v>
      </c>
      <c r="V1184" s="38">
        <f t="shared" si="164"/>
        <v>4.215909533508496</v>
      </c>
      <c r="W1184" s="52">
        <v>93.686878522411021</v>
      </c>
      <c r="X1184" s="71" t="str">
        <f t="shared" si="170"/>
        <v>Q2 2024</v>
      </c>
      <c r="Y1184" s="21">
        <f t="shared" si="165"/>
        <v>3840</v>
      </c>
      <c r="Z1184" s="21">
        <f t="shared" si="166"/>
        <v>2160</v>
      </c>
      <c r="AA1184" s="57">
        <f t="shared" si="167"/>
        <v>200968.29721068247</v>
      </c>
      <c r="AB1184" s="59">
        <f t="shared" si="168"/>
        <v>1.7777777777777777</v>
      </c>
      <c r="AC1184" s="61">
        <f t="shared" si="169"/>
        <v>685.8</v>
      </c>
    </row>
    <row r="1185" spans="4:29">
      <c r="D1185" s="12">
        <v>1179</v>
      </c>
      <c r="E1185" s="36" t="s">
        <v>222</v>
      </c>
      <c r="F1185" s="16" t="s">
        <v>11</v>
      </c>
      <c r="G1185" s="14" t="s">
        <v>39</v>
      </c>
      <c r="H1185" s="13" t="s">
        <v>5</v>
      </c>
      <c r="I1185" s="13" t="s">
        <v>96</v>
      </c>
      <c r="J1185" s="13" t="s">
        <v>129</v>
      </c>
      <c r="K1185" s="13" t="s">
        <v>33</v>
      </c>
      <c r="L1185" s="14">
        <v>27</v>
      </c>
      <c r="M1185" s="14" t="s">
        <v>143</v>
      </c>
      <c r="N1185" s="31">
        <v>1000000</v>
      </c>
      <c r="O1185" s="14" t="s">
        <v>1</v>
      </c>
      <c r="P1185" s="14" t="s">
        <v>35</v>
      </c>
      <c r="Q1185" s="31">
        <v>2304</v>
      </c>
      <c r="R1185" s="31">
        <v>576</v>
      </c>
      <c r="S1185" s="45">
        <v>20</v>
      </c>
      <c r="T1185" s="64">
        <f t="shared" si="162"/>
        <v>540</v>
      </c>
      <c r="U1185" s="64">
        <f t="shared" si="163"/>
        <v>4.0193659442136491</v>
      </c>
      <c r="V1185" s="38">
        <f t="shared" si="164"/>
        <v>1.580966075065686</v>
      </c>
      <c r="W1185" s="52">
        <v>79.048303753284301</v>
      </c>
      <c r="X1185" s="71" t="str">
        <f t="shared" si="170"/>
        <v>Q2 2024</v>
      </c>
      <c r="Y1185" s="21">
        <f t="shared" si="165"/>
        <v>2560</v>
      </c>
      <c r="Z1185" s="21">
        <f t="shared" si="166"/>
        <v>1440</v>
      </c>
      <c r="AA1185" s="57">
        <f t="shared" si="167"/>
        <v>200968.29721068247</v>
      </c>
      <c r="AB1185" s="59">
        <f t="shared" si="168"/>
        <v>1.7777777777777777</v>
      </c>
      <c r="AC1185" s="61">
        <f t="shared" si="169"/>
        <v>685.8</v>
      </c>
    </row>
    <row r="1186" spans="4:29">
      <c r="D1186" s="12">
        <v>1180</v>
      </c>
      <c r="E1186" s="36" t="s">
        <v>222</v>
      </c>
      <c r="F1186" s="16" t="s">
        <v>11</v>
      </c>
      <c r="G1186" s="14" t="s">
        <v>39</v>
      </c>
      <c r="H1186" s="13" t="s">
        <v>5</v>
      </c>
      <c r="I1186" s="13" t="s">
        <v>96</v>
      </c>
      <c r="J1186" s="13" t="s">
        <v>130</v>
      </c>
      <c r="K1186" s="13" t="s">
        <v>33</v>
      </c>
      <c r="L1186" s="14">
        <v>27</v>
      </c>
      <c r="M1186" s="14" t="s">
        <v>143</v>
      </c>
      <c r="N1186" s="31">
        <v>1000000</v>
      </c>
      <c r="O1186" s="14" t="s">
        <v>1</v>
      </c>
      <c r="P1186" s="14" t="s">
        <v>35</v>
      </c>
      <c r="Q1186" s="31">
        <v>2304</v>
      </c>
      <c r="R1186" s="31">
        <v>576</v>
      </c>
      <c r="S1186" s="45">
        <v>30</v>
      </c>
      <c r="T1186" s="64">
        <f t="shared" si="162"/>
        <v>810</v>
      </c>
      <c r="U1186" s="64">
        <f t="shared" si="163"/>
        <v>6.0290489163204741</v>
      </c>
      <c r="V1186" s="38">
        <f t="shared" si="164"/>
        <v>2.3714491125985293</v>
      </c>
      <c r="W1186" s="52">
        <v>79.048303753284301</v>
      </c>
      <c r="X1186" s="71" t="str">
        <f t="shared" si="170"/>
        <v>Q2 2024</v>
      </c>
      <c r="Y1186" s="21">
        <f t="shared" si="165"/>
        <v>2560</v>
      </c>
      <c r="Z1186" s="21">
        <f t="shared" si="166"/>
        <v>1440</v>
      </c>
      <c r="AA1186" s="57">
        <f t="shared" si="167"/>
        <v>200968.29721068247</v>
      </c>
      <c r="AB1186" s="59">
        <f t="shared" si="168"/>
        <v>1.7777777777777777</v>
      </c>
      <c r="AC1186" s="61">
        <f t="shared" si="169"/>
        <v>685.8</v>
      </c>
    </row>
    <row r="1187" spans="4:29">
      <c r="D1187" s="12">
        <v>1181</v>
      </c>
      <c r="E1187" s="36" t="s">
        <v>222</v>
      </c>
      <c r="F1187" s="16" t="s">
        <v>11</v>
      </c>
      <c r="G1187" s="14" t="s">
        <v>39</v>
      </c>
      <c r="H1187" s="13" t="s">
        <v>5</v>
      </c>
      <c r="I1187" s="13" t="s">
        <v>96</v>
      </c>
      <c r="J1187" s="13" t="s">
        <v>131</v>
      </c>
      <c r="K1187" s="13" t="s">
        <v>95</v>
      </c>
      <c r="L1187" s="14">
        <v>34</v>
      </c>
      <c r="M1187" s="14" t="s">
        <v>117</v>
      </c>
      <c r="N1187" s="31">
        <v>1000000</v>
      </c>
      <c r="O1187" s="14" t="s">
        <v>1</v>
      </c>
      <c r="P1187" s="14" t="s">
        <v>35</v>
      </c>
      <c r="Q1187" s="31">
        <v>4608</v>
      </c>
      <c r="R1187" s="31">
        <v>1152</v>
      </c>
      <c r="S1187" s="45">
        <v>35</v>
      </c>
      <c r="T1187" s="64">
        <f t="shared" si="162"/>
        <v>1190</v>
      </c>
      <c r="U1187" s="64">
        <f t="shared" si="163"/>
        <v>9.2976789537045548</v>
      </c>
      <c r="V1187" s="38">
        <f t="shared" si="164"/>
        <v>3.2790407482843857</v>
      </c>
      <c r="W1187" s="52">
        <v>93.686878522411021</v>
      </c>
      <c r="X1187" s="71" t="str">
        <f t="shared" si="170"/>
        <v>Q2 2024</v>
      </c>
      <c r="Y1187" s="21">
        <f t="shared" si="165"/>
        <v>3440</v>
      </c>
      <c r="Z1187" s="21">
        <f t="shared" si="166"/>
        <v>1440</v>
      </c>
      <c r="AA1187" s="57">
        <f t="shared" si="167"/>
        <v>265647.97010584443</v>
      </c>
      <c r="AB1187" s="59">
        <f t="shared" si="168"/>
        <v>2.3888888888888888</v>
      </c>
      <c r="AC1187" s="61">
        <f t="shared" si="169"/>
        <v>863.59999999999991</v>
      </c>
    </row>
    <row r="1188" spans="4:29">
      <c r="D1188" s="12">
        <v>1182</v>
      </c>
      <c r="E1188" s="36" t="s">
        <v>222</v>
      </c>
      <c r="F1188" s="16" t="s">
        <v>11</v>
      </c>
      <c r="G1188" s="14" t="s">
        <v>39</v>
      </c>
      <c r="H1188" s="13" t="s">
        <v>5</v>
      </c>
      <c r="I1188" s="13" t="s">
        <v>96</v>
      </c>
      <c r="J1188" s="13" t="s">
        <v>132</v>
      </c>
      <c r="K1188" s="13" t="s">
        <v>43</v>
      </c>
      <c r="L1188" s="14">
        <v>31.5</v>
      </c>
      <c r="M1188" s="14" t="s">
        <v>15</v>
      </c>
      <c r="N1188" s="31">
        <v>1000000</v>
      </c>
      <c r="O1188" s="14" t="s">
        <v>1</v>
      </c>
      <c r="P1188" s="14" t="s">
        <v>35</v>
      </c>
      <c r="Q1188" s="31">
        <v>2304</v>
      </c>
      <c r="R1188" s="31">
        <v>576</v>
      </c>
      <c r="S1188" s="45">
        <v>25</v>
      </c>
      <c r="T1188" s="64">
        <f t="shared" si="162"/>
        <v>787.5</v>
      </c>
      <c r="U1188" s="64">
        <f t="shared" si="163"/>
        <v>6.8385045578635006</v>
      </c>
      <c r="V1188" s="38">
        <f t="shared" si="164"/>
        <v>2.3421719630602755</v>
      </c>
      <c r="W1188" s="52">
        <v>93.686878522411021</v>
      </c>
      <c r="X1188" s="71" t="str">
        <f t="shared" si="170"/>
        <v>Q2 2024</v>
      </c>
      <c r="Y1188" s="21">
        <f t="shared" si="165"/>
        <v>3840</v>
      </c>
      <c r="Z1188" s="21">
        <f t="shared" si="166"/>
        <v>2160</v>
      </c>
      <c r="AA1188" s="57">
        <f t="shared" si="167"/>
        <v>273540.18231454003</v>
      </c>
      <c r="AB1188" s="59">
        <f t="shared" si="168"/>
        <v>1.7777777777777777</v>
      </c>
      <c r="AC1188" s="61">
        <f t="shared" si="169"/>
        <v>800.09999999999991</v>
      </c>
    </row>
    <row r="1189" spans="4:29">
      <c r="D1189" s="12">
        <v>1183</v>
      </c>
      <c r="E1189" s="36" t="s">
        <v>222</v>
      </c>
      <c r="F1189" s="16" t="s">
        <v>11</v>
      </c>
      <c r="G1189" s="14" t="s">
        <v>39</v>
      </c>
      <c r="H1189" s="13" t="s">
        <v>5</v>
      </c>
      <c r="I1189" s="13" t="s">
        <v>60</v>
      </c>
      <c r="J1189" s="13" t="s">
        <v>107</v>
      </c>
      <c r="K1189" s="13" t="s">
        <v>33</v>
      </c>
      <c r="L1189" s="14">
        <v>27</v>
      </c>
      <c r="M1189" s="14" t="s">
        <v>15</v>
      </c>
      <c r="N1189" s="31">
        <v>80000000</v>
      </c>
      <c r="O1189" s="14" t="s">
        <v>1</v>
      </c>
      <c r="P1189" s="14" t="s">
        <v>35</v>
      </c>
      <c r="Q1189" s="31">
        <v>2304</v>
      </c>
      <c r="R1189" s="31">
        <v>576</v>
      </c>
      <c r="S1189" s="45">
        <v>15</v>
      </c>
      <c r="T1189" s="64">
        <f t="shared" si="162"/>
        <v>405</v>
      </c>
      <c r="U1189" s="64">
        <f t="shared" si="163"/>
        <v>3.0145244581602371</v>
      </c>
      <c r="V1189" s="38">
        <f t="shared" si="164"/>
        <v>1.1857245562992647</v>
      </c>
      <c r="W1189" s="52">
        <v>79.048303753284301</v>
      </c>
      <c r="X1189" s="71" t="str">
        <f t="shared" si="170"/>
        <v>Q2 2024</v>
      </c>
      <c r="Y1189" s="21">
        <f t="shared" si="165"/>
        <v>3840</v>
      </c>
      <c r="Z1189" s="21">
        <f t="shared" si="166"/>
        <v>2160</v>
      </c>
      <c r="AA1189" s="57">
        <f t="shared" si="167"/>
        <v>200968.29721068247</v>
      </c>
      <c r="AB1189" s="59">
        <f t="shared" si="168"/>
        <v>1.7777777777777777</v>
      </c>
      <c r="AC1189" s="61">
        <f t="shared" si="169"/>
        <v>685.8</v>
      </c>
    </row>
    <row r="1190" spans="4:29">
      <c r="D1190" s="12">
        <v>1184</v>
      </c>
      <c r="E1190" s="36" t="s">
        <v>222</v>
      </c>
      <c r="F1190" s="16" t="s">
        <v>11</v>
      </c>
      <c r="G1190" s="14" t="s">
        <v>39</v>
      </c>
      <c r="H1190" s="13" t="s">
        <v>5</v>
      </c>
      <c r="I1190" s="13" t="s">
        <v>60</v>
      </c>
      <c r="J1190" s="13" t="s">
        <v>115</v>
      </c>
      <c r="K1190" s="13" t="s">
        <v>33</v>
      </c>
      <c r="L1190" s="14">
        <v>27</v>
      </c>
      <c r="M1190" s="14" t="s">
        <v>15</v>
      </c>
      <c r="N1190" s="31">
        <v>80000000</v>
      </c>
      <c r="O1190" s="14" t="s">
        <v>1</v>
      </c>
      <c r="P1190" s="14" t="s">
        <v>35</v>
      </c>
      <c r="Q1190" s="31">
        <v>2304</v>
      </c>
      <c r="R1190" s="31">
        <v>576</v>
      </c>
      <c r="S1190" s="45">
        <v>15</v>
      </c>
      <c r="T1190" s="64">
        <f t="shared" si="162"/>
        <v>405</v>
      </c>
      <c r="U1190" s="64">
        <f t="shared" si="163"/>
        <v>3.0145244581602371</v>
      </c>
      <c r="V1190" s="38">
        <f t="shared" si="164"/>
        <v>1.1857245562992647</v>
      </c>
      <c r="W1190" s="52">
        <v>79.048303753284301</v>
      </c>
      <c r="X1190" s="71" t="str">
        <f t="shared" si="170"/>
        <v>Q2 2024</v>
      </c>
      <c r="Y1190" s="21">
        <f t="shared" si="165"/>
        <v>3840</v>
      </c>
      <c r="Z1190" s="21">
        <f t="shared" si="166"/>
        <v>2160</v>
      </c>
      <c r="AA1190" s="57">
        <f t="shared" si="167"/>
        <v>200968.29721068247</v>
      </c>
      <c r="AB1190" s="59">
        <f t="shared" si="168"/>
        <v>1.7777777777777777</v>
      </c>
      <c r="AC1190" s="61">
        <f t="shared" si="169"/>
        <v>685.8</v>
      </c>
    </row>
    <row r="1191" spans="4:29">
      <c r="D1191" s="12">
        <v>1185</v>
      </c>
      <c r="E1191" s="36" t="s">
        <v>222</v>
      </c>
      <c r="F1191" s="16" t="s">
        <v>11</v>
      </c>
      <c r="G1191" s="14" t="s">
        <v>39</v>
      </c>
      <c r="H1191" s="13" t="s">
        <v>5</v>
      </c>
      <c r="I1191" s="13" t="s">
        <v>53</v>
      </c>
      <c r="J1191" s="13" t="s">
        <v>133</v>
      </c>
      <c r="K1191" s="13"/>
      <c r="L1191" s="14">
        <v>31.5</v>
      </c>
      <c r="M1191" s="14" t="s">
        <v>15</v>
      </c>
      <c r="N1191" s="31">
        <v>1000000</v>
      </c>
      <c r="O1191" s="14" t="s">
        <v>1</v>
      </c>
      <c r="P1191" s="14" t="s">
        <v>35</v>
      </c>
      <c r="Q1191" s="31">
        <v>4608</v>
      </c>
      <c r="R1191" s="31">
        <v>1196</v>
      </c>
      <c r="S1191" s="45">
        <v>15</v>
      </c>
      <c r="T1191" s="64">
        <f t="shared" si="162"/>
        <v>472.5</v>
      </c>
      <c r="U1191" s="64">
        <f t="shared" si="163"/>
        <v>4.1031027347181004</v>
      </c>
      <c r="V1191" s="38">
        <f t="shared" si="164"/>
        <v>1.4053031778361653</v>
      </c>
      <c r="W1191" s="52">
        <v>93.686878522411021</v>
      </c>
      <c r="X1191" s="71" t="str">
        <f t="shared" si="170"/>
        <v>Q2 2024</v>
      </c>
      <c r="Y1191" s="21">
        <f t="shared" si="165"/>
        <v>3840</v>
      </c>
      <c r="Z1191" s="21">
        <f t="shared" si="166"/>
        <v>2160</v>
      </c>
      <c r="AA1191" s="57">
        <f t="shared" si="167"/>
        <v>273540.18231454003</v>
      </c>
      <c r="AB1191" s="59">
        <f t="shared" si="168"/>
        <v>1.7777777777777777</v>
      </c>
      <c r="AC1191" s="61">
        <f t="shared" si="169"/>
        <v>800.09999999999991</v>
      </c>
    </row>
    <row r="1192" spans="4:29">
      <c r="D1192" s="12">
        <v>1186</v>
      </c>
      <c r="E1192" s="36" t="s">
        <v>222</v>
      </c>
      <c r="F1192" s="16" t="s">
        <v>11</v>
      </c>
      <c r="G1192" s="14" t="s">
        <v>39</v>
      </c>
      <c r="H1192" s="13" t="s">
        <v>5</v>
      </c>
      <c r="I1192" s="13" t="s">
        <v>53</v>
      </c>
      <c r="J1192" s="13" t="s">
        <v>97</v>
      </c>
      <c r="K1192" s="13" t="s">
        <v>98</v>
      </c>
      <c r="L1192" s="14">
        <v>49</v>
      </c>
      <c r="M1192" s="14" t="s">
        <v>99</v>
      </c>
      <c r="N1192" s="31">
        <v>1000000</v>
      </c>
      <c r="O1192" s="14" t="s">
        <v>1</v>
      </c>
      <c r="P1192" s="14" t="s">
        <v>35</v>
      </c>
      <c r="Q1192" s="31">
        <v>5000</v>
      </c>
      <c r="R1192" s="31">
        <v>1152</v>
      </c>
      <c r="S1192" s="45">
        <v>15</v>
      </c>
      <c r="T1192" s="64">
        <f t="shared" si="162"/>
        <v>735</v>
      </c>
      <c r="U1192" s="64">
        <f t="shared" si="163"/>
        <v>6.055933005610858</v>
      </c>
      <c r="V1192" s="38">
        <f t="shared" si="164"/>
        <v>2.0075759683373793</v>
      </c>
      <c r="W1192" s="52">
        <v>133.83839788915861</v>
      </c>
      <c r="X1192" s="71" t="str">
        <f t="shared" si="170"/>
        <v>Q2 2024</v>
      </c>
      <c r="Y1192" s="21">
        <f t="shared" si="165"/>
        <v>5120</v>
      </c>
      <c r="Z1192" s="21">
        <f t="shared" si="166"/>
        <v>1440</v>
      </c>
      <c r="AA1192" s="57">
        <f t="shared" si="167"/>
        <v>403728.86704072385</v>
      </c>
      <c r="AB1192" s="59">
        <f t="shared" si="168"/>
        <v>3.5555555555555554</v>
      </c>
      <c r="AC1192" s="61">
        <f t="shared" si="169"/>
        <v>1244.5999999999999</v>
      </c>
    </row>
    <row r="1193" spans="4:29">
      <c r="D1193" s="12">
        <v>1187</v>
      </c>
      <c r="E1193" s="36" t="s">
        <v>222</v>
      </c>
      <c r="F1193" s="16" t="s">
        <v>11</v>
      </c>
      <c r="G1193" s="14" t="s">
        <v>39</v>
      </c>
      <c r="H1193" s="13" t="s">
        <v>5</v>
      </c>
      <c r="I1193" s="13" t="s">
        <v>53</v>
      </c>
      <c r="J1193" s="13" t="s">
        <v>119</v>
      </c>
      <c r="K1193" s="13" t="s">
        <v>98</v>
      </c>
      <c r="L1193" s="14">
        <v>31.5</v>
      </c>
      <c r="M1193" s="14" t="s">
        <v>15</v>
      </c>
      <c r="N1193" s="31">
        <v>1000000</v>
      </c>
      <c r="O1193" s="14" t="s">
        <v>1</v>
      </c>
      <c r="P1193" s="14" t="s">
        <v>35</v>
      </c>
      <c r="Q1193" s="31">
        <v>5000</v>
      </c>
      <c r="R1193" s="31">
        <v>1152</v>
      </c>
      <c r="S1193" s="45">
        <v>8</v>
      </c>
      <c r="T1193" s="64">
        <f t="shared" si="162"/>
        <v>252</v>
      </c>
      <c r="U1193" s="64">
        <f t="shared" si="163"/>
        <v>2.1883214585163202</v>
      </c>
      <c r="V1193" s="38">
        <f t="shared" si="164"/>
        <v>0.74949502817928815</v>
      </c>
      <c r="W1193" s="52">
        <v>93.686878522411021</v>
      </c>
      <c r="X1193" s="71" t="str">
        <f t="shared" si="170"/>
        <v>Q2 2024</v>
      </c>
      <c r="Y1193" s="21">
        <f t="shared" si="165"/>
        <v>3840</v>
      </c>
      <c r="Z1193" s="21">
        <f t="shared" si="166"/>
        <v>2160</v>
      </c>
      <c r="AA1193" s="57">
        <f t="shared" si="167"/>
        <v>273540.18231454003</v>
      </c>
      <c r="AB1193" s="59">
        <f t="shared" si="168"/>
        <v>1.7777777777777777</v>
      </c>
      <c r="AC1193" s="61">
        <f t="shared" si="169"/>
        <v>800.09999999999991</v>
      </c>
    </row>
    <row r="1194" spans="4:29">
      <c r="D1194" s="12">
        <v>1188</v>
      </c>
      <c r="E1194" s="36" t="s">
        <v>222</v>
      </c>
      <c r="F1194" s="16" t="s">
        <v>11</v>
      </c>
      <c r="G1194" s="14" t="s">
        <v>39</v>
      </c>
      <c r="H1194" s="13" t="s">
        <v>5</v>
      </c>
      <c r="I1194" s="13" t="s">
        <v>120</v>
      </c>
      <c r="J1194" s="13"/>
      <c r="K1194" s="13" t="s">
        <v>120</v>
      </c>
      <c r="L1194" s="14">
        <v>27</v>
      </c>
      <c r="M1194" s="14" t="s">
        <v>15</v>
      </c>
      <c r="N1194" s="31" t="s">
        <v>65</v>
      </c>
      <c r="O1194" s="14" t="s">
        <v>1</v>
      </c>
      <c r="P1194" s="14" t="s">
        <v>35</v>
      </c>
      <c r="Q1194" s="31">
        <v>5000</v>
      </c>
      <c r="R1194" s="31">
        <v>1152</v>
      </c>
      <c r="S1194" s="45">
        <v>15</v>
      </c>
      <c r="T1194" s="64">
        <f t="shared" si="162"/>
        <v>405</v>
      </c>
      <c r="U1194" s="64">
        <f t="shared" si="163"/>
        <v>3.0145244581602371</v>
      </c>
      <c r="V1194" s="38">
        <f t="shared" si="164"/>
        <v>1.4053031778361653</v>
      </c>
      <c r="W1194" s="52">
        <v>93.686878522411021</v>
      </c>
      <c r="X1194" s="71" t="str">
        <f t="shared" si="170"/>
        <v>Q2 2024</v>
      </c>
      <c r="Y1194" s="21">
        <f t="shared" si="165"/>
        <v>3840</v>
      </c>
      <c r="Z1194" s="21">
        <f t="shared" si="166"/>
        <v>2160</v>
      </c>
      <c r="AA1194" s="57">
        <f t="shared" si="167"/>
        <v>200968.29721068247</v>
      </c>
      <c r="AB1194" s="59">
        <f t="shared" si="168"/>
        <v>1.7777777777777777</v>
      </c>
      <c r="AC1194" s="61">
        <f t="shared" si="169"/>
        <v>685.8</v>
      </c>
    </row>
    <row r="1195" spans="4:29">
      <c r="D1195" s="12">
        <v>1189</v>
      </c>
      <c r="E1195" s="36" t="s">
        <v>222</v>
      </c>
      <c r="F1195" s="16" t="s">
        <v>11</v>
      </c>
      <c r="G1195" s="14" t="s">
        <v>39</v>
      </c>
      <c r="H1195" s="13" t="s">
        <v>5</v>
      </c>
      <c r="I1195" s="13" t="s">
        <v>120</v>
      </c>
      <c r="J1195" s="13"/>
      <c r="K1195" s="13" t="s">
        <v>120</v>
      </c>
      <c r="L1195" s="14">
        <v>31.5</v>
      </c>
      <c r="M1195" s="14" t="s">
        <v>15</v>
      </c>
      <c r="N1195" s="31" t="s">
        <v>65</v>
      </c>
      <c r="O1195" s="14" t="s">
        <v>1</v>
      </c>
      <c r="P1195" s="14" t="s">
        <v>35</v>
      </c>
      <c r="Q1195" s="31">
        <v>5000</v>
      </c>
      <c r="R1195" s="31">
        <v>1152</v>
      </c>
      <c r="S1195" s="45">
        <v>15</v>
      </c>
      <c r="T1195" s="64">
        <f t="shared" si="162"/>
        <v>472.5</v>
      </c>
      <c r="U1195" s="64">
        <f t="shared" si="163"/>
        <v>4.1031027347181004</v>
      </c>
      <c r="V1195" s="38">
        <f t="shared" si="164"/>
        <v>1.4053031778361653</v>
      </c>
      <c r="W1195" s="52">
        <v>93.686878522411021</v>
      </c>
      <c r="X1195" s="71" t="str">
        <f t="shared" si="170"/>
        <v>Q2 2024</v>
      </c>
      <c r="Y1195" s="21">
        <f t="shared" si="165"/>
        <v>3840</v>
      </c>
      <c r="Z1195" s="21">
        <f t="shared" si="166"/>
        <v>2160</v>
      </c>
      <c r="AA1195" s="57">
        <f t="shared" si="167"/>
        <v>273540.18231454003</v>
      </c>
      <c r="AB1195" s="59">
        <f t="shared" si="168"/>
        <v>1.7777777777777777</v>
      </c>
      <c r="AC1195" s="61">
        <f t="shared" si="169"/>
        <v>800.09999999999991</v>
      </c>
    </row>
    <row r="1196" spans="4:29">
      <c r="D1196" s="12">
        <v>1190</v>
      </c>
      <c r="E1196" s="36" t="s">
        <v>222</v>
      </c>
      <c r="F1196" s="16" t="s">
        <v>11</v>
      </c>
      <c r="G1196" s="14" t="s">
        <v>39</v>
      </c>
      <c r="H1196" s="13" t="s">
        <v>5</v>
      </c>
      <c r="I1196" s="13" t="s">
        <v>45</v>
      </c>
      <c r="J1196" s="13" t="s">
        <v>134</v>
      </c>
      <c r="K1196" s="13" t="s">
        <v>43</v>
      </c>
      <c r="L1196" s="14">
        <v>27</v>
      </c>
      <c r="M1196" s="14" t="s">
        <v>15</v>
      </c>
      <c r="N1196" s="31">
        <v>1000000</v>
      </c>
      <c r="O1196" s="14" t="s">
        <v>1</v>
      </c>
      <c r="P1196" s="14" t="s">
        <v>35</v>
      </c>
      <c r="Q1196" s="31">
        <v>2304</v>
      </c>
      <c r="R1196" s="31">
        <v>576</v>
      </c>
      <c r="S1196" s="45">
        <v>20</v>
      </c>
      <c r="T1196" s="64">
        <f t="shared" si="162"/>
        <v>540</v>
      </c>
      <c r="U1196" s="64">
        <f t="shared" si="163"/>
        <v>4.0193659442136491</v>
      </c>
      <c r="V1196" s="38">
        <f t="shared" si="164"/>
        <v>1.8737375704482204</v>
      </c>
      <c r="W1196" s="52">
        <v>93.686878522411021</v>
      </c>
      <c r="X1196" s="71" t="str">
        <f t="shared" si="170"/>
        <v>Q2 2024</v>
      </c>
      <c r="Y1196" s="21">
        <f t="shared" si="165"/>
        <v>3840</v>
      </c>
      <c r="Z1196" s="21">
        <f t="shared" si="166"/>
        <v>2160</v>
      </c>
      <c r="AA1196" s="57">
        <f t="shared" si="167"/>
        <v>200968.29721068247</v>
      </c>
      <c r="AB1196" s="59">
        <f t="shared" si="168"/>
        <v>1.7777777777777777</v>
      </c>
      <c r="AC1196" s="61">
        <f t="shared" si="169"/>
        <v>685.8</v>
      </c>
    </row>
    <row r="1197" spans="4:29">
      <c r="D1197" s="12">
        <v>1191</v>
      </c>
      <c r="E1197" s="36" t="s">
        <v>222</v>
      </c>
      <c r="F1197" s="16" t="s">
        <v>11</v>
      </c>
      <c r="G1197" s="14" t="s">
        <v>39</v>
      </c>
      <c r="H1197" s="13" t="s">
        <v>5</v>
      </c>
      <c r="I1197" s="13" t="s">
        <v>121</v>
      </c>
      <c r="J1197" s="13" t="s">
        <v>282</v>
      </c>
      <c r="K1197" s="13"/>
      <c r="L1197" s="14">
        <v>27</v>
      </c>
      <c r="M1197" s="14" t="s">
        <v>15</v>
      </c>
      <c r="N1197" s="31" t="s">
        <v>65</v>
      </c>
      <c r="O1197" s="14" t="s">
        <v>1</v>
      </c>
      <c r="P1197" s="14" t="s">
        <v>35</v>
      </c>
      <c r="Q1197" s="31">
        <v>5000</v>
      </c>
      <c r="R1197" s="31">
        <v>1152</v>
      </c>
      <c r="S1197" s="45">
        <v>20</v>
      </c>
      <c r="T1197" s="64">
        <f t="shared" si="162"/>
        <v>540</v>
      </c>
      <c r="U1197" s="64">
        <f t="shared" si="163"/>
        <v>4.0193659442136491</v>
      </c>
      <c r="V1197" s="38">
        <f t="shared" si="164"/>
        <v>1.8737375704482204</v>
      </c>
      <c r="W1197" s="52">
        <v>93.686878522411021</v>
      </c>
      <c r="X1197" s="71" t="str">
        <f t="shared" si="170"/>
        <v>Q2 2024</v>
      </c>
      <c r="Y1197" s="21">
        <f t="shared" si="165"/>
        <v>3840</v>
      </c>
      <c r="Z1197" s="21">
        <f t="shared" si="166"/>
        <v>2160</v>
      </c>
      <c r="AA1197" s="57">
        <f t="shared" si="167"/>
        <v>200968.29721068247</v>
      </c>
      <c r="AB1197" s="59">
        <f t="shared" si="168"/>
        <v>1.7777777777777777</v>
      </c>
      <c r="AC1197" s="61">
        <f t="shared" si="169"/>
        <v>685.8</v>
      </c>
    </row>
    <row r="1198" spans="4:29">
      <c r="D1198" s="12">
        <v>1192</v>
      </c>
      <c r="E1198" s="36" t="s">
        <v>222</v>
      </c>
      <c r="F1198" s="16" t="s">
        <v>11</v>
      </c>
      <c r="G1198" s="14" t="s">
        <v>39</v>
      </c>
      <c r="H1198" s="13" t="s">
        <v>5</v>
      </c>
      <c r="I1198" s="13" t="s">
        <v>121</v>
      </c>
      <c r="J1198" s="13" t="s">
        <v>283</v>
      </c>
      <c r="K1198" s="13"/>
      <c r="L1198" s="14">
        <v>31.5</v>
      </c>
      <c r="M1198" s="14" t="s">
        <v>15</v>
      </c>
      <c r="N1198" s="31" t="s">
        <v>65</v>
      </c>
      <c r="O1198" s="14" t="s">
        <v>1</v>
      </c>
      <c r="P1198" s="14" t="s">
        <v>35</v>
      </c>
      <c r="Q1198" s="31">
        <v>5000</v>
      </c>
      <c r="R1198" s="31">
        <v>1152</v>
      </c>
      <c r="S1198" s="45">
        <v>10</v>
      </c>
      <c r="T1198" s="64">
        <f t="shared" si="162"/>
        <v>315</v>
      </c>
      <c r="U1198" s="64">
        <f t="shared" si="163"/>
        <v>2.7354018231454003</v>
      </c>
      <c r="V1198" s="38">
        <f t="shared" si="164"/>
        <v>0.93686878522411021</v>
      </c>
      <c r="W1198" s="52">
        <v>93.686878522411021</v>
      </c>
      <c r="X1198" s="71" t="str">
        <f t="shared" si="170"/>
        <v>Q2 2024</v>
      </c>
      <c r="Y1198" s="21">
        <f t="shared" si="165"/>
        <v>3840</v>
      </c>
      <c r="Z1198" s="21">
        <f t="shared" si="166"/>
        <v>2160</v>
      </c>
      <c r="AA1198" s="57">
        <f t="shared" si="167"/>
        <v>273540.18231454003</v>
      </c>
      <c r="AB1198" s="59">
        <f t="shared" si="168"/>
        <v>1.7777777777777777</v>
      </c>
      <c r="AC1198" s="61">
        <f t="shared" si="169"/>
        <v>800.09999999999991</v>
      </c>
    </row>
    <row r="1199" spans="4:29">
      <c r="D1199" s="12">
        <v>1193</v>
      </c>
      <c r="E1199" s="36" t="s">
        <v>222</v>
      </c>
      <c r="F1199" s="16" t="s">
        <v>11</v>
      </c>
      <c r="G1199" s="14" t="s">
        <v>39</v>
      </c>
      <c r="H1199" s="13" t="s">
        <v>5</v>
      </c>
      <c r="I1199" s="13" t="s">
        <v>122</v>
      </c>
      <c r="J1199" s="13"/>
      <c r="K1199" s="13"/>
      <c r="L1199" s="14">
        <v>27</v>
      </c>
      <c r="M1199" s="14" t="s">
        <v>15</v>
      </c>
      <c r="N1199" s="31" t="s">
        <v>65</v>
      </c>
      <c r="O1199" s="14" t="s">
        <v>2</v>
      </c>
      <c r="P1199" s="14" t="s">
        <v>35</v>
      </c>
      <c r="Q1199" s="31">
        <v>5000</v>
      </c>
      <c r="R1199" s="31">
        <v>1152</v>
      </c>
      <c r="S1199" s="45">
        <v>5</v>
      </c>
      <c r="T1199" s="64">
        <f t="shared" si="162"/>
        <v>135</v>
      </c>
      <c r="U1199" s="64">
        <f t="shared" si="163"/>
        <v>1.0048414860534123</v>
      </c>
      <c r="V1199" s="38">
        <f t="shared" si="164"/>
        <v>0.46843439261205511</v>
      </c>
      <c r="W1199" s="52">
        <v>93.686878522411021</v>
      </c>
      <c r="X1199" s="71" t="str">
        <f t="shared" si="170"/>
        <v>Q2 2024</v>
      </c>
      <c r="Y1199" s="21">
        <f t="shared" si="165"/>
        <v>3840</v>
      </c>
      <c r="Z1199" s="21">
        <f t="shared" si="166"/>
        <v>2160</v>
      </c>
      <c r="AA1199" s="57">
        <f t="shared" si="167"/>
        <v>200968.29721068247</v>
      </c>
      <c r="AB1199" s="59">
        <f t="shared" si="168"/>
        <v>1.7777777777777777</v>
      </c>
      <c r="AC1199" s="61">
        <f t="shared" si="169"/>
        <v>685.8</v>
      </c>
    </row>
    <row r="1200" spans="4:29">
      <c r="D1200" s="12">
        <v>1194</v>
      </c>
      <c r="E1200" s="36" t="s">
        <v>222</v>
      </c>
      <c r="F1200" s="16" t="s">
        <v>11</v>
      </c>
      <c r="G1200" s="14" t="s">
        <v>39</v>
      </c>
      <c r="H1200" s="13" t="s">
        <v>5</v>
      </c>
      <c r="I1200" s="13" t="s">
        <v>122</v>
      </c>
      <c r="J1200" s="13"/>
      <c r="K1200" s="13"/>
      <c r="L1200" s="14">
        <v>31.5</v>
      </c>
      <c r="M1200" s="14" t="s">
        <v>15</v>
      </c>
      <c r="N1200" s="31" t="s">
        <v>65</v>
      </c>
      <c r="O1200" s="14" t="s">
        <v>2</v>
      </c>
      <c r="P1200" s="14" t="s">
        <v>35</v>
      </c>
      <c r="Q1200" s="31">
        <v>5000</v>
      </c>
      <c r="R1200" s="31">
        <v>1152</v>
      </c>
      <c r="S1200" s="45">
        <v>5</v>
      </c>
      <c r="T1200" s="64">
        <f t="shared" si="162"/>
        <v>157.5</v>
      </c>
      <c r="U1200" s="64">
        <f t="shared" si="163"/>
        <v>1.3677009115727001</v>
      </c>
      <c r="V1200" s="38">
        <f t="shared" si="164"/>
        <v>0.46843439261205511</v>
      </c>
      <c r="W1200" s="52">
        <v>93.686878522411021</v>
      </c>
      <c r="X1200" s="71" t="str">
        <f t="shared" si="170"/>
        <v>Q2 2024</v>
      </c>
      <c r="Y1200" s="21">
        <f t="shared" si="165"/>
        <v>3840</v>
      </c>
      <c r="Z1200" s="21">
        <f t="shared" si="166"/>
        <v>2160</v>
      </c>
      <c r="AA1200" s="57">
        <f t="shared" si="167"/>
        <v>273540.18231454003</v>
      </c>
      <c r="AB1200" s="59">
        <f t="shared" si="168"/>
        <v>1.7777777777777777</v>
      </c>
      <c r="AC1200" s="61">
        <f t="shared" si="169"/>
        <v>800.09999999999991</v>
      </c>
    </row>
    <row r="1201" spans="4:29">
      <c r="D1201" s="12">
        <v>1195</v>
      </c>
      <c r="E1201" s="36" t="s">
        <v>222</v>
      </c>
      <c r="F1201" s="16" t="s">
        <v>11</v>
      </c>
      <c r="G1201" s="14" t="s">
        <v>39</v>
      </c>
      <c r="H1201" s="13" t="s">
        <v>5</v>
      </c>
      <c r="I1201" s="13" t="s">
        <v>140</v>
      </c>
      <c r="J1201" s="13"/>
      <c r="K1201" s="13"/>
      <c r="L1201" s="14">
        <v>27</v>
      </c>
      <c r="M1201" s="14" t="s">
        <v>15</v>
      </c>
      <c r="N1201" s="31" t="s">
        <v>65</v>
      </c>
      <c r="O1201" s="14" t="s">
        <v>1</v>
      </c>
      <c r="P1201" s="14" t="s">
        <v>35</v>
      </c>
      <c r="Q1201" s="31">
        <v>2304</v>
      </c>
      <c r="R1201" s="31">
        <v>576</v>
      </c>
      <c r="S1201" s="45">
        <v>20</v>
      </c>
      <c r="T1201" s="64">
        <f t="shared" si="162"/>
        <v>540</v>
      </c>
      <c r="U1201" s="64">
        <f t="shared" si="163"/>
        <v>4.0193659442136491</v>
      </c>
      <c r="V1201" s="38">
        <f t="shared" si="164"/>
        <v>1.8737375704482204</v>
      </c>
      <c r="W1201" s="52">
        <v>93.686878522411021</v>
      </c>
      <c r="X1201" s="71" t="str">
        <f t="shared" si="170"/>
        <v>Q2 2024</v>
      </c>
      <c r="Y1201" s="21">
        <f t="shared" si="165"/>
        <v>3840</v>
      </c>
      <c r="Z1201" s="21">
        <f t="shared" si="166"/>
        <v>2160</v>
      </c>
      <c r="AA1201" s="57">
        <f t="shared" si="167"/>
        <v>200968.29721068247</v>
      </c>
      <c r="AB1201" s="59">
        <f t="shared" si="168"/>
        <v>1.7777777777777777</v>
      </c>
      <c r="AC1201" s="61">
        <f t="shared" si="169"/>
        <v>685.8</v>
      </c>
    </row>
    <row r="1202" spans="4:29">
      <c r="D1202" s="12">
        <v>1196</v>
      </c>
      <c r="E1202" s="36" t="s">
        <v>222</v>
      </c>
      <c r="F1202" s="16" t="s">
        <v>11</v>
      </c>
      <c r="G1202" s="14" t="s">
        <v>39</v>
      </c>
      <c r="H1202" s="13" t="s">
        <v>5</v>
      </c>
      <c r="I1202" s="13" t="s">
        <v>140</v>
      </c>
      <c r="J1202" s="13"/>
      <c r="K1202" s="13"/>
      <c r="L1202" s="14">
        <v>31.5</v>
      </c>
      <c r="M1202" s="14" t="s">
        <v>15</v>
      </c>
      <c r="N1202" s="31" t="s">
        <v>65</v>
      </c>
      <c r="O1202" s="14" t="s">
        <v>1</v>
      </c>
      <c r="P1202" s="14" t="s">
        <v>35</v>
      </c>
      <c r="Q1202" s="31">
        <v>4608</v>
      </c>
      <c r="R1202" s="31">
        <v>1152</v>
      </c>
      <c r="S1202" s="45">
        <v>15</v>
      </c>
      <c r="T1202" s="64">
        <f t="shared" si="162"/>
        <v>472.5</v>
      </c>
      <c r="U1202" s="64">
        <f t="shared" si="163"/>
        <v>4.1031027347181004</v>
      </c>
      <c r="V1202" s="38">
        <f t="shared" si="164"/>
        <v>1.4053031778361653</v>
      </c>
      <c r="W1202" s="52">
        <v>93.686878522411021</v>
      </c>
      <c r="X1202" s="71" t="str">
        <f t="shared" si="170"/>
        <v>Q2 2024</v>
      </c>
      <c r="Y1202" s="21">
        <f t="shared" si="165"/>
        <v>3840</v>
      </c>
      <c r="Z1202" s="21">
        <f t="shared" si="166"/>
        <v>2160</v>
      </c>
      <c r="AA1202" s="57">
        <f t="shared" si="167"/>
        <v>273540.18231454003</v>
      </c>
      <c r="AB1202" s="59">
        <f t="shared" si="168"/>
        <v>1.7777777777777777</v>
      </c>
      <c r="AC1202" s="61">
        <f t="shared" si="169"/>
        <v>800.09999999999991</v>
      </c>
    </row>
    <row r="1203" spans="4:29">
      <c r="D1203" s="12">
        <v>1197</v>
      </c>
      <c r="E1203" s="36" t="s">
        <v>222</v>
      </c>
      <c r="F1203" s="16" t="s">
        <v>11</v>
      </c>
      <c r="G1203" s="14" t="s">
        <v>39</v>
      </c>
      <c r="H1203" s="13" t="s">
        <v>5</v>
      </c>
      <c r="I1203" s="13" t="s">
        <v>135</v>
      </c>
      <c r="J1203" s="13" t="s">
        <v>225</v>
      </c>
      <c r="K1203" s="13" t="s">
        <v>95</v>
      </c>
      <c r="L1203" s="14">
        <v>27</v>
      </c>
      <c r="M1203" s="14" t="s">
        <v>15</v>
      </c>
      <c r="N1203" s="31" t="s">
        <v>65</v>
      </c>
      <c r="O1203" s="14" t="s">
        <v>2</v>
      </c>
      <c r="P1203" s="14" t="s">
        <v>35</v>
      </c>
      <c r="Q1203" s="31">
        <v>10368</v>
      </c>
      <c r="R1203" s="31">
        <v>1152</v>
      </c>
      <c r="S1203" s="45">
        <v>25</v>
      </c>
      <c r="T1203" s="64">
        <f t="shared" si="162"/>
        <v>675</v>
      </c>
      <c r="U1203" s="64">
        <f t="shared" si="163"/>
        <v>5.0242074302670616</v>
      </c>
      <c r="V1203" s="38">
        <f t="shared" si="164"/>
        <v>2.3421719630602755</v>
      </c>
      <c r="W1203" s="52">
        <v>93.686878522411021</v>
      </c>
      <c r="X1203" s="71" t="str">
        <f t="shared" si="170"/>
        <v>Q2 2024</v>
      </c>
      <c r="Y1203" s="21">
        <f t="shared" si="165"/>
        <v>3840</v>
      </c>
      <c r="Z1203" s="21">
        <f t="shared" si="166"/>
        <v>2160</v>
      </c>
      <c r="AA1203" s="57">
        <f t="shared" si="167"/>
        <v>200968.29721068247</v>
      </c>
      <c r="AB1203" s="59">
        <f t="shared" si="168"/>
        <v>1.7777777777777777</v>
      </c>
      <c r="AC1203" s="61">
        <f t="shared" si="169"/>
        <v>685.8</v>
      </c>
    </row>
    <row r="1204" spans="4:29">
      <c r="D1204" s="12">
        <v>1198</v>
      </c>
      <c r="E1204" s="36" t="s">
        <v>222</v>
      </c>
      <c r="F1204" s="16" t="s">
        <v>11</v>
      </c>
      <c r="G1204" s="14" t="s">
        <v>39</v>
      </c>
      <c r="H1204" s="13" t="s">
        <v>5</v>
      </c>
      <c r="I1204" s="13" t="s">
        <v>135</v>
      </c>
      <c r="J1204" s="13" t="s">
        <v>197</v>
      </c>
      <c r="K1204" s="13" t="s">
        <v>95</v>
      </c>
      <c r="L1204" s="14">
        <v>27</v>
      </c>
      <c r="M1204" s="14" t="s">
        <v>15</v>
      </c>
      <c r="N1204" s="31" t="s">
        <v>65</v>
      </c>
      <c r="O1204" s="14" t="s">
        <v>2</v>
      </c>
      <c r="P1204" s="14" t="s">
        <v>35</v>
      </c>
      <c r="Q1204" s="31">
        <v>4608</v>
      </c>
      <c r="R1204" s="31">
        <v>1152</v>
      </c>
      <c r="S1204" s="45">
        <v>20</v>
      </c>
      <c r="T1204" s="64">
        <f t="shared" si="162"/>
        <v>540</v>
      </c>
      <c r="U1204" s="64">
        <f t="shared" si="163"/>
        <v>4.0193659442136491</v>
      </c>
      <c r="V1204" s="38">
        <f t="shared" si="164"/>
        <v>1.8737375704482204</v>
      </c>
      <c r="W1204" s="52">
        <v>93.686878522411021</v>
      </c>
      <c r="X1204" s="71" t="str">
        <f t="shared" si="170"/>
        <v>Q2 2024</v>
      </c>
      <c r="Y1204" s="21">
        <f t="shared" si="165"/>
        <v>3840</v>
      </c>
      <c r="Z1204" s="21">
        <f t="shared" si="166"/>
        <v>2160</v>
      </c>
      <c r="AA1204" s="57">
        <f t="shared" si="167"/>
        <v>200968.29721068247</v>
      </c>
      <c r="AB1204" s="59">
        <f t="shared" si="168"/>
        <v>1.7777777777777777</v>
      </c>
      <c r="AC1204" s="61">
        <f t="shared" si="169"/>
        <v>685.8</v>
      </c>
    </row>
    <row r="1205" spans="4:29">
      <c r="D1205" s="12">
        <v>1199</v>
      </c>
      <c r="E1205" s="36" t="s">
        <v>222</v>
      </c>
      <c r="F1205" s="16" t="s">
        <v>11</v>
      </c>
      <c r="G1205" s="14" t="s">
        <v>39</v>
      </c>
      <c r="H1205" s="13" t="s">
        <v>5</v>
      </c>
      <c r="I1205" s="13" t="s">
        <v>135</v>
      </c>
      <c r="J1205" s="13" t="s">
        <v>198</v>
      </c>
      <c r="K1205" s="13" t="s">
        <v>95</v>
      </c>
      <c r="L1205" s="14">
        <v>31.5</v>
      </c>
      <c r="M1205" s="14" t="s">
        <v>15</v>
      </c>
      <c r="N1205" s="31" t="s">
        <v>65</v>
      </c>
      <c r="O1205" s="14" t="s">
        <v>2</v>
      </c>
      <c r="P1205" s="14" t="s">
        <v>35</v>
      </c>
      <c r="Q1205" s="31">
        <v>9216</v>
      </c>
      <c r="R1205" s="31">
        <v>1152</v>
      </c>
      <c r="S1205" s="45">
        <v>15</v>
      </c>
      <c r="T1205" s="64">
        <f t="shared" si="162"/>
        <v>472.5</v>
      </c>
      <c r="U1205" s="64">
        <f t="shared" si="163"/>
        <v>4.1031027347181004</v>
      </c>
      <c r="V1205" s="38">
        <f t="shared" si="164"/>
        <v>1.4053031778361653</v>
      </c>
      <c r="W1205" s="52">
        <v>93.686878522411021</v>
      </c>
      <c r="X1205" s="71" t="str">
        <f t="shared" si="170"/>
        <v>Q2 2024</v>
      </c>
      <c r="Y1205" s="21">
        <f t="shared" si="165"/>
        <v>3840</v>
      </c>
      <c r="Z1205" s="21">
        <f t="shared" si="166"/>
        <v>2160</v>
      </c>
      <c r="AA1205" s="57">
        <f t="shared" si="167"/>
        <v>273540.18231454003</v>
      </c>
      <c r="AB1205" s="59">
        <f t="shared" si="168"/>
        <v>1.7777777777777777</v>
      </c>
      <c r="AC1205" s="61">
        <f t="shared" si="169"/>
        <v>800.09999999999991</v>
      </c>
    </row>
    <row r="1206" spans="4:29">
      <c r="D1206" s="12">
        <v>1200</v>
      </c>
      <c r="E1206" s="36" t="s">
        <v>222</v>
      </c>
      <c r="F1206" s="16" t="s">
        <v>11</v>
      </c>
      <c r="G1206" s="14" t="s">
        <v>39</v>
      </c>
      <c r="H1206" s="13" t="s">
        <v>5</v>
      </c>
      <c r="I1206" s="13" t="s">
        <v>135</v>
      </c>
      <c r="J1206" s="13" t="s">
        <v>210</v>
      </c>
      <c r="K1206" s="13" t="s">
        <v>95</v>
      </c>
      <c r="L1206" s="14">
        <v>34</v>
      </c>
      <c r="M1206" s="14" t="s">
        <v>117</v>
      </c>
      <c r="N1206" s="31" t="s">
        <v>65</v>
      </c>
      <c r="O1206" s="14" t="s">
        <v>2</v>
      </c>
      <c r="P1206" s="14" t="s">
        <v>35</v>
      </c>
      <c r="Q1206" s="31">
        <v>9216</v>
      </c>
      <c r="R1206" s="31">
        <v>1151</v>
      </c>
      <c r="S1206" s="45">
        <v>2</v>
      </c>
      <c r="T1206" s="64">
        <f t="shared" si="162"/>
        <v>68</v>
      </c>
      <c r="U1206" s="64">
        <f t="shared" si="163"/>
        <v>0.53129594021168891</v>
      </c>
      <c r="V1206" s="38">
        <f t="shared" si="164"/>
        <v>0.18737375704482204</v>
      </c>
      <c r="W1206" s="52">
        <v>93.686878522411021</v>
      </c>
      <c r="X1206" s="71" t="str">
        <f t="shared" si="170"/>
        <v>Q2 2024</v>
      </c>
      <c r="Y1206" s="21">
        <f t="shared" si="165"/>
        <v>3440</v>
      </c>
      <c r="Z1206" s="21">
        <f t="shared" si="166"/>
        <v>1440</v>
      </c>
      <c r="AA1206" s="57">
        <f t="shared" si="167"/>
        <v>265647.97010584443</v>
      </c>
      <c r="AB1206" s="59">
        <f t="shared" si="168"/>
        <v>2.3888888888888888</v>
      </c>
      <c r="AC1206" s="61">
        <f t="shared" si="169"/>
        <v>863.59999999999991</v>
      </c>
    </row>
    <row r="1207" spans="4:29">
      <c r="D1207" s="12">
        <v>1201</v>
      </c>
      <c r="E1207" s="36" t="s">
        <v>222</v>
      </c>
      <c r="F1207" s="16" t="s">
        <v>11</v>
      </c>
      <c r="G1207" s="14" t="s">
        <v>39</v>
      </c>
      <c r="H1207" s="13" t="s">
        <v>5</v>
      </c>
      <c r="I1207" s="13" t="s">
        <v>144</v>
      </c>
      <c r="J1207" s="13" t="s">
        <v>284</v>
      </c>
      <c r="K1207" s="13" t="s">
        <v>43</v>
      </c>
      <c r="L1207" s="14">
        <v>27</v>
      </c>
      <c r="M1207" s="14" t="s">
        <v>15</v>
      </c>
      <c r="N1207" s="31" t="s">
        <v>65</v>
      </c>
      <c r="O1207" s="14" t="s">
        <v>1</v>
      </c>
      <c r="P1207" s="14" t="s">
        <v>35</v>
      </c>
      <c r="Q1207" s="31">
        <v>1536</v>
      </c>
      <c r="R1207" s="31">
        <v>384</v>
      </c>
      <c r="S1207" s="45">
        <v>30</v>
      </c>
      <c r="T1207" s="64">
        <f t="shared" si="162"/>
        <v>810</v>
      </c>
      <c r="U1207" s="64">
        <f t="shared" si="163"/>
        <v>6.0290489163204741</v>
      </c>
      <c r="V1207" s="38">
        <f t="shared" si="164"/>
        <v>2.8106063556723306</v>
      </c>
      <c r="W1207" s="52">
        <v>93.686878522411021</v>
      </c>
      <c r="X1207" s="71" t="str">
        <f t="shared" si="170"/>
        <v>Q2 2024</v>
      </c>
      <c r="Y1207" s="21">
        <f t="shared" si="165"/>
        <v>3840</v>
      </c>
      <c r="Z1207" s="21">
        <f t="shared" si="166"/>
        <v>2160</v>
      </c>
      <c r="AA1207" s="57">
        <f t="shared" si="167"/>
        <v>200968.29721068247</v>
      </c>
      <c r="AB1207" s="59">
        <f t="shared" si="168"/>
        <v>1.7777777777777777</v>
      </c>
      <c r="AC1207" s="61">
        <f t="shared" si="169"/>
        <v>685.8</v>
      </c>
    </row>
    <row r="1208" spans="4:29">
      <c r="D1208" s="12">
        <v>1202</v>
      </c>
      <c r="E1208" s="36" t="s">
        <v>222</v>
      </c>
      <c r="F1208" s="16" t="s">
        <v>11</v>
      </c>
      <c r="G1208" s="14" t="s">
        <v>39</v>
      </c>
      <c r="H1208" s="13" t="s">
        <v>5</v>
      </c>
      <c r="I1208" s="13" t="s">
        <v>144</v>
      </c>
      <c r="J1208" s="13" t="s">
        <v>285</v>
      </c>
      <c r="K1208" s="13" t="s">
        <v>43</v>
      </c>
      <c r="L1208" s="14">
        <v>27</v>
      </c>
      <c r="M1208" s="14" t="s">
        <v>15</v>
      </c>
      <c r="N1208" s="31" t="s">
        <v>65</v>
      </c>
      <c r="O1208" s="14" t="s">
        <v>1</v>
      </c>
      <c r="P1208" s="14" t="s">
        <v>35</v>
      </c>
      <c r="Q1208" s="31">
        <v>2304</v>
      </c>
      <c r="R1208" s="31">
        <v>1152</v>
      </c>
      <c r="S1208" s="45">
        <v>15</v>
      </c>
      <c r="T1208" s="64">
        <f t="shared" si="162"/>
        <v>405</v>
      </c>
      <c r="U1208" s="64">
        <f t="shared" si="163"/>
        <v>3.0145244581602371</v>
      </c>
      <c r="V1208" s="38">
        <f t="shared" si="164"/>
        <v>1.4053031778361653</v>
      </c>
      <c r="W1208" s="52">
        <v>93.686878522411021</v>
      </c>
      <c r="X1208" s="71" t="str">
        <f t="shared" si="170"/>
        <v>Q2 2024</v>
      </c>
      <c r="Y1208" s="21">
        <f t="shared" si="165"/>
        <v>3840</v>
      </c>
      <c r="Z1208" s="21">
        <f t="shared" si="166"/>
        <v>2160</v>
      </c>
      <c r="AA1208" s="57">
        <f t="shared" si="167"/>
        <v>200968.29721068247</v>
      </c>
      <c r="AB1208" s="59">
        <f t="shared" si="168"/>
        <v>1.7777777777777777</v>
      </c>
      <c r="AC1208" s="61">
        <f t="shared" si="169"/>
        <v>685.8</v>
      </c>
    </row>
    <row r="1209" spans="4:29">
      <c r="D1209" s="12">
        <v>1203</v>
      </c>
      <c r="E1209" s="36" t="s">
        <v>222</v>
      </c>
      <c r="F1209" s="16" t="s">
        <v>11</v>
      </c>
      <c r="G1209" s="14" t="s">
        <v>39</v>
      </c>
      <c r="H1209" s="13" t="s">
        <v>5</v>
      </c>
      <c r="I1209" s="13" t="s">
        <v>144</v>
      </c>
      <c r="J1209" s="13" t="s">
        <v>286</v>
      </c>
      <c r="K1209" s="13" t="s">
        <v>43</v>
      </c>
      <c r="L1209" s="14">
        <v>31.5</v>
      </c>
      <c r="M1209" s="14" t="s">
        <v>15</v>
      </c>
      <c r="N1209" s="31" t="s">
        <v>65</v>
      </c>
      <c r="O1209" s="14" t="s">
        <v>1</v>
      </c>
      <c r="P1209" s="14" t="s">
        <v>35</v>
      </c>
      <c r="Q1209" s="31">
        <v>2304</v>
      </c>
      <c r="R1209" s="31">
        <v>1152</v>
      </c>
      <c r="S1209" s="45">
        <v>15</v>
      </c>
      <c r="T1209" s="64">
        <f t="shared" si="162"/>
        <v>472.5</v>
      </c>
      <c r="U1209" s="64">
        <f t="shared" si="163"/>
        <v>4.1031027347181004</v>
      </c>
      <c r="V1209" s="38">
        <f t="shared" si="164"/>
        <v>1.4053031778361653</v>
      </c>
      <c r="W1209" s="52">
        <v>93.686878522411021</v>
      </c>
      <c r="X1209" s="71" t="str">
        <f t="shared" si="170"/>
        <v>Q2 2024</v>
      </c>
      <c r="Y1209" s="21">
        <f t="shared" si="165"/>
        <v>3840</v>
      </c>
      <c r="Z1209" s="21">
        <f t="shared" si="166"/>
        <v>2160</v>
      </c>
      <c r="AA1209" s="57">
        <f t="shared" si="167"/>
        <v>273540.18231454003</v>
      </c>
      <c r="AB1209" s="59">
        <f t="shared" si="168"/>
        <v>1.7777777777777777</v>
      </c>
      <c r="AC1209" s="61">
        <f t="shared" si="169"/>
        <v>800.09999999999991</v>
      </c>
    </row>
    <row r="1210" spans="4:29">
      <c r="D1210" s="12">
        <v>1204</v>
      </c>
      <c r="E1210" s="36" t="s">
        <v>222</v>
      </c>
      <c r="F1210" s="16" t="s">
        <v>11</v>
      </c>
      <c r="G1210" s="14" t="s">
        <v>39</v>
      </c>
      <c r="H1210" s="13" t="s">
        <v>5</v>
      </c>
      <c r="I1210" s="13" t="s">
        <v>145</v>
      </c>
      <c r="J1210" s="13"/>
      <c r="K1210" s="13" t="s">
        <v>43</v>
      </c>
      <c r="L1210" s="14">
        <v>27</v>
      </c>
      <c r="M1210" s="14" t="s">
        <v>15</v>
      </c>
      <c r="N1210" s="31" t="s">
        <v>65</v>
      </c>
      <c r="O1210" s="14" t="s">
        <v>1</v>
      </c>
      <c r="P1210" s="14" t="s">
        <v>35</v>
      </c>
      <c r="Q1210" s="31">
        <v>2304</v>
      </c>
      <c r="R1210" s="31">
        <v>1152</v>
      </c>
      <c r="S1210" s="45">
        <v>35</v>
      </c>
      <c r="T1210" s="64">
        <f t="shared" si="162"/>
        <v>945</v>
      </c>
      <c r="U1210" s="64">
        <f t="shared" si="163"/>
        <v>7.0338904023738866</v>
      </c>
      <c r="V1210" s="38">
        <f t="shared" si="164"/>
        <v>3.2790407482843857</v>
      </c>
      <c r="W1210" s="52">
        <v>93.686878522411021</v>
      </c>
      <c r="X1210" s="71" t="str">
        <f t="shared" si="170"/>
        <v>Q2 2024</v>
      </c>
      <c r="Y1210" s="21">
        <f t="shared" si="165"/>
        <v>3840</v>
      </c>
      <c r="Z1210" s="21">
        <f t="shared" si="166"/>
        <v>2160</v>
      </c>
      <c r="AA1210" s="57">
        <f t="shared" si="167"/>
        <v>200968.29721068247</v>
      </c>
      <c r="AB1210" s="59">
        <f t="shared" si="168"/>
        <v>1.7777777777777777</v>
      </c>
      <c r="AC1210" s="61">
        <f t="shared" si="169"/>
        <v>685.8</v>
      </c>
    </row>
    <row r="1211" spans="4:29">
      <c r="D1211" s="12">
        <v>1205</v>
      </c>
      <c r="E1211" s="36" t="s">
        <v>222</v>
      </c>
      <c r="F1211" s="16" t="s">
        <v>11</v>
      </c>
      <c r="G1211" s="14" t="s">
        <v>39</v>
      </c>
      <c r="H1211" s="13" t="s">
        <v>5</v>
      </c>
      <c r="I1211" s="13" t="s">
        <v>145</v>
      </c>
      <c r="J1211" s="13"/>
      <c r="K1211" s="13" t="s">
        <v>43</v>
      </c>
      <c r="L1211" s="14">
        <v>31.5</v>
      </c>
      <c r="M1211" s="14" t="s">
        <v>15</v>
      </c>
      <c r="N1211" s="31" t="s">
        <v>65</v>
      </c>
      <c r="O1211" s="14" t="s">
        <v>1</v>
      </c>
      <c r="P1211" s="14" t="s">
        <v>35</v>
      </c>
      <c r="Q1211" s="31">
        <v>2304</v>
      </c>
      <c r="R1211" s="31">
        <v>1152</v>
      </c>
      <c r="S1211" s="45">
        <v>27</v>
      </c>
      <c r="T1211" s="64">
        <f t="shared" si="162"/>
        <v>850.5</v>
      </c>
      <c r="U1211" s="64">
        <f t="shared" si="163"/>
        <v>7.3855849224925807</v>
      </c>
      <c r="V1211" s="38">
        <f t="shared" si="164"/>
        <v>2.5295457201050975</v>
      </c>
      <c r="W1211" s="52">
        <v>93.686878522411021</v>
      </c>
      <c r="X1211" s="71" t="str">
        <f t="shared" si="170"/>
        <v>Q2 2024</v>
      </c>
      <c r="Y1211" s="21">
        <f t="shared" si="165"/>
        <v>3840</v>
      </c>
      <c r="Z1211" s="21">
        <f t="shared" si="166"/>
        <v>2160</v>
      </c>
      <c r="AA1211" s="57">
        <f t="shared" si="167"/>
        <v>273540.18231454003</v>
      </c>
      <c r="AB1211" s="59">
        <f t="shared" si="168"/>
        <v>1.7777777777777777</v>
      </c>
      <c r="AC1211" s="61">
        <f t="shared" si="169"/>
        <v>800.09999999999991</v>
      </c>
    </row>
    <row r="1212" spans="4:29">
      <c r="D1212" s="12">
        <v>1206</v>
      </c>
      <c r="E1212" s="36" t="s">
        <v>222</v>
      </c>
      <c r="F1212" s="16" t="s">
        <v>11</v>
      </c>
      <c r="G1212" s="14" t="s">
        <v>39</v>
      </c>
      <c r="H1212" s="13" t="s">
        <v>5</v>
      </c>
      <c r="I1212" s="13" t="s">
        <v>145</v>
      </c>
      <c r="J1212" s="13" t="s">
        <v>211</v>
      </c>
      <c r="K1212" s="13"/>
      <c r="L1212" s="14">
        <v>34</v>
      </c>
      <c r="M1212" s="14" t="s">
        <v>117</v>
      </c>
      <c r="N1212" s="31" t="s">
        <v>65</v>
      </c>
      <c r="O1212" s="14" t="s">
        <v>1</v>
      </c>
      <c r="P1212" s="14" t="s">
        <v>35</v>
      </c>
      <c r="Q1212" s="31">
        <v>2304</v>
      </c>
      <c r="R1212" s="31">
        <v>1152</v>
      </c>
      <c r="S1212" s="45">
        <v>2</v>
      </c>
      <c r="T1212" s="64">
        <f t="shared" si="162"/>
        <v>68</v>
      </c>
      <c r="U1212" s="64">
        <f t="shared" si="163"/>
        <v>0.53129594021168891</v>
      </c>
      <c r="V1212" s="38">
        <f t="shared" si="164"/>
        <v>0.18737375704482204</v>
      </c>
      <c r="W1212" s="52">
        <v>93.686878522411021</v>
      </c>
      <c r="X1212" s="71" t="str">
        <f t="shared" si="170"/>
        <v>Q2 2024</v>
      </c>
      <c r="Y1212" s="21">
        <f t="shared" si="165"/>
        <v>3440</v>
      </c>
      <c r="Z1212" s="21">
        <f t="shared" si="166"/>
        <v>1440</v>
      </c>
      <c r="AA1212" s="57">
        <f t="shared" si="167"/>
        <v>265647.97010584443</v>
      </c>
      <c r="AB1212" s="59">
        <f t="shared" si="168"/>
        <v>2.3888888888888888</v>
      </c>
      <c r="AC1212" s="61">
        <f t="shared" si="169"/>
        <v>863.59999999999991</v>
      </c>
    </row>
    <row r="1213" spans="4:29">
      <c r="D1213" s="12">
        <v>1207</v>
      </c>
      <c r="E1213" s="36" t="s">
        <v>222</v>
      </c>
      <c r="F1213" s="16" t="s">
        <v>11</v>
      </c>
      <c r="G1213" s="14" t="s">
        <v>39</v>
      </c>
      <c r="H1213" s="13" t="s">
        <v>5</v>
      </c>
      <c r="I1213" s="13" t="s">
        <v>192</v>
      </c>
      <c r="J1213" s="13" t="s">
        <v>193</v>
      </c>
      <c r="K1213" s="13" t="s">
        <v>194</v>
      </c>
      <c r="L1213" s="14">
        <v>27</v>
      </c>
      <c r="M1213" s="14" t="s">
        <v>15</v>
      </c>
      <c r="N1213" s="31" t="s">
        <v>65</v>
      </c>
      <c r="O1213" s="14" t="s">
        <v>1</v>
      </c>
      <c r="P1213" s="14" t="s">
        <v>35</v>
      </c>
      <c r="Q1213" s="31">
        <v>2304</v>
      </c>
      <c r="R1213" s="31">
        <v>1152</v>
      </c>
      <c r="S1213" s="45">
        <v>5</v>
      </c>
      <c r="T1213" s="64">
        <f t="shared" si="162"/>
        <v>135</v>
      </c>
      <c r="U1213" s="64">
        <f t="shared" si="163"/>
        <v>1.0048414860534123</v>
      </c>
      <c r="V1213" s="38">
        <f t="shared" si="164"/>
        <v>0.46843439261205511</v>
      </c>
      <c r="W1213" s="52">
        <v>93.686878522411021</v>
      </c>
      <c r="X1213" s="71" t="str">
        <f t="shared" si="170"/>
        <v>Q2 2024</v>
      </c>
      <c r="Y1213" s="21">
        <f t="shared" si="165"/>
        <v>3840</v>
      </c>
      <c r="Z1213" s="21">
        <f t="shared" si="166"/>
        <v>2160</v>
      </c>
      <c r="AA1213" s="57">
        <f t="shared" si="167"/>
        <v>200968.29721068247</v>
      </c>
      <c r="AB1213" s="59">
        <f t="shared" si="168"/>
        <v>1.7777777777777777</v>
      </c>
      <c r="AC1213" s="61">
        <f t="shared" si="169"/>
        <v>685.8</v>
      </c>
    </row>
    <row r="1214" spans="4:29">
      <c r="D1214" s="12">
        <v>1208</v>
      </c>
      <c r="E1214" s="36" t="s">
        <v>222</v>
      </c>
      <c r="F1214" s="16" t="s">
        <v>11</v>
      </c>
      <c r="G1214" s="14" t="s">
        <v>39</v>
      </c>
      <c r="H1214" s="13" t="s">
        <v>5</v>
      </c>
      <c r="I1214" s="13" t="s">
        <v>166</v>
      </c>
      <c r="J1214" s="13" t="s">
        <v>287</v>
      </c>
      <c r="K1214" s="13" t="s">
        <v>167</v>
      </c>
      <c r="L1214" s="14">
        <v>27</v>
      </c>
      <c r="M1214" s="14" t="s">
        <v>143</v>
      </c>
      <c r="N1214" s="31">
        <v>1000000</v>
      </c>
      <c r="O1214" s="14" t="s">
        <v>1</v>
      </c>
      <c r="P1214" s="14" t="s">
        <v>35</v>
      </c>
      <c r="Q1214" s="31">
        <v>2304</v>
      </c>
      <c r="R1214" s="31">
        <v>1152</v>
      </c>
      <c r="S1214" s="45">
        <v>20</v>
      </c>
      <c r="T1214" s="64">
        <f t="shared" si="162"/>
        <v>540</v>
      </c>
      <c r="U1214" s="64">
        <f t="shared" si="163"/>
        <v>4.0193659442136491</v>
      </c>
      <c r="V1214" s="38">
        <f t="shared" si="164"/>
        <v>1.580966075065686</v>
      </c>
      <c r="W1214" s="52">
        <v>79.048303753284301</v>
      </c>
      <c r="X1214" s="71" t="str">
        <f t="shared" si="170"/>
        <v>Q2 2024</v>
      </c>
      <c r="Y1214" s="21">
        <f t="shared" si="165"/>
        <v>2560</v>
      </c>
      <c r="Z1214" s="21">
        <f t="shared" si="166"/>
        <v>1440</v>
      </c>
      <c r="AA1214" s="57">
        <f t="shared" si="167"/>
        <v>200968.29721068247</v>
      </c>
      <c r="AB1214" s="59">
        <f t="shared" si="168"/>
        <v>1.7777777777777777</v>
      </c>
      <c r="AC1214" s="61">
        <f t="shared" si="169"/>
        <v>685.8</v>
      </c>
    </row>
    <row r="1215" spans="4:29">
      <c r="D1215" s="12">
        <v>1209</v>
      </c>
      <c r="E1215" s="36" t="s">
        <v>222</v>
      </c>
      <c r="F1215" s="16" t="s">
        <v>11</v>
      </c>
      <c r="G1215" s="14" t="s">
        <v>39</v>
      </c>
      <c r="H1215" s="13" t="s">
        <v>5</v>
      </c>
      <c r="I1215" s="13" t="s">
        <v>166</v>
      </c>
      <c r="J1215" s="13" t="s">
        <v>189</v>
      </c>
      <c r="K1215" s="13" t="s">
        <v>95</v>
      </c>
      <c r="L1215" s="14">
        <v>31.5</v>
      </c>
      <c r="M1215" s="14" t="s">
        <v>15</v>
      </c>
      <c r="N1215" s="31">
        <v>1000000</v>
      </c>
      <c r="O1215" s="14" t="s">
        <v>1</v>
      </c>
      <c r="P1215" s="14" t="s">
        <v>35</v>
      </c>
      <c r="Q1215" s="31">
        <v>2304</v>
      </c>
      <c r="R1215" s="31">
        <v>1152</v>
      </c>
      <c r="S1215" s="45">
        <v>10</v>
      </c>
      <c r="T1215" s="64">
        <f t="shared" si="162"/>
        <v>315</v>
      </c>
      <c r="U1215" s="64">
        <f t="shared" si="163"/>
        <v>2.7354018231454003</v>
      </c>
      <c r="V1215" s="38">
        <f t="shared" si="164"/>
        <v>0.93686878522411021</v>
      </c>
      <c r="W1215" s="52">
        <v>93.686878522411021</v>
      </c>
      <c r="X1215" s="71" t="str">
        <f t="shared" si="170"/>
        <v>Q2 2024</v>
      </c>
      <c r="Y1215" s="21">
        <f t="shared" si="165"/>
        <v>3840</v>
      </c>
      <c r="Z1215" s="21">
        <f t="shared" si="166"/>
        <v>2160</v>
      </c>
      <c r="AA1215" s="57">
        <f t="shared" si="167"/>
        <v>273540.18231454003</v>
      </c>
      <c r="AB1215" s="59">
        <f t="shared" si="168"/>
        <v>1.7777777777777777</v>
      </c>
      <c r="AC1215" s="61">
        <f t="shared" si="169"/>
        <v>800.09999999999991</v>
      </c>
    </row>
    <row r="1216" spans="4:29">
      <c r="D1216" s="12">
        <v>1210</v>
      </c>
      <c r="E1216" s="36" t="s">
        <v>222</v>
      </c>
      <c r="F1216" s="16" t="s">
        <v>11</v>
      </c>
      <c r="G1216" s="14" t="s">
        <v>39</v>
      </c>
      <c r="H1216" s="13" t="s">
        <v>5</v>
      </c>
      <c r="I1216" s="13" t="s">
        <v>166</v>
      </c>
      <c r="J1216" s="13" t="s">
        <v>288</v>
      </c>
      <c r="K1216" s="13" t="s">
        <v>43</v>
      </c>
      <c r="L1216" s="14">
        <v>34</v>
      </c>
      <c r="M1216" s="14" t="s">
        <v>117</v>
      </c>
      <c r="N1216" s="31">
        <v>1000000</v>
      </c>
      <c r="O1216" s="14" t="s">
        <v>1</v>
      </c>
      <c r="P1216" s="14" t="s">
        <v>35</v>
      </c>
      <c r="Q1216" s="31">
        <v>2304</v>
      </c>
      <c r="R1216" s="31">
        <v>1152</v>
      </c>
      <c r="S1216" s="45">
        <v>10</v>
      </c>
      <c r="T1216" s="64">
        <f t="shared" si="162"/>
        <v>340</v>
      </c>
      <c r="U1216" s="64">
        <f t="shared" si="163"/>
        <v>2.6564797010584447</v>
      </c>
      <c r="V1216" s="38">
        <f t="shared" si="164"/>
        <v>0.93686878522411021</v>
      </c>
      <c r="W1216" s="52">
        <v>93.686878522411021</v>
      </c>
      <c r="X1216" s="71" t="str">
        <f t="shared" si="170"/>
        <v>Q2 2024</v>
      </c>
      <c r="Y1216" s="21">
        <f t="shared" si="165"/>
        <v>3440</v>
      </c>
      <c r="Z1216" s="21">
        <f t="shared" si="166"/>
        <v>1440</v>
      </c>
      <c r="AA1216" s="57">
        <f t="shared" si="167"/>
        <v>265647.97010584443</v>
      </c>
      <c r="AB1216" s="59">
        <f t="shared" si="168"/>
        <v>2.3888888888888888</v>
      </c>
      <c r="AC1216" s="61">
        <f t="shared" si="169"/>
        <v>863.59999999999991</v>
      </c>
    </row>
    <row r="1217" spans="4:29">
      <c r="D1217" s="12">
        <v>1211</v>
      </c>
      <c r="E1217" s="36" t="s">
        <v>222</v>
      </c>
      <c r="F1217" s="16" t="s">
        <v>11</v>
      </c>
      <c r="G1217" s="14" t="s">
        <v>39</v>
      </c>
      <c r="H1217" s="13" t="s">
        <v>5</v>
      </c>
      <c r="I1217" s="13" t="s">
        <v>182</v>
      </c>
      <c r="J1217" s="13" t="s">
        <v>183</v>
      </c>
      <c r="K1217" s="13" t="s">
        <v>98</v>
      </c>
      <c r="L1217" s="14">
        <v>27</v>
      </c>
      <c r="M1217" s="14" t="s">
        <v>143</v>
      </c>
      <c r="N1217" s="31" t="s">
        <v>65</v>
      </c>
      <c r="O1217" s="14" t="s">
        <v>1</v>
      </c>
      <c r="P1217" s="14" t="s">
        <v>35</v>
      </c>
      <c r="Q1217" s="31">
        <v>5000</v>
      </c>
      <c r="R1217" s="31">
        <v>1152</v>
      </c>
      <c r="S1217" s="45">
        <v>10</v>
      </c>
      <c r="T1217" s="64">
        <f t="shared" si="162"/>
        <v>270</v>
      </c>
      <c r="U1217" s="64">
        <f t="shared" si="163"/>
        <v>2.0096829721068246</v>
      </c>
      <c r="V1217" s="38">
        <f t="shared" si="164"/>
        <v>0.79048303753284299</v>
      </c>
      <c r="W1217" s="52">
        <v>79.048303753284301</v>
      </c>
      <c r="X1217" s="71" t="str">
        <f t="shared" si="170"/>
        <v>Q2 2024</v>
      </c>
      <c r="Y1217" s="21">
        <f t="shared" si="165"/>
        <v>2560</v>
      </c>
      <c r="Z1217" s="21">
        <f t="shared" si="166"/>
        <v>1440</v>
      </c>
      <c r="AA1217" s="57">
        <f t="shared" si="167"/>
        <v>200968.29721068247</v>
      </c>
      <c r="AB1217" s="59">
        <f t="shared" si="168"/>
        <v>1.7777777777777777</v>
      </c>
      <c r="AC1217" s="61">
        <f t="shared" si="169"/>
        <v>685.8</v>
      </c>
    </row>
    <row r="1218" spans="4:29">
      <c r="D1218" s="12">
        <v>1212</v>
      </c>
      <c r="E1218" s="36" t="s">
        <v>222</v>
      </c>
      <c r="F1218" s="16" t="s">
        <v>11</v>
      </c>
      <c r="G1218" s="14" t="s">
        <v>39</v>
      </c>
      <c r="H1218" s="13" t="s">
        <v>5</v>
      </c>
      <c r="I1218" s="13" t="s">
        <v>182</v>
      </c>
      <c r="J1218" s="13" t="s">
        <v>209</v>
      </c>
      <c r="K1218" s="13"/>
      <c r="L1218" s="14">
        <v>27</v>
      </c>
      <c r="M1218" s="14" t="s">
        <v>143</v>
      </c>
      <c r="N1218" s="31">
        <v>1000000</v>
      </c>
      <c r="O1218" s="14" t="s">
        <v>1</v>
      </c>
      <c r="P1218" s="14" t="s">
        <v>35</v>
      </c>
      <c r="Q1218" s="31">
        <v>5000</v>
      </c>
      <c r="R1218" s="31">
        <v>1152</v>
      </c>
      <c r="S1218" s="45">
        <v>3</v>
      </c>
      <c r="T1218" s="64">
        <f t="shared" si="162"/>
        <v>81</v>
      </c>
      <c r="U1218" s="64">
        <f t="shared" si="163"/>
        <v>0.60290489163204752</v>
      </c>
      <c r="V1218" s="38">
        <f t="shared" si="164"/>
        <v>0.2371449112598529</v>
      </c>
      <c r="W1218" s="52">
        <v>79.048303753284301</v>
      </c>
      <c r="X1218" s="71" t="str">
        <f t="shared" si="170"/>
        <v>Q2 2024</v>
      </c>
      <c r="Y1218" s="21">
        <f t="shared" si="165"/>
        <v>2560</v>
      </c>
      <c r="Z1218" s="21">
        <f t="shared" si="166"/>
        <v>1440</v>
      </c>
      <c r="AA1218" s="57">
        <f t="shared" si="167"/>
        <v>200968.29721068247</v>
      </c>
      <c r="AB1218" s="59">
        <f t="shared" si="168"/>
        <v>1.7777777777777777</v>
      </c>
      <c r="AC1218" s="61">
        <f t="shared" si="169"/>
        <v>685.8</v>
      </c>
    </row>
    <row r="1219" spans="4:29">
      <c r="D1219" s="12">
        <v>1213</v>
      </c>
      <c r="E1219" s="36" t="s">
        <v>222</v>
      </c>
      <c r="F1219" s="16" t="s">
        <v>11</v>
      </c>
      <c r="G1219" s="14" t="s">
        <v>39</v>
      </c>
      <c r="H1219" s="13" t="s">
        <v>5</v>
      </c>
      <c r="I1219" s="13" t="s">
        <v>58</v>
      </c>
      <c r="J1219" s="13" t="s">
        <v>188</v>
      </c>
      <c r="K1219" s="13" t="s">
        <v>95</v>
      </c>
      <c r="L1219" s="14">
        <v>27</v>
      </c>
      <c r="M1219" s="14" t="s">
        <v>143</v>
      </c>
      <c r="N1219" s="31" t="s">
        <v>65</v>
      </c>
      <c r="O1219" s="14" t="s">
        <v>1</v>
      </c>
      <c r="P1219" s="14" t="s">
        <v>35</v>
      </c>
      <c r="Q1219" s="31">
        <v>5000</v>
      </c>
      <c r="R1219" s="31">
        <v>1152</v>
      </c>
      <c r="S1219" s="45">
        <v>15</v>
      </c>
      <c r="T1219" s="64">
        <f t="shared" si="162"/>
        <v>405</v>
      </c>
      <c r="U1219" s="64">
        <f t="shared" si="163"/>
        <v>3.0145244581602371</v>
      </c>
      <c r="V1219" s="38">
        <f t="shared" si="164"/>
        <v>1.4053031778361653</v>
      </c>
      <c r="W1219" s="52">
        <v>93.686878522411021</v>
      </c>
      <c r="X1219" s="71" t="str">
        <f t="shared" si="170"/>
        <v>Q2 2024</v>
      </c>
      <c r="Y1219" s="21">
        <f t="shared" si="165"/>
        <v>2560</v>
      </c>
      <c r="Z1219" s="21">
        <f t="shared" si="166"/>
        <v>1440</v>
      </c>
      <c r="AA1219" s="57">
        <f t="shared" si="167"/>
        <v>200968.29721068247</v>
      </c>
      <c r="AB1219" s="59">
        <f t="shared" si="168"/>
        <v>1.7777777777777777</v>
      </c>
      <c r="AC1219" s="61">
        <f t="shared" si="169"/>
        <v>685.8</v>
      </c>
    </row>
    <row r="1220" spans="4:29">
      <c r="D1220" s="12">
        <v>1214</v>
      </c>
      <c r="E1220" s="36" t="s">
        <v>222</v>
      </c>
      <c r="F1220" s="16" t="s">
        <v>11</v>
      </c>
      <c r="G1220" s="14" t="s">
        <v>39</v>
      </c>
      <c r="H1220" s="13" t="s">
        <v>5</v>
      </c>
      <c r="I1220" s="13" t="s">
        <v>36</v>
      </c>
      <c r="J1220" s="13" t="s">
        <v>221</v>
      </c>
      <c r="K1220" s="13" t="s">
        <v>98</v>
      </c>
      <c r="L1220" s="14">
        <v>27</v>
      </c>
      <c r="M1220" s="14" t="s">
        <v>15</v>
      </c>
      <c r="N1220" s="31">
        <v>1000000</v>
      </c>
      <c r="O1220" s="14" t="s">
        <v>1</v>
      </c>
      <c r="P1220" s="14" t="s">
        <v>35</v>
      </c>
      <c r="Q1220" s="31">
        <v>4608</v>
      </c>
      <c r="R1220" s="31">
        <v>1152</v>
      </c>
      <c r="S1220" s="45">
        <v>8</v>
      </c>
      <c r="T1220" s="64">
        <f t="shared" si="162"/>
        <v>216</v>
      </c>
      <c r="U1220" s="64">
        <f t="shared" si="163"/>
        <v>1.6077463776854597</v>
      </c>
      <c r="V1220" s="38">
        <f t="shared" si="164"/>
        <v>2.4079999999999999</v>
      </c>
      <c r="W1220" s="52">
        <v>301</v>
      </c>
      <c r="X1220" s="71" t="str">
        <f t="shared" si="170"/>
        <v>Q2 2024</v>
      </c>
      <c r="Y1220" s="21">
        <f t="shared" si="165"/>
        <v>3840</v>
      </c>
      <c r="Z1220" s="21">
        <f t="shared" si="166"/>
        <v>2160</v>
      </c>
      <c r="AA1220" s="57">
        <f t="shared" si="167"/>
        <v>200968.29721068247</v>
      </c>
      <c r="AB1220" s="59">
        <f t="shared" si="168"/>
        <v>1.7777777777777777</v>
      </c>
      <c r="AC1220" s="61">
        <f t="shared" si="169"/>
        <v>685.8</v>
      </c>
    </row>
    <row r="1221" spans="4:29">
      <c r="D1221" s="12">
        <v>1215</v>
      </c>
      <c r="E1221" s="36" t="s">
        <v>222</v>
      </c>
      <c r="F1221" s="16" t="s">
        <v>11</v>
      </c>
      <c r="G1221" s="14" t="s">
        <v>39</v>
      </c>
      <c r="H1221" s="13" t="s">
        <v>5</v>
      </c>
      <c r="I1221" s="13" t="s">
        <v>36</v>
      </c>
      <c r="J1221" s="13" t="s">
        <v>220</v>
      </c>
      <c r="K1221" s="13" t="s">
        <v>98</v>
      </c>
      <c r="L1221" s="14">
        <v>34</v>
      </c>
      <c r="M1221" s="14" t="s">
        <v>117</v>
      </c>
      <c r="N1221" s="31">
        <v>1000000</v>
      </c>
      <c r="O1221" s="14" t="s">
        <v>1</v>
      </c>
      <c r="P1221" s="14" t="s">
        <v>35</v>
      </c>
      <c r="Q1221" s="31">
        <v>4608</v>
      </c>
      <c r="R1221" s="31">
        <v>1152</v>
      </c>
      <c r="S1221" s="45">
        <v>3</v>
      </c>
      <c r="T1221" s="64">
        <f t="shared" si="162"/>
        <v>102</v>
      </c>
      <c r="U1221" s="64">
        <f t="shared" si="163"/>
        <v>0.79694391031753331</v>
      </c>
      <c r="V1221" s="38">
        <f t="shared" si="164"/>
        <v>0.2810606355672331</v>
      </c>
      <c r="W1221" s="52">
        <v>93.686878522411021</v>
      </c>
      <c r="X1221" s="71" t="str">
        <f t="shared" si="170"/>
        <v>Q2 2024</v>
      </c>
      <c r="Y1221" s="21">
        <f t="shared" si="165"/>
        <v>3440</v>
      </c>
      <c r="Z1221" s="21">
        <f t="shared" si="166"/>
        <v>1440</v>
      </c>
      <c r="AA1221" s="57">
        <f t="shared" si="167"/>
        <v>265647.97010584443</v>
      </c>
      <c r="AB1221" s="59">
        <f t="shared" si="168"/>
        <v>2.3888888888888888</v>
      </c>
      <c r="AC1221" s="61">
        <f t="shared" si="169"/>
        <v>863.59999999999991</v>
      </c>
    </row>
    <row r="1222" spans="4:29">
      <c r="D1222" s="12">
        <v>1216</v>
      </c>
      <c r="E1222" s="36" t="s">
        <v>222</v>
      </c>
      <c r="F1222" s="16" t="s">
        <v>11</v>
      </c>
      <c r="G1222" s="14" t="s">
        <v>39</v>
      </c>
      <c r="H1222" s="13" t="s">
        <v>5</v>
      </c>
      <c r="I1222" s="13" t="s">
        <v>76</v>
      </c>
      <c r="J1222" s="13"/>
      <c r="K1222" s="13"/>
      <c r="L1222" s="14">
        <v>27</v>
      </c>
      <c r="M1222" s="14" t="s">
        <v>15</v>
      </c>
      <c r="N1222" s="31">
        <v>1000000</v>
      </c>
      <c r="O1222" s="14" t="s">
        <v>1</v>
      </c>
      <c r="P1222" s="14" t="s">
        <v>35</v>
      </c>
      <c r="Q1222" s="31">
        <v>5000</v>
      </c>
      <c r="R1222" s="31">
        <v>1152</v>
      </c>
      <c r="S1222" s="45">
        <v>40</v>
      </c>
      <c r="T1222" s="64">
        <f t="shared" si="162"/>
        <v>1080</v>
      </c>
      <c r="U1222" s="64">
        <f t="shared" si="163"/>
        <v>8.0387318884272982</v>
      </c>
      <c r="V1222" s="38">
        <f t="shared" si="164"/>
        <v>0</v>
      </c>
      <c r="W1222" s="52">
        <v>0</v>
      </c>
      <c r="X1222" s="71" t="str">
        <f t="shared" si="170"/>
        <v>Q2 2024</v>
      </c>
      <c r="Y1222" s="21">
        <f t="shared" si="165"/>
        <v>3840</v>
      </c>
      <c r="Z1222" s="21">
        <f t="shared" si="166"/>
        <v>2160</v>
      </c>
      <c r="AA1222" s="57">
        <f t="shared" si="167"/>
        <v>200968.29721068247</v>
      </c>
      <c r="AB1222" s="59">
        <f t="shared" si="168"/>
        <v>1.7777777777777777</v>
      </c>
      <c r="AC1222" s="61">
        <f t="shared" si="169"/>
        <v>685.8</v>
      </c>
    </row>
    <row r="1223" spans="4:29">
      <c r="D1223" s="12">
        <v>1217</v>
      </c>
      <c r="E1223" s="36" t="s">
        <v>222</v>
      </c>
      <c r="F1223" s="16" t="s">
        <v>11</v>
      </c>
      <c r="G1223" s="14" t="s">
        <v>39</v>
      </c>
      <c r="H1223" s="13" t="s">
        <v>5</v>
      </c>
      <c r="I1223" s="13" t="s">
        <v>76</v>
      </c>
      <c r="J1223" s="13"/>
      <c r="K1223" s="13"/>
      <c r="L1223" s="14">
        <v>31.5</v>
      </c>
      <c r="M1223" s="14" t="s">
        <v>15</v>
      </c>
      <c r="N1223" s="31" t="s">
        <v>65</v>
      </c>
      <c r="O1223" s="14" t="s">
        <v>1</v>
      </c>
      <c r="P1223" s="14" t="s">
        <v>35</v>
      </c>
      <c r="Q1223" s="31">
        <v>5000</v>
      </c>
      <c r="R1223" s="31">
        <v>1152</v>
      </c>
      <c r="S1223" s="45">
        <v>76</v>
      </c>
      <c r="T1223" s="64">
        <f t="shared" ref="T1223:T1286" si="171">L1223*S1223</f>
        <v>2394</v>
      </c>
      <c r="U1223" s="64">
        <f t="shared" ref="U1223:U1286" si="172">S1223*AA1223/10^6</f>
        <v>20.789053855905042</v>
      </c>
      <c r="V1223" s="38">
        <f t="shared" ref="V1223:V1286" si="173">S1223*W1223/1000</f>
        <v>7.1202027677032378</v>
      </c>
      <c r="W1223" s="52">
        <v>93.686878522411021</v>
      </c>
      <c r="X1223" s="71" t="str">
        <f t="shared" si="170"/>
        <v>Q2 2024</v>
      </c>
      <c r="Y1223" s="21">
        <f t="shared" ref="Y1223:Y1286" si="174">1*LEFT(M1223, FIND("x", M1223)-2)</f>
        <v>3840</v>
      </c>
      <c r="Z1223" s="21">
        <f t="shared" ref="Z1223:Z1286" si="175">1*RIGHT(M1223, LEN(M1223)-FIND("x", M1223)-1)</f>
        <v>2160</v>
      </c>
      <c r="AA1223" s="57">
        <f t="shared" ref="AA1223:AA1286" si="176">AC1223^2*AB1223/(1+AB1223^2)</f>
        <v>273540.18231454003</v>
      </c>
      <c r="AB1223" s="59">
        <f t="shared" ref="AB1223:AB1286" si="177">Y1223/Z1223</f>
        <v>1.7777777777777777</v>
      </c>
      <c r="AC1223" s="61">
        <f t="shared" ref="AC1223:AC1286" si="178">L1223*25.4</f>
        <v>800.09999999999991</v>
      </c>
    </row>
    <row r="1224" spans="4:29">
      <c r="D1224" s="12">
        <v>1218</v>
      </c>
      <c r="E1224" s="36" t="s">
        <v>222</v>
      </c>
      <c r="F1224" s="16" t="s">
        <v>11</v>
      </c>
      <c r="G1224" s="14" t="s">
        <v>39</v>
      </c>
      <c r="H1224" s="13" t="s">
        <v>5</v>
      </c>
      <c r="I1224" s="13" t="s">
        <v>76</v>
      </c>
      <c r="J1224" s="13"/>
      <c r="K1224" s="13"/>
      <c r="L1224" s="14">
        <v>49</v>
      </c>
      <c r="M1224" s="14" t="s">
        <v>99</v>
      </c>
      <c r="N1224" s="31">
        <v>1000000</v>
      </c>
      <c r="O1224" s="14" t="s">
        <v>1</v>
      </c>
      <c r="P1224" s="14" t="s">
        <v>35</v>
      </c>
      <c r="Q1224" s="31">
        <v>5000</v>
      </c>
      <c r="R1224" s="31">
        <v>1152</v>
      </c>
      <c r="S1224" s="45">
        <v>18</v>
      </c>
      <c r="T1224" s="64">
        <f t="shared" si="171"/>
        <v>882</v>
      </c>
      <c r="U1224" s="64">
        <f t="shared" si="172"/>
        <v>7.2671196067330301</v>
      </c>
      <c r="V1224" s="38">
        <f t="shared" si="173"/>
        <v>2.409091162004855</v>
      </c>
      <c r="W1224" s="52">
        <v>133.83839788915861</v>
      </c>
      <c r="X1224" s="71" t="str">
        <f t="shared" ref="X1224:X1287" si="179">G1224&amp;" "&amp;F1224</f>
        <v>Q2 2024</v>
      </c>
      <c r="Y1224" s="21">
        <f t="shared" si="174"/>
        <v>5120</v>
      </c>
      <c r="Z1224" s="21">
        <f t="shared" si="175"/>
        <v>1440</v>
      </c>
      <c r="AA1224" s="57">
        <f t="shared" si="176"/>
        <v>403728.86704072385</v>
      </c>
      <c r="AB1224" s="59">
        <f t="shared" si="177"/>
        <v>3.5555555555555554</v>
      </c>
      <c r="AC1224" s="61">
        <f t="shared" si="178"/>
        <v>1244.5999999999999</v>
      </c>
    </row>
    <row r="1225" spans="4:29">
      <c r="D1225" s="12">
        <v>1219</v>
      </c>
      <c r="E1225" s="36" t="s">
        <v>222</v>
      </c>
      <c r="F1225" s="16" t="s">
        <v>11</v>
      </c>
      <c r="G1225" s="14" t="s">
        <v>39</v>
      </c>
      <c r="H1225" s="13" t="s">
        <v>6</v>
      </c>
      <c r="I1225" s="13" t="s">
        <v>125</v>
      </c>
      <c r="J1225" s="13"/>
      <c r="K1225" s="13" t="s">
        <v>123</v>
      </c>
      <c r="L1225" s="14">
        <v>55</v>
      </c>
      <c r="M1225" s="14" t="s">
        <v>15</v>
      </c>
      <c r="N1225" s="31">
        <v>1000000</v>
      </c>
      <c r="O1225" s="14" t="s">
        <v>1</v>
      </c>
      <c r="P1225" s="14" t="s">
        <v>35</v>
      </c>
      <c r="Q1225" s="31">
        <v>4000</v>
      </c>
      <c r="R1225" s="31">
        <v>500</v>
      </c>
      <c r="S1225" s="45">
        <v>4.6970000000000001</v>
      </c>
      <c r="T1225" s="64">
        <f t="shared" si="171"/>
        <v>258.33499999999998</v>
      </c>
      <c r="U1225" s="64">
        <f t="shared" si="172"/>
        <v>3.9169313831216619</v>
      </c>
      <c r="V1225" s="38">
        <f t="shared" si="173"/>
        <v>0.52161398229615608</v>
      </c>
      <c r="W1225" s="52">
        <v>111.05258298832362</v>
      </c>
      <c r="X1225" s="71" t="str">
        <f t="shared" si="179"/>
        <v>Q2 2024</v>
      </c>
      <c r="Y1225" s="21">
        <f t="shared" si="174"/>
        <v>3840</v>
      </c>
      <c r="Z1225" s="21">
        <f t="shared" si="175"/>
        <v>2160</v>
      </c>
      <c r="AA1225" s="57">
        <f t="shared" si="176"/>
        <v>833921.94658753707</v>
      </c>
      <c r="AB1225" s="59">
        <f t="shared" si="177"/>
        <v>1.7777777777777777</v>
      </c>
      <c r="AC1225" s="61">
        <f t="shared" si="178"/>
        <v>1397</v>
      </c>
    </row>
    <row r="1226" spans="4:29">
      <c r="D1226" s="12">
        <v>1220</v>
      </c>
      <c r="E1226" s="36" t="s">
        <v>222</v>
      </c>
      <c r="F1226" s="16" t="s">
        <v>11</v>
      </c>
      <c r="G1226" s="14" t="s">
        <v>39</v>
      </c>
      <c r="H1226" s="13" t="s">
        <v>6</v>
      </c>
      <c r="I1226" s="13" t="s">
        <v>125</v>
      </c>
      <c r="J1226" s="13"/>
      <c r="K1226" s="13" t="s">
        <v>123</v>
      </c>
      <c r="L1226" s="14">
        <v>65</v>
      </c>
      <c r="M1226" s="14" t="s">
        <v>15</v>
      </c>
      <c r="N1226" s="31">
        <v>1000000</v>
      </c>
      <c r="O1226" s="14" t="s">
        <v>2</v>
      </c>
      <c r="P1226" s="14" t="s">
        <v>35</v>
      </c>
      <c r="Q1226" s="31">
        <v>16384</v>
      </c>
      <c r="R1226" s="31">
        <v>1000</v>
      </c>
      <c r="S1226" s="45">
        <v>5.3129999999999997</v>
      </c>
      <c r="T1226" s="64">
        <f t="shared" si="171"/>
        <v>345.34499999999997</v>
      </c>
      <c r="U1226" s="64">
        <f t="shared" si="172"/>
        <v>6.1882315212818986</v>
      </c>
      <c r="V1226" s="38">
        <f t="shared" si="173"/>
        <v>1.1294907779568164</v>
      </c>
      <c r="W1226" s="52">
        <v>212.59002031937067</v>
      </c>
      <c r="X1226" s="71" t="str">
        <f t="shared" si="179"/>
        <v>Q2 2024</v>
      </c>
      <c r="Y1226" s="21">
        <f t="shared" si="174"/>
        <v>3840</v>
      </c>
      <c r="Z1226" s="21">
        <f t="shared" si="175"/>
        <v>2160</v>
      </c>
      <c r="AA1226" s="57">
        <f t="shared" si="176"/>
        <v>1164733.9584569733</v>
      </c>
      <c r="AB1226" s="59">
        <f t="shared" si="177"/>
        <v>1.7777777777777777</v>
      </c>
      <c r="AC1226" s="61">
        <f t="shared" si="178"/>
        <v>1651</v>
      </c>
    </row>
    <row r="1227" spans="4:29">
      <c r="D1227" s="12">
        <v>1221</v>
      </c>
      <c r="E1227" s="36" t="s">
        <v>222</v>
      </c>
      <c r="F1227" s="16" t="s">
        <v>11</v>
      </c>
      <c r="G1227" s="14" t="s">
        <v>39</v>
      </c>
      <c r="H1227" s="13" t="s">
        <v>6</v>
      </c>
      <c r="I1227" s="13" t="s">
        <v>125</v>
      </c>
      <c r="J1227" s="13"/>
      <c r="K1227" s="13" t="s">
        <v>123</v>
      </c>
      <c r="L1227" s="14">
        <v>75</v>
      </c>
      <c r="M1227" s="14" t="s">
        <v>15</v>
      </c>
      <c r="N1227" s="31">
        <v>1000000</v>
      </c>
      <c r="O1227" s="14" t="s">
        <v>2</v>
      </c>
      <c r="P1227" s="14" t="s">
        <v>35</v>
      </c>
      <c r="Q1227" s="31">
        <v>12000</v>
      </c>
      <c r="R1227" s="31">
        <v>1000</v>
      </c>
      <c r="S1227" s="45">
        <v>6.6829999999999998</v>
      </c>
      <c r="T1227" s="64">
        <f t="shared" si="171"/>
        <v>501.22499999999997</v>
      </c>
      <c r="U1227" s="64">
        <f t="shared" si="172"/>
        <v>10.363203165578636</v>
      </c>
      <c r="V1227" s="38">
        <f t="shared" si="173"/>
        <v>1.911395552717944</v>
      </c>
      <c r="W1227" s="52">
        <v>286.00861180876012</v>
      </c>
      <c r="X1227" s="71" t="str">
        <f t="shared" si="179"/>
        <v>Q2 2024</v>
      </c>
      <c r="Y1227" s="21">
        <f t="shared" si="174"/>
        <v>3840</v>
      </c>
      <c r="Z1227" s="21">
        <f t="shared" si="175"/>
        <v>2160</v>
      </c>
      <c r="AA1227" s="57">
        <f t="shared" si="176"/>
        <v>1550681.3056379822</v>
      </c>
      <c r="AB1227" s="59">
        <f t="shared" si="177"/>
        <v>1.7777777777777777</v>
      </c>
      <c r="AC1227" s="61">
        <f t="shared" si="178"/>
        <v>1905</v>
      </c>
    </row>
    <row r="1228" spans="4:29">
      <c r="D1228" s="12">
        <v>1222</v>
      </c>
      <c r="E1228" s="36" t="s">
        <v>222</v>
      </c>
      <c r="F1228" s="16" t="s">
        <v>11</v>
      </c>
      <c r="G1228" s="14" t="s">
        <v>39</v>
      </c>
      <c r="H1228" s="13" t="s">
        <v>6</v>
      </c>
      <c r="I1228" s="13" t="s">
        <v>125</v>
      </c>
      <c r="J1228" s="13"/>
      <c r="K1228" s="13" t="s">
        <v>123</v>
      </c>
      <c r="L1228" s="14">
        <v>86</v>
      </c>
      <c r="M1228" s="14" t="s">
        <v>15</v>
      </c>
      <c r="N1228" s="31">
        <v>1000000</v>
      </c>
      <c r="O1228" s="14" t="s">
        <v>2</v>
      </c>
      <c r="P1228" s="14" t="s">
        <v>35</v>
      </c>
      <c r="Q1228" s="31">
        <v>18000</v>
      </c>
      <c r="R1228" s="31">
        <v>1200</v>
      </c>
      <c r="S1228" s="45">
        <v>3.0030000000000001</v>
      </c>
      <c r="T1228" s="64">
        <f t="shared" si="171"/>
        <v>258.25800000000004</v>
      </c>
      <c r="U1228" s="64">
        <f t="shared" si="172"/>
        <v>6.1228308135653426</v>
      </c>
      <c r="V1228" s="38">
        <f t="shared" si="173"/>
        <v>1.1342304728178489</v>
      </c>
      <c r="W1228" s="52">
        <v>377.69912514746881</v>
      </c>
      <c r="X1228" s="71" t="str">
        <f t="shared" si="179"/>
        <v>Q2 2024</v>
      </c>
      <c r="Y1228" s="21">
        <f t="shared" si="174"/>
        <v>3840</v>
      </c>
      <c r="Z1228" s="21">
        <f t="shared" si="175"/>
        <v>2160</v>
      </c>
      <c r="AA1228" s="57">
        <f t="shared" si="176"/>
        <v>2038904.6998219588</v>
      </c>
      <c r="AB1228" s="59">
        <f t="shared" si="177"/>
        <v>1.7777777777777777</v>
      </c>
      <c r="AC1228" s="61">
        <f t="shared" si="178"/>
        <v>2184.4</v>
      </c>
    </row>
    <row r="1229" spans="4:29">
      <c r="D1229" s="12">
        <v>1223</v>
      </c>
      <c r="E1229" s="36" t="s">
        <v>222</v>
      </c>
      <c r="F1229" s="16" t="s">
        <v>11</v>
      </c>
      <c r="G1229" s="14" t="s">
        <v>39</v>
      </c>
      <c r="H1229" s="13" t="s">
        <v>6</v>
      </c>
      <c r="I1229" s="13" t="s">
        <v>125</v>
      </c>
      <c r="J1229" s="13"/>
      <c r="K1229" s="13" t="s">
        <v>123</v>
      </c>
      <c r="L1229" s="14">
        <v>65</v>
      </c>
      <c r="M1229" s="14" t="s">
        <v>52</v>
      </c>
      <c r="N1229" s="31">
        <v>1000000</v>
      </c>
      <c r="O1229" s="14" t="s">
        <v>2</v>
      </c>
      <c r="P1229" s="14" t="s">
        <v>35</v>
      </c>
      <c r="Q1229" s="31">
        <v>12000</v>
      </c>
      <c r="R1229" s="31">
        <v>1000</v>
      </c>
      <c r="S1229" s="45">
        <v>0.90500000000000003</v>
      </c>
      <c r="T1229" s="64">
        <f t="shared" si="171"/>
        <v>58.825000000000003</v>
      </c>
      <c r="U1229" s="64">
        <f t="shared" si="172"/>
        <v>1.0540842324035609</v>
      </c>
      <c r="V1229" s="38">
        <f t="shared" si="173"/>
        <v>0.29593208921815417</v>
      </c>
      <c r="W1229" s="52">
        <v>326.99678366646867</v>
      </c>
      <c r="X1229" s="71" t="str">
        <f t="shared" si="179"/>
        <v>Q2 2024</v>
      </c>
      <c r="Y1229" s="21">
        <f t="shared" si="174"/>
        <v>7680</v>
      </c>
      <c r="Z1229" s="21">
        <f t="shared" si="175"/>
        <v>4320</v>
      </c>
      <c r="AA1229" s="57">
        <f t="shared" si="176"/>
        <v>1164733.9584569733</v>
      </c>
      <c r="AB1229" s="59">
        <f t="shared" si="177"/>
        <v>1.7777777777777777</v>
      </c>
      <c r="AC1229" s="61">
        <f t="shared" si="178"/>
        <v>1651</v>
      </c>
    </row>
    <row r="1230" spans="4:29">
      <c r="D1230" s="12">
        <v>1224</v>
      </c>
      <c r="E1230" s="36" t="s">
        <v>222</v>
      </c>
      <c r="F1230" s="16" t="s">
        <v>11</v>
      </c>
      <c r="G1230" s="14" t="s">
        <v>39</v>
      </c>
      <c r="H1230" s="13" t="s">
        <v>6</v>
      </c>
      <c r="I1230" s="13" t="s">
        <v>125</v>
      </c>
      <c r="J1230" s="13"/>
      <c r="K1230" s="13" t="s">
        <v>123</v>
      </c>
      <c r="L1230" s="14">
        <v>75</v>
      </c>
      <c r="M1230" s="14" t="s">
        <v>52</v>
      </c>
      <c r="N1230" s="31">
        <v>1000000</v>
      </c>
      <c r="O1230" s="14" t="s">
        <v>2</v>
      </c>
      <c r="P1230" s="14" t="s">
        <v>35</v>
      </c>
      <c r="Q1230" s="31">
        <v>16000</v>
      </c>
      <c r="R1230" s="31">
        <v>2000</v>
      </c>
      <c r="S1230" s="45">
        <v>6.0000000000000001E-3</v>
      </c>
      <c r="T1230" s="64">
        <f t="shared" si="171"/>
        <v>0.45</v>
      </c>
      <c r="U1230" s="64">
        <f t="shared" si="172"/>
        <v>9.304087833827893E-3</v>
      </c>
      <c r="V1230" s="38">
        <f t="shared" si="173"/>
        <v>2.6568675364680729E-3</v>
      </c>
      <c r="W1230" s="52">
        <v>442.81125607801209</v>
      </c>
      <c r="X1230" s="71" t="str">
        <f t="shared" si="179"/>
        <v>Q2 2024</v>
      </c>
      <c r="Y1230" s="21">
        <f t="shared" si="174"/>
        <v>7680</v>
      </c>
      <c r="Z1230" s="21">
        <f t="shared" si="175"/>
        <v>4320</v>
      </c>
      <c r="AA1230" s="57">
        <f t="shared" si="176"/>
        <v>1550681.3056379822</v>
      </c>
      <c r="AB1230" s="59">
        <f t="shared" si="177"/>
        <v>1.7777777777777777</v>
      </c>
      <c r="AC1230" s="61">
        <f t="shared" si="178"/>
        <v>1905</v>
      </c>
    </row>
    <row r="1231" spans="4:29">
      <c r="D1231" s="12">
        <v>1225</v>
      </c>
      <c r="E1231" s="36" t="s">
        <v>222</v>
      </c>
      <c r="F1231" s="16" t="s">
        <v>11</v>
      </c>
      <c r="G1231" s="14" t="s">
        <v>39</v>
      </c>
      <c r="H1231" s="13" t="s">
        <v>6</v>
      </c>
      <c r="I1231" s="13" t="s">
        <v>53</v>
      </c>
      <c r="J1231" s="13" t="s">
        <v>126</v>
      </c>
      <c r="K1231" s="13" t="s">
        <v>123</v>
      </c>
      <c r="L1231" s="14">
        <v>43</v>
      </c>
      <c r="M1231" s="14" t="s">
        <v>15</v>
      </c>
      <c r="N1231" s="31">
        <v>1000000</v>
      </c>
      <c r="O1231" s="14" t="s">
        <v>1</v>
      </c>
      <c r="P1231" s="14" t="s">
        <v>35</v>
      </c>
      <c r="Q1231" s="31">
        <v>3614.6269090909086</v>
      </c>
      <c r="R1231" s="31">
        <v>301.21890909090905</v>
      </c>
      <c r="S1231" s="45">
        <v>30.77</v>
      </c>
      <c r="T1231" s="64">
        <f t="shared" si="171"/>
        <v>1323.11</v>
      </c>
      <c r="U1231" s="64">
        <f t="shared" si="172"/>
        <v>15.684274403380417</v>
      </c>
      <c r="V1231" s="38">
        <f t="shared" si="173"/>
        <v>3.8164878721475546</v>
      </c>
      <c r="W1231" s="52">
        <v>124.03275502591988</v>
      </c>
      <c r="X1231" s="71" t="str">
        <f t="shared" si="179"/>
        <v>Q2 2024</v>
      </c>
      <c r="Y1231" s="21">
        <f t="shared" si="174"/>
        <v>3840</v>
      </c>
      <c r="Z1231" s="21">
        <f t="shared" si="175"/>
        <v>2160</v>
      </c>
      <c r="AA1231" s="57">
        <f t="shared" si="176"/>
        <v>509726.1749554897</v>
      </c>
      <c r="AB1231" s="59">
        <f t="shared" si="177"/>
        <v>1.7777777777777777</v>
      </c>
      <c r="AC1231" s="61">
        <f t="shared" si="178"/>
        <v>1092.2</v>
      </c>
    </row>
    <row r="1232" spans="4:29">
      <c r="D1232" s="12">
        <v>1226</v>
      </c>
      <c r="E1232" s="36" t="s">
        <v>222</v>
      </c>
      <c r="F1232" s="16" t="s">
        <v>11</v>
      </c>
      <c r="G1232" s="14" t="s">
        <v>39</v>
      </c>
      <c r="H1232" s="13" t="s">
        <v>6</v>
      </c>
      <c r="I1232" s="13" t="s">
        <v>53</v>
      </c>
      <c r="J1232" s="13" t="s">
        <v>126</v>
      </c>
      <c r="K1232" s="13" t="s">
        <v>123</v>
      </c>
      <c r="L1232" s="14">
        <v>50</v>
      </c>
      <c r="M1232" s="14" t="s">
        <v>15</v>
      </c>
      <c r="N1232" s="31">
        <v>1000000</v>
      </c>
      <c r="O1232" s="14" t="s">
        <v>2</v>
      </c>
      <c r="P1232" s="14" t="s">
        <v>35</v>
      </c>
      <c r="Q1232" s="31">
        <v>4887.272727272727</v>
      </c>
      <c r="R1232" s="31">
        <v>407.27272727272725</v>
      </c>
      <c r="S1232" s="45">
        <v>33.645000000000003</v>
      </c>
      <c r="T1232" s="64">
        <f t="shared" si="171"/>
        <v>1682.2500000000002</v>
      </c>
      <c r="U1232" s="64">
        <f t="shared" si="172"/>
        <v>23.187854456973295</v>
      </c>
      <c r="V1232" s="38">
        <f t="shared" si="173"/>
        <v>4.8524209800547391</v>
      </c>
      <c r="W1232" s="52">
        <v>144.22413375106964</v>
      </c>
      <c r="X1232" s="71" t="str">
        <f t="shared" si="179"/>
        <v>Q2 2024</v>
      </c>
      <c r="Y1232" s="21">
        <f t="shared" si="174"/>
        <v>3840</v>
      </c>
      <c r="Z1232" s="21">
        <f t="shared" si="175"/>
        <v>2160</v>
      </c>
      <c r="AA1232" s="57">
        <f t="shared" si="176"/>
        <v>689191.69139465876</v>
      </c>
      <c r="AB1232" s="59">
        <f t="shared" si="177"/>
        <v>1.7777777777777777</v>
      </c>
      <c r="AC1232" s="61">
        <f t="shared" si="178"/>
        <v>1270</v>
      </c>
    </row>
    <row r="1233" spans="4:29">
      <c r="D1233" s="12">
        <v>1227</v>
      </c>
      <c r="E1233" s="36" t="s">
        <v>222</v>
      </c>
      <c r="F1233" s="16" t="s">
        <v>11</v>
      </c>
      <c r="G1233" s="14" t="s">
        <v>39</v>
      </c>
      <c r="H1233" s="13" t="s">
        <v>6</v>
      </c>
      <c r="I1233" s="13" t="s">
        <v>53</v>
      </c>
      <c r="J1233" s="13" t="s">
        <v>126</v>
      </c>
      <c r="K1233" s="13" t="s">
        <v>123</v>
      </c>
      <c r="L1233" s="14">
        <v>55</v>
      </c>
      <c r="M1233" s="14" t="s">
        <v>15</v>
      </c>
      <c r="N1233" s="31">
        <v>1000000</v>
      </c>
      <c r="O1233" s="14" t="s">
        <v>2</v>
      </c>
      <c r="P1233" s="14" t="s">
        <v>35</v>
      </c>
      <c r="Q1233" s="31">
        <v>6283.636363636364</v>
      </c>
      <c r="R1233" s="31">
        <v>523.63636363636363</v>
      </c>
      <c r="S1233" s="45">
        <v>105.477</v>
      </c>
      <c r="T1233" s="64">
        <f t="shared" si="171"/>
        <v>5801.2350000000006</v>
      </c>
      <c r="U1233" s="64">
        <f t="shared" si="172"/>
        <v>87.959585160213649</v>
      </c>
      <c r="V1233" s="38">
        <f t="shared" si="173"/>
        <v>16.733561851227734</v>
      </c>
      <c r="W1233" s="52">
        <v>158.64654712617661</v>
      </c>
      <c r="X1233" s="71" t="str">
        <f t="shared" si="179"/>
        <v>Q2 2024</v>
      </c>
      <c r="Y1233" s="21">
        <f t="shared" si="174"/>
        <v>3840</v>
      </c>
      <c r="Z1233" s="21">
        <f t="shared" si="175"/>
        <v>2160</v>
      </c>
      <c r="AA1233" s="57">
        <f t="shared" si="176"/>
        <v>833921.94658753707</v>
      </c>
      <c r="AB1233" s="59">
        <f t="shared" si="177"/>
        <v>1.7777777777777777</v>
      </c>
      <c r="AC1233" s="61">
        <f t="shared" si="178"/>
        <v>1397</v>
      </c>
    </row>
    <row r="1234" spans="4:29">
      <c r="D1234" s="12">
        <v>1228</v>
      </c>
      <c r="E1234" s="36" t="s">
        <v>222</v>
      </c>
      <c r="F1234" s="16" t="s">
        <v>11</v>
      </c>
      <c r="G1234" s="14" t="s">
        <v>39</v>
      </c>
      <c r="H1234" s="13" t="s">
        <v>6</v>
      </c>
      <c r="I1234" s="13" t="s">
        <v>53</v>
      </c>
      <c r="J1234" s="13" t="s">
        <v>126</v>
      </c>
      <c r="K1234" s="13" t="s">
        <v>123</v>
      </c>
      <c r="L1234" s="14">
        <v>65</v>
      </c>
      <c r="M1234" s="14" t="s">
        <v>15</v>
      </c>
      <c r="N1234" s="31">
        <v>1000000</v>
      </c>
      <c r="O1234" s="14" t="s">
        <v>2</v>
      </c>
      <c r="P1234" s="14" t="s">
        <v>35</v>
      </c>
      <c r="Q1234" s="31">
        <v>8640</v>
      </c>
      <c r="R1234" s="31">
        <v>720</v>
      </c>
      <c r="S1234" s="45">
        <v>88.218000000000004</v>
      </c>
      <c r="T1234" s="64">
        <f t="shared" si="171"/>
        <v>5734.17</v>
      </c>
      <c r="U1234" s="64">
        <f t="shared" si="172"/>
        <v>102.75050034715727</v>
      </c>
      <c r="V1234" s="38">
        <f t="shared" si="173"/>
        <v>18.754266412534243</v>
      </c>
      <c r="W1234" s="52">
        <v>212.59002031937067</v>
      </c>
      <c r="X1234" s="71" t="str">
        <f t="shared" si="179"/>
        <v>Q2 2024</v>
      </c>
      <c r="Y1234" s="21">
        <f t="shared" si="174"/>
        <v>3840</v>
      </c>
      <c r="Z1234" s="21">
        <f t="shared" si="175"/>
        <v>2160</v>
      </c>
      <c r="AA1234" s="57">
        <f t="shared" si="176"/>
        <v>1164733.9584569733</v>
      </c>
      <c r="AB1234" s="59">
        <f t="shared" si="177"/>
        <v>1.7777777777777777</v>
      </c>
      <c r="AC1234" s="61">
        <f t="shared" si="178"/>
        <v>1651</v>
      </c>
    </row>
    <row r="1235" spans="4:29">
      <c r="D1235" s="12">
        <v>1229</v>
      </c>
      <c r="E1235" s="36" t="s">
        <v>222</v>
      </c>
      <c r="F1235" s="16" t="s">
        <v>11</v>
      </c>
      <c r="G1235" s="14" t="s">
        <v>39</v>
      </c>
      <c r="H1235" s="13" t="s">
        <v>6</v>
      </c>
      <c r="I1235" s="13" t="s">
        <v>53</v>
      </c>
      <c r="J1235" s="13" t="s">
        <v>126</v>
      </c>
      <c r="K1235" s="13" t="s">
        <v>123</v>
      </c>
      <c r="L1235" s="14">
        <v>75</v>
      </c>
      <c r="M1235" s="14" t="s">
        <v>15</v>
      </c>
      <c r="N1235" s="31">
        <v>1000000</v>
      </c>
      <c r="O1235" s="14" t="s">
        <v>2</v>
      </c>
      <c r="P1235" s="14" t="s">
        <v>35</v>
      </c>
      <c r="Q1235" s="31">
        <v>10909.09090909091</v>
      </c>
      <c r="R1235" s="31">
        <v>909.09090909090912</v>
      </c>
      <c r="S1235" s="45">
        <v>53.067</v>
      </c>
      <c r="T1235" s="64">
        <f t="shared" si="171"/>
        <v>3980.0250000000001</v>
      </c>
      <c r="U1235" s="64">
        <f t="shared" si="172"/>
        <v>82.290004846290799</v>
      </c>
      <c r="V1235" s="38">
        <f t="shared" si="173"/>
        <v>15.177619002855474</v>
      </c>
      <c r="W1235" s="52">
        <v>286.00861180876012</v>
      </c>
      <c r="X1235" s="71" t="str">
        <f t="shared" si="179"/>
        <v>Q2 2024</v>
      </c>
      <c r="Y1235" s="21">
        <f t="shared" si="174"/>
        <v>3840</v>
      </c>
      <c r="Z1235" s="21">
        <f t="shared" si="175"/>
        <v>2160</v>
      </c>
      <c r="AA1235" s="57">
        <f t="shared" si="176"/>
        <v>1550681.3056379822</v>
      </c>
      <c r="AB1235" s="59">
        <f t="shared" si="177"/>
        <v>1.7777777777777777</v>
      </c>
      <c r="AC1235" s="61">
        <f t="shared" si="178"/>
        <v>1905</v>
      </c>
    </row>
    <row r="1236" spans="4:29">
      <c r="D1236" s="12">
        <v>1230</v>
      </c>
      <c r="E1236" s="36" t="s">
        <v>222</v>
      </c>
      <c r="F1236" s="16" t="s">
        <v>11</v>
      </c>
      <c r="G1236" s="14" t="s">
        <v>39</v>
      </c>
      <c r="H1236" s="13" t="s">
        <v>6</v>
      </c>
      <c r="I1236" s="13" t="s">
        <v>53</v>
      </c>
      <c r="J1236" s="13" t="s">
        <v>126</v>
      </c>
      <c r="K1236" s="13" t="s">
        <v>123</v>
      </c>
      <c r="L1236" s="14">
        <v>85</v>
      </c>
      <c r="M1236" s="14" t="s">
        <v>15</v>
      </c>
      <c r="N1236" s="31">
        <v>1000000</v>
      </c>
      <c r="O1236" s="14" t="s">
        <v>2</v>
      </c>
      <c r="P1236" s="14" t="s">
        <v>35</v>
      </c>
      <c r="Q1236" s="31">
        <v>14400</v>
      </c>
      <c r="R1236" s="31">
        <v>1200</v>
      </c>
      <c r="S1236" s="45">
        <v>48.918999999999997</v>
      </c>
      <c r="T1236" s="64">
        <f t="shared" si="171"/>
        <v>4158.1149999999998</v>
      </c>
      <c r="U1236" s="64">
        <f t="shared" si="172"/>
        <v>97.435102535359036</v>
      </c>
      <c r="V1236" s="38">
        <f t="shared" si="173"/>
        <v>18.476663503089025</v>
      </c>
      <c r="W1236" s="52">
        <v>377.69912514746881</v>
      </c>
      <c r="X1236" s="71" t="str">
        <f t="shared" si="179"/>
        <v>Q2 2024</v>
      </c>
      <c r="Y1236" s="21">
        <f t="shared" si="174"/>
        <v>3840</v>
      </c>
      <c r="Z1236" s="21">
        <f t="shared" si="175"/>
        <v>2160</v>
      </c>
      <c r="AA1236" s="57">
        <f t="shared" si="176"/>
        <v>1991763.9881305636</v>
      </c>
      <c r="AB1236" s="59">
        <f t="shared" si="177"/>
        <v>1.7777777777777777</v>
      </c>
      <c r="AC1236" s="61">
        <f t="shared" si="178"/>
        <v>2159</v>
      </c>
    </row>
    <row r="1237" spans="4:29">
      <c r="D1237" s="12">
        <v>1231</v>
      </c>
      <c r="E1237" s="36" t="s">
        <v>222</v>
      </c>
      <c r="F1237" s="16" t="s">
        <v>11</v>
      </c>
      <c r="G1237" s="14" t="s">
        <v>39</v>
      </c>
      <c r="H1237" s="13" t="s">
        <v>6</v>
      </c>
      <c r="I1237" s="13" t="s">
        <v>53</v>
      </c>
      <c r="J1237" s="13" t="s">
        <v>126</v>
      </c>
      <c r="K1237" s="13" t="s">
        <v>123</v>
      </c>
      <c r="L1237" s="14">
        <v>98</v>
      </c>
      <c r="M1237" s="14" t="s">
        <v>15</v>
      </c>
      <c r="N1237" s="31">
        <v>1000000</v>
      </c>
      <c r="O1237" s="14" t="s">
        <v>2</v>
      </c>
      <c r="P1237" s="14" t="s">
        <v>35</v>
      </c>
      <c r="Q1237" s="31">
        <v>19141.53633217993</v>
      </c>
      <c r="R1237" s="31">
        <v>1595.1280276816608</v>
      </c>
      <c r="S1237" s="45">
        <v>2.8860000000000001</v>
      </c>
      <c r="T1237" s="64">
        <f t="shared" si="171"/>
        <v>282.82800000000003</v>
      </c>
      <c r="U1237" s="64">
        <f t="shared" si="172"/>
        <v>7.6409701415957256</v>
      </c>
      <c r="V1237" s="38">
        <f t="shared" si="173"/>
        <v>1.6350595127633927</v>
      </c>
      <c r="W1237" s="52">
        <v>566.54868772120324</v>
      </c>
      <c r="X1237" s="71" t="str">
        <f t="shared" si="179"/>
        <v>Q2 2024</v>
      </c>
      <c r="Y1237" s="21">
        <f t="shared" si="174"/>
        <v>3840</v>
      </c>
      <c r="Z1237" s="21">
        <f t="shared" si="175"/>
        <v>2160</v>
      </c>
      <c r="AA1237" s="57">
        <f t="shared" si="176"/>
        <v>2647598.8016617205</v>
      </c>
      <c r="AB1237" s="59">
        <f t="shared" si="177"/>
        <v>1.7777777777777777</v>
      </c>
      <c r="AC1237" s="61">
        <f t="shared" si="178"/>
        <v>2489.1999999999998</v>
      </c>
    </row>
    <row r="1238" spans="4:29">
      <c r="D1238" s="12">
        <v>1232</v>
      </c>
      <c r="E1238" s="36" t="s">
        <v>222</v>
      </c>
      <c r="F1238" s="16" t="s">
        <v>11</v>
      </c>
      <c r="G1238" s="14" t="s">
        <v>39</v>
      </c>
      <c r="H1238" s="13" t="s">
        <v>6</v>
      </c>
      <c r="I1238" s="13" t="s">
        <v>53</v>
      </c>
      <c r="J1238" s="13" t="s">
        <v>126</v>
      </c>
      <c r="K1238" s="13" t="s">
        <v>123</v>
      </c>
      <c r="L1238" s="14">
        <v>55</v>
      </c>
      <c r="M1238" s="14" t="s">
        <v>52</v>
      </c>
      <c r="N1238" s="31">
        <v>1000000</v>
      </c>
      <c r="O1238" s="14" t="s">
        <v>2</v>
      </c>
      <c r="P1238" s="14" t="s">
        <v>35</v>
      </c>
      <c r="Q1238" s="31">
        <v>7873.1360946745563</v>
      </c>
      <c r="R1238" s="31">
        <v>962.27218934911241</v>
      </c>
      <c r="S1238" s="45">
        <v>3.0819999999999999</v>
      </c>
      <c r="T1238" s="64">
        <f t="shared" si="171"/>
        <v>169.51</v>
      </c>
      <c r="U1238" s="64">
        <f t="shared" si="172"/>
        <v>2.5701474393827892</v>
      </c>
      <c r="V1238" s="38">
        <f t="shared" si="173"/>
        <v>0.75207969961743149</v>
      </c>
      <c r="W1238" s="52">
        <v>244.0232639900816</v>
      </c>
      <c r="X1238" s="71" t="str">
        <f t="shared" si="179"/>
        <v>Q2 2024</v>
      </c>
      <c r="Y1238" s="21">
        <f t="shared" si="174"/>
        <v>7680</v>
      </c>
      <c r="Z1238" s="21">
        <f t="shared" si="175"/>
        <v>4320</v>
      </c>
      <c r="AA1238" s="57">
        <f t="shared" si="176"/>
        <v>833921.94658753707</v>
      </c>
      <c r="AB1238" s="59">
        <f t="shared" si="177"/>
        <v>1.7777777777777777</v>
      </c>
      <c r="AC1238" s="61">
        <f t="shared" si="178"/>
        <v>1397</v>
      </c>
    </row>
    <row r="1239" spans="4:29">
      <c r="D1239" s="12">
        <v>1233</v>
      </c>
      <c r="E1239" s="36" t="s">
        <v>222</v>
      </c>
      <c r="F1239" s="16" t="s">
        <v>11</v>
      </c>
      <c r="G1239" s="14" t="s">
        <v>39</v>
      </c>
      <c r="H1239" s="13" t="s">
        <v>6</v>
      </c>
      <c r="I1239" s="13" t="s">
        <v>53</v>
      </c>
      <c r="J1239" s="13" t="s">
        <v>126</v>
      </c>
      <c r="K1239" s="13" t="s">
        <v>123</v>
      </c>
      <c r="L1239" s="14">
        <v>65</v>
      </c>
      <c r="M1239" s="14" t="s">
        <v>52</v>
      </c>
      <c r="N1239" s="31">
        <v>1000000</v>
      </c>
      <c r="O1239" s="14" t="s">
        <v>2</v>
      </c>
      <c r="P1239" s="14" t="s">
        <v>35</v>
      </c>
      <c r="Q1239" s="31">
        <v>10996.363636363636</v>
      </c>
      <c r="R1239" s="31">
        <v>1221.8181818181818</v>
      </c>
      <c r="S1239" s="45">
        <v>11.159000000000001</v>
      </c>
      <c r="T1239" s="64">
        <f t="shared" si="171"/>
        <v>725.33500000000004</v>
      </c>
      <c r="U1239" s="64">
        <f t="shared" si="172"/>
        <v>12.997266242421366</v>
      </c>
      <c r="V1239" s="38">
        <f t="shared" si="173"/>
        <v>3.6489571089341242</v>
      </c>
      <c r="W1239" s="52">
        <v>326.99678366646867</v>
      </c>
      <c r="X1239" s="71" t="str">
        <f t="shared" si="179"/>
        <v>Q2 2024</v>
      </c>
      <c r="Y1239" s="21">
        <f t="shared" si="174"/>
        <v>7680</v>
      </c>
      <c r="Z1239" s="21">
        <f t="shared" si="175"/>
        <v>4320</v>
      </c>
      <c r="AA1239" s="57">
        <f t="shared" si="176"/>
        <v>1164733.9584569733</v>
      </c>
      <c r="AB1239" s="59">
        <f t="shared" si="177"/>
        <v>1.7777777777777777</v>
      </c>
      <c r="AC1239" s="61">
        <f t="shared" si="178"/>
        <v>1651</v>
      </c>
    </row>
    <row r="1240" spans="4:29">
      <c r="D1240" s="12">
        <v>1234</v>
      </c>
      <c r="E1240" s="36" t="s">
        <v>222</v>
      </c>
      <c r="F1240" s="16" t="s">
        <v>11</v>
      </c>
      <c r="G1240" s="14" t="s">
        <v>39</v>
      </c>
      <c r="H1240" s="13" t="s">
        <v>6</v>
      </c>
      <c r="I1240" s="13" t="s">
        <v>53</v>
      </c>
      <c r="J1240" s="13" t="s">
        <v>126</v>
      </c>
      <c r="K1240" s="13" t="s">
        <v>123</v>
      </c>
      <c r="L1240" s="14">
        <v>75</v>
      </c>
      <c r="M1240" s="14" t="s">
        <v>52</v>
      </c>
      <c r="N1240" s="31">
        <v>1000000</v>
      </c>
      <c r="O1240" s="14" t="s">
        <v>2</v>
      </c>
      <c r="P1240" s="14" t="s">
        <v>35</v>
      </c>
      <c r="Q1240" s="31">
        <v>15708.764159999995</v>
      </c>
      <c r="R1240" s="31">
        <v>1745.4182399999995</v>
      </c>
      <c r="S1240" s="45">
        <v>10.432</v>
      </c>
      <c r="T1240" s="64">
        <f t="shared" si="171"/>
        <v>782.4</v>
      </c>
      <c r="U1240" s="64">
        <f t="shared" si="172"/>
        <v>16.176707380415429</v>
      </c>
      <c r="V1240" s="38">
        <f t="shared" si="173"/>
        <v>4.6194070234058229</v>
      </c>
      <c r="W1240" s="52">
        <v>442.81125607801209</v>
      </c>
      <c r="X1240" s="71" t="str">
        <f t="shared" si="179"/>
        <v>Q2 2024</v>
      </c>
      <c r="Y1240" s="21">
        <f t="shared" si="174"/>
        <v>7680</v>
      </c>
      <c r="Z1240" s="21">
        <f t="shared" si="175"/>
        <v>4320</v>
      </c>
      <c r="AA1240" s="57">
        <f t="shared" si="176"/>
        <v>1550681.3056379822</v>
      </c>
      <c r="AB1240" s="59">
        <f t="shared" si="177"/>
        <v>1.7777777777777777</v>
      </c>
      <c r="AC1240" s="61">
        <f t="shared" si="178"/>
        <v>1905</v>
      </c>
    </row>
    <row r="1241" spans="4:29">
      <c r="D1241" s="12">
        <v>1235</v>
      </c>
      <c r="E1241" s="36" t="s">
        <v>222</v>
      </c>
      <c r="F1241" s="16" t="s">
        <v>11</v>
      </c>
      <c r="G1241" s="14" t="s">
        <v>39</v>
      </c>
      <c r="H1241" s="13" t="s">
        <v>6</v>
      </c>
      <c r="I1241" s="13" t="s">
        <v>53</v>
      </c>
      <c r="J1241" s="13" t="s">
        <v>126</v>
      </c>
      <c r="K1241" s="13" t="s">
        <v>123</v>
      </c>
      <c r="L1241" s="14">
        <v>85</v>
      </c>
      <c r="M1241" s="14" t="s">
        <v>52</v>
      </c>
      <c r="N1241" s="31">
        <v>1000000</v>
      </c>
      <c r="O1241" s="14" t="s">
        <v>2</v>
      </c>
      <c r="P1241" s="14" t="s">
        <v>35</v>
      </c>
      <c r="Q1241" s="31">
        <v>19145.454545454544</v>
      </c>
      <c r="R1241" s="31">
        <v>2127.272727272727</v>
      </c>
      <c r="S1241" s="45">
        <v>6.0309999999999997</v>
      </c>
      <c r="T1241" s="64">
        <f t="shared" si="171"/>
        <v>512.63499999999999</v>
      </c>
      <c r="U1241" s="64">
        <f t="shared" si="172"/>
        <v>12.012328612415429</v>
      </c>
      <c r="V1241" s="38">
        <f t="shared" si="173"/>
        <v>3.5267514146600822</v>
      </c>
      <c r="W1241" s="52">
        <v>584.77058774002364</v>
      </c>
      <c r="X1241" s="71" t="str">
        <f t="shared" si="179"/>
        <v>Q2 2024</v>
      </c>
      <c r="Y1241" s="21">
        <f t="shared" si="174"/>
        <v>7680</v>
      </c>
      <c r="Z1241" s="21">
        <f t="shared" si="175"/>
        <v>4320</v>
      </c>
      <c r="AA1241" s="57">
        <f t="shared" si="176"/>
        <v>1991763.9881305636</v>
      </c>
      <c r="AB1241" s="59">
        <f t="shared" si="177"/>
        <v>1.7777777777777777</v>
      </c>
      <c r="AC1241" s="61">
        <f t="shared" si="178"/>
        <v>2159</v>
      </c>
    </row>
    <row r="1242" spans="4:29">
      <c r="D1242" s="12">
        <v>1236</v>
      </c>
      <c r="E1242" s="36" t="s">
        <v>222</v>
      </c>
      <c r="F1242" s="16" t="s">
        <v>11</v>
      </c>
      <c r="G1242" s="14" t="s">
        <v>39</v>
      </c>
      <c r="H1242" s="13" t="s">
        <v>6</v>
      </c>
      <c r="I1242" s="13" t="s">
        <v>53</v>
      </c>
      <c r="J1242" s="13" t="s">
        <v>124</v>
      </c>
      <c r="K1242" s="13" t="s">
        <v>123</v>
      </c>
      <c r="L1242" s="14">
        <v>98</v>
      </c>
      <c r="M1242" s="14" t="s">
        <v>52</v>
      </c>
      <c r="N1242" s="31">
        <v>1000000</v>
      </c>
      <c r="O1242" s="14" t="s">
        <v>2</v>
      </c>
      <c r="P1242" s="14" t="s">
        <v>35</v>
      </c>
      <c r="Q1242" s="31">
        <v>25000</v>
      </c>
      <c r="R1242" s="31">
        <v>2500</v>
      </c>
      <c r="S1242" s="45">
        <v>8.5000000000000006E-2</v>
      </c>
      <c r="T1242" s="64">
        <f t="shared" si="171"/>
        <v>8.33</v>
      </c>
      <c r="U1242" s="64">
        <f t="shared" si="172"/>
        <v>0.22504589814124626</v>
      </c>
      <c r="V1242" s="38">
        <f t="shared" si="173"/>
        <v>7.2234957684453413E-2</v>
      </c>
      <c r="W1242" s="52">
        <v>849.8230315818048</v>
      </c>
      <c r="X1242" s="71" t="str">
        <f t="shared" si="179"/>
        <v>Q2 2024</v>
      </c>
      <c r="Y1242" s="21">
        <f t="shared" si="174"/>
        <v>7680</v>
      </c>
      <c r="Z1242" s="21">
        <f t="shared" si="175"/>
        <v>4320</v>
      </c>
      <c r="AA1242" s="57">
        <f t="shared" si="176"/>
        <v>2647598.8016617205</v>
      </c>
      <c r="AB1242" s="59">
        <f t="shared" si="177"/>
        <v>1.7777777777777777</v>
      </c>
      <c r="AC1242" s="61">
        <f t="shared" si="178"/>
        <v>2489.1999999999998</v>
      </c>
    </row>
    <row r="1243" spans="4:29">
      <c r="D1243" s="12">
        <v>1237</v>
      </c>
      <c r="E1243" s="36" t="s">
        <v>222</v>
      </c>
      <c r="F1243" s="16" t="s">
        <v>11</v>
      </c>
      <c r="G1243" s="14" t="s">
        <v>39</v>
      </c>
      <c r="H1243" s="13" t="s">
        <v>6</v>
      </c>
      <c r="I1243" s="13" t="s">
        <v>111</v>
      </c>
      <c r="J1243" s="13" t="s">
        <v>226</v>
      </c>
      <c r="K1243" s="13"/>
      <c r="L1243" s="14">
        <v>55</v>
      </c>
      <c r="M1243" s="14" t="s">
        <v>15</v>
      </c>
      <c r="N1243" s="31">
        <v>1000000</v>
      </c>
      <c r="O1243" s="14" t="s">
        <v>2</v>
      </c>
      <c r="P1243" s="14" t="s">
        <v>35</v>
      </c>
      <c r="Q1243" s="31">
        <v>4096</v>
      </c>
      <c r="R1243" s="31">
        <v>1024</v>
      </c>
      <c r="S1243" s="45">
        <v>5.399</v>
      </c>
      <c r="T1243" s="64">
        <f t="shared" si="171"/>
        <v>296.94499999999999</v>
      </c>
      <c r="U1243" s="64">
        <f t="shared" si="172"/>
        <v>4.5023445896261132</v>
      </c>
      <c r="V1243" s="38">
        <f t="shared" si="173"/>
        <v>0.85653270793422753</v>
      </c>
      <c r="W1243" s="52">
        <v>158.64654712617661</v>
      </c>
      <c r="X1243" s="71" t="str">
        <f t="shared" si="179"/>
        <v>Q2 2024</v>
      </c>
      <c r="Y1243" s="21">
        <f t="shared" si="174"/>
        <v>3840</v>
      </c>
      <c r="Z1243" s="21">
        <f t="shared" si="175"/>
        <v>2160</v>
      </c>
      <c r="AA1243" s="57">
        <f t="shared" si="176"/>
        <v>833921.94658753707</v>
      </c>
      <c r="AB1243" s="59">
        <f t="shared" si="177"/>
        <v>1.7777777777777777</v>
      </c>
      <c r="AC1243" s="61">
        <f t="shared" si="178"/>
        <v>1397</v>
      </c>
    </row>
    <row r="1244" spans="4:29">
      <c r="D1244" s="12">
        <v>1238</v>
      </c>
      <c r="E1244" s="36" t="s">
        <v>222</v>
      </c>
      <c r="F1244" s="16" t="s">
        <v>11</v>
      </c>
      <c r="G1244" s="14" t="s">
        <v>39</v>
      </c>
      <c r="H1244" s="13" t="s">
        <v>6</v>
      </c>
      <c r="I1244" s="13" t="s">
        <v>111</v>
      </c>
      <c r="J1244" s="13" t="s">
        <v>226</v>
      </c>
      <c r="K1244" s="13"/>
      <c r="L1244" s="14">
        <v>65</v>
      </c>
      <c r="M1244" s="14" t="s">
        <v>15</v>
      </c>
      <c r="N1244" s="31">
        <v>1000000</v>
      </c>
      <c r="O1244" s="14" t="s">
        <v>1</v>
      </c>
      <c r="P1244" s="14" t="s">
        <v>35</v>
      </c>
      <c r="Q1244" s="31">
        <v>6240</v>
      </c>
      <c r="R1244" s="31">
        <v>1560</v>
      </c>
      <c r="S1244" s="45">
        <v>26.864999999999998</v>
      </c>
      <c r="T1244" s="64">
        <f t="shared" si="171"/>
        <v>1746.2249999999999</v>
      </c>
      <c r="U1244" s="64">
        <f t="shared" si="172"/>
        <v>31.290577793946586</v>
      </c>
      <c r="V1244" s="38">
        <f t="shared" si="173"/>
        <v>3.9978616271159249</v>
      </c>
      <c r="W1244" s="52">
        <v>148.81301422355946</v>
      </c>
      <c r="X1244" s="71" t="str">
        <f t="shared" si="179"/>
        <v>Q2 2024</v>
      </c>
      <c r="Y1244" s="21">
        <f t="shared" si="174"/>
        <v>3840</v>
      </c>
      <c r="Z1244" s="21">
        <f t="shared" si="175"/>
        <v>2160</v>
      </c>
      <c r="AA1244" s="57">
        <f t="shared" si="176"/>
        <v>1164733.9584569733</v>
      </c>
      <c r="AB1244" s="59">
        <f t="shared" si="177"/>
        <v>1.7777777777777777</v>
      </c>
      <c r="AC1244" s="61">
        <f t="shared" si="178"/>
        <v>1651</v>
      </c>
    </row>
    <row r="1245" spans="4:29">
      <c r="D1245" s="12">
        <v>1239</v>
      </c>
      <c r="E1245" s="36" t="s">
        <v>222</v>
      </c>
      <c r="F1245" s="16" t="s">
        <v>11</v>
      </c>
      <c r="G1245" s="14" t="s">
        <v>39</v>
      </c>
      <c r="H1245" s="13" t="s">
        <v>6</v>
      </c>
      <c r="I1245" s="13" t="s">
        <v>111</v>
      </c>
      <c r="J1245" s="13" t="s">
        <v>226</v>
      </c>
      <c r="K1245" s="13"/>
      <c r="L1245" s="14">
        <v>75</v>
      </c>
      <c r="M1245" s="14" t="s">
        <v>15</v>
      </c>
      <c r="N1245" s="31">
        <v>1000000</v>
      </c>
      <c r="O1245" s="14" t="s">
        <v>1</v>
      </c>
      <c r="P1245" s="14" t="s">
        <v>35</v>
      </c>
      <c r="Q1245" s="31">
        <v>7680</v>
      </c>
      <c r="R1245" s="31">
        <v>1920</v>
      </c>
      <c r="S1245" s="45">
        <v>13.973000000000001</v>
      </c>
      <c r="T1245" s="64">
        <f t="shared" si="171"/>
        <v>1047.9750000000001</v>
      </c>
      <c r="U1245" s="64">
        <f t="shared" si="172"/>
        <v>21.667669883679526</v>
      </c>
      <c r="V1245" s="38">
        <f t="shared" si="173"/>
        <v>2.7974788329626636</v>
      </c>
      <c r="W1245" s="52">
        <v>200.20602826613208</v>
      </c>
      <c r="X1245" s="71" t="str">
        <f t="shared" si="179"/>
        <v>Q2 2024</v>
      </c>
      <c r="Y1245" s="21">
        <f t="shared" si="174"/>
        <v>3840</v>
      </c>
      <c r="Z1245" s="21">
        <f t="shared" si="175"/>
        <v>2160</v>
      </c>
      <c r="AA1245" s="57">
        <f t="shared" si="176"/>
        <v>1550681.3056379822</v>
      </c>
      <c r="AB1245" s="59">
        <f t="shared" si="177"/>
        <v>1.7777777777777777</v>
      </c>
      <c r="AC1245" s="61">
        <f t="shared" si="178"/>
        <v>1905</v>
      </c>
    </row>
    <row r="1246" spans="4:29">
      <c r="D1246" s="12">
        <v>1240</v>
      </c>
      <c r="E1246" s="36" t="s">
        <v>222</v>
      </c>
      <c r="F1246" s="16" t="s">
        <v>11</v>
      </c>
      <c r="G1246" s="14" t="s">
        <v>39</v>
      </c>
      <c r="H1246" s="13" t="s">
        <v>6</v>
      </c>
      <c r="I1246" s="13" t="s">
        <v>111</v>
      </c>
      <c r="J1246" s="13" t="s">
        <v>226</v>
      </c>
      <c r="K1246" s="13"/>
      <c r="L1246" s="14">
        <v>85</v>
      </c>
      <c r="M1246" s="14" t="s">
        <v>15</v>
      </c>
      <c r="N1246" s="31">
        <v>1000000</v>
      </c>
      <c r="O1246" s="14" t="s">
        <v>1</v>
      </c>
      <c r="P1246" s="14" t="s">
        <v>35</v>
      </c>
      <c r="Q1246" s="31">
        <v>11232</v>
      </c>
      <c r="R1246" s="31">
        <v>2808</v>
      </c>
      <c r="S1246" s="45">
        <v>9.3460000000000001</v>
      </c>
      <c r="T1246" s="64">
        <f t="shared" si="171"/>
        <v>794.41</v>
      </c>
      <c r="U1246" s="64">
        <f t="shared" si="172"/>
        <v>18.615026233068246</v>
      </c>
      <c r="V1246" s="38">
        <f t="shared" si="173"/>
        <v>2.47098321653977</v>
      </c>
      <c r="W1246" s="52">
        <v>264.38938760322816</v>
      </c>
      <c r="X1246" s="71" t="str">
        <f t="shared" si="179"/>
        <v>Q2 2024</v>
      </c>
      <c r="Y1246" s="21">
        <f t="shared" si="174"/>
        <v>3840</v>
      </c>
      <c r="Z1246" s="21">
        <f t="shared" si="175"/>
        <v>2160</v>
      </c>
      <c r="AA1246" s="57">
        <f t="shared" si="176"/>
        <v>1991763.9881305636</v>
      </c>
      <c r="AB1246" s="59">
        <f t="shared" si="177"/>
        <v>1.7777777777777777</v>
      </c>
      <c r="AC1246" s="61">
        <f t="shared" si="178"/>
        <v>2159</v>
      </c>
    </row>
    <row r="1247" spans="4:29">
      <c r="D1247" s="12">
        <v>1241</v>
      </c>
      <c r="E1247" s="36" t="s">
        <v>222</v>
      </c>
      <c r="F1247" s="16" t="s">
        <v>11</v>
      </c>
      <c r="G1247" s="14" t="s">
        <v>39</v>
      </c>
      <c r="H1247" s="13" t="s">
        <v>6</v>
      </c>
      <c r="I1247" s="13" t="s">
        <v>36</v>
      </c>
      <c r="J1247" s="13" t="s">
        <v>50</v>
      </c>
      <c r="K1247" s="13" t="s">
        <v>123</v>
      </c>
      <c r="L1247" s="14">
        <v>55</v>
      </c>
      <c r="M1247" s="14" t="s">
        <v>15</v>
      </c>
      <c r="N1247" s="31">
        <v>1000000</v>
      </c>
      <c r="O1247" s="14" t="s">
        <v>1</v>
      </c>
      <c r="P1247" s="14" t="s">
        <v>35</v>
      </c>
      <c r="Q1247" s="31">
        <v>2048</v>
      </c>
      <c r="R1247" s="31">
        <v>128</v>
      </c>
      <c r="S1247" s="45">
        <v>76.900000000000006</v>
      </c>
      <c r="T1247" s="64">
        <f t="shared" si="171"/>
        <v>4229.5</v>
      </c>
      <c r="U1247" s="64">
        <f t="shared" si="172"/>
        <v>64.128597692581607</v>
      </c>
      <c r="V1247" s="38">
        <f t="shared" si="173"/>
        <v>8.5399436318020872</v>
      </c>
      <c r="W1247" s="52">
        <v>111.05258298832362</v>
      </c>
      <c r="X1247" s="71" t="str">
        <f t="shared" si="179"/>
        <v>Q2 2024</v>
      </c>
      <c r="Y1247" s="21">
        <f t="shared" si="174"/>
        <v>3840</v>
      </c>
      <c r="Z1247" s="21">
        <f t="shared" si="175"/>
        <v>2160</v>
      </c>
      <c r="AA1247" s="57">
        <f t="shared" si="176"/>
        <v>833921.94658753707</v>
      </c>
      <c r="AB1247" s="59">
        <f t="shared" si="177"/>
        <v>1.7777777777777777</v>
      </c>
      <c r="AC1247" s="61">
        <f t="shared" si="178"/>
        <v>1397</v>
      </c>
    </row>
    <row r="1248" spans="4:29">
      <c r="D1248" s="12">
        <v>1242</v>
      </c>
      <c r="E1248" s="36" t="s">
        <v>222</v>
      </c>
      <c r="F1248" s="16" t="s">
        <v>11</v>
      </c>
      <c r="G1248" s="14" t="s">
        <v>39</v>
      </c>
      <c r="H1248" s="13" t="s">
        <v>6</v>
      </c>
      <c r="I1248" s="13" t="s">
        <v>36</v>
      </c>
      <c r="J1248" s="13" t="s">
        <v>37</v>
      </c>
      <c r="K1248" s="13" t="s">
        <v>137</v>
      </c>
      <c r="L1248" s="14">
        <v>65</v>
      </c>
      <c r="M1248" s="14" t="s">
        <v>15</v>
      </c>
      <c r="N1248" s="31">
        <v>1000000</v>
      </c>
      <c r="O1248" s="14" t="s">
        <v>1</v>
      </c>
      <c r="P1248" s="14" t="s">
        <v>35</v>
      </c>
      <c r="Q1248" s="31">
        <v>2560</v>
      </c>
      <c r="R1248" s="31">
        <v>160</v>
      </c>
      <c r="S1248" s="45">
        <v>127</v>
      </c>
      <c r="T1248" s="64">
        <f t="shared" si="171"/>
        <v>8255</v>
      </c>
      <c r="U1248" s="64">
        <f t="shared" si="172"/>
        <v>147.92121272403563</v>
      </c>
      <c r="V1248" s="38">
        <f t="shared" si="173"/>
        <v>18.899252806392052</v>
      </c>
      <c r="W1248" s="52">
        <v>148.81301422355946</v>
      </c>
      <c r="X1248" s="71" t="str">
        <f t="shared" si="179"/>
        <v>Q2 2024</v>
      </c>
      <c r="Y1248" s="21">
        <f t="shared" si="174"/>
        <v>3840</v>
      </c>
      <c r="Z1248" s="21">
        <f t="shared" si="175"/>
        <v>2160</v>
      </c>
      <c r="AA1248" s="57">
        <f t="shared" si="176"/>
        <v>1164733.9584569733</v>
      </c>
      <c r="AB1248" s="59">
        <f t="shared" si="177"/>
        <v>1.7777777777777777</v>
      </c>
      <c r="AC1248" s="61">
        <f t="shared" si="178"/>
        <v>1651</v>
      </c>
    </row>
    <row r="1249" spans="4:29">
      <c r="D1249" s="12">
        <v>1243</v>
      </c>
      <c r="E1249" s="36" t="s">
        <v>222</v>
      </c>
      <c r="F1249" s="16" t="s">
        <v>11</v>
      </c>
      <c r="G1249" s="14" t="s">
        <v>39</v>
      </c>
      <c r="H1249" s="13" t="s">
        <v>6</v>
      </c>
      <c r="I1249" s="13" t="s">
        <v>36</v>
      </c>
      <c r="J1249" s="13" t="s">
        <v>38</v>
      </c>
      <c r="K1249" s="13" t="s">
        <v>137</v>
      </c>
      <c r="L1249" s="14">
        <v>75</v>
      </c>
      <c r="M1249" s="14" t="s">
        <v>15</v>
      </c>
      <c r="N1249" s="31">
        <v>1000000</v>
      </c>
      <c r="O1249" s="14" t="s">
        <v>1</v>
      </c>
      <c r="P1249" s="14" t="s">
        <v>35</v>
      </c>
      <c r="Q1249" s="31">
        <v>3840</v>
      </c>
      <c r="R1249" s="31">
        <v>240</v>
      </c>
      <c r="S1249" s="45">
        <v>89.5</v>
      </c>
      <c r="T1249" s="64">
        <f t="shared" si="171"/>
        <v>6712.5</v>
      </c>
      <c r="U1249" s="64">
        <f t="shared" si="172"/>
        <v>138.78597685459943</v>
      </c>
      <c r="V1249" s="38">
        <f t="shared" si="173"/>
        <v>17.918439529818819</v>
      </c>
      <c r="W1249" s="52">
        <v>200.20602826613208</v>
      </c>
      <c r="X1249" s="71" t="str">
        <f t="shared" si="179"/>
        <v>Q2 2024</v>
      </c>
      <c r="Y1249" s="21">
        <f t="shared" si="174"/>
        <v>3840</v>
      </c>
      <c r="Z1249" s="21">
        <f t="shared" si="175"/>
        <v>2160</v>
      </c>
      <c r="AA1249" s="57">
        <f t="shared" si="176"/>
        <v>1550681.3056379822</v>
      </c>
      <c r="AB1249" s="59">
        <f t="shared" si="177"/>
        <v>1.7777777777777777</v>
      </c>
      <c r="AC1249" s="61">
        <f t="shared" si="178"/>
        <v>1905</v>
      </c>
    </row>
    <row r="1250" spans="4:29">
      <c r="D1250" s="12">
        <v>1244</v>
      </c>
      <c r="E1250" s="36" t="s">
        <v>222</v>
      </c>
      <c r="F1250" s="16" t="s">
        <v>11</v>
      </c>
      <c r="G1250" s="14" t="s">
        <v>39</v>
      </c>
      <c r="H1250" s="13" t="s">
        <v>6</v>
      </c>
      <c r="I1250" s="13" t="s">
        <v>36</v>
      </c>
      <c r="J1250" s="13" t="s">
        <v>138</v>
      </c>
      <c r="K1250" s="13" t="s">
        <v>137</v>
      </c>
      <c r="L1250" s="14">
        <v>85</v>
      </c>
      <c r="M1250" s="14" t="s">
        <v>15</v>
      </c>
      <c r="N1250" s="31">
        <v>1000000</v>
      </c>
      <c r="O1250" s="14" t="s">
        <v>1</v>
      </c>
      <c r="P1250" s="14" t="s">
        <v>35</v>
      </c>
      <c r="Q1250" s="31">
        <v>7168</v>
      </c>
      <c r="R1250" s="31">
        <v>448</v>
      </c>
      <c r="S1250" s="45">
        <v>88.6</v>
      </c>
      <c r="T1250" s="64">
        <f t="shared" si="171"/>
        <v>7530.9999999999991</v>
      </c>
      <c r="U1250" s="64">
        <f t="shared" si="172"/>
        <v>176.47028934836794</v>
      </c>
      <c r="V1250" s="38">
        <f t="shared" si="173"/>
        <v>23.424899741646012</v>
      </c>
      <c r="W1250" s="52">
        <v>264.38938760322816</v>
      </c>
      <c r="X1250" s="71" t="str">
        <f t="shared" si="179"/>
        <v>Q2 2024</v>
      </c>
      <c r="Y1250" s="21">
        <f t="shared" si="174"/>
        <v>3840</v>
      </c>
      <c r="Z1250" s="21">
        <f t="shared" si="175"/>
        <v>2160</v>
      </c>
      <c r="AA1250" s="57">
        <f t="shared" si="176"/>
        <v>1991763.9881305636</v>
      </c>
      <c r="AB1250" s="59">
        <f t="shared" si="177"/>
        <v>1.7777777777777777</v>
      </c>
      <c r="AC1250" s="61">
        <f t="shared" si="178"/>
        <v>2159</v>
      </c>
    </row>
    <row r="1251" spans="4:29">
      <c r="D1251" s="12">
        <v>1245</v>
      </c>
      <c r="E1251" s="36" t="s">
        <v>222</v>
      </c>
      <c r="F1251" s="16" t="s">
        <v>11</v>
      </c>
      <c r="G1251" s="14" t="s">
        <v>39</v>
      </c>
      <c r="H1251" s="13" t="s">
        <v>6</v>
      </c>
      <c r="I1251" s="13" t="s">
        <v>36</v>
      </c>
      <c r="J1251" s="13"/>
      <c r="K1251" s="13" t="s">
        <v>123</v>
      </c>
      <c r="L1251" s="14">
        <v>98</v>
      </c>
      <c r="M1251" s="14" t="s">
        <v>15</v>
      </c>
      <c r="N1251" s="31">
        <v>1000000</v>
      </c>
      <c r="O1251" s="14" t="s">
        <v>1</v>
      </c>
      <c r="P1251" s="14" t="s">
        <v>35</v>
      </c>
      <c r="Q1251" s="31">
        <v>5120</v>
      </c>
      <c r="R1251" s="31">
        <v>320</v>
      </c>
      <c r="S1251" s="45">
        <v>25.5</v>
      </c>
      <c r="T1251" s="64">
        <f t="shared" si="171"/>
        <v>2499</v>
      </c>
      <c r="U1251" s="64">
        <f t="shared" si="172"/>
        <v>67.513769442373871</v>
      </c>
      <c r="V1251" s="38">
        <f t="shared" si="173"/>
        <v>10.112894075823478</v>
      </c>
      <c r="W1251" s="52">
        <v>396.58408140484227</v>
      </c>
      <c r="X1251" s="71" t="str">
        <f t="shared" si="179"/>
        <v>Q2 2024</v>
      </c>
      <c r="Y1251" s="21">
        <f t="shared" si="174"/>
        <v>3840</v>
      </c>
      <c r="Z1251" s="21">
        <f t="shared" si="175"/>
        <v>2160</v>
      </c>
      <c r="AA1251" s="57">
        <f t="shared" si="176"/>
        <v>2647598.8016617205</v>
      </c>
      <c r="AB1251" s="59">
        <f t="shared" si="177"/>
        <v>1.7777777777777777</v>
      </c>
      <c r="AC1251" s="61">
        <f t="shared" si="178"/>
        <v>2489.1999999999998</v>
      </c>
    </row>
    <row r="1252" spans="4:29">
      <c r="D1252" s="12">
        <v>1246</v>
      </c>
      <c r="E1252" s="36" t="s">
        <v>222</v>
      </c>
      <c r="F1252" s="16" t="s">
        <v>11</v>
      </c>
      <c r="G1252" s="14" t="s">
        <v>39</v>
      </c>
      <c r="H1252" s="13" t="s">
        <v>6</v>
      </c>
      <c r="I1252" s="13" t="s">
        <v>36</v>
      </c>
      <c r="J1252" s="13"/>
      <c r="K1252" s="13" t="s">
        <v>123</v>
      </c>
      <c r="L1252" s="14">
        <v>115</v>
      </c>
      <c r="M1252" s="14" t="s">
        <v>15</v>
      </c>
      <c r="N1252" s="31">
        <v>1000000</v>
      </c>
      <c r="O1252" s="14" t="s">
        <v>2</v>
      </c>
      <c r="P1252" s="14" t="s">
        <v>35</v>
      </c>
      <c r="Q1252" s="31">
        <v>21040</v>
      </c>
      <c r="R1252" s="31">
        <v>5260</v>
      </c>
      <c r="S1252" s="45">
        <v>2.2999999999999998</v>
      </c>
      <c r="T1252" s="64">
        <f t="shared" si="171"/>
        <v>264.5</v>
      </c>
      <c r="U1252" s="64">
        <f t="shared" si="172"/>
        <v>8.3853953091988132</v>
      </c>
      <c r="V1252" s="38">
        <f t="shared" si="173"/>
        <v>1.5636743781105209</v>
      </c>
      <c r="W1252" s="52">
        <v>679.85842526544388</v>
      </c>
      <c r="X1252" s="71" t="str">
        <f t="shared" si="179"/>
        <v>Q2 2024</v>
      </c>
      <c r="Y1252" s="21">
        <f t="shared" si="174"/>
        <v>3840</v>
      </c>
      <c r="Z1252" s="21">
        <f t="shared" si="175"/>
        <v>2160</v>
      </c>
      <c r="AA1252" s="57">
        <f t="shared" si="176"/>
        <v>3645824.047477745</v>
      </c>
      <c r="AB1252" s="59">
        <f t="shared" si="177"/>
        <v>1.7777777777777777</v>
      </c>
      <c r="AC1252" s="61">
        <f t="shared" si="178"/>
        <v>2921</v>
      </c>
    </row>
    <row r="1253" spans="4:29">
      <c r="D1253" s="12">
        <v>1247</v>
      </c>
      <c r="E1253" s="36" t="s">
        <v>222</v>
      </c>
      <c r="F1253" s="16" t="s">
        <v>11</v>
      </c>
      <c r="G1253" s="14" t="s">
        <v>39</v>
      </c>
      <c r="H1253" s="13" t="s">
        <v>6</v>
      </c>
      <c r="I1253" s="13" t="s">
        <v>58</v>
      </c>
      <c r="J1253" s="13"/>
      <c r="K1253" s="13" t="s">
        <v>123</v>
      </c>
      <c r="L1253" s="14">
        <v>55</v>
      </c>
      <c r="M1253" s="14" t="s">
        <v>15</v>
      </c>
      <c r="N1253" s="31">
        <v>1000000</v>
      </c>
      <c r="O1253" s="14" t="s">
        <v>1</v>
      </c>
      <c r="P1253" s="14" t="s">
        <v>35</v>
      </c>
      <c r="Q1253" s="31">
        <v>2000</v>
      </c>
      <c r="R1253" s="31">
        <v>160</v>
      </c>
      <c r="S1253" s="45">
        <v>16.399999999999999</v>
      </c>
      <c r="T1253" s="64">
        <f t="shared" si="171"/>
        <v>901.99999999999989</v>
      </c>
      <c r="U1253" s="64">
        <f t="shared" si="172"/>
        <v>13.676319924035607</v>
      </c>
      <c r="V1253" s="38">
        <f t="shared" si="173"/>
        <v>1.8212623610085072</v>
      </c>
      <c r="W1253" s="52">
        <v>111.05258298832362</v>
      </c>
      <c r="X1253" s="71" t="str">
        <f t="shared" si="179"/>
        <v>Q2 2024</v>
      </c>
      <c r="Y1253" s="21">
        <f t="shared" si="174"/>
        <v>3840</v>
      </c>
      <c r="Z1253" s="21">
        <f t="shared" si="175"/>
        <v>2160</v>
      </c>
      <c r="AA1253" s="57">
        <f t="shared" si="176"/>
        <v>833921.94658753707</v>
      </c>
      <c r="AB1253" s="59">
        <f t="shared" si="177"/>
        <v>1.7777777777777777</v>
      </c>
      <c r="AC1253" s="61">
        <f t="shared" si="178"/>
        <v>1397</v>
      </c>
    </row>
    <row r="1254" spans="4:29">
      <c r="D1254" s="12">
        <v>1248</v>
      </c>
      <c r="E1254" s="36" t="s">
        <v>222</v>
      </c>
      <c r="F1254" s="16" t="s">
        <v>11</v>
      </c>
      <c r="G1254" s="14" t="s">
        <v>39</v>
      </c>
      <c r="H1254" s="13" t="s">
        <v>6</v>
      </c>
      <c r="I1254" s="13" t="s">
        <v>58</v>
      </c>
      <c r="J1254" s="13"/>
      <c r="K1254" s="13" t="s">
        <v>123</v>
      </c>
      <c r="L1254" s="14">
        <v>65</v>
      </c>
      <c r="M1254" s="14" t="s">
        <v>15</v>
      </c>
      <c r="N1254" s="31">
        <v>1000000</v>
      </c>
      <c r="O1254" s="14" t="s">
        <v>1</v>
      </c>
      <c r="P1254" s="14" t="s">
        <v>35</v>
      </c>
      <c r="Q1254" s="31">
        <v>2560</v>
      </c>
      <c r="R1254" s="31">
        <v>160</v>
      </c>
      <c r="S1254" s="45">
        <v>31.2</v>
      </c>
      <c r="T1254" s="64">
        <f t="shared" si="171"/>
        <v>2028</v>
      </c>
      <c r="U1254" s="64">
        <f t="shared" si="172"/>
        <v>36.339699503857567</v>
      </c>
      <c r="V1254" s="38">
        <f t="shared" si="173"/>
        <v>4.6429660437750551</v>
      </c>
      <c r="W1254" s="52">
        <v>148.81301422355946</v>
      </c>
      <c r="X1254" s="71" t="str">
        <f t="shared" si="179"/>
        <v>Q2 2024</v>
      </c>
      <c r="Y1254" s="21">
        <f t="shared" si="174"/>
        <v>3840</v>
      </c>
      <c r="Z1254" s="21">
        <f t="shared" si="175"/>
        <v>2160</v>
      </c>
      <c r="AA1254" s="57">
        <f t="shared" si="176"/>
        <v>1164733.9584569733</v>
      </c>
      <c r="AB1254" s="59">
        <f t="shared" si="177"/>
        <v>1.7777777777777777</v>
      </c>
      <c r="AC1254" s="61">
        <f t="shared" si="178"/>
        <v>1651</v>
      </c>
    </row>
    <row r="1255" spans="4:29">
      <c r="D1255" s="12">
        <v>1249</v>
      </c>
      <c r="E1255" s="36" t="s">
        <v>222</v>
      </c>
      <c r="F1255" s="16" t="s">
        <v>11</v>
      </c>
      <c r="G1255" s="14" t="s">
        <v>39</v>
      </c>
      <c r="H1255" s="13" t="s">
        <v>6</v>
      </c>
      <c r="I1255" s="13" t="s">
        <v>58</v>
      </c>
      <c r="J1255" s="13" t="s">
        <v>59</v>
      </c>
      <c r="K1255" s="13" t="s">
        <v>123</v>
      </c>
      <c r="L1255" s="14">
        <v>75</v>
      </c>
      <c r="M1255" s="14" t="s">
        <v>15</v>
      </c>
      <c r="N1255" s="31">
        <v>1000000</v>
      </c>
      <c r="O1255" s="14" t="s">
        <v>1</v>
      </c>
      <c r="P1255" s="14" t="s">
        <v>35</v>
      </c>
      <c r="Q1255" s="31">
        <v>4000</v>
      </c>
      <c r="R1255" s="31">
        <v>252</v>
      </c>
      <c r="S1255" s="45">
        <v>26.7</v>
      </c>
      <c r="T1255" s="64">
        <f t="shared" si="171"/>
        <v>2002.5</v>
      </c>
      <c r="U1255" s="64">
        <f t="shared" si="172"/>
        <v>41.403190860534124</v>
      </c>
      <c r="V1255" s="38">
        <f t="shared" si="173"/>
        <v>5.3455009547057264</v>
      </c>
      <c r="W1255" s="52">
        <v>200.20602826613208</v>
      </c>
      <c r="X1255" s="71" t="str">
        <f t="shared" si="179"/>
        <v>Q2 2024</v>
      </c>
      <c r="Y1255" s="21">
        <f t="shared" si="174"/>
        <v>3840</v>
      </c>
      <c r="Z1255" s="21">
        <f t="shared" si="175"/>
        <v>2160</v>
      </c>
      <c r="AA1255" s="57">
        <f t="shared" si="176"/>
        <v>1550681.3056379822</v>
      </c>
      <c r="AB1255" s="59">
        <f t="shared" si="177"/>
        <v>1.7777777777777777</v>
      </c>
      <c r="AC1255" s="61">
        <f t="shared" si="178"/>
        <v>1905</v>
      </c>
    </row>
    <row r="1256" spans="4:29">
      <c r="D1256" s="12">
        <v>1250</v>
      </c>
      <c r="E1256" s="36" t="s">
        <v>222</v>
      </c>
      <c r="F1256" s="16" t="s">
        <v>11</v>
      </c>
      <c r="G1256" s="14" t="s">
        <v>39</v>
      </c>
      <c r="H1256" s="13" t="s">
        <v>6</v>
      </c>
      <c r="I1256" s="13" t="s">
        <v>58</v>
      </c>
      <c r="J1256" s="13"/>
      <c r="K1256" s="13" t="s">
        <v>123</v>
      </c>
      <c r="L1256" s="14">
        <v>85</v>
      </c>
      <c r="M1256" s="14" t="s">
        <v>15</v>
      </c>
      <c r="N1256" s="31">
        <v>1000000</v>
      </c>
      <c r="O1256" s="14" t="s">
        <v>1</v>
      </c>
      <c r="P1256" s="14" t="s">
        <v>35</v>
      </c>
      <c r="Q1256" s="31">
        <v>4800</v>
      </c>
      <c r="R1256" s="31">
        <v>300</v>
      </c>
      <c r="S1256" s="45">
        <v>1.3</v>
      </c>
      <c r="T1256" s="64">
        <f t="shared" si="171"/>
        <v>110.5</v>
      </c>
      <c r="U1256" s="64">
        <f t="shared" si="172"/>
        <v>2.5892931845697329</v>
      </c>
      <c r="V1256" s="38">
        <f t="shared" si="173"/>
        <v>0.34370620388419659</v>
      </c>
      <c r="W1256" s="52">
        <v>264.38938760322816</v>
      </c>
      <c r="X1256" s="71" t="str">
        <f t="shared" si="179"/>
        <v>Q2 2024</v>
      </c>
      <c r="Y1256" s="21">
        <f t="shared" si="174"/>
        <v>3840</v>
      </c>
      <c r="Z1256" s="21">
        <f t="shared" si="175"/>
        <v>2160</v>
      </c>
      <c r="AA1256" s="57">
        <f t="shared" si="176"/>
        <v>1991763.9881305636</v>
      </c>
      <c r="AB1256" s="59">
        <f t="shared" si="177"/>
        <v>1.7777777777777777</v>
      </c>
      <c r="AC1256" s="61">
        <f t="shared" si="178"/>
        <v>2159</v>
      </c>
    </row>
    <row r="1257" spans="4:29">
      <c r="D1257" s="12">
        <v>1251</v>
      </c>
      <c r="E1257" s="36" t="s">
        <v>222</v>
      </c>
      <c r="F1257" s="16" t="s">
        <v>11</v>
      </c>
      <c r="G1257" s="14" t="s">
        <v>39</v>
      </c>
      <c r="H1257" s="13" t="s">
        <v>6</v>
      </c>
      <c r="I1257" s="13" t="s">
        <v>58</v>
      </c>
      <c r="J1257" s="13"/>
      <c r="K1257" s="13" t="s">
        <v>123</v>
      </c>
      <c r="L1257" s="14">
        <v>86</v>
      </c>
      <c r="M1257" s="14" t="s">
        <v>15</v>
      </c>
      <c r="N1257" s="31">
        <v>1000000</v>
      </c>
      <c r="O1257" s="14" t="s">
        <v>1</v>
      </c>
      <c r="P1257" s="14" t="s">
        <v>35</v>
      </c>
      <c r="Q1257" s="31">
        <v>8000</v>
      </c>
      <c r="R1257" s="31">
        <v>576</v>
      </c>
      <c r="S1257" s="45">
        <v>6</v>
      </c>
      <c r="T1257" s="64">
        <f t="shared" si="171"/>
        <v>516</v>
      </c>
      <c r="U1257" s="64">
        <f t="shared" si="172"/>
        <v>12.233428198931753</v>
      </c>
      <c r="V1257" s="38">
        <f t="shared" si="173"/>
        <v>3.5086235264401422</v>
      </c>
      <c r="W1257" s="52">
        <v>584.77058774002364</v>
      </c>
      <c r="X1257" s="71" t="str">
        <f t="shared" si="179"/>
        <v>Q2 2024</v>
      </c>
      <c r="Y1257" s="21">
        <f t="shared" si="174"/>
        <v>3840</v>
      </c>
      <c r="Z1257" s="21">
        <f t="shared" si="175"/>
        <v>2160</v>
      </c>
      <c r="AA1257" s="57">
        <f t="shared" si="176"/>
        <v>2038904.6998219588</v>
      </c>
      <c r="AB1257" s="59">
        <f t="shared" si="177"/>
        <v>1.7777777777777777</v>
      </c>
      <c r="AC1257" s="61">
        <f t="shared" si="178"/>
        <v>2184.4</v>
      </c>
    </row>
    <row r="1258" spans="4:29">
      <c r="D1258" s="12">
        <v>1252</v>
      </c>
      <c r="E1258" s="36" t="s">
        <v>222</v>
      </c>
      <c r="F1258" s="16" t="s">
        <v>11</v>
      </c>
      <c r="G1258" s="14" t="s">
        <v>39</v>
      </c>
      <c r="H1258" s="13" t="s">
        <v>6</v>
      </c>
      <c r="I1258" s="13" t="s">
        <v>58</v>
      </c>
      <c r="J1258" s="13"/>
      <c r="K1258" s="13" t="s">
        <v>123</v>
      </c>
      <c r="L1258" s="14">
        <v>100</v>
      </c>
      <c r="M1258" s="14" t="s">
        <v>15</v>
      </c>
      <c r="N1258" s="31">
        <v>1000000</v>
      </c>
      <c r="O1258" s="14" t="s">
        <v>1</v>
      </c>
      <c r="P1258" s="14" t="s">
        <v>35</v>
      </c>
      <c r="Q1258" s="31">
        <v>9600</v>
      </c>
      <c r="R1258" s="31">
        <v>600</v>
      </c>
      <c r="S1258" s="45">
        <v>15.3</v>
      </c>
      <c r="T1258" s="64">
        <f t="shared" si="171"/>
        <v>1530</v>
      </c>
      <c r="U1258" s="64">
        <f t="shared" si="172"/>
        <v>42.178531513353114</v>
      </c>
      <c r="V1258" s="38">
        <f t="shared" si="173"/>
        <v>6.067736445494087</v>
      </c>
      <c r="W1258" s="52">
        <v>396.58408140484227</v>
      </c>
      <c r="X1258" s="71" t="str">
        <f t="shared" si="179"/>
        <v>Q2 2024</v>
      </c>
      <c r="Y1258" s="21">
        <f t="shared" si="174"/>
        <v>3840</v>
      </c>
      <c r="Z1258" s="21">
        <f t="shared" si="175"/>
        <v>2160</v>
      </c>
      <c r="AA1258" s="57">
        <f t="shared" si="176"/>
        <v>2756766.765578635</v>
      </c>
      <c r="AB1258" s="59">
        <f t="shared" si="177"/>
        <v>1.7777777777777777</v>
      </c>
      <c r="AC1258" s="61">
        <f t="shared" si="178"/>
        <v>2540</v>
      </c>
    </row>
    <row r="1259" spans="4:29">
      <c r="D1259" s="12">
        <v>1253</v>
      </c>
      <c r="E1259" s="36" t="s">
        <v>222</v>
      </c>
      <c r="F1259" s="16" t="s">
        <v>11</v>
      </c>
      <c r="G1259" s="14" t="s">
        <v>39</v>
      </c>
      <c r="H1259" s="13" t="s">
        <v>6</v>
      </c>
      <c r="I1259" s="13" t="s">
        <v>139</v>
      </c>
      <c r="J1259" s="13"/>
      <c r="K1259" s="13" t="s">
        <v>123</v>
      </c>
      <c r="L1259" s="14">
        <v>65</v>
      </c>
      <c r="M1259" s="14" t="s">
        <v>15</v>
      </c>
      <c r="N1259" s="31">
        <v>1000000</v>
      </c>
      <c r="O1259" s="14" t="s">
        <v>1</v>
      </c>
      <c r="P1259" s="14" t="s">
        <v>35</v>
      </c>
      <c r="Q1259" s="31">
        <v>9216</v>
      </c>
      <c r="R1259" s="31">
        <v>576</v>
      </c>
      <c r="S1259" s="45">
        <v>5.0999999999999996</v>
      </c>
      <c r="T1259" s="64">
        <f t="shared" si="171"/>
        <v>331.5</v>
      </c>
      <c r="U1259" s="64">
        <f t="shared" si="172"/>
        <v>5.9401431881305635</v>
      </c>
      <c r="V1259" s="38">
        <f t="shared" si="173"/>
        <v>0.75894637254015318</v>
      </c>
      <c r="W1259" s="52">
        <v>148.81301422355946</v>
      </c>
      <c r="X1259" s="71" t="str">
        <f t="shared" si="179"/>
        <v>Q2 2024</v>
      </c>
      <c r="Y1259" s="21">
        <f t="shared" si="174"/>
        <v>3840</v>
      </c>
      <c r="Z1259" s="21">
        <f t="shared" si="175"/>
        <v>2160</v>
      </c>
      <c r="AA1259" s="57">
        <f t="shared" si="176"/>
        <v>1164733.9584569733</v>
      </c>
      <c r="AB1259" s="59">
        <f t="shared" si="177"/>
        <v>1.7777777777777777</v>
      </c>
      <c r="AC1259" s="61">
        <f t="shared" si="178"/>
        <v>1651</v>
      </c>
    </row>
    <row r="1260" spans="4:29">
      <c r="D1260" s="12">
        <v>1254</v>
      </c>
      <c r="E1260" s="36" t="s">
        <v>222</v>
      </c>
      <c r="F1260" s="16" t="s">
        <v>11</v>
      </c>
      <c r="G1260" s="14" t="s">
        <v>39</v>
      </c>
      <c r="H1260" s="13" t="s">
        <v>6</v>
      </c>
      <c r="I1260" s="13" t="s">
        <v>139</v>
      </c>
      <c r="J1260" s="13"/>
      <c r="K1260" s="13" t="s">
        <v>123</v>
      </c>
      <c r="L1260" s="14">
        <v>75</v>
      </c>
      <c r="M1260" s="14" t="s">
        <v>15</v>
      </c>
      <c r="N1260" s="31">
        <v>1000000</v>
      </c>
      <c r="O1260" s="14" t="s">
        <v>1</v>
      </c>
      <c r="P1260" s="14" t="s">
        <v>35</v>
      </c>
      <c r="Q1260" s="31">
        <v>9600</v>
      </c>
      <c r="R1260" s="31">
        <v>600</v>
      </c>
      <c r="S1260" s="45">
        <v>8.8000000000000007</v>
      </c>
      <c r="T1260" s="64">
        <f t="shared" si="171"/>
        <v>660</v>
      </c>
      <c r="U1260" s="64">
        <f t="shared" si="172"/>
        <v>13.645995489614245</v>
      </c>
      <c r="V1260" s="38">
        <f t="shared" si="173"/>
        <v>1.7618130487419623</v>
      </c>
      <c r="W1260" s="52">
        <v>200.20602826613208</v>
      </c>
      <c r="X1260" s="71" t="str">
        <f t="shared" si="179"/>
        <v>Q2 2024</v>
      </c>
      <c r="Y1260" s="21">
        <f t="shared" si="174"/>
        <v>3840</v>
      </c>
      <c r="Z1260" s="21">
        <f t="shared" si="175"/>
        <v>2160</v>
      </c>
      <c r="AA1260" s="57">
        <f t="shared" si="176"/>
        <v>1550681.3056379822</v>
      </c>
      <c r="AB1260" s="59">
        <f t="shared" si="177"/>
        <v>1.7777777777777777</v>
      </c>
      <c r="AC1260" s="61">
        <f t="shared" si="178"/>
        <v>1905</v>
      </c>
    </row>
    <row r="1261" spans="4:29">
      <c r="D1261" s="12">
        <v>1255</v>
      </c>
      <c r="E1261" s="36" t="s">
        <v>222</v>
      </c>
      <c r="F1261" s="16" t="s">
        <v>11</v>
      </c>
      <c r="G1261" s="14" t="s">
        <v>39</v>
      </c>
      <c r="H1261" s="13" t="s">
        <v>6</v>
      </c>
      <c r="I1261" s="13" t="s">
        <v>139</v>
      </c>
      <c r="J1261" s="13"/>
      <c r="K1261" s="13" t="s">
        <v>123</v>
      </c>
      <c r="L1261" s="14">
        <v>85</v>
      </c>
      <c r="M1261" s="14" t="s">
        <v>15</v>
      </c>
      <c r="N1261" s="31">
        <v>1000000</v>
      </c>
      <c r="O1261" s="14" t="s">
        <v>1</v>
      </c>
      <c r="P1261" s="14" t="s">
        <v>35</v>
      </c>
      <c r="Q1261" s="31">
        <v>16000</v>
      </c>
      <c r="R1261" s="31">
        <v>1000</v>
      </c>
      <c r="S1261" s="45">
        <v>5.6</v>
      </c>
      <c r="T1261" s="64">
        <f t="shared" si="171"/>
        <v>475.99999999999994</v>
      </c>
      <c r="U1261" s="64">
        <f t="shared" si="172"/>
        <v>11.153878333531155</v>
      </c>
      <c r="V1261" s="38">
        <f t="shared" si="173"/>
        <v>1.4805805705780777</v>
      </c>
      <c r="W1261" s="52">
        <v>264.38938760322816</v>
      </c>
      <c r="X1261" s="71" t="str">
        <f t="shared" si="179"/>
        <v>Q2 2024</v>
      </c>
      <c r="Y1261" s="21">
        <f t="shared" si="174"/>
        <v>3840</v>
      </c>
      <c r="Z1261" s="21">
        <f t="shared" si="175"/>
        <v>2160</v>
      </c>
      <c r="AA1261" s="57">
        <f t="shared" si="176"/>
        <v>1991763.9881305636</v>
      </c>
      <c r="AB1261" s="59">
        <f t="shared" si="177"/>
        <v>1.7777777777777777</v>
      </c>
      <c r="AC1261" s="61">
        <f t="shared" si="178"/>
        <v>2159</v>
      </c>
    </row>
    <row r="1262" spans="4:29">
      <c r="D1262" s="12">
        <v>1256</v>
      </c>
      <c r="E1262" s="36" t="s">
        <v>222</v>
      </c>
      <c r="F1262" s="16" t="s">
        <v>11</v>
      </c>
      <c r="G1262" s="14" t="s">
        <v>39</v>
      </c>
      <c r="H1262" s="13" t="s">
        <v>6</v>
      </c>
      <c r="I1262" s="13" t="s">
        <v>139</v>
      </c>
      <c r="J1262" s="13"/>
      <c r="K1262" s="13" t="s">
        <v>123</v>
      </c>
      <c r="L1262" s="14">
        <v>86</v>
      </c>
      <c r="M1262" s="14" t="s">
        <v>15</v>
      </c>
      <c r="N1262" s="31">
        <v>1000000</v>
      </c>
      <c r="O1262" s="14" t="s">
        <v>1</v>
      </c>
      <c r="P1262" s="14" t="s">
        <v>35</v>
      </c>
      <c r="Q1262" s="31">
        <v>16000</v>
      </c>
      <c r="R1262" s="31">
        <v>1000</v>
      </c>
      <c r="S1262" s="45">
        <v>1.2</v>
      </c>
      <c r="T1262" s="64">
        <f t="shared" si="171"/>
        <v>103.2</v>
      </c>
      <c r="U1262" s="64">
        <f t="shared" si="172"/>
        <v>2.4466856397863506</v>
      </c>
      <c r="V1262" s="38">
        <f t="shared" si="173"/>
        <v>0.31726726512387377</v>
      </c>
      <c r="W1262" s="52">
        <v>264.38938760322816</v>
      </c>
      <c r="X1262" s="71" t="str">
        <f t="shared" si="179"/>
        <v>Q2 2024</v>
      </c>
      <c r="Y1262" s="21">
        <f t="shared" si="174"/>
        <v>3840</v>
      </c>
      <c r="Z1262" s="21">
        <f t="shared" si="175"/>
        <v>2160</v>
      </c>
      <c r="AA1262" s="57">
        <f t="shared" si="176"/>
        <v>2038904.6998219588</v>
      </c>
      <c r="AB1262" s="59">
        <f t="shared" si="177"/>
        <v>1.7777777777777777</v>
      </c>
      <c r="AC1262" s="61">
        <f t="shared" si="178"/>
        <v>2184.4</v>
      </c>
    </row>
    <row r="1263" spans="4:29">
      <c r="D1263" s="12">
        <v>1257</v>
      </c>
      <c r="E1263" s="36" t="s">
        <v>222</v>
      </c>
      <c r="F1263" s="16" t="s">
        <v>11</v>
      </c>
      <c r="G1263" s="14" t="s">
        <v>39</v>
      </c>
      <c r="H1263" s="13" t="s">
        <v>6</v>
      </c>
      <c r="I1263" s="13" t="s">
        <v>139</v>
      </c>
      <c r="J1263" s="13"/>
      <c r="K1263" s="13" t="s">
        <v>123</v>
      </c>
      <c r="L1263" s="14">
        <v>98</v>
      </c>
      <c r="M1263" s="14" t="s">
        <v>15</v>
      </c>
      <c r="N1263" s="31">
        <v>1000000</v>
      </c>
      <c r="O1263" s="14" t="s">
        <v>1</v>
      </c>
      <c r="P1263" s="14" t="s">
        <v>35</v>
      </c>
      <c r="Q1263" s="31">
        <v>19200</v>
      </c>
      <c r="R1263" s="31">
        <v>1200</v>
      </c>
      <c r="S1263" s="45">
        <v>1.7</v>
      </c>
      <c r="T1263" s="64">
        <f t="shared" si="171"/>
        <v>166.6</v>
      </c>
      <c r="U1263" s="64">
        <f t="shared" si="172"/>
        <v>4.500917962824925</v>
      </c>
      <c r="V1263" s="38">
        <f t="shared" si="173"/>
        <v>0.6741929383882318</v>
      </c>
      <c r="W1263" s="52">
        <v>396.58408140484227</v>
      </c>
      <c r="X1263" s="71" t="str">
        <f t="shared" si="179"/>
        <v>Q2 2024</v>
      </c>
      <c r="Y1263" s="21">
        <f t="shared" si="174"/>
        <v>3840</v>
      </c>
      <c r="Z1263" s="21">
        <f t="shared" si="175"/>
        <v>2160</v>
      </c>
      <c r="AA1263" s="57">
        <f t="shared" si="176"/>
        <v>2647598.8016617205</v>
      </c>
      <c r="AB1263" s="59">
        <f t="shared" si="177"/>
        <v>1.7777777777777777</v>
      </c>
      <c r="AC1263" s="61">
        <f t="shared" si="178"/>
        <v>2489.1999999999998</v>
      </c>
    </row>
    <row r="1264" spans="4:29">
      <c r="D1264" s="12">
        <v>1258</v>
      </c>
      <c r="E1264" s="36" t="s">
        <v>222</v>
      </c>
      <c r="F1264" s="16" t="s">
        <v>11</v>
      </c>
      <c r="G1264" s="14" t="s">
        <v>39</v>
      </c>
      <c r="H1264" s="13" t="s">
        <v>6</v>
      </c>
      <c r="I1264" s="13" t="s">
        <v>139</v>
      </c>
      <c r="J1264" s="13"/>
      <c r="K1264" s="13" t="s">
        <v>123</v>
      </c>
      <c r="L1264" s="14">
        <v>100</v>
      </c>
      <c r="M1264" s="14" t="s">
        <v>15</v>
      </c>
      <c r="N1264" s="31">
        <v>1000000</v>
      </c>
      <c r="O1264" s="14" t="s">
        <v>1</v>
      </c>
      <c r="P1264" s="14" t="s">
        <v>35</v>
      </c>
      <c r="Q1264" s="31">
        <v>19200</v>
      </c>
      <c r="R1264" s="31">
        <v>1200</v>
      </c>
      <c r="S1264" s="45">
        <v>0.7</v>
      </c>
      <c r="T1264" s="64">
        <f t="shared" si="171"/>
        <v>70</v>
      </c>
      <c r="U1264" s="64">
        <f t="shared" si="172"/>
        <v>1.9297367359050446</v>
      </c>
      <c r="V1264" s="38">
        <f t="shared" si="173"/>
        <v>0.27760885698338955</v>
      </c>
      <c r="W1264" s="52">
        <v>396.58408140484227</v>
      </c>
      <c r="X1264" s="71" t="str">
        <f t="shared" si="179"/>
        <v>Q2 2024</v>
      </c>
      <c r="Y1264" s="21">
        <f t="shared" si="174"/>
        <v>3840</v>
      </c>
      <c r="Z1264" s="21">
        <f t="shared" si="175"/>
        <v>2160</v>
      </c>
      <c r="AA1264" s="57">
        <f t="shared" si="176"/>
        <v>2756766.765578635</v>
      </c>
      <c r="AB1264" s="59">
        <f t="shared" si="177"/>
        <v>1.7777777777777777</v>
      </c>
      <c r="AC1264" s="61">
        <f t="shared" si="178"/>
        <v>2540</v>
      </c>
    </row>
    <row r="1265" spans="4:29">
      <c r="D1265" s="12">
        <v>1259</v>
      </c>
      <c r="E1265" s="36" t="s">
        <v>222</v>
      </c>
      <c r="F1265" s="16" t="s">
        <v>11</v>
      </c>
      <c r="G1265" s="14" t="s">
        <v>39</v>
      </c>
      <c r="H1265" s="13" t="s">
        <v>6</v>
      </c>
      <c r="I1265" s="13" t="s">
        <v>48</v>
      </c>
      <c r="J1265" s="13" t="s">
        <v>215</v>
      </c>
      <c r="K1265" s="13" t="s">
        <v>123</v>
      </c>
      <c r="L1265" s="14">
        <v>50</v>
      </c>
      <c r="M1265" s="14" t="s">
        <v>15</v>
      </c>
      <c r="N1265" s="31">
        <v>400000</v>
      </c>
      <c r="O1265" s="14" t="s">
        <v>1</v>
      </c>
      <c r="P1265" s="14" t="s">
        <v>35</v>
      </c>
      <c r="Q1265" s="31">
        <v>1800</v>
      </c>
      <c r="R1265" s="31">
        <v>180</v>
      </c>
      <c r="S1265" s="45">
        <v>3.5</v>
      </c>
      <c r="T1265" s="64">
        <f t="shared" si="171"/>
        <v>175</v>
      </c>
      <c r="U1265" s="64">
        <f t="shared" si="172"/>
        <v>2.4121709198813055</v>
      </c>
      <c r="V1265" s="38">
        <f t="shared" si="173"/>
        <v>0.50478446812874378</v>
      </c>
      <c r="W1265" s="52">
        <v>144.22413375106964</v>
      </c>
      <c r="X1265" s="71" t="str">
        <f t="shared" si="179"/>
        <v>Q2 2024</v>
      </c>
      <c r="Y1265" s="21">
        <f t="shared" si="174"/>
        <v>3840</v>
      </c>
      <c r="Z1265" s="21">
        <f t="shared" si="175"/>
        <v>2160</v>
      </c>
      <c r="AA1265" s="57">
        <f t="shared" si="176"/>
        <v>689191.69139465876</v>
      </c>
      <c r="AB1265" s="59">
        <f t="shared" si="177"/>
        <v>1.7777777777777777</v>
      </c>
      <c r="AC1265" s="61">
        <f t="shared" si="178"/>
        <v>1270</v>
      </c>
    </row>
    <row r="1266" spans="4:29">
      <c r="D1266" s="12">
        <v>1260</v>
      </c>
      <c r="E1266" s="36" t="s">
        <v>222</v>
      </c>
      <c r="F1266" s="16" t="s">
        <v>11</v>
      </c>
      <c r="G1266" s="14" t="s">
        <v>39</v>
      </c>
      <c r="H1266" s="13" t="s">
        <v>6</v>
      </c>
      <c r="I1266" s="13" t="s">
        <v>48</v>
      </c>
      <c r="J1266" s="13" t="s">
        <v>215</v>
      </c>
      <c r="K1266" s="13" t="s">
        <v>123</v>
      </c>
      <c r="L1266" s="14">
        <v>55</v>
      </c>
      <c r="M1266" s="14" t="s">
        <v>15</v>
      </c>
      <c r="N1266" s="31">
        <v>400000</v>
      </c>
      <c r="O1266" s="14" t="s">
        <v>1</v>
      </c>
      <c r="P1266" s="14" t="s">
        <v>35</v>
      </c>
      <c r="Q1266" s="31">
        <v>2000</v>
      </c>
      <c r="R1266" s="31">
        <v>200</v>
      </c>
      <c r="S1266" s="45">
        <v>75.2</v>
      </c>
      <c r="T1266" s="64">
        <f t="shared" si="171"/>
        <v>4136</v>
      </c>
      <c r="U1266" s="64">
        <f t="shared" si="172"/>
        <v>62.710930383382788</v>
      </c>
      <c r="V1266" s="38">
        <f t="shared" si="173"/>
        <v>8.3511542407219359</v>
      </c>
      <c r="W1266" s="52">
        <v>111.05258298832362</v>
      </c>
      <c r="X1266" s="71" t="str">
        <f t="shared" si="179"/>
        <v>Q2 2024</v>
      </c>
      <c r="Y1266" s="21">
        <f t="shared" si="174"/>
        <v>3840</v>
      </c>
      <c r="Z1266" s="21">
        <f t="shared" si="175"/>
        <v>2160</v>
      </c>
      <c r="AA1266" s="57">
        <f t="shared" si="176"/>
        <v>833921.94658753707</v>
      </c>
      <c r="AB1266" s="59">
        <f t="shared" si="177"/>
        <v>1.7777777777777777</v>
      </c>
      <c r="AC1266" s="61">
        <f t="shared" si="178"/>
        <v>1397</v>
      </c>
    </row>
    <row r="1267" spans="4:29">
      <c r="D1267" s="12">
        <v>1261</v>
      </c>
      <c r="E1267" s="36" t="s">
        <v>222</v>
      </c>
      <c r="F1267" s="16" t="s">
        <v>11</v>
      </c>
      <c r="G1267" s="14" t="s">
        <v>39</v>
      </c>
      <c r="H1267" s="13" t="s">
        <v>6</v>
      </c>
      <c r="I1267" s="13" t="s">
        <v>48</v>
      </c>
      <c r="J1267" s="13"/>
      <c r="K1267" s="13" t="s">
        <v>123</v>
      </c>
      <c r="L1267" s="14">
        <v>85</v>
      </c>
      <c r="M1267" s="14" t="s">
        <v>52</v>
      </c>
      <c r="N1267" s="31">
        <v>400000</v>
      </c>
      <c r="O1267" s="14" t="s">
        <v>2</v>
      </c>
      <c r="P1267" s="14" t="s">
        <v>35</v>
      </c>
      <c r="Q1267" s="31">
        <v>21060</v>
      </c>
      <c r="R1267" s="31">
        <v>2340</v>
      </c>
      <c r="S1267" s="45">
        <v>0.1</v>
      </c>
      <c r="T1267" s="64">
        <f t="shared" si="171"/>
        <v>8.5</v>
      </c>
      <c r="U1267" s="64">
        <f t="shared" si="172"/>
        <v>0.19917639881305638</v>
      </c>
      <c r="V1267" s="38">
        <f t="shared" si="173"/>
        <v>5.8477058774002368E-2</v>
      </c>
      <c r="W1267" s="52">
        <v>584.77058774002364</v>
      </c>
      <c r="X1267" s="71" t="str">
        <f t="shared" si="179"/>
        <v>Q2 2024</v>
      </c>
      <c r="Y1267" s="21">
        <f t="shared" si="174"/>
        <v>7680</v>
      </c>
      <c r="Z1267" s="21">
        <f t="shared" si="175"/>
        <v>4320</v>
      </c>
      <c r="AA1267" s="57">
        <f t="shared" si="176"/>
        <v>1991763.9881305636</v>
      </c>
      <c r="AB1267" s="59">
        <f t="shared" si="177"/>
        <v>1.7777777777777777</v>
      </c>
      <c r="AC1267" s="61">
        <f t="shared" si="178"/>
        <v>2159</v>
      </c>
    </row>
    <row r="1268" spans="4:29">
      <c r="D1268" s="12">
        <v>1262</v>
      </c>
      <c r="E1268" s="36" t="s">
        <v>222</v>
      </c>
      <c r="F1268" s="16" t="s">
        <v>11</v>
      </c>
      <c r="G1268" s="14" t="s">
        <v>39</v>
      </c>
      <c r="H1268" s="13" t="s">
        <v>6</v>
      </c>
      <c r="I1268" s="13" t="s">
        <v>48</v>
      </c>
      <c r="J1268" s="13"/>
      <c r="K1268" s="13" t="s">
        <v>123</v>
      </c>
      <c r="L1268" s="14">
        <v>98</v>
      </c>
      <c r="M1268" s="14" t="s">
        <v>15</v>
      </c>
      <c r="N1268" s="31"/>
      <c r="O1268" s="14" t="s">
        <v>1</v>
      </c>
      <c r="P1268" s="14" t="s">
        <v>35</v>
      </c>
      <c r="Q1268" s="31">
        <v>6480</v>
      </c>
      <c r="R1268" s="31">
        <v>1620</v>
      </c>
      <c r="S1268" s="45">
        <v>2.8</v>
      </c>
      <c r="T1268" s="64">
        <f t="shared" si="171"/>
        <v>274.39999999999998</v>
      </c>
      <c r="U1268" s="64">
        <f t="shared" si="172"/>
        <v>7.4132766446528162</v>
      </c>
      <c r="V1268" s="38">
        <f t="shared" si="173"/>
        <v>1.1104354279335582</v>
      </c>
      <c r="W1268" s="52">
        <v>396.58408140484227</v>
      </c>
      <c r="X1268" s="71" t="str">
        <f t="shared" si="179"/>
        <v>Q2 2024</v>
      </c>
      <c r="Y1268" s="21">
        <f t="shared" si="174"/>
        <v>3840</v>
      </c>
      <c r="Z1268" s="21">
        <f t="shared" si="175"/>
        <v>2160</v>
      </c>
      <c r="AA1268" s="57">
        <f t="shared" si="176"/>
        <v>2647598.8016617205</v>
      </c>
      <c r="AB1268" s="59">
        <f t="shared" si="177"/>
        <v>1.7777777777777777</v>
      </c>
      <c r="AC1268" s="61">
        <f t="shared" si="178"/>
        <v>2489.1999999999998</v>
      </c>
    </row>
    <row r="1269" spans="4:29">
      <c r="D1269" s="12">
        <v>1263</v>
      </c>
      <c r="E1269" s="36" t="s">
        <v>222</v>
      </c>
      <c r="F1269" s="16" t="s">
        <v>11</v>
      </c>
      <c r="G1269" s="14" t="s">
        <v>39</v>
      </c>
      <c r="H1269" s="13" t="s">
        <v>6</v>
      </c>
      <c r="I1269" s="13" t="s">
        <v>48</v>
      </c>
      <c r="J1269" s="13"/>
      <c r="K1269" s="13" t="s">
        <v>123</v>
      </c>
      <c r="L1269" s="14">
        <v>100</v>
      </c>
      <c r="M1269" s="14" t="s">
        <v>15</v>
      </c>
      <c r="N1269" s="31"/>
      <c r="O1269" s="14" t="s">
        <v>1</v>
      </c>
      <c r="P1269" s="14" t="s">
        <v>35</v>
      </c>
      <c r="Q1269" s="31">
        <v>6480</v>
      </c>
      <c r="R1269" s="31">
        <v>1620</v>
      </c>
      <c r="S1269" s="45">
        <v>14</v>
      </c>
      <c r="T1269" s="64">
        <f t="shared" si="171"/>
        <v>1400</v>
      </c>
      <c r="U1269" s="64">
        <f t="shared" si="172"/>
        <v>38.594734718100888</v>
      </c>
      <c r="V1269" s="38">
        <f t="shared" si="173"/>
        <v>5.5521771396677915</v>
      </c>
      <c r="W1269" s="52">
        <v>396.58408140484227</v>
      </c>
      <c r="X1269" s="71" t="str">
        <f t="shared" si="179"/>
        <v>Q2 2024</v>
      </c>
      <c r="Y1269" s="21">
        <f t="shared" si="174"/>
        <v>3840</v>
      </c>
      <c r="Z1269" s="21">
        <f t="shared" si="175"/>
        <v>2160</v>
      </c>
      <c r="AA1269" s="57">
        <f t="shared" si="176"/>
        <v>2756766.765578635</v>
      </c>
      <c r="AB1269" s="59">
        <f t="shared" si="177"/>
        <v>1.7777777777777777</v>
      </c>
      <c r="AC1269" s="61">
        <f t="shared" si="178"/>
        <v>2540</v>
      </c>
    </row>
    <row r="1270" spans="4:29">
      <c r="D1270" s="12">
        <v>1264</v>
      </c>
      <c r="E1270" s="36" t="s">
        <v>222</v>
      </c>
      <c r="F1270" s="16" t="s">
        <v>11</v>
      </c>
      <c r="G1270" s="14" t="s">
        <v>39</v>
      </c>
      <c r="H1270" s="13" t="s">
        <v>6</v>
      </c>
      <c r="I1270" s="13" t="s">
        <v>48</v>
      </c>
      <c r="J1270" s="13" t="s">
        <v>180</v>
      </c>
      <c r="K1270" s="13" t="s">
        <v>123</v>
      </c>
      <c r="L1270" s="14">
        <v>65</v>
      </c>
      <c r="M1270" s="14" t="s">
        <v>15</v>
      </c>
      <c r="N1270" s="31"/>
      <c r="O1270" s="14" t="s">
        <v>1</v>
      </c>
      <c r="P1270" s="14" t="s">
        <v>35</v>
      </c>
      <c r="Q1270" s="31">
        <v>6400</v>
      </c>
      <c r="R1270" s="31">
        <v>1600</v>
      </c>
      <c r="S1270" s="45">
        <v>105.7</v>
      </c>
      <c r="T1270" s="64">
        <f t="shared" si="171"/>
        <v>6870.5</v>
      </c>
      <c r="U1270" s="64">
        <f t="shared" si="172"/>
        <v>123.11237940890207</v>
      </c>
      <c r="V1270" s="38">
        <f t="shared" si="173"/>
        <v>15.729535603430234</v>
      </c>
      <c r="W1270" s="52">
        <v>148.81301422355946</v>
      </c>
      <c r="X1270" s="71" t="str">
        <f t="shared" si="179"/>
        <v>Q2 2024</v>
      </c>
      <c r="Y1270" s="21">
        <f t="shared" si="174"/>
        <v>3840</v>
      </c>
      <c r="Z1270" s="21">
        <f t="shared" si="175"/>
        <v>2160</v>
      </c>
      <c r="AA1270" s="57">
        <f t="shared" si="176"/>
        <v>1164733.9584569733</v>
      </c>
      <c r="AB1270" s="59">
        <f t="shared" si="177"/>
        <v>1.7777777777777777</v>
      </c>
      <c r="AC1270" s="61">
        <f t="shared" si="178"/>
        <v>1651</v>
      </c>
    </row>
    <row r="1271" spans="4:29">
      <c r="D1271" s="12">
        <v>1265</v>
      </c>
      <c r="E1271" s="36" t="s">
        <v>222</v>
      </c>
      <c r="F1271" s="16" t="s">
        <v>11</v>
      </c>
      <c r="G1271" s="14" t="s">
        <v>39</v>
      </c>
      <c r="H1271" s="13" t="s">
        <v>6</v>
      </c>
      <c r="I1271" s="13" t="s">
        <v>48</v>
      </c>
      <c r="J1271" s="13" t="s">
        <v>179</v>
      </c>
      <c r="K1271" s="13" t="s">
        <v>123</v>
      </c>
      <c r="L1271" s="14">
        <v>75</v>
      </c>
      <c r="M1271" s="14" t="s">
        <v>15</v>
      </c>
      <c r="N1271" s="31"/>
      <c r="O1271" s="14" t="s">
        <v>1</v>
      </c>
      <c r="P1271" s="14" t="s">
        <v>35</v>
      </c>
      <c r="Q1271" s="31">
        <v>8000</v>
      </c>
      <c r="R1271" s="31">
        <v>2000</v>
      </c>
      <c r="S1271" s="45">
        <v>82.4</v>
      </c>
      <c r="T1271" s="64">
        <f t="shared" si="171"/>
        <v>6180</v>
      </c>
      <c r="U1271" s="64">
        <f t="shared" si="172"/>
        <v>127.77613958456973</v>
      </c>
      <c r="V1271" s="38">
        <f t="shared" si="173"/>
        <v>16.496976729129283</v>
      </c>
      <c r="W1271" s="52">
        <v>200.20602826613208</v>
      </c>
      <c r="X1271" s="71" t="str">
        <f t="shared" si="179"/>
        <v>Q2 2024</v>
      </c>
      <c r="Y1271" s="21">
        <f t="shared" si="174"/>
        <v>3840</v>
      </c>
      <c r="Z1271" s="21">
        <f t="shared" si="175"/>
        <v>2160</v>
      </c>
      <c r="AA1271" s="57">
        <f t="shared" si="176"/>
        <v>1550681.3056379822</v>
      </c>
      <c r="AB1271" s="59">
        <f t="shared" si="177"/>
        <v>1.7777777777777777</v>
      </c>
      <c r="AC1271" s="61">
        <f t="shared" si="178"/>
        <v>1905</v>
      </c>
    </row>
    <row r="1272" spans="4:29">
      <c r="D1272" s="12">
        <v>1266</v>
      </c>
      <c r="E1272" s="36" t="s">
        <v>222</v>
      </c>
      <c r="F1272" s="16" t="s">
        <v>11</v>
      </c>
      <c r="G1272" s="14" t="s">
        <v>39</v>
      </c>
      <c r="H1272" s="13" t="s">
        <v>6</v>
      </c>
      <c r="I1272" s="13" t="s">
        <v>48</v>
      </c>
      <c r="J1272" s="13" t="s">
        <v>178</v>
      </c>
      <c r="K1272" s="13" t="s">
        <v>123</v>
      </c>
      <c r="L1272" s="14">
        <v>85</v>
      </c>
      <c r="M1272" s="14" t="s">
        <v>15</v>
      </c>
      <c r="N1272" s="31"/>
      <c r="O1272" s="14" t="s">
        <v>1</v>
      </c>
      <c r="P1272" s="14" t="s">
        <v>35</v>
      </c>
      <c r="Q1272" s="31">
        <v>9600</v>
      </c>
      <c r="R1272" s="31">
        <v>2400</v>
      </c>
      <c r="S1272" s="45">
        <v>48.9</v>
      </c>
      <c r="T1272" s="64">
        <f t="shared" si="171"/>
        <v>4156.5</v>
      </c>
      <c r="U1272" s="64">
        <f t="shared" si="172"/>
        <v>97.397259019584567</v>
      </c>
      <c r="V1272" s="38">
        <f t="shared" si="173"/>
        <v>12.928641053797858</v>
      </c>
      <c r="W1272" s="52">
        <v>264.38938760322816</v>
      </c>
      <c r="X1272" s="71" t="str">
        <f t="shared" si="179"/>
        <v>Q2 2024</v>
      </c>
      <c r="Y1272" s="21">
        <f t="shared" si="174"/>
        <v>3840</v>
      </c>
      <c r="Z1272" s="21">
        <f t="shared" si="175"/>
        <v>2160</v>
      </c>
      <c r="AA1272" s="57">
        <f t="shared" si="176"/>
        <v>1991763.9881305636</v>
      </c>
      <c r="AB1272" s="59">
        <f t="shared" si="177"/>
        <v>1.7777777777777777</v>
      </c>
      <c r="AC1272" s="61">
        <f t="shared" si="178"/>
        <v>2159</v>
      </c>
    </row>
    <row r="1273" spans="4:29">
      <c r="D1273" s="12">
        <v>1267</v>
      </c>
      <c r="E1273" s="36" t="s">
        <v>222</v>
      </c>
      <c r="F1273" s="16" t="s">
        <v>11</v>
      </c>
      <c r="G1273" s="14" t="s">
        <v>39</v>
      </c>
      <c r="H1273" s="13" t="s">
        <v>6</v>
      </c>
      <c r="I1273" s="13" t="s">
        <v>108</v>
      </c>
      <c r="J1273" s="13" t="s">
        <v>176</v>
      </c>
      <c r="K1273" s="13" t="s">
        <v>123</v>
      </c>
      <c r="L1273" s="14">
        <v>55</v>
      </c>
      <c r="M1273" s="14" t="s">
        <v>15</v>
      </c>
      <c r="N1273" s="31"/>
      <c r="O1273" s="14" t="s">
        <v>2</v>
      </c>
      <c r="P1273" s="14" t="s">
        <v>35</v>
      </c>
      <c r="Q1273" s="31">
        <v>8000</v>
      </c>
      <c r="R1273" s="31">
        <v>2000</v>
      </c>
      <c r="S1273" s="45">
        <v>4</v>
      </c>
      <c r="T1273" s="64">
        <f t="shared" si="171"/>
        <v>220</v>
      </c>
      <c r="U1273" s="64">
        <f t="shared" si="172"/>
        <v>3.3356877863501482</v>
      </c>
      <c r="V1273" s="38">
        <f t="shared" si="173"/>
        <v>0.63458618850470649</v>
      </c>
      <c r="W1273" s="52">
        <v>158.64654712617661</v>
      </c>
      <c r="X1273" s="71" t="str">
        <f t="shared" si="179"/>
        <v>Q2 2024</v>
      </c>
      <c r="Y1273" s="21">
        <f t="shared" si="174"/>
        <v>3840</v>
      </c>
      <c r="Z1273" s="21">
        <f t="shared" si="175"/>
        <v>2160</v>
      </c>
      <c r="AA1273" s="57">
        <f t="shared" si="176"/>
        <v>833921.94658753707</v>
      </c>
      <c r="AB1273" s="59">
        <f t="shared" si="177"/>
        <v>1.7777777777777777</v>
      </c>
      <c r="AC1273" s="61">
        <f t="shared" si="178"/>
        <v>1397</v>
      </c>
    </row>
    <row r="1274" spans="4:29">
      <c r="D1274" s="12">
        <v>1268</v>
      </c>
      <c r="E1274" s="36" t="s">
        <v>222</v>
      </c>
      <c r="F1274" s="16" t="s">
        <v>11</v>
      </c>
      <c r="G1274" s="14" t="s">
        <v>39</v>
      </c>
      <c r="H1274" s="13" t="s">
        <v>6</v>
      </c>
      <c r="I1274" s="13" t="s">
        <v>108</v>
      </c>
      <c r="J1274" s="13" t="s">
        <v>191</v>
      </c>
      <c r="K1274" s="13" t="s">
        <v>123</v>
      </c>
      <c r="L1274" s="14">
        <v>60</v>
      </c>
      <c r="M1274" s="14" t="s">
        <v>15</v>
      </c>
      <c r="N1274" s="31"/>
      <c r="O1274" s="14" t="s">
        <v>2</v>
      </c>
      <c r="P1274" s="14" t="s">
        <v>35</v>
      </c>
      <c r="Q1274" s="31">
        <v>8000</v>
      </c>
      <c r="R1274" s="31">
        <v>2000</v>
      </c>
      <c r="S1274" s="45">
        <v>0.186</v>
      </c>
      <c r="T1274" s="64">
        <f t="shared" si="171"/>
        <v>11.16</v>
      </c>
      <c r="U1274" s="64">
        <f t="shared" si="172"/>
        <v>0.18459310262314541</v>
      </c>
      <c r="V1274" s="38">
        <f t="shared" si="173"/>
        <v>3.2459083542015731E-2</v>
      </c>
      <c r="W1274" s="52">
        <v>174.51120183879428</v>
      </c>
      <c r="X1274" s="71" t="str">
        <f t="shared" si="179"/>
        <v>Q2 2024</v>
      </c>
      <c r="Y1274" s="21">
        <f t="shared" si="174"/>
        <v>3840</v>
      </c>
      <c r="Z1274" s="21">
        <f t="shared" si="175"/>
        <v>2160</v>
      </c>
      <c r="AA1274" s="57">
        <f t="shared" si="176"/>
        <v>992436.03560830862</v>
      </c>
      <c r="AB1274" s="59">
        <f t="shared" si="177"/>
        <v>1.7777777777777777</v>
      </c>
      <c r="AC1274" s="61">
        <f t="shared" si="178"/>
        <v>1524</v>
      </c>
    </row>
    <row r="1275" spans="4:29">
      <c r="D1275" s="12">
        <v>1269</v>
      </c>
      <c r="E1275" s="36" t="s">
        <v>222</v>
      </c>
      <c r="F1275" s="16" t="s">
        <v>11</v>
      </c>
      <c r="G1275" s="14" t="s">
        <v>39</v>
      </c>
      <c r="H1275" s="13" t="s">
        <v>6</v>
      </c>
      <c r="I1275" s="13" t="s">
        <v>108</v>
      </c>
      <c r="J1275" s="13" t="s">
        <v>177</v>
      </c>
      <c r="K1275" s="13" t="s">
        <v>123</v>
      </c>
      <c r="L1275" s="14">
        <v>65</v>
      </c>
      <c r="M1275" s="14" t="s">
        <v>15</v>
      </c>
      <c r="N1275" s="31"/>
      <c r="O1275" s="14" t="s">
        <v>2</v>
      </c>
      <c r="P1275" s="14" t="s">
        <v>35</v>
      </c>
      <c r="Q1275" s="31">
        <v>8000</v>
      </c>
      <c r="R1275" s="31">
        <v>2000</v>
      </c>
      <c r="S1275" s="45">
        <v>2.218</v>
      </c>
      <c r="T1275" s="64">
        <f t="shared" si="171"/>
        <v>144.16999999999999</v>
      </c>
      <c r="U1275" s="64">
        <f t="shared" si="172"/>
        <v>2.5833799198575669</v>
      </c>
      <c r="V1275" s="38">
        <f t="shared" si="173"/>
        <v>0.4715246650683641</v>
      </c>
      <c r="W1275" s="52">
        <v>212.59002031937067</v>
      </c>
      <c r="X1275" s="71" t="str">
        <f t="shared" si="179"/>
        <v>Q2 2024</v>
      </c>
      <c r="Y1275" s="21">
        <f t="shared" si="174"/>
        <v>3840</v>
      </c>
      <c r="Z1275" s="21">
        <f t="shared" si="175"/>
        <v>2160</v>
      </c>
      <c r="AA1275" s="57">
        <f t="shared" si="176"/>
        <v>1164733.9584569733</v>
      </c>
      <c r="AB1275" s="59">
        <f t="shared" si="177"/>
        <v>1.7777777777777777</v>
      </c>
      <c r="AC1275" s="61">
        <f t="shared" si="178"/>
        <v>1651</v>
      </c>
    </row>
    <row r="1276" spans="4:29">
      <c r="D1276" s="12">
        <v>1270</v>
      </c>
      <c r="E1276" s="36" t="s">
        <v>222</v>
      </c>
      <c r="F1276" s="16" t="s">
        <v>11</v>
      </c>
      <c r="G1276" s="14" t="s">
        <v>39</v>
      </c>
      <c r="H1276" s="13" t="s">
        <v>6</v>
      </c>
      <c r="I1276" s="13" t="s">
        <v>108</v>
      </c>
      <c r="J1276" s="13" t="s">
        <v>190</v>
      </c>
      <c r="K1276" s="13" t="s">
        <v>123</v>
      </c>
      <c r="L1276" s="14">
        <v>70</v>
      </c>
      <c r="M1276" s="14" t="s">
        <v>15</v>
      </c>
      <c r="N1276" s="31"/>
      <c r="O1276" s="14" t="s">
        <v>2</v>
      </c>
      <c r="P1276" s="14" t="s">
        <v>35</v>
      </c>
      <c r="Q1276" s="31">
        <v>8000</v>
      </c>
      <c r="R1276" s="31">
        <v>2000</v>
      </c>
      <c r="S1276" s="45">
        <v>0.91</v>
      </c>
      <c r="T1276" s="64">
        <f t="shared" si="171"/>
        <v>63.7</v>
      </c>
      <c r="U1276" s="64">
        <f t="shared" si="172"/>
        <v>1.2292423007715132</v>
      </c>
      <c r="V1276" s="38">
        <f t="shared" si="173"/>
        <v>0.20833821991298324</v>
      </c>
      <c r="W1276" s="52">
        <v>228.9430988054761</v>
      </c>
      <c r="X1276" s="71" t="str">
        <f t="shared" si="179"/>
        <v>Q2 2024</v>
      </c>
      <c r="Y1276" s="21">
        <f t="shared" si="174"/>
        <v>3840</v>
      </c>
      <c r="Z1276" s="21">
        <f t="shared" si="175"/>
        <v>2160</v>
      </c>
      <c r="AA1276" s="57">
        <f t="shared" si="176"/>
        <v>1350815.715133531</v>
      </c>
      <c r="AB1276" s="59">
        <f t="shared" si="177"/>
        <v>1.7777777777777777</v>
      </c>
      <c r="AC1276" s="61">
        <f t="shared" si="178"/>
        <v>1778</v>
      </c>
    </row>
    <row r="1277" spans="4:29">
      <c r="D1277" s="12">
        <v>1271</v>
      </c>
      <c r="E1277" s="36" t="s">
        <v>222</v>
      </c>
      <c r="F1277" s="16" t="s">
        <v>11</v>
      </c>
      <c r="G1277" s="14" t="s">
        <v>39</v>
      </c>
      <c r="H1277" s="13" t="s">
        <v>6</v>
      </c>
      <c r="I1277" s="13" t="s">
        <v>108</v>
      </c>
      <c r="J1277" s="13" t="s">
        <v>181</v>
      </c>
      <c r="K1277" s="13" t="s">
        <v>123</v>
      </c>
      <c r="L1277" s="14">
        <v>75</v>
      </c>
      <c r="M1277" s="14" t="s">
        <v>15</v>
      </c>
      <c r="N1277" s="31"/>
      <c r="O1277" s="14" t="s">
        <v>2</v>
      </c>
      <c r="P1277" s="14" t="s">
        <v>35</v>
      </c>
      <c r="Q1277" s="31">
        <v>8000</v>
      </c>
      <c r="R1277" s="31">
        <v>2000</v>
      </c>
      <c r="S1277" s="45">
        <v>0.79900000000000004</v>
      </c>
      <c r="T1277" s="64">
        <f t="shared" si="171"/>
        <v>59.925000000000004</v>
      </c>
      <c r="U1277" s="64">
        <f t="shared" si="172"/>
        <v>1.238994363204748</v>
      </c>
      <c r="V1277" s="38">
        <f t="shared" si="173"/>
        <v>0.22852088083519936</v>
      </c>
      <c r="W1277" s="52">
        <v>286.00861180876012</v>
      </c>
      <c r="X1277" s="71" t="str">
        <f t="shared" si="179"/>
        <v>Q2 2024</v>
      </c>
      <c r="Y1277" s="21">
        <f t="shared" si="174"/>
        <v>3840</v>
      </c>
      <c r="Z1277" s="21">
        <f t="shared" si="175"/>
        <v>2160</v>
      </c>
      <c r="AA1277" s="57">
        <f t="shared" si="176"/>
        <v>1550681.3056379822</v>
      </c>
      <c r="AB1277" s="59">
        <f t="shared" si="177"/>
        <v>1.7777777777777777</v>
      </c>
      <c r="AC1277" s="61">
        <f t="shared" si="178"/>
        <v>1905</v>
      </c>
    </row>
    <row r="1278" spans="4:29">
      <c r="D1278" s="12">
        <v>1272</v>
      </c>
      <c r="E1278" s="36" t="s">
        <v>222</v>
      </c>
      <c r="F1278" s="16" t="s">
        <v>11</v>
      </c>
      <c r="G1278" s="14" t="s">
        <v>39</v>
      </c>
      <c r="H1278" s="13" t="s">
        <v>6</v>
      </c>
      <c r="I1278" s="13" t="s">
        <v>108</v>
      </c>
      <c r="J1278" s="13" t="s">
        <v>175</v>
      </c>
      <c r="K1278" s="13" t="s">
        <v>123</v>
      </c>
      <c r="L1278" s="14">
        <v>65</v>
      </c>
      <c r="M1278" s="14" t="s">
        <v>52</v>
      </c>
      <c r="N1278" s="31">
        <v>1000000</v>
      </c>
      <c r="O1278" s="14" t="s">
        <v>2</v>
      </c>
      <c r="P1278" s="14" t="s">
        <v>35</v>
      </c>
      <c r="Q1278" s="31">
        <v>12096</v>
      </c>
      <c r="R1278" s="31">
        <v>1344</v>
      </c>
      <c r="S1278" s="45">
        <v>4.0000000000000001E-3</v>
      </c>
      <c r="T1278" s="64">
        <f t="shared" si="171"/>
        <v>0.26</v>
      </c>
      <c r="U1278" s="64">
        <f t="shared" si="172"/>
        <v>4.6589358338278933E-3</v>
      </c>
      <c r="V1278" s="38">
        <f t="shared" si="173"/>
        <v>1.3079871346658746E-3</v>
      </c>
      <c r="W1278" s="52">
        <v>326.99678366646867</v>
      </c>
      <c r="X1278" s="71" t="str">
        <f t="shared" si="179"/>
        <v>Q2 2024</v>
      </c>
      <c r="Y1278" s="21">
        <f t="shared" si="174"/>
        <v>7680</v>
      </c>
      <c r="Z1278" s="21">
        <f t="shared" si="175"/>
        <v>4320</v>
      </c>
      <c r="AA1278" s="57">
        <f t="shared" si="176"/>
        <v>1164733.9584569733</v>
      </c>
      <c r="AB1278" s="59">
        <f t="shared" si="177"/>
        <v>1.7777777777777777</v>
      </c>
      <c r="AC1278" s="61">
        <f t="shared" si="178"/>
        <v>1651</v>
      </c>
    </row>
    <row r="1279" spans="4:29">
      <c r="D1279" s="12">
        <v>1273</v>
      </c>
      <c r="E1279" s="36" t="s">
        <v>222</v>
      </c>
      <c r="F1279" s="16" t="s">
        <v>11</v>
      </c>
      <c r="G1279" s="14" t="s">
        <v>39</v>
      </c>
      <c r="H1279" s="13" t="s">
        <v>6</v>
      </c>
      <c r="I1279" s="13" t="s">
        <v>108</v>
      </c>
      <c r="J1279" s="13" t="s">
        <v>175</v>
      </c>
      <c r="K1279" s="13" t="s">
        <v>123</v>
      </c>
      <c r="L1279" s="14">
        <v>75</v>
      </c>
      <c r="M1279" s="14" t="s">
        <v>52</v>
      </c>
      <c r="N1279" s="31">
        <v>1000000</v>
      </c>
      <c r="O1279" s="14" t="s">
        <v>2</v>
      </c>
      <c r="P1279" s="14" t="s">
        <v>35</v>
      </c>
      <c r="Q1279" s="31">
        <v>17279.640575999994</v>
      </c>
      <c r="R1279" s="31">
        <v>1919.9600639999994</v>
      </c>
      <c r="S1279" s="45">
        <v>2E-3</v>
      </c>
      <c r="T1279" s="64">
        <f t="shared" si="171"/>
        <v>0.15</v>
      </c>
      <c r="U1279" s="64">
        <f t="shared" si="172"/>
        <v>3.1013626112759642E-3</v>
      </c>
      <c r="V1279" s="38">
        <f t="shared" si="173"/>
        <v>8.8562251215602416E-4</v>
      </c>
      <c r="W1279" s="52">
        <v>442.81125607801209</v>
      </c>
      <c r="X1279" s="71" t="str">
        <f t="shared" si="179"/>
        <v>Q2 2024</v>
      </c>
      <c r="Y1279" s="21">
        <f t="shared" si="174"/>
        <v>7680</v>
      </c>
      <c r="Z1279" s="21">
        <f t="shared" si="175"/>
        <v>4320</v>
      </c>
      <c r="AA1279" s="57">
        <f t="shared" si="176"/>
        <v>1550681.3056379822</v>
      </c>
      <c r="AB1279" s="59">
        <f t="shared" si="177"/>
        <v>1.7777777777777777</v>
      </c>
      <c r="AC1279" s="61">
        <f t="shared" si="178"/>
        <v>1905</v>
      </c>
    </row>
    <row r="1280" spans="4:29">
      <c r="D1280" s="12">
        <v>1274</v>
      </c>
      <c r="E1280" s="36" t="s">
        <v>222</v>
      </c>
      <c r="F1280" s="16" t="s">
        <v>11</v>
      </c>
      <c r="G1280" s="14" t="s">
        <v>39</v>
      </c>
      <c r="H1280" s="13" t="s">
        <v>6</v>
      </c>
      <c r="I1280" s="13" t="s">
        <v>108</v>
      </c>
      <c r="J1280" s="13" t="s">
        <v>175</v>
      </c>
      <c r="K1280" s="13" t="s">
        <v>123</v>
      </c>
      <c r="L1280" s="14">
        <v>85</v>
      </c>
      <c r="M1280" s="14" t="s">
        <v>52</v>
      </c>
      <c r="N1280" s="31">
        <v>1000000</v>
      </c>
      <c r="O1280" s="14" t="s">
        <v>2</v>
      </c>
      <c r="P1280" s="14" t="s">
        <v>35</v>
      </c>
      <c r="Q1280" s="31">
        <v>21060</v>
      </c>
      <c r="R1280" s="31">
        <v>2340</v>
      </c>
      <c r="S1280" s="45">
        <v>2E-3</v>
      </c>
      <c r="T1280" s="64">
        <f t="shared" si="171"/>
        <v>0.17</v>
      </c>
      <c r="U1280" s="64">
        <f t="shared" si="172"/>
        <v>3.9835279762611272E-3</v>
      </c>
      <c r="V1280" s="38">
        <f t="shared" si="173"/>
        <v>1.1695411754800472E-3</v>
      </c>
      <c r="W1280" s="52">
        <v>584.77058774002364</v>
      </c>
      <c r="X1280" s="71" t="str">
        <f t="shared" si="179"/>
        <v>Q2 2024</v>
      </c>
      <c r="Y1280" s="21">
        <f t="shared" si="174"/>
        <v>7680</v>
      </c>
      <c r="Z1280" s="21">
        <f t="shared" si="175"/>
        <v>4320</v>
      </c>
      <c r="AA1280" s="57">
        <f t="shared" si="176"/>
        <v>1991763.9881305636</v>
      </c>
      <c r="AB1280" s="59">
        <f t="shared" si="177"/>
        <v>1.7777777777777777</v>
      </c>
      <c r="AC1280" s="61">
        <f t="shared" si="178"/>
        <v>2159</v>
      </c>
    </row>
    <row r="1281" spans="4:29">
      <c r="D1281" s="12">
        <v>1275</v>
      </c>
      <c r="E1281" s="36" t="s">
        <v>222</v>
      </c>
      <c r="F1281" s="16" t="s">
        <v>11</v>
      </c>
      <c r="G1281" s="14" t="s">
        <v>39</v>
      </c>
      <c r="H1281" s="13" t="s">
        <v>6</v>
      </c>
      <c r="I1281" s="13" t="s">
        <v>93</v>
      </c>
      <c r="J1281" s="13" t="s">
        <v>289</v>
      </c>
      <c r="K1281" s="13"/>
      <c r="L1281" s="14">
        <v>65</v>
      </c>
      <c r="M1281" s="14" t="s">
        <v>15</v>
      </c>
      <c r="N1281" s="31">
        <v>1000000</v>
      </c>
      <c r="O1281" s="14" t="s">
        <v>2</v>
      </c>
      <c r="P1281" s="14" t="s">
        <v>35</v>
      </c>
      <c r="Q1281" s="31">
        <v>37440</v>
      </c>
      <c r="R1281" s="31">
        <v>2340</v>
      </c>
      <c r="S1281" s="45">
        <v>0.1</v>
      </c>
      <c r="T1281" s="64">
        <f t="shared" si="171"/>
        <v>6.5</v>
      </c>
      <c r="U1281" s="64">
        <f t="shared" si="172"/>
        <v>0.11647339584569734</v>
      </c>
      <c r="V1281" s="38">
        <f t="shared" si="173"/>
        <v>2.125900203193707E-2</v>
      </c>
      <c r="W1281" s="52">
        <v>212.59002031937067</v>
      </c>
      <c r="X1281" s="71" t="str">
        <f t="shared" si="179"/>
        <v>Q2 2024</v>
      </c>
      <c r="Y1281" s="21">
        <f t="shared" si="174"/>
        <v>3840</v>
      </c>
      <c r="Z1281" s="21">
        <f t="shared" si="175"/>
        <v>2160</v>
      </c>
      <c r="AA1281" s="57">
        <f t="shared" si="176"/>
        <v>1164733.9584569733</v>
      </c>
      <c r="AB1281" s="59">
        <f t="shared" si="177"/>
        <v>1.7777777777777777</v>
      </c>
      <c r="AC1281" s="61">
        <f t="shared" si="178"/>
        <v>1651</v>
      </c>
    </row>
    <row r="1282" spans="4:29">
      <c r="D1282" s="12">
        <v>1276</v>
      </c>
      <c r="E1282" s="36" t="s">
        <v>222</v>
      </c>
      <c r="F1282" s="16" t="s">
        <v>11</v>
      </c>
      <c r="G1282" s="14" t="s">
        <v>39</v>
      </c>
      <c r="H1282" s="13" t="s">
        <v>6</v>
      </c>
      <c r="I1282" s="13" t="s">
        <v>93</v>
      </c>
      <c r="J1282" s="13" t="s">
        <v>290</v>
      </c>
      <c r="K1282" s="13" t="s">
        <v>95</v>
      </c>
      <c r="L1282" s="14">
        <v>65</v>
      </c>
      <c r="M1282" s="14" t="s">
        <v>15</v>
      </c>
      <c r="N1282" s="31">
        <v>1000000</v>
      </c>
      <c r="O1282" s="14" t="s">
        <v>1</v>
      </c>
      <c r="P1282" s="14" t="s">
        <v>35</v>
      </c>
      <c r="Q1282" s="31">
        <v>3696</v>
      </c>
      <c r="R1282" s="31">
        <v>231</v>
      </c>
      <c r="S1282" s="45">
        <v>4.3</v>
      </c>
      <c r="T1282" s="64">
        <f t="shared" si="171"/>
        <v>279.5</v>
      </c>
      <c r="U1282" s="64">
        <f t="shared" si="172"/>
        <v>5.0083560213649854</v>
      </c>
      <c r="V1282" s="38">
        <f t="shared" si="173"/>
        <v>0.63989596116130565</v>
      </c>
      <c r="W1282" s="52">
        <v>148.81301422355946</v>
      </c>
      <c r="X1282" s="71" t="str">
        <f t="shared" si="179"/>
        <v>Q2 2024</v>
      </c>
      <c r="Y1282" s="21">
        <f t="shared" si="174"/>
        <v>3840</v>
      </c>
      <c r="Z1282" s="21">
        <f t="shared" si="175"/>
        <v>2160</v>
      </c>
      <c r="AA1282" s="57">
        <f t="shared" si="176"/>
        <v>1164733.9584569733</v>
      </c>
      <c r="AB1282" s="59">
        <f t="shared" si="177"/>
        <v>1.7777777777777777</v>
      </c>
      <c r="AC1282" s="61">
        <f t="shared" si="178"/>
        <v>1651</v>
      </c>
    </row>
    <row r="1283" spans="4:29">
      <c r="D1283" s="12">
        <v>1277</v>
      </c>
      <c r="E1283" s="36" t="s">
        <v>222</v>
      </c>
      <c r="F1283" s="16" t="s">
        <v>11</v>
      </c>
      <c r="G1283" s="14" t="s">
        <v>39</v>
      </c>
      <c r="H1283" s="13" t="s">
        <v>6</v>
      </c>
      <c r="I1283" s="13" t="s">
        <v>93</v>
      </c>
      <c r="J1283" s="13" t="s">
        <v>290</v>
      </c>
      <c r="K1283" s="13" t="s">
        <v>95</v>
      </c>
      <c r="L1283" s="14">
        <v>75</v>
      </c>
      <c r="M1283" s="14" t="s">
        <v>15</v>
      </c>
      <c r="N1283" s="31">
        <v>1000000</v>
      </c>
      <c r="O1283" s="14" t="s">
        <v>1</v>
      </c>
      <c r="P1283" s="14" t="s">
        <v>35</v>
      </c>
      <c r="Q1283" s="31">
        <v>4992</v>
      </c>
      <c r="R1283" s="31">
        <v>312</v>
      </c>
      <c r="S1283" s="45">
        <v>3.7</v>
      </c>
      <c r="T1283" s="64">
        <f t="shared" si="171"/>
        <v>277.5</v>
      </c>
      <c r="U1283" s="64">
        <f t="shared" si="172"/>
        <v>5.737520830860535</v>
      </c>
      <c r="V1283" s="38">
        <f t="shared" si="173"/>
        <v>0.74076230458468872</v>
      </c>
      <c r="W1283" s="52">
        <v>200.20602826613208</v>
      </c>
      <c r="X1283" s="71" t="str">
        <f t="shared" si="179"/>
        <v>Q2 2024</v>
      </c>
      <c r="Y1283" s="21">
        <f t="shared" si="174"/>
        <v>3840</v>
      </c>
      <c r="Z1283" s="21">
        <f t="shared" si="175"/>
        <v>2160</v>
      </c>
      <c r="AA1283" s="57">
        <f t="shared" si="176"/>
        <v>1550681.3056379822</v>
      </c>
      <c r="AB1283" s="59">
        <f t="shared" si="177"/>
        <v>1.7777777777777777</v>
      </c>
      <c r="AC1283" s="61">
        <f t="shared" si="178"/>
        <v>1905</v>
      </c>
    </row>
    <row r="1284" spans="4:29">
      <c r="D1284" s="12">
        <v>1278</v>
      </c>
      <c r="E1284" s="36" t="s">
        <v>222</v>
      </c>
      <c r="F1284" s="16" t="s">
        <v>11</v>
      </c>
      <c r="G1284" s="14" t="s">
        <v>39</v>
      </c>
      <c r="H1284" s="13" t="s">
        <v>6</v>
      </c>
      <c r="I1284" s="13" t="s">
        <v>93</v>
      </c>
      <c r="J1284" s="13" t="s">
        <v>290</v>
      </c>
      <c r="K1284" s="13" t="s">
        <v>95</v>
      </c>
      <c r="L1284" s="14">
        <v>98</v>
      </c>
      <c r="M1284" s="14" t="s">
        <v>15</v>
      </c>
      <c r="N1284" s="31">
        <v>1000000</v>
      </c>
      <c r="O1284" s="14" t="s">
        <v>1</v>
      </c>
      <c r="P1284" s="14" t="s">
        <v>35</v>
      </c>
      <c r="Q1284" s="31">
        <v>16080</v>
      </c>
      <c r="R1284" s="31">
        <v>1005</v>
      </c>
      <c r="S1284" s="45">
        <v>0.5</v>
      </c>
      <c r="T1284" s="64">
        <f t="shared" si="171"/>
        <v>49</v>
      </c>
      <c r="U1284" s="64">
        <f t="shared" si="172"/>
        <v>1.3237994008308602</v>
      </c>
      <c r="V1284" s="38">
        <f t="shared" si="173"/>
        <v>0.19829204070242112</v>
      </c>
      <c r="W1284" s="52">
        <v>396.58408140484227</v>
      </c>
      <c r="X1284" s="71" t="str">
        <f t="shared" si="179"/>
        <v>Q2 2024</v>
      </c>
      <c r="Y1284" s="21">
        <f t="shared" si="174"/>
        <v>3840</v>
      </c>
      <c r="Z1284" s="21">
        <f t="shared" si="175"/>
        <v>2160</v>
      </c>
      <c r="AA1284" s="57">
        <f t="shared" si="176"/>
        <v>2647598.8016617205</v>
      </c>
      <c r="AB1284" s="59">
        <f t="shared" si="177"/>
        <v>1.7777777777777777</v>
      </c>
      <c r="AC1284" s="61">
        <f t="shared" si="178"/>
        <v>2489.1999999999998</v>
      </c>
    </row>
    <row r="1285" spans="4:29">
      <c r="D1285" s="12">
        <v>1279</v>
      </c>
      <c r="E1285" s="36" t="s">
        <v>222</v>
      </c>
      <c r="F1285" s="16" t="s">
        <v>11</v>
      </c>
      <c r="G1285" s="14" t="s">
        <v>39</v>
      </c>
      <c r="H1285" s="13" t="s">
        <v>6</v>
      </c>
      <c r="I1285" s="13" t="s">
        <v>202</v>
      </c>
      <c r="J1285" s="13"/>
      <c r="K1285" s="13"/>
      <c r="L1285" s="14">
        <v>75</v>
      </c>
      <c r="M1285" s="14" t="s">
        <v>15</v>
      </c>
      <c r="N1285" s="31"/>
      <c r="O1285" s="14" t="s">
        <v>1</v>
      </c>
      <c r="P1285" s="14" t="s">
        <v>35</v>
      </c>
      <c r="Q1285" s="31">
        <v>4096</v>
      </c>
      <c r="R1285" s="31">
        <v>1024</v>
      </c>
      <c r="S1285" s="45">
        <v>0.5</v>
      </c>
      <c r="T1285" s="64">
        <f t="shared" si="171"/>
        <v>37.5</v>
      </c>
      <c r="U1285" s="64">
        <f t="shared" si="172"/>
        <v>0.77534065281899112</v>
      </c>
      <c r="V1285" s="38">
        <f t="shared" si="173"/>
        <v>0.10010301413306603</v>
      </c>
      <c r="W1285" s="52">
        <v>200.20602826613208</v>
      </c>
      <c r="X1285" s="71" t="str">
        <f t="shared" si="179"/>
        <v>Q2 2024</v>
      </c>
      <c r="Y1285" s="21">
        <f t="shared" si="174"/>
        <v>3840</v>
      </c>
      <c r="Z1285" s="21">
        <f t="shared" si="175"/>
        <v>2160</v>
      </c>
      <c r="AA1285" s="57">
        <f t="shared" si="176"/>
        <v>1550681.3056379822</v>
      </c>
      <c r="AB1285" s="59">
        <f t="shared" si="177"/>
        <v>1.7777777777777777</v>
      </c>
      <c r="AC1285" s="61">
        <f t="shared" si="178"/>
        <v>1905</v>
      </c>
    </row>
    <row r="1286" spans="4:29">
      <c r="D1286" s="12">
        <v>1280</v>
      </c>
      <c r="E1286" s="36" t="s">
        <v>222</v>
      </c>
      <c r="F1286" s="16" t="s">
        <v>11</v>
      </c>
      <c r="G1286" s="14" t="s">
        <v>39</v>
      </c>
      <c r="H1286" s="13" t="s">
        <v>6</v>
      </c>
      <c r="I1286" s="13" t="s">
        <v>202</v>
      </c>
      <c r="J1286" s="13"/>
      <c r="K1286" s="13"/>
      <c r="L1286" s="14">
        <v>85</v>
      </c>
      <c r="M1286" s="14" t="s">
        <v>15</v>
      </c>
      <c r="N1286" s="31"/>
      <c r="O1286" s="14" t="s">
        <v>1</v>
      </c>
      <c r="P1286" s="14" t="s">
        <v>35</v>
      </c>
      <c r="Q1286" s="31">
        <v>9600</v>
      </c>
      <c r="R1286" s="31">
        <v>2400</v>
      </c>
      <c r="S1286" s="45">
        <v>1</v>
      </c>
      <c r="T1286" s="64">
        <f t="shared" si="171"/>
        <v>85</v>
      </c>
      <c r="U1286" s="64">
        <f t="shared" si="172"/>
        <v>1.9917639881305635</v>
      </c>
      <c r="V1286" s="38">
        <f t="shared" si="173"/>
        <v>0.26438938760322817</v>
      </c>
      <c r="W1286" s="52">
        <v>264.38938760322816</v>
      </c>
      <c r="X1286" s="71" t="str">
        <f t="shared" si="179"/>
        <v>Q2 2024</v>
      </c>
      <c r="Y1286" s="21">
        <f t="shared" si="174"/>
        <v>3840</v>
      </c>
      <c r="Z1286" s="21">
        <f t="shared" si="175"/>
        <v>2160</v>
      </c>
      <c r="AA1286" s="57">
        <f t="shared" si="176"/>
        <v>1991763.9881305636</v>
      </c>
      <c r="AB1286" s="59">
        <f t="shared" si="177"/>
        <v>1.7777777777777777</v>
      </c>
      <c r="AC1286" s="61">
        <f t="shared" si="178"/>
        <v>2159</v>
      </c>
    </row>
    <row r="1287" spans="4:29">
      <c r="D1287" s="12">
        <v>1281</v>
      </c>
      <c r="E1287" s="36" t="s">
        <v>222</v>
      </c>
      <c r="F1287" s="16" t="s">
        <v>11</v>
      </c>
      <c r="G1287" s="14" t="s">
        <v>39</v>
      </c>
      <c r="H1287" s="13" t="s">
        <v>6</v>
      </c>
      <c r="I1287" s="13" t="s">
        <v>122</v>
      </c>
      <c r="J1287" s="13"/>
      <c r="K1287" s="13"/>
      <c r="L1287" s="14">
        <v>55</v>
      </c>
      <c r="M1287" s="14" t="s">
        <v>15</v>
      </c>
      <c r="N1287" s="31"/>
      <c r="O1287" s="14" t="s">
        <v>1</v>
      </c>
      <c r="P1287" s="14" t="s">
        <v>35</v>
      </c>
      <c r="Q1287" s="31">
        <v>6528</v>
      </c>
      <c r="R1287" s="31">
        <v>408</v>
      </c>
      <c r="S1287" s="45">
        <v>56.7</v>
      </c>
      <c r="T1287" s="64">
        <f t="shared" ref="T1287:T1350" si="180">L1287*S1287</f>
        <v>3118.5</v>
      </c>
      <c r="U1287" s="64">
        <f t="shared" ref="U1287:U1350" si="181">S1287*AA1287/10^6</f>
        <v>47.283374371513354</v>
      </c>
      <c r="V1287" s="38">
        <f t="shared" ref="V1287:V1350" si="182">S1287*W1287/1000</f>
        <v>6.29668145543795</v>
      </c>
      <c r="W1287" s="52">
        <v>111.05258298832362</v>
      </c>
      <c r="X1287" s="71" t="str">
        <f t="shared" si="179"/>
        <v>Q2 2024</v>
      </c>
      <c r="Y1287" s="21">
        <f t="shared" ref="Y1287:Y1350" si="183">1*LEFT(M1287, FIND("x", M1287)-2)</f>
        <v>3840</v>
      </c>
      <c r="Z1287" s="21">
        <f t="shared" ref="Z1287:Z1350" si="184">1*RIGHT(M1287, LEN(M1287)-FIND("x", M1287)-1)</f>
        <v>2160</v>
      </c>
      <c r="AA1287" s="57">
        <f t="shared" ref="AA1287:AA1350" si="185">AC1287^2*AB1287/(1+AB1287^2)</f>
        <v>833921.94658753707</v>
      </c>
      <c r="AB1287" s="59">
        <f t="shared" ref="AB1287:AB1350" si="186">Y1287/Z1287</f>
        <v>1.7777777777777777</v>
      </c>
      <c r="AC1287" s="61">
        <f t="shared" ref="AC1287:AC1350" si="187">L1287*25.4</f>
        <v>1397</v>
      </c>
    </row>
    <row r="1288" spans="4:29">
      <c r="D1288" s="12">
        <v>1282</v>
      </c>
      <c r="E1288" s="36" t="s">
        <v>222</v>
      </c>
      <c r="F1288" s="16" t="s">
        <v>11</v>
      </c>
      <c r="G1288" s="14" t="s">
        <v>39</v>
      </c>
      <c r="H1288" s="13" t="s">
        <v>6</v>
      </c>
      <c r="I1288" s="13" t="s">
        <v>122</v>
      </c>
      <c r="J1288" s="13"/>
      <c r="K1288" s="13"/>
      <c r="L1288" s="14">
        <v>65</v>
      </c>
      <c r="M1288" s="14" t="s">
        <v>15</v>
      </c>
      <c r="N1288" s="31"/>
      <c r="O1288" s="14" t="s">
        <v>2</v>
      </c>
      <c r="P1288" s="14" t="s">
        <v>35</v>
      </c>
      <c r="Q1288" s="31">
        <v>8512</v>
      </c>
      <c r="R1288" s="31">
        <v>532</v>
      </c>
      <c r="S1288" s="45">
        <v>104.6</v>
      </c>
      <c r="T1288" s="64">
        <f t="shared" si="180"/>
        <v>6799</v>
      </c>
      <c r="U1288" s="64">
        <f t="shared" si="181"/>
        <v>121.83117205459941</v>
      </c>
      <c r="V1288" s="38">
        <f t="shared" si="182"/>
        <v>22.236916125406168</v>
      </c>
      <c r="W1288" s="52">
        <v>212.59002031937067</v>
      </c>
      <c r="X1288" s="71" t="str">
        <f t="shared" ref="X1288:X1351" si="188">G1288&amp;" "&amp;F1288</f>
        <v>Q2 2024</v>
      </c>
      <c r="Y1288" s="21">
        <f t="shared" si="183"/>
        <v>3840</v>
      </c>
      <c r="Z1288" s="21">
        <f t="shared" si="184"/>
        <v>2160</v>
      </c>
      <c r="AA1288" s="57">
        <f t="shared" si="185"/>
        <v>1164733.9584569733</v>
      </c>
      <c r="AB1288" s="59">
        <f t="shared" si="186"/>
        <v>1.7777777777777777</v>
      </c>
      <c r="AC1288" s="61">
        <f t="shared" si="187"/>
        <v>1651</v>
      </c>
    </row>
    <row r="1289" spans="4:29">
      <c r="D1289" s="12">
        <v>1283</v>
      </c>
      <c r="E1289" s="36" t="s">
        <v>222</v>
      </c>
      <c r="F1289" s="16" t="s">
        <v>11</v>
      </c>
      <c r="G1289" s="14" t="s">
        <v>39</v>
      </c>
      <c r="H1289" s="13" t="s">
        <v>6</v>
      </c>
      <c r="I1289" s="13" t="s">
        <v>122</v>
      </c>
      <c r="J1289" s="13"/>
      <c r="K1289" s="13"/>
      <c r="L1289" s="14">
        <v>75</v>
      </c>
      <c r="M1289" s="14" t="s">
        <v>15</v>
      </c>
      <c r="N1289" s="31"/>
      <c r="O1289" s="14" t="s">
        <v>2</v>
      </c>
      <c r="P1289" s="14" t="s">
        <v>35</v>
      </c>
      <c r="Q1289" s="31">
        <v>16384</v>
      </c>
      <c r="R1289" s="31">
        <v>1024</v>
      </c>
      <c r="S1289" s="45">
        <v>110.5</v>
      </c>
      <c r="T1289" s="64">
        <f t="shared" si="180"/>
        <v>8287.5</v>
      </c>
      <c r="U1289" s="64">
        <f t="shared" si="181"/>
        <v>171.35028427299702</v>
      </c>
      <c r="V1289" s="38">
        <f t="shared" si="182"/>
        <v>31.603951604867994</v>
      </c>
      <c r="W1289" s="52">
        <v>286.00861180876012</v>
      </c>
      <c r="X1289" s="71" t="str">
        <f t="shared" si="188"/>
        <v>Q2 2024</v>
      </c>
      <c r="Y1289" s="21">
        <f t="shared" si="183"/>
        <v>3840</v>
      </c>
      <c r="Z1289" s="21">
        <f t="shared" si="184"/>
        <v>2160</v>
      </c>
      <c r="AA1289" s="57">
        <f t="shared" si="185"/>
        <v>1550681.3056379822</v>
      </c>
      <c r="AB1289" s="59">
        <f t="shared" si="186"/>
        <v>1.7777777777777777</v>
      </c>
      <c r="AC1289" s="61">
        <f t="shared" si="187"/>
        <v>1905</v>
      </c>
    </row>
    <row r="1290" spans="4:29">
      <c r="D1290" s="12">
        <v>1284</v>
      </c>
      <c r="E1290" s="36" t="s">
        <v>222</v>
      </c>
      <c r="F1290" s="16" t="s">
        <v>11</v>
      </c>
      <c r="G1290" s="14" t="s">
        <v>39</v>
      </c>
      <c r="H1290" s="13" t="s">
        <v>6</v>
      </c>
      <c r="I1290" s="13" t="s">
        <v>122</v>
      </c>
      <c r="J1290" s="13"/>
      <c r="K1290" s="13"/>
      <c r="L1290" s="14">
        <v>85</v>
      </c>
      <c r="M1290" s="14" t="s">
        <v>15</v>
      </c>
      <c r="N1290" s="31"/>
      <c r="O1290" s="14" t="s">
        <v>2</v>
      </c>
      <c r="P1290" s="14" t="s">
        <v>35</v>
      </c>
      <c r="Q1290" s="31">
        <v>14400</v>
      </c>
      <c r="R1290" s="31">
        <v>900</v>
      </c>
      <c r="S1290" s="45">
        <v>78.8</v>
      </c>
      <c r="T1290" s="64">
        <f t="shared" si="180"/>
        <v>6698</v>
      </c>
      <c r="U1290" s="64">
        <f t="shared" si="181"/>
        <v>156.95100226468841</v>
      </c>
      <c r="V1290" s="38">
        <f t="shared" si="182"/>
        <v>29.762691061620544</v>
      </c>
      <c r="W1290" s="52">
        <v>377.69912514746881</v>
      </c>
      <c r="X1290" s="71" t="str">
        <f t="shared" si="188"/>
        <v>Q2 2024</v>
      </c>
      <c r="Y1290" s="21">
        <f t="shared" si="183"/>
        <v>3840</v>
      </c>
      <c r="Z1290" s="21">
        <f t="shared" si="184"/>
        <v>2160</v>
      </c>
      <c r="AA1290" s="57">
        <f t="shared" si="185"/>
        <v>1991763.9881305636</v>
      </c>
      <c r="AB1290" s="59">
        <f t="shared" si="186"/>
        <v>1.7777777777777777</v>
      </c>
      <c r="AC1290" s="61">
        <f t="shared" si="187"/>
        <v>2159</v>
      </c>
    </row>
    <row r="1291" spans="4:29">
      <c r="D1291" s="12">
        <v>1285</v>
      </c>
      <c r="E1291" s="36" t="s">
        <v>222</v>
      </c>
      <c r="F1291" s="16" t="s">
        <v>11</v>
      </c>
      <c r="G1291" s="14" t="s">
        <v>39</v>
      </c>
      <c r="H1291" s="13" t="s">
        <v>6</v>
      </c>
      <c r="I1291" s="13" t="s">
        <v>76</v>
      </c>
      <c r="J1291" s="13"/>
      <c r="K1291" s="13" t="s">
        <v>123</v>
      </c>
      <c r="L1291" s="14">
        <v>55</v>
      </c>
      <c r="M1291" s="14" t="s">
        <v>15</v>
      </c>
      <c r="N1291" s="31">
        <v>1000000</v>
      </c>
      <c r="O1291" s="14" t="s">
        <v>1</v>
      </c>
      <c r="P1291" s="14" t="s">
        <v>35</v>
      </c>
      <c r="Q1291" s="31">
        <v>6804.6390532544374</v>
      </c>
      <c r="R1291" s="31">
        <v>567.05325443786978</v>
      </c>
      <c r="S1291" s="45">
        <v>9</v>
      </c>
      <c r="T1291" s="64">
        <f t="shared" si="180"/>
        <v>495</v>
      </c>
      <c r="U1291" s="64">
        <f t="shared" si="181"/>
        <v>7.5052975192878337</v>
      </c>
      <c r="V1291" s="38">
        <f t="shared" si="182"/>
        <v>0.99947324689491257</v>
      </c>
      <c r="W1291" s="52">
        <v>111.05258298832362</v>
      </c>
      <c r="X1291" s="71" t="str">
        <f t="shared" si="188"/>
        <v>Q2 2024</v>
      </c>
      <c r="Y1291" s="21">
        <f t="shared" si="183"/>
        <v>3840</v>
      </c>
      <c r="Z1291" s="21">
        <f t="shared" si="184"/>
        <v>2160</v>
      </c>
      <c r="AA1291" s="57">
        <f t="shared" si="185"/>
        <v>833921.94658753707</v>
      </c>
      <c r="AB1291" s="59">
        <f t="shared" si="186"/>
        <v>1.7777777777777777</v>
      </c>
      <c r="AC1291" s="61">
        <f t="shared" si="187"/>
        <v>1397</v>
      </c>
    </row>
    <row r="1292" spans="4:29">
      <c r="D1292" s="12">
        <v>1286</v>
      </c>
      <c r="E1292" s="36" t="s">
        <v>222</v>
      </c>
      <c r="F1292" s="16" t="s">
        <v>11</v>
      </c>
      <c r="G1292" s="14" t="s">
        <v>39</v>
      </c>
      <c r="H1292" s="13" t="s">
        <v>6</v>
      </c>
      <c r="I1292" s="13" t="s">
        <v>76</v>
      </c>
      <c r="J1292" s="13"/>
      <c r="K1292" s="13" t="s">
        <v>123</v>
      </c>
      <c r="L1292" s="14">
        <v>65</v>
      </c>
      <c r="M1292" s="14" t="s">
        <v>15</v>
      </c>
      <c r="N1292" s="31">
        <v>1000000</v>
      </c>
      <c r="O1292" s="14" t="s">
        <v>1</v>
      </c>
      <c r="P1292" s="14" t="s">
        <v>35</v>
      </c>
      <c r="Q1292" s="31">
        <v>9504</v>
      </c>
      <c r="R1292" s="31">
        <v>792</v>
      </c>
      <c r="S1292" s="45">
        <v>12.4</v>
      </c>
      <c r="T1292" s="64">
        <f t="shared" si="180"/>
        <v>806</v>
      </c>
      <c r="U1292" s="64">
        <f t="shared" si="181"/>
        <v>14.442701084866469</v>
      </c>
      <c r="V1292" s="38">
        <f t="shared" si="182"/>
        <v>1.8452813763721374</v>
      </c>
      <c r="W1292" s="52">
        <v>148.81301422355946</v>
      </c>
      <c r="X1292" s="71" t="str">
        <f t="shared" si="188"/>
        <v>Q2 2024</v>
      </c>
      <c r="Y1292" s="21">
        <f t="shared" si="183"/>
        <v>3840</v>
      </c>
      <c r="Z1292" s="21">
        <f t="shared" si="184"/>
        <v>2160</v>
      </c>
      <c r="AA1292" s="57">
        <f t="shared" si="185"/>
        <v>1164733.9584569733</v>
      </c>
      <c r="AB1292" s="59">
        <f t="shared" si="186"/>
        <v>1.7777777777777777</v>
      </c>
      <c r="AC1292" s="61">
        <f t="shared" si="187"/>
        <v>1651</v>
      </c>
    </row>
    <row r="1293" spans="4:29">
      <c r="D1293" s="12">
        <v>1287</v>
      </c>
      <c r="E1293" s="36" t="s">
        <v>222</v>
      </c>
      <c r="F1293" s="16" t="s">
        <v>11</v>
      </c>
      <c r="G1293" s="14" t="s">
        <v>39</v>
      </c>
      <c r="H1293" s="13" t="s">
        <v>6</v>
      </c>
      <c r="I1293" s="13" t="s">
        <v>76</v>
      </c>
      <c r="J1293" s="13"/>
      <c r="K1293" s="13" t="s">
        <v>123</v>
      </c>
      <c r="L1293" s="14">
        <v>75</v>
      </c>
      <c r="M1293" s="14" t="s">
        <v>15</v>
      </c>
      <c r="N1293" s="31">
        <v>1000000</v>
      </c>
      <c r="O1293" s="14" t="s">
        <v>2</v>
      </c>
      <c r="P1293" s="14" t="s">
        <v>35</v>
      </c>
      <c r="Q1293" s="31">
        <v>13685.759999999997</v>
      </c>
      <c r="R1293" s="31">
        <v>1140.4799999999998</v>
      </c>
      <c r="S1293" s="45">
        <v>18</v>
      </c>
      <c r="T1293" s="64">
        <f t="shared" si="180"/>
        <v>1350</v>
      </c>
      <c r="U1293" s="64">
        <f t="shared" si="181"/>
        <v>27.912263501483679</v>
      </c>
      <c r="V1293" s="38">
        <f t="shared" si="182"/>
        <v>5.148155012557682</v>
      </c>
      <c r="W1293" s="52">
        <v>286.00861180876012</v>
      </c>
      <c r="X1293" s="71" t="str">
        <f t="shared" si="188"/>
        <v>Q2 2024</v>
      </c>
      <c r="Y1293" s="21">
        <f t="shared" si="183"/>
        <v>3840</v>
      </c>
      <c r="Z1293" s="21">
        <f t="shared" si="184"/>
        <v>2160</v>
      </c>
      <c r="AA1293" s="57">
        <f t="shared" si="185"/>
        <v>1550681.3056379822</v>
      </c>
      <c r="AB1293" s="59">
        <f t="shared" si="186"/>
        <v>1.7777777777777777</v>
      </c>
      <c r="AC1293" s="61">
        <f t="shared" si="187"/>
        <v>1905</v>
      </c>
    </row>
    <row r="1294" spans="4:29">
      <c r="D1294" s="12">
        <v>1288</v>
      </c>
      <c r="E1294" s="36" t="s">
        <v>222</v>
      </c>
      <c r="F1294" s="16" t="s">
        <v>11</v>
      </c>
      <c r="G1294" s="14" t="s">
        <v>39</v>
      </c>
      <c r="H1294" s="13" t="s">
        <v>6</v>
      </c>
      <c r="I1294" s="13" t="s">
        <v>76</v>
      </c>
      <c r="J1294" s="13"/>
      <c r="K1294" s="13" t="s">
        <v>123</v>
      </c>
      <c r="L1294" s="14">
        <v>85</v>
      </c>
      <c r="M1294" s="14" t="s">
        <v>15</v>
      </c>
      <c r="N1294" s="31">
        <v>1000000</v>
      </c>
      <c r="O1294" s="14" t="s">
        <v>2</v>
      </c>
      <c r="P1294" s="14" t="s">
        <v>35</v>
      </c>
      <c r="Q1294" s="31">
        <v>17578.598399999999</v>
      </c>
      <c r="R1294" s="31">
        <v>1464.8832</v>
      </c>
      <c r="S1294" s="45">
        <v>20</v>
      </c>
      <c r="T1294" s="64">
        <f t="shared" si="180"/>
        <v>1700</v>
      </c>
      <c r="U1294" s="64">
        <f t="shared" si="181"/>
        <v>39.835279762611272</v>
      </c>
      <c r="V1294" s="38">
        <f t="shared" si="182"/>
        <v>7.5539825029493759</v>
      </c>
      <c r="W1294" s="52">
        <v>377.69912514746881</v>
      </c>
      <c r="X1294" s="71" t="str">
        <f t="shared" si="188"/>
        <v>Q2 2024</v>
      </c>
      <c r="Y1294" s="21">
        <f t="shared" si="183"/>
        <v>3840</v>
      </c>
      <c r="Z1294" s="21">
        <f t="shared" si="184"/>
        <v>2160</v>
      </c>
      <c r="AA1294" s="57">
        <f t="shared" si="185"/>
        <v>1991763.9881305636</v>
      </c>
      <c r="AB1294" s="59">
        <f t="shared" si="186"/>
        <v>1.7777777777777777</v>
      </c>
      <c r="AC1294" s="61">
        <f t="shared" si="187"/>
        <v>2159</v>
      </c>
    </row>
    <row r="1295" spans="4:29">
      <c r="D1295" s="12">
        <v>1289</v>
      </c>
      <c r="E1295" s="36" t="s">
        <v>222</v>
      </c>
      <c r="F1295" s="16" t="s">
        <v>11</v>
      </c>
      <c r="G1295" s="14" t="s">
        <v>39</v>
      </c>
      <c r="H1295" s="13" t="s">
        <v>6</v>
      </c>
      <c r="I1295" s="13" t="s">
        <v>76</v>
      </c>
      <c r="J1295" s="13"/>
      <c r="K1295" s="13" t="s">
        <v>123</v>
      </c>
      <c r="L1295" s="14">
        <v>100</v>
      </c>
      <c r="M1295" s="14" t="s">
        <v>15</v>
      </c>
      <c r="N1295" s="31">
        <v>1000000</v>
      </c>
      <c r="O1295" s="14" t="s">
        <v>2</v>
      </c>
      <c r="P1295" s="14" t="s">
        <v>35</v>
      </c>
      <c r="Q1295" s="31">
        <v>20000</v>
      </c>
      <c r="R1295" s="31">
        <v>2000</v>
      </c>
      <c r="S1295" s="45">
        <v>4.4000000000000004</v>
      </c>
      <c r="T1295" s="64">
        <f t="shared" si="180"/>
        <v>440.00000000000006</v>
      </c>
      <c r="U1295" s="64">
        <f t="shared" si="181"/>
        <v>12.129773768545995</v>
      </c>
      <c r="V1295" s="38">
        <f t="shared" si="182"/>
        <v>2.4928142259732944</v>
      </c>
      <c r="W1295" s="52">
        <v>566.54868772120324</v>
      </c>
      <c r="X1295" s="71" t="str">
        <f t="shared" si="188"/>
        <v>Q2 2024</v>
      </c>
      <c r="Y1295" s="21">
        <f t="shared" si="183"/>
        <v>3840</v>
      </c>
      <c r="Z1295" s="21">
        <f t="shared" si="184"/>
        <v>2160</v>
      </c>
      <c r="AA1295" s="57">
        <f t="shared" si="185"/>
        <v>2756766.765578635</v>
      </c>
      <c r="AB1295" s="59">
        <f t="shared" si="186"/>
        <v>1.7777777777777777</v>
      </c>
      <c r="AC1295" s="61">
        <f t="shared" si="187"/>
        <v>2540</v>
      </c>
    </row>
    <row r="1296" spans="4:29">
      <c r="D1296" s="12">
        <v>1290</v>
      </c>
      <c r="E1296" s="36" t="s">
        <v>222</v>
      </c>
      <c r="F1296" s="16" t="s">
        <v>11</v>
      </c>
      <c r="G1296" s="14" t="s">
        <v>40</v>
      </c>
      <c r="H1296" s="13" t="s">
        <v>90</v>
      </c>
      <c r="I1296" s="13" t="s">
        <v>45</v>
      </c>
      <c r="J1296" s="13" t="s">
        <v>101</v>
      </c>
      <c r="K1296" s="13" t="s">
        <v>43</v>
      </c>
      <c r="L1296" s="14">
        <v>16</v>
      </c>
      <c r="M1296" s="14" t="s">
        <v>66</v>
      </c>
      <c r="N1296" s="31">
        <v>1000000</v>
      </c>
      <c r="O1296" s="14" t="s">
        <v>2</v>
      </c>
      <c r="P1296" s="14" t="s">
        <v>47</v>
      </c>
      <c r="Q1296" s="31">
        <v>4000</v>
      </c>
      <c r="R1296" s="31">
        <v>1152</v>
      </c>
      <c r="S1296" s="45">
        <v>30</v>
      </c>
      <c r="T1296" s="64">
        <f t="shared" si="180"/>
        <v>480</v>
      </c>
      <c r="U1296" s="64">
        <f t="shared" si="181"/>
        <v>2.2268893483146064</v>
      </c>
      <c r="V1296" s="38">
        <f t="shared" si="182"/>
        <v>2.081278010001069</v>
      </c>
      <c r="W1296" s="52">
        <v>69.375933666702309</v>
      </c>
      <c r="X1296" s="71" t="str">
        <f t="shared" si="188"/>
        <v>Q3 2024</v>
      </c>
      <c r="Y1296" s="21">
        <f t="shared" si="183"/>
        <v>2560</v>
      </c>
      <c r="Z1296" s="21">
        <f t="shared" si="184"/>
        <v>1600</v>
      </c>
      <c r="AA1296" s="57">
        <f t="shared" si="185"/>
        <v>74229.644943820225</v>
      </c>
      <c r="AB1296" s="59">
        <f t="shared" si="186"/>
        <v>1.6</v>
      </c>
      <c r="AC1296" s="61">
        <f t="shared" si="187"/>
        <v>406.4</v>
      </c>
    </row>
    <row r="1297" spans="4:29">
      <c r="D1297" s="12">
        <v>1291</v>
      </c>
      <c r="E1297" s="36" t="s">
        <v>222</v>
      </c>
      <c r="F1297" s="16" t="s">
        <v>11</v>
      </c>
      <c r="G1297" s="14" t="s">
        <v>40</v>
      </c>
      <c r="H1297" s="13" t="s">
        <v>90</v>
      </c>
      <c r="I1297" s="13" t="s">
        <v>45</v>
      </c>
      <c r="J1297" s="13" t="s">
        <v>46</v>
      </c>
      <c r="K1297" s="13" t="s">
        <v>43</v>
      </c>
      <c r="L1297" s="14">
        <v>17.3</v>
      </c>
      <c r="M1297" s="14" t="s">
        <v>15</v>
      </c>
      <c r="N1297" s="31">
        <v>1000000</v>
      </c>
      <c r="O1297" s="14" t="s">
        <v>2</v>
      </c>
      <c r="P1297" s="14" t="s">
        <v>47</v>
      </c>
      <c r="Q1297" s="31">
        <v>10000</v>
      </c>
      <c r="R1297" s="31">
        <v>240</v>
      </c>
      <c r="S1297" s="45">
        <v>5</v>
      </c>
      <c r="T1297" s="64">
        <f t="shared" si="180"/>
        <v>86.5</v>
      </c>
      <c r="U1297" s="64">
        <f t="shared" si="181"/>
        <v>0.41253636263501481</v>
      </c>
      <c r="V1297" s="38">
        <f t="shared" si="182"/>
        <v>0.37043322605986106</v>
      </c>
      <c r="W1297" s="52">
        <v>74.086645211972211</v>
      </c>
      <c r="X1297" s="71" t="str">
        <f t="shared" si="188"/>
        <v>Q3 2024</v>
      </c>
      <c r="Y1297" s="21">
        <f t="shared" si="183"/>
        <v>3840</v>
      </c>
      <c r="Z1297" s="21">
        <f t="shared" si="184"/>
        <v>2160</v>
      </c>
      <c r="AA1297" s="57">
        <f t="shared" si="185"/>
        <v>82507.272527002962</v>
      </c>
      <c r="AB1297" s="59">
        <f t="shared" si="186"/>
        <v>1.7777777777777777</v>
      </c>
      <c r="AC1297" s="61">
        <f t="shared" si="187"/>
        <v>439.42</v>
      </c>
    </row>
    <row r="1298" spans="4:29">
      <c r="D1298" s="12">
        <v>1292</v>
      </c>
      <c r="E1298" s="36" t="s">
        <v>222</v>
      </c>
      <c r="F1298" s="16" t="s">
        <v>11</v>
      </c>
      <c r="G1298" s="14" t="s">
        <v>40</v>
      </c>
      <c r="H1298" s="13" t="s">
        <v>90</v>
      </c>
      <c r="I1298" s="13" t="s">
        <v>45</v>
      </c>
      <c r="J1298" s="13" t="s">
        <v>168</v>
      </c>
      <c r="K1298" s="13" t="s">
        <v>43</v>
      </c>
      <c r="L1298" s="14">
        <v>17.3</v>
      </c>
      <c r="M1298" s="14" t="s">
        <v>15</v>
      </c>
      <c r="N1298" s="31">
        <v>1000000</v>
      </c>
      <c r="O1298" s="14" t="s">
        <v>2</v>
      </c>
      <c r="P1298" s="14" t="s">
        <v>47</v>
      </c>
      <c r="Q1298" s="31">
        <v>4032</v>
      </c>
      <c r="R1298" s="31">
        <v>1008</v>
      </c>
      <c r="S1298" s="45">
        <v>15</v>
      </c>
      <c r="T1298" s="64">
        <f t="shared" si="180"/>
        <v>259.5</v>
      </c>
      <c r="U1298" s="64">
        <f t="shared" si="181"/>
        <v>1.2376090879050445</v>
      </c>
      <c r="V1298" s="38">
        <f t="shared" si="182"/>
        <v>1.1112996781795832</v>
      </c>
      <c r="W1298" s="52">
        <v>74.086645211972211</v>
      </c>
      <c r="X1298" s="71" t="str">
        <f t="shared" si="188"/>
        <v>Q3 2024</v>
      </c>
      <c r="Y1298" s="21">
        <f t="shared" si="183"/>
        <v>3840</v>
      </c>
      <c r="Z1298" s="21">
        <f t="shared" si="184"/>
        <v>2160</v>
      </c>
      <c r="AA1298" s="57">
        <f t="shared" si="185"/>
        <v>82507.272527002962</v>
      </c>
      <c r="AB1298" s="59">
        <f t="shared" si="186"/>
        <v>1.7777777777777777</v>
      </c>
      <c r="AC1298" s="61">
        <f t="shared" si="187"/>
        <v>439.42</v>
      </c>
    </row>
    <row r="1299" spans="4:29">
      <c r="D1299" s="12">
        <v>1293</v>
      </c>
      <c r="E1299" s="36" t="s">
        <v>222</v>
      </c>
      <c r="F1299" s="16" t="s">
        <v>11</v>
      </c>
      <c r="G1299" s="14" t="s">
        <v>40</v>
      </c>
      <c r="H1299" s="13" t="s">
        <v>90</v>
      </c>
      <c r="I1299" s="13" t="s">
        <v>45</v>
      </c>
      <c r="J1299" s="13" t="s">
        <v>206</v>
      </c>
      <c r="K1299" s="13"/>
      <c r="L1299" s="14">
        <v>18</v>
      </c>
      <c r="M1299" s="14" t="s">
        <v>186</v>
      </c>
      <c r="N1299" s="31">
        <v>1000000</v>
      </c>
      <c r="O1299" s="14" t="s">
        <v>2</v>
      </c>
      <c r="P1299" s="14" t="s">
        <v>47</v>
      </c>
      <c r="Q1299" s="31">
        <v>4000</v>
      </c>
      <c r="R1299" s="31">
        <v>1000</v>
      </c>
      <c r="S1299" s="45">
        <v>20</v>
      </c>
      <c r="T1299" s="64">
        <f t="shared" si="180"/>
        <v>360</v>
      </c>
      <c r="U1299" s="64">
        <f t="shared" si="181"/>
        <v>1.8789378876404492</v>
      </c>
      <c r="V1299" s="38">
        <f t="shared" si="182"/>
        <v>1.4817329042394443</v>
      </c>
      <c r="W1299" s="52">
        <v>74.086645211972211</v>
      </c>
      <c r="X1299" s="71" t="str">
        <f t="shared" si="188"/>
        <v>Q3 2024</v>
      </c>
      <c r="Y1299" s="21">
        <f t="shared" si="183"/>
        <v>3840</v>
      </c>
      <c r="Z1299" s="21">
        <f t="shared" si="184"/>
        <v>2400</v>
      </c>
      <c r="AA1299" s="57">
        <f t="shared" si="185"/>
        <v>93946.894382022467</v>
      </c>
      <c r="AB1299" s="59">
        <f t="shared" si="186"/>
        <v>1.6</v>
      </c>
      <c r="AC1299" s="61">
        <f t="shared" si="187"/>
        <v>457.2</v>
      </c>
    </row>
    <row r="1300" spans="4:29">
      <c r="D1300" s="12">
        <v>1294</v>
      </c>
      <c r="E1300" s="36" t="s">
        <v>222</v>
      </c>
      <c r="F1300" s="16" t="s">
        <v>11</v>
      </c>
      <c r="G1300" s="14" t="s">
        <v>40</v>
      </c>
      <c r="H1300" s="13" t="s">
        <v>90</v>
      </c>
      <c r="I1300" s="13" t="s">
        <v>31</v>
      </c>
      <c r="J1300" s="13" t="s">
        <v>216</v>
      </c>
      <c r="K1300" s="13" t="s">
        <v>57</v>
      </c>
      <c r="L1300" s="14">
        <v>14.2</v>
      </c>
      <c r="M1300" s="14" t="s">
        <v>63</v>
      </c>
      <c r="N1300" s="31">
        <v>1000000</v>
      </c>
      <c r="O1300" s="14" t="s">
        <v>2</v>
      </c>
      <c r="P1300" s="14" t="s">
        <v>47</v>
      </c>
      <c r="Q1300" s="31">
        <v>10384</v>
      </c>
      <c r="R1300" s="31">
        <v>2596</v>
      </c>
      <c r="S1300" s="45">
        <v>750</v>
      </c>
      <c r="T1300" s="64">
        <f t="shared" si="180"/>
        <v>10650</v>
      </c>
      <c r="U1300" s="64">
        <f t="shared" si="181"/>
        <v>44.567961415984144</v>
      </c>
      <c r="V1300" s="38">
        <f t="shared" si="182"/>
        <v>60.81100358439339</v>
      </c>
      <c r="W1300" s="52">
        <v>81.08133811252452</v>
      </c>
      <c r="X1300" s="71" t="str">
        <f t="shared" si="188"/>
        <v>Q3 2024</v>
      </c>
      <c r="Y1300" s="21">
        <f t="shared" si="183"/>
        <v>3024</v>
      </c>
      <c r="Z1300" s="21">
        <f t="shared" si="184"/>
        <v>1964</v>
      </c>
      <c r="AA1300" s="57">
        <f t="shared" si="185"/>
        <v>59423.948554645533</v>
      </c>
      <c r="AB1300" s="59">
        <f t="shared" si="186"/>
        <v>1.539714867617108</v>
      </c>
      <c r="AC1300" s="61">
        <f t="shared" si="187"/>
        <v>360.67999999999995</v>
      </c>
    </row>
    <row r="1301" spans="4:29">
      <c r="D1301" s="12">
        <v>1295</v>
      </c>
      <c r="E1301" s="36" t="s">
        <v>222</v>
      </c>
      <c r="F1301" s="16" t="s">
        <v>11</v>
      </c>
      <c r="G1301" s="14" t="s">
        <v>40</v>
      </c>
      <c r="H1301" s="13" t="s">
        <v>90</v>
      </c>
      <c r="I1301" s="13" t="s">
        <v>31</v>
      </c>
      <c r="J1301" s="13" t="s">
        <v>62</v>
      </c>
      <c r="K1301" s="13" t="s">
        <v>57</v>
      </c>
      <c r="L1301" s="14">
        <v>16.2</v>
      </c>
      <c r="M1301" s="14" t="s">
        <v>64</v>
      </c>
      <c r="N1301" s="31">
        <v>1000000</v>
      </c>
      <c r="O1301" s="14" t="s">
        <v>2</v>
      </c>
      <c r="P1301" s="14" t="s">
        <v>47</v>
      </c>
      <c r="Q1301" s="31">
        <v>10384</v>
      </c>
      <c r="R1301" s="31">
        <v>2596</v>
      </c>
      <c r="S1301" s="45">
        <v>600</v>
      </c>
      <c r="T1301" s="64">
        <f t="shared" si="180"/>
        <v>9720</v>
      </c>
      <c r="U1301" s="64">
        <f t="shared" si="181"/>
        <v>46.315708612985993</v>
      </c>
      <c r="V1301" s="38">
        <f t="shared" si="182"/>
        <v>55.500746933361853</v>
      </c>
      <c r="W1301" s="52">
        <v>92.501244888936412</v>
      </c>
      <c r="X1301" s="71" t="str">
        <f t="shared" si="188"/>
        <v>Q3 2024</v>
      </c>
      <c r="Y1301" s="21">
        <f t="shared" si="183"/>
        <v>3456</v>
      </c>
      <c r="Z1301" s="21">
        <f t="shared" si="184"/>
        <v>2234</v>
      </c>
      <c r="AA1301" s="57">
        <f t="shared" si="185"/>
        <v>77192.847688309979</v>
      </c>
      <c r="AB1301" s="59">
        <f t="shared" si="186"/>
        <v>1.5470008952551477</v>
      </c>
      <c r="AC1301" s="61">
        <f t="shared" si="187"/>
        <v>411.47999999999996</v>
      </c>
    </row>
    <row r="1302" spans="4:29">
      <c r="D1302" s="12">
        <v>1296</v>
      </c>
      <c r="E1302" s="36" t="s">
        <v>222</v>
      </c>
      <c r="F1302" s="16" t="s">
        <v>11</v>
      </c>
      <c r="G1302" s="14" t="s">
        <v>40</v>
      </c>
      <c r="H1302" s="13" t="s">
        <v>90</v>
      </c>
      <c r="I1302" s="13" t="s">
        <v>102</v>
      </c>
      <c r="J1302" s="13" t="s">
        <v>103</v>
      </c>
      <c r="K1302" s="13" t="s">
        <v>43</v>
      </c>
      <c r="L1302" s="14">
        <v>16</v>
      </c>
      <c r="M1302" s="14" t="s">
        <v>66</v>
      </c>
      <c r="N1302" s="31">
        <v>1000000</v>
      </c>
      <c r="O1302" s="14" t="s">
        <v>2</v>
      </c>
      <c r="P1302" s="14" t="s">
        <v>47</v>
      </c>
      <c r="Q1302" s="31">
        <v>4000</v>
      </c>
      <c r="R1302" s="31">
        <v>1152</v>
      </c>
      <c r="S1302" s="45">
        <v>20</v>
      </c>
      <c r="T1302" s="64">
        <f t="shared" si="180"/>
        <v>320</v>
      </c>
      <c r="U1302" s="64">
        <f t="shared" si="181"/>
        <v>1.4845928988764043</v>
      </c>
      <c r="V1302" s="38">
        <f t="shared" si="182"/>
        <v>1.3875186733340461</v>
      </c>
      <c r="W1302" s="52">
        <v>69.375933666702309</v>
      </c>
      <c r="X1302" s="71" t="str">
        <f t="shared" si="188"/>
        <v>Q3 2024</v>
      </c>
      <c r="Y1302" s="21">
        <f t="shared" si="183"/>
        <v>2560</v>
      </c>
      <c r="Z1302" s="21">
        <f t="shared" si="184"/>
        <v>1600</v>
      </c>
      <c r="AA1302" s="57">
        <f t="shared" si="185"/>
        <v>74229.644943820225</v>
      </c>
      <c r="AB1302" s="59">
        <f t="shared" si="186"/>
        <v>1.6</v>
      </c>
      <c r="AC1302" s="61">
        <f t="shared" si="187"/>
        <v>406.4</v>
      </c>
    </row>
    <row r="1303" spans="4:29">
      <c r="D1303" s="12">
        <v>1297</v>
      </c>
      <c r="E1303" s="36" t="s">
        <v>222</v>
      </c>
      <c r="F1303" s="16" t="s">
        <v>11</v>
      </c>
      <c r="G1303" s="14" t="s">
        <v>40</v>
      </c>
      <c r="H1303" s="13" t="s">
        <v>90</v>
      </c>
      <c r="I1303" s="13" t="s">
        <v>102</v>
      </c>
      <c r="J1303" s="13" t="s">
        <v>104</v>
      </c>
      <c r="K1303" s="13" t="s">
        <v>43</v>
      </c>
      <c r="L1303" s="14">
        <v>17.3</v>
      </c>
      <c r="M1303" s="14" t="s">
        <v>15</v>
      </c>
      <c r="N1303" s="31">
        <v>1000000</v>
      </c>
      <c r="O1303" s="14" t="s">
        <v>2</v>
      </c>
      <c r="P1303" s="14" t="s">
        <v>47</v>
      </c>
      <c r="Q1303" s="31">
        <v>4000</v>
      </c>
      <c r="R1303" s="31">
        <v>1152</v>
      </c>
      <c r="S1303" s="45">
        <v>15</v>
      </c>
      <c r="T1303" s="64">
        <f t="shared" si="180"/>
        <v>259.5</v>
      </c>
      <c r="U1303" s="64">
        <f t="shared" si="181"/>
        <v>1.2376090879050445</v>
      </c>
      <c r="V1303" s="38">
        <f t="shared" si="182"/>
        <v>1.1112996781795832</v>
      </c>
      <c r="W1303" s="52">
        <v>74.086645211972211</v>
      </c>
      <c r="X1303" s="71" t="str">
        <f t="shared" si="188"/>
        <v>Q3 2024</v>
      </c>
      <c r="Y1303" s="21">
        <f t="shared" si="183"/>
        <v>3840</v>
      </c>
      <c r="Z1303" s="21">
        <f t="shared" si="184"/>
        <v>2160</v>
      </c>
      <c r="AA1303" s="57">
        <f t="shared" si="185"/>
        <v>82507.272527002962</v>
      </c>
      <c r="AB1303" s="59">
        <f t="shared" si="186"/>
        <v>1.7777777777777777</v>
      </c>
      <c r="AC1303" s="61">
        <f t="shared" si="187"/>
        <v>439.42</v>
      </c>
    </row>
    <row r="1304" spans="4:29">
      <c r="D1304" s="12">
        <v>1298</v>
      </c>
      <c r="E1304" s="36" t="s">
        <v>222</v>
      </c>
      <c r="F1304" s="16" t="s">
        <v>11</v>
      </c>
      <c r="G1304" s="14" t="s">
        <v>40</v>
      </c>
      <c r="H1304" s="13" t="s">
        <v>90</v>
      </c>
      <c r="I1304" s="13" t="s">
        <v>54</v>
      </c>
      <c r="J1304" s="13" t="s">
        <v>92</v>
      </c>
      <c r="K1304" s="13" t="s">
        <v>43</v>
      </c>
      <c r="L1304" s="14">
        <v>17.3</v>
      </c>
      <c r="M1304" s="14" t="s">
        <v>15</v>
      </c>
      <c r="N1304" s="31">
        <v>1000000</v>
      </c>
      <c r="O1304" s="14" t="s">
        <v>2</v>
      </c>
      <c r="P1304" s="14" t="s">
        <v>47</v>
      </c>
      <c r="Q1304" s="31">
        <v>4000</v>
      </c>
      <c r="R1304" s="31">
        <v>1152</v>
      </c>
      <c r="S1304" s="45">
        <v>15</v>
      </c>
      <c r="T1304" s="64">
        <f t="shared" si="180"/>
        <v>259.5</v>
      </c>
      <c r="U1304" s="64">
        <f t="shared" si="181"/>
        <v>1.2376090879050445</v>
      </c>
      <c r="V1304" s="38">
        <f t="shared" si="182"/>
        <v>1.1112996781795832</v>
      </c>
      <c r="W1304" s="52">
        <v>74.086645211972211</v>
      </c>
      <c r="X1304" s="71" t="str">
        <f t="shared" si="188"/>
        <v>Q3 2024</v>
      </c>
      <c r="Y1304" s="21">
        <f t="shared" si="183"/>
        <v>3840</v>
      </c>
      <c r="Z1304" s="21">
        <f t="shared" si="184"/>
        <v>2160</v>
      </c>
      <c r="AA1304" s="57">
        <f t="shared" si="185"/>
        <v>82507.272527002962</v>
      </c>
      <c r="AB1304" s="59">
        <f t="shared" si="186"/>
        <v>1.7777777777777777</v>
      </c>
      <c r="AC1304" s="61">
        <f t="shared" si="187"/>
        <v>439.42</v>
      </c>
    </row>
    <row r="1305" spans="4:29">
      <c r="D1305" s="12">
        <v>1299</v>
      </c>
      <c r="E1305" s="36" t="s">
        <v>222</v>
      </c>
      <c r="F1305" s="16" t="s">
        <v>11</v>
      </c>
      <c r="G1305" s="14" t="s">
        <v>40</v>
      </c>
      <c r="H1305" s="13" t="s">
        <v>90</v>
      </c>
      <c r="I1305" s="13" t="s">
        <v>54</v>
      </c>
      <c r="J1305" s="13" t="s">
        <v>92</v>
      </c>
      <c r="K1305" s="13" t="s">
        <v>43</v>
      </c>
      <c r="L1305" s="14">
        <v>16</v>
      </c>
      <c r="M1305" s="14" t="s">
        <v>66</v>
      </c>
      <c r="N1305" s="31">
        <v>1000000</v>
      </c>
      <c r="O1305" s="14" t="s">
        <v>2</v>
      </c>
      <c r="P1305" s="14" t="s">
        <v>47</v>
      </c>
      <c r="Q1305" s="31">
        <v>4000</v>
      </c>
      <c r="R1305" s="31">
        <v>1152</v>
      </c>
      <c r="S1305" s="45">
        <v>50</v>
      </c>
      <c r="T1305" s="64">
        <f t="shared" si="180"/>
        <v>800</v>
      </c>
      <c r="U1305" s="64">
        <f t="shared" si="181"/>
        <v>3.7114822471910114</v>
      </c>
      <c r="V1305" s="38">
        <f t="shared" si="182"/>
        <v>3.4687966833351158</v>
      </c>
      <c r="W1305" s="52">
        <v>69.375933666702309</v>
      </c>
      <c r="X1305" s="71" t="str">
        <f t="shared" si="188"/>
        <v>Q3 2024</v>
      </c>
      <c r="Y1305" s="21">
        <f t="shared" si="183"/>
        <v>2560</v>
      </c>
      <c r="Z1305" s="21">
        <f t="shared" si="184"/>
        <v>1600</v>
      </c>
      <c r="AA1305" s="57">
        <f t="shared" si="185"/>
        <v>74229.644943820225</v>
      </c>
      <c r="AB1305" s="59">
        <f t="shared" si="186"/>
        <v>1.6</v>
      </c>
      <c r="AC1305" s="61">
        <f t="shared" si="187"/>
        <v>406.4</v>
      </c>
    </row>
    <row r="1306" spans="4:29">
      <c r="D1306" s="12">
        <v>1300</v>
      </c>
      <c r="E1306" s="36" t="s">
        <v>222</v>
      </c>
      <c r="F1306" s="16" t="s">
        <v>11</v>
      </c>
      <c r="G1306" s="14" t="s">
        <v>40</v>
      </c>
      <c r="H1306" s="13" t="s">
        <v>90</v>
      </c>
      <c r="I1306" s="13" t="s">
        <v>54</v>
      </c>
      <c r="J1306" s="13" t="s">
        <v>92</v>
      </c>
      <c r="K1306" s="13" t="s">
        <v>43</v>
      </c>
      <c r="L1306" s="14">
        <v>18</v>
      </c>
      <c r="M1306" s="14" t="s">
        <v>66</v>
      </c>
      <c r="N1306" s="31">
        <v>1000000</v>
      </c>
      <c r="O1306" s="14" t="s">
        <v>2</v>
      </c>
      <c r="P1306" s="14" t="s">
        <v>47</v>
      </c>
      <c r="Q1306" s="31">
        <v>4000</v>
      </c>
      <c r="R1306" s="31">
        <v>1152</v>
      </c>
      <c r="S1306" s="45">
        <v>30</v>
      </c>
      <c r="T1306" s="64">
        <f t="shared" si="180"/>
        <v>540</v>
      </c>
      <c r="U1306" s="64">
        <f t="shared" si="181"/>
        <v>2.8184068314606736</v>
      </c>
      <c r="V1306" s="38">
        <f t="shared" si="182"/>
        <v>2.2225993563591664</v>
      </c>
      <c r="W1306" s="52">
        <v>74.086645211972211</v>
      </c>
      <c r="X1306" s="71" t="str">
        <f t="shared" si="188"/>
        <v>Q3 2024</v>
      </c>
      <c r="Y1306" s="21">
        <f t="shared" si="183"/>
        <v>2560</v>
      </c>
      <c r="Z1306" s="21">
        <f t="shared" si="184"/>
        <v>1600</v>
      </c>
      <c r="AA1306" s="57">
        <f t="shared" si="185"/>
        <v>93946.894382022467</v>
      </c>
      <c r="AB1306" s="59">
        <f t="shared" si="186"/>
        <v>1.6</v>
      </c>
      <c r="AC1306" s="61">
        <f t="shared" si="187"/>
        <v>457.2</v>
      </c>
    </row>
    <row r="1307" spans="4:29">
      <c r="D1307" s="12">
        <v>1301</v>
      </c>
      <c r="E1307" s="36" t="s">
        <v>222</v>
      </c>
      <c r="F1307" s="16" t="s">
        <v>11</v>
      </c>
      <c r="G1307" s="14" t="s">
        <v>40</v>
      </c>
      <c r="H1307" s="13" t="s">
        <v>90</v>
      </c>
      <c r="I1307" s="13" t="s">
        <v>54</v>
      </c>
      <c r="J1307" s="13" t="s">
        <v>169</v>
      </c>
      <c r="K1307" s="13" t="s">
        <v>43</v>
      </c>
      <c r="L1307" s="14">
        <v>17</v>
      </c>
      <c r="M1307" s="14" t="s">
        <v>66</v>
      </c>
      <c r="N1307" s="31">
        <v>1000000</v>
      </c>
      <c r="O1307" s="14" t="s">
        <v>2</v>
      </c>
      <c r="P1307" s="14" t="s">
        <v>47</v>
      </c>
      <c r="Q1307" s="31">
        <v>4000</v>
      </c>
      <c r="R1307" s="31">
        <v>1152</v>
      </c>
      <c r="S1307" s="45">
        <v>20</v>
      </c>
      <c r="T1307" s="64">
        <f t="shared" si="180"/>
        <v>340</v>
      </c>
      <c r="U1307" s="64">
        <f t="shared" si="181"/>
        <v>1.6759662022471906</v>
      </c>
      <c r="V1307" s="38">
        <f t="shared" si="182"/>
        <v>1.4817329042394443</v>
      </c>
      <c r="W1307" s="52">
        <v>74.086645211972211</v>
      </c>
      <c r="X1307" s="71" t="str">
        <f t="shared" si="188"/>
        <v>Q3 2024</v>
      </c>
      <c r="Y1307" s="21">
        <f t="shared" si="183"/>
        <v>2560</v>
      </c>
      <c r="Z1307" s="21">
        <f t="shared" si="184"/>
        <v>1600</v>
      </c>
      <c r="AA1307" s="57">
        <f t="shared" si="185"/>
        <v>83798.310112359526</v>
      </c>
      <c r="AB1307" s="59">
        <f t="shared" si="186"/>
        <v>1.6</v>
      </c>
      <c r="AC1307" s="61">
        <f t="shared" si="187"/>
        <v>431.79999999999995</v>
      </c>
    </row>
    <row r="1308" spans="4:29">
      <c r="D1308" s="12">
        <v>1302</v>
      </c>
      <c r="E1308" s="36" t="s">
        <v>222</v>
      </c>
      <c r="F1308" s="16" t="s">
        <v>11</v>
      </c>
      <c r="G1308" s="14" t="s">
        <v>40</v>
      </c>
      <c r="H1308" s="13" t="s">
        <v>90</v>
      </c>
      <c r="I1308" s="13" t="s">
        <v>54</v>
      </c>
      <c r="J1308" s="13" t="s">
        <v>170</v>
      </c>
      <c r="K1308" s="13" t="s">
        <v>43</v>
      </c>
      <c r="L1308" s="14">
        <v>14</v>
      </c>
      <c r="M1308" s="14" t="s">
        <v>66</v>
      </c>
      <c r="N1308" s="31">
        <v>1000000</v>
      </c>
      <c r="O1308" s="14" t="s">
        <v>2</v>
      </c>
      <c r="P1308" s="14" t="s">
        <v>47</v>
      </c>
      <c r="Q1308" s="31">
        <v>4000</v>
      </c>
      <c r="R1308" s="31">
        <v>1152</v>
      </c>
      <c r="S1308" s="45">
        <v>25</v>
      </c>
      <c r="T1308" s="64">
        <f t="shared" si="180"/>
        <v>350</v>
      </c>
      <c r="U1308" s="64">
        <f t="shared" si="181"/>
        <v>1.4208017977528087</v>
      </c>
      <c r="V1308" s="38">
        <f t="shared" si="182"/>
        <v>1.4988627644040626</v>
      </c>
      <c r="W1308" s="52">
        <v>59.954510576162498</v>
      </c>
      <c r="X1308" s="71" t="str">
        <f t="shared" si="188"/>
        <v>Q3 2024</v>
      </c>
      <c r="Y1308" s="21">
        <f t="shared" si="183"/>
        <v>2560</v>
      </c>
      <c r="Z1308" s="21">
        <f t="shared" si="184"/>
        <v>1600</v>
      </c>
      <c r="AA1308" s="57">
        <f t="shared" si="185"/>
        <v>56832.071910112347</v>
      </c>
      <c r="AB1308" s="59">
        <f t="shared" si="186"/>
        <v>1.6</v>
      </c>
      <c r="AC1308" s="61">
        <f t="shared" si="187"/>
        <v>355.59999999999997</v>
      </c>
    </row>
    <row r="1309" spans="4:29">
      <c r="D1309" s="12">
        <v>1303</v>
      </c>
      <c r="E1309" s="36" t="s">
        <v>222</v>
      </c>
      <c r="F1309" s="16" t="s">
        <v>11</v>
      </c>
      <c r="G1309" s="14" t="s">
        <v>40</v>
      </c>
      <c r="H1309" s="13" t="s">
        <v>90</v>
      </c>
      <c r="I1309" s="13" t="s">
        <v>109</v>
      </c>
      <c r="J1309" s="13" t="s">
        <v>127</v>
      </c>
      <c r="K1309" s="13" t="s">
        <v>43</v>
      </c>
      <c r="L1309" s="14">
        <v>16.2</v>
      </c>
      <c r="M1309" s="14" t="s">
        <v>66</v>
      </c>
      <c r="N1309" s="31">
        <v>1000000</v>
      </c>
      <c r="O1309" s="14" t="s">
        <v>2</v>
      </c>
      <c r="P1309" s="14" t="s">
        <v>47</v>
      </c>
      <c r="Q1309" s="31">
        <v>4000</v>
      </c>
      <c r="R1309" s="31">
        <v>512</v>
      </c>
      <c r="S1309" s="45">
        <v>45</v>
      </c>
      <c r="T1309" s="64">
        <f t="shared" si="180"/>
        <v>729</v>
      </c>
      <c r="U1309" s="64">
        <f t="shared" si="181"/>
        <v>3.4243643002247182</v>
      </c>
      <c r="V1309" s="38">
        <f t="shared" si="182"/>
        <v>3.1219170150016038</v>
      </c>
      <c r="W1309" s="52">
        <v>69.375933666702309</v>
      </c>
      <c r="X1309" s="71" t="str">
        <f t="shared" si="188"/>
        <v>Q3 2024</v>
      </c>
      <c r="Y1309" s="21">
        <f t="shared" si="183"/>
        <v>2560</v>
      </c>
      <c r="Z1309" s="21">
        <f t="shared" si="184"/>
        <v>1600</v>
      </c>
      <c r="AA1309" s="57">
        <f t="shared" si="185"/>
        <v>76096.984449438183</v>
      </c>
      <c r="AB1309" s="59">
        <f t="shared" si="186"/>
        <v>1.6</v>
      </c>
      <c r="AC1309" s="61">
        <f t="shared" si="187"/>
        <v>411.47999999999996</v>
      </c>
    </row>
    <row r="1310" spans="4:29">
      <c r="D1310" s="12">
        <v>1304</v>
      </c>
      <c r="E1310" s="36" t="s">
        <v>222</v>
      </c>
      <c r="F1310" s="16" t="s">
        <v>11</v>
      </c>
      <c r="G1310" s="14" t="s">
        <v>40</v>
      </c>
      <c r="H1310" s="13" t="s">
        <v>90</v>
      </c>
      <c r="I1310" s="13" t="s">
        <v>109</v>
      </c>
      <c r="J1310" s="13" t="s">
        <v>110</v>
      </c>
      <c r="K1310" s="13" t="s">
        <v>43</v>
      </c>
      <c r="L1310" s="14">
        <v>16.2</v>
      </c>
      <c r="M1310" s="14" t="s">
        <v>64</v>
      </c>
      <c r="N1310" s="31">
        <v>1000000</v>
      </c>
      <c r="O1310" s="14" t="s">
        <v>2</v>
      </c>
      <c r="P1310" s="14" t="s">
        <v>47</v>
      </c>
      <c r="Q1310" s="31">
        <v>4000</v>
      </c>
      <c r="R1310" s="31">
        <v>512</v>
      </c>
      <c r="S1310" s="45">
        <v>20</v>
      </c>
      <c r="T1310" s="64">
        <f t="shared" si="180"/>
        <v>324</v>
      </c>
      <c r="U1310" s="64">
        <f t="shared" si="181"/>
        <v>1.5438569537661995</v>
      </c>
      <c r="V1310" s="38">
        <f t="shared" si="182"/>
        <v>1.6990537301945627</v>
      </c>
      <c r="W1310" s="52">
        <v>84.952686509728139</v>
      </c>
      <c r="X1310" s="71" t="str">
        <f t="shared" si="188"/>
        <v>Q3 2024</v>
      </c>
      <c r="Y1310" s="21">
        <f t="shared" si="183"/>
        <v>3456</v>
      </c>
      <c r="Z1310" s="21">
        <f t="shared" si="184"/>
        <v>2234</v>
      </c>
      <c r="AA1310" s="57">
        <f t="shared" si="185"/>
        <v>77192.847688309979</v>
      </c>
      <c r="AB1310" s="59">
        <f t="shared" si="186"/>
        <v>1.5470008952551477</v>
      </c>
      <c r="AC1310" s="61">
        <f t="shared" si="187"/>
        <v>411.47999999999996</v>
      </c>
    </row>
    <row r="1311" spans="4:29">
      <c r="D1311" s="12">
        <v>1305</v>
      </c>
      <c r="E1311" s="36" t="s">
        <v>222</v>
      </c>
      <c r="F1311" s="16" t="s">
        <v>11</v>
      </c>
      <c r="G1311" s="14" t="s">
        <v>40</v>
      </c>
      <c r="H1311" s="13" t="s">
        <v>90</v>
      </c>
      <c r="I1311" s="13" t="s">
        <v>109</v>
      </c>
      <c r="J1311" s="13" t="s">
        <v>212</v>
      </c>
      <c r="K1311" s="13" t="s">
        <v>43</v>
      </c>
      <c r="L1311" s="14">
        <v>18</v>
      </c>
      <c r="M1311" s="14" t="s">
        <v>66</v>
      </c>
      <c r="N1311" s="31">
        <v>1000000</v>
      </c>
      <c r="O1311" s="14" t="s">
        <v>2</v>
      </c>
      <c r="P1311" s="14" t="s">
        <v>47</v>
      </c>
      <c r="Q1311" s="31">
        <v>9216</v>
      </c>
      <c r="R1311" s="31">
        <v>2304</v>
      </c>
      <c r="S1311" s="45">
        <v>15</v>
      </c>
      <c r="T1311" s="64">
        <f t="shared" si="180"/>
        <v>270</v>
      </c>
      <c r="U1311" s="64">
        <f t="shared" si="181"/>
        <v>1.4092034157303368</v>
      </c>
      <c r="V1311" s="38">
        <f t="shared" si="182"/>
        <v>1.1112996781795832</v>
      </c>
      <c r="W1311" s="52">
        <v>74.086645211972211</v>
      </c>
      <c r="X1311" s="71" t="str">
        <f t="shared" si="188"/>
        <v>Q3 2024</v>
      </c>
      <c r="Y1311" s="21">
        <f t="shared" si="183"/>
        <v>2560</v>
      </c>
      <c r="Z1311" s="21">
        <f t="shared" si="184"/>
        <v>1600</v>
      </c>
      <c r="AA1311" s="57">
        <f t="shared" si="185"/>
        <v>93946.894382022467</v>
      </c>
      <c r="AB1311" s="59">
        <f t="shared" si="186"/>
        <v>1.6</v>
      </c>
      <c r="AC1311" s="61">
        <f t="shared" si="187"/>
        <v>457.2</v>
      </c>
    </row>
    <row r="1312" spans="4:29">
      <c r="D1312" s="12">
        <v>1306</v>
      </c>
      <c r="E1312" s="36" t="s">
        <v>222</v>
      </c>
      <c r="F1312" s="16" t="s">
        <v>11</v>
      </c>
      <c r="G1312" s="14" t="s">
        <v>40</v>
      </c>
      <c r="H1312" s="13" t="s">
        <v>90</v>
      </c>
      <c r="I1312" s="13" t="s">
        <v>135</v>
      </c>
      <c r="J1312" s="13" t="s">
        <v>136</v>
      </c>
      <c r="K1312" s="13"/>
      <c r="L1312" s="14">
        <v>16.2</v>
      </c>
      <c r="M1312" s="14" t="s">
        <v>66</v>
      </c>
      <c r="N1312" s="31">
        <v>1000000</v>
      </c>
      <c r="O1312" s="14" t="s">
        <v>2</v>
      </c>
      <c r="P1312" s="14" t="s">
        <v>47</v>
      </c>
      <c r="Q1312" s="31">
        <v>4000</v>
      </c>
      <c r="R1312" s="31">
        <v>512</v>
      </c>
      <c r="S1312" s="45">
        <v>90</v>
      </c>
      <c r="T1312" s="64">
        <f t="shared" si="180"/>
        <v>1458</v>
      </c>
      <c r="U1312" s="64">
        <f t="shared" si="181"/>
        <v>6.8487286004494363</v>
      </c>
      <c r="V1312" s="38">
        <f t="shared" si="182"/>
        <v>6.2438340300032076</v>
      </c>
      <c r="W1312" s="52">
        <v>69.375933666702309</v>
      </c>
      <c r="X1312" s="71" t="str">
        <f t="shared" si="188"/>
        <v>Q3 2024</v>
      </c>
      <c r="Y1312" s="21">
        <f t="shared" si="183"/>
        <v>2560</v>
      </c>
      <c r="Z1312" s="21">
        <f t="shared" si="184"/>
        <v>1600</v>
      </c>
      <c r="AA1312" s="57">
        <f t="shared" si="185"/>
        <v>76096.984449438183</v>
      </c>
      <c r="AB1312" s="59">
        <f t="shared" si="186"/>
        <v>1.6</v>
      </c>
      <c r="AC1312" s="61">
        <f t="shared" si="187"/>
        <v>411.47999999999996</v>
      </c>
    </row>
    <row r="1313" spans="4:29">
      <c r="D1313" s="12">
        <v>1307</v>
      </c>
      <c r="E1313" s="36" t="s">
        <v>222</v>
      </c>
      <c r="F1313" s="16" t="s">
        <v>11</v>
      </c>
      <c r="G1313" s="14" t="s">
        <v>40</v>
      </c>
      <c r="H1313" s="13" t="s">
        <v>90</v>
      </c>
      <c r="I1313" s="13" t="s">
        <v>135</v>
      </c>
      <c r="J1313" s="13" t="s">
        <v>171</v>
      </c>
      <c r="K1313" s="13" t="s">
        <v>98</v>
      </c>
      <c r="L1313" s="14">
        <v>16</v>
      </c>
      <c r="M1313" s="14" t="s">
        <v>172</v>
      </c>
      <c r="N1313" s="31">
        <v>1000000</v>
      </c>
      <c r="O1313" s="14" t="s">
        <v>2</v>
      </c>
      <c r="P1313" s="14" t="s">
        <v>47</v>
      </c>
      <c r="Q1313" s="31">
        <v>4000</v>
      </c>
      <c r="R1313" s="31">
        <v>1000</v>
      </c>
      <c r="S1313" s="45">
        <v>30</v>
      </c>
      <c r="T1313" s="64">
        <f t="shared" si="180"/>
        <v>480</v>
      </c>
      <c r="U1313" s="64">
        <f t="shared" si="181"/>
        <v>2.2268893483146064</v>
      </c>
      <c r="V1313" s="38">
        <f t="shared" si="182"/>
        <v>2.081278010001069</v>
      </c>
      <c r="W1313" s="52">
        <v>69.375933666702309</v>
      </c>
      <c r="X1313" s="71" t="str">
        <f t="shared" si="188"/>
        <v>Q3 2024</v>
      </c>
      <c r="Y1313" s="21">
        <f t="shared" si="183"/>
        <v>3200</v>
      </c>
      <c r="Z1313" s="21">
        <f t="shared" si="184"/>
        <v>2000</v>
      </c>
      <c r="AA1313" s="57">
        <f t="shared" si="185"/>
        <v>74229.644943820225</v>
      </c>
      <c r="AB1313" s="59">
        <f t="shared" si="186"/>
        <v>1.6</v>
      </c>
      <c r="AC1313" s="61">
        <f t="shared" si="187"/>
        <v>406.4</v>
      </c>
    </row>
    <row r="1314" spans="4:29">
      <c r="D1314" s="12">
        <v>1308</v>
      </c>
      <c r="E1314" s="36" t="s">
        <v>222</v>
      </c>
      <c r="F1314" s="16" t="s">
        <v>11</v>
      </c>
      <c r="G1314" s="14" t="s">
        <v>40</v>
      </c>
      <c r="H1314" s="13" t="s">
        <v>90</v>
      </c>
      <c r="I1314" s="13" t="s">
        <v>135</v>
      </c>
      <c r="J1314" s="13" t="s">
        <v>171</v>
      </c>
      <c r="K1314" s="13" t="s">
        <v>98</v>
      </c>
      <c r="L1314" s="14">
        <v>14.5</v>
      </c>
      <c r="M1314" s="14" t="s">
        <v>173</v>
      </c>
      <c r="N1314" s="31">
        <v>1000000</v>
      </c>
      <c r="O1314" s="14" t="s">
        <v>2</v>
      </c>
      <c r="P1314" s="14" t="s">
        <v>47</v>
      </c>
      <c r="Q1314" s="31">
        <v>4000</v>
      </c>
      <c r="R1314" s="31">
        <v>1000</v>
      </c>
      <c r="S1314" s="45">
        <v>50</v>
      </c>
      <c r="T1314" s="64">
        <f t="shared" si="180"/>
        <v>725</v>
      </c>
      <c r="U1314" s="64">
        <f t="shared" si="181"/>
        <v>3.0481997752808976</v>
      </c>
      <c r="V1314" s="38">
        <f t="shared" si="182"/>
        <v>3.1476118052485313</v>
      </c>
      <c r="W1314" s="52">
        <v>62.952236104970623</v>
      </c>
      <c r="X1314" s="71" t="str">
        <f t="shared" si="188"/>
        <v>Q3 2024</v>
      </c>
      <c r="Y1314" s="21">
        <f t="shared" si="183"/>
        <v>3072</v>
      </c>
      <c r="Z1314" s="21">
        <f t="shared" si="184"/>
        <v>1920</v>
      </c>
      <c r="AA1314" s="57">
        <f t="shared" si="185"/>
        <v>60963.995505617953</v>
      </c>
      <c r="AB1314" s="59">
        <f t="shared" si="186"/>
        <v>1.6</v>
      </c>
      <c r="AC1314" s="61">
        <f t="shared" si="187"/>
        <v>368.29999999999995</v>
      </c>
    </row>
    <row r="1315" spans="4:29">
      <c r="D1315" s="12">
        <v>1309</v>
      </c>
      <c r="E1315" s="36" t="s">
        <v>222</v>
      </c>
      <c r="F1315" s="16" t="s">
        <v>11</v>
      </c>
      <c r="G1315" s="14" t="s">
        <v>40</v>
      </c>
      <c r="H1315" s="13" t="s">
        <v>90</v>
      </c>
      <c r="I1315" s="13" t="s">
        <v>135</v>
      </c>
      <c r="J1315" s="13" t="s">
        <v>207</v>
      </c>
      <c r="K1315" s="13" t="s">
        <v>98</v>
      </c>
      <c r="L1315" s="14">
        <v>16</v>
      </c>
      <c r="M1315" s="14" t="s">
        <v>172</v>
      </c>
      <c r="N1315" s="31">
        <v>1000000</v>
      </c>
      <c r="O1315" s="14" t="s">
        <v>2</v>
      </c>
      <c r="P1315" s="14" t="s">
        <v>47</v>
      </c>
      <c r="Q1315" s="31">
        <v>6144</v>
      </c>
      <c r="R1315" s="31">
        <v>1536</v>
      </c>
      <c r="S1315" s="45">
        <v>30</v>
      </c>
      <c r="T1315" s="64">
        <f t="shared" si="180"/>
        <v>480</v>
      </c>
      <c r="U1315" s="64">
        <f t="shared" si="181"/>
        <v>2.2268893483146064</v>
      </c>
      <c r="V1315" s="38">
        <f t="shared" si="182"/>
        <v>2.081278010001069</v>
      </c>
      <c r="W1315" s="52">
        <v>69.375933666702309</v>
      </c>
      <c r="X1315" s="71" t="str">
        <f t="shared" si="188"/>
        <v>Q3 2024</v>
      </c>
      <c r="Y1315" s="21">
        <f t="shared" si="183"/>
        <v>3200</v>
      </c>
      <c r="Z1315" s="21">
        <f t="shared" si="184"/>
        <v>2000</v>
      </c>
      <c r="AA1315" s="57">
        <f t="shared" si="185"/>
        <v>74229.644943820225</v>
      </c>
      <c r="AB1315" s="59">
        <f t="shared" si="186"/>
        <v>1.6</v>
      </c>
      <c r="AC1315" s="61">
        <f t="shared" si="187"/>
        <v>406.4</v>
      </c>
    </row>
    <row r="1316" spans="4:29">
      <c r="D1316" s="12">
        <v>1310</v>
      </c>
      <c r="E1316" s="36" t="s">
        <v>222</v>
      </c>
      <c r="F1316" s="16" t="s">
        <v>11</v>
      </c>
      <c r="G1316" s="14" t="s">
        <v>40</v>
      </c>
      <c r="H1316" s="13" t="s">
        <v>90</v>
      </c>
      <c r="I1316" s="13" t="s">
        <v>141</v>
      </c>
      <c r="J1316" s="13" t="s">
        <v>214</v>
      </c>
      <c r="K1316" s="13" t="s">
        <v>95</v>
      </c>
      <c r="L1316" s="14">
        <v>15.6</v>
      </c>
      <c r="M1316" s="14" t="s">
        <v>15</v>
      </c>
      <c r="N1316" s="31">
        <v>1000000</v>
      </c>
      <c r="O1316" s="14" t="s">
        <v>2</v>
      </c>
      <c r="P1316" s="14" t="s">
        <v>47</v>
      </c>
      <c r="Q1316" s="31">
        <v>10000</v>
      </c>
      <c r="R1316" s="31">
        <v>1152</v>
      </c>
      <c r="S1316" s="45">
        <v>20</v>
      </c>
      <c r="T1316" s="64">
        <f t="shared" si="180"/>
        <v>312</v>
      </c>
      <c r="U1316" s="64">
        <f t="shared" si="181"/>
        <v>1.3417735201424328</v>
      </c>
      <c r="V1316" s="38">
        <f t="shared" si="182"/>
        <v>1.6990537301945627</v>
      </c>
      <c r="W1316" s="52">
        <v>84.952686509728139</v>
      </c>
      <c r="X1316" s="71" t="str">
        <f t="shared" si="188"/>
        <v>Q3 2024</v>
      </c>
      <c r="Y1316" s="21">
        <f t="shared" si="183"/>
        <v>3840</v>
      </c>
      <c r="Z1316" s="21">
        <f t="shared" si="184"/>
        <v>2160</v>
      </c>
      <c r="AA1316" s="57">
        <f t="shared" si="185"/>
        <v>67088.676007121641</v>
      </c>
      <c r="AB1316" s="59">
        <f t="shared" si="186"/>
        <v>1.7777777777777777</v>
      </c>
      <c r="AC1316" s="61">
        <f t="shared" si="187"/>
        <v>396.23999999999995</v>
      </c>
    </row>
    <row r="1317" spans="4:29">
      <c r="D1317" s="12">
        <v>1311</v>
      </c>
      <c r="E1317" s="36" t="s">
        <v>222</v>
      </c>
      <c r="F1317" s="16" t="s">
        <v>11</v>
      </c>
      <c r="G1317" s="14" t="s">
        <v>40</v>
      </c>
      <c r="H1317" s="13" t="s">
        <v>90</v>
      </c>
      <c r="I1317" s="13" t="s">
        <v>184</v>
      </c>
      <c r="J1317" s="13" t="s">
        <v>185</v>
      </c>
      <c r="K1317" s="13" t="s">
        <v>95</v>
      </c>
      <c r="L1317" s="14">
        <v>16</v>
      </c>
      <c r="M1317" s="14" t="s">
        <v>186</v>
      </c>
      <c r="N1317" s="31">
        <v>1000000</v>
      </c>
      <c r="O1317" s="14" t="s">
        <v>2</v>
      </c>
      <c r="P1317" s="14" t="s">
        <v>47</v>
      </c>
      <c r="Q1317" s="31">
        <v>10000</v>
      </c>
      <c r="R1317" s="31">
        <v>2596</v>
      </c>
      <c r="S1317" s="45">
        <v>30</v>
      </c>
      <c r="T1317" s="64">
        <f t="shared" si="180"/>
        <v>480</v>
      </c>
      <c r="U1317" s="64">
        <f t="shared" si="181"/>
        <v>2.2268893483146064</v>
      </c>
      <c r="V1317" s="38">
        <f t="shared" si="182"/>
        <v>2.5485805952918441</v>
      </c>
      <c r="W1317" s="52">
        <v>84.952686509728139</v>
      </c>
      <c r="X1317" s="71" t="str">
        <f t="shared" si="188"/>
        <v>Q3 2024</v>
      </c>
      <c r="Y1317" s="21">
        <f t="shared" si="183"/>
        <v>3840</v>
      </c>
      <c r="Z1317" s="21">
        <f t="shared" si="184"/>
        <v>2400</v>
      </c>
      <c r="AA1317" s="57">
        <f t="shared" si="185"/>
        <v>74229.644943820225</v>
      </c>
      <c r="AB1317" s="59">
        <f t="shared" si="186"/>
        <v>1.6</v>
      </c>
      <c r="AC1317" s="61">
        <f t="shared" si="187"/>
        <v>406.4</v>
      </c>
    </row>
    <row r="1318" spans="4:29">
      <c r="D1318" s="12">
        <v>1312</v>
      </c>
      <c r="E1318" s="36" t="s">
        <v>222</v>
      </c>
      <c r="F1318" s="16" t="s">
        <v>11</v>
      </c>
      <c r="G1318" s="14" t="s">
        <v>40</v>
      </c>
      <c r="H1318" s="13" t="s">
        <v>90</v>
      </c>
      <c r="I1318" s="13" t="s">
        <v>184</v>
      </c>
      <c r="J1318" s="13" t="s">
        <v>213</v>
      </c>
      <c r="K1318" s="13" t="s">
        <v>95</v>
      </c>
      <c r="L1318" s="14">
        <v>18</v>
      </c>
      <c r="M1318" s="14" t="s">
        <v>66</v>
      </c>
      <c r="N1318" s="31">
        <v>1000000</v>
      </c>
      <c r="O1318" s="14" t="s">
        <v>2</v>
      </c>
      <c r="P1318" s="14" t="s">
        <v>47</v>
      </c>
      <c r="Q1318" s="31">
        <v>8000</v>
      </c>
      <c r="R1318" s="31">
        <v>2000</v>
      </c>
      <c r="S1318" s="45">
        <v>10</v>
      </c>
      <c r="T1318" s="64">
        <f t="shared" si="180"/>
        <v>180</v>
      </c>
      <c r="U1318" s="64">
        <f t="shared" si="181"/>
        <v>0.93946894382022461</v>
      </c>
      <c r="V1318" s="38">
        <f t="shared" si="182"/>
        <v>0.74086645211972213</v>
      </c>
      <c r="W1318" s="52">
        <v>74.086645211972211</v>
      </c>
      <c r="X1318" s="71" t="str">
        <f t="shared" si="188"/>
        <v>Q3 2024</v>
      </c>
      <c r="Y1318" s="21">
        <f t="shared" si="183"/>
        <v>2560</v>
      </c>
      <c r="Z1318" s="21">
        <f t="shared" si="184"/>
        <v>1600</v>
      </c>
      <c r="AA1318" s="57">
        <f t="shared" si="185"/>
        <v>93946.894382022467</v>
      </c>
      <c r="AB1318" s="59">
        <f t="shared" si="186"/>
        <v>1.6</v>
      </c>
      <c r="AC1318" s="61">
        <f t="shared" si="187"/>
        <v>457.2</v>
      </c>
    </row>
    <row r="1319" spans="4:29">
      <c r="D1319" s="12">
        <v>1313</v>
      </c>
      <c r="E1319" s="36" t="s">
        <v>222</v>
      </c>
      <c r="F1319" s="16" t="s">
        <v>11</v>
      </c>
      <c r="G1319" s="14" t="s">
        <v>40</v>
      </c>
      <c r="H1319" s="13" t="s">
        <v>90</v>
      </c>
      <c r="I1319" s="13" t="s">
        <v>195</v>
      </c>
      <c r="J1319" s="13" t="s">
        <v>196</v>
      </c>
      <c r="K1319" s="13" t="s">
        <v>43</v>
      </c>
      <c r="L1319" s="14">
        <v>16.100000000000001</v>
      </c>
      <c r="M1319" s="14" t="s">
        <v>143</v>
      </c>
      <c r="N1319" s="31">
        <v>1000000</v>
      </c>
      <c r="O1319" s="14" t="s">
        <v>2</v>
      </c>
      <c r="P1319" s="14" t="s">
        <v>47</v>
      </c>
      <c r="Q1319" s="31">
        <v>4000</v>
      </c>
      <c r="R1319" s="31">
        <v>1000</v>
      </c>
      <c r="S1319" s="45">
        <v>50</v>
      </c>
      <c r="T1319" s="64">
        <f t="shared" si="180"/>
        <v>805.00000000000011</v>
      </c>
      <c r="U1319" s="64">
        <f t="shared" si="181"/>
        <v>3.5729075665281895</v>
      </c>
      <c r="V1319" s="38">
        <f t="shared" si="182"/>
        <v>3.4687966833351158</v>
      </c>
      <c r="W1319" s="52">
        <v>69.375933666702309</v>
      </c>
      <c r="X1319" s="71" t="str">
        <f t="shared" si="188"/>
        <v>Q3 2024</v>
      </c>
      <c r="Y1319" s="21">
        <f t="shared" si="183"/>
        <v>2560</v>
      </c>
      <c r="Z1319" s="21">
        <f t="shared" si="184"/>
        <v>1440</v>
      </c>
      <c r="AA1319" s="57">
        <f t="shared" si="185"/>
        <v>71458.151330563793</v>
      </c>
      <c r="AB1319" s="59">
        <f t="shared" si="186"/>
        <v>1.7777777777777777</v>
      </c>
      <c r="AC1319" s="61">
        <f t="shared" si="187"/>
        <v>408.94</v>
      </c>
    </row>
    <row r="1320" spans="4:29">
      <c r="D1320" s="12">
        <v>1314</v>
      </c>
      <c r="E1320" s="36" t="s">
        <v>222</v>
      </c>
      <c r="F1320" s="16" t="s">
        <v>11</v>
      </c>
      <c r="G1320" s="14" t="s">
        <v>40</v>
      </c>
      <c r="H1320" s="13" t="s">
        <v>5</v>
      </c>
      <c r="I1320" s="13" t="s">
        <v>31</v>
      </c>
      <c r="J1320" s="13" t="s">
        <v>32</v>
      </c>
      <c r="K1320" s="13" t="s">
        <v>33</v>
      </c>
      <c r="L1320" s="14">
        <v>31.5</v>
      </c>
      <c r="M1320" s="14" t="s">
        <v>34</v>
      </c>
      <c r="N1320" s="31">
        <v>1000000</v>
      </c>
      <c r="O1320" s="14" t="s">
        <v>1</v>
      </c>
      <c r="P1320" s="14" t="s">
        <v>35</v>
      </c>
      <c r="Q1320" s="31">
        <v>576</v>
      </c>
      <c r="R1320" s="31">
        <v>576</v>
      </c>
      <c r="S1320" s="45">
        <v>1.5</v>
      </c>
      <c r="T1320" s="64">
        <f t="shared" si="180"/>
        <v>47.25</v>
      </c>
      <c r="U1320" s="64">
        <f t="shared" si="181"/>
        <v>0.41031027347181004</v>
      </c>
      <c r="V1320" s="38">
        <f t="shared" si="182"/>
        <v>0.20075759683373792</v>
      </c>
      <c r="W1320" s="52">
        <v>133.83839788915861</v>
      </c>
      <c r="X1320" s="71" t="str">
        <f t="shared" si="188"/>
        <v>Q3 2024</v>
      </c>
      <c r="Y1320" s="21">
        <f t="shared" si="183"/>
        <v>6016</v>
      </c>
      <c r="Z1320" s="21">
        <f t="shared" si="184"/>
        <v>3384</v>
      </c>
      <c r="AA1320" s="57">
        <f t="shared" si="185"/>
        <v>273540.18231454003</v>
      </c>
      <c r="AB1320" s="59">
        <f t="shared" si="186"/>
        <v>1.7777777777777777</v>
      </c>
      <c r="AC1320" s="61">
        <f t="shared" si="187"/>
        <v>800.09999999999991</v>
      </c>
    </row>
    <row r="1321" spans="4:29">
      <c r="D1321" s="12">
        <v>1315</v>
      </c>
      <c r="E1321" s="36" t="s">
        <v>222</v>
      </c>
      <c r="F1321" s="16" t="s">
        <v>11</v>
      </c>
      <c r="G1321" s="14" t="s">
        <v>40</v>
      </c>
      <c r="H1321" s="13" t="s">
        <v>5</v>
      </c>
      <c r="I1321" s="13" t="s">
        <v>41</v>
      </c>
      <c r="J1321" s="13" t="s">
        <v>42</v>
      </c>
      <c r="K1321" s="13" t="s">
        <v>43</v>
      </c>
      <c r="L1321" s="14">
        <v>31.5</v>
      </c>
      <c r="M1321" s="14" t="s">
        <v>15</v>
      </c>
      <c r="N1321" s="31">
        <v>1000000</v>
      </c>
      <c r="O1321" s="14" t="s">
        <v>1</v>
      </c>
      <c r="P1321" s="14" t="s">
        <v>35</v>
      </c>
      <c r="Q1321" s="31">
        <v>5000</v>
      </c>
      <c r="R1321" s="31">
        <v>1152</v>
      </c>
      <c r="S1321" s="45">
        <v>15</v>
      </c>
      <c r="T1321" s="64">
        <f t="shared" si="180"/>
        <v>472.5</v>
      </c>
      <c r="U1321" s="64">
        <f t="shared" si="181"/>
        <v>4.1031027347181004</v>
      </c>
      <c r="V1321" s="38">
        <f t="shared" si="182"/>
        <v>1.4053031778361653</v>
      </c>
      <c r="W1321" s="52">
        <v>93.686878522411021</v>
      </c>
      <c r="X1321" s="71" t="str">
        <f t="shared" si="188"/>
        <v>Q3 2024</v>
      </c>
      <c r="Y1321" s="21">
        <f t="shared" si="183"/>
        <v>3840</v>
      </c>
      <c r="Z1321" s="21">
        <f t="shared" si="184"/>
        <v>2160</v>
      </c>
      <c r="AA1321" s="57">
        <f t="shared" si="185"/>
        <v>273540.18231454003</v>
      </c>
      <c r="AB1321" s="59">
        <f t="shared" si="186"/>
        <v>1.7777777777777777</v>
      </c>
      <c r="AC1321" s="61">
        <f t="shared" si="187"/>
        <v>800.09999999999991</v>
      </c>
    </row>
    <row r="1322" spans="4:29">
      <c r="D1322" s="12">
        <v>1316</v>
      </c>
      <c r="E1322" s="36" t="s">
        <v>222</v>
      </c>
      <c r="F1322" s="16" t="s">
        <v>11</v>
      </c>
      <c r="G1322" s="14" t="s">
        <v>40</v>
      </c>
      <c r="H1322" s="13" t="s">
        <v>5</v>
      </c>
      <c r="I1322" s="13" t="s">
        <v>41</v>
      </c>
      <c r="J1322" s="13" t="s">
        <v>44</v>
      </c>
      <c r="K1322" s="13" t="s">
        <v>43</v>
      </c>
      <c r="L1322" s="14">
        <v>31.5</v>
      </c>
      <c r="M1322" s="14" t="s">
        <v>15</v>
      </c>
      <c r="N1322" s="31">
        <v>1000000</v>
      </c>
      <c r="O1322" s="14" t="s">
        <v>1</v>
      </c>
      <c r="P1322" s="14" t="s">
        <v>35</v>
      </c>
      <c r="Q1322" s="31">
        <v>4608</v>
      </c>
      <c r="R1322" s="31">
        <v>576</v>
      </c>
      <c r="S1322" s="45">
        <v>15</v>
      </c>
      <c r="T1322" s="64">
        <f t="shared" si="180"/>
        <v>472.5</v>
      </c>
      <c r="U1322" s="64">
        <f t="shared" si="181"/>
        <v>4.1031027347181004</v>
      </c>
      <c r="V1322" s="38">
        <f t="shared" si="182"/>
        <v>1.4053031778361653</v>
      </c>
      <c r="W1322" s="52">
        <v>93.686878522411021</v>
      </c>
      <c r="X1322" s="71" t="str">
        <f t="shared" si="188"/>
        <v>Q3 2024</v>
      </c>
      <c r="Y1322" s="21">
        <f t="shared" si="183"/>
        <v>3840</v>
      </c>
      <c r="Z1322" s="21">
        <f t="shared" si="184"/>
        <v>2160</v>
      </c>
      <c r="AA1322" s="57">
        <f t="shared" si="185"/>
        <v>273540.18231454003</v>
      </c>
      <c r="AB1322" s="59">
        <f t="shared" si="186"/>
        <v>1.7777777777777777</v>
      </c>
      <c r="AC1322" s="61">
        <f t="shared" si="187"/>
        <v>800.09999999999991</v>
      </c>
    </row>
    <row r="1323" spans="4:29">
      <c r="D1323" s="12">
        <v>1317</v>
      </c>
      <c r="E1323" s="36" t="s">
        <v>222</v>
      </c>
      <c r="F1323" s="16" t="s">
        <v>11</v>
      </c>
      <c r="G1323" s="14" t="s">
        <v>40</v>
      </c>
      <c r="H1323" s="13" t="s">
        <v>5</v>
      </c>
      <c r="I1323" s="13" t="s">
        <v>41</v>
      </c>
      <c r="J1323" s="13" t="s">
        <v>113</v>
      </c>
      <c r="K1323" s="13" t="s">
        <v>43</v>
      </c>
      <c r="L1323" s="14">
        <v>31.5</v>
      </c>
      <c r="M1323" s="14" t="s">
        <v>15</v>
      </c>
      <c r="N1323" s="31">
        <v>1000000</v>
      </c>
      <c r="O1323" s="14" t="s">
        <v>1</v>
      </c>
      <c r="P1323" s="14" t="s">
        <v>35</v>
      </c>
      <c r="Q1323" s="31">
        <v>4608</v>
      </c>
      <c r="R1323" s="31">
        <v>576</v>
      </c>
      <c r="S1323" s="45">
        <v>20</v>
      </c>
      <c r="T1323" s="64">
        <f t="shared" si="180"/>
        <v>630</v>
      </c>
      <c r="U1323" s="64">
        <f t="shared" si="181"/>
        <v>5.4708036462908005</v>
      </c>
      <c r="V1323" s="38">
        <f t="shared" si="182"/>
        <v>1.8737375704482204</v>
      </c>
      <c r="W1323" s="52">
        <v>93.686878522411021</v>
      </c>
      <c r="X1323" s="71" t="str">
        <f t="shared" si="188"/>
        <v>Q3 2024</v>
      </c>
      <c r="Y1323" s="21">
        <f t="shared" si="183"/>
        <v>3840</v>
      </c>
      <c r="Z1323" s="21">
        <f t="shared" si="184"/>
        <v>2160</v>
      </c>
      <c r="AA1323" s="57">
        <f t="shared" si="185"/>
        <v>273540.18231454003</v>
      </c>
      <c r="AB1323" s="59">
        <f t="shared" si="186"/>
        <v>1.7777777777777777</v>
      </c>
      <c r="AC1323" s="61">
        <f t="shared" si="187"/>
        <v>800.09999999999991</v>
      </c>
    </row>
    <row r="1324" spans="4:29">
      <c r="D1324" s="12">
        <v>1318</v>
      </c>
      <c r="E1324" s="36" t="s">
        <v>222</v>
      </c>
      <c r="F1324" s="16" t="s">
        <v>11</v>
      </c>
      <c r="G1324" s="14" t="s">
        <v>40</v>
      </c>
      <c r="H1324" s="13" t="s">
        <v>5</v>
      </c>
      <c r="I1324" s="13" t="s">
        <v>41</v>
      </c>
      <c r="J1324" s="13" t="s">
        <v>116</v>
      </c>
      <c r="K1324" s="13" t="s">
        <v>43</v>
      </c>
      <c r="L1324" s="14">
        <v>27</v>
      </c>
      <c r="M1324" s="14" t="s">
        <v>117</v>
      </c>
      <c r="N1324" s="31">
        <v>1000000</v>
      </c>
      <c r="O1324" s="14" t="s">
        <v>1</v>
      </c>
      <c r="P1324" s="14" t="s">
        <v>35</v>
      </c>
      <c r="Q1324" s="31">
        <v>2304</v>
      </c>
      <c r="R1324" s="31">
        <v>576</v>
      </c>
      <c r="S1324" s="45">
        <v>18</v>
      </c>
      <c r="T1324" s="64">
        <f t="shared" si="180"/>
        <v>486</v>
      </c>
      <c r="U1324" s="64">
        <f t="shared" si="181"/>
        <v>3.0154261796962722</v>
      </c>
      <c r="V1324" s="38">
        <f t="shared" si="182"/>
        <v>1.6863638134033982</v>
      </c>
      <c r="W1324" s="52">
        <v>93.686878522411021</v>
      </c>
      <c r="X1324" s="71" t="str">
        <f t="shared" si="188"/>
        <v>Q3 2024</v>
      </c>
      <c r="Y1324" s="21">
        <f t="shared" si="183"/>
        <v>3440</v>
      </c>
      <c r="Z1324" s="21">
        <f t="shared" si="184"/>
        <v>1440</v>
      </c>
      <c r="AA1324" s="57">
        <f t="shared" si="185"/>
        <v>167523.67664979291</v>
      </c>
      <c r="AB1324" s="59">
        <f t="shared" si="186"/>
        <v>2.3888888888888888</v>
      </c>
      <c r="AC1324" s="61">
        <f t="shared" si="187"/>
        <v>685.8</v>
      </c>
    </row>
    <row r="1325" spans="4:29">
      <c r="D1325" s="12">
        <v>1319</v>
      </c>
      <c r="E1325" s="36" t="s">
        <v>222</v>
      </c>
      <c r="F1325" s="16" t="s">
        <v>11</v>
      </c>
      <c r="G1325" s="14" t="s">
        <v>40</v>
      </c>
      <c r="H1325" s="13" t="s">
        <v>5</v>
      </c>
      <c r="I1325" s="13" t="s">
        <v>54</v>
      </c>
      <c r="J1325" s="13" t="s">
        <v>55</v>
      </c>
      <c r="K1325" s="13" t="s">
        <v>43</v>
      </c>
      <c r="L1325" s="14">
        <v>31.5</v>
      </c>
      <c r="M1325" s="14" t="s">
        <v>15</v>
      </c>
      <c r="N1325" s="31">
        <v>1000000</v>
      </c>
      <c r="O1325" s="14" t="s">
        <v>1</v>
      </c>
      <c r="P1325" s="14" t="s">
        <v>35</v>
      </c>
      <c r="Q1325" s="31">
        <v>2304</v>
      </c>
      <c r="R1325" s="31">
        <v>1152</v>
      </c>
      <c r="S1325" s="45">
        <v>16</v>
      </c>
      <c r="T1325" s="64">
        <f t="shared" si="180"/>
        <v>504</v>
      </c>
      <c r="U1325" s="64">
        <f t="shared" si="181"/>
        <v>4.3766429170326404</v>
      </c>
      <c r="V1325" s="38">
        <f t="shared" si="182"/>
        <v>1.4989900563585763</v>
      </c>
      <c r="W1325" s="52">
        <v>93.686878522411021</v>
      </c>
      <c r="X1325" s="71" t="str">
        <f t="shared" si="188"/>
        <v>Q3 2024</v>
      </c>
      <c r="Y1325" s="21">
        <f t="shared" si="183"/>
        <v>3840</v>
      </c>
      <c r="Z1325" s="21">
        <f t="shared" si="184"/>
        <v>2160</v>
      </c>
      <c r="AA1325" s="57">
        <f t="shared" si="185"/>
        <v>273540.18231454003</v>
      </c>
      <c r="AB1325" s="59">
        <f t="shared" si="186"/>
        <v>1.7777777777777777</v>
      </c>
      <c r="AC1325" s="61">
        <f t="shared" si="187"/>
        <v>800.09999999999991</v>
      </c>
    </row>
    <row r="1326" spans="4:29">
      <c r="D1326" s="12">
        <v>1320</v>
      </c>
      <c r="E1326" s="36" t="s">
        <v>222</v>
      </c>
      <c r="F1326" s="16" t="s">
        <v>11</v>
      </c>
      <c r="G1326" s="14" t="s">
        <v>40</v>
      </c>
      <c r="H1326" s="13" t="s">
        <v>5</v>
      </c>
      <c r="I1326" s="13" t="s">
        <v>54</v>
      </c>
      <c r="J1326" s="13" t="s">
        <v>114</v>
      </c>
      <c r="K1326" s="13" t="s">
        <v>43</v>
      </c>
      <c r="L1326" s="14">
        <v>27</v>
      </c>
      <c r="M1326" s="14" t="s">
        <v>15</v>
      </c>
      <c r="N1326" s="31">
        <v>1000000</v>
      </c>
      <c r="O1326" s="14" t="s">
        <v>1</v>
      </c>
      <c r="P1326" s="14" t="s">
        <v>35</v>
      </c>
      <c r="Q1326" s="31">
        <v>2304</v>
      </c>
      <c r="R1326" s="31">
        <v>512</v>
      </c>
      <c r="S1326" s="45">
        <v>15</v>
      </c>
      <c r="T1326" s="64">
        <f t="shared" si="180"/>
        <v>405</v>
      </c>
      <c r="U1326" s="64">
        <f t="shared" si="181"/>
        <v>3.0145244581602371</v>
      </c>
      <c r="V1326" s="38">
        <f t="shared" si="182"/>
        <v>1.4053031778361653</v>
      </c>
      <c r="W1326" s="52">
        <v>93.686878522411021</v>
      </c>
      <c r="X1326" s="71" t="str">
        <f t="shared" si="188"/>
        <v>Q3 2024</v>
      </c>
      <c r="Y1326" s="21">
        <f t="shared" si="183"/>
        <v>3840</v>
      </c>
      <c r="Z1326" s="21">
        <f t="shared" si="184"/>
        <v>2160</v>
      </c>
      <c r="AA1326" s="57">
        <f t="shared" si="185"/>
        <v>200968.29721068247</v>
      </c>
      <c r="AB1326" s="59">
        <f t="shared" si="186"/>
        <v>1.7777777777777777</v>
      </c>
      <c r="AC1326" s="61">
        <f t="shared" si="187"/>
        <v>685.8</v>
      </c>
    </row>
    <row r="1327" spans="4:29">
      <c r="D1327" s="12">
        <v>1321</v>
      </c>
      <c r="E1327" s="36" t="s">
        <v>222</v>
      </c>
      <c r="F1327" s="16" t="s">
        <v>11</v>
      </c>
      <c r="G1327" s="14" t="s">
        <v>40</v>
      </c>
      <c r="H1327" s="13" t="s">
        <v>5</v>
      </c>
      <c r="I1327" s="13" t="s">
        <v>54</v>
      </c>
      <c r="J1327" s="13" t="s">
        <v>128</v>
      </c>
      <c r="K1327" s="13" t="s">
        <v>43</v>
      </c>
      <c r="L1327" s="14">
        <v>31.5</v>
      </c>
      <c r="M1327" s="14" t="s">
        <v>15</v>
      </c>
      <c r="N1327" s="31">
        <v>1000000</v>
      </c>
      <c r="O1327" s="14" t="s">
        <v>1</v>
      </c>
      <c r="P1327" s="14" t="s">
        <v>35</v>
      </c>
      <c r="Q1327" s="31">
        <v>2304</v>
      </c>
      <c r="R1327" s="31">
        <v>576</v>
      </c>
      <c r="S1327" s="45">
        <v>10</v>
      </c>
      <c r="T1327" s="64">
        <f t="shared" si="180"/>
        <v>315</v>
      </c>
      <c r="U1327" s="64">
        <f t="shared" si="181"/>
        <v>2.7354018231454003</v>
      </c>
      <c r="V1327" s="38">
        <f t="shared" si="182"/>
        <v>0.93686878522411021</v>
      </c>
      <c r="W1327" s="52">
        <v>93.686878522411021</v>
      </c>
      <c r="X1327" s="71" t="str">
        <f t="shared" si="188"/>
        <v>Q3 2024</v>
      </c>
      <c r="Y1327" s="21">
        <f t="shared" si="183"/>
        <v>3840</v>
      </c>
      <c r="Z1327" s="21">
        <f t="shared" si="184"/>
        <v>2160</v>
      </c>
      <c r="AA1327" s="57">
        <f t="shared" si="185"/>
        <v>273540.18231454003</v>
      </c>
      <c r="AB1327" s="59">
        <f t="shared" si="186"/>
        <v>1.7777777777777777</v>
      </c>
      <c r="AC1327" s="61">
        <f t="shared" si="187"/>
        <v>800.09999999999991</v>
      </c>
    </row>
    <row r="1328" spans="4:29">
      <c r="D1328" s="12">
        <v>1322</v>
      </c>
      <c r="E1328" s="36" t="s">
        <v>222</v>
      </c>
      <c r="F1328" s="16" t="s">
        <v>11</v>
      </c>
      <c r="G1328" s="14" t="s">
        <v>40</v>
      </c>
      <c r="H1328" s="13" t="s">
        <v>5</v>
      </c>
      <c r="I1328" s="13" t="s">
        <v>54</v>
      </c>
      <c r="J1328" s="13" t="s">
        <v>118</v>
      </c>
      <c r="K1328" s="13" t="s">
        <v>43</v>
      </c>
      <c r="L1328" s="14">
        <v>31.5</v>
      </c>
      <c r="M1328" s="14" t="s">
        <v>15</v>
      </c>
      <c r="N1328" s="31">
        <v>1000000</v>
      </c>
      <c r="O1328" s="14" t="s">
        <v>1</v>
      </c>
      <c r="P1328" s="14" t="s">
        <v>35</v>
      </c>
      <c r="Q1328" s="31">
        <v>2304</v>
      </c>
      <c r="R1328" s="31">
        <v>576</v>
      </c>
      <c r="S1328" s="45">
        <v>15</v>
      </c>
      <c r="T1328" s="64">
        <f t="shared" si="180"/>
        <v>472.5</v>
      </c>
      <c r="U1328" s="64">
        <f t="shared" si="181"/>
        <v>4.1031027347181004</v>
      </c>
      <c r="V1328" s="38">
        <f t="shared" si="182"/>
        <v>1.4053031778361653</v>
      </c>
      <c r="W1328" s="52">
        <v>93.686878522411021</v>
      </c>
      <c r="X1328" s="71" t="str">
        <f t="shared" si="188"/>
        <v>Q3 2024</v>
      </c>
      <c r="Y1328" s="21">
        <f t="shared" si="183"/>
        <v>3840</v>
      </c>
      <c r="Z1328" s="21">
        <f t="shared" si="184"/>
        <v>2160</v>
      </c>
      <c r="AA1328" s="57">
        <f t="shared" si="185"/>
        <v>273540.18231454003</v>
      </c>
      <c r="AB1328" s="59">
        <f t="shared" si="186"/>
        <v>1.7777777777777777</v>
      </c>
      <c r="AC1328" s="61">
        <f t="shared" si="187"/>
        <v>800.09999999999991</v>
      </c>
    </row>
    <row r="1329" spans="4:29">
      <c r="D1329" s="12">
        <v>1323</v>
      </c>
      <c r="E1329" s="36" t="s">
        <v>222</v>
      </c>
      <c r="F1329" s="16" t="s">
        <v>11</v>
      </c>
      <c r="G1329" s="14" t="s">
        <v>40</v>
      </c>
      <c r="H1329" s="13" t="s">
        <v>5</v>
      </c>
      <c r="I1329" s="13" t="s">
        <v>54</v>
      </c>
      <c r="J1329" s="13" t="s">
        <v>199</v>
      </c>
      <c r="K1329" s="13" t="s">
        <v>43</v>
      </c>
      <c r="L1329" s="14">
        <v>31.5</v>
      </c>
      <c r="M1329" s="14" t="s">
        <v>117</v>
      </c>
      <c r="N1329" s="31">
        <v>1000000</v>
      </c>
      <c r="O1329" s="14" t="s">
        <v>1</v>
      </c>
      <c r="P1329" s="14" t="s">
        <v>35</v>
      </c>
      <c r="Q1329" s="31">
        <v>2304</v>
      </c>
      <c r="R1329" s="31">
        <v>1152</v>
      </c>
      <c r="S1329" s="45">
        <v>10</v>
      </c>
      <c r="T1329" s="64">
        <f t="shared" si="180"/>
        <v>315</v>
      </c>
      <c r="U1329" s="64">
        <f t="shared" si="181"/>
        <v>2.2801833766221811</v>
      </c>
      <c r="V1329" s="38">
        <f t="shared" si="182"/>
        <v>0.93686878522411021</v>
      </c>
      <c r="W1329" s="52">
        <v>93.686878522411021</v>
      </c>
      <c r="X1329" s="71" t="str">
        <f t="shared" si="188"/>
        <v>Q3 2024</v>
      </c>
      <c r="Y1329" s="21">
        <f t="shared" si="183"/>
        <v>3440</v>
      </c>
      <c r="Z1329" s="21">
        <f t="shared" si="184"/>
        <v>1440</v>
      </c>
      <c r="AA1329" s="57">
        <f t="shared" si="185"/>
        <v>228018.33766221811</v>
      </c>
      <c r="AB1329" s="59">
        <f t="shared" si="186"/>
        <v>2.3888888888888888</v>
      </c>
      <c r="AC1329" s="61">
        <f t="shared" si="187"/>
        <v>800.09999999999991</v>
      </c>
    </row>
    <row r="1330" spans="4:29">
      <c r="D1330" s="12">
        <v>1324</v>
      </c>
      <c r="E1330" s="36" t="s">
        <v>222</v>
      </c>
      <c r="F1330" s="16" t="s">
        <v>11</v>
      </c>
      <c r="G1330" s="14" t="s">
        <v>40</v>
      </c>
      <c r="H1330" s="13" t="s">
        <v>5</v>
      </c>
      <c r="I1330" s="13" t="s">
        <v>54</v>
      </c>
      <c r="J1330" s="13" t="s">
        <v>203</v>
      </c>
      <c r="K1330" s="13" t="s">
        <v>43</v>
      </c>
      <c r="L1330" s="14">
        <v>34</v>
      </c>
      <c r="M1330" s="14" t="s">
        <v>117</v>
      </c>
      <c r="N1330" s="31">
        <v>1000000</v>
      </c>
      <c r="O1330" s="14" t="s">
        <v>1</v>
      </c>
      <c r="P1330" s="14" t="s">
        <v>35</v>
      </c>
      <c r="Q1330" s="31">
        <v>9216</v>
      </c>
      <c r="R1330" s="31">
        <v>2304</v>
      </c>
      <c r="S1330" s="45">
        <v>3</v>
      </c>
      <c r="T1330" s="64">
        <f t="shared" si="180"/>
        <v>102</v>
      </c>
      <c r="U1330" s="64">
        <f t="shared" si="181"/>
        <v>0.79694391031753331</v>
      </c>
      <c r="V1330" s="38">
        <f t="shared" si="182"/>
        <v>0.2810606355672331</v>
      </c>
      <c r="W1330" s="52">
        <v>93.686878522411021</v>
      </c>
      <c r="X1330" s="71" t="str">
        <f t="shared" si="188"/>
        <v>Q3 2024</v>
      </c>
      <c r="Y1330" s="21">
        <f t="shared" si="183"/>
        <v>3440</v>
      </c>
      <c r="Z1330" s="21">
        <f t="shared" si="184"/>
        <v>1440</v>
      </c>
      <c r="AA1330" s="57">
        <f t="shared" si="185"/>
        <v>265647.97010584443</v>
      </c>
      <c r="AB1330" s="59">
        <f t="shared" si="186"/>
        <v>2.3888888888888888</v>
      </c>
      <c r="AC1330" s="61">
        <f t="shared" si="187"/>
        <v>863.59999999999991</v>
      </c>
    </row>
    <row r="1331" spans="4:29">
      <c r="D1331" s="12">
        <v>1325</v>
      </c>
      <c r="E1331" s="36" t="s">
        <v>222</v>
      </c>
      <c r="F1331" s="16" t="s">
        <v>11</v>
      </c>
      <c r="G1331" s="14" t="s">
        <v>40</v>
      </c>
      <c r="H1331" s="13" t="s">
        <v>5</v>
      </c>
      <c r="I1331" s="13" t="s">
        <v>54</v>
      </c>
      <c r="J1331" s="13" t="s">
        <v>204</v>
      </c>
      <c r="K1331" s="13" t="s">
        <v>43</v>
      </c>
      <c r="L1331" s="14">
        <v>57</v>
      </c>
      <c r="M1331" s="14" t="s">
        <v>205</v>
      </c>
      <c r="N1331" s="31">
        <v>1000000</v>
      </c>
      <c r="O1331" s="14" t="s">
        <v>1</v>
      </c>
      <c r="P1331" s="14" t="s">
        <v>35</v>
      </c>
      <c r="Q1331" s="31">
        <v>9216</v>
      </c>
      <c r="R1331" s="31">
        <v>2304</v>
      </c>
      <c r="S1331" s="45">
        <v>2</v>
      </c>
      <c r="T1331" s="64">
        <f t="shared" si="180"/>
        <v>114</v>
      </c>
      <c r="U1331" s="64">
        <f t="shared" si="181"/>
        <v>1.0926406405791855</v>
      </c>
      <c r="V1331" s="38">
        <f t="shared" si="182"/>
        <v>0.31412659269278992</v>
      </c>
      <c r="W1331" s="52">
        <v>157.06329634639496</v>
      </c>
      <c r="X1331" s="71" t="str">
        <f t="shared" si="188"/>
        <v>Q3 2024</v>
      </c>
      <c r="Y1331" s="21">
        <f t="shared" si="183"/>
        <v>7680</v>
      </c>
      <c r="Z1331" s="21">
        <f t="shared" si="184"/>
        <v>2160</v>
      </c>
      <c r="AA1331" s="57">
        <f t="shared" si="185"/>
        <v>546320.32028959272</v>
      </c>
      <c r="AB1331" s="59">
        <f t="shared" si="186"/>
        <v>3.5555555555555554</v>
      </c>
      <c r="AC1331" s="61">
        <f t="shared" si="187"/>
        <v>1447.8</v>
      </c>
    </row>
    <row r="1332" spans="4:29">
      <c r="D1332" s="12">
        <v>1326</v>
      </c>
      <c r="E1332" s="36" t="s">
        <v>222</v>
      </c>
      <c r="F1332" s="16" t="s">
        <v>11</v>
      </c>
      <c r="G1332" s="14" t="s">
        <v>40</v>
      </c>
      <c r="H1332" s="13" t="s">
        <v>5</v>
      </c>
      <c r="I1332" s="13" t="s">
        <v>217</v>
      </c>
      <c r="J1332" s="13" t="s">
        <v>218</v>
      </c>
      <c r="K1332" s="13" t="s">
        <v>43</v>
      </c>
      <c r="L1332" s="14">
        <v>32</v>
      </c>
      <c r="M1332" s="14" t="s">
        <v>15</v>
      </c>
      <c r="N1332" s="31">
        <v>1000000</v>
      </c>
      <c r="O1332" s="14" t="s">
        <v>1</v>
      </c>
      <c r="P1332" s="14" t="s">
        <v>35</v>
      </c>
      <c r="Q1332" s="31">
        <v>4608</v>
      </c>
      <c r="R1332" s="31">
        <v>1152</v>
      </c>
      <c r="S1332" s="45">
        <v>4</v>
      </c>
      <c r="T1332" s="64">
        <f t="shared" si="180"/>
        <v>128</v>
      </c>
      <c r="U1332" s="64">
        <f t="shared" si="181"/>
        <v>1.1291716671810088</v>
      </c>
      <c r="V1332" s="38">
        <f t="shared" si="182"/>
        <v>1.004</v>
      </c>
      <c r="W1332" s="52">
        <v>251</v>
      </c>
      <c r="X1332" s="71" t="str">
        <f t="shared" si="188"/>
        <v>Q3 2024</v>
      </c>
      <c r="Y1332" s="21">
        <f t="shared" si="183"/>
        <v>3840</v>
      </c>
      <c r="Z1332" s="21">
        <f t="shared" si="184"/>
        <v>2160</v>
      </c>
      <c r="AA1332" s="57">
        <f t="shared" si="185"/>
        <v>282292.91679525218</v>
      </c>
      <c r="AB1332" s="59">
        <f t="shared" si="186"/>
        <v>1.7777777777777777</v>
      </c>
      <c r="AC1332" s="61">
        <f t="shared" si="187"/>
        <v>812.8</v>
      </c>
    </row>
    <row r="1333" spans="4:29">
      <c r="D1333" s="12">
        <v>1327</v>
      </c>
      <c r="E1333" s="36" t="s">
        <v>222</v>
      </c>
      <c r="F1333" s="16" t="s">
        <v>11</v>
      </c>
      <c r="G1333" s="14" t="s">
        <v>40</v>
      </c>
      <c r="H1333" s="13" t="s">
        <v>5</v>
      </c>
      <c r="I1333" s="13" t="s">
        <v>105</v>
      </c>
      <c r="J1333" s="13" t="s">
        <v>106</v>
      </c>
      <c r="K1333" s="13" t="s">
        <v>33</v>
      </c>
      <c r="L1333" s="14">
        <v>31.5</v>
      </c>
      <c r="M1333" s="14" t="s">
        <v>15</v>
      </c>
      <c r="N1333" s="31">
        <v>1000000</v>
      </c>
      <c r="O1333" s="14" t="s">
        <v>1</v>
      </c>
      <c r="P1333" s="14" t="s">
        <v>35</v>
      </c>
      <c r="Q1333" s="31">
        <v>5000</v>
      </c>
      <c r="R1333" s="31">
        <v>1152</v>
      </c>
      <c r="S1333" s="45">
        <v>15</v>
      </c>
      <c r="T1333" s="64">
        <f t="shared" si="180"/>
        <v>472.5</v>
      </c>
      <c r="U1333" s="64">
        <f t="shared" si="181"/>
        <v>4.1031027347181004</v>
      </c>
      <c r="V1333" s="38">
        <f t="shared" si="182"/>
        <v>1.4053031778361653</v>
      </c>
      <c r="W1333" s="52">
        <v>93.686878522411021</v>
      </c>
      <c r="X1333" s="71" t="str">
        <f t="shared" si="188"/>
        <v>Q3 2024</v>
      </c>
      <c r="Y1333" s="21">
        <f t="shared" si="183"/>
        <v>3840</v>
      </c>
      <c r="Z1333" s="21">
        <f t="shared" si="184"/>
        <v>2160</v>
      </c>
      <c r="AA1333" s="57">
        <f t="shared" si="185"/>
        <v>273540.18231454003</v>
      </c>
      <c r="AB1333" s="59">
        <f t="shared" si="186"/>
        <v>1.7777777777777777</v>
      </c>
      <c r="AC1333" s="61">
        <f t="shared" si="187"/>
        <v>800.09999999999991</v>
      </c>
    </row>
    <row r="1334" spans="4:29">
      <c r="D1334" s="12">
        <v>1328</v>
      </c>
      <c r="E1334" s="36" t="s">
        <v>222</v>
      </c>
      <c r="F1334" s="16" t="s">
        <v>11</v>
      </c>
      <c r="G1334" s="14" t="s">
        <v>40</v>
      </c>
      <c r="H1334" s="13" t="s">
        <v>5</v>
      </c>
      <c r="I1334" s="13" t="s">
        <v>96</v>
      </c>
      <c r="J1334" s="13" t="s">
        <v>61</v>
      </c>
      <c r="K1334" s="13" t="s">
        <v>33</v>
      </c>
      <c r="L1334" s="14">
        <v>27</v>
      </c>
      <c r="M1334" s="14" t="s">
        <v>15</v>
      </c>
      <c r="N1334" s="31">
        <v>80000000</v>
      </c>
      <c r="O1334" s="14" t="s">
        <v>1</v>
      </c>
      <c r="P1334" s="14" t="s">
        <v>35</v>
      </c>
      <c r="Q1334" s="31">
        <v>2304</v>
      </c>
      <c r="R1334" s="31">
        <v>576</v>
      </c>
      <c r="S1334" s="45">
        <v>45</v>
      </c>
      <c r="T1334" s="64">
        <f t="shared" si="180"/>
        <v>1215</v>
      </c>
      <c r="U1334" s="64">
        <f t="shared" si="181"/>
        <v>9.0435733744807116</v>
      </c>
      <c r="V1334" s="38">
        <f t="shared" si="182"/>
        <v>4.215909533508496</v>
      </c>
      <c r="W1334" s="52">
        <v>93.686878522411021</v>
      </c>
      <c r="X1334" s="71" t="str">
        <f t="shared" si="188"/>
        <v>Q3 2024</v>
      </c>
      <c r="Y1334" s="21">
        <f t="shared" si="183"/>
        <v>3840</v>
      </c>
      <c r="Z1334" s="21">
        <f t="shared" si="184"/>
        <v>2160</v>
      </c>
      <c r="AA1334" s="57">
        <f t="shared" si="185"/>
        <v>200968.29721068247</v>
      </c>
      <c r="AB1334" s="59">
        <f t="shared" si="186"/>
        <v>1.7777777777777777</v>
      </c>
      <c r="AC1334" s="61">
        <f t="shared" si="187"/>
        <v>685.8</v>
      </c>
    </row>
    <row r="1335" spans="4:29">
      <c r="D1335" s="12">
        <v>1329</v>
      </c>
      <c r="E1335" s="36" t="s">
        <v>222</v>
      </c>
      <c r="F1335" s="16" t="s">
        <v>11</v>
      </c>
      <c r="G1335" s="14" t="s">
        <v>40</v>
      </c>
      <c r="H1335" s="13" t="s">
        <v>5</v>
      </c>
      <c r="I1335" s="13" t="s">
        <v>96</v>
      </c>
      <c r="J1335" s="13" t="s">
        <v>129</v>
      </c>
      <c r="K1335" s="13" t="s">
        <v>33</v>
      </c>
      <c r="L1335" s="14">
        <v>27</v>
      </c>
      <c r="M1335" s="14" t="s">
        <v>143</v>
      </c>
      <c r="N1335" s="31">
        <v>1000000</v>
      </c>
      <c r="O1335" s="14" t="s">
        <v>1</v>
      </c>
      <c r="P1335" s="14" t="s">
        <v>35</v>
      </c>
      <c r="Q1335" s="31">
        <v>2304</v>
      </c>
      <c r="R1335" s="31">
        <v>576</v>
      </c>
      <c r="S1335" s="45">
        <v>20</v>
      </c>
      <c r="T1335" s="64">
        <f t="shared" si="180"/>
        <v>540</v>
      </c>
      <c r="U1335" s="64">
        <f t="shared" si="181"/>
        <v>4.0193659442136491</v>
      </c>
      <c r="V1335" s="38">
        <f t="shared" si="182"/>
        <v>1.580966075065686</v>
      </c>
      <c r="W1335" s="52">
        <v>79.048303753284301</v>
      </c>
      <c r="X1335" s="71" t="str">
        <f t="shared" si="188"/>
        <v>Q3 2024</v>
      </c>
      <c r="Y1335" s="21">
        <f t="shared" si="183"/>
        <v>2560</v>
      </c>
      <c r="Z1335" s="21">
        <f t="shared" si="184"/>
        <v>1440</v>
      </c>
      <c r="AA1335" s="57">
        <f t="shared" si="185"/>
        <v>200968.29721068247</v>
      </c>
      <c r="AB1335" s="59">
        <f t="shared" si="186"/>
        <v>1.7777777777777777</v>
      </c>
      <c r="AC1335" s="61">
        <f t="shared" si="187"/>
        <v>685.8</v>
      </c>
    </row>
    <row r="1336" spans="4:29">
      <c r="D1336" s="12">
        <v>1330</v>
      </c>
      <c r="E1336" s="36" t="s">
        <v>222</v>
      </c>
      <c r="F1336" s="16" t="s">
        <v>11</v>
      </c>
      <c r="G1336" s="14" t="s">
        <v>40</v>
      </c>
      <c r="H1336" s="13" t="s">
        <v>5</v>
      </c>
      <c r="I1336" s="13" t="s">
        <v>96</v>
      </c>
      <c r="J1336" s="13" t="s">
        <v>130</v>
      </c>
      <c r="K1336" s="13" t="s">
        <v>33</v>
      </c>
      <c r="L1336" s="14">
        <v>27</v>
      </c>
      <c r="M1336" s="14" t="s">
        <v>143</v>
      </c>
      <c r="N1336" s="31">
        <v>1000000</v>
      </c>
      <c r="O1336" s="14" t="s">
        <v>1</v>
      </c>
      <c r="P1336" s="14" t="s">
        <v>35</v>
      </c>
      <c r="Q1336" s="31">
        <v>2304</v>
      </c>
      <c r="R1336" s="31">
        <v>576</v>
      </c>
      <c r="S1336" s="45">
        <v>30</v>
      </c>
      <c r="T1336" s="64">
        <f t="shared" si="180"/>
        <v>810</v>
      </c>
      <c r="U1336" s="64">
        <f t="shared" si="181"/>
        <v>6.0290489163204741</v>
      </c>
      <c r="V1336" s="38">
        <f t="shared" si="182"/>
        <v>2.3714491125985293</v>
      </c>
      <c r="W1336" s="52">
        <v>79.048303753284301</v>
      </c>
      <c r="X1336" s="71" t="str">
        <f t="shared" si="188"/>
        <v>Q3 2024</v>
      </c>
      <c r="Y1336" s="21">
        <f t="shared" si="183"/>
        <v>2560</v>
      </c>
      <c r="Z1336" s="21">
        <f t="shared" si="184"/>
        <v>1440</v>
      </c>
      <c r="AA1336" s="57">
        <f t="shared" si="185"/>
        <v>200968.29721068247</v>
      </c>
      <c r="AB1336" s="59">
        <f t="shared" si="186"/>
        <v>1.7777777777777777</v>
      </c>
      <c r="AC1336" s="61">
        <f t="shared" si="187"/>
        <v>685.8</v>
      </c>
    </row>
    <row r="1337" spans="4:29">
      <c r="D1337" s="12">
        <v>1331</v>
      </c>
      <c r="E1337" s="36" t="s">
        <v>222</v>
      </c>
      <c r="F1337" s="16" t="s">
        <v>11</v>
      </c>
      <c r="G1337" s="14" t="s">
        <v>40</v>
      </c>
      <c r="H1337" s="13" t="s">
        <v>5</v>
      </c>
      <c r="I1337" s="13" t="s">
        <v>96</v>
      </c>
      <c r="J1337" s="13" t="s">
        <v>131</v>
      </c>
      <c r="K1337" s="13" t="s">
        <v>95</v>
      </c>
      <c r="L1337" s="14">
        <v>34</v>
      </c>
      <c r="M1337" s="14" t="s">
        <v>117</v>
      </c>
      <c r="N1337" s="31">
        <v>1000000</v>
      </c>
      <c r="O1337" s="14" t="s">
        <v>1</v>
      </c>
      <c r="P1337" s="14" t="s">
        <v>35</v>
      </c>
      <c r="Q1337" s="31">
        <v>4608</v>
      </c>
      <c r="R1337" s="31">
        <v>1152</v>
      </c>
      <c r="S1337" s="45">
        <v>35</v>
      </c>
      <c r="T1337" s="64">
        <f t="shared" si="180"/>
        <v>1190</v>
      </c>
      <c r="U1337" s="64">
        <f t="shared" si="181"/>
        <v>9.2976789537045548</v>
      </c>
      <c r="V1337" s="38">
        <f t="shared" si="182"/>
        <v>3.2790407482843857</v>
      </c>
      <c r="W1337" s="52">
        <v>93.686878522411021</v>
      </c>
      <c r="X1337" s="71" t="str">
        <f t="shared" si="188"/>
        <v>Q3 2024</v>
      </c>
      <c r="Y1337" s="21">
        <f t="shared" si="183"/>
        <v>3440</v>
      </c>
      <c r="Z1337" s="21">
        <f t="shared" si="184"/>
        <v>1440</v>
      </c>
      <c r="AA1337" s="57">
        <f t="shared" si="185"/>
        <v>265647.97010584443</v>
      </c>
      <c r="AB1337" s="59">
        <f t="shared" si="186"/>
        <v>2.3888888888888888</v>
      </c>
      <c r="AC1337" s="61">
        <f t="shared" si="187"/>
        <v>863.59999999999991</v>
      </c>
    </row>
    <row r="1338" spans="4:29">
      <c r="D1338" s="12">
        <v>1332</v>
      </c>
      <c r="E1338" s="36" t="s">
        <v>222</v>
      </c>
      <c r="F1338" s="16" t="s">
        <v>11</v>
      </c>
      <c r="G1338" s="14" t="s">
        <v>40</v>
      </c>
      <c r="H1338" s="13" t="s">
        <v>5</v>
      </c>
      <c r="I1338" s="13" t="s">
        <v>96</v>
      </c>
      <c r="J1338" s="13" t="s">
        <v>132</v>
      </c>
      <c r="K1338" s="13" t="s">
        <v>43</v>
      </c>
      <c r="L1338" s="14">
        <v>31.5</v>
      </c>
      <c r="M1338" s="14" t="s">
        <v>15</v>
      </c>
      <c r="N1338" s="31">
        <v>1000000</v>
      </c>
      <c r="O1338" s="14" t="s">
        <v>1</v>
      </c>
      <c r="P1338" s="14" t="s">
        <v>35</v>
      </c>
      <c r="Q1338" s="31">
        <v>2304</v>
      </c>
      <c r="R1338" s="31">
        <v>576</v>
      </c>
      <c r="S1338" s="45">
        <v>20</v>
      </c>
      <c r="T1338" s="64">
        <f t="shared" si="180"/>
        <v>630</v>
      </c>
      <c r="U1338" s="64">
        <f t="shared" si="181"/>
        <v>5.4708036462908005</v>
      </c>
      <c r="V1338" s="38">
        <f t="shared" si="182"/>
        <v>1.8737375704482204</v>
      </c>
      <c r="W1338" s="52">
        <v>93.686878522411021</v>
      </c>
      <c r="X1338" s="71" t="str">
        <f t="shared" si="188"/>
        <v>Q3 2024</v>
      </c>
      <c r="Y1338" s="21">
        <f t="shared" si="183"/>
        <v>3840</v>
      </c>
      <c r="Z1338" s="21">
        <f t="shared" si="184"/>
        <v>2160</v>
      </c>
      <c r="AA1338" s="57">
        <f t="shared" si="185"/>
        <v>273540.18231454003</v>
      </c>
      <c r="AB1338" s="59">
        <f t="shared" si="186"/>
        <v>1.7777777777777777</v>
      </c>
      <c r="AC1338" s="61">
        <f t="shared" si="187"/>
        <v>800.09999999999991</v>
      </c>
    </row>
    <row r="1339" spans="4:29">
      <c r="D1339" s="12">
        <v>1333</v>
      </c>
      <c r="E1339" s="36" t="s">
        <v>222</v>
      </c>
      <c r="F1339" s="16" t="s">
        <v>11</v>
      </c>
      <c r="G1339" s="14" t="s">
        <v>40</v>
      </c>
      <c r="H1339" s="13" t="s">
        <v>5</v>
      </c>
      <c r="I1339" s="13" t="s">
        <v>60</v>
      </c>
      <c r="J1339" s="13" t="s">
        <v>107</v>
      </c>
      <c r="K1339" s="13" t="s">
        <v>33</v>
      </c>
      <c r="L1339" s="14">
        <v>27</v>
      </c>
      <c r="M1339" s="14" t="s">
        <v>15</v>
      </c>
      <c r="N1339" s="31">
        <v>80000000</v>
      </c>
      <c r="O1339" s="14" t="s">
        <v>1</v>
      </c>
      <c r="P1339" s="14" t="s">
        <v>35</v>
      </c>
      <c r="Q1339" s="31">
        <v>2304</v>
      </c>
      <c r="R1339" s="31">
        <v>576</v>
      </c>
      <c r="S1339" s="45">
        <v>15</v>
      </c>
      <c r="T1339" s="64">
        <f t="shared" si="180"/>
        <v>405</v>
      </c>
      <c r="U1339" s="64">
        <f t="shared" si="181"/>
        <v>3.0145244581602371</v>
      </c>
      <c r="V1339" s="38">
        <f t="shared" si="182"/>
        <v>1.1857245562992647</v>
      </c>
      <c r="W1339" s="52">
        <v>79.048303753284301</v>
      </c>
      <c r="X1339" s="71" t="str">
        <f t="shared" si="188"/>
        <v>Q3 2024</v>
      </c>
      <c r="Y1339" s="21">
        <f t="shared" si="183"/>
        <v>3840</v>
      </c>
      <c r="Z1339" s="21">
        <f t="shared" si="184"/>
        <v>2160</v>
      </c>
      <c r="AA1339" s="57">
        <f t="shared" si="185"/>
        <v>200968.29721068247</v>
      </c>
      <c r="AB1339" s="59">
        <f t="shared" si="186"/>
        <v>1.7777777777777777</v>
      </c>
      <c r="AC1339" s="61">
        <f t="shared" si="187"/>
        <v>685.8</v>
      </c>
    </row>
    <row r="1340" spans="4:29">
      <c r="D1340" s="12">
        <v>1334</v>
      </c>
      <c r="E1340" s="36" t="s">
        <v>222</v>
      </c>
      <c r="F1340" s="16" t="s">
        <v>11</v>
      </c>
      <c r="G1340" s="14" t="s">
        <v>40</v>
      </c>
      <c r="H1340" s="13" t="s">
        <v>5</v>
      </c>
      <c r="I1340" s="13" t="s">
        <v>60</v>
      </c>
      <c r="J1340" s="13" t="s">
        <v>115</v>
      </c>
      <c r="K1340" s="13" t="s">
        <v>33</v>
      </c>
      <c r="L1340" s="14">
        <v>27</v>
      </c>
      <c r="M1340" s="14" t="s">
        <v>15</v>
      </c>
      <c r="N1340" s="31">
        <v>80000000</v>
      </c>
      <c r="O1340" s="14" t="s">
        <v>1</v>
      </c>
      <c r="P1340" s="14" t="s">
        <v>35</v>
      </c>
      <c r="Q1340" s="31">
        <v>2304</v>
      </c>
      <c r="R1340" s="31">
        <v>576</v>
      </c>
      <c r="S1340" s="45">
        <v>15</v>
      </c>
      <c r="T1340" s="64">
        <f t="shared" si="180"/>
        <v>405</v>
      </c>
      <c r="U1340" s="64">
        <f t="shared" si="181"/>
        <v>3.0145244581602371</v>
      </c>
      <c r="V1340" s="38">
        <f t="shared" si="182"/>
        <v>1.1857245562992647</v>
      </c>
      <c r="W1340" s="52">
        <v>79.048303753284301</v>
      </c>
      <c r="X1340" s="71" t="str">
        <f t="shared" si="188"/>
        <v>Q3 2024</v>
      </c>
      <c r="Y1340" s="21">
        <f t="shared" si="183"/>
        <v>3840</v>
      </c>
      <c r="Z1340" s="21">
        <f t="shared" si="184"/>
        <v>2160</v>
      </c>
      <c r="AA1340" s="57">
        <f t="shared" si="185"/>
        <v>200968.29721068247</v>
      </c>
      <c r="AB1340" s="59">
        <f t="shared" si="186"/>
        <v>1.7777777777777777</v>
      </c>
      <c r="AC1340" s="61">
        <f t="shared" si="187"/>
        <v>685.8</v>
      </c>
    </row>
    <row r="1341" spans="4:29">
      <c r="D1341" s="12">
        <v>1335</v>
      </c>
      <c r="E1341" s="36" t="s">
        <v>222</v>
      </c>
      <c r="F1341" s="16" t="s">
        <v>11</v>
      </c>
      <c r="G1341" s="14" t="s">
        <v>40</v>
      </c>
      <c r="H1341" s="13" t="s">
        <v>5</v>
      </c>
      <c r="I1341" s="13" t="s">
        <v>53</v>
      </c>
      <c r="J1341" s="13" t="s">
        <v>133</v>
      </c>
      <c r="K1341" s="13"/>
      <c r="L1341" s="14">
        <v>31.5</v>
      </c>
      <c r="M1341" s="14" t="s">
        <v>15</v>
      </c>
      <c r="N1341" s="31">
        <v>1000000</v>
      </c>
      <c r="O1341" s="14" t="s">
        <v>1</v>
      </c>
      <c r="P1341" s="14" t="s">
        <v>35</v>
      </c>
      <c r="Q1341" s="31">
        <v>4608</v>
      </c>
      <c r="R1341" s="31">
        <v>1196</v>
      </c>
      <c r="S1341" s="45">
        <v>20</v>
      </c>
      <c r="T1341" s="64">
        <f t="shared" si="180"/>
        <v>630</v>
      </c>
      <c r="U1341" s="64">
        <f t="shared" si="181"/>
        <v>5.4708036462908005</v>
      </c>
      <c r="V1341" s="38">
        <f t="shared" si="182"/>
        <v>1.8737375704482204</v>
      </c>
      <c r="W1341" s="52">
        <v>93.686878522411021</v>
      </c>
      <c r="X1341" s="71" t="str">
        <f t="shared" si="188"/>
        <v>Q3 2024</v>
      </c>
      <c r="Y1341" s="21">
        <f t="shared" si="183"/>
        <v>3840</v>
      </c>
      <c r="Z1341" s="21">
        <f t="shared" si="184"/>
        <v>2160</v>
      </c>
      <c r="AA1341" s="57">
        <f t="shared" si="185"/>
        <v>273540.18231454003</v>
      </c>
      <c r="AB1341" s="59">
        <f t="shared" si="186"/>
        <v>1.7777777777777777</v>
      </c>
      <c r="AC1341" s="61">
        <f t="shared" si="187"/>
        <v>800.09999999999991</v>
      </c>
    </row>
    <row r="1342" spans="4:29">
      <c r="D1342" s="12">
        <v>1336</v>
      </c>
      <c r="E1342" s="36" t="s">
        <v>222</v>
      </c>
      <c r="F1342" s="16" t="s">
        <v>11</v>
      </c>
      <c r="G1342" s="14" t="s">
        <v>40</v>
      </c>
      <c r="H1342" s="13" t="s">
        <v>5</v>
      </c>
      <c r="I1342" s="13" t="s">
        <v>53</v>
      </c>
      <c r="J1342" s="13" t="s">
        <v>97</v>
      </c>
      <c r="K1342" s="13" t="s">
        <v>98</v>
      </c>
      <c r="L1342" s="14">
        <v>49</v>
      </c>
      <c r="M1342" s="14" t="s">
        <v>99</v>
      </c>
      <c r="N1342" s="31">
        <v>1000000</v>
      </c>
      <c r="O1342" s="14" t="s">
        <v>1</v>
      </c>
      <c r="P1342" s="14" t="s">
        <v>35</v>
      </c>
      <c r="Q1342" s="31">
        <v>5000</v>
      </c>
      <c r="R1342" s="31">
        <v>1152</v>
      </c>
      <c r="S1342" s="45">
        <v>15</v>
      </c>
      <c r="T1342" s="64">
        <f t="shared" si="180"/>
        <v>735</v>
      </c>
      <c r="U1342" s="64">
        <f t="shared" si="181"/>
        <v>6.055933005610858</v>
      </c>
      <c r="V1342" s="38">
        <f t="shared" si="182"/>
        <v>2.0075759683373793</v>
      </c>
      <c r="W1342" s="52">
        <v>133.83839788915861</v>
      </c>
      <c r="X1342" s="71" t="str">
        <f t="shared" si="188"/>
        <v>Q3 2024</v>
      </c>
      <c r="Y1342" s="21">
        <f t="shared" si="183"/>
        <v>5120</v>
      </c>
      <c r="Z1342" s="21">
        <f t="shared" si="184"/>
        <v>1440</v>
      </c>
      <c r="AA1342" s="57">
        <f t="shared" si="185"/>
        <v>403728.86704072385</v>
      </c>
      <c r="AB1342" s="59">
        <f t="shared" si="186"/>
        <v>3.5555555555555554</v>
      </c>
      <c r="AC1342" s="61">
        <f t="shared" si="187"/>
        <v>1244.5999999999999</v>
      </c>
    </row>
    <row r="1343" spans="4:29">
      <c r="D1343" s="12">
        <v>1337</v>
      </c>
      <c r="E1343" s="36" t="s">
        <v>222</v>
      </c>
      <c r="F1343" s="16" t="s">
        <v>11</v>
      </c>
      <c r="G1343" s="14" t="s">
        <v>40</v>
      </c>
      <c r="H1343" s="13" t="s">
        <v>5</v>
      </c>
      <c r="I1343" s="13" t="s">
        <v>53</v>
      </c>
      <c r="J1343" s="13" t="s">
        <v>119</v>
      </c>
      <c r="K1343" s="13" t="s">
        <v>98</v>
      </c>
      <c r="L1343" s="14">
        <v>31.5</v>
      </c>
      <c r="M1343" s="14" t="s">
        <v>15</v>
      </c>
      <c r="N1343" s="31">
        <v>1000000</v>
      </c>
      <c r="O1343" s="14" t="s">
        <v>1</v>
      </c>
      <c r="P1343" s="14" t="s">
        <v>35</v>
      </c>
      <c r="Q1343" s="31">
        <v>5000</v>
      </c>
      <c r="R1343" s="31">
        <v>1152</v>
      </c>
      <c r="S1343" s="45">
        <v>10</v>
      </c>
      <c r="T1343" s="64">
        <f t="shared" si="180"/>
        <v>315</v>
      </c>
      <c r="U1343" s="64">
        <f t="shared" si="181"/>
        <v>2.7354018231454003</v>
      </c>
      <c r="V1343" s="38">
        <f t="shared" si="182"/>
        <v>0.93686878522411021</v>
      </c>
      <c r="W1343" s="52">
        <v>93.686878522411021</v>
      </c>
      <c r="X1343" s="71" t="str">
        <f t="shared" si="188"/>
        <v>Q3 2024</v>
      </c>
      <c r="Y1343" s="21">
        <f t="shared" si="183"/>
        <v>3840</v>
      </c>
      <c r="Z1343" s="21">
        <f t="shared" si="184"/>
        <v>2160</v>
      </c>
      <c r="AA1343" s="57">
        <f t="shared" si="185"/>
        <v>273540.18231454003</v>
      </c>
      <c r="AB1343" s="59">
        <f t="shared" si="186"/>
        <v>1.7777777777777777</v>
      </c>
      <c r="AC1343" s="61">
        <f t="shared" si="187"/>
        <v>800.09999999999991</v>
      </c>
    </row>
    <row r="1344" spans="4:29">
      <c r="D1344" s="12">
        <v>1338</v>
      </c>
      <c r="E1344" s="36" t="s">
        <v>222</v>
      </c>
      <c r="F1344" s="16" t="s">
        <v>11</v>
      </c>
      <c r="G1344" s="14" t="s">
        <v>40</v>
      </c>
      <c r="H1344" s="13" t="s">
        <v>5</v>
      </c>
      <c r="I1344" s="13" t="s">
        <v>120</v>
      </c>
      <c r="J1344" s="13"/>
      <c r="K1344" s="13" t="s">
        <v>120</v>
      </c>
      <c r="L1344" s="14">
        <v>27</v>
      </c>
      <c r="M1344" s="14" t="s">
        <v>15</v>
      </c>
      <c r="N1344" s="31" t="s">
        <v>65</v>
      </c>
      <c r="O1344" s="14" t="s">
        <v>1</v>
      </c>
      <c r="P1344" s="14" t="s">
        <v>35</v>
      </c>
      <c r="Q1344" s="31">
        <v>5000</v>
      </c>
      <c r="R1344" s="31">
        <v>1152</v>
      </c>
      <c r="S1344" s="45">
        <v>15</v>
      </c>
      <c r="T1344" s="64">
        <f t="shared" si="180"/>
        <v>405</v>
      </c>
      <c r="U1344" s="64">
        <f t="shared" si="181"/>
        <v>3.0145244581602371</v>
      </c>
      <c r="V1344" s="38">
        <f t="shared" si="182"/>
        <v>1.4053031778361653</v>
      </c>
      <c r="W1344" s="52">
        <v>93.686878522411021</v>
      </c>
      <c r="X1344" s="71" t="str">
        <f t="shared" si="188"/>
        <v>Q3 2024</v>
      </c>
      <c r="Y1344" s="21">
        <f t="shared" si="183"/>
        <v>3840</v>
      </c>
      <c r="Z1344" s="21">
        <f t="shared" si="184"/>
        <v>2160</v>
      </c>
      <c r="AA1344" s="57">
        <f t="shared" si="185"/>
        <v>200968.29721068247</v>
      </c>
      <c r="AB1344" s="59">
        <f t="shared" si="186"/>
        <v>1.7777777777777777</v>
      </c>
      <c r="AC1344" s="61">
        <f t="shared" si="187"/>
        <v>685.8</v>
      </c>
    </row>
    <row r="1345" spans="4:29">
      <c r="D1345" s="12">
        <v>1339</v>
      </c>
      <c r="E1345" s="36" t="s">
        <v>222</v>
      </c>
      <c r="F1345" s="16" t="s">
        <v>11</v>
      </c>
      <c r="G1345" s="14" t="s">
        <v>40</v>
      </c>
      <c r="H1345" s="13" t="s">
        <v>5</v>
      </c>
      <c r="I1345" s="13" t="s">
        <v>120</v>
      </c>
      <c r="J1345" s="13"/>
      <c r="K1345" s="13" t="s">
        <v>120</v>
      </c>
      <c r="L1345" s="14">
        <v>31.5</v>
      </c>
      <c r="M1345" s="14" t="s">
        <v>15</v>
      </c>
      <c r="N1345" s="31" t="s">
        <v>65</v>
      </c>
      <c r="O1345" s="14" t="s">
        <v>1</v>
      </c>
      <c r="P1345" s="14" t="s">
        <v>35</v>
      </c>
      <c r="Q1345" s="31">
        <v>5000</v>
      </c>
      <c r="R1345" s="31">
        <v>1152</v>
      </c>
      <c r="S1345" s="45">
        <v>15</v>
      </c>
      <c r="T1345" s="64">
        <f t="shared" si="180"/>
        <v>472.5</v>
      </c>
      <c r="U1345" s="64">
        <f t="shared" si="181"/>
        <v>4.1031027347181004</v>
      </c>
      <c r="V1345" s="38">
        <f t="shared" si="182"/>
        <v>1.4053031778361653</v>
      </c>
      <c r="W1345" s="52">
        <v>93.686878522411021</v>
      </c>
      <c r="X1345" s="71" t="str">
        <f t="shared" si="188"/>
        <v>Q3 2024</v>
      </c>
      <c r="Y1345" s="21">
        <f t="shared" si="183"/>
        <v>3840</v>
      </c>
      <c r="Z1345" s="21">
        <f t="shared" si="184"/>
        <v>2160</v>
      </c>
      <c r="AA1345" s="57">
        <f t="shared" si="185"/>
        <v>273540.18231454003</v>
      </c>
      <c r="AB1345" s="59">
        <f t="shared" si="186"/>
        <v>1.7777777777777777</v>
      </c>
      <c r="AC1345" s="61">
        <f t="shared" si="187"/>
        <v>800.09999999999991</v>
      </c>
    </row>
    <row r="1346" spans="4:29">
      <c r="D1346" s="12">
        <v>1340</v>
      </c>
      <c r="E1346" s="36" t="s">
        <v>222</v>
      </c>
      <c r="F1346" s="16" t="s">
        <v>11</v>
      </c>
      <c r="G1346" s="14" t="s">
        <v>40</v>
      </c>
      <c r="H1346" s="13" t="s">
        <v>5</v>
      </c>
      <c r="I1346" s="13" t="s">
        <v>45</v>
      </c>
      <c r="J1346" s="13" t="s">
        <v>134</v>
      </c>
      <c r="K1346" s="13" t="s">
        <v>43</v>
      </c>
      <c r="L1346" s="14">
        <v>27</v>
      </c>
      <c r="M1346" s="14" t="s">
        <v>15</v>
      </c>
      <c r="N1346" s="31">
        <v>1000000</v>
      </c>
      <c r="O1346" s="14" t="s">
        <v>1</v>
      </c>
      <c r="P1346" s="14" t="s">
        <v>35</v>
      </c>
      <c r="Q1346" s="31">
        <v>2304</v>
      </c>
      <c r="R1346" s="31">
        <v>576</v>
      </c>
      <c r="S1346" s="45">
        <v>20</v>
      </c>
      <c r="T1346" s="64">
        <f t="shared" si="180"/>
        <v>540</v>
      </c>
      <c r="U1346" s="64">
        <f t="shared" si="181"/>
        <v>4.0193659442136491</v>
      </c>
      <c r="V1346" s="38">
        <f t="shared" si="182"/>
        <v>1.8737375704482204</v>
      </c>
      <c r="W1346" s="52">
        <v>93.686878522411021</v>
      </c>
      <c r="X1346" s="71" t="str">
        <f t="shared" si="188"/>
        <v>Q3 2024</v>
      </c>
      <c r="Y1346" s="21">
        <f t="shared" si="183"/>
        <v>3840</v>
      </c>
      <c r="Z1346" s="21">
        <f t="shared" si="184"/>
        <v>2160</v>
      </c>
      <c r="AA1346" s="57">
        <f t="shared" si="185"/>
        <v>200968.29721068247</v>
      </c>
      <c r="AB1346" s="59">
        <f t="shared" si="186"/>
        <v>1.7777777777777777</v>
      </c>
      <c r="AC1346" s="61">
        <f t="shared" si="187"/>
        <v>685.8</v>
      </c>
    </row>
    <row r="1347" spans="4:29">
      <c r="D1347" s="12">
        <v>1341</v>
      </c>
      <c r="E1347" s="36" t="s">
        <v>222</v>
      </c>
      <c r="F1347" s="16" t="s">
        <v>11</v>
      </c>
      <c r="G1347" s="14" t="s">
        <v>40</v>
      </c>
      <c r="H1347" s="13" t="s">
        <v>5</v>
      </c>
      <c r="I1347" s="13" t="s">
        <v>121</v>
      </c>
      <c r="J1347" s="13" t="s">
        <v>282</v>
      </c>
      <c r="K1347" s="13"/>
      <c r="L1347" s="14">
        <v>27</v>
      </c>
      <c r="M1347" s="14" t="s">
        <v>15</v>
      </c>
      <c r="N1347" s="31" t="s">
        <v>65</v>
      </c>
      <c r="O1347" s="14" t="s">
        <v>1</v>
      </c>
      <c r="P1347" s="14" t="s">
        <v>35</v>
      </c>
      <c r="Q1347" s="31">
        <v>5000</v>
      </c>
      <c r="R1347" s="31">
        <v>1152</v>
      </c>
      <c r="S1347" s="45">
        <v>20</v>
      </c>
      <c r="T1347" s="64">
        <f t="shared" si="180"/>
        <v>540</v>
      </c>
      <c r="U1347" s="64">
        <f t="shared" si="181"/>
        <v>4.0193659442136491</v>
      </c>
      <c r="V1347" s="38">
        <f t="shared" si="182"/>
        <v>1.8737375704482204</v>
      </c>
      <c r="W1347" s="52">
        <v>93.686878522411021</v>
      </c>
      <c r="X1347" s="71" t="str">
        <f t="shared" si="188"/>
        <v>Q3 2024</v>
      </c>
      <c r="Y1347" s="21">
        <f t="shared" si="183"/>
        <v>3840</v>
      </c>
      <c r="Z1347" s="21">
        <f t="shared" si="184"/>
        <v>2160</v>
      </c>
      <c r="AA1347" s="57">
        <f t="shared" si="185"/>
        <v>200968.29721068247</v>
      </c>
      <c r="AB1347" s="59">
        <f t="shared" si="186"/>
        <v>1.7777777777777777</v>
      </c>
      <c r="AC1347" s="61">
        <f t="shared" si="187"/>
        <v>685.8</v>
      </c>
    </row>
    <row r="1348" spans="4:29">
      <c r="D1348" s="12">
        <v>1342</v>
      </c>
      <c r="E1348" s="36" t="s">
        <v>222</v>
      </c>
      <c r="F1348" s="16" t="s">
        <v>11</v>
      </c>
      <c r="G1348" s="14" t="s">
        <v>40</v>
      </c>
      <c r="H1348" s="13" t="s">
        <v>5</v>
      </c>
      <c r="I1348" s="13" t="s">
        <v>121</v>
      </c>
      <c r="J1348" s="13" t="s">
        <v>283</v>
      </c>
      <c r="K1348" s="13"/>
      <c r="L1348" s="14">
        <v>31.5</v>
      </c>
      <c r="M1348" s="14" t="s">
        <v>15</v>
      </c>
      <c r="N1348" s="31" t="s">
        <v>65</v>
      </c>
      <c r="O1348" s="14" t="s">
        <v>1</v>
      </c>
      <c r="P1348" s="14" t="s">
        <v>35</v>
      </c>
      <c r="Q1348" s="31">
        <v>5000</v>
      </c>
      <c r="R1348" s="31">
        <v>1152</v>
      </c>
      <c r="S1348" s="45">
        <v>15</v>
      </c>
      <c r="T1348" s="64">
        <f t="shared" si="180"/>
        <v>472.5</v>
      </c>
      <c r="U1348" s="64">
        <f t="shared" si="181"/>
        <v>4.1031027347181004</v>
      </c>
      <c r="V1348" s="38">
        <f t="shared" si="182"/>
        <v>1.4053031778361653</v>
      </c>
      <c r="W1348" s="52">
        <v>93.686878522411021</v>
      </c>
      <c r="X1348" s="71" t="str">
        <f t="shared" si="188"/>
        <v>Q3 2024</v>
      </c>
      <c r="Y1348" s="21">
        <f t="shared" si="183"/>
        <v>3840</v>
      </c>
      <c r="Z1348" s="21">
        <f t="shared" si="184"/>
        <v>2160</v>
      </c>
      <c r="AA1348" s="57">
        <f t="shared" si="185"/>
        <v>273540.18231454003</v>
      </c>
      <c r="AB1348" s="59">
        <f t="shared" si="186"/>
        <v>1.7777777777777777</v>
      </c>
      <c r="AC1348" s="61">
        <f t="shared" si="187"/>
        <v>800.09999999999991</v>
      </c>
    </row>
    <row r="1349" spans="4:29">
      <c r="D1349" s="12">
        <v>1343</v>
      </c>
      <c r="E1349" s="36" t="s">
        <v>222</v>
      </c>
      <c r="F1349" s="16" t="s">
        <v>11</v>
      </c>
      <c r="G1349" s="14" t="s">
        <v>40</v>
      </c>
      <c r="H1349" s="13" t="s">
        <v>5</v>
      </c>
      <c r="I1349" s="13" t="s">
        <v>122</v>
      </c>
      <c r="J1349" s="13"/>
      <c r="K1349" s="13"/>
      <c r="L1349" s="14">
        <v>27</v>
      </c>
      <c r="M1349" s="14" t="s">
        <v>15</v>
      </c>
      <c r="N1349" s="31" t="s">
        <v>65</v>
      </c>
      <c r="O1349" s="14" t="s">
        <v>2</v>
      </c>
      <c r="P1349" s="14" t="s">
        <v>35</v>
      </c>
      <c r="Q1349" s="31">
        <v>5000</v>
      </c>
      <c r="R1349" s="31">
        <v>1152</v>
      </c>
      <c r="S1349" s="45">
        <v>5</v>
      </c>
      <c r="T1349" s="64">
        <f t="shared" si="180"/>
        <v>135</v>
      </c>
      <c r="U1349" s="64">
        <f t="shared" si="181"/>
        <v>1.0048414860534123</v>
      </c>
      <c r="V1349" s="38">
        <f t="shared" si="182"/>
        <v>0.46843439261205511</v>
      </c>
      <c r="W1349" s="52">
        <v>93.686878522411021</v>
      </c>
      <c r="X1349" s="71" t="str">
        <f t="shared" si="188"/>
        <v>Q3 2024</v>
      </c>
      <c r="Y1349" s="21">
        <f t="shared" si="183"/>
        <v>3840</v>
      </c>
      <c r="Z1349" s="21">
        <f t="shared" si="184"/>
        <v>2160</v>
      </c>
      <c r="AA1349" s="57">
        <f t="shared" si="185"/>
        <v>200968.29721068247</v>
      </c>
      <c r="AB1349" s="59">
        <f t="shared" si="186"/>
        <v>1.7777777777777777</v>
      </c>
      <c r="AC1349" s="61">
        <f t="shared" si="187"/>
        <v>685.8</v>
      </c>
    </row>
    <row r="1350" spans="4:29">
      <c r="D1350" s="12">
        <v>1344</v>
      </c>
      <c r="E1350" s="36" t="s">
        <v>222</v>
      </c>
      <c r="F1350" s="16" t="s">
        <v>11</v>
      </c>
      <c r="G1350" s="14" t="s">
        <v>40</v>
      </c>
      <c r="H1350" s="13" t="s">
        <v>5</v>
      </c>
      <c r="I1350" s="13" t="s">
        <v>122</v>
      </c>
      <c r="J1350" s="13"/>
      <c r="K1350" s="13"/>
      <c r="L1350" s="14">
        <v>31.5</v>
      </c>
      <c r="M1350" s="14" t="s">
        <v>15</v>
      </c>
      <c r="N1350" s="31" t="s">
        <v>65</v>
      </c>
      <c r="O1350" s="14" t="s">
        <v>2</v>
      </c>
      <c r="P1350" s="14" t="s">
        <v>35</v>
      </c>
      <c r="Q1350" s="31">
        <v>5000</v>
      </c>
      <c r="R1350" s="31">
        <v>1152</v>
      </c>
      <c r="S1350" s="45">
        <v>5</v>
      </c>
      <c r="T1350" s="64">
        <f t="shared" si="180"/>
        <v>157.5</v>
      </c>
      <c r="U1350" s="64">
        <f t="shared" si="181"/>
        <v>1.3677009115727001</v>
      </c>
      <c r="V1350" s="38">
        <f t="shared" si="182"/>
        <v>0.46843439261205511</v>
      </c>
      <c r="W1350" s="52">
        <v>93.686878522411021</v>
      </c>
      <c r="X1350" s="71" t="str">
        <f t="shared" si="188"/>
        <v>Q3 2024</v>
      </c>
      <c r="Y1350" s="21">
        <f t="shared" si="183"/>
        <v>3840</v>
      </c>
      <c r="Z1350" s="21">
        <f t="shared" si="184"/>
        <v>2160</v>
      </c>
      <c r="AA1350" s="57">
        <f t="shared" si="185"/>
        <v>273540.18231454003</v>
      </c>
      <c r="AB1350" s="59">
        <f t="shared" si="186"/>
        <v>1.7777777777777777</v>
      </c>
      <c r="AC1350" s="61">
        <f t="shared" si="187"/>
        <v>800.09999999999991</v>
      </c>
    </row>
    <row r="1351" spans="4:29">
      <c r="D1351" s="12">
        <v>1345</v>
      </c>
      <c r="E1351" s="36" t="s">
        <v>222</v>
      </c>
      <c r="F1351" s="16" t="s">
        <v>11</v>
      </c>
      <c r="G1351" s="14" t="s">
        <v>40</v>
      </c>
      <c r="H1351" s="13" t="s">
        <v>5</v>
      </c>
      <c r="I1351" s="13" t="s">
        <v>140</v>
      </c>
      <c r="J1351" s="13"/>
      <c r="K1351" s="13"/>
      <c r="L1351" s="14">
        <v>27</v>
      </c>
      <c r="M1351" s="14" t="s">
        <v>15</v>
      </c>
      <c r="N1351" s="31" t="s">
        <v>65</v>
      </c>
      <c r="O1351" s="14" t="s">
        <v>1</v>
      </c>
      <c r="P1351" s="14" t="s">
        <v>35</v>
      </c>
      <c r="Q1351" s="31">
        <v>2304</v>
      </c>
      <c r="R1351" s="31">
        <v>576</v>
      </c>
      <c r="S1351" s="45">
        <v>20</v>
      </c>
      <c r="T1351" s="64">
        <f t="shared" ref="T1351:T1414" si="189">L1351*S1351</f>
        <v>540</v>
      </c>
      <c r="U1351" s="64">
        <f t="shared" ref="U1351:U1414" si="190">S1351*AA1351/10^6</f>
        <v>4.0193659442136491</v>
      </c>
      <c r="V1351" s="38">
        <f t="shared" ref="V1351:V1414" si="191">S1351*W1351/1000</f>
        <v>1.8737375704482204</v>
      </c>
      <c r="W1351" s="52">
        <v>93.686878522411021</v>
      </c>
      <c r="X1351" s="71" t="str">
        <f t="shared" si="188"/>
        <v>Q3 2024</v>
      </c>
      <c r="Y1351" s="21">
        <f t="shared" ref="Y1351:Y1414" si="192">1*LEFT(M1351, FIND("x", M1351)-2)</f>
        <v>3840</v>
      </c>
      <c r="Z1351" s="21">
        <f t="shared" ref="Z1351:Z1414" si="193">1*RIGHT(M1351, LEN(M1351)-FIND("x", M1351)-1)</f>
        <v>2160</v>
      </c>
      <c r="AA1351" s="57">
        <f t="shared" ref="AA1351:AA1414" si="194">AC1351^2*AB1351/(1+AB1351^2)</f>
        <v>200968.29721068247</v>
      </c>
      <c r="AB1351" s="59">
        <f t="shared" ref="AB1351:AB1414" si="195">Y1351/Z1351</f>
        <v>1.7777777777777777</v>
      </c>
      <c r="AC1351" s="61">
        <f t="shared" ref="AC1351:AC1414" si="196">L1351*25.4</f>
        <v>685.8</v>
      </c>
    </row>
    <row r="1352" spans="4:29">
      <c r="D1352" s="12">
        <v>1346</v>
      </c>
      <c r="E1352" s="36" t="s">
        <v>222</v>
      </c>
      <c r="F1352" s="16" t="s">
        <v>11</v>
      </c>
      <c r="G1352" s="14" t="s">
        <v>40</v>
      </c>
      <c r="H1352" s="13" t="s">
        <v>5</v>
      </c>
      <c r="I1352" s="13" t="s">
        <v>140</v>
      </c>
      <c r="J1352" s="13"/>
      <c r="K1352" s="13"/>
      <c r="L1352" s="14">
        <v>31.5</v>
      </c>
      <c r="M1352" s="14" t="s">
        <v>15</v>
      </c>
      <c r="N1352" s="31" t="s">
        <v>65</v>
      </c>
      <c r="O1352" s="14" t="s">
        <v>1</v>
      </c>
      <c r="P1352" s="14" t="s">
        <v>35</v>
      </c>
      <c r="Q1352" s="31">
        <v>4608</v>
      </c>
      <c r="R1352" s="31">
        <v>1152</v>
      </c>
      <c r="S1352" s="45">
        <v>15</v>
      </c>
      <c r="T1352" s="64">
        <f t="shared" si="189"/>
        <v>472.5</v>
      </c>
      <c r="U1352" s="64">
        <f t="shared" si="190"/>
        <v>4.1031027347181004</v>
      </c>
      <c r="V1352" s="38">
        <f t="shared" si="191"/>
        <v>1.4053031778361653</v>
      </c>
      <c r="W1352" s="52">
        <v>93.686878522411021</v>
      </c>
      <c r="X1352" s="71" t="str">
        <f t="shared" ref="X1352:X1415" si="197">G1352&amp;" "&amp;F1352</f>
        <v>Q3 2024</v>
      </c>
      <c r="Y1352" s="21">
        <f t="shared" si="192"/>
        <v>3840</v>
      </c>
      <c r="Z1352" s="21">
        <f t="shared" si="193"/>
        <v>2160</v>
      </c>
      <c r="AA1352" s="57">
        <f t="shared" si="194"/>
        <v>273540.18231454003</v>
      </c>
      <c r="AB1352" s="59">
        <f t="shared" si="195"/>
        <v>1.7777777777777777</v>
      </c>
      <c r="AC1352" s="61">
        <f t="shared" si="196"/>
        <v>800.09999999999991</v>
      </c>
    </row>
    <row r="1353" spans="4:29">
      <c r="D1353" s="12">
        <v>1347</v>
      </c>
      <c r="E1353" s="36" t="s">
        <v>222</v>
      </c>
      <c r="F1353" s="16" t="s">
        <v>11</v>
      </c>
      <c r="G1353" s="14" t="s">
        <v>40</v>
      </c>
      <c r="H1353" s="13" t="s">
        <v>5</v>
      </c>
      <c r="I1353" s="13" t="s">
        <v>135</v>
      </c>
      <c r="J1353" s="13" t="s">
        <v>225</v>
      </c>
      <c r="K1353" s="13" t="s">
        <v>95</v>
      </c>
      <c r="L1353" s="14">
        <v>27</v>
      </c>
      <c r="M1353" s="14" t="s">
        <v>15</v>
      </c>
      <c r="N1353" s="31" t="s">
        <v>65</v>
      </c>
      <c r="O1353" s="14" t="s">
        <v>2</v>
      </c>
      <c r="P1353" s="14" t="s">
        <v>35</v>
      </c>
      <c r="Q1353" s="31">
        <v>10368</v>
      </c>
      <c r="R1353" s="31">
        <v>1152</v>
      </c>
      <c r="S1353" s="45">
        <v>30</v>
      </c>
      <c r="T1353" s="64">
        <f t="shared" si="189"/>
        <v>810</v>
      </c>
      <c r="U1353" s="64">
        <f t="shared" si="190"/>
        <v>6.0290489163204741</v>
      </c>
      <c r="V1353" s="38">
        <f t="shared" si="191"/>
        <v>2.8106063556723306</v>
      </c>
      <c r="W1353" s="52">
        <v>93.686878522411021</v>
      </c>
      <c r="X1353" s="71" t="str">
        <f t="shared" si="197"/>
        <v>Q3 2024</v>
      </c>
      <c r="Y1353" s="21">
        <f t="shared" si="192"/>
        <v>3840</v>
      </c>
      <c r="Z1353" s="21">
        <f t="shared" si="193"/>
        <v>2160</v>
      </c>
      <c r="AA1353" s="57">
        <f t="shared" si="194"/>
        <v>200968.29721068247</v>
      </c>
      <c r="AB1353" s="59">
        <f t="shared" si="195"/>
        <v>1.7777777777777777</v>
      </c>
      <c r="AC1353" s="61">
        <f t="shared" si="196"/>
        <v>685.8</v>
      </c>
    </row>
    <row r="1354" spans="4:29">
      <c r="D1354" s="12">
        <v>1348</v>
      </c>
      <c r="E1354" s="36" t="s">
        <v>222</v>
      </c>
      <c r="F1354" s="16" t="s">
        <v>11</v>
      </c>
      <c r="G1354" s="14" t="s">
        <v>40</v>
      </c>
      <c r="H1354" s="13" t="s">
        <v>5</v>
      </c>
      <c r="I1354" s="13" t="s">
        <v>135</v>
      </c>
      <c r="J1354" s="13" t="s">
        <v>197</v>
      </c>
      <c r="K1354" s="13" t="s">
        <v>95</v>
      </c>
      <c r="L1354" s="14">
        <v>27</v>
      </c>
      <c r="M1354" s="14" t="s">
        <v>15</v>
      </c>
      <c r="N1354" s="31" t="s">
        <v>65</v>
      </c>
      <c r="O1354" s="14" t="s">
        <v>2</v>
      </c>
      <c r="P1354" s="14" t="s">
        <v>35</v>
      </c>
      <c r="Q1354" s="31">
        <v>4608</v>
      </c>
      <c r="R1354" s="31">
        <v>1152</v>
      </c>
      <c r="S1354" s="45">
        <v>25</v>
      </c>
      <c r="T1354" s="64">
        <f t="shared" si="189"/>
        <v>675</v>
      </c>
      <c r="U1354" s="64">
        <f t="shared" si="190"/>
        <v>5.0242074302670616</v>
      </c>
      <c r="V1354" s="38">
        <f t="shared" si="191"/>
        <v>2.3421719630602755</v>
      </c>
      <c r="W1354" s="52">
        <v>93.686878522411021</v>
      </c>
      <c r="X1354" s="71" t="str">
        <f t="shared" si="197"/>
        <v>Q3 2024</v>
      </c>
      <c r="Y1354" s="21">
        <f t="shared" si="192"/>
        <v>3840</v>
      </c>
      <c r="Z1354" s="21">
        <f t="shared" si="193"/>
        <v>2160</v>
      </c>
      <c r="AA1354" s="57">
        <f t="shared" si="194"/>
        <v>200968.29721068247</v>
      </c>
      <c r="AB1354" s="59">
        <f t="shared" si="195"/>
        <v>1.7777777777777777</v>
      </c>
      <c r="AC1354" s="61">
        <f t="shared" si="196"/>
        <v>685.8</v>
      </c>
    </row>
    <row r="1355" spans="4:29">
      <c r="D1355" s="12">
        <v>1349</v>
      </c>
      <c r="E1355" s="36" t="s">
        <v>222</v>
      </c>
      <c r="F1355" s="16" t="s">
        <v>11</v>
      </c>
      <c r="G1355" s="14" t="s">
        <v>40</v>
      </c>
      <c r="H1355" s="13" t="s">
        <v>5</v>
      </c>
      <c r="I1355" s="13" t="s">
        <v>135</v>
      </c>
      <c r="J1355" s="13" t="s">
        <v>198</v>
      </c>
      <c r="K1355" s="13" t="s">
        <v>95</v>
      </c>
      <c r="L1355" s="14">
        <v>31.5</v>
      </c>
      <c r="M1355" s="14" t="s">
        <v>15</v>
      </c>
      <c r="N1355" s="31" t="s">
        <v>65</v>
      </c>
      <c r="O1355" s="14" t="s">
        <v>2</v>
      </c>
      <c r="P1355" s="14" t="s">
        <v>35</v>
      </c>
      <c r="Q1355" s="31">
        <v>9216</v>
      </c>
      <c r="R1355" s="31">
        <v>1152</v>
      </c>
      <c r="S1355" s="45">
        <v>15</v>
      </c>
      <c r="T1355" s="64">
        <f t="shared" si="189"/>
        <v>472.5</v>
      </c>
      <c r="U1355" s="64">
        <f t="shared" si="190"/>
        <v>4.1031027347181004</v>
      </c>
      <c r="V1355" s="38">
        <f t="shared" si="191"/>
        <v>1.4053031778361653</v>
      </c>
      <c r="W1355" s="52">
        <v>93.686878522411021</v>
      </c>
      <c r="X1355" s="71" t="str">
        <f t="shared" si="197"/>
        <v>Q3 2024</v>
      </c>
      <c r="Y1355" s="21">
        <f t="shared" si="192"/>
        <v>3840</v>
      </c>
      <c r="Z1355" s="21">
        <f t="shared" si="193"/>
        <v>2160</v>
      </c>
      <c r="AA1355" s="57">
        <f t="shared" si="194"/>
        <v>273540.18231454003</v>
      </c>
      <c r="AB1355" s="59">
        <f t="shared" si="195"/>
        <v>1.7777777777777777</v>
      </c>
      <c r="AC1355" s="61">
        <f t="shared" si="196"/>
        <v>800.09999999999991</v>
      </c>
    </row>
    <row r="1356" spans="4:29">
      <c r="D1356" s="12">
        <v>1350</v>
      </c>
      <c r="E1356" s="36" t="s">
        <v>222</v>
      </c>
      <c r="F1356" s="16" t="s">
        <v>11</v>
      </c>
      <c r="G1356" s="14" t="s">
        <v>40</v>
      </c>
      <c r="H1356" s="13" t="s">
        <v>5</v>
      </c>
      <c r="I1356" s="13" t="s">
        <v>135</v>
      </c>
      <c r="J1356" s="13" t="s">
        <v>210</v>
      </c>
      <c r="K1356" s="13" t="s">
        <v>95</v>
      </c>
      <c r="L1356" s="14">
        <v>34</v>
      </c>
      <c r="M1356" s="14" t="s">
        <v>117</v>
      </c>
      <c r="N1356" s="31" t="s">
        <v>65</v>
      </c>
      <c r="O1356" s="14" t="s">
        <v>2</v>
      </c>
      <c r="P1356" s="14" t="s">
        <v>35</v>
      </c>
      <c r="Q1356" s="31">
        <v>9216</v>
      </c>
      <c r="R1356" s="31">
        <v>1151</v>
      </c>
      <c r="S1356" s="45">
        <v>3</v>
      </c>
      <c r="T1356" s="64">
        <f t="shared" si="189"/>
        <v>102</v>
      </c>
      <c r="U1356" s="64">
        <f t="shared" si="190"/>
        <v>0.79694391031753331</v>
      </c>
      <c r="V1356" s="38">
        <f t="shared" si="191"/>
        <v>0.2810606355672331</v>
      </c>
      <c r="W1356" s="52">
        <v>93.686878522411021</v>
      </c>
      <c r="X1356" s="71" t="str">
        <f t="shared" si="197"/>
        <v>Q3 2024</v>
      </c>
      <c r="Y1356" s="21">
        <f t="shared" si="192"/>
        <v>3440</v>
      </c>
      <c r="Z1356" s="21">
        <f t="shared" si="193"/>
        <v>1440</v>
      </c>
      <c r="AA1356" s="57">
        <f t="shared" si="194"/>
        <v>265647.97010584443</v>
      </c>
      <c r="AB1356" s="59">
        <f t="shared" si="195"/>
        <v>2.3888888888888888</v>
      </c>
      <c r="AC1356" s="61">
        <f t="shared" si="196"/>
        <v>863.59999999999991</v>
      </c>
    </row>
    <row r="1357" spans="4:29">
      <c r="D1357" s="12">
        <v>1351</v>
      </c>
      <c r="E1357" s="36" t="s">
        <v>222</v>
      </c>
      <c r="F1357" s="16" t="s">
        <v>11</v>
      </c>
      <c r="G1357" s="14" t="s">
        <v>40</v>
      </c>
      <c r="H1357" s="13" t="s">
        <v>5</v>
      </c>
      <c r="I1357" s="13" t="s">
        <v>144</v>
      </c>
      <c r="J1357" s="13" t="s">
        <v>284</v>
      </c>
      <c r="K1357" s="13" t="s">
        <v>43</v>
      </c>
      <c r="L1357" s="14">
        <v>27</v>
      </c>
      <c r="M1357" s="14" t="s">
        <v>15</v>
      </c>
      <c r="N1357" s="31" t="s">
        <v>65</v>
      </c>
      <c r="O1357" s="14" t="s">
        <v>1</v>
      </c>
      <c r="P1357" s="14" t="s">
        <v>35</v>
      </c>
      <c r="Q1357" s="31">
        <v>1536</v>
      </c>
      <c r="R1357" s="31">
        <v>384</v>
      </c>
      <c r="S1357" s="45">
        <v>30</v>
      </c>
      <c r="T1357" s="64">
        <f t="shared" si="189"/>
        <v>810</v>
      </c>
      <c r="U1357" s="64">
        <f t="shared" si="190"/>
        <v>6.0290489163204741</v>
      </c>
      <c r="V1357" s="38">
        <f t="shared" si="191"/>
        <v>2.8106063556723306</v>
      </c>
      <c r="W1357" s="52">
        <v>93.686878522411021</v>
      </c>
      <c r="X1357" s="71" t="str">
        <f t="shared" si="197"/>
        <v>Q3 2024</v>
      </c>
      <c r="Y1357" s="21">
        <f t="shared" si="192"/>
        <v>3840</v>
      </c>
      <c r="Z1357" s="21">
        <f t="shared" si="193"/>
        <v>2160</v>
      </c>
      <c r="AA1357" s="57">
        <f t="shared" si="194"/>
        <v>200968.29721068247</v>
      </c>
      <c r="AB1357" s="59">
        <f t="shared" si="195"/>
        <v>1.7777777777777777</v>
      </c>
      <c r="AC1357" s="61">
        <f t="shared" si="196"/>
        <v>685.8</v>
      </c>
    </row>
    <row r="1358" spans="4:29">
      <c r="D1358" s="12">
        <v>1352</v>
      </c>
      <c r="E1358" s="36" t="s">
        <v>222</v>
      </c>
      <c r="F1358" s="16" t="s">
        <v>11</v>
      </c>
      <c r="G1358" s="14" t="s">
        <v>40</v>
      </c>
      <c r="H1358" s="13" t="s">
        <v>5</v>
      </c>
      <c r="I1358" s="13" t="s">
        <v>144</v>
      </c>
      <c r="J1358" s="13" t="s">
        <v>285</v>
      </c>
      <c r="K1358" s="13" t="s">
        <v>43</v>
      </c>
      <c r="L1358" s="14">
        <v>27</v>
      </c>
      <c r="M1358" s="14" t="s">
        <v>15</v>
      </c>
      <c r="N1358" s="31" t="s">
        <v>65</v>
      </c>
      <c r="O1358" s="14" t="s">
        <v>1</v>
      </c>
      <c r="P1358" s="14" t="s">
        <v>35</v>
      </c>
      <c r="Q1358" s="31">
        <v>2304</v>
      </c>
      <c r="R1358" s="31">
        <v>1152</v>
      </c>
      <c r="S1358" s="45">
        <v>15</v>
      </c>
      <c r="T1358" s="64">
        <f t="shared" si="189"/>
        <v>405</v>
      </c>
      <c r="U1358" s="64">
        <f t="shared" si="190"/>
        <v>3.0145244581602371</v>
      </c>
      <c r="V1358" s="38">
        <f t="shared" si="191"/>
        <v>1.4053031778361653</v>
      </c>
      <c r="W1358" s="52">
        <v>93.686878522411021</v>
      </c>
      <c r="X1358" s="71" t="str">
        <f t="shared" si="197"/>
        <v>Q3 2024</v>
      </c>
      <c r="Y1358" s="21">
        <f t="shared" si="192"/>
        <v>3840</v>
      </c>
      <c r="Z1358" s="21">
        <f t="shared" si="193"/>
        <v>2160</v>
      </c>
      <c r="AA1358" s="57">
        <f t="shared" si="194"/>
        <v>200968.29721068247</v>
      </c>
      <c r="AB1358" s="59">
        <f t="shared" si="195"/>
        <v>1.7777777777777777</v>
      </c>
      <c r="AC1358" s="61">
        <f t="shared" si="196"/>
        <v>685.8</v>
      </c>
    </row>
    <row r="1359" spans="4:29">
      <c r="D1359" s="12">
        <v>1353</v>
      </c>
      <c r="E1359" s="36" t="s">
        <v>222</v>
      </c>
      <c r="F1359" s="16" t="s">
        <v>11</v>
      </c>
      <c r="G1359" s="14" t="s">
        <v>40</v>
      </c>
      <c r="H1359" s="13" t="s">
        <v>5</v>
      </c>
      <c r="I1359" s="13" t="s">
        <v>144</v>
      </c>
      <c r="J1359" s="13" t="s">
        <v>286</v>
      </c>
      <c r="K1359" s="13" t="s">
        <v>43</v>
      </c>
      <c r="L1359" s="14">
        <v>31.5</v>
      </c>
      <c r="M1359" s="14" t="s">
        <v>15</v>
      </c>
      <c r="N1359" s="31" t="s">
        <v>65</v>
      </c>
      <c r="O1359" s="14" t="s">
        <v>1</v>
      </c>
      <c r="P1359" s="14" t="s">
        <v>35</v>
      </c>
      <c r="Q1359" s="31">
        <v>2304</v>
      </c>
      <c r="R1359" s="31">
        <v>1152</v>
      </c>
      <c r="S1359" s="45">
        <v>15</v>
      </c>
      <c r="T1359" s="64">
        <f t="shared" si="189"/>
        <v>472.5</v>
      </c>
      <c r="U1359" s="64">
        <f t="shared" si="190"/>
        <v>4.1031027347181004</v>
      </c>
      <c r="V1359" s="38">
        <f t="shared" si="191"/>
        <v>1.4053031778361653</v>
      </c>
      <c r="W1359" s="52">
        <v>93.686878522411021</v>
      </c>
      <c r="X1359" s="71" t="str">
        <f t="shared" si="197"/>
        <v>Q3 2024</v>
      </c>
      <c r="Y1359" s="21">
        <f t="shared" si="192"/>
        <v>3840</v>
      </c>
      <c r="Z1359" s="21">
        <f t="shared" si="193"/>
        <v>2160</v>
      </c>
      <c r="AA1359" s="57">
        <f t="shared" si="194"/>
        <v>273540.18231454003</v>
      </c>
      <c r="AB1359" s="59">
        <f t="shared" si="195"/>
        <v>1.7777777777777777</v>
      </c>
      <c r="AC1359" s="61">
        <f t="shared" si="196"/>
        <v>800.09999999999991</v>
      </c>
    </row>
    <row r="1360" spans="4:29">
      <c r="D1360" s="12">
        <v>1354</v>
      </c>
      <c r="E1360" s="36" t="s">
        <v>222</v>
      </c>
      <c r="F1360" s="16" t="s">
        <v>11</v>
      </c>
      <c r="G1360" s="14" t="s">
        <v>40</v>
      </c>
      <c r="H1360" s="13" t="s">
        <v>5</v>
      </c>
      <c r="I1360" s="13" t="s">
        <v>145</v>
      </c>
      <c r="J1360" s="13"/>
      <c r="K1360" s="13" t="s">
        <v>43</v>
      </c>
      <c r="L1360" s="14">
        <v>27</v>
      </c>
      <c r="M1360" s="14" t="s">
        <v>15</v>
      </c>
      <c r="N1360" s="31" t="s">
        <v>65</v>
      </c>
      <c r="O1360" s="14" t="s">
        <v>1</v>
      </c>
      <c r="P1360" s="14" t="s">
        <v>35</v>
      </c>
      <c r="Q1360" s="31">
        <v>2304</v>
      </c>
      <c r="R1360" s="31">
        <v>1152</v>
      </c>
      <c r="S1360" s="45">
        <v>35</v>
      </c>
      <c r="T1360" s="64">
        <f t="shared" si="189"/>
        <v>945</v>
      </c>
      <c r="U1360" s="64">
        <f t="shared" si="190"/>
        <v>7.0338904023738866</v>
      </c>
      <c r="V1360" s="38">
        <f t="shared" si="191"/>
        <v>3.2790407482843857</v>
      </c>
      <c r="W1360" s="52">
        <v>93.686878522411021</v>
      </c>
      <c r="X1360" s="71" t="str">
        <f t="shared" si="197"/>
        <v>Q3 2024</v>
      </c>
      <c r="Y1360" s="21">
        <f t="shared" si="192"/>
        <v>3840</v>
      </c>
      <c r="Z1360" s="21">
        <f t="shared" si="193"/>
        <v>2160</v>
      </c>
      <c r="AA1360" s="57">
        <f t="shared" si="194"/>
        <v>200968.29721068247</v>
      </c>
      <c r="AB1360" s="59">
        <f t="shared" si="195"/>
        <v>1.7777777777777777</v>
      </c>
      <c r="AC1360" s="61">
        <f t="shared" si="196"/>
        <v>685.8</v>
      </c>
    </row>
    <row r="1361" spans="4:29">
      <c r="D1361" s="12">
        <v>1355</v>
      </c>
      <c r="E1361" s="36" t="s">
        <v>222</v>
      </c>
      <c r="F1361" s="16" t="s">
        <v>11</v>
      </c>
      <c r="G1361" s="14" t="s">
        <v>40</v>
      </c>
      <c r="H1361" s="13" t="s">
        <v>5</v>
      </c>
      <c r="I1361" s="13" t="s">
        <v>145</v>
      </c>
      <c r="J1361" s="13"/>
      <c r="K1361" s="13" t="s">
        <v>43</v>
      </c>
      <c r="L1361" s="14">
        <v>31.5</v>
      </c>
      <c r="M1361" s="14" t="s">
        <v>15</v>
      </c>
      <c r="N1361" s="31" t="s">
        <v>65</v>
      </c>
      <c r="O1361" s="14" t="s">
        <v>1</v>
      </c>
      <c r="P1361" s="14" t="s">
        <v>35</v>
      </c>
      <c r="Q1361" s="31">
        <v>2304</v>
      </c>
      <c r="R1361" s="31">
        <v>1152</v>
      </c>
      <c r="S1361" s="45">
        <v>30</v>
      </c>
      <c r="T1361" s="64">
        <f t="shared" si="189"/>
        <v>945</v>
      </c>
      <c r="U1361" s="64">
        <f t="shared" si="190"/>
        <v>8.2062054694362008</v>
      </c>
      <c r="V1361" s="38">
        <f t="shared" si="191"/>
        <v>2.8106063556723306</v>
      </c>
      <c r="W1361" s="52">
        <v>93.686878522411021</v>
      </c>
      <c r="X1361" s="71" t="str">
        <f t="shared" si="197"/>
        <v>Q3 2024</v>
      </c>
      <c r="Y1361" s="21">
        <f t="shared" si="192"/>
        <v>3840</v>
      </c>
      <c r="Z1361" s="21">
        <f t="shared" si="193"/>
        <v>2160</v>
      </c>
      <c r="AA1361" s="57">
        <f t="shared" si="194"/>
        <v>273540.18231454003</v>
      </c>
      <c r="AB1361" s="59">
        <f t="shared" si="195"/>
        <v>1.7777777777777777</v>
      </c>
      <c r="AC1361" s="61">
        <f t="shared" si="196"/>
        <v>800.09999999999991</v>
      </c>
    </row>
    <row r="1362" spans="4:29">
      <c r="D1362" s="12">
        <v>1356</v>
      </c>
      <c r="E1362" s="36" t="s">
        <v>222</v>
      </c>
      <c r="F1362" s="16" t="s">
        <v>11</v>
      </c>
      <c r="G1362" s="14" t="s">
        <v>40</v>
      </c>
      <c r="H1362" s="13" t="s">
        <v>5</v>
      </c>
      <c r="I1362" s="13" t="s">
        <v>145</v>
      </c>
      <c r="J1362" s="13" t="s">
        <v>211</v>
      </c>
      <c r="K1362" s="13"/>
      <c r="L1362" s="14">
        <v>34</v>
      </c>
      <c r="M1362" s="14" t="s">
        <v>117</v>
      </c>
      <c r="N1362" s="31" t="s">
        <v>65</v>
      </c>
      <c r="O1362" s="14" t="s">
        <v>1</v>
      </c>
      <c r="P1362" s="14" t="s">
        <v>35</v>
      </c>
      <c r="Q1362" s="31">
        <v>2304</v>
      </c>
      <c r="R1362" s="31">
        <v>1152</v>
      </c>
      <c r="S1362" s="45">
        <v>2</v>
      </c>
      <c r="T1362" s="64">
        <f t="shared" si="189"/>
        <v>68</v>
      </c>
      <c r="U1362" s="64">
        <f t="shared" si="190"/>
        <v>0.53129594021168891</v>
      </c>
      <c r="V1362" s="38">
        <f t="shared" si="191"/>
        <v>0.18737375704482204</v>
      </c>
      <c r="W1362" s="52">
        <v>93.686878522411021</v>
      </c>
      <c r="X1362" s="71" t="str">
        <f t="shared" si="197"/>
        <v>Q3 2024</v>
      </c>
      <c r="Y1362" s="21">
        <f t="shared" si="192"/>
        <v>3440</v>
      </c>
      <c r="Z1362" s="21">
        <f t="shared" si="193"/>
        <v>1440</v>
      </c>
      <c r="AA1362" s="57">
        <f t="shared" si="194"/>
        <v>265647.97010584443</v>
      </c>
      <c r="AB1362" s="59">
        <f t="shared" si="195"/>
        <v>2.3888888888888888</v>
      </c>
      <c r="AC1362" s="61">
        <f t="shared" si="196"/>
        <v>863.59999999999991</v>
      </c>
    </row>
    <row r="1363" spans="4:29">
      <c r="D1363" s="12">
        <v>1357</v>
      </c>
      <c r="E1363" s="36" t="s">
        <v>222</v>
      </c>
      <c r="F1363" s="16" t="s">
        <v>11</v>
      </c>
      <c r="G1363" s="14" t="s">
        <v>40</v>
      </c>
      <c r="H1363" s="13" t="s">
        <v>5</v>
      </c>
      <c r="I1363" s="13" t="s">
        <v>192</v>
      </c>
      <c r="J1363" s="13" t="s">
        <v>193</v>
      </c>
      <c r="K1363" s="13" t="s">
        <v>194</v>
      </c>
      <c r="L1363" s="14">
        <v>27</v>
      </c>
      <c r="M1363" s="14" t="s">
        <v>15</v>
      </c>
      <c r="N1363" s="31" t="s">
        <v>65</v>
      </c>
      <c r="O1363" s="14" t="s">
        <v>1</v>
      </c>
      <c r="P1363" s="14" t="s">
        <v>35</v>
      </c>
      <c r="Q1363" s="31">
        <v>2304</v>
      </c>
      <c r="R1363" s="31">
        <v>1152</v>
      </c>
      <c r="S1363" s="45">
        <v>5</v>
      </c>
      <c r="T1363" s="64">
        <f t="shared" si="189"/>
        <v>135</v>
      </c>
      <c r="U1363" s="64">
        <f t="shared" si="190"/>
        <v>1.0048414860534123</v>
      </c>
      <c r="V1363" s="38">
        <f t="shared" si="191"/>
        <v>0.46843439261205511</v>
      </c>
      <c r="W1363" s="52">
        <v>93.686878522411021</v>
      </c>
      <c r="X1363" s="71" t="str">
        <f t="shared" si="197"/>
        <v>Q3 2024</v>
      </c>
      <c r="Y1363" s="21">
        <f t="shared" si="192"/>
        <v>3840</v>
      </c>
      <c r="Z1363" s="21">
        <f t="shared" si="193"/>
        <v>2160</v>
      </c>
      <c r="AA1363" s="57">
        <f t="shared" si="194"/>
        <v>200968.29721068247</v>
      </c>
      <c r="AB1363" s="59">
        <f t="shared" si="195"/>
        <v>1.7777777777777777</v>
      </c>
      <c r="AC1363" s="61">
        <f t="shared" si="196"/>
        <v>685.8</v>
      </c>
    </row>
    <row r="1364" spans="4:29">
      <c r="D1364" s="12">
        <v>1358</v>
      </c>
      <c r="E1364" s="36" t="s">
        <v>222</v>
      </c>
      <c r="F1364" s="16" t="s">
        <v>11</v>
      </c>
      <c r="G1364" s="14" t="s">
        <v>40</v>
      </c>
      <c r="H1364" s="13" t="s">
        <v>5</v>
      </c>
      <c r="I1364" s="13" t="s">
        <v>166</v>
      </c>
      <c r="J1364" s="13" t="s">
        <v>287</v>
      </c>
      <c r="K1364" s="13" t="s">
        <v>167</v>
      </c>
      <c r="L1364" s="14">
        <v>27</v>
      </c>
      <c r="M1364" s="14" t="s">
        <v>143</v>
      </c>
      <c r="N1364" s="31">
        <v>1000000</v>
      </c>
      <c r="O1364" s="14" t="s">
        <v>1</v>
      </c>
      <c r="P1364" s="14" t="s">
        <v>35</v>
      </c>
      <c r="Q1364" s="31">
        <v>2304</v>
      </c>
      <c r="R1364" s="31">
        <v>1152</v>
      </c>
      <c r="S1364" s="45">
        <v>25</v>
      </c>
      <c r="T1364" s="64">
        <f t="shared" si="189"/>
        <v>675</v>
      </c>
      <c r="U1364" s="64">
        <f t="shared" si="190"/>
        <v>5.0242074302670616</v>
      </c>
      <c r="V1364" s="38">
        <f t="shared" si="191"/>
        <v>1.9762075938321075</v>
      </c>
      <c r="W1364" s="52">
        <v>79.048303753284301</v>
      </c>
      <c r="X1364" s="71" t="str">
        <f t="shared" si="197"/>
        <v>Q3 2024</v>
      </c>
      <c r="Y1364" s="21">
        <f t="shared" si="192"/>
        <v>2560</v>
      </c>
      <c r="Z1364" s="21">
        <f t="shared" si="193"/>
        <v>1440</v>
      </c>
      <c r="AA1364" s="57">
        <f t="shared" si="194"/>
        <v>200968.29721068247</v>
      </c>
      <c r="AB1364" s="59">
        <f t="shared" si="195"/>
        <v>1.7777777777777777</v>
      </c>
      <c r="AC1364" s="61">
        <f t="shared" si="196"/>
        <v>685.8</v>
      </c>
    </row>
    <row r="1365" spans="4:29">
      <c r="D1365" s="12">
        <v>1359</v>
      </c>
      <c r="E1365" s="36" t="s">
        <v>222</v>
      </c>
      <c r="F1365" s="16" t="s">
        <v>11</v>
      </c>
      <c r="G1365" s="14" t="s">
        <v>40</v>
      </c>
      <c r="H1365" s="13" t="s">
        <v>5</v>
      </c>
      <c r="I1365" s="13" t="s">
        <v>166</v>
      </c>
      <c r="J1365" s="13" t="s">
        <v>189</v>
      </c>
      <c r="K1365" s="13" t="s">
        <v>95</v>
      </c>
      <c r="L1365" s="14">
        <v>31.5</v>
      </c>
      <c r="M1365" s="14" t="s">
        <v>15</v>
      </c>
      <c r="N1365" s="31">
        <v>1000000</v>
      </c>
      <c r="O1365" s="14" t="s">
        <v>1</v>
      </c>
      <c r="P1365" s="14" t="s">
        <v>35</v>
      </c>
      <c r="Q1365" s="31">
        <v>2304</v>
      </c>
      <c r="R1365" s="31">
        <v>1152</v>
      </c>
      <c r="S1365" s="45">
        <v>10</v>
      </c>
      <c r="T1365" s="64">
        <f t="shared" si="189"/>
        <v>315</v>
      </c>
      <c r="U1365" s="64">
        <f t="shared" si="190"/>
        <v>2.7354018231454003</v>
      </c>
      <c r="V1365" s="38">
        <f t="shared" si="191"/>
        <v>0.93686878522411021</v>
      </c>
      <c r="W1365" s="52">
        <v>93.686878522411021</v>
      </c>
      <c r="X1365" s="71" t="str">
        <f t="shared" si="197"/>
        <v>Q3 2024</v>
      </c>
      <c r="Y1365" s="21">
        <f t="shared" si="192"/>
        <v>3840</v>
      </c>
      <c r="Z1365" s="21">
        <f t="shared" si="193"/>
        <v>2160</v>
      </c>
      <c r="AA1365" s="57">
        <f t="shared" si="194"/>
        <v>273540.18231454003</v>
      </c>
      <c r="AB1365" s="59">
        <f t="shared" si="195"/>
        <v>1.7777777777777777</v>
      </c>
      <c r="AC1365" s="61">
        <f t="shared" si="196"/>
        <v>800.09999999999991</v>
      </c>
    </row>
    <row r="1366" spans="4:29">
      <c r="D1366" s="12">
        <v>1360</v>
      </c>
      <c r="E1366" s="36" t="s">
        <v>222</v>
      </c>
      <c r="F1366" s="16" t="s">
        <v>11</v>
      </c>
      <c r="G1366" s="14" t="s">
        <v>40</v>
      </c>
      <c r="H1366" s="13" t="s">
        <v>5</v>
      </c>
      <c r="I1366" s="13" t="s">
        <v>166</v>
      </c>
      <c r="J1366" s="13" t="s">
        <v>288</v>
      </c>
      <c r="K1366" s="13" t="s">
        <v>43</v>
      </c>
      <c r="L1366" s="14">
        <v>34</v>
      </c>
      <c r="M1366" s="14" t="s">
        <v>117</v>
      </c>
      <c r="N1366" s="31">
        <v>1000000</v>
      </c>
      <c r="O1366" s="14" t="s">
        <v>1</v>
      </c>
      <c r="P1366" s="14" t="s">
        <v>35</v>
      </c>
      <c r="Q1366" s="31">
        <v>2304</v>
      </c>
      <c r="R1366" s="31">
        <v>1152</v>
      </c>
      <c r="S1366" s="45">
        <v>15</v>
      </c>
      <c r="T1366" s="64">
        <f t="shared" si="189"/>
        <v>510</v>
      </c>
      <c r="U1366" s="64">
        <f t="shared" si="190"/>
        <v>3.9847195515876663</v>
      </c>
      <c r="V1366" s="38">
        <f t="shared" si="191"/>
        <v>1.4053031778361653</v>
      </c>
      <c r="W1366" s="52">
        <v>93.686878522411021</v>
      </c>
      <c r="X1366" s="71" t="str">
        <f t="shared" si="197"/>
        <v>Q3 2024</v>
      </c>
      <c r="Y1366" s="21">
        <f t="shared" si="192"/>
        <v>3440</v>
      </c>
      <c r="Z1366" s="21">
        <f t="shared" si="193"/>
        <v>1440</v>
      </c>
      <c r="AA1366" s="57">
        <f t="shared" si="194"/>
        <v>265647.97010584443</v>
      </c>
      <c r="AB1366" s="59">
        <f t="shared" si="195"/>
        <v>2.3888888888888888</v>
      </c>
      <c r="AC1366" s="61">
        <f t="shared" si="196"/>
        <v>863.59999999999991</v>
      </c>
    </row>
    <row r="1367" spans="4:29">
      <c r="D1367" s="12">
        <v>1361</v>
      </c>
      <c r="E1367" s="36" t="s">
        <v>222</v>
      </c>
      <c r="F1367" s="16" t="s">
        <v>11</v>
      </c>
      <c r="G1367" s="14" t="s">
        <v>40</v>
      </c>
      <c r="H1367" s="13" t="s">
        <v>5</v>
      </c>
      <c r="I1367" s="13" t="s">
        <v>182</v>
      </c>
      <c r="J1367" s="13" t="s">
        <v>183</v>
      </c>
      <c r="K1367" s="13" t="s">
        <v>98</v>
      </c>
      <c r="L1367" s="14">
        <v>27</v>
      </c>
      <c r="M1367" s="14" t="s">
        <v>143</v>
      </c>
      <c r="N1367" s="31" t="s">
        <v>65</v>
      </c>
      <c r="O1367" s="14" t="s">
        <v>1</v>
      </c>
      <c r="P1367" s="14" t="s">
        <v>35</v>
      </c>
      <c r="Q1367" s="31">
        <v>5000</v>
      </c>
      <c r="R1367" s="31">
        <v>1152</v>
      </c>
      <c r="S1367" s="45">
        <v>10</v>
      </c>
      <c r="T1367" s="64">
        <f t="shared" si="189"/>
        <v>270</v>
      </c>
      <c r="U1367" s="64">
        <f t="shared" si="190"/>
        <v>2.0096829721068246</v>
      </c>
      <c r="V1367" s="38">
        <f t="shared" si="191"/>
        <v>0.79048303753284299</v>
      </c>
      <c r="W1367" s="52">
        <v>79.048303753284301</v>
      </c>
      <c r="X1367" s="71" t="str">
        <f t="shared" si="197"/>
        <v>Q3 2024</v>
      </c>
      <c r="Y1367" s="21">
        <f t="shared" si="192"/>
        <v>2560</v>
      </c>
      <c r="Z1367" s="21">
        <f t="shared" si="193"/>
        <v>1440</v>
      </c>
      <c r="AA1367" s="57">
        <f t="shared" si="194"/>
        <v>200968.29721068247</v>
      </c>
      <c r="AB1367" s="59">
        <f t="shared" si="195"/>
        <v>1.7777777777777777</v>
      </c>
      <c r="AC1367" s="61">
        <f t="shared" si="196"/>
        <v>685.8</v>
      </c>
    </row>
    <row r="1368" spans="4:29">
      <c r="D1368" s="12">
        <v>1362</v>
      </c>
      <c r="E1368" s="36" t="s">
        <v>222</v>
      </c>
      <c r="F1368" s="16" t="s">
        <v>11</v>
      </c>
      <c r="G1368" s="14" t="s">
        <v>40</v>
      </c>
      <c r="H1368" s="13" t="s">
        <v>5</v>
      </c>
      <c r="I1368" s="13" t="s">
        <v>182</v>
      </c>
      <c r="J1368" s="13" t="s">
        <v>209</v>
      </c>
      <c r="K1368" s="13"/>
      <c r="L1368" s="14">
        <v>27</v>
      </c>
      <c r="M1368" s="14" t="s">
        <v>143</v>
      </c>
      <c r="N1368" s="31">
        <v>1000000</v>
      </c>
      <c r="O1368" s="14" t="s">
        <v>1</v>
      </c>
      <c r="P1368" s="14" t="s">
        <v>35</v>
      </c>
      <c r="Q1368" s="31">
        <v>5000</v>
      </c>
      <c r="R1368" s="31">
        <v>1152</v>
      </c>
      <c r="S1368" s="45">
        <v>3</v>
      </c>
      <c r="T1368" s="64">
        <f t="shared" si="189"/>
        <v>81</v>
      </c>
      <c r="U1368" s="64">
        <f t="shared" si="190"/>
        <v>0.60290489163204752</v>
      </c>
      <c r="V1368" s="38">
        <f t="shared" si="191"/>
        <v>0.2371449112598529</v>
      </c>
      <c r="W1368" s="52">
        <v>79.048303753284301</v>
      </c>
      <c r="X1368" s="71" t="str">
        <f t="shared" si="197"/>
        <v>Q3 2024</v>
      </c>
      <c r="Y1368" s="21">
        <f t="shared" si="192"/>
        <v>2560</v>
      </c>
      <c r="Z1368" s="21">
        <f t="shared" si="193"/>
        <v>1440</v>
      </c>
      <c r="AA1368" s="57">
        <f t="shared" si="194"/>
        <v>200968.29721068247</v>
      </c>
      <c r="AB1368" s="59">
        <f t="shared" si="195"/>
        <v>1.7777777777777777</v>
      </c>
      <c r="AC1368" s="61">
        <f t="shared" si="196"/>
        <v>685.8</v>
      </c>
    </row>
    <row r="1369" spans="4:29">
      <c r="D1369" s="12">
        <v>1363</v>
      </c>
      <c r="E1369" s="36" t="s">
        <v>222</v>
      </c>
      <c r="F1369" s="16" t="s">
        <v>11</v>
      </c>
      <c r="G1369" s="14" t="s">
        <v>40</v>
      </c>
      <c r="H1369" s="13" t="s">
        <v>5</v>
      </c>
      <c r="I1369" s="13" t="s">
        <v>58</v>
      </c>
      <c r="J1369" s="13" t="s">
        <v>188</v>
      </c>
      <c r="K1369" s="13" t="s">
        <v>95</v>
      </c>
      <c r="L1369" s="14">
        <v>27</v>
      </c>
      <c r="M1369" s="14" t="s">
        <v>143</v>
      </c>
      <c r="N1369" s="31" t="s">
        <v>65</v>
      </c>
      <c r="O1369" s="14" t="s">
        <v>1</v>
      </c>
      <c r="P1369" s="14" t="s">
        <v>35</v>
      </c>
      <c r="Q1369" s="31">
        <v>5000</v>
      </c>
      <c r="R1369" s="31">
        <v>1152</v>
      </c>
      <c r="S1369" s="45">
        <v>15</v>
      </c>
      <c r="T1369" s="64">
        <f t="shared" si="189"/>
        <v>405</v>
      </c>
      <c r="U1369" s="64">
        <f t="shared" si="190"/>
        <v>3.0145244581602371</v>
      </c>
      <c r="V1369" s="38">
        <f t="shared" si="191"/>
        <v>1.4053031778361653</v>
      </c>
      <c r="W1369" s="52">
        <v>93.686878522411021</v>
      </c>
      <c r="X1369" s="71" t="str">
        <f t="shared" si="197"/>
        <v>Q3 2024</v>
      </c>
      <c r="Y1369" s="21">
        <f t="shared" si="192"/>
        <v>2560</v>
      </c>
      <c r="Z1369" s="21">
        <f t="shared" si="193"/>
        <v>1440</v>
      </c>
      <c r="AA1369" s="57">
        <f t="shared" si="194"/>
        <v>200968.29721068247</v>
      </c>
      <c r="AB1369" s="59">
        <f t="shared" si="195"/>
        <v>1.7777777777777777</v>
      </c>
      <c r="AC1369" s="61">
        <f t="shared" si="196"/>
        <v>685.8</v>
      </c>
    </row>
    <row r="1370" spans="4:29">
      <c r="D1370" s="12">
        <v>1364</v>
      </c>
      <c r="E1370" s="36" t="s">
        <v>222</v>
      </c>
      <c r="F1370" s="16" t="s">
        <v>11</v>
      </c>
      <c r="G1370" s="14" t="s">
        <v>40</v>
      </c>
      <c r="H1370" s="13" t="s">
        <v>5</v>
      </c>
      <c r="I1370" s="13" t="s">
        <v>36</v>
      </c>
      <c r="J1370" s="13" t="s">
        <v>221</v>
      </c>
      <c r="K1370" s="13" t="s">
        <v>98</v>
      </c>
      <c r="L1370" s="14">
        <v>27</v>
      </c>
      <c r="M1370" s="14" t="s">
        <v>15</v>
      </c>
      <c r="N1370" s="31">
        <v>1000000</v>
      </c>
      <c r="O1370" s="14" t="s">
        <v>1</v>
      </c>
      <c r="P1370" s="14" t="s">
        <v>35</v>
      </c>
      <c r="Q1370" s="31">
        <v>4608</v>
      </c>
      <c r="R1370" s="31">
        <v>1152</v>
      </c>
      <c r="S1370" s="45">
        <v>12</v>
      </c>
      <c r="T1370" s="64">
        <f t="shared" si="189"/>
        <v>324</v>
      </c>
      <c r="U1370" s="64">
        <f t="shared" si="190"/>
        <v>2.4116195665281901</v>
      </c>
      <c r="V1370" s="38">
        <f t="shared" si="191"/>
        <v>3.6120000000000001</v>
      </c>
      <c r="W1370" s="52">
        <v>301</v>
      </c>
      <c r="X1370" s="71" t="str">
        <f t="shared" si="197"/>
        <v>Q3 2024</v>
      </c>
      <c r="Y1370" s="21">
        <f t="shared" si="192"/>
        <v>3840</v>
      </c>
      <c r="Z1370" s="21">
        <f t="shared" si="193"/>
        <v>2160</v>
      </c>
      <c r="AA1370" s="57">
        <f t="shared" si="194"/>
        <v>200968.29721068247</v>
      </c>
      <c r="AB1370" s="59">
        <f t="shared" si="195"/>
        <v>1.7777777777777777</v>
      </c>
      <c r="AC1370" s="61">
        <f t="shared" si="196"/>
        <v>685.8</v>
      </c>
    </row>
    <row r="1371" spans="4:29">
      <c r="D1371" s="12">
        <v>1365</v>
      </c>
      <c r="E1371" s="36" t="s">
        <v>222</v>
      </c>
      <c r="F1371" s="16" t="s">
        <v>11</v>
      </c>
      <c r="G1371" s="14" t="s">
        <v>40</v>
      </c>
      <c r="H1371" s="13" t="s">
        <v>5</v>
      </c>
      <c r="I1371" s="13" t="s">
        <v>36</v>
      </c>
      <c r="J1371" s="13" t="s">
        <v>220</v>
      </c>
      <c r="K1371" s="13" t="s">
        <v>98</v>
      </c>
      <c r="L1371" s="14">
        <v>34</v>
      </c>
      <c r="M1371" s="14" t="s">
        <v>117</v>
      </c>
      <c r="N1371" s="31">
        <v>1000000</v>
      </c>
      <c r="O1371" s="14" t="s">
        <v>1</v>
      </c>
      <c r="P1371" s="14" t="s">
        <v>35</v>
      </c>
      <c r="Q1371" s="31">
        <v>4608</v>
      </c>
      <c r="R1371" s="31">
        <v>1152</v>
      </c>
      <c r="S1371" s="45">
        <v>6</v>
      </c>
      <c r="T1371" s="64">
        <f t="shared" si="189"/>
        <v>204</v>
      </c>
      <c r="U1371" s="64">
        <f t="shared" si="190"/>
        <v>1.5938878206350666</v>
      </c>
      <c r="V1371" s="38">
        <f t="shared" si="191"/>
        <v>0.56212127113446619</v>
      </c>
      <c r="W1371" s="52">
        <v>93.686878522411021</v>
      </c>
      <c r="X1371" s="71" t="str">
        <f t="shared" si="197"/>
        <v>Q3 2024</v>
      </c>
      <c r="Y1371" s="21">
        <f t="shared" si="192"/>
        <v>3440</v>
      </c>
      <c r="Z1371" s="21">
        <f t="shared" si="193"/>
        <v>1440</v>
      </c>
      <c r="AA1371" s="57">
        <f t="shared" si="194"/>
        <v>265647.97010584443</v>
      </c>
      <c r="AB1371" s="59">
        <f t="shared" si="195"/>
        <v>2.3888888888888888</v>
      </c>
      <c r="AC1371" s="61">
        <f t="shared" si="196"/>
        <v>863.59999999999991</v>
      </c>
    </row>
    <row r="1372" spans="4:29">
      <c r="D1372" s="12">
        <v>1366</v>
      </c>
      <c r="E1372" s="36" t="s">
        <v>222</v>
      </c>
      <c r="F1372" s="16" t="s">
        <v>11</v>
      </c>
      <c r="G1372" s="14" t="s">
        <v>40</v>
      </c>
      <c r="H1372" s="13" t="s">
        <v>5</v>
      </c>
      <c r="I1372" s="13" t="s">
        <v>76</v>
      </c>
      <c r="J1372" s="13"/>
      <c r="K1372" s="13"/>
      <c r="L1372" s="14">
        <v>27</v>
      </c>
      <c r="M1372" s="14" t="s">
        <v>15</v>
      </c>
      <c r="N1372" s="31">
        <v>1000000</v>
      </c>
      <c r="O1372" s="14" t="s">
        <v>1</v>
      </c>
      <c r="P1372" s="14" t="s">
        <v>35</v>
      </c>
      <c r="Q1372" s="31">
        <v>5000</v>
      </c>
      <c r="R1372" s="31">
        <v>1152</v>
      </c>
      <c r="S1372" s="45">
        <v>40</v>
      </c>
      <c r="T1372" s="64">
        <f t="shared" si="189"/>
        <v>1080</v>
      </c>
      <c r="U1372" s="64">
        <f t="shared" si="190"/>
        <v>8.0387318884272982</v>
      </c>
      <c r="V1372" s="38">
        <f t="shared" si="191"/>
        <v>0</v>
      </c>
      <c r="W1372" s="52">
        <v>0</v>
      </c>
      <c r="X1372" s="71" t="str">
        <f t="shared" si="197"/>
        <v>Q3 2024</v>
      </c>
      <c r="Y1372" s="21">
        <f t="shared" si="192"/>
        <v>3840</v>
      </c>
      <c r="Z1372" s="21">
        <f t="shared" si="193"/>
        <v>2160</v>
      </c>
      <c r="AA1372" s="57">
        <f t="shared" si="194"/>
        <v>200968.29721068247</v>
      </c>
      <c r="AB1372" s="59">
        <f t="shared" si="195"/>
        <v>1.7777777777777777</v>
      </c>
      <c r="AC1372" s="61">
        <f t="shared" si="196"/>
        <v>685.8</v>
      </c>
    </row>
    <row r="1373" spans="4:29">
      <c r="D1373" s="12">
        <v>1367</v>
      </c>
      <c r="E1373" s="36" t="s">
        <v>222</v>
      </c>
      <c r="F1373" s="16" t="s">
        <v>11</v>
      </c>
      <c r="G1373" s="14" t="s">
        <v>40</v>
      </c>
      <c r="H1373" s="13" t="s">
        <v>5</v>
      </c>
      <c r="I1373" s="13" t="s">
        <v>76</v>
      </c>
      <c r="J1373" s="13"/>
      <c r="K1373" s="13"/>
      <c r="L1373" s="14">
        <v>31.5</v>
      </c>
      <c r="M1373" s="14" t="s">
        <v>15</v>
      </c>
      <c r="N1373" s="31" t="s">
        <v>65</v>
      </c>
      <c r="O1373" s="14" t="s">
        <v>1</v>
      </c>
      <c r="P1373" s="14" t="s">
        <v>35</v>
      </c>
      <c r="Q1373" s="31">
        <v>5000</v>
      </c>
      <c r="R1373" s="31">
        <v>1152</v>
      </c>
      <c r="S1373" s="45">
        <v>73</v>
      </c>
      <c r="T1373" s="64">
        <f t="shared" si="189"/>
        <v>2299.5</v>
      </c>
      <c r="U1373" s="64">
        <f t="shared" si="190"/>
        <v>19.968433308961423</v>
      </c>
      <c r="V1373" s="38">
        <f t="shared" si="191"/>
        <v>6.8391421321360051</v>
      </c>
      <c r="W1373" s="52">
        <v>93.686878522411021</v>
      </c>
      <c r="X1373" s="71" t="str">
        <f t="shared" si="197"/>
        <v>Q3 2024</v>
      </c>
      <c r="Y1373" s="21">
        <f t="shared" si="192"/>
        <v>3840</v>
      </c>
      <c r="Z1373" s="21">
        <f t="shared" si="193"/>
        <v>2160</v>
      </c>
      <c r="AA1373" s="57">
        <f t="shared" si="194"/>
        <v>273540.18231454003</v>
      </c>
      <c r="AB1373" s="59">
        <f t="shared" si="195"/>
        <v>1.7777777777777777</v>
      </c>
      <c r="AC1373" s="61">
        <f t="shared" si="196"/>
        <v>800.09999999999991</v>
      </c>
    </row>
    <row r="1374" spans="4:29">
      <c r="D1374" s="12">
        <v>1368</v>
      </c>
      <c r="E1374" s="36" t="s">
        <v>222</v>
      </c>
      <c r="F1374" s="16" t="s">
        <v>11</v>
      </c>
      <c r="G1374" s="14" t="s">
        <v>40</v>
      </c>
      <c r="H1374" s="13" t="s">
        <v>5</v>
      </c>
      <c r="I1374" s="13" t="s">
        <v>76</v>
      </c>
      <c r="J1374" s="13"/>
      <c r="K1374" s="13"/>
      <c r="L1374" s="14">
        <v>49</v>
      </c>
      <c r="M1374" s="14" t="s">
        <v>99</v>
      </c>
      <c r="N1374" s="31">
        <v>1000000</v>
      </c>
      <c r="O1374" s="14" t="s">
        <v>1</v>
      </c>
      <c r="P1374" s="14" t="s">
        <v>35</v>
      </c>
      <c r="Q1374" s="31">
        <v>5000</v>
      </c>
      <c r="R1374" s="31">
        <v>1152</v>
      </c>
      <c r="S1374" s="45">
        <v>20</v>
      </c>
      <c r="T1374" s="64">
        <f t="shared" si="189"/>
        <v>980</v>
      </c>
      <c r="U1374" s="64">
        <f t="shared" si="190"/>
        <v>8.0745773408144768</v>
      </c>
      <c r="V1374" s="38">
        <f t="shared" si="191"/>
        <v>2.6767679577831722</v>
      </c>
      <c r="W1374" s="52">
        <v>133.83839788915861</v>
      </c>
      <c r="X1374" s="71" t="str">
        <f t="shared" si="197"/>
        <v>Q3 2024</v>
      </c>
      <c r="Y1374" s="21">
        <f t="shared" si="192"/>
        <v>5120</v>
      </c>
      <c r="Z1374" s="21">
        <f t="shared" si="193"/>
        <v>1440</v>
      </c>
      <c r="AA1374" s="57">
        <f t="shared" si="194"/>
        <v>403728.86704072385</v>
      </c>
      <c r="AB1374" s="59">
        <f t="shared" si="195"/>
        <v>3.5555555555555554</v>
      </c>
      <c r="AC1374" s="61">
        <f t="shared" si="196"/>
        <v>1244.5999999999999</v>
      </c>
    </row>
    <row r="1375" spans="4:29">
      <c r="D1375" s="12">
        <v>1369</v>
      </c>
      <c r="E1375" s="36" t="s">
        <v>222</v>
      </c>
      <c r="F1375" s="16" t="s">
        <v>11</v>
      </c>
      <c r="G1375" s="14" t="s">
        <v>40</v>
      </c>
      <c r="H1375" s="13" t="s">
        <v>6</v>
      </c>
      <c r="I1375" s="13" t="s">
        <v>125</v>
      </c>
      <c r="J1375" s="13"/>
      <c r="K1375" s="13" t="s">
        <v>123</v>
      </c>
      <c r="L1375" s="14">
        <v>55</v>
      </c>
      <c r="M1375" s="14" t="s">
        <v>15</v>
      </c>
      <c r="N1375" s="31">
        <v>1000000</v>
      </c>
      <c r="O1375" s="14" t="s">
        <v>1</v>
      </c>
      <c r="P1375" s="14" t="s">
        <v>35</v>
      </c>
      <c r="Q1375" s="31">
        <v>4000</v>
      </c>
      <c r="R1375" s="31">
        <v>500</v>
      </c>
      <c r="S1375" s="45">
        <v>4.4020000000000001</v>
      </c>
      <c r="T1375" s="64">
        <f t="shared" si="189"/>
        <v>242.11</v>
      </c>
      <c r="U1375" s="64">
        <f t="shared" si="190"/>
        <v>3.6709244088783382</v>
      </c>
      <c r="V1375" s="38">
        <f t="shared" si="191"/>
        <v>0.48885347031460058</v>
      </c>
      <c r="W1375" s="52">
        <v>111.05258298832362</v>
      </c>
      <c r="X1375" s="71" t="str">
        <f t="shared" si="197"/>
        <v>Q3 2024</v>
      </c>
      <c r="Y1375" s="21">
        <f t="shared" si="192"/>
        <v>3840</v>
      </c>
      <c r="Z1375" s="21">
        <f t="shared" si="193"/>
        <v>2160</v>
      </c>
      <c r="AA1375" s="57">
        <f t="shared" si="194"/>
        <v>833921.94658753707</v>
      </c>
      <c r="AB1375" s="59">
        <f t="shared" si="195"/>
        <v>1.7777777777777777</v>
      </c>
      <c r="AC1375" s="61">
        <f t="shared" si="196"/>
        <v>1397</v>
      </c>
    </row>
    <row r="1376" spans="4:29">
      <c r="D1376" s="12">
        <v>1370</v>
      </c>
      <c r="E1376" s="36" t="s">
        <v>222</v>
      </c>
      <c r="F1376" s="16" t="s">
        <v>11</v>
      </c>
      <c r="G1376" s="14" t="s">
        <v>40</v>
      </c>
      <c r="H1376" s="13" t="s">
        <v>6</v>
      </c>
      <c r="I1376" s="13" t="s">
        <v>125</v>
      </c>
      <c r="J1376" s="13"/>
      <c r="K1376" s="13" t="s">
        <v>123</v>
      </c>
      <c r="L1376" s="14">
        <v>65</v>
      </c>
      <c r="M1376" s="14" t="s">
        <v>15</v>
      </c>
      <c r="N1376" s="31">
        <v>1000000</v>
      </c>
      <c r="O1376" s="14" t="s">
        <v>2</v>
      </c>
      <c r="P1376" s="14" t="s">
        <v>35</v>
      </c>
      <c r="Q1376" s="31">
        <v>16384</v>
      </c>
      <c r="R1376" s="31">
        <v>1000</v>
      </c>
      <c r="S1376" s="45">
        <v>6.4180000000000001</v>
      </c>
      <c r="T1376" s="64">
        <f t="shared" si="189"/>
        <v>417.17</v>
      </c>
      <c r="U1376" s="64">
        <f t="shared" si="190"/>
        <v>7.4752625453768546</v>
      </c>
      <c r="V1376" s="38">
        <f t="shared" si="191"/>
        <v>1.3644027504097209</v>
      </c>
      <c r="W1376" s="52">
        <v>212.59002031937067</v>
      </c>
      <c r="X1376" s="71" t="str">
        <f t="shared" si="197"/>
        <v>Q3 2024</v>
      </c>
      <c r="Y1376" s="21">
        <f t="shared" si="192"/>
        <v>3840</v>
      </c>
      <c r="Z1376" s="21">
        <f t="shared" si="193"/>
        <v>2160</v>
      </c>
      <c r="AA1376" s="57">
        <f t="shared" si="194"/>
        <v>1164733.9584569733</v>
      </c>
      <c r="AB1376" s="59">
        <f t="shared" si="195"/>
        <v>1.7777777777777777</v>
      </c>
      <c r="AC1376" s="61">
        <f t="shared" si="196"/>
        <v>1651</v>
      </c>
    </row>
    <row r="1377" spans="4:29">
      <c r="D1377" s="12">
        <v>1371</v>
      </c>
      <c r="E1377" s="36" t="s">
        <v>222</v>
      </c>
      <c r="F1377" s="16" t="s">
        <v>11</v>
      </c>
      <c r="G1377" s="14" t="s">
        <v>40</v>
      </c>
      <c r="H1377" s="13" t="s">
        <v>6</v>
      </c>
      <c r="I1377" s="13" t="s">
        <v>125</v>
      </c>
      <c r="J1377" s="13"/>
      <c r="K1377" s="13" t="s">
        <v>123</v>
      </c>
      <c r="L1377" s="14">
        <v>75</v>
      </c>
      <c r="M1377" s="14" t="s">
        <v>15</v>
      </c>
      <c r="N1377" s="31">
        <v>1000000</v>
      </c>
      <c r="O1377" s="14" t="s">
        <v>2</v>
      </c>
      <c r="P1377" s="14" t="s">
        <v>35</v>
      </c>
      <c r="Q1377" s="31">
        <v>12000</v>
      </c>
      <c r="R1377" s="31">
        <v>1000</v>
      </c>
      <c r="S1377" s="45">
        <v>5.5309999999999997</v>
      </c>
      <c r="T1377" s="64">
        <f t="shared" si="189"/>
        <v>414.82499999999999</v>
      </c>
      <c r="U1377" s="64">
        <f t="shared" si="190"/>
        <v>8.5768183014836801</v>
      </c>
      <c r="V1377" s="38">
        <f t="shared" si="191"/>
        <v>1.5819136319142522</v>
      </c>
      <c r="W1377" s="52">
        <v>286.00861180876012</v>
      </c>
      <c r="X1377" s="71" t="str">
        <f t="shared" si="197"/>
        <v>Q3 2024</v>
      </c>
      <c r="Y1377" s="21">
        <f t="shared" si="192"/>
        <v>3840</v>
      </c>
      <c r="Z1377" s="21">
        <f t="shared" si="193"/>
        <v>2160</v>
      </c>
      <c r="AA1377" s="57">
        <f t="shared" si="194"/>
        <v>1550681.3056379822</v>
      </c>
      <c r="AB1377" s="59">
        <f t="shared" si="195"/>
        <v>1.7777777777777777</v>
      </c>
      <c r="AC1377" s="61">
        <f t="shared" si="196"/>
        <v>1905</v>
      </c>
    </row>
    <row r="1378" spans="4:29">
      <c r="D1378" s="12">
        <v>1372</v>
      </c>
      <c r="E1378" s="36" t="s">
        <v>222</v>
      </c>
      <c r="F1378" s="16" t="s">
        <v>11</v>
      </c>
      <c r="G1378" s="14" t="s">
        <v>40</v>
      </c>
      <c r="H1378" s="13" t="s">
        <v>6</v>
      </c>
      <c r="I1378" s="13" t="s">
        <v>125</v>
      </c>
      <c r="J1378" s="13"/>
      <c r="K1378" s="13" t="s">
        <v>123</v>
      </c>
      <c r="L1378" s="14">
        <v>86</v>
      </c>
      <c r="M1378" s="14" t="s">
        <v>15</v>
      </c>
      <c r="N1378" s="31">
        <v>1000000</v>
      </c>
      <c r="O1378" s="14" t="s">
        <v>2</v>
      </c>
      <c r="P1378" s="14" t="s">
        <v>35</v>
      </c>
      <c r="Q1378" s="31">
        <v>18000</v>
      </c>
      <c r="R1378" s="31">
        <v>1200</v>
      </c>
      <c r="S1378" s="45">
        <v>2.976</v>
      </c>
      <c r="T1378" s="64">
        <f t="shared" si="189"/>
        <v>255.93600000000001</v>
      </c>
      <c r="U1378" s="64">
        <f t="shared" si="190"/>
        <v>6.0677803866701492</v>
      </c>
      <c r="V1378" s="38">
        <f t="shared" si="191"/>
        <v>1.1240325964388671</v>
      </c>
      <c r="W1378" s="52">
        <v>377.69912514746881</v>
      </c>
      <c r="X1378" s="71" t="str">
        <f t="shared" si="197"/>
        <v>Q3 2024</v>
      </c>
      <c r="Y1378" s="21">
        <f t="shared" si="192"/>
        <v>3840</v>
      </c>
      <c r="Z1378" s="21">
        <f t="shared" si="193"/>
        <v>2160</v>
      </c>
      <c r="AA1378" s="57">
        <f t="shared" si="194"/>
        <v>2038904.6998219588</v>
      </c>
      <c r="AB1378" s="59">
        <f t="shared" si="195"/>
        <v>1.7777777777777777</v>
      </c>
      <c r="AC1378" s="61">
        <f t="shared" si="196"/>
        <v>2184.4</v>
      </c>
    </row>
    <row r="1379" spans="4:29">
      <c r="D1379" s="12">
        <v>1373</v>
      </c>
      <c r="E1379" s="36" t="s">
        <v>222</v>
      </c>
      <c r="F1379" s="16" t="s">
        <v>11</v>
      </c>
      <c r="G1379" s="14" t="s">
        <v>40</v>
      </c>
      <c r="H1379" s="13" t="s">
        <v>6</v>
      </c>
      <c r="I1379" s="13" t="s">
        <v>125</v>
      </c>
      <c r="J1379" s="13"/>
      <c r="K1379" s="13" t="s">
        <v>123</v>
      </c>
      <c r="L1379" s="14">
        <v>65</v>
      </c>
      <c r="M1379" s="14" t="s">
        <v>52</v>
      </c>
      <c r="N1379" s="31">
        <v>1000000</v>
      </c>
      <c r="O1379" s="14" t="s">
        <v>2</v>
      </c>
      <c r="P1379" s="14" t="s">
        <v>35</v>
      </c>
      <c r="Q1379" s="31">
        <v>12000</v>
      </c>
      <c r="R1379" s="31">
        <v>1000</v>
      </c>
      <c r="S1379" s="45">
        <v>0.112</v>
      </c>
      <c r="T1379" s="64">
        <f t="shared" si="189"/>
        <v>7.28</v>
      </c>
      <c r="U1379" s="64">
        <f t="shared" si="190"/>
        <v>0.13045020334718102</v>
      </c>
      <c r="V1379" s="38">
        <f t="shared" si="191"/>
        <v>3.6623639770644492E-2</v>
      </c>
      <c r="W1379" s="52">
        <v>326.99678366646867</v>
      </c>
      <c r="X1379" s="71" t="str">
        <f t="shared" si="197"/>
        <v>Q3 2024</v>
      </c>
      <c r="Y1379" s="21">
        <f t="shared" si="192"/>
        <v>7680</v>
      </c>
      <c r="Z1379" s="21">
        <f t="shared" si="193"/>
        <v>4320</v>
      </c>
      <c r="AA1379" s="57">
        <f t="shared" si="194"/>
        <v>1164733.9584569733</v>
      </c>
      <c r="AB1379" s="59">
        <f t="shared" si="195"/>
        <v>1.7777777777777777</v>
      </c>
      <c r="AC1379" s="61">
        <f t="shared" si="196"/>
        <v>1651</v>
      </c>
    </row>
    <row r="1380" spans="4:29">
      <c r="D1380" s="12">
        <v>1374</v>
      </c>
      <c r="E1380" s="36" t="s">
        <v>222</v>
      </c>
      <c r="F1380" s="16" t="s">
        <v>11</v>
      </c>
      <c r="G1380" s="14" t="s">
        <v>40</v>
      </c>
      <c r="H1380" s="13" t="s">
        <v>6</v>
      </c>
      <c r="I1380" s="13" t="s">
        <v>125</v>
      </c>
      <c r="J1380" s="13"/>
      <c r="K1380" s="13" t="s">
        <v>123</v>
      </c>
      <c r="L1380" s="14">
        <v>75</v>
      </c>
      <c r="M1380" s="14" t="s">
        <v>52</v>
      </c>
      <c r="N1380" s="31">
        <v>1000000</v>
      </c>
      <c r="O1380" s="14" t="s">
        <v>2</v>
      </c>
      <c r="P1380" s="14" t="s">
        <v>35</v>
      </c>
      <c r="Q1380" s="31">
        <v>16000</v>
      </c>
      <c r="R1380" s="31">
        <v>2000</v>
      </c>
      <c r="S1380" s="45">
        <v>0.187</v>
      </c>
      <c r="T1380" s="64">
        <f t="shared" si="189"/>
        <v>14.025</v>
      </c>
      <c r="U1380" s="64">
        <f t="shared" si="190"/>
        <v>0.28997740415430268</v>
      </c>
      <c r="V1380" s="38">
        <f t="shared" si="191"/>
        <v>8.2805704886588255E-2</v>
      </c>
      <c r="W1380" s="52">
        <v>442.81125607801209</v>
      </c>
      <c r="X1380" s="71" t="str">
        <f t="shared" si="197"/>
        <v>Q3 2024</v>
      </c>
      <c r="Y1380" s="21">
        <f t="shared" si="192"/>
        <v>7680</v>
      </c>
      <c r="Z1380" s="21">
        <f t="shared" si="193"/>
        <v>4320</v>
      </c>
      <c r="AA1380" s="57">
        <f t="shared" si="194"/>
        <v>1550681.3056379822</v>
      </c>
      <c r="AB1380" s="59">
        <f t="shared" si="195"/>
        <v>1.7777777777777777</v>
      </c>
      <c r="AC1380" s="61">
        <f t="shared" si="196"/>
        <v>1905</v>
      </c>
    </row>
    <row r="1381" spans="4:29">
      <c r="D1381" s="12">
        <v>1375</v>
      </c>
      <c r="E1381" s="36" t="s">
        <v>222</v>
      </c>
      <c r="F1381" s="16" t="s">
        <v>11</v>
      </c>
      <c r="G1381" s="14" t="s">
        <v>40</v>
      </c>
      <c r="H1381" s="13" t="s">
        <v>6</v>
      </c>
      <c r="I1381" s="13" t="s">
        <v>125</v>
      </c>
      <c r="J1381" s="13"/>
      <c r="K1381" s="13" t="s">
        <v>123</v>
      </c>
      <c r="L1381" s="14">
        <v>86</v>
      </c>
      <c r="M1381" s="14" t="s">
        <v>52</v>
      </c>
      <c r="N1381" s="31">
        <v>1000000</v>
      </c>
      <c r="O1381" s="14" t="s">
        <v>2</v>
      </c>
      <c r="P1381" s="14" t="s">
        <v>35</v>
      </c>
      <c r="Q1381" s="31">
        <v>28800</v>
      </c>
      <c r="R1381" s="31">
        <v>2400</v>
      </c>
      <c r="S1381" s="45">
        <v>9.4E-2</v>
      </c>
      <c r="T1381" s="64">
        <f t="shared" si="189"/>
        <v>8.0839999999999996</v>
      </c>
      <c r="U1381" s="64">
        <f t="shared" si="190"/>
        <v>0.19165704178326415</v>
      </c>
      <c r="V1381" s="38">
        <f t="shared" si="191"/>
        <v>5.4968435247562217E-2</v>
      </c>
      <c r="W1381" s="52">
        <v>584.77058774002364</v>
      </c>
      <c r="X1381" s="71" t="str">
        <f t="shared" si="197"/>
        <v>Q3 2024</v>
      </c>
      <c r="Y1381" s="21">
        <f t="shared" si="192"/>
        <v>7680</v>
      </c>
      <c r="Z1381" s="21">
        <f t="shared" si="193"/>
        <v>4320</v>
      </c>
      <c r="AA1381" s="57">
        <f t="shared" si="194"/>
        <v>2038904.6998219588</v>
      </c>
      <c r="AB1381" s="59">
        <f t="shared" si="195"/>
        <v>1.7777777777777777</v>
      </c>
      <c r="AC1381" s="61">
        <f t="shared" si="196"/>
        <v>2184.4</v>
      </c>
    </row>
    <row r="1382" spans="4:29">
      <c r="D1382" s="12">
        <v>1376</v>
      </c>
      <c r="E1382" s="36" t="s">
        <v>222</v>
      </c>
      <c r="F1382" s="16" t="s">
        <v>11</v>
      </c>
      <c r="G1382" s="14" t="s">
        <v>40</v>
      </c>
      <c r="H1382" s="13" t="s">
        <v>6</v>
      </c>
      <c r="I1382" s="13" t="s">
        <v>53</v>
      </c>
      <c r="J1382" s="13" t="s">
        <v>126</v>
      </c>
      <c r="K1382" s="13" t="s">
        <v>123</v>
      </c>
      <c r="L1382" s="14">
        <v>43</v>
      </c>
      <c r="M1382" s="14" t="s">
        <v>15</v>
      </c>
      <c r="N1382" s="31">
        <v>1000000</v>
      </c>
      <c r="O1382" s="14" t="s">
        <v>1</v>
      </c>
      <c r="P1382" s="14" t="s">
        <v>35</v>
      </c>
      <c r="Q1382" s="31">
        <v>3614.6269090909086</v>
      </c>
      <c r="R1382" s="31">
        <v>301.21890909090905</v>
      </c>
      <c r="S1382" s="45">
        <v>19.984000000000002</v>
      </c>
      <c r="T1382" s="64">
        <f t="shared" si="189"/>
        <v>859.31200000000013</v>
      </c>
      <c r="U1382" s="64">
        <f t="shared" si="190"/>
        <v>10.186367880310508</v>
      </c>
      <c r="V1382" s="38">
        <f t="shared" si="191"/>
        <v>2.4786705764379833</v>
      </c>
      <c r="W1382" s="52">
        <v>124.03275502591988</v>
      </c>
      <c r="X1382" s="71" t="str">
        <f t="shared" si="197"/>
        <v>Q3 2024</v>
      </c>
      <c r="Y1382" s="21">
        <f t="shared" si="192"/>
        <v>3840</v>
      </c>
      <c r="Z1382" s="21">
        <f t="shared" si="193"/>
        <v>2160</v>
      </c>
      <c r="AA1382" s="57">
        <f t="shared" si="194"/>
        <v>509726.1749554897</v>
      </c>
      <c r="AB1382" s="59">
        <f t="shared" si="195"/>
        <v>1.7777777777777777</v>
      </c>
      <c r="AC1382" s="61">
        <f t="shared" si="196"/>
        <v>1092.2</v>
      </c>
    </row>
    <row r="1383" spans="4:29">
      <c r="D1383" s="12">
        <v>1377</v>
      </c>
      <c r="E1383" s="36" t="s">
        <v>222</v>
      </c>
      <c r="F1383" s="16" t="s">
        <v>11</v>
      </c>
      <c r="G1383" s="14" t="s">
        <v>40</v>
      </c>
      <c r="H1383" s="13" t="s">
        <v>6</v>
      </c>
      <c r="I1383" s="13" t="s">
        <v>53</v>
      </c>
      <c r="J1383" s="13" t="s">
        <v>126</v>
      </c>
      <c r="K1383" s="13" t="s">
        <v>123</v>
      </c>
      <c r="L1383" s="14">
        <v>50</v>
      </c>
      <c r="M1383" s="14" t="s">
        <v>15</v>
      </c>
      <c r="N1383" s="31">
        <v>1000000</v>
      </c>
      <c r="O1383" s="14" t="s">
        <v>2</v>
      </c>
      <c r="P1383" s="14" t="s">
        <v>35</v>
      </c>
      <c r="Q1383" s="31">
        <v>4887.272727272727</v>
      </c>
      <c r="R1383" s="31">
        <v>407.27272727272725</v>
      </c>
      <c r="S1383" s="45">
        <v>25.713999999999999</v>
      </c>
      <c r="T1383" s="64">
        <f t="shared" si="189"/>
        <v>1285.6999999999998</v>
      </c>
      <c r="U1383" s="64">
        <f t="shared" si="190"/>
        <v>17.721875152522255</v>
      </c>
      <c r="V1383" s="38">
        <f t="shared" si="191"/>
        <v>3.7085793752750047</v>
      </c>
      <c r="W1383" s="52">
        <v>144.22413375106964</v>
      </c>
      <c r="X1383" s="71" t="str">
        <f t="shared" si="197"/>
        <v>Q3 2024</v>
      </c>
      <c r="Y1383" s="21">
        <f t="shared" si="192"/>
        <v>3840</v>
      </c>
      <c r="Z1383" s="21">
        <f t="shared" si="193"/>
        <v>2160</v>
      </c>
      <c r="AA1383" s="57">
        <f t="shared" si="194"/>
        <v>689191.69139465876</v>
      </c>
      <c r="AB1383" s="59">
        <f t="shared" si="195"/>
        <v>1.7777777777777777</v>
      </c>
      <c r="AC1383" s="61">
        <f t="shared" si="196"/>
        <v>1270</v>
      </c>
    </row>
    <row r="1384" spans="4:29">
      <c r="D1384" s="12">
        <v>1378</v>
      </c>
      <c r="E1384" s="36" t="s">
        <v>222</v>
      </c>
      <c r="F1384" s="16" t="s">
        <v>11</v>
      </c>
      <c r="G1384" s="14" t="s">
        <v>40</v>
      </c>
      <c r="H1384" s="13" t="s">
        <v>6</v>
      </c>
      <c r="I1384" s="13" t="s">
        <v>53</v>
      </c>
      <c r="J1384" s="13" t="s">
        <v>126</v>
      </c>
      <c r="K1384" s="13" t="s">
        <v>123</v>
      </c>
      <c r="L1384" s="14">
        <v>55</v>
      </c>
      <c r="M1384" s="14" t="s">
        <v>15</v>
      </c>
      <c r="N1384" s="31">
        <v>1000000</v>
      </c>
      <c r="O1384" s="14" t="s">
        <v>2</v>
      </c>
      <c r="P1384" s="14" t="s">
        <v>35</v>
      </c>
      <c r="Q1384" s="31">
        <v>6283.636363636364</v>
      </c>
      <c r="R1384" s="31">
        <v>523.63636363636363</v>
      </c>
      <c r="S1384" s="45">
        <v>75.984999999999999</v>
      </c>
      <c r="T1384" s="64">
        <f t="shared" si="189"/>
        <v>4179.1750000000002</v>
      </c>
      <c r="U1384" s="64">
        <f t="shared" si="190"/>
        <v>63.365559111454004</v>
      </c>
      <c r="V1384" s="38">
        <f t="shared" si="191"/>
        <v>12.05475788338253</v>
      </c>
      <c r="W1384" s="52">
        <v>158.64654712617661</v>
      </c>
      <c r="X1384" s="71" t="str">
        <f t="shared" si="197"/>
        <v>Q3 2024</v>
      </c>
      <c r="Y1384" s="21">
        <f t="shared" si="192"/>
        <v>3840</v>
      </c>
      <c r="Z1384" s="21">
        <f t="shared" si="193"/>
        <v>2160</v>
      </c>
      <c r="AA1384" s="57">
        <f t="shared" si="194"/>
        <v>833921.94658753707</v>
      </c>
      <c r="AB1384" s="59">
        <f t="shared" si="195"/>
        <v>1.7777777777777777</v>
      </c>
      <c r="AC1384" s="61">
        <f t="shared" si="196"/>
        <v>1397</v>
      </c>
    </row>
    <row r="1385" spans="4:29">
      <c r="D1385" s="12">
        <v>1379</v>
      </c>
      <c r="E1385" s="36" t="s">
        <v>222</v>
      </c>
      <c r="F1385" s="16" t="s">
        <v>11</v>
      </c>
      <c r="G1385" s="14" t="s">
        <v>40</v>
      </c>
      <c r="H1385" s="13" t="s">
        <v>6</v>
      </c>
      <c r="I1385" s="13" t="s">
        <v>53</v>
      </c>
      <c r="J1385" s="13" t="s">
        <v>126</v>
      </c>
      <c r="K1385" s="13" t="s">
        <v>123</v>
      </c>
      <c r="L1385" s="14">
        <v>65</v>
      </c>
      <c r="M1385" s="14" t="s">
        <v>15</v>
      </c>
      <c r="N1385" s="31">
        <v>1000000</v>
      </c>
      <c r="O1385" s="14" t="s">
        <v>2</v>
      </c>
      <c r="P1385" s="14" t="s">
        <v>35</v>
      </c>
      <c r="Q1385" s="31">
        <v>8640</v>
      </c>
      <c r="R1385" s="31">
        <v>720</v>
      </c>
      <c r="S1385" s="45">
        <v>70.751999999999995</v>
      </c>
      <c r="T1385" s="64">
        <f t="shared" si="189"/>
        <v>4598.88</v>
      </c>
      <c r="U1385" s="64">
        <f t="shared" si="190"/>
        <v>82.407257028747765</v>
      </c>
      <c r="V1385" s="38">
        <f t="shared" si="191"/>
        <v>15.041169117636112</v>
      </c>
      <c r="W1385" s="52">
        <v>212.59002031937067</v>
      </c>
      <c r="X1385" s="71" t="str">
        <f t="shared" si="197"/>
        <v>Q3 2024</v>
      </c>
      <c r="Y1385" s="21">
        <f t="shared" si="192"/>
        <v>3840</v>
      </c>
      <c r="Z1385" s="21">
        <f t="shared" si="193"/>
        <v>2160</v>
      </c>
      <c r="AA1385" s="57">
        <f t="shared" si="194"/>
        <v>1164733.9584569733</v>
      </c>
      <c r="AB1385" s="59">
        <f t="shared" si="195"/>
        <v>1.7777777777777777</v>
      </c>
      <c r="AC1385" s="61">
        <f t="shared" si="196"/>
        <v>1651</v>
      </c>
    </row>
    <row r="1386" spans="4:29">
      <c r="D1386" s="12">
        <v>1380</v>
      </c>
      <c r="E1386" s="36" t="s">
        <v>222</v>
      </c>
      <c r="F1386" s="16" t="s">
        <v>11</v>
      </c>
      <c r="G1386" s="14" t="s">
        <v>40</v>
      </c>
      <c r="H1386" s="13" t="s">
        <v>6</v>
      </c>
      <c r="I1386" s="13" t="s">
        <v>53</v>
      </c>
      <c r="J1386" s="13" t="s">
        <v>126</v>
      </c>
      <c r="K1386" s="13" t="s">
        <v>123</v>
      </c>
      <c r="L1386" s="14">
        <v>75</v>
      </c>
      <c r="M1386" s="14" t="s">
        <v>15</v>
      </c>
      <c r="N1386" s="31">
        <v>1000000</v>
      </c>
      <c r="O1386" s="14" t="s">
        <v>2</v>
      </c>
      <c r="P1386" s="14" t="s">
        <v>35</v>
      </c>
      <c r="Q1386" s="31">
        <v>10909.09090909091</v>
      </c>
      <c r="R1386" s="31">
        <v>909.09090909090912</v>
      </c>
      <c r="S1386" s="45">
        <v>47.606000000000002</v>
      </c>
      <c r="T1386" s="64">
        <f t="shared" si="189"/>
        <v>3570.4500000000003</v>
      </c>
      <c r="U1386" s="64">
        <f t="shared" si="190"/>
        <v>73.821734236201777</v>
      </c>
      <c r="V1386" s="38">
        <f t="shared" si="191"/>
        <v>13.615725973767834</v>
      </c>
      <c r="W1386" s="52">
        <v>286.00861180876012</v>
      </c>
      <c r="X1386" s="71" t="str">
        <f t="shared" si="197"/>
        <v>Q3 2024</v>
      </c>
      <c r="Y1386" s="21">
        <f t="shared" si="192"/>
        <v>3840</v>
      </c>
      <c r="Z1386" s="21">
        <f t="shared" si="193"/>
        <v>2160</v>
      </c>
      <c r="AA1386" s="57">
        <f t="shared" si="194"/>
        <v>1550681.3056379822</v>
      </c>
      <c r="AB1386" s="59">
        <f t="shared" si="195"/>
        <v>1.7777777777777777</v>
      </c>
      <c r="AC1386" s="61">
        <f t="shared" si="196"/>
        <v>1905</v>
      </c>
    </row>
    <row r="1387" spans="4:29">
      <c r="D1387" s="12">
        <v>1381</v>
      </c>
      <c r="E1387" s="36" t="s">
        <v>222</v>
      </c>
      <c r="F1387" s="16" t="s">
        <v>11</v>
      </c>
      <c r="G1387" s="14" t="s">
        <v>40</v>
      </c>
      <c r="H1387" s="13" t="s">
        <v>6</v>
      </c>
      <c r="I1387" s="13" t="s">
        <v>53</v>
      </c>
      <c r="J1387" s="13" t="s">
        <v>126</v>
      </c>
      <c r="K1387" s="13" t="s">
        <v>123</v>
      </c>
      <c r="L1387" s="14">
        <v>85</v>
      </c>
      <c r="M1387" s="14" t="s">
        <v>15</v>
      </c>
      <c r="N1387" s="31">
        <v>1000000</v>
      </c>
      <c r="O1387" s="14" t="s">
        <v>2</v>
      </c>
      <c r="P1387" s="14" t="s">
        <v>35</v>
      </c>
      <c r="Q1387" s="31">
        <v>14400</v>
      </c>
      <c r="R1387" s="31">
        <v>1200</v>
      </c>
      <c r="S1387" s="45">
        <v>44.569000000000003</v>
      </c>
      <c r="T1387" s="64">
        <f t="shared" si="189"/>
        <v>3788.3650000000002</v>
      </c>
      <c r="U1387" s="64">
        <f t="shared" si="190"/>
        <v>88.770929186991097</v>
      </c>
      <c r="V1387" s="38">
        <f t="shared" si="191"/>
        <v>16.83367230869754</v>
      </c>
      <c r="W1387" s="52">
        <v>377.69912514746881</v>
      </c>
      <c r="X1387" s="71" t="str">
        <f t="shared" si="197"/>
        <v>Q3 2024</v>
      </c>
      <c r="Y1387" s="21">
        <f t="shared" si="192"/>
        <v>3840</v>
      </c>
      <c r="Z1387" s="21">
        <f t="shared" si="193"/>
        <v>2160</v>
      </c>
      <c r="AA1387" s="57">
        <f t="shared" si="194"/>
        <v>1991763.9881305636</v>
      </c>
      <c r="AB1387" s="59">
        <f t="shared" si="195"/>
        <v>1.7777777777777777</v>
      </c>
      <c r="AC1387" s="61">
        <f t="shared" si="196"/>
        <v>2159</v>
      </c>
    </row>
    <row r="1388" spans="4:29">
      <c r="D1388" s="12">
        <v>1382</v>
      </c>
      <c r="E1388" s="36" t="s">
        <v>222</v>
      </c>
      <c r="F1388" s="16" t="s">
        <v>11</v>
      </c>
      <c r="G1388" s="14" t="s">
        <v>40</v>
      </c>
      <c r="H1388" s="13" t="s">
        <v>6</v>
      </c>
      <c r="I1388" s="13" t="s">
        <v>53</v>
      </c>
      <c r="J1388" s="13" t="s">
        <v>126</v>
      </c>
      <c r="K1388" s="13" t="s">
        <v>123</v>
      </c>
      <c r="L1388" s="14">
        <v>98</v>
      </c>
      <c r="M1388" s="14" t="s">
        <v>15</v>
      </c>
      <c r="N1388" s="31">
        <v>1000000</v>
      </c>
      <c r="O1388" s="14" t="s">
        <v>2</v>
      </c>
      <c r="P1388" s="14" t="s">
        <v>35</v>
      </c>
      <c r="Q1388" s="31">
        <v>19141.53633217993</v>
      </c>
      <c r="R1388" s="31">
        <v>1595.1280276816608</v>
      </c>
      <c r="S1388" s="45">
        <v>2.484</v>
      </c>
      <c r="T1388" s="64">
        <f t="shared" si="189"/>
        <v>243.43199999999999</v>
      </c>
      <c r="U1388" s="64">
        <f t="shared" si="190"/>
        <v>6.5766354233277129</v>
      </c>
      <c r="V1388" s="38">
        <f t="shared" si="191"/>
        <v>1.4073069402994689</v>
      </c>
      <c r="W1388" s="52">
        <v>566.54868772120324</v>
      </c>
      <c r="X1388" s="71" t="str">
        <f t="shared" si="197"/>
        <v>Q3 2024</v>
      </c>
      <c r="Y1388" s="21">
        <f t="shared" si="192"/>
        <v>3840</v>
      </c>
      <c r="Z1388" s="21">
        <f t="shared" si="193"/>
        <v>2160</v>
      </c>
      <c r="AA1388" s="57">
        <f t="shared" si="194"/>
        <v>2647598.8016617205</v>
      </c>
      <c r="AB1388" s="59">
        <f t="shared" si="195"/>
        <v>1.7777777777777777</v>
      </c>
      <c r="AC1388" s="61">
        <f t="shared" si="196"/>
        <v>2489.1999999999998</v>
      </c>
    </row>
    <row r="1389" spans="4:29">
      <c r="D1389" s="12">
        <v>1383</v>
      </c>
      <c r="E1389" s="36" t="s">
        <v>222</v>
      </c>
      <c r="F1389" s="16" t="s">
        <v>11</v>
      </c>
      <c r="G1389" s="14" t="s">
        <v>40</v>
      </c>
      <c r="H1389" s="13" t="s">
        <v>6</v>
      </c>
      <c r="I1389" s="13" t="s">
        <v>53</v>
      </c>
      <c r="J1389" s="13" t="s">
        <v>126</v>
      </c>
      <c r="K1389" s="13" t="s">
        <v>123</v>
      </c>
      <c r="L1389" s="14">
        <v>55</v>
      </c>
      <c r="M1389" s="14" t="s">
        <v>52</v>
      </c>
      <c r="N1389" s="31">
        <v>1000000</v>
      </c>
      <c r="O1389" s="14" t="s">
        <v>2</v>
      </c>
      <c r="P1389" s="14" t="s">
        <v>35</v>
      </c>
      <c r="Q1389" s="31">
        <v>7873.1360946745563</v>
      </c>
      <c r="R1389" s="31">
        <v>962.27218934911241</v>
      </c>
      <c r="S1389" s="45">
        <v>3.9540000000000002</v>
      </c>
      <c r="T1389" s="64">
        <f t="shared" si="189"/>
        <v>217.47</v>
      </c>
      <c r="U1389" s="64">
        <f t="shared" si="190"/>
        <v>3.2973273768071216</v>
      </c>
      <c r="V1389" s="38">
        <f t="shared" si="191"/>
        <v>0.96486798581678268</v>
      </c>
      <c r="W1389" s="52">
        <v>244.0232639900816</v>
      </c>
      <c r="X1389" s="71" t="str">
        <f t="shared" si="197"/>
        <v>Q3 2024</v>
      </c>
      <c r="Y1389" s="21">
        <f t="shared" si="192"/>
        <v>7680</v>
      </c>
      <c r="Z1389" s="21">
        <f t="shared" si="193"/>
        <v>4320</v>
      </c>
      <c r="AA1389" s="57">
        <f t="shared" si="194"/>
        <v>833921.94658753707</v>
      </c>
      <c r="AB1389" s="59">
        <f t="shared" si="195"/>
        <v>1.7777777777777777</v>
      </c>
      <c r="AC1389" s="61">
        <f t="shared" si="196"/>
        <v>1397</v>
      </c>
    </row>
    <row r="1390" spans="4:29">
      <c r="D1390" s="12">
        <v>1384</v>
      </c>
      <c r="E1390" s="36" t="s">
        <v>222</v>
      </c>
      <c r="F1390" s="16" t="s">
        <v>11</v>
      </c>
      <c r="G1390" s="14" t="s">
        <v>40</v>
      </c>
      <c r="H1390" s="13" t="s">
        <v>6</v>
      </c>
      <c r="I1390" s="13" t="s">
        <v>53</v>
      </c>
      <c r="J1390" s="13" t="s">
        <v>126</v>
      </c>
      <c r="K1390" s="13" t="s">
        <v>123</v>
      </c>
      <c r="L1390" s="14">
        <v>65</v>
      </c>
      <c r="M1390" s="14" t="s">
        <v>52</v>
      </c>
      <c r="N1390" s="31">
        <v>1000000</v>
      </c>
      <c r="O1390" s="14" t="s">
        <v>2</v>
      </c>
      <c r="P1390" s="14" t="s">
        <v>35</v>
      </c>
      <c r="Q1390" s="31">
        <v>10996.363636363636</v>
      </c>
      <c r="R1390" s="31">
        <v>1221.8181818181818</v>
      </c>
      <c r="S1390" s="45">
        <v>9.0069999999999997</v>
      </c>
      <c r="T1390" s="64">
        <f t="shared" si="189"/>
        <v>585.45499999999993</v>
      </c>
      <c r="U1390" s="64">
        <f t="shared" si="190"/>
        <v>10.490758763821958</v>
      </c>
      <c r="V1390" s="38">
        <f t="shared" si="191"/>
        <v>2.9452600304838832</v>
      </c>
      <c r="W1390" s="52">
        <v>326.99678366646867</v>
      </c>
      <c r="X1390" s="71" t="str">
        <f t="shared" si="197"/>
        <v>Q3 2024</v>
      </c>
      <c r="Y1390" s="21">
        <f t="shared" si="192"/>
        <v>7680</v>
      </c>
      <c r="Z1390" s="21">
        <f t="shared" si="193"/>
        <v>4320</v>
      </c>
      <c r="AA1390" s="57">
        <f t="shared" si="194"/>
        <v>1164733.9584569733</v>
      </c>
      <c r="AB1390" s="59">
        <f t="shared" si="195"/>
        <v>1.7777777777777777</v>
      </c>
      <c r="AC1390" s="61">
        <f t="shared" si="196"/>
        <v>1651</v>
      </c>
    </row>
    <row r="1391" spans="4:29">
      <c r="D1391" s="12">
        <v>1385</v>
      </c>
      <c r="E1391" s="36" t="s">
        <v>222</v>
      </c>
      <c r="F1391" s="16" t="s">
        <v>11</v>
      </c>
      <c r="G1391" s="14" t="s">
        <v>40</v>
      </c>
      <c r="H1391" s="13" t="s">
        <v>6</v>
      </c>
      <c r="I1391" s="13" t="s">
        <v>53</v>
      </c>
      <c r="J1391" s="13" t="s">
        <v>126</v>
      </c>
      <c r="K1391" s="13" t="s">
        <v>123</v>
      </c>
      <c r="L1391" s="14">
        <v>75</v>
      </c>
      <c r="M1391" s="14" t="s">
        <v>52</v>
      </c>
      <c r="N1391" s="31">
        <v>1000000</v>
      </c>
      <c r="O1391" s="14" t="s">
        <v>2</v>
      </c>
      <c r="P1391" s="14" t="s">
        <v>35</v>
      </c>
      <c r="Q1391" s="31">
        <v>15708.764159999995</v>
      </c>
      <c r="R1391" s="31">
        <v>1745.4182399999995</v>
      </c>
      <c r="S1391" s="45">
        <v>5.8150000000000004</v>
      </c>
      <c r="T1391" s="64">
        <f t="shared" si="189"/>
        <v>436.12500000000006</v>
      </c>
      <c r="U1391" s="64">
        <f t="shared" si="190"/>
        <v>9.0172117922848667</v>
      </c>
      <c r="V1391" s="38">
        <f t="shared" si="191"/>
        <v>2.5749474540936403</v>
      </c>
      <c r="W1391" s="52">
        <v>442.81125607801209</v>
      </c>
      <c r="X1391" s="71" t="str">
        <f t="shared" si="197"/>
        <v>Q3 2024</v>
      </c>
      <c r="Y1391" s="21">
        <f t="shared" si="192"/>
        <v>7680</v>
      </c>
      <c r="Z1391" s="21">
        <f t="shared" si="193"/>
        <v>4320</v>
      </c>
      <c r="AA1391" s="57">
        <f t="shared" si="194"/>
        <v>1550681.3056379822</v>
      </c>
      <c r="AB1391" s="59">
        <f t="shared" si="195"/>
        <v>1.7777777777777777</v>
      </c>
      <c r="AC1391" s="61">
        <f t="shared" si="196"/>
        <v>1905</v>
      </c>
    </row>
    <row r="1392" spans="4:29">
      <c r="D1392" s="12">
        <v>1386</v>
      </c>
      <c r="E1392" s="36" t="s">
        <v>222</v>
      </c>
      <c r="F1392" s="16" t="s">
        <v>11</v>
      </c>
      <c r="G1392" s="14" t="s">
        <v>40</v>
      </c>
      <c r="H1392" s="13" t="s">
        <v>6</v>
      </c>
      <c r="I1392" s="13" t="s">
        <v>53</v>
      </c>
      <c r="J1392" s="13" t="s">
        <v>126</v>
      </c>
      <c r="K1392" s="13" t="s">
        <v>123</v>
      </c>
      <c r="L1392" s="14">
        <v>85</v>
      </c>
      <c r="M1392" s="14" t="s">
        <v>52</v>
      </c>
      <c r="N1392" s="31">
        <v>1000000</v>
      </c>
      <c r="O1392" s="14" t="s">
        <v>2</v>
      </c>
      <c r="P1392" s="14" t="s">
        <v>35</v>
      </c>
      <c r="Q1392" s="31">
        <v>19145.454545454544</v>
      </c>
      <c r="R1392" s="31">
        <v>2127.272727272727</v>
      </c>
      <c r="S1392" s="45">
        <v>5.0049999999999999</v>
      </c>
      <c r="T1392" s="64">
        <f t="shared" si="189"/>
        <v>425.42500000000001</v>
      </c>
      <c r="U1392" s="64">
        <f t="shared" si="190"/>
        <v>9.9687787605934695</v>
      </c>
      <c r="V1392" s="38">
        <f t="shared" si="191"/>
        <v>2.9267767916388183</v>
      </c>
      <c r="W1392" s="52">
        <v>584.77058774002364</v>
      </c>
      <c r="X1392" s="71" t="str">
        <f t="shared" si="197"/>
        <v>Q3 2024</v>
      </c>
      <c r="Y1392" s="21">
        <f t="shared" si="192"/>
        <v>7680</v>
      </c>
      <c r="Z1392" s="21">
        <f t="shared" si="193"/>
        <v>4320</v>
      </c>
      <c r="AA1392" s="57">
        <f t="shared" si="194"/>
        <v>1991763.9881305636</v>
      </c>
      <c r="AB1392" s="59">
        <f t="shared" si="195"/>
        <v>1.7777777777777777</v>
      </c>
      <c r="AC1392" s="61">
        <f t="shared" si="196"/>
        <v>2159</v>
      </c>
    </row>
    <row r="1393" spans="4:29">
      <c r="D1393" s="12">
        <v>1387</v>
      </c>
      <c r="E1393" s="36" t="s">
        <v>222</v>
      </c>
      <c r="F1393" s="16" t="s">
        <v>11</v>
      </c>
      <c r="G1393" s="14" t="s">
        <v>40</v>
      </c>
      <c r="H1393" s="13" t="s">
        <v>6</v>
      </c>
      <c r="I1393" s="13" t="s">
        <v>53</v>
      </c>
      <c r="J1393" s="13" t="s">
        <v>124</v>
      </c>
      <c r="K1393" s="13" t="s">
        <v>123</v>
      </c>
      <c r="L1393" s="14">
        <v>98</v>
      </c>
      <c r="M1393" s="14" t="s">
        <v>52</v>
      </c>
      <c r="N1393" s="31">
        <v>1000000</v>
      </c>
      <c r="O1393" s="14" t="s">
        <v>2</v>
      </c>
      <c r="P1393" s="14" t="s">
        <v>35</v>
      </c>
      <c r="Q1393" s="31">
        <v>25000</v>
      </c>
      <c r="R1393" s="31">
        <v>2500</v>
      </c>
      <c r="S1393" s="45">
        <v>9.2999999999999999E-2</v>
      </c>
      <c r="T1393" s="64">
        <f t="shared" si="189"/>
        <v>9.1140000000000008</v>
      </c>
      <c r="U1393" s="64">
        <f t="shared" si="190"/>
        <v>0.24622668855454002</v>
      </c>
      <c r="V1393" s="38">
        <f t="shared" si="191"/>
        <v>7.9033541937107848E-2</v>
      </c>
      <c r="W1393" s="52">
        <v>849.8230315818048</v>
      </c>
      <c r="X1393" s="71" t="str">
        <f t="shared" si="197"/>
        <v>Q3 2024</v>
      </c>
      <c r="Y1393" s="21">
        <f t="shared" si="192"/>
        <v>7680</v>
      </c>
      <c r="Z1393" s="21">
        <f t="shared" si="193"/>
        <v>4320</v>
      </c>
      <c r="AA1393" s="57">
        <f t="shared" si="194"/>
        <v>2647598.8016617205</v>
      </c>
      <c r="AB1393" s="59">
        <f t="shared" si="195"/>
        <v>1.7777777777777777</v>
      </c>
      <c r="AC1393" s="61">
        <f t="shared" si="196"/>
        <v>2489.1999999999998</v>
      </c>
    </row>
    <row r="1394" spans="4:29">
      <c r="D1394" s="12">
        <v>1388</v>
      </c>
      <c r="E1394" s="36" t="s">
        <v>222</v>
      </c>
      <c r="F1394" s="16" t="s">
        <v>11</v>
      </c>
      <c r="G1394" s="14" t="s">
        <v>40</v>
      </c>
      <c r="H1394" s="13" t="s">
        <v>6</v>
      </c>
      <c r="I1394" s="13" t="s">
        <v>111</v>
      </c>
      <c r="J1394" s="13" t="s">
        <v>226</v>
      </c>
      <c r="K1394" s="13"/>
      <c r="L1394" s="14">
        <v>55</v>
      </c>
      <c r="M1394" s="14" t="s">
        <v>15</v>
      </c>
      <c r="N1394" s="31">
        <v>1000000</v>
      </c>
      <c r="O1394" s="14" t="s">
        <v>2</v>
      </c>
      <c r="P1394" s="14" t="s">
        <v>35</v>
      </c>
      <c r="Q1394" s="31">
        <v>4096</v>
      </c>
      <c r="R1394" s="31">
        <v>1024</v>
      </c>
      <c r="S1394" s="45">
        <v>18.923999999999999</v>
      </c>
      <c r="T1394" s="64">
        <f t="shared" si="189"/>
        <v>1040.82</v>
      </c>
      <c r="U1394" s="64">
        <f t="shared" si="190"/>
        <v>15.781138917222551</v>
      </c>
      <c r="V1394" s="38">
        <f t="shared" si="191"/>
        <v>3.0022272578157665</v>
      </c>
      <c r="W1394" s="52">
        <v>158.64654712617661</v>
      </c>
      <c r="X1394" s="71" t="str">
        <f t="shared" si="197"/>
        <v>Q3 2024</v>
      </c>
      <c r="Y1394" s="21">
        <f t="shared" si="192"/>
        <v>3840</v>
      </c>
      <c r="Z1394" s="21">
        <f t="shared" si="193"/>
        <v>2160</v>
      </c>
      <c r="AA1394" s="57">
        <f t="shared" si="194"/>
        <v>833921.94658753707</v>
      </c>
      <c r="AB1394" s="59">
        <f t="shared" si="195"/>
        <v>1.7777777777777777</v>
      </c>
      <c r="AC1394" s="61">
        <f t="shared" si="196"/>
        <v>1397</v>
      </c>
    </row>
    <row r="1395" spans="4:29">
      <c r="D1395" s="12">
        <v>1389</v>
      </c>
      <c r="E1395" s="36" t="s">
        <v>222</v>
      </c>
      <c r="F1395" s="16" t="s">
        <v>11</v>
      </c>
      <c r="G1395" s="14" t="s">
        <v>40</v>
      </c>
      <c r="H1395" s="13" t="s">
        <v>6</v>
      </c>
      <c r="I1395" s="13" t="s">
        <v>111</v>
      </c>
      <c r="J1395" s="13" t="s">
        <v>226</v>
      </c>
      <c r="K1395" s="13"/>
      <c r="L1395" s="14">
        <v>65</v>
      </c>
      <c r="M1395" s="14" t="s">
        <v>15</v>
      </c>
      <c r="N1395" s="31">
        <v>1000000</v>
      </c>
      <c r="O1395" s="14" t="s">
        <v>1</v>
      </c>
      <c r="P1395" s="14" t="s">
        <v>35</v>
      </c>
      <c r="Q1395" s="31">
        <v>6240</v>
      </c>
      <c r="R1395" s="31">
        <v>1560</v>
      </c>
      <c r="S1395" s="45">
        <v>46.182000000000002</v>
      </c>
      <c r="T1395" s="64">
        <f t="shared" si="189"/>
        <v>3001.83</v>
      </c>
      <c r="U1395" s="64">
        <f t="shared" si="190"/>
        <v>53.789743669459945</v>
      </c>
      <c r="V1395" s="38">
        <f t="shared" si="191"/>
        <v>6.8724826228724236</v>
      </c>
      <c r="W1395" s="52">
        <v>148.81301422355946</v>
      </c>
      <c r="X1395" s="71" t="str">
        <f t="shared" si="197"/>
        <v>Q3 2024</v>
      </c>
      <c r="Y1395" s="21">
        <f t="shared" si="192"/>
        <v>3840</v>
      </c>
      <c r="Z1395" s="21">
        <f t="shared" si="193"/>
        <v>2160</v>
      </c>
      <c r="AA1395" s="57">
        <f t="shared" si="194"/>
        <v>1164733.9584569733</v>
      </c>
      <c r="AB1395" s="59">
        <f t="shared" si="195"/>
        <v>1.7777777777777777</v>
      </c>
      <c r="AC1395" s="61">
        <f t="shared" si="196"/>
        <v>1651</v>
      </c>
    </row>
    <row r="1396" spans="4:29">
      <c r="D1396" s="12">
        <v>1390</v>
      </c>
      <c r="E1396" s="36" t="s">
        <v>222</v>
      </c>
      <c r="F1396" s="16" t="s">
        <v>11</v>
      </c>
      <c r="G1396" s="14" t="s">
        <v>40</v>
      </c>
      <c r="H1396" s="13" t="s">
        <v>6</v>
      </c>
      <c r="I1396" s="13" t="s">
        <v>111</v>
      </c>
      <c r="J1396" s="13" t="s">
        <v>226</v>
      </c>
      <c r="K1396" s="13"/>
      <c r="L1396" s="14">
        <v>75</v>
      </c>
      <c r="M1396" s="14" t="s">
        <v>15</v>
      </c>
      <c r="N1396" s="31">
        <v>1000000</v>
      </c>
      <c r="O1396" s="14" t="s">
        <v>1</v>
      </c>
      <c r="P1396" s="14" t="s">
        <v>35</v>
      </c>
      <c r="Q1396" s="31">
        <v>7680</v>
      </c>
      <c r="R1396" s="31">
        <v>1920</v>
      </c>
      <c r="S1396" s="45">
        <v>26.199000000000002</v>
      </c>
      <c r="T1396" s="64">
        <f t="shared" si="189"/>
        <v>1964.9250000000002</v>
      </c>
      <c r="U1396" s="64">
        <f t="shared" si="190"/>
        <v>40.626299526409497</v>
      </c>
      <c r="V1396" s="38">
        <f t="shared" si="191"/>
        <v>5.2451977345443943</v>
      </c>
      <c r="W1396" s="52">
        <v>200.20602826613208</v>
      </c>
      <c r="X1396" s="71" t="str">
        <f t="shared" si="197"/>
        <v>Q3 2024</v>
      </c>
      <c r="Y1396" s="21">
        <f t="shared" si="192"/>
        <v>3840</v>
      </c>
      <c r="Z1396" s="21">
        <f t="shared" si="193"/>
        <v>2160</v>
      </c>
      <c r="AA1396" s="57">
        <f t="shared" si="194"/>
        <v>1550681.3056379822</v>
      </c>
      <c r="AB1396" s="59">
        <f t="shared" si="195"/>
        <v>1.7777777777777777</v>
      </c>
      <c r="AC1396" s="61">
        <f t="shared" si="196"/>
        <v>1905</v>
      </c>
    </row>
    <row r="1397" spans="4:29">
      <c r="D1397" s="12">
        <v>1391</v>
      </c>
      <c r="E1397" s="36" t="s">
        <v>222</v>
      </c>
      <c r="F1397" s="16" t="s">
        <v>11</v>
      </c>
      <c r="G1397" s="14" t="s">
        <v>40</v>
      </c>
      <c r="H1397" s="13" t="s">
        <v>6</v>
      </c>
      <c r="I1397" s="13" t="s">
        <v>111</v>
      </c>
      <c r="J1397" s="13" t="s">
        <v>226</v>
      </c>
      <c r="K1397" s="13"/>
      <c r="L1397" s="14">
        <v>85</v>
      </c>
      <c r="M1397" s="14" t="s">
        <v>15</v>
      </c>
      <c r="N1397" s="31">
        <v>1000000</v>
      </c>
      <c r="O1397" s="14" t="s">
        <v>1</v>
      </c>
      <c r="P1397" s="14" t="s">
        <v>35</v>
      </c>
      <c r="Q1397" s="31">
        <v>11232</v>
      </c>
      <c r="R1397" s="31">
        <v>2808</v>
      </c>
      <c r="S1397" s="45">
        <v>14.616</v>
      </c>
      <c r="T1397" s="64">
        <f t="shared" si="189"/>
        <v>1242.3599999999999</v>
      </c>
      <c r="U1397" s="64">
        <f t="shared" si="190"/>
        <v>29.111622450516318</v>
      </c>
      <c r="V1397" s="38">
        <f t="shared" si="191"/>
        <v>3.8643152892087826</v>
      </c>
      <c r="W1397" s="52">
        <v>264.38938760322816</v>
      </c>
      <c r="X1397" s="71" t="str">
        <f t="shared" si="197"/>
        <v>Q3 2024</v>
      </c>
      <c r="Y1397" s="21">
        <f t="shared" si="192"/>
        <v>3840</v>
      </c>
      <c r="Z1397" s="21">
        <f t="shared" si="193"/>
        <v>2160</v>
      </c>
      <c r="AA1397" s="57">
        <f t="shared" si="194"/>
        <v>1991763.9881305636</v>
      </c>
      <c r="AB1397" s="59">
        <f t="shared" si="195"/>
        <v>1.7777777777777777</v>
      </c>
      <c r="AC1397" s="61">
        <f t="shared" si="196"/>
        <v>2159</v>
      </c>
    </row>
    <row r="1398" spans="4:29">
      <c r="D1398" s="12">
        <v>1392</v>
      </c>
      <c r="E1398" s="36" t="s">
        <v>222</v>
      </c>
      <c r="F1398" s="16" t="s">
        <v>11</v>
      </c>
      <c r="G1398" s="14" t="s">
        <v>40</v>
      </c>
      <c r="H1398" s="13" t="s">
        <v>6</v>
      </c>
      <c r="I1398" s="13" t="s">
        <v>36</v>
      </c>
      <c r="J1398" s="13" t="s">
        <v>50</v>
      </c>
      <c r="K1398" s="13" t="s">
        <v>123</v>
      </c>
      <c r="L1398" s="14">
        <v>55</v>
      </c>
      <c r="M1398" s="14" t="s">
        <v>15</v>
      </c>
      <c r="N1398" s="31">
        <v>1000000</v>
      </c>
      <c r="O1398" s="14" t="s">
        <v>1</v>
      </c>
      <c r="P1398" s="14" t="s">
        <v>35</v>
      </c>
      <c r="Q1398" s="31">
        <v>2048</v>
      </c>
      <c r="R1398" s="31">
        <v>128</v>
      </c>
      <c r="S1398" s="45">
        <v>94.1</v>
      </c>
      <c r="T1398" s="64">
        <f t="shared" si="189"/>
        <v>5175.5</v>
      </c>
      <c r="U1398" s="64">
        <f t="shared" si="190"/>
        <v>78.472055173887242</v>
      </c>
      <c r="V1398" s="38">
        <f t="shared" si="191"/>
        <v>10.450048059201253</v>
      </c>
      <c r="W1398" s="52">
        <v>111.05258298832362</v>
      </c>
      <c r="X1398" s="71" t="str">
        <f t="shared" si="197"/>
        <v>Q3 2024</v>
      </c>
      <c r="Y1398" s="21">
        <f t="shared" si="192"/>
        <v>3840</v>
      </c>
      <c r="Z1398" s="21">
        <f t="shared" si="193"/>
        <v>2160</v>
      </c>
      <c r="AA1398" s="57">
        <f t="shared" si="194"/>
        <v>833921.94658753707</v>
      </c>
      <c r="AB1398" s="59">
        <f t="shared" si="195"/>
        <v>1.7777777777777777</v>
      </c>
      <c r="AC1398" s="61">
        <f t="shared" si="196"/>
        <v>1397</v>
      </c>
    </row>
    <row r="1399" spans="4:29">
      <c r="D1399" s="12">
        <v>1393</v>
      </c>
      <c r="E1399" s="36" t="s">
        <v>222</v>
      </c>
      <c r="F1399" s="16" t="s">
        <v>11</v>
      </c>
      <c r="G1399" s="14" t="s">
        <v>40</v>
      </c>
      <c r="H1399" s="13" t="s">
        <v>6</v>
      </c>
      <c r="I1399" s="13" t="s">
        <v>36</v>
      </c>
      <c r="J1399" s="13" t="s">
        <v>37</v>
      </c>
      <c r="K1399" s="13" t="s">
        <v>137</v>
      </c>
      <c r="L1399" s="14">
        <v>65</v>
      </c>
      <c r="M1399" s="14" t="s">
        <v>15</v>
      </c>
      <c r="N1399" s="31">
        <v>1000000</v>
      </c>
      <c r="O1399" s="14" t="s">
        <v>1</v>
      </c>
      <c r="P1399" s="14" t="s">
        <v>35</v>
      </c>
      <c r="Q1399" s="31">
        <v>2560</v>
      </c>
      <c r="R1399" s="31">
        <v>160</v>
      </c>
      <c r="S1399" s="45">
        <v>155.5</v>
      </c>
      <c r="T1399" s="64">
        <f t="shared" si="189"/>
        <v>10107.5</v>
      </c>
      <c r="U1399" s="64">
        <f t="shared" si="190"/>
        <v>181.11613054005934</v>
      </c>
      <c r="V1399" s="38">
        <f t="shared" si="191"/>
        <v>23.140423711763496</v>
      </c>
      <c r="W1399" s="52">
        <v>148.81301422355946</v>
      </c>
      <c r="X1399" s="71" t="str">
        <f t="shared" si="197"/>
        <v>Q3 2024</v>
      </c>
      <c r="Y1399" s="21">
        <f t="shared" si="192"/>
        <v>3840</v>
      </c>
      <c r="Z1399" s="21">
        <f t="shared" si="193"/>
        <v>2160</v>
      </c>
      <c r="AA1399" s="57">
        <f t="shared" si="194"/>
        <v>1164733.9584569733</v>
      </c>
      <c r="AB1399" s="59">
        <f t="shared" si="195"/>
        <v>1.7777777777777777</v>
      </c>
      <c r="AC1399" s="61">
        <f t="shared" si="196"/>
        <v>1651</v>
      </c>
    </row>
    <row r="1400" spans="4:29">
      <c r="D1400" s="12">
        <v>1394</v>
      </c>
      <c r="E1400" s="36" t="s">
        <v>222</v>
      </c>
      <c r="F1400" s="16" t="s">
        <v>11</v>
      </c>
      <c r="G1400" s="14" t="s">
        <v>40</v>
      </c>
      <c r="H1400" s="13" t="s">
        <v>6</v>
      </c>
      <c r="I1400" s="13" t="s">
        <v>36</v>
      </c>
      <c r="J1400" s="13" t="s">
        <v>38</v>
      </c>
      <c r="K1400" s="13" t="s">
        <v>137</v>
      </c>
      <c r="L1400" s="14">
        <v>75</v>
      </c>
      <c r="M1400" s="14" t="s">
        <v>15</v>
      </c>
      <c r="N1400" s="31">
        <v>1000000</v>
      </c>
      <c r="O1400" s="14" t="s">
        <v>1</v>
      </c>
      <c r="P1400" s="14" t="s">
        <v>35</v>
      </c>
      <c r="Q1400" s="31">
        <v>3840</v>
      </c>
      <c r="R1400" s="31">
        <v>240</v>
      </c>
      <c r="S1400" s="45">
        <v>121.6</v>
      </c>
      <c r="T1400" s="64">
        <f t="shared" si="189"/>
        <v>9120</v>
      </c>
      <c r="U1400" s="64">
        <f t="shared" si="190"/>
        <v>188.56284676557863</v>
      </c>
      <c r="V1400" s="38">
        <f t="shared" si="191"/>
        <v>24.345053037161659</v>
      </c>
      <c r="W1400" s="52">
        <v>200.20602826613208</v>
      </c>
      <c r="X1400" s="71" t="str">
        <f t="shared" si="197"/>
        <v>Q3 2024</v>
      </c>
      <c r="Y1400" s="21">
        <f t="shared" si="192"/>
        <v>3840</v>
      </c>
      <c r="Z1400" s="21">
        <f t="shared" si="193"/>
        <v>2160</v>
      </c>
      <c r="AA1400" s="57">
        <f t="shared" si="194"/>
        <v>1550681.3056379822</v>
      </c>
      <c r="AB1400" s="59">
        <f t="shared" si="195"/>
        <v>1.7777777777777777</v>
      </c>
      <c r="AC1400" s="61">
        <f t="shared" si="196"/>
        <v>1905</v>
      </c>
    </row>
    <row r="1401" spans="4:29">
      <c r="D1401" s="12">
        <v>1395</v>
      </c>
      <c r="E1401" s="36" t="s">
        <v>222</v>
      </c>
      <c r="F1401" s="16" t="s">
        <v>11</v>
      </c>
      <c r="G1401" s="14" t="s">
        <v>40</v>
      </c>
      <c r="H1401" s="13" t="s">
        <v>6</v>
      </c>
      <c r="I1401" s="13" t="s">
        <v>36</v>
      </c>
      <c r="J1401" s="13" t="s">
        <v>138</v>
      </c>
      <c r="K1401" s="13" t="s">
        <v>137</v>
      </c>
      <c r="L1401" s="14">
        <v>85</v>
      </c>
      <c r="M1401" s="14" t="s">
        <v>15</v>
      </c>
      <c r="N1401" s="31">
        <v>1000000</v>
      </c>
      <c r="O1401" s="14" t="s">
        <v>1</v>
      </c>
      <c r="P1401" s="14" t="s">
        <v>35</v>
      </c>
      <c r="Q1401" s="31">
        <v>7168</v>
      </c>
      <c r="R1401" s="31">
        <v>448</v>
      </c>
      <c r="S1401" s="45">
        <v>106.4</v>
      </c>
      <c r="T1401" s="64">
        <f t="shared" si="189"/>
        <v>9044</v>
      </c>
      <c r="U1401" s="64">
        <f t="shared" si="190"/>
        <v>211.92368833709199</v>
      </c>
      <c r="V1401" s="38">
        <f t="shared" si="191"/>
        <v>28.131030840983478</v>
      </c>
      <c r="W1401" s="52">
        <v>264.38938760322816</v>
      </c>
      <c r="X1401" s="71" t="str">
        <f t="shared" si="197"/>
        <v>Q3 2024</v>
      </c>
      <c r="Y1401" s="21">
        <f t="shared" si="192"/>
        <v>3840</v>
      </c>
      <c r="Z1401" s="21">
        <f t="shared" si="193"/>
        <v>2160</v>
      </c>
      <c r="AA1401" s="57">
        <f t="shared" si="194"/>
        <v>1991763.9881305636</v>
      </c>
      <c r="AB1401" s="59">
        <f t="shared" si="195"/>
        <v>1.7777777777777777</v>
      </c>
      <c r="AC1401" s="61">
        <f t="shared" si="196"/>
        <v>2159</v>
      </c>
    </row>
    <row r="1402" spans="4:29">
      <c r="D1402" s="12">
        <v>1396</v>
      </c>
      <c r="E1402" s="36" t="s">
        <v>222</v>
      </c>
      <c r="F1402" s="16" t="s">
        <v>11</v>
      </c>
      <c r="G1402" s="14" t="s">
        <v>40</v>
      </c>
      <c r="H1402" s="13" t="s">
        <v>6</v>
      </c>
      <c r="I1402" s="13" t="s">
        <v>36</v>
      </c>
      <c r="J1402" s="13"/>
      <c r="K1402" s="13" t="s">
        <v>123</v>
      </c>
      <c r="L1402" s="14">
        <v>98</v>
      </c>
      <c r="M1402" s="14" t="s">
        <v>15</v>
      </c>
      <c r="N1402" s="31">
        <v>1000000</v>
      </c>
      <c r="O1402" s="14" t="s">
        <v>1</v>
      </c>
      <c r="P1402" s="14" t="s">
        <v>35</v>
      </c>
      <c r="Q1402" s="31">
        <v>5120</v>
      </c>
      <c r="R1402" s="31">
        <v>320</v>
      </c>
      <c r="S1402" s="45">
        <v>25.8</v>
      </c>
      <c r="T1402" s="64">
        <f t="shared" si="189"/>
        <v>2528.4</v>
      </c>
      <c r="U1402" s="64">
        <f t="shared" si="190"/>
        <v>68.308049082872387</v>
      </c>
      <c r="V1402" s="38">
        <f t="shared" si="191"/>
        <v>10.231869300244931</v>
      </c>
      <c r="W1402" s="52">
        <v>396.58408140484227</v>
      </c>
      <c r="X1402" s="71" t="str">
        <f t="shared" si="197"/>
        <v>Q3 2024</v>
      </c>
      <c r="Y1402" s="21">
        <f t="shared" si="192"/>
        <v>3840</v>
      </c>
      <c r="Z1402" s="21">
        <f t="shared" si="193"/>
        <v>2160</v>
      </c>
      <c r="AA1402" s="57">
        <f t="shared" si="194"/>
        <v>2647598.8016617205</v>
      </c>
      <c r="AB1402" s="59">
        <f t="shared" si="195"/>
        <v>1.7777777777777777</v>
      </c>
      <c r="AC1402" s="61">
        <f t="shared" si="196"/>
        <v>2489.1999999999998</v>
      </c>
    </row>
    <row r="1403" spans="4:29">
      <c r="D1403" s="12">
        <v>1397</v>
      </c>
      <c r="E1403" s="36" t="s">
        <v>222</v>
      </c>
      <c r="F1403" s="16" t="s">
        <v>11</v>
      </c>
      <c r="G1403" s="14" t="s">
        <v>40</v>
      </c>
      <c r="H1403" s="13" t="s">
        <v>6</v>
      </c>
      <c r="I1403" s="13" t="s">
        <v>36</v>
      </c>
      <c r="J1403" s="13"/>
      <c r="K1403" s="13" t="s">
        <v>123</v>
      </c>
      <c r="L1403" s="14">
        <v>115</v>
      </c>
      <c r="M1403" s="14" t="s">
        <v>15</v>
      </c>
      <c r="N1403" s="31">
        <v>1000000</v>
      </c>
      <c r="O1403" s="14" t="s">
        <v>2</v>
      </c>
      <c r="P1403" s="14" t="s">
        <v>35</v>
      </c>
      <c r="Q1403" s="31">
        <v>21040</v>
      </c>
      <c r="R1403" s="31">
        <v>5260</v>
      </c>
      <c r="S1403" s="45">
        <v>1</v>
      </c>
      <c r="T1403" s="64">
        <f t="shared" si="189"/>
        <v>115</v>
      </c>
      <c r="U1403" s="64">
        <f t="shared" si="190"/>
        <v>3.645824047477745</v>
      </c>
      <c r="V1403" s="38">
        <f t="shared" si="191"/>
        <v>0.67985842526544393</v>
      </c>
      <c r="W1403" s="52">
        <v>679.85842526544388</v>
      </c>
      <c r="X1403" s="71" t="str">
        <f t="shared" si="197"/>
        <v>Q3 2024</v>
      </c>
      <c r="Y1403" s="21">
        <f t="shared" si="192"/>
        <v>3840</v>
      </c>
      <c r="Z1403" s="21">
        <f t="shared" si="193"/>
        <v>2160</v>
      </c>
      <c r="AA1403" s="57">
        <f t="shared" si="194"/>
        <v>3645824.047477745</v>
      </c>
      <c r="AB1403" s="59">
        <f t="shared" si="195"/>
        <v>1.7777777777777777</v>
      </c>
      <c r="AC1403" s="61">
        <f t="shared" si="196"/>
        <v>2921</v>
      </c>
    </row>
    <row r="1404" spans="4:29">
      <c r="D1404" s="12">
        <v>1398</v>
      </c>
      <c r="E1404" s="36" t="s">
        <v>222</v>
      </c>
      <c r="F1404" s="16" t="s">
        <v>11</v>
      </c>
      <c r="G1404" s="14" t="s">
        <v>40</v>
      </c>
      <c r="H1404" s="13" t="s">
        <v>6</v>
      </c>
      <c r="I1404" s="13" t="s">
        <v>36</v>
      </c>
      <c r="J1404" s="13" t="s">
        <v>291</v>
      </c>
      <c r="K1404" s="13"/>
      <c r="L1404" s="14">
        <v>98</v>
      </c>
      <c r="M1404" s="14" t="s">
        <v>15</v>
      </c>
      <c r="N1404" s="31">
        <v>1000000</v>
      </c>
      <c r="O1404" s="14" t="s">
        <v>2</v>
      </c>
      <c r="P1404" s="14" t="s">
        <v>35</v>
      </c>
      <c r="Q1404" s="31">
        <v>15360</v>
      </c>
      <c r="R1404" s="31">
        <v>3840</v>
      </c>
      <c r="S1404" s="45">
        <v>0.4</v>
      </c>
      <c r="T1404" s="64">
        <f t="shared" si="189"/>
        <v>39.200000000000003</v>
      </c>
      <c r="U1404" s="64">
        <f t="shared" si="190"/>
        <v>1.0590395206646881</v>
      </c>
      <c r="V1404" s="38">
        <f t="shared" si="191"/>
        <v>0.22661947508848129</v>
      </c>
      <c r="W1404" s="52">
        <v>566.54868772120324</v>
      </c>
      <c r="X1404" s="71" t="str">
        <f t="shared" si="197"/>
        <v>Q3 2024</v>
      </c>
      <c r="Y1404" s="21">
        <f t="shared" si="192"/>
        <v>3840</v>
      </c>
      <c r="Z1404" s="21">
        <f t="shared" si="193"/>
        <v>2160</v>
      </c>
      <c r="AA1404" s="57">
        <f t="shared" si="194"/>
        <v>2647598.8016617205</v>
      </c>
      <c r="AB1404" s="59">
        <f t="shared" si="195"/>
        <v>1.7777777777777777</v>
      </c>
      <c r="AC1404" s="61">
        <f t="shared" si="196"/>
        <v>2489.1999999999998</v>
      </c>
    </row>
    <row r="1405" spans="4:29">
      <c r="D1405" s="12">
        <v>1399</v>
      </c>
      <c r="E1405" s="36" t="s">
        <v>222</v>
      </c>
      <c r="F1405" s="16" t="s">
        <v>11</v>
      </c>
      <c r="G1405" s="14" t="s">
        <v>40</v>
      </c>
      <c r="H1405" s="13" t="s">
        <v>6</v>
      </c>
      <c r="I1405" s="13" t="s">
        <v>58</v>
      </c>
      <c r="J1405" s="13"/>
      <c r="K1405" s="13" t="s">
        <v>123</v>
      </c>
      <c r="L1405" s="14">
        <v>55</v>
      </c>
      <c r="M1405" s="14" t="s">
        <v>15</v>
      </c>
      <c r="N1405" s="31">
        <v>1000000</v>
      </c>
      <c r="O1405" s="14" t="s">
        <v>1</v>
      </c>
      <c r="P1405" s="14" t="s">
        <v>35</v>
      </c>
      <c r="Q1405" s="31">
        <v>2000</v>
      </c>
      <c r="R1405" s="31">
        <v>160</v>
      </c>
      <c r="S1405" s="45">
        <v>6.2</v>
      </c>
      <c r="T1405" s="64">
        <f t="shared" si="189"/>
        <v>341</v>
      </c>
      <c r="U1405" s="64">
        <f t="shared" si="190"/>
        <v>5.1703160688427294</v>
      </c>
      <c r="V1405" s="38">
        <f t="shared" si="191"/>
        <v>0.68852601452760642</v>
      </c>
      <c r="W1405" s="52">
        <v>111.05258298832362</v>
      </c>
      <c r="X1405" s="71" t="str">
        <f t="shared" si="197"/>
        <v>Q3 2024</v>
      </c>
      <c r="Y1405" s="21">
        <f t="shared" si="192"/>
        <v>3840</v>
      </c>
      <c r="Z1405" s="21">
        <f t="shared" si="193"/>
        <v>2160</v>
      </c>
      <c r="AA1405" s="57">
        <f t="shared" si="194"/>
        <v>833921.94658753707</v>
      </c>
      <c r="AB1405" s="59">
        <f t="shared" si="195"/>
        <v>1.7777777777777777</v>
      </c>
      <c r="AC1405" s="61">
        <f t="shared" si="196"/>
        <v>1397</v>
      </c>
    </row>
    <row r="1406" spans="4:29">
      <c r="D1406" s="12">
        <v>1400</v>
      </c>
      <c r="E1406" s="36" t="s">
        <v>222</v>
      </c>
      <c r="F1406" s="16" t="s">
        <v>11</v>
      </c>
      <c r="G1406" s="14" t="s">
        <v>40</v>
      </c>
      <c r="H1406" s="13" t="s">
        <v>6</v>
      </c>
      <c r="I1406" s="13" t="s">
        <v>58</v>
      </c>
      <c r="J1406" s="13"/>
      <c r="K1406" s="13" t="s">
        <v>123</v>
      </c>
      <c r="L1406" s="14">
        <v>65</v>
      </c>
      <c r="M1406" s="14" t="s">
        <v>15</v>
      </c>
      <c r="N1406" s="31">
        <v>1000000</v>
      </c>
      <c r="O1406" s="14" t="s">
        <v>1</v>
      </c>
      <c r="P1406" s="14" t="s">
        <v>35</v>
      </c>
      <c r="Q1406" s="31">
        <v>2560</v>
      </c>
      <c r="R1406" s="31">
        <v>160</v>
      </c>
      <c r="S1406" s="45">
        <v>25.7</v>
      </c>
      <c r="T1406" s="64">
        <f t="shared" si="189"/>
        <v>1670.5</v>
      </c>
      <c r="U1406" s="64">
        <f t="shared" si="190"/>
        <v>29.933662732344214</v>
      </c>
      <c r="V1406" s="38">
        <f t="shared" si="191"/>
        <v>3.8244944655454782</v>
      </c>
      <c r="W1406" s="52">
        <v>148.81301422355946</v>
      </c>
      <c r="X1406" s="71" t="str">
        <f t="shared" si="197"/>
        <v>Q3 2024</v>
      </c>
      <c r="Y1406" s="21">
        <f t="shared" si="192"/>
        <v>3840</v>
      </c>
      <c r="Z1406" s="21">
        <f t="shared" si="193"/>
        <v>2160</v>
      </c>
      <c r="AA1406" s="57">
        <f t="shared" si="194"/>
        <v>1164733.9584569733</v>
      </c>
      <c r="AB1406" s="59">
        <f t="shared" si="195"/>
        <v>1.7777777777777777</v>
      </c>
      <c r="AC1406" s="61">
        <f t="shared" si="196"/>
        <v>1651</v>
      </c>
    </row>
    <row r="1407" spans="4:29">
      <c r="D1407" s="12">
        <v>1401</v>
      </c>
      <c r="E1407" s="36" t="s">
        <v>222</v>
      </c>
      <c r="F1407" s="16" t="s">
        <v>11</v>
      </c>
      <c r="G1407" s="14" t="s">
        <v>40</v>
      </c>
      <c r="H1407" s="13" t="s">
        <v>6</v>
      </c>
      <c r="I1407" s="13" t="s">
        <v>58</v>
      </c>
      <c r="J1407" s="13" t="s">
        <v>59</v>
      </c>
      <c r="K1407" s="13" t="s">
        <v>123</v>
      </c>
      <c r="L1407" s="14">
        <v>75</v>
      </c>
      <c r="M1407" s="14" t="s">
        <v>15</v>
      </c>
      <c r="N1407" s="31">
        <v>1000000</v>
      </c>
      <c r="O1407" s="14" t="s">
        <v>1</v>
      </c>
      <c r="P1407" s="14" t="s">
        <v>35</v>
      </c>
      <c r="Q1407" s="31">
        <v>4000</v>
      </c>
      <c r="R1407" s="31">
        <v>252</v>
      </c>
      <c r="S1407" s="45">
        <v>45.3</v>
      </c>
      <c r="T1407" s="64">
        <f t="shared" si="189"/>
        <v>3397.5</v>
      </c>
      <c r="U1407" s="64">
        <f t="shared" si="190"/>
        <v>70.245863145400577</v>
      </c>
      <c r="V1407" s="38">
        <f t="shared" si="191"/>
        <v>9.0693330804557828</v>
      </c>
      <c r="W1407" s="52">
        <v>200.20602826613208</v>
      </c>
      <c r="X1407" s="71" t="str">
        <f t="shared" si="197"/>
        <v>Q3 2024</v>
      </c>
      <c r="Y1407" s="21">
        <f t="shared" si="192"/>
        <v>3840</v>
      </c>
      <c r="Z1407" s="21">
        <f t="shared" si="193"/>
        <v>2160</v>
      </c>
      <c r="AA1407" s="57">
        <f t="shared" si="194"/>
        <v>1550681.3056379822</v>
      </c>
      <c r="AB1407" s="59">
        <f t="shared" si="195"/>
        <v>1.7777777777777777</v>
      </c>
      <c r="AC1407" s="61">
        <f t="shared" si="196"/>
        <v>1905</v>
      </c>
    </row>
    <row r="1408" spans="4:29">
      <c r="D1408" s="12">
        <v>1402</v>
      </c>
      <c r="E1408" s="36" t="s">
        <v>222</v>
      </c>
      <c r="F1408" s="16" t="s">
        <v>11</v>
      </c>
      <c r="G1408" s="14" t="s">
        <v>40</v>
      </c>
      <c r="H1408" s="13" t="s">
        <v>6</v>
      </c>
      <c r="I1408" s="13" t="s">
        <v>58</v>
      </c>
      <c r="J1408" s="13"/>
      <c r="K1408" s="13" t="s">
        <v>123</v>
      </c>
      <c r="L1408" s="14">
        <v>85</v>
      </c>
      <c r="M1408" s="14" t="s">
        <v>15</v>
      </c>
      <c r="N1408" s="31">
        <v>1000000</v>
      </c>
      <c r="O1408" s="14" t="s">
        <v>1</v>
      </c>
      <c r="P1408" s="14" t="s">
        <v>35</v>
      </c>
      <c r="Q1408" s="31">
        <v>4800</v>
      </c>
      <c r="R1408" s="31">
        <v>300</v>
      </c>
      <c r="S1408" s="45">
        <v>6.2</v>
      </c>
      <c r="T1408" s="64">
        <f t="shared" si="189"/>
        <v>527</v>
      </c>
      <c r="U1408" s="64">
        <f t="shared" si="190"/>
        <v>12.348936726409494</v>
      </c>
      <c r="V1408" s="38">
        <f t="shared" si="191"/>
        <v>1.6392142031400148</v>
      </c>
      <c r="W1408" s="52">
        <v>264.38938760322816</v>
      </c>
      <c r="X1408" s="71" t="str">
        <f t="shared" si="197"/>
        <v>Q3 2024</v>
      </c>
      <c r="Y1408" s="21">
        <f t="shared" si="192"/>
        <v>3840</v>
      </c>
      <c r="Z1408" s="21">
        <f t="shared" si="193"/>
        <v>2160</v>
      </c>
      <c r="AA1408" s="57">
        <f t="shared" si="194"/>
        <v>1991763.9881305636</v>
      </c>
      <c r="AB1408" s="59">
        <f t="shared" si="195"/>
        <v>1.7777777777777777</v>
      </c>
      <c r="AC1408" s="61">
        <f t="shared" si="196"/>
        <v>2159</v>
      </c>
    </row>
    <row r="1409" spans="4:29">
      <c r="D1409" s="12">
        <v>1403</v>
      </c>
      <c r="E1409" s="36" t="s">
        <v>222</v>
      </c>
      <c r="F1409" s="16" t="s">
        <v>11</v>
      </c>
      <c r="G1409" s="14" t="s">
        <v>40</v>
      </c>
      <c r="H1409" s="13" t="s">
        <v>6</v>
      </c>
      <c r="I1409" s="13" t="s">
        <v>58</v>
      </c>
      <c r="J1409" s="13"/>
      <c r="K1409" s="13" t="s">
        <v>123</v>
      </c>
      <c r="L1409" s="14">
        <v>86</v>
      </c>
      <c r="M1409" s="14" t="s">
        <v>15</v>
      </c>
      <c r="N1409" s="31">
        <v>1000000</v>
      </c>
      <c r="O1409" s="14" t="s">
        <v>1</v>
      </c>
      <c r="P1409" s="14" t="s">
        <v>35</v>
      </c>
      <c r="Q1409" s="31">
        <v>8000</v>
      </c>
      <c r="R1409" s="31">
        <v>576</v>
      </c>
      <c r="S1409" s="45">
        <v>9.9</v>
      </c>
      <c r="T1409" s="64">
        <f t="shared" si="189"/>
        <v>851.4</v>
      </c>
      <c r="U1409" s="64">
        <f t="shared" si="190"/>
        <v>20.185156528237393</v>
      </c>
      <c r="V1409" s="38">
        <f t="shared" si="191"/>
        <v>5.789228818626234</v>
      </c>
      <c r="W1409" s="52">
        <v>584.77058774002364</v>
      </c>
      <c r="X1409" s="71" t="str">
        <f t="shared" si="197"/>
        <v>Q3 2024</v>
      </c>
      <c r="Y1409" s="21">
        <f t="shared" si="192"/>
        <v>3840</v>
      </c>
      <c r="Z1409" s="21">
        <f t="shared" si="193"/>
        <v>2160</v>
      </c>
      <c r="AA1409" s="57">
        <f t="shared" si="194"/>
        <v>2038904.6998219588</v>
      </c>
      <c r="AB1409" s="59">
        <f t="shared" si="195"/>
        <v>1.7777777777777777</v>
      </c>
      <c r="AC1409" s="61">
        <f t="shared" si="196"/>
        <v>2184.4</v>
      </c>
    </row>
    <row r="1410" spans="4:29">
      <c r="D1410" s="12">
        <v>1404</v>
      </c>
      <c r="E1410" s="36" t="s">
        <v>222</v>
      </c>
      <c r="F1410" s="16" t="s">
        <v>11</v>
      </c>
      <c r="G1410" s="14" t="s">
        <v>40</v>
      </c>
      <c r="H1410" s="13" t="s">
        <v>6</v>
      </c>
      <c r="I1410" s="13" t="s">
        <v>58</v>
      </c>
      <c r="J1410" s="13"/>
      <c r="K1410" s="13" t="s">
        <v>123</v>
      </c>
      <c r="L1410" s="14">
        <v>100</v>
      </c>
      <c r="M1410" s="14" t="s">
        <v>15</v>
      </c>
      <c r="N1410" s="31">
        <v>1000000</v>
      </c>
      <c r="O1410" s="14" t="s">
        <v>1</v>
      </c>
      <c r="P1410" s="14" t="s">
        <v>35</v>
      </c>
      <c r="Q1410" s="31">
        <v>9600</v>
      </c>
      <c r="R1410" s="31">
        <v>600</v>
      </c>
      <c r="S1410" s="45">
        <v>16.2</v>
      </c>
      <c r="T1410" s="64">
        <f t="shared" si="189"/>
        <v>1620</v>
      </c>
      <c r="U1410" s="64">
        <f t="shared" si="190"/>
        <v>44.659621602373882</v>
      </c>
      <c r="V1410" s="38">
        <f t="shared" si="191"/>
        <v>6.4246621187584445</v>
      </c>
      <c r="W1410" s="52">
        <v>396.58408140484227</v>
      </c>
      <c r="X1410" s="71" t="str">
        <f t="shared" si="197"/>
        <v>Q3 2024</v>
      </c>
      <c r="Y1410" s="21">
        <f t="shared" si="192"/>
        <v>3840</v>
      </c>
      <c r="Z1410" s="21">
        <f t="shared" si="193"/>
        <v>2160</v>
      </c>
      <c r="AA1410" s="57">
        <f t="shared" si="194"/>
        <v>2756766.765578635</v>
      </c>
      <c r="AB1410" s="59">
        <f t="shared" si="195"/>
        <v>1.7777777777777777</v>
      </c>
      <c r="AC1410" s="61">
        <f t="shared" si="196"/>
        <v>2540</v>
      </c>
    </row>
    <row r="1411" spans="4:29">
      <c r="D1411" s="12">
        <v>1405</v>
      </c>
      <c r="E1411" s="36" t="s">
        <v>222</v>
      </c>
      <c r="F1411" s="16" t="s">
        <v>11</v>
      </c>
      <c r="G1411" s="14" t="s">
        <v>40</v>
      </c>
      <c r="H1411" s="13" t="s">
        <v>6</v>
      </c>
      <c r="I1411" s="13" t="s">
        <v>139</v>
      </c>
      <c r="J1411" s="13"/>
      <c r="K1411" s="13" t="s">
        <v>123</v>
      </c>
      <c r="L1411" s="14">
        <v>65</v>
      </c>
      <c r="M1411" s="14" t="s">
        <v>15</v>
      </c>
      <c r="N1411" s="31">
        <v>1000000</v>
      </c>
      <c r="O1411" s="14" t="s">
        <v>1</v>
      </c>
      <c r="P1411" s="14" t="s">
        <v>35</v>
      </c>
      <c r="Q1411" s="31">
        <v>9216</v>
      </c>
      <c r="R1411" s="31">
        <v>576</v>
      </c>
      <c r="S1411" s="45">
        <v>5.0999999999999996</v>
      </c>
      <c r="T1411" s="64">
        <f t="shared" si="189"/>
        <v>331.5</v>
      </c>
      <c r="U1411" s="64">
        <f t="shared" si="190"/>
        <v>5.9401431881305635</v>
      </c>
      <c r="V1411" s="38">
        <f t="shared" si="191"/>
        <v>0.75894637254015318</v>
      </c>
      <c r="W1411" s="52">
        <v>148.81301422355946</v>
      </c>
      <c r="X1411" s="71" t="str">
        <f t="shared" si="197"/>
        <v>Q3 2024</v>
      </c>
      <c r="Y1411" s="21">
        <f t="shared" si="192"/>
        <v>3840</v>
      </c>
      <c r="Z1411" s="21">
        <f t="shared" si="193"/>
        <v>2160</v>
      </c>
      <c r="AA1411" s="57">
        <f t="shared" si="194"/>
        <v>1164733.9584569733</v>
      </c>
      <c r="AB1411" s="59">
        <f t="shared" si="195"/>
        <v>1.7777777777777777</v>
      </c>
      <c r="AC1411" s="61">
        <f t="shared" si="196"/>
        <v>1651</v>
      </c>
    </row>
    <row r="1412" spans="4:29">
      <c r="D1412" s="12">
        <v>1406</v>
      </c>
      <c r="E1412" s="36" t="s">
        <v>222</v>
      </c>
      <c r="F1412" s="16" t="s">
        <v>11</v>
      </c>
      <c r="G1412" s="14" t="s">
        <v>40</v>
      </c>
      <c r="H1412" s="13" t="s">
        <v>6</v>
      </c>
      <c r="I1412" s="13" t="s">
        <v>139</v>
      </c>
      <c r="J1412" s="13"/>
      <c r="K1412" s="13" t="s">
        <v>123</v>
      </c>
      <c r="L1412" s="14">
        <v>75</v>
      </c>
      <c r="M1412" s="14" t="s">
        <v>15</v>
      </c>
      <c r="N1412" s="31">
        <v>1000000</v>
      </c>
      <c r="O1412" s="14" t="s">
        <v>1</v>
      </c>
      <c r="P1412" s="14" t="s">
        <v>35</v>
      </c>
      <c r="Q1412" s="31">
        <v>9600</v>
      </c>
      <c r="R1412" s="31">
        <v>600</v>
      </c>
      <c r="S1412" s="45">
        <v>11.7</v>
      </c>
      <c r="T1412" s="64">
        <f t="shared" si="189"/>
        <v>877.5</v>
      </c>
      <c r="U1412" s="64">
        <f t="shared" si="190"/>
        <v>18.142971275964392</v>
      </c>
      <c r="V1412" s="38">
        <f t="shared" si="191"/>
        <v>2.3424105307137451</v>
      </c>
      <c r="W1412" s="52">
        <v>200.20602826613208</v>
      </c>
      <c r="X1412" s="71" t="str">
        <f t="shared" si="197"/>
        <v>Q3 2024</v>
      </c>
      <c r="Y1412" s="21">
        <f t="shared" si="192"/>
        <v>3840</v>
      </c>
      <c r="Z1412" s="21">
        <f t="shared" si="193"/>
        <v>2160</v>
      </c>
      <c r="AA1412" s="57">
        <f t="shared" si="194"/>
        <v>1550681.3056379822</v>
      </c>
      <c r="AB1412" s="59">
        <f t="shared" si="195"/>
        <v>1.7777777777777777</v>
      </c>
      <c r="AC1412" s="61">
        <f t="shared" si="196"/>
        <v>1905</v>
      </c>
    </row>
    <row r="1413" spans="4:29">
      <c r="D1413" s="12">
        <v>1407</v>
      </c>
      <c r="E1413" s="36" t="s">
        <v>222</v>
      </c>
      <c r="F1413" s="16" t="s">
        <v>11</v>
      </c>
      <c r="G1413" s="14" t="s">
        <v>40</v>
      </c>
      <c r="H1413" s="13" t="s">
        <v>6</v>
      </c>
      <c r="I1413" s="13" t="s">
        <v>139</v>
      </c>
      <c r="J1413" s="13"/>
      <c r="K1413" s="13" t="s">
        <v>123</v>
      </c>
      <c r="L1413" s="14">
        <v>85</v>
      </c>
      <c r="M1413" s="14" t="s">
        <v>15</v>
      </c>
      <c r="N1413" s="31">
        <v>1000000</v>
      </c>
      <c r="O1413" s="14" t="s">
        <v>1</v>
      </c>
      <c r="P1413" s="14" t="s">
        <v>35</v>
      </c>
      <c r="Q1413" s="31">
        <v>16000</v>
      </c>
      <c r="R1413" s="31">
        <v>1000</v>
      </c>
      <c r="S1413" s="45">
        <v>7.8</v>
      </c>
      <c r="T1413" s="64">
        <f t="shared" si="189"/>
        <v>663</v>
      </c>
      <c r="U1413" s="64">
        <f t="shared" si="190"/>
        <v>15.535759107418395</v>
      </c>
      <c r="V1413" s="38">
        <f t="shared" si="191"/>
        <v>2.0622372233051798</v>
      </c>
      <c r="W1413" s="52">
        <v>264.38938760322816</v>
      </c>
      <c r="X1413" s="71" t="str">
        <f t="shared" si="197"/>
        <v>Q3 2024</v>
      </c>
      <c r="Y1413" s="21">
        <f t="shared" si="192"/>
        <v>3840</v>
      </c>
      <c r="Z1413" s="21">
        <f t="shared" si="193"/>
        <v>2160</v>
      </c>
      <c r="AA1413" s="57">
        <f t="shared" si="194"/>
        <v>1991763.9881305636</v>
      </c>
      <c r="AB1413" s="59">
        <f t="shared" si="195"/>
        <v>1.7777777777777777</v>
      </c>
      <c r="AC1413" s="61">
        <f t="shared" si="196"/>
        <v>2159</v>
      </c>
    </row>
    <row r="1414" spans="4:29">
      <c r="D1414" s="12">
        <v>1408</v>
      </c>
      <c r="E1414" s="36" t="s">
        <v>222</v>
      </c>
      <c r="F1414" s="16" t="s">
        <v>11</v>
      </c>
      <c r="G1414" s="14" t="s">
        <v>40</v>
      </c>
      <c r="H1414" s="13" t="s">
        <v>6</v>
      </c>
      <c r="I1414" s="13" t="s">
        <v>139</v>
      </c>
      <c r="J1414" s="13"/>
      <c r="K1414" s="13" t="s">
        <v>123</v>
      </c>
      <c r="L1414" s="14">
        <v>86</v>
      </c>
      <c r="M1414" s="14" t="s">
        <v>15</v>
      </c>
      <c r="N1414" s="31">
        <v>1000000</v>
      </c>
      <c r="O1414" s="14" t="s">
        <v>1</v>
      </c>
      <c r="P1414" s="14" t="s">
        <v>35</v>
      </c>
      <c r="Q1414" s="31">
        <v>16000</v>
      </c>
      <c r="R1414" s="31">
        <v>1000</v>
      </c>
      <c r="S1414" s="45">
        <v>0.5</v>
      </c>
      <c r="T1414" s="64">
        <f t="shared" si="189"/>
        <v>43</v>
      </c>
      <c r="U1414" s="64">
        <f t="shared" si="190"/>
        <v>1.0194523499109793</v>
      </c>
      <c r="V1414" s="38">
        <f t="shared" si="191"/>
        <v>0.13219469380161408</v>
      </c>
      <c r="W1414" s="52">
        <v>264.38938760322816</v>
      </c>
      <c r="X1414" s="71" t="str">
        <f t="shared" si="197"/>
        <v>Q3 2024</v>
      </c>
      <c r="Y1414" s="21">
        <f t="shared" si="192"/>
        <v>3840</v>
      </c>
      <c r="Z1414" s="21">
        <f t="shared" si="193"/>
        <v>2160</v>
      </c>
      <c r="AA1414" s="57">
        <f t="shared" si="194"/>
        <v>2038904.6998219588</v>
      </c>
      <c r="AB1414" s="59">
        <f t="shared" si="195"/>
        <v>1.7777777777777777</v>
      </c>
      <c r="AC1414" s="61">
        <f t="shared" si="196"/>
        <v>2184.4</v>
      </c>
    </row>
    <row r="1415" spans="4:29">
      <c r="D1415" s="12">
        <v>1409</v>
      </c>
      <c r="E1415" s="36" t="s">
        <v>222</v>
      </c>
      <c r="F1415" s="16" t="s">
        <v>11</v>
      </c>
      <c r="G1415" s="14" t="s">
        <v>40</v>
      </c>
      <c r="H1415" s="13" t="s">
        <v>6</v>
      </c>
      <c r="I1415" s="13" t="s">
        <v>139</v>
      </c>
      <c r="J1415" s="13"/>
      <c r="K1415" s="13" t="s">
        <v>123</v>
      </c>
      <c r="L1415" s="14">
        <v>98</v>
      </c>
      <c r="M1415" s="14" t="s">
        <v>15</v>
      </c>
      <c r="N1415" s="31">
        <v>1000000</v>
      </c>
      <c r="O1415" s="14" t="s">
        <v>1</v>
      </c>
      <c r="P1415" s="14" t="s">
        <v>35</v>
      </c>
      <c r="Q1415" s="31">
        <v>19200</v>
      </c>
      <c r="R1415" s="31">
        <v>1200</v>
      </c>
      <c r="S1415" s="45">
        <v>2.9</v>
      </c>
      <c r="T1415" s="64">
        <f t="shared" ref="T1415:T1478" si="198">L1415*S1415</f>
        <v>284.2</v>
      </c>
      <c r="U1415" s="64">
        <f t="shared" ref="U1415:U1478" si="199">S1415*AA1415/10^6</f>
        <v>7.6780365248189897</v>
      </c>
      <c r="V1415" s="38">
        <f t="shared" ref="V1415:V1478" si="200">S1415*W1415/1000</f>
        <v>1.1500938360740425</v>
      </c>
      <c r="W1415" s="52">
        <v>396.58408140484227</v>
      </c>
      <c r="X1415" s="71" t="str">
        <f t="shared" si="197"/>
        <v>Q3 2024</v>
      </c>
      <c r="Y1415" s="21">
        <f t="shared" ref="Y1415:Y1478" si="201">1*LEFT(M1415, FIND("x", M1415)-2)</f>
        <v>3840</v>
      </c>
      <c r="Z1415" s="21">
        <f t="shared" ref="Z1415:Z1478" si="202">1*RIGHT(M1415, LEN(M1415)-FIND("x", M1415)-1)</f>
        <v>2160</v>
      </c>
      <c r="AA1415" s="57">
        <f t="shared" ref="AA1415:AA1478" si="203">AC1415^2*AB1415/(1+AB1415^2)</f>
        <v>2647598.8016617205</v>
      </c>
      <c r="AB1415" s="59">
        <f t="shared" ref="AB1415:AB1478" si="204">Y1415/Z1415</f>
        <v>1.7777777777777777</v>
      </c>
      <c r="AC1415" s="61">
        <f t="shared" ref="AC1415:AC1478" si="205">L1415*25.4</f>
        <v>2489.1999999999998</v>
      </c>
    </row>
    <row r="1416" spans="4:29">
      <c r="D1416" s="12">
        <v>1410</v>
      </c>
      <c r="E1416" s="36" t="s">
        <v>222</v>
      </c>
      <c r="F1416" s="16" t="s">
        <v>11</v>
      </c>
      <c r="G1416" s="14" t="s">
        <v>40</v>
      </c>
      <c r="H1416" s="13" t="s">
        <v>6</v>
      </c>
      <c r="I1416" s="13" t="s">
        <v>139</v>
      </c>
      <c r="J1416" s="13"/>
      <c r="K1416" s="13" t="s">
        <v>123</v>
      </c>
      <c r="L1416" s="14">
        <v>100</v>
      </c>
      <c r="M1416" s="14" t="s">
        <v>15</v>
      </c>
      <c r="N1416" s="31">
        <v>1000000</v>
      </c>
      <c r="O1416" s="14" t="s">
        <v>1</v>
      </c>
      <c r="P1416" s="14" t="s">
        <v>35</v>
      </c>
      <c r="Q1416" s="31">
        <v>19200</v>
      </c>
      <c r="R1416" s="31">
        <v>1200</v>
      </c>
      <c r="S1416" s="45">
        <v>2.6</v>
      </c>
      <c r="T1416" s="64">
        <f t="shared" si="198"/>
        <v>260</v>
      </c>
      <c r="U1416" s="64">
        <f t="shared" si="199"/>
        <v>7.1675935905044517</v>
      </c>
      <c r="V1416" s="38">
        <f t="shared" si="200"/>
        <v>1.0311186116525899</v>
      </c>
      <c r="W1416" s="52">
        <v>396.58408140484227</v>
      </c>
      <c r="X1416" s="71" t="str">
        <f t="shared" ref="X1416:X1479" si="206">G1416&amp;" "&amp;F1416</f>
        <v>Q3 2024</v>
      </c>
      <c r="Y1416" s="21">
        <f t="shared" si="201"/>
        <v>3840</v>
      </c>
      <c r="Z1416" s="21">
        <f t="shared" si="202"/>
        <v>2160</v>
      </c>
      <c r="AA1416" s="57">
        <f t="shared" si="203"/>
        <v>2756766.765578635</v>
      </c>
      <c r="AB1416" s="59">
        <f t="shared" si="204"/>
        <v>1.7777777777777777</v>
      </c>
      <c r="AC1416" s="61">
        <f t="shared" si="205"/>
        <v>2540</v>
      </c>
    </row>
    <row r="1417" spans="4:29">
      <c r="D1417" s="12">
        <v>1411</v>
      </c>
      <c r="E1417" s="36" t="s">
        <v>222</v>
      </c>
      <c r="F1417" s="16" t="s">
        <v>11</v>
      </c>
      <c r="G1417" s="14" t="s">
        <v>40</v>
      </c>
      <c r="H1417" s="13" t="s">
        <v>6</v>
      </c>
      <c r="I1417" s="13" t="s">
        <v>48</v>
      </c>
      <c r="J1417" s="13" t="s">
        <v>215</v>
      </c>
      <c r="K1417" s="13" t="s">
        <v>123</v>
      </c>
      <c r="L1417" s="14">
        <v>50</v>
      </c>
      <c r="M1417" s="14" t="s">
        <v>15</v>
      </c>
      <c r="N1417" s="31">
        <v>400000</v>
      </c>
      <c r="O1417" s="14" t="s">
        <v>1</v>
      </c>
      <c r="P1417" s="14" t="s">
        <v>35</v>
      </c>
      <c r="Q1417" s="31">
        <v>1800</v>
      </c>
      <c r="R1417" s="31">
        <v>180</v>
      </c>
      <c r="S1417" s="45">
        <v>11.9</v>
      </c>
      <c r="T1417" s="64">
        <f t="shared" si="198"/>
        <v>595</v>
      </c>
      <c r="U1417" s="64">
        <f t="shared" si="199"/>
        <v>8.2013811275964397</v>
      </c>
      <c r="V1417" s="38">
        <f t="shared" si="200"/>
        <v>1.7162671916377288</v>
      </c>
      <c r="W1417" s="52">
        <v>144.22413375106964</v>
      </c>
      <c r="X1417" s="71" t="str">
        <f t="shared" si="206"/>
        <v>Q3 2024</v>
      </c>
      <c r="Y1417" s="21">
        <f t="shared" si="201"/>
        <v>3840</v>
      </c>
      <c r="Z1417" s="21">
        <f t="shared" si="202"/>
        <v>2160</v>
      </c>
      <c r="AA1417" s="57">
        <f t="shared" si="203"/>
        <v>689191.69139465876</v>
      </c>
      <c r="AB1417" s="59">
        <f t="shared" si="204"/>
        <v>1.7777777777777777</v>
      </c>
      <c r="AC1417" s="61">
        <f t="shared" si="205"/>
        <v>1270</v>
      </c>
    </row>
    <row r="1418" spans="4:29">
      <c r="D1418" s="12">
        <v>1412</v>
      </c>
      <c r="E1418" s="36" t="s">
        <v>222</v>
      </c>
      <c r="F1418" s="16" t="s">
        <v>11</v>
      </c>
      <c r="G1418" s="14" t="s">
        <v>40</v>
      </c>
      <c r="H1418" s="13" t="s">
        <v>6</v>
      </c>
      <c r="I1418" s="13" t="s">
        <v>48</v>
      </c>
      <c r="J1418" s="13" t="s">
        <v>215</v>
      </c>
      <c r="K1418" s="13" t="s">
        <v>123</v>
      </c>
      <c r="L1418" s="14">
        <v>55</v>
      </c>
      <c r="M1418" s="14" t="s">
        <v>15</v>
      </c>
      <c r="N1418" s="31">
        <v>400000</v>
      </c>
      <c r="O1418" s="14" t="s">
        <v>1</v>
      </c>
      <c r="P1418" s="14" t="s">
        <v>35</v>
      </c>
      <c r="Q1418" s="31">
        <v>2000</v>
      </c>
      <c r="R1418" s="31">
        <v>200</v>
      </c>
      <c r="S1418" s="45">
        <v>157.19999999999999</v>
      </c>
      <c r="T1418" s="64">
        <f t="shared" si="198"/>
        <v>8646</v>
      </c>
      <c r="U1418" s="64">
        <f t="shared" si="199"/>
        <v>131.09253000356082</v>
      </c>
      <c r="V1418" s="38">
        <f t="shared" si="200"/>
        <v>17.45746604576447</v>
      </c>
      <c r="W1418" s="52">
        <v>111.05258298832362</v>
      </c>
      <c r="X1418" s="71" t="str">
        <f t="shared" si="206"/>
        <v>Q3 2024</v>
      </c>
      <c r="Y1418" s="21">
        <f t="shared" si="201"/>
        <v>3840</v>
      </c>
      <c r="Z1418" s="21">
        <f t="shared" si="202"/>
        <v>2160</v>
      </c>
      <c r="AA1418" s="57">
        <f t="shared" si="203"/>
        <v>833921.94658753707</v>
      </c>
      <c r="AB1418" s="59">
        <f t="shared" si="204"/>
        <v>1.7777777777777777</v>
      </c>
      <c r="AC1418" s="61">
        <f t="shared" si="205"/>
        <v>1397</v>
      </c>
    </row>
    <row r="1419" spans="4:29">
      <c r="D1419" s="12">
        <v>1413</v>
      </c>
      <c r="E1419" s="36" t="s">
        <v>222</v>
      </c>
      <c r="F1419" s="16" t="s">
        <v>11</v>
      </c>
      <c r="G1419" s="14" t="s">
        <v>40</v>
      </c>
      <c r="H1419" s="13" t="s">
        <v>6</v>
      </c>
      <c r="I1419" s="13" t="s">
        <v>48</v>
      </c>
      <c r="J1419" s="13"/>
      <c r="K1419" s="13" t="s">
        <v>123</v>
      </c>
      <c r="L1419" s="14">
        <v>85</v>
      </c>
      <c r="M1419" s="14" t="s">
        <v>52</v>
      </c>
      <c r="N1419" s="31">
        <v>400000</v>
      </c>
      <c r="O1419" s="14" t="s">
        <v>2</v>
      </c>
      <c r="P1419" s="14" t="s">
        <v>35</v>
      </c>
      <c r="Q1419" s="31">
        <v>21060</v>
      </c>
      <c r="R1419" s="31">
        <v>2340</v>
      </c>
      <c r="S1419" s="45">
        <v>0.3</v>
      </c>
      <c r="T1419" s="64">
        <f t="shared" si="198"/>
        <v>25.5</v>
      </c>
      <c r="U1419" s="64">
        <f t="shared" si="199"/>
        <v>0.59752919643916913</v>
      </c>
      <c r="V1419" s="38">
        <f t="shared" si="200"/>
        <v>0.17543117632200708</v>
      </c>
      <c r="W1419" s="52">
        <v>584.77058774002364</v>
      </c>
      <c r="X1419" s="71" t="str">
        <f t="shared" si="206"/>
        <v>Q3 2024</v>
      </c>
      <c r="Y1419" s="21">
        <f t="shared" si="201"/>
        <v>7680</v>
      </c>
      <c r="Z1419" s="21">
        <f t="shared" si="202"/>
        <v>4320</v>
      </c>
      <c r="AA1419" s="57">
        <f t="shared" si="203"/>
        <v>1991763.9881305636</v>
      </c>
      <c r="AB1419" s="59">
        <f t="shared" si="204"/>
        <v>1.7777777777777777</v>
      </c>
      <c r="AC1419" s="61">
        <f t="shared" si="205"/>
        <v>2159</v>
      </c>
    </row>
    <row r="1420" spans="4:29">
      <c r="D1420" s="12">
        <v>1414</v>
      </c>
      <c r="E1420" s="36" t="s">
        <v>222</v>
      </c>
      <c r="F1420" s="16" t="s">
        <v>11</v>
      </c>
      <c r="G1420" s="14" t="s">
        <v>40</v>
      </c>
      <c r="H1420" s="13" t="s">
        <v>6</v>
      </c>
      <c r="I1420" s="13" t="s">
        <v>48</v>
      </c>
      <c r="J1420" s="13"/>
      <c r="K1420" s="13" t="s">
        <v>123</v>
      </c>
      <c r="L1420" s="14">
        <v>98</v>
      </c>
      <c r="M1420" s="14" t="s">
        <v>15</v>
      </c>
      <c r="N1420" s="31"/>
      <c r="O1420" s="14" t="s">
        <v>1</v>
      </c>
      <c r="P1420" s="14" t="s">
        <v>35</v>
      </c>
      <c r="Q1420" s="31">
        <v>6480</v>
      </c>
      <c r="R1420" s="31">
        <v>1620</v>
      </c>
      <c r="S1420" s="45">
        <v>3.8</v>
      </c>
      <c r="T1420" s="64">
        <f t="shared" si="198"/>
        <v>372.4</v>
      </c>
      <c r="U1420" s="64">
        <f t="shared" si="199"/>
        <v>10.060875446314538</v>
      </c>
      <c r="V1420" s="38">
        <f t="shared" si="200"/>
        <v>1.5070195093384005</v>
      </c>
      <c r="W1420" s="52">
        <v>396.58408140484227</v>
      </c>
      <c r="X1420" s="71" t="str">
        <f t="shared" si="206"/>
        <v>Q3 2024</v>
      </c>
      <c r="Y1420" s="21">
        <f t="shared" si="201"/>
        <v>3840</v>
      </c>
      <c r="Z1420" s="21">
        <f t="shared" si="202"/>
        <v>2160</v>
      </c>
      <c r="AA1420" s="57">
        <f t="shared" si="203"/>
        <v>2647598.8016617205</v>
      </c>
      <c r="AB1420" s="59">
        <f t="shared" si="204"/>
        <v>1.7777777777777777</v>
      </c>
      <c r="AC1420" s="61">
        <f t="shared" si="205"/>
        <v>2489.1999999999998</v>
      </c>
    </row>
    <row r="1421" spans="4:29">
      <c r="D1421" s="12">
        <v>1415</v>
      </c>
      <c r="E1421" s="36" t="s">
        <v>222</v>
      </c>
      <c r="F1421" s="16" t="s">
        <v>11</v>
      </c>
      <c r="G1421" s="14" t="s">
        <v>40</v>
      </c>
      <c r="H1421" s="13" t="s">
        <v>6</v>
      </c>
      <c r="I1421" s="13" t="s">
        <v>48</v>
      </c>
      <c r="J1421" s="13"/>
      <c r="K1421" s="13" t="s">
        <v>123</v>
      </c>
      <c r="L1421" s="14">
        <v>100</v>
      </c>
      <c r="M1421" s="14" t="s">
        <v>15</v>
      </c>
      <c r="N1421" s="31"/>
      <c r="O1421" s="14" t="s">
        <v>1</v>
      </c>
      <c r="P1421" s="14" t="s">
        <v>35</v>
      </c>
      <c r="Q1421" s="31">
        <v>6480</v>
      </c>
      <c r="R1421" s="31">
        <v>1620</v>
      </c>
      <c r="S1421" s="45">
        <v>19.3</v>
      </c>
      <c r="T1421" s="64">
        <f t="shared" si="198"/>
        <v>1930</v>
      </c>
      <c r="U1421" s="64">
        <f t="shared" si="199"/>
        <v>53.205598575667658</v>
      </c>
      <c r="V1421" s="38">
        <f t="shared" si="200"/>
        <v>7.654072771113456</v>
      </c>
      <c r="W1421" s="52">
        <v>396.58408140484227</v>
      </c>
      <c r="X1421" s="71" t="str">
        <f t="shared" si="206"/>
        <v>Q3 2024</v>
      </c>
      <c r="Y1421" s="21">
        <f t="shared" si="201"/>
        <v>3840</v>
      </c>
      <c r="Z1421" s="21">
        <f t="shared" si="202"/>
        <v>2160</v>
      </c>
      <c r="AA1421" s="57">
        <f t="shared" si="203"/>
        <v>2756766.765578635</v>
      </c>
      <c r="AB1421" s="59">
        <f t="shared" si="204"/>
        <v>1.7777777777777777</v>
      </c>
      <c r="AC1421" s="61">
        <f t="shared" si="205"/>
        <v>2540</v>
      </c>
    </row>
    <row r="1422" spans="4:29">
      <c r="D1422" s="12">
        <v>1416</v>
      </c>
      <c r="E1422" s="36" t="s">
        <v>222</v>
      </c>
      <c r="F1422" s="16" t="s">
        <v>11</v>
      </c>
      <c r="G1422" s="14" t="s">
        <v>40</v>
      </c>
      <c r="H1422" s="13" t="s">
        <v>6</v>
      </c>
      <c r="I1422" s="13" t="s">
        <v>48</v>
      </c>
      <c r="J1422" s="13" t="s">
        <v>180</v>
      </c>
      <c r="K1422" s="13" t="s">
        <v>123</v>
      </c>
      <c r="L1422" s="14">
        <v>65</v>
      </c>
      <c r="M1422" s="14" t="s">
        <v>15</v>
      </c>
      <c r="N1422" s="31"/>
      <c r="O1422" s="14" t="s">
        <v>1</v>
      </c>
      <c r="P1422" s="14" t="s">
        <v>35</v>
      </c>
      <c r="Q1422" s="31">
        <v>6400</v>
      </c>
      <c r="R1422" s="31">
        <v>1600</v>
      </c>
      <c r="S1422" s="45">
        <v>158.69999999999999</v>
      </c>
      <c r="T1422" s="64">
        <f t="shared" si="198"/>
        <v>10315.5</v>
      </c>
      <c r="U1422" s="64">
        <f t="shared" si="199"/>
        <v>184.84327920712164</v>
      </c>
      <c r="V1422" s="38">
        <f t="shared" si="200"/>
        <v>23.616625357278885</v>
      </c>
      <c r="W1422" s="52">
        <v>148.81301422355946</v>
      </c>
      <c r="X1422" s="71" t="str">
        <f t="shared" si="206"/>
        <v>Q3 2024</v>
      </c>
      <c r="Y1422" s="21">
        <f t="shared" si="201"/>
        <v>3840</v>
      </c>
      <c r="Z1422" s="21">
        <f t="shared" si="202"/>
        <v>2160</v>
      </c>
      <c r="AA1422" s="57">
        <f t="shared" si="203"/>
        <v>1164733.9584569733</v>
      </c>
      <c r="AB1422" s="59">
        <f t="shared" si="204"/>
        <v>1.7777777777777777</v>
      </c>
      <c r="AC1422" s="61">
        <f t="shared" si="205"/>
        <v>1651</v>
      </c>
    </row>
    <row r="1423" spans="4:29">
      <c r="D1423" s="12">
        <v>1417</v>
      </c>
      <c r="E1423" s="36" t="s">
        <v>222</v>
      </c>
      <c r="F1423" s="16" t="s">
        <v>11</v>
      </c>
      <c r="G1423" s="14" t="s">
        <v>40</v>
      </c>
      <c r="H1423" s="13" t="s">
        <v>6</v>
      </c>
      <c r="I1423" s="13" t="s">
        <v>48</v>
      </c>
      <c r="J1423" s="13" t="s">
        <v>179</v>
      </c>
      <c r="K1423" s="13" t="s">
        <v>123</v>
      </c>
      <c r="L1423" s="14">
        <v>75</v>
      </c>
      <c r="M1423" s="14" t="s">
        <v>15</v>
      </c>
      <c r="N1423" s="31"/>
      <c r="O1423" s="14" t="s">
        <v>1</v>
      </c>
      <c r="P1423" s="14" t="s">
        <v>35</v>
      </c>
      <c r="Q1423" s="31">
        <v>8000</v>
      </c>
      <c r="R1423" s="31">
        <v>2000</v>
      </c>
      <c r="S1423" s="45">
        <v>124.1</v>
      </c>
      <c r="T1423" s="64">
        <f t="shared" si="198"/>
        <v>9307.5</v>
      </c>
      <c r="U1423" s="64">
        <f t="shared" si="199"/>
        <v>192.43955002967357</v>
      </c>
      <c r="V1423" s="38">
        <f t="shared" si="200"/>
        <v>24.845568107826992</v>
      </c>
      <c r="W1423" s="52">
        <v>200.20602826613208</v>
      </c>
      <c r="X1423" s="71" t="str">
        <f t="shared" si="206"/>
        <v>Q3 2024</v>
      </c>
      <c r="Y1423" s="21">
        <f t="shared" si="201"/>
        <v>3840</v>
      </c>
      <c r="Z1423" s="21">
        <f t="shared" si="202"/>
        <v>2160</v>
      </c>
      <c r="AA1423" s="57">
        <f t="shared" si="203"/>
        <v>1550681.3056379822</v>
      </c>
      <c r="AB1423" s="59">
        <f t="shared" si="204"/>
        <v>1.7777777777777777</v>
      </c>
      <c r="AC1423" s="61">
        <f t="shared" si="205"/>
        <v>1905</v>
      </c>
    </row>
    <row r="1424" spans="4:29">
      <c r="D1424" s="12">
        <v>1418</v>
      </c>
      <c r="E1424" s="36" t="s">
        <v>222</v>
      </c>
      <c r="F1424" s="16" t="s">
        <v>11</v>
      </c>
      <c r="G1424" s="14" t="s">
        <v>40</v>
      </c>
      <c r="H1424" s="13" t="s">
        <v>6</v>
      </c>
      <c r="I1424" s="13" t="s">
        <v>48</v>
      </c>
      <c r="J1424" s="13" t="s">
        <v>178</v>
      </c>
      <c r="K1424" s="13" t="s">
        <v>123</v>
      </c>
      <c r="L1424" s="14">
        <v>85</v>
      </c>
      <c r="M1424" s="14" t="s">
        <v>15</v>
      </c>
      <c r="N1424" s="31"/>
      <c r="O1424" s="14" t="s">
        <v>1</v>
      </c>
      <c r="P1424" s="14" t="s">
        <v>35</v>
      </c>
      <c r="Q1424" s="31">
        <v>9600</v>
      </c>
      <c r="R1424" s="31">
        <v>2400</v>
      </c>
      <c r="S1424" s="45">
        <v>85.4</v>
      </c>
      <c r="T1424" s="64">
        <f t="shared" si="198"/>
        <v>7259.0000000000009</v>
      </c>
      <c r="U1424" s="64">
        <f t="shared" si="199"/>
        <v>170.09664458635015</v>
      </c>
      <c r="V1424" s="38">
        <f t="shared" si="200"/>
        <v>22.578853701315687</v>
      </c>
      <c r="W1424" s="52">
        <v>264.38938760322816</v>
      </c>
      <c r="X1424" s="71" t="str">
        <f t="shared" si="206"/>
        <v>Q3 2024</v>
      </c>
      <c r="Y1424" s="21">
        <f t="shared" si="201"/>
        <v>3840</v>
      </c>
      <c r="Z1424" s="21">
        <f t="shared" si="202"/>
        <v>2160</v>
      </c>
      <c r="AA1424" s="57">
        <f t="shared" si="203"/>
        <v>1991763.9881305636</v>
      </c>
      <c r="AB1424" s="59">
        <f t="shared" si="204"/>
        <v>1.7777777777777777</v>
      </c>
      <c r="AC1424" s="61">
        <f t="shared" si="205"/>
        <v>2159</v>
      </c>
    </row>
    <row r="1425" spans="4:29">
      <c r="D1425" s="12">
        <v>1419</v>
      </c>
      <c r="E1425" s="36" t="s">
        <v>222</v>
      </c>
      <c r="F1425" s="16" t="s">
        <v>11</v>
      </c>
      <c r="G1425" s="14" t="s">
        <v>40</v>
      </c>
      <c r="H1425" s="13" t="s">
        <v>6</v>
      </c>
      <c r="I1425" s="13" t="s">
        <v>108</v>
      </c>
      <c r="J1425" s="13" t="s">
        <v>176</v>
      </c>
      <c r="K1425" s="13" t="s">
        <v>123</v>
      </c>
      <c r="L1425" s="14">
        <v>55</v>
      </c>
      <c r="M1425" s="14" t="s">
        <v>15</v>
      </c>
      <c r="N1425" s="31"/>
      <c r="O1425" s="14" t="s">
        <v>2</v>
      </c>
      <c r="P1425" s="14" t="s">
        <v>35</v>
      </c>
      <c r="Q1425" s="31">
        <v>8000</v>
      </c>
      <c r="R1425" s="31">
        <v>2000</v>
      </c>
      <c r="S1425" s="45">
        <v>2.6</v>
      </c>
      <c r="T1425" s="64">
        <f t="shared" si="198"/>
        <v>143</v>
      </c>
      <c r="U1425" s="64">
        <f t="shared" si="199"/>
        <v>2.1681970611275965</v>
      </c>
      <c r="V1425" s="38">
        <f t="shared" si="200"/>
        <v>0.41248102252805924</v>
      </c>
      <c r="W1425" s="52">
        <v>158.64654712617661</v>
      </c>
      <c r="X1425" s="71" t="str">
        <f t="shared" si="206"/>
        <v>Q3 2024</v>
      </c>
      <c r="Y1425" s="21">
        <f t="shared" si="201"/>
        <v>3840</v>
      </c>
      <c r="Z1425" s="21">
        <f t="shared" si="202"/>
        <v>2160</v>
      </c>
      <c r="AA1425" s="57">
        <f t="shared" si="203"/>
        <v>833921.94658753707</v>
      </c>
      <c r="AB1425" s="59">
        <f t="shared" si="204"/>
        <v>1.7777777777777777</v>
      </c>
      <c r="AC1425" s="61">
        <f t="shared" si="205"/>
        <v>1397</v>
      </c>
    </row>
    <row r="1426" spans="4:29">
      <c r="D1426" s="12">
        <v>1420</v>
      </c>
      <c r="E1426" s="36" t="s">
        <v>222</v>
      </c>
      <c r="F1426" s="16" t="s">
        <v>11</v>
      </c>
      <c r="G1426" s="14" t="s">
        <v>40</v>
      </c>
      <c r="H1426" s="13" t="s">
        <v>6</v>
      </c>
      <c r="I1426" s="13" t="s">
        <v>108</v>
      </c>
      <c r="J1426" s="13" t="s">
        <v>191</v>
      </c>
      <c r="K1426" s="13" t="s">
        <v>123</v>
      </c>
      <c r="L1426" s="14">
        <v>60</v>
      </c>
      <c r="M1426" s="14" t="s">
        <v>15</v>
      </c>
      <c r="N1426" s="31"/>
      <c r="O1426" s="14" t="s">
        <v>2</v>
      </c>
      <c r="P1426" s="14" t="s">
        <v>35</v>
      </c>
      <c r="Q1426" s="31">
        <v>8000</v>
      </c>
      <c r="R1426" s="31">
        <v>2000</v>
      </c>
      <c r="S1426" s="45">
        <v>0.104</v>
      </c>
      <c r="T1426" s="64">
        <f t="shared" si="198"/>
        <v>6.2399999999999993</v>
      </c>
      <c r="U1426" s="64">
        <f t="shared" si="199"/>
        <v>0.1032133477032641</v>
      </c>
      <c r="V1426" s="38">
        <f t="shared" si="200"/>
        <v>1.8149164991234604E-2</v>
      </c>
      <c r="W1426" s="52">
        <v>174.51120183879428</v>
      </c>
      <c r="X1426" s="71" t="str">
        <f t="shared" si="206"/>
        <v>Q3 2024</v>
      </c>
      <c r="Y1426" s="21">
        <f t="shared" si="201"/>
        <v>3840</v>
      </c>
      <c r="Z1426" s="21">
        <f t="shared" si="202"/>
        <v>2160</v>
      </c>
      <c r="AA1426" s="57">
        <f t="shared" si="203"/>
        <v>992436.03560830862</v>
      </c>
      <c r="AB1426" s="59">
        <f t="shared" si="204"/>
        <v>1.7777777777777777</v>
      </c>
      <c r="AC1426" s="61">
        <f t="shared" si="205"/>
        <v>1524</v>
      </c>
    </row>
    <row r="1427" spans="4:29">
      <c r="D1427" s="12">
        <v>1421</v>
      </c>
      <c r="E1427" s="36" t="s">
        <v>222</v>
      </c>
      <c r="F1427" s="16" t="s">
        <v>11</v>
      </c>
      <c r="G1427" s="14" t="s">
        <v>40</v>
      </c>
      <c r="H1427" s="13" t="s">
        <v>6</v>
      </c>
      <c r="I1427" s="13" t="s">
        <v>108</v>
      </c>
      <c r="J1427" s="13" t="s">
        <v>177</v>
      </c>
      <c r="K1427" s="13" t="s">
        <v>123</v>
      </c>
      <c r="L1427" s="14">
        <v>65</v>
      </c>
      <c r="M1427" s="14" t="s">
        <v>15</v>
      </c>
      <c r="N1427" s="31"/>
      <c r="O1427" s="14" t="s">
        <v>2</v>
      </c>
      <c r="P1427" s="14" t="s">
        <v>35</v>
      </c>
      <c r="Q1427" s="31">
        <v>8000</v>
      </c>
      <c r="R1427" s="31">
        <v>2000</v>
      </c>
      <c r="S1427" s="45">
        <v>1.2390000000000001</v>
      </c>
      <c r="T1427" s="64">
        <f t="shared" si="198"/>
        <v>80.535000000000011</v>
      </c>
      <c r="U1427" s="64">
        <f t="shared" si="199"/>
        <v>1.4431053745281901</v>
      </c>
      <c r="V1427" s="38">
        <f t="shared" si="200"/>
        <v>0.26339903517570024</v>
      </c>
      <c r="W1427" s="52">
        <v>212.59002031937067</v>
      </c>
      <c r="X1427" s="71" t="str">
        <f t="shared" si="206"/>
        <v>Q3 2024</v>
      </c>
      <c r="Y1427" s="21">
        <f t="shared" si="201"/>
        <v>3840</v>
      </c>
      <c r="Z1427" s="21">
        <f t="shared" si="202"/>
        <v>2160</v>
      </c>
      <c r="AA1427" s="57">
        <f t="shared" si="203"/>
        <v>1164733.9584569733</v>
      </c>
      <c r="AB1427" s="59">
        <f t="shared" si="204"/>
        <v>1.7777777777777777</v>
      </c>
      <c r="AC1427" s="61">
        <f t="shared" si="205"/>
        <v>1651</v>
      </c>
    </row>
    <row r="1428" spans="4:29">
      <c r="D1428" s="12">
        <v>1422</v>
      </c>
      <c r="E1428" s="36" t="s">
        <v>222</v>
      </c>
      <c r="F1428" s="16" t="s">
        <v>11</v>
      </c>
      <c r="G1428" s="14" t="s">
        <v>40</v>
      </c>
      <c r="H1428" s="13" t="s">
        <v>6</v>
      </c>
      <c r="I1428" s="13" t="s">
        <v>108</v>
      </c>
      <c r="J1428" s="13" t="s">
        <v>190</v>
      </c>
      <c r="K1428" s="13" t="s">
        <v>123</v>
      </c>
      <c r="L1428" s="14">
        <v>70</v>
      </c>
      <c r="M1428" s="14" t="s">
        <v>15</v>
      </c>
      <c r="N1428" s="31"/>
      <c r="O1428" s="14" t="s">
        <v>2</v>
      </c>
      <c r="P1428" s="14" t="s">
        <v>35</v>
      </c>
      <c r="Q1428" s="31">
        <v>8000</v>
      </c>
      <c r="R1428" s="31">
        <v>2000</v>
      </c>
      <c r="S1428" s="45">
        <v>0.16900000000000001</v>
      </c>
      <c r="T1428" s="64">
        <f t="shared" si="198"/>
        <v>11.83</v>
      </c>
      <c r="U1428" s="64">
        <f t="shared" si="199"/>
        <v>0.22828785585756675</v>
      </c>
      <c r="V1428" s="38">
        <f t="shared" si="200"/>
        <v>3.8691383698125463E-2</v>
      </c>
      <c r="W1428" s="52">
        <v>228.9430988054761</v>
      </c>
      <c r="X1428" s="71" t="str">
        <f t="shared" si="206"/>
        <v>Q3 2024</v>
      </c>
      <c r="Y1428" s="21">
        <f t="shared" si="201"/>
        <v>3840</v>
      </c>
      <c r="Z1428" s="21">
        <f t="shared" si="202"/>
        <v>2160</v>
      </c>
      <c r="AA1428" s="57">
        <f t="shared" si="203"/>
        <v>1350815.715133531</v>
      </c>
      <c r="AB1428" s="59">
        <f t="shared" si="204"/>
        <v>1.7777777777777777</v>
      </c>
      <c r="AC1428" s="61">
        <f t="shared" si="205"/>
        <v>1778</v>
      </c>
    </row>
    <row r="1429" spans="4:29">
      <c r="D1429" s="12">
        <v>1423</v>
      </c>
      <c r="E1429" s="36" t="s">
        <v>222</v>
      </c>
      <c r="F1429" s="16" t="s">
        <v>11</v>
      </c>
      <c r="G1429" s="14" t="s">
        <v>40</v>
      </c>
      <c r="H1429" s="13" t="s">
        <v>6</v>
      </c>
      <c r="I1429" s="13" t="s">
        <v>108</v>
      </c>
      <c r="J1429" s="13" t="s">
        <v>181</v>
      </c>
      <c r="K1429" s="13" t="s">
        <v>123</v>
      </c>
      <c r="L1429" s="14">
        <v>75</v>
      </c>
      <c r="M1429" s="14" t="s">
        <v>15</v>
      </c>
      <c r="N1429" s="31"/>
      <c r="O1429" s="14" t="s">
        <v>2</v>
      </c>
      <c r="P1429" s="14" t="s">
        <v>35</v>
      </c>
      <c r="Q1429" s="31">
        <v>8000</v>
      </c>
      <c r="R1429" s="31">
        <v>2000</v>
      </c>
      <c r="S1429" s="45">
        <v>0.54600000000000004</v>
      </c>
      <c r="T1429" s="64">
        <f t="shared" si="198"/>
        <v>40.950000000000003</v>
      </c>
      <c r="U1429" s="64">
        <f t="shared" si="199"/>
        <v>0.84667199287833828</v>
      </c>
      <c r="V1429" s="38">
        <f t="shared" si="200"/>
        <v>0.15616070204758303</v>
      </c>
      <c r="W1429" s="52">
        <v>286.00861180876012</v>
      </c>
      <c r="X1429" s="71" t="str">
        <f t="shared" si="206"/>
        <v>Q3 2024</v>
      </c>
      <c r="Y1429" s="21">
        <f t="shared" si="201"/>
        <v>3840</v>
      </c>
      <c r="Z1429" s="21">
        <f t="shared" si="202"/>
        <v>2160</v>
      </c>
      <c r="AA1429" s="57">
        <f t="shared" si="203"/>
        <v>1550681.3056379822</v>
      </c>
      <c r="AB1429" s="59">
        <f t="shared" si="204"/>
        <v>1.7777777777777777</v>
      </c>
      <c r="AC1429" s="61">
        <f t="shared" si="205"/>
        <v>1905</v>
      </c>
    </row>
    <row r="1430" spans="4:29">
      <c r="D1430" s="12">
        <v>1424</v>
      </c>
      <c r="E1430" s="36" t="s">
        <v>222</v>
      </c>
      <c r="F1430" s="16" t="s">
        <v>11</v>
      </c>
      <c r="G1430" s="14" t="s">
        <v>40</v>
      </c>
      <c r="H1430" s="13" t="s">
        <v>6</v>
      </c>
      <c r="I1430" s="13" t="s">
        <v>108</v>
      </c>
      <c r="J1430" s="13" t="s">
        <v>175</v>
      </c>
      <c r="K1430" s="13" t="s">
        <v>123</v>
      </c>
      <c r="L1430" s="14">
        <v>65</v>
      </c>
      <c r="M1430" s="14" t="s">
        <v>52</v>
      </c>
      <c r="N1430" s="31">
        <v>1000000</v>
      </c>
      <c r="O1430" s="14" t="s">
        <v>2</v>
      </c>
      <c r="P1430" s="14" t="s">
        <v>35</v>
      </c>
      <c r="Q1430" s="31">
        <v>12096</v>
      </c>
      <c r="R1430" s="31">
        <v>1344</v>
      </c>
      <c r="S1430" s="45">
        <v>1E-3</v>
      </c>
      <c r="T1430" s="64">
        <f t="shared" si="198"/>
        <v>6.5000000000000002E-2</v>
      </c>
      <c r="U1430" s="64">
        <f t="shared" si="199"/>
        <v>1.1647339584569733E-3</v>
      </c>
      <c r="V1430" s="38">
        <f t="shared" si="200"/>
        <v>3.2699678366646866E-4</v>
      </c>
      <c r="W1430" s="52">
        <v>326.99678366646867</v>
      </c>
      <c r="X1430" s="71" t="str">
        <f t="shared" si="206"/>
        <v>Q3 2024</v>
      </c>
      <c r="Y1430" s="21">
        <f t="shared" si="201"/>
        <v>7680</v>
      </c>
      <c r="Z1430" s="21">
        <f t="shared" si="202"/>
        <v>4320</v>
      </c>
      <c r="AA1430" s="57">
        <f t="shared" si="203"/>
        <v>1164733.9584569733</v>
      </c>
      <c r="AB1430" s="59">
        <f t="shared" si="204"/>
        <v>1.7777777777777777</v>
      </c>
      <c r="AC1430" s="61">
        <f t="shared" si="205"/>
        <v>1651</v>
      </c>
    </row>
    <row r="1431" spans="4:29">
      <c r="D1431" s="12">
        <v>1425</v>
      </c>
      <c r="E1431" s="36" t="s">
        <v>222</v>
      </c>
      <c r="F1431" s="16" t="s">
        <v>11</v>
      </c>
      <c r="G1431" s="14" t="s">
        <v>40</v>
      </c>
      <c r="H1431" s="13" t="s">
        <v>6</v>
      </c>
      <c r="I1431" s="13" t="s">
        <v>108</v>
      </c>
      <c r="J1431" s="13" t="s">
        <v>175</v>
      </c>
      <c r="K1431" s="13" t="s">
        <v>123</v>
      </c>
      <c r="L1431" s="14">
        <v>85</v>
      </c>
      <c r="M1431" s="14" t="s">
        <v>52</v>
      </c>
      <c r="N1431" s="31">
        <v>1000000</v>
      </c>
      <c r="O1431" s="14" t="s">
        <v>2</v>
      </c>
      <c r="P1431" s="14" t="s">
        <v>35</v>
      </c>
      <c r="Q1431" s="31">
        <v>21060</v>
      </c>
      <c r="R1431" s="31">
        <v>2340</v>
      </c>
      <c r="S1431" s="45">
        <v>1E-3</v>
      </c>
      <c r="T1431" s="64">
        <f t="shared" si="198"/>
        <v>8.5000000000000006E-2</v>
      </c>
      <c r="U1431" s="64">
        <f t="shared" si="199"/>
        <v>1.9917639881305636E-3</v>
      </c>
      <c r="V1431" s="38">
        <f t="shared" si="200"/>
        <v>5.8477058774002361E-4</v>
      </c>
      <c r="W1431" s="52">
        <v>584.77058774002364</v>
      </c>
      <c r="X1431" s="71" t="str">
        <f t="shared" si="206"/>
        <v>Q3 2024</v>
      </c>
      <c r="Y1431" s="21">
        <f t="shared" si="201"/>
        <v>7680</v>
      </c>
      <c r="Z1431" s="21">
        <f t="shared" si="202"/>
        <v>4320</v>
      </c>
      <c r="AA1431" s="57">
        <f t="shared" si="203"/>
        <v>1991763.9881305636</v>
      </c>
      <c r="AB1431" s="59">
        <f t="shared" si="204"/>
        <v>1.7777777777777777</v>
      </c>
      <c r="AC1431" s="61">
        <f t="shared" si="205"/>
        <v>2159</v>
      </c>
    </row>
    <row r="1432" spans="4:29">
      <c r="D1432" s="12">
        <v>1426</v>
      </c>
      <c r="E1432" s="36" t="s">
        <v>222</v>
      </c>
      <c r="F1432" s="16" t="s">
        <v>11</v>
      </c>
      <c r="G1432" s="14" t="s">
        <v>40</v>
      </c>
      <c r="H1432" s="13" t="s">
        <v>6</v>
      </c>
      <c r="I1432" s="13" t="s">
        <v>93</v>
      </c>
      <c r="J1432" s="13" t="s">
        <v>289</v>
      </c>
      <c r="K1432" s="13"/>
      <c r="L1432" s="14">
        <v>65</v>
      </c>
      <c r="M1432" s="14" t="s">
        <v>15</v>
      </c>
      <c r="N1432" s="31">
        <v>1000000</v>
      </c>
      <c r="O1432" s="14" t="s">
        <v>2</v>
      </c>
      <c r="P1432" s="14" t="s">
        <v>35</v>
      </c>
      <c r="Q1432" s="31">
        <v>37440</v>
      </c>
      <c r="R1432" s="31">
        <v>2340</v>
      </c>
      <c r="S1432" s="45">
        <v>0.2</v>
      </c>
      <c r="T1432" s="64">
        <f t="shared" si="198"/>
        <v>13</v>
      </c>
      <c r="U1432" s="64">
        <f t="shared" si="199"/>
        <v>0.23294679169139468</v>
      </c>
      <c r="V1432" s="38">
        <f t="shared" si="200"/>
        <v>4.251800406387414E-2</v>
      </c>
      <c r="W1432" s="52">
        <v>212.59002031937067</v>
      </c>
      <c r="X1432" s="71" t="str">
        <f t="shared" si="206"/>
        <v>Q3 2024</v>
      </c>
      <c r="Y1432" s="21">
        <f t="shared" si="201"/>
        <v>3840</v>
      </c>
      <c r="Z1432" s="21">
        <f t="shared" si="202"/>
        <v>2160</v>
      </c>
      <c r="AA1432" s="57">
        <f t="shared" si="203"/>
        <v>1164733.9584569733</v>
      </c>
      <c r="AB1432" s="59">
        <f t="shared" si="204"/>
        <v>1.7777777777777777</v>
      </c>
      <c r="AC1432" s="61">
        <f t="shared" si="205"/>
        <v>1651</v>
      </c>
    </row>
    <row r="1433" spans="4:29">
      <c r="D1433" s="12">
        <v>1427</v>
      </c>
      <c r="E1433" s="36" t="s">
        <v>222</v>
      </c>
      <c r="F1433" s="16" t="s">
        <v>11</v>
      </c>
      <c r="G1433" s="14" t="s">
        <v>40</v>
      </c>
      <c r="H1433" s="13" t="s">
        <v>6</v>
      </c>
      <c r="I1433" s="13" t="s">
        <v>93</v>
      </c>
      <c r="J1433" s="13" t="s">
        <v>290</v>
      </c>
      <c r="K1433" s="13" t="s">
        <v>95</v>
      </c>
      <c r="L1433" s="14">
        <v>65</v>
      </c>
      <c r="M1433" s="14" t="s">
        <v>15</v>
      </c>
      <c r="N1433" s="31">
        <v>1000000</v>
      </c>
      <c r="O1433" s="14" t="s">
        <v>1</v>
      </c>
      <c r="P1433" s="14" t="s">
        <v>35</v>
      </c>
      <c r="Q1433" s="31">
        <v>3696</v>
      </c>
      <c r="R1433" s="31">
        <v>231</v>
      </c>
      <c r="S1433" s="45">
        <v>9.5</v>
      </c>
      <c r="T1433" s="64">
        <f t="shared" si="198"/>
        <v>617.5</v>
      </c>
      <c r="U1433" s="64">
        <f t="shared" si="199"/>
        <v>11.064972605341246</v>
      </c>
      <c r="V1433" s="38">
        <f t="shared" si="200"/>
        <v>1.4137236351238147</v>
      </c>
      <c r="W1433" s="52">
        <v>148.81301422355946</v>
      </c>
      <c r="X1433" s="71" t="str">
        <f t="shared" si="206"/>
        <v>Q3 2024</v>
      </c>
      <c r="Y1433" s="21">
        <f t="shared" si="201"/>
        <v>3840</v>
      </c>
      <c r="Z1433" s="21">
        <f t="shared" si="202"/>
        <v>2160</v>
      </c>
      <c r="AA1433" s="57">
        <f t="shared" si="203"/>
        <v>1164733.9584569733</v>
      </c>
      <c r="AB1433" s="59">
        <f t="shared" si="204"/>
        <v>1.7777777777777777</v>
      </c>
      <c r="AC1433" s="61">
        <f t="shared" si="205"/>
        <v>1651</v>
      </c>
    </row>
    <row r="1434" spans="4:29">
      <c r="D1434" s="12">
        <v>1428</v>
      </c>
      <c r="E1434" s="36" t="s">
        <v>222</v>
      </c>
      <c r="F1434" s="16" t="s">
        <v>11</v>
      </c>
      <c r="G1434" s="14" t="s">
        <v>40</v>
      </c>
      <c r="H1434" s="13" t="s">
        <v>6</v>
      </c>
      <c r="I1434" s="13" t="s">
        <v>93</v>
      </c>
      <c r="J1434" s="13" t="s">
        <v>290</v>
      </c>
      <c r="K1434" s="13" t="s">
        <v>95</v>
      </c>
      <c r="L1434" s="14">
        <v>75</v>
      </c>
      <c r="M1434" s="14" t="s">
        <v>15</v>
      </c>
      <c r="N1434" s="31">
        <v>1000000</v>
      </c>
      <c r="O1434" s="14" t="s">
        <v>1</v>
      </c>
      <c r="P1434" s="14" t="s">
        <v>35</v>
      </c>
      <c r="Q1434" s="31">
        <v>4992</v>
      </c>
      <c r="R1434" s="31">
        <v>312</v>
      </c>
      <c r="S1434" s="45">
        <v>4</v>
      </c>
      <c r="T1434" s="64">
        <f t="shared" si="198"/>
        <v>300</v>
      </c>
      <c r="U1434" s="64">
        <f t="shared" si="199"/>
        <v>6.2027252225519289</v>
      </c>
      <c r="V1434" s="38">
        <f t="shared" si="200"/>
        <v>0.80082411306452828</v>
      </c>
      <c r="W1434" s="52">
        <v>200.20602826613208</v>
      </c>
      <c r="X1434" s="71" t="str">
        <f t="shared" si="206"/>
        <v>Q3 2024</v>
      </c>
      <c r="Y1434" s="21">
        <f t="shared" si="201"/>
        <v>3840</v>
      </c>
      <c r="Z1434" s="21">
        <f t="shared" si="202"/>
        <v>2160</v>
      </c>
      <c r="AA1434" s="57">
        <f t="shared" si="203"/>
        <v>1550681.3056379822</v>
      </c>
      <c r="AB1434" s="59">
        <f t="shared" si="204"/>
        <v>1.7777777777777777</v>
      </c>
      <c r="AC1434" s="61">
        <f t="shared" si="205"/>
        <v>1905</v>
      </c>
    </row>
    <row r="1435" spans="4:29">
      <c r="D1435" s="12">
        <v>1429</v>
      </c>
      <c r="E1435" s="36" t="s">
        <v>222</v>
      </c>
      <c r="F1435" s="16" t="s">
        <v>11</v>
      </c>
      <c r="G1435" s="14" t="s">
        <v>40</v>
      </c>
      <c r="H1435" s="13" t="s">
        <v>6</v>
      </c>
      <c r="I1435" s="13" t="s">
        <v>93</v>
      </c>
      <c r="J1435" s="13" t="s">
        <v>290</v>
      </c>
      <c r="K1435" s="13" t="s">
        <v>95</v>
      </c>
      <c r="L1435" s="14">
        <v>98</v>
      </c>
      <c r="M1435" s="14" t="s">
        <v>15</v>
      </c>
      <c r="N1435" s="31">
        <v>1000000</v>
      </c>
      <c r="O1435" s="14" t="s">
        <v>1</v>
      </c>
      <c r="P1435" s="14" t="s">
        <v>35</v>
      </c>
      <c r="Q1435" s="31">
        <v>16080</v>
      </c>
      <c r="R1435" s="31">
        <v>1005</v>
      </c>
      <c r="S1435" s="45">
        <v>0.6</v>
      </c>
      <c r="T1435" s="64">
        <f t="shared" si="198"/>
        <v>58.8</v>
      </c>
      <c r="U1435" s="64">
        <f t="shared" si="199"/>
        <v>1.5885592809970324</v>
      </c>
      <c r="V1435" s="38">
        <f t="shared" si="200"/>
        <v>0.23795044884290537</v>
      </c>
      <c r="W1435" s="52">
        <v>396.58408140484227</v>
      </c>
      <c r="X1435" s="71" t="str">
        <f t="shared" si="206"/>
        <v>Q3 2024</v>
      </c>
      <c r="Y1435" s="21">
        <f t="shared" si="201"/>
        <v>3840</v>
      </c>
      <c r="Z1435" s="21">
        <f t="shared" si="202"/>
        <v>2160</v>
      </c>
      <c r="AA1435" s="57">
        <f t="shared" si="203"/>
        <v>2647598.8016617205</v>
      </c>
      <c r="AB1435" s="59">
        <f t="shared" si="204"/>
        <v>1.7777777777777777</v>
      </c>
      <c r="AC1435" s="61">
        <f t="shared" si="205"/>
        <v>2489.1999999999998</v>
      </c>
    </row>
    <row r="1436" spans="4:29">
      <c r="D1436" s="12">
        <v>1430</v>
      </c>
      <c r="E1436" s="36" t="s">
        <v>222</v>
      </c>
      <c r="F1436" s="16" t="s">
        <v>11</v>
      </c>
      <c r="G1436" s="14" t="s">
        <v>40</v>
      </c>
      <c r="H1436" s="13" t="s">
        <v>6</v>
      </c>
      <c r="I1436" s="13" t="s">
        <v>202</v>
      </c>
      <c r="J1436" s="13" t="s">
        <v>292</v>
      </c>
      <c r="K1436" s="13"/>
      <c r="L1436" s="14">
        <v>65</v>
      </c>
      <c r="M1436" s="14" t="s">
        <v>15</v>
      </c>
      <c r="N1436" s="31"/>
      <c r="O1436" s="14" t="s">
        <v>1</v>
      </c>
      <c r="P1436" s="14" t="s">
        <v>35</v>
      </c>
      <c r="Q1436" s="31">
        <v>4000</v>
      </c>
      <c r="R1436" s="31">
        <v>1000</v>
      </c>
      <c r="S1436" s="45">
        <v>1.2</v>
      </c>
      <c r="T1436" s="64">
        <f t="shared" si="198"/>
        <v>78</v>
      </c>
      <c r="U1436" s="64">
        <f t="shared" si="199"/>
        <v>1.3976807501483679</v>
      </c>
      <c r="V1436" s="38">
        <f t="shared" si="200"/>
        <v>0.17857561706827135</v>
      </c>
      <c r="W1436" s="52">
        <v>148.81301422355946</v>
      </c>
      <c r="X1436" s="71" t="str">
        <f t="shared" si="206"/>
        <v>Q3 2024</v>
      </c>
      <c r="Y1436" s="21">
        <f t="shared" si="201"/>
        <v>3840</v>
      </c>
      <c r="Z1436" s="21">
        <f t="shared" si="202"/>
        <v>2160</v>
      </c>
      <c r="AA1436" s="57">
        <f t="shared" si="203"/>
        <v>1164733.9584569733</v>
      </c>
      <c r="AB1436" s="59">
        <f t="shared" si="204"/>
        <v>1.7777777777777777</v>
      </c>
      <c r="AC1436" s="61">
        <f t="shared" si="205"/>
        <v>1651</v>
      </c>
    </row>
    <row r="1437" spans="4:29">
      <c r="D1437" s="12">
        <v>1431</v>
      </c>
      <c r="E1437" s="36" t="s">
        <v>222</v>
      </c>
      <c r="F1437" s="16" t="s">
        <v>11</v>
      </c>
      <c r="G1437" s="14" t="s">
        <v>40</v>
      </c>
      <c r="H1437" s="13" t="s">
        <v>6</v>
      </c>
      <c r="I1437" s="13" t="s">
        <v>202</v>
      </c>
      <c r="J1437" s="13" t="s">
        <v>292</v>
      </c>
      <c r="K1437" s="13"/>
      <c r="L1437" s="14">
        <v>100</v>
      </c>
      <c r="M1437" s="14" t="s">
        <v>15</v>
      </c>
      <c r="N1437" s="31"/>
      <c r="O1437" s="14" t="s">
        <v>2</v>
      </c>
      <c r="P1437" s="14" t="s">
        <v>35</v>
      </c>
      <c r="Q1437" s="31">
        <v>17472</v>
      </c>
      <c r="R1437" s="31">
        <v>1092</v>
      </c>
      <c r="S1437" s="45">
        <v>0.1</v>
      </c>
      <c r="T1437" s="64">
        <f t="shared" si="198"/>
        <v>10</v>
      </c>
      <c r="U1437" s="64">
        <f t="shared" si="199"/>
        <v>0.27567667655786354</v>
      </c>
      <c r="V1437" s="38">
        <f t="shared" si="200"/>
        <v>5.6654868772120323E-2</v>
      </c>
      <c r="W1437" s="52">
        <v>566.54868772120324</v>
      </c>
      <c r="X1437" s="71" t="str">
        <f t="shared" si="206"/>
        <v>Q3 2024</v>
      </c>
      <c r="Y1437" s="21">
        <f t="shared" si="201"/>
        <v>3840</v>
      </c>
      <c r="Z1437" s="21">
        <f t="shared" si="202"/>
        <v>2160</v>
      </c>
      <c r="AA1437" s="57">
        <f t="shared" si="203"/>
        <v>2756766.765578635</v>
      </c>
      <c r="AB1437" s="59">
        <f t="shared" si="204"/>
        <v>1.7777777777777777</v>
      </c>
      <c r="AC1437" s="61">
        <f t="shared" si="205"/>
        <v>2540</v>
      </c>
    </row>
    <row r="1438" spans="4:29">
      <c r="D1438" s="12">
        <v>1432</v>
      </c>
      <c r="E1438" s="36" t="s">
        <v>222</v>
      </c>
      <c r="F1438" s="16" t="s">
        <v>11</v>
      </c>
      <c r="G1438" s="14" t="s">
        <v>40</v>
      </c>
      <c r="H1438" s="13" t="s">
        <v>6</v>
      </c>
      <c r="I1438" s="13" t="s">
        <v>202</v>
      </c>
      <c r="J1438" s="13"/>
      <c r="K1438" s="13"/>
      <c r="L1438" s="14">
        <v>75</v>
      </c>
      <c r="M1438" s="14" t="s">
        <v>15</v>
      </c>
      <c r="N1438" s="31"/>
      <c r="O1438" s="14" t="s">
        <v>1</v>
      </c>
      <c r="P1438" s="14" t="s">
        <v>35</v>
      </c>
      <c r="Q1438" s="31">
        <v>4096</v>
      </c>
      <c r="R1438" s="31">
        <v>1024</v>
      </c>
      <c r="S1438" s="45">
        <v>1.9</v>
      </c>
      <c r="T1438" s="64">
        <f t="shared" si="198"/>
        <v>142.5</v>
      </c>
      <c r="U1438" s="64">
        <f t="shared" si="199"/>
        <v>2.946294480712166</v>
      </c>
      <c r="V1438" s="38">
        <f t="shared" si="200"/>
        <v>0.38039145370565092</v>
      </c>
      <c r="W1438" s="52">
        <v>200.20602826613208</v>
      </c>
      <c r="X1438" s="71" t="str">
        <f t="shared" si="206"/>
        <v>Q3 2024</v>
      </c>
      <c r="Y1438" s="21">
        <f t="shared" si="201"/>
        <v>3840</v>
      </c>
      <c r="Z1438" s="21">
        <f t="shared" si="202"/>
        <v>2160</v>
      </c>
      <c r="AA1438" s="57">
        <f t="shared" si="203"/>
        <v>1550681.3056379822</v>
      </c>
      <c r="AB1438" s="59">
        <f t="shared" si="204"/>
        <v>1.7777777777777777</v>
      </c>
      <c r="AC1438" s="61">
        <f t="shared" si="205"/>
        <v>1905</v>
      </c>
    </row>
    <row r="1439" spans="4:29">
      <c r="D1439" s="12">
        <v>1433</v>
      </c>
      <c r="E1439" s="36" t="s">
        <v>222</v>
      </c>
      <c r="F1439" s="16" t="s">
        <v>11</v>
      </c>
      <c r="G1439" s="14" t="s">
        <v>40</v>
      </c>
      <c r="H1439" s="13" t="s">
        <v>6</v>
      </c>
      <c r="I1439" s="13" t="s">
        <v>202</v>
      </c>
      <c r="J1439" s="13"/>
      <c r="K1439" s="13"/>
      <c r="L1439" s="14">
        <v>85</v>
      </c>
      <c r="M1439" s="14" t="s">
        <v>15</v>
      </c>
      <c r="N1439" s="31"/>
      <c r="O1439" s="14" t="s">
        <v>1</v>
      </c>
      <c r="P1439" s="14" t="s">
        <v>35</v>
      </c>
      <c r="Q1439" s="31">
        <v>9600</v>
      </c>
      <c r="R1439" s="31">
        <v>2400</v>
      </c>
      <c r="S1439" s="45">
        <v>1.2</v>
      </c>
      <c r="T1439" s="64">
        <f t="shared" si="198"/>
        <v>102</v>
      </c>
      <c r="U1439" s="64">
        <f t="shared" si="199"/>
        <v>2.3901167857566765</v>
      </c>
      <c r="V1439" s="38">
        <f t="shared" si="200"/>
        <v>0.31726726512387377</v>
      </c>
      <c r="W1439" s="52">
        <v>264.38938760322816</v>
      </c>
      <c r="X1439" s="71" t="str">
        <f t="shared" si="206"/>
        <v>Q3 2024</v>
      </c>
      <c r="Y1439" s="21">
        <f t="shared" si="201"/>
        <v>3840</v>
      </c>
      <c r="Z1439" s="21">
        <f t="shared" si="202"/>
        <v>2160</v>
      </c>
      <c r="AA1439" s="57">
        <f t="shared" si="203"/>
        <v>1991763.9881305636</v>
      </c>
      <c r="AB1439" s="59">
        <f t="shared" si="204"/>
        <v>1.7777777777777777</v>
      </c>
      <c r="AC1439" s="61">
        <f t="shared" si="205"/>
        <v>2159</v>
      </c>
    </row>
    <row r="1440" spans="4:29">
      <c r="D1440" s="12">
        <v>1434</v>
      </c>
      <c r="E1440" s="36" t="s">
        <v>222</v>
      </c>
      <c r="F1440" s="16" t="s">
        <v>11</v>
      </c>
      <c r="G1440" s="14" t="s">
        <v>40</v>
      </c>
      <c r="H1440" s="13" t="s">
        <v>6</v>
      </c>
      <c r="I1440" s="13" t="s">
        <v>122</v>
      </c>
      <c r="J1440" s="13"/>
      <c r="K1440" s="13"/>
      <c r="L1440" s="14">
        <v>55</v>
      </c>
      <c r="M1440" s="14" t="s">
        <v>15</v>
      </c>
      <c r="N1440" s="31"/>
      <c r="O1440" s="14" t="s">
        <v>1</v>
      </c>
      <c r="P1440" s="14" t="s">
        <v>35</v>
      </c>
      <c r="Q1440" s="31">
        <v>6528</v>
      </c>
      <c r="R1440" s="31">
        <v>408</v>
      </c>
      <c r="S1440" s="45">
        <v>48.4</v>
      </c>
      <c r="T1440" s="64">
        <f t="shared" si="198"/>
        <v>2662</v>
      </c>
      <c r="U1440" s="64">
        <f t="shared" si="199"/>
        <v>40.361822214836792</v>
      </c>
      <c r="V1440" s="38">
        <f t="shared" si="200"/>
        <v>5.3749450166348636</v>
      </c>
      <c r="W1440" s="52">
        <v>111.05258298832362</v>
      </c>
      <c r="X1440" s="71" t="str">
        <f t="shared" si="206"/>
        <v>Q3 2024</v>
      </c>
      <c r="Y1440" s="21">
        <f t="shared" si="201"/>
        <v>3840</v>
      </c>
      <c r="Z1440" s="21">
        <f t="shared" si="202"/>
        <v>2160</v>
      </c>
      <c r="AA1440" s="57">
        <f t="shared" si="203"/>
        <v>833921.94658753707</v>
      </c>
      <c r="AB1440" s="59">
        <f t="shared" si="204"/>
        <v>1.7777777777777777</v>
      </c>
      <c r="AC1440" s="61">
        <f t="shared" si="205"/>
        <v>1397</v>
      </c>
    </row>
    <row r="1441" spans="4:29">
      <c r="D1441" s="12">
        <v>1435</v>
      </c>
      <c r="E1441" s="36" t="s">
        <v>222</v>
      </c>
      <c r="F1441" s="16" t="s">
        <v>11</v>
      </c>
      <c r="G1441" s="14" t="s">
        <v>40</v>
      </c>
      <c r="H1441" s="13" t="s">
        <v>6</v>
      </c>
      <c r="I1441" s="13" t="s">
        <v>122</v>
      </c>
      <c r="J1441" s="13"/>
      <c r="K1441" s="13"/>
      <c r="L1441" s="14">
        <v>65</v>
      </c>
      <c r="M1441" s="14" t="s">
        <v>15</v>
      </c>
      <c r="N1441" s="31"/>
      <c r="O1441" s="14" t="s">
        <v>2</v>
      </c>
      <c r="P1441" s="14" t="s">
        <v>35</v>
      </c>
      <c r="Q1441" s="31">
        <v>8512</v>
      </c>
      <c r="R1441" s="31">
        <v>532</v>
      </c>
      <c r="S1441" s="45">
        <v>69.8</v>
      </c>
      <c r="T1441" s="64">
        <f t="shared" si="198"/>
        <v>4537</v>
      </c>
      <c r="U1441" s="64">
        <f t="shared" si="199"/>
        <v>81.298430300296744</v>
      </c>
      <c r="V1441" s="38">
        <f t="shared" si="200"/>
        <v>14.838783418292072</v>
      </c>
      <c r="W1441" s="52">
        <v>212.59002031937067</v>
      </c>
      <c r="X1441" s="71" t="str">
        <f t="shared" si="206"/>
        <v>Q3 2024</v>
      </c>
      <c r="Y1441" s="21">
        <f t="shared" si="201"/>
        <v>3840</v>
      </c>
      <c r="Z1441" s="21">
        <f t="shared" si="202"/>
        <v>2160</v>
      </c>
      <c r="AA1441" s="57">
        <f t="shared" si="203"/>
        <v>1164733.9584569733</v>
      </c>
      <c r="AB1441" s="59">
        <f t="shared" si="204"/>
        <v>1.7777777777777777</v>
      </c>
      <c r="AC1441" s="61">
        <f t="shared" si="205"/>
        <v>1651</v>
      </c>
    </row>
    <row r="1442" spans="4:29">
      <c r="D1442" s="12">
        <v>1436</v>
      </c>
      <c r="E1442" s="36" t="s">
        <v>222</v>
      </c>
      <c r="F1442" s="16" t="s">
        <v>11</v>
      </c>
      <c r="G1442" s="14" t="s">
        <v>40</v>
      </c>
      <c r="H1442" s="13" t="s">
        <v>6</v>
      </c>
      <c r="I1442" s="13" t="s">
        <v>122</v>
      </c>
      <c r="J1442" s="13"/>
      <c r="K1442" s="13"/>
      <c r="L1442" s="14">
        <v>75</v>
      </c>
      <c r="M1442" s="14" t="s">
        <v>15</v>
      </c>
      <c r="N1442" s="31"/>
      <c r="O1442" s="14" t="s">
        <v>2</v>
      </c>
      <c r="P1442" s="14" t="s">
        <v>35</v>
      </c>
      <c r="Q1442" s="31">
        <v>16384</v>
      </c>
      <c r="R1442" s="31">
        <v>1024</v>
      </c>
      <c r="S1442" s="45">
        <v>60.2</v>
      </c>
      <c r="T1442" s="64">
        <f t="shared" si="198"/>
        <v>4515</v>
      </c>
      <c r="U1442" s="64">
        <f t="shared" si="199"/>
        <v>93.35101459940654</v>
      </c>
      <c r="V1442" s="38">
        <f t="shared" si="200"/>
        <v>17.217718430887359</v>
      </c>
      <c r="W1442" s="52">
        <v>286.00861180876012</v>
      </c>
      <c r="X1442" s="71" t="str">
        <f t="shared" si="206"/>
        <v>Q3 2024</v>
      </c>
      <c r="Y1442" s="21">
        <f t="shared" si="201"/>
        <v>3840</v>
      </c>
      <c r="Z1442" s="21">
        <f t="shared" si="202"/>
        <v>2160</v>
      </c>
      <c r="AA1442" s="57">
        <f t="shared" si="203"/>
        <v>1550681.3056379822</v>
      </c>
      <c r="AB1442" s="59">
        <f t="shared" si="204"/>
        <v>1.7777777777777777</v>
      </c>
      <c r="AC1442" s="61">
        <f t="shared" si="205"/>
        <v>1905</v>
      </c>
    </row>
    <row r="1443" spans="4:29">
      <c r="D1443" s="12">
        <v>1437</v>
      </c>
      <c r="E1443" s="36" t="s">
        <v>222</v>
      </c>
      <c r="F1443" s="16" t="s">
        <v>11</v>
      </c>
      <c r="G1443" s="14" t="s">
        <v>40</v>
      </c>
      <c r="H1443" s="13" t="s">
        <v>6</v>
      </c>
      <c r="I1443" s="13" t="s">
        <v>122</v>
      </c>
      <c r="J1443" s="13"/>
      <c r="K1443" s="13"/>
      <c r="L1443" s="14">
        <v>85</v>
      </c>
      <c r="M1443" s="14" t="s">
        <v>15</v>
      </c>
      <c r="N1443" s="31"/>
      <c r="O1443" s="14" t="s">
        <v>2</v>
      </c>
      <c r="P1443" s="14" t="s">
        <v>35</v>
      </c>
      <c r="Q1443" s="31">
        <v>14400</v>
      </c>
      <c r="R1443" s="31">
        <v>900</v>
      </c>
      <c r="S1443" s="45">
        <v>50.3</v>
      </c>
      <c r="T1443" s="64">
        <f t="shared" si="198"/>
        <v>4275.5</v>
      </c>
      <c r="U1443" s="64">
        <f t="shared" si="199"/>
        <v>100.18572860296734</v>
      </c>
      <c r="V1443" s="38">
        <f t="shared" si="200"/>
        <v>18.998265994917681</v>
      </c>
      <c r="W1443" s="52">
        <v>377.69912514746881</v>
      </c>
      <c r="X1443" s="71" t="str">
        <f t="shared" si="206"/>
        <v>Q3 2024</v>
      </c>
      <c r="Y1443" s="21">
        <f t="shared" si="201"/>
        <v>3840</v>
      </c>
      <c r="Z1443" s="21">
        <f t="shared" si="202"/>
        <v>2160</v>
      </c>
      <c r="AA1443" s="57">
        <f t="shared" si="203"/>
        <v>1991763.9881305636</v>
      </c>
      <c r="AB1443" s="59">
        <f t="shared" si="204"/>
        <v>1.7777777777777777</v>
      </c>
      <c r="AC1443" s="61">
        <f t="shared" si="205"/>
        <v>2159</v>
      </c>
    </row>
    <row r="1444" spans="4:29">
      <c r="D1444" s="12">
        <v>1438</v>
      </c>
      <c r="E1444" s="36" t="s">
        <v>222</v>
      </c>
      <c r="F1444" s="16" t="s">
        <v>11</v>
      </c>
      <c r="G1444" s="14" t="s">
        <v>40</v>
      </c>
      <c r="H1444" s="13" t="s">
        <v>6</v>
      </c>
      <c r="I1444" s="13" t="s">
        <v>76</v>
      </c>
      <c r="J1444" s="13"/>
      <c r="K1444" s="13" t="s">
        <v>123</v>
      </c>
      <c r="L1444" s="14">
        <v>55</v>
      </c>
      <c r="M1444" s="14" t="s">
        <v>15</v>
      </c>
      <c r="N1444" s="31">
        <v>1000000</v>
      </c>
      <c r="O1444" s="14" t="s">
        <v>1</v>
      </c>
      <c r="P1444" s="14" t="s">
        <v>35</v>
      </c>
      <c r="Q1444" s="31">
        <v>6804.6390532544374</v>
      </c>
      <c r="R1444" s="31">
        <v>567.05325443786978</v>
      </c>
      <c r="S1444" s="45">
        <v>9</v>
      </c>
      <c r="T1444" s="64">
        <f t="shared" si="198"/>
        <v>495</v>
      </c>
      <c r="U1444" s="64">
        <f t="shared" si="199"/>
        <v>7.5052975192878337</v>
      </c>
      <c r="V1444" s="38">
        <f t="shared" si="200"/>
        <v>0.99947324689491257</v>
      </c>
      <c r="W1444" s="52">
        <v>111.05258298832362</v>
      </c>
      <c r="X1444" s="71" t="str">
        <f t="shared" si="206"/>
        <v>Q3 2024</v>
      </c>
      <c r="Y1444" s="21">
        <f t="shared" si="201"/>
        <v>3840</v>
      </c>
      <c r="Z1444" s="21">
        <f t="shared" si="202"/>
        <v>2160</v>
      </c>
      <c r="AA1444" s="57">
        <f t="shared" si="203"/>
        <v>833921.94658753707</v>
      </c>
      <c r="AB1444" s="59">
        <f t="shared" si="204"/>
        <v>1.7777777777777777</v>
      </c>
      <c r="AC1444" s="61">
        <f t="shared" si="205"/>
        <v>1397</v>
      </c>
    </row>
    <row r="1445" spans="4:29">
      <c r="D1445" s="12">
        <v>1439</v>
      </c>
      <c r="E1445" s="36" t="s">
        <v>222</v>
      </c>
      <c r="F1445" s="16" t="s">
        <v>11</v>
      </c>
      <c r="G1445" s="14" t="s">
        <v>40</v>
      </c>
      <c r="H1445" s="13" t="s">
        <v>6</v>
      </c>
      <c r="I1445" s="13" t="s">
        <v>76</v>
      </c>
      <c r="J1445" s="13"/>
      <c r="K1445" s="13" t="s">
        <v>123</v>
      </c>
      <c r="L1445" s="14">
        <v>65</v>
      </c>
      <c r="M1445" s="14" t="s">
        <v>15</v>
      </c>
      <c r="N1445" s="31">
        <v>1000000</v>
      </c>
      <c r="O1445" s="14" t="s">
        <v>1</v>
      </c>
      <c r="P1445" s="14" t="s">
        <v>35</v>
      </c>
      <c r="Q1445" s="31">
        <v>9504</v>
      </c>
      <c r="R1445" s="31">
        <v>792</v>
      </c>
      <c r="S1445" s="45">
        <v>12.4</v>
      </c>
      <c r="T1445" s="64">
        <f t="shared" si="198"/>
        <v>806</v>
      </c>
      <c r="U1445" s="64">
        <f t="shared" si="199"/>
        <v>14.442701084866469</v>
      </c>
      <c r="V1445" s="38">
        <f t="shared" si="200"/>
        <v>1.8452813763721374</v>
      </c>
      <c r="W1445" s="52">
        <v>148.81301422355946</v>
      </c>
      <c r="X1445" s="71" t="str">
        <f t="shared" si="206"/>
        <v>Q3 2024</v>
      </c>
      <c r="Y1445" s="21">
        <f t="shared" si="201"/>
        <v>3840</v>
      </c>
      <c r="Z1445" s="21">
        <f t="shared" si="202"/>
        <v>2160</v>
      </c>
      <c r="AA1445" s="57">
        <f t="shared" si="203"/>
        <v>1164733.9584569733</v>
      </c>
      <c r="AB1445" s="59">
        <f t="shared" si="204"/>
        <v>1.7777777777777777</v>
      </c>
      <c r="AC1445" s="61">
        <f t="shared" si="205"/>
        <v>1651</v>
      </c>
    </row>
    <row r="1446" spans="4:29">
      <c r="D1446" s="12">
        <v>1440</v>
      </c>
      <c r="E1446" s="36" t="s">
        <v>222</v>
      </c>
      <c r="F1446" s="16" t="s">
        <v>11</v>
      </c>
      <c r="G1446" s="14" t="s">
        <v>40</v>
      </c>
      <c r="H1446" s="13" t="s">
        <v>6</v>
      </c>
      <c r="I1446" s="13" t="s">
        <v>76</v>
      </c>
      <c r="J1446" s="13"/>
      <c r="K1446" s="13" t="s">
        <v>123</v>
      </c>
      <c r="L1446" s="14">
        <v>75</v>
      </c>
      <c r="M1446" s="14" t="s">
        <v>15</v>
      </c>
      <c r="N1446" s="31">
        <v>1000000</v>
      </c>
      <c r="O1446" s="14" t="s">
        <v>2</v>
      </c>
      <c r="P1446" s="14" t="s">
        <v>35</v>
      </c>
      <c r="Q1446" s="31">
        <v>13685.759999999997</v>
      </c>
      <c r="R1446" s="31">
        <v>1140.4799999999998</v>
      </c>
      <c r="S1446" s="45">
        <v>18</v>
      </c>
      <c r="T1446" s="64">
        <f t="shared" si="198"/>
        <v>1350</v>
      </c>
      <c r="U1446" s="64">
        <f t="shared" si="199"/>
        <v>27.912263501483679</v>
      </c>
      <c r="V1446" s="38">
        <f t="shared" si="200"/>
        <v>5.148155012557682</v>
      </c>
      <c r="W1446" s="52">
        <v>286.00861180876012</v>
      </c>
      <c r="X1446" s="71" t="str">
        <f t="shared" si="206"/>
        <v>Q3 2024</v>
      </c>
      <c r="Y1446" s="21">
        <f t="shared" si="201"/>
        <v>3840</v>
      </c>
      <c r="Z1446" s="21">
        <f t="shared" si="202"/>
        <v>2160</v>
      </c>
      <c r="AA1446" s="57">
        <f t="shared" si="203"/>
        <v>1550681.3056379822</v>
      </c>
      <c r="AB1446" s="59">
        <f t="shared" si="204"/>
        <v>1.7777777777777777</v>
      </c>
      <c r="AC1446" s="61">
        <f t="shared" si="205"/>
        <v>1905</v>
      </c>
    </row>
    <row r="1447" spans="4:29">
      <c r="D1447" s="12">
        <v>1441</v>
      </c>
      <c r="E1447" s="36" t="s">
        <v>222</v>
      </c>
      <c r="F1447" s="16" t="s">
        <v>11</v>
      </c>
      <c r="G1447" s="14" t="s">
        <v>40</v>
      </c>
      <c r="H1447" s="13" t="s">
        <v>6</v>
      </c>
      <c r="I1447" s="13" t="s">
        <v>76</v>
      </c>
      <c r="J1447" s="13"/>
      <c r="K1447" s="13" t="s">
        <v>123</v>
      </c>
      <c r="L1447" s="14">
        <v>85</v>
      </c>
      <c r="M1447" s="14" t="s">
        <v>15</v>
      </c>
      <c r="N1447" s="31">
        <v>1000000</v>
      </c>
      <c r="O1447" s="14" t="s">
        <v>2</v>
      </c>
      <c r="P1447" s="14" t="s">
        <v>35</v>
      </c>
      <c r="Q1447" s="31">
        <v>17578.598399999999</v>
      </c>
      <c r="R1447" s="31">
        <v>1464.8832</v>
      </c>
      <c r="S1447" s="45">
        <v>20</v>
      </c>
      <c r="T1447" s="64">
        <f t="shared" si="198"/>
        <v>1700</v>
      </c>
      <c r="U1447" s="64">
        <f t="shared" si="199"/>
        <v>39.835279762611272</v>
      </c>
      <c r="V1447" s="38">
        <f t="shared" si="200"/>
        <v>7.5539825029493759</v>
      </c>
      <c r="W1447" s="52">
        <v>377.69912514746881</v>
      </c>
      <c r="X1447" s="71" t="str">
        <f t="shared" si="206"/>
        <v>Q3 2024</v>
      </c>
      <c r="Y1447" s="21">
        <f t="shared" si="201"/>
        <v>3840</v>
      </c>
      <c r="Z1447" s="21">
        <f t="shared" si="202"/>
        <v>2160</v>
      </c>
      <c r="AA1447" s="57">
        <f t="shared" si="203"/>
        <v>1991763.9881305636</v>
      </c>
      <c r="AB1447" s="59">
        <f t="shared" si="204"/>
        <v>1.7777777777777777</v>
      </c>
      <c r="AC1447" s="61">
        <f t="shared" si="205"/>
        <v>2159</v>
      </c>
    </row>
    <row r="1448" spans="4:29">
      <c r="D1448" s="12">
        <v>1442</v>
      </c>
      <c r="E1448" s="36" t="s">
        <v>222</v>
      </c>
      <c r="F1448" s="16" t="s">
        <v>11</v>
      </c>
      <c r="G1448" s="14" t="s">
        <v>40</v>
      </c>
      <c r="H1448" s="13" t="s">
        <v>6</v>
      </c>
      <c r="I1448" s="13" t="s">
        <v>76</v>
      </c>
      <c r="J1448" s="13"/>
      <c r="K1448" s="13" t="s">
        <v>123</v>
      </c>
      <c r="L1448" s="14">
        <v>100</v>
      </c>
      <c r="M1448" s="14" t="s">
        <v>15</v>
      </c>
      <c r="N1448" s="31">
        <v>1000000</v>
      </c>
      <c r="O1448" s="14" t="s">
        <v>2</v>
      </c>
      <c r="P1448" s="14" t="s">
        <v>35</v>
      </c>
      <c r="Q1448" s="31">
        <v>20000</v>
      </c>
      <c r="R1448" s="31">
        <v>2000</v>
      </c>
      <c r="S1448" s="45">
        <v>4.4000000000000004</v>
      </c>
      <c r="T1448" s="64">
        <f t="shared" si="198"/>
        <v>440.00000000000006</v>
      </c>
      <c r="U1448" s="64">
        <f t="shared" si="199"/>
        <v>12.129773768545995</v>
      </c>
      <c r="V1448" s="38">
        <f t="shared" si="200"/>
        <v>2.4928142259732944</v>
      </c>
      <c r="W1448" s="52">
        <v>566.54868772120324</v>
      </c>
      <c r="X1448" s="71" t="str">
        <f t="shared" si="206"/>
        <v>Q3 2024</v>
      </c>
      <c r="Y1448" s="21">
        <f t="shared" si="201"/>
        <v>3840</v>
      </c>
      <c r="Z1448" s="21">
        <f t="shared" si="202"/>
        <v>2160</v>
      </c>
      <c r="AA1448" s="57">
        <f t="shared" si="203"/>
        <v>2756766.765578635</v>
      </c>
      <c r="AB1448" s="59">
        <f t="shared" si="204"/>
        <v>1.7777777777777777</v>
      </c>
      <c r="AC1448" s="61">
        <f t="shared" si="205"/>
        <v>2540</v>
      </c>
    </row>
    <row r="1449" spans="4:29">
      <c r="D1449" s="12">
        <v>1443</v>
      </c>
      <c r="E1449" s="36" t="s">
        <v>222</v>
      </c>
      <c r="F1449" s="16" t="s">
        <v>11</v>
      </c>
      <c r="G1449" s="14" t="s">
        <v>51</v>
      </c>
      <c r="H1449" s="13" t="s">
        <v>90</v>
      </c>
      <c r="I1449" s="13" t="s">
        <v>45</v>
      </c>
      <c r="J1449" s="13" t="s">
        <v>101</v>
      </c>
      <c r="K1449" s="13" t="s">
        <v>43</v>
      </c>
      <c r="L1449" s="14">
        <v>16</v>
      </c>
      <c r="M1449" s="14" t="s">
        <v>66</v>
      </c>
      <c r="N1449" s="31">
        <v>1000000</v>
      </c>
      <c r="O1449" s="14" t="s">
        <v>2</v>
      </c>
      <c r="P1449" s="14" t="s">
        <v>47</v>
      </c>
      <c r="Q1449" s="31">
        <v>4000</v>
      </c>
      <c r="R1449" s="31">
        <v>1152</v>
      </c>
      <c r="S1449" s="45">
        <v>25</v>
      </c>
      <c r="T1449" s="64">
        <f t="shared" si="198"/>
        <v>400</v>
      </c>
      <c r="U1449" s="64">
        <f t="shared" si="199"/>
        <v>1.8557411235955057</v>
      </c>
      <c r="V1449" s="38">
        <f t="shared" si="200"/>
        <v>1.7343983416675579</v>
      </c>
      <c r="W1449" s="52">
        <v>69.375933666702309</v>
      </c>
      <c r="X1449" s="71" t="str">
        <f t="shared" si="206"/>
        <v>Q4 2024</v>
      </c>
      <c r="Y1449" s="21">
        <f t="shared" si="201"/>
        <v>2560</v>
      </c>
      <c r="Z1449" s="21">
        <f t="shared" si="202"/>
        <v>1600</v>
      </c>
      <c r="AA1449" s="57">
        <f t="shared" si="203"/>
        <v>74229.644943820225</v>
      </c>
      <c r="AB1449" s="59">
        <f t="shared" si="204"/>
        <v>1.6</v>
      </c>
      <c r="AC1449" s="61">
        <f t="shared" si="205"/>
        <v>406.4</v>
      </c>
    </row>
    <row r="1450" spans="4:29">
      <c r="D1450" s="12">
        <v>1444</v>
      </c>
      <c r="E1450" s="36" t="s">
        <v>222</v>
      </c>
      <c r="F1450" s="16" t="s">
        <v>11</v>
      </c>
      <c r="G1450" s="14" t="s">
        <v>51</v>
      </c>
      <c r="H1450" s="13" t="s">
        <v>90</v>
      </c>
      <c r="I1450" s="13" t="s">
        <v>45</v>
      </c>
      <c r="J1450" s="13" t="s">
        <v>46</v>
      </c>
      <c r="K1450" s="13" t="s">
        <v>43</v>
      </c>
      <c r="L1450" s="14">
        <v>17.3</v>
      </c>
      <c r="M1450" s="14" t="s">
        <v>15</v>
      </c>
      <c r="N1450" s="31">
        <v>1000000</v>
      </c>
      <c r="O1450" s="14" t="s">
        <v>2</v>
      </c>
      <c r="P1450" s="14" t="s">
        <v>47</v>
      </c>
      <c r="Q1450" s="31">
        <v>10000</v>
      </c>
      <c r="R1450" s="31">
        <v>240</v>
      </c>
      <c r="S1450" s="45">
        <v>5</v>
      </c>
      <c r="T1450" s="64">
        <f t="shared" si="198"/>
        <v>86.5</v>
      </c>
      <c r="U1450" s="64">
        <f t="shared" si="199"/>
        <v>0.41253636263501481</v>
      </c>
      <c r="V1450" s="38">
        <f t="shared" si="200"/>
        <v>0.37043322605986106</v>
      </c>
      <c r="W1450" s="52">
        <v>74.086645211972211</v>
      </c>
      <c r="X1450" s="71" t="str">
        <f t="shared" si="206"/>
        <v>Q4 2024</v>
      </c>
      <c r="Y1450" s="21">
        <f t="shared" si="201"/>
        <v>3840</v>
      </c>
      <c r="Z1450" s="21">
        <f t="shared" si="202"/>
        <v>2160</v>
      </c>
      <c r="AA1450" s="57">
        <f t="shared" si="203"/>
        <v>82507.272527002962</v>
      </c>
      <c r="AB1450" s="59">
        <f t="shared" si="204"/>
        <v>1.7777777777777777</v>
      </c>
      <c r="AC1450" s="61">
        <f t="shared" si="205"/>
        <v>439.42</v>
      </c>
    </row>
    <row r="1451" spans="4:29">
      <c r="D1451" s="12">
        <v>1445</v>
      </c>
      <c r="E1451" s="36" t="s">
        <v>222</v>
      </c>
      <c r="F1451" s="16" t="s">
        <v>11</v>
      </c>
      <c r="G1451" s="14" t="s">
        <v>51</v>
      </c>
      <c r="H1451" s="13" t="s">
        <v>90</v>
      </c>
      <c r="I1451" s="13" t="s">
        <v>45</v>
      </c>
      <c r="J1451" s="13" t="s">
        <v>168</v>
      </c>
      <c r="K1451" s="13" t="s">
        <v>43</v>
      </c>
      <c r="L1451" s="14">
        <v>17.3</v>
      </c>
      <c r="M1451" s="14" t="s">
        <v>15</v>
      </c>
      <c r="N1451" s="31">
        <v>1000000</v>
      </c>
      <c r="O1451" s="14" t="s">
        <v>2</v>
      </c>
      <c r="P1451" s="14" t="s">
        <v>47</v>
      </c>
      <c r="Q1451" s="31">
        <v>4032</v>
      </c>
      <c r="R1451" s="31">
        <v>1008</v>
      </c>
      <c r="S1451" s="45">
        <v>10</v>
      </c>
      <c r="T1451" s="64">
        <f t="shared" si="198"/>
        <v>173</v>
      </c>
      <c r="U1451" s="64">
        <f t="shared" si="199"/>
        <v>0.82507272527002962</v>
      </c>
      <c r="V1451" s="38">
        <f t="shared" si="200"/>
        <v>0.74086645211972213</v>
      </c>
      <c r="W1451" s="52">
        <v>74.086645211972211</v>
      </c>
      <c r="X1451" s="71" t="str">
        <f t="shared" si="206"/>
        <v>Q4 2024</v>
      </c>
      <c r="Y1451" s="21">
        <f t="shared" si="201"/>
        <v>3840</v>
      </c>
      <c r="Z1451" s="21">
        <f t="shared" si="202"/>
        <v>2160</v>
      </c>
      <c r="AA1451" s="57">
        <f t="shared" si="203"/>
        <v>82507.272527002962</v>
      </c>
      <c r="AB1451" s="59">
        <f t="shared" si="204"/>
        <v>1.7777777777777777</v>
      </c>
      <c r="AC1451" s="61">
        <f t="shared" si="205"/>
        <v>439.42</v>
      </c>
    </row>
    <row r="1452" spans="4:29">
      <c r="D1452" s="12">
        <v>1446</v>
      </c>
      <c r="E1452" s="36" t="s">
        <v>222</v>
      </c>
      <c r="F1452" s="16" t="s">
        <v>11</v>
      </c>
      <c r="G1452" s="14" t="s">
        <v>51</v>
      </c>
      <c r="H1452" s="13" t="s">
        <v>90</v>
      </c>
      <c r="I1452" s="13" t="s">
        <v>45</v>
      </c>
      <c r="J1452" s="13" t="s">
        <v>206</v>
      </c>
      <c r="K1452" s="13"/>
      <c r="L1452" s="14">
        <v>18</v>
      </c>
      <c r="M1452" s="14" t="s">
        <v>186</v>
      </c>
      <c r="N1452" s="31">
        <v>1000000</v>
      </c>
      <c r="O1452" s="14" t="s">
        <v>2</v>
      </c>
      <c r="P1452" s="14" t="s">
        <v>47</v>
      </c>
      <c r="Q1452" s="31">
        <v>4000</v>
      </c>
      <c r="R1452" s="31">
        <v>1000</v>
      </c>
      <c r="S1452" s="45">
        <v>25</v>
      </c>
      <c r="T1452" s="64">
        <f t="shared" si="198"/>
        <v>450</v>
      </c>
      <c r="U1452" s="64">
        <f t="shared" si="199"/>
        <v>2.3486723595505619</v>
      </c>
      <c r="V1452" s="38">
        <f t="shared" si="200"/>
        <v>1.8521661302993053</v>
      </c>
      <c r="W1452" s="52">
        <v>74.086645211972211</v>
      </c>
      <c r="X1452" s="71" t="str">
        <f t="shared" si="206"/>
        <v>Q4 2024</v>
      </c>
      <c r="Y1452" s="21">
        <f t="shared" si="201"/>
        <v>3840</v>
      </c>
      <c r="Z1452" s="21">
        <f t="shared" si="202"/>
        <v>2400</v>
      </c>
      <c r="AA1452" s="57">
        <f t="shared" si="203"/>
        <v>93946.894382022467</v>
      </c>
      <c r="AB1452" s="59">
        <f t="shared" si="204"/>
        <v>1.6</v>
      </c>
      <c r="AC1452" s="61">
        <f t="shared" si="205"/>
        <v>457.2</v>
      </c>
    </row>
    <row r="1453" spans="4:29">
      <c r="D1453" s="12">
        <v>1447</v>
      </c>
      <c r="E1453" s="36" t="s">
        <v>222</v>
      </c>
      <c r="F1453" s="16" t="s">
        <v>11</v>
      </c>
      <c r="G1453" s="14" t="s">
        <v>51</v>
      </c>
      <c r="H1453" s="13" t="s">
        <v>90</v>
      </c>
      <c r="I1453" s="13" t="s">
        <v>45</v>
      </c>
      <c r="J1453" s="13" t="s">
        <v>227</v>
      </c>
      <c r="K1453" s="13" t="s">
        <v>43</v>
      </c>
      <c r="L1453" s="14">
        <v>16</v>
      </c>
      <c r="M1453" s="14" t="s">
        <v>186</v>
      </c>
      <c r="N1453" s="31"/>
      <c r="O1453" s="14" t="s">
        <v>2</v>
      </c>
      <c r="P1453" s="14" t="s">
        <v>47</v>
      </c>
      <c r="Q1453" s="31">
        <v>4000</v>
      </c>
      <c r="R1453" s="31">
        <v>1000</v>
      </c>
      <c r="S1453" s="45">
        <v>5</v>
      </c>
      <c r="T1453" s="64">
        <f t="shared" si="198"/>
        <v>80</v>
      </c>
      <c r="U1453" s="64">
        <f t="shared" si="199"/>
        <v>0.37114822471910108</v>
      </c>
      <c r="V1453" s="38">
        <f t="shared" si="200"/>
        <v>0.34687966833351153</v>
      </c>
      <c r="W1453" s="52">
        <v>69.375933666702309</v>
      </c>
      <c r="X1453" s="71" t="str">
        <f t="shared" si="206"/>
        <v>Q4 2024</v>
      </c>
      <c r="Y1453" s="21">
        <f t="shared" si="201"/>
        <v>3840</v>
      </c>
      <c r="Z1453" s="21">
        <f t="shared" si="202"/>
        <v>2400</v>
      </c>
      <c r="AA1453" s="57">
        <f t="shared" si="203"/>
        <v>74229.644943820225</v>
      </c>
      <c r="AB1453" s="59">
        <f t="shared" si="204"/>
        <v>1.6</v>
      </c>
      <c r="AC1453" s="61">
        <f t="shared" si="205"/>
        <v>406.4</v>
      </c>
    </row>
    <row r="1454" spans="4:29">
      <c r="D1454" s="12">
        <v>1448</v>
      </c>
      <c r="E1454" s="36" t="s">
        <v>222</v>
      </c>
      <c r="F1454" s="16" t="s">
        <v>11</v>
      </c>
      <c r="G1454" s="14" t="s">
        <v>51</v>
      </c>
      <c r="H1454" s="13" t="s">
        <v>90</v>
      </c>
      <c r="I1454" s="13" t="s">
        <v>31</v>
      </c>
      <c r="J1454" s="13" t="s">
        <v>216</v>
      </c>
      <c r="K1454" s="13" t="s">
        <v>57</v>
      </c>
      <c r="L1454" s="14">
        <v>14.2</v>
      </c>
      <c r="M1454" s="14" t="s">
        <v>63</v>
      </c>
      <c r="N1454" s="31">
        <v>1000000</v>
      </c>
      <c r="O1454" s="14" t="s">
        <v>2</v>
      </c>
      <c r="P1454" s="14" t="s">
        <v>47</v>
      </c>
      <c r="Q1454" s="31">
        <v>10384</v>
      </c>
      <c r="R1454" s="31">
        <v>2596</v>
      </c>
      <c r="S1454" s="45">
        <v>1100</v>
      </c>
      <c r="T1454" s="64">
        <f t="shared" si="198"/>
        <v>15620</v>
      </c>
      <c r="U1454" s="64">
        <f t="shared" si="199"/>
        <v>65.36634341011009</v>
      </c>
      <c r="V1454" s="38">
        <f t="shared" si="200"/>
        <v>89.189471923776978</v>
      </c>
      <c r="W1454" s="52">
        <v>81.08133811252452</v>
      </c>
      <c r="X1454" s="71" t="str">
        <f t="shared" si="206"/>
        <v>Q4 2024</v>
      </c>
      <c r="Y1454" s="21">
        <f t="shared" si="201"/>
        <v>3024</v>
      </c>
      <c r="Z1454" s="21">
        <f t="shared" si="202"/>
        <v>1964</v>
      </c>
      <c r="AA1454" s="57">
        <f t="shared" si="203"/>
        <v>59423.948554645533</v>
      </c>
      <c r="AB1454" s="59">
        <f t="shared" si="204"/>
        <v>1.539714867617108</v>
      </c>
      <c r="AC1454" s="61">
        <f t="shared" si="205"/>
        <v>360.67999999999995</v>
      </c>
    </row>
    <row r="1455" spans="4:29">
      <c r="D1455" s="12">
        <v>1449</v>
      </c>
      <c r="E1455" s="36" t="s">
        <v>222</v>
      </c>
      <c r="F1455" s="16" t="s">
        <v>11</v>
      </c>
      <c r="G1455" s="14" t="s">
        <v>51</v>
      </c>
      <c r="H1455" s="13" t="s">
        <v>90</v>
      </c>
      <c r="I1455" s="13" t="s">
        <v>31</v>
      </c>
      <c r="J1455" s="13" t="s">
        <v>62</v>
      </c>
      <c r="K1455" s="13" t="s">
        <v>57</v>
      </c>
      <c r="L1455" s="14">
        <v>16.2</v>
      </c>
      <c r="M1455" s="14" t="s">
        <v>64</v>
      </c>
      <c r="N1455" s="31">
        <v>1000000</v>
      </c>
      <c r="O1455" s="14" t="s">
        <v>2</v>
      </c>
      <c r="P1455" s="14" t="s">
        <v>47</v>
      </c>
      <c r="Q1455" s="31">
        <v>10384</v>
      </c>
      <c r="R1455" s="31">
        <v>2596</v>
      </c>
      <c r="S1455" s="45">
        <v>600</v>
      </c>
      <c r="T1455" s="64">
        <f t="shared" si="198"/>
        <v>9720</v>
      </c>
      <c r="U1455" s="64">
        <f t="shared" si="199"/>
        <v>46.315708612985993</v>
      </c>
      <c r="V1455" s="38">
        <f t="shared" si="200"/>
        <v>55.500746933361853</v>
      </c>
      <c r="W1455" s="52">
        <v>92.501244888936412</v>
      </c>
      <c r="X1455" s="71" t="str">
        <f t="shared" si="206"/>
        <v>Q4 2024</v>
      </c>
      <c r="Y1455" s="21">
        <f t="shared" si="201"/>
        <v>3456</v>
      </c>
      <c r="Z1455" s="21">
        <f t="shared" si="202"/>
        <v>2234</v>
      </c>
      <c r="AA1455" s="57">
        <f t="shared" si="203"/>
        <v>77192.847688309979</v>
      </c>
      <c r="AB1455" s="59">
        <f t="shared" si="204"/>
        <v>1.5470008952551477</v>
      </c>
      <c r="AC1455" s="61">
        <f t="shared" si="205"/>
        <v>411.47999999999996</v>
      </c>
    </row>
    <row r="1456" spans="4:29">
      <c r="D1456" s="12">
        <v>1450</v>
      </c>
      <c r="E1456" s="36" t="s">
        <v>222</v>
      </c>
      <c r="F1456" s="16" t="s">
        <v>11</v>
      </c>
      <c r="G1456" s="14" t="s">
        <v>51</v>
      </c>
      <c r="H1456" s="13" t="s">
        <v>90</v>
      </c>
      <c r="I1456" s="13" t="s">
        <v>102</v>
      </c>
      <c r="J1456" s="13" t="s">
        <v>103</v>
      </c>
      <c r="K1456" s="13" t="s">
        <v>43</v>
      </c>
      <c r="L1456" s="14">
        <v>16</v>
      </c>
      <c r="M1456" s="14" t="s">
        <v>66</v>
      </c>
      <c r="N1456" s="31">
        <v>1000000</v>
      </c>
      <c r="O1456" s="14" t="s">
        <v>2</v>
      </c>
      <c r="P1456" s="14" t="s">
        <v>47</v>
      </c>
      <c r="Q1456" s="31">
        <v>4000</v>
      </c>
      <c r="R1456" s="31">
        <v>1152</v>
      </c>
      <c r="S1456" s="45">
        <v>20</v>
      </c>
      <c r="T1456" s="64">
        <f t="shared" si="198"/>
        <v>320</v>
      </c>
      <c r="U1456" s="64">
        <f t="shared" si="199"/>
        <v>1.4845928988764043</v>
      </c>
      <c r="V1456" s="38">
        <f t="shared" si="200"/>
        <v>1.3875186733340461</v>
      </c>
      <c r="W1456" s="52">
        <v>69.375933666702309</v>
      </c>
      <c r="X1456" s="71" t="str">
        <f t="shared" si="206"/>
        <v>Q4 2024</v>
      </c>
      <c r="Y1456" s="21">
        <f t="shared" si="201"/>
        <v>2560</v>
      </c>
      <c r="Z1456" s="21">
        <f t="shared" si="202"/>
        <v>1600</v>
      </c>
      <c r="AA1456" s="57">
        <f t="shared" si="203"/>
        <v>74229.644943820225</v>
      </c>
      <c r="AB1456" s="59">
        <f t="shared" si="204"/>
        <v>1.6</v>
      </c>
      <c r="AC1456" s="61">
        <f t="shared" si="205"/>
        <v>406.4</v>
      </c>
    </row>
    <row r="1457" spans="4:29">
      <c r="D1457" s="12">
        <v>1451</v>
      </c>
      <c r="E1457" s="36" t="s">
        <v>222</v>
      </c>
      <c r="F1457" s="16" t="s">
        <v>11</v>
      </c>
      <c r="G1457" s="14" t="s">
        <v>51</v>
      </c>
      <c r="H1457" s="13" t="s">
        <v>90</v>
      </c>
      <c r="I1457" s="13" t="s">
        <v>102</v>
      </c>
      <c r="J1457" s="13" t="s">
        <v>104</v>
      </c>
      <c r="K1457" s="13" t="s">
        <v>43</v>
      </c>
      <c r="L1457" s="14">
        <v>17.3</v>
      </c>
      <c r="M1457" s="14" t="s">
        <v>15</v>
      </c>
      <c r="N1457" s="31">
        <v>1000000</v>
      </c>
      <c r="O1457" s="14" t="s">
        <v>2</v>
      </c>
      <c r="P1457" s="14" t="s">
        <v>47</v>
      </c>
      <c r="Q1457" s="31">
        <v>4000</v>
      </c>
      <c r="R1457" s="31">
        <v>1152</v>
      </c>
      <c r="S1457" s="45">
        <v>20</v>
      </c>
      <c r="T1457" s="64">
        <f t="shared" si="198"/>
        <v>346</v>
      </c>
      <c r="U1457" s="64">
        <f t="shared" si="199"/>
        <v>1.6501454505400592</v>
      </c>
      <c r="V1457" s="38">
        <f t="shared" si="200"/>
        <v>1.4817329042394443</v>
      </c>
      <c r="W1457" s="52">
        <v>74.086645211972211</v>
      </c>
      <c r="X1457" s="71" t="str">
        <f t="shared" si="206"/>
        <v>Q4 2024</v>
      </c>
      <c r="Y1457" s="21">
        <f t="shared" si="201"/>
        <v>3840</v>
      </c>
      <c r="Z1457" s="21">
        <f t="shared" si="202"/>
        <v>2160</v>
      </c>
      <c r="AA1457" s="57">
        <f t="shared" si="203"/>
        <v>82507.272527002962</v>
      </c>
      <c r="AB1457" s="59">
        <f t="shared" si="204"/>
        <v>1.7777777777777777</v>
      </c>
      <c r="AC1457" s="61">
        <f t="shared" si="205"/>
        <v>439.42</v>
      </c>
    </row>
    <row r="1458" spans="4:29">
      <c r="D1458" s="12">
        <v>1452</v>
      </c>
      <c r="E1458" s="36" t="s">
        <v>222</v>
      </c>
      <c r="F1458" s="16" t="s">
        <v>11</v>
      </c>
      <c r="G1458" s="14" t="s">
        <v>51</v>
      </c>
      <c r="H1458" s="13" t="s">
        <v>90</v>
      </c>
      <c r="I1458" s="13" t="s">
        <v>54</v>
      </c>
      <c r="J1458" s="13" t="s">
        <v>92</v>
      </c>
      <c r="K1458" s="13" t="s">
        <v>43</v>
      </c>
      <c r="L1458" s="14">
        <v>17.3</v>
      </c>
      <c r="M1458" s="14" t="s">
        <v>15</v>
      </c>
      <c r="N1458" s="31">
        <v>1000000</v>
      </c>
      <c r="O1458" s="14" t="s">
        <v>2</v>
      </c>
      <c r="P1458" s="14" t="s">
        <v>47</v>
      </c>
      <c r="Q1458" s="31">
        <v>4000</v>
      </c>
      <c r="R1458" s="31">
        <v>1152</v>
      </c>
      <c r="S1458" s="45">
        <v>15</v>
      </c>
      <c r="T1458" s="64">
        <f t="shared" si="198"/>
        <v>259.5</v>
      </c>
      <c r="U1458" s="64">
        <f t="shared" si="199"/>
        <v>1.2376090879050445</v>
      </c>
      <c r="V1458" s="38">
        <f t="shared" si="200"/>
        <v>1.1112996781795832</v>
      </c>
      <c r="W1458" s="52">
        <v>74.086645211972211</v>
      </c>
      <c r="X1458" s="71" t="str">
        <f t="shared" si="206"/>
        <v>Q4 2024</v>
      </c>
      <c r="Y1458" s="21">
        <f t="shared" si="201"/>
        <v>3840</v>
      </c>
      <c r="Z1458" s="21">
        <f t="shared" si="202"/>
        <v>2160</v>
      </c>
      <c r="AA1458" s="57">
        <f t="shared" si="203"/>
        <v>82507.272527002962</v>
      </c>
      <c r="AB1458" s="59">
        <f t="shared" si="204"/>
        <v>1.7777777777777777</v>
      </c>
      <c r="AC1458" s="61">
        <f t="shared" si="205"/>
        <v>439.42</v>
      </c>
    </row>
    <row r="1459" spans="4:29">
      <c r="D1459" s="12">
        <v>1453</v>
      </c>
      <c r="E1459" s="36" t="s">
        <v>222</v>
      </c>
      <c r="F1459" s="16" t="s">
        <v>11</v>
      </c>
      <c r="G1459" s="14" t="s">
        <v>51</v>
      </c>
      <c r="H1459" s="13" t="s">
        <v>90</v>
      </c>
      <c r="I1459" s="13" t="s">
        <v>54</v>
      </c>
      <c r="J1459" s="13" t="s">
        <v>92</v>
      </c>
      <c r="K1459" s="13" t="s">
        <v>43</v>
      </c>
      <c r="L1459" s="14">
        <v>16</v>
      </c>
      <c r="M1459" s="14" t="s">
        <v>66</v>
      </c>
      <c r="N1459" s="31">
        <v>1000000</v>
      </c>
      <c r="O1459" s="14" t="s">
        <v>2</v>
      </c>
      <c r="P1459" s="14" t="s">
        <v>47</v>
      </c>
      <c r="Q1459" s="31">
        <v>4000</v>
      </c>
      <c r="R1459" s="31">
        <v>1152</v>
      </c>
      <c r="S1459" s="45">
        <v>45</v>
      </c>
      <c r="T1459" s="64">
        <f t="shared" si="198"/>
        <v>720</v>
      </c>
      <c r="U1459" s="64">
        <f t="shared" si="199"/>
        <v>3.3403340224719105</v>
      </c>
      <c r="V1459" s="38">
        <f t="shared" si="200"/>
        <v>3.1219170150016038</v>
      </c>
      <c r="W1459" s="52">
        <v>69.375933666702309</v>
      </c>
      <c r="X1459" s="71" t="str">
        <f t="shared" si="206"/>
        <v>Q4 2024</v>
      </c>
      <c r="Y1459" s="21">
        <f t="shared" si="201"/>
        <v>2560</v>
      </c>
      <c r="Z1459" s="21">
        <f t="shared" si="202"/>
        <v>1600</v>
      </c>
      <c r="AA1459" s="57">
        <f t="shared" si="203"/>
        <v>74229.644943820225</v>
      </c>
      <c r="AB1459" s="59">
        <f t="shared" si="204"/>
        <v>1.6</v>
      </c>
      <c r="AC1459" s="61">
        <f t="shared" si="205"/>
        <v>406.4</v>
      </c>
    </row>
    <row r="1460" spans="4:29">
      <c r="D1460" s="12">
        <v>1454</v>
      </c>
      <c r="E1460" s="36" t="s">
        <v>222</v>
      </c>
      <c r="F1460" s="16" t="s">
        <v>11</v>
      </c>
      <c r="G1460" s="14" t="s">
        <v>51</v>
      </c>
      <c r="H1460" s="13" t="s">
        <v>90</v>
      </c>
      <c r="I1460" s="13" t="s">
        <v>54</v>
      </c>
      <c r="J1460" s="13" t="s">
        <v>92</v>
      </c>
      <c r="K1460" s="13" t="s">
        <v>43</v>
      </c>
      <c r="L1460" s="14">
        <v>18</v>
      </c>
      <c r="M1460" s="14" t="s">
        <v>66</v>
      </c>
      <c r="N1460" s="31">
        <v>1000000</v>
      </c>
      <c r="O1460" s="14" t="s">
        <v>2</v>
      </c>
      <c r="P1460" s="14" t="s">
        <v>47</v>
      </c>
      <c r="Q1460" s="31">
        <v>4000</v>
      </c>
      <c r="R1460" s="31">
        <v>1152</v>
      </c>
      <c r="S1460" s="45">
        <v>20</v>
      </c>
      <c r="T1460" s="64">
        <f t="shared" si="198"/>
        <v>360</v>
      </c>
      <c r="U1460" s="64">
        <f t="shared" si="199"/>
        <v>1.8789378876404492</v>
      </c>
      <c r="V1460" s="38">
        <f t="shared" si="200"/>
        <v>1.4817329042394443</v>
      </c>
      <c r="W1460" s="52">
        <v>74.086645211972211</v>
      </c>
      <c r="X1460" s="71" t="str">
        <f t="shared" si="206"/>
        <v>Q4 2024</v>
      </c>
      <c r="Y1460" s="21">
        <f t="shared" si="201"/>
        <v>2560</v>
      </c>
      <c r="Z1460" s="21">
        <f t="shared" si="202"/>
        <v>1600</v>
      </c>
      <c r="AA1460" s="57">
        <f t="shared" si="203"/>
        <v>93946.894382022467</v>
      </c>
      <c r="AB1460" s="59">
        <f t="shared" si="204"/>
        <v>1.6</v>
      </c>
      <c r="AC1460" s="61">
        <f t="shared" si="205"/>
        <v>457.2</v>
      </c>
    </row>
    <row r="1461" spans="4:29">
      <c r="D1461" s="12">
        <v>1455</v>
      </c>
      <c r="E1461" s="36" t="s">
        <v>222</v>
      </c>
      <c r="F1461" s="16" t="s">
        <v>11</v>
      </c>
      <c r="G1461" s="14" t="s">
        <v>51</v>
      </c>
      <c r="H1461" s="13" t="s">
        <v>90</v>
      </c>
      <c r="I1461" s="13" t="s">
        <v>54</v>
      </c>
      <c r="J1461" s="13" t="s">
        <v>169</v>
      </c>
      <c r="K1461" s="13" t="s">
        <v>43</v>
      </c>
      <c r="L1461" s="14">
        <v>17</v>
      </c>
      <c r="M1461" s="14" t="s">
        <v>66</v>
      </c>
      <c r="N1461" s="31">
        <v>1000000</v>
      </c>
      <c r="O1461" s="14" t="s">
        <v>2</v>
      </c>
      <c r="P1461" s="14" t="s">
        <v>47</v>
      </c>
      <c r="Q1461" s="31">
        <v>4000</v>
      </c>
      <c r="R1461" s="31">
        <v>1152</v>
      </c>
      <c r="S1461" s="45">
        <v>20</v>
      </c>
      <c r="T1461" s="64">
        <f t="shared" si="198"/>
        <v>340</v>
      </c>
      <c r="U1461" s="64">
        <f t="shared" si="199"/>
        <v>1.6759662022471906</v>
      </c>
      <c r="V1461" s="38">
        <f t="shared" si="200"/>
        <v>1.4817329042394443</v>
      </c>
      <c r="W1461" s="52">
        <v>74.086645211972211</v>
      </c>
      <c r="X1461" s="71" t="str">
        <f t="shared" si="206"/>
        <v>Q4 2024</v>
      </c>
      <c r="Y1461" s="21">
        <f t="shared" si="201"/>
        <v>2560</v>
      </c>
      <c r="Z1461" s="21">
        <f t="shared" si="202"/>
        <v>1600</v>
      </c>
      <c r="AA1461" s="57">
        <f t="shared" si="203"/>
        <v>83798.310112359526</v>
      </c>
      <c r="AB1461" s="59">
        <f t="shared" si="204"/>
        <v>1.6</v>
      </c>
      <c r="AC1461" s="61">
        <f t="shared" si="205"/>
        <v>431.79999999999995</v>
      </c>
    </row>
    <row r="1462" spans="4:29">
      <c r="D1462" s="12">
        <v>1456</v>
      </c>
      <c r="E1462" s="36" t="s">
        <v>222</v>
      </c>
      <c r="F1462" s="16" t="s">
        <v>11</v>
      </c>
      <c r="G1462" s="14" t="s">
        <v>51</v>
      </c>
      <c r="H1462" s="13" t="s">
        <v>90</v>
      </c>
      <c r="I1462" s="13" t="s">
        <v>54</v>
      </c>
      <c r="J1462" s="13" t="s">
        <v>170</v>
      </c>
      <c r="K1462" s="13" t="s">
        <v>43</v>
      </c>
      <c r="L1462" s="14">
        <v>14</v>
      </c>
      <c r="M1462" s="14" t="s">
        <v>66</v>
      </c>
      <c r="N1462" s="31">
        <v>1000000</v>
      </c>
      <c r="O1462" s="14" t="s">
        <v>2</v>
      </c>
      <c r="P1462" s="14" t="s">
        <v>47</v>
      </c>
      <c r="Q1462" s="31">
        <v>4000</v>
      </c>
      <c r="R1462" s="31">
        <v>1152</v>
      </c>
      <c r="S1462" s="45">
        <v>25</v>
      </c>
      <c r="T1462" s="64">
        <f t="shared" si="198"/>
        <v>350</v>
      </c>
      <c r="U1462" s="64">
        <f t="shared" si="199"/>
        <v>1.4208017977528087</v>
      </c>
      <c r="V1462" s="38">
        <f t="shared" si="200"/>
        <v>1.4988627644040626</v>
      </c>
      <c r="W1462" s="52">
        <v>59.954510576162498</v>
      </c>
      <c r="X1462" s="71" t="str">
        <f t="shared" si="206"/>
        <v>Q4 2024</v>
      </c>
      <c r="Y1462" s="21">
        <f t="shared" si="201"/>
        <v>2560</v>
      </c>
      <c r="Z1462" s="21">
        <f t="shared" si="202"/>
        <v>1600</v>
      </c>
      <c r="AA1462" s="57">
        <f t="shared" si="203"/>
        <v>56832.071910112347</v>
      </c>
      <c r="AB1462" s="59">
        <f t="shared" si="204"/>
        <v>1.6</v>
      </c>
      <c r="AC1462" s="61">
        <f t="shared" si="205"/>
        <v>355.59999999999997</v>
      </c>
    </row>
    <row r="1463" spans="4:29">
      <c r="D1463" s="12">
        <v>1457</v>
      </c>
      <c r="E1463" s="36" t="s">
        <v>222</v>
      </c>
      <c r="F1463" s="16" t="s">
        <v>11</v>
      </c>
      <c r="G1463" s="14" t="s">
        <v>51</v>
      </c>
      <c r="H1463" s="13" t="s">
        <v>90</v>
      </c>
      <c r="I1463" s="13" t="s">
        <v>109</v>
      </c>
      <c r="J1463" s="13" t="s">
        <v>127</v>
      </c>
      <c r="K1463" s="13" t="s">
        <v>43</v>
      </c>
      <c r="L1463" s="14">
        <v>16.2</v>
      </c>
      <c r="M1463" s="14" t="s">
        <v>66</v>
      </c>
      <c r="N1463" s="31">
        <v>1000000</v>
      </c>
      <c r="O1463" s="14" t="s">
        <v>2</v>
      </c>
      <c r="P1463" s="14" t="s">
        <v>47</v>
      </c>
      <c r="Q1463" s="31">
        <v>4000</v>
      </c>
      <c r="R1463" s="31">
        <v>512</v>
      </c>
      <c r="S1463" s="45">
        <v>40</v>
      </c>
      <c r="T1463" s="64">
        <f t="shared" si="198"/>
        <v>648</v>
      </c>
      <c r="U1463" s="64">
        <f t="shared" si="199"/>
        <v>3.0438793779775271</v>
      </c>
      <c r="V1463" s="38">
        <f t="shared" si="200"/>
        <v>2.7750373466680922</v>
      </c>
      <c r="W1463" s="52">
        <v>69.375933666702309</v>
      </c>
      <c r="X1463" s="71" t="str">
        <f t="shared" si="206"/>
        <v>Q4 2024</v>
      </c>
      <c r="Y1463" s="21">
        <f t="shared" si="201"/>
        <v>2560</v>
      </c>
      <c r="Z1463" s="21">
        <f t="shared" si="202"/>
        <v>1600</v>
      </c>
      <c r="AA1463" s="57">
        <f t="shared" si="203"/>
        <v>76096.984449438183</v>
      </c>
      <c r="AB1463" s="59">
        <f t="shared" si="204"/>
        <v>1.6</v>
      </c>
      <c r="AC1463" s="61">
        <f t="shared" si="205"/>
        <v>411.47999999999996</v>
      </c>
    </row>
    <row r="1464" spans="4:29">
      <c r="D1464" s="12">
        <v>1458</v>
      </c>
      <c r="E1464" s="36" t="s">
        <v>222</v>
      </c>
      <c r="F1464" s="16" t="s">
        <v>11</v>
      </c>
      <c r="G1464" s="14" t="s">
        <v>51</v>
      </c>
      <c r="H1464" s="13" t="s">
        <v>90</v>
      </c>
      <c r="I1464" s="13" t="s">
        <v>109</v>
      </c>
      <c r="J1464" s="13" t="s">
        <v>110</v>
      </c>
      <c r="K1464" s="13" t="s">
        <v>43</v>
      </c>
      <c r="L1464" s="14">
        <v>16.2</v>
      </c>
      <c r="M1464" s="14" t="s">
        <v>64</v>
      </c>
      <c r="N1464" s="31">
        <v>1000000</v>
      </c>
      <c r="O1464" s="14" t="s">
        <v>2</v>
      </c>
      <c r="P1464" s="14" t="s">
        <v>47</v>
      </c>
      <c r="Q1464" s="31">
        <v>4000</v>
      </c>
      <c r="R1464" s="31">
        <v>512</v>
      </c>
      <c r="S1464" s="45">
        <v>25</v>
      </c>
      <c r="T1464" s="64">
        <f t="shared" si="198"/>
        <v>405</v>
      </c>
      <c r="U1464" s="64">
        <f t="shared" si="199"/>
        <v>1.9298211922077495</v>
      </c>
      <c r="V1464" s="38">
        <f t="shared" si="200"/>
        <v>2.1238171627432036</v>
      </c>
      <c r="W1464" s="52">
        <v>84.952686509728139</v>
      </c>
      <c r="X1464" s="71" t="str">
        <f t="shared" si="206"/>
        <v>Q4 2024</v>
      </c>
      <c r="Y1464" s="21">
        <f t="shared" si="201"/>
        <v>3456</v>
      </c>
      <c r="Z1464" s="21">
        <f t="shared" si="202"/>
        <v>2234</v>
      </c>
      <c r="AA1464" s="57">
        <f t="shared" si="203"/>
        <v>77192.847688309979</v>
      </c>
      <c r="AB1464" s="59">
        <f t="shared" si="204"/>
        <v>1.5470008952551477</v>
      </c>
      <c r="AC1464" s="61">
        <f t="shared" si="205"/>
        <v>411.47999999999996</v>
      </c>
    </row>
    <row r="1465" spans="4:29">
      <c r="D1465" s="12">
        <v>1459</v>
      </c>
      <c r="E1465" s="36" t="s">
        <v>222</v>
      </c>
      <c r="F1465" s="16" t="s">
        <v>11</v>
      </c>
      <c r="G1465" s="14" t="s">
        <v>51</v>
      </c>
      <c r="H1465" s="13" t="s">
        <v>90</v>
      </c>
      <c r="I1465" s="13" t="s">
        <v>109</v>
      </c>
      <c r="J1465" s="13" t="s">
        <v>212</v>
      </c>
      <c r="K1465" s="13" t="s">
        <v>43</v>
      </c>
      <c r="L1465" s="14">
        <v>18</v>
      </c>
      <c r="M1465" s="14" t="s">
        <v>66</v>
      </c>
      <c r="N1465" s="31">
        <v>1000000</v>
      </c>
      <c r="O1465" s="14" t="s">
        <v>2</v>
      </c>
      <c r="P1465" s="14" t="s">
        <v>47</v>
      </c>
      <c r="Q1465" s="31">
        <v>9216</v>
      </c>
      <c r="R1465" s="31">
        <v>2304</v>
      </c>
      <c r="S1465" s="45">
        <v>15</v>
      </c>
      <c r="T1465" s="64">
        <f t="shared" si="198"/>
        <v>270</v>
      </c>
      <c r="U1465" s="64">
        <f t="shared" si="199"/>
        <v>1.4092034157303368</v>
      </c>
      <c r="V1465" s="38">
        <f t="shared" si="200"/>
        <v>1.1112996781795832</v>
      </c>
      <c r="W1465" s="52">
        <v>74.086645211972211</v>
      </c>
      <c r="X1465" s="71" t="str">
        <f t="shared" si="206"/>
        <v>Q4 2024</v>
      </c>
      <c r="Y1465" s="21">
        <f t="shared" si="201"/>
        <v>2560</v>
      </c>
      <c r="Z1465" s="21">
        <f t="shared" si="202"/>
        <v>1600</v>
      </c>
      <c r="AA1465" s="57">
        <f t="shared" si="203"/>
        <v>93946.894382022467</v>
      </c>
      <c r="AB1465" s="59">
        <f t="shared" si="204"/>
        <v>1.6</v>
      </c>
      <c r="AC1465" s="61">
        <f t="shared" si="205"/>
        <v>457.2</v>
      </c>
    </row>
    <row r="1466" spans="4:29">
      <c r="D1466" s="12">
        <v>1460</v>
      </c>
      <c r="E1466" s="36" t="s">
        <v>222</v>
      </c>
      <c r="F1466" s="16" t="s">
        <v>11</v>
      </c>
      <c r="G1466" s="14" t="s">
        <v>51</v>
      </c>
      <c r="H1466" s="13" t="s">
        <v>90</v>
      </c>
      <c r="I1466" s="13" t="s">
        <v>135</v>
      </c>
      <c r="J1466" s="13" t="s">
        <v>136</v>
      </c>
      <c r="K1466" s="13"/>
      <c r="L1466" s="14">
        <v>16.2</v>
      </c>
      <c r="M1466" s="14" t="s">
        <v>66</v>
      </c>
      <c r="N1466" s="31">
        <v>1000000</v>
      </c>
      <c r="O1466" s="14" t="s">
        <v>2</v>
      </c>
      <c r="P1466" s="14" t="s">
        <v>47</v>
      </c>
      <c r="Q1466" s="31">
        <v>4000</v>
      </c>
      <c r="R1466" s="31">
        <v>512</v>
      </c>
      <c r="S1466" s="45">
        <v>90</v>
      </c>
      <c r="T1466" s="64">
        <f t="shared" si="198"/>
        <v>1458</v>
      </c>
      <c r="U1466" s="64">
        <f t="shared" si="199"/>
        <v>6.8487286004494363</v>
      </c>
      <c r="V1466" s="38">
        <f t="shared" si="200"/>
        <v>6.2438340300032076</v>
      </c>
      <c r="W1466" s="52">
        <v>69.375933666702309</v>
      </c>
      <c r="X1466" s="71" t="str">
        <f t="shared" si="206"/>
        <v>Q4 2024</v>
      </c>
      <c r="Y1466" s="21">
        <f t="shared" si="201"/>
        <v>2560</v>
      </c>
      <c r="Z1466" s="21">
        <f t="shared" si="202"/>
        <v>1600</v>
      </c>
      <c r="AA1466" s="57">
        <f t="shared" si="203"/>
        <v>76096.984449438183</v>
      </c>
      <c r="AB1466" s="59">
        <f t="shared" si="204"/>
        <v>1.6</v>
      </c>
      <c r="AC1466" s="61">
        <f t="shared" si="205"/>
        <v>411.47999999999996</v>
      </c>
    </row>
    <row r="1467" spans="4:29">
      <c r="D1467" s="12">
        <v>1461</v>
      </c>
      <c r="E1467" s="36" t="s">
        <v>222</v>
      </c>
      <c r="F1467" s="16" t="s">
        <v>11</v>
      </c>
      <c r="G1467" s="14" t="s">
        <v>51</v>
      </c>
      <c r="H1467" s="13" t="s">
        <v>90</v>
      </c>
      <c r="I1467" s="13" t="s">
        <v>135</v>
      </c>
      <c r="J1467" s="13" t="s">
        <v>171</v>
      </c>
      <c r="K1467" s="13" t="s">
        <v>98</v>
      </c>
      <c r="L1467" s="14">
        <v>16</v>
      </c>
      <c r="M1467" s="14" t="s">
        <v>172</v>
      </c>
      <c r="N1467" s="31">
        <v>1000000</v>
      </c>
      <c r="O1467" s="14" t="s">
        <v>2</v>
      </c>
      <c r="P1467" s="14" t="s">
        <v>47</v>
      </c>
      <c r="Q1467" s="31">
        <v>4000</v>
      </c>
      <c r="R1467" s="31">
        <v>1000</v>
      </c>
      <c r="S1467" s="45">
        <v>30</v>
      </c>
      <c r="T1467" s="64">
        <f t="shared" si="198"/>
        <v>480</v>
      </c>
      <c r="U1467" s="64">
        <f t="shared" si="199"/>
        <v>2.2268893483146064</v>
      </c>
      <c r="V1467" s="38">
        <f t="shared" si="200"/>
        <v>2.081278010001069</v>
      </c>
      <c r="W1467" s="52">
        <v>69.375933666702309</v>
      </c>
      <c r="X1467" s="71" t="str">
        <f t="shared" si="206"/>
        <v>Q4 2024</v>
      </c>
      <c r="Y1467" s="21">
        <f t="shared" si="201"/>
        <v>3200</v>
      </c>
      <c r="Z1467" s="21">
        <f t="shared" si="202"/>
        <v>2000</v>
      </c>
      <c r="AA1467" s="57">
        <f t="shared" si="203"/>
        <v>74229.644943820225</v>
      </c>
      <c r="AB1467" s="59">
        <f t="shared" si="204"/>
        <v>1.6</v>
      </c>
      <c r="AC1467" s="61">
        <f t="shared" si="205"/>
        <v>406.4</v>
      </c>
    </row>
    <row r="1468" spans="4:29">
      <c r="D1468" s="12">
        <v>1462</v>
      </c>
      <c r="E1468" s="36" t="s">
        <v>222</v>
      </c>
      <c r="F1468" s="16" t="s">
        <v>11</v>
      </c>
      <c r="G1468" s="14" t="s">
        <v>51</v>
      </c>
      <c r="H1468" s="13" t="s">
        <v>90</v>
      </c>
      <c r="I1468" s="13" t="s">
        <v>135</v>
      </c>
      <c r="J1468" s="13" t="s">
        <v>171</v>
      </c>
      <c r="K1468" s="13" t="s">
        <v>98</v>
      </c>
      <c r="L1468" s="14">
        <v>14.5</v>
      </c>
      <c r="M1468" s="14" t="s">
        <v>173</v>
      </c>
      <c r="N1468" s="31">
        <v>1000000</v>
      </c>
      <c r="O1468" s="14" t="s">
        <v>2</v>
      </c>
      <c r="P1468" s="14" t="s">
        <v>47</v>
      </c>
      <c r="Q1468" s="31">
        <v>4000</v>
      </c>
      <c r="R1468" s="31">
        <v>1000</v>
      </c>
      <c r="S1468" s="45">
        <v>50</v>
      </c>
      <c r="T1468" s="64">
        <f t="shared" si="198"/>
        <v>725</v>
      </c>
      <c r="U1468" s="64">
        <f t="shared" si="199"/>
        <v>3.0481997752808976</v>
      </c>
      <c r="V1468" s="38">
        <f t="shared" si="200"/>
        <v>3.1476118052485313</v>
      </c>
      <c r="W1468" s="52">
        <v>62.952236104970623</v>
      </c>
      <c r="X1468" s="71" t="str">
        <f t="shared" si="206"/>
        <v>Q4 2024</v>
      </c>
      <c r="Y1468" s="21">
        <f t="shared" si="201"/>
        <v>3072</v>
      </c>
      <c r="Z1468" s="21">
        <f t="shared" si="202"/>
        <v>1920</v>
      </c>
      <c r="AA1468" s="57">
        <f t="shared" si="203"/>
        <v>60963.995505617953</v>
      </c>
      <c r="AB1468" s="59">
        <f t="shared" si="204"/>
        <v>1.6</v>
      </c>
      <c r="AC1468" s="61">
        <f t="shared" si="205"/>
        <v>368.29999999999995</v>
      </c>
    </row>
    <row r="1469" spans="4:29">
      <c r="D1469" s="12">
        <v>1463</v>
      </c>
      <c r="E1469" s="36" t="s">
        <v>222</v>
      </c>
      <c r="F1469" s="16" t="s">
        <v>11</v>
      </c>
      <c r="G1469" s="14" t="s">
        <v>51</v>
      </c>
      <c r="H1469" s="13" t="s">
        <v>90</v>
      </c>
      <c r="I1469" s="13" t="s">
        <v>135</v>
      </c>
      <c r="J1469" s="13" t="s">
        <v>207</v>
      </c>
      <c r="K1469" s="13" t="s">
        <v>98</v>
      </c>
      <c r="L1469" s="14">
        <v>16</v>
      </c>
      <c r="M1469" s="14" t="s">
        <v>172</v>
      </c>
      <c r="N1469" s="31">
        <v>1000000</v>
      </c>
      <c r="O1469" s="14" t="s">
        <v>2</v>
      </c>
      <c r="P1469" s="14" t="s">
        <v>47</v>
      </c>
      <c r="Q1469" s="31">
        <v>6144</v>
      </c>
      <c r="R1469" s="31">
        <v>1536</v>
      </c>
      <c r="S1469" s="45">
        <v>30</v>
      </c>
      <c r="T1469" s="64">
        <f t="shared" si="198"/>
        <v>480</v>
      </c>
      <c r="U1469" s="64">
        <f t="shared" si="199"/>
        <v>2.2268893483146064</v>
      </c>
      <c r="V1469" s="38">
        <f t="shared" si="200"/>
        <v>2.081278010001069</v>
      </c>
      <c r="W1469" s="52">
        <v>69.375933666702309</v>
      </c>
      <c r="X1469" s="71" t="str">
        <f t="shared" si="206"/>
        <v>Q4 2024</v>
      </c>
      <c r="Y1469" s="21">
        <f t="shared" si="201"/>
        <v>3200</v>
      </c>
      <c r="Z1469" s="21">
        <f t="shared" si="202"/>
        <v>2000</v>
      </c>
      <c r="AA1469" s="57">
        <f t="shared" si="203"/>
        <v>74229.644943820225</v>
      </c>
      <c r="AB1469" s="59">
        <f t="shared" si="204"/>
        <v>1.6</v>
      </c>
      <c r="AC1469" s="61">
        <f t="shared" si="205"/>
        <v>406.4</v>
      </c>
    </row>
    <row r="1470" spans="4:29">
      <c r="D1470" s="12">
        <v>1464</v>
      </c>
      <c r="E1470" s="36" t="s">
        <v>222</v>
      </c>
      <c r="F1470" s="16" t="s">
        <v>11</v>
      </c>
      <c r="G1470" s="14" t="s">
        <v>51</v>
      </c>
      <c r="H1470" s="13" t="s">
        <v>90</v>
      </c>
      <c r="I1470" s="13" t="s">
        <v>141</v>
      </c>
      <c r="J1470" s="13" t="s">
        <v>214</v>
      </c>
      <c r="K1470" s="13" t="s">
        <v>95</v>
      </c>
      <c r="L1470" s="14">
        <v>15.6</v>
      </c>
      <c r="M1470" s="14" t="s">
        <v>15</v>
      </c>
      <c r="N1470" s="31">
        <v>1000000</v>
      </c>
      <c r="O1470" s="14" t="s">
        <v>2</v>
      </c>
      <c r="P1470" s="14" t="s">
        <v>47</v>
      </c>
      <c r="Q1470" s="31">
        <v>10000</v>
      </c>
      <c r="R1470" s="31">
        <v>1152</v>
      </c>
      <c r="S1470" s="45">
        <v>20</v>
      </c>
      <c r="T1470" s="64">
        <f t="shared" si="198"/>
        <v>312</v>
      </c>
      <c r="U1470" s="64">
        <f t="shared" si="199"/>
        <v>1.3417735201424328</v>
      </c>
      <c r="V1470" s="38">
        <f t="shared" si="200"/>
        <v>1.6990537301945627</v>
      </c>
      <c r="W1470" s="52">
        <v>84.952686509728139</v>
      </c>
      <c r="X1470" s="71" t="str">
        <f t="shared" si="206"/>
        <v>Q4 2024</v>
      </c>
      <c r="Y1470" s="21">
        <f t="shared" si="201"/>
        <v>3840</v>
      </c>
      <c r="Z1470" s="21">
        <f t="shared" si="202"/>
        <v>2160</v>
      </c>
      <c r="AA1470" s="57">
        <f t="shared" si="203"/>
        <v>67088.676007121641</v>
      </c>
      <c r="AB1470" s="59">
        <f t="shared" si="204"/>
        <v>1.7777777777777777</v>
      </c>
      <c r="AC1470" s="61">
        <f t="shared" si="205"/>
        <v>396.23999999999995</v>
      </c>
    </row>
    <row r="1471" spans="4:29">
      <c r="D1471" s="12">
        <v>1465</v>
      </c>
      <c r="E1471" s="36" t="s">
        <v>222</v>
      </c>
      <c r="F1471" s="16" t="s">
        <v>11</v>
      </c>
      <c r="G1471" s="14" t="s">
        <v>51</v>
      </c>
      <c r="H1471" s="13" t="s">
        <v>90</v>
      </c>
      <c r="I1471" s="13" t="s">
        <v>184</v>
      </c>
      <c r="J1471" s="13" t="s">
        <v>185</v>
      </c>
      <c r="K1471" s="13" t="s">
        <v>95</v>
      </c>
      <c r="L1471" s="14">
        <v>16</v>
      </c>
      <c r="M1471" s="14" t="s">
        <v>186</v>
      </c>
      <c r="N1471" s="31">
        <v>1000000</v>
      </c>
      <c r="O1471" s="14" t="s">
        <v>2</v>
      </c>
      <c r="P1471" s="14" t="s">
        <v>47</v>
      </c>
      <c r="Q1471" s="31">
        <v>10000</v>
      </c>
      <c r="R1471" s="31">
        <v>2596</v>
      </c>
      <c r="S1471" s="45">
        <v>40</v>
      </c>
      <c r="T1471" s="64">
        <f t="shared" si="198"/>
        <v>640</v>
      </c>
      <c r="U1471" s="64">
        <f t="shared" si="199"/>
        <v>2.9691857977528087</v>
      </c>
      <c r="V1471" s="38">
        <f t="shared" si="200"/>
        <v>3.3981074603891255</v>
      </c>
      <c r="W1471" s="52">
        <v>84.952686509728139</v>
      </c>
      <c r="X1471" s="71" t="str">
        <f t="shared" si="206"/>
        <v>Q4 2024</v>
      </c>
      <c r="Y1471" s="21">
        <f t="shared" si="201"/>
        <v>3840</v>
      </c>
      <c r="Z1471" s="21">
        <f t="shared" si="202"/>
        <v>2400</v>
      </c>
      <c r="AA1471" s="57">
        <f t="shared" si="203"/>
        <v>74229.644943820225</v>
      </c>
      <c r="AB1471" s="59">
        <f t="shared" si="204"/>
        <v>1.6</v>
      </c>
      <c r="AC1471" s="61">
        <f t="shared" si="205"/>
        <v>406.4</v>
      </c>
    </row>
    <row r="1472" spans="4:29">
      <c r="D1472" s="12">
        <v>1466</v>
      </c>
      <c r="E1472" s="36" t="s">
        <v>222</v>
      </c>
      <c r="F1472" s="16" t="s">
        <v>11</v>
      </c>
      <c r="G1472" s="14" t="s">
        <v>51</v>
      </c>
      <c r="H1472" s="13" t="s">
        <v>90</v>
      </c>
      <c r="I1472" s="13" t="s">
        <v>184</v>
      </c>
      <c r="J1472" s="13" t="s">
        <v>213</v>
      </c>
      <c r="K1472" s="13" t="s">
        <v>95</v>
      </c>
      <c r="L1472" s="14">
        <v>18</v>
      </c>
      <c r="M1472" s="14" t="s">
        <v>66</v>
      </c>
      <c r="N1472" s="31">
        <v>1000000</v>
      </c>
      <c r="O1472" s="14" t="s">
        <v>2</v>
      </c>
      <c r="P1472" s="14" t="s">
        <v>47</v>
      </c>
      <c r="Q1472" s="31">
        <v>8000</v>
      </c>
      <c r="R1472" s="31">
        <v>2000</v>
      </c>
      <c r="S1472" s="45">
        <v>10</v>
      </c>
      <c r="T1472" s="64">
        <f t="shared" si="198"/>
        <v>180</v>
      </c>
      <c r="U1472" s="64">
        <f t="shared" si="199"/>
        <v>0.93946894382022461</v>
      </c>
      <c r="V1472" s="38">
        <f t="shared" si="200"/>
        <v>0.74086645211972213</v>
      </c>
      <c r="W1472" s="52">
        <v>74.086645211972211</v>
      </c>
      <c r="X1472" s="71" t="str">
        <f t="shared" si="206"/>
        <v>Q4 2024</v>
      </c>
      <c r="Y1472" s="21">
        <f t="shared" si="201"/>
        <v>2560</v>
      </c>
      <c r="Z1472" s="21">
        <f t="shared" si="202"/>
        <v>1600</v>
      </c>
      <c r="AA1472" s="57">
        <f t="shared" si="203"/>
        <v>93946.894382022467</v>
      </c>
      <c r="AB1472" s="59">
        <f t="shared" si="204"/>
        <v>1.6</v>
      </c>
      <c r="AC1472" s="61">
        <f t="shared" si="205"/>
        <v>457.2</v>
      </c>
    </row>
    <row r="1473" spans="4:29">
      <c r="D1473" s="12">
        <v>1467</v>
      </c>
      <c r="E1473" s="36" t="s">
        <v>222</v>
      </c>
      <c r="F1473" s="16" t="s">
        <v>11</v>
      </c>
      <c r="G1473" s="14" t="s">
        <v>51</v>
      </c>
      <c r="H1473" s="13" t="s">
        <v>90</v>
      </c>
      <c r="I1473" s="13" t="s">
        <v>195</v>
      </c>
      <c r="J1473" s="13" t="s">
        <v>196</v>
      </c>
      <c r="K1473" s="13" t="s">
        <v>43</v>
      </c>
      <c r="L1473" s="14">
        <v>16.100000000000001</v>
      </c>
      <c r="M1473" s="14" t="s">
        <v>143</v>
      </c>
      <c r="N1473" s="31">
        <v>1000000</v>
      </c>
      <c r="O1473" s="14" t="s">
        <v>2</v>
      </c>
      <c r="P1473" s="14" t="s">
        <v>47</v>
      </c>
      <c r="Q1473" s="31">
        <v>4000</v>
      </c>
      <c r="R1473" s="31">
        <v>1000</v>
      </c>
      <c r="S1473" s="45">
        <v>40</v>
      </c>
      <c r="T1473" s="64">
        <f t="shared" si="198"/>
        <v>644</v>
      </c>
      <c r="U1473" s="64">
        <f t="shared" si="199"/>
        <v>2.8583260532225521</v>
      </c>
      <c r="V1473" s="38">
        <f t="shared" si="200"/>
        <v>2.7750373466680922</v>
      </c>
      <c r="W1473" s="52">
        <v>69.375933666702309</v>
      </c>
      <c r="X1473" s="71" t="str">
        <f t="shared" si="206"/>
        <v>Q4 2024</v>
      </c>
      <c r="Y1473" s="21">
        <f t="shared" si="201"/>
        <v>2560</v>
      </c>
      <c r="Z1473" s="21">
        <f t="shared" si="202"/>
        <v>1440</v>
      </c>
      <c r="AA1473" s="57">
        <f t="shared" si="203"/>
        <v>71458.151330563793</v>
      </c>
      <c r="AB1473" s="59">
        <f t="shared" si="204"/>
        <v>1.7777777777777777</v>
      </c>
      <c r="AC1473" s="61">
        <f t="shared" si="205"/>
        <v>408.94</v>
      </c>
    </row>
    <row r="1474" spans="4:29">
      <c r="D1474" s="12">
        <v>1468</v>
      </c>
      <c r="E1474" s="36" t="s">
        <v>222</v>
      </c>
      <c r="F1474" s="16" t="s">
        <v>11</v>
      </c>
      <c r="G1474" s="14" t="s">
        <v>51</v>
      </c>
      <c r="H1474" s="13" t="s">
        <v>5</v>
      </c>
      <c r="I1474" s="13" t="s">
        <v>31</v>
      </c>
      <c r="J1474" s="13" t="s">
        <v>32</v>
      </c>
      <c r="K1474" s="13" t="s">
        <v>33</v>
      </c>
      <c r="L1474" s="14">
        <v>31.5</v>
      </c>
      <c r="M1474" s="14" t="s">
        <v>34</v>
      </c>
      <c r="N1474" s="31">
        <v>1000000</v>
      </c>
      <c r="O1474" s="14" t="s">
        <v>1</v>
      </c>
      <c r="P1474" s="14" t="s">
        <v>35</v>
      </c>
      <c r="Q1474" s="31">
        <v>576</v>
      </c>
      <c r="R1474" s="31">
        <v>576</v>
      </c>
      <c r="S1474" s="45">
        <v>0.5</v>
      </c>
      <c r="T1474" s="64">
        <f t="shared" si="198"/>
        <v>15.75</v>
      </c>
      <c r="U1474" s="64">
        <f t="shared" si="199"/>
        <v>0.13677009115727001</v>
      </c>
      <c r="V1474" s="38">
        <f t="shared" si="200"/>
        <v>6.6919198944579303E-2</v>
      </c>
      <c r="W1474" s="52">
        <v>133.83839788915861</v>
      </c>
      <c r="X1474" s="71" t="str">
        <f t="shared" si="206"/>
        <v>Q4 2024</v>
      </c>
      <c r="Y1474" s="21">
        <f t="shared" si="201"/>
        <v>6016</v>
      </c>
      <c r="Z1474" s="21">
        <f t="shared" si="202"/>
        <v>3384</v>
      </c>
      <c r="AA1474" s="57">
        <f t="shared" si="203"/>
        <v>273540.18231454003</v>
      </c>
      <c r="AB1474" s="59">
        <f t="shared" si="204"/>
        <v>1.7777777777777777</v>
      </c>
      <c r="AC1474" s="61">
        <f t="shared" si="205"/>
        <v>800.09999999999991</v>
      </c>
    </row>
    <row r="1475" spans="4:29">
      <c r="D1475" s="12">
        <v>1469</v>
      </c>
      <c r="E1475" s="36" t="s">
        <v>222</v>
      </c>
      <c r="F1475" s="16" t="s">
        <v>11</v>
      </c>
      <c r="G1475" s="14" t="s">
        <v>51</v>
      </c>
      <c r="H1475" s="13" t="s">
        <v>5</v>
      </c>
      <c r="I1475" s="13" t="s">
        <v>41</v>
      </c>
      <c r="J1475" s="13" t="s">
        <v>42</v>
      </c>
      <c r="K1475" s="13" t="s">
        <v>43</v>
      </c>
      <c r="L1475" s="14">
        <v>31.5</v>
      </c>
      <c r="M1475" s="14" t="s">
        <v>15</v>
      </c>
      <c r="N1475" s="31">
        <v>1000000</v>
      </c>
      <c r="O1475" s="14" t="s">
        <v>1</v>
      </c>
      <c r="P1475" s="14" t="s">
        <v>35</v>
      </c>
      <c r="Q1475" s="31">
        <v>5000</v>
      </c>
      <c r="R1475" s="31">
        <v>1152</v>
      </c>
      <c r="S1475" s="45">
        <v>20</v>
      </c>
      <c r="T1475" s="64">
        <f t="shared" si="198"/>
        <v>630</v>
      </c>
      <c r="U1475" s="64">
        <f t="shared" si="199"/>
        <v>5.4708036462908005</v>
      </c>
      <c r="V1475" s="38">
        <f t="shared" si="200"/>
        <v>1.8737375704482204</v>
      </c>
      <c r="W1475" s="52">
        <v>93.686878522411021</v>
      </c>
      <c r="X1475" s="71" t="str">
        <f t="shared" si="206"/>
        <v>Q4 2024</v>
      </c>
      <c r="Y1475" s="21">
        <f t="shared" si="201"/>
        <v>3840</v>
      </c>
      <c r="Z1475" s="21">
        <f t="shared" si="202"/>
        <v>2160</v>
      </c>
      <c r="AA1475" s="57">
        <f t="shared" si="203"/>
        <v>273540.18231454003</v>
      </c>
      <c r="AB1475" s="59">
        <f t="shared" si="204"/>
        <v>1.7777777777777777</v>
      </c>
      <c r="AC1475" s="61">
        <f t="shared" si="205"/>
        <v>800.09999999999991</v>
      </c>
    </row>
    <row r="1476" spans="4:29">
      <c r="D1476" s="12">
        <v>1470</v>
      </c>
      <c r="E1476" s="36" t="s">
        <v>222</v>
      </c>
      <c r="F1476" s="16" t="s">
        <v>11</v>
      </c>
      <c r="G1476" s="14" t="s">
        <v>51</v>
      </c>
      <c r="H1476" s="13" t="s">
        <v>5</v>
      </c>
      <c r="I1476" s="13" t="s">
        <v>41</v>
      </c>
      <c r="J1476" s="13" t="s">
        <v>44</v>
      </c>
      <c r="K1476" s="13" t="s">
        <v>43</v>
      </c>
      <c r="L1476" s="14">
        <v>31.5</v>
      </c>
      <c r="M1476" s="14" t="s">
        <v>15</v>
      </c>
      <c r="N1476" s="31">
        <v>1000000</v>
      </c>
      <c r="O1476" s="14" t="s">
        <v>1</v>
      </c>
      <c r="P1476" s="14" t="s">
        <v>35</v>
      </c>
      <c r="Q1476" s="31">
        <v>4608</v>
      </c>
      <c r="R1476" s="31">
        <v>576</v>
      </c>
      <c r="S1476" s="45">
        <v>15</v>
      </c>
      <c r="T1476" s="64">
        <f t="shared" si="198"/>
        <v>472.5</v>
      </c>
      <c r="U1476" s="64">
        <f t="shared" si="199"/>
        <v>4.1031027347181004</v>
      </c>
      <c r="V1476" s="38">
        <f t="shared" si="200"/>
        <v>1.4053031778361653</v>
      </c>
      <c r="W1476" s="52">
        <v>93.686878522411021</v>
      </c>
      <c r="X1476" s="71" t="str">
        <f t="shared" si="206"/>
        <v>Q4 2024</v>
      </c>
      <c r="Y1476" s="21">
        <f t="shared" si="201"/>
        <v>3840</v>
      </c>
      <c r="Z1476" s="21">
        <f t="shared" si="202"/>
        <v>2160</v>
      </c>
      <c r="AA1476" s="57">
        <f t="shared" si="203"/>
        <v>273540.18231454003</v>
      </c>
      <c r="AB1476" s="59">
        <f t="shared" si="204"/>
        <v>1.7777777777777777</v>
      </c>
      <c r="AC1476" s="61">
        <f t="shared" si="205"/>
        <v>800.09999999999991</v>
      </c>
    </row>
    <row r="1477" spans="4:29">
      <c r="D1477" s="12">
        <v>1471</v>
      </c>
      <c r="E1477" s="36" t="s">
        <v>222</v>
      </c>
      <c r="F1477" s="16" t="s">
        <v>11</v>
      </c>
      <c r="G1477" s="14" t="s">
        <v>51</v>
      </c>
      <c r="H1477" s="13" t="s">
        <v>5</v>
      </c>
      <c r="I1477" s="13" t="s">
        <v>41</v>
      </c>
      <c r="J1477" s="13" t="s">
        <v>113</v>
      </c>
      <c r="K1477" s="13" t="s">
        <v>43</v>
      </c>
      <c r="L1477" s="14">
        <v>31.5</v>
      </c>
      <c r="M1477" s="14" t="s">
        <v>15</v>
      </c>
      <c r="N1477" s="31">
        <v>1000000</v>
      </c>
      <c r="O1477" s="14" t="s">
        <v>1</v>
      </c>
      <c r="P1477" s="14" t="s">
        <v>35</v>
      </c>
      <c r="Q1477" s="31">
        <v>4608</v>
      </c>
      <c r="R1477" s="31">
        <v>576</v>
      </c>
      <c r="S1477" s="45">
        <v>20</v>
      </c>
      <c r="T1477" s="64">
        <f t="shared" si="198"/>
        <v>630</v>
      </c>
      <c r="U1477" s="64">
        <f t="shared" si="199"/>
        <v>5.4708036462908005</v>
      </c>
      <c r="V1477" s="38">
        <f t="shared" si="200"/>
        <v>1.8737375704482204</v>
      </c>
      <c r="W1477" s="52">
        <v>93.686878522411021</v>
      </c>
      <c r="X1477" s="71" t="str">
        <f t="shared" si="206"/>
        <v>Q4 2024</v>
      </c>
      <c r="Y1477" s="21">
        <f t="shared" si="201"/>
        <v>3840</v>
      </c>
      <c r="Z1477" s="21">
        <f t="shared" si="202"/>
        <v>2160</v>
      </c>
      <c r="AA1477" s="57">
        <f t="shared" si="203"/>
        <v>273540.18231454003</v>
      </c>
      <c r="AB1477" s="59">
        <f t="shared" si="204"/>
        <v>1.7777777777777777</v>
      </c>
      <c r="AC1477" s="61">
        <f t="shared" si="205"/>
        <v>800.09999999999991</v>
      </c>
    </row>
    <row r="1478" spans="4:29">
      <c r="D1478" s="12">
        <v>1472</v>
      </c>
      <c r="E1478" s="36" t="s">
        <v>222</v>
      </c>
      <c r="F1478" s="16" t="s">
        <v>11</v>
      </c>
      <c r="G1478" s="14" t="s">
        <v>51</v>
      </c>
      <c r="H1478" s="13" t="s">
        <v>5</v>
      </c>
      <c r="I1478" s="13" t="s">
        <v>41</v>
      </c>
      <c r="J1478" s="13" t="s">
        <v>116</v>
      </c>
      <c r="K1478" s="13" t="s">
        <v>43</v>
      </c>
      <c r="L1478" s="14">
        <v>27</v>
      </c>
      <c r="M1478" s="14" t="s">
        <v>117</v>
      </c>
      <c r="N1478" s="31">
        <v>1000000</v>
      </c>
      <c r="O1478" s="14" t="s">
        <v>1</v>
      </c>
      <c r="P1478" s="14" t="s">
        <v>35</v>
      </c>
      <c r="Q1478" s="31">
        <v>2304</v>
      </c>
      <c r="R1478" s="31">
        <v>576</v>
      </c>
      <c r="S1478" s="45">
        <v>15</v>
      </c>
      <c r="T1478" s="64">
        <f t="shared" si="198"/>
        <v>405</v>
      </c>
      <c r="U1478" s="64">
        <f t="shared" si="199"/>
        <v>2.5128551497468936</v>
      </c>
      <c r="V1478" s="38">
        <f t="shared" si="200"/>
        <v>1.4053031778361653</v>
      </c>
      <c r="W1478" s="52">
        <v>93.686878522411021</v>
      </c>
      <c r="X1478" s="71" t="str">
        <f t="shared" si="206"/>
        <v>Q4 2024</v>
      </c>
      <c r="Y1478" s="21">
        <f t="shared" si="201"/>
        <v>3440</v>
      </c>
      <c r="Z1478" s="21">
        <f t="shared" si="202"/>
        <v>1440</v>
      </c>
      <c r="AA1478" s="57">
        <f t="shared" si="203"/>
        <v>167523.67664979291</v>
      </c>
      <c r="AB1478" s="59">
        <f t="shared" si="204"/>
        <v>2.3888888888888888</v>
      </c>
      <c r="AC1478" s="61">
        <f t="shared" si="205"/>
        <v>685.8</v>
      </c>
    </row>
    <row r="1479" spans="4:29">
      <c r="D1479" s="12">
        <v>1473</v>
      </c>
      <c r="E1479" s="36" t="s">
        <v>222</v>
      </c>
      <c r="F1479" s="16" t="s">
        <v>11</v>
      </c>
      <c r="G1479" s="14" t="s">
        <v>51</v>
      </c>
      <c r="H1479" s="13" t="s">
        <v>5</v>
      </c>
      <c r="I1479" s="13" t="s">
        <v>54</v>
      </c>
      <c r="J1479" s="13" t="s">
        <v>55</v>
      </c>
      <c r="K1479" s="13" t="s">
        <v>43</v>
      </c>
      <c r="L1479" s="14">
        <v>31.5</v>
      </c>
      <c r="M1479" s="14" t="s">
        <v>15</v>
      </c>
      <c r="N1479" s="31">
        <v>1000000</v>
      </c>
      <c r="O1479" s="14" t="s">
        <v>1</v>
      </c>
      <c r="P1479" s="14" t="s">
        <v>35</v>
      </c>
      <c r="Q1479" s="31">
        <v>2304</v>
      </c>
      <c r="R1479" s="31">
        <v>1152</v>
      </c>
      <c r="S1479" s="45">
        <v>15</v>
      </c>
      <c r="T1479" s="64">
        <f t="shared" ref="T1479:T1542" si="207">L1479*S1479</f>
        <v>472.5</v>
      </c>
      <c r="U1479" s="64">
        <f t="shared" ref="U1479:U1542" si="208">S1479*AA1479/10^6</f>
        <v>4.1031027347181004</v>
      </c>
      <c r="V1479" s="38">
        <f t="shared" ref="V1479:V1542" si="209">S1479*W1479/1000</f>
        <v>1.4053031778361653</v>
      </c>
      <c r="W1479" s="52">
        <v>93.686878522411021</v>
      </c>
      <c r="X1479" s="71" t="str">
        <f t="shared" si="206"/>
        <v>Q4 2024</v>
      </c>
      <c r="Y1479" s="21">
        <f t="shared" ref="Y1479:Y1542" si="210">1*LEFT(M1479, FIND("x", M1479)-2)</f>
        <v>3840</v>
      </c>
      <c r="Z1479" s="21">
        <f t="shared" ref="Z1479:Z1542" si="211">1*RIGHT(M1479, LEN(M1479)-FIND("x", M1479)-1)</f>
        <v>2160</v>
      </c>
      <c r="AA1479" s="57">
        <f t="shared" ref="AA1479:AA1542" si="212">AC1479^2*AB1479/(1+AB1479^2)</f>
        <v>273540.18231454003</v>
      </c>
      <c r="AB1479" s="59">
        <f t="shared" ref="AB1479:AB1542" si="213">Y1479/Z1479</f>
        <v>1.7777777777777777</v>
      </c>
      <c r="AC1479" s="61">
        <f t="shared" ref="AC1479:AC1542" si="214">L1479*25.4</f>
        <v>800.09999999999991</v>
      </c>
    </row>
    <row r="1480" spans="4:29">
      <c r="D1480" s="12">
        <v>1474</v>
      </c>
      <c r="E1480" s="36" t="s">
        <v>222</v>
      </c>
      <c r="F1480" s="16" t="s">
        <v>11</v>
      </c>
      <c r="G1480" s="14" t="s">
        <v>51</v>
      </c>
      <c r="H1480" s="13" t="s">
        <v>5</v>
      </c>
      <c r="I1480" s="13" t="s">
        <v>54</v>
      </c>
      <c r="J1480" s="13" t="s">
        <v>114</v>
      </c>
      <c r="K1480" s="13" t="s">
        <v>43</v>
      </c>
      <c r="L1480" s="14">
        <v>27</v>
      </c>
      <c r="M1480" s="14" t="s">
        <v>15</v>
      </c>
      <c r="N1480" s="31">
        <v>1000000</v>
      </c>
      <c r="O1480" s="14" t="s">
        <v>1</v>
      </c>
      <c r="P1480" s="14" t="s">
        <v>35</v>
      </c>
      <c r="Q1480" s="31">
        <v>2304</v>
      </c>
      <c r="R1480" s="31">
        <v>512</v>
      </c>
      <c r="S1480" s="45">
        <v>15</v>
      </c>
      <c r="T1480" s="64">
        <f t="shared" si="207"/>
        <v>405</v>
      </c>
      <c r="U1480" s="64">
        <f t="shared" si="208"/>
        <v>3.0145244581602371</v>
      </c>
      <c r="V1480" s="38">
        <f t="shared" si="209"/>
        <v>1.4053031778361653</v>
      </c>
      <c r="W1480" s="52">
        <v>93.686878522411021</v>
      </c>
      <c r="X1480" s="71" t="str">
        <f t="shared" ref="X1480:X1543" si="215">G1480&amp;" "&amp;F1480</f>
        <v>Q4 2024</v>
      </c>
      <c r="Y1480" s="21">
        <f t="shared" si="210"/>
        <v>3840</v>
      </c>
      <c r="Z1480" s="21">
        <f t="shared" si="211"/>
        <v>2160</v>
      </c>
      <c r="AA1480" s="57">
        <f t="shared" si="212"/>
        <v>200968.29721068247</v>
      </c>
      <c r="AB1480" s="59">
        <f t="shared" si="213"/>
        <v>1.7777777777777777</v>
      </c>
      <c r="AC1480" s="61">
        <f t="shared" si="214"/>
        <v>685.8</v>
      </c>
    </row>
    <row r="1481" spans="4:29">
      <c r="D1481" s="12">
        <v>1475</v>
      </c>
      <c r="E1481" s="36" t="s">
        <v>222</v>
      </c>
      <c r="F1481" s="16" t="s">
        <v>11</v>
      </c>
      <c r="G1481" s="14" t="s">
        <v>51</v>
      </c>
      <c r="H1481" s="13" t="s">
        <v>5</v>
      </c>
      <c r="I1481" s="13" t="s">
        <v>54</v>
      </c>
      <c r="J1481" s="13" t="s">
        <v>128</v>
      </c>
      <c r="K1481" s="13" t="s">
        <v>43</v>
      </c>
      <c r="L1481" s="14">
        <v>31.5</v>
      </c>
      <c r="M1481" s="14" t="s">
        <v>15</v>
      </c>
      <c r="N1481" s="31">
        <v>1000000</v>
      </c>
      <c r="O1481" s="14" t="s">
        <v>1</v>
      </c>
      <c r="P1481" s="14" t="s">
        <v>35</v>
      </c>
      <c r="Q1481" s="31">
        <v>2304</v>
      </c>
      <c r="R1481" s="31">
        <v>576</v>
      </c>
      <c r="S1481" s="45">
        <v>10</v>
      </c>
      <c r="T1481" s="64">
        <f t="shared" si="207"/>
        <v>315</v>
      </c>
      <c r="U1481" s="64">
        <f t="shared" si="208"/>
        <v>2.7354018231454003</v>
      </c>
      <c r="V1481" s="38">
        <f t="shared" si="209"/>
        <v>0.93686878522411021</v>
      </c>
      <c r="W1481" s="52">
        <v>93.686878522411021</v>
      </c>
      <c r="X1481" s="71" t="str">
        <f t="shared" si="215"/>
        <v>Q4 2024</v>
      </c>
      <c r="Y1481" s="21">
        <f t="shared" si="210"/>
        <v>3840</v>
      </c>
      <c r="Z1481" s="21">
        <f t="shared" si="211"/>
        <v>2160</v>
      </c>
      <c r="AA1481" s="57">
        <f t="shared" si="212"/>
        <v>273540.18231454003</v>
      </c>
      <c r="AB1481" s="59">
        <f t="shared" si="213"/>
        <v>1.7777777777777777</v>
      </c>
      <c r="AC1481" s="61">
        <f t="shared" si="214"/>
        <v>800.09999999999991</v>
      </c>
    </row>
    <row r="1482" spans="4:29">
      <c r="D1482" s="12">
        <v>1476</v>
      </c>
      <c r="E1482" s="36" t="s">
        <v>222</v>
      </c>
      <c r="F1482" s="16" t="s">
        <v>11</v>
      </c>
      <c r="G1482" s="14" t="s">
        <v>51</v>
      </c>
      <c r="H1482" s="13" t="s">
        <v>5</v>
      </c>
      <c r="I1482" s="13" t="s">
        <v>54</v>
      </c>
      <c r="J1482" s="13" t="s">
        <v>118</v>
      </c>
      <c r="K1482" s="13" t="s">
        <v>43</v>
      </c>
      <c r="L1482" s="14">
        <v>31.5</v>
      </c>
      <c r="M1482" s="14" t="s">
        <v>15</v>
      </c>
      <c r="N1482" s="31">
        <v>1000000</v>
      </c>
      <c r="O1482" s="14" t="s">
        <v>1</v>
      </c>
      <c r="P1482" s="14" t="s">
        <v>35</v>
      </c>
      <c r="Q1482" s="31">
        <v>2304</v>
      </c>
      <c r="R1482" s="31">
        <v>576</v>
      </c>
      <c r="S1482" s="45">
        <v>15</v>
      </c>
      <c r="T1482" s="64">
        <f t="shared" si="207"/>
        <v>472.5</v>
      </c>
      <c r="U1482" s="64">
        <f t="shared" si="208"/>
        <v>4.1031027347181004</v>
      </c>
      <c r="V1482" s="38">
        <f t="shared" si="209"/>
        <v>1.4053031778361653</v>
      </c>
      <c r="W1482" s="52">
        <v>93.686878522411021</v>
      </c>
      <c r="X1482" s="71" t="str">
        <f t="shared" si="215"/>
        <v>Q4 2024</v>
      </c>
      <c r="Y1482" s="21">
        <f t="shared" si="210"/>
        <v>3840</v>
      </c>
      <c r="Z1482" s="21">
        <f t="shared" si="211"/>
        <v>2160</v>
      </c>
      <c r="AA1482" s="57">
        <f t="shared" si="212"/>
        <v>273540.18231454003</v>
      </c>
      <c r="AB1482" s="59">
        <f t="shared" si="213"/>
        <v>1.7777777777777777</v>
      </c>
      <c r="AC1482" s="61">
        <f t="shared" si="214"/>
        <v>800.09999999999991</v>
      </c>
    </row>
    <row r="1483" spans="4:29">
      <c r="D1483" s="12">
        <v>1477</v>
      </c>
      <c r="E1483" s="36" t="s">
        <v>222</v>
      </c>
      <c r="F1483" s="16" t="s">
        <v>11</v>
      </c>
      <c r="G1483" s="14" t="s">
        <v>51</v>
      </c>
      <c r="H1483" s="13" t="s">
        <v>5</v>
      </c>
      <c r="I1483" s="13" t="s">
        <v>54</v>
      </c>
      <c r="J1483" s="13" t="s">
        <v>199</v>
      </c>
      <c r="K1483" s="13" t="s">
        <v>43</v>
      </c>
      <c r="L1483" s="14">
        <v>31.5</v>
      </c>
      <c r="M1483" s="14" t="s">
        <v>117</v>
      </c>
      <c r="N1483" s="31">
        <v>1000000</v>
      </c>
      <c r="O1483" s="14" t="s">
        <v>1</v>
      </c>
      <c r="P1483" s="14" t="s">
        <v>35</v>
      </c>
      <c r="Q1483" s="31">
        <v>2304</v>
      </c>
      <c r="R1483" s="31">
        <v>1152</v>
      </c>
      <c r="S1483" s="45">
        <v>10</v>
      </c>
      <c r="T1483" s="64">
        <f t="shared" si="207"/>
        <v>315</v>
      </c>
      <c r="U1483" s="64">
        <f t="shared" si="208"/>
        <v>2.2801833766221811</v>
      </c>
      <c r="V1483" s="38">
        <f t="shared" si="209"/>
        <v>0.93686878522411021</v>
      </c>
      <c r="W1483" s="52">
        <v>93.686878522411021</v>
      </c>
      <c r="X1483" s="71" t="str">
        <f t="shared" si="215"/>
        <v>Q4 2024</v>
      </c>
      <c r="Y1483" s="21">
        <f t="shared" si="210"/>
        <v>3440</v>
      </c>
      <c r="Z1483" s="21">
        <f t="shared" si="211"/>
        <v>1440</v>
      </c>
      <c r="AA1483" s="57">
        <f t="shared" si="212"/>
        <v>228018.33766221811</v>
      </c>
      <c r="AB1483" s="59">
        <f t="shared" si="213"/>
        <v>2.3888888888888888</v>
      </c>
      <c r="AC1483" s="61">
        <f t="shared" si="214"/>
        <v>800.09999999999991</v>
      </c>
    </row>
    <row r="1484" spans="4:29">
      <c r="D1484" s="12">
        <v>1478</v>
      </c>
      <c r="E1484" s="36" t="s">
        <v>222</v>
      </c>
      <c r="F1484" s="16" t="s">
        <v>11</v>
      </c>
      <c r="G1484" s="14" t="s">
        <v>51</v>
      </c>
      <c r="H1484" s="13" t="s">
        <v>5</v>
      </c>
      <c r="I1484" s="13" t="s">
        <v>54</v>
      </c>
      <c r="J1484" s="13" t="s">
        <v>203</v>
      </c>
      <c r="K1484" s="13" t="s">
        <v>43</v>
      </c>
      <c r="L1484" s="14">
        <v>34</v>
      </c>
      <c r="M1484" s="14" t="s">
        <v>117</v>
      </c>
      <c r="N1484" s="31">
        <v>1000000</v>
      </c>
      <c r="O1484" s="14" t="s">
        <v>1</v>
      </c>
      <c r="P1484" s="14" t="s">
        <v>35</v>
      </c>
      <c r="Q1484" s="31">
        <v>9216</v>
      </c>
      <c r="R1484" s="31">
        <v>2304</v>
      </c>
      <c r="S1484" s="45">
        <v>4</v>
      </c>
      <c r="T1484" s="64">
        <f t="shared" si="207"/>
        <v>136</v>
      </c>
      <c r="U1484" s="64">
        <f t="shared" si="208"/>
        <v>1.0625918804233778</v>
      </c>
      <c r="V1484" s="38">
        <f t="shared" si="209"/>
        <v>0.37474751408964407</v>
      </c>
      <c r="W1484" s="52">
        <v>93.686878522411021</v>
      </c>
      <c r="X1484" s="71" t="str">
        <f t="shared" si="215"/>
        <v>Q4 2024</v>
      </c>
      <c r="Y1484" s="21">
        <f t="shared" si="210"/>
        <v>3440</v>
      </c>
      <c r="Z1484" s="21">
        <f t="shared" si="211"/>
        <v>1440</v>
      </c>
      <c r="AA1484" s="57">
        <f t="shared" si="212"/>
        <v>265647.97010584443</v>
      </c>
      <c r="AB1484" s="59">
        <f t="shared" si="213"/>
        <v>2.3888888888888888</v>
      </c>
      <c r="AC1484" s="61">
        <f t="shared" si="214"/>
        <v>863.59999999999991</v>
      </c>
    </row>
    <row r="1485" spans="4:29">
      <c r="D1485" s="12">
        <v>1479</v>
      </c>
      <c r="E1485" s="36" t="s">
        <v>222</v>
      </c>
      <c r="F1485" s="16" t="s">
        <v>11</v>
      </c>
      <c r="G1485" s="14" t="s">
        <v>51</v>
      </c>
      <c r="H1485" s="13" t="s">
        <v>5</v>
      </c>
      <c r="I1485" s="13" t="s">
        <v>54</v>
      </c>
      <c r="J1485" s="13" t="s">
        <v>204</v>
      </c>
      <c r="K1485" s="13" t="s">
        <v>43</v>
      </c>
      <c r="L1485" s="14">
        <v>57</v>
      </c>
      <c r="M1485" s="14" t="s">
        <v>205</v>
      </c>
      <c r="N1485" s="31">
        <v>1000000</v>
      </c>
      <c r="O1485" s="14" t="s">
        <v>1</v>
      </c>
      <c r="P1485" s="14" t="s">
        <v>35</v>
      </c>
      <c r="Q1485" s="31">
        <v>9216</v>
      </c>
      <c r="R1485" s="31">
        <v>2304</v>
      </c>
      <c r="S1485" s="45">
        <v>2</v>
      </c>
      <c r="T1485" s="64">
        <f t="shared" si="207"/>
        <v>114</v>
      </c>
      <c r="U1485" s="64">
        <f t="shared" si="208"/>
        <v>1.0926406405791855</v>
      </c>
      <c r="V1485" s="38">
        <f t="shared" si="209"/>
        <v>0.31412659269278992</v>
      </c>
      <c r="W1485" s="52">
        <v>157.06329634639496</v>
      </c>
      <c r="X1485" s="71" t="str">
        <f t="shared" si="215"/>
        <v>Q4 2024</v>
      </c>
      <c r="Y1485" s="21">
        <f t="shared" si="210"/>
        <v>7680</v>
      </c>
      <c r="Z1485" s="21">
        <f t="shared" si="211"/>
        <v>2160</v>
      </c>
      <c r="AA1485" s="57">
        <f t="shared" si="212"/>
        <v>546320.32028959272</v>
      </c>
      <c r="AB1485" s="59">
        <f t="shared" si="213"/>
        <v>3.5555555555555554</v>
      </c>
      <c r="AC1485" s="61">
        <f t="shared" si="214"/>
        <v>1447.8</v>
      </c>
    </row>
    <row r="1486" spans="4:29">
      <c r="D1486" s="12">
        <v>1480</v>
      </c>
      <c r="E1486" s="36" t="s">
        <v>222</v>
      </c>
      <c r="F1486" s="16" t="s">
        <v>11</v>
      </c>
      <c r="G1486" s="14" t="s">
        <v>51</v>
      </c>
      <c r="H1486" s="13" t="s">
        <v>5</v>
      </c>
      <c r="I1486" s="13" t="s">
        <v>217</v>
      </c>
      <c r="J1486" s="13" t="s">
        <v>218</v>
      </c>
      <c r="K1486" s="13" t="s">
        <v>43</v>
      </c>
      <c r="L1486" s="14">
        <v>32</v>
      </c>
      <c r="M1486" s="14" t="s">
        <v>15</v>
      </c>
      <c r="N1486" s="31">
        <v>1000000</v>
      </c>
      <c r="O1486" s="14" t="s">
        <v>1</v>
      </c>
      <c r="P1486" s="14" t="s">
        <v>35</v>
      </c>
      <c r="Q1486" s="31">
        <v>4608</v>
      </c>
      <c r="R1486" s="31">
        <v>1152</v>
      </c>
      <c r="S1486" s="45">
        <v>5</v>
      </c>
      <c r="T1486" s="64">
        <f t="shared" si="207"/>
        <v>160</v>
      </c>
      <c r="U1486" s="64">
        <f t="shared" si="208"/>
        <v>1.411464583976261</v>
      </c>
      <c r="V1486" s="38">
        <f t="shared" si="209"/>
        <v>1.2549999999999999</v>
      </c>
      <c r="W1486" s="52">
        <v>251</v>
      </c>
      <c r="X1486" s="71" t="str">
        <f t="shared" si="215"/>
        <v>Q4 2024</v>
      </c>
      <c r="Y1486" s="21">
        <f t="shared" si="210"/>
        <v>3840</v>
      </c>
      <c r="Z1486" s="21">
        <f t="shared" si="211"/>
        <v>2160</v>
      </c>
      <c r="AA1486" s="57">
        <f t="shared" si="212"/>
        <v>282292.91679525218</v>
      </c>
      <c r="AB1486" s="59">
        <f t="shared" si="213"/>
        <v>1.7777777777777777</v>
      </c>
      <c r="AC1486" s="61">
        <f t="shared" si="214"/>
        <v>812.8</v>
      </c>
    </row>
    <row r="1487" spans="4:29">
      <c r="D1487" s="12">
        <v>1481</v>
      </c>
      <c r="E1487" s="36" t="s">
        <v>222</v>
      </c>
      <c r="F1487" s="16" t="s">
        <v>11</v>
      </c>
      <c r="G1487" s="14" t="s">
        <v>51</v>
      </c>
      <c r="H1487" s="13" t="s">
        <v>5</v>
      </c>
      <c r="I1487" s="13" t="s">
        <v>105</v>
      </c>
      <c r="J1487" s="13" t="s">
        <v>106</v>
      </c>
      <c r="K1487" s="13" t="s">
        <v>33</v>
      </c>
      <c r="L1487" s="14">
        <v>31.5</v>
      </c>
      <c r="M1487" s="14" t="s">
        <v>15</v>
      </c>
      <c r="N1487" s="31">
        <v>1000000</v>
      </c>
      <c r="O1487" s="14" t="s">
        <v>1</v>
      </c>
      <c r="P1487" s="14" t="s">
        <v>35</v>
      </c>
      <c r="Q1487" s="31">
        <v>5000</v>
      </c>
      <c r="R1487" s="31">
        <v>1152</v>
      </c>
      <c r="S1487" s="45">
        <v>15</v>
      </c>
      <c r="T1487" s="64">
        <f t="shared" si="207"/>
        <v>472.5</v>
      </c>
      <c r="U1487" s="64">
        <f t="shared" si="208"/>
        <v>4.1031027347181004</v>
      </c>
      <c r="V1487" s="38">
        <f t="shared" si="209"/>
        <v>1.4053031778361653</v>
      </c>
      <c r="W1487" s="52">
        <v>93.686878522411021</v>
      </c>
      <c r="X1487" s="71" t="str">
        <f t="shared" si="215"/>
        <v>Q4 2024</v>
      </c>
      <c r="Y1487" s="21">
        <f t="shared" si="210"/>
        <v>3840</v>
      </c>
      <c r="Z1487" s="21">
        <f t="shared" si="211"/>
        <v>2160</v>
      </c>
      <c r="AA1487" s="57">
        <f t="shared" si="212"/>
        <v>273540.18231454003</v>
      </c>
      <c r="AB1487" s="59">
        <f t="shared" si="213"/>
        <v>1.7777777777777777</v>
      </c>
      <c r="AC1487" s="61">
        <f t="shared" si="214"/>
        <v>800.09999999999991</v>
      </c>
    </row>
    <row r="1488" spans="4:29">
      <c r="D1488" s="12">
        <v>1482</v>
      </c>
      <c r="E1488" s="36" t="s">
        <v>222</v>
      </c>
      <c r="F1488" s="16" t="s">
        <v>11</v>
      </c>
      <c r="G1488" s="14" t="s">
        <v>51</v>
      </c>
      <c r="H1488" s="13" t="s">
        <v>5</v>
      </c>
      <c r="I1488" s="13" t="s">
        <v>96</v>
      </c>
      <c r="J1488" s="13" t="s">
        <v>61</v>
      </c>
      <c r="K1488" s="13" t="s">
        <v>33</v>
      </c>
      <c r="L1488" s="14">
        <v>27</v>
      </c>
      <c r="M1488" s="14" t="s">
        <v>15</v>
      </c>
      <c r="N1488" s="31">
        <v>80000000</v>
      </c>
      <c r="O1488" s="14" t="s">
        <v>1</v>
      </c>
      <c r="P1488" s="14" t="s">
        <v>35</v>
      </c>
      <c r="Q1488" s="31">
        <v>2304</v>
      </c>
      <c r="R1488" s="31">
        <v>576</v>
      </c>
      <c r="S1488" s="45">
        <v>35</v>
      </c>
      <c r="T1488" s="64">
        <f t="shared" si="207"/>
        <v>945</v>
      </c>
      <c r="U1488" s="64">
        <f t="shared" si="208"/>
        <v>7.0338904023738866</v>
      </c>
      <c r="V1488" s="38">
        <f t="shared" si="209"/>
        <v>3.2790407482843857</v>
      </c>
      <c r="W1488" s="52">
        <v>93.686878522411021</v>
      </c>
      <c r="X1488" s="71" t="str">
        <f t="shared" si="215"/>
        <v>Q4 2024</v>
      </c>
      <c r="Y1488" s="21">
        <f t="shared" si="210"/>
        <v>3840</v>
      </c>
      <c r="Z1488" s="21">
        <f t="shared" si="211"/>
        <v>2160</v>
      </c>
      <c r="AA1488" s="57">
        <f t="shared" si="212"/>
        <v>200968.29721068247</v>
      </c>
      <c r="AB1488" s="59">
        <f t="shared" si="213"/>
        <v>1.7777777777777777</v>
      </c>
      <c r="AC1488" s="61">
        <f t="shared" si="214"/>
        <v>685.8</v>
      </c>
    </row>
    <row r="1489" spans="4:29">
      <c r="D1489" s="12">
        <v>1483</v>
      </c>
      <c r="E1489" s="36" t="s">
        <v>222</v>
      </c>
      <c r="F1489" s="16" t="s">
        <v>11</v>
      </c>
      <c r="G1489" s="14" t="s">
        <v>51</v>
      </c>
      <c r="H1489" s="13" t="s">
        <v>5</v>
      </c>
      <c r="I1489" s="13" t="s">
        <v>96</v>
      </c>
      <c r="J1489" s="13" t="s">
        <v>129</v>
      </c>
      <c r="K1489" s="13" t="s">
        <v>33</v>
      </c>
      <c r="L1489" s="14">
        <v>27</v>
      </c>
      <c r="M1489" s="14" t="s">
        <v>143</v>
      </c>
      <c r="N1489" s="31">
        <v>1000000</v>
      </c>
      <c r="O1489" s="14" t="s">
        <v>1</v>
      </c>
      <c r="P1489" s="14" t="s">
        <v>35</v>
      </c>
      <c r="Q1489" s="31">
        <v>2304</v>
      </c>
      <c r="R1489" s="31">
        <v>576</v>
      </c>
      <c r="S1489" s="45">
        <v>15</v>
      </c>
      <c r="T1489" s="64">
        <f t="shared" si="207"/>
        <v>405</v>
      </c>
      <c r="U1489" s="64">
        <f t="shared" si="208"/>
        <v>3.0145244581602371</v>
      </c>
      <c r="V1489" s="38">
        <f t="shared" si="209"/>
        <v>1.1857245562992647</v>
      </c>
      <c r="W1489" s="52">
        <v>79.048303753284301</v>
      </c>
      <c r="X1489" s="71" t="str">
        <f t="shared" si="215"/>
        <v>Q4 2024</v>
      </c>
      <c r="Y1489" s="21">
        <f t="shared" si="210"/>
        <v>2560</v>
      </c>
      <c r="Z1489" s="21">
        <f t="shared" si="211"/>
        <v>1440</v>
      </c>
      <c r="AA1489" s="57">
        <f t="shared" si="212"/>
        <v>200968.29721068247</v>
      </c>
      <c r="AB1489" s="59">
        <f t="shared" si="213"/>
        <v>1.7777777777777777</v>
      </c>
      <c r="AC1489" s="61">
        <f t="shared" si="214"/>
        <v>685.8</v>
      </c>
    </row>
    <row r="1490" spans="4:29">
      <c r="D1490" s="12">
        <v>1484</v>
      </c>
      <c r="E1490" s="36" t="s">
        <v>222</v>
      </c>
      <c r="F1490" s="16" t="s">
        <v>11</v>
      </c>
      <c r="G1490" s="14" t="s">
        <v>51</v>
      </c>
      <c r="H1490" s="13" t="s">
        <v>5</v>
      </c>
      <c r="I1490" s="13" t="s">
        <v>96</v>
      </c>
      <c r="J1490" s="13" t="s">
        <v>130</v>
      </c>
      <c r="K1490" s="13" t="s">
        <v>33</v>
      </c>
      <c r="L1490" s="14">
        <v>27</v>
      </c>
      <c r="M1490" s="14" t="s">
        <v>143</v>
      </c>
      <c r="N1490" s="31">
        <v>1000000</v>
      </c>
      <c r="O1490" s="14" t="s">
        <v>1</v>
      </c>
      <c r="P1490" s="14" t="s">
        <v>35</v>
      </c>
      <c r="Q1490" s="31">
        <v>2304</v>
      </c>
      <c r="R1490" s="31">
        <v>576</v>
      </c>
      <c r="S1490" s="45">
        <v>30</v>
      </c>
      <c r="T1490" s="64">
        <f t="shared" si="207"/>
        <v>810</v>
      </c>
      <c r="U1490" s="64">
        <f t="shared" si="208"/>
        <v>6.0290489163204741</v>
      </c>
      <c r="V1490" s="38">
        <f t="shared" si="209"/>
        <v>2.3714491125985293</v>
      </c>
      <c r="W1490" s="52">
        <v>79.048303753284301</v>
      </c>
      <c r="X1490" s="71" t="str">
        <f t="shared" si="215"/>
        <v>Q4 2024</v>
      </c>
      <c r="Y1490" s="21">
        <f t="shared" si="210"/>
        <v>2560</v>
      </c>
      <c r="Z1490" s="21">
        <f t="shared" si="211"/>
        <v>1440</v>
      </c>
      <c r="AA1490" s="57">
        <f t="shared" si="212"/>
        <v>200968.29721068247</v>
      </c>
      <c r="AB1490" s="59">
        <f t="shared" si="213"/>
        <v>1.7777777777777777</v>
      </c>
      <c r="AC1490" s="61">
        <f t="shared" si="214"/>
        <v>685.8</v>
      </c>
    </row>
    <row r="1491" spans="4:29">
      <c r="D1491" s="12">
        <v>1485</v>
      </c>
      <c r="E1491" s="36" t="s">
        <v>222</v>
      </c>
      <c r="F1491" s="16" t="s">
        <v>11</v>
      </c>
      <c r="G1491" s="14" t="s">
        <v>51</v>
      </c>
      <c r="H1491" s="13" t="s">
        <v>5</v>
      </c>
      <c r="I1491" s="13" t="s">
        <v>96</v>
      </c>
      <c r="J1491" s="13" t="s">
        <v>131</v>
      </c>
      <c r="K1491" s="13" t="s">
        <v>95</v>
      </c>
      <c r="L1491" s="14">
        <v>34</v>
      </c>
      <c r="M1491" s="14" t="s">
        <v>117</v>
      </c>
      <c r="N1491" s="31">
        <v>1000000</v>
      </c>
      <c r="O1491" s="14" t="s">
        <v>1</v>
      </c>
      <c r="P1491" s="14" t="s">
        <v>35</v>
      </c>
      <c r="Q1491" s="31">
        <v>4608</v>
      </c>
      <c r="R1491" s="31">
        <v>1152</v>
      </c>
      <c r="S1491" s="45">
        <v>40</v>
      </c>
      <c r="T1491" s="64">
        <f t="shared" si="207"/>
        <v>1360</v>
      </c>
      <c r="U1491" s="64">
        <f t="shared" si="208"/>
        <v>10.625918804233779</v>
      </c>
      <c r="V1491" s="38">
        <f t="shared" si="209"/>
        <v>3.7474751408964408</v>
      </c>
      <c r="W1491" s="52">
        <v>93.686878522411021</v>
      </c>
      <c r="X1491" s="71" t="str">
        <f t="shared" si="215"/>
        <v>Q4 2024</v>
      </c>
      <c r="Y1491" s="21">
        <f t="shared" si="210"/>
        <v>3440</v>
      </c>
      <c r="Z1491" s="21">
        <f t="shared" si="211"/>
        <v>1440</v>
      </c>
      <c r="AA1491" s="57">
        <f t="shared" si="212"/>
        <v>265647.97010584443</v>
      </c>
      <c r="AB1491" s="59">
        <f t="shared" si="213"/>
        <v>2.3888888888888888</v>
      </c>
      <c r="AC1491" s="61">
        <f t="shared" si="214"/>
        <v>863.59999999999991</v>
      </c>
    </row>
    <row r="1492" spans="4:29">
      <c r="D1492" s="12">
        <v>1486</v>
      </c>
      <c r="E1492" s="36" t="s">
        <v>222</v>
      </c>
      <c r="F1492" s="16" t="s">
        <v>11</v>
      </c>
      <c r="G1492" s="14" t="s">
        <v>51</v>
      </c>
      <c r="H1492" s="13" t="s">
        <v>5</v>
      </c>
      <c r="I1492" s="13" t="s">
        <v>96</v>
      </c>
      <c r="J1492" s="13" t="s">
        <v>132</v>
      </c>
      <c r="K1492" s="13" t="s">
        <v>43</v>
      </c>
      <c r="L1492" s="14">
        <v>31.5</v>
      </c>
      <c r="M1492" s="14" t="s">
        <v>15</v>
      </c>
      <c r="N1492" s="31">
        <v>1000000</v>
      </c>
      <c r="O1492" s="14" t="s">
        <v>1</v>
      </c>
      <c r="P1492" s="14" t="s">
        <v>35</v>
      </c>
      <c r="Q1492" s="31">
        <v>2304</v>
      </c>
      <c r="R1492" s="31">
        <v>576</v>
      </c>
      <c r="S1492" s="45">
        <v>20</v>
      </c>
      <c r="T1492" s="64">
        <f t="shared" si="207"/>
        <v>630</v>
      </c>
      <c r="U1492" s="64">
        <f t="shared" si="208"/>
        <v>5.4708036462908005</v>
      </c>
      <c r="V1492" s="38">
        <f t="shared" si="209"/>
        <v>1.8737375704482204</v>
      </c>
      <c r="W1492" s="52">
        <v>93.686878522411021</v>
      </c>
      <c r="X1492" s="71" t="str">
        <f t="shared" si="215"/>
        <v>Q4 2024</v>
      </c>
      <c r="Y1492" s="21">
        <f t="shared" si="210"/>
        <v>3840</v>
      </c>
      <c r="Z1492" s="21">
        <f t="shared" si="211"/>
        <v>2160</v>
      </c>
      <c r="AA1492" s="57">
        <f t="shared" si="212"/>
        <v>273540.18231454003</v>
      </c>
      <c r="AB1492" s="59">
        <f t="shared" si="213"/>
        <v>1.7777777777777777</v>
      </c>
      <c r="AC1492" s="61">
        <f t="shared" si="214"/>
        <v>800.09999999999991</v>
      </c>
    </row>
    <row r="1493" spans="4:29">
      <c r="D1493" s="12">
        <v>1487</v>
      </c>
      <c r="E1493" s="36" t="s">
        <v>222</v>
      </c>
      <c r="F1493" s="16" t="s">
        <v>11</v>
      </c>
      <c r="G1493" s="14" t="s">
        <v>51</v>
      </c>
      <c r="H1493" s="13" t="s">
        <v>5</v>
      </c>
      <c r="I1493" s="13" t="s">
        <v>60</v>
      </c>
      <c r="J1493" s="13" t="s">
        <v>107</v>
      </c>
      <c r="K1493" s="13" t="s">
        <v>33</v>
      </c>
      <c r="L1493" s="14">
        <v>27</v>
      </c>
      <c r="M1493" s="14" t="s">
        <v>15</v>
      </c>
      <c r="N1493" s="31">
        <v>80000000</v>
      </c>
      <c r="O1493" s="14" t="s">
        <v>1</v>
      </c>
      <c r="P1493" s="14" t="s">
        <v>35</v>
      </c>
      <c r="Q1493" s="31">
        <v>2304</v>
      </c>
      <c r="R1493" s="31">
        <v>576</v>
      </c>
      <c r="S1493" s="45">
        <v>15</v>
      </c>
      <c r="T1493" s="64">
        <f t="shared" si="207"/>
        <v>405</v>
      </c>
      <c r="U1493" s="64">
        <f t="shared" si="208"/>
        <v>3.0145244581602371</v>
      </c>
      <c r="V1493" s="38">
        <f t="shared" si="209"/>
        <v>1.1857245562992647</v>
      </c>
      <c r="W1493" s="52">
        <v>79.048303753284301</v>
      </c>
      <c r="X1493" s="71" t="str">
        <f t="shared" si="215"/>
        <v>Q4 2024</v>
      </c>
      <c r="Y1493" s="21">
        <f t="shared" si="210"/>
        <v>3840</v>
      </c>
      <c r="Z1493" s="21">
        <f t="shared" si="211"/>
        <v>2160</v>
      </c>
      <c r="AA1493" s="57">
        <f t="shared" si="212"/>
        <v>200968.29721068247</v>
      </c>
      <c r="AB1493" s="59">
        <f t="shared" si="213"/>
        <v>1.7777777777777777</v>
      </c>
      <c r="AC1493" s="61">
        <f t="shared" si="214"/>
        <v>685.8</v>
      </c>
    </row>
    <row r="1494" spans="4:29">
      <c r="D1494" s="12">
        <v>1488</v>
      </c>
      <c r="E1494" s="36" t="s">
        <v>222</v>
      </c>
      <c r="F1494" s="16" t="s">
        <v>11</v>
      </c>
      <c r="G1494" s="14" t="s">
        <v>51</v>
      </c>
      <c r="H1494" s="13" t="s">
        <v>5</v>
      </c>
      <c r="I1494" s="13" t="s">
        <v>60</v>
      </c>
      <c r="J1494" s="13" t="s">
        <v>115</v>
      </c>
      <c r="K1494" s="13" t="s">
        <v>33</v>
      </c>
      <c r="L1494" s="14">
        <v>27</v>
      </c>
      <c r="M1494" s="14" t="s">
        <v>15</v>
      </c>
      <c r="N1494" s="31">
        <v>80000000</v>
      </c>
      <c r="O1494" s="14" t="s">
        <v>1</v>
      </c>
      <c r="P1494" s="14" t="s">
        <v>35</v>
      </c>
      <c r="Q1494" s="31">
        <v>2304</v>
      </c>
      <c r="R1494" s="31">
        <v>576</v>
      </c>
      <c r="S1494" s="45">
        <v>15</v>
      </c>
      <c r="T1494" s="64">
        <f t="shared" si="207"/>
        <v>405</v>
      </c>
      <c r="U1494" s="64">
        <f t="shared" si="208"/>
        <v>3.0145244581602371</v>
      </c>
      <c r="V1494" s="38">
        <f t="shared" si="209"/>
        <v>1.1857245562992647</v>
      </c>
      <c r="W1494" s="52">
        <v>79.048303753284301</v>
      </c>
      <c r="X1494" s="71" t="str">
        <f t="shared" si="215"/>
        <v>Q4 2024</v>
      </c>
      <c r="Y1494" s="21">
        <f t="shared" si="210"/>
        <v>3840</v>
      </c>
      <c r="Z1494" s="21">
        <f t="shared" si="211"/>
        <v>2160</v>
      </c>
      <c r="AA1494" s="57">
        <f t="shared" si="212"/>
        <v>200968.29721068247</v>
      </c>
      <c r="AB1494" s="59">
        <f t="shared" si="213"/>
        <v>1.7777777777777777</v>
      </c>
      <c r="AC1494" s="61">
        <f t="shared" si="214"/>
        <v>685.8</v>
      </c>
    </row>
    <row r="1495" spans="4:29">
      <c r="D1495" s="12">
        <v>1489</v>
      </c>
      <c r="E1495" s="36" t="s">
        <v>222</v>
      </c>
      <c r="F1495" s="16" t="s">
        <v>11</v>
      </c>
      <c r="G1495" s="14" t="s">
        <v>51</v>
      </c>
      <c r="H1495" s="13" t="s">
        <v>5</v>
      </c>
      <c r="I1495" s="13" t="s">
        <v>53</v>
      </c>
      <c r="J1495" s="13" t="s">
        <v>133</v>
      </c>
      <c r="K1495" s="13"/>
      <c r="L1495" s="14">
        <v>31.5</v>
      </c>
      <c r="M1495" s="14" t="s">
        <v>15</v>
      </c>
      <c r="N1495" s="31">
        <v>1000000</v>
      </c>
      <c r="O1495" s="14" t="s">
        <v>1</v>
      </c>
      <c r="P1495" s="14" t="s">
        <v>35</v>
      </c>
      <c r="Q1495" s="31">
        <v>4608</v>
      </c>
      <c r="R1495" s="31">
        <v>1196</v>
      </c>
      <c r="S1495" s="45">
        <v>20</v>
      </c>
      <c r="T1495" s="64">
        <f t="shared" si="207"/>
        <v>630</v>
      </c>
      <c r="U1495" s="64">
        <f t="shared" si="208"/>
        <v>5.4708036462908005</v>
      </c>
      <c r="V1495" s="38">
        <f t="shared" si="209"/>
        <v>1.8737375704482204</v>
      </c>
      <c r="W1495" s="52">
        <v>93.686878522411021</v>
      </c>
      <c r="X1495" s="71" t="str">
        <f t="shared" si="215"/>
        <v>Q4 2024</v>
      </c>
      <c r="Y1495" s="21">
        <f t="shared" si="210"/>
        <v>3840</v>
      </c>
      <c r="Z1495" s="21">
        <f t="shared" si="211"/>
        <v>2160</v>
      </c>
      <c r="AA1495" s="57">
        <f t="shared" si="212"/>
        <v>273540.18231454003</v>
      </c>
      <c r="AB1495" s="59">
        <f t="shared" si="213"/>
        <v>1.7777777777777777</v>
      </c>
      <c r="AC1495" s="61">
        <f t="shared" si="214"/>
        <v>800.09999999999991</v>
      </c>
    </row>
    <row r="1496" spans="4:29">
      <c r="D1496" s="12">
        <v>1490</v>
      </c>
      <c r="E1496" s="36" t="s">
        <v>222</v>
      </c>
      <c r="F1496" s="16" t="s">
        <v>11</v>
      </c>
      <c r="G1496" s="14" t="s">
        <v>51</v>
      </c>
      <c r="H1496" s="13" t="s">
        <v>5</v>
      </c>
      <c r="I1496" s="13" t="s">
        <v>53</v>
      </c>
      <c r="J1496" s="13" t="s">
        <v>97</v>
      </c>
      <c r="K1496" s="13" t="s">
        <v>98</v>
      </c>
      <c r="L1496" s="14">
        <v>49</v>
      </c>
      <c r="M1496" s="14" t="s">
        <v>99</v>
      </c>
      <c r="N1496" s="31">
        <v>1000000</v>
      </c>
      <c r="O1496" s="14" t="s">
        <v>1</v>
      </c>
      <c r="P1496" s="14" t="s">
        <v>35</v>
      </c>
      <c r="Q1496" s="31">
        <v>5000</v>
      </c>
      <c r="R1496" s="31">
        <v>1152</v>
      </c>
      <c r="S1496" s="45">
        <v>15</v>
      </c>
      <c r="T1496" s="64">
        <f t="shared" si="207"/>
        <v>735</v>
      </c>
      <c r="U1496" s="64">
        <f t="shared" si="208"/>
        <v>6.055933005610858</v>
      </c>
      <c r="V1496" s="38">
        <f t="shared" si="209"/>
        <v>2.0075759683373793</v>
      </c>
      <c r="W1496" s="52">
        <v>133.83839788915861</v>
      </c>
      <c r="X1496" s="71" t="str">
        <f t="shared" si="215"/>
        <v>Q4 2024</v>
      </c>
      <c r="Y1496" s="21">
        <f t="shared" si="210"/>
        <v>5120</v>
      </c>
      <c r="Z1496" s="21">
        <f t="shared" si="211"/>
        <v>1440</v>
      </c>
      <c r="AA1496" s="57">
        <f t="shared" si="212"/>
        <v>403728.86704072385</v>
      </c>
      <c r="AB1496" s="59">
        <f t="shared" si="213"/>
        <v>3.5555555555555554</v>
      </c>
      <c r="AC1496" s="61">
        <f t="shared" si="214"/>
        <v>1244.5999999999999</v>
      </c>
    </row>
    <row r="1497" spans="4:29">
      <c r="D1497" s="12">
        <v>1491</v>
      </c>
      <c r="E1497" s="36" t="s">
        <v>222</v>
      </c>
      <c r="F1497" s="16" t="s">
        <v>11</v>
      </c>
      <c r="G1497" s="14" t="s">
        <v>51</v>
      </c>
      <c r="H1497" s="13" t="s">
        <v>5</v>
      </c>
      <c r="I1497" s="13" t="s">
        <v>53</v>
      </c>
      <c r="J1497" s="13" t="s">
        <v>119</v>
      </c>
      <c r="K1497" s="13" t="s">
        <v>98</v>
      </c>
      <c r="L1497" s="14">
        <v>31.5</v>
      </c>
      <c r="M1497" s="14" t="s">
        <v>15</v>
      </c>
      <c r="N1497" s="31">
        <v>1000000</v>
      </c>
      <c r="O1497" s="14" t="s">
        <v>1</v>
      </c>
      <c r="P1497" s="14" t="s">
        <v>35</v>
      </c>
      <c r="Q1497" s="31">
        <v>5000</v>
      </c>
      <c r="R1497" s="31">
        <v>1152</v>
      </c>
      <c r="S1497" s="45">
        <v>10</v>
      </c>
      <c r="T1497" s="64">
        <f t="shared" si="207"/>
        <v>315</v>
      </c>
      <c r="U1497" s="64">
        <f t="shared" si="208"/>
        <v>2.7354018231454003</v>
      </c>
      <c r="V1497" s="38">
        <f t="shared" si="209"/>
        <v>0.93686878522411021</v>
      </c>
      <c r="W1497" s="52">
        <v>93.686878522411021</v>
      </c>
      <c r="X1497" s="71" t="str">
        <f t="shared" si="215"/>
        <v>Q4 2024</v>
      </c>
      <c r="Y1497" s="21">
        <f t="shared" si="210"/>
        <v>3840</v>
      </c>
      <c r="Z1497" s="21">
        <f t="shared" si="211"/>
        <v>2160</v>
      </c>
      <c r="AA1497" s="57">
        <f t="shared" si="212"/>
        <v>273540.18231454003</v>
      </c>
      <c r="AB1497" s="59">
        <f t="shared" si="213"/>
        <v>1.7777777777777777</v>
      </c>
      <c r="AC1497" s="61">
        <f t="shared" si="214"/>
        <v>800.09999999999991</v>
      </c>
    </row>
    <row r="1498" spans="4:29">
      <c r="D1498" s="12">
        <v>1492</v>
      </c>
      <c r="E1498" s="36" t="s">
        <v>222</v>
      </c>
      <c r="F1498" s="16" t="s">
        <v>11</v>
      </c>
      <c r="G1498" s="14" t="s">
        <v>51</v>
      </c>
      <c r="H1498" s="13" t="s">
        <v>5</v>
      </c>
      <c r="I1498" s="13" t="s">
        <v>120</v>
      </c>
      <c r="J1498" s="13"/>
      <c r="K1498" s="13" t="s">
        <v>120</v>
      </c>
      <c r="L1498" s="14">
        <v>27</v>
      </c>
      <c r="M1498" s="14" t="s">
        <v>15</v>
      </c>
      <c r="N1498" s="31" t="s">
        <v>65</v>
      </c>
      <c r="O1498" s="14" t="s">
        <v>1</v>
      </c>
      <c r="P1498" s="14" t="s">
        <v>35</v>
      </c>
      <c r="Q1498" s="31">
        <v>5000</v>
      </c>
      <c r="R1498" s="31">
        <v>1152</v>
      </c>
      <c r="S1498" s="45">
        <v>20</v>
      </c>
      <c r="T1498" s="64">
        <f t="shared" si="207"/>
        <v>540</v>
      </c>
      <c r="U1498" s="64">
        <f t="shared" si="208"/>
        <v>4.0193659442136491</v>
      </c>
      <c r="V1498" s="38">
        <f t="shared" si="209"/>
        <v>1.8737375704482204</v>
      </c>
      <c r="W1498" s="52">
        <v>93.686878522411021</v>
      </c>
      <c r="X1498" s="71" t="str">
        <f t="shared" si="215"/>
        <v>Q4 2024</v>
      </c>
      <c r="Y1498" s="21">
        <f t="shared" si="210"/>
        <v>3840</v>
      </c>
      <c r="Z1498" s="21">
        <f t="shared" si="211"/>
        <v>2160</v>
      </c>
      <c r="AA1498" s="57">
        <f t="shared" si="212"/>
        <v>200968.29721068247</v>
      </c>
      <c r="AB1498" s="59">
        <f t="shared" si="213"/>
        <v>1.7777777777777777</v>
      </c>
      <c r="AC1498" s="61">
        <f t="shared" si="214"/>
        <v>685.8</v>
      </c>
    </row>
    <row r="1499" spans="4:29">
      <c r="D1499" s="12">
        <v>1493</v>
      </c>
      <c r="E1499" s="36" t="s">
        <v>222</v>
      </c>
      <c r="F1499" s="16" t="s">
        <v>11</v>
      </c>
      <c r="G1499" s="14" t="s">
        <v>51</v>
      </c>
      <c r="H1499" s="13" t="s">
        <v>5</v>
      </c>
      <c r="I1499" s="13" t="s">
        <v>120</v>
      </c>
      <c r="J1499" s="13"/>
      <c r="K1499" s="13" t="s">
        <v>120</v>
      </c>
      <c r="L1499" s="14">
        <v>31.5</v>
      </c>
      <c r="M1499" s="14" t="s">
        <v>15</v>
      </c>
      <c r="N1499" s="31" t="s">
        <v>65</v>
      </c>
      <c r="O1499" s="14" t="s">
        <v>1</v>
      </c>
      <c r="P1499" s="14" t="s">
        <v>35</v>
      </c>
      <c r="Q1499" s="31">
        <v>5000</v>
      </c>
      <c r="R1499" s="31">
        <v>1152</v>
      </c>
      <c r="S1499" s="45">
        <v>15</v>
      </c>
      <c r="T1499" s="64">
        <f t="shared" si="207"/>
        <v>472.5</v>
      </c>
      <c r="U1499" s="64">
        <f t="shared" si="208"/>
        <v>4.1031027347181004</v>
      </c>
      <c r="V1499" s="38">
        <f t="shared" si="209"/>
        <v>1.4053031778361653</v>
      </c>
      <c r="W1499" s="52">
        <v>93.686878522411021</v>
      </c>
      <c r="X1499" s="71" t="str">
        <f t="shared" si="215"/>
        <v>Q4 2024</v>
      </c>
      <c r="Y1499" s="21">
        <f t="shared" si="210"/>
        <v>3840</v>
      </c>
      <c r="Z1499" s="21">
        <f t="shared" si="211"/>
        <v>2160</v>
      </c>
      <c r="AA1499" s="57">
        <f t="shared" si="212"/>
        <v>273540.18231454003</v>
      </c>
      <c r="AB1499" s="59">
        <f t="shared" si="213"/>
        <v>1.7777777777777777</v>
      </c>
      <c r="AC1499" s="61">
        <f t="shared" si="214"/>
        <v>800.09999999999991</v>
      </c>
    </row>
    <row r="1500" spans="4:29">
      <c r="D1500" s="12">
        <v>1494</v>
      </c>
      <c r="E1500" s="36" t="s">
        <v>222</v>
      </c>
      <c r="F1500" s="16" t="s">
        <v>11</v>
      </c>
      <c r="G1500" s="14" t="s">
        <v>51</v>
      </c>
      <c r="H1500" s="13" t="s">
        <v>5</v>
      </c>
      <c r="I1500" s="13" t="s">
        <v>45</v>
      </c>
      <c r="J1500" s="13" t="s">
        <v>134</v>
      </c>
      <c r="K1500" s="13" t="s">
        <v>43</v>
      </c>
      <c r="L1500" s="14">
        <v>27</v>
      </c>
      <c r="M1500" s="14" t="s">
        <v>15</v>
      </c>
      <c r="N1500" s="31">
        <v>1000000</v>
      </c>
      <c r="O1500" s="14" t="s">
        <v>1</v>
      </c>
      <c r="P1500" s="14" t="s">
        <v>35</v>
      </c>
      <c r="Q1500" s="31">
        <v>2304</v>
      </c>
      <c r="R1500" s="31">
        <v>576</v>
      </c>
      <c r="S1500" s="45">
        <v>25</v>
      </c>
      <c r="T1500" s="64">
        <f t="shared" si="207"/>
        <v>675</v>
      </c>
      <c r="U1500" s="64">
        <f t="shared" si="208"/>
        <v>5.0242074302670616</v>
      </c>
      <c r="V1500" s="38">
        <f t="shared" si="209"/>
        <v>2.3421719630602755</v>
      </c>
      <c r="W1500" s="52">
        <v>93.686878522411021</v>
      </c>
      <c r="X1500" s="71" t="str">
        <f t="shared" si="215"/>
        <v>Q4 2024</v>
      </c>
      <c r="Y1500" s="21">
        <f t="shared" si="210"/>
        <v>3840</v>
      </c>
      <c r="Z1500" s="21">
        <f t="shared" si="211"/>
        <v>2160</v>
      </c>
      <c r="AA1500" s="57">
        <f t="shared" si="212"/>
        <v>200968.29721068247</v>
      </c>
      <c r="AB1500" s="59">
        <f t="shared" si="213"/>
        <v>1.7777777777777777</v>
      </c>
      <c r="AC1500" s="61">
        <f t="shared" si="214"/>
        <v>685.8</v>
      </c>
    </row>
    <row r="1501" spans="4:29">
      <c r="D1501" s="12">
        <v>1495</v>
      </c>
      <c r="E1501" s="36" t="s">
        <v>222</v>
      </c>
      <c r="F1501" s="16" t="s">
        <v>11</v>
      </c>
      <c r="G1501" s="14" t="s">
        <v>51</v>
      </c>
      <c r="H1501" s="13" t="s">
        <v>5</v>
      </c>
      <c r="I1501" s="13" t="s">
        <v>121</v>
      </c>
      <c r="J1501" s="13" t="s">
        <v>282</v>
      </c>
      <c r="K1501" s="13"/>
      <c r="L1501" s="14">
        <v>27</v>
      </c>
      <c r="M1501" s="14" t="s">
        <v>15</v>
      </c>
      <c r="N1501" s="31" t="s">
        <v>65</v>
      </c>
      <c r="O1501" s="14" t="s">
        <v>1</v>
      </c>
      <c r="P1501" s="14" t="s">
        <v>35</v>
      </c>
      <c r="Q1501" s="31">
        <v>5000</v>
      </c>
      <c r="R1501" s="31">
        <v>1152</v>
      </c>
      <c r="S1501" s="45">
        <v>20</v>
      </c>
      <c r="T1501" s="64">
        <f t="shared" si="207"/>
        <v>540</v>
      </c>
      <c r="U1501" s="64">
        <f t="shared" si="208"/>
        <v>4.0193659442136491</v>
      </c>
      <c r="V1501" s="38">
        <f t="shared" si="209"/>
        <v>1.8737375704482204</v>
      </c>
      <c r="W1501" s="52">
        <v>93.686878522411021</v>
      </c>
      <c r="X1501" s="71" t="str">
        <f t="shared" si="215"/>
        <v>Q4 2024</v>
      </c>
      <c r="Y1501" s="21">
        <f t="shared" si="210"/>
        <v>3840</v>
      </c>
      <c r="Z1501" s="21">
        <f t="shared" si="211"/>
        <v>2160</v>
      </c>
      <c r="AA1501" s="57">
        <f t="shared" si="212"/>
        <v>200968.29721068247</v>
      </c>
      <c r="AB1501" s="59">
        <f t="shared" si="213"/>
        <v>1.7777777777777777</v>
      </c>
      <c r="AC1501" s="61">
        <f t="shared" si="214"/>
        <v>685.8</v>
      </c>
    </row>
    <row r="1502" spans="4:29">
      <c r="D1502" s="12">
        <v>1496</v>
      </c>
      <c r="E1502" s="36" t="s">
        <v>222</v>
      </c>
      <c r="F1502" s="16" t="s">
        <v>11</v>
      </c>
      <c r="G1502" s="14" t="s">
        <v>51</v>
      </c>
      <c r="H1502" s="13" t="s">
        <v>5</v>
      </c>
      <c r="I1502" s="13" t="s">
        <v>121</v>
      </c>
      <c r="J1502" s="13" t="s">
        <v>283</v>
      </c>
      <c r="K1502" s="13"/>
      <c r="L1502" s="14">
        <v>31.5</v>
      </c>
      <c r="M1502" s="14" t="s">
        <v>15</v>
      </c>
      <c r="N1502" s="31" t="s">
        <v>65</v>
      </c>
      <c r="O1502" s="14" t="s">
        <v>1</v>
      </c>
      <c r="P1502" s="14" t="s">
        <v>35</v>
      </c>
      <c r="Q1502" s="31">
        <v>5000</v>
      </c>
      <c r="R1502" s="31">
        <v>1152</v>
      </c>
      <c r="S1502" s="45">
        <v>15</v>
      </c>
      <c r="T1502" s="64">
        <f t="shared" si="207"/>
        <v>472.5</v>
      </c>
      <c r="U1502" s="64">
        <f t="shared" si="208"/>
        <v>4.1031027347181004</v>
      </c>
      <c r="V1502" s="38">
        <f t="shared" si="209"/>
        <v>1.4053031778361653</v>
      </c>
      <c r="W1502" s="52">
        <v>93.686878522411021</v>
      </c>
      <c r="X1502" s="71" t="str">
        <f t="shared" si="215"/>
        <v>Q4 2024</v>
      </c>
      <c r="Y1502" s="21">
        <f t="shared" si="210"/>
        <v>3840</v>
      </c>
      <c r="Z1502" s="21">
        <f t="shared" si="211"/>
        <v>2160</v>
      </c>
      <c r="AA1502" s="57">
        <f t="shared" si="212"/>
        <v>273540.18231454003</v>
      </c>
      <c r="AB1502" s="59">
        <f t="shared" si="213"/>
        <v>1.7777777777777777</v>
      </c>
      <c r="AC1502" s="61">
        <f t="shared" si="214"/>
        <v>800.09999999999991</v>
      </c>
    </row>
    <row r="1503" spans="4:29">
      <c r="D1503" s="12">
        <v>1497</v>
      </c>
      <c r="E1503" s="36" t="s">
        <v>222</v>
      </c>
      <c r="F1503" s="16" t="s">
        <v>11</v>
      </c>
      <c r="G1503" s="14" t="s">
        <v>51</v>
      </c>
      <c r="H1503" s="13" t="s">
        <v>5</v>
      </c>
      <c r="I1503" s="13" t="s">
        <v>122</v>
      </c>
      <c r="J1503" s="13"/>
      <c r="K1503" s="13"/>
      <c r="L1503" s="14">
        <v>27</v>
      </c>
      <c r="M1503" s="14" t="s">
        <v>15</v>
      </c>
      <c r="N1503" s="31" t="s">
        <v>65</v>
      </c>
      <c r="O1503" s="14" t="s">
        <v>2</v>
      </c>
      <c r="P1503" s="14" t="s">
        <v>35</v>
      </c>
      <c r="Q1503" s="31">
        <v>5000</v>
      </c>
      <c r="R1503" s="31">
        <v>1152</v>
      </c>
      <c r="S1503" s="45">
        <v>10</v>
      </c>
      <c r="T1503" s="64">
        <f t="shared" si="207"/>
        <v>270</v>
      </c>
      <c r="U1503" s="64">
        <f t="shared" si="208"/>
        <v>2.0096829721068246</v>
      </c>
      <c r="V1503" s="38">
        <f t="shared" si="209"/>
        <v>0.93686878522411021</v>
      </c>
      <c r="W1503" s="52">
        <v>93.686878522411021</v>
      </c>
      <c r="X1503" s="71" t="str">
        <f t="shared" si="215"/>
        <v>Q4 2024</v>
      </c>
      <c r="Y1503" s="21">
        <f t="shared" si="210"/>
        <v>3840</v>
      </c>
      <c r="Z1503" s="21">
        <f t="shared" si="211"/>
        <v>2160</v>
      </c>
      <c r="AA1503" s="57">
        <f t="shared" si="212"/>
        <v>200968.29721068247</v>
      </c>
      <c r="AB1503" s="59">
        <f t="shared" si="213"/>
        <v>1.7777777777777777</v>
      </c>
      <c r="AC1503" s="61">
        <f t="shared" si="214"/>
        <v>685.8</v>
      </c>
    </row>
    <row r="1504" spans="4:29">
      <c r="D1504" s="12">
        <v>1498</v>
      </c>
      <c r="E1504" s="36" t="s">
        <v>222</v>
      </c>
      <c r="F1504" s="16" t="s">
        <v>11</v>
      </c>
      <c r="G1504" s="14" t="s">
        <v>51</v>
      </c>
      <c r="H1504" s="13" t="s">
        <v>5</v>
      </c>
      <c r="I1504" s="13" t="s">
        <v>122</v>
      </c>
      <c r="J1504" s="13"/>
      <c r="K1504" s="13"/>
      <c r="L1504" s="14">
        <v>31.5</v>
      </c>
      <c r="M1504" s="14" t="s">
        <v>15</v>
      </c>
      <c r="N1504" s="31" t="s">
        <v>65</v>
      </c>
      <c r="O1504" s="14" t="s">
        <v>2</v>
      </c>
      <c r="P1504" s="14" t="s">
        <v>35</v>
      </c>
      <c r="Q1504" s="31">
        <v>5000</v>
      </c>
      <c r="R1504" s="31">
        <v>1152</v>
      </c>
      <c r="S1504" s="45">
        <v>10</v>
      </c>
      <c r="T1504" s="64">
        <f t="shared" si="207"/>
        <v>315</v>
      </c>
      <c r="U1504" s="64">
        <f t="shared" si="208"/>
        <v>2.7354018231454003</v>
      </c>
      <c r="V1504" s="38">
        <f t="shared" si="209"/>
        <v>0.93686878522411021</v>
      </c>
      <c r="W1504" s="52">
        <v>93.686878522411021</v>
      </c>
      <c r="X1504" s="71" t="str">
        <f t="shared" si="215"/>
        <v>Q4 2024</v>
      </c>
      <c r="Y1504" s="21">
        <f t="shared" si="210"/>
        <v>3840</v>
      </c>
      <c r="Z1504" s="21">
        <f t="shared" si="211"/>
        <v>2160</v>
      </c>
      <c r="AA1504" s="57">
        <f t="shared" si="212"/>
        <v>273540.18231454003</v>
      </c>
      <c r="AB1504" s="59">
        <f t="shared" si="213"/>
        <v>1.7777777777777777</v>
      </c>
      <c r="AC1504" s="61">
        <f t="shared" si="214"/>
        <v>800.09999999999991</v>
      </c>
    </row>
    <row r="1505" spans="4:29">
      <c r="D1505" s="12">
        <v>1499</v>
      </c>
      <c r="E1505" s="36" t="s">
        <v>222</v>
      </c>
      <c r="F1505" s="16" t="s">
        <v>11</v>
      </c>
      <c r="G1505" s="14" t="s">
        <v>51</v>
      </c>
      <c r="H1505" s="13" t="s">
        <v>5</v>
      </c>
      <c r="I1505" s="13" t="s">
        <v>140</v>
      </c>
      <c r="J1505" s="13"/>
      <c r="K1505" s="13"/>
      <c r="L1505" s="14">
        <v>27</v>
      </c>
      <c r="M1505" s="14" t="s">
        <v>15</v>
      </c>
      <c r="N1505" s="31" t="s">
        <v>65</v>
      </c>
      <c r="O1505" s="14" t="s">
        <v>1</v>
      </c>
      <c r="P1505" s="14" t="s">
        <v>35</v>
      </c>
      <c r="Q1505" s="31">
        <v>2304</v>
      </c>
      <c r="R1505" s="31">
        <v>576</v>
      </c>
      <c r="S1505" s="45">
        <v>20</v>
      </c>
      <c r="T1505" s="64">
        <f t="shared" si="207"/>
        <v>540</v>
      </c>
      <c r="U1505" s="64">
        <f t="shared" si="208"/>
        <v>4.0193659442136491</v>
      </c>
      <c r="V1505" s="38">
        <f t="shared" si="209"/>
        <v>1.8737375704482204</v>
      </c>
      <c r="W1505" s="52">
        <v>93.686878522411021</v>
      </c>
      <c r="X1505" s="71" t="str">
        <f t="shared" si="215"/>
        <v>Q4 2024</v>
      </c>
      <c r="Y1505" s="21">
        <f t="shared" si="210"/>
        <v>3840</v>
      </c>
      <c r="Z1505" s="21">
        <f t="shared" si="211"/>
        <v>2160</v>
      </c>
      <c r="AA1505" s="57">
        <f t="shared" si="212"/>
        <v>200968.29721068247</v>
      </c>
      <c r="AB1505" s="59">
        <f t="shared" si="213"/>
        <v>1.7777777777777777</v>
      </c>
      <c r="AC1505" s="61">
        <f t="shared" si="214"/>
        <v>685.8</v>
      </c>
    </row>
    <row r="1506" spans="4:29">
      <c r="D1506" s="12">
        <v>1500</v>
      </c>
      <c r="E1506" s="36" t="s">
        <v>222</v>
      </c>
      <c r="F1506" s="16" t="s">
        <v>11</v>
      </c>
      <c r="G1506" s="14" t="s">
        <v>51</v>
      </c>
      <c r="H1506" s="13" t="s">
        <v>5</v>
      </c>
      <c r="I1506" s="13" t="s">
        <v>140</v>
      </c>
      <c r="J1506" s="13"/>
      <c r="K1506" s="13"/>
      <c r="L1506" s="14">
        <v>31.5</v>
      </c>
      <c r="M1506" s="14" t="s">
        <v>15</v>
      </c>
      <c r="N1506" s="31" t="s">
        <v>65</v>
      </c>
      <c r="O1506" s="14" t="s">
        <v>1</v>
      </c>
      <c r="P1506" s="14" t="s">
        <v>35</v>
      </c>
      <c r="Q1506" s="31">
        <v>4608</v>
      </c>
      <c r="R1506" s="31">
        <v>1152</v>
      </c>
      <c r="S1506" s="45">
        <v>15</v>
      </c>
      <c r="T1506" s="64">
        <f t="shared" si="207"/>
        <v>472.5</v>
      </c>
      <c r="U1506" s="64">
        <f t="shared" si="208"/>
        <v>4.1031027347181004</v>
      </c>
      <c r="V1506" s="38">
        <f t="shared" si="209"/>
        <v>1.4053031778361653</v>
      </c>
      <c r="W1506" s="52">
        <v>93.686878522411021</v>
      </c>
      <c r="X1506" s="71" t="str">
        <f t="shared" si="215"/>
        <v>Q4 2024</v>
      </c>
      <c r="Y1506" s="21">
        <f t="shared" si="210"/>
        <v>3840</v>
      </c>
      <c r="Z1506" s="21">
        <f t="shared" si="211"/>
        <v>2160</v>
      </c>
      <c r="AA1506" s="57">
        <f t="shared" si="212"/>
        <v>273540.18231454003</v>
      </c>
      <c r="AB1506" s="59">
        <f t="shared" si="213"/>
        <v>1.7777777777777777</v>
      </c>
      <c r="AC1506" s="61">
        <f t="shared" si="214"/>
        <v>800.09999999999991</v>
      </c>
    </row>
    <row r="1507" spans="4:29">
      <c r="D1507" s="12">
        <v>1501</v>
      </c>
      <c r="E1507" s="36" t="s">
        <v>222</v>
      </c>
      <c r="F1507" s="16" t="s">
        <v>11</v>
      </c>
      <c r="G1507" s="14" t="s">
        <v>51</v>
      </c>
      <c r="H1507" s="13" t="s">
        <v>5</v>
      </c>
      <c r="I1507" s="13" t="s">
        <v>135</v>
      </c>
      <c r="J1507" s="13" t="s">
        <v>225</v>
      </c>
      <c r="K1507" s="13" t="s">
        <v>95</v>
      </c>
      <c r="L1507" s="14">
        <v>27</v>
      </c>
      <c r="M1507" s="14" t="s">
        <v>15</v>
      </c>
      <c r="N1507" s="31" t="s">
        <v>65</v>
      </c>
      <c r="O1507" s="14" t="s">
        <v>2</v>
      </c>
      <c r="P1507" s="14" t="s">
        <v>35</v>
      </c>
      <c r="Q1507" s="31">
        <v>10368</v>
      </c>
      <c r="R1507" s="31">
        <v>1152</v>
      </c>
      <c r="S1507" s="45">
        <v>25</v>
      </c>
      <c r="T1507" s="64">
        <f t="shared" si="207"/>
        <v>675</v>
      </c>
      <c r="U1507" s="64">
        <f t="shared" si="208"/>
        <v>5.0242074302670616</v>
      </c>
      <c r="V1507" s="38">
        <f t="shared" si="209"/>
        <v>2.3421719630602755</v>
      </c>
      <c r="W1507" s="52">
        <v>93.686878522411021</v>
      </c>
      <c r="X1507" s="71" t="str">
        <f t="shared" si="215"/>
        <v>Q4 2024</v>
      </c>
      <c r="Y1507" s="21">
        <f t="shared" si="210"/>
        <v>3840</v>
      </c>
      <c r="Z1507" s="21">
        <f t="shared" si="211"/>
        <v>2160</v>
      </c>
      <c r="AA1507" s="57">
        <f t="shared" si="212"/>
        <v>200968.29721068247</v>
      </c>
      <c r="AB1507" s="59">
        <f t="shared" si="213"/>
        <v>1.7777777777777777</v>
      </c>
      <c r="AC1507" s="61">
        <f t="shared" si="214"/>
        <v>685.8</v>
      </c>
    </row>
    <row r="1508" spans="4:29">
      <c r="D1508" s="12">
        <v>1502</v>
      </c>
      <c r="E1508" s="36" t="s">
        <v>222</v>
      </c>
      <c r="F1508" s="16" t="s">
        <v>11</v>
      </c>
      <c r="G1508" s="14" t="s">
        <v>51</v>
      </c>
      <c r="H1508" s="13" t="s">
        <v>5</v>
      </c>
      <c r="I1508" s="13" t="s">
        <v>135</v>
      </c>
      <c r="J1508" s="13" t="s">
        <v>197</v>
      </c>
      <c r="K1508" s="13" t="s">
        <v>95</v>
      </c>
      <c r="L1508" s="14">
        <v>27</v>
      </c>
      <c r="M1508" s="14" t="s">
        <v>15</v>
      </c>
      <c r="N1508" s="31" t="s">
        <v>65</v>
      </c>
      <c r="O1508" s="14" t="s">
        <v>2</v>
      </c>
      <c r="P1508" s="14" t="s">
        <v>35</v>
      </c>
      <c r="Q1508" s="31">
        <v>4608</v>
      </c>
      <c r="R1508" s="31">
        <v>1152</v>
      </c>
      <c r="S1508" s="45">
        <v>25</v>
      </c>
      <c r="T1508" s="64">
        <f t="shared" si="207"/>
        <v>675</v>
      </c>
      <c r="U1508" s="64">
        <f t="shared" si="208"/>
        <v>5.0242074302670616</v>
      </c>
      <c r="V1508" s="38">
        <f t="shared" si="209"/>
        <v>2.3421719630602755</v>
      </c>
      <c r="W1508" s="52">
        <v>93.686878522411021</v>
      </c>
      <c r="X1508" s="71" t="str">
        <f t="shared" si="215"/>
        <v>Q4 2024</v>
      </c>
      <c r="Y1508" s="21">
        <f t="shared" si="210"/>
        <v>3840</v>
      </c>
      <c r="Z1508" s="21">
        <f t="shared" si="211"/>
        <v>2160</v>
      </c>
      <c r="AA1508" s="57">
        <f t="shared" si="212"/>
        <v>200968.29721068247</v>
      </c>
      <c r="AB1508" s="59">
        <f t="shared" si="213"/>
        <v>1.7777777777777777</v>
      </c>
      <c r="AC1508" s="61">
        <f t="shared" si="214"/>
        <v>685.8</v>
      </c>
    </row>
    <row r="1509" spans="4:29">
      <c r="D1509" s="12">
        <v>1503</v>
      </c>
      <c r="E1509" s="36" t="s">
        <v>222</v>
      </c>
      <c r="F1509" s="16" t="s">
        <v>11</v>
      </c>
      <c r="G1509" s="14" t="s">
        <v>51</v>
      </c>
      <c r="H1509" s="13" t="s">
        <v>5</v>
      </c>
      <c r="I1509" s="13" t="s">
        <v>135</v>
      </c>
      <c r="J1509" s="13" t="s">
        <v>198</v>
      </c>
      <c r="K1509" s="13" t="s">
        <v>95</v>
      </c>
      <c r="L1509" s="14">
        <v>31.5</v>
      </c>
      <c r="M1509" s="14" t="s">
        <v>15</v>
      </c>
      <c r="N1509" s="31" t="s">
        <v>65</v>
      </c>
      <c r="O1509" s="14" t="s">
        <v>2</v>
      </c>
      <c r="P1509" s="14" t="s">
        <v>35</v>
      </c>
      <c r="Q1509" s="31">
        <v>9216</v>
      </c>
      <c r="R1509" s="31">
        <v>1152</v>
      </c>
      <c r="S1509" s="45">
        <v>15</v>
      </c>
      <c r="T1509" s="64">
        <f t="shared" si="207"/>
        <v>472.5</v>
      </c>
      <c r="U1509" s="64">
        <f t="shared" si="208"/>
        <v>4.1031027347181004</v>
      </c>
      <c r="V1509" s="38">
        <f t="shared" si="209"/>
        <v>1.4053031778361653</v>
      </c>
      <c r="W1509" s="52">
        <v>93.686878522411021</v>
      </c>
      <c r="X1509" s="71" t="str">
        <f t="shared" si="215"/>
        <v>Q4 2024</v>
      </c>
      <c r="Y1509" s="21">
        <f t="shared" si="210"/>
        <v>3840</v>
      </c>
      <c r="Z1509" s="21">
        <f t="shared" si="211"/>
        <v>2160</v>
      </c>
      <c r="AA1509" s="57">
        <f t="shared" si="212"/>
        <v>273540.18231454003</v>
      </c>
      <c r="AB1509" s="59">
        <f t="shared" si="213"/>
        <v>1.7777777777777777</v>
      </c>
      <c r="AC1509" s="61">
        <f t="shared" si="214"/>
        <v>800.09999999999991</v>
      </c>
    </row>
    <row r="1510" spans="4:29">
      <c r="D1510" s="12">
        <v>1504</v>
      </c>
      <c r="E1510" s="36" t="s">
        <v>222</v>
      </c>
      <c r="F1510" s="16" t="s">
        <v>11</v>
      </c>
      <c r="G1510" s="14" t="s">
        <v>51</v>
      </c>
      <c r="H1510" s="13" t="s">
        <v>5</v>
      </c>
      <c r="I1510" s="13" t="s">
        <v>135</v>
      </c>
      <c r="J1510" s="13" t="s">
        <v>210</v>
      </c>
      <c r="K1510" s="13" t="s">
        <v>95</v>
      </c>
      <c r="L1510" s="14">
        <v>34</v>
      </c>
      <c r="M1510" s="14" t="s">
        <v>117</v>
      </c>
      <c r="N1510" s="31" t="s">
        <v>65</v>
      </c>
      <c r="O1510" s="14" t="s">
        <v>2</v>
      </c>
      <c r="P1510" s="14" t="s">
        <v>35</v>
      </c>
      <c r="Q1510" s="31">
        <v>9216</v>
      </c>
      <c r="R1510" s="31">
        <v>1151</v>
      </c>
      <c r="S1510" s="45">
        <v>3</v>
      </c>
      <c r="T1510" s="64">
        <f t="shared" si="207"/>
        <v>102</v>
      </c>
      <c r="U1510" s="64">
        <f t="shared" si="208"/>
        <v>0.79694391031753331</v>
      </c>
      <c r="V1510" s="38">
        <f t="shared" si="209"/>
        <v>0.2810606355672331</v>
      </c>
      <c r="W1510" s="52">
        <v>93.686878522411021</v>
      </c>
      <c r="X1510" s="71" t="str">
        <f t="shared" si="215"/>
        <v>Q4 2024</v>
      </c>
      <c r="Y1510" s="21">
        <f t="shared" si="210"/>
        <v>3440</v>
      </c>
      <c r="Z1510" s="21">
        <f t="shared" si="211"/>
        <v>1440</v>
      </c>
      <c r="AA1510" s="57">
        <f t="shared" si="212"/>
        <v>265647.97010584443</v>
      </c>
      <c r="AB1510" s="59">
        <f t="shared" si="213"/>
        <v>2.3888888888888888</v>
      </c>
      <c r="AC1510" s="61">
        <f t="shared" si="214"/>
        <v>863.59999999999991</v>
      </c>
    </row>
    <row r="1511" spans="4:29">
      <c r="D1511" s="12">
        <v>1505</v>
      </c>
      <c r="E1511" s="36" t="s">
        <v>222</v>
      </c>
      <c r="F1511" s="16" t="s">
        <v>11</v>
      </c>
      <c r="G1511" s="14" t="s">
        <v>51</v>
      </c>
      <c r="H1511" s="13" t="s">
        <v>5</v>
      </c>
      <c r="I1511" s="13" t="s">
        <v>144</v>
      </c>
      <c r="J1511" s="13" t="s">
        <v>284</v>
      </c>
      <c r="K1511" s="13" t="s">
        <v>43</v>
      </c>
      <c r="L1511" s="14">
        <v>27</v>
      </c>
      <c r="M1511" s="14" t="s">
        <v>15</v>
      </c>
      <c r="N1511" s="31" t="s">
        <v>65</v>
      </c>
      <c r="O1511" s="14" t="s">
        <v>1</v>
      </c>
      <c r="P1511" s="14" t="s">
        <v>35</v>
      </c>
      <c r="Q1511" s="31">
        <v>1536</v>
      </c>
      <c r="R1511" s="31">
        <v>384</v>
      </c>
      <c r="S1511" s="45">
        <v>30</v>
      </c>
      <c r="T1511" s="64">
        <f t="shared" si="207"/>
        <v>810</v>
      </c>
      <c r="U1511" s="64">
        <f t="shared" si="208"/>
        <v>6.0290489163204741</v>
      </c>
      <c r="V1511" s="38">
        <f t="shared" si="209"/>
        <v>2.8106063556723306</v>
      </c>
      <c r="W1511" s="52">
        <v>93.686878522411021</v>
      </c>
      <c r="X1511" s="71" t="str">
        <f t="shared" si="215"/>
        <v>Q4 2024</v>
      </c>
      <c r="Y1511" s="21">
        <f t="shared" si="210"/>
        <v>3840</v>
      </c>
      <c r="Z1511" s="21">
        <f t="shared" si="211"/>
        <v>2160</v>
      </c>
      <c r="AA1511" s="57">
        <f t="shared" si="212"/>
        <v>200968.29721068247</v>
      </c>
      <c r="AB1511" s="59">
        <f t="shared" si="213"/>
        <v>1.7777777777777777</v>
      </c>
      <c r="AC1511" s="61">
        <f t="shared" si="214"/>
        <v>685.8</v>
      </c>
    </row>
    <row r="1512" spans="4:29">
      <c r="D1512" s="12">
        <v>1506</v>
      </c>
      <c r="E1512" s="36" t="s">
        <v>222</v>
      </c>
      <c r="F1512" s="16" t="s">
        <v>11</v>
      </c>
      <c r="G1512" s="14" t="s">
        <v>51</v>
      </c>
      <c r="H1512" s="13" t="s">
        <v>5</v>
      </c>
      <c r="I1512" s="13" t="s">
        <v>144</v>
      </c>
      <c r="J1512" s="13" t="s">
        <v>285</v>
      </c>
      <c r="K1512" s="13" t="s">
        <v>43</v>
      </c>
      <c r="L1512" s="14">
        <v>27</v>
      </c>
      <c r="M1512" s="14" t="s">
        <v>15</v>
      </c>
      <c r="N1512" s="31" t="s">
        <v>65</v>
      </c>
      <c r="O1512" s="14" t="s">
        <v>1</v>
      </c>
      <c r="P1512" s="14" t="s">
        <v>35</v>
      </c>
      <c r="Q1512" s="31">
        <v>2304</v>
      </c>
      <c r="R1512" s="31">
        <v>1152</v>
      </c>
      <c r="S1512" s="45">
        <v>15</v>
      </c>
      <c r="T1512" s="64">
        <f t="shared" si="207"/>
        <v>405</v>
      </c>
      <c r="U1512" s="64">
        <f t="shared" si="208"/>
        <v>3.0145244581602371</v>
      </c>
      <c r="V1512" s="38">
        <f t="shared" si="209"/>
        <v>1.4053031778361653</v>
      </c>
      <c r="W1512" s="52">
        <v>93.686878522411021</v>
      </c>
      <c r="X1512" s="71" t="str">
        <f t="shared" si="215"/>
        <v>Q4 2024</v>
      </c>
      <c r="Y1512" s="21">
        <f t="shared" si="210"/>
        <v>3840</v>
      </c>
      <c r="Z1512" s="21">
        <f t="shared" si="211"/>
        <v>2160</v>
      </c>
      <c r="AA1512" s="57">
        <f t="shared" si="212"/>
        <v>200968.29721068247</v>
      </c>
      <c r="AB1512" s="59">
        <f t="shared" si="213"/>
        <v>1.7777777777777777</v>
      </c>
      <c r="AC1512" s="61">
        <f t="shared" si="214"/>
        <v>685.8</v>
      </c>
    </row>
    <row r="1513" spans="4:29">
      <c r="D1513" s="12">
        <v>1507</v>
      </c>
      <c r="E1513" s="36" t="s">
        <v>222</v>
      </c>
      <c r="F1513" s="16" t="s">
        <v>11</v>
      </c>
      <c r="G1513" s="14" t="s">
        <v>51</v>
      </c>
      <c r="H1513" s="13" t="s">
        <v>5</v>
      </c>
      <c r="I1513" s="13" t="s">
        <v>144</v>
      </c>
      <c r="J1513" s="13" t="s">
        <v>286</v>
      </c>
      <c r="K1513" s="13" t="s">
        <v>43</v>
      </c>
      <c r="L1513" s="14">
        <v>31.5</v>
      </c>
      <c r="M1513" s="14" t="s">
        <v>15</v>
      </c>
      <c r="N1513" s="31" t="s">
        <v>65</v>
      </c>
      <c r="O1513" s="14" t="s">
        <v>1</v>
      </c>
      <c r="P1513" s="14" t="s">
        <v>35</v>
      </c>
      <c r="Q1513" s="31">
        <v>2304</v>
      </c>
      <c r="R1513" s="31">
        <v>1152</v>
      </c>
      <c r="S1513" s="45">
        <v>10</v>
      </c>
      <c r="T1513" s="64">
        <f t="shared" si="207"/>
        <v>315</v>
      </c>
      <c r="U1513" s="64">
        <f t="shared" si="208"/>
        <v>2.7354018231454003</v>
      </c>
      <c r="V1513" s="38">
        <f t="shared" si="209"/>
        <v>0.93686878522411021</v>
      </c>
      <c r="W1513" s="52">
        <v>93.686878522411021</v>
      </c>
      <c r="X1513" s="71" t="str">
        <f t="shared" si="215"/>
        <v>Q4 2024</v>
      </c>
      <c r="Y1513" s="21">
        <f t="shared" si="210"/>
        <v>3840</v>
      </c>
      <c r="Z1513" s="21">
        <f t="shared" si="211"/>
        <v>2160</v>
      </c>
      <c r="AA1513" s="57">
        <f t="shared" si="212"/>
        <v>273540.18231454003</v>
      </c>
      <c r="AB1513" s="59">
        <f t="shared" si="213"/>
        <v>1.7777777777777777</v>
      </c>
      <c r="AC1513" s="61">
        <f t="shared" si="214"/>
        <v>800.09999999999991</v>
      </c>
    </row>
    <row r="1514" spans="4:29">
      <c r="D1514" s="12">
        <v>1508</v>
      </c>
      <c r="E1514" s="36" t="s">
        <v>222</v>
      </c>
      <c r="F1514" s="16" t="s">
        <v>11</v>
      </c>
      <c r="G1514" s="14" t="s">
        <v>51</v>
      </c>
      <c r="H1514" s="13" t="s">
        <v>5</v>
      </c>
      <c r="I1514" s="13" t="s">
        <v>145</v>
      </c>
      <c r="J1514" s="13"/>
      <c r="K1514" s="13" t="s">
        <v>43</v>
      </c>
      <c r="L1514" s="14">
        <v>27</v>
      </c>
      <c r="M1514" s="14" t="s">
        <v>15</v>
      </c>
      <c r="N1514" s="31" t="s">
        <v>65</v>
      </c>
      <c r="O1514" s="14" t="s">
        <v>1</v>
      </c>
      <c r="P1514" s="14" t="s">
        <v>35</v>
      </c>
      <c r="Q1514" s="31">
        <v>2304</v>
      </c>
      <c r="R1514" s="31">
        <v>1152</v>
      </c>
      <c r="S1514" s="45">
        <v>35</v>
      </c>
      <c r="T1514" s="64">
        <f t="shared" si="207"/>
        <v>945</v>
      </c>
      <c r="U1514" s="64">
        <f t="shared" si="208"/>
        <v>7.0338904023738866</v>
      </c>
      <c r="V1514" s="38">
        <f t="shared" si="209"/>
        <v>3.2790407482843857</v>
      </c>
      <c r="W1514" s="52">
        <v>93.686878522411021</v>
      </c>
      <c r="X1514" s="71" t="str">
        <f t="shared" si="215"/>
        <v>Q4 2024</v>
      </c>
      <c r="Y1514" s="21">
        <f t="shared" si="210"/>
        <v>3840</v>
      </c>
      <c r="Z1514" s="21">
        <f t="shared" si="211"/>
        <v>2160</v>
      </c>
      <c r="AA1514" s="57">
        <f t="shared" si="212"/>
        <v>200968.29721068247</v>
      </c>
      <c r="AB1514" s="59">
        <f t="shared" si="213"/>
        <v>1.7777777777777777</v>
      </c>
      <c r="AC1514" s="61">
        <f t="shared" si="214"/>
        <v>685.8</v>
      </c>
    </row>
    <row r="1515" spans="4:29">
      <c r="D1515" s="12">
        <v>1509</v>
      </c>
      <c r="E1515" s="36" t="s">
        <v>222</v>
      </c>
      <c r="F1515" s="16" t="s">
        <v>11</v>
      </c>
      <c r="G1515" s="14" t="s">
        <v>51</v>
      </c>
      <c r="H1515" s="13" t="s">
        <v>5</v>
      </c>
      <c r="I1515" s="13" t="s">
        <v>145</v>
      </c>
      <c r="J1515" s="13"/>
      <c r="K1515" s="13" t="s">
        <v>43</v>
      </c>
      <c r="L1515" s="14">
        <v>31.5</v>
      </c>
      <c r="M1515" s="14" t="s">
        <v>15</v>
      </c>
      <c r="N1515" s="31" t="s">
        <v>65</v>
      </c>
      <c r="O1515" s="14" t="s">
        <v>1</v>
      </c>
      <c r="P1515" s="14" t="s">
        <v>35</v>
      </c>
      <c r="Q1515" s="31">
        <v>2304</v>
      </c>
      <c r="R1515" s="31">
        <v>1152</v>
      </c>
      <c r="S1515" s="45">
        <v>25</v>
      </c>
      <c r="T1515" s="64">
        <f t="shared" si="207"/>
        <v>787.5</v>
      </c>
      <c r="U1515" s="64">
        <f t="shared" si="208"/>
        <v>6.8385045578635006</v>
      </c>
      <c r="V1515" s="38">
        <f t="shared" si="209"/>
        <v>2.3421719630602755</v>
      </c>
      <c r="W1515" s="52">
        <v>93.686878522411021</v>
      </c>
      <c r="X1515" s="71" t="str">
        <f t="shared" si="215"/>
        <v>Q4 2024</v>
      </c>
      <c r="Y1515" s="21">
        <f t="shared" si="210"/>
        <v>3840</v>
      </c>
      <c r="Z1515" s="21">
        <f t="shared" si="211"/>
        <v>2160</v>
      </c>
      <c r="AA1515" s="57">
        <f t="shared" si="212"/>
        <v>273540.18231454003</v>
      </c>
      <c r="AB1515" s="59">
        <f t="shared" si="213"/>
        <v>1.7777777777777777</v>
      </c>
      <c r="AC1515" s="61">
        <f t="shared" si="214"/>
        <v>800.09999999999991</v>
      </c>
    </row>
    <row r="1516" spans="4:29">
      <c r="D1516" s="12">
        <v>1510</v>
      </c>
      <c r="E1516" s="36" t="s">
        <v>222</v>
      </c>
      <c r="F1516" s="16" t="s">
        <v>11</v>
      </c>
      <c r="G1516" s="14" t="s">
        <v>51</v>
      </c>
      <c r="H1516" s="13" t="s">
        <v>5</v>
      </c>
      <c r="I1516" s="13" t="s">
        <v>145</v>
      </c>
      <c r="J1516" s="13" t="s">
        <v>211</v>
      </c>
      <c r="K1516" s="13"/>
      <c r="L1516" s="14">
        <v>34</v>
      </c>
      <c r="M1516" s="14" t="s">
        <v>117</v>
      </c>
      <c r="N1516" s="31" t="s">
        <v>65</v>
      </c>
      <c r="O1516" s="14" t="s">
        <v>1</v>
      </c>
      <c r="P1516" s="14" t="s">
        <v>35</v>
      </c>
      <c r="Q1516" s="31">
        <v>2304</v>
      </c>
      <c r="R1516" s="31">
        <v>1152</v>
      </c>
      <c r="S1516" s="45">
        <v>2</v>
      </c>
      <c r="T1516" s="64">
        <f t="shared" si="207"/>
        <v>68</v>
      </c>
      <c r="U1516" s="64">
        <f t="shared" si="208"/>
        <v>0.53129594021168891</v>
      </c>
      <c r="V1516" s="38">
        <f t="shared" si="209"/>
        <v>0.18737375704482204</v>
      </c>
      <c r="W1516" s="52">
        <v>93.686878522411021</v>
      </c>
      <c r="X1516" s="71" t="str">
        <f t="shared" si="215"/>
        <v>Q4 2024</v>
      </c>
      <c r="Y1516" s="21">
        <f t="shared" si="210"/>
        <v>3440</v>
      </c>
      <c r="Z1516" s="21">
        <f t="shared" si="211"/>
        <v>1440</v>
      </c>
      <c r="AA1516" s="57">
        <f t="shared" si="212"/>
        <v>265647.97010584443</v>
      </c>
      <c r="AB1516" s="59">
        <f t="shared" si="213"/>
        <v>2.3888888888888888</v>
      </c>
      <c r="AC1516" s="61">
        <f t="shared" si="214"/>
        <v>863.59999999999991</v>
      </c>
    </row>
    <row r="1517" spans="4:29">
      <c r="D1517" s="12">
        <v>1511</v>
      </c>
      <c r="E1517" s="36" t="s">
        <v>222</v>
      </c>
      <c r="F1517" s="16" t="s">
        <v>11</v>
      </c>
      <c r="G1517" s="14" t="s">
        <v>51</v>
      </c>
      <c r="H1517" s="13" t="s">
        <v>5</v>
      </c>
      <c r="I1517" s="13" t="s">
        <v>192</v>
      </c>
      <c r="J1517" s="13" t="s">
        <v>193</v>
      </c>
      <c r="K1517" s="13" t="s">
        <v>194</v>
      </c>
      <c r="L1517" s="14">
        <v>27</v>
      </c>
      <c r="M1517" s="14" t="s">
        <v>15</v>
      </c>
      <c r="N1517" s="31" t="s">
        <v>65</v>
      </c>
      <c r="O1517" s="14" t="s">
        <v>1</v>
      </c>
      <c r="P1517" s="14" t="s">
        <v>35</v>
      </c>
      <c r="Q1517" s="31">
        <v>2304</v>
      </c>
      <c r="R1517" s="31">
        <v>1152</v>
      </c>
      <c r="S1517" s="45">
        <v>5</v>
      </c>
      <c r="T1517" s="64">
        <f t="shared" si="207"/>
        <v>135</v>
      </c>
      <c r="U1517" s="64">
        <f t="shared" si="208"/>
        <v>1.0048414860534123</v>
      </c>
      <c r="V1517" s="38">
        <f t="shared" si="209"/>
        <v>0.46843439261205511</v>
      </c>
      <c r="W1517" s="52">
        <v>93.686878522411021</v>
      </c>
      <c r="X1517" s="71" t="str">
        <f t="shared" si="215"/>
        <v>Q4 2024</v>
      </c>
      <c r="Y1517" s="21">
        <f t="shared" si="210"/>
        <v>3840</v>
      </c>
      <c r="Z1517" s="21">
        <f t="shared" si="211"/>
        <v>2160</v>
      </c>
      <c r="AA1517" s="57">
        <f t="shared" si="212"/>
        <v>200968.29721068247</v>
      </c>
      <c r="AB1517" s="59">
        <f t="shared" si="213"/>
        <v>1.7777777777777777</v>
      </c>
      <c r="AC1517" s="61">
        <f t="shared" si="214"/>
        <v>685.8</v>
      </c>
    </row>
    <row r="1518" spans="4:29">
      <c r="D1518" s="12">
        <v>1512</v>
      </c>
      <c r="E1518" s="36" t="s">
        <v>222</v>
      </c>
      <c r="F1518" s="16" t="s">
        <v>11</v>
      </c>
      <c r="G1518" s="14" t="s">
        <v>51</v>
      </c>
      <c r="H1518" s="13" t="s">
        <v>5</v>
      </c>
      <c r="I1518" s="13" t="s">
        <v>166</v>
      </c>
      <c r="J1518" s="13" t="s">
        <v>287</v>
      </c>
      <c r="K1518" s="13" t="s">
        <v>167</v>
      </c>
      <c r="L1518" s="14">
        <v>27</v>
      </c>
      <c r="M1518" s="14" t="s">
        <v>143</v>
      </c>
      <c r="N1518" s="31">
        <v>1000000</v>
      </c>
      <c r="O1518" s="14" t="s">
        <v>1</v>
      </c>
      <c r="P1518" s="14" t="s">
        <v>35</v>
      </c>
      <c r="Q1518" s="31">
        <v>2304</v>
      </c>
      <c r="R1518" s="31">
        <v>1152</v>
      </c>
      <c r="S1518" s="45">
        <v>25</v>
      </c>
      <c r="T1518" s="64">
        <f t="shared" si="207"/>
        <v>675</v>
      </c>
      <c r="U1518" s="64">
        <f t="shared" si="208"/>
        <v>5.0242074302670616</v>
      </c>
      <c r="V1518" s="38">
        <f t="shared" si="209"/>
        <v>1.9762075938321075</v>
      </c>
      <c r="W1518" s="52">
        <v>79.048303753284301</v>
      </c>
      <c r="X1518" s="71" t="str">
        <f t="shared" si="215"/>
        <v>Q4 2024</v>
      </c>
      <c r="Y1518" s="21">
        <f t="shared" si="210"/>
        <v>2560</v>
      </c>
      <c r="Z1518" s="21">
        <f t="shared" si="211"/>
        <v>1440</v>
      </c>
      <c r="AA1518" s="57">
        <f t="shared" si="212"/>
        <v>200968.29721068247</v>
      </c>
      <c r="AB1518" s="59">
        <f t="shared" si="213"/>
        <v>1.7777777777777777</v>
      </c>
      <c r="AC1518" s="61">
        <f t="shared" si="214"/>
        <v>685.8</v>
      </c>
    </row>
    <row r="1519" spans="4:29">
      <c r="D1519" s="12">
        <v>1513</v>
      </c>
      <c r="E1519" s="36" t="s">
        <v>222</v>
      </c>
      <c r="F1519" s="16" t="s">
        <v>11</v>
      </c>
      <c r="G1519" s="14" t="s">
        <v>51</v>
      </c>
      <c r="H1519" s="13" t="s">
        <v>5</v>
      </c>
      <c r="I1519" s="13" t="s">
        <v>166</v>
      </c>
      <c r="J1519" s="13" t="s">
        <v>189</v>
      </c>
      <c r="K1519" s="13" t="s">
        <v>95</v>
      </c>
      <c r="L1519" s="14">
        <v>31.5</v>
      </c>
      <c r="M1519" s="14" t="s">
        <v>15</v>
      </c>
      <c r="N1519" s="31">
        <v>1000000</v>
      </c>
      <c r="O1519" s="14" t="s">
        <v>1</v>
      </c>
      <c r="P1519" s="14" t="s">
        <v>35</v>
      </c>
      <c r="Q1519" s="31">
        <v>2304</v>
      </c>
      <c r="R1519" s="31">
        <v>1152</v>
      </c>
      <c r="S1519" s="45">
        <v>10</v>
      </c>
      <c r="T1519" s="64">
        <f t="shared" si="207"/>
        <v>315</v>
      </c>
      <c r="U1519" s="64">
        <f t="shared" si="208"/>
        <v>2.7354018231454003</v>
      </c>
      <c r="V1519" s="38">
        <f t="shared" si="209"/>
        <v>0.93686878522411021</v>
      </c>
      <c r="W1519" s="52">
        <v>93.686878522411021</v>
      </c>
      <c r="X1519" s="71" t="str">
        <f t="shared" si="215"/>
        <v>Q4 2024</v>
      </c>
      <c r="Y1519" s="21">
        <f t="shared" si="210"/>
        <v>3840</v>
      </c>
      <c r="Z1519" s="21">
        <f t="shared" si="211"/>
        <v>2160</v>
      </c>
      <c r="AA1519" s="57">
        <f t="shared" si="212"/>
        <v>273540.18231454003</v>
      </c>
      <c r="AB1519" s="59">
        <f t="shared" si="213"/>
        <v>1.7777777777777777</v>
      </c>
      <c r="AC1519" s="61">
        <f t="shared" si="214"/>
        <v>800.09999999999991</v>
      </c>
    </row>
    <row r="1520" spans="4:29">
      <c r="D1520" s="12">
        <v>1514</v>
      </c>
      <c r="E1520" s="36" t="s">
        <v>222</v>
      </c>
      <c r="F1520" s="16" t="s">
        <v>11</v>
      </c>
      <c r="G1520" s="14" t="s">
        <v>51</v>
      </c>
      <c r="H1520" s="13" t="s">
        <v>5</v>
      </c>
      <c r="I1520" s="13" t="s">
        <v>166</v>
      </c>
      <c r="J1520" s="13" t="s">
        <v>288</v>
      </c>
      <c r="K1520" s="13" t="s">
        <v>43</v>
      </c>
      <c r="L1520" s="14">
        <v>34</v>
      </c>
      <c r="M1520" s="14" t="s">
        <v>117</v>
      </c>
      <c r="N1520" s="31">
        <v>1000000</v>
      </c>
      <c r="O1520" s="14" t="s">
        <v>1</v>
      </c>
      <c r="P1520" s="14" t="s">
        <v>35</v>
      </c>
      <c r="Q1520" s="31">
        <v>2304</v>
      </c>
      <c r="R1520" s="31">
        <v>1152</v>
      </c>
      <c r="S1520" s="45">
        <v>15</v>
      </c>
      <c r="T1520" s="64">
        <f t="shared" si="207"/>
        <v>510</v>
      </c>
      <c r="U1520" s="64">
        <f t="shared" si="208"/>
        <v>3.9847195515876663</v>
      </c>
      <c r="V1520" s="38">
        <f t="shared" si="209"/>
        <v>1.4053031778361653</v>
      </c>
      <c r="W1520" s="52">
        <v>93.686878522411021</v>
      </c>
      <c r="X1520" s="71" t="str">
        <f t="shared" si="215"/>
        <v>Q4 2024</v>
      </c>
      <c r="Y1520" s="21">
        <f t="shared" si="210"/>
        <v>3440</v>
      </c>
      <c r="Z1520" s="21">
        <f t="shared" si="211"/>
        <v>1440</v>
      </c>
      <c r="AA1520" s="57">
        <f t="shared" si="212"/>
        <v>265647.97010584443</v>
      </c>
      <c r="AB1520" s="59">
        <f t="shared" si="213"/>
        <v>2.3888888888888888</v>
      </c>
      <c r="AC1520" s="61">
        <f t="shared" si="214"/>
        <v>863.59999999999991</v>
      </c>
    </row>
    <row r="1521" spans="4:29">
      <c r="D1521" s="12">
        <v>1515</v>
      </c>
      <c r="E1521" s="36" t="s">
        <v>222</v>
      </c>
      <c r="F1521" s="16" t="s">
        <v>11</v>
      </c>
      <c r="G1521" s="14" t="s">
        <v>51</v>
      </c>
      <c r="H1521" s="13" t="s">
        <v>5</v>
      </c>
      <c r="I1521" s="13" t="s">
        <v>182</v>
      </c>
      <c r="J1521" s="13" t="s">
        <v>183</v>
      </c>
      <c r="K1521" s="13" t="s">
        <v>98</v>
      </c>
      <c r="L1521" s="14">
        <v>27</v>
      </c>
      <c r="M1521" s="14" t="s">
        <v>143</v>
      </c>
      <c r="N1521" s="31" t="s">
        <v>65</v>
      </c>
      <c r="O1521" s="14" t="s">
        <v>1</v>
      </c>
      <c r="P1521" s="14" t="s">
        <v>35</v>
      </c>
      <c r="Q1521" s="31">
        <v>5000</v>
      </c>
      <c r="R1521" s="31">
        <v>1152</v>
      </c>
      <c r="S1521" s="45">
        <v>10</v>
      </c>
      <c r="T1521" s="64">
        <f t="shared" si="207"/>
        <v>270</v>
      </c>
      <c r="U1521" s="64">
        <f t="shared" si="208"/>
        <v>2.0096829721068246</v>
      </c>
      <c r="V1521" s="38">
        <f t="shared" si="209"/>
        <v>0.79048303753284299</v>
      </c>
      <c r="W1521" s="52">
        <v>79.048303753284301</v>
      </c>
      <c r="X1521" s="71" t="str">
        <f t="shared" si="215"/>
        <v>Q4 2024</v>
      </c>
      <c r="Y1521" s="21">
        <f t="shared" si="210"/>
        <v>2560</v>
      </c>
      <c r="Z1521" s="21">
        <f t="shared" si="211"/>
        <v>1440</v>
      </c>
      <c r="AA1521" s="57">
        <f t="shared" si="212"/>
        <v>200968.29721068247</v>
      </c>
      <c r="AB1521" s="59">
        <f t="shared" si="213"/>
        <v>1.7777777777777777</v>
      </c>
      <c r="AC1521" s="61">
        <f t="shared" si="214"/>
        <v>685.8</v>
      </c>
    </row>
    <row r="1522" spans="4:29">
      <c r="D1522" s="12">
        <v>1516</v>
      </c>
      <c r="E1522" s="36" t="s">
        <v>222</v>
      </c>
      <c r="F1522" s="16" t="s">
        <v>11</v>
      </c>
      <c r="G1522" s="14" t="s">
        <v>51</v>
      </c>
      <c r="H1522" s="13" t="s">
        <v>5</v>
      </c>
      <c r="I1522" s="13" t="s">
        <v>182</v>
      </c>
      <c r="J1522" s="13" t="s">
        <v>209</v>
      </c>
      <c r="K1522" s="13"/>
      <c r="L1522" s="14">
        <v>27</v>
      </c>
      <c r="M1522" s="14" t="s">
        <v>143</v>
      </c>
      <c r="N1522" s="31">
        <v>1000000</v>
      </c>
      <c r="O1522" s="14" t="s">
        <v>1</v>
      </c>
      <c r="P1522" s="14" t="s">
        <v>35</v>
      </c>
      <c r="Q1522" s="31">
        <v>5000</v>
      </c>
      <c r="R1522" s="31">
        <v>1152</v>
      </c>
      <c r="S1522" s="45">
        <v>5</v>
      </c>
      <c r="T1522" s="64">
        <f t="shared" si="207"/>
        <v>135</v>
      </c>
      <c r="U1522" s="64">
        <f t="shared" si="208"/>
        <v>1.0048414860534123</v>
      </c>
      <c r="V1522" s="38">
        <f t="shared" si="209"/>
        <v>0.3952415187664215</v>
      </c>
      <c r="W1522" s="52">
        <v>79.048303753284301</v>
      </c>
      <c r="X1522" s="71" t="str">
        <f t="shared" si="215"/>
        <v>Q4 2024</v>
      </c>
      <c r="Y1522" s="21">
        <f t="shared" si="210"/>
        <v>2560</v>
      </c>
      <c r="Z1522" s="21">
        <f t="shared" si="211"/>
        <v>1440</v>
      </c>
      <c r="AA1522" s="57">
        <f t="shared" si="212"/>
        <v>200968.29721068247</v>
      </c>
      <c r="AB1522" s="59">
        <f t="shared" si="213"/>
        <v>1.7777777777777777</v>
      </c>
      <c r="AC1522" s="61">
        <f t="shared" si="214"/>
        <v>685.8</v>
      </c>
    </row>
    <row r="1523" spans="4:29">
      <c r="D1523" s="12">
        <v>1517</v>
      </c>
      <c r="E1523" s="36" t="s">
        <v>222</v>
      </c>
      <c r="F1523" s="16" t="s">
        <v>11</v>
      </c>
      <c r="G1523" s="14" t="s">
        <v>51</v>
      </c>
      <c r="H1523" s="13" t="s">
        <v>5</v>
      </c>
      <c r="I1523" s="13" t="s">
        <v>58</v>
      </c>
      <c r="J1523" s="13" t="s">
        <v>188</v>
      </c>
      <c r="K1523" s="13" t="s">
        <v>95</v>
      </c>
      <c r="L1523" s="14">
        <v>27</v>
      </c>
      <c r="M1523" s="14" t="s">
        <v>143</v>
      </c>
      <c r="N1523" s="31" t="s">
        <v>65</v>
      </c>
      <c r="O1523" s="14" t="s">
        <v>1</v>
      </c>
      <c r="P1523" s="14" t="s">
        <v>35</v>
      </c>
      <c r="Q1523" s="31">
        <v>5000</v>
      </c>
      <c r="R1523" s="31">
        <v>1152</v>
      </c>
      <c r="S1523" s="45">
        <v>15</v>
      </c>
      <c r="T1523" s="64">
        <f t="shared" si="207"/>
        <v>405</v>
      </c>
      <c r="U1523" s="64">
        <f t="shared" si="208"/>
        <v>3.0145244581602371</v>
      </c>
      <c r="V1523" s="38">
        <f t="shared" si="209"/>
        <v>1.4053031778361653</v>
      </c>
      <c r="W1523" s="52">
        <v>93.686878522411021</v>
      </c>
      <c r="X1523" s="71" t="str">
        <f t="shared" si="215"/>
        <v>Q4 2024</v>
      </c>
      <c r="Y1523" s="21">
        <f t="shared" si="210"/>
        <v>2560</v>
      </c>
      <c r="Z1523" s="21">
        <f t="shared" si="211"/>
        <v>1440</v>
      </c>
      <c r="AA1523" s="57">
        <f t="shared" si="212"/>
        <v>200968.29721068247</v>
      </c>
      <c r="AB1523" s="59">
        <f t="shared" si="213"/>
        <v>1.7777777777777777</v>
      </c>
      <c r="AC1523" s="61">
        <f t="shared" si="214"/>
        <v>685.8</v>
      </c>
    </row>
    <row r="1524" spans="4:29">
      <c r="D1524" s="12">
        <v>1518</v>
      </c>
      <c r="E1524" s="36" t="s">
        <v>222</v>
      </c>
      <c r="F1524" s="16" t="s">
        <v>11</v>
      </c>
      <c r="G1524" s="14" t="s">
        <v>51</v>
      </c>
      <c r="H1524" s="13" t="s">
        <v>5</v>
      </c>
      <c r="I1524" s="13" t="s">
        <v>36</v>
      </c>
      <c r="J1524" s="13" t="s">
        <v>221</v>
      </c>
      <c r="K1524" s="13" t="s">
        <v>98</v>
      </c>
      <c r="L1524" s="14">
        <v>27</v>
      </c>
      <c r="M1524" s="14" t="s">
        <v>15</v>
      </c>
      <c r="N1524" s="31">
        <v>1000000</v>
      </c>
      <c r="O1524" s="14" t="s">
        <v>1</v>
      </c>
      <c r="P1524" s="14" t="s">
        <v>35</v>
      </c>
      <c r="Q1524" s="31">
        <v>4608</v>
      </c>
      <c r="R1524" s="31">
        <v>1152</v>
      </c>
      <c r="S1524" s="45">
        <v>13</v>
      </c>
      <c r="T1524" s="64">
        <f t="shared" si="207"/>
        <v>351</v>
      </c>
      <c r="U1524" s="64">
        <f t="shared" si="208"/>
        <v>2.612587863738872</v>
      </c>
      <c r="V1524" s="38">
        <f t="shared" si="209"/>
        <v>3.9129999999999998</v>
      </c>
      <c r="W1524" s="52">
        <v>301</v>
      </c>
      <c r="X1524" s="71" t="str">
        <f t="shared" si="215"/>
        <v>Q4 2024</v>
      </c>
      <c r="Y1524" s="21">
        <f t="shared" si="210"/>
        <v>3840</v>
      </c>
      <c r="Z1524" s="21">
        <f t="shared" si="211"/>
        <v>2160</v>
      </c>
      <c r="AA1524" s="57">
        <f t="shared" si="212"/>
        <v>200968.29721068247</v>
      </c>
      <c r="AB1524" s="59">
        <f t="shared" si="213"/>
        <v>1.7777777777777777</v>
      </c>
      <c r="AC1524" s="61">
        <f t="shared" si="214"/>
        <v>685.8</v>
      </c>
    </row>
    <row r="1525" spans="4:29">
      <c r="D1525" s="12">
        <v>1519</v>
      </c>
      <c r="E1525" s="36" t="s">
        <v>222</v>
      </c>
      <c r="F1525" s="16" t="s">
        <v>11</v>
      </c>
      <c r="G1525" s="14" t="s">
        <v>51</v>
      </c>
      <c r="H1525" s="13" t="s">
        <v>5</v>
      </c>
      <c r="I1525" s="13" t="s">
        <v>36</v>
      </c>
      <c r="J1525" s="13" t="s">
        <v>220</v>
      </c>
      <c r="K1525" s="13" t="s">
        <v>98</v>
      </c>
      <c r="L1525" s="14">
        <v>34</v>
      </c>
      <c r="M1525" s="14" t="s">
        <v>117</v>
      </c>
      <c r="N1525" s="31">
        <v>1000000</v>
      </c>
      <c r="O1525" s="14" t="s">
        <v>1</v>
      </c>
      <c r="P1525" s="14" t="s">
        <v>35</v>
      </c>
      <c r="Q1525" s="31">
        <v>4608</v>
      </c>
      <c r="R1525" s="31">
        <v>1152</v>
      </c>
      <c r="S1525" s="45">
        <v>8</v>
      </c>
      <c r="T1525" s="64">
        <f t="shared" si="207"/>
        <v>272</v>
      </c>
      <c r="U1525" s="64">
        <f t="shared" si="208"/>
        <v>2.1251837608467556</v>
      </c>
      <c r="V1525" s="38">
        <f t="shared" si="209"/>
        <v>0.74949502817928815</v>
      </c>
      <c r="W1525" s="52">
        <v>93.686878522411021</v>
      </c>
      <c r="X1525" s="71" t="str">
        <f t="shared" si="215"/>
        <v>Q4 2024</v>
      </c>
      <c r="Y1525" s="21">
        <f t="shared" si="210"/>
        <v>3440</v>
      </c>
      <c r="Z1525" s="21">
        <f t="shared" si="211"/>
        <v>1440</v>
      </c>
      <c r="AA1525" s="57">
        <f t="shared" si="212"/>
        <v>265647.97010584443</v>
      </c>
      <c r="AB1525" s="59">
        <f t="shared" si="213"/>
        <v>2.3888888888888888</v>
      </c>
      <c r="AC1525" s="61">
        <f t="shared" si="214"/>
        <v>863.59999999999991</v>
      </c>
    </row>
    <row r="1526" spans="4:29">
      <c r="D1526" s="12">
        <v>1520</v>
      </c>
      <c r="E1526" s="36" t="s">
        <v>222</v>
      </c>
      <c r="F1526" s="16" t="s">
        <v>11</v>
      </c>
      <c r="G1526" s="14" t="s">
        <v>51</v>
      </c>
      <c r="H1526" s="13" t="s">
        <v>5</v>
      </c>
      <c r="I1526" s="13" t="s">
        <v>76</v>
      </c>
      <c r="J1526" s="13"/>
      <c r="K1526" s="13"/>
      <c r="L1526" s="14">
        <v>27</v>
      </c>
      <c r="M1526" s="14" t="s">
        <v>15</v>
      </c>
      <c r="N1526" s="31">
        <v>1000000</v>
      </c>
      <c r="O1526" s="14" t="s">
        <v>1</v>
      </c>
      <c r="P1526" s="14" t="s">
        <v>35</v>
      </c>
      <c r="Q1526" s="31">
        <v>5000</v>
      </c>
      <c r="R1526" s="31">
        <v>1152</v>
      </c>
      <c r="S1526" s="45">
        <v>40</v>
      </c>
      <c r="T1526" s="64">
        <f t="shared" si="207"/>
        <v>1080</v>
      </c>
      <c r="U1526" s="64">
        <f t="shared" si="208"/>
        <v>8.0387318884272982</v>
      </c>
      <c r="V1526" s="38">
        <f t="shared" si="209"/>
        <v>0</v>
      </c>
      <c r="W1526" s="52">
        <v>0</v>
      </c>
      <c r="X1526" s="71" t="str">
        <f t="shared" si="215"/>
        <v>Q4 2024</v>
      </c>
      <c r="Y1526" s="21">
        <f t="shared" si="210"/>
        <v>3840</v>
      </c>
      <c r="Z1526" s="21">
        <f t="shared" si="211"/>
        <v>2160</v>
      </c>
      <c r="AA1526" s="57">
        <f t="shared" si="212"/>
        <v>200968.29721068247</v>
      </c>
      <c r="AB1526" s="59">
        <f t="shared" si="213"/>
        <v>1.7777777777777777</v>
      </c>
      <c r="AC1526" s="61">
        <f t="shared" si="214"/>
        <v>685.8</v>
      </c>
    </row>
    <row r="1527" spans="4:29">
      <c r="D1527" s="12">
        <v>1521</v>
      </c>
      <c r="E1527" s="36" t="s">
        <v>222</v>
      </c>
      <c r="F1527" s="16" t="s">
        <v>11</v>
      </c>
      <c r="G1527" s="14" t="s">
        <v>51</v>
      </c>
      <c r="H1527" s="13" t="s">
        <v>5</v>
      </c>
      <c r="I1527" s="13" t="s">
        <v>76</v>
      </c>
      <c r="J1527" s="13"/>
      <c r="K1527" s="13"/>
      <c r="L1527" s="14">
        <v>31.5</v>
      </c>
      <c r="M1527" s="14" t="s">
        <v>15</v>
      </c>
      <c r="N1527" s="31" t="s">
        <v>65</v>
      </c>
      <c r="O1527" s="14" t="s">
        <v>1</v>
      </c>
      <c r="P1527" s="14" t="s">
        <v>35</v>
      </c>
      <c r="Q1527" s="31">
        <v>5000</v>
      </c>
      <c r="R1527" s="31">
        <v>1152</v>
      </c>
      <c r="S1527" s="45">
        <v>68</v>
      </c>
      <c r="T1527" s="64">
        <f t="shared" si="207"/>
        <v>2142</v>
      </c>
      <c r="U1527" s="64">
        <f t="shared" si="208"/>
        <v>18.600732397388722</v>
      </c>
      <c r="V1527" s="38">
        <f t="shared" si="209"/>
        <v>6.3707077395239491</v>
      </c>
      <c r="W1527" s="52">
        <v>93.686878522411021</v>
      </c>
      <c r="X1527" s="71" t="str">
        <f t="shared" si="215"/>
        <v>Q4 2024</v>
      </c>
      <c r="Y1527" s="21">
        <f t="shared" si="210"/>
        <v>3840</v>
      </c>
      <c r="Z1527" s="21">
        <f t="shared" si="211"/>
        <v>2160</v>
      </c>
      <c r="AA1527" s="57">
        <f t="shared" si="212"/>
        <v>273540.18231454003</v>
      </c>
      <c r="AB1527" s="59">
        <f t="shared" si="213"/>
        <v>1.7777777777777777</v>
      </c>
      <c r="AC1527" s="61">
        <f t="shared" si="214"/>
        <v>800.09999999999991</v>
      </c>
    </row>
    <row r="1528" spans="4:29">
      <c r="D1528" s="12">
        <v>1522</v>
      </c>
      <c r="E1528" s="36" t="s">
        <v>222</v>
      </c>
      <c r="F1528" s="16" t="s">
        <v>11</v>
      </c>
      <c r="G1528" s="14" t="s">
        <v>51</v>
      </c>
      <c r="H1528" s="13" t="s">
        <v>5</v>
      </c>
      <c r="I1528" s="13" t="s">
        <v>76</v>
      </c>
      <c r="J1528" s="13"/>
      <c r="K1528" s="13"/>
      <c r="L1528" s="14">
        <v>49</v>
      </c>
      <c r="M1528" s="14" t="s">
        <v>99</v>
      </c>
      <c r="N1528" s="31">
        <v>1000000</v>
      </c>
      <c r="O1528" s="14" t="s">
        <v>1</v>
      </c>
      <c r="P1528" s="14" t="s">
        <v>35</v>
      </c>
      <c r="Q1528" s="31">
        <v>5000</v>
      </c>
      <c r="R1528" s="31">
        <v>1152</v>
      </c>
      <c r="S1528" s="45">
        <v>20</v>
      </c>
      <c r="T1528" s="64">
        <f t="shared" si="207"/>
        <v>980</v>
      </c>
      <c r="U1528" s="64">
        <f t="shared" si="208"/>
        <v>8.0745773408144768</v>
      </c>
      <c r="V1528" s="38">
        <f t="shared" si="209"/>
        <v>2.6767679577831722</v>
      </c>
      <c r="W1528" s="52">
        <v>133.83839788915861</v>
      </c>
      <c r="X1528" s="71" t="str">
        <f t="shared" si="215"/>
        <v>Q4 2024</v>
      </c>
      <c r="Y1528" s="21">
        <f t="shared" si="210"/>
        <v>5120</v>
      </c>
      <c r="Z1528" s="21">
        <f t="shared" si="211"/>
        <v>1440</v>
      </c>
      <c r="AA1528" s="57">
        <f t="shared" si="212"/>
        <v>403728.86704072385</v>
      </c>
      <c r="AB1528" s="59">
        <f t="shared" si="213"/>
        <v>3.5555555555555554</v>
      </c>
      <c r="AC1528" s="61">
        <f t="shared" si="214"/>
        <v>1244.5999999999999</v>
      </c>
    </row>
    <row r="1529" spans="4:29">
      <c r="D1529" s="12">
        <v>1523</v>
      </c>
      <c r="E1529" s="36" t="s">
        <v>222</v>
      </c>
      <c r="F1529" s="16" t="s">
        <v>11</v>
      </c>
      <c r="G1529" s="14" t="s">
        <v>51</v>
      </c>
      <c r="H1529" s="13" t="s">
        <v>6</v>
      </c>
      <c r="I1529" s="13" t="s">
        <v>125</v>
      </c>
      <c r="J1529" s="13"/>
      <c r="K1529" s="13" t="s">
        <v>123</v>
      </c>
      <c r="L1529" s="14">
        <v>55</v>
      </c>
      <c r="M1529" s="14" t="s">
        <v>15</v>
      </c>
      <c r="N1529" s="31">
        <v>1000000</v>
      </c>
      <c r="O1529" s="14" t="s">
        <v>1</v>
      </c>
      <c r="P1529" s="14" t="s">
        <v>35</v>
      </c>
      <c r="Q1529" s="31">
        <v>4000</v>
      </c>
      <c r="R1529" s="31">
        <v>500</v>
      </c>
      <c r="S1529" s="45">
        <v>2.6720000000000002</v>
      </c>
      <c r="T1529" s="64">
        <f t="shared" si="207"/>
        <v>146.96</v>
      </c>
      <c r="U1529" s="64">
        <f t="shared" si="208"/>
        <v>2.2282394412818993</v>
      </c>
      <c r="V1529" s="38">
        <f t="shared" si="209"/>
        <v>0.29673250174480076</v>
      </c>
      <c r="W1529" s="52">
        <v>111.05258298832362</v>
      </c>
      <c r="X1529" s="71" t="str">
        <f t="shared" si="215"/>
        <v>Q4 2024</v>
      </c>
      <c r="Y1529" s="21">
        <f t="shared" si="210"/>
        <v>3840</v>
      </c>
      <c r="Z1529" s="21">
        <f t="shared" si="211"/>
        <v>2160</v>
      </c>
      <c r="AA1529" s="57">
        <f t="shared" si="212"/>
        <v>833921.94658753707</v>
      </c>
      <c r="AB1529" s="59">
        <f t="shared" si="213"/>
        <v>1.7777777777777777</v>
      </c>
      <c r="AC1529" s="61">
        <f t="shared" si="214"/>
        <v>1397</v>
      </c>
    </row>
    <row r="1530" spans="4:29">
      <c r="D1530" s="12">
        <v>1524</v>
      </c>
      <c r="E1530" s="36" t="s">
        <v>222</v>
      </c>
      <c r="F1530" s="16" t="s">
        <v>11</v>
      </c>
      <c r="G1530" s="14" t="s">
        <v>51</v>
      </c>
      <c r="H1530" s="13" t="s">
        <v>6</v>
      </c>
      <c r="I1530" s="13" t="s">
        <v>125</v>
      </c>
      <c r="J1530" s="13"/>
      <c r="K1530" s="13" t="s">
        <v>123</v>
      </c>
      <c r="L1530" s="14">
        <v>65</v>
      </c>
      <c r="M1530" s="14" t="s">
        <v>15</v>
      </c>
      <c r="N1530" s="31">
        <v>1000000</v>
      </c>
      <c r="O1530" s="14" t="s">
        <v>2</v>
      </c>
      <c r="P1530" s="14" t="s">
        <v>35</v>
      </c>
      <c r="Q1530" s="31">
        <v>16384</v>
      </c>
      <c r="R1530" s="31">
        <v>1000</v>
      </c>
      <c r="S1530" s="45">
        <v>7.5339999999999998</v>
      </c>
      <c r="T1530" s="64">
        <f t="shared" si="207"/>
        <v>489.71</v>
      </c>
      <c r="U1530" s="64">
        <f t="shared" si="208"/>
        <v>8.7751056430148378</v>
      </c>
      <c r="V1530" s="38">
        <f t="shared" si="209"/>
        <v>1.6016532130861385</v>
      </c>
      <c r="W1530" s="52">
        <v>212.59002031937067</v>
      </c>
      <c r="X1530" s="71" t="str">
        <f t="shared" si="215"/>
        <v>Q4 2024</v>
      </c>
      <c r="Y1530" s="21">
        <f t="shared" si="210"/>
        <v>3840</v>
      </c>
      <c r="Z1530" s="21">
        <f t="shared" si="211"/>
        <v>2160</v>
      </c>
      <c r="AA1530" s="57">
        <f t="shared" si="212"/>
        <v>1164733.9584569733</v>
      </c>
      <c r="AB1530" s="59">
        <f t="shared" si="213"/>
        <v>1.7777777777777777</v>
      </c>
      <c r="AC1530" s="61">
        <f t="shared" si="214"/>
        <v>1651</v>
      </c>
    </row>
    <row r="1531" spans="4:29">
      <c r="D1531" s="12">
        <v>1525</v>
      </c>
      <c r="E1531" s="36" t="s">
        <v>222</v>
      </c>
      <c r="F1531" s="16" t="s">
        <v>11</v>
      </c>
      <c r="G1531" s="14" t="s">
        <v>51</v>
      </c>
      <c r="H1531" s="13" t="s">
        <v>6</v>
      </c>
      <c r="I1531" s="13" t="s">
        <v>125</v>
      </c>
      <c r="J1531" s="13"/>
      <c r="K1531" s="13" t="s">
        <v>123</v>
      </c>
      <c r="L1531" s="14">
        <v>75</v>
      </c>
      <c r="M1531" s="14" t="s">
        <v>15</v>
      </c>
      <c r="N1531" s="31">
        <v>1000000</v>
      </c>
      <c r="O1531" s="14" t="s">
        <v>2</v>
      </c>
      <c r="P1531" s="14" t="s">
        <v>35</v>
      </c>
      <c r="Q1531" s="31">
        <v>12000</v>
      </c>
      <c r="R1531" s="31">
        <v>1000</v>
      </c>
      <c r="S1531" s="45">
        <v>5.8239999999999998</v>
      </c>
      <c r="T1531" s="64">
        <f t="shared" si="207"/>
        <v>436.8</v>
      </c>
      <c r="U1531" s="64">
        <f t="shared" si="208"/>
        <v>9.0311679240356089</v>
      </c>
      <c r="V1531" s="38">
        <f t="shared" si="209"/>
        <v>1.6657141551742187</v>
      </c>
      <c r="W1531" s="52">
        <v>286.00861180876012</v>
      </c>
      <c r="X1531" s="71" t="str">
        <f t="shared" si="215"/>
        <v>Q4 2024</v>
      </c>
      <c r="Y1531" s="21">
        <f t="shared" si="210"/>
        <v>3840</v>
      </c>
      <c r="Z1531" s="21">
        <f t="shared" si="211"/>
        <v>2160</v>
      </c>
      <c r="AA1531" s="57">
        <f t="shared" si="212"/>
        <v>1550681.3056379822</v>
      </c>
      <c r="AB1531" s="59">
        <f t="shared" si="213"/>
        <v>1.7777777777777777</v>
      </c>
      <c r="AC1531" s="61">
        <f t="shared" si="214"/>
        <v>1905</v>
      </c>
    </row>
    <row r="1532" spans="4:29">
      <c r="D1532" s="12">
        <v>1526</v>
      </c>
      <c r="E1532" s="36" t="s">
        <v>222</v>
      </c>
      <c r="F1532" s="16" t="s">
        <v>11</v>
      </c>
      <c r="G1532" s="14" t="s">
        <v>51</v>
      </c>
      <c r="H1532" s="13" t="s">
        <v>6</v>
      </c>
      <c r="I1532" s="13" t="s">
        <v>125</v>
      </c>
      <c r="J1532" s="13"/>
      <c r="K1532" s="13" t="s">
        <v>123</v>
      </c>
      <c r="L1532" s="14">
        <v>86</v>
      </c>
      <c r="M1532" s="14" t="s">
        <v>15</v>
      </c>
      <c r="N1532" s="31">
        <v>1000000</v>
      </c>
      <c r="O1532" s="14" t="s">
        <v>2</v>
      </c>
      <c r="P1532" s="14" t="s">
        <v>35</v>
      </c>
      <c r="Q1532" s="31">
        <v>18000</v>
      </c>
      <c r="R1532" s="31">
        <v>1200</v>
      </c>
      <c r="S1532" s="45">
        <v>4.2919999999999998</v>
      </c>
      <c r="T1532" s="64">
        <f t="shared" si="207"/>
        <v>369.11199999999997</v>
      </c>
      <c r="U1532" s="64">
        <f t="shared" si="208"/>
        <v>8.7509789716358473</v>
      </c>
      <c r="V1532" s="38">
        <f t="shared" si="209"/>
        <v>1.6210846451329359</v>
      </c>
      <c r="W1532" s="52">
        <v>377.69912514746881</v>
      </c>
      <c r="X1532" s="71" t="str">
        <f t="shared" si="215"/>
        <v>Q4 2024</v>
      </c>
      <c r="Y1532" s="21">
        <f t="shared" si="210"/>
        <v>3840</v>
      </c>
      <c r="Z1532" s="21">
        <f t="shared" si="211"/>
        <v>2160</v>
      </c>
      <c r="AA1532" s="57">
        <f t="shared" si="212"/>
        <v>2038904.6998219588</v>
      </c>
      <c r="AB1532" s="59">
        <f t="shared" si="213"/>
        <v>1.7777777777777777</v>
      </c>
      <c r="AC1532" s="61">
        <f t="shared" si="214"/>
        <v>2184.4</v>
      </c>
    </row>
    <row r="1533" spans="4:29">
      <c r="D1533" s="12">
        <v>1527</v>
      </c>
      <c r="E1533" s="36" t="s">
        <v>222</v>
      </c>
      <c r="F1533" s="16" t="s">
        <v>11</v>
      </c>
      <c r="G1533" s="14" t="s">
        <v>51</v>
      </c>
      <c r="H1533" s="13" t="s">
        <v>6</v>
      </c>
      <c r="I1533" s="13" t="s">
        <v>125</v>
      </c>
      <c r="J1533" s="13"/>
      <c r="K1533" s="13" t="s">
        <v>123</v>
      </c>
      <c r="L1533" s="14">
        <v>65</v>
      </c>
      <c r="M1533" s="14" t="s">
        <v>52</v>
      </c>
      <c r="N1533" s="31">
        <v>1000000</v>
      </c>
      <c r="O1533" s="14" t="s">
        <v>2</v>
      </c>
      <c r="P1533" s="14" t="s">
        <v>35</v>
      </c>
      <c r="Q1533" s="31">
        <v>12000</v>
      </c>
      <c r="R1533" s="31">
        <v>1000</v>
      </c>
      <c r="S1533" s="45">
        <v>5.0000000000000001E-3</v>
      </c>
      <c r="T1533" s="64">
        <f t="shared" si="207"/>
        <v>0.32500000000000001</v>
      </c>
      <c r="U1533" s="64">
        <f t="shared" si="208"/>
        <v>5.8236697922848671E-3</v>
      </c>
      <c r="V1533" s="38">
        <f t="shared" si="209"/>
        <v>1.6349839183323433E-3</v>
      </c>
      <c r="W1533" s="52">
        <v>326.99678366646867</v>
      </c>
      <c r="X1533" s="71" t="str">
        <f t="shared" si="215"/>
        <v>Q4 2024</v>
      </c>
      <c r="Y1533" s="21">
        <f t="shared" si="210"/>
        <v>7680</v>
      </c>
      <c r="Z1533" s="21">
        <f t="shared" si="211"/>
        <v>4320</v>
      </c>
      <c r="AA1533" s="57">
        <f t="shared" si="212"/>
        <v>1164733.9584569733</v>
      </c>
      <c r="AB1533" s="59">
        <f t="shared" si="213"/>
        <v>1.7777777777777777</v>
      </c>
      <c r="AC1533" s="61">
        <f t="shared" si="214"/>
        <v>1651</v>
      </c>
    </row>
    <row r="1534" spans="4:29">
      <c r="D1534" s="12">
        <v>1528</v>
      </c>
      <c r="E1534" s="36" t="s">
        <v>222</v>
      </c>
      <c r="F1534" s="16" t="s">
        <v>11</v>
      </c>
      <c r="G1534" s="14" t="s">
        <v>51</v>
      </c>
      <c r="H1534" s="13" t="s">
        <v>6</v>
      </c>
      <c r="I1534" s="13" t="s">
        <v>125</v>
      </c>
      <c r="J1534" s="13"/>
      <c r="K1534" s="13" t="s">
        <v>123</v>
      </c>
      <c r="L1534" s="14">
        <v>75</v>
      </c>
      <c r="M1534" s="14" t="s">
        <v>52</v>
      </c>
      <c r="N1534" s="31">
        <v>1000000</v>
      </c>
      <c r="O1534" s="14" t="s">
        <v>2</v>
      </c>
      <c r="P1534" s="14" t="s">
        <v>35</v>
      </c>
      <c r="Q1534" s="31">
        <v>16000</v>
      </c>
      <c r="R1534" s="31">
        <v>2000</v>
      </c>
      <c r="S1534" s="45">
        <v>0.48599999999999999</v>
      </c>
      <c r="T1534" s="64">
        <f t="shared" si="207"/>
        <v>36.449999999999996</v>
      </c>
      <c r="U1534" s="64">
        <f t="shared" si="208"/>
        <v>0.75363111454005938</v>
      </c>
      <c r="V1534" s="38">
        <f t="shared" si="209"/>
        <v>0.21520627045391388</v>
      </c>
      <c r="W1534" s="52">
        <v>442.81125607801209</v>
      </c>
      <c r="X1534" s="71" t="str">
        <f t="shared" si="215"/>
        <v>Q4 2024</v>
      </c>
      <c r="Y1534" s="21">
        <f t="shared" si="210"/>
        <v>7680</v>
      </c>
      <c r="Z1534" s="21">
        <f t="shared" si="211"/>
        <v>4320</v>
      </c>
      <c r="AA1534" s="57">
        <f t="shared" si="212"/>
        <v>1550681.3056379822</v>
      </c>
      <c r="AB1534" s="59">
        <f t="shared" si="213"/>
        <v>1.7777777777777777</v>
      </c>
      <c r="AC1534" s="61">
        <f t="shared" si="214"/>
        <v>1905</v>
      </c>
    </row>
    <row r="1535" spans="4:29">
      <c r="D1535" s="12">
        <v>1529</v>
      </c>
      <c r="E1535" s="36" t="s">
        <v>222</v>
      </c>
      <c r="F1535" s="16" t="s">
        <v>11</v>
      </c>
      <c r="G1535" s="14" t="s">
        <v>51</v>
      </c>
      <c r="H1535" s="13" t="s">
        <v>6</v>
      </c>
      <c r="I1535" s="13" t="s">
        <v>125</v>
      </c>
      <c r="J1535" s="13"/>
      <c r="K1535" s="13" t="s">
        <v>123</v>
      </c>
      <c r="L1535" s="14">
        <v>86</v>
      </c>
      <c r="M1535" s="14" t="s">
        <v>52</v>
      </c>
      <c r="N1535" s="31">
        <v>1000000</v>
      </c>
      <c r="O1535" s="14" t="s">
        <v>2</v>
      </c>
      <c r="P1535" s="14" t="s">
        <v>35</v>
      </c>
      <c r="Q1535" s="31">
        <v>28800</v>
      </c>
      <c r="R1535" s="31">
        <v>2400</v>
      </c>
      <c r="S1535" s="45">
        <v>5.8000000000000003E-2</v>
      </c>
      <c r="T1535" s="64">
        <f t="shared" si="207"/>
        <v>4.9880000000000004</v>
      </c>
      <c r="U1535" s="64">
        <f t="shared" si="208"/>
        <v>0.11825647258967362</v>
      </c>
      <c r="V1535" s="38">
        <f t="shared" si="209"/>
        <v>3.3916694088921374E-2</v>
      </c>
      <c r="W1535" s="52">
        <v>584.77058774002364</v>
      </c>
      <c r="X1535" s="71" t="str">
        <f t="shared" si="215"/>
        <v>Q4 2024</v>
      </c>
      <c r="Y1535" s="21">
        <f t="shared" si="210"/>
        <v>7680</v>
      </c>
      <c r="Z1535" s="21">
        <f t="shared" si="211"/>
        <v>4320</v>
      </c>
      <c r="AA1535" s="57">
        <f t="shared" si="212"/>
        <v>2038904.6998219588</v>
      </c>
      <c r="AB1535" s="59">
        <f t="shared" si="213"/>
        <v>1.7777777777777777</v>
      </c>
      <c r="AC1535" s="61">
        <f t="shared" si="214"/>
        <v>2184.4</v>
      </c>
    </row>
    <row r="1536" spans="4:29">
      <c r="D1536" s="12">
        <v>1530</v>
      </c>
      <c r="E1536" s="36" t="s">
        <v>222</v>
      </c>
      <c r="F1536" s="16" t="s">
        <v>11</v>
      </c>
      <c r="G1536" s="14" t="s">
        <v>51</v>
      </c>
      <c r="H1536" s="13" t="s">
        <v>6</v>
      </c>
      <c r="I1536" s="13" t="s">
        <v>53</v>
      </c>
      <c r="J1536" s="13" t="s">
        <v>126</v>
      </c>
      <c r="K1536" s="13" t="s">
        <v>123</v>
      </c>
      <c r="L1536" s="14">
        <v>43</v>
      </c>
      <c r="M1536" s="14" t="s">
        <v>15</v>
      </c>
      <c r="N1536" s="31">
        <v>1000000</v>
      </c>
      <c r="O1536" s="14" t="s">
        <v>1</v>
      </c>
      <c r="P1536" s="14" t="s">
        <v>35</v>
      </c>
      <c r="Q1536" s="31">
        <v>3614.6269090909086</v>
      </c>
      <c r="R1536" s="31">
        <v>301.21890909090905</v>
      </c>
      <c r="S1536" s="45">
        <v>36.676000000000002</v>
      </c>
      <c r="T1536" s="64">
        <f t="shared" si="207"/>
        <v>1577.068</v>
      </c>
      <c r="U1536" s="64">
        <f t="shared" si="208"/>
        <v>18.69471719266754</v>
      </c>
      <c r="V1536" s="38">
        <f t="shared" si="209"/>
        <v>4.5490253233306372</v>
      </c>
      <c r="W1536" s="52">
        <v>124.03275502591988</v>
      </c>
      <c r="X1536" s="71" t="str">
        <f t="shared" si="215"/>
        <v>Q4 2024</v>
      </c>
      <c r="Y1536" s="21">
        <f t="shared" si="210"/>
        <v>3840</v>
      </c>
      <c r="Z1536" s="21">
        <f t="shared" si="211"/>
        <v>2160</v>
      </c>
      <c r="AA1536" s="57">
        <f t="shared" si="212"/>
        <v>509726.1749554897</v>
      </c>
      <c r="AB1536" s="59">
        <f t="shared" si="213"/>
        <v>1.7777777777777777</v>
      </c>
      <c r="AC1536" s="61">
        <f t="shared" si="214"/>
        <v>1092.2</v>
      </c>
    </row>
    <row r="1537" spans="4:29">
      <c r="D1537" s="12">
        <v>1531</v>
      </c>
      <c r="E1537" s="36" t="s">
        <v>222</v>
      </c>
      <c r="F1537" s="16" t="s">
        <v>11</v>
      </c>
      <c r="G1537" s="14" t="s">
        <v>51</v>
      </c>
      <c r="H1537" s="13" t="s">
        <v>6</v>
      </c>
      <c r="I1537" s="13" t="s">
        <v>53</v>
      </c>
      <c r="J1537" s="13" t="s">
        <v>126</v>
      </c>
      <c r="K1537" s="13" t="s">
        <v>123</v>
      </c>
      <c r="L1537" s="14">
        <v>50</v>
      </c>
      <c r="M1537" s="14" t="s">
        <v>15</v>
      </c>
      <c r="N1537" s="31">
        <v>1000000</v>
      </c>
      <c r="O1537" s="14" t="s">
        <v>2</v>
      </c>
      <c r="P1537" s="14" t="s">
        <v>35</v>
      </c>
      <c r="Q1537" s="31">
        <v>4887.272727272727</v>
      </c>
      <c r="R1537" s="31">
        <v>407.27272727272725</v>
      </c>
      <c r="S1537" s="45">
        <v>31.265999999999998</v>
      </c>
      <c r="T1537" s="64">
        <f t="shared" si="207"/>
        <v>1563.3</v>
      </c>
      <c r="U1537" s="64">
        <f t="shared" si="208"/>
        <v>21.548267423145397</v>
      </c>
      <c r="V1537" s="38">
        <f t="shared" si="209"/>
        <v>4.5093117658609438</v>
      </c>
      <c r="W1537" s="52">
        <v>144.22413375106964</v>
      </c>
      <c r="X1537" s="71" t="str">
        <f t="shared" si="215"/>
        <v>Q4 2024</v>
      </c>
      <c r="Y1537" s="21">
        <f t="shared" si="210"/>
        <v>3840</v>
      </c>
      <c r="Z1537" s="21">
        <f t="shared" si="211"/>
        <v>2160</v>
      </c>
      <c r="AA1537" s="57">
        <f t="shared" si="212"/>
        <v>689191.69139465876</v>
      </c>
      <c r="AB1537" s="59">
        <f t="shared" si="213"/>
        <v>1.7777777777777777</v>
      </c>
      <c r="AC1537" s="61">
        <f t="shared" si="214"/>
        <v>1270</v>
      </c>
    </row>
    <row r="1538" spans="4:29">
      <c r="D1538" s="12">
        <v>1532</v>
      </c>
      <c r="E1538" s="36" t="s">
        <v>222</v>
      </c>
      <c r="F1538" s="16" t="s">
        <v>11</v>
      </c>
      <c r="G1538" s="14" t="s">
        <v>51</v>
      </c>
      <c r="H1538" s="13" t="s">
        <v>6</v>
      </c>
      <c r="I1538" s="13" t="s">
        <v>53</v>
      </c>
      <c r="J1538" s="13" t="s">
        <v>126</v>
      </c>
      <c r="K1538" s="13" t="s">
        <v>123</v>
      </c>
      <c r="L1538" s="14">
        <v>55</v>
      </c>
      <c r="M1538" s="14" t="s">
        <v>15</v>
      </c>
      <c r="N1538" s="31">
        <v>1000000</v>
      </c>
      <c r="O1538" s="14" t="s">
        <v>2</v>
      </c>
      <c r="P1538" s="14" t="s">
        <v>35</v>
      </c>
      <c r="Q1538" s="31">
        <v>6283.636363636364</v>
      </c>
      <c r="R1538" s="31">
        <v>523.63636363636363</v>
      </c>
      <c r="S1538" s="45">
        <v>124.443</v>
      </c>
      <c r="T1538" s="64">
        <f t="shared" si="207"/>
        <v>6844.3649999999998</v>
      </c>
      <c r="U1538" s="64">
        <f t="shared" si="208"/>
        <v>103.77574879919288</v>
      </c>
      <c r="V1538" s="38">
        <f t="shared" si="209"/>
        <v>19.742452264022795</v>
      </c>
      <c r="W1538" s="52">
        <v>158.64654712617661</v>
      </c>
      <c r="X1538" s="71" t="str">
        <f t="shared" si="215"/>
        <v>Q4 2024</v>
      </c>
      <c r="Y1538" s="21">
        <f t="shared" si="210"/>
        <v>3840</v>
      </c>
      <c r="Z1538" s="21">
        <f t="shared" si="211"/>
        <v>2160</v>
      </c>
      <c r="AA1538" s="57">
        <f t="shared" si="212"/>
        <v>833921.94658753707</v>
      </c>
      <c r="AB1538" s="59">
        <f t="shared" si="213"/>
        <v>1.7777777777777777</v>
      </c>
      <c r="AC1538" s="61">
        <f t="shared" si="214"/>
        <v>1397</v>
      </c>
    </row>
    <row r="1539" spans="4:29">
      <c r="D1539" s="12">
        <v>1533</v>
      </c>
      <c r="E1539" s="36" t="s">
        <v>222</v>
      </c>
      <c r="F1539" s="16" t="s">
        <v>11</v>
      </c>
      <c r="G1539" s="14" t="s">
        <v>51</v>
      </c>
      <c r="H1539" s="13" t="s">
        <v>6</v>
      </c>
      <c r="I1539" s="13" t="s">
        <v>53</v>
      </c>
      <c r="J1539" s="13" t="s">
        <v>126</v>
      </c>
      <c r="K1539" s="13" t="s">
        <v>123</v>
      </c>
      <c r="L1539" s="14">
        <v>65</v>
      </c>
      <c r="M1539" s="14" t="s">
        <v>15</v>
      </c>
      <c r="N1539" s="31">
        <v>1000000</v>
      </c>
      <c r="O1539" s="14" t="s">
        <v>2</v>
      </c>
      <c r="P1539" s="14" t="s">
        <v>35</v>
      </c>
      <c r="Q1539" s="31">
        <v>8640</v>
      </c>
      <c r="R1539" s="31">
        <v>720</v>
      </c>
      <c r="S1539" s="45">
        <v>127.03100000000001</v>
      </c>
      <c r="T1539" s="64">
        <f t="shared" si="207"/>
        <v>8257.0150000000012</v>
      </c>
      <c r="U1539" s="64">
        <f t="shared" si="208"/>
        <v>147.95731947674778</v>
      </c>
      <c r="V1539" s="38">
        <f t="shared" si="209"/>
        <v>27.005522871189978</v>
      </c>
      <c r="W1539" s="52">
        <v>212.59002031937067</v>
      </c>
      <c r="X1539" s="71" t="str">
        <f t="shared" si="215"/>
        <v>Q4 2024</v>
      </c>
      <c r="Y1539" s="21">
        <f t="shared" si="210"/>
        <v>3840</v>
      </c>
      <c r="Z1539" s="21">
        <f t="shared" si="211"/>
        <v>2160</v>
      </c>
      <c r="AA1539" s="57">
        <f t="shared" si="212"/>
        <v>1164733.9584569733</v>
      </c>
      <c r="AB1539" s="59">
        <f t="shared" si="213"/>
        <v>1.7777777777777777</v>
      </c>
      <c r="AC1539" s="61">
        <f t="shared" si="214"/>
        <v>1651</v>
      </c>
    </row>
    <row r="1540" spans="4:29">
      <c r="D1540" s="12">
        <v>1534</v>
      </c>
      <c r="E1540" s="36" t="s">
        <v>222</v>
      </c>
      <c r="F1540" s="16" t="s">
        <v>11</v>
      </c>
      <c r="G1540" s="14" t="s">
        <v>51</v>
      </c>
      <c r="H1540" s="13" t="s">
        <v>6</v>
      </c>
      <c r="I1540" s="13" t="s">
        <v>53</v>
      </c>
      <c r="J1540" s="13" t="s">
        <v>126</v>
      </c>
      <c r="K1540" s="13" t="s">
        <v>123</v>
      </c>
      <c r="L1540" s="14">
        <v>75</v>
      </c>
      <c r="M1540" s="14" t="s">
        <v>15</v>
      </c>
      <c r="N1540" s="31">
        <v>1000000</v>
      </c>
      <c r="O1540" s="14" t="s">
        <v>2</v>
      </c>
      <c r="P1540" s="14" t="s">
        <v>35</v>
      </c>
      <c r="Q1540" s="31">
        <v>10909.09090909091</v>
      </c>
      <c r="R1540" s="31">
        <v>909.09090909090912</v>
      </c>
      <c r="S1540" s="45">
        <v>65.301000000000002</v>
      </c>
      <c r="T1540" s="64">
        <f t="shared" si="207"/>
        <v>4897.5749999999998</v>
      </c>
      <c r="U1540" s="64">
        <f t="shared" si="208"/>
        <v>101.26103993946587</v>
      </c>
      <c r="V1540" s="38">
        <f t="shared" si="209"/>
        <v>18.676648359723846</v>
      </c>
      <c r="W1540" s="52">
        <v>286.00861180876012</v>
      </c>
      <c r="X1540" s="71" t="str">
        <f t="shared" si="215"/>
        <v>Q4 2024</v>
      </c>
      <c r="Y1540" s="21">
        <f t="shared" si="210"/>
        <v>3840</v>
      </c>
      <c r="Z1540" s="21">
        <f t="shared" si="211"/>
        <v>2160</v>
      </c>
      <c r="AA1540" s="57">
        <f t="shared" si="212"/>
        <v>1550681.3056379822</v>
      </c>
      <c r="AB1540" s="59">
        <f t="shared" si="213"/>
        <v>1.7777777777777777</v>
      </c>
      <c r="AC1540" s="61">
        <f t="shared" si="214"/>
        <v>1905</v>
      </c>
    </row>
    <row r="1541" spans="4:29">
      <c r="D1541" s="12">
        <v>1535</v>
      </c>
      <c r="E1541" s="36" t="s">
        <v>222</v>
      </c>
      <c r="F1541" s="16" t="s">
        <v>11</v>
      </c>
      <c r="G1541" s="14" t="s">
        <v>51</v>
      </c>
      <c r="H1541" s="13" t="s">
        <v>6</v>
      </c>
      <c r="I1541" s="13" t="s">
        <v>53</v>
      </c>
      <c r="J1541" s="13" t="s">
        <v>126</v>
      </c>
      <c r="K1541" s="13" t="s">
        <v>123</v>
      </c>
      <c r="L1541" s="14">
        <v>85</v>
      </c>
      <c r="M1541" s="14" t="s">
        <v>15</v>
      </c>
      <c r="N1541" s="31">
        <v>1000000</v>
      </c>
      <c r="O1541" s="14" t="s">
        <v>2</v>
      </c>
      <c r="P1541" s="14" t="s">
        <v>35</v>
      </c>
      <c r="Q1541" s="31">
        <v>14400</v>
      </c>
      <c r="R1541" s="31">
        <v>1200</v>
      </c>
      <c r="S1541" s="45">
        <v>55.453000000000003</v>
      </c>
      <c r="T1541" s="64">
        <f t="shared" si="207"/>
        <v>4713.5050000000001</v>
      </c>
      <c r="U1541" s="64">
        <f t="shared" si="208"/>
        <v>110.44928843380416</v>
      </c>
      <c r="V1541" s="38">
        <f t="shared" si="209"/>
        <v>20.944549586802591</v>
      </c>
      <c r="W1541" s="52">
        <v>377.69912514746881</v>
      </c>
      <c r="X1541" s="71" t="str">
        <f t="shared" si="215"/>
        <v>Q4 2024</v>
      </c>
      <c r="Y1541" s="21">
        <f t="shared" si="210"/>
        <v>3840</v>
      </c>
      <c r="Z1541" s="21">
        <f t="shared" si="211"/>
        <v>2160</v>
      </c>
      <c r="AA1541" s="57">
        <f t="shared" si="212"/>
        <v>1991763.9881305636</v>
      </c>
      <c r="AB1541" s="59">
        <f t="shared" si="213"/>
        <v>1.7777777777777777</v>
      </c>
      <c r="AC1541" s="61">
        <f t="shared" si="214"/>
        <v>2159</v>
      </c>
    </row>
    <row r="1542" spans="4:29">
      <c r="D1542" s="12">
        <v>1536</v>
      </c>
      <c r="E1542" s="36" t="s">
        <v>222</v>
      </c>
      <c r="F1542" s="16" t="s">
        <v>11</v>
      </c>
      <c r="G1542" s="14" t="s">
        <v>51</v>
      </c>
      <c r="H1542" s="13" t="s">
        <v>6</v>
      </c>
      <c r="I1542" s="13" t="s">
        <v>53</v>
      </c>
      <c r="J1542" s="13" t="s">
        <v>126</v>
      </c>
      <c r="K1542" s="13" t="s">
        <v>123</v>
      </c>
      <c r="L1542" s="14">
        <v>98</v>
      </c>
      <c r="M1542" s="14" t="s">
        <v>15</v>
      </c>
      <c r="N1542" s="31">
        <v>1000000</v>
      </c>
      <c r="O1542" s="14" t="s">
        <v>2</v>
      </c>
      <c r="P1542" s="14" t="s">
        <v>35</v>
      </c>
      <c r="Q1542" s="31">
        <v>19141.53633217993</v>
      </c>
      <c r="R1542" s="31">
        <v>1595.1280276816608</v>
      </c>
      <c r="S1542" s="45">
        <v>2.8860000000000001</v>
      </c>
      <c r="T1542" s="64">
        <f t="shared" si="207"/>
        <v>282.82800000000003</v>
      </c>
      <c r="U1542" s="64">
        <f t="shared" si="208"/>
        <v>7.6409701415957256</v>
      </c>
      <c r="V1542" s="38">
        <f t="shared" si="209"/>
        <v>1.6350595127633927</v>
      </c>
      <c r="W1542" s="52">
        <v>566.54868772120324</v>
      </c>
      <c r="X1542" s="71" t="str">
        <f t="shared" si="215"/>
        <v>Q4 2024</v>
      </c>
      <c r="Y1542" s="21">
        <f t="shared" si="210"/>
        <v>3840</v>
      </c>
      <c r="Z1542" s="21">
        <f t="shared" si="211"/>
        <v>2160</v>
      </c>
      <c r="AA1542" s="57">
        <f t="shared" si="212"/>
        <v>2647598.8016617205</v>
      </c>
      <c r="AB1542" s="59">
        <f t="shared" si="213"/>
        <v>1.7777777777777777</v>
      </c>
      <c r="AC1542" s="61">
        <f t="shared" si="214"/>
        <v>2489.1999999999998</v>
      </c>
    </row>
    <row r="1543" spans="4:29">
      <c r="D1543" s="12">
        <v>1537</v>
      </c>
      <c r="E1543" s="36" t="s">
        <v>222</v>
      </c>
      <c r="F1543" s="16" t="s">
        <v>11</v>
      </c>
      <c r="G1543" s="14" t="s">
        <v>51</v>
      </c>
      <c r="H1543" s="13" t="s">
        <v>6</v>
      </c>
      <c r="I1543" s="13" t="s">
        <v>53</v>
      </c>
      <c r="J1543" s="13" t="s">
        <v>126</v>
      </c>
      <c r="K1543" s="13" t="s">
        <v>123</v>
      </c>
      <c r="L1543" s="14">
        <v>55</v>
      </c>
      <c r="M1543" s="14" t="s">
        <v>52</v>
      </c>
      <c r="N1543" s="31">
        <v>1000000</v>
      </c>
      <c r="O1543" s="14" t="s">
        <v>2</v>
      </c>
      <c r="P1543" s="14" t="s">
        <v>35</v>
      </c>
      <c r="Q1543" s="31">
        <v>7873.1360946745563</v>
      </c>
      <c r="R1543" s="31">
        <v>962.27218934911241</v>
      </c>
      <c r="S1543" s="45">
        <v>0.83899999999999997</v>
      </c>
      <c r="T1543" s="64">
        <f t="shared" ref="T1543:T1606" si="216">L1543*S1543</f>
        <v>46.144999999999996</v>
      </c>
      <c r="U1543" s="64">
        <f t="shared" ref="U1543:U1606" si="217">S1543*AA1543/10^6</f>
        <v>0.69966051318694356</v>
      </c>
      <c r="V1543" s="38">
        <f t="shared" ref="V1543:V1606" si="218">S1543*W1543/1000</f>
        <v>0.20473551848767846</v>
      </c>
      <c r="W1543" s="52">
        <v>244.0232639900816</v>
      </c>
      <c r="X1543" s="71" t="str">
        <f t="shared" si="215"/>
        <v>Q4 2024</v>
      </c>
      <c r="Y1543" s="21">
        <f t="shared" ref="Y1543:Y1606" si="219">1*LEFT(M1543, FIND("x", M1543)-2)</f>
        <v>7680</v>
      </c>
      <c r="Z1543" s="21">
        <f t="shared" ref="Z1543:Z1606" si="220">1*RIGHT(M1543, LEN(M1543)-FIND("x", M1543)-1)</f>
        <v>4320</v>
      </c>
      <c r="AA1543" s="57">
        <f t="shared" ref="AA1543:AA1606" si="221">AC1543^2*AB1543/(1+AB1543^2)</f>
        <v>833921.94658753707</v>
      </c>
      <c r="AB1543" s="59">
        <f t="shared" ref="AB1543:AB1606" si="222">Y1543/Z1543</f>
        <v>1.7777777777777777</v>
      </c>
      <c r="AC1543" s="61">
        <f t="shared" ref="AC1543:AC1606" si="223">L1543*25.4</f>
        <v>1397</v>
      </c>
    </row>
    <row r="1544" spans="4:29">
      <c r="D1544" s="12">
        <v>1538</v>
      </c>
      <c r="E1544" s="36" t="s">
        <v>222</v>
      </c>
      <c r="F1544" s="16" t="s">
        <v>11</v>
      </c>
      <c r="G1544" s="14" t="s">
        <v>51</v>
      </c>
      <c r="H1544" s="13" t="s">
        <v>6</v>
      </c>
      <c r="I1544" s="13" t="s">
        <v>53</v>
      </c>
      <c r="J1544" s="13" t="s">
        <v>126</v>
      </c>
      <c r="K1544" s="13" t="s">
        <v>123</v>
      </c>
      <c r="L1544" s="14">
        <v>65</v>
      </c>
      <c r="M1544" s="14" t="s">
        <v>52</v>
      </c>
      <c r="N1544" s="31">
        <v>1000000</v>
      </c>
      <c r="O1544" s="14" t="s">
        <v>2</v>
      </c>
      <c r="P1544" s="14" t="s">
        <v>35</v>
      </c>
      <c r="Q1544" s="31">
        <v>10996.363636363636</v>
      </c>
      <c r="R1544" s="31">
        <v>1221.8181818181818</v>
      </c>
      <c r="S1544" s="45">
        <v>7.5490000000000004</v>
      </c>
      <c r="T1544" s="64">
        <f t="shared" si="216"/>
        <v>490.685</v>
      </c>
      <c r="U1544" s="64">
        <f t="shared" si="217"/>
        <v>8.7925766523916931</v>
      </c>
      <c r="V1544" s="38">
        <f t="shared" si="218"/>
        <v>2.468498719898172</v>
      </c>
      <c r="W1544" s="52">
        <v>326.99678366646867</v>
      </c>
      <c r="X1544" s="71" t="str">
        <f t="shared" ref="X1544:X1607" si="224">G1544&amp;" "&amp;F1544</f>
        <v>Q4 2024</v>
      </c>
      <c r="Y1544" s="21">
        <f t="shared" si="219"/>
        <v>7680</v>
      </c>
      <c r="Z1544" s="21">
        <f t="shared" si="220"/>
        <v>4320</v>
      </c>
      <c r="AA1544" s="57">
        <f t="shared" si="221"/>
        <v>1164733.9584569733</v>
      </c>
      <c r="AB1544" s="59">
        <f t="shared" si="222"/>
        <v>1.7777777777777777</v>
      </c>
      <c r="AC1544" s="61">
        <f t="shared" si="223"/>
        <v>1651</v>
      </c>
    </row>
    <row r="1545" spans="4:29">
      <c r="D1545" s="12">
        <v>1539</v>
      </c>
      <c r="E1545" s="36" t="s">
        <v>222</v>
      </c>
      <c r="F1545" s="16" t="s">
        <v>11</v>
      </c>
      <c r="G1545" s="14" t="s">
        <v>51</v>
      </c>
      <c r="H1545" s="13" t="s">
        <v>6</v>
      </c>
      <c r="I1545" s="13" t="s">
        <v>53</v>
      </c>
      <c r="J1545" s="13" t="s">
        <v>126</v>
      </c>
      <c r="K1545" s="13" t="s">
        <v>123</v>
      </c>
      <c r="L1545" s="14">
        <v>75</v>
      </c>
      <c r="M1545" s="14" t="s">
        <v>52</v>
      </c>
      <c r="N1545" s="31">
        <v>1000000</v>
      </c>
      <c r="O1545" s="14" t="s">
        <v>2</v>
      </c>
      <c r="P1545" s="14" t="s">
        <v>35</v>
      </c>
      <c r="Q1545" s="31">
        <v>15708.764159999995</v>
      </c>
      <c r="R1545" s="31">
        <v>1745.4182399999995</v>
      </c>
      <c r="S1545" s="45">
        <v>5.5229999999999997</v>
      </c>
      <c r="T1545" s="64">
        <f t="shared" si="216"/>
        <v>414.22499999999997</v>
      </c>
      <c r="U1545" s="64">
        <f t="shared" si="217"/>
        <v>8.5644128510385755</v>
      </c>
      <c r="V1545" s="38">
        <f t="shared" si="218"/>
        <v>2.4456465673188603</v>
      </c>
      <c r="W1545" s="52">
        <v>442.81125607801209</v>
      </c>
      <c r="X1545" s="71" t="str">
        <f t="shared" si="224"/>
        <v>Q4 2024</v>
      </c>
      <c r="Y1545" s="21">
        <f t="shared" si="219"/>
        <v>7680</v>
      </c>
      <c r="Z1545" s="21">
        <f t="shared" si="220"/>
        <v>4320</v>
      </c>
      <c r="AA1545" s="57">
        <f t="shared" si="221"/>
        <v>1550681.3056379822</v>
      </c>
      <c r="AB1545" s="59">
        <f t="shared" si="222"/>
        <v>1.7777777777777777</v>
      </c>
      <c r="AC1545" s="61">
        <f t="shared" si="223"/>
        <v>1905</v>
      </c>
    </row>
    <row r="1546" spans="4:29">
      <c r="D1546" s="12">
        <v>1540</v>
      </c>
      <c r="E1546" s="36" t="s">
        <v>222</v>
      </c>
      <c r="F1546" s="16" t="s">
        <v>11</v>
      </c>
      <c r="G1546" s="14" t="s">
        <v>51</v>
      </c>
      <c r="H1546" s="13" t="s">
        <v>6</v>
      </c>
      <c r="I1546" s="13" t="s">
        <v>53</v>
      </c>
      <c r="J1546" s="13" t="s">
        <v>126</v>
      </c>
      <c r="K1546" s="13" t="s">
        <v>123</v>
      </c>
      <c r="L1546" s="14">
        <v>85</v>
      </c>
      <c r="M1546" s="14" t="s">
        <v>52</v>
      </c>
      <c r="N1546" s="31">
        <v>1000000</v>
      </c>
      <c r="O1546" s="14" t="s">
        <v>2</v>
      </c>
      <c r="P1546" s="14" t="s">
        <v>35</v>
      </c>
      <c r="Q1546" s="31">
        <v>19145.454545454544</v>
      </c>
      <c r="R1546" s="31">
        <v>2127.272727272727</v>
      </c>
      <c r="S1546" s="45">
        <v>6.0819999999999999</v>
      </c>
      <c r="T1546" s="64">
        <f t="shared" si="216"/>
        <v>516.97</v>
      </c>
      <c r="U1546" s="64">
        <f t="shared" si="217"/>
        <v>12.113908575810088</v>
      </c>
      <c r="V1546" s="38">
        <f t="shared" si="218"/>
        <v>3.5565747146348237</v>
      </c>
      <c r="W1546" s="52">
        <v>584.77058774002364</v>
      </c>
      <c r="X1546" s="71" t="str">
        <f t="shared" si="224"/>
        <v>Q4 2024</v>
      </c>
      <c r="Y1546" s="21">
        <f t="shared" si="219"/>
        <v>7680</v>
      </c>
      <c r="Z1546" s="21">
        <f t="shared" si="220"/>
        <v>4320</v>
      </c>
      <c r="AA1546" s="57">
        <f t="shared" si="221"/>
        <v>1991763.9881305636</v>
      </c>
      <c r="AB1546" s="59">
        <f t="shared" si="222"/>
        <v>1.7777777777777777</v>
      </c>
      <c r="AC1546" s="61">
        <f t="shared" si="223"/>
        <v>2159</v>
      </c>
    </row>
    <row r="1547" spans="4:29">
      <c r="D1547" s="12">
        <v>1541</v>
      </c>
      <c r="E1547" s="36" t="s">
        <v>222</v>
      </c>
      <c r="F1547" s="16" t="s">
        <v>11</v>
      </c>
      <c r="G1547" s="14" t="s">
        <v>51</v>
      </c>
      <c r="H1547" s="13" t="s">
        <v>6</v>
      </c>
      <c r="I1547" s="13" t="s">
        <v>53</v>
      </c>
      <c r="J1547" s="13" t="s">
        <v>124</v>
      </c>
      <c r="K1547" s="13" t="s">
        <v>123</v>
      </c>
      <c r="L1547" s="14">
        <v>98</v>
      </c>
      <c r="M1547" s="14" t="s">
        <v>52</v>
      </c>
      <c r="N1547" s="31">
        <v>1000000</v>
      </c>
      <c r="O1547" s="14" t="s">
        <v>2</v>
      </c>
      <c r="P1547" s="14" t="s">
        <v>35</v>
      </c>
      <c r="Q1547" s="31">
        <v>25000</v>
      </c>
      <c r="R1547" s="31">
        <v>2500</v>
      </c>
      <c r="S1547" s="45">
        <v>0.115</v>
      </c>
      <c r="T1547" s="64">
        <f t="shared" si="216"/>
        <v>11.270000000000001</v>
      </c>
      <c r="U1547" s="64">
        <f t="shared" si="217"/>
        <v>0.30447386219109784</v>
      </c>
      <c r="V1547" s="38">
        <f t="shared" si="218"/>
        <v>9.7729648631907556E-2</v>
      </c>
      <c r="W1547" s="52">
        <v>849.8230315818048</v>
      </c>
      <c r="X1547" s="71" t="str">
        <f t="shared" si="224"/>
        <v>Q4 2024</v>
      </c>
      <c r="Y1547" s="21">
        <f t="shared" si="219"/>
        <v>7680</v>
      </c>
      <c r="Z1547" s="21">
        <f t="shared" si="220"/>
        <v>4320</v>
      </c>
      <c r="AA1547" s="57">
        <f t="shared" si="221"/>
        <v>2647598.8016617205</v>
      </c>
      <c r="AB1547" s="59">
        <f t="shared" si="222"/>
        <v>1.7777777777777777</v>
      </c>
      <c r="AC1547" s="61">
        <f t="shared" si="223"/>
        <v>2489.1999999999998</v>
      </c>
    </row>
    <row r="1548" spans="4:29">
      <c r="D1548" s="12">
        <v>1542</v>
      </c>
      <c r="E1548" s="36" t="s">
        <v>222</v>
      </c>
      <c r="F1548" s="16" t="s">
        <v>11</v>
      </c>
      <c r="G1548" s="14" t="s">
        <v>51</v>
      </c>
      <c r="H1548" s="13" t="s">
        <v>6</v>
      </c>
      <c r="I1548" s="13" t="s">
        <v>111</v>
      </c>
      <c r="J1548" s="13" t="s">
        <v>226</v>
      </c>
      <c r="K1548" s="13"/>
      <c r="L1548" s="14">
        <v>55</v>
      </c>
      <c r="M1548" s="14" t="s">
        <v>15</v>
      </c>
      <c r="N1548" s="31">
        <v>1000000</v>
      </c>
      <c r="O1548" s="14" t="s">
        <v>2</v>
      </c>
      <c r="P1548" s="14" t="s">
        <v>35</v>
      </c>
      <c r="Q1548" s="31">
        <v>4096</v>
      </c>
      <c r="R1548" s="31">
        <v>1024</v>
      </c>
      <c r="S1548" s="45">
        <v>44.529000000000003</v>
      </c>
      <c r="T1548" s="64">
        <f t="shared" si="216"/>
        <v>2449.0950000000003</v>
      </c>
      <c r="U1548" s="64">
        <f t="shared" si="217"/>
        <v>37.133710359596442</v>
      </c>
      <c r="V1548" s="38">
        <f t="shared" si="218"/>
        <v>7.0643720969815185</v>
      </c>
      <c r="W1548" s="52">
        <v>158.64654712617661</v>
      </c>
      <c r="X1548" s="71" t="str">
        <f t="shared" si="224"/>
        <v>Q4 2024</v>
      </c>
      <c r="Y1548" s="21">
        <f t="shared" si="219"/>
        <v>3840</v>
      </c>
      <c r="Z1548" s="21">
        <f t="shared" si="220"/>
        <v>2160</v>
      </c>
      <c r="AA1548" s="57">
        <f t="shared" si="221"/>
        <v>833921.94658753707</v>
      </c>
      <c r="AB1548" s="59">
        <f t="shared" si="222"/>
        <v>1.7777777777777777</v>
      </c>
      <c r="AC1548" s="61">
        <f t="shared" si="223"/>
        <v>1397</v>
      </c>
    </row>
    <row r="1549" spans="4:29">
      <c r="D1549" s="12">
        <v>1543</v>
      </c>
      <c r="E1549" s="36" t="s">
        <v>222</v>
      </c>
      <c r="F1549" s="16" t="s">
        <v>11</v>
      </c>
      <c r="G1549" s="14" t="s">
        <v>51</v>
      </c>
      <c r="H1549" s="13" t="s">
        <v>6</v>
      </c>
      <c r="I1549" s="13" t="s">
        <v>111</v>
      </c>
      <c r="J1549" s="13" t="s">
        <v>226</v>
      </c>
      <c r="K1549" s="13"/>
      <c r="L1549" s="14">
        <v>65</v>
      </c>
      <c r="M1549" s="14" t="s">
        <v>15</v>
      </c>
      <c r="N1549" s="31">
        <v>1000000</v>
      </c>
      <c r="O1549" s="14" t="s">
        <v>1</v>
      </c>
      <c r="P1549" s="14" t="s">
        <v>35</v>
      </c>
      <c r="Q1549" s="31">
        <v>6240</v>
      </c>
      <c r="R1549" s="31">
        <v>1560</v>
      </c>
      <c r="S1549" s="45">
        <v>39.064999999999998</v>
      </c>
      <c r="T1549" s="64">
        <f t="shared" si="216"/>
        <v>2539.2249999999999</v>
      </c>
      <c r="U1549" s="64">
        <f t="shared" si="217"/>
        <v>45.500332087121656</v>
      </c>
      <c r="V1549" s="38">
        <f t="shared" si="218"/>
        <v>5.81338040064335</v>
      </c>
      <c r="W1549" s="52">
        <v>148.81301422355946</v>
      </c>
      <c r="X1549" s="71" t="str">
        <f t="shared" si="224"/>
        <v>Q4 2024</v>
      </c>
      <c r="Y1549" s="21">
        <f t="shared" si="219"/>
        <v>3840</v>
      </c>
      <c r="Z1549" s="21">
        <f t="shared" si="220"/>
        <v>2160</v>
      </c>
      <c r="AA1549" s="57">
        <f t="shared" si="221"/>
        <v>1164733.9584569733</v>
      </c>
      <c r="AB1549" s="59">
        <f t="shared" si="222"/>
        <v>1.7777777777777777</v>
      </c>
      <c r="AC1549" s="61">
        <f t="shared" si="223"/>
        <v>1651</v>
      </c>
    </row>
    <row r="1550" spans="4:29">
      <c r="D1550" s="12">
        <v>1544</v>
      </c>
      <c r="E1550" s="36" t="s">
        <v>222</v>
      </c>
      <c r="F1550" s="16" t="s">
        <v>11</v>
      </c>
      <c r="G1550" s="14" t="s">
        <v>51</v>
      </c>
      <c r="H1550" s="13" t="s">
        <v>6</v>
      </c>
      <c r="I1550" s="13" t="s">
        <v>111</v>
      </c>
      <c r="J1550" s="13" t="s">
        <v>226</v>
      </c>
      <c r="K1550" s="13"/>
      <c r="L1550" s="14">
        <v>75</v>
      </c>
      <c r="M1550" s="14" t="s">
        <v>15</v>
      </c>
      <c r="N1550" s="31">
        <v>1000000</v>
      </c>
      <c r="O1550" s="14" t="s">
        <v>1</v>
      </c>
      <c r="P1550" s="14" t="s">
        <v>35</v>
      </c>
      <c r="Q1550" s="31">
        <v>7680</v>
      </c>
      <c r="R1550" s="31">
        <v>1920</v>
      </c>
      <c r="S1550" s="45">
        <v>23.175000000000001</v>
      </c>
      <c r="T1550" s="64">
        <f t="shared" si="216"/>
        <v>1738.125</v>
      </c>
      <c r="U1550" s="64">
        <f t="shared" si="217"/>
        <v>35.93703925816024</v>
      </c>
      <c r="V1550" s="38">
        <f t="shared" si="218"/>
        <v>4.6397747050676106</v>
      </c>
      <c r="W1550" s="52">
        <v>200.20602826613208</v>
      </c>
      <c r="X1550" s="71" t="str">
        <f t="shared" si="224"/>
        <v>Q4 2024</v>
      </c>
      <c r="Y1550" s="21">
        <f t="shared" si="219"/>
        <v>3840</v>
      </c>
      <c r="Z1550" s="21">
        <f t="shared" si="220"/>
        <v>2160</v>
      </c>
      <c r="AA1550" s="57">
        <f t="shared" si="221"/>
        <v>1550681.3056379822</v>
      </c>
      <c r="AB1550" s="59">
        <f t="shared" si="222"/>
        <v>1.7777777777777777</v>
      </c>
      <c r="AC1550" s="61">
        <f t="shared" si="223"/>
        <v>1905</v>
      </c>
    </row>
    <row r="1551" spans="4:29">
      <c r="D1551" s="12">
        <v>1545</v>
      </c>
      <c r="E1551" s="36" t="s">
        <v>222</v>
      </c>
      <c r="F1551" s="16" t="s">
        <v>11</v>
      </c>
      <c r="G1551" s="14" t="s">
        <v>51</v>
      </c>
      <c r="H1551" s="13" t="s">
        <v>6</v>
      </c>
      <c r="I1551" s="13" t="s">
        <v>111</v>
      </c>
      <c r="J1551" s="13" t="s">
        <v>226</v>
      </c>
      <c r="K1551" s="13"/>
      <c r="L1551" s="14">
        <v>85</v>
      </c>
      <c r="M1551" s="14" t="s">
        <v>15</v>
      </c>
      <c r="N1551" s="31">
        <v>1000000</v>
      </c>
      <c r="O1551" s="14" t="s">
        <v>1</v>
      </c>
      <c r="P1551" s="14" t="s">
        <v>35</v>
      </c>
      <c r="Q1551" s="31">
        <v>11232</v>
      </c>
      <c r="R1551" s="31">
        <v>2808</v>
      </c>
      <c r="S1551" s="45">
        <v>15.228999999999999</v>
      </c>
      <c r="T1551" s="64">
        <f t="shared" si="216"/>
        <v>1294.4649999999999</v>
      </c>
      <c r="U1551" s="64">
        <f t="shared" si="217"/>
        <v>30.332573775240352</v>
      </c>
      <c r="V1551" s="38">
        <f t="shared" si="218"/>
        <v>4.0263859838095613</v>
      </c>
      <c r="W1551" s="52">
        <v>264.38938760322816</v>
      </c>
      <c r="X1551" s="71" t="str">
        <f t="shared" si="224"/>
        <v>Q4 2024</v>
      </c>
      <c r="Y1551" s="21">
        <f t="shared" si="219"/>
        <v>3840</v>
      </c>
      <c r="Z1551" s="21">
        <f t="shared" si="220"/>
        <v>2160</v>
      </c>
      <c r="AA1551" s="57">
        <f t="shared" si="221"/>
        <v>1991763.9881305636</v>
      </c>
      <c r="AB1551" s="59">
        <f t="shared" si="222"/>
        <v>1.7777777777777777</v>
      </c>
      <c r="AC1551" s="61">
        <f t="shared" si="223"/>
        <v>2159</v>
      </c>
    </row>
    <row r="1552" spans="4:29">
      <c r="D1552" s="12">
        <v>1546</v>
      </c>
      <c r="E1552" s="36" t="s">
        <v>222</v>
      </c>
      <c r="F1552" s="16" t="s">
        <v>11</v>
      </c>
      <c r="G1552" s="14" t="s">
        <v>51</v>
      </c>
      <c r="H1552" s="13" t="s">
        <v>6</v>
      </c>
      <c r="I1552" s="13" t="s">
        <v>36</v>
      </c>
      <c r="J1552" s="13" t="s">
        <v>50</v>
      </c>
      <c r="K1552" s="13" t="s">
        <v>123</v>
      </c>
      <c r="L1552" s="14">
        <v>55</v>
      </c>
      <c r="M1552" s="14" t="s">
        <v>15</v>
      </c>
      <c r="N1552" s="31">
        <v>1000000</v>
      </c>
      <c r="O1552" s="14" t="s">
        <v>1</v>
      </c>
      <c r="P1552" s="14" t="s">
        <v>35</v>
      </c>
      <c r="Q1552" s="31">
        <v>2048</v>
      </c>
      <c r="R1552" s="31">
        <v>128</v>
      </c>
      <c r="S1552" s="45">
        <v>118.7</v>
      </c>
      <c r="T1552" s="64">
        <f t="shared" si="216"/>
        <v>6528.5</v>
      </c>
      <c r="U1552" s="64">
        <f t="shared" si="217"/>
        <v>98.98653505994065</v>
      </c>
      <c r="V1552" s="38">
        <f t="shared" si="218"/>
        <v>13.181941600714014</v>
      </c>
      <c r="W1552" s="52">
        <v>111.05258298832362</v>
      </c>
      <c r="X1552" s="71" t="str">
        <f t="shared" si="224"/>
        <v>Q4 2024</v>
      </c>
      <c r="Y1552" s="21">
        <f t="shared" si="219"/>
        <v>3840</v>
      </c>
      <c r="Z1552" s="21">
        <f t="shared" si="220"/>
        <v>2160</v>
      </c>
      <c r="AA1552" s="57">
        <f t="shared" si="221"/>
        <v>833921.94658753707</v>
      </c>
      <c r="AB1552" s="59">
        <f t="shared" si="222"/>
        <v>1.7777777777777777</v>
      </c>
      <c r="AC1552" s="61">
        <f t="shared" si="223"/>
        <v>1397</v>
      </c>
    </row>
    <row r="1553" spans="4:29">
      <c r="D1553" s="12">
        <v>1547</v>
      </c>
      <c r="E1553" s="36" t="s">
        <v>222</v>
      </c>
      <c r="F1553" s="16" t="s">
        <v>11</v>
      </c>
      <c r="G1553" s="14" t="s">
        <v>51</v>
      </c>
      <c r="H1553" s="13" t="s">
        <v>6</v>
      </c>
      <c r="I1553" s="13" t="s">
        <v>36</v>
      </c>
      <c r="J1553" s="13" t="s">
        <v>37</v>
      </c>
      <c r="K1553" s="13" t="s">
        <v>137</v>
      </c>
      <c r="L1553" s="14">
        <v>65</v>
      </c>
      <c r="M1553" s="14" t="s">
        <v>15</v>
      </c>
      <c r="N1553" s="31">
        <v>1000000</v>
      </c>
      <c r="O1553" s="14" t="s">
        <v>1</v>
      </c>
      <c r="P1553" s="14" t="s">
        <v>35</v>
      </c>
      <c r="Q1553" s="31">
        <v>2560</v>
      </c>
      <c r="R1553" s="31">
        <v>160</v>
      </c>
      <c r="S1553" s="45">
        <v>214.3</v>
      </c>
      <c r="T1553" s="64">
        <f t="shared" si="216"/>
        <v>13929.5</v>
      </c>
      <c r="U1553" s="64">
        <f t="shared" si="217"/>
        <v>249.60248729732939</v>
      </c>
      <c r="V1553" s="38">
        <f t="shared" si="218"/>
        <v>31.890628948108795</v>
      </c>
      <c r="W1553" s="52">
        <v>148.81301422355946</v>
      </c>
      <c r="X1553" s="71" t="str">
        <f t="shared" si="224"/>
        <v>Q4 2024</v>
      </c>
      <c r="Y1553" s="21">
        <f t="shared" si="219"/>
        <v>3840</v>
      </c>
      <c r="Z1553" s="21">
        <f t="shared" si="220"/>
        <v>2160</v>
      </c>
      <c r="AA1553" s="57">
        <f t="shared" si="221"/>
        <v>1164733.9584569733</v>
      </c>
      <c r="AB1553" s="59">
        <f t="shared" si="222"/>
        <v>1.7777777777777777</v>
      </c>
      <c r="AC1553" s="61">
        <f t="shared" si="223"/>
        <v>1651</v>
      </c>
    </row>
    <row r="1554" spans="4:29">
      <c r="D1554" s="12">
        <v>1548</v>
      </c>
      <c r="E1554" s="36" t="s">
        <v>222</v>
      </c>
      <c r="F1554" s="16" t="s">
        <v>11</v>
      </c>
      <c r="G1554" s="14" t="s">
        <v>51</v>
      </c>
      <c r="H1554" s="13" t="s">
        <v>6</v>
      </c>
      <c r="I1554" s="13" t="s">
        <v>36</v>
      </c>
      <c r="J1554" s="13" t="s">
        <v>38</v>
      </c>
      <c r="K1554" s="13" t="s">
        <v>137</v>
      </c>
      <c r="L1554" s="14">
        <v>75</v>
      </c>
      <c r="M1554" s="14" t="s">
        <v>15</v>
      </c>
      <c r="N1554" s="31">
        <v>1000000</v>
      </c>
      <c r="O1554" s="14" t="s">
        <v>1</v>
      </c>
      <c r="P1554" s="14" t="s">
        <v>35</v>
      </c>
      <c r="Q1554" s="31">
        <v>3840</v>
      </c>
      <c r="R1554" s="31">
        <v>240</v>
      </c>
      <c r="S1554" s="45">
        <v>203.9</v>
      </c>
      <c r="T1554" s="64">
        <f t="shared" si="216"/>
        <v>15292.5</v>
      </c>
      <c r="U1554" s="64">
        <f t="shared" si="217"/>
        <v>316.1839182195846</v>
      </c>
      <c r="V1554" s="38">
        <f t="shared" si="218"/>
        <v>40.82200916346433</v>
      </c>
      <c r="W1554" s="52">
        <v>200.20602826613208</v>
      </c>
      <c r="X1554" s="71" t="str">
        <f t="shared" si="224"/>
        <v>Q4 2024</v>
      </c>
      <c r="Y1554" s="21">
        <f t="shared" si="219"/>
        <v>3840</v>
      </c>
      <c r="Z1554" s="21">
        <f t="shared" si="220"/>
        <v>2160</v>
      </c>
      <c r="AA1554" s="57">
        <f t="shared" si="221"/>
        <v>1550681.3056379822</v>
      </c>
      <c r="AB1554" s="59">
        <f t="shared" si="222"/>
        <v>1.7777777777777777</v>
      </c>
      <c r="AC1554" s="61">
        <f t="shared" si="223"/>
        <v>1905</v>
      </c>
    </row>
    <row r="1555" spans="4:29">
      <c r="D1555" s="12">
        <v>1549</v>
      </c>
      <c r="E1555" s="36" t="s">
        <v>222</v>
      </c>
      <c r="F1555" s="16" t="s">
        <v>11</v>
      </c>
      <c r="G1555" s="14" t="s">
        <v>51</v>
      </c>
      <c r="H1555" s="13" t="s">
        <v>6</v>
      </c>
      <c r="I1555" s="13" t="s">
        <v>36</v>
      </c>
      <c r="J1555" s="13" t="s">
        <v>138</v>
      </c>
      <c r="K1555" s="13" t="s">
        <v>137</v>
      </c>
      <c r="L1555" s="14">
        <v>85</v>
      </c>
      <c r="M1555" s="14" t="s">
        <v>15</v>
      </c>
      <c r="N1555" s="31">
        <v>1000000</v>
      </c>
      <c r="O1555" s="14" t="s">
        <v>1</v>
      </c>
      <c r="P1555" s="14" t="s">
        <v>35</v>
      </c>
      <c r="Q1555" s="31">
        <v>7168</v>
      </c>
      <c r="R1555" s="31">
        <v>448</v>
      </c>
      <c r="S1555" s="45">
        <v>187.6</v>
      </c>
      <c r="T1555" s="64">
        <f t="shared" si="216"/>
        <v>15946</v>
      </c>
      <c r="U1555" s="64">
        <f t="shared" si="217"/>
        <v>373.65492417329369</v>
      </c>
      <c r="V1555" s="38">
        <f t="shared" si="218"/>
        <v>49.599449114365598</v>
      </c>
      <c r="W1555" s="52">
        <v>264.38938760322816</v>
      </c>
      <c r="X1555" s="71" t="str">
        <f t="shared" si="224"/>
        <v>Q4 2024</v>
      </c>
      <c r="Y1555" s="21">
        <f t="shared" si="219"/>
        <v>3840</v>
      </c>
      <c r="Z1555" s="21">
        <f t="shared" si="220"/>
        <v>2160</v>
      </c>
      <c r="AA1555" s="57">
        <f t="shared" si="221"/>
        <v>1991763.9881305636</v>
      </c>
      <c r="AB1555" s="59">
        <f t="shared" si="222"/>
        <v>1.7777777777777777</v>
      </c>
      <c r="AC1555" s="61">
        <f t="shared" si="223"/>
        <v>2159</v>
      </c>
    </row>
    <row r="1556" spans="4:29">
      <c r="D1556" s="12">
        <v>1550</v>
      </c>
      <c r="E1556" s="36" t="s">
        <v>222</v>
      </c>
      <c r="F1556" s="16" t="s">
        <v>11</v>
      </c>
      <c r="G1556" s="14" t="s">
        <v>51</v>
      </c>
      <c r="H1556" s="13" t="s">
        <v>6</v>
      </c>
      <c r="I1556" s="13" t="s">
        <v>36</v>
      </c>
      <c r="J1556" s="13"/>
      <c r="K1556" s="13" t="s">
        <v>123</v>
      </c>
      <c r="L1556" s="14">
        <v>98</v>
      </c>
      <c r="M1556" s="14" t="s">
        <v>15</v>
      </c>
      <c r="N1556" s="31">
        <v>1000000</v>
      </c>
      <c r="O1556" s="14" t="s">
        <v>1</v>
      </c>
      <c r="P1556" s="14" t="s">
        <v>35</v>
      </c>
      <c r="Q1556" s="31">
        <v>5120</v>
      </c>
      <c r="R1556" s="31">
        <v>320</v>
      </c>
      <c r="S1556" s="45">
        <v>35.799999999999997</v>
      </c>
      <c r="T1556" s="64">
        <f t="shared" si="216"/>
        <v>3508.3999999999996</v>
      </c>
      <c r="U1556" s="64">
        <f t="shared" si="217"/>
        <v>94.784037099489581</v>
      </c>
      <c r="V1556" s="38">
        <f t="shared" si="218"/>
        <v>14.197710114293352</v>
      </c>
      <c r="W1556" s="52">
        <v>396.58408140484227</v>
      </c>
      <c r="X1556" s="71" t="str">
        <f t="shared" si="224"/>
        <v>Q4 2024</v>
      </c>
      <c r="Y1556" s="21">
        <f t="shared" si="219"/>
        <v>3840</v>
      </c>
      <c r="Z1556" s="21">
        <f t="shared" si="220"/>
        <v>2160</v>
      </c>
      <c r="AA1556" s="57">
        <f t="shared" si="221"/>
        <v>2647598.8016617205</v>
      </c>
      <c r="AB1556" s="59">
        <f t="shared" si="222"/>
        <v>1.7777777777777777</v>
      </c>
      <c r="AC1556" s="61">
        <f t="shared" si="223"/>
        <v>2489.1999999999998</v>
      </c>
    </row>
    <row r="1557" spans="4:29">
      <c r="D1557" s="12">
        <v>1551</v>
      </c>
      <c r="E1557" s="36" t="s">
        <v>222</v>
      </c>
      <c r="F1557" s="16" t="s">
        <v>11</v>
      </c>
      <c r="G1557" s="14" t="s">
        <v>51</v>
      </c>
      <c r="H1557" s="13" t="s">
        <v>6</v>
      </c>
      <c r="I1557" s="13" t="s">
        <v>36</v>
      </c>
      <c r="J1557" s="13"/>
      <c r="K1557" s="13" t="s">
        <v>123</v>
      </c>
      <c r="L1557" s="14">
        <v>115</v>
      </c>
      <c r="M1557" s="14" t="s">
        <v>15</v>
      </c>
      <c r="N1557" s="31">
        <v>1000000</v>
      </c>
      <c r="O1557" s="14" t="s">
        <v>2</v>
      </c>
      <c r="P1557" s="14" t="s">
        <v>35</v>
      </c>
      <c r="Q1557" s="31">
        <v>21040</v>
      </c>
      <c r="R1557" s="31">
        <v>5260</v>
      </c>
      <c r="S1557" s="45">
        <v>0.6</v>
      </c>
      <c r="T1557" s="64">
        <f t="shared" si="216"/>
        <v>69</v>
      </c>
      <c r="U1557" s="64">
        <f t="shared" si="217"/>
        <v>2.1874944284866471</v>
      </c>
      <c r="V1557" s="38">
        <f t="shared" si="218"/>
        <v>0.40791505515926635</v>
      </c>
      <c r="W1557" s="52">
        <v>679.85842526544388</v>
      </c>
      <c r="X1557" s="71" t="str">
        <f t="shared" si="224"/>
        <v>Q4 2024</v>
      </c>
      <c r="Y1557" s="21">
        <f t="shared" si="219"/>
        <v>3840</v>
      </c>
      <c r="Z1557" s="21">
        <f t="shared" si="220"/>
        <v>2160</v>
      </c>
      <c r="AA1557" s="57">
        <f t="shared" si="221"/>
        <v>3645824.047477745</v>
      </c>
      <c r="AB1557" s="59">
        <f t="shared" si="222"/>
        <v>1.7777777777777777</v>
      </c>
      <c r="AC1557" s="61">
        <f t="shared" si="223"/>
        <v>2921</v>
      </c>
    </row>
    <row r="1558" spans="4:29">
      <c r="D1558" s="12">
        <v>1552</v>
      </c>
      <c r="E1558" s="36" t="s">
        <v>222</v>
      </c>
      <c r="F1558" s="16" t="s">
        <v>11</v>
      </c>
      <c r="G1558" s="14" t="s">
        <v>51</v>
      </c>
      <c r="H1558" s="13" t="s">
        <v>6</v>
      </c>
      <c r="I1558" s="13" t="s">
        <v>36</v>
      </c>
      <c r="J1558" s="13" t="s">
        <v>291</v>
      </c>
      <c r="K1558" s="13"/>
      <c r="L1558" s="14">
        <v>98</v>
      </c>
      <c r="M1558" s="14" t="s">
        <v>15</v>
      </c>
      <c r="N1558" s="31">
        <v>1000000</v>
      </c>
      <c r="O1558" s="14" t="s">
        <v>2</v>
      </c>
      <c r="P1558" s="14" t="s">
        <v>35</v>
      </c>
      <c r="Q1558" s="31">
        <v>15360</v>
      </c>
      <c r="R1558" s="31">
        <v>3840</v>
      </c>
      <c r="S1558" s="45">
        <v>0.7</v>
      </c>
      <c r="T1558" s="64">
        <f t="shared" si="216"/>
        <v>68.599999999999994</v>
      </c>
      <c r="U1558" s="64">
        <f t="shared" si="217"/>
        <v>1.8533191611632041</v>
      </c>
      <c r="V1558" s="38">
        <f t="shared" si="218"/>
        <v>0.39658408140484225</v>
      </c>
      <c r="W1558" s="52">
        <v>566.54868772120324</v>
      </c>
      <c r="X1558" s="71" t="str">
        <f t="shared" si="224"/>
        <v>Q4 2024</v>
      </c>
      <c r="Y1558" s="21">
        <f t="shared" si="219"/>
        <v>3840</v>
      </c>
      <c r="Z1558" s="21">
        <f t="shared" si="220"/>
        <v>2160</v>
      </c>
      <c r="AA1558" s="57">
        <f t="shared" si="221"/>
        <v>2647598.8016617205</v>
      </c>
      <c r="AB1558" s="59">
        <f t="shared" si="222"/>
        <v>1.7777777777777777</v>
      </c>
      <c r="AC1558" s="61">
        <f t="shared" si="223"/>
        <v>2489.1999999999998</v>
      </c>
    </row>
    <row r="1559" spans="4:29">
      <c r="D1559" s="12">
        <v>1553</v>
      </c>
      <c r="E1559" s="36" t="s">
        <v>222</v>
      </c>
      <c r="F1559" s="16" t="s">
        <v>11</v>
      </c>
      <c r="G1559" s="14" t="s">
        <v>51</v>
      </c>
      <c r="H1559" s="13" t="s">
        <v>6</v>
      </c>
      <c r="I1559" s="13" t="s">
        <v>58</v>
      </c>
      <c r="J1559" s="13"/>
      <c r="K1559" s="13" t="s">
        <v>123</v>
      </c>
      <c r="L1559" s="14">
        <v>55</v>
      </c>
      <c r="M1559" s="14" t="s">
        <v>15</v>
      </c>
      <c r="N1559" s="31">
        <v>1000000</v>
      </c>
      <c r="O1559" s="14" t="s">
        <v>1</v>
      </c>
      <c r="P1559" s="14" t="s">
        <v>35</v>
      </c>
      <c r="Q1559" s="31">
        <v>2000</v>
      </c>
      <c r="R1559" s="31">
        <v>160</v>
      </c>
      <c r="S1559" s="45">
        <v>15</v>
      </c>
      <c r="T1559" s="64">
        <f t="shared" si="216"/>
        <v>825</v>
      </c>
      <c r="U1559" s="64">
        <f t="shared" si="217"/>
        <v>12.508829198813057</v>
      </c>
      <c r="V1559" s="38">
        <f t="shared" si="218"/>
        <v>1.6657887448248543</v>
      </c>
      <c r="W1559" s="52">
        <v>111.05258298832362</v>
      </c>
      <c r="X1559" s="71" t="str">
        <f t="shared" si="224"/>
        <v>Q4 2024</v>
      </c>
      <c r="Y1559" s="21">
        <f t="shared" si="219"/>
        <v>3840</v>
      </c>
      <c r="Z1559" s="21">
        <f t="shared" si="220"/>
        <v>2160</v>
      </c>
      <c r="AA1559" s="57">
        <f t="shared" si="221"/>
        <v>833921.94658753707</v>
      </c>
      <c r="AB1559" s="59">
        <f t="shared" si="222"/>
        <v>1.7777777777777777</v>
      </c>
      <c r="AC1559" s="61">
        <f t="shared" si="223"/>
        <v>1397</v>
      </c>
    </row>
    <row r="1560" spans="4:29">
      <c r="D1560" s="12">
        <v>1554</v>
      </c>
      <c r="E1560" s="36" t="s">
        <v>222</v>
      </c>
      <c r="F1560" s="16" t="s">
        <v>11</v>
      </c>
      <c r="G1560" s="14" t="s">
        <v>51</v>
      </c>
      <c r="H1560" s="13" t="s">
        <v>6</v>
      </c>
      <c r="I1560" s="13" t="s">
        <v>58</v>
      </c>
      <c r="J1560" s="13"/>
      <c r="K1560" s="13" t="s">
        <v>123</v>
      </c>
      <c r="L1560" s="14">
        <v>65</v>
      </c>
      <c r="M1560" s="14" t="s">
        <v>15</v>
      </c>
      <c r="N1560" s="31">
        <v>1000000</v>
      </c>
      <c r="O1560" s="14" t="s">
        <v>1</v>
      </c>
      <c r="P1560" s="14" t="s">
        <v>35</v>
      </c>
      <c r="Q1560" s="31">
        <v>2560</v>
      </c>
      <c r="R1560" s="31">
        <v>160</v>
      </c>
      <c r="S1560" s="45">
        <v>56.4</v>
      </c>
      <c r="T1560" s="64">
        <f t="shared" si="216"/>
        <v>3666</v>
      </c>
      <c r="U1560" s="64">
        <f t="shared" si="217"/>
        <v>65.690995256973295</v>
      </c>
      <c r="V1560" s="38">
        <f t="shared" si="218"/>
        <v>8.3930540022087534</v>
      </c>
      <c r="W1560" s="52">
        <v>148.81301422355946</v>
      </c>
      <c r="X1560" s="71" t="str">
        <f t="shared" si="224"/>
        <v>Q4 2024</v>
      </c>
      <c r="Y1560" s="21">
        <f t="shared" si="219"/>
        <v>3840</v>
      </c>
      <c r="Z1560" s="21">
        <f t="shared" si="220"/>
        <v>2160</v>
      </c>
      <c r="AA1560" s="57">
        <f t="shared" si="221"/>
        <v>1164733.9584569733</v>
      </c>
      <c r="AB1560" s="59">
        <f t="shared" si="222"/>
        <v>1.7777777777777777</v>
      </c>
      <c r="AC1560" s="61">
        <f t="shared" si="223"/>
        <v>1651</v>
      </c>
    </row>
    <row r="1561" spans="4:29">
      <c r="D1561" s="12">
        <v>1555</v>
      </c>
      <c r="E1561" s="36" t="s">
        <v>222</v>
      </c>
      <c r="F1561" s="16" t="s">
        <v>11</v>
      </c>
      <c r="G1561" s="14" t="s">
        <v>51</v>
      </c>
      <c r="H1561" s="13" t="s">
        <v>6</v>
      </c>
      <c r="I1561" s="13" t="s">
        <v>58</v>
      </c>
      <c r="J1561" s="13" t="s">
        <v>59</v>
      </c>
      <c r="K1561" s="13" t="s">
        <v>123</v>
      </c>
      <c r="L1561" s="14">
        <v>75</v>
      </c>
      <c r="M1561" s="14" t="s">
        <v>15</v>
      </c>
      <c r="N1561" s="31">
        <v>1000000</v>
      </c>
      <c r="O1561" s="14" t="s">
        <v>1</v>
      </c>
      <c r="P1561" s="14" t="s">
        <v>35</v>
      </c>
      <c r="Q1561" s="31">
        <v>4000</v>
      </c>
      <c r="R1561" s="31">
        <v>252</v>
      </c>
      <c r="S1561" s="45">
        <v>119.4</v>
      </c>
      <c r="T1561" s="64">
        <f t="shared" si="216"/>
        <v>8955</v>
      </c>
      <c r="U1561" s="64">
        <f t="shared" si="217"/>
        <v>185.15134789317509</v>
      </c>
      <c r="V1561" s="38">
        <f t="shared" si="218"/>
        <v>23.90459977497617</v>
      </c>
      <c r="W1561" s="52">
        <v>200.20602826613208</v>
      </c>
      <c r="X1561" s="71" t="str">
        <f t="shared" si="224"/>
        <v>Q4 2024</v>
      </c>
      <c r="Y1561" s="21">
        <f t="shared" si="219"/>
        <v>3840</v>
      </c>
      <c r="Z1561" s="21">
        <f t="shared" si="220"/>
        <v>2160</v>
      </c>
      <c r="AA1561" s="57">
        <f t="shared" si="221"/>
        <v>1550681.3056379822</v>
      </c>
      <c r="AB1561" s="59">
        <f t="shared" si="222"/>
        <v>1.7777777777777777</v>
      </c>
      <c r="AC1561" s="61">
        <f t="shared" si="223"/>
        <v>1905</v>
      </c>
    </row>
    <row r="1562" spans="4:29">
      <c r="D1562" s="12">
        <v>1556</v>
      </c>
      <c r="E1562" s="36" t="s">
        <v>222</v>
      </c>
      <c r="F1562" s="16" t="s">
        <v>11</v>
      </c>
      <c r="G1562" s="14" t="s">
        <v>51</v>
      </c>
      <c r="H1562" s="13" t="s">
        <v>6</v>
      </c>
      <c r="I1562" s="13" t="s">
        <v>58</v>
      </c>
      <c r="J1562" s="13"/>
      <c r="K1562" s="13" t="s">
        <v>123</v>
      </c>
      <c r="L1562" s="14">
        <v>85</v>
      </c>
      <c r="M1562" s="14" t="s">
        <v>15</v>
      </c>
      <c r="N1562" s="31">
        <v>1000000</v>
      </c>
      <c r="O1562" s="14" t="s">
        <v>1</v>
      </c>
      <c r="P1562" s="14" t="s">
        <v>35</v>
      </c>
      <c r="Q1562" s="31">
        <v>4800</v>
      </c>
      <c r="R1562" s="31">
        <v>300</v>
      </c>
      <c r="S1562" s="45">
        <v>31.8</v>
      </c>
      <c r="T1562" s="64">
        <f t="shared" si="216"/>
        <v>2703</v>
      </c>
      <c r="U1562" s="64">
        <f t="shared" si="217"/>
        <v>63.33809482255193</v>
      </c>
      <c r="V1562" s="38">
        <f t="shared" si="218"/>
        <v>8.4075825257826562</v>
      </c>
      <c r="W1562" s="52">
        <v>264.38938760322816</v>
      </c>
      <c r="X1562" s="71" t="str">
        <f t="shared" si="224"/>
        <v>Q4 2024</v>
      </c>
      <c r="Y1562" s="21">
        <f t="shared" si="219"/>
        <v>3840</v>
      </c>
      <c r="Z1562" s="21">
        <f t="shared" si="220"/>
        <v>2160</v>
      </c>
      <c r="AA1562" s="57">
        <f t="shared" si="221"/>
        <v>1991763.9881305636</v>
      </c>
      <c r="AB1562" s="59">
        <f t="shared" si="222"/>
        <v>1.7777777777777777</v>
      </c>
      <c r="AC1562" s="61">
        <f t="shared" si="223"/>
        <v>2159</v>
      </c>
    </row>
    <row r="1563" spans="4:29">
      <c r="D1563" s="12">
        <v>1557</v>
      </c>
      <c r="E1563" s="36" t="s">
        <v>222</v>
      </c>
      <c r="F1563" s="16" t="s">
        <v>11</v>
      </c>
      <c r="G1563" s="14" t="s">
        <v>51</v>
      </c>
      <c r="H1563" s="13" t="s">
        <v>6</v>
      </c>
      <c r="I1563" s="13" t="s">
        <v>58</v>
      </c>
      <c r="J1563" s="13"/>
      <c r="K1563" s="13" t="s">
        <v>123</v>
      </c>
      <c r="L1563" s="14">
        <v>86</v>
      </c>
      <c r="M1563" s="14" t="s">
        <v>15</v>
      </c>
      <c r="N1563" s="31">
        <v>1000000</v>
      </c>
      <c r="O1563" s="14" t="s">
        <v>1</v>
      </c>
      <c r="P1563" s="14" t="s">
        <v>35</v>
      </c>
      <c r="Q1563" s="31">
        <v>8000</v>
      </c>
      <c r="R1563" s="31">
        <v>576</v>
      </c>
      <c r="S1563" s="45">
        <v>19.7</v>
      </c>
      <c r="T1563" s="64">
        <f t="shared" si="216"/>
        <v>1694.2</v>
      </c>
      <c r="U1563" s="64">
        <f t="shared" si="217"/>
        <v>40.16642258649258</v>
      </c>
      <c r="V1563" s="38">
        <f t="shared" si="218"/>
        <v>11.519980578478465</v>
      </c>
      <c r="W1563" s="52">
        <v>584.77058774002364</v>
      </c>
      <c r="X1563" s="71" t="str">
        <f t="shared" si="224"/>
        <v>Q4 2024</v>
      </c>
      <c r="Y1563" s="21">
        <f t="shared" si="219"/>
        <v>3840</v>
      </c>
      <c r="Z1563" s="21">
        <f t="shared" si="220"/>
        <v>2160</v>
      </c>
      <c r="AA1563" s="57">
        <f t="shared" si="221"/>
        <v>2038904.6998219588</v>
      </c>
      <c r="AB1563" s="59">
        <f t="shared" si="222"/>
        <v>1.7777777777777777</v>
      </c>
      <c r="AC1563" s="61">
        <f t="shared" si="223"/>
        <v>2184.4</v>
      </c>
    </row>
    <row r="1564" spans="4:29">
      <c r="D1564" s="12">
        <v>1558</v>
      </c>
      <c r="E1564" s="36" t="s">
        <v>222</v>
      </c>
      <c r="F1564" s="16" t="s">
        <v>11</v>
      </c>
      <c r="G1564" s="14" t="s">
        <v>51</v>
      </c>
      <c r="H1564" s="13" t="s">
        <v>6</v>
      </c>
      <c r="I1564" s="13" t="s">
        <v>58</v>
      </c>
      <c r="J1564" s="13"/>
      <c r="K1564" s="13" t="s">
        <v>123</v>
      </c>
      <c r="L1564" s="14">
        <v>100</v>
      </c>
      <c r="M1564" s="14" t="s">
        <v>15</v>
      </c>
      <c r="N1564" s="31">
        <v>1000000</v>
      </c>
      <c r="O1564" s="14" t="s">
        <v>1</v>
      </c>
      <c r="P1564" s="14" t="s">
        <v>35</v>
      </c>
      <c r="Q1564" s="31">
        <v>9600</v>
      </c>
      <c r="R1564" s="31">
        <v>600</v>
      </c>
      <c r="S1564" s="45">
        <v>46.1</v>
      </c>
      <c r="T1564" s="64">
        <f t="shared" si="216"/>
        <v>4610</v>
      </c>
      <c r="U1564" s="64">
        <f t="shared" si="217"/>
        <v>127.08694789317508</v>
      </c>
      <c r="V1564" s="38">
        <f t="shared" si="218"/>
        <v>18.282526152763229</v>
      </c>
      <c r="W1564" s="52">
        <v>396.58408140484227</v>
      </c>
      <c r="X1564" s="71" t="str">
        <f t="shared" si="224"/>
        <v>Q4 2024</v>
      </c>
      <c r="Y1564" s="21">
        <f t="shared" si="219"/>
        <v>3840</v>
      </c>
      <c r="Z1564" s="21">
        <f t="shared" si="220"/>
        <v>2160</v>
      </c>
      <c r="AA1564" s="57">
        <f t="shared" si="221"/>
        <v>2756766.765578635</v>
      </c>
      <c r="AB1564" s="59">
        <f t="shared" si="222"/>
        <v>1.7777777777777777</v>
      </c>
      <c r="AC1564" s="61">
        <f t="shared" si="223"/>
        <v>2540</v>
      </c>
    </row>
    <row r="1565" spans="4:29">
      <c r="D1565" s="12">
        <v>1559</v>
      </c>
      <c r="E1565" s="36" t="s">
        <v>222</v>
      </c>
      <c r="F1565" s="16" t="s">
        <v>11</v>
      </c>
      <c r="G1565" s="14" t="s">
        <v>51</v>
      </c>
      <c r="H1565" s="13" t="s">
        <v>6</v>
      </c>
      <c r="I1565" s="13" t="s">
        <v>139</v>
      </c>
      <c r="J1565" s="13"/>
      <c r="K1565" s="13" t="s">
        <v>123</v>
      </c>
      <c r="L1565" s="14">
        <v>65</v>
      </c>
      <c r="M1565" s="14" t="s">
        <v>15</v>
      </c>
      <c r="N1565" s="31">
        <v>1000000</v>
      </c>
      <c r="O1565" s="14" t="s">
        <v>1</v>
      </c>
      <c r="P1565" s="14" t="s">
        <v>35</v>
      </c>
      <c r="Q1565" s="31">
        <v>9216</v>
      </c>
      <c r="R1565" s="31">
        <v>576</v>
      </c>
      <c r="S1565" s="45">
        <v>8.9</v>
      </c>
      <c r="T1565" s="64">
        <f t="shared" si="216"/>
        <v>578.5</v>
      </c>
      <c r="U1565" s="64">
        <f t="shared" si="217"/>
        <v>10.366132230267063</v>
      </c>
      <c r="V1565" s="38">
        <f t="shared" si="218"/>
        <v>1.3244358265896792</v>
      </c>
      <c r="W1565" s="52">
        <v>148.81301422355946</v>
      </c>
      <c r="X1565" s="71" t="str">
        <f t="shared" si="224"/>
        <v>Q4 2024</v>
      </c>
      <c r="Y1565" s="21">
        <f t="shared" si="219"/>
        <v>3840</v>
      </c>
      <c r="Z1565" s="21">
        <f t="shared" si="220"/>
        <v>2160</v>
      </c>
      <c r="AA1565" s="57">
        <f t="shared" si="221"/>
        <v>1164733.9584569733</v>
      </c>
      <c r="AB1565" s="59">
        <f t="shared" si="222"/>
        <v>1.7777777777777777</v>
      </c>
      <c r="AC1565" s="61">
        <f t="shared" si="223"/>
        <v>1651</v>
      </c>
    </row>
    <row r="1566" spans="4:29">
      <c r="D1566" s="12">
        <v>1560</v>
      </c>
      <c r="E1566" s="36" t="s">
        <v>222</v>
      </c>
      <c r="F1566" s="16" t="s">
        <v>11</v>
      </c>
      <c r="G1566" s="14" t="s">
        <v>51</v>
      </c>
      <c r="H1566" s="13" t="s">
        <v>6</v>
      </c>
      <c r="I1566" s="13" t="s">
        <v>139</v>
      </c>
      <c r="J1566" s="13"/>
      <c r="K1566" s="13" t="s">
        <v>123</v>
      </c>
      <c r="L1566" s="14">
        <v>75</v>
      </c>
      <c r="M1566" s="14" t="s">
        <v>15</v>
      </c>
      <c r="N1566" s="31">
        <v>1000000</v>
      </c>
      <c r="O1566" s="14" t="s">
        <v>1</v>
      </c>
      <c r="P1566" s="14" t="s">
        <v>35</v>
      </c>
      <c r="Q1566" s="31">
        <v>9600</v>
      </c>
      <c r="R1566" s="31">
        <v>600</v>
      </c>
      <c r="S1566" s="45">
        <v>17.8</v>
      </c>
      <c r="T1566" s="64">
        <f t="shared" si="216"/>
        <v>1335</v>
      </c>
      <c r="U1566" s="64">
        <f t="shared" si="217"/>
        <v>27.602127240356083</v>
      </c>
      <c r="V1566" s="38">
        <f t="shared" si="218"/>
        <v>3.5636673031371511</v>
      </c>
      <c r="W1566" s="52">
        <v>200.20602826613208</v>
      </c>
      <c r="X1566" s="71" t="str">
        <f t="shared" si="224"/>
        <v>Q4 2024</v>
      </c>
      <c r="Y1566" s="21">
        <f t="shared" si="219"/>
        <v>3840</v>
      </c>
      <c r="Z1566" s="21">
        <f t="shared" si="220"/>
        <v>2160</v>
      </c>
      <c r="AA1566" s="57">
        <f t="shared" si="221"/>
        <v>1550681.3056379822</v>
      </c>
      <c r="AB1566" s="59">
        <f t="shared" si="222"/>
        <v>1.7777777777777777</v>
      </c>
      <c r="AC1566" s="61">
        <f t="shared" si="223"/>
        <v>1905</v>
      </c>
    </row>
    <row r="1567" spans="4:29">
      <c r="D1567" s="12">
        <v>1561</v>
      </c>
      <c r="E1567" s="36" t="s">
        <v>222</v>
      </c>
      <c r="F1567" s="16" t="s">
        <v>11</v>
      </c>
      <c r="G1567" s="14" t="s">
        <v>51</v>
      </c>
      <c r="H1567" s="13" t="s">
        <v>6</v>
      </c>
      <c r="I1567" s="13" t="s">
        <v>139</v>
      </c>
      <c r="J1567" s="13"/>
      <c r="K1567" s="13" t="s">
        <v>123</v>
      </c>
      <c r="L1567" s="14">
        <v>85</v>
      </c>
      <c r="M1567" s="14" t="s">
        <v>15</v>
      </c>
      <c r="N1567" s="31">
        <v>1000000</v>
      </c>
      <c r="O1567" s="14" t="s">
        <v>1</v>
      </c>
      <c r="P1567" s="14" t="s">
        <v>35</v>
      </c>
      <c r="Q1567" s="31">
        <v>16000</v>
      </c>
      <c r="R1567" s="31">
        <v>1000</v>
      </c>
      <c r="S1567" s="45">
        <v>21</v>
      </c>
      <c r="T1567" s="64">
        <f t="shared" si="216"/>
        <v>1785</v>
      </c>
      <c r="U1567" s="64">
        <f t="shared" si="217"/>
        <v>41.827043750741836</v>
      </c>
      <c r="V1567" s="38">
        <f t="shared" si="218"/>
        <v>5.5521771396677915</v>
      </c>
      <c r="W1567" s="52">
        <v>264.38938760322816</v>
      </c>
      <c r="X1567" s="71" t="str">
        <f t="shared" si="224"/>
        <v>Q4 2024</v>
      </c>
      <c r="Y1567" s="21">
        <f t="shared" si="219"/>
        <v>3840</v>
      </c>
      <c r="Z1567" s="21">
        <f t="shared" si="220"/>
        <v>2160</v>
      </c>
      <c r="AA1567" s="57">
        <f t="shared" si="221"/>
        <v>1991763.9881305636</v>
      </c>
      <c r="AB1567" s="59">
        <f t="shared" si="222"/>
        <v>1.7777777777777777</v>
      </c>
      <c r="AC1567" s="61">
        <f t="shared" si="223"/>
        <v>2159</v>
      </c>
    </row>
    <row r="1568" spans="4:29">
      <c r="D1568" s="12">
        <v>1562</v>
      </c>
      <c r="E1568" s="36" t="s">
        <v>222</v>
      </c>
      <c r="F1568" s="16" t="s">
        <v>11</v>
      </c>
      <c r="G1568" s="14" t="s">
        <v>51</v>
      </c>
      <c r="H1568" s="13" t="s">
        <v>6</v>
      </c>
      <c r="I1568" s="13" t="s">
        <v>139</v>
      </c>
      <c r="J1568" s="13"/>
      <c r="K1568" s="13" t="s">
        <v>123</v>
      </c>
      <c r="L1568" s="14">
        <v>86</v>
      </c>
      <c r="M1568" s="14" t="s">
        <v>15</v>
      </c>
      <c r="N1568" s="31">
        <v>1000000</v>
      </c>
      <c r="O1568" s="14" t="s">
        <v>1</v>
      </c>
      <c r="P1568" s="14" t="s">
        <v>35</v>
      </c>
      <c r="Q1568" s="31">
        <v>16000</v>
      </c>
      <c r="R1568" s="31">
        <v>1000</v>
      </c>
      <c r="S1568" s="45">
        <v>0.2</v>
      </c>
      <c r="T1568" s="64">
        <f t="shared" si="216"/>
        <v>17.2</v>
      </c>
      <c r="U1568" s="64">
        <f t="shared" si="217"/>
        <v>0.40778093996439174</v>
      </c>
      <c r="V1568" s="38">
        <f t="shared" si="218"/>
        <v>5.2877877520645634E-2</v>
      </c>
      <c r="W1568" s="52">
        <v>264.38938760322816</v>
      </c>
      <c r="X1568" s="71" t="str">
        <f t="shared" si="224"/>
        <v>Q4 2024</v>
      </c>
      <c r="Y1568" s="21">
        <f t="shared" si="219"/>
        <v>3840</v>
      </c>
      <c r="Z1568" s="21">
        <f t="shared" si="220"/>
        <v>2160</v>
      </c>
      <c r="AA1568" s="57">
        <f t="shared" si="221"/>
        <v>2038904.6998219588</v>
      </c>
      <c r="AB1568" s="59">
        <f t="shared" si="222"/>
        <v>1.7777777777777777</v>
      </c>
      <c r="AC1568" s="61">
        <f t="shared" si="223"/>
        <v>2184.4</v>
      </c>
    </row>
    <row r="1569" spans="4:29">
      <c r="D1569" s="12">
        <v>1563</v>
      </c>
      <c r="E1569" s="36" t="s">
        <v>222</v>
      </c>
      <c r="F1569" s="16" t="s">
        <v>11</v>
      </c>
      <c r="G1569" s="14" t="s">
        <v>51</v>
      </c>
      <c r="H1569" s="13" t="s">
        <v>6</v>
      </c>
      <c r="I1569" s="13" t="s">
        <v>139</v>
      </c>
      <c r="J1569" s="13"/>
      <c r="K1569" s="13" t="s">
        <v>123</v>
      </c>
      <c r="L1569" s="14">
        <v>98</v>
      </c>
      <c r="M1569" s="14" t="s">
        <v>15</v>
      </c>
      <c r="N1569" s="31">
        <v>1000000</v>
      </c>
      <c r="O1569" s="14" t="s">
        <v>1</v>
      </c>
      <c r="P1569" s="14" t="s">
        <v>35</v>
      </c>
      <c r="Q1569" s="31">
        <v>19200</v>
      </c>
      <c r="R1569" s="31">
        <v>1200</v>
      </c>
      <c r="S1569" s="45">
        <v>4.8</v>
      </c>
      <c r="T1569" s="64">
        <f t="shared" si="216"/>
        <v>470.4</v>
      </c>
      <c r="U1569" s="64">
        <f t="shared" si="217"/>
        <v>12.708474247976259</v>
      </c>
      <c r="V1569" s="38">
        <f t="shared" si="218"/>
        <v>1.9036035907432429</v>
      </c>
      <c r="W1569" s="52">
        <v>396.58408140484227</v>
      </c>
      <c r="X1569" s="71" t="str">
        <f t="shared" si="224"/>
        <v>Q4 2024</v>
      </c>
      <c r="Y1569" s="21">
        <f t="shared" si="219"/>
        <v>3840</v>
      </c>
      <c r="Z1569" s="21">
        <f t="shared" si="220"/>
        <v>2160</v>
      </c>
      <c r="AA1569" s="57">
        <f t="shared" si="221"/>
        <v>2647598.8016617205</v>
      </c>
      <c r="AB1569" s="59">
        <f t="shared" si="222"/>
        <v>1.7777777777777777</v>
      </c>
      <c r="AC1569" s="61">
        <f t="shared" si="223"/>
        <v>2489.1999999999998</v>
      </c>
    </row>
    <row r="1570" spans="4:29">
      <c r="D1570" s="12">
        <v>1564</v>
      </c>
      <c r="E1570" s="36" t="s">
        <v>222</v>
      </c>
      <c r="F1570" s="16" t="s">
        <v>11</v>
      </c>
      <c r="G1570" s="14" t="s">
        <v>51</v>
      </c>
      <c r="H1570" s="13" t="s">
        <v>6</v>
      </c>
      <c r="I1570" s="13" t="s">
        <v>139</v>
      </c>
      <c r="J1570" s="13"/>
      <c r="K1570" s="13" t="s">
        <v>123</v>
      </c>
      <c r="L1570" s="14">
        <v>100</v>
      </c>
      <c r="M1570" s="14" t="s">
        <v>15</v>
      </c>
      <c r="N1570" s="31">
        <v>1000000</v>
      </c>
      <c r="O1570" s="14" t="s">
        <v>1</v>
      </c>
      <c r="P1570" s="14" t="s">
        <v>35</v>
      </c>
      <c r="Q1570" s="31">
        <v>19200</v>
      </c>
      <c r="R1570" s="31">
        <v>1200</v>
      </c>
      <c r="S1570" s="45">
        <v>5.7</v>
      </c>
      <c r="T1570" s="64">
        <f t="shared" si="216"/>
        <v>570</v>
      </c>
      <c r="U1570" s="64">
        <f t="shared" si="217"/>
        <v>15.713570563798221</v>
      </c>
      <c r="V1570" s="38">
        <f t="shared" si="218"/>
        <v>2.2605292640076007</v>
      </c>
      <c r="W1570" s="52">
        <v>396.58408140484227</v>
      </c>
      <c r="X1570" s="71" t="str">
        <f t="shared" si="224"/>
        <v>Q4 2024</v>
      </c>
      <c r="Y1570" s="21">
        <f t="shared" si="219"/>
        <v>3840</v>
      </c>
      <c r="Z1570" s="21">
        <f t="shared" si="220"/>
        <v>2160</v>
      </c>
      <c r="AA1570" s="57">
        <f t="shared" si="221"/>
        <v>2756766.765578635</v>
      </c>
      <c r="AB1570" s="59">
        <f t="shared" si="222"/>
        <v>1.7777777777777777</v>
      </c>
      <c r="AC1570" s="61">
        <f t="shared" si="223"/>
        <v>2540</v>
      </c>
    </row>
    <row r="1571" spans="4:29">
      <c r="D1571" s="12">
        <v>1565</v>
      </c>
      <c r="E1571" s="36" t="s">
        <v>222</v>
      </c>
      <c r="F1571" s="16" t="s">
        <v>11</v>
      </c>
      <c r="G1571" s="14" t="s">
        <v>51</v>
      </c>
      <c r="H1571" s="13" t="s">
        <v>6</v>
      </c>
      <c r="I1571" s="13" t="s">
        <v>48</v>
      </c>
      <c r="J1571" s="13" t="s">
        <v>215</v>
      </c>
      <c r="K1571" s="13" t="s">
        <v>123</v>
      </c>
      <c r="L1571" s="14">
        <v>50</v>
      </c>
      <c r="M1571" s="14" t="s">
        <v>15</v>
      </c>
      <c r="N1571" s="31">
        <v>400000</v>
      </c>
      <c r="O1571" s="14" t="s">
        <v>1</v>
      </c>
      <c r="P1571" s="14" t="s">
        <v>35</v>
      </c>
      <c r="Q1571" s="31">
        <v>1800</v>
      </c>
      <c r="R1571" s="31">
        <v>180</v>
      </c>
      <c r="S1571" s="45">
        <v>6.2</v>
      </c>
      <c r="T1571" s="64">
        <f t="shared" si="216"/>
        <v>310</v>
      </c>
      <c r="U1571" s="64">
        <f t="shared" si="217"/>
        <v>4.2729884866468844</v>
      </c>
      <c r="V1571" s="38">
        <f t="shared" si="218"/>
        <v>0.89418962925663181</v>
      </c>
      <c r="W1571" s="52">
        <v>144.22413375106964</v>
      </c>
      <c r="X1571" s="71" t="str">
        <f t="shared" si="224"/>
        <v>Q4 2024</v>
      </c>
      <c r="Y1571" s="21">
        <f t="shared" si="219"/>
        <v>3840</v>
      </c>
      <c r="Z1571" s="21">
        <f t="shared" si="220"/>
        <v>2160</v>
      </c>
      <c r="AA1571" s="57">
        <f t="shared" si="221"/>
        <v>689191.69139465876</v>
      </c>
      <c r="AB1571" s="59">
        <f t="shared" si="222"/>
        <v>1.7777777777777777</v>
      </c>
      <c r="AC1571" s="61">
        <f t="shared" si="223"/>
        <v>1270</v>
      </c>
    </row>
    <row r="1572" spans="4:29">
      <c r="D1572" s="12">
        <v>1566</v>
      </c>
      <c r="E1572" s="36" t="s">
        <v>222</v>
      </c>
      <c r="F1572" s="16" t="s">
        <v>11</v>
      </c>
      <c r="G1572" s="14" t="s">
        <v>51</v>
      </c>
      <c r="H1572" s="13" t="s">
        <v>6</v>
      </c>
      <c r="I1572" s="13" t="s">
        <v>48</v>
      </c>
      <c r="J1572" s="13" t="s">
        <v>215</v>
      </c>
      <c r="K1572" s="13" t="s">
        <v>123</v>
      </c>
      <c r="L1572" s="14">
        <v>55</v>
      </c>
      <c r="M1572" s="14" t="s">
        <v>15</v>
      </c>
      <c r="N1572" s="31">
        <v>400000</v>
      </c>
      <c r="O1572" s="14" t="s">
        <v>1</v>
      </c>
      <c r="P1572" s="14" t="s">
        <v>35</v>
      </c>
      <c r="Q1572" s="31">
        <v>2000</v>
      </c>
      <c r="R1572" s="31">
        <v>200</v>
      </c>
      <c r="S1572" s="45">
        <v>96.1</v>
      </c>
      <c r="T1572" s="64">
        <f t="shared" si="216"/>
        <v>5285.5</v>
      </c>
      <c r="U1572" s="64">
        <f t="shared" si="217"/>
        <v>80.139899067062302</v>
      </c>
      <c r="V1572" s="38">
        <f t="shared" si="218"/>
        <v>10.672153225177899</v>
      </c>
      <c r="W1572" s="52">
        <v>111.05258298832362</v>
      </c>
      <c r="X1572" s="71" t="str">
        <f t="shared" si="224"/>
        <v>Q4 2024</v>
      </c>
      <c r="Y1572" s="21">
        <f t="shared" si="219"/>
        <v>3840</v>
      </c>
      <c r="Z1572" s="21">
        <f t="shared" si="220"/>
        <v>2160</v>
      </c>
      <c r="AA1572" s="57">
        <f t="shared" si="221"/>
        <v>833921.94658753707</v>
      </c>
      <c r="AB1572" s="59">
        <f t="shared" si="222"/>
        <v>1.7777777777777777</v>
      </c>
      <c r="AC1572" s="61">
        <f t="shared" si="223"/>
        <v>1397</v>
      </c>
    </row>
    <row r="1573" spans="4:29">
      <c r="D1573" s="12">
        <v>1567</v>
      </c>
      <c r="E1573" s="36" t="s">
        <v>222</v>
      </c>
      <c r="F1573" s="16" t="s">
        <v>11</v>
      </c>
      <c r="G1573" s="14" t="s">
        <v>51</v>
      </c>
      <c r="H1573" s="13" t="s">
        <v>6</v>
      </c>
      <c r="I1573" s="13" t="s">
        <v>48</v>
      </c>
      <c r="J1573" s="13"/>
      <c r="K1573" s="13" t="s">
        <v>123</v>
      </c>
      <c r="L1573" s="14">
        <v>98</v>
      </c>
      <c r="M1573" s="14" t="s">
        <v>15</v>
      </c>
      <c r="N1573" s="31"/>
      <c r="O1573" s="14" t="s">
        <v>1</v>
      </c>
      <c r="P1573" s="14" t="s">
        <v>35</v>
      </c>
      <c r="Q1573" s="31">
        <v>6480</v>
      </c>
      <c r="R1573" s="31">
        <v>1620</v>
      </c>
      <c r="S1573" s="45">
        <v>4.8</v>
      </c>
      <c r="T1573" s="64">
        <f t="shared" si="216"/>
        <v>470.4</v>
      </c>
      <c r="U1573" s="64">
        <f t="shared" si="217"/>
        <v>12.708474247976259</v>
      </c>
      <c r="V1573" s="38">
        <f t="shared" si="218"/>
        <v>1.9036035907432429</v>
      </c>
      <c r="W1573" s="52">
        <v>396.58408140484227</v>
      </c>
      <c r="X1573" s="71" t="str">
        <f t="shared" si="224"/>
        <v>Q4 2024</v>
      </c>
      <c r="Y1573" s="21">
        <f t="shared" si="219"/>
        <v>3840</v>
      </c>
      <c r="Z1573" s="21">
        <f t="shared" si="220"/>
        <v>2160</v>
      </c>
      <c r="AA1573" s="57">
        <f t="shared" si="221"/>
        <v>2647598.8016617205</v>
      </c>
      <c r="AB1573" s="59">
        <f t="shared" si="222"/>
        <v>1.7777777777777777</v>
      </c>
      <c r="AC1573" s="61">
        <f t="shared" si="223"/>
        <v>2489.1999999999998</v>
      </c>
    </row>
    <row r="1574" spans="4:29">
      <c r="D1574" s="12">
        <v>1568</v>
      </c>
      <c r="E1574" s="36" t="s">
        <v>222</v>
      </c>
      <c r="F1574" s="16" t="s">
        <v>11</v>
      </c>
      <c r="G1574" s="14" t="s">
        <v>51</v>
      </c>
      <c r="H1574" s="13" t="s">
        <v>6</v>
      </c>
      <c r="I1574" s="13" t="s">
        <v>48</v>
      </c>
      <c r="J1574" s="13"/>
      <c r="K1574" s="13" t="s">
        <v>123</v>
      </c>
      <c r="L1574" s="14">
        <v>100</v>
      </c>
      <c r="M1574" s="14" t="s">
        <v>15</v>
      </c>
      <c r="N1574" s="31"/>
      <c r="O1574" s="14" t="s">
        <v>1</v>
      </c>
      <c r="P1574" s="14" t="s">
        <v>35</v>
      </c>
      <c r="Q1574" s="31">
        <v>6480</v>
      </c>
      <c r="R1574" s="31">
        <v>1620</v>
      </c>
      <c r="S1574" s="45">
        <v>28.9</v>
      </c>
      <c r="T1574" s="64">
        <f t="shared" si="216"/>
        <v>2890</v>
      </c>
      <c r="U1574" s="64">
        <f t="shared" si="217"/>
        <v>79.670559525222558</v>
      </c>
      <c r="V1574" s="38">
        <f t="shared" si="218"/>
        <v>11.461279952599941</v>
      </c>
      <c r="W1574" s="52">
        <v>396.58408140484227</v>
      </c>
      <c r="X1574" s="71" t="str">
        <f t="shared" si="224"/>
        <v>Q4 2024</v>
      </c>
      <c r="Y1574" s="21">
        <f t="shared" si="219"/>
        <v>3840</v>
      </c>
      <c r="Z1574" s="21">
        <f t="shared" si="220"/>
        <v>2160</v>
      </c>
      <c r="AA1574" s="57">
        <f t="shared" si="221"/>
        <v>2756766.765578635</v>
      </c>
      <c r="AB1574" s="59">
        <f t="shared" si="222"/>
        <v>1.7777777777777777</v>
      </c>
      <c r="AC1574" s="61">
        <f t="shared" si="223"/>
        <v>2540</v>
      </c>
    </row>
    <row r="1575" spans="4:29">
      <c r="D1575" s="12">
        <v>1569</v>
      </c>
      <c r="E1575" s="36" t="s">
        <v>222</v>
      </c>
      <c r="F1575" s="16" t="s">
        <v>11</v>
      </c>
      <c r="G1575" s="14" t="s">
        <v>51</v>
      </c>
      <c r="H1575" s="13" t="s">
        <v>6</v>
      </c>
      <c r="I1575" s="13" t="s">
        <v>48</v>
      </c>
      <c r="J1575" s="13" t="s">
        <v>180</v>
      </c>
      <c r="K1575" s="13" t="s">
        <v>123</v>
      </c>
      <c r="L1575" s="14">
        <v>65</v>
      </c>
      <c r="M1575" s="14" t="s">
        <v>15</v>
      </c>
      <c r="N1575" s="31"/>
      <c r="O1575" s="14" t="s">
        <v>1</v>
      </c>
      <c r="P1575" s="14" t="s">
        <v>35</v>
      </c>
      <c r="Q1575" s="31">
        <v>6400</v>
      </c>
      <c r="R1575" s="31">
        <v>1600</v>
      </c>
      <c r="S1575" s="45">
        <v>195.8</v>
      </c>
      <c r="T1575" s="64">
        <f t="shared" si="216"/>
        <v>12727</v>
      </c>
      <c r="U1575" s="64">
        <f t="shared" si="217"/>
        <v>228.05490906587539</v>
      </c>
      <c r="V1575" s="38">
        <f t="shared" si="218"/>
        <v>29.137588184972945</v>
      </c>
      <c r="W1575" s="52">
        <v>148.81301422355946</v>
      </c>
      <c r="X1575" s="71" t="str">
        <f t="shared" si="224"/>
        <v>Q4 2024</v>
      </c>
      <c r="Y1575" s="21">
        <f t="shared" si="219"/>
        <v>3840</v>
      </c>
      <c r="Z1575" s="21">
        <f t="shared" si="220"/>
        <v>2160</v>
      </c>
      <c r="AA1575" s="57">
        <f t="shared" si="221"/>
        <v>1164733.9584569733</v>
      </c>
      <c r="AB1575" s="59">
        <f t="shared" si="222"/>
        <v>1.7777777777777777</v>
      </c>
      <c r="AC1575" s="61">
        <f t="shared" si="223"/>
        <v>1651</v>
      </c>
    </row>
    <row r="1576" spans="4:29">
      <c r="D1576" s="12">
        <v>1570</v>
      </c>
      <c r="E1576" s="36" t="s">
        <v>222</v>
      </c>
      <c r="F1576" s="16" t="s">
        <v>11</v>
      </c>
      <c r="G1576" s="14" t="s">
        <v>51</v>
      </c>
      <c r="H1576" s="13" t="s">
        <v>6</v>
      </c>
      <c r="I1576" s="13" t="s">
        <v>48</v>
      </c>
      <c r="J1576" s="13" t="s">
        <v>179</v>
      </c>
      <c r="K1576" s="13" t="s">
        <v>123</v>
      </c>
      <c r="L1576" s="14">
        <v>75</v>
      </c>
      <c r="M1576" s="14" t="s">
        <v>15</v>
      </c>
      <c r="N1576" s="31"/>
      <c r="O1576" s="14" t="s">
        <v>1</v>
      </c>
      <c r="P1576" s="14" t="s">
        <v>35</v>
      </c>
      <c r="Q1576" s="31">
        <v>8000</v>
      </c>
      <c r="R1576" s="31">
        <v>2000</v>
      </c>
      <c r="S1576" s="45">
        <v>238.5</v>
      </c>
      <c r="T1576" s="64">
        <f t="shared" si="216"/>
        <v>17887.5</v>
      </c>
      <c r="U1576" s="64">
        <f t="shared" si="217"/>
        <v>369.83749139465874</v>
      </c>
      <c r="V1576" s="38">
        <f t="shared" si="218"/>
        <v>47.749137741472502</v>
      </c>
      <c r="W1576" s="52">
        <v>200.20602826613208</v>
      </c>
      <c r="X1576" s="71" t="str">
        <f t="shared" si="224"/>
        <v>Q4 2024</v>
      </c>
      <c r="Y1576" s="21">
        <f t="shared" si="219"/>
        <v>3840</v>
      </c>
      <c r="Z1576" s="21">
        <f t="shared" si="220"/>
        <v>2160</v>
      </c>
      <c r="AA1576" s="57">
        <f t="shared" si="221"/>
        <v>1550681.3056379822</v>
      </c>
      <c r="AB1576" s="59">
        <f t="shared" si="222"/>
        <v>1.7777777777777777</v>
      </c>
      <c r="AC1576" s="61">
        <f t="shared" si="223"/>
        <v>1905</v>
      </c>
    </row>
    <row r="1577" spans="4:29">
      <c r="D1577" s="12">
        <v>1571</v>
      </c>
      <c r="E1577" s="36" t="s">
        <v>222</v>
      </c>
      <c r="F1577" s="16" t="s">
        <v>11</v>
      </c>
      <c r="G1577" s="14" t="s">
        <v>51</v>
      </c>
      <c r="H1577" s="13" t="s">
        <v>6</v>
      </c>
      <c r="I1577" s="13" t="s">
        <v>48</v>
      </c>
      <c r="J1577" s="13" t="s">
        <v>178</v>
      </c>
      <c r="K1577" s="13" t="s">
        <v>123</v>
      </c>
      <c r="L1577" s="14">
        <v>85</v>
      </c>
      <c r="M1577" s="14" t="s">
        <v>15</v>
      </c>
      <c r="N1577" s="31"/>
      <c r="O1577" s="14" t="s">
        <v>1</v>
      </c>
      <c r="P1577" s="14" t="s">
        <v>35</v>
      </c>
      <c r="Q1577" s="31">
        <v>9600</v>
      </c>
      <c r="R1577" s="31">
        <v>2400</v>
      </c>
      <c r="S1577" s="45">
        <v>213.8</v>
      </c>
      <c r="T1577" s="64">
        <f t="shared" si="216"/>
        <v>18173</v>
      </c>
      <c r="U1577" s="64">
        <f t="shared" si="217"/>
        <v>425.83914066231455</v>
      </c>
      <c r="V1577" s="38">
        <f t="shared" si="218"/>
        <v>56.526451069570186</v>
      </c>
      <c r="W1577" s="52">
        <v>264.38938760322816</v>
      </c>
      <c r="X1577" s="71" t="str">
        <f t="shared" si="224"/>
        <v>Q4 2024</v>
      </c>
      <c r="Y1577" s="21">
        <f t="shared" si="219"/>
        <v>3840</v>
      </c>
      <c r="Z1577" s="21">
        <f t="shared" si="220"/>
        <v>2160</v>
      </c>
      <c r="AA1577" s="57">
        <f t="shared" si="221"/>
        <v>1991763.9881305636</v>
      </c>
      <c r="AB1577" s="59">
        <f t="shared" si="222"/>
        <v>1.7777777777777777</v>
      </c>
      <c r="AC1577" s="61">
        <f t="shared" si="223"/>
        <v>2159</v>
      </c>
    </row>
    <row r="1578" spans="4:29">
      <c r="D1578" s="12">
        <v>1572</v>
      </c>
      <c r="E1578" s="36" t="s">
        <v>222</v>
      </c>
      <c r="F1578" s="16" t="s">
        <v>11</v>
      </c>
      <c r="G1578" s="14" t="s">
        <v>51</v>
      </c>
      <c r="H1578" s="13" t="s">
        <v>6</v>
      </c>
      <c r="I1578" s="13" t="s">
        <v>48</v>
      </c>
      <c r="J1578" s="13" t="s">
        <v>293</v>
      </c>
      <c r="K1578" s="13"/>
      <c r="L1578" s="14">
        <v>116</v>
      </c>
      <c r="M1578" s="14" t="s">
        <v>15</v>
      </c>
      <c r="N1578" s="31"/>
      <c r="O1578" s="14" t="s">
        <v>294</v>
      </c>
      <c r="P1578" s="14" t="s">
        <v>35</v>
      </c>
      <c r="Q1578" s="31">
        <v>160000</v>
      </c>
      <c r="R1578" s="31">
        <v>40000</v>
      </c>
      <c r="S1578" s="45">
        <v>0.2</v>
      </c>
      <c r="T1578" s="64">
        <f t="shared" si="216"/>
        <v>23.200000000000003</v>
      </c>
      <c r="U1578" s="64">
        <f t="shared" si="217"/>
        <v>0.74190107195252208</v>
      </c>
      <c r="V1578" s="38">
        <f t="shared" si="218"/>
        <v>0</v>
      </c>
      <c r="W1578" s="52">
        <v>0</v>
      </c>
      <c r="X1578" s="71" t="str">
        <f t="shared" si="224"/>
        <v>Q4 2024</v>
      </c>
      <c r="Y1578" s="21">
        <f t="shared" si="219"/>
        <v>3840</v>
      </c>
      <c r="Z1578" s="21">
        <f t="shared" si="220"/>
        <v>2160</v>
      </c>
      <c r="AA1578" s="57">
        <f t="shared" si="221"/>
        <v>3709505.3597626099</v>
      </c>
      <c r="AB1578" s="59">
        <f t="shared" si="222"/>
        <v>1.7777777777777777</v>
      </c>
      <c r="AC1578" s="61">
        <f t="shared" si="223"/>
        <v>2946.3999999999996</v>
      </c>
    </row>
    <row r="1579" spans="4:29">
      <c r="D1579" s="12">
        <v>1573</v>
      </c>
      <c r="E1579" s="36" t="s">
        <v>222</v>
      </c>
      <c r="F1579" s="16" t="s">
        <v>11</v>
      </c>
      <c r="G1579" s="14" t="s">
        <v>51</v>
      </c>
      <c r="H1579" s="13" t="s">
        <v>6</v>
      </c>
      <c r="I1579" s="13" t="s">
        <v>108</v>
      </c>
      <c r="J1579" s="13" t="s">
        <v>191</v>
      </c>
      <c r="K1579" s="13" t="s">
        <v>123</v>
      </c>
      <c r="L1579" s="14">
        <v>60</v>
      </c>
      <c r="M1579" s="14" t="s">
        <v>15</v>
      </c>
      <c r="N1579" s="31"/>
      <c r="O1579" s="14" t="s">
        <v>2</v>
      </c>
      <c r="P1579" s="14" t="s">
        <v>35</v>
      </c>
      <c r="Q1579" s="31">
        <v>8000</v>
      </c>
      <c r="R1579" s="31">
        <v>2000</v>
      </c>
      <c r="S1579" s="45">
        <v>8.4000000000000005E-2</v>
      </c>
      <c r="T1579" s="64">
        <f t="shared" si="216"/>
        <v>5.04</v>
      </c>
      <c r="U1579" s="64">
        <f t="shared" si="217"/>
        <v>8.3364626991097937E-2</v>
      </c>
      <c r="V1579" s="38">
        <f t="shared" si="218"/>
        <v>1.4658940954458719E-2</v>
      </c>
      <c r="W1579" s="52">
        <v>174.51120183879428</v>
      </c>
      <c r="X1579" s="71" t="str">
        <f t="shared" si="224"/>
        <v>Q4 2024</v>
      </c>
      <c r="Y1579" s="21">
        <f t="shared" si="219"/>
        <v>3840</v>
      </c>
      <c r="Z1579" s="21">
        <f t="shared" si="220"/>
        <v>2160</v>
      </c>
      <c r="AA1579" s="57">
        <f t="shared" si="221"/>
        <v>992436.03560830862</v>
      </c>
      <c r="AB1579" s="59">
        <f t="shared" si="222"/>
        <v>1.7777777777777777</v>
      </c>
      <c r="AC1579" s="61">
        <f t="shared" si="223"/>
        <v>1524</v>
      </c>
    </row>
    <row r="1580" spans="4:29">
      <c r="D1580" s="12">
        <v>1574</v>
      </c>
      <c r="E1580" s="36" t="s">
        <v>222</v>
      </c>
      <c r="F1580" s="16" t="s">
        <v>11</v>
      </c>
      <c r="G1580" s="14" t="s">
        <v>51</v>
      </c>
      <c r="H1580" s="13" t="s">
        <v>6</v>
      </c>
      <c r="I1580" s="13" t="s">
        <v>108</v>
      </c>
      <c r="J1580" s="13" t="s">
        <v>177</v>
      </c>
      <c r="K1580" s="13" t="s">
        <v>123</v>
      </c>
      <c r="L1580" s="14">
        <v>65</v>
      </c>
      <c r="M1580" s="14" t="s">
        <v>15</v>
      </c>
      <c r="N1580" s="31"/>
      <c r="O1580" s="14" t="s">
        <v>2</v>
      </c>
      <c r="P1580" s="14" t="s">
        <v>35</v>
      </c>
      <c r="Q1580" s="31">
        <v>8000</v>
      </c>
      <c r="R1580" s="31">
        <v>2000</v>
      </c>
      <c r="S1580" s="45">
        <v>2.3079999999999998</v>
      </c>
      <c r="T1580" s="64">
        <f t="shared" si="216"/>
        <v>150.01999999999998</v>
      </c>
      <c r="U1580" s="64">
        <f t="shared" si="217"/>
        <v>2.6882059761186943</v>
      </c>
      <c r="V1580" s="38">
        <f t="shared" si="218"/>
        <v>0.49065776689710749</v>
      </c>
      <c r="W1580" s="52">
        <v>212.59002031937067</v>
      </c>
      <c r="X1580" s="71" t="str">
        <f t="shared" si="224"/>
        <v>Q4 2024</v>
      </c>
      <c r="Y1580" s="21">
        <f t="shared" si="219"/>
        <v>3840</v>
      </c>
      <c r="Z1580" s="21">
        <f t="shared" si="220"/>
        <v>2160</v>
      </c>
      <c r="AA1580" s="57">
        <f t="shared" si="221"/>
        <v>1164733.9584569733</v>
      </c>
      <c r="AB1580" s="59">
        <f t="shared" si="222"/>
        <v>1.7777777777777777</v>
      </c>
      <c r="AC1580" s="61">
        <f t="shared" si="223"/>
        <v>1651</v>
      </c>
    </row>
    <row r="1581" spans="4:29">
      <c r="D1581" s="12">
        <v>1575</v>
      </c>
      <c r="E1581" s="36" t="s">
        <v>222</v>
      </c>
      <c r="F1581" s="16" t="s">
        <v>11</v>
      </c>
      <c r="G1581" s="14" t="s">
        <v>51</v>
      </c>
      <c r="H1581" s="13" t="s">
        <v>6</v>
      </c>
      <c r="I1581" s="13" t="s">
        <v>108</v>
      </c>
      <c r="J1581" s="13" t="s">
        <v>190</v>
      </c>
      <c r="K1581" s="13" t="s">
        <v>123</v>
      </c>
      <c r="L1581" s="14">
        <v>70</v>
      </c>
      <c r="M1581" s="14" t="s">
        <v>15</v>
      </c>
      <c r="N1581" s="31"/>
      <c r="O1581" s="14" t="s">
        <v>2</v>
      </c>
      <c r="P1581" s="14" t="s">
        <v>35</v>
      </c>
      <c r="Q1581" s="31">
        <v>8000</v>
      </c>
      <c r="R1581" s="31">
        <v>2000</v>
      </c>
      <c r="S1581" s="45">
        <v>0.32900000000000001</v>
      </c>
      <c r="T1581" s="64">
        <f t="shared" si="216"/>
        <v>23.03</v>
      </c>
      <c r="U1581" s="64">
        <f t="shared" si="217"/>
        <v>0.44441837027893177</v>
      </c>
      <c r="V1581" s="38">
        <f t="shared" si="218"/>
        <v>7.5322279507001641E-2</v>
      </c>
      <c r="W1581" s="52">
        <v>228.9430988054761</v>
      </c>
      <c r="X1581" s="71" t="str">
        <f t="shared" si="224"/>
        <v>Q4 2024</v>
      </c>
      <c r="Y1581" s="21">
        <f t="shared" si="219"/>
        <v>3840</v>
      </c>
      <c r="Z1581" s="21">
        <f t="shared" si="220"/>
        <v>2160</v>
      </c>
      <c r="AA1581" s="57">
        <f t="shared" si="221"/>
        <v>1350815.715133531</v>
      </c>
      <c r="AB1581" s="59">
        <f t="shared" si="222"/>
        <v>1.7777777777777777</v>
      </c>
      <c r="AC1581" s="61">
        <f t="shared" si="223"/>
        <v>1778</v>
      </c>
    </row>
    <row r="1582" spans="4:29">
      <c r="D1582" s="12">
        <v>1576</v>
      </c>
      <c r="E1582" s="36" t="s">
        <v>222</v>
      </c>
      <c r="F1582" s="16" t="s">
        <v>11</v>
      </c>
      <c r="G1582" s="14" t="s">
        <v>51</v>
      </c>
      <c r="H1582" s="13" t="s">
        <v>6</v>
      </c>
      <c r="I1582" s="13" t="s">
        <v>108</v>
      </c>
      <c r="J1582" s="13" t="s">
        <v>181</v>
      </c>
      <c r="K1582" s="13" t="s">
        <v>123</v>
      </c>
      <c r="L1582" s="14">
        <v>75</v>
      </c>
      <c r="M1582" s="14" t="s">
        <v>15</v>
      </c>
      <c r="N1582" s="31"/>
      <c r="O1582" s="14" t="s">
        <v>2</v>
      </c>
      <c r="P1582" s="14" t="s">
        <v>35</v>
      </c>
      <c r="Q1582" s="31">
        <v>8000</v>
      </c>
      <c r="R1582" s="31">
        <v>2000</v>
      </c>
      <c r="S1582" s="45">
        <v>0.70799999999999996</v>
      </c>
      <c r="T1582" s="64">
        <f t="shared" si="216"/>
        <v>53.099999999999994</v>
      </c>
      <c r="U1582" s="64">
        <f t="shared" si="217"/>
        <v>1.0978823643916913</v>
      </c>
      <c r="V1582" s="38">
        <f t="shared" si="218"/>
        <v>0.20249409716060215</v>
      </c>
      <c r="W1582" s="52">
        <v>286.00861180876012</v>
      </c>
      <c r="X1582" s="71" t="str">
        <f t="shared" si="224"/>
        <v>Q4 2024</v>
      </c>
      <c r="Y1582" s="21">
        <f t="shared" si="219"/>
        <v>3840</v>
      </c>
      <c r="Z1582" s="21">
        <f t="shared" si="220"/>
        <v>2160</v>
      </c>
      <c r="AA1582" s="57">
        <f t="shared" si="221"/>
        <v>1550681.3056379822</v>
      </c>
      <c r="AB1582" s="59">
        <f t="shared" si="222"/>
        <v>1.7777777777777777</v>
      </c>
      <c r="AC1582" s="61">
        <f t="shared" si="223"/>
        <v>1905</v>
      </c>
    </row>
    <row r="1583" spans="4:29">
      <c r="D1583" s="12">
        <v>1577</v>
      </c>
      <c r="E1583" s="36" t="s">
        <v>222</v>
      </c>
      <c r="F1583" s="16" t="s">
        <v>11</v>
      </c>
      <c r="G1583" s="14" t="s">
        <v>51</v>
      </c>
      <c r="H1583" s="13" t="s">
        <v>6</v>
      </c>
      <c r="I1583" s="13" t="s">
        <v>93</v>
      </c>
      <c r="J1583" s="13" t="s">
        <v>289</v>
      </c>
      <c r="K1583" s="13"/>
      <c r="L1583" s="14">
        <v>65</v>
      </c>
      <c r="M1583" s="14" t="s">
        <v>15</v>
      </c>
      <c r="N1583" s="31">
        <v>1000000</v>
      </c>
      <c r="O1583" s="14" t="s">
        <v>2</v>
      </c>
      <c r="P1583" s="14" t="s">
        <v>35</v>
      </c>
      <c r="Q1583" s="31">
        <v>37440</v>
      </c>
      <c r="R1583" s="31">
        <v>2340</v>
      </c>
      <c r="S1583" s="45">
        <v>0.1</v>
      </c>
      <c r="T1583" s="64">
        <f t="shared" si="216"/>
        <v>6.5</v>
      </c>
      <c r="U1583" s="64">
        <f t="shared" si="217"/>
        <v>0.11647339584569734</v>
      </c>
      <c r="V1583" s="38">
        <f t="shared" si="218"/>
        <v>2.125900203193707E-2</v>
      </c>
      <c r="W1583" s="52">
        <v>212.59002031937067</v>
      </c>
      <c r="X1583" s="71" t="str">
        <f t="shared" si="224"/>
        <v>Q4 2024</v>
      </c>
      <c r="Y1583" s="21">
        <f t="shared" si="219"/>
        <v>3840</v>
      </c>
      <c r="Z1583" s="21">
        <f t="shared" si="220"/>
        <v>2160</v>
      </c>
      <c r="AA1583" s="57">
        <f t="shared" si="221"/>
        <v>1164733.9584569733</v>
      </c>
      <c r="AB1583" s="59">
        <f t="shared" si="222"/>
        <v>1.7777777777777777</v>
      </c>
      <c r="AC1583" s="61">
        <f t="shared" si="223"/>
        <v>1651</v>
      </c>
    </row>
    <row r="1584" spans="4:29">
      <c r="D1584" s="12">
        <v>1578</v>
      </c>
      <c r="E1584" s="36" t="s">
        <v>222</v>
      </c>
      <c r="F1584" s="16" t="s">
        <v>11</v>
      </c>
      <c r="G1584" s="14" t="s">
        <v>51</v>
      </c>
      <c r="H1584" s="13" t="s">
        <v>6</v>
      </c>
      <c r="I1584" s="13" t="s">
        <v>93</v>
      </c>
      <c r="J1584" s="13" t="s">
        <v>290</v>
      </c>
      <c r="K1584" s="13" t="s">
        <v>95</v>
      </c>
      <c r="L1584" s="14">
        <v>65</v>
      </c>
      <c r="M1584" s="14" t="s">
        <v>15</v>
      </c>
      <c r="N1584" s="31">
        <v>1000000</v>
      </c>
      <c r="O1584" s="14" t="s">
        <v>1</v>
      </c>
      <c r="P1584" s="14" t="s">
        <v>35</v>
      </c>
      <c r="Q1584" s="31">
        <v>3696</v>
      </c>
      <c r="R1584" s="31">
        <v>231</v>
      </c>
      <c r="S1584" s="45">
        <v>25.3</v>
      </c>
      <c r="T1584" s="64">
        <f t="shared" si="216"/>
        <v>1644.5</v>
      </c>
      <c r="U1584" s="64">
        <f t="shared" si="217"/>
        <v>29.467769148961423</v>
      </c>
      <c r="V1584" s="38">
        <f t="shared" si="218"/>
        <v>3.7649692598560547</v>
      </c>
      <c r="W1584" s="52">
        <v>148.81301422355946</v>
      </c>
      <c r="X1584" s="71" t="str">
        <f t="shared" si="224"/>
        <v>Q4 2024</v>
      </c>
      <c r="Y1584" s="21">
        <f t="shared" si="219"/>
        <v>3840</v>
      </c>
      <c r="Z1584" s="21">
        <f t="shared" si="220"/>
        <v>2160</v>
      </c>
      <c r="AA1584" s="57">
        <f t="shared" si="221"/>
        <v>1164733.9584569733</v>
      </c>
      <c r="AB1584" s="59">
        <f t="shared" si="222"/>
        <v>1.7777777777777777</v>
      </c>
      <c r="AC1584" s="61">
        <f t="shared" si="223"/>
        <v>1651</v>
      </c>
    </row>
    <row r="1585" spans="4:29">
      <c r="D1585" s="12">
        <v>1579</v>
      </c>
      <c r="E1585" s="36" t="s">
        <v>222</v>
      </c>
      <c r="F1585" s="16" t="s">
        <v>11</v>
      </c>
      <c r="G1585" s="14" t="s">
        <v>51</v>
      </c>
      <c r="H1585" s="13" t="s">
        <v>6</v>
      </c>
      <c r="I1585" s="13" t="s">
        <v>93</v>
      </c>
      <c r="J1585" s="13" t="s">
        <v>290</v>
      </c>
      <c r="K1585" s="13" t="s">
        <v>95</v>
      </c>
      <c r="L1585" s="14">
        <v>75</v>
      </c>
      <c r="M1585" s="14" t="s">
        <v>15</v>
      </c>
      <c r="N1585" s="31">
        <v>1000000</v>
      </c>
      <c r="O1585" s="14" t="s">
        <v>1</v>
      </c>
      <c r="P1585" s="14" t="s">
        <v>35</v>
      </c>
      <c r="Q1585" s="31">
        <v>4992</v>
      </c>
      <c r="R1585" s="31">
        <v>312</v>
      </c>
      <c r="S1585" s="45">
        <v>6.6</v>
      </c>
      <c r="T1585" s="64">
        <f t="shared" si="216"/>
        <v>495</v>
      </c>
      <c r="U1585" s="64">
        <f t="shared" si="217"/>
        <v>10.234496617210683</v>
      </c>
      <c r="V1585" s="38">
        <f t="shared" si="218"/>
        <v>1.3213597865564717</v>
      </c>
      <c r="W1585" s="52">
        <v>200.20602826613208</v>
      </c>
      <c r="X1585" s="71" t="str">
        <f t="shared" si="224"/>
        <v>Q4 2024</v>
      </c>
      <c r="Y1585" s="21">
        <f t="shared" si="219"/>
        <v>3840</v>
      </c>
      <c r="Z1585" s="21">
        <f t="shared" si="220"/>
        <v>2160</v>
      </c>
      <c r="AA1585" s="57">
        <f t="shared" si="221"/>
        <v>1550681.3056379822</v>
      </c>
      <c r="AB1585" s="59">
        <f t="shared" si="222"/>
        <v>1.7777777777777777</v>
      </c>
      <c r="AC1585" s="61">
        <f t="shared" si="223"/>
        <v>1905</v>
      </c>
    </row>
    <row r="1586" spans="4:29">
      <c r="D1586" s="12">
        <v>1580</v>
      </c>
      <c r="E1586" s="36" t="s">
        <v>222</v>
      </c>
      <c r="F1586" s="16" t="s">
        <v>11</v>
      </c>
      <c r="G1586" s="14" t="s">
        <v>51</v>
      </c>
      <c r="H1586" s="13" t="s">
        <v>6</v>
      </c>
      <c r="I1586" s="13" t="s">
        <v>93</v>
      </c>
      <c r="J1586" s="13" t="s">
        <v>290</v>
      </c>
      <c r="K1586" s="13" t="s">
        <v>95</v>
      </c>
      <c r="L1586" s="14">
        <v>98</v>
      </c>
      <c r="M1586" s="14" t="s">
        <v>15</v>
      </c>
      <c r="N1586" s="31">
        <v>1000000</v>
      </c>
      <c r="O1586" s="14" t="s">
        <v>1</v>
      </c>
      <c r="P1586" s="14" t="s">
        <v>35</v>
      </c>
      <c r="Q1586" s="31">
        <v>16080</v>
      </c>
      <c r="R1586" s="31">
        <v>1005</v>
      </c>
      <c r="S1586" s="45">
        <v>1.3</v>
      </c>
      <c r="T1586" s="64">
        <f t="shared" si="216"/>
        <v>127.4</v>
      </c>
      <c r="U1586" s="64">
        <f t="shared" si="217"/>
        <v>3.4418784421602369</v>
      </c>
      <c r="V1586" s="38">
        <f t="shared" si="218"/>
        <v>0.51555930582629494</v>
      </c>
      <c r="W1586" s="52">
        <v>396.58408140484227</v>
      </c>
      <c r="X1586" s="71" t="str">
        <f t="shared" si="224"/>
        <v>Q4 2024</v>
      </c>
      <c r="Y1586" s="21">
        <f t="shared" si="219"/>
        <v>3840</v>
      </c>
      <c r="Z1586" s="21">
        <f t="shared" si="220"/>
        <v>2160</v>
      </c>
      <c r="AA1586" s="57">
        <f t="shared" si="221"/>
        <v>2647598.8016617205</v>
      </c>
      <c r="AB1586" s="59">
        <f t="shared" si="222"/>
        <v>1.7777777777777777</v>
      </c>
      <c r="AC1586" s="61">
        <f t="shared" si="223"/>
        <v>2489.1999999999998</v>
      </c>
    </row>
    <row r="1587" spans="4:29">
      <c r="D1587" s="12">
        <v>1581</v>
      </c>
      <c r="E1587" s="36" t="s">
        <v>222</v>
      </c>
      <c r="F1587" s="16" t="s">
        <v>11</v>
      </c>
      <c r="G1587" s="14" t="s">
        <v>51</v>
      </c>
      <c r="H1587" s="13" t="s">
        <v>6</v>
      </c>
      <c r="I1587" s="13" t="s">
        <v>202</v>
      </c>
      <c r="J1587" s="13" t="s">
        <v>292</v>
      </c>
      <c r="K1587" s="13"/>
      <c r="L1587" s="14">
        <v>65</v>
      </c>
      <c r="M1587" s="14" t="s">
        <v>15</v>
      </c>
      <c r="N1587" s="31"/>
      <c r="O1587" s="14" t="s">
        <v>1</v>
      </c>
      <c r="P1587" s="14" t="s">
        <v>35</v>
      </c>
      <c r="Q1587" s="31">
        <v>4000</v>
      </c>
      <c r="R1587" s="31">
        <v>1000</v>
      </c>
      <c r="S1587" s="45">
        <v>5</v>
      </c>
      <c r="T1587" s="64">
        <f t="shared" si="216"/>
        <v>325</v>
      </c>
      <c r="U1587" s="64">
        <f t="shared" si="217"/>
        <v>5.8236697922848668</v>
      </c>
      <c r="V1587" s="38">
        <f t="shared" si="218"/>
        <v>0.74406507111779729</v>
      </c>
      <c r="W1587" s="52">
        <v>148.81301422355946</v>
      </c>
      <c r="X1587" s="71" t="str">
        <f t="shared" si="224"/>
        <v>Q4 2024</v>
      </c>
      <c r="Y1587" s="21">
        <f t="shared" si="219"/>
        <v>3840</v>
      </c>
      <c r="Z1587" s="21">
        <f t="shared" si="220"/>
        <v>2160</v>
      </c>
      <c r="AA1587" s="57">
        <f t="shared" si="221"/>
        <v>1164733.9584569733</v>
      </c>
      <c r="AB1587" s="59">
        <f t="shared" si="222"/>
        <v>1.7777777777777777</v>
      </c>
      <c r="AC1587" s="61">
        <f t="shared" si="223"/>
        <v>1651</v>
      </c>
    </row>
    <row r="1588" spans="4:29">
      <c r="D1588" s="12">
        <v>1582</v>
      </c>
      <c r="E1588" s="36" t="s">
        <v>222</v>
      </c>
      <c r="F1588" s="16" t="s">
        <v>11</v>
      </c>
      <c r="G1588" s="14" t="s">
        <v>51</v>
      </c>
      <c r="H1588" s="13" t="s">
        <v>6</v>
      </c>
      <c r="I1588" s="13" t="s">
        <v>202</v>
      </c>
      <c r="J1588" s="13" t="s">
        <v>292</v>
      </c>
      <c r="K1588" s="13"/>
      <c r="L1588" s="14">
        <v>100</v>
      </c>
      <c r="M1588" s="14" t="s">
        <v>15</v>
      </c>
      <c r="N1588" s="31"/>
      <c r="O1588" s="14" t="s">
        <v>2</v>
      </c>
      <c r="P1588" s="14" t="s">
        <v>35</v>
      </c>
      <c r="Q1588" s="31">
        <v>17472</v>
      </c>
      <c r="R1588" s="31">
        <v>1092</v>
      </c>
      <c r="S1588" s="45">
        <v>0.8</v>
      </c>
      <c r="T1588" s="64">
        <f t="shared" si="216"/>
        <v>80</v>
      </c>
      <c r="U1588" s="64">
        <f t="shared" si="217"/>
        <v>2.2054134124629083</v>
      </c>
      <c r="V1588" s="38">
        <f t="shared" si="218"/>
        <v>0.45323895017696259</v>
      </c>
      <c r="W1588" s="52">
        <v>566.54868772120324</v>
      </c>
      <c r="X1588" s="71" t="str">
        <f t="shared" si="224"/>
        <v>Q4 2024</v>
      </c>
      <c r="Y1588" s="21">
        <f t="shared" si="219"/>
        <v>3840</v>
      </c>
      <c r="Z1588" s="21">
        <f t="shared" si="220"/>
        <v>2160</v>
      </c>
      <c r="AA1588" s="57">
        <f t="shared" si="221"/>
        <v>2756766.765578635</v>
      </c>
      <c r="AB1588" s="59">
        <f t="shared" si="222"/>
        <v>1.7777777777777777</v>
      </c>
      <c r="AC1588" s="61">
        <f t="shared" si="223"/>
        <v>2540</v>
      </c>
    </row>
    <row r="1589" spans="4:29">
      <c r="D1589" s="12">
        <v>1583</v>
      </c>
      <c r="E1589" s="36" t="s">
        <v>222</v>
      </c>
      <c r="F1589" s="16" t="s">
        <v>11</v>
      </c>
      <c r="G1589" s="14" t="s">
        <v>51</v>
      </c>
      <c r="H1589" s="13" t="s">
        <v>6</v>
      </c>
      <c r="I1589" s="13" t="s">
        <v>202</v>
      </c>
      <c r="J1589" s="13"/>
      <c r="K1589" s="13"/>
      <c r="L1589" s="14">
        <v>75</v>
      </c>
      <c r="M1589" s="14" t="s">
        <v>15</v>
      </c>
      <c r="N1589" s="31"/>
      <c r="O1589" s="14" t="s">
        <v>1</v>
      </c>
      <c r="P1589" s="14" t="s">
        <v>35</v>
      </c>
      <c r="Q1589" s="31">
        <v>4096</v>
      </c>
      <c r="R1589" s="31">
        <v>1024</v>
      </c>
      <c r="S1589" s="45">
        <v>8.4</v>
      </c>
      <c r="T1589" s="64">
        <f t="shared" si="216"/>
        <v>630</v>
      </c>
      <c r="U1589" s="64">
        <f t="shared" si="217"/>
        <v>13.025722967359052</v>
      </c>
      <c r="V1589" s="38">
        <f t="shared" si="218"/>
        <v>1.6817306374355097</v>
      </c>
      <c r="W1589" s="52">
        <v>200.20602826613208</v>
      </c>
      <c r="X1589" s="71" t="str">
        <f t="shared" si="224"/>
        <v>Q4 2024</v>
      </c>
      <c r="Y1589" s="21">
        <f t="shared" si="219"/>
        <v>3840</v>
      </c>
      <c r="Z1589" s="21">
        <f t="shared" si="220"/>
        <v>2160</v>
      </c>
      <c r="AA1589" s="57">
        <f t="shared" si="221"/>
        <v>1550681.3056379822</v>
      </c>
      <c r="AB1589" s="59">
        <f t="shared" si="222"/>
        <v>1.7777777777777777</v>
      </c>
      <c r="AC1589" s="61">
        <f t="shared" si="223"/>
        <v>1905</v>
      </c>
    </row>
    <row r="1590" spans="4:29">
      <c r="D1590" s="12">
        <v>1584</v>
      </c>
      <c r="E1590" s="36" t="s">
        <v>222</v>
      </c>
      <c r="F1590" s="16" t="s">
        <v>11</v>
      </c>
      <c r="G1590" s="14" t="s">
        <v>51</v>
      </c>
      <c r="H1590" s="13" t="s">
        <v>6</v>
      </c>
      <c r="I1590" s="13" t="s">
        <v>202</v>
      </c>
      <c r="J1590" s="13"/>
      <c r="K1590" s="13"/>
      <c r="L1590" s="14">
        <v>85</v>
      </c>
      <c r="M1590" s="14" t="s">
        <v>15</v>
      </c>
      <c r="N1590" s="31"/>
      <c r="O1590" s="14" t="s">
        <v>1</v>
      </c>
      <c r="P1590" s="14" t="s">
        <v>35</v>
      </c>
      <c r="Q1590" s="31">
        <v>9600</v>
      </c>
      <c r="R1590" s="31">
        <v>2400</v>
      </c>
      <c r="S1590" s="45">
        <v>5.3</v>
      </c>
      <c r="T1590" s="64">
        <f t="shared" si="216"/>
        <v>450.5</v>
      </c>
      <c r="U1590" s="64">
        <f t="shared" si="217"/>
        <v>10.556349137091987</v>
      </c>
      <c r="V1590" s="38">
        <f t="shared" si="218"/>
        <v>1.4012637542971091</v>
      </c>
      <c r="W1590" s="52">
        <v>264.38938760322816</v>
      </c>
      <c r="X1590" s="71" t="str">
        <f t="shared" si="224"/>
        <v>Q4 2024</v>
      </c>
      <c r="Y1590" s="21">
        <f t="shared" si="219"/>
        <v>3840</v>
      </c>
      <c r="Z1590" s="21">
        <f t="shared" si="220"/>
        <v>2160</v>
      </c>
      <c r="AA1590" s="57">
        <f t="shared" si="221"/>
        <v>1991763.9881305636</v>
      </c>
      <c r="AB1590" s="59">
        <f t="shared" si="222"/>
        <v>1.7777777777777777</v>
      </c>
      <c r="AC1590" s="61">
        <f t="shared" si="223"/>
        <v>2159</v>
      </c>
    </row>
    <row r="1591" spans="4:29">
      <c r="D1591" s="12">
        <v>1585</v>
      </c>
      <c r="E1591" s="36" t="s">
        <v>222</v>
      </c>
      <c r="F1591" s="16" t="s">
        <v>11</v>
      </c>
      <c r="G1591" s="14" t="s">
        <v>51</v>
      </c>
      <c r="H1591" s="13" t="s">
        <v>6</v>
      </c>
      <c r="I1591" s="13" t="s">
        <v>122</v>
      </c>
      <c r="J1591" s="13"/>
      <c r="K1591" s="13"/>
      <c r="L1591" s="14">
        <v>55</v>
      </c>
      <c r="M1591" s="14" t="s">
        <v>15</v>
      </c>
      <c r="N1591" s="31"/>
      <c r="O1591" s="14" t="s">
        <v>1</v>
      </c>
      <c r="P1591" s="14" t="s">
        <v>35</v>
      </c>
      <c r="Q1591" s="31">
        <v>6528</v>
      </c>
      <c r="R1591" s="31">
        <v>408</v>
      </c>
      <c r="S1591" s="45">
        <v>57.5</v>
      </c>
      <c r="T1591" s="64">
        <f t="shared" si="216"/>
        <v>3162.5</v>
      </c>
      <c r="U1591" s="64">
        <f t="shared" si="217"/>
        <v>47.950511928783378</v>
      </c>
      <c r="V1591" s="38">
        <f t="shared" si="218"/>
        <v>6.3855235218286079</v>
      </c>
      <c r="W1591" s="52">
        <v>111.05258298832362</v>
      </c>
      <c r="X1591" s="71" t="str">
        <f t="shared" si="224"/>
        <v>Q4 2024</v>
      </c>
      <c r="Y1591" s="21">
        <f t="shared" si="219"/>
        <v>3840</v>
      </c>
      <c r="Z1591" s="21">
        <f t="shared" si="220"/>
        <v>2160</v>
      </c>
      <c r="AA1591" s="57">
        <f t="shared" si="221"/>
        <v>833921.94658753707</v>
      </c>
      <c r="AB1591" s="59">
        <f t="shared" si="222"/>
        <v>1.7777777777777777</v>
      </c>
      <c r="AC1591" s="61">
        <f t="shared" si="223"/>
        <v>1397</v>
      </c>
    </row>
    <row r="1592" spans="4:29">
      <c r="D1592" s="12">
        <v>1586</v>
      </c>
      <c r="E1592" s="36" t="s">
        <v>222</v>
      </c>
      <c r="F1592" s="16" t="s">
        <v>11</v>
      </c>
      <c r="G1592" s="14" t="s">
        <v>51</v>
      </c>
      <c r="H1592" s="13" t="s">
        <v>6</v>
      </c>
      <c r="I1592" s="13" t="s">
        <v>122</v>
      </c>
      <c r="J1592" s="13"/>
      <c r="K1592" s="13"/>
      <c r="L1592" s="14">
        <v>65</v>
      </c>
      <c r="M1592" s="14" t="s">
        <v>15</v>
      </c>
      <c r="N1592" s="31"/>
      <c r="O1592" s="14" t="s">
        <v>2</v>
      </c>
      <c r="P1592" s="14" t="s">
        <v>35</v>
      </c>
      <c r="Q1592" s="31">
        <v>8512</v>
      </c>
      <c r="R1592" s="31">
        <v>532</v>
      </c>
      <c r="S1592" s="45">
        <v>159.80000000000001</v>
      </c>
      <c r="T1592" s="64">
        <f t="shared" si="216"/>
        <v>10387</v>
      </c>
      <c r="U1592" s="64">
        <f t="shared" si="217"/>
        <v>186.12448656142433</v>
      </c>
      <c r="V1592" s="38">
        <f t="shared" si="218"/>
        <v>33.971885247035431</v>
      </c>
      <c r="W1592" s="52">
        <v>212.59002031937067</v>
      </c>
      <c r="X1592" s="71" t="str">
        <f t="shared" si="224"/>
        <v>Q4 2024</v>
      </c>
      <c r="Y1592" s="21">
        <f t="shared" si="219"/>
        <v>3840</v>
      </c>
      <c r="Z1592" s="21">
        <f t="shared" si="220"/>
        <v>2160</v>
      </c>
      <c r="AA1592" s="57">
        <f t="shared" si="221"/>
        <v>1164733.9584569733</v>
      </c>
      <c r="AB1592" s="59">
        <f t="shared" si="222"/>
        <v>1.7777777777777777</v>
      </c>
      <c r="AC1592" s="61">
        <f t="shared" si="223"/>
        <v>1651</v>
      </c>
    </row>
    <row r="1593" spans="4:29">
      <c r="D1593" s="12">
        <v>1587</v>
      </c>
      <c r="E1593" s="36" t="s">
        <v>222</v>
      </c>
      <c r="F1593" s="16" t="s">
        <v>11</v>
      </c>
      <c r="G1593" s="14" t="s">
        <v>51</v>
      </c>
      <c r="H1593" s="13" t="s">
        <v>6</v>
      </c>
      <c r="I1593" s="13" t="s">
        <v>122</v>
      </c>
      <c r="J1593" s="13"/>
      <c r="K1593" s="13"/>
      <c r="L1593" s="14">
        <v>75</v>
      </c>
      <c r="M1593" s="14" t="s">
        <v>15</v>
      </c>
      <c r="N1593" s="31"/>
      <c r="O1593" s="14" t="s">
        <v>2</v>
      </c>
      <c r="P1593" s="14" t="s">
        <v>35</v>
      </c>
      <c r="Q1593" s="31">
        <v>16384</v>
      </c>
      <c r="R1593" s="31">
        <v>1024</v>
      </c>
      <c r="S1593" s="45">
        <v>198.5</v>
      </c>
      <c r="T1593" s="64">
        <f t="shared" si="216"/>
        <v>14887.5</v>
      </c>
      <c r="U1593" s="64">
        <f t="shared" si="217"/>
        <v>307.81023916913944</v>
      </c>
      <c r="V1593" s="38">
        <f t="shared" si="218"/>
        <v>56.772709444038881</v>
      </c>
      <c r="W1593" s="52">
        <v>286.00861180876012</v>
      </c>
      <c r="X1593" s="71" t="str">
        <f t="shared" si="224"/>
        <v>Q4 2024</v>
      </c>
      <c r="Y1593" s="21">
        <f t="shared" si="219"/>
        <v>3840</v>
      </c>
      <c r="Z1593" s="21">
        <f t="shared" si="220"/>
        <v>2160</v>
      </c>
      <c r="AA1593" s="57">
        <f t="shared" si="221"/>
        <v>1550681.3056379822</v>
      </c>
      <c r="AB1593" s="59">
        <f t="shared" si="222"/>
        <v>1.7777777777777777</v>
      </c>
      <c r="AC1593" s="61">
        <f t="shared" si="223"/>
        <v>1905</v>
      </c>
    </row>
    <row r="1594" spans="4:29">
      <c r="D1594" s="12">
        <v>1588</v>
      </c>
      <c r="E1594" s="36" t="s">
        <v>222</v>
      </c>
      <c r="F1594" s="16" t="s">
        <v>11</v>
      </c>
      <c r="G1594" s="14" t="s">
        <v>51</v>
      </c>
      <c r="H1594" s="13" t="s">
        <v>6</v>
      </c>
      <c r="I1594" s="13" t="s">
        <v>122</v>
      </c>
      <c r="J1594" s="13"/>
      <c r="K1594" s="13"/>
      <c r="L1594" s="14">
        <v>100</v>
      </c>
      <c r="M1594" s="14" t="s">
        <v>15</v>
      </c>
      <c r="N1594" s="31"/>
      <c r="O1594" s="14" t="s">
        <v>2</v>
      </c>
      <c r="P1594" s="14" t="s">
        <v>35</v>
      </c>
      <c r="Q1594" s="31">
        <v>17472</v>
      </c>
      <c r="R1594" s="31">
        <v>1092</v>
      </c>
      <c r="S1594" s="45">
        <v>11.1</v>
      </c>
      <c r="T1594" s="64">
        <f t="shared" si="216"/>
        <v>1110</v>
      </c>
      <c r="U1594" s="64">
        <f t="shared" si="217"/>
        <v>30.600111097922845</v>
      </c>
      <c r="V1594" s="38">
        <f t="shared" si="218"/>
        <v>6.288690433705356</v>
      </c>
      <c r="W1594" s="52">
        <v>566.54868772120324</v>
      </c>
      <c r="X1594" s="71" t="str">
        <f t="shared" si="224"/>
        <v>Q4 2024</v>
      </c>
      <c r="Y1594" s="21">
        <f t="shared" si="219"/>
        <v>3840</v>
      </c>
      <c r="Z1594" s="21">
        <f t="shared" si="220"/>
        <v>2160</v>
      </c>
      <c r="AA1594" s="57">
        <f t="shared" si="221"/>
        <v>2756766.765578635</v>
      </c>
      <c r="AB1594" s="59">
        <f t="shared" si="222"/>
        <v>1.7777777777777777</v>
      </c>
      <c r="AC1594" s="61">
        <f t="shared" si="223"/>
        <v>2540</v>
      </c>
    </row>
    <row r="1595" spans="4:29">
      <c r="D1595" s="12">
        <v>1589</v>
      </c>
      <c r="E1595" s="36" t="s">
        <v>222</v>
      </c>
      <c r="F1595" s="16" t="s">
        <v>11</v>
      </c>
      <c r="G1595" s="14" t="s">
        <v>51</v>
      </c>
      <c r="H1595" s="13" t="s">
        <v>6</v>
      </c>
      <c r="I1595" s="13" t="s">
        <v>122</v>
      </c>
      <c r="J1595" s="13"/>
      <c r="K1595" s="13"/>
      <c r="L1595" s="14">
        <v>85</v>
      </c>
      <c r="M1595" s="14" t="s">
        <v>15</v>
      </c>
      <c r="N1595" s="31"/>
      <c r="O1595" s="14" t="s">
        <v>2</v>
      </c>
      <c r="P1595" s="14" t="s">
        <v>35</v>
      </c>
      <c r="Q1595" s="31">
        <v>14400</v>
      </c>
      <c r="R1595" s="31">
        <v>900</v>
      </c>
      <c r="S1595" s="45">
        <v>124.4</v>
      </c>
      <c r="T1595" s="64">
        <f t="shared" si="216"/>
        <v>10574</v>
      </c>
      <c r="U1595" s="64">
        <f t="shared" si="217"/>
        <v>247.77544012344211</v>
      </c>
      <c r="V1595" s="38">
        <f t="shared" si="218"/>
        <v>46.985771168345117</v>
      </c>
      <c r="W1595" s="52">
        <v>377.69912514746881</v>
      </c>
      <c r="X1595" s="71" t="str">
        <f t="shared" si="224"/>
        <v>Q4 2024</v>
      </c>
      <c r="Y1595" s="21">
        <f t="shared" si="219"/>
        <v>3840</v>
      </c>
      <c r="Z1595" s="21">
        <f t="shared" si="220"/>
        <v>2160</v>
      </c>
      <c r="AA1595" s="57">
        <f t="shared" si="221"/>
        <v>1991763.9881305636</v>
      </c>
      <c r="AB1595" s="59">
        <f t="shared" si="222"/>
        <v>1.7777777777777777</v>
      </c>
      <c r="AC1595" s="61">
        <f t="shared" si="223"/>
        <v>2159</v>
      </c>
    </row>
    <row r="1596" spans="4:29">
      <c r="D1596" s="12">
        <v>1590</v>
      </c>
      <c r="E1596" s="36" t="s">
        <v>222</v>
      </c>
      <c r="F1596" s="16" t="s">
        <v>11</v>
      </c>
      <c r="G1596" s="14" t="s">
        <v>51</v>
      </c>
      <c r="H1596" s="13" t="s">
        <v>6</v>
      </c>
      <c r="I1596" s="13" t="s">
        <v>76</v>
      </c>
      <c r="J1596" s="13"/>
      <c r="K1596" s="13" t="s">
        <v>123</v>
      </c>
      <c r="L1596" s="14">
        <v>55</v>
      </c>
      <c r="M1596" s="14" t="s">
        <v>15</v>
      </c>
      <c r="N1596" s="31">
        <v>1000000</v>
      </c>
      <c r="O1596" s="14" t="s">
        <v>1</v>
      </c>
      <c r="P1596" s="14" t="s">
        <v>35</v>
      </c>
      <c r="Q1596" s="31">
        <v>6804.6390532544374</v>
      </c>
      <c r="R1596" s="31">
        <v>567.05325443786978</v>
      </c>
      <c r="S1596" s="45">
        <v>9</v>
      </c>
      <c r="T1596" s="64">
        <f t="shared" si="216"/>
        <v>495</v>
      </c>
      <c r="U1596" s="64">
        <f t="shared" si="217"/>
        <v>7.5052975192878337</v>
      </c>
      <c r="V1596" s="38">
        <f t="shared" si="218"/>
        <v>0.99947324689491257</v>
      </c>
      <c r="W1596" s="52">
        <v>111.05258298832362</v>
      </c>
      <c r="X1596" s="71" t="str">
        <f t="shared" si="224"/>
        <v>Q4 2024</v>
      </c>
      <c r="Y1596" s="21">
        <f t="shared" si="219"/>
        <v>3840</v>
      </c>
      <c r="Z1596" s="21">
        <f t="shared" si="220"/>
        <v>2160</v>
      </c>
      <c r="AA1596" s="57">
        <f t="shared" si="221"/>
        <v>833921.94658753707</v>
      </c>
      <c r="AB1596" s="59">
        <f t="shared" si="222"/>
        <v>1.7777777777777777</v>
      </c>
      <c r="AC1596" s="61">
        <f t="shared" si="223"/>
        <v>1397</v>
      </c>
    </row>
    <row r="1597" spans="4:29">
      <c r="D1597" s="12">
        <v>1591</v>
      </c>
      <c r="E1597" s="36" t="s">
        <v>222</v>
      </c>
      <c r="F1597" s="16" t="s">
        <v>11</v>
      </c>
      <c r="G1597" s="14" t="s">
        <v>51</v>
      </c>
      <c r="H1597" s="13" t="s">
        <v>6</v>
      </c>
      <c r="I1597" s="13" t="s">
        <v>76</v>
      </c>
      <c r="J1597" s="13"/>
      <c r="K1597" s="13" t="s">
        <v>123</v>
      </c>
      <c r="L1597" s="14">
        <v>65</v>
      </c>
      <c r="M1597" s="14" t="s">
        <v>15</v>
      </c>
      <c r="N1597" s="31">
        <v>1000000</v>
      </c>
      <c r="O1597" s="14" t="s">
        <v>1</v>
      </c>
      <c r="P1597" s="14" t="s">
        <v>35</v>
      </c>
      <c r="Q1597" s="31">
        <v>9504</v>
      </c>
      <c r="R1597" s="31">
        <v>792</v>
      </c>
      <c r="S1597" s="45">
        <v>12.4</v>
      </c>
      <c r="T1597" s="64">
        <f t="shared" si="216"/>
        <v>806</v>
      </c>
      <c r="U1597" s="64">
        <f t="shared" si="217"/>
        <v>14.442701084866469</v>
      </c>
      <c r="V1597" s="38">
        <f t="shared" si="218"/>
        <v>1.8452813763721374</v>
      </c>
      <c r="W1597" s="52">
        <v>148.81301422355946</v>
      </c>
      <c r="X1597" s="71" t="str">
        <f t="shared" si="224"/>
        <v>Q4 2024</v>
      </c>
      <c r="Y1597" s="21">
        <f t="shared" si="219"/>
        <v>3840</v>
      </c>
      <c r="Z1597" s="21">
        <f t="shared" si="220"/>
        <v>2160</v>
      </c>
      <c r="AA1597" s="57">
        <f t="shared" si="221"/>
        <v>1164733.9584569733</v>
      </c>
      <c r="AB1597" s="59">
        <f t="shared" si="222"/>
        <v>1.7777777777777777</v>
      </c>
      <c r="AC1597" s="61">
        <f t="shared" si="223"/>
        <v>1651</v>
      </c>
    </row>
    <row r="1598" spans="4:29">
      <c r="D1598" s="12">
        <v>1592</v>
      </c>
      <c r="E1598" s="36" t="s">
        <v>222</v>
      </c>
      <c r="F1598" s="16" t="s">
        <v>11</v>
      </c>
      <c r="G1598" s="14" t="s">
        <v>51</v>
      </c>
      <c r="H1598" s="13" t="s">
        <v>6</v>
      </c>
      <c r="I1598" s="13" t="s">
        <v>76</v>
      </c>
      <c r="J1598" s="13"/>
      <c r="K1598" s="13" t="s">
        <v>123</v>
      </c>
      <c r="L1598" s="14">
        <v>75</v>
      </c>
      <c r="M1598" s="14" t="s">
        <v>15</v>
      </c>
      <c r="N1598" s="31">
        <v>1000000</v>
      </c>
      <c r="O1598" s="14" t="s">
        <v>2</v>
      </c>
      <c r="P1598" s="14" t="s">
        <v>35</v>
      </c>
      <c r="Q1598" s="31">
        <v>13685.759999999997</v>
      </c>
      <c r="R1598" s="31">
        <v>1140.4799999999998</v>
      </c>
      <c r="S1598" s="45">
        <v>18</v>
      </c>
      <c r="T1598" s="64">
        <f t="shared" si="216"/>
        <v>1350</v>
      </c>
      <c r="U1598" s="64">
        <f t="shared" si="217"/>
        <v>27.912263501483679</v>
      </c>
      <c r="V1598" s="38">
        <f t="shared" si="218"/>
        <v>5.148155012557682</v>
      </c>
      <c r="W1598" s="52">
        <v>286.00861180876012</v>
      </c>
      <c r="X1598" s="71" t="str">
        <f t="shared" si="224"/>
        <v>Q4 2024</v>
      </c>
      <c r="Y1598" s="21">
        <f t="shared" si="219"/>
        <v>3840</v>
      </c>
      <c r="Z1598" s="21">
        <f t="shared" si="220"/>
        <v>2160</v>
      </c>
      <c r="AA1598" s="57">
        <f t="shared" si="221"/>
        <v>1550681.3056379822</v>
      </c>
      <c r="AB1598" s="59">
        <f t="shared" si="222"/>
        <v>1.7777777777777777</v>
      </c>
      <c r="AC1598" s="61">
        <f t="shared" si="223"/>
        <v>1905</v>
      </c>
    </row>
    <row r="1599" spans="4:29">
      <c r="D1599" s="12">
        <v>1593</v>
      </c>
      <c r="E1599" s="36" t="s">
        <v>222</v>
      </c>
      <c r="F1599" s="16" t="s">
        <v>11</v>
      </c>
      <c r="G1599" s="14" t="s">
        <v>51</v>
      </c>
      <c r="H1599" s="13" t="s">
        <v>6</v>
      </c>
      <c r="I1599" s="13" t="s">
        <v>76</v>
      </c>
      <c r="J1599" s="13"/>
      <c r="K1599" s="13" t="s">
        <v>123</v>
      </c>
      <c r="L1599" s="14">
        <v>85</v>
      </c>
      <c r="M1599" s="14" t="s">
        <v>15</v>
      </c>
      <c r="N1599" s="31">
        <v>1000000</v>
      </c>
      <c r="O1599" s="14" t="s">
        <v>2</v>
      </c>
      <c r="P1599" s="14" t="s">
        <v>35</v>
      </c>
      <c r="Q1599" s="31">
        <v>17578.598399999999</v>
      </c>
      <c r="R1599" s="31">
        <v>1464.8832</v>
      </c>
      <c r="S1599" s="45">
        <v>20</v>
      </c>
      <c r="T1599" s="64">
        <f t="shared" si="216"/>
        <v>1700</v>
      </c>
      <c r="U1599" s="64">
        <f t="shared" si="217"/>
        <v>39.835279762611272</v>
      </c>
      <c r="V1599" s="38">
        <f t="shared" si="218"/>
        <v>7.5539825029493759</v>
      </c>
      <c r="W1599" s="52">
        <v>377.69912514746881</v>
      </c>
      <c r="X1599" s="71" t="str">
        <f t="shared" si="224"/>
        <v>Q4 2024</v>
      </c>
      <c r="Y1599" s="21">
        <f t="shared" si="219"/>
        <v>3840</v>
      </c>
      <c r="Z1599" s="21">
        <f t="shared" si="220"/>
        <v>2160</v>
      </c>
      <c r="AA1599" s="57">
        <f t="shared" si="221"/>
        <v>1991763.9881305636</v>
      </c>
      <c r="AB1599" s="59">
        <f t="shared" si="222"/>
        <v>1.7777777777777777</v>
      </c>
      <c r="AC1599" s="61">
        <f t="shared" si="223"/>
        <v>2159</v>
      </c>
    </row>
    <row r="1600" spans="4:29">
      <c r="D1600" s="12">
        <v>1594</v>
      </c>
      <c r="E1600" s="36" t="s">
        <v>222</v>
      </c>
      <c r="F1600" s="16" t="s">
        <v>11</v>
      </c>
      <c r="G1600" s="14" t="s">
        <v>51</v>
      </c>
      <c r="H1600" s="13" t="s">
        <v>6</v>
      </c>
      <c r="I1600" s="13" t="s">
        <v>76</v>
      </c>
      <c r="J1600" s="13"/>
      <c r="K1600" s="13" t="s">
        <v>123</v>
      </c>
      <c r="L1600" s="14">
        <v>100</v>
      </c>
      <c r="M1600" s="14" t="s">
        <v>15</v>
      </c>
      <c r="N1600" s="31">
        <v>1000000</v>
      </c>
      <c r="O1600" s="14" t="s">
        <v>2</v>
      </c>
      <c r="P1600" s="14" t="s">
        <v>35</v>
      </c>
      <c r="Q1600" s="31">
        <v>20000</v>
      </c>
      <c r="R1600" s="31">
        <v>2000</v>
      </c>
      <c r="S1600" s="45">
        <v>4.4000000000000004</v>
      </c>
      <c r="T1600" s="64">
        <f t="shared" si="216"/>
        <v>440.00000000000006</v>
      </c>
      <c r="U1600" s="64">
        <f t="shared" si="217"/>
        <v>12.129773768545995</v>
      </c>
      <c r="V1600" s="38">
        <f t="shared" si="218"/>
        <v>2.4928142259732944</v>
      </c>
      <c r="W1600" s="52">
        <v>566.54868772120324</v>
      </c>
      <c r="X1600" s="71" t="str">
        <f t="shared" si="224"/>
        <v>Q4 2024</v>
      </c>
      <c r="Y1600" s="21">
        <f t="shared" si="219"/>
        <v>3840</v>
      </c>
      <c r="Z1600" s="21">
        <f t="shared" si="220"/>
        <v>2160</v>
      </c>
      <c r="AA1600" s="57">
        <f t="shared" si="221"/>
        <v>2756766.765578635</v>
      </c>
      <c r="AB1600" s="59">
        <f t="shared" si="222"/>
        <v>1.7777777777777777</v>
      </c>
      <c r="AC1600" s="61">
        <f t="shared" si="223"/>
        <v>2540</v>
      </c>
    </row>
    <row r="1601" spans="4:29">
      <c r="D1601" s="12">
        <v>1595</v>
      </c>
      <c r="E1601" s="36" t="s">
        <v>222</v>
      </c>
      <c r="F1601" s="16" t="s">
        <v>12</v>
      </c>
      <c r="G1601" s="14" t="s">
        <v>30</v>
      </c>
      <c r="H1601" s="13" t="s">
        <v>90</v>
      </c>
      <c r="I1601" s="13" t="s">
        <v>45</v>
      </c>
      <c r="J1601" s="13" t="s">
        <v>101</v>
      </c>
      <c r="K1601" s="13" t="s">
        <v>43</v>
      </c>
      <c r="L1601" s="14">
        <v>16</v>
      </c>
      <c r="M1601" s="14" t="s">
        <v>66</v>
      </c>
      <c r="N1601" s="31">
        <v>1000000</v>
      </c>
      <c r="O1601" s="14" t="s">
        <v>2</v>
      </c>
      <c r="P1601" s="14" t="s">
        <v>47</v>
      </c>
      <c r="Q1601" s="31">
        <v>4000</v>
      </c>
      <c r="R1601" s="31">
        <v>1152</v>
      </c>
      <c r="S1601" s="45">
        <v>25</v>
      </c>
      <c r="T1601" s="64">
        <f t="shared" si="216"/>
        <v>400</v>
      </c>
      <c r="U1601" s="64">
        <f t="shared" si="217"/>
        <v>1.8557411235955057</v>
      </c>
      <c r="V1601" s="38">
        <f t="shared" si="218"/>
        <v>1.5872954470239906</v>
      </c>
      <c r="W1601" s="52">
        <v>63.491817880959623</v>
      </c>
      <c r="X1601" s="71" t="str">
        <f t="shared" si="224"/>
        <v>Q1 2025</v>
      </c>
      <c r="Y1601" s="21">
        <f t="shared" si="219"/>
        <v>2560</v>
      </c>
      <c r="Z1601" s="21">
        <f t="shared" si="220"/>
        <v>1600</v>
      </c>
      <c r="AA1601" s="57">
        <f t="shared" si="221"/>
        <v>74229.644943820225</v>
      </c>
      <c r="AB1601" s="59">
        <f t="shared" si="222"/>
        <v>1.6</v>
      </c>
      <c r="AC1601" s="61">
        <f t="shared" si="223"/>
        <v>406.4</v>
      </c>
    </row>
    <row r="1602" spans="4:29">
      <c r="D1602" s="12">
        <v>1596</v>
      </c>
      <c r="E1602" s="36" t="s">
        <v>222</v>
      </c>
      <c r="F1602" s="16" t="s">
        <v>12</v>
      </c>
      <c r="G1602" s="14" t="s">
        <v>30</v>
      </c>
      <c r="H1602" s="13" t="s">
        <v>90</v>
      </c>
      <c r="I1602" s="13" t="s">
        <v>45</v>
      </c>
      <c r="J1602" s="13" t="s">
        <v>46</v>
      </c>
      <c r="K1602" s="13" t="s">
        <v>43</v>
      </c>
      <c r="L1602" s="14">
        <v>17.3</v>
      </c>
      <c r="M1602" s="14" t="s">
        <v>15</v>
      </c>
      <c r="N1602" s="31">
        <v>1000000</v>
      </c>
      <c r="O1602" s="14" t="s">
        <v>2</v>
      </c>
      <c r="P1602" s="14" t="s">
        <v>47</v>
      </c>
      <c r="Q1602" s="31">
        <v>10000</v>
      </c>
      <c r="R1602" s="31">
        <v>240</v>
      </c>
      <c r="S1602" s="45">
        <v>5</v>
      </c>
      <c r="T1602" s="64">
        <f t="shared" si="216"/>
        <v>86.5</v>
      </c>
      <c r="U1602" s="64">
        <f t="shared" si="217"/>
        <v>0.41253636263501481</v>
      </c>
      <c r="V1602" s="38">
        <f t="shared" si="218"/>
        <v>0.33901495350018562</v>
      </c>
      <c r="W1602" s="52">
        <v>67.802990700037128</v>
      </c>
      <c r="X1602" s="71" t="str">
        <f t="shared" si="224"/>
        <v>Q1 2025</v>
      </c>
      <c r="Y1602" s="21">
        <f t="shared" si="219"/>
        <v>3840</v>
      </c>
      <c r="Z1602" s="21">
        <f t="shared" si="220"/>
        <v>2160</v>
      </c>
      <c r="AA1602" s="57">
        <f t="shared" si="221"/>
        <v>82507.272527002962</v>
      </c>
      <c r="AB1602" s="59">
        <f t="shared" si="222"/>
        <v>1.7777777777777777</v>
      </c>
      <c r="AC1602" s="61">
        <f t="shared" si="223"/>
        <v>439.42</v>
      </c>
    </row>
    <row r="1603" spans="4:29">
      <c r="D1603" s="12">
        <v>1597</v>
      </c>
      <c r="E1603" s="36" t="s">
        <v>222</v>
      </c>
      <c r="F1603" s="16" t="s">
        <v>12</v>
      </c>
      <c r="G1603" s="14" t="s">
        <v>30</v>
      </c>
      <c r="H1603" s="13" t="s">
        <v>90</v>
      </c>
      <c r="I1603" s="13" t="s">
        <v>45</v>
      </c>
      <c r="J1603" s="13" t="s">
        <v>168</v>
      </c>
      <c r="K1603" s="13" t="s">
        <v>43</v>
      </c>
      <c r="L1603" s="14">
        <v>17.3</v>
      </c>
      <c r="M1603" s="14" t="s">
        <v>15</v>
      </c>
      <c r="N1603" s="31">
        <v>1000000</v>
      </c>
      <c r="O1603" s="14" t="s">
        <v>2</v>
      </c>
      <c r="P1603" s="14" t="s">
        <v>47</v>
      </c>
      <c r="Q1603" s="31">
        <v>4032</v>
      </c>
      <c r="R1603" s="31">
        <v>1008</v>
      </c>
      <c r="S1603" s="45">
        <v>15</v>
      </c>
      <c r="T1603" s="64">
        <f t="shared" si="216"/>
        <v>259.5</v>
      </c>
      <c r="U1603" s="64">
        <f t="shared" si="217"/>
        <v>1.2376090879050445</v>
      </c>
      <c r="V1603" s="38">
        <f t="shared" si="218"/>
        <v>1.0170448605005569</v>
      </c>
      <c r="W1603" s="52">
        <v>67.802990700037128</v>
      </c>
      <c r="X1603" s="71" t="str">
        <f t="shared" si="224"/>
        <v>Q1 2025</v>
      </c>
      <c r="Y1603" s="21">
        <f t="shared" si="219"/>
        <v>3840</v>
      </c>
      <c r="Z1603" s="21">
        <f t="shared" si="220"/>
        <v>2160</v>
      </c>
      <c r="AA1603" s="57">
        <f t="shared" si="221"/>
        <v>82507.272527002962</v>
      </c>
      <c r="AB1603" s="59">
        <f t="shared" si="222"/>
        <v>1.7777777777777777</v>
      </c>
      <c r="AC1603" s="61">
        <f t="shared" si="223"/>
        <v>439.42</v>
      </c>
    </row>
    <row r="1604" spans="4:29">
      <c r="D1604" s="12">
        <v>1598</v>
      </c>
      <c r="E1604" s="36" t="s">
        <v>222</v>
      </c>
      <c r="F1604" s="16" t="s">
        <v>12</v>
      </c>
      <c r="G1604" s="14" t="s">
        <v>30</v>
      </c>
      <c r="H1604" s="13" t="s">
        <v>90</v>
      </c>
      <c r="I1604" s="13" t="s">
        <v>45</v>
      </c>
      <c r="J1604" s="13" t="s">
        <v>206</v>
      </c>
      <c r="K1604" s="13"/>
      <c r="L1604" s="14">
        <v>18</v>
      </c>
      <c r="M1604" s="14" t="s">
        <v>186</v>
      </c>
      <c r="N1604" s="31">
        <v>1000000</v>
      </c>
      <c r="O1604" s="14" t="s">
        <v>2</v>
      </c>
      <c r="P1604" s="14" t="s">
        <v>47</v>
      </c>
      <c r="Q1604" s="31">
        <v>4000</v>
      </c>
      <c r="R1604" s="31">
        <v>1000</v>
      </c>
      <c r="S1604" s="45">
        <v>25</v>
      </c>
      <c r="T1604" s="64">
        <f t="shared" si="216"/>
        <v>450</v>
      </c>
      <c r="U1604" s="64">
        <f t="shared" si="217"/>
        <v>2.3486723595505619</v>
      </c>
      <c r="V1604" s="38">
        <f t="shared" si="218"/>
        <v>1.6950747675009281</v>
      </c>
      <c r="W1604" s="52">
        <v>67.802990700037128</v>
      </c>
      <c r="X1604" s="71" t="str">
        <f t="shared" si="224"/>
        <v>Q1 2025</v>
      </c>
      <c r="Y1604" s="21">
        <f t="shared" si="219"/>
        <v>3840</v>
      </c>
      <c r="Z1604" s="21">
        <f t="shared" si="220"/>
        <v>2400</v>
      </c>
      <c r="AA1604" s="57">
        <f t="shared" si="221"/>
        <v>93946.894382022467</v>
      </c>
      <c r="AB1604" s="59">
        <f t="shared" si="222"/>
        <v>1.6</v>
      </c>
      <c r="AC1604" s="61">
        <f t="shared" si="223"/>
        <v>457.2</v>
      </c>
    </row>
    <row r="1605" spans="4:29">
      <c r="D1605" s="12">
        <v>1599</v>
      </c>
      <c r="E1605" s="36" t="s">
        <v>222</v>
      </c>
      <c r="F1605" s="16" t="s">
        <v>12</v>
      </c>
      <c r="G1605" s="14" t="s">
        <v>30</v>
      </c>
      <c r="H1605" s="13" t="s">
        <v>90</v>
      </c>
      <c r="I1605" s="13" t="s">
        <v>45</v>
      </c>
      <c r="J1605" s="13" t="s">
        <v>227</v>
      </c>
      <c r="K1605" s="13" t="s">
        <v>43</v>
      </c>
      <c r="L1605" s="14">
        <v>16</v>
      </c>
      <c r="M1605" s="14" t="s">
        <v>186</v>
      </c>
      <c r="N1605" s="31"/>
      <c r="O1605" s="14" t="s">
        <v>2</v>
      </c>
      <c r="P1605" s="14" t="s">
        <v>47</v>
      </c>
      <c r="Q1605" s="31">
        <v>4000</v>
      </c>
      <c r="R1605" s="31">
        <v>1000</v>
      </c>
      <c r="S1605" s="45">
        <v>10</v>
      </c>
      <c r="T1605" s="64">
        <f t="shared" si="216"/>
        <v>160</v>
      </c>
      <c r="U1605" s="64">
        <f t="shared" si="217"/>
        <v>0.74229644943820217</v>
      </c>
      <c r="V1605" s="38">
        <f t="shared" si="218"/>
        <v>0.63491817880959622</v>
      </c>
      <c r="W1605" s="52">
        <v>63.491817880959623</v>
      </c>
      <c r="X1605" s="71" t="str">
        <f t="shared" si="224"/>
        <v>Q1 2025</v>
      </c>
      <c r="Y1605" s="21">
        <f t="shared" si="219"/>
        <v>3840</v>
      </c>
      <c r="Z1605" s="21">
        <f t="shared" si="220"/>
        <v>2400</v>
      </c>
      <c r="AA1605" s="57">
        <f t="shared" si="221"/>
        <v>74229.644943820225</v>
      </c>
      <c r="AB1605" s="59">
        <f t="shared" si="222"/>
        <v>1.6</v>
      </c>
      <c r="AC1605" s="61">
        <f t="shared" si="223"/>
        <v>406.4</v>
      </c>
    </row>
    <row r="1606" spans="4:29">
      <c r="D1606" s="12">
        <v>1600</v>
      </c>
      <c r="E1606" s="36" t="s">
        <v>222</v>
      </c>
      <c r="F1606" s="16" t="s">
        <v>12</v>
      </c>
      <c r="G1606" s="14" t="s">
        <v>30</v>
      </c>
      <c r="H1606" s="13" t="s">
        <v>90</v>
      </c>
      <c r="I1606" s="13" t="s">
        <v>31</v>
      </c>
      <c r="J1606" s="13" t="s">
        <v>216</v>
      </c>
      <c r="K1606" s="13" t="s">
        <v>57</v>
      </c>
      <c r="L1606" s="14">
        <v>14.2</v>
      </c>
      <c r="M1606" s="14" t="s">
        <v>63</v>
      </c>
      <c r="N1606" s="31">
        <v>1000000</v>
      </c>
      <c r="O1606" s="14" t="s">
        <v>2</v>
      </c>
      <c r="P1606" s="14" t="s">
        <v>47</v>
      </c>
      <c r="Q1606" s="31">
        <v>10384</v>
      </c>
      <c r="R1606" s="31">
        <v>2596</v>
      </c>
      <c r="S1606" s="45">
        <v>700</v>
      </c>
      <c r="T1606" s="64">
        <f t="shared" si="216"/>
        <v>9940</v>
      </c>
      <c r="U1606" s="64">
        <f t="shared" si="217"/>
        <v>41.596763988251872</v>
      </c>
      <c r="V1606" s="38">
        <f t="shared" si="218"/>
        <v>51.943100389855047</v>
      </c>
      <c r="W1606" s="52">
        <v>74.204429128364353</v>
      </c>
      <c r="X1606" s="71" t="str">
        <f t="shared" si="224"/>
        <v>Q1 2025</v>
      </c>
      <c r="Y1606" s="21">
        <f t="shared" si="219"/>
        <v>3024</v>
      </c>
      <c r="Z1606" s="21">
        <f t="shared" si="220"/>
        <v>1964</v>
      </c>
      <c r="AA1606" s="57">
        <f t="shared" si="221"/>
        <v>59423.948554645533</v>
      </c>
      <c r="AB1606" s="59">
        <f t="shared" si="222"/>
        <v>1.539714867617108</v>
      </c>
      <c r="AC1606" s="61">
        <f t="shared" si="223"/>
        <v>360.67999999999995</v>
      </c>
    </row>
    <row r="1607" spans="4:29">
      <c r="D1607" s="12">
        <v>1601</v>
      </c>
      <c r="E1607" s="36" t="s">
        <v>222</v>
      </c>
      <c r="F1607" s="16" t="s">
        <v>12</v>
      </c>
      <c r="G1607" s="14" t="s">
        <v>30</v>
      </c>
      <c r="H1607" s="13" t="s">
        <v>90</v>
      </c>
      <c r="I1607" s="13" t="s">
        <v>31</v>
      </c>
      <c r="J1607" s="13" t="s">
        <v>62</v>
      </c>
      <c r="K1607" s="13" t="s">
        <v>57</v>
      </c>
      <c r="L1607" s="14">
        <v>16.2</v>
      </c>
      <c r="M1607" s="14" t="s">
        <v>64</v>
      </c>
      <c r="N1607" s="31">
        <v>1000000</v>
      </c>
      <c r="O1607" s="14" t="s">
        <v>2</v>
      </c>
      <c r="P1607" s="14" t="s">
        <v>47</v>
      </c>
      <c r="Q1607" s="31">
        <v>10384</v>
      </c>
      <c r="R1607" s="31">
        <v>2596</v>
      </c>
      <c r="S1607" s="45">
        <v>450</v>
      </c>
      <c r="T1607" s="64">
        <f t="shared" ref="T1607:T1670" si="225">L1607*S1607</f>
        <v>7290</v>
      </c>
      <c r="U1607" s="64">
        <f t="shared" ref="U1607:U1670" si="226">S1607*AA1607/10^6</f>
        <v>34.73678145973949</v>
      </c>
      <c r="V1607" s="38">
        <f t="shared" ref="V1607:V1670" si="227">S1607*W1607/1000</f>
        <v>38.095090728575769</v>
      </c>
      <c r="W1607" s="52">
        <v>84.65575717461283</v>
      </c>
      <c r="X1607" s="71" t="str">
        <f t="shared" si="224"/>
        <v>Q1 2025</v>
      </c>
      <c r="Y1607" s="21">
        <f t="shared" ref="Y1607:Y1632" si="228">1*LEFT(M1607, FIND("x", M1607)-2)</f>
        <v>3456</v>
      </c>
      <c r="Z1607" s="21">
        <f t="shared" ref="Z1607:Z1632" si="229">1*RIGHT(M1607, LEN(M1607)-FIND("x", M1607)-1)</f>
        <v>2234</v>
      </c>
      <c r="AA1607" s="57">
        <f t="shared" ref="AA1607:AA1632" si="230">AC1607^2*AB1607/(1+AB1607^2)</f>
        <v>77192.847688309979</v>
      </c>
      <c r="AB1607" s="59">
        <f t="shared" ref="AB1607:AB1632" si="231">Y1607/Z1607</f>
        <v>1.5470008952551477</v>
      </c>
      <c r="AC1607" s="61">
        <f t="shared" ref="AC1607:AC1632" si="232">L1607*25.4</f>
        <v>411.47999999999996</v>
      </c>
    </row>
    <row r="1608" spans="4:29">
      <c r="D1608" s="12">
        <v>1602</v>
      </c>
      <c r="E1608" s="36" t="s">
        <v>222</v>
      </c>
      <c r="F1608" s="16" t="s">
        <v>12</v>
      </c>
      <c r="G1608" s="14" t="s">
        <v>30</v>
      </c>
      <c r="H1608" s="13" t="s">
        <v>90</v>
      </c>
      <c r="I1608" s="13" t="s">
        <v>102</v>
      </c>
      <c r="J1608" s="13" t="s">
        <v>103</v>
      </c>
      <c r="K1608" s="13" t="s">
        <v>43</v>
      </c>
      <c r="L1608" s="14">
        <v>16</v>
      </c>
      <c r="M1608" s="14" t="s">
        <v>66</v>
      </c>
      <c r="N1608" s="31">
        <v>1000000</v>
      </c>
      <c r="O1608" s="14" t="s">
        <v>2</v>
      </c>
      <c r="P1608" s="14" t="s">
        <v>47</v>
      </c>
      <c r="Q1608" s="31">
        <v>4000</v>
      </c>
      <c r="R1608" s="31">
        <v>1152</v>
      </c>
      <c r="S1608" s="45">
        <v>20</v>
      </c>
      <c r="T1608" s="64">
        <f t="shared" si="225"/>
        <v>320</v>
      </c>
      <c r="U1608" s="64">
        <f t="shared" si="226"/>
        <v>1.4845928988764043</v>
      </c>
      <c r="V1608" s="38">
        <f t="shared" si="227"/>
        <v>1.2698363576191924</v>
      </c>
      <c r="W1608" s="52">
        <v>63.491817880959623</v>
      </c>
      <c r="X1608" s="71" t="str">
        <f t="shared" ref="X1608:X1671" si="233">G1608&amp;" "&amp;F1608</f>
        <v>Q1 2025</v>
      </c>
      <c r="Y1608" s="21">
        <f t="shared" si="228"/>
        <v>2560</v>
      </c>
      <c r="Z1608" s="21">
        <f t="shared" si="229"/>
        <v>1600</v>
      </c>
      <c r="AA1608" s="57">
        <f t="shared" si="230"/>
        <v>74229.644943820225</v>
      </c>
      <c r="AB1608" s="59">
        <f t="shared" si="231"/>
        <v>1.6</v>
      </c>
      <c r="AC1608" s="61">
        <f t="shared" si="232"/>
        <v>406.4</v>
      </c>
    </row>
    <row r="1609" spans="4:29">
      <c r="D1609" s="12">
        <v>1603</v>
      </c>
      <c r="E1609" s="36" t="s">
        <v>222</v>
      </c>
      <c r="F1609" s="16" t="s">
        <v>12</v>
      </c>
      <c r="G1609" s="14" t="s">
        <v>30</v>
      </c>
      <c r="H1609" s="13" t="s">
        <v>90</v>
      </c>
      <c r="I1609" s="13" t="s">
        <v>102</v>
      </c>
      <c r="J1609" s="13" t="s">
        <v>104</v>
      </c>
      <c r="K1609" s="13" t="s">
        <v>43</v>
      </c>
      <c r="L1609" s="14">
        <v>17.3</v>
      </c>
      <c r="M1609" s="14" t="s">
        <v>15</v>
      </c>
      <c r="N1609" s="31">
        <v>1000000</v>
      </c>
      <c r="O1609" s="14" t="s">
        <v>2</v>
      </c>
      <c r="P1609" s="14" t="s">
        <v>47</v>
      </c>
      <c r="Q1609" s="31">
        <v>4000</v>
      </c>
      <c r="R1609" s="31">
        <v>1152</v>
      </c>
      <c r="S1609" s="45">
        <v>15</v>
      </c>
      <c r="T1609" s="64">
        <f t="shared" si="225"/>
        <v>259.5</v>
      </c>
      <c r="U1609" s="64">
        <f t="shared" si="226"/>
        <v>1.2376090879050445</v>
      </c>
      <c r="V1609" s="38">
        <f t="shared" si="227"/>
        <v>1.0170448605005569</v>
      </c>
      <c r="W1609" s="52">
        <v>67.802990700037128</v>
      </c>
      <c r="X1609" s="71" t="str">
        <f t="shared" si="233"/>
        <v>Q1 2025</v>
      </c>
      <c r="Y1609" s="21">
        <f t="shared" si="228"/>
        <v>3840</v>
      </c>
      <c r="Z1609" s="21">
        <f t="shared" si="229"/>
        <v>2160</v>
      </c>
      <c r="AA1609" s="57">
        <f t="shared" si="230"/>
        <v>82507.272527002962</v>
      </c>
      <c r="AB1609" s="59">
        <f t="shared" si="231"/>
        <v>1.7777777777777777</v>
      </c>
      <c r="AC1609" s="61">
        <f t="shared" si="232"/>
        <v>439.42</v>
      </c>
    </row>
    <row r="1610" spans="4:29">
      <c r="D1610" s="12">
        <v>1604</v>
      </c>
      <c r="E1610" s="36" t="s">
        <v>222</v>
      </c>
      <c r="F1610" s="16" t="s">
        <v>12</v>
      </c>
      <c r="G1610" s="14" t="s">
        <v>30</v>
      </c>
      <c r="H1610" s="13" t="s">
        <v>90</v>
      </c>
      <c r="I1610" s="13" t="s">
        <v>54</v>
      </c>
      <c r="J1610" s="13" t="s">
        <v>92</v>
      </c>
      <c r="K1610" s="13" t="s">
        <v>43</v>
      </c>
      <c r="L1610" s="14">
        <v>17.3</v>
      </c>
      <c r="M1610" s="14" t="s">
        <v>15</v>
      </c>
      <c r="N1610" s="31">
        <v>1000000</v>
      </c>
      <c r="O1610" s="14" t="s">
        <v>2</v>
      </c>
      <c r="P1610" s="14" t="s">
        <v>47</v>
      </c>
      <c r="Q1610" s="31">
        <v>4000</v>
      </c>
      <c r="R1610" s="31">
        <v>1152</v>
      </c>
      <c r="S1610" s="45">
        <v>15</v>
      </c>
      <c r="T1610" s="64">
        <f t="shared" si="225"/>
        <v>259.5</v>
      </c>
      <c r="U1610" s="64">
        <f t="shared" si="226"/>
        <v>1.2376090879050445</v>
      </c>
      <c r="V1610" s="38">
        <f t="shared" si="227"/>
        <v>1.0170448605005569</v>
      </c>
      <c r="W1610" s="52">
        <v>67.802990700037128</v>
      </c>
      <c r="X1610" s="71" t="str">
        <f t="shared" si="233"/>
        <v>Q1 2025</v>
      </c>
      <c r="Y1610" s="21">
        <f t="shared" si="228"/>
        <v>3840</v>
      </c>
      <c r="Z1610" s="21">
        <f t="shared" si="229"/>
        <v>2160</v>
      </c>
      <c r="AA1610" s="57">
        <f t="shared" si="230"/>
        <v>82507.272527002962</v>
      </c>
      <c r="AB1610" s="59">
        <f t="shared" si="231"/>
        <v>1.7777777777777777</v>
      </c>
      <c r="AC1610" s="61">
        <f t="shared" si="232"/>
        <v>439.42</v>
      </c>
    </row>
    <row r="1611" spans="4:29">
      <c r="D1611" s="12">
        <v>1605</v>
      </c>
      <c r="E1611" s="36" t="s">
        <v>222</v>
      </c>
      <c r="F1611" s="16" t="s">
        <v>12</v>
      </c>
      <c r="G1611" s="14" t="s">
        <v>30</v>
      </c>
      <c r="H1611" s="13" t="s">
        <v>90</v>
      </c>
      <c r="I1611" s="13" t="s">
        <v>54</v>
      </c>
      <c r="J1611" s="13" t="s">
        <v>92</v>
      </c>
      <c r="K1611" s="13" t="s">
        <v>43</v>
      </c>
      <c r="L1611" s="14">
        <v>16</v>
      </c>
      <c r="M1611" s="14" t="s">
        <v>66</v>
      </c>
      <c r="N1611" s="31">
        <v>1000000</v>
      </c>
      <c r="O1611" s="14" t="s">
        <v>2</v>
      </c>
      <c r="P1611" s="14" t="s">
        <v>47</v>
      </c>
      <c r="Q1611" s="31">
        <v>4000</v>
      </c>
      <c r="R1611" s="31">
        <v>1152</v>
      </c>
      <c r="S1611" s="45">
        <v>45</v>
      </c>
      <c r="T1611" s="64">
        <f t="shared" si="225"/>
        <v>720</v>
      </c>
      <c r="U1611" s="64">
        <f t="shared" si="226"/>
        <v>3.3403340224719105</v>
      </c>
      <c r="V1611" s="38">
        <f t="shared" si="227"/>
        <v>2.8571318046431831</v>
      </c>
      <c r="W1611" s="52">
        <v>63.491817880959623</v>
      </c>
      <c r="X1611" s="71" t="str">
        <f t="shared" si="233"/>
        <v>Q1 2025</v>
      </c>
      <c r="Y1611" s="21">
        <f t="shared" si="228"/>
        <v>2560</v>
      </c>
      <c r="Z1611" s="21">
        <f t="shared" si="229"/>
        <v>1600</v>
      </c>
      <c r="AA1611" s="57">
        <f t="shared" si="230"/>
        <v>74229.644943820225</v>
      </c>
      <c r="AB1611" s="59">
        <f t="shared" si="231"/>
        <v>1.6</v>
      </c>
      <c r="AC1611" s="61">
        <f t="shared" si="232"/>
        <v>406.4</v>
      </c>
    </row>
    <row r="1612" spans="4:29">
      <c r="D1612" s="12">
        <v>1606</v>
      </c>
      <c r="E1612" s="36" t="s">
        <v>222</v>
      </c>
      <c r="F1612" s="16" t="s">
        <v>12</v>
      </c>
      <c r="G1612" s="14" t="s">
        <v>30</v>
      </c>
      <c r="H1612" s="13" t="s">
        <v>90</v>
      </c>
      <c r="I1612" s="13" t="s">
        <v>54</v>
      </c>
      <c r="J1612" s="13" t="s">
        <v>92</v>
      </c>
      <c r="K1612" s="13" t="s">
        <v>43</v>
      </c>
      <c r="L1612" s="14">
        <v>18</v>
      </c>
      <c r="M1612" s="14" t="s">
        <v>66</v>
      </c>
      <c r="N1612" s="31">
        <v>1000000</v>
      </c>
      <c r="O1612" s="14" t="s">
        <v>2</v>
      </c>
      <c r="P1612" s="14" t="s">
        <v>47</v>
      </c>
      <c r="Q1612" s="31">
        <v>4000</v>
      </c>
      <c r="R1612" s="31">
        <v>1152</v>
      </c>
      <c r="S1612" s="45">
        <v>20</v>
      </c>
      <c r="T1612" s="64">
        <f t="shared" si="225"/>
        <v>360</v>
      </c>
      <c r="U1612" s="64">
        <f t="shared" si="226"/>
        <v>1.8789378876404492</v>
      </c>
      <c r="V1612" s="38">
        <f t="shared" si="227"/>
        <v>1.3560598140007425</v>
      </c>
      <c r="W1612" s="52">
        <v>67.802990700037128</v>
      </c>
      <c r="X1612" s="71" t="str">
        <f t="shared" si="233"/>
        <v>Q1 2025</v>
      </c>
      <c r="Y1612" s="21">
        <f t="shared" si="228"/>
        <v>2560</v>
      </c>
      <c r="Z1612" s="21">
        <f t="shared" si="229"/>
        <v>1600</v>
      </c>
      <c r="AA1612" s="57">
        <f t="shared" si="230"/>
        <v>93946.894382022467</v>
      </c>
      <c r="AB1612" s="59">
        <f t="shared" si="231"/>
        <v>1.6</v>
      </c>
      <c r="AC1612" s="61">
        <f t="shared" si="232"/>
        <v>457.2</v>
      </c>
    </row>
    <row r="1613" spans="4:29">
      <c r="D1613" s="12">
        <v>1607</v>
      </c>
      <c r="E1613" s="36" t="s">
        <v>222</v>
      </c>
      <c r="F1613" s="16" t="s">
        <v>12</v>
      </c>
      <c r="G1613" s="14" t="s">
        <v>30</v>
      </c>
      <c r="H1613" s="13" t="s">
        <v>90</v>
      </c>
      <c r="I1613" s="13" t="s">
        <v>54</v>
      </c>
      <c r="J1613" s="13" t="s">
        <v>169</v>
      </c>
      <c r="K1613" s="13" t="s">
        <v>43</v>
      </c>
      <c r="L1613" s="14">
        <v>17</v>
      </c>
      <c r="M1613" s="14" t="s">
        <v>66</v>
      </c>
      <c r="N1613" s="31">
        <v>1000000</v>
      </c>
      <c r="O1613" s="14" t="s">
        <v>2</v>
      </c>
      <c r="P1613" s="14" t="s">
        <v>47</v>
      </c>
      <c r="Q1613" s="31">
        <v>4000</v>
      </c>
      <c r="R1613" s="31">
        <v>1152</v>
      </c>
      <c r="S1613" s="45">
        <v>20</v>
      </c>
      <c r="T1613" s="64">
        <f t="shared" si="225"/>
        <v>340</v>
      </c>
      <c r="U1613" s="64">
        <f t="shared" si="226"/>
        <v>1.6759662022471906</v>
      </c>
      <c r="V1613" s="38">
        <f t="shared" si="227"/>
        <v>1.3560598140007425</v>
      </c>
      <c r="W1613" s="52">
        <v>67.802990700037128</v>
      </c>
      <c r="X1613" s="71" t="str">
        <f t="shared" si="233"/>
        <v>Q1 2025</v>
      </c>
      <c r="Y1613" s="21">
        <f t="shared" si="228"/>
        <v>2560</v>
      </c>
      <c r="Z1613" s="21">
        <f t="shared" si="229"/>
        <v>1600</v>
      </c>
      <c r="AA1613" s="57">
        <f t="shared" si="230"/>
        <v>83798.310112359526</v>
      </c>
      <c r="AB1613" s="59">
        <f t="shared" si="231"/>
        <v>1.6</v>
      </c>
      <c r="AC1613" s="61">
        <f t="shared" si="232"/>
        <v>431.79999999999995</v>
      </c>
    </row>
    <row r="1614" spans="4:29">
      <c r="D1614" s="12">
        <v>1608</v>
      </c>
      <c r="E1614" s="36" t="s">
        <v>222</v>
      </c>
      <c r="F1614" s="16" t="s">
        <v>12</v>
      </c>
      <c r="G1614" s="14" t="s">
        <v>30</v>
      </c>
      <c r="H1614" s="13" t="s">
        <v>90</v>
      </c>
      <c r="I1614" s="13" t="s">
        <v>54</v>
      </c>
      <c r="J1614" s="13" t="s">
        <v>170</v>
      </c>
      <c r="K1614" s="13" t="s">
        <v>43</v>
      </c>
      <c r="L1614" s="14">
        <v>14</v>
      </c>
      <c r="M1614" s="14" t="s">
        <v>66</v>
      </c>
      <c r="N1614" s="31">
        <v>1000000</v>
      </c>
      <c r="O1614" s="14" t="s">
        <v>2</v>
      </c>
      <c r="P1614" s="14" t="s">
        <v>47</v>
      </c>
      <c r="Q1614" s="31">
        <v>4000</v>
      </c>
      <c r="R1614" s="31">
        <v>1152</v>
      </c>
      <c r="S1614" s="45">
        <v>20</v>
      </c>
      <c r="T1614" s="64">
        <f t="shared" si="225"/>
        <v>280</v>
      </c>
      <c r="U1614" s="64">
        <f t="shared" si="226"/>
        <v>1.1366414382022469</v>
      </c>
      <c r="V1614" s="38">
        <f t="shared" si="227"/>
        <v>1.0973894448560924</v>
      </c>
      <c r="W1614" s="52">
        <v>54.869472242804612</v>
      </c>
      <c r="X1614" s="71" t="str">
        <f t="shared" si="233"/>
        <v>Q1 2025</v>
      </c>
      <c r="Y1614" s="21">
        <f t="shared" si="228"/>
        <v>2560</v>
      </c>
      <c r="Z1614" s="21">
        <f t="shared" si="229"/>
        <v>1600</v>
      </c>
      <c r="AA1614" s="57">
        <f t="shared" si="230"/>
        <v>56832.071910112347</v>
      </c>
      <c r="AB1614" s="59">
        <f t="shared" si="231"/>
        <v>1.6</v>
      </c>
      <c r="AC1614" s="61">
        <f t="shared" si="232"/>
        <v>355.59999999999997</v>
      </c>
    </row>
    <row r="1615" spans="4:29">
      <c r="D1615" s="12">
        <v>1609</v>
      </c>
      <c r="E1615" s="36" t="s">
        <v>222</v>
      </c>
      <c r="F1615" s="16" t="s">
        <v>12</v>
      </c>
      <c r="G1615" s="14" t="s">
        <v>30</v>
      </c>
      <c r="H1615" s="13" t="s">
        <v>90</v>
      </c>
      <c r="I1615" s="13" t="s">
        <v>109</v>
      </c>
      <c r="J1615" s="13" t="s">
        <v>127</v>
      </c>
      <c r="K1615" s="13" t="s">
        <v>43</v>
      </c>
      <c r="L1615" s="14">
        <v>16.2</v>
      </c>
      <c r="M1615" s="14" t="s">
        <v>66</v>
      </c>
      <c r="N1615" s="31">
        <v>1000000</v>
      </c>
      <c r="O1615" s="14" t="s">
        <v>2</v>
      </c>
      <c r="P1615" s="14" t="s">
        <v>47</v>
      </c>
      <c r="Q1615" s="31">
        <v>4000</v>
      </c>
      <c r="R1615" s="31">
        <v>512</v>
      </c>
      <c r="S1615" s="45">
        <v>35</v>
      </c>
      <c r="T1615" s="64">
        <f t="shared" si="225"/>
        <v>567</v>
      </c>
      <c r="U1615" s="64">
        <f t="shared" si="226"/>
        <v>2.6633944557303364</v>
      </c>
      <c r="V1615" s="38">
        <f t="shared" si="227"/>
        <v>2.2222136258335867</v>
      </c>
      <c r="W1615" s="52">
        <v>63.491817880959623</v>
      </c>
      <c r="X1615" s="71" t="str">
        <f t="shared" si="233"/>
        <v>Q1 2025</v>
      </c>
      <c r="Y1615" s="21">
        <f t="shared" si="228"/>
        <v>2560</v>
      </c>
      <c r="Z1615" s="21">
        <f t="shared" si="229"/>
        <v>1600</v>
      </c>
      <c r="AA1615" s="57">
        <f t="shared" si="230"/>
        <v>76096.984449438183</v>
      </c>
      <c r="AB1615" s="59">
        <f t="shared" si="231"/>
        <v>1.6</v>
      </c>
      <c r="AC1615" s="61">
        <f t="shared" si="232"/>
        <v>411.47999999999996</v>
      </c>
    </row>
    <row r="1616" spans="4:29">
      <c r="D1616" s="12">
        <v>1610</v>
      </c>
      <c r="E1616" s="36" t="s">
        <v>222</v>
      </c>
      <c r="F1616" s="16" t="s">
        <v>12</v>
      </c>
      <c r="G1616" s="14" t="s">
        <v>30</v>
      </c>
      <c r="H1616" s="13" t="s">
        <v>90</v>
      </c>
      <c r="I1616" s="13" t="s">
        <v>109</v>
      </c>
      <c r="J1616" s="13" t="s">
        <v>110</v>
      </c>
      <c r="K1616" s="13" t="s">
        <v>43</v>
      </c>
      <c r="L1616" s="14">
        <v>16.2</v>
      </c>
      <c r="M1616" s="14" t="s">
        <v>64</v>
      </c>
      <c r="N1616" s="31">
        <v>1000000</v>
      </c>
      <c r="O1616" s="14" t="s">
        <v>2</v>
      </c>
      <c r="P1616" s="14" t="s">
        <v>47</v>
      </c>
      <c r="Q1616" s="31">
        <v>4000</v>
      </c>
      <c r="R1616" s="31">
        <v>512</v>
      </c>
      <c r="S1616" s="45">
        <v>25</v>
      </c>
      <c r="T1616" s="64">
        <f t="shared" si="225"/>
        <v>405</v>
      </c>
      <c r="U1616" s="64">
        <f t="shared" si="226"/>
        <v>1.9298211922077495</v>
      </c>
      <c r="V1616" s="38">
        <f t="shared" si="227"/>
        <v>1.9436857334010642</v>
      </c>
      <c r="W1616" s="52">
        <v>77.747429336042572</v>
      </c>
      <c r="X1616" s="71" t="str">
        <f t="shared" si="233"/>
        <v>Q1 2025</v>
      </c>
      <c r="Y1616" s="21">
        <f t="shared" si="228"/>
        <v>3456</v>
      </c>
      <c r="Z1616" s="21">
        <f t="shared" si="229"/>
        <v>2234</v>
      </c>
      <c r="AA1616" s="57">
        <f t="shared" si="230"/>
        <v>77192.847688309979</v>
      </c>
      <c r="AB1616" s="59">
        <f t="shared" si="231"/>
        <v>1.5470008952551477</v>
      </c>
      <c r="AC1616" s="61">
        <f t="shared" si="232"/>
        <v>411.47999999999996</v>
      </c>
    </row>
    <row r="1617" spans="4:29">
      <c r="D1617" s="12">
        <v>1611</v>
      </c>
      <c r="E1617" s="36" t="s">
        <v>222</v>
      </c>
      <c r="F1617" s="16" t="s">
        <v>12</v>
      </c>
      <c r="G1617" s="14" t="s">
        <v>30</v>
      </c>
      <c r="H1617" s="13" t="s">
        <v>90</v>
      </c>
      <c r="I1617" s="13" t="s">
        <v>109</v>
      </c>
      <c r="J1617" s="13" t="s">
        <v>212</v>
      </c>
      <c r="K1617" s="13" t="s">
        <v>43</v>
      </c>
      <c r="L1617" s="14">
        <v>18</v>
      </c>
      <c r="M1617" s="14" t="s">
        <v>66</v>
      </c>
      <c r="N1617" s="31">
        <v>1000000</v>
      </c>
      <c r="O1617" s="14" t="s">
        <v>2</v>
      </c>
      <c r="P1617" s="14" t="s">
        <v>47</v>
      </c>
      <c r="Q1617" s="31">
        <v>9216</v>
      </c>
      <c r="R1617" s="31">
        <v>2304</v>
      </c>
      <c r="S1617" s="45">
        <v>20</v>
      </c>
      <c r="T1617" s="64">
        <f t="shared" si="225"/>
        <v>360</v>
      </c>
      <c r="U1617" s="64">
        <f t="shared" si="226"/>
        <v>1.8789378876404492</v>
      </c>
      <c r="V1617" s="38">
        <f t="shared" si="227"/>
        <v>1.3560598140007425</v>
      </c>
      <c r="W1617" s="52">
        <v>67.802990700037128</v>
      </c>
      <c r="X1617" s="71" t="str">
        <f t="shared" si="233"/>
        <v>Q1 2025</v>
      </c>
      <c r="Y1617" s="21">
        <f t="shared" si="228"/>
        <v>2560</v>
      </c>
      <c r="Z1617" s="21">
        <f t="shared" si="229"/>
        <v>1600</v>
      </c>
      <c r="AA1617" s="57">
        <f t="shared" si="230"/>
        <v>93946.894382022467</v>
      </c>
      <c r="AB1617" s="59">
        <f t="shared" si="231"/>
        <v>1.6</v>
      </c>
      <c r="AC1617" s="61">
        <f t="shared" si="232"/>
        <v>457.2</v>
      </c>
    </row>
    <row r="1618" spans="4:29">
      <c r="D1618" s="12">
        <v>1612</v>
      </c>
      <c r="E1618" s="36" t="s">
        <v>222</v>
      </c>
      <c r="F1618" s="16" t="s">
        <v>12</v>
      </c>
      <c r="G1618" s="14" t="s">
        <v>30</v>
      </c>
      <c r="H1618" s="13" t="s">
        <v>90</v>
      </c>
      <c r="I1618" s="13" t="s">
        <v>135</v>
      </c>
      <c r="J1618" s="13" t="s">
        <v>136</v>
      </c>
      <c r="K1618" s="13"/>
      <c r="L1618" s="14">
        <v>16.2</v>
      </c>
      <c r="M1618" s="14" t="s">
        <v>66</v>
      </c>
      <c r="N1618" s="31">
        <v>1000000</v>
      </c>
      <c r="O1618" s="14" t="s">
        <v>2</v>
      </c>
      <c r="P1618" s="14" t="s">
        <v>47</v>
      </c>
      <c r="Q1618" s="31">
        <v>4000</v>
      </c>
      <c r="R1618" s="31">
        <v>512</v>
      </c>
      <c r="S1618" s="45">
        <v>80</v>
      </c>
      <c r="T1618" s="64">
        <f t="shared" si="225"/>
        <v>1296</v>
      </c>
      <c r="U1618" s="64">
        <f t="shared" si="226"/>
        <v>6.0877587559550541</v>
      </c>
      <c r="V1618" s="38">
        <f t="shared" si="227"/>
        <v>5.0793454304767689</v>
      </c>
      <c r="W1618" s="52">
        <v>63.491817880959616</v>
      </c>
      <c r="X1618" s="71" t="str">
        <f t="shared" si="233"/>
        <v>Q1 2025</v>
      </c>
      <c r="Y1618" s="21">
        <f t="shared" si="228"/>
        <v>2560</v>
      </c>
      <c r="Z1618" s="21">
        <f t="shared" si="229"/>
        <v>1600</v>
      </c>
      <c r="AA1618" s="57">
        <f t="shared" si="230"/>
        <v>76096.984449438183</v>
      </c>
      <c r="AB1618" s="59">
        <f t="shared" si="231"/>
        <v>1.6</v>
      </c>
      <c r="AC1618" s="61">
        <f t="shared" si="232"/>
        <v>411.47999999999996</v>
      </c>
    </row>
    <row r="1619" spans="4:29">
      <c r="D1619" s="12">
        <v>1613</v>
      </c>
      <c r="E1619" s="36" t="s">
        <v>222</v>
      </c>
      <c r="F1619" s="16" t="s">
        <v>12</v>
      </c>
      <c r="G1619" s="14" t="s">
        <v>30</v>
      </c>
      <c r="H1619" s="13" t="s">
        <v>90</v>
      </c>
      <c r="I1619" s="13" t="s">
        <v>135</v>
      </c>
      <c r="J1619" s="13" t="s">
        <v>171</v>
      </c>
      <c r="K1619" s="13" t="s">
        <v>98</v>
      </c>
      <c r="L1619" s="14">
        <v>16</v>
      </c>
      <c r="M1619" s="14" t="s">
        <v>172</v>
      </c>
      <c r="N1619" s="31">
        <v>1000000</v>
      </c>
      <c r="O1619" s="14" t="s">
        <v>2</v>
      </c>
      <c r="P1619" s="14" t="s">
        <v>47</v>
      </c>
      <c r="Q1619" s="31">
        <v>4000</v>
      </c>
      <c r="R1619" s="31">
        <v>1000</v>
      </c>
      <c r="S1619" s="45">
        <v>25</v>
      </c>
      <c r="T1619" s="64">
        <f t="shared" si="225"/>
        <v>400</v>
      </c>
      <c r="U1619" s="64">
        <f t="shared" si="226"/>
        <v>1.8557411235955057</v>
      </c>
      <c r="V1619" s="38">
        <f t="shared" si="227"/>
        <v>1.5872954470239906</v>
      </c>
      <c r="W1619" s="52">
        <v>63.491817880959623</v>
      </c>
      <c r="X1619" s="71" t="str">
        <f t="shared" si="233"/>
        <v>Q1 2025</v>
      </c>
      <c r="Y1619" s="21">
        <f t="shared" si="228"/>
        <v>3200</v>
      </c>
      <c r="Z1619" s="21">
        <f t="shared" si="229"/>
        <v>2000</v>
      </c>
      <c r="AA1619" s="57">
        <f t="shared" si="230"/>
        <v>74229.644943820225</v>
      </c>
      <c r="AB1619" s="59">
        <f t="shared" si="231"/>
        <v>1.6</v>
      </c>
      <c r="AC1619" s="61">
        <f t="shared" si="232"/>
        <v>406.4</v>
      </c>
    </row>
    <row r="1620" spans="4:29">
      <c r="D1620" s="12">
        <v>1614</v>
      </c>
      <c r="E1620" s="36" t="s">
        <v>222</v>
      </c>
      <c r="F1620" s="16" t="s">
        <v>12</v>
      </c>
      <c r="G1620" s="14" t="s">
        <v>30</v>
      </c>
      <c r="H1620" s="13" t="s">
        <v>90</v>
      </c>
      <c r="I1620" s="13" t="s">
        <v>135</v>
      </c>
      <c r="J1620" s="13" t="s">
        <v>171</v>
      </c>
      <c r="K1620" s="13" t="s">
        <v>98</v>
      </c>
      <c r="L1620" s="14">
        <v>14.5</v>
      </c>
      <c r="M1620" s="14" t="s">
        <v>173</v>
      </c>
      <c r="N1620" s="31">
        <v>1000000</v>
      </c>
      <c r="O1620" s="14" t="s">
        <v>2</v>
      </c>
      <c r="P1620" s="14" t="s">
        <v>47</v>
      </c>
      <c r="Q1620" s="31">
        <v>4000</v>
      </c>
      <c r="R1620" s="31">
        <v>1000</v>
      </c>
      <c r="S1620" s="45">
        <v>45</v>
      </c>
      <c r="T1620" s="64">
        <f t="shared" si="225"/>
        <v>652.5</v>
      </c>
      <c r="U1620" s="64">
        <f t="shared" si="226"/>
        <v>2.7433797977528078</v>
      </c>
      <c r="V1620" s="38">
        <f t="shared" si="227"/>
        <v>2.5925825634725177</v>
      </c>
      <c r="W1620" s="52">
        <v>57.612945854944847</v>
      </c>
      <c r="X1620" s="71" t="str">
        <f t="shared" si="233"/>
        <v>Q1 2025</v>
      </c>
      <c r="Y1620" s="21">
        <f t="shared" si="228"/>
        <v>3072</v>
      </c>
      <c r="Z1620" s="21">
        <f t="shared" si="229"/>
        <v>1920</v>
      </c>
      <c r="AA1620" s="57">
        <f t="shared" si="230"/>
        <v>60963.995505617953</v>
      </c>
      <c r="AB1620" s="59">
        <f t="shared" si="231"/>
        <v>1.6</v>
      </c>
      <c r="AC1620" s="61">
        <f t="shared" si="232"/>
        <v>368.29999999999995</v>
      </c>
    </row>
    <row r="1621" spans="4:29">
      <c r="D1621" s="12">
        <v>1615</v>
      </c>
      <c r="E1621" s="36" t="s">
        <v>222</v>
      </c>
      <c r="F1621" s="16" t="s">
        <v>12</v>
      </c>
      <c r="G1621" s="14" t="s">
        <v>30</v>
      </c>
      <c r="H1621" s="13" t="s">
        <v>90</v>
      </c>
      <c r="I1621" s="13" t="s">
        <v>135</v>
      </c>
      <c r="J1621" s="13" t="s">
        <v>207</v>
      </c>
      <c r="K1621" s="13" t="s">
        <v>98</v>
      </c>
      <c r="L1621" s="14">
        <v>16</v>
      </c>
      <c r="M1621" s="14" t="s">
        <v>172</v>
      </c>
      <c r="N1621" s="31">
        <v>1000000</v>
      </c>
      <c r="O1621" s="14" t="s">
        <v>2</v>
      </c>
      <c r="P1621" s="14" t="s">
        <v>47</v>
      </c>
      <c r="Q1621" s="31">
        <v>6144</v>
      </c>
      <c r="R1621" s="31">
        <v>1536</v>
      </c>
      <c r="S1621" s="45">
        <v>35</v>
      </c>
      <c r="T1621" s="64">
        <f t="shared" si="225"/>
        <v>560</v>
      </c>
      <c r="U1621" s="64">
        <f t="shared" si="226"/>
        <v>2.5980375730337077</v>
      </c>
      <c r="V1621" s="38">
        <f t="shared" si="227"/>
        <v>2.2222136258335867</v>
      </c>
      <c r="W1621" s="52">
        <v>63.491817880959616</v>
      </c>
      <c r="X1621" s="71" t="str">
        <f t="shared" si="233"/>
        <v>Q1 2025</v>
      </c>
      <c r="Y1621" s="21">
        <f t="shared" si="228"/>
        <v>3200</v>
      </c>
      <c r="Z1621" s="21">
        <f t="shared" si="229"/>
        <v>2000</v>
      </c>
      <c r="AA1621" s="57">
        <f t="shared" si="230"/>
        <v>74229.644943820225</v>
      </c>
      <c r="AB1621" s="59">
        <f t="shared" si="231"/>
        <v>1.6</v>
      </c>
      <c r="AC1621" s="61">
        <f t="shared" si="232"/>
        <v>406.4</v>
      </c>
    </row>
    <row r="1622" spans="4:29">
      <c r="D1622" s="12">
        <v>1616</v>
      </c>
      <c r="E1622" s="36" t="s">
        <v>222</v>
      </c>
      <c r="F1622" s="16" t="s">
        <v>12</v>
      </c>
      <c r="G1622" s="14" t="s">
        <v>30</v>
      </c>
      <c r="H1622" s="13" t="s">
        <v>90</v>
      </c>
      <c r="I1622" s="13" t="s">
        <v>141</v>
      </c>
      <c r="J1622" s="13" t="s">
        <v>214</v>
      </c>
      <c r="K1622" s="13" t="s">
        <v>95</v>
      </c>
      <c r="L1622" s="14">
        <v>15.6</v>
      </c>
      <c r="M1622" s="14" t="s">
        <v>15</v>
      </c>
      <c r="N1622" s="31">
        <v>1000000</v>
      </c>
      <c r="O1622" s="14" t="s">
        <v>2</v>
      </c>
      <c r="P1622" s="14" t="s">
        <v>47</v>
      </c>
      <c r="Q1622" s="31">
        <v>10000</v>
      </c>
      <c r="R1622" s="31">
        <v>1152</v>
      </c>
      <c r="S1622" s="45">
        <v>20</v>
      </c>
      <c r="T1622" s="64">
        <f t="shared" si="225"/>
        <v>312</v>
      </c>
      <c r="U1622" s="64">
        <f t="shared" si="226"/>
        <v>1.3417735201424328</v>
      </c>
      <c r="V1622" s="38">
        <f t="shared" si="227"/>
        <v>1.5549485867208515</v>
      </c>
      <c r="W1622" s="52">
        <v>77.747429336042572</v>
      </c>
      <c r="X1622" s="71" t="str">
        <f t="shared" si="233"/>
        <v>Q1 2025</v>
      </c>
      <c r="Y1622" s="21">
        <f t="shared" si="228"/>
        <v>3840</v>
      </c>
      <c r="Z1622" s="21">
        <f t="shared" si="229"/>
        <v>2160</v>
      </c>
      <c r="AA1622" s="57">
        <f t="shared" si="230"/>
        <v>67088.676007121641</v>
      </c>
      <c r="AB1622" s="59">
        <f t="shared" si="231"/>
        <v>1.7777777777777777</v>
      </c>
      <c r="AC1622" s="61">
        <f t="shared" si="232"/>
        <v>396.23999999999995</v>
      </c>
    </row>
    <row r="1623" spans="4:29">
      <c r="D1623" s="12">
        <v>1617</v>
      </c>
      <c r="E1623" s="36" t="s">
        <v>222</v>
      </c>
      <c r="F1623" s="16" t="s">
        <v>12</v>
      </c>
      <c r="G1623" s="14" t="s">
        <v>30</v>
      </c>
      <c r="H1623" s="13" t="s">
        <v>90</v>
      </c>
      <c r="I1623" s="13" t="s">
        <v>184</v>
      </c>
      <c r="J1623" s="13" t="s">
        <v>185</v>
      </c>
      <c r="K1623" s="13" t="s">
        <v>95</v>
      </c>
      <c r="L1623" s="14">
        <v>16</v>
      </c>
      <c r="M1623" s="14" t="s">
        <v>186</v>
      </c>
      <c r="N1623" s="31">
        <v>1000000</v>
      </c>
      <c r="O1623" s="14" t="s">
        <v>2</v>
      </c>
      <c r="P1623" s="14" t="s">
        <v>47</v>
      </c>
      <c r="Q1623" s="31">
        <v>10000</v>
      </c>
      <c r="R1623" s="31">
        <v>2596</v>
      </c>
      <c r="S1623" s="45">
        <v>35</v>
      </c>
      <c r="T1623" s="64">
        <f t="shared" si="225"/>
        <v>560</v>
      </c>
      <c r="U1623" s="64">
        <f t="shared" si="226"/>
        <v>2.5980375730337077</v>
      </c>
      <c r="V1623" s="38">
        <f t="shared" si="227"/>
        <v>2.7211600267614897</v>
      </c>
      <c r="W1623" s="52">
        <v>77.747429336042572</v>
      </c>
      <c r="X1623" s="71" t="str">
        <f t="shared" si="233"/>
        <v>Q1 2025</v>
      </c>
      <c r="Y1623" s="21">
        <f t="shared" si="228"/>
        <v>3840</v>
      </c>
      <c r="Z1623" s="21">
        <f t="shared" si="229"/>
        <v>2400</v>
      </c>
      <c r="AA1623" s="57">
        <f t="shared" si="230"/>
        <v>74229.644943820225</v>
      </c>
      <c r="AB1623" s="59">
        <f t="shared" si="231"/>
        <v>1.6</v>
      </c>
      <c r="AC1623" s="61">
        <f t="shared" si="232"/>
        <v>406.4</v>
      </c>
    </row>
    <row r="1624" spans="4:29">
      <c r="D1624" s="12">
        <v>1618</v>
      </c>
      <c r="E1624" s="36" t="s">
        <v>222</v>
      </c>
      <c r="F1624" s="16" t="s">
        <v>12</v>
      </c>
      <c r="G1624" s="14" t="s">
        <v>30</v>
      </c>
      <c r="H1624" s="13" t="s">
        <v>90</v>
      </c>
      <c r="I1624" s="13" t="s">
        <v>184</v>
      </c>
      <c r="J1624" s="13" t="s">
        <v>213</v>
      </c>
      <c r="K1624" s="13" t="s">
        <v>95</v>
      </c>
      <c r="L1624" s="14">
        <v>18</v>
      </c>
      <c r="M1624" s="14" t="s">
        <v>66</v>
      </c>
      <c r="N1624" s="31">
        <v>1000000</v>
      </c>
      <c r="O1624" s="14" t="s">
        <v>2</v>
      </c>
      <c r="P1624" s="14" t="s">
        <v>47</v>
      </c>
      <c r="Q1624" s="31">
        <v>8000</v>
      </c>
      <c r="R1624" s="31">
        <v>2000</v>
      </c>
      <c r="S1624" s="45">
        <v>10</v>
      </c>
      <c r="T1624" s="64">
        <f t="shared" si="225"/>
        <v>180</v>
      </c>
      <c r="U1624" s="64">
        <f t="shared" si="226"/>
        <v>0.93946894382022461</v>
      </c>
      <c r="V1624" s="38">
        <f t="shared" si="227"/>
        <v>0.67802990700037125</v>
      </c>
      <c r="W1624" s="52">
        <v>67.802990700037128</v>
      </c>
      <c r="X1624" s="71" t="str">
        <f t="shared" si="233"/>
        <v>Q1 2025</v>
      </c>
      <c r="Y1624" s="21">
        <f t="shared" si="228"/>
        <v>2560</v>
      </c>
      <c r="Z1624" s="21">
        <f t="shared" si="229"/>
        <v>1600</v>
      </c>
      <c r="AA1624" s="57">
        <f t="shared" si="230"/>
        <v>93946.894382022467</v>
      </c>
      <c r="AB1624" s="59">
        <f t="shared" si="231"/>
        <v>1.6</v>
      </c>
      <c r="AC1624" s="61">
        <f t="shared" si="232"/>
        <v>457.2</v>
      </c>
    </row>
    <row r="1625" spans="4:29">
      <c r="D1625" s="12">
        <v>1619</v>
      </c>
      <c r="E1625" s="36" t="s">
        <v>222</v>
      </c>
      <c r="F1625" s="16" t="s">
        <v>12</v>
      </c>
      <c r="G1625" s="14" t="s">
        <v>30</v>
      </c>
      <c r="H1625" s="13" t="s">
        <v>90</v>
      </c>
      <c r="I1625" s="13" t="s">
        <v>195</v>
      </c>
      <c r="J1625" s="13" t="s">
        <v>196</v>
      </c>
      <c r="K1625" s="13" t="s">
        <v>43</v>
      </c>
      <c r="L1625" s="14">
        <v>16.100000000000001</v>
      </c>
      <c r="M1625" s="14" t="s">
        <v>143</v>
      </c>
      <c r="N1625" s="31">
        <v>1000000</v>
      </c>
      <c r="O1625" s="14" t="s">
        <v>2</v>
      </c>
      <c r="P1625" s="14" t="s">
        <v>47</v>
      </c>
      <c r="Q1625" s="31">
        <v>4000</v>
      </c>
      <c r="R1625" s="31">
        <v>1000</v>
      </c>
      <c r="S1625" s="45">
        <v>45</v>
      </c>
      <c r="T1625" s="64">
        <f t="shared" si="225"/>
        <v>724.50000000000011</v>
      </c>
      <c r="U1625" s="64">
        <f t="shared" si="226"/>
        <v>3.2156168098753706</v>
      </c>
      <c r="V1625" s="38">
        <f t="shared" si="227"/>
        <v>2.8571318046431831</v>
      </c>
      <c r="W1625" s="52">
        <v>63.491817880959623</v>
      </c>
      <c r="X1625" s="71" t="str">
        <f t="shared" si="233"/>
        <v>Q1 2025</v>
      </c>
      <c r="Y1625" s="21">
        <f t="shared" si="228"/>
        <v>2560</v>
      </c>
      <c r="Z1625" s="21">
        <f t="shared" si="229"/>
        <v>1440</v>
      </c>
      <c r="AA1625" s="57">
        <f t="shared" si="230"/>
        <v>71458.151330563793</v>
      </c>
      <c r="AB1625" s="59">
        <f t="shared" si="231"/>
        <v>1.7777777777777777</v>
      </c>
      <c r="AC1625" s="61">
        <f t="shared" si="232"/>
        <v>408.94</v>
      </c>
    </row>
    <row r="1626" spans="4:29">
      <c r="D1626" s="12">
        <v>1620</v>
      </c>
      <c r="E1626" s="36" t="s">
        <v>222</v>
      </c>
      <c r="F1626" s="16" t="s">
        <v>12</v>
      </c>
      <c r="G1626" s="14" t="s">
        <v>30</v>
      </c>
      <c r="H1626" s="13" t="s">
        <v>90</v>
      </c>
      <c r="I1626" s="13" t="s">
        <v>295</v>
      </c>
      <c r="J1626" s="13" t="s">
        <v>296</v>
      </c>
      <c r="K1626" s="13"/>
      <c r="L1626" s="14">
        <v>16</v>
      </c>
      <c r="M1626" s="14" t="s">
        <v>66</v>
      </c>
      <c r="N1626" s="31">
        <v>1000000</v>
      </c>
      <c r="O1626" s="14" t="s">
        <v>2</v>
      </c>
      <c r="P1626" s="14" t="s">
        <v>47</v>
      </c>
      <c r="Q1626" s="31">
        <v>4000</v>
      </c>
      <c r="R1626" s="31">
        <v>1000</v>
      </c>
      <c r="S1626" s="45">
        <v>5</v>
      </c>
      <c r="T1626" s="64">
        <f t="shared" si="225"/>
        <v>80</v>
      </c>
      <c r="U1626" s="64">
        <f t="shared" si="226"/>
        <v>0.37114822471910108</v>
      </c>
      <c r="V1626" s="38">
        <f t="shared" si="227"/>
        <v>0.38873714668021286</v>
      </c>
      <c r="W1626" s="52">
        <v>77.747429336042572</v>
      </c>
      <c r="X1626" s="71" t="str">
        <f t="shared" si="233"/>
        <v>Q1 2025</v>
      </c>
      <c r="Y1626" s="21">
        <f t="shared" si="228"/>
        <v>2560</v>
      </c>
      <c r="Z1626" s="21">
        <f t="shared" si="229"/>
        <v>1600</v>
      </c>
      <c r="AA1626" s="57">
        <f t="shared" si="230"/>
        <v>74229.644943820225</v>
      </c>
      <c r="AB1626" s="59">
        <f t="shared" si="231"/>
        <v>1.6</v>
      </c>
      <c r="AC1626" s="61">
        <f t="shared" si="232"/>
        <v>406.4</v>
      </c>
    </row>
    <row r="1627" spans="4:29">
      <c r="D1627" s="12">
        <v>1621</v>
      </c>
      <c r="E1627" s="36" t="s">
        <v>222</v>
      </c>
      <c r="F1627" s="16" t="s">
        <v>12</v>
      </c>
      <c r="G1627" s="14" t="s">
        <v>30</v>
      </c>
      <c r="H1627" s="13" t="s">
        <v>5</v>
      </c>
      <c r="I1627" s="13" t="s">
        <v>31</v>
      </c>
      <c r="J1627" s="13" t="s">
        <v>32</v>
      </c>
      <c r="K1627" s="13" t="s">
        <v>33</v>
      </c>
      <c r="L1627" s="14">
        <v>31.5</v>
      </c>
      <c r="M1627" s="14" t="s">
        <v>34</v>
      </c>
      <c r="N1627" s="31">
        <v>1000000</v>
      </c>
      <c r="O1627" s="14" t="s">
        <v>1</v>
      </c>
      <c r="P1627" s="14" t="s">
        <v>35</v>
      </c>
      <c r="Q1627" s="31">
        <v>576</v>
      </c>
      <c r="R1627" s="31">
        <v>576</v>
      </c>
      <c r="S1627" s="45">
        <v>1</v>
      </c>
      <c r="T1627" s="64">
        <f t="shared" si="225"/>
        <v>31.5</v>
      </c>
      <c r="U1627" s="64">
        <f t="shared" si="226"/>
        <v>0.27354018231454003</v>
      </c>
      <c r="V1627" s="38">
        <f t="shared" si="227"/>
        <v>0.12248690194329452</v>
      </c>
      <c r="W1627" s="52">
        <v>122.48690194329453</v>
      </c>
      <c r="X1627" s="71" t="str">
        <f t="shared" si="233"/>
        <v>Q1 2025</v>
      </c>
      <c r="Y1627" s="21">
        <f t="shared" si="228"/>
        <v>6016</v>
      </c>
      <c r="Z1627" s="21">
        <f t="shared" si="229"/>
        <v>3384</v>
      </c>
      <c r="AA1627" s="57">
        <f t="shared" si="230"/>
        <v>273540.18231454003</v>
      </c>
      <c r="AB1627" s="59">
        <f t="shared" si="231"/>
        <v>1.7777777777777777</v>
      </c>
      <c r="AC1627" s="61">
        <f t="shared" si="232"/>
        <v>800.09999999999991</v>
      </c>
    </row>
    <row r="1628" spans="4:29">
      <c r="D1628" s="12">
        <v>1622</v>
      </c>
      <c r="E1628" s="36" t="s">
        <v>222</v>
      </c>
      <c r="F1628" s="16" t="s">
        <v>12</v>
      </c>
      <c r="G1628" s="14" t="s">
        <v>30</v>
      </c>
      <c r="H1628" s="13" t="s">
        <v>5</v>
      </c>
      <c r="I1628" s="13" t="s">
        <v>41</v>
      </c>
      <c r="J1628" s="13" t="s">
        <v>42</v>
      </c>
      <c r="K1628" s="13" t="s">
        <v>43</v>
      </c>
      <c r="L1628" s="14">
        <v>31.5</v>
      </c>
      <c r="M1628" s="14" t="s">
        <v>15</v>
      </c>
      <c r="N1628" s="31">
        <v>1000000</v>
      </c>
      <c r="O1628" s="14" t="s">
        <v>1</v>
      </c>
      <c r="P1628" s="14" t="s">
        <v>35</v>
      </c>
      <c r="Q1628" s="31">
        <v>5000</v>
      </c>
      <c r="R1628" s="31">
        <v>1152</v>
      </c>
      <c r="S1628" s="45">
        <v>15</v>
      </c>
      <c r="T1628" s="64">
        <f t="shared" si="225"/>
        <v>472.5</v>
      </c>
      <c r="U1628" s="64">
        <f t="shared" si="226"/>
        <v>4.1031027347181004</v>
      </c>
      <c r="V1628" s="38">
        <f t="shared" si="227"/>
        <v>1.2861124704045923</v>
      </c>
      <c r="W1628" s="52">
        <v>85.74083136030616</v>
      </c>
      <c r="X1628" s="71" t="str">
        <f t="shared" si="233"/>
        <v>Q1 2025</v>
      </c>
      <c r="Y1628" s="21">
        <f t="shared" si="228"/>
        <v>3840</v>
      </c>
      <c r="Z1628" s="21">
        <f t="shared" si="229"/>
        <v>2160</v>
      </c>
      <c r="AA1628" s="57">
        <f t="shared" si="230"/>
        <v>273540.18231454003</v>
      </c>
      <c r="AB1628" s="59">
        <f t="shared" si="231"/>
        <v>1.7777777777777777</v>
      </c>
      <c r="AC1628" s="61">
        <f t="shared" si="232"/>
        <v>800.09999999999991</v>
      </c>
    </row>
    <row r="1629" spans="4:29">
      <c r="D1629" s="12">
        <v>1623</v>
      </c>
      <c r="E1629" s="36" t="s">
        <v>222</v>
      </c>
      <c r="F1629" s="16" t="s">
        <v>12</v>
      </c>
      <c r="G1629" s="14" t="s">
        <v>30</v>
      </c>
      <c r="H1629" s="13" t="s">
        <v>5</v>
      </c>
      <c r="I1629" s="13" t="s">
        <v>41</v>
      </c>
      <c r="J1629" s="13" t="s">
        <v>44</v>
      </c>
      <c r="K1629" s="13" t="s">
        <v>43</v>
      </c>
      <c r="L1629" s="14">
        <v>31.5</v>
      </c>
      <c r="M1629" s="14" t="s">
        <v>15</v>
      </c>
      <c r="N1629" s="31">
        <v>1000000</v>
      </c>
      <c r="O1629" s="14" t="s">
        <v>1</v>
      </c>
      <c r="P1629" s="14" t="s">
        <v>35</v>
      </c>
      <c r="Q1629" s="31">
        <v>4608</v>
      </c>
      <c r="R1629" s="31">
        <v>576</v>
      </c>
      <c r="S1629" s="45">
        <v>15</v>
      </c>
      <c r="T1629" s="64">
        <f t="shared" si="225"/>
        <v>472.5</v>
      </c>
      <c r="U1629" s="64">
        <f t="shared" si="226"/>
        <v>4.1031027347181004</v>
      </c>
      <c r="V1629" s="38">
        <f t="shared" si="227"/>
        <v>1.2861124704045923</v>
      </c>
      <c r="W1629" s="52">
        <v>85.74083136030616</v>
      </c>
      <c r="X1629" s="71" t="str">
        <f t="shared" si="233"/>
        <v>Q1 2025</v>
      </c>
      <c r="Y1629" s="21">
        <f t="shared" si="228"/>
        <v>3840</v>
      </c>
      <c r="Z1629" s="21">
        <f t="shared" si="229"/>
        <v>2160</v>
      </c>
      <c r="AA1629" s="57">
        <f t="shared" si="230"/>
        <v>273540.18231454003</v>
      </c>
      <c r="AB1629" s="59">
        <f t="shared" si="231"/>
        <v>1.7777777777777777</v>
      </c>
      <c r="AC1629" s="61">
        <f t="shared" si="232"/>
        <v>800.09999999999991</v>
      </c>
    </row>
    <row r="1630" spans="4:29">
      <c r="D1630" s="12">
        <v>1624</v>
      </c>
      <c r="E1630" s="36" t="s">
        <v>222</v>
      </c>
      <c r="F1630" s="16" t="s">
        <v>12</v>
      </c>
      <c r="G1630" s="14" t="s">
        <v>30</v>
      </c>
      <c r="H1630" s="13" t="s">
        <v>5</v>
      </c>
      <c r="I1630" s="13" t="s">
        <v>41</v>
      </c>
      <c r="J1630" s="13" t="s">
        <v>113</v>
      </c>
      <c r="K1630" s="13" t="s">
        <v>43</v>
      </c>
      <c r="L1630" s="14">
        <v>31.5</v>
      </c>
      <c r="M1630" s="14" t="s">
        <v>15</v>
      </c>
      <c r="N1630" s="31">
        <v>1000000</v>
      </c>
      <c r="O1630" s="14" t="s">
        <v>1</v>
      </c>
      <c r="P1630" s="14" t="s">
        <v>35</v>
      </c>
      <c r="Q1630" s="31">
        <v>4608</v>
      </c>
      <c r="R1630" s="31">
        <v>576</v>
      </c>
      <c r="S1630" s="45">
        <v>20</v>
      </c>
      <c r="T1630" s="64">
        <f t="shared" si="225"/>
        <v>630</v>
      </c>
      <c r="U1630" s="64">
        <f t="shared" si="226"/>
        <v>5.4708036462908005</v>
      </c>
      <c r="V1630" s="38">
        <f t="shared" si="227"/>
        <v>1.7148166272061232</v>
      </c>
      <c r="W1630" s="52">
        <v>85.74083136030616</v>
      </c>
      <c r="X1630" s="71" t="str">
        <f t="shared" si="233"/>
        <v>Q1 2025</v>
      </c>
      <c r="Y1630" s="21">
        <f t="shared" si="228"/>
        <v>3840</v>
      </c>
      <c r="Z1630" s="21">
        <f t="shared" si="229"/>
        <v>2160</v>
      </c>
      <c r="AA1630" s="57">
        <f t="shared" si="230"/>
        <v>273540.18231454003</v>
      </c>
      <c r="AB1630" s="59">
        <f t="shared" si="231"/>
        <v>1.7777777777777777</v>
      </c>
      <c r="AC1630" s="61">
        <f t="shared" si="232"/>
        <v>800.09999999999991</v>
      </c>
    </row>
    <row r="1631" spans="4:29">
      <c r="D1631" s="12">
        <v>1625</v>
      </c>
      <c r="E1631" s="36" t="s">
        <v>222</v>
      </c>
      <c r="F1631" s="16" t="s">
        <v>12</v>
      </c>
      <c r="G1631" s="14" t="s">
        <v>30</v>
      </c>
      <c r="H1631" s="13" t="s">
        <v>5</v>
      </c>
      <c r="I1631" s="13" t="s">
        <v>41</v>
      </c>
      <c r="J1631" s="13" t="s">
        <v>116</v>
      </c>
      <c r="K1631" s="13" t="s">
        <v>43</v>
      </c>
      <c r="L1631" s="14">
        <v>27</v>
      </c>
      <c r="M1631" s="14" t="s">
        <v>117</v>
      </c>
      <c r="N1631" s="31">
        <v>1000000</v>
      </c>
      <c r="O1631" s="14" t="s">
        <v>1</v>
      </c>
      <c r="P1631" s="14" t="s">
        <v>35</v>
      </c>
      <c r="Q1631" s="31">
        <v>2304</v>
      </c>
      <c r="R1631" s="31">
        <v>576</v>
      </c>
      <c r="S1631" s="45">
        <v>15</v>
      </c>
      <c r="T1631" s="64">
        <f t="shared" si="225"/>
        <v>405</v>
      </c>
      <c r="U1631" s="64">
        <f t="shared" si="226"/>
        <v>2.5128551497468936</v>
      </c>
      <c r="V1631" s="38">
        <f t="shared" si="227"/>
        <v>1.2861124704045923</v>
      </c>
      <c r="W1631" s="52">
        <v>85.74083136030616</v>
      </c>
      <c r="X1631" s="71" t="str">
        <f t="shared" si="233"/>
        <v>Q1 2025</v>
      </c>
      <c r="Y1631" s="21">
        <f t="shared" si="228"/>
        <v>3440</v>
      </c>
      <c r="Z1631" s="21">
        <f t="shared" si="229"/>
        <v>1440</v>
      </c>
      <c r="AA1631" s="57">
        <f t="shared" si="230"/>
        <v>167523.67664979291</v>
      </c>
      <c r="AB1631" s="59">
        <f t="shared" si="231"/>
        <v>2.3888888888888888</v>
      </c>
      <c r="AC1631" s="61">
        <f t="shared" si="232"/>
        <v>685.8</v>
      </c>
    </row>
    <row r="1632" spans="4:29">
      <c r="D1632" s="12">
        <v>1626</v>
      </c>
      <c r="E1632" s="36" t="s">
        <v>222</v>
      </c>
      <c r="F1632" s="16" t="s">
        <v>12</v>
      </c>
      <c r="G1632" s="14" t="s">
        <v>30</v>
      </c>
      <c r="H1632" s="13" t="s">
        <v>5</v>
      </c>
      <c r="I1632" s="13" t="s">
        <v>54</v>
      </c>
      <c r="J1632" s="13" t="s">
        <v>55</v>
      </c>
      <c r="K1632" s="13" t="s">
        <v>43</v>
      </c>
      <c r="L1632" s="14">
        <v>31.5</v>
      </c>
      <c r="M1632" s="14" t="s">
        <v>15</v>
      </c>
      <c r="N1632" s="31">
        <v>1000000</v>
      </c>
      <c r="O1632" s="14" t="s">
        <v>1</v>
      </c>
      <c r="P1632" s="14" t="s">
        <v>35</v>
      </c>
      <c r="Q1632" s="31">
        <v>2304</v>
      </c>
      <c r="R1632" s="31">
        <v>1152</v>
      </c>
      <c r="S1632" s="45">
        <v>15</v>
      </c>
      <c r="T1632" s="64">
        <f t="shared" si="225"/>
        <v>472.5</v>
      </c>
      <c r="U1632" s="64">
        <f t="shared" si="226"/>
        <v>4.1031027347181004</v>
      </c>
      <c r="V1632" s="38">
        <f t="shared" si="227"/>
        <v>1.2861124704045923</v>
      </c>
      <c r="W1632" s="52">
        <v>85.74083136030616</v>
      </c>
      <c r="X1632" s="71" t="str">
        <f t="shared" si="233"/>
        <v>Q1 2025</v>
      </c>
      <c r="Y1632" s="21">
        <f t="shared" si="228"/>
        <v>3840</v>
      </c>
      <c r="Z1632" s="21">
        <f t="shared" si="229"/>
        <v>2160</v>
      </c>
      <c r="AA1632" s="57">
        <f t="shared" si="230"/>
        <v>273540.18231454003</v>
      </c>
      <c r="AB1632" s="59">
        <f t="shared" si="231"/>
        <v>1.7777777777777777</v>
      </c>
      <c r="AC1632" s="61">
        <f t="shared" si="232"/>
        <v>800.09999999999991</v>
      </c>
    </row>
    <row r="1633" spans="4:29">
      <c r="D1633" s="12">
        <v>1627</v>
      </c>
      <c r="E1633" s="36" t="s">
        <v>222</v>
      </c>
      <c r="F1633" s="16" t="s">
        <v>12</v>
      </c>
      <c r="G1633" s="14" t="s">
        <v>30</v>
      </c>
      <c r="H1633" s="13" t="s">
        <v>5</v>
      </c>
      <c r="I1633" s="13" t="s">
        <v>54</v>
      </c>
      <c r="J1633" s="13" t="s">
        <v>114</v>
      </c>
      <c r="K1633" s="13" t="s">
        <v>43</v>
      </c>
      <c r="L1633" s="14">
        <v>27</v>
      </c>
      <c r="M1633" s="14" t="s">
        <v>15</v>
      </c>
      <c r="N1633" s="31">
        <v>1000000</v>
      </c>
      <c r="O1633" s="14" t="s">
        <v>1</v>
      </c>
      <c r="P1633" s="14" t="s">
        <v>35</v>
      </c>
      <c r="Q1633" s="31">
        <v>2304</v>
      </c>
      <c r="R1633" s="31">
        <v>512</v>
      </c>
      <c r="S1633" s="45">
        <v>15</v>
      </c>
      <c r="T1633" s="64">
        <f t="shared" si="225"/>
        <v>405</v>
      </c>
      <c r="U1633" s="64">
        <f t="shared" si="226"/>
        <v>3.0145244581602371</v>
      </c>
      <c r="V1633" s="38">
        <f t="shared" si="227"/>
        <v>1.2861124704045923</v>
      </c>
      <c r="W1633" s="52">
        <v>85.74083136030616</v>
      </c>
      <c r="X1633" s="71" t="str">
        <f t="shared" si="233"/>
        <v>Q1 2025</v>
      </c>
      <c r="Y1633" s="21">
        <f t="shared" ref="Y1633:Y1696" si="234">1*LEFT(M1633, FIND("x", M1633)-2)</f>
        <v>3840</v>
      </c>
      <c r="Z1633" s="21">
        <f t="shared" ref="Z1633:Z1696" si="235">1*RIGHT(M1633, LEN(M1633)-FIND("x", M1633)-1)</f>
        <v>2160</v>
      </c>
      <c r="AA1633" s="57">
        <f t="shared" ref="AA1633:AA1696" si="236">AC1633^2*AB1633/(1+AB1633^2)</f>
        <v>200968.29721068247</v>
      </c>
      <c r="AB1633" s="59">
        <f t="shared" ref="AB1633:AB1696" si="237">Y1633/Z1633</f>
        <v>1.7777777777777777</v>
      </c>
      <c r="AC1633" s="61">
        <f t="shared" ref="AC1633:AC1696" si="238">L1633*25.4</f>
        <v>685.8</v>
      </c>
    </row>
    <row r="1634" spans="4:29">
      <c r="D1634" s="12">
        <v>1628</v>
      </c>
      <c r="E1634" s="36" t="s">
        <v>222</v>
      </c>
      <c r="F1634" s="16" t="s">
        <v>12</v>
      </c>
      <c r="G1634" s="14" t="s">
        <v>30</v>
      </c>
      <c r="H1634" s="13" t="s">
        <v>5</v>
      </c>
      <c r="I1634" s="13" t="s">
        <v>54</v>
      </c>
      <c r="J1634" s="13" t="s">
        <v>128</v>
      </c>
      <c r="K1634" s="13" t="s">
        <v>43</v>
      </c>
      <c r="L1634" s="14">
        <v>31.5</v>
      </c>
      <c r="M1634" s="14" t="s">
        <v>15</v>
      </c>
      <c r="N1634" s="31">
        <v>1000000</v>
      </c>
      <c r="O1634" s="14" t="s">
        <v>1</v>
      </c>
      <c r="P1634" s="14" t="s">
        <v>35</v>
      </c>
      <c r="Q1634" s="31">
        <v>2304</v>
      </c>
      <c r="R1634" s="31">
        <v>576</v>
      </c>
      <c r="S1634" s="45">
        <v>10</v>
      </c>
      <c r="T1634" s="64">
        <f t="shared" si="225"/>
        <v>315</v>
      </c>
      <c r="U1634" s="64">
        <f t="shared" si="226"/>
        <v>2.7354018231454003</v>
      </c>
      <c r="V1634" s="38">
        <f t="shared" si="227"/>
        <v>0.85740831360306158</v>
      </c>
      <c r="W1634" s="52">
        <v>85.74083136030616</v>
      </c>
      <c r="X1634" s="71" t="str">
        <f t="shared" si="233"/>
        <v>Q1 2025</v>
      </c>
      <c r="Y1634" s="21">
        <f t="shared" si="234"/>
        <v>3840</v>
      </c>
      <c r="Z1634" s="21">
        <f t="shared" si="235"/>
        <v>2160</v>
      </c>
      <c r="AA1634" s="57">
        <f t="shared" si="236"/>
        <v>273540.18231454003</v>
      </c>
      <c r="AB1634" s="59">
        <f t="shared" si="237"/>
        <v>1.7777777777777777</v>
      </c>
      <c r="AC1634" s="61">
        <f t="shared" si="238"/>
        <v>800.09999999999991</v>
      </c>
    </row>
    <row r="1635" spans="4:29">
      <c r="D1635" s="12">
        <v>1629</v>
      </c>
      <c r="E1635" s="36" t="s">
        <v>222</v>
      </c>
      <c r="F1635" s="16" t="s">
        <v>12</v>
      </c>
      <c r="G1635" s="14" t="s">
        <v>30</v>
      </c>
      <c r="H1635" s="13" t="s">
        <v>5</v>
      </c>
      <c r="I1635" s="13" t="s">
        <v>54</v>
      </c>
      <c r="J1635" s="13" t="s">
        <v>118</v>
      </c>
      <c r="K1635" s="13" t="s">
        <v>43</v>
      </c>
      <c r="L1635" s="14">
        <v>31.5</v>
      </c>
      <c r="M1635" s="14" t="s">
        <v>15</v>
      </c>
      <c r="N1635" s="31">
        <v>1000000</v>
      </c>
      <c r="O1635" s="14" t="s">
        <v>1</v>
      </c>
      <c r="P1635" s="14" t="s">
        <v>35</v>
      </c>
      <c r="Q1635" s="31">
        <v>2304</v>
      </c>
      <c r="R1635" s="31">
        <v>576</v>
      </c>
      <c r="S1635" s="45">
        <v>15</v>
      </c>
      <c r="T1635" s="64">
        <f t="shared" si="225"/>
        <v>472.5</v>
      </c>
      <c r="U1635" s="64">
        <f t="shared" si="226"/>
        <v>4.1031027347181004</v>
      </c>
      <c r="V1635" s="38">
        <f t="shared" si="227"/>
        <v>1.2861124704045923</v>
      </c>
      <c r="W1635" s="52">
        <v>85.74083136030616</v>
      </c>
      <c r="X1635" s="71" t="str">
        <f t="shared" si="233"/>
        <v>Q1 2025</v>
      </c>
      <c r="Y1635" s="21">
        <f t="shared" si="234"/>
        <v>3840</v>
      </c>
      <c r="Z1635" s="21">
        <f t="shared" si="235"/>
        <v>2160</v>
      </c>
      <c r="AA1635" s="57">
        <f t="shared" si="236"/>
        <v>273540.18231454003</v>
      </c>
      <c r="AB1635" s="59">
        <f t="shared" si="237"/>
        <v>1.7777777777777777</v>
      </c>
      <c r="AC1635" s="61">
        <f t="shared" si="238"/>
        <v>800.09999999999991</v>
      </c>
    </row>
    <row r="1636" spans="4:29">
      <c r="D1636" s="12">
        <v>1630</v>
      </c>
      <c r="E1636" s="36" t="s">
        <v>222</v>
      </c>
      <c r="F1636" s="16" t="s">
        <v>12</v>
      </c>
      <c r="G1636" s="14" t="s">
        <v>30</v>
      </c>
      <c r="H1636" s="13" t="s">
        <v>5</v>
      </c>
      <c r="I1636" s="13" t="s">
        <v>54</v>
      </c>
      <c r="J1636" s="13" t="s">
        <v>199</v>
      </c>
      <c r="K1636" s="13" t="s">
        <v>43</v>
      </c>
      <c r="L1636" s="14">
        <v>31.5</v>
      </c>
      <c r="M1636" s="14" t="s">
        <v>117</v>
      </c>
      <c r="N1636" s="31">
        <v>1000000</v>
      </c>
      <c r="O1636" s="14" t="s">
        <v>1</v>
      </c>
      <c r="P1636" s="14" t="s">
        <v>35</v>
      </c>
      <c r="Q1636" s="31">
        <v>2304</v>
      </c>
      <c r="R1636" s="31">
        <v>1152</v>
      </c>
      <c r="S1636" s="45">
        <v>10</v>
      </c>
      <c r="T1636" s="64">
        <f t="shared" si="225"/>
        <v>315</v>
      </c>
      <c r="U1636" s="64">
        <f t="shared" si="226"/>
        <v>2.2801833766221811</v>
      </c>
      <c r="V1636" s="38">
        <f t="shared" si="227"/>
        <v>0.85740831360306158</v>
      </c>
      <c r="W1636" s="52">
        <v>85.74083136030616</v>
      </c>
      <c r="X1636" s="71" t="str">
        <f t="shared" si="233"/>
        <v>Q1 2025</v>
      </c>
      <c r="Y1636" s="21">
        <f t="shared" si="234"/>
        <v>3440</v>
      </c>
      <c r="Z1636" s="21">
        <f t="shared" si="235"/>
        <v>1440</v>
      </c>
      <c r="AA1636" s="57">
        <f t="shared" si="236"/>
        <v>228018.33766221811</v>
      </c>
      <c r="AB1636" s="59">
        <f t="shared" si="237"/>
        <v>2.3888888888888888</v>
      </c>
      <c r="AC1636" s="61">
        <f t="shared" si="238"/>
        <v>800.09999999999991</v>
      </c>
    </row>
    <row r="1637" spans="4:29">
      <c r="D1637" s="12">
        <v>1631</v>
      </c>
      <c r="E1637" s="36" t="s">
        <v>222</v>
      </c>
      <c r="F1637" s="16" t="s">
        <v>12</v>
      </c>
      <c r="G1637" s="14" t="s">
        <v>30</v>
      </c>
      <c r="H1637" s="13" t="s">
        <v>5</v>
      </c>
      <c r="I1637" s="13" t="s">
        <v>54</v>
      </c>
      <c r="J1637" s="13" t="s">
        <v>203</v>
      </c>
      <c r="K1637" s="13" t="s">
        <v>43</v>
      </c>
      <c r="L1637" s="14">
        <v>34</v>
      </c>
      <c r="M1637" s="14" t="s">
        <v>117</v>
      </c>
      <c r="N1637" s="31">
        <v>1000000</v>
      </c>
      <c r="O1637" s="14" t="s">
        <v>1</v>
      </c>
      <c r="P1637" s="14" t="s">
        <v>35</v>
      </c>
      <c r="Q1637" s="31">
        <v>9216</v>
      </c>
      <c r="R1637" s="31">
        <v>2304</v>
      </c>
      <c r="S1637" s="45">
        <v>3</v>
      </c>
      <c r="T1637" s="64">
        <f t="shared" si="225"/>
        <v>102</v>
      </c>
      <c r="U1637" s="64">
        <f t="shared" si="226"/>
        <v>0.79694391031753331</v>
      </c>
      <c r="V1637" s="38">
        <f t="shared" si="227"/>
        <v>0.25722249408091846</v>
      </c>
      <c r="W1637" s="52">
        <v>85.74083136030616</v>
      </c>
      <c r="X1637" s="71" t="str">
        <f t="shared" si="233"/>
        <v>Q1 2025</v>
      </c>
      <c r="Y1637" s="21">
        <f t="shared" si="234"/>
        <v>3440</v>
      </c>
      <c r="Z1637" s="21">
        <f t="shared" si="235"/>
        <v>1440</v>
      </c>
      <c r="AA1637" s="57">
        <f t="shared" si="236"/>
        <v>265647.97010584443</v>
      </c>
      <c r="AB1637" s="59">
        <f t="shared" si="237"/>
        <v>2.3888888888888888</v>
      </c>
      <c r="AC1637" s="61">
        <f t="shared" si="238"/>
        <v>863.59999999999991</v>
      </c>
    </row>
    <row r="1638" spans="4:29">
      <c r="D1638" s="12">
        <v>1632</v>
      </c>
      <c r="E1638" s="36" t="s">
        <v>222</v>
      </c>
      <c r="F1638" s="16" t="s">
        <v>12</v>
      </c>
      <c r="G1638" s="14" t="s">
        <v>30</v>
      </c>
      <c r="H1638" s="13" t="s">
        <v>5</v>
      </c>
      <c r="I1638" s="13" t="s">
        <v>54</v>
      </c>
      <c r="J1638" s="13" t="s">
        <v>204</v>
      </c>
      <c r="K1638" s="13" t="s">
        <v>43</v>
      </c>
      <c r="L1638" s="14">
        <v>57</v>
      </c>
      <c r="M1638" s="14" t="s">
        <v>205</v>
      </c>
      <c r="N1638" s="31">
        <v>1000000</v>
      </c>
      <c r="O1638" s="14" t="s">
        <v>1</v>
      </c>
      <c r="P1638" s="14" t="s">
        <v>35</v>
      </c>
      <c r="Q1638" s="31">
        <v>9216</v>
      </c>
      <c r="R1638" s="31">
        <v>2304</v>
      </c>
      <c r="S1638" s="45">
        <v>1</v>
      </c>
      <c r="T1638" s="64">
        <f t="shared" si="225"/>
        <v>57</v>
      </c>
      <c r="U1638" s="64">
        <f t="shared" si="226"/>
        <v>0.54632032028959276</v>
      </c>
      <c r="V1638" s="38">
        <f t="shared" si="227"/>
        <v>0.14374198198639562</v>
      </c>
      <c r="W1638" s="52">
        <v>143.74198198639561</v>
      </c>
      <c r="X1638" s="71" t="str">
        <f t="shared" si="233"/>
        <v>Q1 2025</v>
      </c>
      <c r="Y1638" s="21">
        <f t="shared" si="234"/>
        <v>7680</v>
      </c>
      <c r="Z1638" s="21">
        <f t="shared" si="235"/>
        <v>2160</v>
      </c>
      <c r="AA1638" s="57">
        <f t="shared" si="236"/>
        <v>546320.32028959272</v>
      </c>
      <c r="AB1638" s="59">
        <f t="shared" si="237"/>
        <v>3.5555555555555554</v>
      </c>
      <c r="AC1638" s="61">
        <f t="shared" si="238"/>
        <v>1447.8</v>
      </c>
    </row>
    <row r="1639" spans="4:29">
      <c r="D1639" s="12">
        <v>1633</v>
      </c>
      <c r="E1639" s="36" t="s">
        <v>222</v>
      </c>
      <c r="F1639" s="16" t="s">
        <v>12</v>
      </c>
      <c r="G1639" s="14" t="s">
        <v>30</v>
      </c>
      <c r="H1639" s="13" t="s">
        <v>5</v>
      </c>
      <c r="I1639" s="13" t="s">
        <v>217</v>
      </c>
      <c r="J1639" s="13" t="s">
        <v>218</v>
      </c>
      <c r="K1639" s="13" t="s">
        <v>43</v>
      </c>
      <c r="L1639" s="14">
        <v>32</v>
      </c>
      <c r="M1639" s="14" t="s">
        <v>15</v>
      </c>
      <c r="N1639" s="31">
        <v>1000000</v>
      </c>
      <c r="O1639" s="14" t="s">
        <v>1</v>
      </c>
      <c r="P1639" s="14" t="s">
        <v>35</v>
      </c>
      <c r="Q1639" s="31">
        <v>4608</v>
      </c>
      <c r="R1639" s="31">
        <v>1152</v>
      </c>
      <c r="S1639" s="45">
        <v>5</v>
      </c>
      <c r="T1639" s="64">
        <f t="shared" si="225"/>
        <v>160</v>
      </c>
      <c r="U1639" s="64">
        <f t="shared" si="226"/>
        <v>1.411464583976261</v>
      </c>
      <c r="V1639" s="38">
        <f t="shared" si="227"/>
        <v>0</v>
      </c>
      <c r="W1639" s="52">
        <v>0</v>
      </c>
      <c r="X1639" s="71" t="str">
        <f t="shared" si="233"/>
        <v>Q1 2025</v>
      </c>
      <c r="Y1639" s="21">
        <f t="shared" si="234"/>
        <v>3840</v>
      </c>
      <c r="Z1639" s="21">
        <f t="shared" si="235"/>
        <v>2160</v>
      </c>
      <c r="AA1639" s="57">
        <f t="shared" si="236"/>
        <v>282292.91679525218</v>
      </c>
      <c r="AB1639" s="59">
        <f t="shared" si="237"/>
        <v>1.7777777777777777</v>
      </c>
      <c r="AC1639" s="61">
        <f t="shared" si="238"/>
        <v>812.8</v>
      </c>
    </row>
    <row r="1640" spans="4:29">
      <c r="D1640" s="12">
        <v>1634</v>
      </c>
      <c r="E1640" s="36" t="s">
        <v>222</v>
      </c>
      <c r="F1640" s="16" t="s">
        <v>12</v>
      </c>
      <c r="G1640" s="14" t="s">
        <v>30</v>
      </c>
      <c r="H1640" s="13" t="s">
        <v>5</v>
      </c>
      <c r="I1640" s="13" t="s">
        <v>105</v>
      </c>
      <c r="J1640" s="13" t="s">
        <v>106</v>
      </c>
      <c r="K1640" s="13" t="s">
        <v>33</v>
      </c>
      <c r="L1640" s="14">
        <v>31.5</v>
      </c>
      <c r="M1640" s="14" t="s">
        <v>15</v>
      </c>
      <c r="N1640" s="31">
        <v>1000000</v>
      </c>
      <c r="O1640" s="14" t="s">
        <v>1</v>
      </c>
      <c r="P1640" s="14" t="s">
        <v>35</v>
      </c>
      <c r="Q1640" s="31">
        <v>5000</v>
      </c>
      <c r="R1640" s="31">
        <v>1152</v>
      </c>
      <c r="S1640" s="45">
        <v>15</v>
      </c>
      <c r="T1640" s="64">
        <f t="shared" si="225"/>
        <v>472.5</v>
      </c>
      <c r="U1640" s="64">
        <f t="shared" si="226"/>
        <v>4.1031027347181004</v>
      </c>
      <c r="V1640" s="38">
        <f t="shared" si="227"/>
        <v>1.2861124704045923</v>
      </c>
      <c r="W1640" s="52">
        <v>85.74083136030616</v>
      </c>
      <c r="X1640" s="71" t="str">
        <f t="shared" si="233"/>
        <v>Q1 2025</v>
      </c>
      <c r="Y1640" s="21">
        <f t="shared" si="234"/>
        <v>3840</v>
      </c>
      <c r="Z1640" s="21">
        <f t="shared" si="235"/>
        <v>2160</v>
      </c>
      <c r="AA1640" s="57">
        <f t="shared" si="236"/>
        <v>273540.18231454003</v>
      </c>
      <c r="AB1640" s="59">
        <f t="shared" si="237"/>
        <v>1.7777777777777777</v>
      </c>
      <c r="AC1640" s="61">
        <f t="shared" si="238"/>
        <v>800.09999999999991</v>
      </c>
    </row>
    <row r="1641" spans="4:29">
      <c r="D1641" s="12">
        <v>1635</v>
      </c>
      <c r="E1641" s="36" t="s">
        <v>222</v>
      </c>
      <c r="F1641" s="16" t="s">
        <v>12</v>
      </c>
      <c r="G1641" s="14" t="s">
        <v>30</v>
      </c>
      <c r="H1641" s="13" t="s">
        <v>5</v>
      </c>
      <c r="I1641" s="13" t="s">
        <v>96</v>
      </c>
      <c r="J1641" s="13" t="s">
        <v>61</v>
      </c>
      <c r="K1641" s="13" t="s">
        <v>33</v>
      </c>
      <c r="L1641" s="14">
        <v>27</v>
      </c>
      <c r="M1641" s="14" t="s">
        <v>15</v>
      </c>
      <c r="N1641" s="31">
        <v>80000000</v>
      </c>
      <c r="O1641" s="14" t="s">
        <v>1</v>
      </c>
      <c r="P1641" s="14" t="s">
        <v>35</v>
      </c>
      <c r="Q1641" s="31">
        <v>2304</v>
      </c>
      <c r="R1641" s="31">
        <v>576</v>
      </c>
      <c r="S1641" s="45">
        <v>35</v>
      </c>
      <c r="T1641" s="64">
        <f t="shared" si="225"/>
        <v>945</v>
      </c>
      <c r="U1641" s="64">
        <f t="shared" si="226"/>
        <v>7.0338904023738866</v>
      </c>
      <c r="V1641" s="38">
        <f t="shared" si="227"/>
        <v>3.0009290976107152</v>
      </c>
      <c r="W1641" s="52">
        <v>85.74083136030616</v>
      </c>
      <c r="X1641" s="71" t="str">
        <f t="shared" si="233"/>
        <v>Q1 2025</v>
      </c>
      <c r="Y1641" s="21">
        <f t="shared" si="234"/>
        <v>3840</v>
      </c>
      <c r="Z1641" s="21">
        <f t="shared" si="235"/>
        <v>2160</v>
      </c>
      <c r="AA1641" s="57">
        <f t="shared" si="236"/>
        <v>200968.29721068247</v>
      </c>
      <c r="AB1641" s="59">
        <f t="shared" si="237"/>
        <v>1.7777777777777777</v>
      </c>
      <c r="AC1641" s="61">
        <f t="shared" si="238"/>
        <v>685.8</v>
      </c>
    </row>
    <row r="1642" spans="4:29">
      <c r="D1642" s="12">
        <v>1636</v>
      </c>
      <c r="E1642" s="36" t="s">
        <v>222</v>
      </c>
      <c r="F1642" s="16" t="s">
        <v>12</v>
      </c>
      <c r="G1642" s="14" t="s">
        <v>30</v>
      </c>
      <c r="H1642" s="13" t="s">
        <v>5</v>
      </c>
      <c r="I1642" s="13" t="s">
        <v>96</v>
      </c>
      <c r="J1642" s="13" t="s">
        <v>129</v>
      </c>
      <c r="K1642" s="13" t="s">
        <v>33</v>
      </c>
      <c r="L1642" s="14">
        <v>27</v>
      </c>
      <c r="M1642" s="14" t="s">
        <v>143</v>
      </c>
      <c r="N1642" s="31">
        <v>1000000</v>
      </c>
      <c r="O1642" s="14" t="s">
        <v>1</v>
      </c>
      <c r="P1642" s="14" t="s">
        <v>35</v>
      </c>
      <c r="Q1642" s="31">
        <v>2304</v>
      </c>
      <c r="R1642" s="31">
        <v>576</v>
      </c>
      <c r="S1642" s="45">
        <v>15</v>
      </c>
      <c r="T1642" s="64">
        <f t="shared" si="225"/>
        <v>405</v>
      </c>
      <c r="U1642" s="64">
        <f t="shared" si="226"/>
        <v>3.0145244581602371</v>
      </c>
      <c r="V1642" s="38">
        <f t="shared" si="227"/>
        <v>1.085157396903875</v>
      </c>
      <c r="W1642" s="52">
        <v>72.343826460258327</v>
      </c>
      <c r="X1642" s="71" t="str">
        <f t="shared" si="233"/>
        <v>Q1 2025</v>
      </c>
      <c r="Y1642" s="21">
        <f t="shared" si="234"/>
        <v>2560</v>
      </c>
      <c r="Z1642" s="21">
        <f t="shared" si="235"/>
        <v>1440</v>
      </c>
      <c r="AA1642" s="57">
        <f t="shared" si="236"/>
        <v>200968.29721068247</v>
      </c>
      <c r="AB1642" s="59">
        <f t="shared" si="237"/>
        <v>1.7777777777777777</v>
      </c>
      <c r="AC1642" s="61">
        <f t="shared" si="238"/>
        <v>685.8</v>
      </c>
    </row>
    <row r="1643" spans="4:29">
      <c r="D1643" s="12">
        <v>1637</v>
      </c>
      <c r="E1643" s="36" t="s">
        <v>222</v>
      </c>
      <c r="F1643" s="16" t="s">
        <v>12</v>
      </c>
      <c r="G1643" s="14" t="s">
        <v>30</v>
      </c>
      <c r="H1643" s="13" t="s">
        <v>5</v>
      </c>
      <c r="I1643" s="13" t="s">
        <v>96</v>
      </c>
      <c r="J1643" s="13" t="s">
        <v>130</v>
      </c>
      <c r="K1643" s="13" t="s">
        <v>33</v>
      </c>
      <c r="L1643" s="14">
        <v>27</v>
      </c>
      <c r="M1643" s="14" t="s">
        <v>143</v>
      </c>
      <c r="N1643" s="31">
        <v>1000000</v>
      </c>
      <c r="O1643" s="14" t="s">
        <v>1</v>
      </c>
      <c r="P1643" s="14" t="s">
        <v>35</v>
      </c>
      <c r="Q1643" s="31">
        <v>2304</v>
      </c>
      <c r="R1643" s="31">
        <v>576</v>
      </c>
      <c r="S1643" s="45">
        <v>30</v>
      </c>
      <c r="T1643" s="64">
        <f t="shared" si="225"/>
        <v>810</v>
      </c>
      <c r="U1643" s="64">
        <f t="shared" si="226"/>
        <v>6.0290489163204741</v>
      </c>
      <c r="V1643" s="38">
        <f t="shared" si="227"/>
        <v>2.1703147938077501</v>
      </c>
      <c r="W1643" s="52">
        <v>72.343826460258327</v>
      </c>
      <c r="X1643" s="71" t="str">
        <f t="shared" si="233"/>
        <v>Q1 2025</v>
      </c>
      <c r="Y1643" s="21">
        <f t="shared" si="234"/>
        <v>2560</v>
      </c>
      <c r="Z1643" s="21">
        <f t="shared" si="235"/>
        <v>1440</v>
      </c>
      <c r="AA1643" s="57">
        <f t="shared" si="236"/>
        <v>200968.29721068247</v>
      </c>
      <c r="AB1643" s="59">
        <f t="shared" si="237"/>
        <v>1.7777777777777777</v>
      </c>
      <c r="AC1643" s="61">
        <f t="shared" si="238"/>
        <v>685.8</v>
      </c>
    </row>
    <row r="1644" spans="4:29">
      <c r="D1644" s="12">
        <v>1638</v>
      </c>
      <c r="E1644" s="36" t="s">
        <v>222</v>
      </c>
      <c r="F1644" s="16" t="s">
        <v>12</v>
      </c>
      <c r="G1644" s="14" t="s">
        <v>30</v>
      </c>
      <c r="H1644" s="13" t="s">
        <v>5</v>
      </c>
      <c r="I1644" s="13" t="s">
        <v>96</v>
      </c>
      <c r="J1644" s="13" t="s">
        <v>131</v>
      </c>
      <c r="K1644" s="13" t="s">
        <v>95</v>
      </c>
      <c r="L1644" s="14">
        <v>34</v>
      </c>
      <c r="M1644" s="14" t="s">
        <v>117</v>
      </c>
      <c r="N1644" s="31">
        <v>1000000</v>
      </c>
      <c r="O1644" s="14" t="s">
        <v>1</v>
      </c>
      <c r="P1644" s="14" t="s">
        <v>35</v>
      </c>
      <c r="Q1644" s="31">
        <v>4608</v>
      </c>
      <c r="R1644" s="31">
        <v>1152</v>
      </c>
      <c r="S1644" s="45">
        <v>35</v>
      </c>
      <c r="T1644" s="64">
        <f t="shared" si="225"/>
        <v>1190</v>
      </c>
      <c r="U1644" s="64">
        <f t="shared" si="226"/>
        <v>9.2976789537045548</v>
      </c>
      <c r="V1644" s="38">
        <f t="shared" si="227"/>
        <v>3.0009290976107152</v>
      </c>
      <c r="W1644" s="52">
        <v>85.74083136030616</v>
      </c>
      <c r="X1644" s="71" t="str">
        <f t="shared" si="233"/>
        <v>Q1 2025</v>
      </c>
      <c r="Y1644" s="21">
        <f t="shared" si="234"/>
        <v>3440</v>
      </c>
      <c r="Z1644" s="21">
        <f t="shared" si="235"/>
        <v>1440</v>
      </c>
      <c r="AA1644" s="57">
        <f t="shared" si="236"/>
        <v>265647.97010584443</v>
      </c>
      <c r="AB1644" s="59">
        <f t="shared" si="237"/>
        <v>2.3888888888888888</v>
      </c>
      <c r="AC1644" s="61">
        <f t="shared" si="238"/>
        <v>863.59999999999991</v>
      </c>
    </row>
    <row r="1645" spans="4:29">
      <c r="D1645" s="12">
        <v>1639</v>
      </c>
      <c r="E1645" s="36" t="s">
        <v>222</v>
      </c>
      <c r="F1645" s="16" t="s">
        <v>12</v>
      </c>
      <c r="G1645" s="14" t="s">
        <v>30</v>
      </c>
      <c r="H1645" s="13" t="s">
        <v>5</v>
      </c>
      <c r="I1645" s="13" t="s">
        <v>96</v>
      </c>
      <c r="J1645" s="13" t="s">
        <v>132</v>
      </c>
      <c r="K1645" s="13" t="s">
        <v>43</v>
      </c>
      <c r="L1645" s="14">
        <v>31.5</v>
      </c>
      <c r="M1645" s="14" t="s">
        <v>15</v>
      </c>
      <c r="N1645" s="31">
        <v>1000000</v>
      </c>
      <c r="O1645" s="14" t="s">
        <v>1</v>
      </c>
      <c r="P1645" s="14" t="s">
        <v>35</v>
      </c>
      <c r="Q1645" s="31">
        <v>2304</v>
      </c>
      <c r="R1645" s="31">
        <v>576</v>
      </c>
      <c r="S1645" s="45">
        <v>20</v>
      </c>
      <c r="T1645" s="64">
        <f t="shared" si="225"/>
        <v>630</v>
      </c>
      <c r="U1645" s="64">
        <f t="shared" si="226"/>
        <v>5.4708036462908005</v>
      </c>
      <c r="V1645" s="38">
        <f t="shared" si="227"/>
        <v>1.7148166272061232</v>
      </c>
      <c r="W1645" s="52">
        <v>85.74083136030616</v>
      </c>
      <c r="X1645" s="71" t="str">
        <f t="shared" si="233"/>
        <v>Q1 2025</v>
      </c>
      <c r="Y1645" s="21">
        <f t="shared" si="234"/>
        <v>3840</v>
      </c>
      <c r="Z1645" s="21">
        <f t="shared" si="235"/>
        <v>2160</v>
      </c>
      <c r="AA1645" s="57">
        <f t="shared" si="236"/>
        <v>273540.18231454003</v>
      </c>
      <c r="AB1645" s="59">
        <f t="shared" si="237"/>
        <v>1.7777777777777777</v>
      </c>
      <c r="AC1645" s="61">
        <f t="shared" si="238"/>
        <v>800.09999999999991</v>
      </c>
    </row>
    <row r="1646" spans="4:29">
      <c r="D1646" s="12">
        <v>1640</v>
      </c>
      <c r="E1646" s="36" t="s">
        <v>222</v>
      </c>
      <c r="F1646" s="16" t="s">
        <v>12</v>
      </c>
      <c r="G1646" s="14" t="s">
        <v>30</v>
      </c>
      <c r="H1646" s="13" t="s">
        <v>5</v>
      </c>
      <c r="I1646" s="13" t="s">
        <v>96</v>
      </c>
      <c r="J1646" s="13" t="s">
        <v>297</v>
      </c>
      <c r="K1646" s="13" t="s">
        <v>95</v>
      </c>
      <c r="L1646" s="14">
        <v>27</v>
      </c>
      <c r="M1646" s="14" t="s">
        <v>143</v>
      </c>
      <c r="N1646" s="31">
        <v>1000000</v>
      </c>
      <c r="O1646" s="14" t="s">
        <v>1</v>
      </c>
      <c r="P1646" s="14" t="s">
        <v>35</v>
      </c>
      <c r="Q1646" s="31">
        <v>2304</v>
      </c>
      <c r="R1646" s="31">
        <v>576</v>
      </c>
      <c r="S1646" s="45">
        <v>15</v>
      </c>
      <c r="T1646" s="64">
        <f t="shared" si="225"/>
        <v>405</v>
      </c>
      <c r="U1646" s="64">
        <f t="shared" si="226"/>
        <v>3.0145244581602371</v>
      </c>
      <c r="V1646" s="38">
        <f t="shared" si="227"/>
        <v>1.085157396903875</v>
      </c>
      <c r="W1646" s="52">
        <v>72.343826460258327</v>
      </c>
      <c r="X1646" s="71" t="str">
        <f t="shared" si="233"/>
        <v>Q1 2025</v>
      </c>
      <c r="Y1646" s="21">
        <f t="shared" si="234"/>
        <v>2560</v>
      </c>
      <c r="Z1646" s="21">
        <f t="shared" si="235"/>
        <v>1440</v>
      </c>
      <c r="AA1646" s="57">
        <f t="shared" si="236"/>
        <v>200968.29721068247</v>
      </c>
      <c r="AB1646" s="59">
        <f t="shared" si="237"/>
        <v>1.7777777777777777</v>
      </c>
      <c r="AC1646" s="61">
        <f t="shared" si="238"/>
        <v>685.8</v>
      </c>
    </row>
    <row r="1647" spans="4:29">
      <c r="D1647" s="12">
        <v>1641</v>
      </c>
      <c r="E1647" s="36" t="s">
        <v>222</v>
      </c>
      <c r="F1647" s="16" t="s">
        <v>12</v>
      </c>
      <c r="G1647" s="14" t="s">
        <v>30</v>
      </c>
      <c r="H1647" s="13" t="s">
        <v>5</v>
      </c>
      <c r="I1647" s="13" t="s">
        <v>96</v>
      </c>
      <c r="J1647" s="13" t="s">
        <v>298</v>
      </c>
      <c r="K1647" s="13" t="s">
        <v>95</v>
      </c>
      <c r="L1647" s="14">
        <v>27</v>
      </c>
      <c r="M1647" s="14" t="s">
        <v>143</v>
      </c>
      <c r="N1647" s="31">
        <v>1000000</v>
      </c>
      <c r="O1647" s="14" t="s">
        <v>1</v>
      </c>
      <c r="P1647" s="14" t="s">
        <v>35</v>
      </c>
      <c r="Q1647" s="31">
        <v>4608</v>
      </c>
      <c r="R1647" s="31">
        <v>1152</v>
      </c>
      <c r="S1647" s="45">
        <v>10</v>
      </c>
      <c r="T1647" s="64">
        <f t="shared" si="225"/>
        <v>270</v>
      </c>
      <c r="U1647" s="64">
        <f t="shared" si="226"/>
        <v>2.0096829721068246</v>
      </c>
      <c r="V1647" s="38">
        <f t="shared" si="227"/>
        <v>0.72343826460258331</v>
      </c>
      <c r="W1647" s="52">
        <v>72.343826460258327</v>
      </c>
      <c r="X1647" s="71" t="str">
        <f t="shared" si="233"/>
        <v>Q1 2025</v>
      </c>
      <c r="Y1647" s="21">
        <f t="shared" si="234"/>
        <v>2560</v>
      </c>
      <c r="Z1647" s="21">
        <f t="shared" si="235"/>
        <v>1440</v>
      </c>
      <c r="AA1647" s="57">
        <f t="shared" si="236"/>
        <v>200968.29721068247</v>
      </c>
      <c r="AB1647" s="59">
        <f t="shared" si="237"/>
        <v>1.7777777777777777</v>
      </c>
      <c r="AC1647" s="61">
        <f t="shared" si="238"/>
        <v>685.8</v>
      </c>
    </row>
    <row r="1648" spans="4:29">
      <c r="D1648" s="12">
        <v>1642</v>
      </c>
      <c r="E1648" s="36" t="s">
        <v>222</v>
      </c>
      <c r="F1648" s="16" t="s">
        <v>12</v>
      </c>
      <c r="G1648" s="14" t="s">
        <v>30</v>
      </c>
      <c r="H1648" s="13" t="s">
        <v>5</v>
      </c>
      <c r="I1648" s="13" t="s">
        <v>96</v>
      </c>
      <c r="J1648" s="13" t="s">
        <v>299</v>
      </c>
      <c r="K1648" s="13" t="s">
        <v>95</v>
      </c>
      <c r="L1648" s="14">
        <v>31.5</v>
      </c>
      <c r="M1648" s="14" t="s">
        <v>15</v>
      </c>
      <c r="N1648" s="31">
        <v>1000000</v>
      </c>
      <c r="O1648" s="14" t="s">
        <v>1</v>
      </c>
      <c r="P1648" s="14" t="s">
        <v>35</v>
      </c>
      <c r="Q1648" s="31">
        <v>4608</v>
      </c>
      <c r="R1648" s="31">
        <v>1152</v>
      </c>
      <c r="S1648" s="45">
        <v>5</v>
      </c>
      <c r="T1648" s="64">
        <f t="shared" si="225"/>
        <v>157.5</v>
      </c>
      <c r="U1648" s="64">
        <f t="shared" si="226"/>
        <v>1.3677009115727001</v>
      </c>
      <c r="V1648" s="38">
        <f t="shared" si="227"/>
        <v>0.42870415680153079</v>
      </c>
      <c r="W1648" s="52">
        <v>85.74083136030616</v>
      </c>
      <c r="X1648" s="71" t="str">
        <f t="shared" si="233"/>
        <v>Q1 2025</v>
      </c>
      <c r="Y1648" s="21">
        <f t="shared" si="234"/>
        <v>3840</v>
      </c>
      <c r="Z1648" s="21">
        <f t="shared" si="235"/>
        <v>2160</v>
      </c>
      <c r="AA1648" s="57">
        <f t="shared" si="236"/>
        <v>273540.18231454003</v>
      </c>
      <c r="AB1648" s="59">
        <f t="shared" si="237"/>
        <v>1.7777777777777777</v>
      </c>
      <c r="AC1648" s="61">
        <f t="shared" si="238"/>
        <v>800.09999999999991</v>
      </c>
    </row>
    <row r="1649" spans="4:29">
      <c r="D1649" s="12">
        <v>1643</v>
      </c>
      <c r="E1649" s="36" t="s">
        <v>222</v>
      </c>
      <c r="F1649" s="16" t="s">
        <v>12</v>
      </c>
      <c r="G1649" s="14" t="s">
        <v>30</v>
      </c>
      <c r="H1649" s="13" t="s">
        <v>5</v>
      </c>
      <c r="I1649" s="13" t="s">
        <v>60</v>
      </c>
      <c r="J1649" s="13" t="s">
        <v>107</v>
      </c>
      <c r="K1649" s="13" t="s">
        <v>33</v>
      </c>
      <c r="L1649" s="14">
        <v>27</v>
      </c>
      <c r="M1649" s="14" t="s">
        <v>15</v>
      </c>
      <c r="N1649" s="31">
        <v>80000000</v>
      </c>
      <c r="O1649" s="14" t="s">
        <v>1</v>
      </c>
      <c r="P1649" s="14" t="s">
        <v>35</v>
      </c>
      <c r="Q1649" s="31">
        <v>2304</v>
      </c>
      <c r="R1649" s="31">
        <v>576</v>
      </c>
      <c r="S1649" s="45">
        <v>15</v>
      </c>
      <c r="T1649" s="64">
        <f t="shared" si="225"/>
        <v>405</v>
      </c>
      <c r="U1649" s="64">
        <f t="shared" si="226"/>
        <v>3.0145244581602371</v>
      </c>
      <c r="V1649" s="38">
        <f t="shared" si="227"/>
        <v>1.085157396903875</v>
      </c>
      <c r="W1649" s="52">
        <v>72.343826460258327</v>
      </c>
      <c r="X1649" s="71" t="str">
        <f t="shared" si="233"/>
        <v>Q1 2025</v>
      </c>
      <c r="Y1649" s="21">
        <f t="shared" si="234"/>
        <v>3840</v>
      </c>
      <c r="Z1649" s="21">
        <f t="shared" si="235"/>
        <v>2160</v>
      </c>
      <c r="AA1649" s="57">
        <f t="shared" si="236"/>
        <v>200968.29721068247</v>
      </c>
      <c r="AB1649" s="59">
        <f t="shared" si="237"/>
        <v>1.7777777777777777</v>
      </c>
      <c r="AC1649" s="61">
        <f t="shared" si="238"/>
        <v>685.8</v>
      </c>
    </row>
    <row r="1650" spans="4:29">
      <c r="D1650" s="12">
        <v>1644</v>
      </c>
      <c r="E1650" s="36" t="s">
        <v>222</v>
      </c>
      <c r="F1650" s="16" t="s">
        <v>12</v>
      </c>
      <c r="G1650" s="14" t="s">
        <v>30</v>
      </c>
      <c r="H1650" s="13" t="s">
        <v>5</v>
      </c>
      <c r="I1650" s="13" t="s">
        <v>60</v>
      </c>
      <c r="J1650" s="13" t="s">
        <v>115</v>
      </c>
      <c r="K1650" s="13" t="s">
        <v>33</v>
      </c>
      <c r="L1650" s="14">
        <v>27</v>
      </c>
      <c r="M1650" s="14" t="s">
        <v>15</v>
      </c>
      <c r="N1650" s="31">
        <v>80000000</v>
      </c>
      <c r="O1650" s="14" t="s">
        <v>1</v>
      </c>
      <c r="P1650" s="14" t="s">
        <v>35</v>
      </c>
      <c r="Q1650" s="31">
        <v>2304</v>
      </c>
      <c r="R1650" s="31">
        <v>576</v>
      </c>
      <c r="S1650" s="45">
        <v>15</v>
      </c>
      <c r="T1650" s="64">
        <f t="shared" si="225"/>
        <v>405</v>
      </c>
      <c r="U1650" s="64">
        <f t="shared" si="226"/>
        <v>3.0145244581602371</v>
      </c>
      <c r="V1650" s="38">
        <f t="shared" si="227"/>
        <v>1.085157396903875</v>
      </c>
      <c r="W1650" s="52">
        <v>72.343826460258327</v>
      </c>
      <c r="X1650" s="71" t="str">
        <f t="shared" si="233"/>
        <v>Q1 2025</v>
      </c>
      <c r="Y1650" s="21">
        <f t="shared" si="234"/>
        <v>3840</v>
      </c>
      <c r="Z1650" s="21">
        <f t="shared" si="235"/>
        <v>2160</v>
      </c>
      <c r="AA1650" s="57">
        <f t="shared" si="236"/>
        <v>200968.29721068247</v>
      </c>
      <c r="AB1650" s="59">
        <f t="shared" si="237"/>
        <v>1.7777777777777777</v>
      </c>
      <c r="AC1650" s="61">
        <f t="shared" si="238"/>
        <v>685.8</v>
      </c>
    </row>
    <row r="1651" spans="4:29">
      <c r="D1651" s="12">
        <v>1645</v>
      </c>
      <c r="E1651" s="36" t="s">
        <v>222</v>
      </c>
      <c r="F1651" s="16" t="s">
        <v>12</v>
      </c>
      <c r="G1651" s="14" t="s">
        <v>30</v>
      </c>
      <c r="H1651" s="13" t="s">
        <v>5</v>
      </c>
      <c r="I1651" s="13" t="s">
        <v>60</v>
      </c>
      <c r="J1651" s="13" t="s">
        <v>300</v>
      </c>
      <c r="K1651" s="13" t="s">
        <v>33</v>
      </c>
      <c r="L1651" s="14">
        <v>31.5</v>
      </c>
      <c r="M1651" s="14" t="s">
        <v>15</v>
      </c>
      <c r="N1651" s="31">
        <v>80000000</v>
      </c>
      <c r="O1651" s="14" t="s">
        <v>1</v>
      </c>
      <c r="P1651" s="14" t="s">
        <v>35</v>
      </c>
      <c r="Q1651" s="31">
        <v>2304</v>
      </c>
      <c r="R1651" s="31">
        <v>1152</v>
      </c>
      <c r="S1651" s="45">
        <v>15</v>
      </c>
      <c r="T1651" s="64">
        <f t="shared" si="225"/>
        <v>472.5</v>
      </c>
      <c r="U1651" s="64">
        <f t="shared" si="226"/>
        <v>4.1031027347181004</v>
      </c>
      <c r="V1651" s="38">
        <f t="shared" si="227"/>
        <v>1.2861124704045923</v>
      </c>
      <c r="W1651" s="52">
        <v>85.74083136030616</v>
      </c>
      <c r="X1651" s="71" t="str">
        <f t="shared" si="233"/>
        <v>Q1 2025</v>
      </c>
      <c r="Y1651" s="21">
        <f t="shared" si="234"/>
        <v>3840</v>
      </c>
      <c r="Z1651" s="21">
        <f t="shared" si="235"/>
        <v>2160</v>
      </c>
      <c r="AA1651" s="57">
        <f t="shared" si="236"/>
        <v>273540.18231454003</v>
      </c>
      <c r="AB1651" s="59">
        <f t="shared" si="237"/>
        <v>1.7777777777777777</v>
      </c>
      <c r="AC1651" s="61">
        <f t="shared" si="238"/>
        <v>800.09999999999991</v>
      </c>
    </row>
    <row r="1652" spans="4:29">
      <c r="D1652" s="12">
        <v>1646</v>
      </c>
      <c r="E1652" s="36" t="s">
        <v>222</v>
      </c>
      <c r="F1652" s="16" t="s">
        <v>12</v>
      </c>
      <c r="G1652" s="14" t="s">
        <v>30</v>
      </c>
      <c r="H1652" s="13" t="s">
        <v>5</v>
      </c>
      <c r="I1652" s="13" t="s">
        <v>60</v>
      </c>
      <c r="J1652" s="13" t="s">
        <v>301</v>
      </c>
      <c r="K1652" s="13" t="s">
        <v>95</v>
      </c>
      <c r="L1652" s="14">
        <v>34</v>
      </c>
      <c r="M1652" s="14" t="s">
        <v>302</v>
      </c>
      <c r="N1652" s="31">
        <v>80000000</v>
      </c>
      <c r="O1652" s="14" t="s">
        <v>1</v>
      </c>
      <c r="P1652" s="14" t="s">
        <v>35</v>
      </c>
      <c r="Q1652" s="31">
        <v>4608</v>
      </c>
      <c r="R1652" s="31">
        <v>1152</v>
      </c>
      <c r="S1652" s="45">
        <v>5</v>
      </c>
      <c r="T1652" s="64">
        <f t="shared" si="225"/>
        <v>170</v>
      </c>
      <c r="U1652" s="64">
        <f t="shared" si="226"/>
        <v>1.8094262724661465</v>
      </c>
      <c r="V1652" s="38">
        <f t="shared" si="227"/>
        <v>0</v>
      </c>
      <c r="W1652" s="52">
        <v>0</v>
      </c>
      <c r="X1652" s="71" t="str">
        <f t="shared" si="233"/>
        <v>Q1 2025</v>
      </c>
      <c r="Y1652" s="21">
        <f t="shared" si="234"/>
        <v>344</v>
      </c>
      <c r="Z1652" s="21">
        <f t="shared" si="235"/>
        <v>440</v>
      </c>
      <c r="AA1652" s="57">
        <f t="shared" si="236"/>
        <v>361885.25449322932</v>
      </c>
      <c r="AB1652" s="59">
        <f t="shared" si="237"/>
        <v>0.78181818181818186</v>
      </c>
      <c r="AC1652" s="61">
        <f t="shared" si="238"/>
        <v>863.59999999999991</v>
      </c>
    </row>
    <row r="1653" spans="4:29">
      <c r="D1653" s="12">
        <v>1647</v>
      </c>
      <c r="E1653" s="36" t="s">
        <v>222</v>
      </c>
      <c r="F1653" s="16" t="s">
        <v>12</v>
      </c>
      <c r="G1653" s="14" t="s">
        <v>30</v>
      </c>
      <c r="H1653" s="13" t="s">
        <v>5</v>
      </c>
      <c r="I1653" s="13" t="s">
        <v>53</v>
      </c>
      <c r="J1653" s="13" t="s">
        <v>133</v>
      </c>
      <c r="K1653" s="13"/>
      <c r="L1653" s="14">
        <v>31.5</v>
      </c>
      <c r="M1653" s="14" t="s">
        <v>15</v>
      </c>
      <c r="N1653" s="31">
        <v>1000000</v>
      </c>
      <c r="O1653" s="14" t="s">
        <v>1</v>
      </c>
      <c r="P1653" s="14" t="s">
        <v>35</v>
      </c>
      <c r="Q1653" s="31">
        <v>4608</v>
      </c>
      <c r="R1653" s="31">
        <v>1196</v>
      </c>
      <c r="S1653" s="45">
        <v>20</v>
      </c>
      <c r="T1653" s="64">
        <f t="shared" si="225"/>
        <v>630</v>
      </c>
      <c r="U1653" s="64">
        <f t="shared" si="226"/>
        <v>5.4708036462908005</v>
      </c>
      <c r="V1653" s="38">
        <f t="shared" si="227"/>
        <v>1.7148166272061232</v>
      </c>
      <c r="W1653" s="52">
        <v>85.74083136030616</v>
      </c>
      <c r="X1653" s="71" t="str">
        <f t="shared" si="233"/>
        <v>Q1 2025</v>
      </c>
      <c r="Y1653" s="21">
        <f t="shared" si="234"/>
        <v>3840</v>
      </c>
      <c r="Z1653" s="21">
        <f t="shared" si="235"/>
        <v>2160</v>
      </c>
      <c r="AA1653" s="57">
        <f t="shared" si="236"/>
        <v>273540.18231454003</v>
      </c>
      <c r="AB1653" s="59">
        <f t="shared" si="237"/>
        <v>1.7777777777777777</v>
      </c>
      <c r="AC1653" s="61">
        <f t="shared" si="238"/>
        <v>800.09999999999991</v>
      </c>
    </row>
    <row r="1654" spans="4:29">
      <c r="D1654" s="12">
        <v>1648</v>
      </c>
      <c r="E1654" s="36" t="s">
        <v>222</v>
      </c>
      <c r="F1654" s="16" t="s">
        <v>12</v>
      </c>
      <c r="G1654" s="14" t="s">
        <v>30</v>
      </c>
      <c r="H1654" s="13" t="s">
        <v>5</v>
      </c>
      <c r="I1654" s="13" t="s">
        <v>53</v>
      </c>
      <c r="J1654" s="13" t="s">
        <v>97</v>
      </c>
      <c r="K1654" s="13" t="s">
        <v>98</v>
      </c>
      <c r="L1654" s="14">
        <v>49</v>
      </c>
      <c r="M1654" s="14" t="s">
        <v>99</v>
      </c>
      <c r="N1654" s="31">
        <v>1000000</v>
      </c>
      <c r="O1654" s="14" t="s">
        <v>1</v>
      </c>
      <c r="P1654" s="14" t="s">
        <v>35</v>
      </c>
      <c r="Q1654" s="31">
        <v>5000</v>
      </c>
      <c r="R1654" s="31">
        <v>1152</v>
      </c>
      <c r="S1654" s="45">
        <v>10</v>
      </c>
      <c r="T1654" s="64">
        <f t="shared" si="225"/>
        <v>490</v>
      </c>
      <c r="U1654" s="64">
        <f t="shared" si="226"/>
        <v>4.0372886704072384</v>
      </c>
      <c r="V1654" s="38">
        <f t="shared" si="227"/>
        <v>1.2248690194329452</v>
      </c>
      <c r="W1654" s="52">
        <v>122.48690194329453</v>
      </c>
      <c r="X1654" s="71" t="str">
        <f t="shared" si="233"/>
        <v>Q1 2025</v>
      </c>
      <c r="Y1654" s="21">
        <f t="shared" si="234"/>
        <v>5120</v>
      </c>
      <c r="Z1654" s="21">
        <f t="shared" si="235"/>
        <v>1440</v>
      </c>
      <c r="AA1654" s="57">
        <f t="shared" si="236"/>
        <v>403728.86704072385</v>
      </c>
      <c r="AB1654" s="59">
        <f t="shared" si="237"/>
        <v>3.5555555555555554</v>
      </c>
      <c r="AC1654" s="61">
        <f t="shared" si="238"/>
        <v>1244.5999999999999</v>
      </c>
    </row>
    <row r="1655" spans="4:29">
      <c r="D1655" s="12">
        <v>1649</v>
      </c>
      <c r="E1655" s="36" t="s">
        <v>222</v>
      </c>
      <c r="F1655" s="16" t="s">
        <v>12</v>
      </c>
      <c r="G1655" s="14" t="s">
        <v>30</v>
      </c>
      <c r="H1655" s="13" t="s">
        <v>5</v>
      </c>
      <c r="I1655" s="13" t="s">
        <v>53</v>
      </c>
      <c r="J1655" s="13" t="s">
        <v>119</v>
      </c>
      <c r="K1655" s="13" t="s">
        <v>98</v>
      </c>
      <c r="L1655" s="14">
        <v>31.5</v>
      </c>
      <c r="M1655" s="14" t="s">
        <v>15</v>
      </c>
      <c r="N1655" s="31">
        <v>1000000</v>
      </c>
      <c r="O1655" s="14" t="s">
        <v>1</v>
      </c>
      <c r="P1655" s="14" t="s">
        <v>35</v>
      </c>
      <c r="Q1655" s="31">
        <v>5000</v>
      </c>
      <c r="R1655" s="31">
        <v>1152</v>
      </c>
      <c r="S1655" s="45">
        <v>10</v>
      </c>
      <c r="T1655" s="64">
        <f t="shared" si="225"/>
        <v>315</v>
      </c>
      <c r="U1655" s="64">
        <f t="shared" si="226"/>
        <v>2.7354018231454003</v>
      </c>
      <c r="V1655" s="38">
        <f t="shared" si="227"/>
        <v>0.85740831360306158</v>
      </c>
      <c r="W1655" s="52">
        <v>85.74083136030616</v>
      </c>
      <c r="X1655" s="71" t="str">
        <f t="shared" si="233"/>
        <v>Q1 2025</v>
      </c>
      <c r="Y1655" s="21">
        <f t="shared" si="234"/>
        <v>3840</v>
      </c>
      <c r="Z1655" s="21">
        <f t="shared" si="235"/>
        <v>2160</v>
      </c>
      <c r="AA1655" s="57">
        <f t="shared" si="236"/>
        <v>273540.18231454003</v>
      </c>
      <c r="AB1655" s="59">
        <f t="shared" si="237"/>
        <v>1.7777777777777777</v>
      </c>
      <c r="AC1655" s="61">
        <f t="shared" si="238"/>
        <v>800.09999999999991</v>
      </c>
    </row>
    <row r="1656" spans="4:29">
      <c r="D1656" s="12">
        <v>1650</v>
      </c>
      <c r="E1656" s="36" t="s">
        <v>222</v>
      </c>
      <c r="F1656" s="16" t="s">
        <v>12</v>
      </c>
      <c r="G1656" s="14" t="s">
        <v>30</v>
      </c>
      <c r="H1656" s="13" t="s">
        <v>5</v>
      </c>
      <c r="I1656" s="13" t="s">
        <v>120</v>
      </c>
      <c r="J1656" s="13"/>
      <c r="K1656" s="13" t="s">
        <v>120</v>
      </c>
      <c r="L1656" s="14">
        <v>27</v>
      </c>
      <c r="M1656" s="14" t="s">
        <v>15</v>
      </c>
      <c r="N1656" s="31" t="s">
        <v>65</v>
      </c>
      <c r="O1656" s="14" t="s">
        <v>1</v>
      </c>
      <c r="P1656" s="14" t="s">
        <v>35</v>
      </c>
      <c r="Q1656" s="31">
        <v>5000</v>
      </c>
      <c r="R1656" s="31">
        <v>1152</v>
      </c>
      <c r="S1656" s="45">
        <v>20</v>
      </c>
      <c r="T1656" s="64">
        <f t="shared" si="225"/>
        <v>540</v>
      </c>
      <c r="U1656" s="64">
        <f t="shared" si="226"/>
        <v>4.0193659442136491</v>
      </c>
      <c r="V1656" s="38">
        <f t="shared" si="227"/>
        <v>1.7148166272061232</v>
      </c>
      <c r="W1656" s="52">
        <v>85.74083136030616</v>
      </c>
      <c r="X1656" s="71" t="str">
        <f t="shared" si="233"/>
        <v>Q1 2025</v>
      </c>
      <c r="Y1656" s="21">
        <f t="shared" si="234"/>
        <v>3840</v>
      </c>
      <c r="Z1656" s="21">
        <f t="shared" si="235"/>
        <v>2160</v>
      </c>
      <c r="AA1656" s="57">
        <f t="shared" si="236"/>
        <v>200968.29721068247</v>
      </c>
      <c r="AB1656" s="59">
        <f t="shared" si="237"/>
        <v>1.7777777777777777</v>
      </c>
      <c r="AC1656" s="61">
        <f t="shared" si="238"/>
        <v>685.8</v>
      </c>
    </row>
    <row r="1657" spans="4:29">
      <c r="D1657" s="12">
        <v>1651</v>
      </c>
      <c r="E1657" s="36" t="s">
        <v>222</v>
      </c>
      <c r="F1657" s="16" t="s">
        <v>12</v>
      </c>
      <c r="G1657" s="14" t="s">
        <v>30</v>
      </c>
      <c r="H1657" s="13" t="s">
        <v>5</v>
      </c>
      <c r="I1657" s="13" t="s">
        <v>120</v>
      </c>
      <c r="J1657" s="13"/>
      <c r="K1657" s="13" t="s">
        <v>120</v>
      </c>
      <c r="L1657" s="14">
        <v>31.5</v>
      </c>
      <c r="M1657" s="14" t="s">
        <v>15</v>
      </c>
      <c r="N1657" s="31" t="s">
        <v>65</v>
      </c>
      <c r="O1657" s="14" t="s">
        <v>1</v>
      </c>
      <c r="P1657" s="14" t="s">
        <v>35</v>
      </c>
      <c r="Q1657" s="31">
        <v>5000</v>
      </c>
      <c r="R1657" s="31">
        <v>1152</v>
      </c>
      <c r="S1657" s="45">
        <v>15</v>
      </c>
      <c r="T1657" s="64">
        <f t="shared" si="225"/>
        <v>472.5</v>
      </c>
      <c r="U1657" s="64">
        <f t="shared" si="226"/>
        <v>4.1031027347181004</v>
      </c>
      <c r="V1657" s="38">
        <f t="shared" si="227"/>
        <v>1.2861124704045923</v>
      </c>
      <c r="W1657" s="52">
        <v>85.74083136030616</v>
      </c>
      <c r="X1657" s="71" t="str">
        <f t="shared" si="233"/>
        <v>Q1 2025</v>
      </c>
      <c r="Y1657" s="21">
        <f t="shared" si="234"/>
        <v>3840</v>
      </c>
      <c r="Z1657" s="21">
        <f t="shared" si="235"/>
        <v>2160</v>
      </c>
      <c r="AA1657" s="57">
        <f t="shared" si="236"/>
        <v>273540.18231454003</v>
      </c>
      <c r="AB1657" s="59">
        <f t="shared" si="237"/>
        <v>1.7777777777777777</v>
      </c>
      <c r="AC1657" s="61">
        <f t="shared" si="238"/>
        <v>800.09999999999991</v>
      </c>
    </row>
    <row r="1658" spans="4:29">
      <c r="D1658" s="12">
        <v>1652</v>
      </c>
      <c r="E1658" s="36" t="s">
        <v>222</v>
      </c>
      <c r="F1658" s="16" t="s">
        <v>12</v>
      </c>
      <c r="G1658" s="14" t="s">
        <v>30</v>
      </c>
      <c r="H1658" s="13" t="s">
        <v>5</v>
      </c>
      <c r="I1658" s="13" t="s">
        <v>45</v>
      </c>
      <c r="J1658" s="13" t="s">
        <v>134</v>
      </c>
      <c r="K1658" s="13" t="s">
        <v>43</v>
      </c>
      <c r="L1658" s="14">
        <v>27</v>
      </c>
      <c r="M1658" s="14" t="s">
        <v>15</v>
      </c>
      <c r="N1658" s="31">
        <v>1000000</v>
      </c>
      <c r="O1658" s="14" t="s">
        <v>1</v>
      </c>
      <c r="P1658" s="14" t="s">
        <v>35</v>
      </c>
      <c r="Q1658" s="31">
        <v>2304</v>
      </c>
      <c r="R1658" s="31">
        <v>576</v>
      </c>
      <c r="S1658" s="45">
        <v>25</v>
      </c>
      <c r="T1658" s="64">
        <f t="shared" si="225"/>
        <v>675</v>
      </c>
      <c r="U1658" s="64">
        <f t="shared" si="226"/>
        <v>5.0242074302670616</v>
      </c>
      <c r="V1658" s="38">
        <f t="shared" si="227"/>
        <v>2.143520784007654</v>
      </c>
      <c r="W1658" s="52">
        <v>85.74083136030616</v>
      </c>
      <c r="X1658" s="71" t="str">
        <f t="shared" si="233"/>
        <v>Q1 2025</v>
      </c>
      <c r="Y1658" s="21">
        <f t="shared" si="234"/>
        <v>3840</v>
      </c>
      <c r="Z1658" s="21">
        <f t="shared" si="235"/>
        <v>2160</v>
      </c>
      <c r="AA1658" s="57">
        <f t="shared" si="236"/>
        <v>200968.29721068247</v>
      </c>
      <c r="AB1658" s="59">
        <f t="shared" si="237"/>
        <v>1.7777777777777777</v>
      </c>
      <c r="AC1658" s="61">
        <f t="shared" si="238"/>
        <v>685.8</v>
      </c>
    </row>
    <row r="1659" spans="4:29">
      <c r="D1659" s="12">
        <v>1653</v>
      </c>
      <c r="E1659" s="36" t="s">
        <v>222</v>
      </c>
      <c r="F1659" s="16" t="s">
        <v>12</v>
      </c>
      <c r="G1659" s="14" t="s">
        <v>30</v>
      </c>
      <c r="H1659" s="13" t="s">
        <v>5</v>
      </c>
      <c r="I1659" s="13" t="s">
        <v>121</v>
      </c>
      <c r="J1659" s="13" t="s">
        <v>282</v>
      </c>
      <c r="K1659" s="13"/>
      <c r="L1659" s="14">
        <v>27</v>
      </c>
      <c r="M1659" s="14" t="s">
        <v>15</v>
      </c>
      <c r="N1659" s="31" t="s">
        <v>65</v>
      </c>
      <c r="O1659" s="14" t="s">
        <v>1</v>
      </c>
      <c r="P1659" s="14" t="s">
        <v>35</v>
      </c>
      <c r="Q1659" s="31">
        <v>5000</v>
      </c>
      <c r="R1659" s="31">
        <v>1152</v>
      </c>
      <c r="S1659" s="45">
        <v>15</v>
      </c>
      <c r="T1659" s="64">
        <f t="shared" si="225"/>
        <v>405</v>
      </c>
      <c r="U1659" s="64">
        <f t="shared" si="226"/>
        <v>3.0145244581602371</v>
      </c>
      <c r="V1659" s="38">
        <f t="shared" si="227"/>
        <v>1.2861124704045923</v>
      </c>
      <c r="W1659" s="52">
        <v>85.74083136030616</v>
      </c>
      <c r="X1659" s="71" t="str">
        <f t="shared" si="233"/>
        <v>Q1 2025</v>
      </c>
      <c r="Y1659" s="21">
        <f t="shared" si="234"/>
        <v>3840</v>
      </c>
      <c r="Z1659" s="21">
        <f t="shared" si="235"/>
        <v>2160</v>
      </c>
      <c r="AA1659" s="57">
        <f t="shared" si="236"/>
        <v>200968.29721068247</v>
      </c>
      <c r="AB1659" s="59">
        <f t="shared" si="237"/>
        <v>1.7777777777777777</v>
      </c>
      <c r="AC1659" s="61">
        <f t="shared" si="238"/>
        <v>685.8</v>
      </c>
    </row>
    <row r="1660" spans="4:29">
      <c r="D1660" s="12">
        <v>1654</v>
      </c>
      <c r="E1660" s="36" t="s">
        <v>222</v>
      </c>
      <c r="F1660" s="16" t="s">
        <v>12</v>
      </c>
      <c r="G1660" s="14" t="s">
        <v>30</v>
      </c>
      <c r="H1660" s="13" t="s">
        <v>5</v>
      </c>
      <c r="I1660" s="13" t="s">
        <v>121</v>
      </c>
      <c r="J1660" s="13" t="s">
        <v>283</v>
      </c>
      <c r="K1660" s="13"/>
      <c r="L1660" s="14">
        <v>31.5</v>
      </c>
      <c r="M1660" s="14" t="s">
        <v>15</v>
      </c>
      <c r="N1660" s="31" t="s">
        <v>65</v>
      </c>
      <c r="O1660" s="14" t="s">
        <v>1</v>
      </c>
      <c r="P1660" s="14" t="s">
        <v>35</v>
      </c>
      <c r="Q1660" s="31">
        <v>5000</v>
      </c>
      <c r="R1660" s="31">
        <v>1152</v>
      </c>
      <c r="S1660" s="45">
        <v>15</v>
      </c>
      <c r="T1660" s="64">
        <f t="shared" si="225"/>
        <v>472.5</v>
      </c>
      <c r="U1660" s="64">
        <f t="shared" si="226"/>
        <v>4.1031027347181004</v>
      </c>
      <c r="V1660" s="38">
        <f t="shared" si="227"/>
        <v>1.2861124704045923</v>
      </c>
      <c r="W1660" s="52">
        <v>85.74083136030616</v>
      </c>
      <c r="X1660" s="71" t="str">
        <f t="shared" si="233"/>
        <v>Q1 2025</v>
      </c>
      <c r="Y1660" s="21">
        <f t="shared" si="234"/>
        <v>3840</v>
      </c>
      <c r="Z1660" s="21">
        <f t="shared" si="235"/>
        <v>2160</v>
      </c>
      <c r="AA1660" s="57">
        <f t="shared" si="236"/>
        <v>273540.18231454003</v>
      </c>
      <c r="AB1660" s="59">
        <f t="shared" si="237"/>
        <v>1.7777777777777777</v>
      </c>
      <c r="AC1660" s="61">
        <f t="shared" si="238"/>
        <v>800.09999999999991</v>
      </c>
    </row>
    <row r="1661" spans="4:29">
      <c r="D1661" s="12">
        <v>1655</v>
      </c>
      <c r="E1661" s="36" t="s">
        <v>222</v>
      </c>
      <c r="F1661" s="16" t="s">
        <v>12</v>
      </c>
      <c r="G1661" s="14" t="s">
        <v>30</v>
      </c>
      <c r="H1661" s="13" t="s">
        <v>5</v>
      </c>
      <c r="I1661" s="13" t="s">
        <v>122</v>
      </c>
      <c r="J1661" s="13"/>
      <c r="K1661" s="13"/>
      <c r="L1661" s="14">
        <v>27</v>
      </c>
      <c r="M1661" s="14" t="s">
        <v>15</v>
      </c>
      <c r="N1661" s="31" t="s">
        <v>65</v>
      </c>
      <c r="O1661" s="14" t="s">
        <v>2</v>
      </c>
      <c r="P1661" s="14" t="s">
        <v>35</v>
      </c>
      <c r="Q1661" s="31">
        <v>5000</v>
      </c>
      <c r="R1661" s="31">
        <v>1152</v>
      </c>
      <c r="S1661" s="45">
        <v>15</v>
      </c>
      <c r="T1661" s="64">
        <f t="shared" si="225"/>
        <v>405</v>
      </c>
      <c r="U1661" s="64">
        <f t="shared" si="226"/>
        <v>3.0145244581602371</v>
      </c>
      <c r="V1661" s="38">
        <f t="shared" si="227"/>
        <v>1.2861124704045923</v>
      </c>
      <c r="W1661" s="52">
        <v>85.74083136030616</v>
      </c>
      <c r="X1661" s="71" t="str">
        <f t="shared" si="233"/>
        <v>Q1 2025</v>
      </c>
      <c r="Y1661" s="21">
        <f t="shared" si="234"/>
        <v>3840</v>
      </c>
      <c r="Z1661" s="21">
        <f t="shared" si="235"/>
        <v>2160</v>
      </c>
      <c r="AA1661" s="57">
        <f t="shared" si="236"/>
        <v>200968.29721068247</v>
      </c>
      <c r="AB1661" s="59">
        <f t="shared" si="237"/>
        <v>1.7777777777777777</v>
      </c>
      <c r="AC1661" s="61">
        <f t="shared" si="238"/>
        <v>685.8</v>
      </c>
    </row>
    <row r="1662" spans="4:29">
      <c r="D1662" s="12">
        <v>1656</v>
      </c>
      <c r="E1662" s="36" t="s">
        <v>222</v>
      </c>
      <c r="F1662" s="16" t="s">
        <v>12</v>
      </c>
      <c r="G1662" s="14" t="s">
        <v>30</v>
      </c>
      <c r="H1662" s="13" t="s">
        <v>5</v>
      </c>
      <c r="I1662" s="13" t="s">
        <v>122</v>
      </c>
      <c r="J1662" s="13"/>
      <c r="K1662" s="13"/>
      <c r="L1662" s="14">
        <v>31.5</v>
      </c>
      <c r="M1662" s="14" t="s">
        <v>15</v>
      </c>
      <c r="N1662" s="31" t="s">
        <v>65</v>
      </c>
      <c r="O1662" s="14" t="s">
        <v>2</v>
      </c>
      <c r="P1662" s="14" t="s">
        <v>35</v>
      </c>
      <c r="Q1662" s="31">
        <v>5000</v>
      </c>
      <c r="R1662" s="31">
        <v>1152</v>
      </c>
      <c r="S1662" s="45">
        <v>15</v>
      </c>
      <c r="T1662" s="64">
        <f t="shared" si="225"/>
        <v>472.5</v>
      </c>
      <c r="U1662" s="64">
        <f t="shared" si="226"/>
        <v>4.1031027347181004</v>
      </c>
      <c r="V1662" s="38">
        <f t="shared" si="227"/>
        <v>1.2861124704045923</v>
      </c>
      <c r="W1662" s="52">
        <v>85.74083136030616</v>
      </c>
      <c r="X1662" s="71" t="str">
        <f t="shared" si="233"/>
        <v>Q1 2025</v>
      </c>
      <c r="Y1662" s="21">
        <f t="shared" si="234"/>
        <v>3840</v>
      </c>
      <c r="Z1662" s="21">
        <f t="shared" si="235"/>
        <v>2160</v>
      </c>
      <c r="AA1662" s="57">
        <f t="shared" si="236"/>
        <v>273540.18231454003</v>
      </c>
      <c r="AB1662" s="59">
        <f t="shared" si="237"/>
        <v>1.7777777777777777</v>
      </c>
      <c r="AC1662" s="61">
        <f t="shared" si="238"/>
        <v>800.09999999999991</v>
      </c>
    </row>
    <row r="1663" spans="4:29">
      <c r="D1663" s="12">
        <v>1657</v>
      </c>
      <c r="E1663" s="36" t="s">
        <v>222</v>
      </c>
      <c r="F1663" s="16" t="s">
        <v>12</v>
      </c>
      <c r="G1663" s="14" t="s">
        <v>30</v>
      </c>
      <c r="H1663" s="13" t="s">
        <v>5</v>
      </c>
      <c r="I1663" s="13" t="s">
        <v>140</v>
      </c>
      <c r="J1663" s="13"/>
      <c r="K1663" s="13"/>
      <c r="L1663" s="14">
        <v>27</v>
      </c>
      <c r="M1663" s="14" t="s">
        <v>15</v>
      </c>
      <c r="N1663" s="31" t="s">
        <v>65</v>
      </c>
      <c r="O1663" s="14" t="s">
        <v>1</v>
      </c>
      <c r="P1663" s="14" t="s">
        <v>35</v>
      </c>
      <c r="Q1663" s="31">
        <v>2304</v>
      </c>
      <c r="R1663" s="31">
        <v>576</v>
      </c>
      <c r="S1663" s="45">
        <v>15</v>
      </c>
      <c r="T1663" s="64">
        <f t="shared" si="225"/>
        <v>405</v>
      </c>
      <c r="U1663" s="64">
        <f t="shared" si="226"/>
        <v>3.0145244581602371</v>
      </c>
      <c r="V1663" s="38">
        <f t="shared" si="227"/>
        <v>1.2861124704045923</v>
      </c>
      <c r="W1663" s="52">
        <v>85.74083136030616</v>
      </c>
      <c r="X1663" s="71" t="str">
        <f t="shared" si="233"/>
        <v>Q1 2025</v>
      </c>
      <c r="Y1663" s="21">
        <f t="shared" si="234"/>
        <v>3840</v>
      </c>
      <c r="Z1663" s="21">
        <f t="shared" si="235"/>
        <v>2160</v>
      </c>
      <c r="AA1663" s="57">
        <f t="shared" si="236"/>
        <v>200968.29721068247</v>
      </c>
      <c r="AB1663" s="59">
        <f t="shared" si="237"/>
        <v>1.7777777777777777</v>
      </c>
      <c r="AC1663" s="61">
        <f t="shared" si="238"/>
        <v>685.8</v>
      </c>
    </row>
    <row r="1664" spans="4:29">
      <c r="D1664" s="12">
        <v>1658</v>
      </c>
      <c r="E1664" s="36" t="s">
        <v>222</v>
      </c>
      <c r="F1664" s="16" t="s">
        <v>12</v>
      </c>
      <c r="G1664" s="14" t="s">
        <v>30</v>
      </c>
      <c r="H1664" s="13" t="s">
        <v>5</v>
      </c>
      <c r="I1664" s="13" t="s">
        <v>140</v>
      </c>
      <c r="J1664" s="13"/>
      <c r="K1664" s="13"/>
      <c r="L1664" s="14">
        <v>31.5</v>
      </c>
      <c r="M1664" s="14" t="s">
        <v>15</v>
      </c>
      <c r="N1664" s="31" t="s">
        <v>65</v>
      </c>
      <c r="O1664" s="14" t="s">
        <v>1</v>
      </c>
      <c r="P1664" s="14" t="s">
        <v>35</v>
      </c>
      <c r="Q1664" s="31">
        <v>4608</v>
      </c>
      <c r="R1664" s="31">
        <v>1152</v>
      </c>
      <c r="S1664" s="45">
        <v>15</v>
      </c>
      <c r="T1664" s="64">
        <f t="shared" si="225"/>
        <v>472.5</v>
      </c>
      <c r="U1664" s="64">
        <f t="shared" si="226"/>
        <v>4.1031027347181004</v>
      </c>
      <c r="V1664" s="38">
        <f t="shared" si="227"/>
        <v>1.2861124704045923</v>
      </c>
      <c r="W1664" s="52">
        <v>85.74083136030616</v>
      </c>
      <c r="X1664" s="71" t="str">
        <f t="shared" si="233"/>
        <v>Q1 2025</v>
      </c>
      <c r="Y1664" s="21">
        <f t="shared" si="234"/>
        <v>3840</v>
      </c>
      <c r="Z1664" s="21">
        <f t="shared" si="235"/>
        <v>2160</v>
      </c>
      <c r="AA1664" s="57">
        <f t="shared" si="236"/>
        <v>273540.18231454003</v>
      </c>
      <c r="AB1664" s="59">
        <f t="shared" si="237"/>
        <v>1.7777777777777777</v>
      </c>
      <c r="AC1664" s="61">
        <f t="shared" si="238"/>
        <v>800.09999999999991</v>
      </c>
    </row>
    <row r="1665" spans="4:29">
      <c r="D1665" s="12">
        <v>1659</v>
      </c>
      <c r="E1665" s="36" t="s">
        <v>222</v>
      </c>
      <c r="F1665" s="16" t="s">
        <v>12</v>
      </c>
      <c r="G1665" s="14" t="s">
        <v>30</v>
      </c>
      <c r="H1665" s="13" t="s">
        <v>5</v>
      </c>
      <c r="I1665" s="13" t="s">
        <v>135</v>
      </c>
      <c r="J1665" s="13" t="s">
        <v>225</v>
      </c>
      <c r="K1665" s="13" t="s">
        <v>95</v>
      </c>
      <c r="L1665" s="14">
        <v>27</v>
      </c>
      <c r="M1665" s="14" t="s">
        <v>15</v>
      </c>
      <c r="N1665" s="31" t="s">
        <v>65</v>
      </c>
      <c r="O1665" s="14" t="s">
        <v>2</v>
      </c>
      <c r="P1665" s="14" t="s">
        <v>35</v>
      </c>
      <c r="Q1665" s="31">
        <v>10368</v>
      </c>
      <c r="R1665" s="31">
        <v>1152</v>
      </c>
      <c r="S1665" s="45">
        <v>15</v>
      </c>
      <c r="T1665" s="64">
        <f t="shared" si="225"/>
        <v>405</v>
      </c>
      <c r="U1665" s="64">
        <f t="shared" si="226"/>
        <v>3.0145244581602371</v>
      </c>
      <c r="V1665" s="38">
        <f t="shared" si="227"/>
        <v>1.2861124704045923</v>
      </c>
      <c r="W1665" s="52">
        <v>85.74083136030616</v>
      </c>
      <c r="X1665" s="71" t="str">
        <f t="shared" si="233"/>
        <v>Q1 2025</v>
      </c>
      <c r="Y1665" s="21">
        <f t="shared" si="234"/>
        <v>3840</v>
      </c>
      <c r="Z1665" s="21">
        <f t="shared" si="235"/>
        <v>2160</v>
      </c>
      <c r="AA1665" s="57">
        <f t="shared" si="236"/>
        <v>200968.29721068247</v>
      </c>
      <c r="AB1665" s="59">
        <f t="shared" si="237"/>
        <v>1.7777777777777777</v>
      </c>
      <c r="AC1665" s="61">
        <f t="shared" si="238"/>
        <v>685.8</v>
      </c>
    </row>
    <row r="1666" spans="4:29">
      <c r="D1666" s="12">
        <v>1660</v>
      </c>
      <c r="E1666" s="36" t="s">
        <v>222</v>
      </c>
      <c r="F1666" s="16" t="s">
        <v>12</v>
      </c>
      <c r="G1666" s="14" t="s">
        <v>30</v>
      </c>
      <c r="H1666" s="13" t="s">
        <v>5</v>
      </c>
      <c r="I1666" s="13" t="s">
        <v>135</v>
      </c>
      <c r="J1666" s="13" t="s">
        <v>197</v>
      </c>
      <c r="K1666" s="13" t="s">
        <v>95</v>
      </c>
      <c r="L1666" s="14">
        <v>27</v>
      </c>
      <c r="M1666" s="14" t="s">
        <v>15</v>
      </c>
      <c r="N1666" s="31" t="s">
        <v>65</v>
      </c>
      <c r="O1666" s="14" t="s">
        <v>2</v>
      </c>
      <c r="P1666" s="14" t="s">
        <v>35</v>
      </c>
      <c r="Q1666" s="31">
        <v>4608</v>
      </c>
      <c r="R1666" s="31">
        <v>1152</v>
      </c>
      <c r="S1666" s="45">
        <v>20</v>
      </c>
      <c r="T1666" s="64">
        <f t="shared" si="225"/>
        <v>540</v>
      </c>
      <c r="U1666" s="64">
        <f t="shared" si="226"/>
        <v>4.0193659442136491</v>
      </c>
      <c r="V1666" s="38">
        <f t="shared" si="227"/>
        <v>1.7148166272061232</v>
      </c>
      <c r="W1666" s="52">
        <v>85.74083136030616</v>
      </c>
      <c r="X1666" s="71" t="str">
        <f t="shared" si="233"/>
        <v>Q1 2025</v>
      </c>
      <c r="Y1666" s="21">
        <f t="shared" si="234"/>
        <v>3840</v>
      </c>
      <c r="Z1666" s="21">
        <f t="shared" si="235"/>
        <v>2160</v>
      </c>
      <c r="AA1666" s="57">
        <f t="shared" si="236"/>
        <v>200968.29721068247</v>
      </c>
      <c r="AB1666" s="59">
        <f t="shared" si="237"/>
        <v>1.7777777777777777</v>
      </c>
      <c r="AC1666" s="61">
        <f t="shared" si="238"/>
        <v>685.8</v>
      </c>
    </row>
    <row r="1667" spans="4:29">
      <c r="D1667" s="12">
        <v>1661</v>
      </c>
      <c r="E1667" s="36" t="s">
        <v>222</v>
      </c>
      <c r="F1667" s="16" t="s">
        <v>12</v>
      </c>
      <c r="G1667" s="14" t="s">
        <v>30</v>
      </c>
      <c r="H1667" s="13" t="s">
        <v>5</v>
      </c>
      <c r="I1667" s="13" t="s">
        <v>135</v>
      </c>
      <c r="J1667" s="13" t="s">
        <v>198</v>
      </c>
      <c r="K1667" s="13" t="s">
        <v>95</v>
      </c>
      <c r="L1667" s="14">
        <v>31.5</v>
      </c>
      <c r="M1667" s="14" t="s">
        <v>15</v>
      </c>
      <c r="N1667" s="31" t="s">
        <v>65</v>
      </c>
      <c r="O1667" s="14" t="s">
        <v>2</v>
      </c>
      <c r="P1667" s="14" t="s">
        <v>35</v>
      </c>
      <c r="Q1667" s="31">
        <v>9216</v>
      </c>
      <c r="R1667" s="31">
        <v>1152</v>
      </c>
      <c r="S1667" s="45">
        <v>15</v>
      </c>
      <c r="T1667" s="64">
        <f t="shared" si="225"/>
        <v>472.5</v>
      </c>
      <c r="U1667" s="64">
        <f t="shared" si="226"/>
        <v>4.1031027347181004</v>
      </c>
      <c r="V1667" s="38">
        <f t="shared" si="227"/>
        <v>1.2861124704045923</v>
      </c>
      <c r="W1667" s="52">
        <v>85.74083136030616</v>
      </c>
      <c r="X1667" s="71" t="str">
        <f t="shared" si="233"/>
        <v>Q1 2025</v>
      </c>
      <c r="Y1667" s="21">
        <f t="shared" si="234"/>
        <v>3840</v>
      </c>
      <c r="Z1667" s="21">
        <f t="shared" si="235"/>
        <v>2160</v>
      </c>
      <c r="AA1667" s="57">
        <f t="shared" si="236"/>
        <v>273540.18231454003</v>
      </c>
      <c r="AB1667" s="59">
        <f t="shared" si="237"/>
        <v>1.7777777777777777</v>
      </c>
      <c r="AC1667" s="61">
        <f t="shared" si="238"/>
        <v>800.09999999999991</v>
      </c>
    </row>
    <row r="1668" spans="4:29">
      <c r="D1668" s="12">
        <v>1662</v>
      </c>
      <c r="E1668" s="36" t="s">
        <v>222</v>
      </c>
      <c r="F1668" s="16" t="s">
        <v>12</v>
      </c>
      <c r="G1668" s="14" t="s">
        <v>30</v>
      </c>
      <c r="H1668" s="13" t="s">
        <v>5</v>
      </c>
      <c r="I1668" s="13" t="s">
        <v>135</v>
      </c>
      <c r="J1668" s="13" t="s">
        <v>210</v>
      </c>
      <c r="K1668" s="13" t="s">
        <v>95</v>
      </c>
      <c r="L1668" s="14">
        <v>34</v>
      </c>
      <c r="M1668" s="14" t="s">
        <v>117</v>
      </c>
      <c r="N1668" s="31" t="s">
        <v>65</v>
      </c>
      <c r="O1668" s="14" t="s">
        <v>2</v>
      </c>
      <c r="P1668" s="14" t="s">
        <v>35</v>
      </c>
      <c r="Q1668" s="31">
        <v>9216</v>
      </c>
      <c r="R1668" s="31">
        <v>1151</v>
      </c>
      <c r="S1668" s="45">
        <v>3</v>
      </c>
      <c r="T1668" s="64">
        <f t="shared" si="225"/>
        <v>102</v>
      </c>
      <c r="U1668" s="64">
        <f t="shared" si="226"/>
        <v>0.79694391031753331</v>
      </c>
      <c r="V1668" s="38">
        <f t="shared" si="227"/>
        <v>0.25722249408091846</v>
      </c>
      <c r="W1668" s="52">
        <v>85.74083136030616</v>
      </c>
      <c r="X1668" s="71" t="str">
        <f t="shared" si="233"/>
        <v>Q1 2025</v>
      </c>
      <c r="Y1668" s="21">
        <f t="shared" si="234"/>
        <v>3440</v>
      </c>
      <c r="Z1668" s="21">
        <f t="shared" si="235"/>
        <v>1440</v>
      </c>
      <c r="AA1668" s="57">
        <f t="shared" si="236"/>
        <v>265647.97010584443</v>
      </c>
      <c r="AB1668" s="59">
        <f t="shared" si="237"/>
        <v>2.3888888888888888</v>
      </c>
      <c r="AC1668" s="61">
        <f t="shared" si="238"/>
        <v>863.59999999999991</v>
      </c>
    </row>
    <row r="1669" spans="4:29">
      <c r="D1669" s="12">
        <v>1663</v>
      </c>
      <c r="E1669" s="36" t="s">
        <v>222</v>
      </c>
      <c r="F1669" s="16" t="s">
        <v>12</v>
      </c>
      <c r="G1669" s="14" t="s">
        <v>30</v>
      </c>
      <c r="H1669" s="13" t="s">
        <v>5</v>
      </c>
      <c r="I1669" s="13" t="s">
        <v>144</v>
      </c>
      <c r="J1669" s="13" t="s">
        <v>284</v>
      </c>
      <c r="K1669" s="13" t="s">
        <v>43</v>
      </c>
      <c r="L1669" s="14">
        <v>27</v>
      </c>
      <c r="M1669" s="14" t="s">
        <v>15</v>
      </c>
      <c r="N1669" s="31" t="s">
        <v>65</v>
      </c>
      <c r="O1669" s="14" t="s">
        <v>1</v>
      </c>
      <c r="P1669" s="14" t="s">
        <v>35</v>
      </c>
      <c r="Q1669" s="31">
        <v>1536</v>
      </c>
      <c r="R1669" s="31">
        <v>384</v>
      </c>
      <c r="S1669" s="45">
        <v>25</v>
      </c>
      <c r="T1669" s="64">
        <f t="shared" si="225"/>
        <v>675</v>
      </c>
      <c r="U1669" s="64">
        <f t="shared" si="226"/>
        <v>5.0242074302670616</v>
      </c>
      <c r="V1669" s="38">
        <f t="shared" si="227"/>
        <v>2.143520784007654</v>
      </c>
      <c r="W1669" s="52">
        <v>85.74083136030616</v>
      </c>
      <c r="X1669" s="71" t="str">
        <f t="shared" si="233"/>
        <v>Q1 2025</v>
      </c>
      <c r="Y1669" s="21">
        <f t="shared" si="234"/>
        <v>3840</v>
      </c>
      <c r="Z1669" s="21">
        <f t="shared" si="235"/>
        <v>2160</v>
      </c>
      <c r="AA1669" s="57">
        <f t="shared" si="236"/>
        <v>200968.29721068247</v>
      </c>
      <c r="AB1669" s="59">
        <f t="shared" si="237"/>
        <v>1.7777777777777777</v>
      </c>
      <c r="AC1669" s="61">
        <f t="shared" si="238"/>
        <v>685.8</v>
      </c>
    </row>
    <row r="1670" spans="4:29">
      <c r="D1670" s="12">
        <v>1664</v>
      </c>
      <c r="E1670" s="36" t="s">
        <v>222</v>
      </c>
      <c r="F1670" s="16" t="s">
        <v>12</v>
      </c>
      <c r="G1670" s="14" t="s">
        <v>30</v>
      </c>
      <c r="H1670" s="13" t="s">
        <v>5</v>
      </c>
      <c r="I1670" s="13" t="s">
        <v>144</v>
      </c>
      <c r="J1670" s="13" t="s">
        <v>285</v>
      </c>
      <c r="K1670" s="13" t="s">
        <v>43</v>
      </c>
      <c r="L1670" s="14">
        <v>27</v>
      </c>
      <c r="M1670" s="14" t="s">
        <v>15</v>
      </c>
      <c r="N1670" s="31" t="s">
        <v>65</v>
      </c>
      <c r="O1670" s="14" t="s">
        <v>1</v>
      </c>
      <c r="P1670" s="14" t="s">
        <v>35</v>
      </c>
      <c r="Q1670" s="31">
        <v>2304</v>
      </c>
      <c r="R1670" s="31">
        <v>1152</v>
      </c>
      <c r="S1670" s="45">
        <v>15</v>
      </c>
      <c r="T1670" s="64">
        <f t="shared" si="225"/>
        <v>405</v>
      </c>
      <c r="U1670" s="64">
        <f t="shared" si="226"/>
        <v>3.0145244581602371</v>
      </c>
      <c r="V1670" s="38">
        <f t="shared" si="227"/>
        <v>1.2861124704045923</v>
      </c>
      <c r="W1670" s="52">
        <v>85.74083136030616</v>
      </c>
      <c r="X1670" s="71" t="str">
        <f t="shared" si="233"/>
        <v>Q1 2025</v>
      </c>
      <c r="Y1670" s="21">
        <f t="shared" si="234"/>
        <v>3840</v>
      </c>
      <c r="Z1670" s="21">
        <f t="shared" si="235"/>
        <v>2160</v>
      </c>
      <c r="AA1670" s="57">
        <f t="shared" si="236"/>
        <v>200968.29721068247</v>
      </c>
      <c r="AB1670" s="59">
        <f t="shared" si="237"/>
        <v>1.7777777777777777</v>
      </c>
      <c r="AC1670" s="61">
        <f t="shared" si="238"/>
        <v>685.8</v>
      </c>
    </row>
    <row r="1671" spans="4:29">
      <c r="D1671" s="12">
        <v>1665</v>
      </c>
      <c r="E1671" s="36" t="s">
        <v>222</v>
      </c>
      <c r="F1671" s="16" t="s">
        <v>12</v>
      </c>
      <c r="G1671" s="14" t="s">
        <v>30</v>
      </c>
      <c r="H1671" s="13" t="s">
        <v>5</v>
      </c>
      <c r="I1671" s="13" t="s">
        <v>144</v>
      </c>
      <c r="J1671" s="13" t="s">
        <v>286</v>
      </c>
      <c r="K1671" s="13" t="s">
        <v>43</v>
      </c>
      <c r="L1671" s="14">
        <v>31.5</v>
      </c>
      <c r="M1671" s="14" t="s">
        <v>15</v>
      </c>
      <c r="N1671" s="31" t="s">
        <v>65</v>
      </c>
      <c r="O1671" s="14" t="s">
        <v>1</v>
      </c>
      <c r="P1671" s="14" t="s">
        <v>35</v>
      </c>
      <c r="Q1671" s="31">
        <v>2304</v>
      </c>
      <c r="R1671" s="31">
        <v>1152</v>
      </c>
      <c r="S1671" s="45">
        <v>15</v>
      </c>
      <c r="T1671" s="64">
        <f t="shared" ref="T1671:T1734" si="239">L1671*S1671</f>
        <v>472.5</v>
      </c>
      <c r="U1671" s="64">
        <f t="shared" ref="U1671:U1734" si="240">S1671*AA1671/10^6</f>
        <v>4.1031027347181004</v>
      </c>
      <c r="V1671" s="38">
        <f t="shared" ref="V1671:V1734" si="241">S1671*W1671/1000</f>
        <v>1.2861124704045923</v>
      </c>
      <c r="W1671" s="52">
        <v>85.74083136030616</v>
      </c>
      <c r="X1671" s="71" t="str">
        <f t="shared" si="233"/>
        <v>Q1 2025</v>
      </c>
      <c r="Y1671" s="21">
        <f t="shared" si="234"/>
        <v>3840</v>
      </c>
      <c r="Z1671" s="21">
        <f t="shared" si="235"/>
        <v>2160</v>
      </c>
      <c r="AA1671" s="57">
        <f t="shared" si="236"/>
        <v>273540.18231454003</v>
      </c>
      <c r="AB1671" s="59">
        <f t="shared" si="237"/>
        <v>1.7777777777777777</v>
      </c>
      <c r="AC1671" s="61">
        <f t="shared" si="238"/>
        <v>800.09999999999991</v>
      </c>
    </row>
    <row r="1672" spans="4:29">
      <c r="D1672" s="12">
        <v>1666</v>
      </c>
      <c r="E1672" s="36" t="s">
        <v>222</v>
      </c>
      <c r="F1672" s="16" t="s">
        <v>12</v>
      </c>
      <c r="G1672" s="14" t="s">
        <v>30</v>
      </c>
      <c r="H1672" s="13" t="s">
        <v>5</v>
      </c>
      <c r="I1672" s="13" t="s">
        <v>144</v>
      </c>
      <c r="J1672" s="13"/>
      <c r="K1672" s="13"/>
      <c r="L1672" s="14">
        <v>34</v>
      </c>
      <c r="M1672" s="14" t="s">
        <v>302</v>
      </c>
      <c r="N1672" s="31" t="s">
        <v>65</v>
      </c>
      <c r="O1672" s="14" t="s">
        <v>1</v>
      </c>
      <c r="P1672" s="14" t="s">
        <v>35</v>
      </c>
      <c r="Q1672" s="31">
        <v>2304</v>
      </c>
      <c r="R1672" s="31">
        <v>2304</v>
      </c>
      <c r="S1672" s="45">
        <v>10</v>
      </c>
      <c r="T1672" s="64">
        <f t="shared" si="239"/>
        <v>340</v>
      </c>
      <c r="U1672" s="64">
        <f t="shared" si="240"/>
        <v>3.618852544932293</v>
      </c>
      <c r="V1672" s="38">
        <f t="shared" si="241"/>
        <v>0</v>
      </c>
      <c r="W1672" s="52">
        <v>0</v>
      </c>
      <c r="X1672" s="71" t="str">
        <f t="shared" ref="X1672:X1735" si="242">G1672&amp;" "&amp;F1672</f>
        <v>Q1 2025</v>
      </c>
      <c r="Y1672" s="21">
        <f t="shared" si="234"/>
        <v>344</v>
      </c>
      <c r="Z1672" s="21">
        <f t="shared" si="235"/>
        <v>440</v>
      </c>
      <c r="AA1672" s="57">
        <f t="shared" si="236"/>
        <v>361885.25449322932</v>
      </c>
      <c r="AB1672" s="59">
        <f t="shared" si="237"/>
        <v>0.78181818181818186</v>
      </c>
      <c r="AC1672" s="61">
        <f t="shared" si="238"/>
        <v>863.59999999999991</v>
      </c>
    </row>
    <row r="1673" spans="4:29">
      <c r="D1673" s="12">
        <v>1667</v>
      </c>
      <c r="E1673" s="36" t="s">
        <v>222</v>
      </c>
      <c r="F1673" s="16" t="s">
        <v>12</v>
      </c>
      <c r="G1673" s="14" t="s">
        <v>30</v>
      </c>
      <c r="H1673" s="13" t="s">
        <v>5</v>
      </c>
      <c r="I1673" s="13" t="s">
        <v>145</v>
      </c>
      <c r="J1673" s="13"/>
      <c r="K1673" s="13" t="s">
        <v>43</v>
      </c>
      <c r="L1673" s="14">
        <v>27</v>
      </c>
      <c r="M1673" s="14" t="s">
        <v>15</v>
      </c>
      <c r="N1673" s="31" t="s">
        <v>65</v>
      </c>
      <c r="O1673" s="14" t="s">
        <v>1</v>
      </c>
      <c r="P1673" s="14" t="s">
        <v>35</v>
      </c>
      <c r="Q1673" s="31">
        <v>2304</v>
      </c>
      <c r="R1673" s="31">
        <v>1152</v>
      </c>
      <c r="S1673" s="45">
        <v>30</v>
      </c>
      <c r="T1673" s="64">
        <f t="shared" si="239"/>
        <v>810</v>
      </c>
      <c r="U1673" s="64">
        <f t="shared" si="240"/>
        <v>6.0290489163204741</v>
      </c>
      <c r="V1673" s="38">
        <f t="shared" si="241"/>
        <v>2.5722249408091846</v>
      </c>
      <c r="W1673" s="52">
        <v>85.74083136030616</v>
      </c>
      <c r="X1673" s="71" t="str">
        <f t="shared" si="242"/>
        <v>Q1 2025</v>
      </c>
      <c r="Y1673" s="21">
        <f t="shared" si="234"/>
        <v>3840</v>
      </c>
      <c r="Z1673" s="21">
        <f t="shared" si="235"/>
        <v>2160</v>
      </c>
      <c r="AA1673" s="57">
        <f t="shared" si="236"/>
        <v>200968.29721068247</v>
      </c>
      <c r="AB1673" s="59">
        <f t="shared" si="237"/>
        <v>1.7777777777777777</v>
      </c>
      <c r="AC1673" s="61">
        <f t="shared" si="238"/>
        <v>685.8</v>
      </c>
    </row>
    <row r="1674" spans="4:29">
      <c r="D1674" s="12">
        <v>1668</v>
      </c>
      <c r="E1674" s="36" t="s">
        <v>222</v>
      </c>
      <c r="F1674" s="16" t="s">
        <v>12</v>
      </c>
      <c r="G1674" s="14" t="s">
        <v>30</v>
      </c>
      <c r="H1674" s="13" t="s">
        <v>5</v>
      </c>
      <c r="I1674" s="13" t="s">
        <v>145</v>
      </c>
      <c r="J1674" s="13"/>
      <c r="K1674" s="13" t="s">
        <v>43</v>
      </c>
      <c r="L1674" s="14">
        <v>31.5</v>
      </c>
      <c r="M1674" s="14" t="s">
        <v>15</v>
      </c>
      <c r="N1674" s="31" t="s">
        <v>65</v>
      </c>
      <c r="O1674" s="14" t="s">
        <v>1</v>
      </c>
      <c r="P1674" s="14" t="s">
        <v>35</v>
      </c>
      <c r="Q1674" s="31">
        <v>2304</v>
      </c>
      <c r="R1674" s="31">
        <v>1152</v>
      </c>
      <c r="S1674" s="45">
        <v>25</v>
      </c>
      <c r="T1674" s="64">
        <f t="shared" si="239"/>
        <v>787.5</v>
      </c>
      <c r="U1674" s="64">
        <f t="shared" si="240"/>
        <v>6.8385045578635006</v>
      </c>
      <c r="V1674" s="38">
        <f t="shared" si="241"/>
        <v>2.143520784007654</v>
      </c>
      <c r="W1674" s="52">
        <v>85.74083136030616</v>
      </c>
      <c r="X1674" s="71" t="str">
        <f t="shared" si="242"/>
        <v>Q1 2025</v>
      </c>
      <c r="Y1674" s="21">
        <f t="shared" si="234"/>
        <v>3840</v>
      </c>
      <c r="Z1674" s="21">
        <f t="shared" si="235"/>
        <v>2160</v>
      </c>
      <c r="AA1674" s="57">
        <f t="shared" si="236"/>
        <v>273540.18231454003</v>
      </c>
      <c r="AB1674" s="59">
        <f t="shared" si="237"/>
        <v>1.7777777777777777</v>
      </c>
      <c r="AC1674" s="61">
        <f t="shared" si="238"/>
        <v>800.09999999999991</v>
      </c>
    </row>
    <row r="1675" spans="4:29">
      <c r="D1675" s="12">
        <v>1669</v>
      </c>
      <c r="E1675" s="36" t="s">
        <v>222</v>
      </c>
      <c r="F1675" s="16" t="s">
        <v>12</v>
      </c>
      <c r="G1675" s="14" t="s">
        <v>30</v>
      </c>
      <c r="H1675" s="13" t="s">
        <v>5</v>
      </c>
      <c r="I1675" s="13" t="s">
        <v>145</v>
      </c>
      <c r="J1675" s="13" t="s">
        <v>211</v>
      </c>
      <c r="K1675" s="13"/>
      <c r="L1675" s="14">
        <v>34</v>
      </c>
      <c r="M1675" s="14" t="s">
        <v>117</v>
      </c>
      <c r="N1675" s="31" t="s">
        <v>65</v>
      </c>
      <c r="O1675" s="14" t="s">
        <v>1</v>
      </c>
      <c r="P1675" s="14" t="s">
        <v>35</v>
      </c>
      <c r="Q1675" s="31">
        <v>2304</v>
      </c>
      <c r="R1675" s="31">
        <v>1152</v>
      </c>
      <c r="S1675" s="45">
        <v>5</v>
      </c>
      <c r="T1675" s="64">
        <f t="shared" si="239"/>
        <v>170</v>
      </c>
      <c r="U1675" s="64">
        <f t="shared" si="240"/>
        <v>1.3282398505292223</v>
      </c>
      <c r="V1675" s="38">
        <f t="shared" si="241"/>
        <v>0.42870415680153079</v>
      </c>
      <c r="W1675" s="52">
        <v>85.74083136030616</v>
      </c>
      <c r="X1675" s="71" t="str">
        <f t="shared" si="242"/>
        <v>Q1 2025</v>
      </c>
      <c r="Y1675" s="21">
        <f t="shared" si="234"/>
        <v>3440</v>
      </c>
      <c r="Z1675" s="21">
        <f t="shared" si="235"/>
        <v>1440</v>
      </c>
      <c r="AA1675" s="57">
        <f t="shared" si="236"/>
        <v>265647.97010584443</v>
      </c>
      <c r="AB1675" s="59">
        <f t="shared" si="237"/>
        <v>2.3888888888888888</v>
      </c>
      <c r="AC1675" s="61">
        <f t="shared" si="238"/>
        <v>863.59999999999991</v>
      </c>
    </row>
    <row r="1676" spans="4:29">
      <c r="D1676" s="12">
        <v>1670</v>
      </c>
      <c r="E1676" s="36" t="s">
        <v>222</v>
      </c>
      <c r="F1676" s="16" t="s">
        <v>12</v>
      </c>
      <c r="G1676" s="14" t="s">
        <v>30</v>
      </c>
      <c r="H1676" s="13" t="s">
        <v>5</v>
      </c>
      <c r="I1676" s="13" t="s">
        <v>192</v>
      </c>
      <c r="J1676" s="13" t="s">
        <v>193</v>
      </c>
      <c r="K1676" s="13" t="s">
        <v>194</v>
      </c>
      <c r="L1676" s="14">
        <v>27</v>
      </c>
      <c r="M1676" s="14" t="s">
        <v>15</v>
      </c>
      <c r="N1676" s="31" t="s">
        <v>65</v>
      </c>
      <c r="O1676" s="14" t="s">
        <v>1</v>
      </c>
      <c r="P1676" s="14" t="s">
        <v>35</v>
      </c>
      <c r="Q1676" s="31">
        <v>2304</v>
      </c>
      <c r="R1676" s="31">
        <v>1152</v>
      </c>
      <c r="S1676" s="45">
        <v>5</v>
      </c>
      <c r="T1676" s="64">
        <f t="shared" si="239"/>
        <v>135</v>
      </c>
      <c r="U1676" s="64">
        <f t="shared" si="240"/>
        <v>1.0048414860534123</v>
      </c>
      <c r="V1676" s="38">
        <f t="shared" si="241"/>
        <v>0.42870415680153079</v>
      </c>
      <c r="W1676" s="52">
        <v>85.74083136030616</v>
      </c>
      <c r="X1676" s="71" t="str">
        <f t="shared" si="242"/>
        <v>Q1 2025</v>
      </c>
      <c r="Y1676" s="21">
        <f t="shared" si="234"/>
        <v>3840</v>
      </c>
      <c r="Z1676" s="21">
        <f t="shared" si="235"/>
        <v>2160</v>
      </c>
      <c r="AA1676" s="57">
        <f t="shared" si="236"/>
        <v>200968.29721068247</v>
      </c>
      <c r="AB1676" s="59">
        <f t="shared" si="237"/>
        <v>1.7777777777777777</v>
      </c>
      <c r="AC1676" s="61">
        <f t="shared" si="238"/>
        <v>685.8</v>
      </c>
    </row>
    <row r="1677" spans="4:29">
      <c r="D1677" s="12">
        <v>1671</v>
      </c>
      <c r="E1677" s="36" t="s">
        <v>222</v>
      </c>
      <c r="F1677" s="16" t="s">
        <v>12</v>
      </c>
      <c r="G1677" s="14" t="s">
        <v>30</v>
      </c>
      <c r="H1677" s="13" t="s">
        <v>5</v>
      </c>
      <c r="I1677" s="13" t="s">
        <v>166</v>
      </c>
      <c r="J1677" s="13" t="s">
        <v>287</v>
      </c>
      <c r="K1677" s="13" t="s">
        <v>167</v>
      </c>
      <c r="L1677" s="14">
        <v>27</v>
      </c>
      <c r="M1677" s="14" t="s">
        <v>143</v>
      </c>
      <c r="N1677" s="31">
        <v>1000000</v>
      </c>
      <c r="O1677" s="14" t="s">
        <v>1</v>
      </c>
      <c r="P1677" s="14" t="s">
        <v>35</v>
      </c>
      <c r="Q1677" s="31">
        <v>2304</v>
      </c>
      <c r="R1677" s="31">
        <v>1152</v>
      </c>
      <c r="S1677" s="45">
        <v>20</v>
      </c>
      <c r="T1677" s="64">
        <f t="shared" si="239"/>
        <v>540</v>
      </c>
      <c r="U1677" s="64">
        <f t="shared" si="240"/>
        <v>4.0193659442136491</v>
      </c>
      <c r="V1677" s="38">
        <f t="shared" si="241"/>
        <v>1.4468765292051666</v>
      </c>
      <c r="W1677" s="52">
        <v>72.343826460258327</v>
      </c>
      <c r="X1677" s="71" t="str">
        <f t="shared" si="242"/>
        <v>Q1 2025</v>
      </c>
      <c r="Y1677" s="21">
        <f t="shared" si="234"/>
        <v>2560</v>
      </c>
      <c r="Z1677" s="21">
        <f t="shared" si="235"/>
        <v>1440</v>
      </c>
      <c r="AA1677" s="57">
        <f t="shared" si="236"/>
        <v>200968.29721068247</v>
      </c>
      <c r="AB1677" s="59">
        <f t="shared" si="237"/>
        <v>1.7777777777777777</v>
      </c>
      <c r="AC1677" s="61">
        <f t="shared" si="238"/>
        <v>685.8</v>
      </c>
    </row>
    <row r="1678" spans="4:29">
      <c r="D1678" s="12">
        <v>1672</v>
      </c>
      <c r="E1678" s="36" t="s">
        <v>222</v>
      </c>
      <c r="F1678" s="16" t="s">
        <v>12</v>
      </c>
      <c r="G1678" s="14" t="s">
        <v>30</v>
      </c>
      <c r="H1678" s="13" t="s">
        <v>5</v>
      </c>
      <c r="I1678" s="13" t="s">
        <v>166</v>
      </c>
      <c r="J1678" s="13" t="s">
        <v>189</v>
      </c>
      <c r="K1678" s="13" t="s">
        <v>95</v>
      </c>
      <c r="L1678" s="14">
        <v>31.5</v>
      </c>
      <c r="M1678" s="14" t="s">
        <v>15</v>
      </c>
      <c r="N1678" s="31">
        <v>1000000</v>
      </c>
      <c r="O1678" s="14" t="s">
        <v>1</v>
      </c>
      <c r="P1678" s="14" t="s">
        <v>35</v>
      </c>
      <c r="Q1678" s="31">
        <v>2304</v>
      </c>
      <c r="R1678" s="31">
        <v>1152</v>
      </c>
      <c r="S1678" s="45">
        <v>10</v>
      </c>
      <c r="T1678" s="64">
        <f t="shared" si="239"/>
        <v>315</v>
      </c>
      <c r="U1678" s="64">
        <f t="shared" si="240"/>
        <v>2.7354018231454003</v>
      </c>
      <c r="V1678" s="38">
        <f t="shared" si="241"/>
        <v>0.85740831360306158</v>
      </c>
      <c r="W1678" s="52">
        <v>85.74083136030616</v>
      </c>
      <c r="X1678" s="71" t="str">
        <f t="shared" si="242"/>
        <v>Q1 2025</v>
      </c>
      <c r="Y1678" s="21">
        <f t="shared" si="234"/>
        <v>3840</v>
      </c>
      <c r="Z1678" s="21">
        <f t="shared" si="235"/>
        <v>2160</v>
      </c>
      <c r="AA1678" s="57">
        <f t="shared" si="236"/>
        <v>273540.18231454003</v>
      </c>
      <c r="AB1678" s="59">
        <f t="shared" si="237"/>
        <v>1.7777777777777777</v>
      </c>
      <c r="AC1678" s="61">
        <f t="shared" si="238"/>
        <v>800.09999999999991</v>
      </c>
    </row>
    <row r="1679" spans="4:29">
      <c r="D1679" s="12">
        <v>1673</v>
      </c>
      <c r="E1679" s="36" t="s">
        <v>222</v>
      </c>
      <c r="F1679" s="16" t="s">
        <v>12</v>
      </c>
      <c r="G1679" s="14" t="s">
        <v>30</v>
      </c>
      <c r="H1679" s="13" t="s">
        <v>5</v>
      </c>
      <c r="I1679" s="13" t="s">
        <v>166</v>
      </c>
      <c r="J1679" s="13" t="s">
        <v>288</v>
      </c>
      <c r="K1679" s="13" t="s">
        <v>43</v>
      </c>
      <c r="L1679" s="14">
        <v>34</v>
      </c>
      <c r="M1679" s="14" t="s">
        <v>117</v>
      </c>
      <c r="N1679" s="31">
        <v>1000000</v>
      </c>
      <c r="O1679" s="14" t="s">
        <v>1</v>
      </c>
      <c r="P1679" s="14" t="s">
        <v>35</v>
      </c>
      <c r="Q1679" s="31">
        <v>2304</v>
      </c>
      <c r="R1679" s="31">
        <v>1152</v>
      </c>
      <c r="S1679" s="45">
        <v>15</v>
      </c>
      <c r="T1679" s="64">
        <f t="shared" si="239"/>
        <v>510</v>
      </c>
      <c r="U1679" s="64">
        <f t="shared" si="240"/>
        <v>3.9847195515876663</v>
      </c>
      <c r="V1679" s="38">
        <f t="shared" si="241"/>
        <v>1.2861124704045923</v>
      </c>
      <c r="W1679" s="52">
        <v>85.74083136030616</v>
      </c>
      <c r="X1679" s="71" t="str">
        <f t="shared" si="242"/>
        <v>Q1 2025</v>
      </c>
      <c r="Y1679" s="21">
        <f t="shared" si="234"/>
        <v>3440</v>
      </c>
      <c r="Z1679" s="21">
        <f t="shared" si="235"/>
        <v>1440</v>
      </c>
      <c r="AA1679" s="57">
        <f t="shared" si="236"/>
        <v>265647.97010584443</v>
      </c>
      <c r="AB1679" s="59">
        <f t="shared" si="237"/>
        <v>2.3888888888888888</v>
      </c>
      <c r="AC1679" s="61">
        <f t="shared" si="238"/>
        <v>863.59999999999991</v>
      </c>
    </row>
    <row r="1680" spans="4:29">
      <c r="D1680" s="12">
        <v>1674</v>
      </c>
      <c r="E1680" s="36" t="s">
        <v>222</v>
      </c>
      <c r="F1680" s="16" t="s">
        <v>12</v>
      </c>
      <c r="G1680" s="14" t="s">
        <v>30</v>
      </c>
      <c r="H1680" s="13" t="s">
        <v>5</v>
      </c>
      <c r="I1680" s="13" t="s">
        <v>166</v>
      </c>
      <c r="J1680" s="13" t="s">
        <v>303</v>
      </c>
      <c r="K1680" s="13" t="s">
        <v>43</v>
      </c>
      <c r="L1680" s="14">
        <v>34</v>
      </c>
      <c r="M1680" s="14" t="s">
        <v>186</v>
      </c>
      <c r="N1680" s="31">
        <v>1000000</v>
      </c>
      <c r="O1680" s="14" t="s">
        <v>1</v>
      </c>
      <c r="P1680" s="14" t="s">
        <v>35</v>
      </c>
      <c r="Q1680" s="31">
        <v>2304</v>
      </c>
      <c r="R1680" s="31">
        <v>1152</v>
      </c>
      <c r="S1680" s="45">
        <v>3</v>
      </c>
      <c r="T1680" s="64">
        <f t="shared" si="239"/>
        <v>102</v>
      </c>
      <c r="U1680" s="64">
        <f t="shared" si="240"/>
        <v>1.0055797213483144</v>
      </c>
      <c r="V1680" s="38">
        <f t="shared" si="241"/>
        <v>0.25722249408091846</v>
      </c>
      <c r="W1680" s="52">
        <v>85.74083136030616</v>
      </c>
      <c r="X1680" s="71" t="str">
        <f t="shared" si="242"/>
        <v>Q1 2025</v>
      </c>
      <c r="Y1680" s="21">
        <f t="shared" si="234"/>
        <v>3840</v>
      </c>
      <c r="Z1680" s="21">
        <f t="shared" si="235"/>
        <v>2400</v>
      </c>
      <c r="AA1680" s="57">
        <f t="shared" si="236"/>
        <v>335193.2404494381</v>
      </c>
      <c r="AB1680" s="59">
        <f t="shared" si="237"/>
        <v>1.6</v>
      </c>
      <c r="AC1680" s="61">
        <f t="shared" si="238"/>
        <v>863.59999999999991</v>
      </c>
    </row>
    <row r="1681" spans="4:29">
      <c r="D1681" s="12">
        <v>1675</v>
      </c>
      <c r="E1681" s="36" t="s">
        <v>222</v>
      </c>
      <c r="F1681" s="16" t="s">
        <v>12</v>
      </c>
      <c r="G1681" s="14" t="s">
        <v>30</v>
      </c>
      <c r="H1681" s="13" t="s">
        <v>5</v>
      </c>
      <c r="I1681" s="13" t="s">
        <v>182</v>
      </c>
      <c r="J1681" s="13" t="s">
        <v>183</v>
      </c>
      <c r="K1681" s="13" t="s">
        <v>98</v>
      </c>
      <c r="L1681" s="14">
        <v>27</v>
      </c>
      <c r="M1681" s="14" t="s">
        <v>143</v>
      </c>
      <c r="N1681" s="31" t="s">
        <v>65</v>
      </c>
      <c r="O1681" s="14" t="s">
        <v>1</v>
      </c>
      <c r="P1681" s="14" t="s">
        <v>35</v>
      </c>
      <c r="Q1681" s="31">
        <v>5000</v>
      </c>
      <c r="R1681" s="31">
        <v>1152</v>
      </c>
      <c r="S1681" s="45">
        <v>15</v>
      </c>
      <c r="T1681" s="64">
        <f t="shared" si="239"/>
        <v>405</v>
      </c>
      <c r="U1681" s="64">
        <f t="shared" si="240"/>
        <v>3.0145244581602371</v>
      </c>
      <c r="V1681" s="38">
        <f t="shared" si="241"/>
        <v>1.085157396903875</v>
      </c>
      <c r="W1681" s="52">
        <v>72.343826460258327</v>
      </c>
      <c r="X1681" s="71" t="str">
        <f t="shared" si="242"/>
        <v>Q1 2025</v>
      </c>
      <c r="Y1681" s="21">
        <f t="shared" si="234"/>
        <v>2560</v>
      </c>
      <c r="Z1681" s="21">
        <f t="shared" si="235"/>
        <v>1440</v>
      </c>
      <c r="AA1681" s="57">
        <f t="shared" si="236"/>
        <v>200968.29721068247</v>
      </c>
      <c r="AB1681" s="59">
        <f t="shared" si="237"/>
        <v>1.7777777777777777</v>
      </c>
      <c r="AC1681" s="61">
        <f t="shared" si="238"/>
        <v>685.8</v>
      </c>
    </row>
    <row r="1682" spans="4:29">
      <c r="D1682" s="12">
        <v>1676</v>
      </c>
      <c r="E1682" s="36" t="s">
        <v>222</v>
      </c>
      <c r="F1682" s="16" t="s">
        <v>12</v>
      </c>
      <c r="G1682" s="14" t="s">
        <v>30</v>
      </c>
      <c r="H1682" s="13" t="s">
        <v>5</v>
      </c>
      <c r="I1682" s="13" t="s">
        <v>182</v>
      </c>
      <c r="J1682" s="13" t="s">
        <v>209</v>
      </c>
      <c r="K1682" s="13"/>
      <c r="L1682" s="14">
        <v>27</v>
      </c>
      <c r="M1682" s="14" t="s">
        <v>143</v>
      </c>
      <c r="N1682" s="31">
        <v>1000000</v>
      </c>
      <c r="O1682" s="14" t="s">
        <v>1</v>
      </c>
      <c r="P1682" s="14" t="s">
        <v>35</v>
      </c>
      <c r="Q1682" s="31">
        <v>5000</v>
      </c>
      <c r="R1682" s="31">
        <v>1152</v>
      </c>
      <c r="S1682" s="45">
        <v>5</v>
      </c>
      <c r="T1682" s="64">
        <f t="shared" si="239"/>
        <v>135</v>
      </c>
      <c r="U1682" s="64">
        <f t="shared" si="240"/>
        <v>1.0048414860534123</v>
      </c>
      <c r="V1682" s="38">
        <f t="shared" si="241"/>
        <v>0.36171913230129166</v>
      </c>
      <c r="W1682" s="52">
        <v>72.343826460258327</v>
      </c>
      <c r="X1682" s="71" t="str">
        <f t="shared" si="242"/>
        <v>Q1 2025</v>
      </c>
      <c r="Y1682" s="21">
        <f t="shared" si="234"/>
        <v>2560</v>
      </c>
      <c r="Z1682" s="21">
        <f t="shared" si="235"/>
        <v>1440</v>
      </c>
      <c r="AA1682" s="57">
        <f t="shared" si="236"/>
        <v>200968.29721068247</v>
      </c>
      <c r="AB1682" s="59">
        <f t="shared" si="237"/>
        <v>1.7777777777777777</v>
      </c>
      <c r="AC1682" s="61">
        <f t="shared" si="238"/>
        <v>685.8</v>
      </c>
    </row>
    <row r="1683" spans="4:29">
      <c r="D1683" s="12">
        <v>1677</v>
      </c>
      <c r="E1683" s="36" t="s">
        <v>222</v>
      </c>
      <c r="F1683" s="16" t="s">
        <v>12</v>
      </c>
      <c r="G1683" s="14" t="s">
        <v>30</v>
      </c>
      <c r="H1683" s="13" t="s">
        <v>5</v>
      </c>
      <c r="I1683" s="13" t="s">
        <v>58</v>
      </c>
      <c r="J1683" s="13" t="s">
        <v>188</v>
      </c>
      <c r="K1683" s="13" t="s">
        <v>95</v>
      </c>
      <c r="L1683" s="14">
        <v>27</v>
      </c>
      <c r="M1683" s="14" t="s">
        <v>143</v>
      </c>
      <c r="N1683" s="31" t="s">
        <v>65</v>
      </c>
      <c r="O1683" s="14" t="s">
        <v>1</v>
      </c>
      <c r="P1683" s="14" t="s">
        <v>35</v>
      </c>
      <c r="Q1683" s="31">
        <v>5000</v>
      </c>
      <c r="R1683" s="31">
        <v>1152</v>
      </c>
      <c r="S1683" s="45">
        <v>15</v>
      </c>
      <c r="T1683" s="64">
        <f t="shared" si="239"/>
        <v>405</v>
      </c>
      <c r="U1683" s="64">
        <f t="shared" si="240"/>
        <v>3.0145244581602371</v>
      </c>
      <c r="V1683" s="38">
        <f t="shared" si="241"/>
        <v>1.2861124704045923</v>
      </c>
      <c r="W1683" s="52">
        <v>85.74083136030616</v>
      </c>
      <c r="X1683" s="71" t="str">
        <f t="shared" si="242"/>
        <v>Q1 2025</v>
      </c>
      <c r="Y1683" s="21">
        <f t="shared" si="234"/>
        <v>2560</v>
      </c>
      <c r="Z1683" s="21">
        <f t="shared" si="235"/>
        <v>1440</v>
      </c>
      <c r="AA1683" s="57">
        <f t="shared" si="236"/>
        <v>200968.29721068247</v>
      </c>
      <c r="AB1683" s="59">
        <f t="shared" si="237"/>
        <v>1.7777777777777777</v>
      </c>
      <c r="AC1683" s="61">
        <f t="shared" si="238"/>
        <v>685.8</v>
      </c>
    </row>
    <row r="1684" spans="4:29">
      <c r="D1684" s="12">
        <v>1678</v>
      </c>
      <c r="E1684" s="36" t="s">
        <v>222</v>
      </c>
      <c r="F1684" s="16" t="s">
        <v>12</v>
      </c>
      <c r="G1684" s="14" t="s">
        <v>30</v>
      </c>
      <c r="H1684" s="13" t="s">
        <v>5</v>
      </c>
      <c r="I1684" s="13" t="s">
        <v>36</v>
      </c>
      <c r="J1684" s="13" t="s">
        <v>221</v>
      </c>
      <c r="K1684" s="13" t="s">
        <v>98</v>
      </c>
      <c r="L1684" s="14">
        <v>27</v>
      </c>
      <c r="M1684" s="14" t="s">
        <v>15</v>
      </c>
      <c r="N1684" s="31">
        <v>1000000</v>
      </c>
      <c r="O1684" s="14" t="s">
        <v>1</v>
      </c>
      <c r="P1684" s="14" t="s">
        <v>35</v>
      </c>
      <c r="Q1684" s="31">
        <v>4608</v>
      </c>
      <c r="R1684" s="31">
        <v>1152</v>
      </c>
      <c r="S1684" s="45">
        <v>15</v>
      </c>
      <c r="T1684" s="64">
        <f t="shared" si="239"/>
        <v>405</v>
      </c>
      <c r="U1684" s="64">
        <f t="shared" si="240"/>
        <v>3.0145244581602371</v>
      </c>
      <c r="V1684" s="38">
        <f t="shared" si="241"/>
        <v>0</v>
      </c>
      <c r="W1684" s="52">
        <v>0</v>
      </c>
      <c r="X1684" s="71" t="str">
        <f t="shared" si="242"/>
        <v>Q1 2025</v>
      </c>
      <c r="Y1684" s="21">
        <f t="shared" si="234"/>
        <v>3840</v>
      </c>
      <c r="Z1684" s="21">
        <f t="shared" si="235"/>
        <v>2160</v>
      </c>
      <c r="AA1684" s="57">
        <f t="shared" si="236"/>
        <v>200968.29721068247</v>
      </c>
      <c r="AB1684" s="59">
        <f t="shared" si="237"/>
        <v>1.7777777777777777</v>
      </c>
      <c r="AC1684" s="61">
        <f t="shared" si="238"/>
        <v>685.8</v>
      </c>
    </row>
    <row r="1685" spans="4:29">
      <c r="D1685" s="12">
        <v>1679</v>
      </c>
      <c r="E1685" s="36" t="s">
        <v>222</v>
      </c>
      <c r="F1685" s="16" t="s">
        <v>12</v>
      </c>
      <c r="G1685" s="14" t="s">
        <v>30</v>
      </c>
      <c r="H1685" s="13" t="s">
        <v>5</v>
      </c>
      <c r="I1685" s="13" t="s">
        <v>36</v>
      </c>
      <c r="J1685" s="13" t="s">
        <v>220</v>
      </c>
      <c r="K1685" s="13" t="s">
        <v>98</v>
      </c>
      <c r="L1685" s="14">
        <v>34</v>
      </c>
      <c r="M1685" s="14" t="s">
        <v>117</v>
      </c>
      <c r="N1685" s="31">
        <v>1000000</v>
      </c>
      <c r="O1685" s="14" t="s">
        <v>1</v>
      </c>
      <c r="P1685" s="14" t="s">
        <v>35</v>
      </c>
      <c r="Q1685" s="31">
        <v>4608</v>
      </c>
      <c r="R1685" s="31">
        <v>1152</v>
      </c>
      <c r="S1685" s="45">
        <v>10</v>
      </c>
      <c r="T1685" s="64">
        <f t="shared" si="239"/>
        <v>340</v>
      </c>
      <c r="U1685" s="64">
        <f t="shared" si="240"/>
        <v>2.6564797010584447</v>
      </c>
      <c r="V1685" s="38">
        <f t="shared" si="241"/>
        <v>0.85740831360306158</v>
      </c>
      <c r="W1685" s="52">
        <v>85.74083136030616</v>
      </c>
      <c r="X1685" s="71" t="str">
        <f t="shared" si="242"/>
        <v>Q1 2025</v>
      </c>
      <c r="Y1685" s="21">
        <f t="shared" si="234"/>
        <v>3440</v>
      </c>
      <c r="Z1685" s="21">
        <f t="shared" si="235"/>
        <v>1440</v>
      </c>
      <c r="AA1685" s="57">
        <f t="shared" si="236"/>
        <v>265647.97010584443</v>
      </c>
      <c r="AB1685" s="59">
        <f t="shared" si="237"/>
        <v>2.3888888888888888</v>
      </c>
      <c r="AC1685" s="61">
        <f t="shared" si="238"/>
        <v>863.59999999999991</v>
      </c>
    </row>
    <row r="1686" spans="4:29">
      <c r="D1686" s="12">
        <v>1680</v>
      </c>
      <c r="E1686" s="36" t="s">
        <v>222</v>
      </c>
      <c r="F1686" s="16" t="s">
        <v>12</v>
      </c>
      <c r="G1686" s="14" t="s">
        <v>30</v>
      </c>
      <c r="H1686" s="13" t="s">
        <v>5</v>
      </c>
      <c r="I1686" s="13" t="s">
        <v>76</v>
      </c>
      <c r="J1686" s="13"/>
      <c r="K1686" s="13"/>
      <c r="L1686" s="14">
        <v>27</v>
      </c>
      <c r="M1686" s="14" t="s">
        <v>15</v>
      </c>
      <c r="N1686" s="31">
        <v>1000000</v>
      </c>
      <c r="O1686" s="14" t="s">
        <v>1</v>
      </c>
      <c r="P1686" s="14" t="s">
        <v>35</v>
      </c>
      <c r="Q1686" s="31">
        <v>5000</v>
      </c>
      <c r="R1686" s="31">
        <v>1152</v>
      </c>
      <c r="S1686" s="45">
        <v>80</v>
      </c>
      <c r="T1686" s="64">
        <f t="shared" si="239"/>
        <v>2160</v>
      </c>
      <c r="U1686" s="64">
        <f t="shared" si="240"/>
        <v>16.077463776854596</v>
      </c>
      <c r="V1686" s="38">
        <f t="shared" si="241"/>
        <v>0</v>
      </c>
      <c r="W1686" s="52">
        <v>0</v>
      </c>
      <c r="X1686" s="71" t="str">
        <f t="shared" si="242"/>
        <v>Q1 2025</v>
      </c>
      <c r="Y1686" s="21">
        <f t="shared" si="234"/>
        <v>3840</v>
      </c>
      <c r="Z1686" s="21">
        <f t="shared" si="235"/>
        <v>2160</v>
      </c>
      <c r="AA1686" s="57">
        <f t="shared" si="236"/>
        <v>200968.29721068247</v>
      </c>
      <c r="AB1686" s="59">
        <f t="shared" si="237"/>
        <v>1.7777777777777777</v>
      </c>
      <c r="AC1686" s="61">
        <f t="shared" si="238"/>
        <v>685.8</v>
      </c>
    </row>
    <row r="1687" spans="4:29">
      <c r="D1687" s="12">
        <v>1681</v>
      </c>
      <c r="E1687" s="36" t="s">
        <v>222</v>
      </c>
      <c r="F1687" s="16" t="s">
        <v>12</v>
      </c>
      <c r="G1687" s="14" t="s">
        <v>30</v>
      </c>
      <c r="H1687" s="13" t="s">
        <v>5</v>
      </c>
      <c r="I1687" s="13" t="s">
        <v>76</v>
      </c>
      <c r="J1687" s="13"/>
      <c r="K1687" s="13"/>
      <c r="L1687" s="14">
        <v>31.5</v>
      </c>
      <c r="M1687" s="14" t="s">
        <v>15</v>
      </c>
      <c r="N1687" s="31" t="s">
        <v>65</v>
      </c>
      <c r="O1687" s="14" t="s">
        <v>1</v>
      </c>
      <c r="P1687" s="14" t="s">
        <v>35</v>
      </c>
      <c r="Q1687" s="31">
        <v>5000</v>
      </c>
      <c r="R1687" s="31">
        <v>1152</v>
      </c>
      <c r="S1687" s="45">
        <v>10</v>
      </c>
      <c r="T1687" s="64">
        <f t="shared" si="239"/>
        <v>315</v>
      </c>
      <c r="U1687" s="64">
        <f t="shared" si="240"/>
        <v>2.7354018231454003</v>
      </c>
      <c r="V1687" s="38">
        <f t="shared" si="241"/>
        <v>0.85740831360306158</v>
      </c>
      <c r="W1687" s="52">
        <v>85.74083136030616</v>
      </c>
      <c r="X1687" s="71" t="str">
        <f t="shared" si="242"/>
        <v>Q1 2025</v>
      </c>
      <c r="Y1687" s="21">
        <f t="shared" si="234"/>
        <v>3840</v>
      </c>
      <c r="Z1687" s="21">
        <f t="shared" si="235"/>
        <v>2160</v>
      </c>
      <c r="AA1687" s="57">
        <f t="shared" si="236"/>
        <v>273540.18231454003</v>
      </c>
      <c r="AB1687" s="59">
        <f t="shared" si="237"/>
        <v>1.7777777777777777</v>
      </c>
      <c r="AC1687" s="61">
        <f t="shared" si="238"/>
        <v>800.09999999999991</v>
      </c>
    </row>
    <row r="1688" spans="4:29">
      <c r="D1688" s="12">
        <v>1682</v>
      </c>
      <c r="E1688" s="36" t="s">
        <v>222</v>
      </c>
      <c r="F1688" s="16" t="s">
        <v>12</v>
      </c>
      <c r="G1688" s="14" t="s">
        <v>30</v>
      </c>
      <c r="H1688" s="13" t="s">
        <v>5</v>
      </c>
      <c r="I1688" s="13" t="s">
        <v>76</v>
      </c>
      <c r="J1688" s="13"/>
      <c r="K1688" s="13"/>
      <c r="L1688" s="14">
        <v>31.5</v>
      </c>
      <c r="M1688" s="14" t="s">
        <v>15</v>
      </c>
      <c r="N1688" s="31" t="s">
        <v>65</v>
      </c>
      <c r="O1688" s="14" t="s">
        <v>1</v>
      </c>
      <c r="P1688" s="14" t="s">
        <v>35</v>
      </c>
      <c r="Q1688" s="31">
        <v>5000</v>
      </c>
      <c r="R1688" s="31">
        <v>1152</v>
      </c>
      <c r="S1688" s="45">
        <v>110</v>
      </c>
      <c r="T1688" s="64">
        <f t="shared" si="239"/>
        <v>3465</v>
      </c>
      <c r="U1688" s="64">
        <f t="shared" si="240"/>
        <v>30.089420054599405</v>
      </c>
      <c r="V1688" s="38">
        <f t="shared" si="241"/>
        <v>9.4314914496336772</v>
      </c>
      <c r="W1688" s="52">
        <v>85.74083136030616</v>
      </c>
      <c r="X1688" s="71" t="str">
        <f t="shared" si="242"/>
        <v>Q1 2025</v>
      </c>
      <c r="Y1688" s="21">
        <f t="shared" si="234"/>
        <v>3840</v>
      </c>
      <c r="Z1688" s="21">
        <f t="shared" si="235"/>
        <v>2160</v>
      </c>
      <c r="AA1688" s="57">
        <f t="shared" si="236"/>
        <v>273540.18231454003</v>
      </c>
      <c r="AB1688" s="59">
        <f t="shared" si="237"/>
        <v>1.7777777777777777</v>
      </c>
      <c r="AC1688" s="61">
        <f t="shared" si="238"/>
        <v>800.09999999999991</v>
      </c>
    </row>
    <row r="1689" spans="4:29">
      <c r="D1689" s="12">
        <v>1683</v>
      </c>
      <c r="E1689" s="36" t="s">
        <v>222</v>
      </c>
      <c r="F1689" s="16" t="s">
        <v>12</v>
      </c>
      <c r="G1689" s="14" t="s">
        <v>30</v>
      </c>
      <c r="H1689" s="13" t="s">
        <v>5</v>
      </c>
      <c r="I1689" s="13" t="s">
        <v>76</v>
      </c>
      <c r="J1689" s="13"/>
      <c r="K1689" s="13"/>
      <c r="L1689" s="14">
        <v>49</v>
      </c>
      <c r="M1689" s="14" t="s">
        <v>99</v>
      </c>
      <c r="N1689" s="31">
        <v>1000000</v>
      </c>
      <c r="O1689" s="14" t="s">
        <v>1</v>
      </c>
      <c r="P1689" s="14" t="s">
        <v>35</v>
      </c>
      <c r="Q1689" s="31">
        <v>5000</v>
      </c>
      <c r="R1689" s="31">
        <v>1152</v>
      </c>
      <c r="S1689" s="45">
        <v>25</v>
      </c>
      <c r="T1689" s="64">
        <f t="shared" si="239"/>
        <v>1225</v>
      </c>
      <c r="U1689" s="64">
        <f t="shared" si="240"/>
        <v>10.093221676018096</v>
      </c>
      <c r="V1689" s="38">
        <f t="shared" si="241"/>
        <v>3.062172548582363</v>
      </c>
      <c r="W1689" s="52">
        <v>122.48690194329453</v>
      </c>
      <c r="X1689" s="71" t="str">
        <f t="shared" si="242"/>
        <v>Q1 2025</v>
      </c>
      <c r="Y1689" s="21">
        <f t="shared" si="234"/>
        <v>5120</v>
      </c>
      <c r="Z1689" s="21">
        <f t="shared" si="235"/>
        <v>1440</v>
      </c>
      <c r="AA1689" s="57">
        <f t="shared" si="236"/>
        <v>403728.86704072385</v>
      </c>
      <c r="AB1689" s="59">
        <f t="shared" si="237"/>
        <v>3.5555555555555554</v>
      </c>
      <c r="AC1689" s="61">
        <f t="shared" si="238"/>
        <v>1244.5999999999999</v>
      </c>
    </row>
    <row r="1690" spans="4:29">
      <c r="D1690" s="12">
        <v>1684</v>
      </c>
      <c r="E1690" s="36" t="s">
        <v>222</v>
      </c>
      <c r="F1690" s="16" t="s">
        <v>12</v>
      </c>
      <c r="G1690" s="14" t="s">
        <v>30</v>
      </c>
      <c r="H1690" s="13" t="s">
        <v>6</v>
      </c>
      <c r="I1690" s="13" t="s">
        <v>125</v>
      </c>
      <c r="J1690" s="13"/>
      <c r="K1690" s="13" t="s">
        <v>123</v>
      </c>
      <c r="L1690" s="14">
        <v>55</v>
      </c>
      <c r="M1690" s="14" t="s">
        <v>15</v>
      </c>
      <c r="N1690" s="31">
        <v>1000000</v>
      </c>
      <c r="O1690" s="14" t="s">
        <v>1</v>
      </c>
      <c r="P1690" s="14" t="s">
        <v>35</v>
      </c>
      <c r="Q1690" s="31">
        <v>4000</v>
      </c>
      <c r="R1690" s="31">
        <v>500</v>
      </c>
      <c r="S1690" s="45">
        <v>1.079</v>
      </c>
      <c r="T1690" s="64">
        <f t="shared" si="239"/>
        <v>59.344999999999999</v>
      </c>
      <c r="U1690" s="64">
        <f t="shared" si="240"/>
        <v>0.89980178036795244</v>
      </c>
      <c r="V1690" s="38">
        <f t="shared" si="241"/>
        <v>0.11100046959570181</v>
      </c>
      <c r="W1690" s="52">
        <v>102.87346579768473</v>
      </c>
      <c r="X1690" s="71" t="str">
        <f t="shared" si="242"/>
        <v>Q1 2025</v>
      </c>
      <c r="Y1690" s="21">
        <f t="shared" si="234"/>
        <v>3840</v>
      </c>
      <c r="Z1690" s="21">
        <f t="shared" si="235"/>
        <v>2160</v>
      </c>
      <c r="AA1690" s="57">
        <f t="shared" si="236"/>
        <v>833921.94658753707</v>
      </c>
      <c r="AB1690" s="59">
        <f t="shared" si="237"/>
        <v>1.7777777777777777</v>
      </c>
      <c r="AC1690" s="61">
        <f t="shared" si="238"/>
        <v>1397</v>
      </c>
    </row>
    <row r="1691" spans="4:29">
      <c r="D1691" s="12">
        <v>1685</v>
      </c>
      <c r="E1691" s="36" t="s">
        <v>222</v>
      </c>
      <c r="F1691" s="16" t="s">
        <v>12</v>
      </c>
      <c r="G1691" s="14" t="s">
        <v>30</v>
      </c>
      <c r="H1691" s="13" t="s">
        <v>6</v>
      </c>
      <c r="I1691" s="13" t="s">
        <v>125</v>
      </c>
      <c r="J1691" s="13"/>
      <c r="K1691" s="13" t="s">
        <v>123</v>
      </c>
      <c r="L1691" s="14">
        <v>65</v>
      </c>
      <c r="M1691" s="14" t="s">
        <v>15</v>
      </c>
      <c r="N1691" s="31">
        <v>1000000</v>
      </c>
      <c r="O1691" s="14" t="s">
        <v>2</v>
      </c>
      <c r="P1691" s="14" t="s">
        <v>35</v>
      </c>
      <c r="Q1691" s="31">
        <v>16384</v>
      </c>
      <c r="R1691" s="31">
        <v>1000</v>
      </c>
      <c r="S1691" s="45">
        <v>3.81</v>
      </c>
      <c r="T1691" s="64">
        <f t="shared" si="239"/>
        <v>247.65</v>
      </c>
      <c r="U1691" s="64">
        <f t="shared" si="240"/>
        <v>4.4376363817210684</v>
      </c>
      <c r="V1691" s="38">
        <f t="shared" si="241"/>
        <v>0.74984554330237985</v>
      </c>
      <c r="W1691" s="52">
        <v>196.80985388513906</v>
      </c>
      <c r="X1691" s="71" t="str">
        <f t="shared" si="242"/>
        <v>Q1 2025</v>
      </c>
      <c r="Y1691" s="21">
        <f t="shared" si="234"/>
        <v>3840</v>
      </c>
      <c r="Z1691" s="21">
        <f t="shared" si="235"/>
        <v>2160</v>
      </c>
      <c r="AA1691" s="57">
        <f t="shared" si="236"/>
        <v>1164733.9584569733</v>
      </c>
      <c r="AB1691" s="59">
        <f t="shared" si="237"/>
        <v>1.7777777777777777</v>
      </c>
      <c r="AC1691" s="61">
        <f t="shared" si="238"/>
        <v>1651</v>
      </c>
    </row>
    <row r="1692" spans="4:29">
      <c r="D1692" s="12">
        <v>1686</v>
      </c>
      <c r="E1692" s="36" t="s">
        <v>222</v>
      </c>
      <c r="F1692" s="16" t="s">
        <v>12</v>
      </c>
      <c r="G1692" s="14" t="s">
        <v>30</v>
      </c>
      <c r="H1692" s="13" t="s">
        <v>6</v>
      </c>
      <c r="I1692" s="13" t="s">
        <v>125</v>
      </c>
      <c r="J1692" s="13"/>
      <c r="K1692" s="13" t="s">
        <v>123</v>
      </c>
      <c r="L1692" s="14">
        <v>75</v>
      </c>
      <c r="M1692" s="14" t="s">
        <v>15</v>
      </c>
      <c r="N1692" s="31">
        <v>1000000</v>
      </c>
      <c r="O1692" s="14" t="s">
        <v>2</v>
      </c>
      <c r="P1692" s="14" t="s">
        <v>35</v>
      </c>
      <c r="Q1692" s="31">
        <v>12000</v>
      </c>
      <c r="R1692" s="31">
        <v>1000</v>
      </c>
      <c r="S1692" s="45">
        <v>2.8149999999999999</v>
      </c>
      <c r="T1692" s="64">
        <f t="shared" si="239"/>
        <v>211.125</v>
      </c>
      <c r="U1692" s="64">
        <f t="shared" si="240"/>
        <v>4.3651678753709193</v>
      </c>
      <c r="V1692" s="38">
        <f t="shared" si="241"/>
        <v>0.7451773722108409</v>
      </c>
      <c r="W1692" s="52">
        <v>264.71665087418859</v>
      </c>
      <c r="X1692" s="71" t="str">
        <f t="shared" si="242"/>
        <v>Q1 2025</v>
      </c>
      <c r="Y1692" s="21">
        <f t="shared" si="234"/>
        <v>3840</v>
      </c>
      <c r="Z1692" s="21">
        <f t="shared" si="235"/>
        <v>2160</v>
      </c>
      <c r="AA1692" s="57">
        <f t="shared" si="236"/>
        <v>1550681.3056379822</v>
      </c>
      <c r="AB1692" s="59">
        <f t="shared" si="237"/>
        <v>1.7777777777777777</v>
      </c>
      <c r="AC1692" s="61">
        <f t="shared" si="238"/>
        <v>1905</v>
      </c>
    </row>
    <row r="1693" spans="4:29">
      <c r="D1693" s="12">
        <v>1687</v>
      </c>
      <c r="E1693" s="36" t="s">
        <v>222</v>
      </c>
      <c r="F1693" s="16" t="s">
        <v>12</v>
      </c>
      <c r="G1693" s="14" t="s">
        <v>30</v>
      </c>
      <c r="H1693" s="13" t="s">
        <v>6</v>
      </c>
      <c r="I1693" s="13" t="s">
        <v>125</v>
      </c>
      <c r="J1693" s="13"/>
      <c r="K1693" s="13" t="s">
        <v>123</v>
      </c>
      <c r="L1693" s="14">
        <v>86</v>
      </c>
      <c r="M1693" s="14" t="s">
        <v>15</v>
      </c>
      <c r="N1693" s="31">
        <v>1000000</v>
      </c>
      <c r="O1693" s="14" t="s">
        <v>2</v>
      </c>
      <c r="P1693" s="14" t="s">
        <v>35</v>
      </c>
      <c r="Q1693" s="31">
        <v>18000</v>
      </c>
      <c r="R1693" s="31">
        <v>1200</v>
      </c>
      <c r="S1693" s="45">
        <v>2.7909999999999999</v>
      </c>
      <c r="T1693" s="64">
        <f t="shared" si="239"/>
        <v>240.02599999999998</v>
      </c>
      <c r="U1693" s="64">
        <f t="shared" si="240"/>
        <v>5.6905830172030871</v>
      </c>
      <c r="V1693" s="38">
        <f t="shared" si="241"/>
        <v>0.96824626626649057</v>
      </c>
      <c r="W1693" s="52">
        <v>346.91732936814424</v>
      </c>
      <c r="X1693" s="71" t="str">
        <f t="shared" si="242"/>
        <v>Q1 2025</v>
      </c>
      <c r="Y1693" s="21">
        <f t="shared" si="234"/>
        <v>3840</v>
      </c>
      <c r="Z1693" s="21">
        <f t="shared" si="235"/>
        <v>2160</v>
      </c>
      <c r="AA1693" s="57">
        <f t="shared" si="236"/>
        <v>2038904.6998219588</v>
      </c>
      <c r="AB1693" s="59">
        <f t="shared" si="237"/>
        <v>1.7777777777777777</v>
      </c>
      <c r="AC1693" s="61">
        <f t="shared" si="238"/>
        <v>2184.4</v>
      </c>
    </row>
    <row r="1694" spans="4:29">
      <c r="D1694" s="12">
        <v>1688</v>
      </c>
      <c r="E1694" s="36" t="s">
        <v>222</v>
      </c>
      <c r="F1694" s="16" t="s">
        <v>12</v>
      </c>
      <c r="G1694" s="14" t="s">
        <v>30</v>
      </c>
      <c r="H1694" s="13" t="s">
        <v>6</v>
      </c>
      <c r="I1694" s="13" t="s">
        <v>125</v>
      </c>
      <c r="J1694" s="13"/>
      <c r="K1694" s="13" t="s">
        <v>123</v>
      </c>
      <c r="L1694" s="14">
        <v>75</v>
      </c>
      <c r="M1694" s="14" t="s">
        <v>52</v>
      </c>
      <c r="N1694" s="31">
        <v>1000000</v>
      </c>
      <c r="O1694" s="14" t="s">
        <v>2</v>
      </c>
      <c r="P1694" s="14" t="s">
        <v>35</v>
      </c>
      <c r="Q1694" s="31">
        <v>16000</v>
      </c>
      <c r="R1694" s="31">
        <v>2000</v>
      </c>
      <c r="S1694" s="45">
        <v>0.06</v>
      </c>
      <c r="T1694" s="64">
        <f t="shared" si="239"/>
        <v>4.5</v>
      </c>
      <c r="U1694" s="64">
        <f t="shared" si="240"/>
        <v>9.3040878338278926E-2</v>
      </c>
      <c r="V1694" s="38">
        <f t="shared" si="241"/>
        <v>2.4833908597363379E-2</v>
      </c>
      <c r="W1694" s="52">
        <v>413.89847662272302</v>
      </c>
      <c r="X1694" s="71" t="str">
        <f t="shared" si="242"/>
        <v>Q1 2025</v>
      </c>
      <c r="Y1694" s="21">
        <f t="shared" si="234"/>
        <v>7680</v>
      </c>
      <c r="Z1694" s="21">
        <f t="shared" si="235"/>
        <v>4320</v>
      </c>
      <c r="AA1694" s="57">
        <f t="shared" si="236"/>
        <v>1550681.3056379822</v>
      </c>
      <c r="AB1694" s="59">
        <f t="shared" si="237"/>
        <v>1.7777777777777777</v>
      </c>
      <c r="AC1694" s="61">
        <f t="shared" si="238"/>
        <v>1905</v>
      </c>
    </row>
    <row r="1695" spans="4:29">
      <c r="D1695" s="12">
        <v>1689</v>
      </c>
      <c r="E1695" s="36" t="s">
        <v>222</v>
      </c>
      <c r="F1695" s="16" t="s">
        <v>12</v>
      </c>
      <c r="G1695" s="14" t="s">
        <v>30</v>
      </c>
      <c r="H1695" s="13" t="s">
        <v>6</v>
      </c>
      <c r="I1695" s="13" t="s">
        <v>125</v>
      </c>
      <c r="J1695" s="13"/>
      <c r="K1695" s="13" t="s">
        <v>123</v>
      </c>
      <c r="L1695" s="14">
        <v>86</v>
      </c>
      <c r="M1695" s="14" t="s">
        <v>52</v>
      </c>
      <c r="N1695" s="31">
        <v>1000000</v>
      </c>
      <c r="O1695" s="14" t="s">
        <v>2</v>
      </c>
      <c r="P1695" s="14" t="s">
        <v>35</v>
      </c>
      <c r="Q1695" s="31">
        <v>28800</v>
      </c>
      <c r="R1695" s="31">
        <v>2400</v>
      </c>
      <c r="S1695" s="45">
        <v>5.0999999999999997E-2</v>
      </c>
      <c r="T1695" s="64">
        <f t="shared" si="239"/>
        <v>4.3860000000000001</v>
      </c>
      <c r="U1695" s="64">
        <f t="shared" si="240"/>
        <v>0.10398413969091989</v>
      </c>
      <c r="V1695" s="38">
        <f t="shared" si="241"/>
        <v>2.7663602712300908E-2</v>
      </c>
      <c r="W1695" s="52">
        <v>542.4235825941355</v>
      </c>
      <c r="X1695" s="71" t="str">
        <f t="shared" si="242"/>
        <v>Q1 2025</v>
      </c>
      <c r="Y1695" s="21">
        <f t="shared" si="234"/>
        <v>7680</v>
      </c>
      <c r="Z1695" s="21">
        <f t="shared" si="235"/>
        <v>4320</v>
      </c>
      <c r="AA1695" s="57">
        <f t="shared" si="236"/>
        <v>2038904.6998219588</v>
      </c>
      <c r="AB1695" s="59">
        <f t="shared" si="237"/>
        <v>1.7777777777777777</v>
      </c>
      <c r="AC1695" s="61">
        <f t="shared" si="238"/>
        <v>2184.4</v>
      </c>
    </row>
    <row r="1696" spans="4:29">
      <c r="D1696" s="12">
        <v>1690</v>
      </c>
      <c r="E1696" s="36" t="s">
        <v>222</v>
      </c>
      <c r="F1696" s="16" t="s">
        <v>12</v>
      </c>
      <c r="G1696" s="14" t="s">
        <v>30</v>
      </c>
      <c r="H1696" s="13" t="s">
        <v>6</v>
      </c>
      <c r="I1696" s="13" t="s">
        <v>53</v>
      </c>
      <c r="J1696" s="13" t="s">
        <v>126</v>
      </c>
      <c r="K1696" s="13" t="s">
        <v>123</v>
      </c>
      <c r="L1696" s="14">
        <v>43</v>
      </c>
      <c r="M1696" s="14" t="s">
        <v>15</v>
      </c>
      <c r="N1696" s="31">
        <v>1000000</v>
      </c>
      <c r="O1696" s="14" t="s">
        <v>1</v>
      </c>
      <c r="P1696" s="14" t="s">
        <v>35</v>
      </c>
      <c r="Q1696" s="31">
        <v>3614.6269090909086</v>
      </c>
      <c r="R1696" s="31">
        <v>301.21890909090905</v>
      </c>
      <c r="S1696" s="45">
        <v>26.53</v>
      </c>
      <c r="T1696" s="64">
        <f t="shared" si="239"/>
        <v>1140.79</v>
      </c>
      <c r="U1696" s="64">
        <f t="shared" si="240"/>
        <v>13.523035421569142</v>
      </c>
      <c r="V1696" s="38">
        <f t="shared" si="241"/>
        <v>3.0482343129179426</v>
      </c>
      <c r="W1696" s="52">
        <v>114.89763712468687</v>
      </c>
      <c r="X1696" s="71" t="str">
        <f t="shared" si="242"/>
        <v>Q1 2025</v>
      </c>
      <c r="Y1696" s="21">
        <f t="shared" si="234"/>
        <v>3840</v>
      </c>
      <c r="Z1696" s="21">
        <f t="shared" si="235"/>
        <v>2160</v>
      </c>
      <c r="AA1696" s="57">
        <f t="shared" si="236"/>
        <v>509726.1749554897</v>
      </c>
      <c r="AB1696" s="59">
        <f t="shared" si="237"/>
        <v>1.7777777777777777</v>
      </c>
      <c r="AC1696" s="61">
        <f t="shared" si="238"/>
        <v>1092.2</v>
      </c>
    </row>
    <row r="1697" spans="4:29">
      <c r="D1697" s="12">
        <v>1691</v>
      </c>
      <c r="E1697" s="36" t="s">
        <v>222</v>
      </c>
      <c r="F1697" s="16" t="s">
        <v>12</v>
      </c>
      <c r="G1697" s="14" t="s">
        <v>30</v>
      </c>
      <c r="H1697" s="13" t="s">
        <v>6</v>
      </c>
      <c r="I1697" s="13" t="s">
        <v>53</v>
      </c>
      <c r="J1697" s="13" t="s">
        <v>126</v>
      </c>
      <c r="K1697" s="13" t="s">
        <v>123</v>
      </c>
      <c r="L1697" s="14">
        <v>50</v>
      </c>
      <c r="M1697" s="14" t="s">
        <v>15</v>
      </c>
      <c r="N1697" s="31">
        <v>1000000</v>
      </c>
      <c r="O1697" s="14" t="s">
        <v>2</v>
      </c>
      <c r="P1697" s="14" t="s">
        <v>35</v>
      </c>
      <c r="Q1697" s="31">
        <v>4887.272727272727</v>
      </c>
      <c r="R1697" s="31">
        <v>407.27272727272725</v>
      </c>
      <c r="S1697" s="45">
        <v>27.995999999999999</v>
      </c>
      <c r="T1697" s="64">
        <f t="shared" si="239"/>
        <v>1399.8</v>
      </c>
      <c r="U1697" s="64">
        <f t="shared" si="240"/>
        <v>19.294610592284865</v>
      </c>
      <c r="V1697" s="38">
        <f t="shared" si="241"/>
        <v>3.7403188941194569</v>
      </c>
      <c r="W1697" s="52">
        <v>133.60190363335681</v>
      </c>
      <c r="X1697" s="71" t="str">
        <f t="shared" si="242"/>
        <v>Q1 2025</v>
      </c>
      <c r="Y1697" s="21">
        <f t="shared" ref="Y1697:Y1760" si="243">1*LEFT(M1697, FIND("x", M1697)-2)</f>
        <v>3840</v>
      </c>
      <c r="Z1697" s="21">
        <f t="shared" ref="Z1697:Z1760" si="244">1*RIGHT(M1697, LEN(M1697)-FIND("x", M1697)-1)</f>
        <v>2160</v>
      </c>
      <c r="AA1697" s="57">
        <f t="shared" ref="AA1697:AA1760" si="245">AC1697^2*AB1697/(1+AB1697^2)</f>
        <v>689191.69139465876</v>
      </c>
      <c r="AB1697" s="59">
        <f t="shared" ref="AB1697:AB1760" si="246">Y1697/Z1697</f>
        <v>1.7777777777777777</v>
      </c>
      <c r="AC1697" s="61">
        <f t="shared" ref="AC1697:AC1760" si="247">L1697*25.4</f>
        <v>1270</v>
      </c>
    </row>
    <row r="1698" spans="4:29">
      <c r="D1698" s="12">
        <v>1692</v>
      </c>
      <c r="E1698" s="36" t="s">
        <v>222</v>
      </c>
      <c r="F1698" s="16" t="s">
        <v>12</v>
      </c>
      <c r="G1698" s="14" t="s">
        <v>30</v>
      </c>
      <c r="H1698" s="13" t="s">
        <v>6</v>
      </c>
      <c r="I1698" s="13" t="s">
        <v>53</v>
      </c>
      <c r="J1698" s="13" t="s">
        <v>126</v>
      </c>
      <c r="K1698" s="13" t="s">
        <v>123</v>
      </c>
      <c r="L1698" s="14">
        <v>55</v>
      </c>
      <c r="M1698" s="14" t="s">
        <v>15</v>
      </c>
      <c r="N1698" s="31">
        <v>1000000</v>
      </c>
      <c r="O1698" s="14" t="s">
        <v>2</v>
      </c>
      <c r="P1698" s="14" t="s">
        <v>35</v>
      </c>
      <c r="Q1698" s="31">
        <v>6283.636363636364</v>
      </c>
      <c r="R1698" s="31">
        <v>523.63636363636363</v>
      </c>
      <c r="S1698" s="45">
        <v>103.285</v>
      </c>
      <c r="T1698" s="64">
        <f t="shared" si="239"/>
        <v>5680.6750000000002</v>
      </c>
      <c r="U1698" s="64">
        <f t="shared" si="240"/>
        <v>86.131628253293769</v>
      </c>
      <c r="V1698" s="38">
        <f t="shared" si="241"/>
        <v>15.178979878448382</v>
      </c>
      <c r="W1698" s="52">
        <v>146.96209399669249</v>
      </c>
      <c r="X1698" s="71" t="str">
        <f t="shared" si="242"/>
        <v>Q1 2025</v>
      </c>
      <c r="Y1698" s="21">
        <f t="shared" si="243"/>
        <v>3840</v>
      </c>
      <c r="Z1698" s="21">
        <f t="shared" si="244"/>
        <v>2160</v>
      </c>
      <c r="AA1698" s="57">
        <f t="shared" si="245"/>
        <v>833921.94658753707</v>
      </c>
      <c r="AB1698" s="59">
        <f t="shared" si="246"/>
        <v>1.7777777777777777</v>
      </c>
      <c r="AC1698" s="61">
        <f t="shared" si="247"/>
        <v>1397</v>
      </c>
    </row>
    <row r="1699" spans="4:29">
      <c r="D1699" s="12">
        <v>1693</v>
      </c>
      <c r="E1699" s="36" t="s">
        <v>222</v>
      </c>
      <c r="F1699" s="16" t="s">
        <v>12</v>
      </c>
      <c r="G1699" s="14" t="s">
        <v>30</v>
      </c>
      <c r="H1699" s="13" t="s">
        <v>6</v>
      </c>
      <c r="I1699" s="13" t="s">
        <v>53</v>
      </c>
      <c r="J1699" s="13" t="s">
        <v>126</v>
      </c>
      <c r="K1699" s="13" t="s">
        <v>123</v>
      </c>
      <c r="L1699" s="14">
        <v>65</v>
      </c>
      <c r="M1699" s="14" t="s">
        <v>15</v>
      </c>
      <c r="N1699" s="31">
        <v>1000000</v>
      </c>
      <c r="O1699" s="14" t="s">
        <v>2</v>
      </c>
      <c r="P1699" s="14" t="s">
        <v>35</v>
      </c>
      <c r="Q1699" s="31">
        <v>8640</v>
      </c>
      <c r="R1699" s="31">
        <v>720</v>
      </c>
      <c r="S1699" s="45">
        <v>101.39400000000001</v>
      </c>
      <c r="T1699" s="64">
        <f t="shared" si="239"/>
        <v>6590.6100000000006</v>
      </c>
      <c r="U1699" s="64">
        <f t="shared" si="240"/>
        <v>118.09703498378636</v>
      </c>
      <c r="V1699" s="38">
        <f t="shared" si="241"/>
        <v>19.955338324829789</v>
      </c>
      <c r="W1699" s="52">
        <v>196.80985388513906</v>
      </c>
      <c r="X1699" s="71" t="str">
        <f t="shared" si="242"/>
        <v>Q1 2025</v>
      </c>
      <c r="Y1699" s="21">
        <f t="shared" si="243"/>
        <v>3840</v>
      </c>
      <c r="Z1699" s="21">
        <f t="shared" si="244"/>
        <v>2160</v>
      </c>
      <c r="AA1699" s="57">
        <f t="shared" si="245"/>
        <v>1164733.9584569733</v>
      </c>
      <c r="AB1699" s="59">
        <f t="shared" si="246"/>
        <v>1.7777777777777777</v>
      </c>
      <c r="AC1699" s="61">
        <f t="shared" si="247"/>
        <v>1651</v>
      </c>
    </row>
    <row r="1700" spans="4:29">
      <c r="D1700" s="12">
        <v>1694</v>
      </c>
      <c r="E1700" s="36" t="s">
        <v>222</v>
      </c>
      <c r="F1700" s="16" t="s">
        <v>12</v>
      </c>
      <c r="G1700" s="14" t="s">
        <v>30</v>
      </c>
      <c r="H1700" s="13" t="s">
        <v>6</v>
      </c>
      <c r="I1700" s="13" t="s">
        <v>53</v>
      </c>
      <c r="J1700" s="13" t="s">
        <v>126</v>
      </c>
      <c r="K1700" s="13" t="s">
        <v>123</v>
      </c>
      <c r="L1700" s="14">
        <v>75</v>
      </c>
      <c r="M1700" s="14" t="s">
        <v>15</v>
      </c>
      <c r="N1700" s="31">
        <v>1000000</v>
      </c>
      <c r="O1700" s="14" t="s">
        <v>2</v>
      </c>
      <c r="P1700" s="14" t="s">
        <v>35</v>
      </c>
      <c r="Q1700" s="31">
        <v>10909.09090909091</v>
      </c>
      <c r="R1700" s="31">
        <v>909.09090909090912</v>
      </c>
      <c r="S1700" s="45">
        <v>63.468000000000004</v>
      </c>
      <c r="T1700" s="64">
        <f t="shared" si="239"/>
        <v>4760.1000000000004</v>
      </c>
      <c r="U1700" s="64">
        <f t="shared" si="240"/>
        <v>98.418641106231462</v>
      </c>
      <c r="V1700" s="38">
        <f t="shared" si="241"/>
        <v>16.801036397683003</v>
      </c>
      <c r="W1700" s="52">
        <v>264.71665087418859</v>
      </c>
      <c r="X1700" s="71" t="str">
        <f t="shared" si="242"/>
        <v>Q1 2025</v>
      </c>
      <c r="Y1700" s="21">
        <f t="shared" si="243"/>
        <v>3840</v>
      </c>
      <c r="Z1700" s="21">
        <f t="shared" si="244"/>
        <v>2160</v>
      </c>
      <c r="AA1700" s="57">
        <f t="shared" si="245"/>
        <v>1550681.3056379822</v>
      </c>
      <c r="AB1700" s="59">
        <f t="shared" si="246"/>
        <v>1.7777777777777777</v>
      </c>
      <c r="AC1700" s="61">
        <f t="shared" si="247"/>
        <v>1905</v>
      </c>
    </row>
    <row r="1701" spans="4:29">
      <c r="D1701" s="12">
        <v>1695</v>
      </c>
      <c r="E1701" s="36" t="s">
        <v>222</v>
      </c>
      <c r="F1701" s="16" t="s">
        <v>12</v>
      </c>
      <c r="G1701" s="14" t="s">
        <v>30</v>
      </c>
      <c r="H1701" s="13" t="s">
        <v>6</v>
      </c>
      <c r="I1701" s="13" t="s">
        <v>53</v>
      </c>
      <c r="J1701" s="13" t="s">
        <v>126</v>
      </c>
      <c r="K1701" s="13" t="s">
        <v>123</v>
      </c>
      <c r="L1701" s="14">
        <v>85</v>
      </c>
      <c r="M1701" s="14" t="s">
        <v>15</v>
      </c>
      <c r="N1701" s="31">
        <v>1000000</v>
      </c>
      <c r="O1701" s="14" t="s">
        <v>2</v>
      </c>
      <c r="P1701" s="14" t="s">
        <v>35</v>
      </c>
      <c r="Q1701" s="31">
        <v>14400</v>
      </c>
      <c r="R1701" s="31">
        <v>1200</v>
      </c>
      <c r="S1701" s="45">
        <v>57.966999999999999</v>
      </c>
      <c r="T1701" s="64">
        <f t="shared" si="239"/>
        <v>4927.1949999999997</v>
      </c>
      <c r="U1701" s="64">
        <f t="shared" si="240"/>
        <v>115.45658309996438</v>
      </c>
      <c r="V1701" s="38">
        <f t="shared" si="241"/>
        <v>20.109756831483217</v>
      </c>
      <c r="W1701" s="52">
        <v>346.91732936814424</v>
      </c>
      <c r="X1701" s="71" t="str">
        <f t="shared" si="242"/>
        <v>Q1 2025</v>
      </c>
      <c r="Y1701" s="21">
        <f t="shared" si="243"/>
        <v>3840</v>
      </c>
      <c r="Z1701" s="21">
        <f t="shared" si="244"/>
        <v>2160</v>
      </c>
      <c r="AA1701" s="57">
        <f t="shared" si="245"/>
        <v>1991763.9881305636</v>
      </c>
      <c r="AB1701" s="59">
        <f t="shared" si="246"/>
        <v>1.7777777777777777</v>
      </c>
      <c r="AC1701" s="61">
        <f t="shared" si="247"/>
        <v>2159</v>
      </c>
    </row>
    <row r="1702" spans="4:29">
      <c r="D1702" s="12">
        <v>1696</v>
      </c>
      <c r="E1702" s="36" t="s">
        <v>222</v>
      </c>
      <c r="F1702" s="16" t="s">
        <v>12</v>
      </c>
      <c r="G1702" s="14" t="s">
        <v>30</v>
      </c>
      <c r="H1702" s="13" t="s">
        <v>6</v>
      </c>
      <c r="I1702" s="13" t="s">
        <v>53</v>
      </c>
      <c r="J1702" s="13" t="s">
        <v>126</v>
      </c>
      <c r="K1702" s="13" t="s">
        <v>123</v>
      </c>
      <c r="L1702" s="14">
        <v>98</v>
      </c>
      <c r="M1702" s="14" t="s">
        <v>15</v>
      </c>
      <c r="N1702" s="31">
        <v>1000000</v>
      </c>
      <c r="O1702" s="14" t="s">
        <v>2</v>
      </c>
      <c r="P1702" s="14" t="s">
        <v>35</v>
      </c>
      <c r="Q1702" s="31">
        <v>19141.53633217993</v>
      </c>
      <c r="R1702" s="31">
        <v>1595.1280276816608</v>
      </c>
      <c r="S1702" s="45">
        <v>3.306</v>
      </c>
      <c r="T1702" s="64">
        <f t="shared" si="239"/>
        <v>323.988</v>
      </c>
      <c r="U1702" s="64">
        <f t="shared" si="240"/>
        <v>8.7529616382936482</v>
      </c>
      <c r="V1702" s="38">
        <f t="shared" si="241"/>
        <v>1.7203630363366273</v>
      </c>
      <c r="W1702" s="52">
        <v>520.37599405221636</v>
      </c>
      <c r="X1702" s="71" t="str">
        <f t="shared" si="242"/>
        <v>Q1 2025</v>
      </c>
      <c r="Y1702" s="21">
        <f t="shared" si="243"/>
        <v>3840</v>
      </c>
      <c r="Z1702" s="21">
        <f t="shared" si="244"/>
        <v>2160</v>
      </c>
      <c r="AA1702" s="57">
        <f t="shared" si="245"/>
        <v>2647598.8016617205</v>
      </c>
      <c r="AB1702" s="59">
        <f t="shared" si="246"/>
        <v>1.7777777777777777</v>
      </c>
      <c r="AC1702" s="61">
        <f t="shared" si="247"/>
        <v>2489.1999999999998</v>
      </c>
    </row>
    <row r="1703" spans="4:29">
      <c r="D1703" s="12">
        <v>1697</v>
      </c>
      <c r="E1703" s="36" t="s">
        <v>222</v>
      </c>
      <c r="F1703" s="16" t="s">
        <v>12</v>
      </c>
      <c r="G1703" s="14" t="s">
        <v>30</v>
      </c>
      <c r="H1703" s="13" t="s">
        <v>6</v>
      </c>
      <c r="I1703" s="13" t="s">
        <v>53</v>
      </c>
      <c r="J1703" s="13" t="s">
        <v>126</v>
      </c>
      <c r="K1703" s="13" t="s">
        <v>123</v>
      </c>
      <c r="L1703" s="14">
        <v>55</v>
      </c>
      <c r="M1703" s="14" t="s">
        <v>52</v>
      </c>
      <c r="N1703" s="31">
        <v>1000000</v>
      </c>
      <c r="O1703" s="14" t="s">
        <v>2</v>
      </c>
      <c r="P1703" s="14" t="s">
        <v>35</v>
      </c>
      <c r="Q1703" s="31">
        <v>7873.1360946745563</v>
      </c>
      <c r="R1703" s="31">
        <v>962.27218934911241</v>
      </c>
      <c r="S1703" s="45">
        <v>0.30499999999999999</v>
      </c>
      <c r="T1703" s="64">
        <f t="shared" si="239"/>
        <v>16.774999999999999</v>
      </c>
      <c r="U1703" s="64">
        <f t="shared" si="240"/>
        <v>0.25434619370919881</v>
      </c>
      <c r="V1703" s="38">
        <f t="shared" si="241"/>
        <v>6.963198100378945E-2</v>
      </c>
      <c r="W1703" s="52">
        <v>228.30157706160477</v>
      </c>
      <c r="X1703" s="71" t="str">
        <f t="shared" si="242"/>
        <v>Q1 2025</v>
      </c>
      <c r="Y1703" s="21">
        <f t="shared" si="243"/>
        <v>7680</v>
      </c>
      <c r="Z1703" s="21">
        <f t="shared" si="244"/>
        <v>4320</v>
      </c>
      <c r="AA1703" s="57">
        <f t="shared" si="245"/>
        <v>833921.94658753707</v>
      </c>
      <c r="AB1703" s="59">
        <f t="shared" si="246"/>
        <v>1.7777777777777777</v>
      </c>
      <c r="AC1703" s="61">
        <f t="shared" si="247"/>
        <v>1397</v>
      </c>
    </row>
    <row r="1704" spans="4:29">
      <c r="D1704" s="12">
        <v>1698</v>
      </c>
      <c r="E1704" s="36" t="s">
        <v>222</v>
      </c>
      <c r="F1704" s="16" t="s">
        <v>12</v>
      </c>
      <c r="G1704" s="14" t="s">
        <v>30</v>
      </c>
      <c r="H1704" s="13" t="s">
        <v>6</v>
      </c>
      <c r="I1704" s="13" t="s">
        <v>53</v>
      </c>
      <c r="J1704" s="13" t="s">
        <v>126</v>
      </c>
      <c r="K1704" s="13" t="s">
        <v>123</v>
      </c>
      <c r="L1704" s="14">
        <v>65</v>
      </c>
      <c r="M1704" s="14" t="s">
        <v>52</v>
      </c>
      <c r="N1704" s="31">
        <v>1000000</v>
      </c>
      <c r="O1704" s="14" t="s">
        <v>2</v>
      </c>
      <c r="P1704" s="14" t="s">
        <v>35</v>
      </c>
      <c r="Q1704" s="31">
        <v>10996.363636363636</v>
      </c>
      <c r="R1704" s="31">
        <v>1221.8181818181818</v>
      </c>
      <c r="S1704" s="45">
        <v>9.6560000000000006</v>
      </c>
      <c r="T1704" s="64">
        <f t="shared" si="239"/>
        <v>627.64</v>
      </c>
      <c r="U1704" s="64">
        <f t="shared" si="240"/>
        <v>11.246671102860535</v>
      </c>
      <c r="V1704" s="38">
        <f t="shared" si="241"/>
        <v>2.9522129171225742</v>
      </c>
      <c r="W1704" s="52">
        <v>305.73870309885814</v>
      </c>
      <c r="X1704" s="71" t="str">
        <f t="shared" si="242"/>
        <v>Q1 2025</v>
      </c>
      <c r="Y1704" s="21">
        <f t="shared" si="243"/>
        <v>7680</v>
      </c>
      <c r="Z1704" s="21">
        <f t="shared" si="244"/>
        <v>4320</v>
      </c>
      <c r="AA1704" s="57">
        <f t="shared" si="245"/>
        <v>1164733.9584569733</v>
      </c>
      <c r="AB1704" s="59">
        <f t="shared" si="246"/>
        <v>1.7777777777777777</v>
      </c>
      <c r="AC1704" s="61">
        <f t="shared" si="247"/>
        <v>1651</v>
      </c>
    </row>
    <row r="1705" spans="4:29">
      <c r="D1705" s="12">
        <v>1699</v>
      </c>
      <c r="E1705" s="36" t="s">
        <v>222</v>
      </c>
      <c r="F1705" s="16" t="s">
        <v>12</v>
      </c>
      <c r="G1705" s="14" t="s">
        <v>30</v>
      </c>
      <c r="H1705" s="13" t="s">
        <v>6</v>
      </c>
      <c r="I1705" s="13" t="s">
        <v>53</v>
      </c>
      <c r="J1705" s="13" t="s">
        <v>126</v>
      </c>
      <c r="K1705" s="13" t="s">
        <v>123</v>
      </c>
      <c r="L1705" s="14">
        <v>75</v>
      </c>
      <c r="M1705" s="14" t="s">
        <v>52</v>
      </c>
      <c r="N1705" s="31">
        <v>1000000</v>
      </c>
      <c r="O1705" s="14" t="s">
        <v>2</v>
      </c>
      <c r="P1705" s="14" t="s">
        <v>35</v>
      </c>
      <c r="Q1705" s="31">
        <v>15708.764159999995</v>
      </c>
      <c r="R1705" s="31">
        <v>1745.4182399999995</v>
      </c>
      <c r="S1705" s="45">
        <v>5.7080000000000002</v>
      </c>
      <c r="T1705" s="64">
        <f t="shared" si="239"/>
        <v>428.1</v>
      </c>
      <c r="U1705" s="64">
        <f t="shared" si="240"/>
        <v>8.8512888925816018</v>
      </c>
      <c r="V1705" s="38">
        <f t="shared" si="241"/>
        <v>2.3625325045625032</v>
      </c>
      <c r="W1705" s="52">
        <v>413.89847662272302</v>
      </c>
      <c r="X1705" s="71" t="str">
        <f t="shared" si="242"/>
        <v>Q1 2025</v>
      </c>
      <c r="Y1705" s="21">
        <f t="shared" si="243"/>
        <v>7680</v>
      </c>
      <c r="Z1705" s="21">
        <f t="shared" si="244"/>
        <v>4320</v>
      </c>
      <c r="AA1705" s="57">
        <f t="shared" si="245"/>
        <v>1550681.3056379822</v>
      </c>
      <c r="AB1705" s="59">
        <f t="shared" si="246"/>
        <v>1.7777777777777777</v>
      </c>
      <c r="AC1705" s="61">
        <f t="shared" si="247"/>
        <v>1905</v>
      </c>
    </row>
    <row r="1706" spans="4:29">
      <c r="D1706" s="12">
        <v>1700</v>
      </c>
      <c r="E1706" s="36" t="s">
        <v>222</v>
      </c>
      <c r="F1706" s="16" t="s">
        <v>12</v>
      </c>
      <c r="G1706" s="14" t="s">
        <v>30</v>
      </c>
      <c r="H1706" s="13" t="s">
        <v>6</v>
      </c>
      <c r="I1706" s="13" t="s">
        <v>53</v>
      </c>
      <c r="J1706" s="13" t="s">
        <v>126</v>
      </c>
      <c r="K1706" s="13" t="s">
        <v>123</v>
      </c>
      <c r="L1706" s="14">
        <v>85</v>
      </c>
      <c r="M1706" s="14" t="s">
        <v>52</v>
      </c>
      <c r="N1706" s="31">
        <v>1000000</v>
      </c>
      <c r="O1706" s="14" t="s">
        <v>2</v>
      </c>
      <c r="P1706" s="14" t="s">
        <v>35</v>
      </c>
      <c r="Q1706" s="31">
        <v>19145.454545454544</v>
      </c>
      <c r="R1706" s="31">
        <v>2127.272727272727</v>
      </c>
      <c r="S1706" s="45">
        <v>4.2990000000000004</v>
      </c>
      <c r="T1706" s="64">
        <f t="shared" si="239"/>
        <v>365.41500000000002</v>
      </c>
      <c r="U1706" s="64">
        <f t="shared" si="240"/>
        <v>8.5625933849732938</v>
      </c>
      <c r="V1706" s="38">
        <f t="shared" si="241"/>
        <v>2.331878981572189</v>
      </c>
      <c r="W1706" s="52">
        <v>542.4235825941355</v>
      </c>
      <c r="X1706" s="71" t="str">
        <f t="shared" si="242"/>
        <v>Q1 2025</v>
      </c>
      <c r="Y1706" s="21">
        <f t="shared" si="243"/>
        <v>7680</v>
      </c>
      <c r="Z1706" s="21">
        <f t="shared" si="244"/>
        <v>4320</v>
      </c>
      <c r="AA1706" s="57">
        <f t="shared" si="245"/>
        <v>1991763.9881305636</v>
      </c>
      <c r="AB1706" s="59">
        <f t="shared" si="246"/>
        <v>1.7777777777777777</v>
      </c>
      <c r="AC1706" s="61">
        <f t="shared" si="247"/>
        <v>2159</v>
      </c>
    </row>
    <row r="1707" spans="4:29">
      <c r="D1707" s="12">
        <v>1701</v>
      </c>
      <c r="E1707" s="36" t="s">
        <v>222</v>
      </c>
      <c r="F1707" s="16" t="s">
        <v>12</v>
      </c>
      <c r="G1707" s="14" t="s">
        <v>30</v>
      </c>
      <c r="H1707" s="13" t="s">
        <v>6</v>
      </c>
      <c r="I1707" s="13" t="s">
        <v>53</v>
      </c>
      <c r="J1707" s="13" t="s">
        <v>124</v>
      </c>
      <c r="K1707" s="13" t="s">
        <v>123</v>
      </c>
      <c r="L1707" s="14">
        <v>98</v>
      </c>
      <c r="M1707" s="14" t="s">
        <v>52</v>
      </c>
      <c r="N1707" s="31">
        <v>1000000</v>
      </c>
      <c r="O1707" s="14" t="s">
        <v>2</v>
      </c>
      <c r="P1707" s="14" t="s">
        <v>35</v>
      </c>
      <c r="Q1707" s="31">
        <v>25000</v>
      </c>
      <c r="R1707" s="31">
        <v>2500</v>
      </c>
      <c r="S1707" s="45">
        <v>2.1000000000000001E-2</v>
      </c>
      <c r="T1707" s="64">
        <f t="shared" si="239"/>
        <v>2.0580000000000003</v>
      </c>
      <c r="U1707" s="64">
        <f t="shared" si="240"/>
        <v>5.5599574834896137E-2</v>
      </c>
      <c r="V1707" s="38">
        <f t="shared" si="241"/>
        <v>1.6391843812644816E-2</v>
      </c>
      <c r="W1707" s="52">
        <v>780.56399107832453</v>
      </c>
      <c r="X1707" s="71" t="str">
        <f t="shared" si="242"/>
        <v>Q1 2025</v>
      </c>
      <c r="Y1707" s="21">
        <f t="shared" si="243"/>
        <v>7680</v>
      </c>
      <c r="Z1707" s="21">
        <f t="shared" si="244"/>
        <v>4320</v>
      </c>
      <c r="AA1707" s="57">
        <f t="shared" si="245"/>
        <v>2647598.8016617205</v>
      </c>
      <c r="AB1707" s="59">
        <f t="shared" si="246"/>
        <v>1.7777777777777777</v>
      </c>
      <c r="AC1707" s="61">
        <f t="shared" si="247"/>
        <v>2489.1999999999998</v>
      </c>
    </row>
    <row r="1708" spans="4:29">
      <c r="D1708" s="12">
        <v>1702</v>
      </c>
      <c r="E1708" s="36" t="s">
        <v>222</v>
      </c>
      <c r="F1708" s="16" t="s">
        <v>12</v>
      </c>
      <c r="G1708" s="14" t="s">
        <v>30</v>
      </c>
      <c r="H1708" s="13" t="s">
        <v>6</v>
      </c>
      <c r="I1708" s="13" t="s">
        <v>111</v>
      </c>
      <c r="J1708" s="13" t="s">
        <v>226</v>
      </c>
      <c r="K1708" s="13"/>
      <c r="L1708" s="14">
        <v>55</v>
      </c>
      <c r="M1708" s="14" t="s">
        <v>15</v>
      </c>
      <c r="N1708" s="31">
        <v>1000000</v>
      </c>
      <c r="O1708" s="14" t="s">
        <v>2</v>
      </c>
      <c r="P1708" s="14" t="s">
        <v>35</v>
      </c>
      <c r="Q1708" s="31">
        <v>4096</v>
      </c>
      <c r="R1708" s="31">
        <v>1024</v>
      </c>
      <c r="S1708" s="45">
        <v>10.840999999999999</v>
      </c>
      <c r="T1708" s="64">
        <f t="shared" si="239"/>
        <v>596.255</v>
      </c>
      <c r="U1708" s="64">
        <f t="shared" si="240"/>
        <v>9.0405478229554888</v>
      </c>
      <c r="V1708" s="38">
        <f t="shared" si="241"/>
        <v>1.5932160610181432</v>
      </c>
      <c r="W1708" s="52">
        <v>146.96209399669249</v>
      </c>
      <c r="X1708" s="71" t="str">
        <f t="shared" si="242"/>
        <v>Q1 2025</v>
      </c>
      <c r="Y1708" s="21">
        <f t="shared" si="243"/>
        <v>3840</v>
      </c>
      <c r="Z1708" s="21">
        <f t="shared" si="244"/>
        <v>2160</v>
      </c>
      <c r="AA1708" s="57">
        <f t="shared" si="245"/>
        <v>833921.94658753707</v>
      </c>
      <c r="AB1708" s="59">
        <f t="shared" si="246"/>
        <v>1.7777777777777777</v>
      </c>
      <c r="AC1708" s="61">
        <f t="shared" si="247"/>
        <v>1397</v>
      </c>
    </row>
    <row r="1709" spans="4:29">
      <c r="D1709" s="12">
        <v>1703</v>
      </c>
      <c r="E1709" s="36" t="s">
        <v>222</v>
      </c>
      <c r="F1709" s="16" t="s">
        <v>12</v>
      </c>
      <c r="G1709" s="14" t="s">
        <v>30</v>
      </c>
      <c r="H1709" s="13" t="s">
        <v>6</v>
      </c>
      <c r="I1709" s="13" t="s">
        <v>111</v>
      </c>
      <c r="J1709" s="13" t="s">
        <v>226</v>
      </c>
      <c r="K1709" s="13"/>
      <c r="L1709" s="14">
        <v>65</v>
      </c>
      <c r="M1709" s="14" t="s">
        <v>15</v>
      </c>
      <c r="N1709" s="31">
        <v>1000000</v>
      </c>
      <c r="O1709" s="14" t="s">
        <v>1</v>
      </c>
      <c r="P1709" s="14" t="s">
        <v>35</v>
      </c>
      <c r="Q1709" s="31">
        <v>6240</v>
      </c>
      <c r="R1709" s="31">
        <v>1560</v>
      </c>
      <c r="S1709" s="45">
        <v>9.2059999999999995</v>
      </c>
      <c r="T1709" s="64">
        <f t="shared" si="239"/>
        <v>598.39</v>
      </c>
      <c r="U1709" s="64">
        <f t="shared" si="240"/>
        <v>10.722540821554896</v>
      </c>
      <c r="V1709" s="38">
        <f t="shared" si="241"/>
        <v>1.2682820604066127</v>
      </c>
      <c r="W1709" s="52">
        <v>137.76689771959732</v>
      </c>
      <c r="X1709" s="71" t="str">
        <f t="shared" si="242"/>
        <v>Q1 2025</v>
      </c>
      <c r="Y1709" s="21">
        <f t="shared" si="243"/>
        <v>3840</v>
      </c>
      <c r="Z1709" s="21">
        <f t="shared" si="244"/>
        <v>2160</v>
      </c>
      <c r="AA1709" s="57">
        <f t="shared" si="245"/>
        <v>1164733.9584569733</v>
      </c>
      <c r="AB1709" s="59">
        <f t="shared" si="246"/>
        <v>1.7777777777777777</v>
      </c>
      <c r="AC1709" s="61">
        <f t="shared" si="247"/>
        <v>1651</v>
      </c>
    </row>
    <row r="1710" spans="4:29">
      <c r="D1710" s="12">
        <v>1704</v>
      </c>
      <c r="E1710" s="36" t="s">
        <v>222</v>
      </c>
      <c r="F1710" s="16" t="s">
        <v>12</v>
      </c>
      <c r="G1710" s="14" t="s">
        <v>30</v>
      </c>
      <c r="H1710" s="13" t="s">
        <v>6</v>
      </c>
      <c r="I1710" s="13" t="s">
        <v>111</v>
      </c>
      <c r="J1710" s="13" t="s">
        <v>226</v>
      </c>
      <c r="K1710" s="13"/>
      <c r="L1710" s="14">
        <v>75</v>
      </c>
      <c r="M1710" s="14" t="s">
        <v>15</v>
      </c>
      <c r="N1710" s="31">
        <v>1000000</v>
      </c>
      <c r="O1710" s="14" t="s">
        <v>1</v>
      </c>
      <c r="P1710" s="14" t="s">
        <v>35</v>
      </c>
      <c r="Q1710" s="31">
        <v>7680</v>
      </c>
      <c r="R1710" s="31">
        <v>1920</v>
      </c>
      <c r="S1710" s="45">
        <v>4.327</v>
      </c>
      <c r="T1710" s="64">
        <f t="shared" si="239"/>
        <v>324.52499999999998</v>
      </c>
      <c r="U1710" s="64">
        <f t="shared" si="240"/>
        <v>6.7097980094955485</v>
      </c>
      <c r="V1710" s="38">
        <f t="shared" si="241"/>
        <v>0.80180026383282976</v>
      </c>
      <c r="W1710" s="52">
        <v>185.30165561193201</v>
      </c>
      <c r="X1710" s="71" t="str">
        <f t="shared" si="242"/>
        <v>Q1 2025</v>
      </c>
      <c r="Y1710" s="21">
        <f t="shared" si="243"/>
        <v>3840</v>
      </c>
      <c r="Z1710" s="21">
        <f t="shared" si="244"/>
        <v>2160</v>
      </c>
      <c r="AA1710" s="57">
        <f t="shared" si="245"/>
        <v>1550681.3056379822</v>
      </c>
      <c r="AB1710" s="59">
        <f t="shared" si="246"/>
        <v>1.7777777777777777</v>
      </c>
      <c r="AC1710" s="61">
        <f t="shared" si="247"/>
        <v>1905</v>
      </c>
    </row>
    <row r="1711" spans="4:29">
      <c r="D1711" s="12">
        <v>1705</v>
      </c>
      <c r="E1711" s="36" t="s">
        <v>222</v>
      </c>
      <c r="F1711" s="16" t="s">
        <v>12</v>
      </c>
      <c r="G1711" s="14" t="s">
        <v>30</v>
      </c>
      <c r="H1711" s="13" t="s">
        <v>6</v>
      </c>
      <c r="I1711" s="13" t="s">
        <v>111</v>
      </c>
      <c r="J1711" s="13" t="s">
        <v>226</v>
      </c>
      <c r="K1711" s="13"/>
      <c r="L1711" s="14">
        <v>85</v>
      </c>
      <c r="M1711" s="14" t="s">
        <v>15</v>
      </c>
      <c r="N1711" s="31">
        <v>1000000</v>
      </c>
      <c r="O1711" s="14" t="s">
        <v>1</v>
      </c>
      <c r="P1711" s="14" t="s">
        <v>35</v>
      </c>
      <c r="Q1711" s="31">
        <v>11232</v>
      </c>
      <c r="R1711" s="31">
        <v>2808</v>
      </c>
      <c r="S1711" s="45">
        <v>2.6269999999999998</v>
      </c>
      <c r="T1711" s="64">
        <f t="shared" si="239"/>
        <v>223.29499999999999</v>
      </c>
      <c r="U1711" s="64">
        <f t="shared" si="240"/>
        <v>5.2323639968189903</v>
      </c>
      <c r="V1711" s="38">
        <f t="shared" si="241"/>
        <v>0.63794627697508033</v>
      </c>
      <c r="W1711" s="52">
        <v>242.84213055770095</v>
      </c>
      <c r="X1711" s="71" t="str">
        <f t="shared" si="242"/>
        <v>Q1 2025</v>
      </c>
      <c r="Y1711" s="21">
        <f t="shared" si="243"/>
        <v>3840</v>
      </c>
      <c r="Z1711" s="21">
        <f t="shared" si="244"/>
        <v>2160</v>
      </c>
      <c r="AA1711" s="57">
        <f t="shared" si="245"/>
        <v>1991763.9881305636</v>
      </c>
      <c r="AB1711" s="59">
        <f t="shared" si="246"/>
        <v>1.7777777777777777</v>
      </c>
      <c r="AC1711" s="61">
        <f t="shared" si="247"/>
        <v>2159</v>
      </c>
    </row>
    <row r="1712" spans="4:29">
      <c r="D1712" s="12">
        <v>1706</v>
      </c>
      <c r="E1712" s="36" t="s">
        <v>222</v>
      </c>
      <c r="F1712" s="16" t="s">
        <v>12</v>
      </c>
      <c r="G1712" s="14" t="s">
        <v>30</v>
      </c>
      <c r="H1712" s="13" t="s">
        <v>6</v>
      </c>
      <c r="I1712" s="13" t="s">
        <v>36</v>
      </c>
      <c r="J1712" s="13" t="s">
        <v>50</v>
      </c>
      <c r="K1712" s="13" t="s">
        <v>123</v>
      </c>
      <c r="L1712" s="14">
        <v>55</v>
      </c>
      <c r="M1712" s="14" t="s">
        <v>15</v>
      </c>
      <c r="N1712" s="31">
        <v>1000000</v>
      </c>
      <c r="O1712" s="14" t="s">
        <v>1</v>
      </c>
      <c r="P1712" s="14" t="s">
        <v>35</v>
      </c>
      <c r="Q1712" s="31">
        <v>2048</v>
      </c>
      <c r="R1712" s="31">
        <v>128</v>
      </c>
      <c r="S1712" s="45">
        <v>119.875</v>
      </c>
      <c r="T1712" s="64">
        <f t="shared" si="239"/>
        <v>6593.125</v>
      </c>
      <c r="U1712" s="64">
        <f t="shared" si="240"/>
        <v>99.966393347181011</v>
      </c>
      <c r="V1712" s="38">
        <f t="shared" si="241"/>
        <v>12.331956712497457</v>
      </c>
      <c r="W1712" s="52">
        <v>102.87346579768473</v>
      </c>
      <c r="X1712" s="71" t="str">
        <f t="shared" si="242"/>
        <v>Q1 2025</v>
      </c>
      <c r="Y1712" s="21">
        <f t="shared" si="243"/>
        <v>3840</v>
      </c>
      <c r="Z1712" s="21">
        <f t="shared" si="244"/>
        <v>2160</v>
      </c>
      <c r="AA1712" s="57">
        <f t="shared" si="245"/>
        <v>833921.94658753707</v>
      </c>
      <c r="AB1712" s="59">
        <f t="shared" si="246"/>
        <v>1.7777777777777777</v>
      </c>
      <c r="AC1712" s="61">
        <f t="shared" si="247"/>
        <v>1397</v>
      </c>
    </row>
    <row r="1713" spans="4:29">
      <c r="D1713" s="12">
        <v>1707</v>
      </c>
      <c r="E1713" s="36" t="s">
        <v>222</v>
      </c>
      <c r="F1713" s="16" t="s">
        <v>12</v>
      </c>
      <c r="G1713" s="14" t="s">
        <v>30</v>
      </c>
      <c r="H1713" s="13" t="s">
        <v>6</v>
      </c>
      <c r="I1713" s="13" t="s">
        <v>36</v>
      </c>
      <c r="J1713" s="13" t="s">
        <v>37</v>
      </c>
      <c r="K1713" s="13" t="s">
        <v>137</v>
      </c>
      <c r="L1713" s="14">
        <v>65</v>
      </c>
      <c r="M1713" s="14" t="s">
        <v>15</v>
      </c>
      <c r="N1713" s="31">
        <v>1000000</v>
      </c>
      <c r="O1713" s="14" t="s">
        <v>1</v>
      </c>
      <c r="P1713" s="14" t="s">
        <v>35</v>
      </c>
      <c r="Q1713" s="31">
        <v>2560</v>
      </c>
      <c r="R1713" s="31">
        <v>160</v>
      </c>
      <c r="S1713" s="45">
        <v>194.05799999999999</v>
      </c>
      <c r="T1713" s="64">
        <f t="shared" si="239"/>
        <v>12613.77</v>
      </c>
      <c r="U1713" s="64">
        <f t="shared" si="240"/>
        <v>226.02594251024334</v>
      </c>
      <c r="V1713" s="38">
        <f t="shared" si="241"/>
        <v>26.734768637669617</v>
      </c>
      <c r="W1713" s="52">
        <v>137.76689771959732</v>
      </c>
      <c r="X1713" s="71" t="str">
        <f t="shared" si="242"/>
        <v>Q1 2025</v>
      </c>
      <c r="Y1713" s="21">
        <f t="shared" si="243"/>
        <v>3840</v>
      </c>
      <c r="Z1713" s="21">
        <f t="shared" si="244"/>
        <v>2160</v>
      </c>
      <c r="AA1713" s="57">
        <f t="shared" si="245"/>
        <v>1164733.9584569733</v>
      </c>
      <c r="AB1713" s="59">
        <f t="shared" si="246"/>
        <v>1.7777777777777777</v>
      </c>
      <c r="AC1713" s="61">
        <f t="shared" si="247"/>
        <v>1651</v>
      </c>
    </row>
    <row r="1714" spans="4:29">
      <c r="D1714" s="12">
        <v>1708</v>
      </c>
      <c r="E1714" s="36" t="s">
        <v>222</v>
      </c>
      <c r="F1714" s="16" t="s">
        <v>12</v>
      </c>
      <c r="G1714" s="14" t="s">
        <v>30</v>
      </c>
      <c r="H1714" s="13" t="s">
        <v>6</v>
      </c>
      <c r="I1714" s="13" t="s">
        <v>36</v>
      </c>
      <c r="J1714" s="13" t="s">
        <v>38</v>
      </c>
      <c r="K1714" s="13" t="s">
        <v>137</v>
      </c>
      <c r="L1714" s="14">
        <v>75</v>
      </c>
      <c r="M1714" s="14" t="s">
        <v>15</v>
      </c>
      <c r="N1714" s="31">
        <v>1000000</v>
      </c>
      <c r="O1714" s="14" t="s">
        <v>1</v>
      </c>
      <c r="P1714" s="14" t="s">
        <v>35</v>
      </c>
      <c r="Q1714" s="31">
        <v>3840</v>
      </c>
      <c r="R1714" s="31">
        <v>240</v>
      </c>
      <c r="S1714" s="45">
        <v>158.04499999999999</v>
      </c>
      <c r="T1714" s="64">
        <f t="shared" si="239"/>
        <v>11853.374999999998</v>
      </c>
      <c r="U1714" s="64">
        <f t="shared" si="240"/>
        <v>245.07742694955488</v>
      </c>
      <c r="V1714" s="38">
        <f t="shared" si="241"/>
        <v>29.286000161187793</v>
      </c>
      <c r="W1714" s="52">
        <v>185.30165561193201</v>
      </c>
      <c r="X1714" s="71" t="str">
        <f t="shared" si="242"/>
        <v>Q1 2025</v>
      </c>
      <c r="Y1714" s="21">
        <f t="shared" si="243"/>
        <v>3840</v>
      </c>
      <c r="Z1714" s="21">
        <f t="shared" si="244"/>
        <v>2160</v>
      </c>
      <c r="AA1714" s="57">
        <f t="shared" si="245"/>
        <v>1550681.3056379822</v>
      </c>
      <c r="AB1714" s="59">
        <f t="shared" si="246"/>
        <v>1.7777777777777777</v>
      </c>
      <c r="AC1714" s="61">
        <f t="shared" si="247"/>
        <v>1905</v>
      </c>
    </row>
    <row r="1715" spans="4:29">
      <c r="D1715" s="12">
        <v>1709</v>
      </c>
      <c r="E1715" s="36" t="s">
        <v>222</v>
      </c>
      <c r="F1715" s="16" t="s">
        <v>12</v>
      </c>
      <c r="G1715" s="14" t="s">
        <v>30</v>
      </c>
      <c r="H1715" s="13" t="s">
        <v>6</v>
      </c>
      <c r="I1715" s="13" t="s">
        <v>36</v>
      </c>
      <c r="J1715" s="13" t="s">
        <v>138</v>
      </c>
      <c r="K1715" s="13" t="s">
        <v>137</v>
      </c>
      <c r="L1715" s="14">
        <v>85</v>
      </c>
      <c r="M1715" s="14" t="s">
        <v>15</v>
      </c>
      <c r="N1715" s="31">
        <v>1000000</v>
      </c>
      <c r="O1715" s="14" t="s">
        <v>1</v>
      </c>
      <c r="P1715" s="14" t="s">
        <v>35</v>
      </c>
      <c r="Q1715" s="31">
        <v>7168</v>
      </c>
      <c r="R1715" s="31">
        <v>448</v>
      </c>
      <c r="S1715" s="45">
        <v>131.91</v>
      </c>
      <c r="T1715" s="64">
        <f t="shared" si="239"/>
        <v>11212.35</v>
      </c>
      <c r="U1715" s="64">
        <f t="shared" si="240"/>
        <v>262.73358767430261</v>
      </c>
      <c r="V1715" s="38">
        <f t="shared" si="241"/>
        <v>32.033305441866332</v>
      </c>
      <c r="W1715" s="52">
        <v>242.84213055770095</v>
      </c>
      <c r="X1715" s="71" t="str">
        <f t="shared" si="242"/>
        <v>Q1 2025</v>
      </c>
      <c r="Y1715" s="21">
        <f t="shared" si="243"/>
        <v>3840</v>
      </c>
      <c r="Z1715" s="21">
        <f t="shared" si="244"/>
        <v>2160</v>
      </c>
      <c r="AA1715" s="57">
        <f t="shared" si="245"/>
        <v>1991763.9881305636</v>
      </c>
      <c r="AB1715" s="59">
        <f t="shared" si="246"/>
        <v>1.7777777777777777</v>
      </c>
      <c r="AC1715" s="61">
        <f t="shared" si="247"/>
        <v>2159</v>
      </c>
    </row>
    <row r="1716" spans="4:29">
      <c r="D1716" s="12">
        <v>1710</v>
      </c>
      <c r="E1716" s="36" t="s">
        <v>222</v>
      </c>
      <c r="F1716" s="16" t="s">
        <v>12</v>
      </c>
      <c r="G1716" s="14" t="s">
        <v>30</v>
      </c>
      <c r="H1716" s="13" t="s">
        <v>6</v>
      </c>
      <c r="I1716" s="13" t="s">
        <v>36</v>
      </c>
      <c r="J1716" s="13"/>
      <c r="K1716" s="13" t="s">
        <v>123</v>
      </c>
      <c r="L1716" s="14">
        <v>98</v>
      </c>
      <c r="M1716" s="14" t="s">
        <v>15</v>
      </c>
      <c r="N1716" s="31">
        <v>1000000</v>
      </c>
      <c r="O1716" s="14" t="s">
        <v>1</v>
      </c>
      <c r="P1716" s="14" t="s">
        <v>35</v>
      </c>
      <c r="Q1716" s="31">
        <v>5120</v>
      </c>
      <c r="R1716" s="31">
        <v>320</v>
      </c>
      <c r="S1716" s="45">
        <v>25.577999999999999</v>
      </c>
      <c r="T1716" s="64">
        <f t="shared" si="239"/>
        <v>2506.6439999999998</v>
      </c>
      <c r="U1716" s="64">
        <f t="shared" si="240"/>
        <v>67.720282148903493</v>
      </c>
      <c r="V1716" s="38">
        <f t="shared" si="241"/>
        <v>9.3171240231073131</v>
      </c>
      <c r="W1716" s="52">
        <v>364.26319583655146</v>
      </c>
      <c r="X1716" s="71" t="str">
        <f t="shared" si="242"/>
        <v>Q1 2025</v>
      </c>
      <c r="Y1716" s="21">
        <f t="shared" si="243"/>
        <v>3840</v>
      </c>
      <c r="Z1716" s="21">
        <f t="shared" si="244"/>
        <v>2160</v>
      </c>
      <c r="AA1716" s="57">
        <f t="shared" si="245"/>
        <v>2647598.8016617205</v>
      </c>
      <c r="AB1716" s="59">
        <f t="shared" si="246"/>
        <v>1.7777777777777777</v>
      </c>
      <c r="AC1716" s="61">
        <f t="shared" si="247"/>
        <v>2489.1999999999998</v>
      </c>
    </row>
    <row r="1717" spans="4:29">
      <c r="D1717" s="12">
        <v>1711</v>
      </c>
      <c r="E1717" s="36" t="s">
        <v>222</v>
      </c>
      <c r="F1717" s="16" t="s">
        <v>12</v>
      </c>
      <c r="G1717" s="14" t="s">
        <v>30</v>
      </c>
      <c r="H1717" s="13" t="s">
        <v>6</v>
      </c>
      <c r="I1717" s="13" t="s">
        <v>36</v>
      </c>
      <c r="J1717" s="13"/>
      <c r="K1717" s="13" t="s">
        <v>123</v>
      </c>
      <c r="L1717" s="14">
        <v>115</v>
      </c>
      <c r="M1717" s="14" t="s">
        <v>15</v>
      </c>
      <c r="N1717" s="31">
        <v>1000000</v>
      </c>
      <c r="O1717" s="14" t="s">
        <v>2</v>
      </c>
      <c r="P1717" s="14" t="s">
        <v>35</v>
      </c>
      <c r="Q1717" s="31">
        <v>21040</v>
      </c>
      <c r="R1717" s="31">
        <v>5260</v>
      </c>
      <c r="S1717" s="45">
        <v>0.14699999999999999</v>
      </c>
      <c r="T1717" s="64">
        <f t="shared" si="239"/>
        <v>16.904999999999998</v>
      </c>
      <c r="U1717" s="64">
        <f t="shared" si="240"/>
        <v>0.53593613497922854</v>
      </c>
      <c r="V1717" s="38">
        <f t="shared" si="241"/>
        <v>9.1794325350810946E-2</v>
      </c>
      <c r="W1717" s="52">
        <v>624.45119286265958</v>
      </c>
      <c r="X1717" s="71" t="str">
        <f t="shared" si="242"/>
        <v>Q1 2025</v>
      </c>
      <c r="Y1717" s="21">
        <f t="shared" si="243"/>
        <v>3840</v>
      </c>
      <c r="Z1717" s="21">
        <f t="shared" si="244"/>
        <v>2160</v>
      </c>
      <c r="AA1717" s="57">
        <f t="shared" si="245"/>
        <v>3645824.047477745</v>
      </c>
      <c r="AB1717" s="59">
        <f t="shared" si="246"/>
        <v>1.7777777777777777</v>
      </c>
      <c r="AC1717" s="61">
        <f t="shared" si="247"/>
        <v>2921</v>
      </c>
    </row>
    <row r="1718" spans="4:29">
      <c r="D1718" s="12">
        <v>1712</v>
      </c>
      <c r="E1718" s="36" t="s">
        <v>222</v>
      </c>
      <c r="F1718" s="16" t="s">
        <v>12</v>
      </c>
      <c r="G1718" s="14" t="s">
        <v>30</v>
      </c>
      <c r="H1718" s="13" t="s">
        <v>6</v>
      </c>
      <c r="I1718" s="13" t="s">
        <v>36</v>
      </c>
      <c r="J1718" s="13" t="s">
        <v>291</v>
      </c>
      <c r="K1718" s="13"/>
      <c r="L1718" s="14">
        <v>98</v>
      </c>
      <c r="M1718" s="14" t="s">
        <v>15</v>
      </c>
      <c r="N1718" s="31">
        <v>1000000</v>
      </c>
      <c r="O1718" s="14" t="s">
        <v>2</v>
      </c>
      <c r="P1718" s="14" t="s">
        <v>35</v>
      </c>
      <c r="Q1718" s="31">
        <v>15360</v>
      </c>
      <c r="R1718" s="31">
        <v>3840</v>
      </c>
      <c r="S1718" s="45">
        <v>0.40400000000000003</v>
      </c>
      <c r="T1718" s="64">
        <f t="shared" si="239"/>
        <v>39.592000000000006</v>
      </c>
      <c r="U1718" s="64">
        <f t="shared" si="240"/>
        <v>1.0696299158713352</v>
      </c>
      <c r="V1718" s="38">
        <f t="shared" si="241"/>
        <v>0.21023190159709543</v>
      </c>
      <c r="W1718" s="52">
        <v>520.37599405221636</v>
      </c>
      <c r="X1718" s="71" t="str">
        <f t="shared" si="242"/>
        <v>Q1 2025</v>
      </c>
      <c r="Y1718" s="21">
        <f t="shared" si="243"/>
        <v>3840</v>
      </c>
      <c r="Z1718" s="21">
        <f t="shared" si="244"/>
        <v>2160</v>
      </c>
      <c r="AA1718" s="57">
        <f t="shared" si="245"/>
        <v>2647598.8016617205</v>
      </c>
      <c r="AB1718" s="59">
        <f t="shared" si="246"/>
        <v>1.7777777777777777</v>
      </c>
      <c r="AC1718" s="61">
        <f t="shared" si="247"/>
        <v>2489.1999999999998</v>
      </c>
    </row>
    <row r="1719" spans="4:29">
      <c r="D1719" s="12">
        <v>1713</v>
      </c>
      <c r="E1719" s="36" t="s">
        <v>222</v>
      </c>
      <c r="F1719" s="16" t="s">
        <v>12</v>
      </c>
      <c r="G1719" s="14" t="s">
        <v>30</v>
      </c>
      <c r="H1719" s="13" t="s">
        <v>6</v>
      </c>
      <c r="I1719" s="13" t="s">
        <v>58</v>
      </c>
      <c r="J1719" s="13"/>
      <c r="K1719" s="13" t="s">
        <v>123</v>
      </c>
      <c r="L1719" s="14">
        <v>55</v>
      </c>
      <c r="M1719" s="14" t="s">
        <v>15</v>
      </c>
      <c r="N1719" s="31">
        <v>1000000</v>
      </c>
      <c r="O1719" s="14" t="s">
        <v>1</v>
      </c>
      <c r="P1719" s="14" t="s">
        <v>35</v>
      </c>
      <c r="Q1719" s="31">
        <v>2000</v>
      </c>
      <c r="R1719" s="31">
        <v>160</v>
      </c>
      <c r="S1719" s="45">
        <v>22.277999999999999</v>
      </c>
      <c r="T1719" s="64">
        <f t="shared" si="239"/>
        <v>1225.29</v>
      </c>
      <c r="U1719" s="64">
        <f t="shared" si="240"/>
        <v>18.578113126077149</v>
      </c>
      <c r="V1719" s="38">
        <f t="shared" si="241"/>
        <v>2.2918150710408205</v>
      </c>
      <c r="W1719" s="52">
        <v>102.87346579768473</v>
      </c>
      <c r="X1719" s="71" t="str">
        <f t="shared" si="242"/>
        <v>Q1 2025</v>
      </c>
      <c r="Y1719" s="21">
        <f t="shared" si="243"/>
        <v>3840</v>
      </c>
      <c r="Z1719" s="21">
        <f t="shared" si="244"/>
        <v>2160</v>
      </c>
      <c r="AA1719" s="57">
        <f t="shared" si="245"/>
        <v>833921.94658753707</v>
      </c>
      <c r="AB1719" s="59">
        <f t="shared" si="246"/>
        <v>1.7777777777777777</v>
      </c>
      <c r="AC1719" s="61">
        <f t="shared" si="247"/>
        <v>1397</v>
      </c>
    </row>
    <row r="1720" spans="4:29">
      <c r="D1720" s="12">
        <v>1714</v>
      </c>
      <c r="E1720" s="36" t="s">
        <v>222</v>
      </c>
      <c r="F1720" s="16" t="s">
        <v>12</v>
      </c>
      <c r="G1720" s="14" t="s">
        <v>30</v>
      </c>
      <c r="H1720" s="13" t="s">
        <v>6</v>
      </c>
      <c r="I1720" s="13" t="s">
        <v>58</v>
      </c>
      <c r="J1720" s="13"/>
      <c r="K1720" s="13" t="s">
        <v>123</v>
      </c>
      <c r="L1720" s="14">
        <v>65</v>
      </c>
      <c r="M1720" s="14" t="s">
        <v>15</v>
      </c>
      <c r="N1720" s="31">
        <v>1000000</v>
      </c>
      <c r="O1720" s="14" t="s">
        <v>1</v>
      </c>
      <c r="P1720" s="14" t="s">
        <v>35</v>
      </c>
      <c r="Q1720" s="31">
        <v>2560</v>
      </c>
      <c r="R1720" s="31">
        <v>160</v>
      </c>
      <c r="S1720" s="45">
        <v>55.317999999999998</v>
      </c>
      <c r="T1720" s="64">
        <f t="shared" si="239"/>
        <v>3595.67</v>
      </c>
      <c r="U1720" s="64">
        <f t="shared" si="240"/>
        <v>64.430753113922847</v>
      </c>
      <c r="V1720" s="38">
        <f t="shared" si="241"/>
        <v>7.620989248052684</v>
      </c>
      <c r="W1720" s="52">
        <v>137.76689771959732</v>
      </c>
      <c r="X1720" s="71" t="str">
        <f t="shared" si="242"/>
        <v>Q1 2025</v>
      </c>
      <c r="Y1720" s="21">
        <f t="shared" si="243"/>
        <v>3840</v>
      </c>
      <c r="Z1720" s="21">
        <f t="shared" si="244"/>
        <v>2160</v>
      </c>
      <c r="AA1720" s="57">
        <f t="shared" si="245"/>
        <v>1164733.9584569733</v>
      </c>
      <c r="AB1720" s="59">
        <f t="shared" si="246"/>
        <v>1.7777777777777777</v>
      </c>
      <c r="AC1720" s="61">
        <f t="shared" si="247"/>
        <v>1651</v>
      </c>
    </row>
    <row r="1721" spans="4:29">
      <c r="D1721" s="12">
        <v>1715</v>
      </c>
      <c r="E1721" s="36" t="s">
        <v>222</v>
      </c>
      <c r="F1721" s="16" t="s">
        <v>12</v>
      </c>
      <c r="G1721" s="14" t="s">
        <v>30</v>
      </c>
      <c r="H1721" s="13" t="s">
        <v>6</v>
      </c>
      <c r="I1721" s="13" t="s">
        <v>58</v>
      </c>
      <c r="J1721" s="13" t="s">
        <v>59</v>
      </c>
      <c r="K1721" s="13" t="s">
        <v>123</v>
      </c>
      <c r="L1721" s="14">
        <v>75</v>
      </c>
      <c r="M1721" s="14" t="s">
        <v>15</v>
      </c>
      <c r="N1721" s="31">
        <v>1000000</v>
      </c>
      <c r="O1721" s="14" t="s">
        <v>1</v>
      </c>
      <c r="P1721" s="14" t="s">
        <v>35</v>
      </c>
      <c r="Q1721" s="31">
        <v>4000</v>
      </c>
      <c r="R1721" s="31">
        <v>252</v>
      </c>
      <c r="S1721" s="45">
        <v>100.94799999999999</v>
      </c>
      <c r="T1721" s="64">
        <f t="shared" si="239"/>
        <v>7571.0999999999995</v>
      </c>
      <c r="U1721" s="64">
        <f t="shared" si="240"/>
        <v>156.53817644154302</v>
      </c>
      <c r="V1721" s="38">
        <f t="shared" si="241"/>
        <v>18.705831530713311</v>
      </c>
      <c r="W1721" s="52">
        <v>185.30165561193201</v>
      </c>
      <c r="X1721" s="71" t="str">
        <f t="shared" si="242"/>
        <v>Q1 2025</v>
      </c>
      <c r="Y1721" s="21">
        <f t="shared" si="243"/>
        <v>3840</v>
      </c>
      <c r="Z1721" s="21">
        <f t="shared" si="244"/>
        <v>2160</v>
      </c>
      <c r="AA1721" s="57">
        <f t="shared" si="245"/>
        <v>1550681.3056379822</v>
      </c>
      <c r="AB1721" s="59">
        <f t="shared" si="246"/>
        <v>1.7777777777777777</v>
      </c>
      <c r="AC1721" s="61">
        <f t="shared" si="247"/>
        <v>1905</v>
      </c>
    </row>
    <row r="1722" spans="4:29">
      <c r="D1722" s="12">
        <v>1716</v>
      </c>
      <c r="E1722" s="36" t="s">
        <v>222</v>
      </c>
      <c r="F1722" s="16" t="s">
        <v>12</v>
      </c>
      <c r="G1722" s="14" t="s">
        <v>30</v>
      </c>
      <c r="H1722" s="13" t="s">
        <v>6</v>
      </c>
      <c r="I1722" s="13" t="s">
        <v>58</v>
      </c>
      <c r="J1722" s="13"/>
      <c r="K1722" s="13" t="s">
        <v>123</v>
      </c>
      <c r="L1722" s="14">
        <v>85</v>
      </c>
      <c r="M1722" s="14" t="s">
        <v>15</v>
      </c>
      <c r="N1722" s="31">
        <v>1000000</v>
      </c>
      <c r="O1722" s="14" t="s">
        <v>1</v>
      </c>
      <c r="P1722" s="14" t="s">
        <v>35</v>
      </c>
      <c r="Q1722" s="31">
        <v>4800</v>
      </c>
      <c r="R1722" s="31">
        <v>300</v>
      </c>
      <c r="S1722" s="45">
        <v>48.078000000000003</v>
      </c>
      <c r="T1722" s="64">
        <f t="shared" si="239"/>
        <v>4086.63</v>
      </c>
      <c r="U1722" s="64">
        <f t="shared" si="240"/>
        <v>95.760029021341253</v>
      </c>
      <c r="V1722" s="38">
        <f t="shared" si="241"/>
        <v>11.675363952953147</v>
      </c>
      <c r="W1722" s="52">
        <v>242.84213055770095</v>
      </c>
      <c r="X1722" s="71" t="str">
        <f t="shared" si="242"/>
        <v>Q1 2025</v>
      </c>
      <c r="Y1722" s="21">
        <f t="shared" si="243"/>
        <v>3840</v>
      </c>
      <c r="Z1722" s="21">
        <f t="shared" si="244"/>
        <v>2160</v>
      </c>
      <c r="AA1722" s="57">
        <f t="shared" si="245"/>
        <v>1991763.9881305636</v>
      </c>
      <c r="AB1722" s="59">
        <f t="shared" si="246"/>
        <v>1.7777777777777777</v>
      </c>
      <c r="AC1722" s="61">
        <f t="shared" si="247"/>
        <v>2159</v>
      </c>
    </row>
    <row r="1723" spans="4:29">
      <c r="D1723" s="12">
        <v>1717</v>
      </c>
      <c r="E1723" s="36" t="s">
        <v>222</v>
      </c>
      <c r="F1723" s="16" t="s">
        <v>12</v>
      </c>
      <c r="G1723" s="14" t="s">
        <v>30</v>
      </c>
      <c r="H1723" s="13" t="s">
        <v>6</v>
      </c>
      <c r="I1723" s="13" t="s">
        <v>58</v>
      </c>
      <c r="J1723" s="13"/>
      <c r="K1723" s="13" t="s">
        <v>123</v>
      </c>
      <c r="L1723" s="14">
        <v>86</v>
      </c>
      <c r="M1723" s="14" t="s">
        <v>15</v>
      </c>
      <c r="N1723" s="31">
        <v>1000000</v>
      </c>
      <c r="O1723" s="14" t="s">
        <v>1</v>
      </c>
      <c r="P1723" s="14" t="s">
        <v>35</v>
      </c>
      <c r="Q1723" s="31">
        <v>8000</v>
      </c>
      <c r="R1723" s="31">
        <v>576</v>
      </c>
      <c r="S1723" s="45">
        <v>16.780999999999999</v>
      </c>
      <c r="T1723" s="64">
        <f t="shared" si="239"/>
        <v>1443.1659999999999</v>
      </c>
      <c r="U1723" s="64">
        <f t="shared" si="240"/>
        <v>34.214859767712291</v>
      </c>
      <c r="V1723" s="38">
        <f t="shared" si="241"/>
        <v>9.1024101395121875</v>
      </c>
      <c r="W1723" s="52">
        <v>542.4235825941355</v>
      </c>
      <c r="X1723" s="71" t="str">
        <f t="shared" si="242"/>
        <v>Q1 2025</v>
      </c>
      <c r="Y1723" s="21">
        <f t="shared" si="243"/>
        <v>3840</v>
      </c>
      <c r="Z1723" s="21">
        <f t="shared" si="244"/>
        <v>2160</v>
      </c>
      <c r="AA1723" s="57">
        <f t="shared" si="245"/>
        <v>2038904.6998219588</v>
      </c>
      <c r="AB1723" s="59">
        <f t="shared" si="246"/>
        <v>1.7777777777777777</v>
      </c>
      <c r="AC1723" s="61">
        <f t="shared" si="247"/>
        <v>2184.4</v>
      </c>
    </row>
    <row r="1724" spans="4:29">
      <c r="D1724" s="12">
        <v>1718</v>
      </c>
      <c r="E1724" s="36" t="s">
        <v>222</v>
      </c>
      <c r="F1724" s="16" t="s">
        <v>12</v>
      </c>
      <c r="G1724" s="14" t="s">
        <v>30</v>
      </c>
      <c r="H1724" s="13" t="s">
        <v>6</v>
      </c>
      <c r="I1724" s="13" t="s">
        <v>58</v>
      </c>
      <c r="J1724" s="13"/>
      <c r="K1724" s="13" t="s">
        <v>123</v>
      </c>
      <c r="L1724" s="14">
        <v>100</v>
      </c>
      <c r="M1724" s="14" t="s">
        <v>15</v>
      </c>
      <c r="N1724" s="31">
        <v>1000000</v>
      </c>
      <c r="O1724" s="14" t="s">
        <v>1</v>
      </c>
      <c r="P1724" s="14" t="s">
        <v>35</v>
      </c>
      <c r="Q1724" s="31">
        <v>9600</v>
      </c>
      <c r="R1724" s="31">
        <v>600</v>
      </c>
      <c r="S1724" s="45">
        <v>36.503</v>
      </c>
      <c r="T1724" s="64">
        <f t="shared" si="239"/>
        <v>3650.3</v>
      </c>
      <c r="U1724" s="64">
        <f t="shared" si="240"/>
        <v>100.63025724391692</v>
      </c>
      <c r="V1724" s="38">
        <f t="shared" si="241"/>
        <v>13.296699437621637</v>
      </c>
      <c r="W1724" s="52">
        <v>364.26319583655146</v>
      </c>
      <c r="X1724" s="71" t="str">
        <f t="shared" si="242"/>
        <v>Q1 2025</v>
      </c>
      <c r="Y1724" s="21">
        <f t="shared" si="243"/>
        <v>3840</v>
      </c>
      <c r="Z1724" s="21">
        <f t="shared" si="244"/>
        <v>2160</v>
      </c>
      <c r="AA1724" s="57">
        <f t="shared" si="245"/>
        <v>2756766.765578635</v>
      </c>
      <c r="AB1724" s="59">
        <f t="shared" si="246"/>
        <v>1.7777777777777777</v>
      </c>
      <c r="AC1724" s="61">
        <f t="shared" si="247"/>
        <v>2540</v>
      </c>
    </row>
    <row r="1725" spans="4:29">
      <c r="D1725" s="12">
        <v>1719</v>
      </c>
      <c r="E1725" s="36" t="s">
        <v>222</v>
      </c>
      <c r="F1725" s="16" t="s">
        <v>12</v>
      </c>
      <c r="G1725" s="14" t="s">
        <v>30</v>
      </c>
      <c r="H1725" s="13" t="s">
        <v>6</v>
      </c>
      <c r="I1725" s="13" t="s">
        <v>139</v>
      </c>
      <c r="J1725" s="13"/>
      <c r="K1725" s="13" t="s">
        <v>123</v>
      </c>
      <c r="L1725" s="14">
        <v>65</v>
      </c>
      <c r="M1725" s="14" t="s">
        <v>15</v>
      </c>
      <c r="N1725" s="31">
        <v>1000000</v>
      </c>
      <c r="O1725" s="14" t="s">
        <v>1</v>
      </c>
      <c r="P1725" s="14" t="s">
        <v>35</v>
      </c>
      <c r="Q1725" s="31">
        <v>9216</v>
      </c>
      <c r="R1725" s="31">
        <v>576</v>
      </c>
      <c r="S1725" s="45">
        <v>8.3620000000000001</v>
      </c>
      <c r="T1725" s="64">
        <f t="shared" si="239"/>
        <v>543.53</v>
      </c>
      <c r="U1725" s="64">
        <f t="shared" si="240"/>
        <v>9.7395053606172119</v>
      </c>
      <c r="V1725" s="38">
        <f t="shared" si="241"/>
        <v>1.1520067987312728</v>
      </c>
      <c r="W1725" s="52">
        <v>137.76689771959732</v>
      </c>
      <c r="X1725" s="71" t="str">
        <f t="shared" si="242"/>
        <v>Q1 2025</v>
      </c>
      <c r="Y1725" s="21">
        <f t="shared" si="243"/>
        <v>3840</v>
      </c>
      <c r="Z1725" s="21">
        <f t="shared" si="244"/>
        <v>2160</v>
      </c>
      <c r="AA1725" s="57">
        <f t="shared" si="245"/>
        <v>1164733.9584569733</v>
      </c>
      <c r="AB1725" s="59">
        <f t="shared" si="246"/>
        <v>1.7777777777777777</v>
      </c>
      <c r="AC1725" s="61">
        <f t="shared" si="247"/>
        <v>1651</v>
      </c>
    </row>
    <row r="1726" spans="4:29">
      <c r="D1726" s="12">
        <v>1720</v>
      </c>
      <c r="E1726" s="36" t="s">
        <v>222</v>
      </c>
      <c r="F1726" s="16" t="s">
        <v>12</v>
      </c>
      <c r="G1726" s="14" t="s">
        <v>30</v>
      </c>
      <c r="H1726" s="13" t="s">
        <v>6</v>
      </c>
      <c r="I1726" s="13" t="s">
        <v>139</v>
      </c>
      <c r="J1726" s="13"/>
      <c r="K1726" s="13" t="s">
        <v>123</v>
      </c>
      <c r="L1726" s="14">
        <v>75</v>
      </c>
      <c r="M1726" s="14" t="s">
        <v>15</v>
      </c>
      <c r="N1726" s="31">
        <v>1000000</v>
      </c>
      <c r="O1726" s="14" t="s">
        <v>1</v>
      </c>
      <c r="P1726" s="14" t="s">
        <v>35</v>
      </c>
      <c r="Q1726" s="31">
        <v>9600</v>
      </c>
      <c r="R1726" s="31">
        <v>600</v>
      </c>
      <c r="S1726" s="45">
        <v>13.055999999999999</v>
      </c>
      <c r="T1726" s="64">
        <f t="shared" si="239"/>
        <v>979.19999999999993</v>
      </c>
      <c r="U1726" s="64">
        <f t="shared" si="240"/>
        <v>20.245695126409494</v>
      </c>
      <c r="V1726" s="38">
        <f t="shared" si="241"/>
        <v>2.4192984156693842</v>
      </c>
      <c r="W1726" s="52">
        <v>185.30165561193201</v>
      </c>
      <c r="X1726" s="71" t="str">
        <f t="shared" si="242"/>
        <v>Q1 2025</v>
      </c>
      <c r="Y1726" s="21">
        <f t="shared" si="243"/>
        <v>3840</v>
      </c>
      <c r="Z1726" s="21">
        <f t="shared" si="244"/>
        <v>2160</v>
      </c>
      <c r="AA1726" s="57">
        <f t="shared" si="245"/>
        <v>1550681.3056379822</v>
      </c>
      <c r="AB1726" s="59">
        <f t="shared" si="246"/>
        <v>1.7777777777777777</v>
      </c>
      <c r="AC1726" s="61">
        <f t="shared" si="247"/>
        <v>1905</v>
      </c>
    </row>
    <row r="1727" spans="4:29">
      <c r="D1727" s="12">
        <v>1721</v>
      </c>
      <c r="E1727" s="36" t="s">
        <v>222</v>
      </c>
      <c r="F1727" s="16" t="s">
        <v>12</v>
      </c>
      <c r="G1727" s="14" t="s">
        <v>30</v>
      </c>
      <c r="H1727" s="13" t="s">
        <v>6</v>
      </c>
      <c r="I1727" s="13" t="s">
        <v>139</v>
      </c>
      <c r="J1727" s="13"/>
      <c r="K1727" s="13" t="s">
        <v>123</v>
      </c>
      <c r="L1727" s="14">
        <v>85</v>
      </c>
      <c r="M1727" s="14" t="s">
        <v>15</v>
      </c>
      <c r="N1727" s="31">
        <v>1000000</v>
      </c>
      <c r="O1727" s="14" t="s">
        <v>1</v>
      </c>
      <c r="P1727" s="14" t="s">
        <v>35</v>
      </c>
      <c r="Q1727" s="31">
        <v>16000</v>
      </c>
      <c r="R1727" s="31">
        <v>1000</v>
      </c>
      <c r="S1727" s="45">
        <v>9.2089999999999996</v>
      </c>
      <c r="T1727" s="64">
        <f t="shared" si="239"/>
        <v>782.76499999999999</v>
      </c>
      <c r="U1727" s="64">
        <f t="shared" si="240"/>
        <v>18.342154566694362</v>
      </c>
      <c r="V1727" s="38">
        <f t="shared" si="241"/>
        <v>2.2363331803058681</v>
      </c>
      <c r="W1727" s="52">
        <v>242.84213055770095</v>
      </c>
      <c r="X1727" s="71" t="str">
        <f t="shared" si="242"/>
        <v>Q1 2025</v>
      </c>
      <c r="Y1727" s="21">
        <f t="shared" si="243"/>
        <v>3840</v>
      </c>
      <c r="Z1727" s="21">
        <f t="shared" si="244"/>
        <v>2160</v>
      </c>
      <c r="AA1727" s="57">
        <f t="shared" si="245"/>
        <v>1991763.9881305636</v>
      </c>
      <c r="AB1727" s="59">
        <f t="shared" si="246"/>
        <v>1.7777777777777777</v>
      </c>
      <c r="AC1727" s="61">
        <f t="shared" si="247"/>
        <v>2159</v>
      </c>
    </row>
    <row r="1728" spans="4:29">
      <c r="D1728" s="12">
        <v>1722</v>
      </c>
      <c r="E1728" s="36" t="s">
        <v>222</v>
      </c>
      <c r="F1728" s="16" t="s">
        <v>12</v>
      </c>
      <c r="G1728" s="14" t="s">
        <v>30</v>
      </c>
      <c r="H1728" s="13" t="s">
        <v>6</v>
      </c>
      <c r="I1728" s="13" t="s">
        <v>139</v>
      </c>
      <c r="J1728" s="13"/>
      <c r="K1728" s="13" t="s">
        <v>123</v>
      </c>
      <c r="L1728" s="14">
        <v>86</v>
      </c>
      <c r="M1728" s="14" t="s">
        <v>15</v>
      </c>
      <c r="N1728" s="31">
        <v>1000000</v>
      </c>
      <c r="O1728" s="14" t="s">
        <v>1</v>
      </c>
      <c r="P1728" s="14" t="s">
        <v>35</v>
      </c>
      <c r="Q1728" s="31">
        <v>16000</v>
      </c>
      <c r="R1728" s="31">
        <v>1000</v>
      </c>
      <c r="S1728" s="45">
        <v>0.114</v>
      </c>
      <c r="T1728" s="64">
        <f t="shared" si="239"/>
        <v>9.8040000000000003</v>
      </c>
      <c r="U1728" s="64">
        <f t="shared" si="240"/>
        <v>0.23243513577970329</v>
      </c>
      <c r="V1728" s="38">
        <f t="shared" si="241"/>
        <v>2.7684002883577911E-2</v>
      </c>
      <c r="W1728" s="52">
        <v>242.84213055770095</v>
      </c>
      <c r="X1728" s="71" t="str">
        <f t="shared" si="242"/>
        <v>Q1 2025</v>
      </c>
      <c r="Y1728" s="21">
        <f t="shared" si="243"/>
        <v>3840</v>
      </c>
      <c r="Z1728" s="21">
        <f t="shared" si="244"/>
        <v>2160</v>
      </c>
      <c r="AA1728" s="57">
        <f t="shared" si="245"/>
        <v>2038904.6998219588</v>
      </c>
      <c r="AB1728" s="59">
        <f t="shared" si="246"/>
        <v>1.7777777777777777</v>
      </c>
      <c r="AC1728" s="61">
        <f t="shared" si="247"/>
        <v>2184.4</v>
      </c>
    </row>
    <row r="1729" spans="4:29">
      <c r="D1729" s="12">
        <v>1723</v>
      </c>
      <c r="E1729" s="36" t="s">
        <v>222</v>
      </c>
      <c r="F1729" s="16" t="s">
        <v>12</v>
      </c>
      <c r="G1729" s="14" t="s">
        <v>30</v>
      </c>
      <c r="H1729" s="13" t="s">
        <v>6</v>
      </c>
      <c r="I1729" s="13" t="s">
        <v>139</v>
      </c>
      <c r="J1729" s="13"/>
      <c r="K1729" s="13" t="s">
        <v>123</v>
      </c>
      <c r="L1729" s="14">
        <v>98</v>
      </c>
      <c r="M1729" s="14" t="s">
        <v>15</v>
      </c>
      <c r="N1729" s="31">
        <v>1000000</v>
      </c>
      <c r="O1729" s="14" t="s">
        <v>1</v>
      </c>
      <c r="P1729" s="14" t="s">
        <v>35</v>
      </c>
      <c r="Q1729" s="31">
        <v>19200</v>
      </c>
      <c r="R1729" s="31">
        <v>1200</v>
      </c>
      <c r="S1729" s="45">
        <v>2.58</v>
      </c>
      <c r="T1729" s="64">
        <f t="shared" si="239"/>
        <v>252.84</v>
      </c>
      <c r="U1729" s="64">
        <f t="shared" si="240"/>
        <v>6.8308049082872389</v>
      </c>
      <c r="V1729" s="38">
        <f t="shared" si="241"/>
        <v>0.93979904525830282</v>
      </c>
      <c r="W1729" s="52">
        <v>364.26319583655146</v>
      </c>
      <c r="X1729" s="71" t="str">
        <f t="shared" si="242"/>
        <v>Q1 2025</v>
      </c>
      <c r="Y1729" s="21">
        <f t="shared" si="243"/>
        <v>3840</v>
      </c>
      <c r="Z1729" s="21">
        <f t="shared" si="244"/>
        <v>2160</v>
      </c>
      <c r="AA1729" s="57">
        <f t="shared" si="245"/>
        <v>2647598.8016617205</v>
      </c>
      <c r="AB1729" s="59">
        <f t="shared" si="246"/>
        <v>1.7777777777777777</v>
      </c>
      <c r="AC1729" s="61">
        <f t="shared" si="247"/>
        <v>2489.1999999999998</v>
      </c>
    </row>
    <row r="1730" spans="4:29">
      <c r="D1730" s="12">
        <v>1724</v>
      </c>
      <c r="E1730" s="36" t="s">
        <v>222</v>
      </c>
      <c r="F1730" s="16" t="s">
        <v>12</v>
      </c>
      <c r="G1730" s="14" t="s">
        <v>30</v>
      </c>
      <c r="H1730" s="13" t="s">
        <v>6</v>
      </c>
      <c r="I1730" s="13" t="s">
        <v>139</v>
      </c>
      <c r="J1730" s="13"/>
      <c r="K1730" s="13" t="s">
        <v>123</v>
      </c>
      <c r="L1730" s="14">
        <v>100</v>
      </c>
      <c r="M1730" s="14" t="s">
        <v>15</v>
      </c>
      <c r="N1730" s="31">
        <v>1000000</v>
      </c>
      <c r="O1730" s="14" t="s">
        <v>1</v>
      </c>
      <c r="P1730" s="14" t="s">
        <v>35</v>
      </c>
      <c r="Q1730" s="31">
        <v>19200</v>
      </c>
      <c r="R1730" s="31">
        <v>1200</v>
      </c>
      <c r="S1730" s="45">
        <v>2.508</v>
      </c>
      <c r="T1730" s="64">
        <f t="shared" si="239"/>
        <v>250.8</v>
      </c>
      <c r="U1730" s="64">
        <f t="shared" si="240"/>
        <v>6.9139710480712164</v>
      </c>
      <c r="V1730" s="38">
        <f t="shared" si="241"/>
        <v>0.91357209515807103</v>
      </c>
      <c r="W1730" s="52">
        <v>364.26319583655146</v>
      </c>
      <c r="X1730" s="71" t="str">
        <f t="shared" si="242"/>
        <v>Q1 2025</v>
      </c>
      <c r="Y1730" s="21">
        <f t="shared" si="243"/>
        <v>3840</v>
      </c>
      <c r="Z1730" s="21">
        <f t="shared" si="244"/>
        <v>2160</v>
      </c>
      <c r="AA1730" s="57">
        <f t="shared" si="245"/>
        <v>2756766.765578635</v>
      </c>
      <c r="AB1730" s="59">
        <f t="shared" si="246"/>
        <v>1.7777777777777777</v>
      </c>
      <c r="AC1730" s="61">
        <f t="shared" si="247"/>
        <v>2540</v>
      </c>
    </row>
    <row r="1731" spans="4:29">
      <c r="D1731" s="12">
        <v>1725</v>
      </c>
      <c r="E1731" s="36" t="s">
        <v>222</v>
      </c>
      <c r="F1731" s="16" t="s">
        <v>12</v>
      </c>
      <c r="G1731" s="14" t="s">
        <v>30</v>
      </c>
      <c r="H1731" s="13" t="s">
        <v>6</v>
      </c>
      <c r="I1731" s="13" t="s">
        <v>48</v>
      </c>
      <c r="J1731" s="13" t="s">
        <v>215</v>
      </c>
      <c r="K1731" s="13" t="s">
        <v>123</v>
      </c>
      <c r="L1731" s="14">
        <v>50</v>
      </c>
      <c r="M1731" s="14" t="s">
        <v>15</v>
      </c>
      <c r="N1731" s="31">
        <v>400000</v>
      </c>
      <c r="O1731" s="14" t="s">
        <v>1</v>
      </c>
      <c r="P1731" s="14" t="s">
        <v>35</v>
      </c>
      <c r="Q1731" s="31">
        <v>1800</v>
      </c>
      <c r="R1731" s="31">
        <v>180</v>
      </c>
      <c r="S1731" s="45">
        <v>3.7</v>
      </c>
      <c r="T1731" s="64">
        <f t="shared" si="239"/>
        <v>185</v>
      </c>
      <c r="U1731" s="64">
        <f t="shared" si="240"/>
        <v>2.5500092581602378</v>
      </c>
      <c r="V1731" s="38">
        <f t="shared" si="241"/>
        <v>0.49432704344342021</v>
      </c>
      <c r="W1731" s="52">
        <v>133.60190363335681</v>
      </c>
      <c r="X1731" s="71" t="str">
        <f t="shared" si="242"/>
        <v>Q1 2025</v>
      </c>
      <c r="Y1731" s="21">
        <f t="shared" si="243"/>
        <v>3840</v>
      </c>
      <c r="Z1731" s="21">
        <f t="shared" si="244"/>
        <v>2160</v>
      </c>
      <c r="AA1731" s="57">
        <f t="shared" si="245"/>
        <v>689191.69139465876</v>
      </c>
      <c r="AB1731" s="59">
        <f t="shared" si="246"/>
        <v>1.7777777777777777</v>
      </c>
      <c r="AC1731" s="61">
        <f t="shared" si="247"/>
        <v>1270</v>
      </c>
    </row>
    <row r="1732" spans="4:29">
      <c r="D1732" s="12">
        <v>1726</v>
      </c>
      <c r="E1732" s="36" t="s">
        <v>222</v>
      </c>
      <c r="F1732" s="16" t="s">
        <v>12</v>
      </c>
      <c r="G1732" s="14" t="s">
        <v>30</v>
      </c>
      <c r="H1732" s="13" t="s">
        <v>6</v>
      </c>
      <c r="I1732" s="13" t="s">
        <v>48</v>
      </c>
      <c r="J1732" s="13" t="s">
        <v>215</v>
      </c>
      <c r="K1732" s="13" t="s">
        <v>123</v>
      </c>
      <c r="L1732" s="14">
        <v>55</v>
      </c>
      <c r="M1732" s="14" t="s">
        <v>15</v>
      </c>
      <c r="N1732" s="31">
        <v>400000</v>
      </c>
      <c r="O1732" s="14" t="s">
        <v>1</v>
      </c>
      <c r="P1732" s="14" t="s">
        <v>35</v>
      </c>
      <c r="Q1732" s="31">
        <v>2000</v>
      </c>
      <c r="R1732" s="31">
        <v>200</v>
      </c>
      <c r="S1732" s="45">
        <v>158.1</v>
      </c>
      <c r="T1732" s="64">
        <f t="shared" si="239"/>
        <v>8695.5</v>
      </c>
      <c r="U1732" s="64">
        <f t="shared" si="240"/>
        <v>131.84305975548961</v>
      </c>
      <c r="V1732" s="38">
        <f t="shared" si="241"/>
        <v>16.264294942613954</v>
      </c>
      <c r="W1732" s="52">
        <v>102.87346579768473</v>
      </c>
      <c r="X1732" s="71" t="str">
        <f t="shared" si="242"/>
        <v>Q1 2025</v>
      </c>
      <c r="Y1732" s="21">
        <f t="shared" si="243"/>
        <v>3840</v>
      </c>
      <c r="Z1732" s="21">
        <f t="shared" si="244"/>
        <v>2160</v>
      </c>
      <c r="AA1732" s="57">
        <f t="shared" si="245"/>
        <v>833921.94658753707</v>
      </c>
      <c r="AB1732" s="59">
        <f t="shared" si="246"/>
        <v>1.7777777777777777</v>
      </c>
      <c r="AC1732" s="61">
        <f t="shared" si="247"/>
        <v>1397</v>
      </c>
    </row>
    <row r="1733" spans="4:29">
      <c r="D1733" s="12">
        <v>1727</v>
      </c>
      <c r="E1733" s="36" t="s">
        <v>222</v>
      </c>
      <c r="F1733" s="16" t="s">
        <v>12</v>
      </c>
      <c r="G1733" s="14" t="s">
        <v>30</v>
      </c>
      <c r="H1733" s="13" t="s">
        <v>6</v>
      </c>
      <c r="I1733" s="13" t="s">
        <v>48</v>
      </c>
      <c r="J1733" s="13"/>
      <c r="K1733" s="13" t="s">
        <v>123</v>
      </c>
      <c r="L1733" s="14">
        <v>98</v>
      </c>
      <c r="M1733" s="14" t="s">
        <v>15</v>
      </c>
      <c r="N1733" s="31"/>
      <c r="O1733" s="14" t="s">
        <v>1</v>
      </c>
      <c r="P1733" s="14" t="s">
        <v>35</v>
      </c>
      <c r="Q1733" s="31">
        <v>6480</v>
      </c>
      <c r="R1733" s="31">
        <v>1620</v>
      </c>
      <c r="S1733" s="45">
        <v>2.5</v>
      </c>
      <c r="T1733" s="64">
        <f t="shared" si="239"/>
        <v>245</v>
      </c>
      <c r="U1733" s="64">
        <f t="shared" si="240"/>
        <v>6.6189970041543011</v>
      </c>
      <c r="V1733" s="38">
        <f t="shared" si="241"/>
        <v>0.91065798959137867</v>
      </c>
      <c r="W1733" s="52">
        <v>364.26319583655146</v>
      </c>
      <c r="X1733" s="71" t="str">
        <f t="shared" si="242"/>
        <v>Q1 2025</v>
      </c>
      <c r="Y1733" s="21">
        <f t="shared" si="243"/>
        <v>3840</v>
      </c>
      <c r="Z1733" s="21">
        <f t="shared" si="244"/>
        <v>2160</v>
      </c>
      <c r="AA1733" s="57">
        <f t="shared" si="245"/>
        <v>2647598.8016617205</v>
      </c>
      <c r="AB1733" s="59">
        <f t="shared" si="246"/>
        <v>1.7777777777777777</v>
      </c>
      <c r="AC1733" s="61">
        <f t="shared" si="247"/>
        <v>2489.1999999999998</v>
      </c>
    </row>
    <row r="1734" spans="4:29">
      <c r="D1734" s="12">
        <v>1728</v>
      </c>
      <c r="E1734" s="36" t="s">
        <v>222</v>
      </c>
      <c r="F1734" s="16" t="s">
        <v>12</v>
      </c>
      <c r="G1734" s="14" t="s">
        <v>30</v>
      </c>
      <c r="H1734" s="13" t="s">
        <v>6</v>
      </c>
      <c r="I1734" s="13" t="s">
        <v>48</v>
      </c>
      <c r="J1734" s="13"/>
      <c r="K1734" s="13" t="s">
        <v>123</v>
      </c>
      <c r="L1734" s="14">
        <v>100</v>
      </c>
      <c r="M1734" s="14" t="s">
        <v>15</v>
      </c>
      <c r="N1734" s="31"/>
      <c r="O1734" s="14" t="s">
        <v>1</v>
      </c>
      <c r="P1734" s="14" t="s">
        <v>35</v>
      </c>
      <c r="Q1734" s="31">
        <v>6480</v>
      </c>
      <c r="R1734" s="31">
        <v>1620</v>
      </c>
      <c r="S1734" s="45">
        <v>30.93</v>
      </c>
      <c r="T1734" s="64">
        <f t="shared" si="239"/>
        <v>3093</v>
      </c>
      <c r="U1734" s="64">
        <f t="shared" si="240"/>
        <v>85.266796059347186</v>
      </c>
      <c r="V1734" s="38">
        <f t="shared" si="241"/>
        <v>11.266660647224537</v>
      </c>
      <c r="W1734" s="52">
        <v>364.26319583655146</v>
      </c>
      <c r="X1734" s="71" t="str">
        <f t="shared" si="242"/>
        <v>Q1 2025</v>
      </c>
      <c r="Y1734" s="21">
        <f t="shared" si="243"/>
        <v>3840</v>
      </c>
      <c r="Z1734" s="21">
        <f t="shared" si="244"/>
        <v>2160</v>
      </c>
      <c r="AA1734" s="57">
        <f t="shared" si="245"/>
        <v>2756766.765578635</v>
      </c>
      <c r="AB1734" s="59">
        <f t="shared" si="246"/>
        <v>1.7777777777777777</v>
      </c>
      <c r="AC1734" s="61">
        <f t="shared" si="247"/>
        <v>2540</v>
      </c>
    </row>
    <row r="1735" spans="4:29">
      <c r="D1735" s="12">
        <v>1729</v>
      </c>
      <c r="E1735" s="36" t="s">
        <v>222</v>
      </c>
      <c r="F1735" s="16" t="s">
        <v>12</v>
      </c>
      <c r="G1735" s="14" t="s">
        <v>30</v>
      </c>
      <c r="H1735" s="13" t="s">
        <v>6</v>
      </c>
      <c r="I1735" s="13" t="s">
        <v>48</v>
      </c>
      <c r="J1735" s="13" t="s">
        <v>180</v>
      </c>
      <c r="K1735" s="13" t="s">
        <v>123</v>
      </c>
      <c r="L1735" s="14">
        <v>65</v>
      </c>
      <c r="M1735" s="14" t="s">
        <v>15</v>
      </c>
      <c r="N1735" s="31"/>
      <c r="O1735" s="14" t="s">
        <v>1</v>
      </c>
      <c r="P1735" s="14" t="s">
        <v>35</v>
      </c>
      <c r="Q1735" s="31">
        <v>6400</v>
      </c>
      <c r="R1735" s="31">
        <v>1600</v>
      </c>
      <c r="S1735" s="45">
        <v>178.4</v>
      </c>
      <c r="T1735" s="64">
        <f t="shared" ref="T1735:T1798" si="248">L1735*S1735</f>
        <v>11596</v>
      </c>
      <c r="U1735" s="64">
        <f t="shared" ref="U1735:U1798" si="249">S1735*AA1735/10^6</f>
        <v>207.78853818872403</v>
      </c>
      <c r="V1735" s="38">
        <f t="shared" ref="V1735:V1798" si="250">S1735*W1735/1000</f>
        <v>24.577614553176165</v>
      </c>
      <c r="W1735" s="52">
        <v>137.76689771959732</v>
      </c>
      <c r="X1735" s="71" t="str">
        <f t="shared" si="242"/>
        <v>Q1 2025</v>
      </c>
      <c r="Y1735" s="21">
        <f t="shared" si="243"/>
        <v>3840</v>
      </c>
      <c r="Z1735" s="21">
        <f t="shared" si="244"/>
        <v>2160</v>
      </c>
      <c r="AA1735" s="57">
        <f t="shared" si="245"/>
        <v>1164733.9584569733</v>
      </c>
      <c r="AB1735" s="59">
        <f t="shared" si="246"/>
        <v>1.7777777777777777</v>
      </c>
      <c r="AC1735" s="61">
        <f t="shared" si="247"/>
        <v>1651</v>
      </c>
    </row>
    <row r="1736" spans="4:29">
      <c r="D1736" s="12">
        <v>1730</v>
      </c>
      <c r="E1736" s="36" t="s">
        <v>222</v>
      </c>
      <c r="F1736" s="16" t="s">
        <v>12</v>
      </c>
      <c r="G1736" s="14" t="s">
        <v>30</v>
      </c>
      <c r="H1736" s="13" t="s">
        <v>6</v>
      </c>
      <c r="I1736" s="13" t="s">
        <v>48</v>
      </c>
      <c r="J1736" s="13" t="s">
        <v>179</v>
      </c>
      <c r="K1736" s="13" t="s">
        <v>123</v>
      </c>
      <c r="L1736" s="14">
        <v>75</v>
      </c>
      <c r="M1736" s="14" t="s">
        <v>15</v>
      </c>
      <c r="N1736" s="31"/>
      <c r="O1736" s="14" t="s">
        <v>1</v>
      </c>
      <c r="P1736" s="14" t="s">
        <v>35</v>
      </c>
      <c r="Q1736" s="31">
        <v>8000</v>
      </c>
      <c r="R1736" s="31">
        <v>2000</v>
      </c>
      <c r="S1736" s="45">
        <v>197.6</v>
      </c>
      <c r="T1736" s="64">
        <f t="shared" si="248"/>
        <v>14820</v>
      </c>
      <c r="U1736" s="64">
        <f t="shared" si="249"/>
        <v>306.41462599406526</v>
      </c>
      <c r="V1736" s="38">
        <f t="shared" si="250"/>
        <v>36.615607148917761</v>
      </c>
      <c r="W1736" s="52">
        <v>185.30165561193201</v>
      </c>
      <c r="X1736" s="71" t="str">
        <f t="shared" ref="X1736:X1799" si="251">G1736&amp;" "&amp;F1736</f>
        <v>Q1 2025</v>
      </c>
      <c r="Y1736" s="21">
        <f t="shared" si="243"/>
        <v>3840</v>
      </c>
      <c r="Z1736" s="21">
        <f t="shared" si="244"/>
        <v>2160</v>
      </c>
      <c r="AA1736" s="57">
        <f t="shared" si="245"/>
        <v>1550681.3056379822</v>
      </c>
      <c r="AB1736" s="59">
        <f t="shared" si="246"/>
        <v>1.7777777777777777</v>
      </c>
      <c r="AC1736" s="61">
        <f t="shared" si="247"/>
        <v>1905</v>
      </c>
    </row>
    <row r="1737" spans="4:29">
      <c r="D1737" s="12">
        <v>1731</v>
      </c>
      <c r="E1737" s="36" t="s">
        <v>222</v>
      </c>
      <c r="F1737" s="16" t="s">
        <v>12</v>
      </c>
      <c r="G1737" s="14" t="s">
        <v>30</v>
      </c>
      <c r="H1737" s="13" t="s">
        <v>6</v>
      </c>
      <c r="I1737" s="13" t="s">
        <v>48</v>
      </c>
      <c r="J1737" s="13" t="s">
        <v>178</v>
      </c>
      <c r="K1737" s="13" t="s">
        <v>123</v>
      </c>
      <c r="L1737" s="14">
        <v>85</v>
      </c>
      <c r="M1737" s="14" t="s">
        <v>15</v>
      </c>
      <c r="N1737" s="31"/>
      <c r="O1737" s="14" t="s">
        <v>1</v>
      </c>
      <c r="P1737" s="14" t="s">
        <v>35</v>
      </c>
      <c r="Q1737" s="31">
        <v>9600</v>
      </c>
      <c r="R1737" s="31">
        <v>2400</v>
      </c>
      <c r="S1737" s="45">
        <v>159.6</v>
      </c>
      <c r="T1737" s="64">
        <f t="shared" si="248"/>
        <v>13566</v>
      </c>
      <c r="U1737" s="64">
        <f t="shared" si="249"/>
        <v>317.88553250563797</v>
      </c>
      <c r="V1737" s="38">
        <f t="shared" si="250"/>
        <v>38.757604037009074</v>
      </c>
      <c r="W1737" s="52">
        <v>242.84213055770095</v>
      </c>
      <c r="X1737" s="71" t="str">
        <f t="shared" si="251"/>
        <v>Q1 2025</v>
      </c>
      <c r="Y1737" s="21">
        <f t="shared" si="243"/>
        <v>3840</v>
      </c>
      <c r="Z1737" s="21">
        <f t="shared" si="244"/>
        <v>2160</v>
      </c>
      <c r="AA1737" s="57">
        <f t="shared" si="245"/>
        <v>1991763.9881305636</v>
      </c>
      <c r="AB1737" s="59">
        <f t="shared" si="246"/>
        <v>1.7777777777777777</v>
      </c>
      <c r="AC1737" s="61">
        <f t="shared" si="247"/>
        <v>2159</v>
      </c>
    </row>
    <row r="1738" spans="4:29">
      <c r="D1738" s="12">
        <v>1732</v>
      </c>
      <c r="E1738" s="36" t="s">
        <v>222</v>
      </c>
      <c r="F1738" s="16" t="s">
        <v>12</v>
      </c>
      <c r="G1738" s="14" t="s">
        <v>30</v>
      </c>
      <c r="H1738" s="13" t="s">
        <v>6</v>
      </c>
      <c r="I1738" s="13" t="s">
        <v>48</v>
      </c>
      <c r="J1738" s="13" t="s">
        <v>293</v>
      </c>
      <c r="K1738" s="13"/>
      <c r="L1738" s="14">
        <v>116</v>
      </c>
      <c r="M1738" s="14" t="s">
        <v>15</v>
      </c>
      <c r="N1738" s="31"/>
      <c r="O1738" s="14" t="s">
        <v>294</v>
      </c>
      <c r="P1738" s="14" t="s">
        <v>35</v>
      </c>
      <c r="Q1738" s="31">
        <v>160000</v>
      </c>
      <c r="R1738" s="31">
        <v>40000</v>
      </c>
      <c r="S1738" s="45">
        <v>0.08</v>
      </c>
      <c r="T1738" s="64">
        <f t="shared" si="248"/>
        <v>9.2799999999999994</v>
      </c>
      <c r="U1738" s="64">
        <f t="shared" si="249"/>
        <v>0.29676042878100883</v>
      </c>
      <c r="V1738" s="38">
        <f t="shared" si="250"/>
        <v>0.112</v>
      </c>
      <c r="W1738" s="52">
        <v>1400</v>
      </c>
      <c r="X1738" s="71" t="str">
        <f t="shared" si="251"/>
        <v>Q1 2025</v>
      </c>
      <c r="Y1738" s="21">
        <f t="shared" si="243"/>
        <v>3840</v>
      </c>
      <c r="Z1738" s="21">
        <f t="shared" si="244"/>
        <v>2160</v>
      </c>
      <c r="AA1738" s="57">
        <f t="shared" si="245"/>
        <v>3709505.3597626099</v>
      </c>
      <c r="AB1738" s="59">
        <f t="shared" si="246"/>
        <v>1.7777777777777777</v>
      </c>
      <c r="AC1738" s="61">
        <f t="shared" si="247"/>
        <v>2946.3999999999996</v>
      </c>
    </row>
    <row r="1739" spans="4:29">
      <c r="D1739" s="12">
        <v>1733</v>
      </c>
      <c r="E1739" s="36" t="s">
        <v>222</v>
      </c>
      <c r="F1739" s="16" t="s">
        <v>12</v>
      </c>
      <c r="G1739" s="14" t="s">
        <v>30</v>
      </c>
      <c r="H1739" s="13" t="s">
        <v>6</v>
      </c>
      <c r="I1739" s="13" t="s">
        <v>108</v>
      </c>
      <c r="J1739" s="13" t="s">
        <v>304</v>
      </c>
      <c r="K1739" s="13" t="s">
        <v>123</v>
      </c>
      <c r="L1739" s="14">
        <v>43</v>
      </c>
      <c r="M1739" s="14" t="s">
        <v>15</v>
      </c>
      <c r="N1739" s="31"/>
      <c r="O1739" s="14" t="s">
        <v>1</v>
      </c>
      <c r="P1739" s="14" t="s">
        <v>35</v>
      </c>
      <c r="Q1739" s="31">
        <v>4000</v>
      </c>
      <c r="R1739" s="31">
        <v>500</v>
      </c>
      <c r="S1739" s="45">
        <v>2.7549999999999999</v>
      </c>
      <c r="T1739" s="64">
        <f t="shared" si="248"/>
        <v>118.46499999999999</v>
      </c>
      <c r="U1739" s="64">
        <f t="shared" si="249"/>
        <v>1.4042956120023742</v>
      </c>
      <c r="V1739" s="38">
        <f t="shared" si="250"/>
        <v>0.31654299027851229</v>
      </c>
      <c r="W1739" s="52">
        <v>114.89763712468687</v>
      </c>
      <c r="X1739" s="71" t="str">
        <f t="shared" si="251"/>
        <v>Q1 2025</v>
      </c>
      <c r="Y1739" s="21">
        <f t="shared" si="243"/>
        <v>3840</v>
      </c>
      <c r="Z1739" s="21">
        <f t="shared" si="244"/>
        <v>2160</v>
      </c>
      <c r="AA1739" s="57">
        <f t="shared" si="245"/>
        <v>509726.1749554897</v>
      </c>
      <c r="AB1739" s="59">
        <f t="shared" si="246"/>
        <v>1.7777777777777777</v>
      </c>
      <c r="AC1739" s="61">
        <f t="shared" si="247"/>
        <v>1092.2</v>
      </c>
    </row>
    <row r="1740" spans="4:29">
      <c r="D1740" s="12">
        <v>1734</v>
      </c>
      <c r="E1740" s="36" t="s">
        <v>222</v>
      </c>
      <c r="F1740" s="16" t="s">
        <v>12</v>
      </c>
      <c r="G1740" s="14" t="s">
        <v>30</v>
      </c>
      <c r="H1740" s="13" t="s">
        <v>6</v>
      </c>
      <c r="I1740" s="13" t="s">
        <v>108</v>
      </c>
      <c r="J1740" s="13" t="s">
        <v>305</v>
      </c>
      <c r="K1740" s="13" t="s">
        <v>123</v>
      </c>
      <c r="L1740" s="14">
        <v>50</v>
      </c>
      <c r="M1740" s="14" t="s">
        <v>15</v>
      </c>
      <c r="N1740" s="31"/>
      <c r="O1740" s="14" t="s">
        <v>1</v>
      </c>
      <c r="P1740" s="14" t="s">
        <v>35</v>
      </c>
      <c r="Q1740" s="31">
        <v>5929.950586864823</v>
      </c>
      <c r="R1740" s="31">
        <v>494.16254890540188</v>
      </c>
      <c r="S1740" s="45">
        <v>4.8550000000000004</v>
      </c>
      <c r="T1740" s="64">
        <f t="shared" si="248"/>
        <v>242.75000000000003</v>
      </c>
      <c r="U1740" s="64">
        <f t="shared" si="249"/>
        <v>3.3460256617210686</v>
      </c>
      <c r="V1740" s="38">
        <f t="shared" si="250"/>
        <v>0.64863724213994733</v>
      </c>
      <c r="W1740" s="52">
        <v>133.60190363335681</v>
      </c>
      <c r="X1740" s="71" t="str">
        <f t="shared" si="251"/>
        <v>Q1 2025</v>
      </c>
      <c r="Y1740" s="21">
        <f t="shared" si="243"/>
        <v>3840</v>
      </c>
      <c r="Z1740" s="21">
        <f t="shared" si="244"/>
        <v>2160</v>
      </c>
      <c r="AA1740" s="57">
        <f t="shared" si="245"/>
        <v>689191.69139465876</v>
      </c>
      <c r="AB1740" s="59">
        <f t="shared" si="246"/>
        <v>1.7777777777777777</v>
      </c>
      <c r="AC1740" s="61">
        <f t="shared" si="247"/>
        <v>1270</v>
      </c>
    </row>
    <row r="1741" spans="4:29">
      <c r="D1741" s="12">
        <v>1735</v>
      </c>
      <c r="E1741" s="36" t="s">
        <v>222</v>
      </c>
      <c r="F1741" s="16" t="s">
        <v>12</v>
      </c>
      <c r="G1741" s="14" t="s">
        <v>30</v>
      </c>
      <c r="H1741" s="13" t="s">
        <v>6</v>
      </c>
      <c r="I1741" s="13" t="s">
        <v>108</v>
      </c>
      <c r="J1741" s="13" t="s">
        <v>176</v>
      </c>
      <c r="K1741" s="13" t="s">
        <v>123</v>
      </c>
      <c r="L1741" s="14">
        <v>55</v>
      </c>
      <c r="M1741" s="14" t="s">
        <v>15</v>
      </c>
      <c r="N1741" s="31"/>
      <c r="O1741" s="14" t="s">
        <v>2</v>
      </c>
      <c r="P1741" s="14" t="s">
        <v>35</v>
      </c>
      <c r="Q1741" s="31">
        <v>8000</v>
      </c>
      <c r="R1741" s="31">
        <v>2000</v>
      </c>
      <c r="S1741" s="45">
        <v>4.0839999999999996</v>
      </c>
      <c r="T1741" s="64">
        <f t="shared" si="248"/>
        <v>224.61999999999998</v>
      </c>
      <c r="U1741" s="64">
        <f t="shared" si="249"/>
        <v>3.4057372298635014</v>
      </c>
      <c r="V1741" s="38">
        <f t="shared" si="250"/>
        <v>0.60019319188249209</v>
      </c>
      <c r="W1741" s="52">
        <v>146.96209399669249</v>
      </c>
      <c r="X1741" s="71" t="str">
        <f t="shared" si="251"/>
        <v>Q1 2025</v>
      </c>
      <c r="Y1741" s="21">
        <f t="shared" si="243"/>
        <v>3840</v>
      </c>
      <c r="Z1741" s="21">
        <f t="shared" si="244"/>
        <v>2160</v>
      </c>
      <c r="AA1741" s="57">
        <f t="shared" si="245"/>
        <v>833921.94658753707</v>
      </c>
      <c r="AB1741" s="59">
        <f t="shared" si="246"/>
        <v>1.7777777777777777</v>
      </c>
      <c r="AC1741" s="61">
        <f t="shared" si="247"/>
        <v>1397</v>
      </c>
    </row>
    <row r="1742" spans="4:29">
      <c r="D1742" s="12">
        <v>1736</v>
      </c>
      <c r="E1742" s="36" t="s">
        <v>222</v>
      </c>
      <c r="F1742" s="16" t="s">
        <v>12</v>
      </c>
      <c r="G1742" s="14" t="s">
        <v>30</v>
      </c>
      <c r="H1742" s="13" t="s">
        <v>6</v>
      </c>
      <c r="I1742" s="13" t="s">
        <v>108</v>
      </c>
      <c r="J1742" s="13" t="s">
        <v>177</v>
      </c>
      <c r="K1742" s="13" t="s">
        <v>123</v>
      </c>
      <c r="L1742" s="14">
        <v>65</v>
      </c>
      <c r="M1742" s="14" t="s">
        <v>15</v>
      </c>
      <c r="N1742" s="31"/>
      <c r="O1742" s="14" t="s">
        <v>2</v>
      </c>
      <c r="P1742" s="14" t="s">
        <v>35</v>
      </c>
      <c r="Q1742" s="31">
        <v>8000</v>
      </c>
      <c r="R1742" s="31">
        <v>2000</v>
      </c>
      <c r="S1742" s="45">
        <v>1.9079999999999999</v>
      </c>
      <c r="T1742" s="64">
        <f t="shared" si="248"/>
        <v>124.02</v>
      </c>
      <c r="U1742" s="64">
        <f t="shared" si="249"/>
        <v>2.2223123927359052</v>
      </c>
      <c r="V1742" s="38">
        <f t="shared" si="250"/>
        <v>0.37551320121284532</v>
      </c>
      <c r="W1742" s="52">
        <v>196.80985388513906</v>
      </c>
      <c r="X1742" s="71" t="str">
        <f t="shared" si="251"/>
        <v>Q1 2025</v>
      </c>
      <c r="Y1742" s="21">
        <f t="shared" si="243"/>
        <v>3840</v>
      </c>
      <c r="Z1742" s="21">
        <f t="shared" si="244"/>
        <v>2160</v>
      </c>
      <c r="AA1742" s="57">
        <f t="shared" si="245"/>
        <v>1164733.9584569733</v>
      </c>
      <c r="AB1742" s="59">
        <f t="shared" si="246"/>
        <v>1.7777777777777777</v>
      </c>
      <c r="AC1742" s="61">
        <f t="shared" si="247"/>
        <v>1651</v>
      </c>
    </row>
    <row r="1743" spans="4:29">
      <c r="D1743" s="12">
        <v>1737</v>
      </c>
      <c r="E1743" s="36" t="s">
        <v>222</v>
      </c>
      <c r="F1743" s="16" t="s">
        <v>12</v>
      </c>
      <c r="G1743" s="14" t="s">
        <v>30</v>
      </c>
      <c r="H1743" s="13" t="s">
        <v>6</v>
      </c>
      <c r="I1743" s="13" t="s">
        <v>108</v>
      </c>
      <c r="J1743" s="13" t="s">
        <v>190</v>
      </c>
      <c r="K1743" s="13" t="s">
        <v>123</v>
      </c>
      <c r="L1743" s="14">
        <v>70</v>
      </c>
      <c r="M1743" s="14" t="s">
        <v>15</v>
      </c>
      <c r="N1743" s="31"/>
      <c r="O1743" s="14" t="s">
        <v>2</v>
      </c>
      <c r="P1743" s="14" t="s">
        <v>35</v>
      </c>
      <c r="Q1743" s="31">
        <v>8000</v>
      </c>
      <c r="R1743" s="31">
        <v>2000</v>
      </c>
      <c r="S1743" s="45">
        <v>0.17199999999999999</v>
      </c>
      <c r="T1743" s="64">
        <f t="shared" si="248"/>
        <v>12.04</v>
      </c>
      <c r="U1743" s="64">
        <f t="shared" si="249"/>
        <v>0.23234030300296732</v>
      </c>
      <c r="V1743" s="38">
        <f t="shared" si="250"/>
        <v>3.6455240627339597E-2</v>
      </c>
      <c r="W1743" s="52">
        <v>211.94907341476514</v>
      </c>
      <c r="X1743" s="71" t="str">
        <f t="shared" si="251"/>
        <v>Q1 2025</v>
      </c>
      <c r="Y1743" s="21">
        <f t="shared" si="243"/>
        <v>3840</v>
      </c>
      <c r="Z1743" s="21">
        <f t="shared" si="244"/>
        <v>2160</v>
      </c>
      <c r="AA1743" s="57">
        <f t="shared" si="245"/>
        <v>1350815.715133531</v>
      </c>
      <c r="AB1743" s="59">
        <f t="shared" si="246"/>
        <v>1.7777777777777777</v>
      </c>
      <c r="AC1743" s="61">
        <f t="shared" si="247"/>
        <v>1778</v>
      </c>
    </row>
    <row r="1744" spans="4:29">
      <c r="D1744" s="12">
        <v>1738</v>
      </c>
      <c r="E1744" s="36" t="s">
        <v>222</v>
      </c>
      <c r="F1744" s="16" t="s">
        <v>12</v>
      </c>
      <c r="G1744" s="14" t="s">
        <v>30</v>
      </c>
      <c r="H1744" s="13" t="s">
        <v>6</v>
      </c>
      <c r="I1744" s="13" t="s">
        <v>108</v>
      </c>
      <c r="J1744" s="13" t="s">
        <v>181</v>
      </c>
      <c r="K1744" s="13" t="s">
        <v>123</v>
      </c>
      <c r="L1744" s="14">
        <v>75</v>
      </c>
      <c r="M1744" s="14" t="s">
        <v>15</v>
      </c>
      <c r="N1744" s="31"/>
      <c r="O1744" s="14" t="s">
        <v>2</v>
      </c>
      <c r="P1744" s="14" t="s">
        <v>35</v>
      </c>
      <c r="Q1744" s="31">
        <v>8000</v>
      </c>
      <c r="R1744" s="31">
        <v>2000</v>
      </c>
      <c r="S1744" s="45">
        <v>0.30399999999999999</v>
      </c>
      <c r="T1744" s="64">
        <f t="shared" si="248"/>
        <v>22.8</v>
      </c>
      <c r="U1744" s="64">
        <f t="shared" si="249"/>
        <v>0.4714071169139466</v>
      </c>
      <c r="V1744" s="38">
        <f t="shared" si="250"/>
        <v>8.0473861865753338E-2</v>
      </c>
      <c r="W1744" s="52">
        <v>264.71665087418859</v>
      </c>
      <c r="X1744" s="71" t="str">
        <f t="shared" si="251"/>
        <v>Q1 2025</v>
      </c>
      <c r="Y1744" s="21">
        <f t="shared" si="243"/>
        <v>3840</v>
      </c>
      <c r="Z1744" s="21">
        <f t="shared" si="244"/>
        <v>2160</v>
      </c>
      <c r="AA1744" s="57">
        <f t="shared" si="245"/>
        <v>1550681.3056379822</v>
      </c>
      <c r="AB1744" s="59">
        <f t="shared" si="246"/>
        <v>1.7777777777777777</v>
      </c>
      <c r="AC1744" s="61">
        <f t="shared" si="247"/>
        <v>1905</v>
      </c>
    </row>
    <row r="1745" spans="4:29">
      <c r="D1745" s="12">
        <v>1739</v>
      </c>
      <c r="E1745" s="36" t="s">
        <v>222</v>
      </c>
      <c r="F1745" s="16" t="s">
        <v>12</v>
      </c>
      <c r="G1745" s="14" t="s">
        <v>30</v>
      </c>
      <c r="H1745" s="13" t="s">
        <v>6</v>
      </c>
      <c r="I1745" s="13" t="s">
        <v>93</v>
      </c>
      <c r="J1745" s="13" t="s">
        <v>289</v>
      </c>
      <c r="K1745" s="13"/>
      <c r="L1745" s="14">
        <v>65</v>
      </c>
      <c r="M1745" s="14" t="s">
        <v>15</v>
      </c>
      <c r="N1745" s="31">
        <v>1000000</v>
      </c>
      <c r="O1745" s="14" t="s">
        <v>2</v>
      </c>
      <c r="P1745" s="14" t="s">
        <v>35</v>
      </c>
      <c r="Q1745" s="31">
        <v>37440</v>
      </c>
      <c r="R1745" s="31">
        <v>2340</v>
      </c>
      <c r="S1745" s="45">
        <v>0.02</v>
      </c>
      <c r="T1745" s="64">
        <f t="shared" si="248"/>
        <v>1.3</v>
      </c>
      <c r="U1745" s="64">
        <f t="shared" si="249"/>
        <v>2.3294679169139468E-2</v>
      </c>
      <c r="V1745" s="38">
        <f t="shared" si="250"/>
        <v>3.9361970777027815E-3</v>
      </c>
      <c r="W1745" s="52">
        <v>196.80985388513906</v>
      </c>
      <c r="X1745" s="71" t="str">
        <f t="shared" si="251"/>
        <v>Q1 2025</v>
      </c>
      <c r="Y1745" s="21">
        <f t="shared" si="243"/>
        <v>3840</v>
      </c>
      <c r="Z1745" s="21">
        <f t="shared" si="244"/>
        <v>2160</v>
      </c>
      <c r="AA1745" s="57">
        <f t="shared" si="245"/>
        <v>1164733.9584569733</v>
      </c>
      <c r="AB1745" s="59">
        <f t="shared" si="246"/>
        <v>1.7777777777777777</v>
      </c>
      <c r="AC1745" s="61">
        <f t="shared" si="247"/>
        <v>1651</v>
      </c>
    </row>
    <row r="1746" spans="4:29">
      <c r="D1746" s="12">
        <v>1740</v>
      </c>
      <c r="E1746" s="36" t="s">
        <v>222</v>
      </c>
      <c r="F1746" s="16" t="s">
        <v>12</v>
      </c>
      <c r="G1746" s="14" t="s">
        <v>30</v>
      </c>
      <c r="H1746" s="13" t="s">
        <v>6</v>
      </c>
      <c r="I1746" s="13" t="s">
        <v>93</v>
      </c>
      <c r="J1746" s="13" t="s">
        <v>290</v>
      </c>
      <c r="K1746" s="13" t="s">
        <v>95</v>
      </c>
      <c r="L1746" s="14">
        <v>65</v>
      </c>
      <c r="M1746" s="14" t="s">
        <v>15</v>
      </c>
      <c r="N1746" s="31">
        <v>1000000</v>
      </c>
      <c r="O1746" s="14" t="s">
        <v>1</v>
      </c>
      <c r="P1746" s="14" t="s">
        <v>35</v>
      </c>
      <c r="Q1746" s="31">
        <v>3696</v>
      </c>
      <c r="R1746" s="31">
        <v>231</v>
      </c>
      <c r="S1746" s="45">
        <v>14.7</v>
      </c>
      <c r="T1746" s="64">
        <f t="shared" si="248"/>
        <v>955.5</v>
      </c>
      <c r="U1746" s="64">
        <f t="shared" si="249"/>
        <v>17.121589189317504</v>
      </c>
      <c r="V1746" s="38">
        <f t="shared" si="250"/>
        <v>2.0251733964780807</v>
      </c>
      <c r="W1746" s="52">
        <v>137.76689771959732</v>
      </c>
      <c r="X1746" s="71" t="str">
        <f t="shared" si="251"/>
        <v>Q1 2025</v>
      </c>
      <c r="Y1746" s="21">
        <f t="shared" si="243"/>
        <v>3840</v>
      </c>
      <c r="Z1746" s="21">
        <f t="shared" si="244"/>
        <v>2160</v>
      </c>
      <c r="AA1746" s="57">
        <f t="shared" si="245"/>
        <v>1164733.9584569733</v>
      </c>
      <c r="AB1746" s="59">
        <f t="shared" si="246"/>
        <v>1.7777777777777777</v>
      </c>
      <c r="AC1746" s="61">
        <f t="shared" si="247"/>
        <v>1651</v>
      </c>
    </row>
    <row r="1747" spans="4:29">
      <c r="D1747" s="12">
        <v>1741</v>
      </c>
      <c r="E1747" s="36" t="s">
        <v>222</v>
      </c>
      <c r="F1747" s="16" t="s">
        <v>12</v>
      </c>
      <c r="G1747" s="14" t="s">
        <v>30</v>
      </c>
      <c r="H1747" s="13" t="s">
        <v>6</v>
      </c>
      <c r="I1747" s="13" t="s">
        <v>93</v>
      </c>
      <c r="J1747" s="13" t="s">
        <v>290</v>
      </c>
      <c r="K1747" s="13" t="s">
        <v>95</v>
      </c>
      <c r="L1747" s="14">
        <v>75</v>
      </c>
      <c r="M1747" s="14" t="s">
        <v>15</v>
      </c>
      <c r="N1747" s="31">
        <v>1000000</v>
      </c>
      <c r="O1747" s="14" t="s">
        <v>1</v>
      </c>
      <c r="P1747" s="14" t="s">
        <v>35</v>
      </c>
      <c r="Q1747" s="31">
        <v>4992</v>
      </c>
      <c r="R1747" s="31">
        <v>312</v>
      </c>
      <c r="S1747" s="45">
        <v>4.8</v>
      </c>
      <c r="T1747" s="64">
        <f t="shared" si="248"/>
        <v>360</v>
      </c>
      <c r="U1747" s="64">
        <f t="shared" si="249"/>
        <v>7.4432702670623145</v>
      </c>
      <c r="V1747" s="38">
        <f t="shared" si="250"/>
        <v>0.88944794693727358</v>
      </c>
      <c r="W1747" s="52">
        <v>185.30165561193201</v>
      </c>
      <c r="X1747" s="71" t="str">
        <f t="shared" si="251"/>
        <v>Q1 2025</v>
      </c>
      <c r="Y1747" s="21">
        <f t="shared" si="243"/>
        <v>3840</v>
      </c>
      <c r="Z1747" s="21">
        <f t="shared" si="244"/>
        <v>2160</v>
      </c>
      <c r="AA1747" s="57">
        <f t="shared" si="245"/>
        <v>1550681.3056379822</v>
      </c>
      <c r="AB1747" s="59">
        <f t="shared" si="246"/>
        <v>1.7777777777777777</v>
      </c>
      <c r="AC1747" s="61">
        <f t="shared" si="247"/>
        <v>1905</v>
      </c>
    </row>
    <row r="1748" spans="4:29">
      <c r="D1748" s="12">
        <v>1742</v>
      </c>
      <c r="E1748" s="36" t="s">
        <v>222</v>
      </c>
      <c r="F1748" s="16" t="s">
        <v>12</v>
      </c>
      <c r="G1748" s="14" t="s">
        <v>30</v>
      </c>
      <c r="H1748" s="13" t="s">
        <v>6</v>
      </c>
      <c r="I1748" s="13" t="s">
        <v>93</v>
      </c>
      <c r="J1748" s="13" t="s">
        <v>290</v>
      </c>
      <c r="K1748" s="13" t="s">
        <v>95</v>
      </c>
      <c r="L1748" s="14">
        <v>98</v>
      </c>
      <c r="M1748" s="14" t="s">
        <v>15</v>
      </c>
      <c r="N1748" s="31">
        <v>1000000</v>
      </c>
      <c r="O1748" s="14" t="s">
        <v>1</v>
      </c>
      <c r="P1748" s="14" t="s">
        <v>35</v>
      </c>
      <c r="Q1748" s="31">
        <v>16080</v>
      </c>
      <c r="R1748" s="31">
        <v>1005</v>
      </c>
      <c r="S1748" s="45">
        <v>0.6</v>
      </c>
      <c r="T1748" s="64">
        <f t="shared" si="248"/>
        <v>58.8</v>
      </c>
      <c r="U1748" s="64">
        <f t="shared" si="249"/>
        <v>1.5885592809970324</v>
      </c>
      <c r="V1748" s="38">
        <f t="shared" si="250"/>
        <v>0.21855791750193085</v>
      </c>
      <c r="W1748" s="52">
        <v>364.26319583655146</v>
      </c>
      <c r="X1748" s="71" t="str">
        <f t="shared" si="251"/>
        <v>Q1 2025</v>
      </c>
      <c r="Y1748" s="21">
        <f t="shared" si="243"/>
        <v>3840</v>
      </c>
      <c r="Z1748" s="21">
        <f t="shared" si="244"/>
        <v>2160</v>
      </c>
      <c r="AA1748" s="57">
        <f t="shared" si="245"/>
        <v>2647598.8016617205</v>
      </c>
      <c r="AB1748" s="59">
        <f t="shared" si="246"/>
        <v>1.7777777777777777</v>
      </c>
      <c r="AC1748" s="61">
        <f t="shared" si="247"/>
        <v>2489.1999999999998</v>
      </c>
    </row>
    <row r="1749" spans="4:29">
      <c r="D1749" s="12">
        <v>1743</v>
      </c>
      <c r="E1749" s="36" t="s">
        <v>222</v>
      </c>
      <c r="F1749" s="16" t="s">
        <v>12</v>
      </c>
      <c r="G1749" s="14" t="s">
        <v>30</v>
      </c>
      <c r="H1749" s="13" t="s">
        <v>6</v>
      </c>
      <c r="I1749" s="13" t="s">
        <v>202</v>
      </c>
      <c r="J1749" s="13" t="s">
        <v>292</v>
      </c>
      <c r="K1749" s="13"/>
      <c r="L1749" s="14">
        <v>65</v>
      </c>
      <c r="M1749" s="14" t="s">
        <v>15</v>
      </c>
      <c r="N1749" s="31"/>
      <c r="O1749" s="14" t="s">
        <v>1</v>
      </c>
      <c r="P1749" s="14" t="s">
        <v>35</v>
      </c>
      <c r="Q1749" s="31">
        <v>4000</v>
      </c>
      <c r="R1749" s="31">
        <v>1000</v>
      </c>
      <c r="S1749" s="45">
        <v>4.1779999999999999</v>
      </c>
      <c r="T1749" s="64">
        <f t="shared" si="248"/>
        <v>271.57</v>
      </c>
      <c r="U1749" s="64">
        <f t="shared" si="249"/>
        <v>4.8662584784332346</v>
      </c>
      <c r="V1749" s="38">
        <f t="shared" si="250"/>
        <v>0.57559009867247768</v>
      </c>
      <c r="W1749" s="52">
        <v>137.76689771959732</v>
      </c>
      <c r="X1749" s="71" t="str">
        <f t="shared" si="251"/>
        <v>Q1 2025</v>
      </c>
      <c r="Y1749" s="21">
        <f t="shared" si="243"/>
        <v>3840</v>
      </c>
      <c r="Z1749" s="21">
        <f t="shared" si="244"/>
        <v>2160</v>
      </c>
      <c r="AA1749" s="57">
        <f t="shared" si="245"/>
        <v>1164733.9584569733</v>
      </c>
      <c r="AB1749" s="59">
        <f t="shared" si="246"/>
        <v>1.7777777777777777</v>
      </c>
      <c r="AC1749" s="61">
        <f t="shared" si="247"/>
        <v>1651</v>
      </c>
    </row>
    <row r="1750" spans="4:29">
      <c r="D1750" s="12">
        <v>1744</v>
      </c>
      <c r="E1750" s="36" t="s">
        <v>222</v>
      </c>
      <c r="F1750" s="16" t="s">
        <v>12</v>
      </c>
      <c r="G1750" s="14" t="s">
        <v>30</v>
      </c>
      <c r="H1750" s="13" t="s">
        <v>6</v>
      </c>
      <c r="I1750" s="13" t="s">
        <v>202</v>
      </c>
      <c r="J1750" s="13" t="s">
        <v>292</v>
      </c>
      <c r="K1750" s="13"/>
      <c r="L1750" s="14">
        <v>100</v>
      </c>
      <c r="M1750" s="14" t="s">
        <v>15</v>
      </c>
      <c r="N1750" s="31"/>
      <c r="O1750" s="14" t="s">
        <v>2</v>
      </c>
      <c r="P1750" s="14" t="s">
        <v>35</v>
      </c>
      <c r="Q1750" s="31">
        <v>17472</v>
      </c>
      <c r="R1750" s="31">
        <v>1092</v>
      </c>
      <c r="S1750" s="45">
        <v>0.80500000000000005</v>
      </c>
      <c r="T1750" s="64">
        <f t="shared" si="248"/>
        <v>80.5</v>
      </c>
      <c r="U1750" s="64">
        <f t="shared" si="249"/>
        <v>2.2191972462908014</v>
      </c>
      <c r="V1750" s="38">
        <f t="shared" si="250"/>
        <v>0.41890267521203417</v>
      </c>
      <c r="W1750" s="52">
        <v>520.37599405221636</v>
      </c>
      <c r="X1750" s="71" t="str">
        <f t="shared" si="251"/>
        <v>Q1 2025</v>
      </c>
      <c r="Y1750" s="21">
        <f t="shared" si="243"/>
        <v>3840</v>
      </c>
      <c r="Z1750" s="21">
        <f t="shared" si="244"/>
        <v>2160</v>
      </c>
      <c r="AA1750" s="57">
        <f t="shared" si="245"/>
        <v>2756766.765578635</v>
      </c>
      <c r="AB1750" s="59">
        <f t="shared" si="246"/>
        <v>1.7777777777777777</v>
      </c>
      <c r="AC1750" s="61">
        <f t="shared" si="247"/>
        <v>2540</v>
      </c>
    </row>
    <row r="1751" spans="4:29">
      <c r="D1751" s="12">
        <v>1745</v>
      </c>
      <c r="E1751" s="36" t="s">
        <v>222</v>
      </c>
      <c r="F1751" s="16" t="s">
        <v>12</v>
      </c>
      <c r="G1751" s="14" t="s">
        <v>30</v>
      </c>
      <c r="H1751" s="13" t="s">
        <v>6</v>
      </c>
      <c r="I1751" s="13" t="s">
        <v>202</v>
      </c>
      <c r="J1751" s="13"/>
      <c r="K1751" s="13"/>
      <c r="L1751" s="14">
        <v>75</v>
      </c>
      <c r="M1751" s="14" t="s">
        <v>15</v>
      </c>
      <c r="N1751" s="31"/>
      <c r="O1751" s="14" t="s">
        <v>1</v>
      </c>
      <c r="P1751" s="14" t="s">
        <v>35</v>
      </c>
      <c r="Q1751" s="31">
        <v>4096</v>
      </c>
      <c r="R1751" s="31">
        <v>1024</v>
      </c>
      <c r="S1751" s="45">
        <v>6.1070000000000002</v>
      </c>
      <c r="T1751" s="64">
        <f t="shared" si="248"/>
        <v>458.02500000000003</v>
      </c>
      <c r="U1751" s="64">
        <f t="shared" si="249"/>
        <v>9.4700107335311579</v>
      </c>
      <c r="V1751" s="38">
        <f t="shared" si="250"/>
        <v>1.1316372108220687</v>
      </c>
      <c r="W1751" s="52">
        <v>185.30165561193201</v>
      </c>
      <c r="X1751" s="71" t="str">
        <f t="shared" si="251"/>
        <v>Q1 2025</v>
      </c>
      <c r="Y1751" s="21">
        <f t="shared" si="243"/>
        <v>3840</v>
      </c>
      <c r="Z1751" s="21">
        <f t="shared" si="244"/>
        <v>2160</v>
      </c>
      <c r="AA1751" s="57">
        <f t="shared" si="245"/>
        <v>1550681.3056379822</v>
      </c>
      <c r="AB1751" s="59">
        <f t="shared" si="246"/>
        <v>1.7777777777777777</v>
      </c>
      <c r="AC1751" s="61">
        <f t="shared" si="247"/>
        <v>1905</v>
      </c>
    </row>
    <row r="1752" spans="4:29">
      <c r="D1752" s="12">
        <v>1746</v>
      </c>
      <c r="E1752" s="36" t="s">
        <v>222</v>
      </c>
      <c r="F1752" s="16" t="s">
        <v>12</v>
      </c>
      <c r="G1752" s="14" t="s">
        <v>30</v>
      </c>
      <c r="H1752" s="13" t="s">
        <v>6</v>
      </c>
      <c r="I1752" s="13" t="s">
        <v>202</v>
      </c>
      <c r="J1752" s="13"/>
      <c r="K1752" s="13"/>
      <c r="L1752" s="14">
        <v>85</v>
      </c>
      <c r="M1752" s="14" t="s">
        <v>15</v>
      </c>
      <c r="N1752" s="31"/>
      <c r="O1752" s="14" t="s">
        <v>1</v>
      </c>
      <c r="P1752" s="14" t="s">
        <v>35</v>
      </c>
      <c r="Q1752" s="31">
        <v>9600</v>
      </c>
      <c r="R1752" s="31">
        <v>2400</v>
      </c>
      <c r="S1752" s="45">
        <v>4.6079999999999997</v>
      </c>
      <c r="T1752" s="64">
        <f t="shared" si="248"/>
        <v>391.67999999999995</v>
      </c>
      <c r="U1752" s="64">
        <f t="shared" si="249"/>
        <v>9.1780484573056356</v>
      </c>
      <c r="V1752" s="38">
        <f t="shared" si="250"/>
        <v>1.119016537609886</v>
      </c>
      <c r="W1752" s="52">
        <v>242.84213055770095</v>
      </c>
      <c r="X1752" s="71" t="str">
        <f t="shared" si="251"/>
        <v>Q1 2025</v>
      </c>
      <c r="Y1752" s="21">
        <f t="shared" si="243"/>
        <v>3840</v>
      </c>
      <c r="Z1752" s="21">
        <f t="shared" si="244"/>
        <v>2160</v>
      </c>
      <c r="AA1752" s="57">
        <f t="shared" si="245"/>
        <v>1991763.9881305636</v>
      </c>
      <c r="AB1752" s="59">
        <f t="shared" si="246"/>
        <v>1.7777777777777777</v>
      </c>
      <c r="AC1752" s="61">
        <f t="shared" si="247"/>
        <v>2159</v>
      </c>
    </row>
    <row r="1753" spans="4:29">
      <c r="D1753" s="12">
        <v>1747</v>
      </c>
      <c r="E1753" s="36" t="s">
        <v>222</v>
      </c>
      <c r="F1753" s="16" t="s">
        <v>12</v>
      </c>
      <c r="G1753" s="14" t="s">
        <v>30</v>
      </c>
      <c r="H1753" s="13" t="s">
        <v>6</v>
      </c>
      <c r="I1753" s="13" t="s">
        <v>122</v>
      </c>
      <c r="J1753" s="13"/>
      <c r="K1753" s="13"/>
      <c r="L1753" s="14">
        <v>55</v>
      </c>
      <c r="M1753" s="14" t="s">
        <v>15</v>
      </c>
      <c r="N1753" s="31"/>
      <c r="O1753" s="14" t="s">
        <v>1</v>
      </c>
      <c r="P1753" s="14" t="s">
        <v>35</v>
      </c>
      <c r="Q1753" s="31">
        <v>6528</v>
      </c>
      <c r="R1753" s="31">
        <v>408</v>
      </c>
      <c r="S1753" s="45">
        <v>50.603999999999999</v>
      </c>
      <c r="T1753" s="64">
        <f t="shared" si="248"/>
        <v>2783.22</v>
      </c>
      <c r="U1753" s="64">
        <f t="shared" si="249"/>
        <v>42.199786185115727</v>
      </c>
      <c r="V1753" s="38">
        <f t="shared" si="250"/>
        <v>5.2058088632260375</v>
      </c>
      <c r="W1753" s="52">
        <v>102.87346579768473</v>
      </c>
      <c r="X1753" s="71" t="str">
        <f t="shared" si="251"/>
        <v>Q1 2025</v>
      </c>
      <c r="Y1753" s="21">
        <f t="shared" si="243"/>
        <v>3840</v>
      </c>
      <c r="Z1753" s="21">
        <f t="shared" si="244"/>
        <v>2160</v>
      </c>
      <c r="AA1753" s="57">
        <f t="shared" si="245"/>
        <v>833921.94658753707</v>
      </c>
      <c r="AB1753" s="59">
        <f t="shared" si="246"/>
        <v>1.7777777777777777</v>
      </c>
      <c r="AC1753" s="61">
        <f t="shared" si="247"/>
        <v>1397</v>
      </c>
    </row>
    <row r="1754" spans="4:29">
      <c r="D1754" s="12">
        <v>1748</v>
      </c>
      <c r="E1754" s="36" t="s">
        <v>222</v>
      </c>
      <c r="F1754" s="16" t="s">
        <v>12</v>
      </c>
      <c r="G1754" s="14" t="s">
        <v>30</v>
      </c>
      <c r="H1754" s="13" t="s">
        <v>6</v>
      </c>
      <c r="I1754" s="13" t="s">
        <v>122</v>
      </c>
      <c r="J1754" s="13"/>
      <c r="K1754" s="13"/>
      <c r="L1754" s="14">
        <v>65</v>
      </c>
      <c r="M1754" s="14" t="s">
        <v>15</v>
      </c>
      <c r="N1754" s="31"/>
      <c r="O1754" s="14" t="s">
        <v>2</v>
      </c>
      <c r="P1754" s="14" t="s">
        <v>35</v>
      </c>
      <c r="Q1754" s="31">
        <v>8512</v>
      </c>
      <c r="R1754" s="31">
        <v>532</v>
      </c>
      <c r="S1754" s="45">
        <v>138.77099999999999</v>
      </c>
      <c r="T1754" s="64">
        <f t="shared" si="248"/>
        <v>9020.1149999999998</v>
      </c>
      <c r="U1754" s="64">
        <f t="shared" si="249"/>
        <v>161.63129614903264</v>
      </c>
      <c r="V1754" s="38">
        <f t="shared" si="250"/>
        <v>27.31150023349463</v>
      </c>
      <c r="W1754" s="52">
        <v>196.80985388513906</v>
      </c>
      <c r="X1754" s="71" t="str">
        <f t="shared" si="251"/>
        <v>Q1 2025</v>
      </c>
      <c r="Y1754" s="21">
        <f t="shared" si="243"/>
        <v>3840</v>
      </c>
      <c r="Z1754" s="21">
        <f t="shared" si="244"/>
        <v>2160</v>
      </c>
      <c r="AA1754" s="57">
        <f t="shared" si="245"/>
        <v>1164733.9584569733</v>
      </c>
      <c r="AB1754" s="59">
        <f t="shared" si="246"/>
        <v>1.7777777777777777</v>
      </c>
      <c r="AC1754" s="61">
        <f t="shared" si="247"/>
        <v>1651</v>
      </c>
    </row>
    <row r="1755" spans="4:29">
      <c r="D1755" s="12">
        <v>1749</v>
      </c>
      <c r="E1755" s="36" t="s">
        <v>222</v>
      </c>
      <c r="F1755" s="16" t="s">
        <v>12</v>
      </c>
      <c r="G1755" s="14" t="s">
        <v>30</v>
      </c>
      <c r="H1755" s="13" t="s">
        <v>6</v>
      </c>
      <c r="I1755" s="13" t="s">
        <v>122</v>
      </c>
      <c r="J1755" s="13"/>
      <c r="K1755" s="13"/>
      <c r="L1755" s="14">
        <v>75</v>
      </c>
      <c r="M1755" s="14" t="s">
        <v>15</v>
      </c>
      <c r="N1755" s="31"/>
      <c r="O1755" s="14" t="s">
        <v>2</v>
      </c>
      <c r="P1755" s="14" t="s">
        <v>35</v>
      </c>
      <c r="Q1755" s="31">
        <v>16384</v>
      </c>
      <c r="R1755" s="31">
        <v>1024</v>
      </c>
      <c r="S1755" s="45">
        <v>174.55</v>
      </c>
      <c r="T1755" s="64">
        <f t="shared" si="248"/>
        <v>13091.25</v>
      </c>
      <c r="U1755" s="64">
        <f t="shared" si="249"/>
        <v>270.67142189910982</v>
      </c>
      <c r="V1755" s="38">
        <f t="shared" si="250"/>
        <v>46.206291410089626</v>
      </c>
      <c r="W1755" s="52">
        <v>264.71665087418859</v>
      </c>
      <c r="X1755" s="71" t="str">
        <f t="shared" si="251"/>
        <v>Q1 2025</v>
      </c>
      <c r="Y1755" s="21">
        <f t="shared" si="243"/>
        <v>3840</v>
      </c>
      <c r="Z1755" s="21">
        <f t="shared" si="244"/>
        <v>2160</v>
      </c>
      <c r="AA1755" s="57">
        <f t="shared" si="245"/>
        <v>1550681.3056379822</v>
      </c>
      <c r="AB1755" s="59">
        <f t="shared" si="246"/>
        <v>1.7777777777777777</v>
      </c>
      <c r="AC1755" s="61">
        <f t="shared" si="247"/>
        <v>1905</v>
      </c>
    </row>
    <row r="1756" spans="4:29">
      <c r="D1756" s="12">
        <v>1750</v>
      </c>
      <c r="E1756" s="36" t="s">
        <v>222</v>
      </c>
      <c r="F1756" s="16" t="s">
        <v>12</v>
      </c>
      <c r="G1756" s="14" t="s">
        <v>30</v>
      </c>
      <c r="H1756" s="13" t="s">
        <v>6</v>
      </c>
      <c r="I1756" s="13" t="s">
        <v>122</v>
      </c>
      <c r="J1756" s="13"/>
      <c r="K1756" s="13"/>
      <c r="L1756" s="14">
        <v>100</v>
      </c>
      <c r="M1756" s="14" t="s">
        <v>15</v>
      </c>
      <c r="N1756" s="31"/>
      <c r="O1756" s="14" t="s">
        <v>2</v>
      </c>
      <c r="P1756" s="14" t="s">
        <v>35</v>
      </c>
      <c r="Q1756" s="31">
        <v>17472</v>
      </c>
      <c r="R1756" s="31">
        <v>1092</v>
      </c>
      <c r="S1756" s="45">
        <v>9</v>
      </c>
      <c r="T1756" s="64">
        <f t="shared" si="248"/>
        <v>900</v>
      </c>
      <c r="U1756" s="64">
        <f t="shared" si="249"/>
        <v>24.810900890207716</v>
      </c>
      <c r="V1756" s="38">
        <f t="shared" si="250"/>
        <v>4.6833839464699469</v>
      </c>
      <c r="W1756" s="52">
        <v>520.37599405221636</v>
      </c>
      <c r="X1756" s="71" t="str">
        <f t="shared" si="251"/>
        <v>Q1 2025</v>
      </c>
      <c r="Y1756" s="21">
        <f t="shared" si="243"/>
        <v>3840</v>
      </c>
      <c r="Z1756" s="21">
        <f t="shared" si="244"/>
        <v>2160</v>
      </c>
      <c r="AA1756" s="57">
        <f t="shared" si="245"/>
        <v>2756766.765578635</v>
      </c>
      <c r="AB1756" s="59">
        <f t="shared" si="246"/>
        <v>1.7777777777777777</v>
      </c>
      <c r="AC1756" s="61">
        <f t="shared" si="247"/>
        <v>2540</v>
      </c>
    </row>
    <row r="1757" spans="4:29">
      <c r="D1757" s="12">
        <v>1751</v>
      </c>
      <c r="E1757" s="36" t="s">
        <v>222</v>
      </c>
      <c r="F1757" s="16" t="s">
        <v>12</v>
      </c>
      <c r="G1757" s="14" t="s">
        <v>30</v>
      </c>
      <c r="H1757" s="13" t="s">
        <v>6</v>
      </c>
      <c r="I1757" s="13" t="s">
        <v>122</v>
      </c>
      <c r="J1757" s="13"/>
      <c r="K1757" s="13"/>
      <c r="L1757" s="14">
        <v>85</v>
      </c>
      <c r="M1757" s="14" t="s">
        <v>15</v>
      </c>
      <c r="N1757" s="31"/>
      <c r="O1757" s="14" t="s">
        <v>2</v>
      </c>
      <c r="P1757" s="14" t="s">
        <v>35</v>
      </c>
      <c r="Q1757" s="31">
        <v>14400</v>
      </c>
      <c r="R1757" s="31">
        <v>900</v>
      </c>
      <c r="S1757" s="45">
        <v>119.4</v>
      </c>
      <c r="T1757" s="64">
        <f t="shared" si="248"/>
        <v>10149</v>
      </c>
      <c r="U1757" s="64">
        <f t="shared" si="249"/>
        <v>237.81662018278931</v>
      </c>
      <c r="V1757" s="38">
        <f t="shared" si="250"/>
        <v>41.421929126556421</v>
      </c>
      <c r="W1757" s="52">
        <v>346.91732936814424</v>
      </c>
      <c r="X1757" s="71" t="str">
        <f t="shared" si="251"/>
        <v>Q1 2025</v>
      </c>
      <c r="Y1757" s="21">
        <f t="shared" si="243"/>
        <v>3840</v>
      </c>
      <c r="Z1757" s="21">
        <f t="shared" si="244"/>
        <v>2160</v>
      </c>
      <c r="AA1757" s="57">
        <f t="shared" si="245"/>
        <v>1991763.9881305636</v>
      </c>
      <c r="AB1757" s="59">
        <f t="shared" si="246"/>
        <v>1.7777777777777777</v>
      </c>
      <c r="AC1757" s="61">
        <f t="shared" si="247"/>
        <v>2159</v>
      </c>
    </row>
    <row r="1758" spans="4:29">
      <c r="D1758" s="12">
        <v>1752</v>
      </c>
      <c r="E1758" s="36" t="s">
        <v>222</v>
      </c>
      <c r="F1758" s="16" t="s">
        <v>12</v>
      </c>
      <c r="G1758" s="14" t="s">
        <v>30</v>
      </c>
      <c r="H1758" s="13" t="s">
        <v>6</v>
      </c>
      <c r="I1758" s="13" t="s">
        <v>76</v>
      </c>
      <c r="J1758" s="13"/>
      <c r="K1758" s="13" t="s">
        <v>123</v>
      </c>
      <c r="L1758" s="14">
        <v>55</v>
      </c>
      <c r="M1758" s="14" t="s">
        <v>15</v>
      </c>
      <c r="N1758" s="31">
        <v>1000000</v>
      </c>
      <c r="O1758" s="14" t="s">
        <v>1</v>
      </c>
      <c r="P1758" s="14" t="s">
        <v>35</v>
      </c>
      <c r="Q1758" s="31">
        <v>6804.6390532544374</v>
      </c>
      <c r="R1758" s="31">
        <v>567.05325443786978</v>
      </c>
      <c r="S1758" s="45">
        <v>9</v>
      </c>
      <c r="T1758" s="64">
        <f t="shared" si="248"/>
        <v>495</v>
      </c>
      <c r="U1758" s="64">
        <f t="shared" si="249"/>
        <v>7.5052975192878337</v>
      </c>
      <c r="V1758" s="38">
        <f t="shared" si="250"/>
        <v>0.92586119217916252</v>
      </c>
      <c r="W1758" s="52">
        <v>102.87346579768473</v>
      </c>
      <c r="X1758" s="71" t="str">
        <f t="shared" si="251"/>
        <v>Q1 2025</v>
      </c>
      <c r="Y1758" s="21">
        <f t="shared" si="243"/>
        <v>3840</v>
      </c>
      <c r="Z1758" s="21">
        <f t="shared" si="244"/>
        <v>2160</v>
      </c>
      <c r="AA1758" s="57">
        <f t="shared" si="245"/>
        <v>833921.94658753707</v>
      </c>
      <c r="AB1758" s="59">
        <f t="shared" si="246"/>
        <v>1.7777777777777777</v>
      </c>
      <c r="AC1758" s="61">
        <f t="shared" si="247"/>
        <v>1397</v>
      </c>
    </row>
    <row r="1759" spans="4:29">
      <c r="D1759" s="12">
        <v>1753</v>
      </c>
      <c r="E1759" s="36" t="s">
        <v>222</v>
      </c>
      <c r="F1759" s="16" t="s">
        <v>12</v>
      </c>
      <c r="G1759" s="14" t="s">
        <v>30</v>
      </c>
      <c r="H1759" s="13" t="s">
        <v>6</v>
      </c>
      <c r="I1759" s="13" t="s">
        <v>76</v>
      </c>
      <c r="J1759" s="13"/>
      <c r="K1759" s="13" t="s">
        <v>123</v>
      </c>
      <c r="L1759" s="14">
        <v>65</v>
      </c>
      <c r="M1759" s="14" t="s">
        <v>15</v>
      </c>
      <c r="N1759" s="31">
        <v>1000000</v>
      </c>
      <c r="O1759" s="14" t="s">
        <v>1</v>
      </c>
      <c r="P1759" s="14" t="s">
        <v>35</v>
      </c>
      <c r="Q1759" s="31">
        <v>9504</v>
      </c>
      <c r="R1759" s="31">
        <v>792</v>
      </c>
      <c r="S1759" s="45">
        <v>12.4</v>
      </c>
      <c r="T1759" s="64">
        <f t="shared" si="248"/>
        <v>806</v>
      </c>
      <c r="U1759" s="64">
        <f t="shared" si="249"/>
        <v>14.442701084866469</v>
      </c>
      <c r="V1759" s="38">
        <f t="shared" si="250"/>
        <v>1.7083095317230068</v>
      </c>
      <c r="W1759" s="52">
        <v>137.76689771959732</v>
      </c>
      <c r="X1759" s="71" t="str">
        <f t="shared" si="251"/>
        <v>Q1 2025</v>
      </c>
      <c r="Y1759" s="21">
        <f t="shared" si="243"/>
        <v>3840</v>
      </c>
      <c r="Z1759" s="21">
        <f t="shared" si="244"/>
        <v>2160</v>
      </c>
      <c r="AA1759" s="57">
        <f t="shared" si="245"/>
        <v>1164733.9584569733</v>
      </c>
      <c r="AB1759" s="59">
        <f t="shared" si="246"/>
        <v>1.7777777777777777</v>
      </c>
      <c r="AC1759" s="61">
        <f t="shared" si="247"/>
        <v>1651</v>
      </c>
    </row>
    <row r="1760" spans="4:29">
      <c r="D1760" s="12">
        <v>1754</v>
      </c>
      <c r="E1760" s="36" t="s">
        <v>222</v>
      </c>
      <c r="F1760" s="16" t="s">
        <v>12</v>
      </c>
      <c r="G1760" s="14" t="s">
        <v>30</v>
      </c>
      <c r="H1760" s="13" t="s">
        <v>6</v>
      </c>
      <c r="I1760" s="13" t="s">
        <v>76</v>
      </c>
      <c r="J1760" s="13"/>
      <c r="K1760" s="13" t="s">
        <v>123</v>
      </c>
      <c r="L1760" s="14">
        <v>75</v>
      </c>
      <c r="M1760" s="14" t="s">
        <v>15</v>
      </c>
      <c r="N1760" s="31">
        <v>1000000</v>
      </c>
      <c r="O1760" s="14" t="s">
        <v>2</v>
      </c>
      <c r="P1760" s="14" t="s">
        <v>35</v>
      </c>
      <c r="Q1760" s="31">
        <v>13685.759999999997</v>
      </c>
      <c r="R1760" s="31">
        <v>1140.4799999999998</v>
      </c>
      <c r="S1760" s="45">
        <v>18</v>
      </c>
      <c r="T1760" s="64">
        <f t="shared" si="248"/>
        <v>1350</v>
      </c>
      <c r="U1760" s="64">
        <f t="shared" si="249"/>
        <v>27.912263501483679</v>
      </c>
      <c r="V1760" s="38">
        <f t="shared" si="250"/>
        <v>4.7648997157353943</v>
      </c>
      <c r="W1760" s="52">
        <v>264.71665087418859</v>
      </c>
      <c r="X1760" s="71" t="str">
        <f t="shared" si="251"/>
        <v>Q1 2025</v>
      </c>
      <c r="Y1760" s="21">
        <f t="shared" si="243"/>
        <v>3840</v>
      </c>
      <c r="Z1760" s="21">
        <f t="shared" si="244"/>
        <v>2160</v>
      </c>
      <c r="AA1760" s="57">
        <f t="shared" si="245"/>
        <v>1550681.3056379822</v>
      </c>
      <c r="AB1760" s="59">
        <f t="shared" si="246"/>
        <v>1.7777777777777777</v>
      </c>
      <c r="AC1760" s="61">
        <f t="shared" si="247"/>
        <v>1905</v>
      </c>
    </row>
    <row r="1761" spans="4:29">
      <c r="D1761" s="12">
        <v>1755</v>
      </c>
      <c r="E1761" s="36" t="s">
        <v>222</v>
      </c>
      <c r="F1761" s="16" t="s">
        <v>12</v>
      </c>
      <c r="G1761" s="14" t="s">
        <v>30</v>
      </c>
      <c r="H1761" s="13" t="s">
        <v>6</v>
      </c>
      <c r="I1761" s="13" t="s">
        <v>76</v>
      </c>
      <c r="J1761" s="13"/>
      <c r="K1761" s="13" t="s">
        <v>123</v>
      </c>
      <c r="L1761" s="14">
        <v>85</v>
      </c>
      <c r="M1761" s="14" t="s">
        <v>15</v>
      </c>
      <c r="N1761" s="31">
        <v>1000000</v>
      </c>
      <c r="O1761" s="14" t="s">
        <v>2</v>
      </c>
      <c r="P1761" s="14" t="s">
        <v>35</v>
      </c>
      <c r="Q1761" s="31">
        <v>17578.598399999999</v>
      </c>
      <c r="R1761" s="31">
        <v>1464.8832</v>
      </c>
      <c r="S1761" s="45">
        <v>20</v>
      </c>
      <c r="T1761" s="64">
        <f t="shared" si="248"/>
        <v>1700</v>
      </c>
      <c r="U1761" s="64">
        <f t="shared" si="249"/>
        <v>39.835279762611272</v>
      </c>
      <c r="V1761" s="38">
        <f t="shared" si="250"/>
        <v>6.9383465873628847</v>
      </c>
      <c r="W1761" s="52">
        <v>346.91732936814424</v>
      </c>
      <c r="X1761" s="71" t="str">
        <f t="shared" si="251"/>
        <v>Q1 2025</v>
      </c>
      <c r="Y1761" s="21">
        <f t="shared" ref="Y1761:Y1824" si="252">1*LEFT(M1761, FIND("x", M1761)-2)</f>
        <v>3840</v>
      </c>
      <c r="Z1761" s="21">
        <f t="shared" ref="Z1761:Z1824" si="253">1*RIGHT(M1761, LEN(M1761)-FIND("x", M1761)-1)</f>
        <v>2160</v>
      </c>
      <c r="AA1761" s="57">
        <f t="shared" ref="AA1761:AA1824" si="254">AC1761^2*AB1761/(1+AB1761^2)</f>
        <v>1991763.9881305636</v>
      </c>
      <c r="AB1761" s="59">
        <f t="shared" ref="AB1761:AB1824" si="255">Y1761/Z1761</f>
        <v>1.7777777777777777</v>
      </c>
      <c r="AC1761" s="61">
        <f t="shared" ref="AC1761:AC1824" si="256">L1761*25.4</f>
        <v>2159</v>
      </c>
    </row>
    <row r="1762" spans="4:29">
      <c r="D1762" s="12">
        <v>1756</v>
      </c>
      <c r="E1762" s="36" t="s">
        <v>222</v>
      </c>
      <c r="F1762" s="16" t="s">
        <v>12</v>
      </c>
      <c r="G1762" s="14" t="s">
        <v>30</v>
      </c>
      <c r="H1762" s="13" t="s">
        <v>6</v>
      </c>
      <c r="I1762" s="13" t="s">
        <v>76</v>
      </c>
      <c r="J1762" s="13"/>
      <c r="K1762" s="13" t="s">
        <v>123</v>
      </c>
      <c r="L1762" s="14">
        <v>100</v>
      </c>
      <c r="M1762" s="14" t="s">
        <v>15</v>
      </c>
      <c r="N1762" s="31">
        <v>1000000</v>
      </c>
      <c r="O1762" s="14" t="s">
        <v>2</v>
      </c>
      <c r="P1762" s="14" t="s">
        <v>35</v>
      </c>
      <c r="Q1762" s="31">
        <v>20000</v>
      </c>
      <c r="R1762" s="31">
        <v>2000</v>
      </c>
      <c r="S1762" s="45">
        <v>4.4000000000000004</v>
      </c>
      <c r="T1762" s="64">
        <f t="shared" si="248"/>
        <v>440.00000000000006</v>
      </c>
      <c r="U1762" s="64">
        <f t="shared" si="249"/>
        <v>12.129773768545995</v>
      </c>
      <c r="V1762" s="38">
        <f t="shared" si="250"/>
        <v>2.2896543738297521</v>
      </c>
      <c r="W1762" s="52">
        <v>520.37599405221636</v>
      </c>
      <c r="X1762" s="71" t="str">
        <f t="shared" si="251"/>
        <v>Q1 2025</v>
      </c>
      <c r="Y1762" s="21">
        <f t="shared" si="252"/>
        <v>3840</v>
      </c>
      <c r="Z1762" s="21">
        <f t="shared" si="253"/>
        <v>2160</v>
      </c>
      <c r="AA1762" s="57">
        <f t="shared" si="254"/>
        <v>2756766.765578635</v>
      </c>
      <c r="AB1762" s="59">
        <f t="shared" si="255"/>
        <v>1.7777777777777777</v>
      </c>
      <c r="AC1762" s="61">
        <f t="shared" si="256"/>
        <v>2540</v>
      </c>
    </row>
    <row r="1763" spans="4:29">
      <c r="D1763" s="12">
        <v>1757</v>
      </c>
      <c r="E1763" s="36" t="s">
        <v>222</v>
      </c>
      <c r="F1763" s="16" t="s">
        <v>12</v>
      </c>
      <c r="G1763" s="14" t="s">
        <v>39</v>
      </c>
      <c r="H1763" s="13" t="s">
        <v>90</v>
      </c>
      <c r="I1763" s="13" t="s">
        <v>45</v>
      </c>
      <c r="J1763" s="13" t="s">
        <v>101</v>
      </c>
      <c r="K1763" s="13" t="s">
        <v>43</v>
      </c>
      <c r="L1763" s="14">
        <v>16</v>
      </c>
      <c r="M1763" s="14" t="s">
        <v>66</v>
      </c>
      <c r="N1763" s="31">
        <v>1000000</v>
      </c>
      <c r="O1763" s="14" t="s">
        <v>2</v>
      </c>
      <c r="P1763" s="14" t="s">
        <v>47</v>
      </c>
      <c r="Q1763" s="31">
        <v>4000</v>
      </c>
      <c r="R1763" s="31">
        <v>1152</v>
      </c>
      <c r="S1763" s="45">
        <v>35</v>
      </c>
      <c r="T1763" s="64">
        <f t="shared" si="248"/>
        <v>560</v>
      </c>
      <c r="U1763" s="64">
        <f t="shared" si="249"/>
        <v>2.5980375730337077</v>
      </c>
      <c r="V1763" s="38">
        <f t="shared" si="250"/>
        <v>2.2222136258335867</v>
      </c>
      <c r="W1763" s="52">
        <v>63.491817880959623</v>
      </c>
      <c r="X1763" s="71" t="str">
        <f t="shared" si="251"/>
        <v>Q2 2025</v>
      </c>
      <c r="Y1763" s="21">
        <f t="shared" si="252"/>
        <v>2560</v>
      </c>
      <c r="Z1763" s="21">
        <f t="shared" si="253"/>
        <v>1600</v>
      </c>
      <c r="AA1763" s="57">
        <f t="shared" si="254"/>
        <v>74229.644943820225</v>
      </c>
      <c r="AB1763" s="59">
        <f t="shared" si="255"/>
        <v>1.6</v>
      </c>
      <c r="AC1763" s="61">
        <f t="shared" si="256"/>
        <v>406.4</v>
      </c>
    </row>
    <row r="1764" spans="4:29">
      <c r="D1764" s="12">
        <v>1758</v>
      </c>
      <c r="E1764" s="36" t="s">
        <v>222</v>
      </c>
      <c r="F1764" s="16" t="s">
        <v>12</v>
      </c>
      <c r="G1764" s="14" t="s">
        <v>39</v>
      </c>
      <c r="H1764" s="13" t="s">
        <v>90</v>
      </c>
      <c r="I1764" s="13" t="s">
        <v>45</v>
      </c>
      <c r="J1764" s="13" t="s">
        <v>46</v>
      </c>
      <c r="K1764" s="13" t="s">
        <v>43</v>
      </c>
      <c r="L1764" s="14">
        <v>17.3</v>
      </c>
      <c r="M1764" s="14" t="s">
        <v>15</v>
      </c>
      <c r="N1764" s="31">
        <v>1000000</v>
      </c>
      <c r="O1764" s="14" t="s">
        <v>2</v>
      </c>
      <c r="P1764" s="14" t="s">
        <v>47</v>
      </c>
      <c r="Q1764" s="31">
        <v>10000</v>
      </c>
      <c r="R1764" s="31">
        <v>240</v>
      </c>
      <c r="S1764" s="45">
        <v>5</v>
      </c>
      <c r="T1764" s="64">
        <f t="shared" si="248"/>
        <v>86.5</v>
      </c>
      <c r="U1764" s="64">
        <f t="shared" si="249"/>
        <v>0.41253636263501481</v>
      </c>
      <c r="V1764" s="38">
        <f t="shared" si="250"/>
        <v>0.33901495350018562</v>
      </c>
      <c r="W1764" s="52">
        <v>67.802990700037128</v>
      </c>
      <c r="X1764" s="71" t="str">
        <f t="shared" si="251"/>
        <v>Q2 2025</v>
      </c>
      <c r="Y1764" s="21">
        <f t="shared" si="252"/>
        <v>3840</v>
      </c>
      <c r="Z1764" s="21">
        <f t="shared" si="253"/>
        <v>2160</v>
      </c>
      <c r="AA1764" s="57">
        <f t="shared" si="254"/>
        <v>82507.272527002962</v>
      </c>
      <c r="AB1764" s="59">
        <f t="shared" si="255"/>
        <v>1.7777777777777777</v>
      </c>
      <c r="AC1764" s="61">
        <f t="shared" si="256"/>
        <v>439.42</v>
      </c>
    </row>
    <row r="1765" spans="4:29">
      <c r="D1765" s="12">
        <v>1759</v>
      </c>
      <c r="E1765" s="36" t="s">
        <v>222</v>
      </c>
      <c r="F1765" s="16" t="s">
        <v>12</v>
      </c>
      <c r="G1765" s="14" t="s">
        <v>39</v>
      </c>
      <c r="H1765" s="13" t="s">
        <v>90</v>
      </c>
      <c r="I1765" s="13" t="s">
        <v>45</v>
      </c>
      <c r="J1765" s="13" t="s">
        <v>168</v>
      </c>
      <c r="K1765" s="13" t="s">
        <v>43</v>
      </c>
      <c r="L1765" s="14">
        <v>17.3</v>
      </c>
      <c r="M1765" s="14" t="s">
        <v>15</v>
      </c>
      <c r="N1765" s="31">
        <v>1000000</v>
      </c>
      <c r="O1765" s="14" t="s">
        <v>2</v>
      </c>
      <c r="P1765" s="14" t="s">
        <v>47</v>
      </c>
      <c r="Q1765" s="31">
        <v>4032</v>
      </c>
      <c r="R1765" s="31">
        <v>1008</v>
      </c>
      <c r="S1765" s="45">
        <v>15</v>
      </c>
      <c r="T1765" s="64">
        <f t="shared" si="248"/>
        <v>259.5</v>
      </c>
      <c r="U1765" s="64">
        <f t="shared" si="249"/>
        <v>1.2376090879050445</v>
      </c>
      <c r="V1765" s="38">
        <f t="shared" si="250"/>
        <v>1.0170448605005569</v>
      </c>
      <c r="W1765" s="52">
        <v>67.802990700037128</v>
      </c>
      <c r="X1765" s="71" t="str">
        <f t="shared" si="251"/>
        <v>Q2 2025</v>
      </c>
      <c r="Y1765" s="21">
        <f t="shared" si="252"/>
        <v>3840</v>
      </c>
      <c r="Z1765" s="21">
        <f t="shared" si="253"/>
        <v>2160</v>
      </c>
      <c r="AA1765" s="57">
        <f t="shared" si="254"/>
        <v>82507.272527002962</v>
      </c>
      <c r="AB1765" s="59">
        <f t="shared" si="255"/>
        <v>1.7777777777777777</v>
      </c>
      <c r="AC1765" s="61">
        <f t="shared" si="256"/>
        <v>439.42</v>
      </c>
    </row>
    <row r="1766" spans="4:29">
      <c r="D1766" s="12">
        <v>1760</v>
      </c>
      <c r="E1766" s="36" t="s">
        <v>222</v>
      </c>
      <c r="F1766" s="16" t="s">
        <v>12</v>
      </c>
      <c r="G1766" s="14" t="s">
        <v>39</v>
      </c>
      <c r="H1766" s="13" t="s">
        <v>90</v>
      </c>
      <c r="I1766" s="13" t="s">
        <v>45</v>
      </c>
      <c r="J1766" s="13" t="s">
        <v>206</v>
      </c>
      <c r="K1766" s="13"/>
      <c r="L1766" s="14">
        <v>18</v>
      </c>
      <c r="M1766" s="14" t="s">
        <v>186</v>
      </c>
      <c r="N1766" s="31">
        <v>1000000</v>
      </c>
      <c r="O1766" s="14" t="s">
        <v>2</v>
      </c>
      <c r="P1766" s="14" t="s">
        <v>47</v>
      </c>
      <c r="Q1766" s="31">
        <v>4000</v>
      </c>
      <c r="R1766" s="31">
        <v>1000</v>
      </c>
      <c r="S1766" s="45">
        <v>35</v>
      </c>
      <c r="T1766" s="64">
        <f t="shared" si="248"/>
        <v>630</v>
      </c>
      <c r="U1766" s="64">
        <f t="shared" si="249"/>
        <v>3.2881413033707863</v>
      </c>
      <c r="V1766" s="38">
        <f t="shared" si="250"/>
        <v>2.3731046745012994</v>
      </c>
      <c r="W1766" s="52">
        <v>67.802990700037128</v>
      </c>
      <c r="X1766" s="71" t="str">
        <f t="shared" si="251"/>
        <v>Q2 2025</v>
      </c>
      <c r="Y1766" s="21">
        <f t="shared" si="252"/>
        <v>3840</v>
      </c>
      <c r="Z1766" s="21">
        <f t="shared" si="253"/>
        <v>2400</v>
      </c>
      <c r="AA1766" s="57">
        <f t="shared" si="254"/>
        <v>93946.894382022467</v>
      </c>
      <c r="AB1766" s="59">
        <f t="shared" si="255"/>
        <v>1.6</v>
      </c>
      <c r="AC1766" s="61">
        <f t="shared" si="256"/>
        <v>457.2</v>
      </c>
    </row>
    <row r="1767" spans="4:29">
      <c r="D1767" s="12">
        <v>1761</v>
      </c>
      <c r="E1767" s="36" t="s">
        <v>222</v>
      </c>
      <c r="F1767" s="16" t="s">
        <v>12</v>
      </c>
      <c r="G1767" s="14" t="s">
        <v>39</v>
      </c>
      <c r="H1767" s="13" t="s">
        <v>90</v>
      </c>
      <c r="I1767" s="13" t="s">
        <v>45</v>
      </c>
      <c r="J1767" s="13" t="s">
        <v>227</v>
      </c>
      <c r="K1767" s="13" t="s">
        <v>43</v>
      </c>
      <c r="L1767" s="14">
        <v>16</v>
      </c>
      <c r="M1767" s="14" t="s">
        <v>186</v>
      </c>
      <c r="N1767" s="31"/>
      <c r="O1767" s="14" t="s">
        <v>2</v>
      </c>
      <c r="P1767" s="14" t="s">
        <v>47</v>
      </c>
      <c r="Q1767" s="31">
        <v>4000</v>
      </c>
      <c r="R1767" s="31">
        <v>1000</v>
      </c>
      <c r="S1767" s="45">
        <v>15</v>
      </c>
      <c r="T1767" s="64">
        <f t="shared" si="248"/>
        <v>240</v>
      </c>
      <c r="U1767" s="64">
        <f t="shared" si="249"/>
        <v>1.1134446741573032</v>
      </c>
      <c r="V1767" s="38">
        <f t="shared" si="250"/>
        <v>0.95237726821439439</v>
      </c>
      <c r="W1767" s="52">
        <v>63.491817880959623</v>
      </c>
      <c r="X1767" s="71" t="str">
        <f t="shared" si="251"/>
        <v>Q2 2025</v>
      </c>
      <c r="Y1767" s="21">
        <f t="shared" si="252"/>
        <v>3840</v>
      </c>
      <c r="Z1767" s="21">
        <f t="shared" si="253"/>
        <v>2400</v>
      </c>
      <c r="AA1767" s="57">
        <f t="shared" si="254"/>
        <v>74229.644943820225</v>
      </c>
      <c r="AB1767" s="59">
        <f t="shared" si="255"/>
        <v>1.6</v>
      </c>
      <c r="AC1767" s="61">
        <f t="shared" si="256"/>
        <v>406.4</v>
      </c>
    </row>
    <row r="1768" spans="4:29">
      <c r="D1768" s="12">
        <v>1762</v>
      </c>
      <c r="E1768" s="36" t="s">
        <v>222</v>
      </c>
      <c r="F1768" s="16" t="s">
        <v>12</v>
      </c>
      <c r="G1768" s="14" t="s">
        <v>39</v>
      </c>
      <c r="H1768" s="13" t="s">
        <v>90</v>
      </c>
      <c r="I1768" s="13" t="s">
        <v>31</v>
      </c>
      <c r="J1768" s="13" t="s">
        <v>216</v>
      </c>
      <c r="K1768" s="13" t="s">
        <v>57</v>
      </c>
      <c r="L1768" s="14">
        <v>14.2</v>
      </c>
      <c r="M1768" s="14" t="s">
        <v>63</v>
      </c>
      <c r="N1768" s="31">
        <v>1000000</v>
      </c>
      <c r="O1768" s="14" t="s">
        <v>2</v>
      </c>
      <c r="P1768" s="14" t="s">
        <v>47</v>
      </c>
      <c r="Q1768" s="31">
        <v>10384</v>
      </c>
      <c r="R1768" s="31">
        <v>2596</v>
      </c>
      <c r="S1768" s="45">
        <v>950</v>
      </c>
      <c r="T1768" s="64">
        <f t="shared" si="248"/>
        <v>13490</v>
      </c>
      <c r="U1768" s="64">
        <f t="shared" si="249"/>
        <v>56.452751126913256</v>
      </c>
      <c r="V1768" s="38">
        <f t="shared" si="250"/>
        <v>70.494207671946128</v>
      </c>
      <c r="W1768" s="52">
        <v>74.204429128364353</v>
      </c>
      <c r="X1768" s="71" t="str">
        <f t="shared" si="251"/>
        <v>Q2 2025</v>
      </c>
      <c r="Y1768" s="21">
        <f t="shared" si="252"/>
        <v>3024</v>
      </c>
      <c r="Z1768" s="21">
        <f t="shared" si="253"/>
        <v>1964</v>
      </c>
      <c r="AA1768" s="57">
        <f t="shared" si="254"/>
        <v>59423.948554645533</v>
      </c>
      <c r="AB1768" s="59">
        <f t="shared" si="255"/>
        <v>1.539714867617108</v>
      </c>
      <c r="AC1768" s="61">
        <f t="shared" si="256"/>
        <v>360.67999999999995</v>
      </c>
    </row>
    <row r="1769" spans="4:29">
      <c r="D1769" s="12">
        <v>1763</v>
      </c>
      <c r="E1769" s="36" t="s">
        <v>222</v>
      </c>
      <c r="F1769" s="16" t="s">
        <v>12</v>
      </c>
      <c r="G1769" s="14" t="s">
        <v>39</v>
      </c>
      <c r="H1769" s="13" t="s">
        <v>90</v>
      </c>
      <c r="I1769" s="13" t="s">
        <v>31</v>
      </c>
      <c r="J1769" s="13" t="s">
        <v>62</v>
      </c>
      <c r="K1769" s="13" t="s">
        <v>57</v>
      </c>
      <c r="L1769" s="14">
        <v>16.2</v>
      </c>
      <c r="M1769" s="14" t="s">
        <v>64</v>
      </c>
      <c r="N1769" s="31">
        <v>1000000</v>
      </c>
      <c r="O1769" s="14" t="s">
        <v>2</v>
      </c>
      <c r="P1769" s="14" t="s">
        <v>47</v>
      </c>
      <c r="Q1769" s="31">
        <v>10384</v>
      </c>
      <c r="R1769" s="31">
        <v>2596</v>
      </c>
      <c r="S1769" s="45">
        <v>550</v>
      </c>
      <c r="T1769" s="64">
        <f t="shared" si="248"/>
        <v>8910</v>
      </c>
      <c r="U1769" s="64">
        <f t="shared" si="249"/>
        <v>42.456066228570492</v>
      </c>
      <c r="V1769" s="38">
        <f t="shared" si="250"/>
        <v>46.560666446037061</v>
      </c>
      <c r="W1769" s="52">
        <v>84.65575717461283</v>
      </c>
      <c r="X1769" s="71" t="str">
        <f t="shared" si="251"/>
        <v>Q2 2025</v>
      </c>
      <c r="Y1769" s="21">
        <f t="shared" si="252"/>
        <v>3456</v>
      </c>
      <c r="Z1769" s="21">
        <f t="shared" si="253"/>
        <v>2234</v>
      </c>
      <c r="AA1769" s="57">
        <f t="shared" si="254"/>
        <v>77192.847688309979</v>
      </c>
      <c r="AB1769" s="59">
        <f t="shared" si="255"/>
        <v>1.5470008952551477</v>
      </c>
      <c r="AC1769" s="61">
        <f t="shared" si="256"/>
        <v>411.47999999999996</v>
      </c>
    </row>
    <row r="1770" spans="4:29">
      <c r="D1770" s="12">
        <v>1764</v>
      </c>
      <c r="E1770" s="36" t="s">
        <v>222</v>
      </c>
      <c r="F1770" s="16" t="s">
        <v>12</v>
      </c>
      <c r="G1770" s="14" t="s">
        <v>39</v>
      </c>
      <c r="H1770" s="13" t="s">
        <v>90</v>
      </c>
      <c r="I1770" s="13" t="s">
        <v>102</v>
      </c>
      <c r="J1770" s="13" t="s">
        <v>103</v>
      </c>
      <c r="K1770" s="13" t="s">
        <v>43</v>
      </c>
      <c r="L1770" s="14">
        <v>16</v>
      </c>
      <c r="M1770" s="14" t="s">
        <v>66</v>
      </c>
      <c r="N1770" s="31">
        <v>1000000</v>
      </c>
      <c r="O1770" s="14" t="s">
        <v>2</v>
      </c>
      <c r="P1770" s="14" t="s">
        <v>47</v>
      </c>
      <c r="Q1770" s="31">
        <v>4000</v>
      </c>
      <c r="R1770" s="31">
        <v>1152</v>
      </c>
      <c r="S1770" s="45">
        <v>20</v>
      </c>
      <c r="T1770" s="64">
        <f t="shared" si="248"/>
        <v>320</v>
      </c>
      <c r="U1770" s="64">
        <f t="shared" si="249"/>
        <v>1.4845928988764043</v>
      </c>
      <c r="V1770" s="38">
        <f t="shared" si="250"/>
        <v>1.2698363576191924</v>
      </c>
      <c r="W1770" s="52">
        <v>63.491817880959623</v>
      </c>
      <c r="X1770" s="71" t="str">
        <f t="shared" si="251"/>
        <v>Q2 2025</v>
      </c>
      <c r="Y1770" s="21">
        <f t="shared" si="252"/>
        <v>2560</v>
      </c>
      <c r="Z1770" s="21">
        <f t="shared" si="253"/>
        <v>1600</v>
      </c>
      <c r="AA1770" s="57">
        <f t="shared" si="254"/>
        <v>74229.644943820225</v>
      </c>
      <c r="AB1770" s="59">
        <f t="shared" si="255"/>
        <v>1.6</v>
      </c>
      <c r="AC1770" s="61">
        <f t="shared" si="256"/>
        <v>406.4</v>
      </c>
    </row>
    <row r="1771" spans="4:29">
      <c r="D1771" s="12">
        <v>1765</v>
      </c>
      <c r="E1771" s="36" t="s">
        <v>222</v>
      </c>
      <c r="F1771" s="16" t="s">
        <v>12</v>
      </c>
      <c r="G1771" s="14" t="s">
        <v>39</v>
      </c>
      <c r="H1771" s="13" t="s">
        <v>90</v>
      </c>
      <c r="I1771" s="13" t="s">
        <v>102</v>
      </c>
      <c r="J1771" s="13" t="s">
        <v>104</v>
      </c>
      <c r="K1771" s="13" t="s">
        <v>43</v>
      </c>
      <c r="L1771" s="14">
        <v>17.3</v>
      </c>
      <c r="M1771" s="14" t="s">
        <v>15</v>
      </c>
      <c r="N1771" s="31">
        <v>1000000</v>
      </c>
      <c r="O1771" s="14" t="s">
        <v>2</v>
      </c>
      <c r="P1771" s="14" t="s">
        <v>47</v>
      </c>
      <c r="Q1771" s="31">
        <v>4000</v>
      </c>
      <c r="R1771" s="31">
        <v>1152</v>
      </c>
      <c r="S1771" s="45">
        <v>25</v>
      </c>
      <c r="T1771" s="64">
        <f t="shared" si="248"/>
        <v>432.5</v>
      </c>
      <c r="U1771" s="64">
        <f t="shared" si="249"/>
        <v>2.0626818131750739</v>
      </c>
      <c r="V1771" s="38">
        <f t="shared" si="250"/>
        <v>1.6950747675009281</v>
      </c>
      <c r="W1771" s="52">
        <v>67.802990700037128</v>
      </c>
      <c r="X1771" s="71" t="str">
        <f t="shared" si="251"/>
        <v>Q2 2025</v>
      </c>
      <c r="Y1771" s="21">
        <f t="shared" si="252"/>
        <v>3840</v>
      </c>
      <c r="Z1771" s="21">
        <f t="shared" si="253"/>
        <v>2160</v>
      </c>
      <c r="AA1771" s="57">
        <f t="shared" si="254"/>
        <v>82507.272527002962</v>
      </c>
      <c r="AB1771" s="59">
        <f t="shared" si="255"/>
        <v>1.7777777777777777</v>
      </c>
      <c r="AC1771" s="61">
        <f t="shared" si="256"/>
        <v>439.42</v>
      </c>
    </row>
    <row r="1772" spans="4:29">
      <c r="D1772" s="12">
        <v>1766</v>
      </c>
      <c r="E1772" s="36" t="s">
        <v>222</v>
      </c>
      <c r="F1772" s="16" t="s">
        <v>12</v>
      </c>
      <c r="G1772" s="14" t="s">
        <v>39</v>
      </c>
      <c r="H1772" s="13" t="s">
        <v>90</v>
      </c>
      <c r="I1772" s="13" t="s">
        <v>54</v>
      </c>
      <c r="J1772" s="13" t="s">
        <v>92</v>
      </c>
      <c r="K1772" s="13" t="s">
        <v>43</v>
      </c>
      <c r="L1772" s="14">
        <v>17.3</v>
      </c>
      <c r="M1772" s="14" t="s">
        <v>15</v>
      </c>
      <c r="N1772" s="31">
        <v>1000000</v>
      </c>
      <c r="O1772" s="14" t="s">
        <v>2</v>
      </c>
      <c r="P1772" s="14" t="s">
        <v>47</v>
      </c>
      <c r="Q1772" s="31">
        <v>4000</v>
      </c>
      <c r="R1772" s="31">
        <v>1152</v>
      </c>
      <c r="S1772" s="45">
        <v>25</v>
      </c>
      <c r="T1772" s="64">
        <f t="shared" si="248"/>
        <v>432.5</v>
      </c>
      <c r="U1772" s="64">
        <f t="shared" si="249"/>
        <v>2.0626818131750739</v>
      </c>
      <c r="V1772" s="38">
        <f t="shared" si="250"/>
        <v>1.6950747675009281</v>
      </c>
      <c r="W1772" s="52">
        <v>67.802990700037128</v>
      </c>
      <c r="X1772" s="71" t="str">
        <f t="shared" si="251"/>
        <v>Q2 2025</v>
      </c>
      <c r="Y1772" s="21">
        <f t="shared" si="252"/>
        <v>3840</v>
      </c>
      <c r="Z1772" s="21">
        <f t="shared" si="253"/>
        <v>2160</v>
      </c>
      <c r="AA1772" s="57">
        <f t="shared" si="254"/>
        <v>82507.272527002962</v>
      </c>
      <c r="AB1772" s="59">
        <f t="shared" si="255"/>
        <v>1.7777777777777777</v>
      </c>
      <c r="AC1772" s="61">
        <f t="shared" si="256"/>
        <v>439.42</v>
      </c>
    </row>
    <row r="1773" spans="4:29">
      <c r="D1773" s="12">
        <v>1767</v>
      </c>
      <c r="E1773" s="36" t="s">
        <v>222</v>
      </c>
      <c r="F1773" s="16" t="s">
        <v>12</v>
      </c>
      <c r="G1773" s="14" t="s">
        <v>39</v>
      </c>
      <c r="H1773" s="13" t="s">
        <v>90</v>
      </c>
      <c r="I1773" s="13" t="s">
        <v>54</v>
      </c>
      <c r="J1773" s="13" t="s">
        <v>92</v>
      </c>
      <c r="K1773" s="13" t="s">
        <v>43</v>
      </c>
      <c r="L1773" s="14">
        <v>16</v>
      </c>
      <c r="M1773" s="14" t="s">
        <v>66</v>
      </c>
      <c r="N1773" s="31">
        <v>1000000</v>
      </c>
      <c r="O1773" s="14" t="s">
        <v>2</v>
      </c>
      <c r="P1773" s="14" t="s">
        <v>47</v>
      </c>
      <c r="Q1773" s="31">
        <v>4000</v>
      </c>
      <c r="R1773" s="31">
        <v>1152</v>
      </c>
      <c r="S1773" s="45">
        <v>45</v>
      </c>
      <c r="T1773" s="64">
        <f t="shared" si="248"/>
        <v>720</v>
      </c>
      <c r="U1773" s="64">
        <f t="shared" si="249"/>
        <v>3.3403340224719105</v>
      </c>
      <c r="V1773" s="38">
        <f t="shared" si="250"/>
        <v>2.8571318046431831</v>
      </c>
      <c r="W1773" s="52">
        <v>63.491817880959623</v>
      </c>
      <c r="X1773" s="71" t="str">
        <f t="shared" si="251"/>
        <v>Q2 2025</v>
      </c>
      <c r="Y1773" s="21">
        <f t="shared" si="252"/>
        <v>2560</v>
      </c>
      <c r="Z1773" s="21">
        <f t="shared" si="253"/>
        <v>1600</v>
      </c>
      <c r="AA1773" s="57">
        <f t="shared" si="254"/>
        <v>74229.644943820225</v>
      </c>
      <c r="AB1773" s="59">
        <f t="shared" si="255"/>
        <v>1.6</v>
      </c>
      <c r="AC1773" s="61">
        <f t="shared" si="256"/>
        <v>406.4</v>
      </c>
    </row>
    <row r="1774" spans="4:29">
      <c r="D1774" s="12">
        <v>1768</v>
      </c>
      <c r="E1774" s="36" t="s">
        <v>222</v>
      </c>
      <c r="F1774" s="16" t="s">
        <v>12</v>
      </c>
      <c r="G1774" s="14" t="s">
        <v>39</v>
      </c>
      <c r="H1774" s="13" t="s">
        <v>90</v>
      </c>
      <c r="I1774" s="13" t="s">
        <v>54</v>
      </c>
      <c r="J1774" s="13" t="s">
        <v>92</v>
      </c>
      <c r="K1774" s="13" t="s">
        <v>43</v>
      </c>
      <c r="L1774" s="14">
        <v>18</v>
      </c>
      <c r="M1774" s="14" t="s">
        <v>66</v>
      </c>
      <c r="N1774" s="31">
        <v>1000000</v>
      </c>
      <c r="O1774" s="14" t="s">
        <v>2</v>
      </c>
      <c r="P1774" s="14" t="s">
        <v>47</v>
      </c>
      <c r="Q1774" s="31">
        <v>4000</v>
      </c>
      <c r="R1774" s="31">
        <v>1152</v>
      </c>
      <c r="S1774" s="45">
        <v>30</v>
      </c>
      <c r="T1774" s="64">
        <f t="shared" si="248"/>
        <v>540</v>
      </c>
      <c r="U1774" s="64">
        <f t="shared" si="249"/>
        <v>2.8184068314606736</v>
      </c>
      <c r="V1774" s="38">
        <f t="shared" si="250"/>
        <v>2.0340897210011137</v>
      </c>
      <c r="W1774" s="52">
        <v>67.802990700037128</v>
      </c>
      <c r="X1774" s="71" t="str">
        <f t="shared" si="251"/>
        <v>Q2 2025</v>
      </c>
      <c r="Y1774" s="21">
        <f t="shared" si="252"/>
        <v>2560</v>
      </c>
      <c r="Z1774" s="21">
        <f t="shared" si="253"/>
        <v>1600</v>
      </c>
      <c r="AA1774" s="57">
        <f t="shared" si="254"/>
        <v>93946.894382022467</v>
      </c>
      <c r="AB1774" s="59">
        <f t="shared" si="255"/>
        <v>1.6</v>
      </c>
      <c r="AC1774" s="61">
        <f t="shared" si="256"/>
        <v>457.2</v>
      </c>
    </row>
    <row r="1775" spans="4:29">
      <c r="D1775" s="12">
        <v>1769</v>
      </c>
      <c r="E1775" s="36" t="s">
        <v>222</v>
      </c>
      <c r="F1775" s="16" t="s">
        <v>12</v>
      </c>
      <c r="G1775" s="14" t="s">
        <v>39</v>
      </c>
      <c r="H1775" s="13" t="s">
        <v>90</v>
      </c>
      <c r="I1775" s="13" t="s">
        <v>54</v>
      </c>
      <c r="J1775" s="13" t="s">
        <v>169</v>
      </c>
      <c r="K1775" s="13" t="s">
        <v>43</v>
      </c>
      <c r="L1775" s="14">
        <v>17</v>
      </c>
      <c r="M1775" s="14" t="s">
        <v>66</v>
      </c>
      <c r="N1775" s="31">
        <v>1000000</v>
      </c>
      <c r="O1775" s="14" t="s">
        <v>2</v>
      </c>
      <c r="P1775" s="14" t="s">
        <v>47</v>
      </c>
      <c r="Q1775" s="31">
        <v>4000</v>
      </c>
      <c r="R1775" s="31">
        <v>1152</v>
      </c>
      <c r="S1775" s="45">
        <v>30</v>
      </c>
      <c r="T1775" s="64">
        <f t="shared" si="248"/>
        <v>510</v>
      </c>
      <c r="U1775" s="64">
        <f t="shared" si="249"/>
        <v>2.513949303370786</v>
      </c>
      <c r="V1775" s="38">
        <f t="shared" si="250"/>
        <v>2.0340897210011137</v>
      </c>
      <c r="W1775" s="52">
        <v>67.802990700037128</v>
      </c>
      <c r="X1775" s="71" t="str">
        <f t="shared" si="251"/>
        <v>Q2 2025</v>
      </c>
      <c r="Y1775" s="21">
        <f t="shared" si="252"/>
        <v>2560</v>
      </c>
      <c r="Z1775" s="21">
        <f t="shared" si="253"/>
        <v>1600</v>
      </c>
      <c r="AA1775" s="57">
        <f t="shared" si="254"/>
        <v>83798.310112359526</v>
      </c>
      <c r="AB1775" s="59">
        <f t="shared" si="255"/>
        <v>1.6</v>
      </c>
      <c r="AC1775" s="61">
        <f t="shared" si="256"/>
        <v>431.79999999999995</v>
      </c>
    </row>
    <row r="1776" spans="4:29">
      <c r="D1776" s="12">
        <v>1770</v>
      </c>
      <c r="E1776" s="36" t="s">
        <v>222</v>
      </c>
      <c r="F1776" s="16" t="s">
        <v>12</v>
      </c>
      <c r="G1776" s="14" t="s">
        <v>39</v>
      </c>
      <c r="H1776" s="13" t="s">
        <v>90</v>
      </c>
      <c r="I1776" s="13" t="s">
        <v>54</v>
      </c>
      <c r="J1776" s="13" t="s">
        <v>170</v>
      </c>
      <c r="K1776" s="13" t="s">
        <v>43</v>
      </c>
      <c r="L1776" s="14">
        <v>14</v>
      </c>
      <c r="M1776" s="14" t="s">
        <v>66</v>
      </c>
      <c r="N1776" s="31">
        <v>1000000</v>
      </c>
      <c r="O1776" s="14" t="s">
        <v>2</v>
      </c>
      <c r="P1776" s="14" t="s">
        <v>47</v>
      </c>
      <c r="Q1776" s="31">
        <v>4000</v>
      </c>
      <c r="R1776" s="31">
        <v>1152</v>
      </c>
      <c r="S1776" s="45">
        <v>30</v>
      </c>
      <c r="T1776" s="64">
        <f t="shared" si="248"/>
        <v>420</v>
      </c>
      <c r="U1776" s="64">
        <f t="shared" si="249"/>
        <v>1.7049621573033702</v>
      </c>
      <c r="V1776" s="38">
        <f t="shared" si="250"/>
        <v>1.6460841672841384</v>
      </c>
      <c r="W1776" s="52">
        <v>54.869472242804612</v>
      </c>
      <c r="X1776" s="71" t="str">
        <f t="shared" si="251"/>
        <v>Q2 2025</v>
      </c>
      <c r="Y1776" s="21">
        <f t="shared" si="252"/>
        <v>2560</v>
      </c>
      <c r="Z1776" s="21">
        <f t="shared" si="253"/>
        <v>1600</v>
      </c>
      <c r="AA1776" s="57">
        <f t="shared" si="254"/>
        <v>56832.071910112347</v>
      </c>
      <c r="AB1776" s="59">
        <f t="shared" si="255"/>
        <v>1.6</v>
      </c>
      <c r="AC1776" s="61">
        <f t="shared" si="256"/>
        <v>355.59999999999997</v>
      </c>
    </row>
    <row r="1777" spans="4:29">
      <c r="D1777" s="12">
        <v>1771</v>
      </c>
      <c r="E1777" s="36" t="s">
        <v>222</v>
      </c>
      <c r="F1777" s="16" t="s">
        <v>12</v>
      </c>
      <c r="G1777" s="14" t="s">
        <v>39</v>
      </c>
      <c r="H1777" s="13" t="s">
        <v>90</v>
      </c>
      <c r="I1777" s="13" t="s">
        <v>109</v>
      </c>
      <c r="J1777" s="13" t="s">
        <v>127</v>
      </c>
      <c r="K1777" s="13" t="s">
        <v>43</v>
      </c>
      <c r="L1777" s="14">
        <v>16.2</v>
      </c>
      <c r="M1777" s="14" t="s">
        <v>66</v>
      </c>
      <c r="N1777" s="31">
        <v>1000000</v>
      </c>
      <c r="O1777" s="14" t="s">
        <v>2</v>
      </c>
      <c r="P1777" s="14" t="s">
        <v>47</v>
      </c>
      <c r="Q1777" s="31">
        <v>4000</v>
      </c>
      <c r="R1777" s="31">
        <v>512</v>
      </c>
      <c r="S1777" s="45">
        <v>40</v>
      </c>
      <c r="T1777" s="64">
        <f t="shared" si="248"/>
        <v>648</v>
      </c>
      <c r="U1777" s="64">
        <f t="shared" si="249"/>
        <v>3.0438793779775271</v>
      </c>
      <c r="V1777" s="38">
        <f t="shared" si="250"/>
        <v>2.5396727152383849</v>
      </c>
      <c r="W1777" s="52">
        <v>63.491817880959623</v>
      </c>
      <c r="X1777" s="71" t="str">
        <f t="shared" si="251"/>
        <v>Q2 2025</v>
      </c>
      <c r="Y1777" s="21">
        <f t="shared" si="252"/>
        <v>2560</v>
      </c>
      <c r="Z1777" s="21">
        <f t="shared" si="253"/>
        <v>1600</v>
      </c>
      <c r="AA1777" s="57">
        <f t="shared" si="254"/>
        <v>76096.984449438183</v>
      </c>
      <c r="AB1777" s="59">
        <f t="shared" si="255"/>
        <v>1.6</v>
      </c>
      <c r="AC1777" s="61">
        <f t="shared" si="256"/>
        <v>411.47999999999996</v>
      </c>
    </row>
    <row r="1778" spans="4:29">
      <c r="D1778" s="12">
        <v>1772</v>
      </c>
      <c r="E1778" s="36" t="s">
        <v>222</v>
      </c>
      <c r="F1778" s="16" t="s">
        <v>12</v>
      </c>
      <c r="G1778" s="14" t="s">
        <v>39</v>
      </c>
      <c r="H1778" s="13" t="s">
        <v>90</v>
      </c>
      <c r="I1778" s="13" t="s">
        <v>109</v>
      </c>
      <c r="J1778" s="13" t="s">
        <v>110</v>
      </c>
      <c r="K1778" s="13" t="s">
        <v>43</v>
      </c>
      <c r="L1778" s="14">
        <v>16.2</v>
      </c>
      <c r="M1778" s="14" t="s">
        <v>64</v>
      </c>
      <c r="N1778" s="31">
        <v>1000000</v>
      </c>
      <c r="O1778" s="14" t="s">
        <v>2</v>
      </c>
      <c r="P1778" s="14" t="s">
        <v>47</v>
      </c>
      <c r="Q1778" s="31">
        <v>4000</v>
      </c>
      <c r="R1778" s="31">
        <v>512</v>
      </c>
      <c r="S1778" s="45">
        <v>25</v>
      </c>
      <c r="T1778" s="64">
        <f t="shared" si="248"/>
        <v>405</v>
      </c>
      <c r="U1778" s="64">
        <f t="shared" si="249"/>
        <v>1.9298211922077495</v>
      </c>
      <c r="V1778" s="38">
        <f t="shared" si="250"/>
        <v>1.9436857334010642</v>
      </c>
      <c r="W1778" s="52">
        <v>77.747429336042572</v>
      </c>
      <c r="X1778" s="71" t="str">
        <f t="shared" si="251"/>
        <v>Q2 2025</v>
      </c>
      <c r="Y1778" s="21">
        <f t="shared" si="252"/>
        <v>3456</v>
      </c>
      <c r="Z1778" s="21">
        <f t="shared" si="253"/>
        <v>2234</v>
      </c>
      <c r="AA1778" s="57">
        <f t="shared" si="254"/>
        <v>77192.847688309979</v>
      </c>
      <c r="AB1778" s="59">
        <f t="shared" si="255"/>
        <v>1.5470008952551477</v>
      </c>
      <c r="AC1778" s="61">
        <f t="shared" si="256"/>
        <v>411.47999999999996</v>
      </c>
    </row>
    <row r="1779" spans="4:29">
      <c r="D1779" s="12">
        <v>1773</v>
      </c>
      <c r="E1779" s="36" t="s">
        <v>222</v>
      </c>
      <c r="F1779" s="16" t="s">
        <v>12</v>
      </c>
      <c r="G1779" s="14" t="s">
        <v>39</v>
      </c>
      <c r="H1779" s="13" t="s">
        <v>90</v>
      </c>
      <c r="I1779" s="13" t="s">
        <v>109</v>
      </c>
      <c r="J1779" s="13" t="s">
        <v>212</v>
      </c>
      <c r="K1779" s="13" t="s">
        <v>43</v>
      </c>
      <c r="L1779" s="14">
        <v>18</v>
      </c>
      <c r="M1779" s="14" t="s">
        <v>66</v>
      </c>
      <c r="N1779" s="31">
        <v>1000000</v>
      </c>
      <c r="O1779" s="14" t="s">
        <v>2</v>
      </c>
      <c r="P1779" s="14" t="s">
        <v>47</v>
      </c>
      <c r="Q1779" s="31">
        <v>9216</v>
      </c>
      <c r="R1779" s="31">
        <v>2304</v>
      </c>
      <c r="S1779" s="45">
        <v>25</v>
      </c>
      <c r="T1779" s="64">
        <f t="shared" si="248"/>
        <v>450</v>
      </c>
      <c r="U1779" s="64">
        <f t="shared" si="249"/>
        <v>2.3486723595505619</v>
      </c>
      <c r="V1779" s="38">
        <f t="shared" si="250"/>
        <v>1.6950747675009281</v>
      </c>
      <c r="W1779" s="52">
        <v>67.802990700037128</v>
      </c>
      <c r="X1779" s="71" t="str">
        <f t="shared" si="251"/>
        <v>Q2 2025</v>
      </c>
      <c r="Y1779" s="21">
        <f t="shared" si="252"/>
        <v>2560</v>
      </c>
      <c r="Z1779" s="21">
        <f t="shared" si="253"/>
        <v>1600</v>
      </c>
      <c r="AA1779" s="57">
        <f t="shared" si="254"/>
        <v>93946.894382022467</v>
      </c>
      <c r="AB1779" s="59">
        <f t="shared" si="255"/>
        <v>1.6</v>
      </c>
      <c r="AC1779" s="61">
        <f t="shared" si="256"/>
        <v>457.2</v>
      </c>
    </row>
    <row r="1780" spans="4:29">
      <c r="D1780" s="12">
        <v>1774</v>
      </c>
      <c r="E1780" s="36" t="s">
        <v>222</v>
      </c>
      <c r="F1780" s="16" t="s">
        <v>12</v>
      </c>
      <c r="G1780" s="14" t="s">
        <v>39</v>
      </c>
      <c r="H1780" s="13" t="s">
        <v>90</v>
      </c>
      <c r="I1780" s="13" t="s">
        <v>135</v>
      </c>
      <c r="J1780" s="13" t="s">
        <v>136</v>
      </c>
      <c r="K1780" s="13"/>
      <c r="L1780" s="14">
        <v>16.2</v>
      </c>
      <c r="M1780" s="14" t="s">
        <v>66</v>
      </c>
      <c r="N1780" s="31">
        <v>1000000</v>
      </c>
      <c r="O1780" s="14" t="s">
        <v>2</v>
      </c>
      <c r="P1780" s="14" t="s">
        <v>47</v>
      </c>
      <c r="Q1780" s="31">
        <v>4000</v>
      </c>
      <c r="R1780" s="31">
        <v>512</v>
      </c>
      <c r="S1780" s="45">
        <v>95</v>
      </c>
      <c r="T1780" s="64">
        <f t="shared" si="248"/>
        <v>1539</v>
      </c>
      <c r="U1780" s="64">
        <f t="shared" si="249"/>
        <v>7.229213522696627</v>
      </c>
      <c r="V1780" s="38">
        <f t="shared" si="250"/>
        <v>6.0317226986911638</v>
      </c>
      <c r="W1780" s="52">
        <v>63.491817880959616</v>
      </c>
      <c r="X1780" s="71" t="str">
        <f t="shared" si="251"/>
        <v>Q2 2025</v>
      </c>
      <c r="Y1780" s="21">
        <f t="shared" si="252"/>
        <v>2560</v>
      </c>
      <c r="Z1780" s="21">
        <f t="shared" si="253"/>
        <v>1600</v>
      </c>
      <c r="AA1780" s="57">
        <f t="shared" si="254"/>
        <v>76096.984449438183</v>
      </c>
      <c r="AB1780" s="59">
        <f t="shared" si="255"/>
        <v>1.6</v>
      </c>
      <c r="AC1780" s="61">
        <f t="shared" si="256"/>
        <v>411.47999999999996</v>
      </c>
    </row>
    <row r="1781" spans="4:29">
      <c r="D1781" s="12">
        <v>1775</v>
      </c>
      <c r="E1781" s="36" t="s">
        <v>222</v>
      </c>
      <c r="F1781" s="16" t="s">
        <v>12</v>
      </c>
      <c r="G1781" s="14" t="s">
        <v>39</v>
      </c>
      <c r="H1781" s="13" t="s">
        <v>90</v>
      </c>
      <c r="I1781" s="13" t="s">
        <v>135</v>
      </c>
      <c r="J1781" s="13" t="s">
        <v>171</v>
      </c>
      <c r="K1781" s="13" t="s">
        <v>98</v>
      </c>
      <c r="L1781" s="14">
        <v>16</v>
      </c>
      <c r="M1781" s="14" t="s">
        <v>172</v>
      </c>
      <c r="N1781" s="31">
        <v>1000000</v>
      </c>
      <c r="O1781" s="14" t="s">
        <v>2</v>
      </c>
      <c r="P1781" s="14" t="s">
        <v>47</v>
      </c>
      <c r="Q1781" s="31">
        <v>4000</v>
      </c>
      <c r="R1781" s="31">
        <v>1000</v>
      </c>
      <c r="S1781" s="45">
        <v>35</v>
      </c>
      <c r="T1781" s="64">
        <f t="shared" si="248"/>
        <v>560</v>
      </c>
      <c r="U1781" s="64">
        <f t="shared" si="249"/>
        <v>2.5980375730337077</v>
      </c>
      <c r="V1781" s="38">
        <f t="shared" si="250"/>
        <v>2.2222136258335867</v>
      </c>
      <c r="W1781" s="52">
        <v>63.491817880959623</v>
      </c>
      <c r="X1781" s="71" t="str">
        <f t="shared" si="251"/>
        <v>Q2 2025</v>
      </c>
      <c r="Y1781" s="21">
        <f t="shared" si="252"/>
        <v>3200</v>
      </c>
      <c r="Z1781" s="21">
        <f t="shared" si="253"/>
        <v>2000</v>
      </c>
      <c r="AA1781" s="57">
        <f t="shared" si="254"/>
        <v>74229.644943820225</v>
      </c>
      <c r="AB1781" s="59">
        <f t="shared" si="255"/>
        <v>1.6</v>
      </c>
      <c r="AC1781" s="61">
        <f t="shared" si="256"/>
        <v>406.4</v>
      </c>
    </row>
    <row r="1782" spans="4:29">
      <c r="D1782" s="12">
        <v>1776</v>
      </c>
      <c r="E1782" s="36" t="s">
        <v>222</v>
      </c>
      <c r="F1782" s="16" t="s">
        <v>12</v>
      </c>
      <c r="G1782" s="14" t="s">
        <v>39</v>
      </c>
      <c r="H1782" s="13" t="s">
        <v>90</v>
      </c>
      <c r="I1782" s="13" t="s">
        <v>135</v>
      </c>
      <c r="J1782" s="13" t="s">
        <v>171</v>
      </c>
      <c r="K1782" s="13" t="s">
        <v>98</v>
      </c>
      <c r="L1782" s="14">
        <v>14.5</v>
      </c>
      <c r="M1782" s="14" t="s">
        <v>173</v>
      </c>
      <c r="N1782" s="31">
        <v>1000000</v>
      </c>
      <c r="O1782" s="14" t="s">
        <v>2</v>
      </c>
      <c r="P1782" s="14" t="s">
        <v>47</v>
      </c>
      <c r="Q1782" s="31">
        <v>4000</v>
      </c>
      <c r="R1782" s="31">
        <v>1000</v>
      </c>
      <c r="S1782" s="45">
        <v>60</v>
      </c>
      <c r="T1782" s="64">
        <f t="shared" si="248"/>
        <v>870</v>
      </c>
      <c r="U1782" s="64">
        <f t="shared" si="249"/>
        <v>3.6578397303370771</v>
      </c>
      <c r="V1782" s="38">
        <f t="shared" si="250"/>
        <v>3.4567767512966907</v>
      </c>
      <c r="W1782" s="52">
        <v>57.612945854944847</v>
      </c>
      <c r="X1782" s="71" t="str">
        <f t="shared" si="251"/>
        <v>Q2 2025</v>
      </c>
      <c r="Y1782" s="21">
        <f t="shared" si="252"/>
        <v>3072</v>
      </c>
      <c r="Z1782" s="21">
        <f t="shared" si="253"/>
        <v>1920</v>
      </c>
      <c r="AA1782" s="57">
        <f t="shared" si="254"/>
        <v>60963.995505617953</v>
      </c>
      <c r="AB1782" s="59">
        <f t="shared" si="255"/>
        <v>1.6</v>
      </c>
      <c r="AC1782" s="61">
        <f t="shared" si="256"/>
        <v>368.29999999999995</v>
      </c>
    </row>
    <row r="1783" spans="4:29">
      <c r="D1783" s="12">
        <v>1777</v>
      </c>
      <c r="E1783" s="36" t="s">
        <v>222</v>
      </c>
      <c r="F1783" s="16" t="s">
        <v>12</v>
      </c>
      <c r="G1783" s="14" t="s">
        <v>39</v>
      </c>
      <c r="H1783" s="13" t="s">
        <v>90</v>
      </c>
      <c r="I1783" s="13" t="s">
        <v>135</v>
      </c>
      <c r="J1783" s="13" t="s">
        <v>207</v>
      </c>
      <c r="K1783" s="13" t="s">
        <v>98</v>
      </c>
      <c r="L1783" s="14">
        <v>16</v>
      </c>
      <c r="M1783" s="14" t="s">
        <v>172</v>
      </c>
      <c r="N1783" s="31">
        <v>1000000</v>
      </c>
      <c r="O1783" s="14" t="s">
        <v>2</v>
      </c>
      <c r="P1783" s="14" t="s">
        <v>47</v>
      </c>
      <c r="Q1783" s="31">
        <v>6144</v>
      </c>
      <c r="R1783" s="31">
        <v>1536</v>
      </c>
      <c r="S1783" s="45">
        <v>40</v>
      </c>
      <c r="T1783" s="64">
        <f t="shared" si="248"/>
        <v>640</v>
      </c>
      <c r="U1783" s="64">
        <f t="shared" si="249"/>
        <v>2.9691857977528087</v>
      </c>
      <c r="V1783" s="38">
        <f t="shared" si="250"/>
        <v>2.5396727152383844</v>
      </c>
      <c r="W1783" s="52">
        <v>63.491817880959616</v>
      </c>
      <c r="X1783" s="71" t="str">
        <f t="shared" si="251"/>
        <v>Q2 2025</v>
      </c>
      <c r="Y1783" s="21">
        <f t="shared" si="252"/>
        <v>3200</v>
      </c>
      <c r="Z1783" s="21">
        <f t="shared" si="253"/>
        <v>2000</v>
      </c>
      <c r="AA1783" s="57">
        <f t="shared" si="254"/>
        <v>74229.644943820225</v>
      </c>
      <c r="AB1783" s="59">
        <f t="shared" si="255"/>
        <v>1.6</v>
      </c>
      <c r="AC1783" s="61">
        <f t="shared" si="256"/>
        <v>406.4</v>
      </c>
    </row>
    <row r="1784" spans="4:29">
      <c r="D1784" s="12">
        <v>1778</v>
      </c>
      <c r="E1784" s="36" t="s">
        <v>222</v>
      </c>
      <c r="F1784" s="16" t="s">
        <v>12</v>
      </c>
      <c r="G1784" s="14" t="s">
        <v>39</v>
      </c>
      <c r="H1784" s="13" t="s">
        <v>90</v>
      </c>
      <c r="I1784" s="13" t="s">
        <v>141</v>
      </c>
      <c r="J1784" s="13" t="s">
        <v>214</v>
      </c>
      <c r="K1784" s="13" t="s">
        <v>95</v>
      </c>
      <c r="L1784" s="14">
        <v>15.6</v>
      </c>
      <c r="M1784" s="14" t="s">
        <v>15</v>
      </c>
      <c r="N1784" s="31">
        <v>1000000</v>
      </c>
      <c r="O1784" s="14" t="s">
        <v>2</v>
      </c>
      <c r="P1784" s="14" t="s">
        <v>47</v>
      </c>
      <c r="Q1784" s="31">
        <v>10000</v>
      </c>
      <c r="R1784" s="31">
        <v>1152</v>
      </c>
      <c r="S1784" s="45">
        <v>30</v>
      </c>
      <c r="T1784" s="64">
        <f t="shared" si="248"/>
        <v>468</v>
      </c>
      <c r="U1784" s="64">
        <f t="shared" si="249"/>
        <v>2.0126602802136491</v>
      </c>
      <c r="V1784" s="38">
        <f t="shared" si="250"/>
        <v>2.332422880081277</v>
      </c>
      <c r="W1784" s="52">
        <v>77.747429336042572</v>
      </c>
      <c r="X1784" s="71" t="str">
        <f t="shared" si="251"/>
        <v>Q2 2025</v>
      </c>
      <c r="Y1784" s="21">
        <f t="shared" si="252"/>
        <v>3840</v>
      </c>
      <c r="Z1784" s="21">
        <f t="shared" si="253"/>
        <v>2160</v>
      </c>
      <c r="AA1784" s="57">
        <f t="shared" si="254"/>
        <v>67088.676007121641</v>
      </c>
      <c r="AB1784" s="59">
        <f t="shared" si="255"/>
        <v>1.7777777777777777</v>
      </c>
      <c r="AC1784" s="61">
        <f t="shared" si="256"/>
        <v>396.23999999999995</v>
      </c>
    </row>
    <row r="1785" spans="4:29">
      <c r="D1785" s="12">
        <v>1779</v>
      </c>
      <c r="E1785" s="36" t="s">
        <v>222</v>
      </c>
      <c r="F1785" s="16" t="s">
        <v>12</v>
      </c>
      <c r="G1785" s="14" t="s">
        <v>39</v>
      </c>
      <c r="H1785" s="13" t="s">
        <v>90</v>
      </c>
      <c r="I1785" s="13" t="s">
        <v>184</v>
      </c>
      <c r="J1785" s="13" t="s">
        <v>185</v>
      </c>
      <c r="K1785" s="13" t="s">
        <v>95</v>
      </c>
      <c r="L1785" s="14">
        <v>16</v>
      </c>
      <c r="M1785" s="14" t="s">
        <v>186</v>
      </c>
      <c r="N1785" s="31">
        <v>1000000</v>
      </c>
      <c r="O1785" s="14" t="s">
        <v>2</v>
      </c>
      <c r="P1785" s="14" t="s">
        <v>47</v>
      </c>
      <c r="Q1785" s="31">
        <v>10000</v>
      </c>
      <c r="R1785" s="31">
        <v>2596</v>
      </c>
      <c r="S1785" s="45">
        <v>40</v>
      </c>
      <c r="T1785" s="64">
        <f t="shared" si="248"/>
        <v>640</v>
      </c>
      <c r="U1785" s="64">
        <f t="shared" si="249"/>
        <v>2.9691857977528087</v>
      </c>
      <c r="V1785" s="38">
        <f t="shared" si="250"/>
        <v>3.1098971734417029</v>
      </c>
      <c r="W1785" s="52">
        <v>77.747429336042572</v>
      </c>
      <c r="X1785" s="71" t="str">
        <f t="shared" si="251"/>
        <v>Q2 2025</v>
      </c>
      <c r="Y1785" s="21">
        <f t="shared" si="252"/>
        <v>3840</v>
      </c>
      <c r="Z1785" s="21">
        <f t="shared" si="253"/>
        <v>2400</v>
      </c>
      <c r="AA1785" s="57">
        <f t="shared" si="254"/>
        <v>74229.644943820225</v>
      </c>
      <c r="AB1785" s="59">
        <f t="shared" si="255"/>
        <v>1.6</v>
      </c>
      <c r="AC1785" s="61">
        <f t="shared" si="256"/>
        <v>406.4</v>
      </c>
    </row>
    <row r="1786" spans="4:29">
      <c r="D1786" s="12">
        <v>1780</v>
      </c>
      <c r="E1786" s="36" t="s">
        <v>222</v>
      </c>
      <c r="F1786" s="16" t="s">
        <v>12</v>
      </c>
      <c r="G1786" s="14" t="s">
        <v>39</v>
      </c>
      <c r="H1786" s="13" t="s">
        <v>90</v>
      </c>
      <c r="I1786" s="13" t="s">
        <v>184</v>
      </c>
      <c r="J1786" s="13" t="s">
        <v>213</v>
      </c>
      <c r="K1786" s="13" t="s">
        <v>95</v>
      </c>
      <c r="L1786" s="14">
        <v>18</v>
      </c>
      <c r="M1786" s="14" t="s">
        <v>66</v>
      </c>
      <c r="N1786" s="31">
        <v>1000000</v>
      </c>
      <c r="O1786" s="14" t="s">
        <v>2</v>
      </c>
      <c r="P1786" s="14" t="s">
        <v>47</v>
      </c>
      <c r="Q1786" s="31">
        <v>8000</v>
      </c>
      <c r="R1786" s="31">
        <v>2000</v>
      </c>
      <c r="S1786" s="45">
        <v>15</v>
      </c>
      <c r="T1786" s="64">
        <f t="shared" si="248"/>
        <v>270</v>
      </c>
      <c r="U1786" s="64">
        <f t="shared" si="249"/>
        <v>1.4092034157303368</v>
      </c>
      <c r="V1786" s="38">
        <f t="shared" si="250"/>
        <v>1.0170448605005569</v>
      </c>
      <c r="W1786" s="52">
        <v>67.802990700037128</v>
      </c>
      <c r="X1786" s="71" t="str">
        <f t="shared" si="251"/>
        <v>Q2 2025</v>
      </c>
      <c r="Y1786" s="21">
        <f t="shared" si="252"/>
        <v>2560</v>
      </c>
      <c r="Z1786" s="21">
        <f t="shared" si="253"/>
        <v>1600</v>
      </c>
      <c r="AA1786" s="57">
        <f t="shared" si="254"/>
        <v>93946.894382022467</v>
      </c>
      <c r="AB1786" s="59">
        <f t="shared" si="255"/>
        <v>1.6</v>
      </c>
      <c r="AC1786" s="61">
        <f t="shared" si="256"/>
        <v>457.2</v>
      </c>
    </row>
    <row r="1787" spans="4:29">
      <c r="D1787" s="12">
        <v>1781</v>
      </c>
      <c r="E1787" s="36" t="s">
        <v>222</v>
      </c>
      <c r="F1787" s="16" t="s">
        <v>12</v>
      </c>
      <c r="G1787" s="14" t="s">
        <v>39</v>
      </c>
      <c r="H1787" s="13" t="s">
        <v>90</v>
      </c>
      <c r="I1787" s="13" t="s">
        <v>195</v>
      </c>
      <c r="J1787" s="13" t="s">
        <v>196</v>
      </c>
      <c r="K1787" s="13" t="s">
        <v>43</v>
      </c>
      <c r="L1787" s="14">
        <v>16.100000000000001</v>
      </c>
      <c r="M1787" s="14" t="s">
        <v>143</v>
      </c>
      <c r="N1787" s="31">
        <v>1000000</v>
      </c>
      <c r="O1787" s="14" t="s">
        <v>2</v>
      </c>
      <c r="P1787" s="14" t="s">
        <v>47</v>
      </c>
      <c r="Q1787" s="31">
        <v>4000</v>
      </c>
      <c r="R1787" s="31">
        <v>1000</v>
      </c>
      <c r="S1787" s="45">
        <v>40</v>
      </c>
      <c r="T1787" s="64">
        <f t="shared" si="248"/>
        <v>644</v>
      </c>
      <c r="U1787" s="64">
        <f t="shared" si="249"/>
        <v>2.8583260532225521</v>
      </c>
      <c r="V1787" s="38">
        <f t="shared" si="250"/>
        <v>2.5396727152383849</v>
      </c>
      <c r="W1787" s="52">
        <v>63.491817880959623</v>
      </c>
      <c r="X1787" s="71" t="str">
        <f t="shared" si="251"/>
        <v>Q2 2025</v>
      </c>
      <c r="Y1787" s="21">
        <f t="shared" si="252"/>
        <v>2560</v>
      </c>
      <c r="Z1787" s="21">
        <f t="shared" si="253"/>
        <v>1440</v>
      </c>
      <c r="AA1787" s="57">
        <f t="shared" si="254"/>
        <v>71458.151330563793</v>
      </c>
      <c r="AB1787" s="59">
        <f t="shared" si="255"/>
        <v>1.7777777777777777</v>
      </c>
      <c r="AC1787" s="61">
        <f t="shared" si="256"/>
        <v>408.94</v>
      </c>
    </row>
    <row r="1788" spans="4:29">
      <c r="D1788" s="12">
        <v>1782</v>
      </c>
      <c r="E1788" s="36" t="s">
        <v>222</v>
      </c>
      <c r="F1788" s="16" t="s">
        <v>12</v>
      </c>
      <c r="G1788" s="14" t="s">
        <v>39</v>
      </c>
      <c r="H1788" s="13" t="s">
        <v>90</v>
      </c>
      <c r="I1788" s="13" t="s">
        <v>295</v>
      </c>
      <c r="J1788" s="13" t="s">
        <v>296</v>
      </c>
      <c r="K1788" s="13"/>
      <c r="L1788" s="14">
        <v>16</v>
      </c>
      <c r="M1788" s="14" t="s">
        <v>66</v>
      </c>
      <c r="N1788" s="31">
        <v>1000000</v>
      </c>
      <c r="O1788" s="14" t="s">
        <v>2</v>
      </c>
      <c r="P1788" s="14" t="s">
        <v>47</v>
      </c>
      <c r="Q1788" s="31">
        <v>4000</v>
      </c>
      <c r="R1788" s="31">
        <v>1000</v>
      </c>
      <c r="S1788" s="45">
        <v>5</v>
      </c>
      <c r="T1788" s="64">
        <f t="shared" si="248"/>
        <v>80</v>
      </c>
      <c r="U1788" s="64">
        <f t="shared" si="249"/>
        <v>0.37114822471910108</v>
      </c>
      <c r="V1788" s="38">
        <f t="shared" si="250"/>
        <v>0.38873714668021286</v>
      </c>
      <c r="W1788" s="52">
        <v>77.747429336042572</v>
      </c>
      <c r="X1788" s="71" t="str">
        <f t="shared" si="251"/>
        <v>Q2 2025</v>
      </c>
      <c r="Y1788" s="21">
        <f t="shared" si="252"/>
        <v>2560</v>
      </c>
      <c r="Z1788" s="21">
        <f t="shared" si="253"/>
        <v>1600</v>
      </c>
      <c r="AA1788" s="57">
        <f t="shared" si="254"/>
        <v>74229.644943820225</v>
      </c>
      <c r="AB1788" s="59">
        <f t="shared" si="255"/>
        <v>1.6</v>
      </c>
      <c r="AC1788" s="61">
        <f t="shared" si="256"/>
        <v>406.4</v>
      </c>
    </row>
    <row r="1789" spans="4:29">
      <c r="D1789" s="12">
        <v>1783</v>
      </c>
      <c r="E1789" s="36" t="s">
        <v>222</v>
      </c>
      <c r="F1789" s="16" t="s">
        <v>12</v>
      </c>
      <c r="G1789" s="14" t="s">
        <v>39</v>
      </c>
      <c r="H1789" s="13" t="s">
        <v>5</v>
      </c>
      <c r="I1789" s="13" t="s">
        <v>31</v>
      </c>
      <c r="J1789" s="13" t="s">
        <v>32</v>
      </c>
      <c r="K1789" s="13" t="s">
        <v>33</v>
      </c>
      <c r="L1789" s="14">
        <v>31.5</v>
      </c>
      <c r="M1789" s="14" t="s">
        <v>34</v>
      </c>
      <c r="N1789" s="31">
        <v>1000000</v>
      </c>
      <c r="O1789" s="14" t="s">
        <v>1</v>
      </c>
      <c r="P1789" s="14" t="s">
        <v>35</v>
      </c>
      <c r="Q1789" s="31">
        <v>576</v>
      </c>
      <c r="R1789" s="31">
        <v>576</v>
      </c>
      <c r="S1789" s="45">
        <v>1.5</v>
      </c>
      <c r="T1789" s="64">
        <f t="shared" si="248"/>
        <v>47.25</v>
      </c>
      <c r="U1789" s="64">
        <f t="shared" si="249"/>
        <v>0.41031027347181004</v>
      </c>
      <c r="V1789" s="38">
        <f t="shared" si="250"/>
        <v>0.1837303529149418</v>
      </c>
      <c r="W1789" s="52">
        <v>122.48690194329453</v>
      </c>
      <c r="X1789" s="71" t="str">
        <f t="shared" si="251"/>
        <v>Q2 2025</v>
      </c>
      <c r="Y1789" s="21">
        <f t="shared" si="252"/>
        <v>6016</v>
      </c>
      <c r="Z1789" s="21">
        <f t="shared" si="253"/>
        <v>3384</v>
      </c>
      <c r="AA1789" s="57">
        <f t="shared" si="254"/>
        <v>273540.18231454003</v>
      </c>
      <c r="AB1789" s="59">
        <f t="shared" si="255"/>
        <v>1.7777777777777777</v>
      </c>
      <c r="AC1789" s="61">
        <f t="shared" si="256"/>
        <v>800.09999999999991</v>
      </c>
    </row>
    <row r="1790" spans="4:29">
      <c r="D1790" s="12">
        <v>1784</v>
      </c>
      <c r="E1790" s="36" t="s">
        <v>222</v>
      </c>
      <c r="F1790" s="16" t="s">
        <v>12</v>
      </c>
      <c r="G1790" s="14" t="s">
        <v>39</v>
      </c>
      <c r="H1790" s="13" t="s">
        <v>5</v>
      </c>
      <c r="I1790" s="13" t="s">
        <v>41</v>
      </c>
      <c r="J1790" s="13" t="s">
        <v>42</v>
      </c>
      <c r="K1790" s="13" t="s">
        <v>43</v>
      </c>
      <c r="L1790" s="14">
        <v>31.5</v>
      </c>
      <c r="M1790" s="14" t="s">
        <v>15</v>
      </c>
      <c r="N1790" s="31">
        <v>1000000</v>
      </c>
      <c r="O1790" s="14" t="s">
        <v>1</v>
      </c>
      <c r="P1790" s="14" t="s">
        <v>35</v>
      </c>
      <c r="Q1790" s="31">
        <v>5000</v>
      </c>
      <c r="R1790" s="31">
        <v>1152</v>
      </c>
      <c r="S1790" s="45">
        <v>15</v>
      </c>
      <c r="T1790" s="64">
        <f t="shared" si="248"/>
        <v>472.5</v>
      </c>
      <c r="U1790" s="64">
        <f t="shared" si="249"/>
        <v>4.1031027347181004</v>
      </c>
      <c r="V1790" s="38">
        <f t="shared" si="250"/>
        <v>1.2861124704045923</v>
      </c>
      <c r="W1790" s="52">
        <v>85.74083136030616</v>
      </c>
      <c r="X1790" s="71" t="str">
        <f t="shared" si="251"/>
        <v>Q2 2025</v>
      </c>
      <c r="Y1790" s="21">
        <f t="shared" si="252"/>
        <v>3840</v>
      </c>
      <c r="Z1790" s="21">
        <f t="shared" si="253"/>
        <v>2160</v>
      </c>
      <c r="AA1790" s="57">
        <f t="shared" si="254"/>
        <v>273540.18231454003</v>
      </c>
      <c r="AB1790" s="59">
        <f t="shared" si="255"/>
        <v>1.7777777777777777</v>
      </c>
      <c r="AC1790" s="61">
        <f t="shared" si="256"/>
        <v>800.09999999999991</v>
      </c>
    </row>
    <row r="1791" spans="4:29">
      <c r="D1791" s="12">
        <v>1785</v>
      </c>
      <c r="E1791" s="36" t="s">
        <v>222</v>
      </c>
      <c r="F1791" s="16" t="s">
        <v>12</v>
      </c>
      <c r="G1791" s="14" t="s">
        <v>39</v>
      </c>
      <c r="H1791" s="13" t="s">
        <v>5</v>
      </c>
      <c r="I1791" s="13" t="s">
        <v>41</v>
      </c>
      <c r="J1791" s="13" t="s">
        <v>44</v>
      </c>
      <c r="K1791" s="13" t="s">
        <v>43</v>
      </c>
      <c r="L1791" s="14">
        <v>31.5</v>
      </c>
      <c r="M1791" s="14" t="s">
        <v>15</v>
      </c>
      <c r="N1791" s="31">
        <v>1000000</v>
      </c>
      <c r="O1791" s="14" t="s">
        <v>1</v>
      </c>
      <c r="P1791" s="14" t="s">
        <v>35</v>
      </c>
      <c r="Q1791" s="31">
        <v>4608</v>
      </c>
      <c r="R1791" s="31">
        <v>576</v>
      </c>
      <c r="S1791" s="45">
        <v>15</v>
      </c>
      <c r="T1791" s="64">
        <f t="shared" si="248"/>
        <v>472.5</v>
      </c>
      <c r="U1791" s="64">
        <f t="shared" si="249"/>
        <v>4.1031027347181004</v>
      </c>
      <c r="V1791" s="38">
        <f t="shared" si="250"/>
        <v>1.2861124704045923</v>
      </c>
      <c r="W1791" s="52">
        <v>85.74083136030616</v>
      </c>
      <c r="X1791" s="71" t="str">
        <f t="shared" si="251"/>
        <v>Q2 2025</v>
      </c>
      <c r="Y1791" s="21">
        <f t="shared" si="252"/>
        <v>3840</v>
      </c>
      <c r="Z1791" s="21">
        <f t="shared" si="253"/>
        <v>2160</v>
      </c>
      <c r="AA1791" s="57">
        <f t="shared" si="254"/>
        <v>273540.18231454003</v>
      </c>
      <c r="AB1791" s="59">
        <f t="shared" si="255"/>
        <v>1.7777777777777777</v>
      </c>
      <c r="AC1791" s="61">
        <f t="shared" si="256"/>
        <v>800.09999999999991</v>
      </c>
    </row>
    <row r="1792" spans="4:29">
      <c r="D1792" s="12">
        <v>1786</v>
      </c>
      <c r="E1792" s="36" t="s">
        <v>222</v>
      </c>
      <c r="F1792" s="16" t="s">
        <v>12</v>
      </c>
      <c r="G1792" s="14" t="s">
        <v>39</v>
      </c>
      <c r="H1792" s="13" t="s">
        <v>5</v>
      </c>
      <c r="I1792" s="13" t="s">
        <v>41</v>
      </c>
      <c r="J1792" s="13" t="s">
        <v>113</v>
      </c>
      <c r="K1792" s="13" t="s">
        <v>43</v>
      </c>
      <c r="L1792" s="14">
        <v>31.5</v>
      </c>
      <c r="M1792" s="14" t="s">
        <v>15</v>
      </c>
      <c r="N1792" s="31">
        <v>1000000</v>
      </c>
      <c r="O1792" s="14" t="s">
        <v>1</v>
      </c>
      <c r="P1792" s="14" t="s">
        <v>35</v>
      </c>
      <c r="Q1792" s="31">
        <v>4608</v>
      </c>
      <c r="R1792" s="31">
        <v>576</v>
      </c>
      <c r="S1792" s="45">
        <v>20</v>
      </c>
      <c r="T1792" s="64">
        <f t="shared" si="248"/>
        <v>630</v>
      </c>
      <c r="U1792" s="64">
        <f t="shared" si="249"/>
        <v>5.4708036462908005</v>
      </c>
      <c r="V1792" s="38">
        <f t="shared" si="250"/>
        <v>1.7148166272061232</v>
      </c>
      <c r="W1792" s="52">
        <v>85.74083136030616</v>
      </c>
      <c r="X1792" s="71" t="str">
        <f t="shared" si="251"/>
        <v>Q2 2025</v>
      </c>
      <c r="Y1792" s="21">
        <f t="shared" si="252"/>
        <v>3840</v>
      </c>
      <c r="Z1792" s="21">
        <f t="shared" si="253"/>
        <v>2160</v>
      </c>
      <c r="AA1792" s="57">
        <f t="shared" si="254"/>
        <v>273540.18231454003</v>
      </c>
      <c r="AB1792" s="59">
        <f t="shared" si="255"/>
        <v>1.7777777777777777</v>
      </c>
      <c r="AC1792" s="61">
        <f t="shared" si="256"/>
        <v>800.09999999999991</v>
      </c>
    </row>
    <row r="1793" spans="4:29">
      <c r="D1793" s="12">
        <v>1787</v>
      </c>
      <c r="E1793" s="36" t="s">
        <v>222</v>
      </c>
      <c r="F1793" s="16" t="s">
        <v>12</v>
      </c>
      <c r="G1793" s="14" t="s">
        <v>39</v>
      </c>
      <c r="H1793" s="13" t="s">
        <v>5</v>
      </c>
      <c r="I1793" s="13" t="s">
        <v>41</v>
      </c>
      <c r="J1793" s="13" t="s">
        <v>116</v>
      </c>
      <c r="K1793" s="13" t="s">
        <v>43</v>
      </c>
      <c r="L1793" s="14">
        <v>27</v>
      </c>
      <c r="M1793" s="14" t="s">
        <v>117</v>
      </c>
      <c r="N1793" s="31">
        <v>1000000</v>
      </c>
      <c r="O1793" s="14" t="s">
        <v>1</v>
      </c>
      <c r="P1793" s="14" t="s">
        <v>35</v>
      </c>
      <c r="Q1793" s="31">
        <v>2304</v>
      </c>
      <c r="R1793" s="31">
        <v>576</v>
      </c>
      <c r="S1793" s="45">
        <v>15</v>
      </c>
      <c r="T1793" s="64">
        <f t="shared" si="248"/>
        <v>405</v>
      </c>
      <c r="U1793" s="64">
        <f t="shared" si="249"/>
        <v>2.5128551497468936</v>
      </c>
      <c r="V1793" s="38">
        <f t="shared" si="250"/>
        <v>1.2861124704045923</v>
      </c>
      <c r="W1793" s="52">
        <v>85.74083136030616</v>
      </c>
      <c r="X1793" s="71" t="str">
        <f t="shared" si="251"/>
        <v>Q2 2025</v>
      </c>
      <c r="Y1793" s="21">
        <f t="shared" si="252"/>
        <v>3440</v>
      </c>
      <c r="Z1793" s="21">
        <f t="shared" si="253"/>
        <v>1440</v>
      </c>
      <c r="AA1793" s="57">
        <f t="shared" si="254"/>
        <v>167523.67664979291</v>
      </c>
      <c r="AB1793" s="59">
        <f t="shared" si="255"/>
        <v>2.3888888888888888</v>
      </c>
      <c r="AC1793" s="61">
        <f t="shared" si="256"/>
        <v>685.8</v>
      </c>
    </row>
    <row r="1794" spans="4:29">
      <c r="D1794" s="12">
        <v>1788</v>
      </c>
      <c r="E1794" s="36" t="s">
        <v>222</v>
      </c>
      <c r="F1794" s="16" t="s">
        <v>12</v>
      </c>
      <c r="G1794" s="14" t="s">
        <v>39</v>
      </c>
      <c r="H1794" s="13" t="s">
        <v>5</v>
      </c>
      <c r="I1794" s="13" t="s">
        <v>54</v>
      </c>
      <c r="J1794" s="13" t="s">
        <v>55</v>
      </c>
      <c r="K1794" s="13" t="s">
        <v>43</v>
      </c>
      <c r="L1794" s="14">
        <v>31.5</v>
      </c>
      <c r="M1794" s="14" t="s">
        <v>15</v>
      </c>
      <c r="N1794" s="31">
        <v>1000000</v>
      </c>
      <c r="O1794" s="14" t="s">
        <v>1</v>
      </c>
      <c r="P1794" s="14" t="s">
        <v>35</v>
      </c>
      <c r="Q1794" s="31">
        <v>2304</v>
      </c>
      <c r="R1794" s="31">
        <v>1152</v>
      </c>
      <c r="S1794" s="45">
        <v>15</v>
      </c>
      <c r="T1794" s="64">
        <f t="shared" si="248"/>
        <v>472.5</v>
      </c>
      <c r="U1794" s="64">
        <f t="shared" si="249"/>
        <v>4.1031027347181004</v>
      </c>
      <c r="V1794" s="38">
        <f t="shared" si="250"/>
        <v>1.2861124704045923</v>
      </c>
      <c r="W1794" s="52">
        <v>85.74083136030616</v>
      </c>
      <c r="X1794" s="71" t="str">
        <f t="shared" si="251"/>
        <v>Q2 2025</v>
      </c>
      <c r="Y1794" s="21">
        <f t="shared" si="252"/>
        <v>3840</v>
      </c>
      <c r="Z1794" s="21">
        <f t="shared" si="253"/>
        <v>2160</v>
      </c>
      <c r="AA1794" s="57">
        <f t="shared" si="254"/>
        <v>273540.18231454003</v>
      </c>
      <c r="AB1794" s="59">
        <f t="shared" si="255"/>
        <v>1.7777777777777777</v>
      </c>
      <c r="AC1794" s="61">
        <f t="shared" si="256"/>
        <v>800.09999999999991</v>
      </c>
    </row>
    <row r="1795" spans="4:29">
      <c r="D1795" s="12">
        <v>1789</v>
      </c>
      <c r="E1795" s="36" t="s">
        <v>222</v>
      </c>
      <c r="F1795" s="16" t="s">
        <v>12</v>
      </c>
      <c r="G1795" s="14" t="s">
        <v>39</v>
      </c>
      <c r="H1795" s="13" t="s">
        <v>5</v>
      </c>
      <c r="I1795" s="13" t="s">
        <v>54</v>
      </c>
      <c r="J1795" s="13" t="s">
        <v>114</v>
      </c>
      <c r="K1795" s="13" t="s">
        <v>43</v>
      </c>
      <c r="L1795" s="14">
        <v>27</v>
      </c>
      <c r="M1795" s="14" t="s">
        <v>15</v>
      </c>
      <c r="N1795" s="31">
        <v>1000000</v>
      </c>
      <c r="O1795" s="14" t="s">
        <v>1</v>
      </c>
      <c r="P1795" s="14" t="s">
        <v>35</v>
      </c>
      <c r="Q1795" s="31">
        <v>2304</v>
      </c>
      <c r="R1795" s="31">
        <v>512</v>
      </c>
      <c r="S1795" s="45">
        <v>15</v>
      </c>
      <c r="T1795" s="64">
        <f t="shared" si="248"/>
        <v>405</v>
      </c>
      <c r="U1795" s="64">
        <f t="shared" si="249"/>
        <v>3.0145244581602371</v>
      </c>
      <c r="V1795" s="38">
        <f t="shared" si="250"/>
        <v>1.2861124704045923</v>
      </c>
      <c r="W1795" s="52">
        <v>85.74083136030616</v>
      </c>
      <c r="X1795" s="71" t="str">
        <f t="shared" si="251"/>
        <v>Q2 2025</v>
      </c>
      <c r="Y1795" s="21">
        <f t="shared" si="252"/>
        <v>3840</v>
      </c>
      <c r="Z1795" s="21">
        <f t="shared" si="253"/>
        <v>2160</v>
      </c>
      <c r="AA1795" s="57">
        <f t="shared" si="254"/>
        <v>200968.29721068247</v>
      </c>
      <c r="AB1795" s="59">
        <f t="shared" si="255"/>
        <v>1.7777777777777777</v>
      </c>
      <c r="AC1795" s="61">
        <f t="shared" si="256"/>
        <v>685.8</v>
      </c>
    </row>
    <row r="1796" spans="4:29">
      <c r="D1796" s="12">
        <v>1790</v>
      </c>
      <c r="E1796" s="36" t="s">
        <v>222</v>
      </c>
      <c r="F1796" s="16" t="s">
        <v>12</v>
      </c>
      <c r="G1796" s="14" t="s">
        <v>39</v>
      </c>
      <c r="H1796" s="13" t="s">
        <v>5</v>
      </c>
      <c r="I1796" s="13" t="s">
        <v>54</v>
      </c>
      <c r="J1796" s="13" t="s">
        <v>128</v>
      </c>
      <c r="K1796" s="13" t="s">
        <v>43</v>
      </c>
      <c r="L1796" s="14">
        <v>31.5</v>
      </c>
      <c r="M1796" s="14" t="s">
        <v>15</v>
      </c>
      <c r="N1796" s="31">
        <v>1000000</v>
      </c>
      <c r="O1796" s="14" t="s">
        <v>1</v>
      </c>
      <c r="P1796" s="14" t="s">
        <v>35</v>
      </c>
      <c r="Q1796" s="31">
        <v>2304</v>
      </c>
      <c r="R1796" s="31">
        <v>576</v>
      </c>
      <c r="S1796" s="45">
        <v>10</v>
      </c>
      <c r="T1796" s="64">
        <f t="shared" si="248"/>
        <v>315</v>
      </c>
      <c r="U1796" s="64">
        <f t="shared" si="249"/>
        <v>2.7354018231454003</v>
      </c>
      <c r="V1796" s="38">
        <f t="shared" si="250"/>
        <v>0.85740831360306158</v>
      </c>
      <c r="W1796" s="52">
        <v>85.74083136030616</v>
      </c>
      <c r="X1796" s="71" t="str">
        <f t="shared" si="251"/>
        <v>Q2 2025</v>
      </c>
      <c r="Y1796" s="21">
        <f t="shared" si="252"/>
        <v>3840</v>
      </c>
      <c r="Z1796" s="21">
        <f t="shared" si="253"/>
        <v>2160</v>
      </c>
      <c r="AA1796" s="57">
        <f t="shared" si="254"/>
        <v>273540.18231454003</v>
      </c>
      <c r="AB1796" s="59">
        <f t="shared" si="255"/>
        <v>1.7777777777777777</v>
      </c>
      <c r="AC1796" s="61">
        <f t="shared" si="256"/>
        <v>800.09999999999991</v>
      </c>
    </row>
    <row r="1797" spans="4:29">
      <c r="D1797" s="12">
        <v>1791</v>
      </c>
      <c r="E1797" s="36" t="s">
        <v>222</v>
      </c>
      <c r="F1797" s="16" t="s">
        <v>12</v>
      </c>
      <c r="G1797" s="14" t="s">
        <v>39</v>
      </c>
      <c r="H1797" s="13" t="s">
        <v>5</v>
      </c>
      <c r="I1797" s="13" t="s">
        <v>54</v>
      </c>
      <c r="J1797" s="13" t="s">
        <v>118</v>
      </c>
      <c r="K1797" s="13" t="s">
        <v>43</v>
      </c>
      <c r="L1797" s="14">
        <v>31.5</v>
      </c>
      <c r="M1797" s="14" t="s">
        <v>15</v>
      </c>
      <c r="N1797" s="31">
        <v>1000000</v>
      </c>
      <c r="O1797" s="14" t="s">
        <v>1</v>
      </c>
      <c r="P1797" s="14" t="s">
        <v>35</v>
      </c>
      <c r="Q1797" s="31">
        <v>2304</v>
      </c>
      <c r="R1797" s="31">
        <v>576</v>
      </c>
      <c r="S1797" s="45">
        <v>15</v>
      </c>
      <c r="T1797" s="64">
        <f t="shared" si="248"/>
        <v>472.5</v>
      </c>
      <c r="U1797" s="64">
        <f t="shared" si="249"/>
        <v>4.1031027347181004</v>
      </c>
      <c r="V1797" s="38">
        <f t="shared" si="250"/>
        <v>1.2861124704045923</v>
      </c>
      <c r="W1797" s="52">
        <v>85.74083136030616</v>
      </c>
      <c r="X1797" s="71" t="str">
        <f t="shared" si="251"/>
        <v>Q2 2025</v>
      </c>
      <c r="Y1797" s="21">
        <f t="shared" si="252"/>
        <v>3840</v>
      </c>
      <c r="Z1797" s="21">
        <f t="shared" si="253"/>
        <v>2160</v>
      </c>
      <c r="AA1797" s="57">
        <f t="shared" si="254"/>
        <v>273540.18231454003</v>
      </c>
      <c r="AB1797" s="59">
        <f t="shared" si="255"/>
        <v>1.7777777777777777</v>
      </c>
      <c r="AC1797" s="61">
        <f t="shared" si="256"/>
        <v>800.09999999999991</v>
      </c>
    </row>
    <row r="1798" spans="4:29">
      <c r="D1798" s="12">
        <v>1792</v>
      </c>
      <c r="E1798" s="36" t="s">
        <v>222</v>
      </c>
      <c r="F1798" s="16" t="s">
        <v>12</v>
      </c>
      <c r="G1798" s="14" t="s">
        <v>39</v>
      </c>
      <c r="H1798" s="13" t="s">
        <v>5</v>
      </c>
      <c r="I1798" s="13" t="s">
        <v>54</v>
      </c>
      <c r="J1798" s="13" t="s">
        <v>199</v>
      </c>
      <c r="K1798" s="13" t="s">
        <v>43</v>
      </c>
      <c r="L1798" s="14">
        <v>31.5</v>
      </c>
      <c r="M1798" s="14" t="s">
        <v>117</v>
      </c>
      <c r="N1798" s="31">
        <v>1000000</v>
      </c>
      <c r="O1798" s="14" t="s">
        <v>1</v>
      </c>
      <c r="P1798" s="14" t="s">
        <v>35</v>
      </c>
      <c r="Q1798" s="31">
        <v>2304</v>
      </c>
      <c r="R1798" s="31">
        <v>1152</v>
      </c>
      <c r="S1798" s="45">
        <v>15</v>
      </c>
      <c r="T1798" s="64">
        <f t="shared" si="248"/>
        <v>472.5</v>
      </c>
      <c r="U1798" s="64">
        <f t="shared" si="249"/>
        <v>3.4202750649332718</v>
      </c>
      <c r="V1798" s="38">
        <f t="shared" si="250"/>
        <v>1.2861124704045923</v>
      </c>
      <c r="W1798" s="52">
        <v>85.74083136030616</v>
      </c>
      <c r="X1798" s="71" t="str">
        <f t="shared" si="251"/>
        <v>Q2 2025</v>
      </c>
      <c r="Y1798" s="21">
        <f t="shared" si="252"/>
        <v>3440</v>
      </c>
      <c r="Z1798" s="21">
        <f t="shared" si="253"/>
        <v>1440</v>
      </c>
      <c r="AA1798" s="57">
        <f t="shared" si="254"/>
        <v>228018.33766221811</v>
      </c>
      <c r="AB1798" s="59">
        <f t="shared" si="255"/>
        <v>2.3888888888888888</v>
      </c>
      <c r="AC1798" s="61">
        <f t="shared" si="256"/>
        <v>800.09999999999991</v>
      </c>
    </row>
    <row r="1799" spans="4:29">
      <c r="D1799" s="12">
        <v>1793</v>
      </c>
      <c r="E1799" s="36" t="s">
        <v>222</v>
      </c>
      <c r="F1799" s="16" t="s">
        <v>12</v>
      </c>
      <c r="G1799" s="14" t="s">
        <v>39</v>
      </c>
      <c r="H1799" s="13" t="s">
        <v>5</v>
      </c>
      <c r="I1799" s="13" t="s">
        <v>54</v>
      </c>
      <c r="J1799" s="13" t="s">
        <v>203</v>
      </c>
      <c r="K1799" s="13" t="s">
        <v>43</v>
      </c>
      <c r="L1799" s="14">
        <v>34</v>
      </c>
      <c r="M1799" s="14" t="s">
        <v>117</v>
      </c>
      <c r="N1799" s="31">
        <v>1000000</v>
      </c>
      <c r="O1799" s="14" t="s">
        <v>1</v>
      </c>
      <c r="P1799" s="14" t="s">
        <v>35</v>
      </c>
      <c r="Q1799" s="31">
        <v>9216</v>
      </c>
      <c r="R1799" s="31">
        <v>2304</v>
      </c>
      <c r="S1799" s="45">
        <v>5</v>
      </c>
      <c r="T1799" s="64">
        <f t="shared" ref="T1799:T1862" si="257">L1799*S1799</f>
        <v>170</v>
      </c>
      <c r="U1799" s="64">
        <f t="shared" ref="U1799:U1862" si="258">S1799*AA1799/10^6</f>
        <v>1.3282398505292223</v>
      </c>
      <c r="V1799" s="38">
        <f t="shared" ref="V1799:V1862" si="259">S1799*W1799/1000</f>
        <v>0.42870415680153079</v>
      </c>
      <c r="W1799" s="52">
        <v>85.74083136030616</v>
      </c>
      <c r="X1799" s="71" t="str">
        <f t="shared" si="251"/>
        <v>Q2 2025</v>
      </c>
      <c r="Y1799" s="21">
        <f t="shared" si="252"/>
        <v>3440</v>
      </c>
      <c r="Z1799" s="21">
        <f t="shared" si="253"/>
        <v>1440</v>
      </c>
      <c r="AA1799" s="57">
        <f t="shared" si="254"/>
        <v>265647.97010584443</v>
      </c>
      <c r="AB1799" s="59">
        <f t="shared" si="255"/>
        <v>2.3888888888888888</v>
      </c>
      <c r="AC1799" s="61">
        <f t="shared" si="256"/>
        <v>863.59999999999991</v>
      </c>
    </row>
    <row r="1800" spans="4:29">
      <c r="D1800" s="12">
        <v>1794</v>
      </c>
      <c r="E1800" s="36" t="s">
        <v>222</v>
      </c>
      <c r="F1800" s="16" t="s">
        <v>12</v>
      </c>
      <c r="G1800" s="14" t="s">
        <v>39</v>
      </c>
      <c r="H1800" s="13" t="s">
        <v>5</v>
      </c>
      <c r="I1800" s="13" t="s">
        <v>54</v>
      </c>
      <c r="J1800" s="13" t="s">
        <v>204</v>
      </c>
      <c r="K1800" s="13" t="s">
        <v>43</v>
      </c>
      <c r="L1800" s="14">
        <v>57</v>
      </c>
      <c r="M1800" s="14" t="s">
        <v>205</v>
      </c>
      <c r="N1800" s="31">
        <v>1000000</v>
      </c>
      <c r="O1800" s="14" t="s">
        <v>1</v>
      </c>
      <c r="P1800" s="14" t="s">
        <v>35</v>
      </c>
      <c r="Q1800" s="31">
        <v>9216</v>
      </c>
      <c r="R1800" s="31">
        <v>2304</v>
      </c>
      <c r="S1800" s="45">
        <v>3</v>
      </c>
      <c r="T1800" s="64">
        <f t="shared" si="257"/>
        <v>171</v>
      </c>
      <c r="U1800" s="64">
        <f t="shared" si="258"/>
        <v>1.6389609608687781</v>
      </c>
      <c r="V1800" s="38">
        <f t="shared" si="259"/>
        <v>0.43122594595918684</v>
      </c>
      <c r="W1800" s="52">
        <v>143.74198198639561</v>
      </c>
      <c r="X1800" s="71" t="str">
        <f t="shared" ref="X1800:X1863" si="260">G1800&amp;" "&amp;F1800</f>
        <v>Q2 2025</v>
      </c>
      <c r="Y1800" s="21">
        <f t="shared" si="252"/>
        <v>7680</v>
      </c>
      <c r="Z1800" s="21">
        <f t="shared" si="253"/>
        <v>2160</v>
      </c>
      <c r="AA1800" s="57">
        <f t="shared" si="254"/>
        <v>546320.32028959272</v>
      </c>
      <c r="AB1800" s="59">
        <f t="shared" si="255"/>
        <v>3.5555555555555554</v>
      </c>
      <c r="AC1800" s="61">
        <f t="shared" si="256"/>
        <v>1447.8</v>
      </c>
    </row>
    <row r="1801" spans="4:29">
      <c r="D1801" s="12">
        <v>1795</v>
      </c>
      <c r="E1801" s="36" t="s">
        <v>222</v>
      </c>
      <c r="F1801" s="16" t="s">
        <v>12</v>
      </c>
      <c r="G1801" s="14" t="s">
        <v>39</v>
      </c>
      <c r="H1801" s="13" t="s">
        <v>5</v>
      </c>
      <c r="I1801" s="13" t="s">
        <v>217</v>
      </c>
      <c r="J1801" s="13" t="s">
        <v>218</v>
      </c>
      <c r="K1801" s="13" t="s">
        <v>43</v>
      </c>
      <c r="L1801" s="14">
        <v>32</v>
      </c>
      <c r="M1801" s="14" t="s">
        <v>15</v>
      </c>
      <c r="N1801" s="31">
        <v>1000000</v>
      </c>
      <c r="O1801" s="14" t="s">
        <v>1</v>
      </c>
      <c r="P1801" s="14" t="s">
        <v>35</v>
      </c>
      <c r="Q1801" s="31">
        <v>4608</v>
      </c>
      <c r="R1801" s="31">
        <v>1152</v>
      </c>
      <c r="S1801" s="45">
        <v>10</v>
      </c>
      <c r="T1801" s="64">
        <f t="shared" si="257"/>
        <v>320</v>
      </c>
      <c r="U1801" s="64">
        <f t="shared" si="258"/>
        <v>2.8229291679525219</v>
      </c>
      <c r="V1801" s="38">
        <f t="shared" si="259"/>
        <v>0</v>
      </c>
      <c r="W1801" s="52">
        <v>0</v>
      </c>
      <c r="X1801" s="71" t="str">
        <f t="shared" si="260"/>
        <v>Q2 2025</v>
      </c>
      <c r="Y1801" s="21">
        <f t="shared" si="252"/>
        <v>3840</v>
      </c>
      <c r="Z1801" s="21">
        <f t="shared" si="253"/>
        <v>2160</v>
      </c>
      <c r="AA1801" s="57">
        <f t="shared" si="254"/>
        <v>282292.91679525218</v>
      </c>
      <c r="AB1801" s="59">
        <f t="shared" si="255"/>
        <v>1.7777777777777777</v>
      </c>
      <c r="AC1801" s="61">
        <f t="shared" si="256"/>
        <v>812.8</v>
      </c>
    </row>
    <row r="1802" spans="4:29">
      <c r="D1802" s="12">
        <v>1796</v>
      </c>
      <c r="E1802" s="36" t="s">
        <v>222</v>
      </c>
      <c r="F1802" s="16" t="s">
        <v>12</v>
      </c>
      <c r="G1802" s="14" t="s">
        <v>39</v>
      </c>
      <c r="H1802" s="13" t="s">
        <v>5</v>
      </c>
      <c r="I1802" s="13" t="s">
        <v>105</v>
      </c>
      <c r="J1802" s="13" t="s">
        <v>106</v>
      </c>
      <c r="K1802" s="13" t="s">
        <v>33</v>
      </c>
      <c r="L1802" s="14">
        <v>31.5</v>
      </c>
      <c r="M1802" s="14" t="s">
        <v>15</v>
      </c>
      <c r="N1802" s="31">
        <v>1000000</v>
      </c>
      <c r="O1802" s="14" t="s">
        <v>1</v>
      </c>
      <c r="P1802" s="14" t="s">
        <v>35</v>
      </c>
      <c r="Q1802" s="31">
        <v>5000</v>
      </c>
      <c r="R1802" s="31">
        <v>1152</v>
      </c>
      <c r="S1802" s="45">
        <v>15</v>
      </c>
      <c r="T1802" s="64">
        <f t="shared" si="257"/>
        <v>472.5</v>
      </c>
      <c r="U1802" s="64">
        <f t="shared" si="258"/>
        <v>4.1031027347181004</v>
      </c>
      <c r="V1802" s="38">
        <f t="shared" si="259"/>
        <v>1.2861124704045923</v>
      </c>
      <c r="W1802" s="52">
        <v>85.74083136030616</v>
      </c>
      <c r="X1802" s="71" t="str">
        <f t="shared" si="260"/>
        <v>Q2 2025</v>
      </c>
      <c r="Y1802" s="21">
        <f t="shared" si="252"/>
        <v>3840</v>
      </c>
      <c r="Z1802" s="21">
        <f t="shared" si="253"/>
        <v>2160</v>
      </c>
      <c r="AA1802" s="57">
        <f t="shared" si="254"/>
        <v>273540.18231454003</v>
      </c>
      <c r="AB1802" s="59">
        <f t="shared" si="255"/>
        <v>1.7777777777777777</v>
      </c>
      <c r="AC1802" s="61">
        <f t="shared" si="256"/>
        <v>800.09999999999991</v>
      </c>
    </row>
    <row r="1803" spans="4:29">
      <c r="D1803" s="12">
        <v>1797</v>
      </c>
      <c r="E1803" s="36" t="s">
        <v>222</v>
      </c>
      <c r="F1803" s="16" t="s">
        <v>12</v>
      </c>
      <c r="G1803" s="14" t="s">
        <v>39</v>
      </c>
      <c r="H1803" s="13" t="s">
        <v>5</v>
      </c>
      <c r="I1803" s="13" t="s">
        <v>96</v>
      </c>
      <c r="J1803" s="13" t="s">
        <v>61</v>
      </c>
      <c r="K1803" s="13" t="s">
        <v>33</v>
      </c>
      <c r="L1803" s="14">
        <v>27</v>
      </c>
      <c r="M1803" s="14" t="s">
        <v>15</v>
      </c>
      <c r="N1803" s="31">
        <v>80000000</v>
      </c>
      <c r="O1803" s="14" t="s">
        <v>1</v>
      </c>
      <c r="P1803" s="14" t="s">
        <v>35</v>
      </c>
      <c r="Q1803" s="31">
        <v>2304</v>
      </c>
      <c r="R1803" s="31">
        <v>576</v>
      </c>
      <c r="S1803" s="45">
        <v>35</v>
      </c>
      <c r="T1803" s="64">
        <f t="shared" si="257"/>
        <v>945</v>
      </c>
      <c r="U1803" s="64">
        <f t="shared" si="258"/>
        <v>7.0338904023738866</v>
      </c>
      <c r="V1803" s="38">
        <f t="shared" si="259"/>
        <v>3.0009290976107152</v>
      </c>
      <c r="W1803" s="52">
        <v>85.74083136030616</v>
      </c>
      <c r="X1803" s="71" t="str">
        <f t="shared" si="260"/>
        <v>Q2 2025</v>
      </c>
      <c r="Y1803" s="21">
        <f t="shared" si="252"/>
        <v>3840</v>
      </c>
      <c r="Z1803" s="21">
        <f t="shared" si="253"/>
        <v>2160</v>
      </c>
      <c r="AA1803" s="57">
        <f t="shared" si="254"/>
        <v>200968.29721068247</v>
      </c>
      <c r="AB1803" s="59">
        <f t="shared" si="255"/>
        <v>1.7777777777777777</v>
      </c>
      <c r="AC1803" s="61">
        <f t="shared" si="256"/>
        <v>685.8</v>
      </c>
    </row>
    <row r="1804" spans="4:29">
      <c r="D1804" s="12">
        <v>1798</v>
      </c>
      <c r="E1804" s="36" t="s">
        <v>222</v>
      </c>
      <c r="F1804" s="16" t="s">
        <v>12</v>
      </c>
      <c r="G1804" s="14" t="s">
        <v>39</v>
      </c>
      <c r="H1804" s="13" t="s">
        <v>5</v>
      </c>
      <c r="I1804" s="13" t="s">
        <v>96</v>
      </c>
      <c r="J1804" s="13" t="s">
        <v>129</v>
      </c>
      <c r="K1804" s="13" t="s">
        <v>33</v>
      </c>
      <c r="L1804" s="14">
        <v>27</v>
      </c>
      <c r="M1804" s="14" t="s">
        <v>143</v>
      </c>
      <c r="N1804" s="31">
        <v>1000000</v>
      </c>
      <c r="O1804" s="14" t="s">
        <v>1</v>
      </c>
      <c r="P1804" s="14" t="s">
        <v>35</v>
      </c>
      <c r="Q1804" s="31">
        <v>2304</v>
      </c>
      <c r="R1804" s="31">
        <v>576</v>
      </c>
      <c r="S1804" s="45">
        <v>15</v>
      </c>
      <c r="T1804" s="64">
        <f t="shared" si="257"/>
        <v>405</v>
      </c>
      <c r="U1804" s="64">
        <f t="shared" si="258"/>
        <v>3.0145244581602371</v>
      </c>
      <c r="V1804" s="38">
        <f t="shared" si="259"/>
        <v>1.085157396903875</v>
      </c>
      <c r="W1804" s="52">
        <v>72.343826460258327</v>
      </c>
      <c r="X1804" s="71" t="str">
        <f t="shared" si="260"/>
        <v>Q2 2025</v>
      </c>
      <c r="Y1804" s="21">
        <f t="shared" si="252"/>
        <v>2560</v>
      </c>
      <c r="Z1804" s="21">
        <f t="shared" si="253"/>
        <v>1440</v>
      </c>
      <c r="AA1804" s="57">
        <f t="shared" si="254"/>
        <v>200968.29721068247</v>
      </c>
      <c r="AB1804" s="59">
        <f t="shared" si="255"/>
        <v>1.7777777777777777</v>
      </c>
      <c r="AC1804" s="61">
        <f t="shared" si="256"/>
        <v>685.8</v>
      </c>
    </row>
    <row r="1805" spans="4:29">
      <c r="D1805" s="12">
        <v>1799</v>
      </c>
      <c r="E1805" s="36" t="s">
        <v>222</v>
      </c>
      <c r="F1805" s="16" t="s">
        <v>12</v>
      </c>
      <c r="G1805" s="14" t="s">
        <v>39</v>
      </c>
      <c r="H1805" s="13" t="s">
        <v>5</v>
      </c>
      <c r="I1805" s="13" t="s">
        <v>96</v>
      </c>
      <c r="J1805" s="13" t="s">
        <v>130</v>
      </c>
      <c r="K1805" s="13" t="s">
        <v>33</v>
      </c>
      <c r="L1805" s="14">
        <v>27</v>
      </c>
      <c r="M1805" s="14" t="s">
        <v>143</v>
      </c>
      <c r="N1805" s="31">
        <v>1000000</v>
      </c>
      <c r="O1805" s="14" t="s">
        <v>1</v>
      </c>
      <c r="P1805" s="14" t="s">
        <v>35</v>
      </c>
      <c r="Q1805" s="31">
        <v>2304</v>
      </c>
      <c r="R1805" s="31">
        <v>576</v>
      </c>
      <c r="S1805" s="45">
        <v>30</v>
      </c>
      <c r="T1805" s="64">
        <f t="shared" si="257"/>
        <v>810</v>
      </c>
      <c r="U1805" s="64">
        <f t="shared" si="258"/>
        <v>6.0290489163204741</v>
      </c>
      <c r="V1805" s="38">
        <f t="shared" si="259"/>
        <v>2.1703147938077501</v>
      </c>
      <c r="W1805" s="52">
        <v>72.343826460258327</v>
      </c>
      <c r="X1805" s="71" t="str">
        <f t="shared" si="260"/>
        <v>Q2 2025</v>
      </c>
      <c r="Y1805" s="21">
        <f t="shared" si="252"/>
        <v>2560</v>
      </c>
      <c r="Z1805" s="21">
        <f t="shared" si="253"/>
        <v>1440</v>
      </c>
      <c r="AA1805" s="57">
        <f t="shared" si="254"/>
        <v>200968.29721068247</v>
      </c>
      <c r="AB1805" s="59">
        <f t="shared" si="255"/>
        <v>1.7777777777777777</v>
      </c>
      <c r="AC1805" s="61">
        <f t="shared" si="256"/>
        <v>685.8</v>
      </c>
    </row>
    <row r="1806" spans="4:29">
      <c r="D1806" s="12">
        <v>1800</v>
      </c>
      <c r="E1806" s="36" t="s">
        <v>222</v>
      </c>
      <c r="F1806" s="16" t="s">
        <v>12</v>
      </c>
      <c r="G1806" s="14" t="s">
        <v>39</v>
      </c>
      <c r="H1806" s="13" t="s">
        <v>5</v>
      </c>
      <c r="I1806" s="13" t="s">
        <v>96</v>
      </c>
      <c r="J1806" s="13" t="s">
        <v>131</v>
      </c>
      <c r="K1806" s="13" t="s">
        <v>95</v>
      </c>
      <c r="L1806" s="14">
        <v>34</v>
      </c>
      <c r="M1806" s="14" t="s">
        <v>117</v>
      </c>
      <c r="N1806" s="31">
        <v>1000000</v>
      </c>
      <c r="O1806" s="14" t="s">
        <v>1</v>
      </c>
      <c r="P1806" s="14" t="s">
        <v>35</v>
      </c>
      <c r="Q1806" s="31">
        <v>4608</v>
      </c>
      <c r="R1806" s="31">
        <v>1152</v>
      </c>
      <c r="S1806" s="45">
        <v>30</v>
      </c>
      <c r="T1806" s="64">
        <f t="shared" si="257"/>
        <v>1020</v>
      </c>
      <c r="U1806" s="64">
        <f t="shared" si="258"/>
        <v>7.9694391031753327</v>
      </c>
      <c r="V1806" s="38">
        <f t="shared" si="259"/>
        <v>2.5722249408091846</v>
      </c>
      <c r="W1806" s="52">
        <v>85.74083136030616</v>
      </c>
      <c r="X1806" s="71" t="str">
        <f t="shared" si="260"/>
        <v>Q2 2025</v>
      </c>
      <c r="Y1806" s="21">
        <f t="shared" si="252"/>
        <v>3440</v>
      </c>
      <c r="Z1806" s="21">
        <f t="shared" si="253"/>
        <v>1440</v>
      </c>
      <c r="AA1806" s="57">
        <f t="shared" si="254"/>
        <v>265647.97010584443</v>
      </c>
      <c r="AB1806" s="59">
        <f t="shared" si="255"/>
        <v>2.3888888888888888</v>
      </c>
      <c r="AC1806" s="61">
        <f t="shared" si="256"/>
        <v>863.59999999999991</v>
      </c>
    </row>
    <row r="1807" spans="4:29">
      <c r="D1807" s="12">
        <v>1801</v>
      </c>
      <c r="E1807" s="36" t="s">
        <v>222</v>
      </c>
      <c r="F1807" s="16" t="s">
        <v>12</v>
      </c>
      <c r="G1807" s="14" t="s">
        <v>39</v>
      </c>
      <c r="H1807" s="13" t="s">
        <v>5</v>
      </c>
      <c r="I1807" s="13" t="s">
        <v>96</v>
      </c>
      <c r="J1807" s="13" t="s">
        <v>132</v>
      </c>
      <c r="K1807" s="13" t="s">
        <v>43</v>
      </c>
      <c r="L1807" s="14">
        <v>31.5</v>
      </c>
      <c r="M1807" s="14" t="s">
        <v>15</v>
      </c>
      <c r="N1807" s="31">
        <v>1000000</v>
      </c>
      <c r="O1807" s="14" t="s">
        <v>1</v>
      </c>
      <c r="P1807" s="14" t="s">
        <v>35</v>
      </c>
      <c r="Q1807" s="31">
        <v>2304</v>
      </c>
      <c r="R1807" s="31">
        <v>576</v>
      </c>
      <c r="S1807" s="45">
        <v>20</v>
      </c>
      <c r="T1807" s="64">
        <f t="shared" si="257"/>
        <v>630</v>
      </c>
      <c r="U1807" s="64">
        <f t="shared" si="258"/>
        <v>5.4708036462908005</v>
      </c>
      <c r="V1807" s="38">
        <f t="shared" si="259"/>
        <v>1.7148166272061232</v>
      </c>
      <c r="W1807" s="52">
        <v>85.74083136030616</v>
      </c>
      <c r="X1807" s="71" t="str">
        <f t="shared" si="260"/>
        <v>Q2 2025</v>
      </c>
      <c r="Y1807" s="21">
        <f t="shared" si="252"/>
        <v>3840</v>
      </c>
      <c r="Z1807" s="21">
        <f t="shared" si="253"/>
        <v>2160</v>
      </c>
      <c r="AA1807" s="57">
        <f t="shared" si="254"/>
        <v>273540.18231454003</v>
      </c>
      <c r="AB1807" s="59">
        <f t="shared" si="255"/>
        <v>1.7777777777777777</v>
      </c>
      <c r="AC1807" s="61">
        <f t="shared" si="256"/>
        <v>800.09999999999991</v>
      </c>
    </row>
    <row r="1808" spans="4:29">
      <c r="D1808" s="12">
        <v>1802</v>
      </c>
      <c r="E1808" s="36" t="s">
        <v>222</v>
      </c>
      <c r="F1808" s="16" t="s">
        <v>12</v>
      </c>
      <c r="G1808" s="14" t="s">
        <v>39</v>
      </c>
      <c r="H1808" s="13" t="s">
        <v>5</v>
      </c>
      <c r="I1808" s="13" t="s">
        <v>96</v>
      </c>
      <c r="J1808" s="13" t="s">
        <v>297</v>
      </c>
      <c r="K1808" s="13" t="s">
        <v>95</v>
      </c>
      <c r="L1808" s="14">
        <v>27</v>
      </c>
      <c r="M1808" s="14" t="s">
        <v>143</v>
      </c>
      <c r="N1808" s="31">
        <v>1000000</v>
      </c>
      <c r="O1808" s="14" t="s">
        <v>1</v>
      </c>
      <c r="P1808" s="14" t="s">
        <v>35</v>
      </c>
      <c r="Q1808" s="31">
        <v>2304</v>
      </c>
      <c r="R1808" s="31">
        <v>576</v>
      </c>
      <c r="S1808" s="45">
        <v>20</v>
      </c>
      <c r="T1808" s="64">
        <f t="shared" si="257"/>
        <v>540</v>
      </c>
      <c r="U1808" s="64">
        <f t="shared" si="258"/>
        <v>4.0193659442136491</v>
      </c>
      <c r="V1808" s="38">
        <f t="shared" si="259"/>
        <v>1.4468765292051666</v>
      </c>
      <c r="W1808" s="52">
        <v>72.343826460258327</v>
      </c>
      <c r="X1808" s="71" t="str">
        <f t="shared" si="260"/>
        <v>Q2 2025</v>
      </c>
      <c r="Y1808" s="21">
        <f t="shared" si="252"/>
        <v>2560</v>
      </c>
      <c r="Z1808" s="21">
        <f t="shared" si="253"/>
        <v>1440</v>
      </c>
      <c r="AA1808" s="57">
        <f t="shared" si="254"/>
        <v>200968.29721068247</v>
      </c>
      <c r="AB1808" s="59">
        <f t="shared" si="255"/>
        <v>1.7777777777777777</v>
      </c>
      <c r="AC1808" s="61">
        <f t="shared" si="256"/>
        <v>685.8</v>
      </c>
    </row>
    <row r="1809" spans="4:29">
      <c r="D1809" s="12">
        <v>1803</v>
      </c>
      <c r="E1809" s="36" t="s">
        <v>222</v>
      </c>
      <c r="F1809" s="16" t="s">
        <v>12</v>
      </c>
      <c r="G1809" s="14" t="s">
        <v>39</v>
      </c>
      <c r="H1809" s="13" t="s">
        <v>5</v>
      </c>
      <c r="I1809" s="13" t="s">
        <v>96</v>
      </c>
      <c r="J1809" s="13" t="s">
        <v>298</v>
      </c>
      <c r="K1809" s="13" t="s">
        <v>95</v>
      </c>
      <c r="L1809" s="14">
        <v>27</v>
      </c>
      <c r="M1809" s="14" t="s">
        <v>143</v>
      </c>
      <c r="N1809" s="31">
        <v>1000000</v>
      </c>
      <c r="O1809" s="14" t="s">
        <v>1</v>
      </c>
      <c r="P1809" s="14" t="s">
        <v>35</v>
      </c>
      <c r="Q1809" s="31">
        <v>4608</v>
      </c>
      <c r="R1809" s="31">
        <v>1152</v>
      </c>
      <c r="S1809" s="45">
        <v>15</v>
      </c>
      <c r="T1809" s="64">
        <f t="shared" si="257"/>
        <v>405</v>
      </c>
      <c r="U1809" s="64">
        <f t="shared" si="258"/>
        <v>3.0145244581602371</v>
      </c>
      <c r="V1809" s="38">
        <f t="shared" si="259"/>
        <v>1.085157396903875</v>
      </c>
      <c r="W1809" s="52">
        <v>72.343826460258327</v>
      </c>
      <c r="X1809" s="71" t="str">
        <f t="shared" si="260"/>
        <v>Q2 2025</v>
      </c>
      <c r="Y1809" s="21">
        <f t="shared" si="252"/>
        <v>2560</v>
      </c>
      <c r="Z1809" s="21">
        <f t="shared" si="253"/>
        <v>1440</v>
      </c>
      <c r="AA1809" s="57">
        <f t="shared" si="254"/>
        <v>200968.29721068247</v>
      </c>
      <c r="AB1809" s="59">
        <f t="shared" si="255"/>
        <v>1.7777777777777777</v>
      </c>
      <c r="AC1809" s="61">
        <f t="shared" si="256"/>
        <v>685.8</v>
      </c>
    </row>
    <row r="1810" spans="4:29">
      <c r="D1810" s="12">
        <v>1804</v>
      </c>
      <c r="E1810" s="36" t="s">
        <v>222</v>
      </c>
      <c r="F1810" s="16" t="s">
        <v>12</v>
      </c>
      <c r="G1810" s="14" t="s">
        <v>39</v>
      </c>
      <c r="H1810" s="13" t="s">
        <v>5</v>
      </c>
      <c r="I1810" s="13" t="s">
        <v>96</v>
      </c>
      <c r="J1810" s="13" t="s">
        <v>299</v>
      </c>
      <c r="K1810" s="13" t="s">
        <v>95</v>
      </c>
      <c r="L1810" s="14">
        <v>31.5</v>
      </c>
      <c r="M1810" s="14" t="s">
        <v>15</v>
      </c>
      <c r="N1810" s="31">
        <v>1000000</v>
      </c>
      <c r="O1810" s="14" t="s">
        <v>1</v>
      </c>
      <c r="P1810" s="14" t="s">
        <v>35</v>
      </c>
      <c r="Q1810" s="31">
        <v>4608</v>
      </c>
      <c r="R1810" s="31">
        <v>1152</v>
      </c>
      <c r="S1810" s="45">
        <v>5</v>
      </c>
      <c r="T1810" s="64">
        <f t="shared" si="257"/>
        <v>157.5</v>
      </c>
      <c r="U1810" s="64">
        <f t="shared" si="258"/>
        <v>1.3677009115727001</v>
      </c>
      <c r="V1810" s="38">
        <f t="shared" si="259"/>
        <v>0.42870415680153079</v>
      </c>
      <c r="W1810" s="52">
        <v>85.74083136030616</v>
      </c>
      <c r="X1810" s="71" t="str">
        <f t="shared" si="260"/>
        <v>Q2 2025</v>
      </c>
      <c r="Y1810" s="21">
        <f t="shared" si="252"/>
        <v>3840</v>
      </c>
      <c r="Z1810" s="21">
        <f t="shared" si="253"/>
        <v>2160</v>
      </c>
      <c r="AA1810" s="57">
        <f t="shared" si="254"/>
        <v>273540.18231454003</v>
      </c>
      <c r="AB1810" s="59">
        <f t="shared" si="255"/>
        <v>1.7777777777777777</v>
      </c>
      <c r="AC1810" s="61">
        <f t="shared" si="256"/>
        <v>800.09999999999991</v>
      </c>
    </row>
    <row r="1811" spans="4:29">
      <c r="D1811" s="12">
        <v>1805</v>
      </c>
      <c r="E1811" s="36" t="s">
        <v>222</v>
      </c>
      <c r="F1811" s="16" t="s">
        <v>12</v>
      </c>
      <c r="G1811" s="14" t="s">
        <v>39</v>
      </c>
      <c r="H1811" s="13" t="s">
        <v>5</v>
      </c>
      <c r="I1811" s="13" t="s">
        <v>60</v>
      </c>
      <c r="J1811" s="13" t="s">
        <v>107</v>
      </c>
      <c r="K1811" s="13" t="s">
        <v>33</v>
      </c>
      <c r="L1811" s="14">
        <v>27</v>
      </c>
      <c r="M1811" s="14" t="s">
        <v>15</v>
      </c>
      <c r="N1811" s="31">
        <v>80000000</v>
      </c>
      <c r="O1811" s="14" t="s">
        <v>1</v>
      </c>
      <c r="P1811" s="14" t="s">
        <v>35</v>
      </c>
      <c r="Q1811" s="31">
        <v>2304</v>
      </c>
      <c r="R1811" s="31">
        <v>576</v>
      </c>
      <c r="S1811" s="45">
        <v>20</v>
      </c>
      <c r="T1811" s="64">
        <f t="shared" si="257"/>
        <v>540</v>
      </c>
      <c r="U1811" s="64">
        <f t="shared" si="258"/>
        <v>4.0193659442136491</v>
      </c>
      <c r="V1811" s="38">
        <f t="shared" si="259"/>
        <v>1.4468765292051666</v>
      </c>
      <c r="W1811" s="52">
        <v>72.343826460258327</v>
      </c>
      <c r="X1811" s="71" t="str">
        <f t="shared" si="260"/>
        <v>Q2 2025</v>
      </c>
      <c r="Y1811" s="21">
        <f t="shared" si="252"/>
        <v>3840</v>
      </c>
      <c r="Z1811" s="21">
        <f t="shared" si="253"/>
        <v>2160</v>
      </c>
      <c r="AA1811" s="57">
        <f t="shared" si="254"/>
        <v>200968.29721068247</v>
      </c>
      <c r="AB1811" s="59">
        <f t="shared" si="255"/>
        <v>1.7777777777777777</v>
      </c>
      <c r="AC1811" s="61">
        <f t="shared" si="256"/>
        <v>685.8</v>
      </c>
    </row>
    <row r="1812" spans="4:29">
      <c r="D1812" s="12">
        <v>1806</v>
      </c>
      <c r="E1812" s="36" t="s">
        <v>222</v>
      </c>
      <c r="F1812" s="16" t="s">
        <v>12</v>
      </c>
      <c r="G1812" s="14" t="s">
        <v>39</v>
      </c>
      <c r="H1812" s="13" t="s">
        <v>5</v>
      </c>
      <c r="I1812" s="13" t="s">
        <v>60</v>
      </c>
      <c r="J1812" s="13" t="s">
        <v>115</v>
      </c>
      <c r="K1812" s="13" t="s">
        <v>33</v>
      </c>
      <c r="L1812" s="14">
        <v>27</v>
      </c>
      <c r="M1812" s="14" t="s">
        <v>15</v>
      </c>
      <c r="N1812" s="31">
        <v>80000000</v>
      </c>
      <c r="O1812" s="14" t="s">
        <v>1</v>
      </c>
      <c r="P1812" s="14" t="s">
        <v>35</v>
      </c>
      <c r="Q1812" s="31">
        <v>2304</v>
      </c>
      <c r="R1812" s="31">
        <v>576</v>
      </c>
      <c r="S1812" s="45">
        <v>20</v>
      </c>
      <c r="T1812" s="64">
        <f t="shared" si="257"/>
        <v>540</v>
      </c>
      <c r="U1812" s="64">
        <f t="shared" si="258"/>
        <v>4.0193659442136491</v>
      </c>
      <c r="V1812" s="38">
        <f t="shared" si="259"/>
        <v>1.4468765292051666</v>
      </c>
      <c r="W1812" s="52">
        <v>72.343826460258327</v>
      </c>
      <c r="X1812" s="71" t="str">
        <f t="shared" si="260"/>
        <v>Q2 2025</v>
      </c>
      <c r="Y1812" s="21">
        <f t="shared" si="252"/>
        <v>3840</v>
      </c>
      <c r="Z1812" s="21">
        <f t="shared" si="253"/>
        <v>2160</v>
      </c>
      <c r="AA1812" s="57">
        <f t="shared" si="254"/>
        <v>200968.29721068247</v>
      </c>
      <c r="AB1812" s="59">
        <f t="shared" si="255"/>
        <v>1.7777777777777777</v>
      </c>
      <c r="AC1812" s="61">
        <f t="shared" si="256"/>
        <v>685.8</v>
      </c>
    </row>
    <row r="1813" spans="4:29">
      <c r="D1813" s="12">
        <v>1807</v>
      </c>
      <c r="E1813" s="36" t="s">
        <v>222</v>
      </c>
      <c r="F1813" s="16" t="s">
        <v>12</v>
      </c>
      <c r="G1813" s="14" t="s">
        <v>39</v>
      </c>
      <c r="H1813" s="13" t="s">
        <v>5</v>
      </c>
      <c r="I1813" s="13" t="s">
        <v>60</v>
      </c>
      <c r="J1813" s="13" t="s">
        <v>300</v>
      </c>
      <c r="K1813" s="13" t="s">
        <v>33</v>
      </c>
      <c r="L1813" s="14">
        <v>31.5</v>
      </c>
      <c r="M1813" s="14" t="s">
        <v>15</v>
      </c>
      <c r="N1813" s="31">
        <v>80000000</v>
      </c>
      <c r="O1813" s="14" t="s">
        <v>1</v>
      </c>
      <c r="P1813" s="14" t="s">
        <v>35</v>
      </c>
      <c r="Q1813" s="31">
        <v>2304</v>
      </c>
      <c r="R1813" s="31">
        <v>1152</v>
      </c>
      <c r="S1813" s="45">
        <v>15</v>
      </c>
      <c r="T1813" s="64">
        <f t="shared" si="257"/>
        <v>472.5</v>
      </c>
      <c r="U1813" s="64">
        <f t="shared" si="258"/>
        <v>4.1031027347181004</v>
      </c>
      <c r="V1813" s="38">
        <f t="shared" si="259"/>
        <v>1.2861124704045923</v>
      </c>
      <c r="W1813" s="52">
        <v>85.74083136030616</v>
      </c>
      <c r="X1813" s="71" t="str">
        <f t="shared" si="260"/>
        <v>Q2 2025</v>
      </c>
      <c r="Y1813" s="21">
        <f t="shared" si="252"/>
        <v>3840</v>
      </c>
      <c r="Z1813" s="21">
        <f t="shared" si="253"/>
        <v>2160</v>
      </c>
      <c r="AA1813" s="57">
        <f t="shared" si="254"/>
        <v>273540.18231454003</v>
      </c>
      <c r="AB1813" s="59">
        <f t="shared" si="255"/>
        <v>1.7777777777777777</v>
      </c>
      <c r="AC1813" s="61">
        <f t="shared" si="256"/>
        <v>800.09999999999991</v>
      </c>
    </row>
    <row r="1814" spans="4:29">
      <c r="D1814" s="12">
        <v>1808</v>
      </c>
      <c r="E1814" s="36" t="s">
        <v>222</v>
      </c>
      <c r="F1814" s="16" t="s">
        <v>12</v>
      </c>
      <c r="G1814" s="14" t="s">
        <v>39</v>
      </c>
      <c r="H1814" s="13" t="s">
        <v>5</v>
      </c>
      <c r="I1814" s="13" t="s">
        <v>60</v>
      </c>
      <c r="J1814" s="13" t="s">
        <v>301</v>
      </c>
      <c r="K1814" s="13" t="s">
        <v>95</v>
      </c>
      <c r="L1814" s="14">
        <v>34</v>
      </c>
      <c r="M1814" s="14" t="s">
        <v>302</v>
      </c>
      <c r="N1814" s="31">
        <v>80000000</v>
      </c>
      <c r="O1814" s="14" t="s">
        <v>1</v>
      </c>
      <c r="P1814" s="14" t="s">
        <v>35</v>
      </c>
      <c r="Q1814" s="31">
        <v>4608</v>
      </c>
      <c r="R1814" s="31">
        <v>1152</v>
      </c>
      <c r="S1814" s="45">
        <v>10</v>
      </c>
      <c r="T1814" s="64">
        <f t="shared" si="257"/>
        <v>340</v>
      </c>
      <c r="U1814" s="64">
        <f t="shared" si="258"/>
        <v>3.618852544932293</v>
      </c>
      <c r="V1814" s="38">
        <f t="shared" si="259"/>
        <v>0</v>
      </c>
      <c r="W1814" s="52">
        <v>0</v>
      </c>
      <c r="X1814" s="71" t="str">
        <f t="shared" si="260"/>
        <v>Q2 2025</v>
      </c>
      <c r="Y1814" s="21">
        <f t="shared" si="252"/>
        <v>344</v>
      </c>
      <c r="Z1814" s="21">
        <f t="shared" si="253"/>
        <v>440</v>
      </c>
      <c r="AA1814" s="57">
        <f t="shared" si="254"/>
        <v>361885.25449322932</v>
      </c>
      <c r="AB1814" s="59">
        <f t="shared" si="255"/>
        <v>0.78181818181818186</v>
      </c>
      <c r="AC1814" s="61">
        <f t="shared" si="256"/>
        <v>863.59999999999991</v>
      </c>
    </row>
    <row r="1815" spans="4:29">
      <c r="D1815" s="12">
        <v>1809</v>
      </c>
      <c r="E1815" s="36" t="s">
        <v>222</v>
      </c>
      <c r="F1815" s="16" t="s">
        <v>12</v>
      </c>
      <c r="G1815" s="14" t="s">
        <v>39</v>
      </c>
      <c r="H1815" s="13" t="s">
        <v>5</v>
      </c>
      <c r="I1815" s="13" t="s">
        <v>53</v>
      </c>
      <c r="J1815" s="13" t="s">
        <v>133</v>
      </c>
      <c r="K1815" s="13"/>
      <c r="L1815" s="14">
        <v>31.5</v>
      </c>
      <c r="M1815" s="14" t="s">
        <v>15</v>
      </c>
      <c r="N1815" s="31">
        <v>1000000</v>
      </c>
      <c r="O1815" s="14" t="s">
        <v>1</v>
      </c>
      <c r="P1815" s="14" t="s">
        <v>35</v>
      </c>
      <c r="Q1815" s="31">
        <v>4608</v>
      </c>
      <c r="R1815" s="31">
        <v>1196</v>
      </c>
      <c r="S1815" s="45">
        <v>20</v>
      </c>
      <c r="T1815" s="64">
        <f t="shared" si="257"/>
        <v>630</v>
      </c>
      <c r="U1815" s="64">
        <f t="shared" si="258"/>
        <v>5.4708036462908005</v>
      </c>
      <c r="V1815" s="38">
        <f t="shared" si="259"/>
        <v>1.7148166272061232</v>
      </c>
      <c r="W1815" s="52">
        <v>85.74083136030616</v>
      </c>
      <c r="X1815" s="71" t="str">
        <f t="shared" si="260"/>
        <v>Q2 2025</v>
      </c>
      <c r="Y1815" s="21">
        <f t="shared" si="252"/>
        <v>3840</v>
      </c>
      <c r="Z1815" s="21">
        <f t="shared" si="253"/>
        <v>2160</v>
      </c>
      <c r="AA1815" s="57">
        <f t="shared" si="254"/>
        <v>273540.18231454003</v>
      </c>
      <c r="AB1815" s="59">
        <f t="shared" si="255"/>
        <v>1.7777777777777777</v>
      </c>
      <c r="AC1815" s="61">
        <f t="shared" si="256"/>
        <v>800.09999999999991</v>
      </c>
    </row>
    <row r="1816" spans="4:29">
      <c r="D1816" s="12">
        <v>1810</v>
      </c>
      <c r="E1816" s="36" t="s">
        <v>222</v>
      </c>
      <c r="F1816" s="16" t="s">
        <v>12</v>
      </c>
      <c r="G1816" s="14" t="s">
        <v>39</v>
      </c>
      <c r="H1816" s="13" t="s">
        <v>5</v>
      </c>
      <c r="I1816" s="13" t="s">
        <v>53</v>
      </c>
      <c r="J1816" s="13" t="s">
        <v>97</v>
      </c>
      <c r="K1816" s="13" t="s">
        <v>98</v>
      </c>
      <c r="L1816" s="14">
        <v>49</v>
      </c>
      <c r="M1816" s="14" t="s">
        <v>99</v>
      </c>
      <c r="N1816" s="31">
        <v>1000000</v>
      </c>
      <c r="O1816" s="14" t="s">
        <v>1</v>
      </c>
      <c r="P1816" s="14" t="s">
        <v>35</v>
      </c>
      <c r="Q1816" s="31">
        <v>5000</v>
      </c>
      <c r="R1816" s="31">
        <v>1152</v>
      </c>
      <c r="S1816" s="45">
        <v>10</v>
      </c>
      <c r="T1816" s="64">
        <f t="shared" si="257"/>
        <v>490</v>
      </c>
      <c r="U1816" s="64">
        <f t="shared" si="258"/>
        <v>4.0372886704072384</v>
      </c>
      <c r="V1816" s="38">
        <f t="shared" si="259"/>
        <v>1.2248690194329452</v>
      </c>
      <c r="W1816" s="52">
        <v>122.48690194329453</v>
      </c>
      <c r="X1816" s="71" t="str">
        <f t="shared" si="260"/>
        <v>Q2 2025</v>
      </c>
      <c r="Y1816" s="21">
        <f t="shared" si="252"/>
        <v>5120</v>
      </c>
      <c r="Z1816" s="21">
        <f t="shared" si="253"/>
        <v>1440</v>
      </c>
      <c r="AA1816" s="57">
        <f t="shared" si="254"/>
        <v>403728.86704072385</v>
      </c>
      <c r="AB1816" s="59">
        <f t="shared" si="255"/>
        <v>3.5555555555555554</v>
      </c>
      <c r="AC1816" s="61">
        <f t="shared" si="256"/>
        <v>1244.5999999999999</v>
      </c>
    </row>
    <row r="1817" spans="4:29">
      <c r="D1817" s="12">
        <v>1811</v>
      </c>
      <c r="E1817" s="36" t="s">
        <v>222</v>
      </c>
      <c r="F1817" s="16" t="s">
        <v>12</v>
      </c>
      <c r="G1817" s="14" t="s">
        <v>39</v>
      </c>
      <c r="H1817" s="13" t="s">
        <v>5</v>
      </c>
      <c r="I1817" s="13" t="s">
        <v>53</v>
      </c>
      <c r="J1817" s="13" t="s">
        <v>119</v>
      </c>
      <c r="K1817" s="13" t="s">
        <v>98</v>
      </c>
      <c r="L1817" s="14">
        <v>31.5</v>
      </c>
      <c r="M1817" s="14" t="s">
        <v>15</v>
      </c>
      <c r="N1817" s="31">
        <v>1000000</v>
      </c>
      <c r="O1817" s="14" t="s">
        <v>1</v>
      </c>
      <c r="P1817" s="14" t="s">
        <v>35</v>
      </c>
      <c r="Q1817" s="31">
        <v>5000</v>
      </c>
      <c r="R1817" s="31">
        <v>1152</v>
      </c>
      <c r="S1817" s="45">
        <v>10</v>
      </c>
      <c r="T1817" s="64">
        <f t="shared" si="257"/>
        <v>315</v>
      </c>
      <c r="U1817" s="64">
        <f t="shared" si="258"/>
        <v>2.7354018231454003</v>
      </c>
      <c r="V1817" s="38">
        <f t="shared" si="259"/>
        <v>0.85740831360306158</v>
      </c>
      <c r="W1817" s="52">
        <v>85.74083136030616</v>
      </c>
      <c r="X1817" s="71" t="str">
        <f t="shared" si="260"/>
        <v>Q2 2025</v>
      </c>
      <c r="Y1817" s="21">
        <f t="shared" si="252"/>
        <v>3840</v>
      </c>
      <c r="Z1817" s="21">
        <f t="shared" si="253"/>
        <v>2160</v>
      </c>
      <c r="AA1817" s="57">
        <f t="shared" si="254"/>
        <v>273540.18231454003</v>
      </c>
      <c r="AB1817" s="59">
        <f t="shared" si="255"/>
        <v>1.7777777777777777</v>
      </c>
      <c r="AC1817" s="61">
        <f t="shared" si="256"/>
        <v>800.09999999999991</v>
      </c>
    </row>
    <row r="1818" spans="4:29">
      <c r="D1818" s="12">
        <v>1812</v>
      </c>
      <c r="E1818" s="36" t="s">
        <v>222</v>
      </c>
      <c r="F1818" s="16" t="s">
        <v>12</v>
      </c>
      <c r="G1818" s="14" t="s">
        <v>39</v>
      </c>
      <c r="H1818" s="13" t="s">
        <v>5</v>
      </c>
      <c r="I1818" s="13" t="s">
        <v>120</v>
      </c>
      <c r="J1818" s="13"/>
      <c r="K1818" s="13" t="s">
        <v>120</v>
      </c>
      <c r="L1818" s="14">
        <v>27</v>
      </c>
      <c r="M1818" s="14" t="s">
        <v>15</v>
      </c>
      <c r="N1818" s="31" t="s">
        <v>65</v>
      </c>
      <c r="O1818" s="14" t="s">
        <v>1</v>
      </c>
      <c r="P1818" s="14" t="s">
        <v>35</v>
      </c>
      <c r="Q1818" s="31">
        <v>5000</v>
      </c>
      <c r="R1818" s="31">
        <v>1152</v>
      </c>
      <c r="S1818" s="45">
        <v>25</v>
      </c>
      <c r="T1818" s="64">
        <f t="shared" si="257"/>
        <v>675</v>
      </c>
      <c r="U1818" s="64">
        <f t="shared" si="258"/>
        <v>5.0242074302670616</v>
      </c>
      <c r="V1818" s="38">
        <f t="shared" si="259"/>
        <v>2.143520784007654</v>
      </c>
      <c r="W1818" s="52">
        <v>85.74083136030616</v>
      </c>
      <c r="X1818" s="71" t="str">
        <f t="shared" si="260"/>
        <v>Q2 2025</v>
      </c>
      <c r="Y1818" s="21">
        <f t="shared" si="252"/>
        <v>3840</v>
      </c>
      <c r="Z1818" s="21">
        <f t="shared" si="253"/>
        <v>2160</v>
      </c>
      <c r="AA1818" s="57">
        <f t="shared" si="254"/>
        <v>200968.29721068247</v>
      </c>
      <c r="AB1818" s="59">
        <f t="shared" si="255"/>
        <v>1.7777777777777777</v>
      </c>
      <c r="AC1818" s="61">
        <f t="shared" si="256"/>
        <v>685.8</v>
      </c>
    </row>
    <row r="1819" spans="4:29">
      <c r="D1819" s="12">
        <v>1813</v>
      </c>
      <c r="E1819" s="36" t="s">
        <v>222</v>
      </c>
      <c r="F1819" s="16" t="s">
        <v>12</v>
      </c>
      <c r="G1819" s="14" t="s">
        <v>39</v>
      </c>
      <c r="H1819" s="13" t="s">
        <v>5</v>
      </c>
      <c r="I1819" s="13" t="s">
        <v>120</v>
      </c>
      <c r="J1819" s="13"/>
      <c r="K1819" s="13" t="s">
        <v>120</v>
      </c>
      <c r="L1819" s="14">
        <v>31.5</v>
      </c>
      <c r="M1819" s="14" t="s">
        <v>15</v>
      </c>
      <c r="N1819" s="31" t="s">
        <v>65</v>
      </c>
      <c r="O1819" s="14" t="s">
        <v>1</v>
      </c>
      <c r="P1819" s="14" t="s">
        <v>35</v>
      </c>
      <c r="Q1819" s="31">
        <v>5000</v>
      </c>
      <c r="R1819" s="31">
        <v>1152</v>
      </c>
      <c r="S1819" s="45">
        <v>20</v>
      </c>
      <c r="T1819" s="64">
        <f t="shared" si="257"/>
        <v>630</v>
      </c>
      <c r="U1819" s="64">
        <f t="shared" si="258"/>
        <v>5.4708036462908005</v>
      </c>
      <c r="V1819" s="38">
        <f t="shared" si="259"/>
        <v>1.7148166272061232</v>
      </c>
      <c r="W1819" s="52">
        <v>85.74083136030616</v>
      </c>
      <c r="X1819" s="71" t="str">
        <f t="shared" si="260"/>
        <v>Q2 2025</v>
      </c>
      <c r="Y1819" s="21">
        <f t="shared" si="252"/>
        <v>3840</v>
      </c>
      <c r="Z1819" s="21">
        <f t="shared" si="253"/>
        <v>2160</v>
      </c>
      <c r="AA1819" s="57">
        <f t="shared" si="254"/>
        <v>273540.18231454003</v>
      </c>
      <c r="AB1819" s="59">
        <f t="shared" si="255"/>
        <v>1.7777777777777777</v>
      </c>
      <c r="AC1819" s="61">
        <f t="shared" si="256"/>
        <v>800.09999999999991</v>
      </c>
    </row>
    <row r="1820" spans="4:29">
      <c r="D1820" s="12">
        <v>1814</v>
      </c>
      <c r="E1820" s="36" t="s">
        <v>222</v>
      </c>
      <c r="F1820" s="16" t="s">
        <v>12</v>
      </c>
      <c r="G1820" s="14" t="s">
        <v>39</v>
      </c>
      <c r="H1820" s="13" t="s">
        <v>5</v>
      </c>
      <c r="I1820" s="13" t="s">
        <v>45</v>
      </c>
      <c r="J1820" s="13" t="s">
        <v>134</v>
      </c>
      <c r="K1820" s="13" t="s">
        <v>43</v>
      </c>
      <c r="L1820" s="14">
        <v>27</v>
      </c>
      <c r="M1820" s="14" t="s">
        <v>15</v>
      </c>
      <c r="N1820" s="31">
        <v>1000000</v>
      </c>
      <c r="O1820" s="14" t="s">
        <v>1</v>
      </c>
      <c r="P1820" s="14" t="s">
        <v>35</v>
      </c>
      <c r="Q1820" s="31">
        <v>2304</v>
      </c>
      <c r="R1820" s="31">
        <v>576</v>
      </c>
      <c r="S1820" s="45">
        <v>25</v>
      </c>
      <c r="T1820" s="64">
        <f t="shared" si="257"/>
        <v>675</v>
      </c>
      <c r="U1820" s="64">
        <f t="shared" si="258"/>
        <v>5.0242074302670616</v>
      </c>
      <c r="V1820" s="38">
        <f t="shared" si="259"/>
        <v>2.143520784007654</v>
      </c>
      <c r="W1820" s="52">
        <v>85.74083136030616</v>
      </c>
      <c r="X1820" s="71" t="str">
        <f t="shared" si="260"/>
        <v>Q2 2025</v>
      </c>
      <c r="Y1820" s="21">
        <f t="shared" si="252"/>
        <v>3840</v>
      </c>
      <c r="Z1820" s="21">
        <f t="shared" si="253"/>
        <v>2160</v>
      </c>
      <c r="AA1820" s="57">
        <f t="shared" si="254"/>
        <v>200968.29721068247</v>
      </c>
      <c r="AB1820" s="59">
        <f t="shared" si="255"/>
        <v>1.7777777777777777</v>
      </c>
      <c r="AC1820" s="61">
        <f t="shared" si="256"/>
        <v>685.8</v>
      </c>
    </row>
    <row r="1821" spans="4:29">
      <c r="D1821" s="12">
        <v>1815</v>
      </c>
      <c r="E1821" s="36" t="s">
        <v>222</v>
      </c>
      <c r="F1821" s="16" t="s">
        <v>12</v>
      </c>
      <c r="G1821" s="14" t="s">
        <v>39</v>
      </c>
      <c r="H1821" s="13" t="s">
        <v>5</v>
      </c>
      <c r="I1821" s="13" t="s">
        <v>121</v>
      </c>
      <c r="J1821" s="13" t="s">
        <v>282</v>
      </c>
      <c r="K1821" s="13"/>
      <c r="L1821" s="14">
        <v>27</v>
      </c>
      <c r="M1821" s="14" t="s">
        <v>15</v>
      </c>
      <c r="N1821" s="31" t="s">
        <v>65</v>
      </c>
      <c r="O1821" s="14" t="s">
        <v>1</v>
      </c>
      <c r="P1821" s="14" t="s">
        <v>35</v>
      </c>
      <c r="Q1821" s="31">
        <v>5000</v>
      </c>
      <c r="R1821" s="31">
        <v>1152</v>
      </c>
      <c r="S1821" s="45">
        <v>20</v>
      </c>
      <c r="T1821" s="64">
        <f t="shared" si="257"/>
        <v>540</v>
      </c>
      <c r="U1821" s="64">
        <f t="shared" si="258"/>
        <v>4.0193659442136491</v>
      </c>
      <c r="V1821" s="38">
        <f t="shared" si="259"/>
        <v>1.7148166272061232</v>
      </c>
      <c r="W1821" s="52">
        <v>85.74083136030616</v>
      </c>
      <c r="X1821" s="71" t="str">
        <f t="shared" si="260"/>
        <v>Q2 2025</v>
      </c>
      <c r="Y1821" s="21">
        <f t="shared" si="252"/>
        <v>3840</v>
      </c>
      <c r="Z1821" s="21">
        <f t="shared" si="253"/>
        <v>2160</v>
      </c>
      <c r="AA1821" s="57">
        <f t="shared" si="254"/>
        <v>200968.29721068247</v>
      </c>
      <c r="AB1821" s="59">
        <f t="shared" si="255"/>
        <v>1.7777777777777777</v>
      </c>
      <c r="AC1821" s="61">
        <f t="shared" si="256"/>
        <v>685.8</v>
      </c>
    </row>
    <row r="1822" spans="4:29">
      <c r="D1822" s="12">
        <v>1816</v>
      </c>
      <c r="E1822" s="36" t="s">
        <v>222</v>
      </c>
      <c r="F1822" s="16" t="s">
        <v>12</v>
      </c>
      <c r="G1822" s="14" t="s">
        <v>39</v>
      </c>
      <c r="H1822" s="13" t="s">
        <v>5</v>
      </c>
      <c r="I1822" s="13" t="s">
        <v>121</v>
      </c>
      <c r="J1822" s="13" t="s">
        <v>283</v>
      </c>
      <c r="K1822" s="13"/>
      <c r="L1822" s="14">
        <v>31.5</v>
      </c>
      <c r="M1822" s="14" t="s">
        <v>15</v>
      </c>
      <c r="N1822" s="31" t="s">
        <v>65</v>
      </c>
      <c r="O1822" s="14" t="s">
        <v>1</v>
      </c>
      <c r="P1822" s="14" t="s">
        <v>35</v>
      </c>
      <c r="Q1822" s="31">
        <v>5000</v>
      </c>
      <c r="R1822" s="31">
        <v>1152</v>
      </c>
      <c r="S1822" s="45">
        <v>20</v>
      </c>
      <c r="T1822" s="64">
        <f t="shared" si="257"/>
        <v>630</v>
      </c>
      <c r="U1822" s="64">
        <f t="shared" si="258"/>
        <v>5.4708036462908005</v>
      </c>
      <c r="V1822" s="38">
        <f t="shared" si="259"/>
        <v>1.7148166272061232</v>
      </c>
      <c r="W1822" s="52">
        <v>85.74083136030616</v>
      </c>
      <c r="X1822" s="71" t="str">
        <f t="shared" si="260"/>
        <v>Q2 2025</v>
      </c>
      <c r="Y1822" s="21">
        <f t="shared" si="252"/>
        <v>3840</v>
      </c>
      <c r="Z1822" s="21">
        <f t="shared" si="253"/>
        <v>2160</v>
      </c>
      <c r="AA1822" s="57">
        <f t="shared" si="254"/>
        <v>273540.18231454003</v>
      </c>
      <c r="AB1822" s="59">
        <f t="shared" si="255"/>
        <v>1.7777777777777777</v>
      </c>
      <c r="AC1822" s="61">
        <f t="shared" si="256"/>
        <v>800.09999999999991</v>
      </c>
    </row>
    <row r="1823" spans="4:29">
      <c r="D1823" s="12">
        <v>1817</v>
      </c>
      <c r="E1823" s="36" t="s">
        <v>222</v>
      </c>
      <c r="F1823" s="16" t="s">
        <v>12</v>
      </c>
      <c r="G1823" s="14" t="s">
        <v>39</v>
      </c>
      <c r="H1823" s="13" t="s">
        <v>5</v>
      </c>
      <c r="I1823" s="13" t="s">
        <v>122</v>
      </c>
      <c r="J1823" s="13"/>
      <c r="K1823" s="13"/>
      <c r="L1823" s="14">
        <v>27</v>
      </c>
      <c r="M1823" s="14" t="s">
        <v>15</v>
      </c>
      <c r="N1823" s="31" t="s">
        <v>65</v>
      </c>
      <c r="O1823" s="14" t="s">
        <v>2</v>
      </c>
      <c r="P1823" s="14" t="s">
        <v>35</v>
      </c>
      <c r="Q1823" s="31">
        <v>5000</v>
      </c>
      <c r="R1823" s="31">
        <v>1152</v>
      </c>
      <c r="S1823" s="45">
        <v>25</v>
      </c>
      <c r="T1823" s="64">
        <f t="shared" si="257"/>
        <v>675</v>
      </c>
      <c r="U1823" s="64">
        <f t="shared" si="258"/>
        <v>5.0242074302670616</v>
      </c>
      <c r="V1823" s="38">
        <f t="shared" si="259"/>
        <v>2.143520784007654</v>
      </c>
      <c r="W1823" s="52">
        <v>85.74083136030616</v>
      </c>
      <c r="X1823" s="71" t="str">
        <f t="shared" si="260"/>
        <v>Q2 2025</v>
      </c>
      <c r="Y1823" s="21">
        <f t="shared" si="252"/>
        <v>3840</v>
      </c>
      <c r="Z1823" s="21">
        <f t="shared" si="253"/>
        <v>2160</v>
      </c>
      <c r="AA1823" s="57">
        <f t="shared" si="254"/>
        <v>200968.29721068247</v>
      </c>
      <c r="AB1823" s="59">
        <f t="shared" si="255"/>
        <v>1.7777777777777777</v>
      </c>
      <c r="AC1823" s="61">
        <f t="shared" si="256"/>
        <v>685.8</v>
      </c>
    </row>
    <row r="1824" spans="4:29">
      <c r="D1824" s="12">
        <v>1818</v>
      </c>
      <c r="E1824" s="36" t="s">
        <v>222</v>
      </c>
      <c r="F1824" s="16" t="s">
        <v>12</v>
      </c>
      <c r="G1824" s="14" t="s">
        <v>39</v>
      </c>
      <c r="H1824" s="13" t="s">
        <v>5</v>
      </c>
      <c r="I1824" s="13" t="s">
        <v>122</v>
      </c>
      <c r="J1824" s="13"/>
      <c r="K1824" s="13"/>
      <c r="L1824" s="14">
        <v>31.5</v>
      </c>
      <c r="M1824" s="14" t="s">
        <v>15</v>
      </c>
      <c r="N1824" s="31" t="s">
        <v>65</v>
      </c>
      <c r="O1824" s="14" t="s">
        <v>2</v>
      </c>
      <c r="P1824" s="14" t="s">
        <v>35</v>
      </c>
      <c r="Q1824" s="31">
        <v>5000</v>
      </c>
      <c r="R1824" s="31">
        <v>1152</v>
      </c>
      <c r="S1824" s="45">
        <v>20</v>
      </c>
      <c r="T1824" s="64">
        <f t="shared" si="257"/>
        <v>630</v>
      </c>
      <c r="U1824" s="64">
        <f t="shared" si="258"/>
        <v>5.4708036462908005</v>
      </c>
      <c r="V1824" s="38">
        <f t="shared" si="259"/>
        <v>1.7148166272061232</v>
      </c>
      <c r="W1824" s="52">
        <v>85.74083136030616</v>
      </c>
      <c r="X1824" s="71" t="str">
        <f t="shared" si="260"/>
        <v>Q2 2025</v>
      </c>
      <c r="Y1824" s="21">
        <f t="shared" si="252"/>
        <v>3840</v>
      </c>
      <c r="Z1824" s="21">
        <f t="shared" si="253"/>
        <v>2160</v>
      </c>
      <c r="AA1824" s="57">
        <f t="shared" si="254"/>
        <v>273540.18231454003</v>
      </c>
      <c r="AB1824" s="59">
        <f t="shared" si="255"/>
        <v>1.7777777777777777</v>
      </c>
      <c r="AC1824" s="61">
        <f t="shared" si="256"/>
        <v>800.09999999999991</v>
      </c>
    </row>
    <row r="1825" spans="4:29">
      <c r="D1825" s="12">
        <v>1819</v>
      </c>
      <c r="E1825" s="36" t="s">
        <v>222</v>
      </c>
      <c r="F1825" s="16" t="s">
        <v>12</v>
      </c>
      <c r="G1825" s="14" t="s">
        <v>39</v>
      </c>
      <c r="H1825" s="13" t="s">
        <v>5</v>
      </c>
      <c r="I1825" s="13" t="s">
        <v>140</v>
      </c>
      <c r="J1825" s="13"/>
      <c r="K1825" s="13"/>
      <c r="L1825" s="14">
        <v>27</v>
      </c>
      <c r="M1825" s="14" t="s">
        <v>15</v>
      </c>
      <c r="N1825" s="31" t="s">
        <v>65</v>
      </c>
      <c r="O1825" s="14" t="s">
        <v>1</v>
      </c>
      <c r="P1825" s="14" t="s">
        <v>35</v>
      </c>
      <c r="Q1825" s="31">
        <v>2304</v>
      </c>
      <c r="R1825" s="31">
        <v>576</v>
      </c>
      <c r="S1825" s="45">
        <v>20</v>
      </c>
      <c r="T1825" s="64">
        <f t="shared" si="257"/>
        <v>540</v>
      </c>
      <c r="U1825" s="64">
        <f t="shared" si="258"/>
        <v>4.0193659442136491</v>
      </c>
      <c r="V1825" s="38">
        <f t="shared" si="259"/>
        <v>1.7148166272061232</v>
      </c>
      <c r="W1825" s="52">
        <v>85.74083136030616</v>
      </c>
      <c r="X1825" s="71" t="str">
        <f t="shared" si="260"/>
        <v>Q2 2025</v>
      </c>
      <c r="Y1825" s="21">
        <f t="shared" ref="Y1825:Y1888" si="261">1*LEFT(M1825, FIND("x", M1825)-2)</f>
        <v>3840</v>
      </c>
      <c r="Z1825" s="21">
        <f t="shared" ref="Z1825:Z1888" si="262">1*RIGHT(M1825, LEN(M1825)-FIND("x", M1825)-1)</f>
        <v>2160</v>
      </c>
      <c r="AA1825" s="57">
        <f t="shared" ref="AA1825:AA1888" si="263">AC1825^2*AB1825/(1+AB1825^2)</f>
        <v>200968.29721068247</v>
      </c>
      <c r="AB1825" s="59">
        <f t="shared" ref="AB1825:AB1888" si="264">Y1825/Z1825</f>
        <v>1.7777777777777777</v>
      </c>
      <c r="AC1825" s="61">
        <f t="shared" ref="AC1825:AC1888" si="265">L1825*25.4</f>
        <v>685.8</v>
      </c>
    </row>
    <row r="1826" spans="4:29">
      <c r="D1826" s="12">
        <v>1820</v>
      </c>
      <c r="E1826" s="36" t="s">
        <v>222</v>
      </c>
      <c r="F1826" s="16" t="s">
        <v>12</v>
      </c>
      <c r="G1826" s="14" t="s">
        <v>39</v>
      </c>
      <c r="H1826" s="13" t="s">
        <v>5</v>
      </c>
      <c r="I1826" s="13" t="s">
        <v>140</v>
      </c>
      <c r="J1826" s="13"/>
      <c r="K1826" s="13"/>
      <c r="L1826" s="14">
        <v>31.5</v>
      </c>
      <c r="M1826" s="14" t="s">
        <v>15</v>
      </c>
      <c r="N1826" s="31" t="s">
        <v>65</v>
      </c>
      <c r="O1826" s="14" t="s">
        <v>1</v>
      </c>
      <c r="P1826" s="14" t="s">
        <v>35</v>
      </c>
      <c r="Q1826" s="31">
        <v>4608</v>
      </c>
      <c r="R1826" s="31">
        <v>1152</v>
      </c>
      <c r="S1826" s="45">
        <v>20</v>
      </c>
      <c r="T1826" s="64">
        <f t="shared" si="257"/>
        <v>630</v>
      </c>
      <c r="U1826" s="64">
        <f t="shared" si="258"/>
        <v>5.4708036462908005</v>
      </c>
      <c r="V1826" s="38">
        <f t="shared" si="259"/>
        <v>1.7148166272061232</v>
      </c>
      <c r="W1826" s="52">
        <v>85.74083136030616</v>
      </c>
      <c r="X1826" s="71" t="str">
        <f t="shared" si="260"/>
        <v>Q2 2025</v>
      </c>
      <c r="Y1826" s="21">
        <f t="shared" si="261"/>
        <v>3840</v>
      </c>
      <c r="Z1826" s="21">
        <f t="shared" si="262"/>
        <v>2160</v>
      </c>
      <c r="AA1826" s="57">
        <f t="shared" si="263"/>
        <v>273540.18231454003</v>
      </c>
      <c r="AB1826" s="59">
        <f t="shared" si="264"/>
        <v>1.7777777777777777</v>
      </c>
      <c r="AC1826" s="61">
        <f t="shared" si="265"/>
        <v>800.09999999999991</v>
      </c>
    </row>
    <row r="1827" spans="4:29">
      <c r="D1827" s="12">
        <v>1821</v>
      </c>
      <c r="E1827" s="36" t="s">
        <v>222</v>
      </c>
      <c r="F1827" s="16" t="s">
        <v>12</v>
      </c>
      <c r="G1827" s="14" t="s">
        <v>39</v>
      </c>
      <c r="H1827" s="13" t="s">
        <v>5</v>
      </c>
      <c r="I1827" s="13" t="s">
        <v>135</v>
      </c>
      <c r="J1827" s="13" t="s">
        <v>225</v>
      </c>
      <c r="K1827" s="13" t="s">
        <v>95</v>
      </c>
      <c r="L1827" s="14">
        <v>27</v>
      </c>
      <c r="M1827" s="14" t="s">
        <v>15</v>
      </c>
      <c r="N1827" s="31" t="s">
        <v>65</v>
      </c>
      <c r="O1827" s="14" t="s">
        <v>2</v>
      </c>
      <c r="P1827" s="14" t="s">
        <v>35</v>
      </c>
      <c r="Q1827" s="31">
        <v>10368</v>
      </c>
      <c r="R1827" s="31">
        <v>1152</v>
      </c>
      <c r="S1827" s="45">
        <v>20</v>
      </c>
      <c r="T1827" s="64">
        <f t="shared" si="257"/>
        <v>540</v>
      </c>
      <c r="U1827" s="64">
        <f t="shared" si="258"/>
        <v>4.0193659442136491</v>
      </c>
      <c r="V1827" s="38">
        <f t="shared" si="259"/>
        <v>1.7148166272061232</v>
      </c>
      <c r="W1827" s="52">
        <v>85.74083136030616</v>
      </c>
      <c r="X1827" s="71" t="str">
        <f t="shared" si="260"/>
        <v>Q2 2025</v>
      </c>
      <c r="Y1827" s="21">
        <f t="shared" si="261"/>
        <v>3840</v>
      </c>
      <c r="Z1827" s="21">
        <f t="shared" si="262"/>
        <v>2160</v>
      </c>
      <c r="AA1827" s="57">
        <f t="shared" si="263"/>
        <v>200968.29721068247</v>
      </c>
      <c r="AB1827" s="59">
        <f t="shared" si="264"/>
        <v>1.7777777777777777</v>
      </c>
      <c r="AC1827" s="61">
        <f t="shared" si="265"/>
        <v>685.8</v>
      </c>
    </row>
    <row r="1828" spans="4:29">
      <c r="D1828" s="12">
        <v>1822</v>
      </c>
      <c r="E1828" s="36" t="s">
        <v>222</v>
      </c>
      <c r="F1828" s="16" t="s">
        <v>12</v>
      </c>
      <c r="G1828" s="14" t="s">
        <v>39</v>
      </c>
      <c r="H1828" s="13" t="s">
        <v>5</v>
      </c>
      <c r="I1828" s="13" t="s">
        <v>135</v>
      </c>
      <c r="J1828" s="13" t="s">
        <v>197</v>
      </c>
      <c r="K1828" s="13" t="s">
        <v>95</v>
      </c>
      <c r="L1828" s="14">
        <v>27</v>
      </c>
      <c r="M1828" s="14" t="s">
        <v>15</v>
      </c>
      <c r="N1828" s="31" t="s">
        <v>65</v>
      </c>
      <c r="O1828" s="14" t="s">
        <v>2</v>
      </c>
      <c r="P1828" s="14" t="s">
        <v>35</v>
      </c>
      <c r="Q1828" s="31">
        <v>4608</v>
      </c>
      <c r="R1828" s="31">
        <v>1152</v>
      </c>
      <c r="S1828" s="45">
        <v>25</v>
      </c>
      <c r="T1828" s="64">
        <f t="shared" si="257"/>
        <v>675</v>
      </c>
      <c r="U1828" s="64">
        <f t="shared" si="258"/>
        <v>5.0242074302670616</v>
      </c>
      <c r="V1828" s="38">
        <f t="shared" si="259"/>
        <v>2.143520784007654</v>
      </c>
      <c r="W1828" s="52">
        <v>85.74083136030616</v>
      </c>
      <c r="X1828" s="71" t="str">
        <f t="shared" si="260"/>
        <v>Q2 2025</v>
      </c>
      <c r="Y1828" s="21">
        <f t="shared" si="261"/>
        <v>3840</v>
      </c>
      <c r="Z1828" s="21">
        <f t="shared" si="262"/>
        <v>2160</v>
      </c>
      <c r="AA1828" s="57">
        <f t="shared" si="263"/>
        <v>200968.29721068247</v>
      </c>
      <c r="AB1828" s="59">
        <f t="shared" si="264"/>
        <v>1.7777777777777777</v>
      </c>
      <c r="AC1828" s="61">
        <f t="shared" si="265"/>
        <v>685.8</v>
      </c>
    </row>
    <row r="1829" spans="4:29">
      <c r="D1829" s="12">
        <v>1823</v>
      </c>
      <c r="E1829" s="36" t="s">
        <v>222</v>
      </c>
      <c r="F1829" s="16" t="s">
        <v>12</v>
      </c>
      <c r="G1829" s="14" t="s">
        <v>39</v>
      </c>
      <c r="H1829" s="13" t="s">
        <v>5</v>
      </c>
      <c r="I1829" s="13" t="s">
        <v>135</v>
      </c>
      <c r="J1829" s="13" t="s">
        <v>198</v>
      </c>
      <c r="K1829" s="13" t="s">
        <v>95</v>
      </c>
      <c r="L1829" s="14">
        <v>31.5</v>
      </c>
      <c r="M1829" s="14" t="s">
        <v>15</v>
      </c>
      <c r="N1829" s="31" t="s">
        <v>65</v>
      </c>
      <c r="O1829" s="14" t="s">
        <v>2</v>
      </c>
      <c r="P1829" s="14" t="s">
        <v>35</v>
      </c>
      <c r="Q1829" s="31">
        <v>9216</v>
      </c>
      <c r="R1829" s="31">
        <v>1152</v>
      </c>
      <c r="S1829" s="45">
        <v>15</v>
      </c>
      <c r="T1829" s="64">
        <f t="shared" si="257"/>
        <v>472.5</v>
      </c>
      <c r="U1829" s="64">
        <f t="shared" si="258"/>
        <v>4.1031027347181004</v>
      </c>
      <c r="V1829" s="38">
        <f t="shared" si="259"/>
        <v>1.2861124704045923</v>
      </c>
      <c r="W1829" s="52">
        <v>85.74083136030616</v>
      </c>
      <c r="X1829" s="71" t="str">
        <f t="shared" si="260"/>
        <v>Q2 2025</v>
      </c>
      <c r="Y1829" s="21">
        <f t="shared" si="261"/>
        <v>3840</v>
      </c>
      <c r="Z1829" s="21">
        <f t="shared" si="262"/>
        <v>2160</v>
      </c>
      <c r="AA1829" s="57">
        <f t="shared" si="263"/>
        <v>273540.18231454003</v>
      </c>
      <c r="AB1829" s="59">
        <f t="shared" si="264"/>
        <v>1.7777777777777777</v>
      </c>
      <c r="AC1829" s="61">
        <f t="shared" si="265"/>
        <v>800.09999999999991</v>
      </c>
    </row>
    <row r="1830" spans="4:29">
      <c r="D1830" s="12">
        <v>1824</v>
      </c>
      <c r="E1830" s="36" t="s">
        <v>222</v>
      </c>
      <c r="F1830" s="16" t="s">
        <v>12</v>
      </c>
      <c r="G1830" s="14" t="s">
        <v>39</v>
      </c>
      <c r="H1830" s="13" t="s">
        <v>5</v>
      </c>
      <c r="I1830" s="13" t="s">
        <v>135</v>
      </c>
      <c r="J1830" s="13" t="s">
        <v>210</v>
      </c>
      <c r="K1830" s="13" t="s">
        <v>95</v>
      </c>
      <c r="L1830" s="14">
        <v>34</v>
      </c>
      <c r="M1830" s="14" t="s">
        <v>117</v>
      </c>
      <c r="N1830" s="31" t="s">
        <v>65</v>
      </c>
      <c r="O1830" s="14" t="s">
        <v>2</v>
      </c>
      <c r="P1830" s="14" t="s">
        <v>35</v>
      </c>
      <c r="Q1830" s="31">
        <v>9216</v>
      </c>
      <c r="R1830" s="31">
        <v>1151</v>
      </c>
      <c r="S1830" s="45">
        <v>5</v>
      </c>
      <c r="T1830" s="64">
        <f t="shared" si="257"/>
        <v>170</v>
      </c>
      <c r="U1830" s="64">
        <f t="shared" si="258"/>
        <v>1.3282398505292223</v>
      </c>
      <c r="V1830" s="38">
        <f t="shared" si="259"/>
        <v>0.42870415680153079</v>
      </c>
      <c r="W1830" s="52">
        <v>85.74083136030616</v>
      </c>
      <c r="X1830" s="71" t="str">
        <f t="shared" si="260"/>
        <v>Q2 2025</v>
      </c>
      <c r="Y1830" s="21">
        <f t="shared" si="261"/>
        <v>3440</v>
      </c>
      <c r="Z1830" s="21">
        <f t="shared" si="262"/>
        <v>1440</v>
      </c>
      <c r="AA1830" s="57">
        <f t="shared" si="263"/>
        <v>265647.97010584443</v>
      </c>
      <c r="AB1830" s="59">
        <f t="shared" si="264"/>
        <v>2.3888888888888888</v>
      </c>
      <c r="AC1830" s="61">
        <f t="shared" si="265"/>
        <v>863.59999999999991</v>
      </c>
    </row>
    <row r="1831" spans="4:29">
      <c r="D1831" s="12">
        <v>1825</v>
      </c>
      <c r="E1831" s="36" t="s">
        <v>222</v>
      </c>
      <c r="F1831" s="16" t="s">
        <v>12</v>
      </c>
      <c r="G1831" s="14" t="s">
        <v>39</v>
      </c>
      <c r="H1831" s="13" t="s">
        <v>5</v>
      </c>
      <c r="I1831" s="13" t="s">
        <v>144</v>
      </c>
      <c r="J1831" s="13" t="s">
        <v>284</v>
      </c>
      <c r="K1831" s="13" t="s">
        <v>43</v>
      </c>
      <c r="L1831" s="14">
        <v>27</v>
      </c>
      <c r="M1831" s="14" t="s">
        <v>15</v>
      </c>
      <c r="N1831" s="31" t="s">
        <v>65</v>
      </c>
      <c r="O1831" s="14" t="s">
        <v>1</v>
      </c>
      <c r="P1831" s="14" t="s">
        <v>35</v>
      </c>
      <c r="Q1831" s="31">
        <v>1536</v>
      </c>
      <c r="R1831" s="31">
        <v>384</v>
      </c>
      <c r="S1831" s="45">
        <v>30</v>
      </c>
      <c r="T1831" s="64">
        <f t="shared" si="257"/>
        <v>810</v>
      </c>
      <c r="U1831" s="64">
        <f t="shared" si="258"/>
        <v>6.0290489163204741</v>
      </c>
      <c r="V1831" s="38">
        <f t="shared" si="259"/>
        <v>2.5722249408091846</v>
      </c>
      <c r="W1831" s="52">
        <v>85.74083136030616</v>
      </c>
      <c r="X1831" s="71" t="str">
        <f t="shared" si="260"/>
        <v>Q2 2025</v>
      </c>
      <c r="Y1831" s="21">
        <f t="shared" si="261"/>
        <v>3840</v>
      </c>
      <c r="Z1831" s="21">
        <f t="shared" si="262"/>
        <v>2160</v>
      </c>
      <c r="AA1831" s="57">
        <f t="shared" si="263"/>
        <v>200968.29721068247</v>
      </c>
      <c r="AB1831" s="59">
        <f t="shared" si="264"/>
        <v>1.7777777777777777</v>
      </c>
      <c r="AC1831" s="61">
        <f t="shared" si="265"/>
        <v>685.8</v>
      </c>
    </row>
    <row r="1832" spans="4:29">
      <c r="D1832" s="12">
        <v>1826</v>
      </c>
      <c r="E1832" s="36" t="s">
        <v>222</v>
      </c>
      <c r="F1832" s="16" t="s">
        <v>12</v>
      </c>
      <c r="G1832" s="14" t="s">
        <v>39</v>
      </c>
      <c r="H1832" s="13" t="s">
        <v>5</v>
      </c>
      <c r="I1832" s="13" t="s">
        <v>144</v>
      </c>
      <c r="J1832" s="13" t="s">
        <v>285</v>
      </c>
      <c r="K1832" s="13" t="s">
        <v>43</v>
      </c>
      <c r="L1832" s="14">
        <v>27</v>
      </c>
      <c r="M1832" s="14" t="s">
        <v>15</v>
      </c>
      <c r="N1832" s="31" t="s">
        <v>65</v>
      </c>
      <c r="O1832" s="14" t="s">
        <v>1</v>
      </c>
      <c r="P1832" s="14" t="s">
        <v>35</v>
      </c>
      <c r="Q1832" s="31">
        <v>2304</v>
      </c>
      <c r="R1832" s="31">
        <v>1152</v>
      </c>
      <c r="S1832" s="45">
        <v>20</v>
      </c>
      <c r="T1832" s="64">
        <f t="shared" si="257"/>
        <v>540</v>
      </c>
      <c r="U1832" s="64">
        <f t="shared" si="258"/>
        <v>4.0193659442136491</v>
      </c>
      <c r="V1832" s="38">
        <f t="shared" si="259"/>
        <v>1.7148166272061232</v>
      </c>
      <c r="W1832" s="52">
        <v>85.74083136030616</v>
      </c>
      <c r="X1832" s="71" t="str">
        <f t="shared" si="260"/>
        <v>Q2 2025</v>
      </c>
      <c r="Y1832" s="21">
        <f t="shared" si="261"/>
        <v>3840</v>
      </c>
      <c r="Z1832" s="21">
        <f t="shared" si="262"/>
        <v>2160</v>
      </c>
      <c r="AA1832" s="57">
        <f t="shared" si="263"/>
        <v>200968.29721068247</v>
      </c>
      <c r="AB1832" s="59">
        <f t="shared" si="264"/>
        <v>1.7777777777777777</v>
      </c>
      <c r="AC1832" s="61">
        <f t="shared" si="265"/>
        <v>685.8</v>
      </c>
    </row>
    <row r="1833" spans="4:29">
      <c r="D1833" s="12">
        <v>1827</v>
      </c>
      <c r="E1833" s="36" t="s">
        <v>222</v>
      </c>
      <c r="F1833" s="16" t="s">
        <v>12</v>
      </c>
      <c r="G1833" s="14" t="s">
        <v>39</v>
      </c>
      <c r="H1833" s="13" t="s">
        <v>5</v>
      </c>
      <c r="I1833" s="13" t="s">
        <v>144</v>
      </c>
      <c r="J1833" s="13" t="s">
        <v>286</v>
      </c>
      <c r="K1833" s="13" t="s">
        <v>43</v>
      </c>
      <c r="L1833" s="14">
        <v>31.5</v>
      </c>
      <c r="M1833" s="14" t="s">
        <v>15</v>
      </c>
      <c r="N1833" s="31" t="s">
        <v>65</v>
      </c>
      <c r="O1833" s="14" t="s">
        <v>1</v>
      </c>
      <c r="P1833" s="14" t="s">
        <v>35</v>
      </c>
      <c r="Q1833" s="31">
        <v>2304</v>
      </c>
      <c r="R1833" s="31">
        <v>1152</v>
      </c>
      <c r="S1833" s="45">
        <v>20</v>
      </c>
      <c r="T1833" s="64">
        <f t="shared" si="257"/>
        <v>630</v>
      </c>
      <c r="U1833" s="64">
        <f t="shared" si="258"/>
        <v>5.4708036462908005</v>
      </c>
      <c r="V1833" s="38">
        <f t="shared" si="259"/>
        <v>1.7148166272061232</v>
      </c>
      <c r="W1833" s="52">
        <v>85.74083136030616</v>
      </c>
      <c r="X1833" s="71" t="str">
        <f t="shared" si="260"/>
        <v>Q2 2025</v>
      </c>
      <c r="Y1833" s="21">
        <f t="shared" si="261"/>
        <v>3840</v>
      </c>
      <c r="Z1833" s="21">
        <f t="shared" si="262"/>
        <v>2160</v>
      </c>
      <c r="AA1833" s="57">
        <f t="shared" si="263"/>
        <v>273540.18231454003</v>
      </c>
      <c r="AB1833" s="59">
        <f t="shared" si="264"/>
        <v>1.7777777777777777</v>
      </c>
      <c r="AC1833" s="61">
        <f t="shared" si="265"/>
        <v>800.09999999999991</v>
      </c>
    </row>
    <row r="1834" spans="4:29">
      <c r="D1834" s="12">
        <v>1828</v>
      </c>
      <c r="E1834" s="36" t="s">
        <v>222</v>
      </c>
      <c r="F1834" s="16" t="s">
        <v>12</v>
      </c>
      <c r="G1834" s="14" t="s">
        <v>39</v>
      </c>
      <c r="H1834" s="13" t="s">
        <v>5</v>
      </c>
      <c r="I1834" s="13" t="s">
        <v>144</v>
      </c>
      <c r="J1834" s="13"/>
      <c r="K1834" s="13"/>
      <c r="L1834" s="14">
        <v>34</v>
      </c>
      <c r="M1834" s="14" t="s">
        <v>302</v>
      </c>
      <c r="N1834" s="31" t="s">
        <v>65</v>
      </c>
      <c r="O1834" s="14" t="s">
        <v>1</v>
      </c>
      <c r="P1834" s="14" t="s">
        <v>35</v>
      </c>
      <c r="Q1834" s="31">
        <v>2304</v>
      </c>
      <c r="R1834" s="31">
        <v>2304</v>
      </c>
      <c r="S1834" s="45">
        <v>10</v>
      </c>
      <c r="T1834" s="64">
        <f t="shared" si="257"/>
        <v>340</v>
      </c>
      <c r="U1834" s="64">
        <f t="shared" si="258"/>
        <v>3.618852544932293</v>
      </c>
      <c r="V1834" s="38">
        <f t="shared" si="259"/>
        <v>0</v>
      </c>
      <c r="W1834" s="52">
        <v>0</v>
      </c>
      <c r="X1834" s="71" t="str">
        <f t="shared" si="260"/>
        <v>Q2 2025</v>
      </c>
      <c r="Y1834" s="21">
        <f t="shared" si="261"/>
        <v>344</v>
      </c>
      <c r="Z1834" s="21">
        <f t="shared" si="262"/>
        <v>440</v>
      </c>
      <c r="AA1834" s="57">
        <f t="shared" si="263"/>
        <v>361885.25449322932</v>
      </c>
      <c r="AB1834" s="59">
        <f t="shared" si="264"/>
        <v>0.78181818181818186</v>
      </c>
      <c r="AC1834" s="61">
        <f t="shared" si="265"/>
        <v>863.59999999999991</v>
      </c>
    </row>
    <row r="1835" spans="4:29">
      <c r="D1835" s="12">
        <v>1829</v>
      </c>
      <c r="E1835" s="36" t="s">
        <v>222</v>
      </c>
      <c r="F1835" s="16" t="s">
        <v>12</v>
      </c>
      <c r="G1835" s="14" t="s">
        <v>39</v>
      </c>
      <c r="H1835" s="13" t="s">
        <v>5</v>
      </c>
      <c r="I1835" s="13" t="s">
        <v>145</v>
      </c>
      <c r="J1835" s="13"/>
      <c r="K1835" s="13" t="s">
        <v>43</v>
      </c>
      <c r="L1835" s="14">
        <v>27</v>
      </c>
      <c r="M1835" s="14" t="s">
        <v>15</v>
      </c>
      <c r="N1835" s="31" t="s">
        <v>65</v>
      </c>
      <c r="O1835" s="14" t="s">
        <v>1</v>
      </c>
      <c r="P1835" s="14" t="s">
        <v>35</v>
      </c>
      <c r="Q1835" s="31">
        <v>2304</v>
      </c>
      <c r="R1835" s="31">
        <v>1152</v>
      </c>
      <c r="S1835" s="45">
        <v>35</v>
      </c>
      <c r="T1835" s="64">
        <f t="shared" si="257"/>
        <v>945</v>
      </c>
      <c r="U1835" s="64">
        <f t="shared" si="258"/>
        <v>7.0338904023738866</v>
      </c>
      <c r="V1835" s="38">
        <f t="shared" si="259"/>
        <v>3.0009290976107152</v>
      </c>
      <c r="W1835" s="52">
        <v>85.74083136030616</v>
      </c>
      <c r="X1835" s="71" t="str">
        <f t="shared" si="260"/>
        <v>Q2 2025</v>
      </c>
      <c r="Y1835" s="21">
        <f t="shared" si="261"/>
        <v>3840</v>
      </c>
      <c r="Z1835" s="21">
        <f t="shared" si="262"/>
        <v>2160</v>
      </c>
      <c r="AA1835" s="57">
        <f t="shared" si="263"/>
        <v>200968.29721068247</v>
      </c>
      <c r="AB1835" s="59">
        <f t="shared" si="264"/>
        <v>1.7777777777777777</v>
      </c>
      <c r="AC1835" s="61">
        <f t="shared" si="265"/>
        <v>685.8</v>
      </c>
    </row>
    <row r="1836" spans="4:29">
      <c r="D1836" s="12">
        <v>1830</v>
      </c>
      <c r="E1836" s="36" t="s">
        <v>222</v>
      </c>
      <c r="F1836" s="16" t="s">
        <v>12</v>
      </c>
      <c r="G1836" s="14" t="s">
        <v>39</v>
      </c>
      <c r="H1836" s="13" t="s">
        <v>5</v>
      </c>
      <c r="I1836" s="13" t="s">
        <v>145</v>
      </c>
      <c r="J1836" s="13"/>
      <c r="K1836" s="13" t="s">
        <v>43</v>
      </c>
      <c r="L1836" s="14">
        <v>31.5</v>
      </c>
      <c r="M1836" s="14" t="s">
        <v>15</v>
      </c>
      <c r="N1836" s="31" t="s">
        <v>65</v>
      </c>
      <c r="O1836" s="14" t="s">
        <v>1</v>
      </c>
      <c r="P1836" s="14" t="s">
        <v>35</v>
      </c>
      <c r="Q1836" s="31">
        <v>2304</v>
      </c>
      <c r="R1836" s="31">
        <v>1152</v>
      </c>
      <c r="S1836" s="45">
        <v>25</v>
      </c>
      <c r="T1836" s="64">
        <f t="shared" si="257"/>
        <v>787.5</v>
      </c>
      <c r="U1836" s="64">
        <f t="shared" si="258"/>
        <v>6.8385045578635006</v>
      </c>
      <c r="V1836" s="38">
        <f t="shared" si="259"/>
        <v>2.143520784007654</v>
      </c>
      <c r="W1836" s="52">
        <v>85.74083136030616</v>
      </c>
      <c r="X1836" s="71" t="str">
        <f t="shared" si="260"/>
        <v>Q2 2025</v>
      </c>
      <c r="Y1836" s="21">
        <f t="shared" si="261"/>
        <v>3840</v>
      </c>
      <c r="Z1836" s="21">
        <f t="shared" si="262"/>
        <v>2160</v>
      </c>
      <c r="AA1836" s="57">
        <f t="shared" si="263"/>
        <v>273540.18231454003</v>
      </c>
      <c r="AB1836" s="59">
        <f t="shared" si="264"/>
        <v>1.7777777777777777</v>
      </c>
      <c r="AC1836" s="61">
        <f t="shared" si="265"/>
        <v>800.09999999999991</v>
      </c>
    </row>
    <row r="1837" spans="4:29">
      <c r="D1837" s="12">
        <v>1831</v>
      </c>
      <c r="E1837" s="36" t="s">
        <v>222</v>
      </c>
      <c r="F1837" s="16" t="s">
        <v>12</v>
      </c>
      <c r="G1837" s="14" t="s">
        <v>39</v>
      </c>
      <c r="H1837" s="13" t="s">
        <v>5</v>
      </c>
      <c r="I1837" s="13" t="s">
        <v>145</v>
      </c>
      <c r="J1837" s="13" t="s">
        <v>211</v>
      </c>
      <c r="K1837" s="13"/>
      <c r="L1837" s="14">
        <v>34</v>
      </c>
      <c r="M1837" s="14" t="s">
        <v>117</v>
      </c>
      <c r="N1837" s="31" t="s">
        <v>65</v>
      </c>
      <c r="O1837" s="14" t="s">
        <v>1</v>
      </c>
      <c r="P1837" s="14" t="s">
        <v>35</v>
      </c>
      <c r="Q1837" s="31">
        <v>2304</v>
      </c>
      <c r="R1837" s="31">
        <v>1152</v>
      </c>
      <c r="S1837" s="45">
        <v>5</v>
      </c>
      <c r="T1837" s="64">
        <f t="shared" si="257"/>
        <v>170</v>
      </c>
      <c r="U1837" s="64">
        <f t="shared" si="258"/>
        <v>1.3282398505292223</v>
      </c>
      <c r="V1837" s="38">
        <f t="shared" si="259"/>
        <v>0.42870415680153079</v>
      </c>
      <c r="W1837" s="52">
        <v>85.74083136030616</v>
      </c>
      <c r="X1837" s="71" t="str">
        <f t="shared" si="260"/>
        <v>Q2 2025</v>
      </c>
      <c r="Y1837" s="21">
        <f t="shared" si="261"/>
        <v>3440</v>
      </c>
      <c r="Z1837" s="21">
        <f t="shared" si="262"/>
        <v>1440</v>
      </c>
      <c r="AA1837" s="57">
        <f t="shared" si="263"/>
        <v>265647.97010584443</v>
      </c>
      <c r="AB1837" s="59">
        <f t="shared" si="264"/>
        <v>2.3888888888888888</v>
      </c>
      <c r="AC1837" s="61">
        <f t="shared" si="265"/>
        <v>863.59999999999991</v>
      </c>
    </row>
    <row r="1838" spans="4:29">
      <c r="D1838" s="12">
        <v>1832</v>
      </c>
      <c r="E1838" s="36" t="s">
        <v>222</v>
      </c>
      <c r="F1838" s="16" t="s">
        <v>12</v>
      </c>
      <c r="G1838" s="14" t="s">
        <v>39</v>
      </c>
      <c r="H1838" s="13" t="s">
        <v>5</v>
      </c>
      <c r="I1838" s="13" t="s">
        <v>192</v>
      </c>
      <c r="J1838" s="13" t="s">
        <v>193</v>
      </c>
      <c r="K1838" s="13" t="s">
        <v>194</v>
      </c>
      <c r="L1838" s="14">
        <v>27</v>
      </c>
      <c r="M1838" s="14" t="s">
        <v>15</v>
      </c>
      <c r="N1838" s="31" t="s">
        <v>65</v>
      </c>
      <c r="O1838" s="14" t="s">
        <v>1</v>
      </c>
      <c r="P1838" s="14" t="s">
        <v>35</v>
      </c>
      <c r="Q1838" s="31">
        <v>2304</v>
      </c>
      <c r="R1838" s="31">
        <v>1152</v>
      </c>
      <c r="S1838" s="45">
        <v>5</v>
      </c>
      <c r="T1838" s="64">
        <f t="shared" si="257"/>
        <v>135</v>
      </c>
      <c r="U1838" s="64">
        <f t="shared" si="258"/>
        <v>1.0048414860534123</v>
      </c>
      <c r="V1838" s="38">
        <f t="shared" si="259"/>
        <v>0.42870415680153079</v>
      </c>
      <c r="W1838" s="52">
        <v>85.74083136030616</v>
      </c>
      <c r="X1838" s="71" t="str">
        <f t="shared" si="260"/>
        <v>Q2 2025</v>
      </c>
      <c r="Y1838" s="21">
        <f t="shared" si="261"/>
        <v>3840</v>
      </c>
      <c r="Z1838" s="21">
        <f t="shared" si="262"/>
        <v>2160</v>
      </c>
      <c r="AA1838" s="57">
        <f t="shared" si="263"/>
        <v>200968.29721068247</v>
      </c>
      <c r="AB1838" s="59">
        <f t="shared" si="264"/>
        <v>1.7777777777777777</v>
      </c>
      <c r="AC1838" s="61">
        <f t="shared" si="265"/>
        <v>685.8</v>
      </c>
    </row>
    <row r="1839" spans="4:29">
      <c r="D1839" s="12">
        <v>1833</v>
      </c>
      <c r="E1839" s="36" t="s">
        <v>222</v>
      </c>
      <c r="F1839" s="16" t="s">
        <v>12</v>
      </c>
      <c r="G1839" s="14" t="s">
        <v>39</v>
      </c>
      <c r="H1839" s="13" t="s">
        <v>5</v>
      </c>
      <c r="I1839" s="13" t="s">
        <v>166</v>
      </c>
      <c r="J1839" s="13" t="s">
        <v>287</v>
      </c>
      <c r="K1839" s="13" t="s">
        <v>167</v>
      </c>
      <c r="L1839" s="14">
        <v>27</v>
      </c>
      <c r="M1839" s="14" t="s">
        <v>143</v>
      </c>
      <c r="N1839" s="31">
        <v>1000000</v>
      </c>
      <c r="O1839" s="14" t="s">
        <v>1</v>
      </c>
      <c r="P1839" s="14" t="s">
        <v>35</v>
      </c>
      <c r="Q1839" s="31">
        <v>2304</v>
      </c>
      <c r="R1839" s="31">
        <v>1152</v>
      </c>
      <c r="S1839" s="45">
        <v>30</v>
      </c>
      <c r="T1839" s="64">
        <f t="shared" si="257"/>
        <v>810</v>
      </c>
      <c r="U1839" s="64">
        <f t="shared" si="258"/>
        <v>6.0290489163204741</v>
      </c>
      <c r="V1839" s="38">
        <f t="shared" si="259"/>
        <v>2.1703147938077501</v>
      </c>
      <c r="W1839" s="52">
        <v>72.343826460258327</v>
      </c>
      <c r="X1839" s="71" t="str">
        <f t="shared" si="260"/>
        <v>Q2 2025</v>
      </c>
      <c r="Y1839" s="21">
        <f t="shared" si="261"/>
        <v>2560</v>
      </c>
      <c r="Z1839" s="21">
        <f t="shared" si="262"/>
        <v>1440</v>
      </c>
      <c r="AA1839" s="57">
        <f t="shared" si="263"/>
        <v>200968.29721068247</v>
      </c>
      <c r="AB1839" s="59">
        <f t="shared" si="264"/>
        <v>1.7777777777777777</v>
      </c>
      <c r="AC1839" s="61">
        <f t="shared" si="265"/>
        <v>685.8</v>
      </c>
    </row>
    <row r="1840" spans="4:29">
      <c r="D1840" s="12">
        <v>1834</v>
      </c>
      <c r="E1840" s="36" t="s">
        <v>222</v>
      </c>
      <c r="F1840" s="16" t="s">
        <v>12</v>
      </c>
      <c r="G1840" s="14" t="s">
        <v>39</v>
      </c>
      <c r="H1840" s="13" t="s">
        <v>5</v>
      </c>
      <c r="I1840" s="13" t="s">
        <v>166</v>
      </c>
      <c r="J1840" s="13" t="s">
        <v>189</v>
      </c>
      <c r="K1840" s="13" t="s">
        <v>95</v>
      </c>
      <c r="L1840" s="14">
        <v>31.5</v>
      </c>
      <c r="M1840" s="14" t="s">
        <v>15</v>
      </c>
      <c r="N1840" s="31">
        <v>1000000</v>
      </c>
      <c r="O1840" s="14" t="s">
        <v>1</v>
      </c>
      <c r="P1840" s="14" t="s">
        <v>35</v>
      </c>
      <c r="Q1840" s="31">
        <v>2304</v>
      </c>
      <c r="R1840" s="31">
        <v>1152</v>
      </c>
      <c r="S1840" s="45">
        <v>10</v>
      </c>
      <c r="T1840" s="64">
        <f t="shared" si="257"/>
        <v>315</v>
      </c>
      <c r="U1840" s="64">
        <f t="shared" si="258"/>
        <v>2.7354018231454003</v>
      </c>
      <c r="V1840" s="38">
        <f t="shared" si="259"/>
        <v>0.85740831360306158</v>
      </c>
      <c r="W1840" s="52">
        <v>85.74083136030616</v>
      </c>
      <c r="X1840" s="71" t="str">
        <f t="shared" si="260"/>
        <v>Q2 2025</v>
      </c>
      <c r="Y1840" s="21">
        <f t="shared" si="261"/>
        <v>3840</v>
      </c>
      <c r="Z1840" s="21">
        <f t="shared" si="262"/>
        <v>2160</v>
      </c>
      <c r="AA1840" s="57">
        <f t="shared" si="263"/>
        <v>273540.18231454003</v>
      </c>
      <c r="AB1840" s="59">
        <f t="shared" si="264"/>
        <v>1.7777777777777777</v>
      </c>
      <c r="AC1840" s="61">
        <f t="shared" si="265"/>
        <v>800.09999999999991</v>
      </c>
    </row>
    <row r="1841" spans="4:29">
      <c r="D1841" s="12">
        <v>1835</v>
      </c>
      <c r="E1841" s="36" t="s">
        <v>222</v>
      </c>
      <c r="F1841" s="16" t="s">
        <v>12</v>
      </c>
      <c r="G1841" s="14" t="s">
        <v>39</v>
      </c>
      <c r="H1841" s="13" t="s">
        <v>5</v>
      </c>
      <c r="I1841" s="13" t="s">
        <v>166</v>
      </c>
      <c r="J1841" s="13" t="s">
        <v>288</v>
      </c>
      <c r="K1841" s="13" t="s">
        <v>43</v>
      </c>
      <c r="L1841" s="14">
        <v>34</v>
      </c>
      <c r="M1841" s="14" t="s">
        <v>117</v>
      </c>
      <c r="N1841" s="31">
        <v>1000000</v>
      </c>
      <c r="O1841" s="14" t="s">
        <v>1</v>
      </c>
      <c r="P1841" s="14" t="s">
        <v>35</v>
      </c>
      <c r="Q1841" s="31">
        <v>2304</v>
      </c>
      <c r="R1841" s="31">
        <v>1152</v>
      </c>
      <c r="S1841" s="45">
        <v>20</v>
      </c>
      <c r="T1841" s="64">
        <f t="shared" si="257"/>
        <v>680</v>
      </c>
      <c r="U1841" s="64">
        <f t="shared" si="258"/>
        <v>5.3129594021168893</v>
      </c>
      <c r="V1841" s="38">
        <f t="shared" si="259"/>
        <v>1.7148166272061232</v>
      </c>
      <c r="W1841" s="52">
        <v>85.74083136030616</v>
      </c>
      <c r="X1841" s="71" t="str">
        <f t="shared" si="260"/>
        <v>Q2 2025</v>
      </c>
      <c r="Y1841" s="21">
        <f t="shared" si="261"/>
        <v>3440</v>
      </c>
      <c r="Z1841" s="21">
        <f t="shared" si="262"/>
        <v>1440</v>
      </c>
      <c r="AA1841" s="57">
        <f t="shared" si="263"/>
        <v>265647.97010584443</v>
      </c>
      <c r="AB1841" s="59">
        <f t="shared" si="264"/>
        <v>2.3888888888888888</v>
      </c>
      <c r="AC1841" s="61">
        <f t="shared" si="265"/>
        <v>863.59999999999991</v>
      </c>
    </row>
    <row r="1842" spans="4:29">
      <c r="D1842" s="12">
        <v>1836</v>
      </c>
      <c r="E1842" s="36" t="s">
        <v>222</v>
      </c>
      <c r="F1842" s="16" t="s">
        <v>12</v>
      </c>
      <c r="G1842" s="14" t="s">
        <v>39</v>
      </c>
      <c r="H1842" s="13" t="s">
        <v>5</v>
      </c>
      <c r="I1842" s="13" t="s">
        <v>166</v>
      </c>
      <c r="J1842" s="13" t="s">
        <v>303</v>
      </c>
      <c r="K1842" s="13" t="s">
        <v>43</v>
      </c>
      <c r="L1842" s="14">
        <v>34</v>
      </c>
      <c r="M1842" s="14" t="s">
        <v>186</v>
      </c>
      <c r="N1842" s="31">
        <v>1000000</v>
      </c>
      <c r="O1842" s="14" t="s">
        <v>1</v>
      </c>
      <c r="P1842" s="14" t="s">
        <v>35</v>
      </c>
      <c r="Q1842" s="31">
        <v>2304</v>
      </c>
      <c r="R1842" s="31">
        <v>1152</v>
      </c>
      <c r="S1842" s="45">
        <v>3</v>
      </c>
      <c r="T1842" s="64">
        <f t="shared" si="257"/>
        <v>102</v>
      </c>
      <c r="U1842" s="64">
        <f t="shared" si="258"/>
        <v>1.0055797213483144</v>
      </c>
      <c r="V1842" s="38">
        <f t="shared" si="259"/>
        <v>0.25722249408091846</v>
      </c>
      <c r="W1842" s="52">
        <v>85.74083136030616</v>
      </c>
      <c r="X1842" s="71" t="str">
        <f t="shared" si="260"/>
        <v>Q2 2025</v>
      </c>
      <c r="Y1842" s="21">
        <f t="shared" si="261"/>
        <v>3840</v>
      </c>
      <c r="Z1842" s="21">
        <f t="shared" si="262"/>
        <v>2400</v>
      </c>
      <c r="AA1842" s="57">
        <f t="shared" si="263"/>
        <v>335193.2404494381</v>
      </c>
      <c r="AB1842" s="59">
        <f t="shared" si="264"/>
        <v>1.6</v>
      </c>
      <c r="AC1842" s="61">
        <f t="shared" si="265"/>
        <v>863.59999999999991</v>
      </c>
    </row>
    <row r="1843" spans="4:29">
      <c r="D1843" s="12">
        <v>1837</v>
      </c>
      <c r="E1843" s="36" t="s">
        <v>222</v>
      </c>
      <c r="F1843" s="16" t="s">
        <v>12</v>
      </c>
      <c r="G1843" s="14" t="s">
        <v>39</v>
      </c>
      <c r="H1843" s="13" t="s">
        <v>5</v>
      </c>
      <c r="I1843" s="13" t="s">
        <v>182</v>
      </c>
      <c r="J1843" s="13" t="s">
        <v>183</v>
      </c>
      <c r="K1843" s="13" t="s">
        <v>98</v>
      </c>
      <c r="L1843" s="14">
        <v>27</v>
      </c>
      <c r="M1843" s="14" t="s">
        <v>143</v>
      </c>
      <c r="N1843" s="31" t="s">
        <v>65</v>
      </c>
      <c r="O1843" s="14" t="s">
        <v>1</v>
      </c>
      <c r="P1843" s="14" t="s">
        <v>35</v>
      </c>
      <c r="Q1843" s="31">
        <v>5000</v>
      </c>
      <c r="R1843" s="31">
        <v>1152</v>
      </c>
      <c r="S1843" s="45">
        <v>15</v>
      </c>
      <c r="T1843" s="64">
        <f t="shared" si="257"/>
        <v>405</v>
      </c>
      <c r="U1843" s="64">
        <f t="shared" si="258"/>
        <v>3.0145244581602371</v>
      </c>
      <c r="V1843" s="38">
        <f t="shared" si="259"/>
        <v>1.085157396903875</v>
      </c>
      <c r="W1843" s="52">
        <v>72.343826460258327</v>
      </c>
      <c r="X1843" s="71" t="str">
        <f t="shared" si="260"/>
        <v>Q2 2025</v>
      </c>
      <c r="Y1843" s="21">
        <f t="shared" si="261"/>
        <v>2560</v>
      </c>
      <c r="Z1843" s="21">
        <f t="shared" si="262"/>
        <v>1440</v>
      </c>
      <c r="AA1843" s="57">
        <f t="shared" si="263"/>
        <v>200968.29721068247</v>
      </c>
      <c r="AB1843" s="59">
        <f t="shared" si="264"/>
        <v>1.7777777777777777</v>
      </c>
      <c r="AC1843" s="61">
        <f t="shared" si="265"/>
        <v>685.8</v>
      </c>
    </row>
    <row r="1844" spans="4:29">
      <c r="D1844" s="12">
        <v>1838</v>
      </c>
      <c r="E1844" s="36" t="s">
        <v>222</v>
      </c>
      <c r="F1844" s="16" t="s">
        <v>12</v>
      </c>
      <c r="G1844" s="14" t="s">
        <v>39</v>
      </c>
      <c r="H1844" s="13" t="s">
        <v>5</v>
      </c>
      <c r="I1844" s="13" t="s">
        <v>182</v>
      </c>
      <c r="J1844" s="13" t="s">
        <v>209</v>
      </c>
      <c r="K1844" s="13"/>
      <c r="L1844" s="14">
        <v>27</v>
      </c>
      <c r="M1844" s="14" t="s">
        <v>143</v>
      </c>
      <c r="N1844" s="31">
        <v>1000000</v>
      </c>
      <c r="O1844" s="14" t="s">
        <v>1</v>
      </c>
      <c r="P1844" s="14" t="s">
        <v>35</v>
      </c>
      <c r="Q1844" s="31">
        <v>5000</v>
      </c>
      <c r="R1844" s="31">
        <v>1152</v>
      </c>
      <c r="S1844" s="45">
        <v>5</v>
      </c>
      <c r="T1844" s="64">
        <f t="shared" si="257"/>
        <v>135</v>
      </c>
      <c r="U1844" s="64">
        <f t="shared" si="258"/>
        <v>1.0048414860534123</v>
      </c>
      <c r="V1844" s="38">
        <f t="shared" si="259"/>
        <v>0.36171913230129166</v>
      </c>
      <c r="W1844" s="52">
        <v>72.343826460258327</v>
      </c>
      <c r="X1844" s="71" t="str">
        <f t="shared" si="260"/>
        <v>Q2 2025</v>
      </c>
      <c r="Y1844" s="21">
        <f t="shared" si="261"/>
        <v>2560</v>
      </c>
      <c r="Z1844" s="21">
        <f t="shared" si="262"/>
        <v>1440</v>
      </c>
      <c r="AA1844" s="57">
        <f t="shared" si="263"/>
        <v>200968.29721068247</v>
      </c>
      <c r="AB1844" s="59">
        <f t="shared" si="264"/>
        <v>1.7777777777777777</v>
      </c>
      <c r="AC1844" s="61">
        <f t="shared" si="265"/>
        <v>685.8</v>
      </c>
    </row>
    <row r="1845" spans="4:29">
      <c r="D1845" s="12">
        <v>1839</v>
      </c>
      <c r="E1845" s="36" t="s">
        <v>222</v>
      </c>
      <c r="F1845" s="16" t="s">
        <v>12</v>
      </c>
      <c r="G1845" s="14" t="s">
        <v>39</v>
      </c>
      <c r="H1845" s="13" t="s">
        <v>5</v>
      </c>
      <c r="I1845" s="13" t="s">
        <v>58</v>
      </c>
      <c r="J1845" s="13" t="s">
        <v>188</v>
      </c>
      <c r="K1845" s="13" t="s">
        <v>95</v>
      </c>
      <c r="L1845" s="14">
        <v>27</v>
      </c>
      <c r="M1845" s="14" t="s">
        <v>143</v>
      </c>
      <c r="N1845" s="31" t="s">
        <v>65</v>
      </c>
      <c r="O1845" s="14" t="s">
        <v>1</v>
      </c>
      <c r="P1845" s="14" t="s">
        <v>35</v>
      </c>
      <c r="Q1845" s="31">
        <v>5000</v>
      </c>
      <c r="R1845" s="31">
        <v>1152</v>
      </c>
      <c r="S1845" s="45">
        <v>15</v>
      </c>
      <c r="T1845" s="64">
        <f t="shared" si="257"/>
        <v>405</v>
      </c>
      <c r="U1845" s="64">
        <f t="shared" si="258"/>
        <v>3.0145244581602371</v>
      </c>
      <c r="V1845" s="38">
        <f t="shared" si="259"/>
        <v>1.2861124704045923</v>
      </c>
      <c r="W1845" s="52">
        <v>85.74083136030616</v>
      </c>
      <c r="X1845" s="71" t="str">
        <f t="shared" si="260"/>
        <v>Q2 2025</v>
      </c>
      <c r="Y1845" s="21">
        <f t="shared" si="261"/>
        <v>2560</v>
      </c>
      <c r="Z1845" s="21">
        <f t="shared" si="262"/>
        <v>1440</v>
      </c>
      <c r="AA1845" s="57">
        <f t="shared" si="263"/>
        <v>200968.29721068247</v>
      </c>
      <c r="AB1845" s="59">
        <f t="shared" si="264"/>
        <v>1.7777777777777777</v>
      </c>
      <c r="AC1845" s="61">
        <f t="shared" si="265"/>
        <v>685.8</v>
      </c>
    </row>
    <row r="1846" spans="4:29">
      <c r="D1846" s="12">
        <v>1840</v>
      </c>
      <c r="E1846" s="36" t="s">
        <v>222</v>
      </c>
      <c r="F1846" s="16" t="s">
        <v>12</v>
      </c>
      <c r="G1846" s="14" t="s">
        <v>39</v>
      </c>
      <c r="H1846" s="13" t="s">
        <v>5</v>
      </c>
      <c r="I1846" s="13" t="s">
        <v>36</v>
      </c>
      <c r="J1846" s="13" t="s">
        <v>221</v>
      </c>
      <c r="K1846" s="13" t="s">
        <v>98</v>
      </c>
      <c r="L1846" s="14">
        <v>27</v>
      </c>
      <c r="M1846" s="14" t="s">
        <v>15</v>
      </c>
      <c r="N1846" s="31">
        <v>1000000</v>
      </c>
      <c r="O1846" s="14" t="s">
        <v>1</v>
      </c>
      <c r="P1846" s="14" t="s">
        <v>35</v>
      </c>
      <c r="Q1846" s="31">
        <v>4608</v>
      </c>
      <c r="R1846" s="31">
        <v>1152</v>
      </c>
      <c r="S1846" s="45">
        <v>20</v>
      </c>
      <c r="T1846" s="64">
        <f t="shared" si="257"/>
        <v>540</v>
      </c>
      <c r="U1846" s="64">
        <f t="shared" si="258"/>
        <v>4.0193659442136491</v>
      </c>
      <c r="V1846" s="38">
        <f t="shared" si="259"/>
        <v>0</v>
      </c>
      <c r="W1846" s="52">
        <v>0</v>
      </c>
      <c r="X1846" s="71" t="str">
        <f t="shared" si="260"/>
        <v>Q2 2025</v>
      </c>
      <c r="Y1846" s="21">
        <f t="shared" si="261"/>
        <v>3840</v>
      </c>
      <c r="Z1846" s="21">
        <f t="shared" si="262"/>
        <v>2160</v>
      </c>
      <c r="AA1846" s="57">
        <f t="shared" si="263"/>
        <v>200968.29721068247</v>
      </c>
      <c r="AB1846" s="59">
        <f t="shared" si="264"/>
        <v>1.7777777777777777</v>
      </c>
      <c r="AC1846" s="61">
        <f t="shared" si="265"/>
        <v>685.8</v>
      </c>
    </row>
    <row r="1847" spans="4:29">
      <c r="D1847" s="12">
        <v>1841</v>
      </c>
      <c r="E1847" s="36" t="s">
        <v>222</v>
      </c>
      <c r="F1847" s="16" t="s">
        <v>12</v>
      </c>
      <c r="G1847" s="14" t="s">
        <v>39</v>
      </c>
      <c r="H1847" s="13" t="s">
        <v>5</v>
      </c>
      <c r="I1847" s="13" t="s">
        <v>36</v>
      </c>
      <c r="J1847" s="13" t="s">
        <v>220</v>
      </c>
      <c r="K1847" s="13" t="s">
        <v>98</v>
      </c>
      <c r="L1847" s="14">
        <v>34</v>
      </c>
      <c r="M1847" s="14" t="s">
        <v>117</v>
      </c>
      <c r="N1847" s="31">
        <v>1000000</v>
      </c>
      <c r="O1847" s="14" t="s">
        <v>1</v>
      </c>
      <c r="P1847" s="14" t="s">
        <v>35</v>
      </c>
      <c r="Q1847" s="31">
        <v>4608</v>
      </c>
      <c r="R1847" s="31">
        <v>1152</v>
      </c>
      <c r="S1847" s="45">
        <v>10</v>
      </c>
      <c r="T1847" s="64">
        <f t="shared" si="257"/>
        <v>340</v>
      </c>
      <c r="U1847" s="64">
        <f t="shared" si="258"/>
        <v>2.6564797010584447</v>
      </c>
      <c r="V1847" s="38">
        <f t="shared" si="259"/>
        <v>0.85740831360306158</v>
      </c>
      <c r="W1847" s="52">
        <v>85.74083136030616</v>
      </c>
      <c r="X1847" s="71" t="str">
        <f t="shared" si="260"/>
        <v>Q2 2025</v>
      </c>
      <c r="Y1847" s="21">
        <f t="shared" si="261"/>
        <v>3440</v>
      </c>
      <c r="Z1847" s="21">
        <f t="shared" si="262"/>
        <v>1440</v>
      </c>
      <c r="AA1847" s="57">
        <f t="shared" si="263"/>
        <v>265647.97010584443</v>
      </c>
      <c r="AB1847" s="59">
        <f t="shared" si="264"/>
        <v>2.3888888888888888</v>
      </c>
      <c r="AC1847" s="61">
        <f t="shared" si="265"/>
        <v>863.59999999999991</v>
      </c>
    </row>
    <row r="1848" spans="4:29">
      <c r="D1848" s="12">
        <v>1842</v>
      </c>
      <c r="E1848" s="36" t="s">
        <v>222</v>
      </c>
      <c r="F1848" s="16" t="s">
        <v>12</v>
      </c>
      <c r="G1848" s="14" t="s">
        <v>39</v>
      </c>
      <c r="H1848" s="13" t="s">
        <v>5</v>
      </c>
      <c r="I1848" s="13" t="s">
        <v>76</v>
      </c>
      <c r="J1848" s="13"/>
      <c r="K1848" s="13"/>
      <c r="L1848" s="14">
        <v>27</v>
      </c>
      <c r="M1848" s="14" t="s">
        <v>15</v>
      </c>
      <c r="N1848" s="31">
        <v>1000000</v>
      </c>
      <c r="O1848" s="14" t="s">
        <v>1</v>
      </c>
      <c r="P1848" s="14" t="s">
        <v>35</v>
      </c>
      <c r="Q1848" s="31">
        <v>5000</v>
      </c>
      <c r="R1848" s="31">
        <v>1152</v>
      </c>
      <c r="S1848" s="45">
        <v>120</v>
      </c>
      <c r="T1848" s="64">
        <f t="shared" si="257"/>
        <v>3240</v>
      </c>
      <c r="U1848" s="64">
        <f t="shared" si="258"/>
        <v>24.116195665281897</v>
      </c>
      <c r="V1848" s="38">
        <f t="shared" si="259"/>
        <v>0</v>
      </c>
      <c r="W1848" s="52">
        <v>0</v>
      </c>
      <c r="X1848" s="71" t="str">
        <f t="shared" si="260"/>
        <v>Q2 2025</v>
      </c>
      <c r="Y1848" s="21">
        <f t="shared" si="261"/>
        <v>3840</v>
      </c>
      <c r="Z1848" s="21">
        <f t="shared" si="262"/>
        <v>2160</v>
      </c>
      <c r="AA1848" s="57">
        <f t="shared" si="263"/>
        <v>200968.29721068247</v>
      </c>
      <c r="AB1848" s="59">
        <f t="shared" si="264"/>
        <v>1.7777777777777777</v>
      </c>
      <c r="AC1848" s="61">
        <f t="shared" si="265"/>
        <v>685.8</v>
      </c>
    </row>
    <row r="1849" spans="4:29">
      <c r="D1849" s="12">
        <v>1843</v>
      </c>
      <c r="E1849" s="36" t="s">
        <v>222</v>
      </c>
      <c r="F1849" s="16" t="s">
        <v>12</v>
      </c>
      <c r="G1849" s="14" t="s">
        <v>39</v>
      </c>
      <c r="H1849" s="13" t="s">
        <v>5</v>
      </c>
      <c r="I1849" s="13" t="s">
        <v>76</v>
      </c>
      <c r="J1849" s="13"/>
      <c r="K1849" s="13"/>
      <c r="L1849" s="14">
        <v>31.5</v>
      </c>
      <c r="M1849" s="14" t="s">
        <v>15</v>
      </c>
      <c r="N1849" s="31" t="s">
        <v>65</v>
      </c>
      <c r="O1849" s="14" t="s">
        <v>1</v>
      </c>
      <c r="P1849" s="14" t="s">
        <v>35</v>
      </c>
      <c r="Q1849" s="31">
        <v>5000</v>
      </c>
      <c r="R1849" s="31">
        <v>1152</v>
      </c>
      <c r="S1849" s="45">
        <v>10</v>
      </c>
      <c r="T1849" s="64">
        <f t="shared" si="257"/>
        <v>315</v>
      </c>
      <c r="U1849" s="64">
        <f t="shared" si="258"/>
        <v>2.7354018231454003</v>
      </c>
      <c r="V1849" s="38">
        <f t="shared" si="259"/>
        <v>0.85740831360306158</v>
      </c>
      <c r="W1849" s="52">
        <v>85.74083136030616</v>
      </c>
      <c r="X1849" s="71" t="str">
        <f t="shared" si="260"/>
        <v>Q2 2025</v>
      </c>
      <c r="Y1849" s="21">
        <f t="shared" si="261"/>
        <v>3840</v>
      </c>
      <c r="Z1849" s="21">
        <f t="shared" si="262"/>
        <v>2160</v>
      </c>
      <c r="AA1849" s="57">
        <f t="shared" si="263"/>
        <v>273540.18231454003</v>
      </c>
      <c r="AB1849" s="59">
        <f t="shared" si="264"/>
        <v>1.7777777777777777</v>
      </c>
      <c r="AC1849" s="61">
        <f t="shared" si="265"/>
        <v>800.09999999999991</v>
      </c>
    </row>
    <row r="1850" spans="4:29">
      <c r="D1850" s="12">
        <v>1844</v>
      </c>
      <c r="E1850" s="36" t="s">
        <v>222</v>
      </c>
      <c r="F1850" s="16" t="s">
        <v>12</v>
      </c>
      <c r="G1850" s="14" t="s">
        <v>39</v>
      </c>
      <c r="H1850" s="13" t="s">
        <v>5</v>
      </c>
      <c r="I1850" s="13" t="s">
        <v>76</v>
      </c>
      <c r="J1850" s="13"/>
      <c r="K1850" s="13"/>
      <c r="L1850" s="14">
        <v>31.5</v>
      </c>
      <c r="M1850" s="14" t="s">
        <v>15</v>
      </c>
      <c r="N1850" s="31" t="s">
        <v>65</v>
      </c>
      <c r="O1850" s="14" t="s">
        <v>1</v>
      </c>
      <c r="P1850" s="14" t="s">
        <v>35</v>
      </c>
      <c r="Q1850" s="31">
        <v>5000</v>
      </c>
      <c r="R1850" s="31">
        <v>1152</v>
      </c>
      <c r="S1850" s="45">
        <v>160</v>
      </c>
      <c r="T1850" s="64">
        <f t="shared" si="257"/>
        <v>5040</v>
      </c>
      <c r="U1850" s="64">
        <f t="shared" si="258"/>
        <v>43.766429170326404</v>
      </c>
      <c r="V1850" s="38">
        <f t="shared" si="259"/>
        <v>13.718533017648985</v>
      </c>
      <c r="W1850" s="52">
        <v>85.74083136030616</v>
      </c>
      <c r="X1850" s="71" t="str">
        <f t="shared" si="260"/>
        <v>Q2 2025</v>
      </c>
      <c r="Y1850" s="21">
        <f t="shared" si="261"/>
        <v>3840</v>
      </c>
      <c r="Z1850" s="21">
        <f t="shared" si="262"/>
        <v>2160</v>
      </c>
      <c r="AA1850" s="57">
        <f t="shared" si="263"/>
        <v>273540.18231454003</v>
      </c>
      <c r="AB1850" s="59">
        <f t="shared" si="264"/>
        <v>1.7777777777777777</v>
      </c>
      <c r="AC1850" s="61">
        <f t="shared" si="265"/>
        <v>800.09999999999991</v>
      </c>
    </row>
    <row r="1851" spans="4:29">
      <c r="D1851" s="12">
        <v>1845</v>
      </c>
      <c r="E1851" s="36" t="s">
        <v>222</v>
      </c>
      <c r="F1851" s="16" t="s">
        <v>12</v>
      </c>
      <c r="G1851" s="14" t="s">
        <v>39</v>
      </c>
      <c r="H1851" s="13" t="s">
        <v>5</v>
      </c>
      <c r="I1851" s="13" t="s">
        <v>76</v>
      </c>
      <c r="J1851" s="13"/>
      <c r="K1851" s="13"/>
      <c r="L1851" s="14">
        <v>49</v>
      </c>
      <c r="M1851" s="14" t="s">
        <v>99</v>
      </c>
      <c r="N1851" s="31">
        <v>1000000</v>
      </c>
      <c r="O1851" s="14" t="s">
        <v>1</v>
      </c>
      <c r="P1851" s="14" t="s">
        <v>35</v>
      </c>
      <c r="Q1851" s="31">
        <v>5000</v>
      </c>
      <c r="R1851" s="31">
        <v>1152</v>
      </c>
      <c r="S1851" s="45">
        <v>25</v>
      </c>
      <c r="T1851" s="64">
        <f t="shared" si="257"/>
        <v>1225</v>
      </c>
      <c r="U1851" s="64">
        <f t="shared" si="258"/>
        <v>10.093221676018096</v>
      </c>
      <c r="V1851" s="38">
        <f t="shared" si="259"/>
        <v>3.062172548582363</v>
      </c>
      <c r="W1851" s="52">
        <v>122.48690194329453</v>
      </c>
      <c r="X1851" s="71" t="str">
        <f t="shared" si="260"/>
        <v>Q2 2025</v>
      </c>
      <c r="Y1851" s="21">
        <f t="shared" si="261"/>
        <v>5120</v>
      </c>
      <c r="Z1851" s="21">
        <f t="shared" si="262"/>
        <v>1440</v>
      </c>
      <c r="AA1851" s="57">
        <f t="shared" si="263"/>
        <v>403728.86704072385</v>
      </c>
      <c r="AB1851" s="59">
        <f t="shared" si="264"/>
        <v>3.5555555555555554</v>
      </c>
      <c r="AC1851" s="61">
        <f t="shared" si="265"/>
        <v>1244.5999999999999</v>
      </c>
    </row>
    <row r="1852" spans="4:29">
      <c r="D1852" s="12">
        <v>1846</v>
      </c>
      <c r="E1852" s="36" t="s">
        <v>222</v>
      </c>
      <c r="F1852" s="16" t="s">
        <v>12</v>
      </c>
      <c r="G1852" s="14" t="s">
        <v>39</v>
      </c>
      <c r="H1852" s="13" t="s">
        <v>6</v>
      </c>
      <c r="I1852" s="13" t="s">
        <v>76</v>
      </c>
      <c r="J1852" s="13"/>
      <c r="K1852" s="13" t="s">
        <v>123</v>
      </c>
      <c r="L1852" s="14">
        <v>43</v>
      </c>
      <c r="M1852" s="14" t="s">
        <v>15</v>
      </c>
      <c r="N1852" s="31">
        <v>1000000</v>
      </c>
      <c r="O1852" s="14" t="s">
        <v>1</v>
      </c>
      <c r="P1852" s="14" t="s">
        <v>35</v>
      </c>
      <c r="Q1852" s="31">
        <v>4000</v>
      </c>
      <c r="R1852" s="31">
        <v>500</v>
      </c>
      <c r="S1852" s="45">
        <v>25.794</v>
      </c>
      <c r="T1852" s="64">
        <f t="shared" si="257"/>
        <v>1109.1420000000001</v>
      </c>
      <c r="U1852" s="64">
        <f t="shared" si="258"/>
        <v>13.1478769568019</v>
      </c>
      <c r="V1852" s="38">
        <f t="shared" si="259"/>
        <v>2.9636696519941728</v>
      </c>
      <c r="W1852" s="52">
        <v>114.89763712468687</v>
      </c>
      <c r="X1852" s="71" t="str">
        <f t="shared" si="260"/>
        <v>Q2 2025</v>
      </c>
      <c r="Y1852" s="21">
        <f t="shared" si="261"/>
        <v>3840</v>
      </c>
      <c r="Z1852" s="21">
        <f t="shared" si="262"/>
        <v>2160</v>
      </c>
      <c r="AA1852" s="57">
        <f t="shared" si="263"/>
        <v>509726.1749554897</v>
      </c>
      <c r="AB1852" s="59">
        <f t="shared" si="264"/>
        <v>1.7777777777777777</v>
      </c>
      <c r="AC1852" s="61">
        <f t="shared" si="265"/>
        <v>1092.2</v>
      </c>
    </row>
    <row r="1853" spans="4:29">
      <c r="D1853" s="12">
        <v>1847</v>
      </c>
      <c r="E1853" s="36" t="s">
        <v>222</v>
      </c>
      <c r="F1853" s="16" t="s">
        <v>12</v>
      </c>
      <c r="G1853" s="14" t="s">
        <v>39</v>
      </c>
      <c r="H1853" s="13" t="s">
        <v>6</v>
      </c>
      <c r="I1853" s="13" t="s">
        <v>76</v>
      </c>
      <c r="J1853" s="13"/>
      <c r="K1853" s="13" t="s">
        <v>123</v>
      </c>
      <c r="L1853" s="14">
        <v>50</v>
      </c>
      <c r="M1853" s="14" t="s">
        <v>15</v>
      </c>
      <c r="N1853" s="31">
        <v>1000000</v>
      </c>
      <c r="O1853" s="14" t="s">
        <v>1</v>
      </c>
      <c r="P1853" s="14" t="s">
        <v>35</v>
      </c>
      <c r="Q1853" s="31">
        <v>5929.950586864823</v>
      </c>
      <c r="R1853" s="31">
        <v>494.16254890540188</v>
      </c>
      <c r="S1853" s="45">
        <v>40.573999999999998</v>
      </c>
      <c r="T1853" s="64">
        <f t="shared" si="257"/>
        <v>2028.6999999999998</v>
      </c>
      <c r="U1853" s="64">
        <f t="shared" si="258"/>
        <v>27.963263686646883</v>
      </c>
      <c r="V1853" s="38">
        <f t="shared" si="259"/>
        <v>5.4207636380198192</v>
      </c>
      <c r="W1853" s="52">
        <v>133.60190363335681</v>
      </c>
      <c r="X1853" s="71" t="str">
        <f t="shared" si="260"/>
        <v>Q2 2025</v>
      </c>
      <c r="Y1853" s="21">
        <f t="shared" si="261"/>
        <v>3840</v>
      </c>
      <c r="Z1853" s="21">
        <f t="shared" si="262"/>
        <v>2160</v>
      </c>
      <c r="AA1853" s="57">
        <f t="shared" si="263"/>
        <v>689191.69139465876</v>
      </c>
      <c r="AB1853" s="59">
        <f t="shared" si="264"/>
        <v>1.7777777777777777</v>
      </c>
      <c r="AC1853" s="61">
        <f t="shared" si="265"/>
        <v>1270</v>
      </c>
    </row>
    <row r="1854" spans="4:29">
      <c r="D1854" s="12">
        <v>1848</v>
      </c>
      <c r="E1854" s="36" t="s">
        <v>222</v>
      </c>
      <c r="F1854" s="16" t="s">
        <v>12</v>
      </c>
      <c r="G1854" s="14" t="s">
        <v>39</v>
      </c>
      <c r="H1854" s="13" t="s">
        <v>6</v>
      </c>
      <c r="I1854" s="13" t="s">
        <v>76</v>
      </c>
      <c r="J1854" s="13"/>
      <c r="K1854" s="13" t="s">
        <v>123</v>
      </c>
      <c r="L1854" s="14">
        <v>55</v>
      </c>
      <c r="M1854" s="14" t="s">
        <v>15</v>
      </c>
      <c r="N1854" s="31">
        <v>1000000</v>
      </c>
      <c r="O1854" s="14" t="s">
        <v>1</v>
      </c>
      <c r="P1854" s="14" t="s">
        <v>35</v>
      </c>
      <c r="Q1854" s="31">
        <v>6804.6390532544374</v>
      </c>
      <c r="R1854" s="31">
        <v>567.05325443786978</v>
      </c>
      <c r="S1854" s="45">
        <v>423.88099999999997</v>
      </c>
      <c r="T1854" s="64">
        <f t="shared" si="257"/>
        <v>23313.454999999998</v>
      </c>
      <c r="U1854" s="64">
        <f t="shared" si="258"/>
        <v>353.48366864147181</v>
      </c>
      <c r="V1854" s="38">
        <f t="shared" si="259"/>
        <v>43.606107555788398</v>
      </c>
      <c r="W1854" s="52">
        <v>102.87346579768473</v>
      </c>
      <c r="X1854" s="71" t="str">
        <f t="shared" si="260"/>
        <v>Q2 2025</v>
      </c>
      <c r="Y1854" s="21">
        <f t="shared" si="261"/>
        <v>3840</v>
      </c>
      <c r="Z1854" s="21">
        <f t="shared" si="262"/>
        <v>2160</v>
      </c>
      <c r="AA1854" s="57">
        <f t="shared" si="263"/>
        <v>833921.94658753707</v>
      </c>
      <c r="AB1854" s="59">
        <f t="shared" si="264"/>
        <v>1.7777777777777777</v>
      </c>
      <c r="AC1854" s="61">
        <f t="shared" si="265"/>
        <v>1397</v>
      </c>
    </row>
    <row r="1855" spans="4:29">
      <c r="D1855" s="12">
        <v>1849</v>
      </c>
      <c r="E1855" s="36" t="s">
        <v>222</v>
      </c>
      <c r="F1855" s="16" t="s">
        <v>12</v>
      </c>
      <c r="G1855" s="14" t="s">
        <v>39</v>
      </c>
      <c r="H1855" s="13" t="s">
        <v>6</v>
      </c>
      <c r="I1855" s="13" t="s">
        <v>76</v>
      </c>
      <c r="J1855" s="13"/>
      <c r="K1855" s="13" t="s">
        <v>123</v>
      </c>
      <c r="L1855" s="14">
        <v>65</v>
      </c>
      <c r="M1855" s="14" t="s">
        <v>15</v>
      </c>
      <c r="N1855" s="31">
        <v>1000000</v>
      </c>
      <c r="O1855" s="14" t="s">
        <v>1</v>
      </c>
      <c r="P1855" s="14" t="s">
        <v>35</v>
      </c>
      <c r="Q1855" s="31">
        <v>9504</v>
      </c>
      <c r="R1855" s="31">
        <v>792</v>
      </c>
      <c r="S1855" s="45">
        <v>611.54399999999998</v>
      </c>
      <c r="T1855" s="64">
        <f t="shared" si="257"/>
        <v>39750.36</v>
      </c>
      <c r="U1855" s="64">
        <f t="shared" si="258"/>
        <v>712.28606389061133</v>
      </c>
      <c r="V1855" s="38">
        <f t="shared" si="259"/>
        <v>84.250519699033418</v>
      </c>
      <c r="W1855" s="52">
        <v>137.76689771959732</v>
      </c>
      <c r="X1855" s="71" t="str">
        <f t="shared" si="260"/>
        <v>Q2 2025</v>
      </c>
      <c r="Y1855" s="21">
        <f t="shared" si="261"/>
        <v>3840</v>
      </c>
      <c r="Z1855" s="21">
        <f t="shared" si="262"/>
        <v>2160</v>
      </c>
      <c r="AA1855" s="57">
        <f t="shared" si="263"/>
        <v>1164733.9584569733</v>
      </c>
      <c r="AB1855" s="59">
        <f t="shared" si="264"/>
        <v>1.7777777777777777</v>
      </c>
      <c r="AC1855" s="61">
        <f t="shared" si="265"/>
        <v>1651</v>
      </c>
    </row>
    <row r="1856" spans="4:29">
      <c r="D1856" s="12">
        <v>1850</v>
      </c>
      <c r="E1856" s="36" t="s">
        <v>222</v>
      </c>
      <c r="F1856" s="16" t="s">
        <v>12</v>
      </c>
      <c r="G1856" s="14" t="s">
        <v>39</v>
      </c>
      <c r="H1856" s="13" t="s">
        <v>6</v>
      </c>
      <c r="I1856" s="13" t="s">
        <v>76</v>
      </c>
      <c r="J1856" s="13"/>
      <c r="K1856" s="13" t="s">
        <v>123</v>
      </c>
      <c r="L1856" s="14">
        <v>75</v>
      </c>
      <c r="M1856" s="14" t="s">
        <v>15</v>
      </c>
      <c r="N1856" s="31">
        <v>1000000</v>
      </c>
      <c r="O1856" s="14" t="s">
        <v>2</v>
      </c>
      <c r="P1856" s="14" t="s">
        <v>35</v>
      </c>
      <c r="Q1856" s="31">
        <v>13685.759999999997</v>
      </c>
      <c r="R1856" s="31">
        <v>1140.4799999999998</v>
      </c>
      <c r="S1856" s="45">
        <v>622.04700000000003</v>
      </c>
      <c r="T1856" s="64">
        <f t="shared" si="257"/>
        <v>46653.525000000001</v>
      </c>
      <c r="U1856" s="64">
        <f t="shared" si="258"/>
        <v>964.59665412818993</v>
      </c>
      <c r="V1856" s="38">
        <f t="shared" si="259"/>
        <v>164.66619852633642</v>
      </c>
      <c r="W1856" s="52">
        <v>264.71665087418859</v>
      </c>
      <c r="X1856" s="71" t="str">
        <f t="shared" si="260"/>
        <v>Q2 2025</v>
      </c>
      <c r="Y1856" s="21">
        <f t="shared" si="261"/>
        <v>3840</v>
      </c>
      <c r="Z1856" s="21">
        <f t="shared" si="262"/>
        <v>2160</v>
      </c>
      <c r="AA1856" s="57">
        <f t="shared" si="263"/>
        <v>1550681.3056379822</v>
      </c>
      <c r="AB1856" s="59">
        <f t="shared" si="264"/>
        <v>1.7777777777777777</v>
      </c>
      <c r="AC1856" s="61">
        <f t="shared" si="265"/>
        <v>1905</v>
      </c>
    </row>
    <row r="1857" spans="4:29">
      <c r="D1857" s="12">
        <v>1851</v>
      </c>
      <c r="E1857" s="36" t="s">
        <v>222</v>
      </c>
      <c r="F1857" s="16" t="s">
        <v>12</v>
      </c>
      <c r="G1857" s="14" t="s">
        <v>39</v>
      </c>
      <c r="H1857" s="13" t="s">
        <v>6</v>
      </c>
      <c r="I1857" s="13" t="s">
        <v>76</v>
      </c>
      <c r="J1857" s="13"/>
      <c r="K1857" s="13" t="s">
        <v>123</v>
      </c>
      <c r="L1857" s="14">
        <v>85</v>
      </c>
      <c r="M1857" s="14" t="s">
        <v>15</v>
      </c>
      <c r="N1857" s="31">
        <v>1000000</v>
      </c>
      <c r="O1857" s="14" t="s">
        <v>2</v>
      </c>
      <c r="P1857" s="14" t="s">
        <v>35</v>
      </c>
      <c r="Q1857" s="31">
        <v>17578.598399999999</v>
      </c>
      <c r="R1857" s="31">
        <v>1464.8832</v>
      </c>
      <c r="S1857" s="45">
        <v>485.54300000000001</v>
      </c>
      <c r="T1857" s="64">
        <f t="shared" si="257"/>
        <v>41271.154999999999</v>
      </c>
      <c r="U1857" s="64">
        <f t="shared" si="258"/>
        <v>967.08706208887827</v>
      </c>
      <c r="V1857" s="38">
        <f t="shared" si="259"/>
        <v>168.44328085339686</v>
      </c>
      <c r="W1857" s="52">
        <v>346.91732936814424</v>
      </c>
      <c r="X1857" s="71" t="str">
        <f t="shared" si="260"/>
        <v>Q2 2025</v>
      </c>
      <c r="Y1857" s="21">
        <f t="shared" si="261"/>
        <v>3840</v>
      </c>
      <c r="Z1857" s="21">
        <f t="shared" si="262"/>
        <v>2160</v>
      </c>
      <c r="AA1857" s="57">
        <f t="shared" si="263"/>
        <v>1991763.9881305636</v>
      </c>
      <c r="AB1857" s="59">
        <f t="shared" si="264"/>
        <v>1.7777777777777777</v>
      </c>
      <c r="AC1857" s="61">
        <f t="shared" si="265"/>
        <v>2159</v>
      </c>
    </row>
    <row r="1858" spans="4:29">
      <c r="D1858" s="12">
        <v>1852</v>
      </c>
      <c r="E1858" s="36" t="s">
        <v>222</v>
      </c>
      <c r="F1858" s="16" t="s">
        <v>12</v>
      </c>
      <c r="G1858" s="14" t="s">
        <v>39</v>
      </c>
      <c r="H1858" s="13" t="s">
        <v>6</v>
      </c>
      <c r="I1858" s="13" t="s">
        <v>76</v>
      </c>
      <c r="J1858" s="13"/>
      <c r="K1858" s="13" t="s">
        <v>123</v>
      </c>
      <c r="L1858" s="14">
        <v>98</v>
      </c>
      <c r="M1858" s="14" t="s">
        <v>15</v>
      </c>
      <c r="N1858" s="31">
        <v>1000000</v>
      </c>
      <c r="O1858" s="14" t="s">
        <v>2</v>
      </c>
      <c r="P1858" s="14" t="s">
        <v>35</v>
      </c>
      <c r="Q1858" s="31">
        <v>20000</v>
      </c>
      <c r="R1858" s="31">
        <v>2000</v>
      </c>
      <c r="S1858" s="45">
        <v>56.167999999999999</v>
      </c>
      <c r="T1858" s="64">
        <f t="shared" si="257"/>
        <v>5504.4639999999999</v>
      </c>
      <c r="U1858" s="64">
        <f t="shared" si="258"/>
        <v>148.71032949173551</v>
      </c>
      <c r="V1858" s="38">
        <f t="shared" si="259"/>
        <v>29.228478833924889</v>
      </c>
      <c r="W1858" s="52">
        <v>520.37599405221636</v>
      </c>
      <c r="X1858" s="71" t="str">
        <f t="shared" si="260"/>
        <v>Q2 2025</v>
      </c>
      <c r="Y1858" s="21">
        <f t="shared" si="261"/>
        <v>3840</v>
      </c>
      <c r="Z1858" s="21">
        <f t="shared" si="262"/>
        <v>2160</v>
      </c>
      <c r="AA1858" s="57">
        <f t="shared" si="263"/>
        <v>2647598.8016617205</v>
      </c>
      <c r="AB1858" s="59">
        <f t="shared" si="264"/>
        <v>1.7777777777777777</v>
      </c>
      <c r="AC1858" s="61">
        <f t="shared" si="265"/>
        <v>2489.1999999999998</v>
      </c>
    </row>
    <row r="1859" spans="4:29">
      <c r="D1859" s="12">
        <v>1853</v>
      </c>
      <c r="E1859" s="36" t="s">
        <v>222</v>
      </c>
      <c r="F1859" s="16" t="s">
        <v>12</v>
      </c>
      <c r="G1859" s="14" t="s">
        <v>39</v>
      </c>
      <c r="H1859" s="13" t="s">
        <v>6</v>
      </c>
      <c r="I1859" s="13" t="s">
        <v>76</v>
      </c>
      <c r="J1859" s="13"/>
      <c r="K1859" s="13" t="s">
        <v>123</v>
      </c>
      <c r="L1859" s="14">
        <v>100</v>
      </c>
      <c r="M1859" s="14" t="s">
        <v>15</v>
      </c>
      <c r="N1859" s="31">
        <v>1000000</v>
      </c>
      <c r="O1859" s="14" t="s">
        <v>2</v>
      </c>
      <c r="P1859" s="14" t="s">
        <v>35</v>
      </c>
      <c r="Q1859" s="31">
        <v>20000</v>
      </c>
      <c r="R1859" s="31">
        <v>2000</v>
      </c>
      <c r="S1859" s="45">
        <v>68.930000000000007</v>
      </c>
      <c r="T1859" s="64">
        <f t="shared" si="257"/>
        <v>6893.0000000000009</v>
      </c>
      <c r="U1859" s="64">
        <f t="shared" si="258"/>
        <v>190.02393315133534</v>
      </c>
      <c r="V1859" s="38">
        <f t="shared" si="259"/>
        <v>35.86951727001928</v>
      </c>
      <c r="W1859" s="52">
        <v>520.37599405221636</v>
      </c>
      <c r="X1859" s="71" t="str">
        <f t="shared" si="260"/>
        <v>Q2 2025</v>
      </c>
      <c r="Y1859" s="21">
        <f t="shared" si="261"/>
        <v>3840</v>
      </c>
      <c r="Z1859" s="21">
        <f t="shared" si="262"/>
        <v>2160</v>
      </c>
      <c r="AA1859" s="57">
        <f t="shared" si="263"/>
        <v>2756766.765578635</v>
      </c>
      <c r="AB1859" s="59">
        <f t="shared" si="264"/>
        <v>1.7777777777777777</v>
      </c>
      <c r="AC1859" s="61">
        <f t="shared" si="265"/>
        <v>2540</v>
      </c>
    </row>
    <row r="1860" spans="4:29">
      <c r="D1860" s="12">
        <v>1854</v>
      </c>
      <c r="E1860" s="36" t="s">
        <v>222</v>
      </c>
      <c r="F1860" s="16" t="s">
        <v>12</v>
      </c>
      <c r="G1860" s="14" t="s">
        <v>39</v>
      </c>
      <c r="H1860" s="13" t="s">
        <v>6</v>
      </c>
      <c r="I1860" s="13" t="s">
        <v>76</v>
      </c>
      <c r="J1860" s="13"/>
      <c r="K1860" s="13" t="s">
        <v>123</v>
      </c>
      <c r="L1860" s="14">
        <v>115</v>
      </c>
      <c r="M1860" s="14" t="s">
        <v>15</v>
      </c>
      <c r="N1860" s="31">
        <v>1000000</v>
      </c>
      <c r="O1860" s="14" t="s">
        <v>2</v>
      </c>
      <c r="P1860" s="14" t="s">
        <v>35</v>
      </c>
      <c r="Q1860" s="31">
        <v>32000</v>
      </c>
      <c r="R1860" s="31">
        <v>2000</v>
      </c>
      <c r="S1860" s="45">
        <v>1.0289999999999999</v>
      </c>
      <c r="T1860" s="64">
        <f t="shared" si="257"/>
        <v>118.33499999999999</v>
      </c>
      <c r="U1860" s="64">
        <f t="shared" si="258"/>
        <v>3.7515529448545992</v>
      </c>
      <c r="V1860" s="38">
        <f t="shared" si="259"/>
        <v>0.64256027745567668</v>
      </c>
      <c r="W1860" s="52">
        <v>624.45119286265958</v>
      </c>
      <c r="X1860" s="71" t="str">
        <f t="shared" si="260"/>
        <v>Q2 2025</v>
      </c>
      <c r="Y1860" s="21">
        <f t="shared" si="261"/>
        <v>3840</v>
      </c>
      <c r="Z1860" s="21">
        <f t="shared" si="262"/>
        <v>2160</v>
      </c>
      <c r="AA1860" s="57">
        <f t="shared" si="263"/>
        <v>3645824.047477745</v>
      </c>
      <c r="AB1860" s="59">
        <f t="shared" si="264"/>
        <v>1.7777777777777777</v>
      </c>
      <c r="AC1860" s="61">
        <f t="shared" si="265"/>
        <v>2921</v>
      </c>
    </row>
    <row r="1861" spans="4:29">
      <c r="D1861" s="12">
        <v>1855</v>
      </c>
      <c r="E1861" s="36" t="s">
        <v>222</v>
      </c>
      <c r="F1861" s="16" t="s">
        <v>12</v>
      </c>
      <c r="G1861" s="14" t="s">
        <v>39</v>
      </c>
      <c r="H1861" s="13" t="s">
        <v>6</v>
      </c>
      <c r="I1861" s="13" t="s">
        <v>76</v>
      </c>
      <c r="J1861" s="13"/>
      <c r="K1861" s="13" t="s">
        <v>123</v>
      </c>
      <c r="L1861" s="14">
        <v>55</v>
      </c>
      <c r="M1861" s="14" t="s">
        <v>52</v>
      </c>
      <c r="N1861" s="31">
        <v>1000000</v>
      </c>
      <c r="O1861" s="14" t="s">
        <v>2</v>
      </c>
      <c r="P1861" s="14" t="s">
        <v>35</v>
      </c>
      <c r="Q1861" s="31">
        <v>5930</v>
      </c>
      <c r="R1861" s="31">
        <v>494</v>
      </c>
      <c r="S1861" s="45">
        <v>2.31</v>
      </c>
      <c r="T1861" s="64">
        <f t="shared" si="257"/>
        <v>127.05</v>
      </c>
      <c r="U1861" s="64">
        <f t="shared" si="258"/>
        <v>1.9263596966172107</v>
      </c>
      <c r="V1861" s="38">
        <f t="shared" si="259"/>
        <v>0.52737664301230702</v>
      </c>
      <c r="W1861" s="52">
        <v>228.30157706160477</v>
      </c>
      <c r="X1861" s="71" t="str">
        <f t="shared" si="260"/>
        <v>Q2 2025</v>
      </c>
      <c r="Y1861" s="21">
        <f t="shared" si="261"/>
        <v>7680</v>
      </c>
      <c r="Z1861" s="21">
        <f t="shared" si="262"/>
        <v>4320</v>
      </c>
      <c r="AA1861" s="57">
        <f t="shared" si="263"/>
        <v>833921.94658753707</v>
      </c>
      <c r="AB1861" s="59">
        <f t="shared" si="264"/>
        <v>1.7777777777777777</v>
      </c>
      <c r="AC1861" s="61">
        <f t="shared" si="265"/>
        <v>1397</v>
      </c>
    </row>
    <row r="1862" spans="4:29">
      <c r="D1862" s="12">
        <v>1856</v>
      </c>
      <c r="E1862" s="36" t="s">
        <v>222</v>
      </c>
      <c r="F1862" s="16" t="s">
        <v>12</v>
      </c>
      <c r="G1862" s="14" t="s">
        <v>39</v>
      </c>
      <c r="H1862" s="13" t="s">
        <v>6</v>
      </c>
      <c r="I1862" s="13" t="s">
        <v>76</v>
      </c>
      <c r="J1862" s="13"/>
      <c r="K1862" s="13" t="s">
        <v>123</v>
      </c>
      <c r="L1862" s="14">
        <v>65</v>
      </c>
      <c r="M1862" s="14" t="s">
        <v>52</v>
      </c>
      <c r="N1862" s="31">
        <v>1000000</v>
      </c>
      <c r="O1862" s="14" t="s">
        <v>2</v>
      </c>
      <c r="P1862" s="14" t="s">
        <v>35</v>
      </c>
      <c r="Q1862" s="31">
        <v>11999.750399999999</v>
      </c>
      <c r="R1862" s="31">
        <v>1333.3333333333337</v>
      </c>
      <c r="S1862" s="45">
        <v>9.5389999999999997</v>
      </c>
      <c r="T1862" s="64">
        <f t="shared" si="257"/>
        <v>620.03499999999997</v>
      </c>
      <c r="U1862" s="64">
        <f t="shared" si="258"/>
        <v>11.110397229721068</v>
      </c>
      <c r="V1862" s="38">
        <f t="shared" si="259"/>
        <v>1.8773691962103414</v>
      </c>
      <c r="W1862" s="52">
        <v>196.80985388513906</v>
      </c>
      <c r="X1862" s="71" t="str">
        <f t="shared" si="260"/>
        <v>Q2 2025</v>
      </c>
      <c r="Y1862" s="21">
        <f t="shared" si="261"/>
        <v>7680</v>
      </c>
      <c r="Z1862" s="21">
        <f t="shared" si="262"/>
        <v>4320</v>
      </c>
      <c r="AA1862" s="57">
        <f t="shared" si="263"/>
        <v>1164733.9584569733</v>
      </c>
      <c r="AB1862" s="59">
        <f t="shared" si="264"/>
        <v>1.7777777777777777</v>
      </c>
      <c r="AC1862" s="61">
        <f t="shared" si="265"/>
        <v>1651</v>
      </c>
    </row>
    <row r="1863" spans="4:29">
      <c r="D1863" s="12">
        <v>1857</v>
      </c>
      <c r="E1863" s="36" t="s">
        <v>222</v>
      </c>
      <c r="F1863" s="16" t="s">
        <v>12</v>
      </c>
      <c r="G1863" s="14" t="s">
        <v>39</v>
      </c>
      <c r="H1863" s="13" t="s">
        <v>6</v>
      </c>
      <c r="I1863" s="13" t="s">
        <v>76</v>
      </c>
      <c r="J1863" s="13"/>
      <c r="K1863" s="13" t="s">
        <v>123</v>
      </c>
      <c r="L1863" s="14">
        <v>75</v>
      </c>
      <c r="M1863" s="14" t="s">
        <v>52</v>
      </c>
      <c r="N1863" s="31">
        <v>1000000</v>
      </c>
      <c r="O1863" s="14" t="s">
        <v>2</v>
      </c>
      <c r="P1863" s="14" t="s">
        <v>35</v>
      </c>
      <c r="Q1863" s="31">
        <v>17279.640575999994</v>
      </c>
      <c r="R1863" s="31">
        <v>1920</v>
      </c>
      <c r="S1863" s="45">
        <v>9.6059999999999999</v>
      </c>
      <c r="T1863" s="64">
        <f t="shared" ref="T1863:T1926" si="266">L1863*S1863</f>
        <v>720.45</v>
      </c>
      <c r="U1863" s="64">
        <f t="shared" ref="U1863:U1926" si="267">S1863*AA1863/10^6</f>
        <v>14.895844621958457</v>
      </c>
      <c r="V1863" s="38">
        <f t="shared" ref="V1863:V1926" si="268">S1863*W1863/1000</f>
        <v>3.9759087664378772</v>
      </c>
      <c r="W1863" s="52">
        <v>413.89847662272302</v>
      </c>
      <c r="X1863" s="71" t="str">
        <f t="shared" si="260"/>
        <v>Q2 2025</v>
      </c>
      <c r="Y1863" s="21">
        <f t="shared" si="261"/>
        <v>7680</v>
      </c>
      <c r="Z1863" s="21">
        <f t="shared" si="262"/>
        <v>4320</v>
      </c>
      <c r="AA1863" s="57">
        <f t="shared" si="263"/>
        <v>1550681.3056379822</v>
      </c>
      <c r="AB1863" s="59">
        <f t="shared" si="264"/>
        <v>1.7777777777777777</v>
      </c>
      <c r="AC1863" s="61">
        <f t="shared" si="265"/>
        <v>1905</v>
      </c>
    </row>
    <row r="1864" spans="4:29">
      <c r="D1864" s="12">
        <v>1858</v>
      </c>
      <c r="E1864" s="36" t="s">
        <v>222</v>
      </c>
      <c r="F1864" s="16" t="s">
        <v>12</v>
      </c>
      <c r="G1864" s="14" t="s">
        <v>39</v>
      </c>
      <c r="H1864" s="13" t="s">
        <v>6</v>
      </c>
      <c r="I1864" s="13" t="s">
        <v>76</v>
      </c>
      <c r="J1864" s="13"/>
      <c r="K1864" s="13" t="s">
        <v>123</v>
      </c>
      <c r="L1864" s="14">
        <v>85</v>
      </c>
      <c r="M1864" s="14" t="s">
        <v>52</v>
      </c>
      <c r="N1864" s="31">
        <v>1000000</v>
      </c>
      <c r="O1864" s="14" t="s">
        <v>2</v>
      </c>
      <c r="P1864" s="14" t="s">
        <v>35</v>
      </c>
      <c r="Q1864" s="31">
        <v>22194.738339839998</v>
      </c>
      <c r="R1864" s="31">
        <v>2466.1333333333341</v>
      </c>
      <c r="S1864" s="45">
        <v>7.7610000000000001</v>
      </c>
      <c r="T1864" s="64">
        <f t="shared" si="266"/>
        <v>659.68500000000006</v>
      </c>
      <c r="U1864" s="64">
        <f t="shared" si="267"/>
        <v>15.458080311881304</v>
      </c>
      <c r="V1864" s="38">
        <f t="shared" si="268"/>
        <v>4.2097494245130855</v>
      </c>
      <c r="W1864" s="52">
        <v>542.4235825941355</v>
      </c>
      <c r="X1864" s="71" t="str">
        <f t="shared" ref="X1864:X1927" si="269">G1864&amp;" "&amp;F1864</f>
        <v>Q2 2025</v>
      </c>
      <c r="Y1864" s="21">
        <f t="shared" si="261"/>
        <v>7680</v>
      </c>
      <c r="Z1864" s="21">
        <f t="shared" si="262"/>
        <v>4320</v>
      </c>
      <c r="AA1864" s="57">
        <f t="shared" si="263"/>
        <v>1991763.9881305636</v>
      </c>
      <c r="AB1864" s="59">
        <f t="shared" si="264"/>
        <v>1.7777777777777777</v>
      </c>
      <c r="AC1864" s="61">
        <f t="shared" si="265"/>
        <v>2159</v>
      </c>
    </row>
    <row r="1865" spans="4:29">
      <c r="D1865" s="12">
        <v>1859</v>
      </c>
      <c r="E1865" s="36" t="s">
        <v>222</v>
      </c>
      <c r="F1865" s="16" t="s">
        <v>12</v>
      </c>
      <c r="G1865" s="14" t="s">
        <v>39</v>
      </c>
      <c r="H1865" s="13" t="s">
        <v>6</v>
      </c>
      <c r="I1865" s="13" t="s">
        <v>76</v>
      </c>
      <c r="J1865" s="13"/>
      <c r="K1865" s="13" t="s">
        <v>123</v>
      </c>
      <c r="L1865" s="14">
        <v>98</v>
      </c>
      <c r="M1865" s="14" t="s">
        <v>52</v>
      </c>
      <c r="N1865" s="31">
        <v>1000000</v>
      </c>
      <c r="O1865" s="14" t="s">
        <v>2</v>
      </c>
      <c r="P1865" s="14" t="s">
        <v>35</v>
      </c>
      <c r="Q1865" s="31">
        <v>32000</v>
      </c>
      <c r="R1865" s="31">
        <v>2000</v>
      </c>
      <c r="S1865" s="45">
        <v>0.193</v>
      </c>
      <c r="T1865" s="64">
        <f t="shared" si="266"/>
        <v>18.914000000000001</v>
      </c>
      <c r="U1865" s="64">
        <f t="shared" si="267"/>
        <v>0.51098656872071213</v>
      </c>
      <c r="V1865" s="38">
        <f t="shared" si="268"/>
        <v>0.15064885027811664</v>
      </c>
      <c r="W1865" s="52">
        <v>780.56399107832453</v>
      </c>
      <c r="X1865" s="71" t="str">
        <f t="shared" si="269"/>
        <v>Q2 2025</v>
      </c>
      <c r="Y1865" s="21">
        <f t="shared" si="261"/>
        <v>7680</v>
      </c>
      <c r="Z1865" s="21">
        <f t="shared" si="262"/>
        <v>4320</v>
      </c>
      <c r="AA1865" s="57">
        <f t="shared" si="263"/>
        <v>2647598.8016617205</v>
      </c>
      <c r="AB1865" s="59">
        <f t="shared" si="264"/>
        <v>1.7777777777777777</v>
      </c>
      <c r="AC1865" s="61">
        <f t="shared" si="265"/>
        <v>2489.1999999999998</v>
      </c>
    </row>
    <row r="1866" spans="4:29">
      <c r="D1866" s="12">
        <v>1860</v>
      </c>
      <c r="E1866" s="36" t="s">
        <v>222</v>
      </c>
      <c r="F1866" s="16" t="s">
        <v>12</v>
      </c>
      <c r="G1866" s="14" t="s">
        <v>40</v>
      </c>
      <c r="H1866" s="13" t="s">
        <v>90</v>
      </c>
      <c r="I1866" s="13" t="s">
        <v>45</v>
      </c>
      <c r="J1866" s="13" t="s">
        <v>101</v>
      </c>
      <c r="K1866" s="13" t="s">
        <v>43</v>
      </c>
      <c r="L1866" s="14">
        <v>16</v>
      </c>
      <c r="M1866" s="14" t="s">
        <v>66</v>
      </c>
      <c r="N1866" s="31">
        <v>1000000</v>
      </c>
      <c r="O1866" s="14" t="s">
        <v>2</v>
      </c>
      <c r="P1866" s="14" t="s">
        <v>47</v>
      </c>
      <c r="Q1866" s="31">
        <v>4000</v>
      </c>
      <c r="R1866" s="31">
        <v>1152</v>
      </c>
      <c r="S1866" s="45">
        <v>45</v>
      </c>
      <c r="T1866" s="64">
        <f t="shared" si="266"/>
        <v>720</v>
      </c>
      <c r="U1866" s="64">
        <f t="shared" si="267"/>
        <v>3.3403340224719105</v>
      </c>
      <c r="V1866" s="38">
        <f t="shared" si="268"/>
        <v>2.8571318046431831</v>
      </c>
      <c r="W1866" s="52">
        <v>63.491817880959623</v>
      </c>
      <c r="X1866" s="71" t="str">
        <f t="shared" si="269"/>
        <v>Q3 2025</v>
      </c>
      <c r="Y1866" s="21">
        <f t="shared" si="261"/>
        <v>2560</v>
      </c>
      <c r="Z1866" s="21">
        <f t="shared" si="262"/>
        <v>1600</v>
      </c>
      <c r="AA1866" s="57">
        <f t="shared" si="263"/>
        <v>74229.644943820225</v>
      </c>
      <c r="AB1866" s="59">
        <f t="shared" si="264"/>
        <v>1.6</v>
      </c>
      <c r="AC1866" s="61">
        <f t="shared" si="265"/>
        <v>406.4</v>
      </c>
    </row>
    <row r="1867" spans="4:29">
      <c r="D1867" s="12">
        <v>1861</v>
      </c>
      <c r="E1867" s="36" t="s">
        <v>222</v>
      </c>
      <c r="F1867" s="16" t="s">
        <v>12</v>
      </c>
      <c r="G1867" s="14" t="s">
        <v>40</v>
      </c>
      <c r="H1867" s="13" t="s">
        <v>90</v>
      </c>
      <c r="I1867" s="13" t="s">
        <v>45</v>
      </c>
      <c r="J1867" s="13" t="s">
        <v>46</v>
      </c>
      <c r="K1867" s="13" t="s">
        <v>43</v>
      </c>
      <c r="L1867" s="14">
        <v>17.3</v>
      </c>
      <c r="M1867" s="14" t="s">
        <v>15</v>
      </c>
      <c r="N1867" s="31">
        <v>1000000</v>
      </c>
      <c r="O1867" s="14" t="s">
        <v>2</v>
      </c>
      <c r="P1867" s="14" t="s">
        <v>47</v>
      </c>
      <c r="Q1867" s="31">
        <v>10000</v>
      </c>
      <c r="R1867" s="31">
        <v>240</v>
      </c>
      <c r="S1867" s="45">
        <v>10</v>
      </c>
      <c r="T1867" s="64">
        <f t="shared" si="266"/>
        <v>173</v>
      </c>
      <c r="U1867" s="64">
        <f t="shared" si="267"/>
        <v>0.82507272527002962</v>
      </c>
      <c r="V1867" s="38">
        <f t="shared" si="268"/>
        <v>0.67802990700037125</v>
      </c>
      <c r="W1867" s="52">
        <v>67.802990700037128</v>
      </c>
      <c r="X1867" s="71" t="str">
        <f t="shared" si="269"/>
        <v>Q3 2025</v>
      </c>
      <c r="Y1867" s="21">
        <f t="shared" si="261"/>
        <v>3840</v>
      </c>
      <c r="Z1867" s="21">
        <f t="shared" si="262"/>
        <v>2160</v>
      </c>
      <c r="AA1867" s="57">
        <f t="shared" si="263"/>
        <v>82507.272527002962</v>
      </c>
      <c r="AB1867" s="59">
        <f t="shared" si="264"/>
        <v>1.7777777777777777</v>
      </c>
      <c r="AC1867" s="61">
        <f t="shared" si="265"/>
        <v>439.42</v>
      </c>
    </row>
    <row r="1868" spans="4:29">
      <c r="D1868" s="12">
        <v>1862</v>
      </c>
      <c r="E1868" s="36" t="s">
        <v>222</v>
      </c>
      <c r="F1868" s="16" t="s">
        <v>12</v>
      </c>
      <c r="G1868" s="14" t="s">
        <v>40</v>
      </c>
      <c r="H1868" s="13" t="s">
        <v>90</v>
      </c>
      <c r="I1868" s="13" t="s">
        <v>45</v>
      </c>
      <c r="J1868" s="13" t="s">
        <v>168</v>
      </c>
      <c r="K1868" s="13" t="s">
        <v>43</v>
      </c>
      <c r="L1868" s="14">
        <v>17.3</v>
      </c>
      <c r="M1868" s="14" t="s">
        <v>15</v>
      </c>
      <c r="N1868" s="31">
        <v>1000000</v>
      </c>
      <c r="O1868" s="14" t="s">
        <v>2</v>
      </c>
      <c r="P1868" s="14" t="s">
        <v>47</v>
      </c>
      <c r="Q1868" s="31">
        <v>4032</v>
      </c>
      <c r="R1868" s="31">
        <v>1008</v>
      </c>
      <c r="S1868" s="45">
        <v>10</v>
      </c>
      <c r="T1868" s="64">
        <f t="shared" si="266"/>
        <v>173</v>
      </c>
      <c r="U1868" s="64">
        <f t="shared" si="267"/>
        <v>0.82507272527002962</v>
      </c>
      <c r="V1868" s="38">
        <f t="shared" si="268"/>
        <v>0.67802990700037125</v>
      </c>
      <c r="W1868" s="52">
        <v>67.802990700037128</v>
      </c>
      <c r="X1868" s="71" t="str">
        <f t="shared" si="269"/>
        <v>Q3 2025</v>
      </c>
      <c r="Y1868" s="21">
        <f t="shared" si="261"/>
        <v>3840</v>
      </c>
      <c r="Z1868" s="21">
        <f t="shared" si="262"/>
        <v>2160</v>
      </c>
      <c r="AA1868" s="57">
        <f t="shared" si="263"/>
        <v>82507.272527002962</v>
      </c>
      <c r="AB1868" s="59">
        <f t="shared" si="264"/>
        <v>1.7777777777777777</v>
      </c>
      <c r="AC1868" s="61">
        <f t="shared" si="265"/>
        <v>439.42</v>
      </c>
    </row>
    <row r="1869" spans="4:29">
      <c r="D1869" s="12">
        <v>1863</v>
      </c>
      <c r="E1869" s="36" t="s">
        <v>222</v>
      </c>
      <c r="F1869" s="16" t="s">
        <v>12</v>
      </c>
      <c r="G1869" s="14" t="s">
        <v>40</v>
      </c>
      <c r="H1869" s="13" t="s">
        <v>90</v>
      </c>
      <c r="I1869" s="13" t="s">
        <v>45</v>
      </c>
      <c r="J1869" s="13" t="s">
        <v>206</v>
      </c>
      <c r="K1869" s="13"/>
      <c r="L1869" s="14">
        <v>18</v>
      </c>
      <c r="M1869" s="14" t="s">
        <v>186</v>
      </c>
      <c r="N1869" s="31">
        <v>1000000</v>
      </c>
      <c r="O1869" s="14" t="s">
        <v>2</v>
      </c>
      <c r="P1869" s="14" t="s">
        <v>47</v>
      </c>
      <c r="Q1869" s="31">
        <v>4000</v>
      </c>
      <c r="R1869" s="31">
        <v>1000</v>
      </c>
      <c r="S1869" s="45">
        <v>40</v>
      </c>
      <c r="T1869" s="64">
        <f t="shared" si="266"/>
        <v>720</v>
      </c>
      <c r="U1869" s="64">
        <f t="shared" si="267"/>
        <v>3.7578757752808984</v>
      </c>
      <c r="V1869" s="38">
        <f t="shared" si="268"/>
        <v>2.712119628001485</v>
      </c>
      <c r="W1869" s="52">
        <v>67.802990700037128</v>
      </c>
      <c r="X1869" s="71" t="str">
        <f t="shared" si="269"/>
        <v>Q3 2025</v>
      </c>
      <c r="Y1869" s="21">
        <f t="shared" si="261"/>
        <v>3840</v>
      </c>
      <c r="Z1869" s="21">
        <f t="shared" si="262"/>
        <v>2400</v>
      </c>
      <c r="AA1869" s="57">
        <f t="shared" si="263"/>
        <v>93946.894382022467</v>
      </c>
      <c r="AB1869" s="59">
        <f t="shared" si="264"/>
        <v>1.6</v>
      </c>
      <c r="AC1869" s="61">
        <f t="shared" si="265"/>
        <v>457.2</v>
      </c>
    </row>
    <row r="1870" spans="4:29">
      <c r="D1870" s="12">
        <v>1864</v>
      </c>
      <c r="E1870" s="36" t="s">
        <v>222</v>
      </c>
      <c r="F1870" s="16" t="s">
        <v>12</v>
      </c>
      <c r="G1870" s="14" t="s">
        <v>40</v>
      </c>
      <c r="H1870" s="13" t="s">
        <v>90</v>
      </c>
      <c r="I1870" s="13" t="s">
        <v>45</v>
      </c>
      <c r="J1870" s="13" t="s">
        <v>227</v>
      </c>
      <c r="K1870" s="13" t="s">
        <v>43</v>
      </c>
      <c r="L1870" s="14">
        <v>16</v>
      </c>
      <c r="M1870" s="14" t="s">
        <v>186</v>
      </c>
      <c r="N1870" s="31"/>
      <c r="O1870" s="14" t="s">
        <v>2</v>
      </c>
      <c r="P1870" s="14" t="s">
        <v>47</v>
      </c>
      <c r="Q1870" s="31">
        <v>4000</v>
      </c>
      <c r="R1870" s="31">
        <v>1000</v>
      </c>
      <c r="S1870" s="45">
        <v>20</v>
      </c>
      <c r="T1870" s="64">
        <f t="shared" si="266"/>
        <v>320</v>
      </c>
      <c r="U1870" s="64">
        <f t="shared" si="267"/>
        <v>1.4845928988764043</v>
      </c>
      <c r="V1870" s="38">
        <f t="shared" si="268"/>
        <v>1.2698363576191924</v>
      </c>
      <c r="W1870" s="52">
        <v>63.491817880959623</v>
      </c>
      <c r="X1870" s="71" t="str">
        <f t="shared" si="269"/>
        <v>Q3 2025</v>
      </c>
      <c r="Y1870" s="21">
        <f t="shared" si="261"/>
        <v>3840</v>
      </c>
      <c r="Z1870" s="21">
        <f t="shared" si="262"/>
        <v>2400</v>
      </c>
      <c r="AA1870" s="57">
        <f t="shared" si="263"/>
        <v>74229.644943820225</v>
      </c>
      <c r="AB1870" s="59">
        <f t="shared" si="264"/>
        <v>1.6</v>
      </c>
      <c r="AC1870" s="61">
        <f t="shared" si="265"/>
        <v>406.4</v>
      </c>
    </row>
    <row r="1871" spans="4:29">
      <c r="D1871" s="12">
        <v>1865</v>
      </c>
      <c r="E1871" s="36" t="s">
        <v>222</v>
      </c>
      <c r="F1871" s="16" t="s">
        <v>12</v>
      </c>
      <c r="G1871" s="14" t="s">
        <v>40</v>
      </c>
      <c r="H1871" s="13" t="s">
        <v>90</v>
      </c>
      <c r="I1871" s="13" t="s">
        <v>31</v>
      </c>
      <c r="J1871" s="13" t="s">
        <v>216</v>
      </c>
      <c r="K1871" s="13" t="s">
        <v>57</v>
      </c>
      <c r="L1871" s="14">
        <v>14.2</v>
      </c>
      <c r="M1871" s="14" t="s">
        <v>63</v>
      </c>
      <c r="N1871" s="31">
        <v>1000000</v>
      </c>
      <c r="O1871" s="14" t="s">
        <v>2</v>
      </c>
      <c r="P1871" s="14" t="s">
        <v>47</v>
      </c>
      <c r="Q1871" s="31">
        <v>10384</v>
      </c>
      <c r="R1871" s="31">
        <v>2596</v>
      </c>
      <c r="S1871" s="45">
        <v>850</v>
      </c>
      <c r="T1871" s="64">
        <f t="shared" si="266"/>
        <v>12070</v>
      </c>
      <c r="U1871" s="64">
        <f t="shared" si="267"/>
        <v>50.5103562714487</v>
      </c>
      <c r="V1871" s="38">
        <f t="shared" si="268"/>
        <v>63.0737647591097</v>
      </c>
      <c r="W1871" s="52">
        <v>74.204429128364353</v>
      </c>
      <c r="X1871" s="71" t="str">
        <f t="shared" si="269"/>
        <v>Q3 2025</v>
      </c>
      <c r="Y1871" s="21">
        <f t="shared" si="261"/>
        <v>3024</v>
      </c>
      <c r="Z1871" s="21">
        <f t="shared" si="262"/>
        <v>1964</v>
      </c>
      <c r="AA1871" s="57">
        <f t="shared" si="263"/>
        <v>59423.948554645533</v>
      </c>
      <c r="AB1871" s="59">
        <f t="shared" si="264"/>
        <v>1.539714867617108</v>
      </c>
      <c r="AC1871" s="61">
        <f t="shared" si="265"/>
        <v>360.67999999999995</v>
      </c>
    </row>
    <row r="1872" spans="4:29">
      <c r="D1872" s="12">
        <v>1866</v>
      </c>
      <c r="E1872" s="36" t="s">
        <v>222</v>
      </c>
      <c r="F1872" s="16" t="s">
        <v>12</v>
      </c>
      <c r="G1872" s="14" t="s">
        <v>40</v>
      </c>
      <c r="H1872" s="13" t="s">
        <v>90</v>
      </c>
      <c r="I1872" s="13" t="s">
        <v>31</v>
      </c>
      <c r="J1872" s="13" t="s">
        <v>62</v>
      </c>
      <c r="K1872" s="13" t="s">
        <v>57</v>
      </c>
      <c r="L1872" s="14">
        <v>16.2</v>
      </c>
      <c r="M1872" s="14" t="s">
        <v>64</v>
      </c>
      <c r="N1872" s="31">
        <v>1000000</v>
      </c>
      <c r="O1872" s="14" t="s">
        <v>2</v>
      </c>
      <c r="P1872" s="14" t="s">
        <v>47</v>
      </c>
      <c r="Q1872" s="31">
        <v>10384</v>
      </c>
      <c r="R1872" s="31">
        <v>2596</v>
      </c>
      <c r="S1872" s="45">
        <v>550</v>
      </c>
      <c r="T1872" s="64">
        <f t="shared" si="266"/>
        <v>8910</v>
      </c>
      <c r="U1872" s="64">
        <f t="shared" si="267"/>
        <v>42.456066228570492</v>
      </c>
      <c r="V1872" s="38">
        <f t="shared" si="268"/>
        <v>46.560666446037061</v>
      </c>
      <c r="W1872" s="52">
        <v>84.65575717461283</v>
      </c>
      <c r="X1872" s="71" t="str">
        <f t="shared" si="269"/>
        <v>Q3 2025</v>
      </c>
      <c r="Y1872" s="21">
        <f t="shared" si="261"/>
        <v>3456</v>
      </c>
      <c r="Z1872" s="21">
        <f t="shared" si="262"/>
        <v>2234</v>
      </c>
      <c r="AA1872" s="57">
        <f t="shared" si="263"/>
        <v>77192.847688309979</v>
      </c>
      <c r="AB1872" s="59">
        <f t="shared" si="264"/>
        <v>1.5470008952551477</v>
      </c>
      <c r="AC1872" s="61">
        <f t="shared" si="265"/>
        <v>411.47999999999996</v>
      </c>
    </row>
    <row r="1873" spans="4:29">
      <c r="D1873" s="12">
        <v>1867</v>
      </c>
      <c r="E1873" s="36" t="s">
        <v>222</v>
      </c>
      <c r="F1873" s="16" t="s">
        <v>12</v>
      </c>
      <c r="G1873" s="14" t="s">
        <v>40</v>
      </c>
      <c r="H1873" s="13" t="s">
        <v>90</v>
      </c>
      <c r="I1873" s="13" t="s">
        <v>102</v>
      </c>
      <c r="J1873" s="13" t="s">
        <v>103</v>
      </c>
      <c r="K1873" s="13" t="s">
        <v>43</v>
      </c>
      <c r="L1873" s="14">
        <v>16</v>
      </c>
      <c r="M1873" s="14" t="s">
        <v>66</v>
      </c>
      <c r="N1873" s="31">
        <v>1000000</v>
      </c>
      <c r="O1873" s="14" t="s">
        <v>2</v>
      </c>
      <c r="P1873" s="14" t="s">
        <v>47</v>
      </c>
      <c r="Q1873" s="31">
        <v>4000</v>
      </c>
      <c r="R1873" s="31">
        <v>1152</v>
      </c>
      <c r="S1873" s="45">
        <v>25</v>
      </c>
      <c r="T1873" s="64">
        <f t="shared" si="266"/>
        <v>400</v>
      </c>
      <c r="U1873" s="64">
        <f t="shared" si="267"/>
        <v>1.8557411235955057</v>
      </c>
      <c r="V1873" s="38">
        <f t="shared" si="268"/>
        <v>1.5872954470239906</v>
      </c>
      <c r="W1873" s="52">
        <v>63.491817880959623</v>
      </c>
      <c r="X1873" s="71" t="str">
        <f t="shared" si="269"/>
        <v>Q3 2025</v>
      </c>
      <c r="Y1873" s="21">
        <f t="shared" si="261"/>
        <v>2560</v>
      </c>
      <c r="Z1873" s="21">
        <f t="shared" si="262"/>
        <v>1600</v>
      </c>
      <c r="AA1873" s="57">
        <f t="shared" si="263"/>
        <v>74229.644943820225</v>
      </c>
      <c r="AB1873" s="59">
        <f t="shared" si="264"/>
        <v>1.6</v>
      </c>
      <c r="AC1873" s="61">
        <f t="shared" si="265"/>
        <v>406.4</v>
      </c>
    </row>
    <row r="1874" spans="4:29">
      <c r="D1874" s="12">
        <v>1868</v>
      </c>
      <c r="E1874" s="36" t="s">
        <v>222</v>
      </c>
      <c r="F1874" s="16" t="s">
        <v>12</v>
      </c>
      <c r="G1874" s="14" t="s">
        <v>40</v>
      </c>
      <c r="H1874" s="13" t="s">
        <v>90</v>
      </c>
      <c r="I1874" s="13" t="s">
        <v>102</v>
      </c>
      <c r="J1874" s="13" t="s">
        <v>104</v>
      </c>
      <c r="K1874" s="13" t="s">
        <v>43</v>
      </c>
      <c r="L1874" s="14">
        <v>17.3</v>
      </c>
      <c r="M1874" s="14" t="s">
        <v>15</v>
      </c>
      <c r="N1874" s="31">
        <v>1000000</v>
      </c>
      <c r="O1874" s="14" t="s">
        <v>2</v>
      </c>
      <c r="P1874" s="14" t="s">
        <v>47</v>
      </c>
      <c r="Q1874" s="31">
        <v>4000</v>
      </c>
      <c r="R1874" s="31">
        <v>1152</v>
      </c>
      <c r="S1874" s="45">
        <v>25</v>
      </c>
      <c r="T1874" s="64">
        <f t="shared" si="266"/>
        <v>432.5</v>
      </c>
      <c r="U1874" s="64">
        <f t="shared" si="267"/>
        <v>2.0626818131750739</v>
      </c>
      <c r="V1874" s="38">
        <f t="shared" si="268"/>
        <v>1.6950747675009281</v>
      </c>
      <c r="W1874" s="52">
        <v>67.802990700037128</v>
      </c>
      <c r="X1874" s="71" t="str">
        <f t="shared" si="269"/>
        <v>Q3 2025</v>
      </c>
      <c r="Y1874" s="21">
        <f t="shared" si="261"/>
        <v>3840</v>
      </c>
      <c r="Z1874" s="21">
        <f t="shared" si="262"/>
        <v>2160</v>
      </c>
      <c r="AA1874" s="57">
        <f t="shared" si="263"/>
        <v>82507.272527002962</v>
      </c>
      <c r="AB1874" s="59">
        <f t="shared" si="264"/>
        <v>1.7777777777777777</v>
      </c>
      <c r="AC1874" s="61">
        <f t="shared" si="265"/>
        <v>439.42</v>
      </c>
    </row>
    <row r="1875" spans="4:29">
      <c r="D1875" s="12">
        <v>1869</v>
      </c>
      <c r="E1875" s="36" t="s">
        <v>222</v>
      </c>
      <c r="F1875" s="16" t="s">
        <v>12</v>
      </c>
      <c r="G1875" s="14" t="s">
        <v>40</v>
      </c>
      <c r="H1875" s="13" t="s">
        <v>90</v>
      </c>
      <c r="I1875" s="13" t="s">
        <v>54</v>
      </c>
      <c r="J1875" s="13" t="s">
        <v>92</v>
      </c>
      <c r="K1875" s="13" t="s">
        <v>43</v>
      </c>
      <c r="L1875" s="14">
        <v>17.3</v>
      </c>
      <c r="M1875" s="14" t="s">
        <v>15</v>
      </c>
      <c r="N1875" s="31">
        <v>1000000</v>
      </c>
      <c r="O1875" s="14" t="s">
        <v>2</v>
      </c>
      <c r="P1875" s="14" t="s">
        <v>47</v>
      </c>
      <c r="Q1875" s="31">
        <v>4000</v>
      </c>
      <c r="R1875" s="31">
        <v>1152</v>
      </c>
      <c r="S1875" s="45">
        <v>25</v>
      </c>
      <c r="T1875" s="64">
        <f t="shared" si="266"/>
        <v>432.5</v>
      </c>
      <c r="U1875" s="64">
        <f t="shared" si="267"/>
        <v>2.0626818131750739</v>
      </c>
      <c r="V1875" s="38">
        <f t="shared" si="268"/>
        <v>1.6950747675009281</v>
      </c>
      <c r="W1875" s="52">
        <v>67.802990700037128</v>
      </c>
      <c r="X1875" s="71" t="str">
        <f t="shared" si="269"/>
        <v>Q3 2025</v>
      </c>
      <c r="Y1875" s="21">
        <f t="shared" si="261"/>
        <v>3840</v>
      </c>
      <c r="Z1875" s="21">
        <f t="shared" si="262"/>
        <v>2160</v>
      </c>
      <c r="AA1875" s="57">
        <f t="shared" si="263"/>
        <v>82507.272527002962</v>
      </c>
      <c r="AB1875" s="59">
        <f t="shared" si="264"/>
        <v>1.7777777777777777</v>
      </c>
      <c r="AC1875" s="61">
        <f t="shared" si="265"/>
        <v>439.42</v>
      </c>
    </row>
    <row r="1876" spans="4:29">
      <c r="D1876" s="12">
        <v>1870</v>
      </c>
      <c r="E1876" s="36" t="s">
        <v>222</v>
      </c>
      <c r="F1876" s="16" t="s">
        <v>12</v>
      </c>
      <c r="G1876" s="14" t="s">
        <v>40</v>
      </c>
      <c r="H1876" s="13" t="s">
        <v>90</v>
      </c>
      <c r="I1876" s="13" t="s">
        <v>54</v>
      </c>
      <c r="J1876" s="13" t="s">
        <v>92</v>
      </c>
      <c r="K1876" s="13" t="s">
        <v>43</v>
      </c>
      <c r="L1876" s="14">
        <v>16</v>
      </c>
      <c r="M1876" s="14" t="s">
        <v>66</v>
      </c>
      <c r="N1876" s="31">
        <v>1000000</v>
      </c>
      <c r="O1876" s="14" t="s">
        <v>2</v>
      </c>
      <c r="P1876" s="14" t="s">
        <v>47</v>
      </c>
      <c r="Q1876" s="31">
        <v>4000</v>
      </c>
      <c r="R1876" s="31">
        <v>1152</v>
      </c>
      <c r="S1876" s="45">
        <v>40</v>
      </c>
      <c r="T1876" s="64">
        <f t="shared" si="266"/>
        <v>640</v>
      </c>
      <c r="U1876" s="64">
        <f t="shared" si="267"/>
        <v>2.9691857977528087</v>
      </c>
      <c r="V1876" s="38">
        <f t="shared" si="268"/>
        <v>2.5396727152383849</v>
      </c>
      <c r="W1876" s="52">
        <v>63.491817880959623</v>
      </c>
      <c r="X1876" s="71" t="str">
        <f t="shared" si="269"/>
        <v>Q3 2025</v>
      </c>
      <c r="Y1876" s="21">
        <f t="shared" si="261"/>
        <v>2560</v>
      </c>
      <c r="Z1876" s="21">
        <f t="shared" si="262"/>
        <v>1600</v>
      </c>
      <c r="AA1876" s="57">
        <f t="shared" si="263"/>
        <v>74229.644943820225</v>
      </c>
      <c r="AB1876" s="59">
        <f t="shared" si="264"/>
        <v>1.6</v>
      </c>
      <c r="AC1876" s="61">
        <f t="shared" si="265"/>
        <v>406.4</v>
      </c>
    </row>
    <row r="1877" spans="4:29">
      <c r="D1877" s="12">
        <v>1871</v>
      </c>
      <c r="E1877" s="36" t="s">
        <v>222</v>
      </c>
      <c r="F1877" s="16" t="s">
        <v>12</v>
      </c>
      <c r="G1877" s="14" t="s">
        <v>40</v>
      </c>
      <c r="H1877" s="13" t="s">
        <v>90</v>
      </c>
      <c r="I1877" s="13" t="s">
        <v>54</v>
      </c>
      <c r="J1877" s="13" t="s">
        <v>92</v>
      </c>
      <c r="K1877" s="13" t="s">
        <v>43</v>
      </c>
      <c r="L1877" s="14">
        <v>18</v>
      </c>
      <c r="M1877" s="14" t="s">
        <v>66</v>
      </c>
      <c r="N1877" s="31">
        <v>1000000</v>
      </c>
      <c r="O1877" s="14" t="s">
        <v>2</v>
      </c>
      <c r="P1877" s="14" t="s">
        <v>47</v>
      </c>
      <c r="Q1877" s="31">
        <v>4000</v>
      </c>
      <c r="R1877" s="31">
        <v>1152</v>
      </c>
      <c r="S1877" s="45">
        <v>35</v>
      </c>
      <c r="T1877" s="64">
        <f t="shared" si="266"/>
        <v>630</v>
      </c>
      <c r="U1877" s="64">
        <f t="shared" si="267"/>
        <v>3.2881413033707863</v>
      </c>
      <c r="V1877" s="38">
        <f t="shared" si="268"/>
        <v>2.3731046745012994</v>
      </c>
      <c r="W1877" s="52">
        <v>67.802990700037128</v>
      </c>
      <c r="X1877" s="71" t="str">
        <f t="shared" si="269"/>
        <v>Q3 2025</v>
      </c>
      <c r="Y1877" s="21">
        <f t="shared" si="261"/>
        <v>2560</v>
      </c>
      <c r="Z1877" s="21">
        <f t="shared" si="262"/>
        <v>1600</v>
      </c>
      <c r="AA1877" s="57">
        <f t="shared" si="263"/>
        <v>93946.894382022467</v>
      </c>
      <c r="AB1877" s="59">
        <f t="shared" si="264"/>
        <v>1.6</v>
      </c>
      <c r="AC1877" s="61">
        <f t="shared" si="265"/>
        <v>457.2</v>
      </c>
    </row>
    <row r="1878" spans="4:29">
      <c r="D1878" s="12">
        <v>1872</v>
      </c>
      <c r="E1878" s="36" t="s">
        <v>222</v>
      </c>
      <c r="F1878" s="16" t="s">
        <v>12</v>
      </c>
      <c r="G1878" s="14" t="s">
        <v>40</v>
      </c>
      <c r="H1878" s="13" t="s">
        <v>90</v>
      </c>
      <c r="I1878" s="13" t="s">
        <v>54</v>
      </c>
      <c r="J1878" s="13" t="s">
        <v>169</v>
      </c>
      <c r="K1878" s="13" t="s">
        <v>43</v>
      </c>
      <c r="L1878" s="14">
        <v>17</v>
      </c>
      <c r="M1878" s="14" t="s">
        <v>66</v>
      </c>
      <c r="N1878" s="31">
        <v>1000000</v>
      </c>
      <c r="O1878" s="14" t="s">
        <v>2</v>
      </c>
      <c r="P1878" s="14" t="s">
        <v>47</v>
      </c>
      <c r="Q1878" s="31">
        <v>4000</v>
      </c>
      <c r="R1878" s="31">
        <v>1152</v>
      </c>
      <c r="S1878" s="45">
        <v>35</v>
      </c>
      <c r="T1878" s="64">
        <f t="shared" si="266"/>
        <v>595</v>
      </c>
      <c r="U1878" s="64">
        <f t="shared" si="267"/>
        <v>2.9329408539325832</v>
      </c>
      <c r="V1878" s="38">
        <f t="shared" si="268"/>
        <v>2.3731046745012994</v>
      </c>
      <c r="W1878" s="52">
        <v>67.802990700037128</v>
      </c>
      <c r="X1878" s="71" t="str">
        <f t="shared" si="269"/>
        <v>Q3 2025</v>
      </c>
      <c r="Y1878" s="21">
        <f t="shared" si="261"/>
        <v>2560</v>
      </c>
      <c r="Z1878" s="21">
        <f t="shared" si="262"/>
        <v>1600</v>
      </c>
      <c r="AA1878" s="57">
        <f t="shared" si="263"/>
        <v>83798.310112359526</v>
      </c>
      <c r="AB1878" s="59">
        <f t="shared" si="264"/>
        <v>1.6</v>
      </c>
      <c r="AC1878" s="61">
        <f t="shared" si="265"/>
        <v>431.79999999999995</v>
      </c>
    </row>
    <row r="1879" spans="4:29">
      <c r="D1879" s="12">
        <v>1873</v>
      </c>
      <c r="E1879" s="36" t="s">
        <v>222</v>
      </c>
      <c r="F1879" s="16" t="s">
        <v>12</v>
      </c>
      <c r="G1879" s="14" t="s">
        <v>40</v>
      </c>
      <c r="H1879" s="13" t="s">
        <v>90</v>
      </c>
      <c r="I1879" s="13" t="s">
        <v>54</v>
      </c>
      <c r="J1879" s="13" t="s">
        <v>170</v>
      </c>
      <c r="K1879" s="13" t="s">
        <v>43</v>
      </c>
      <c r="L1879" s="14">
        <v>14</v>
      </c>
      <c r="M1879" s="14" t="s">
        <v>66</v>
      </c>
      <c r="N1879" s="31">
        <v>1000000</v>
      </c>
      <c r="O1879" s="14" t="s">
        <v>2</v>
      </c>
      <c r="P1879" s="14" t="s">
        <v>47</v>
      </c>
      <c r="Q1879" s="31">
        <v>4000</v>
      </c>
      <c r="R1879" s="31">
        <v>1152</v>
      </c>
      <c r="S1879" s="45">
        <v>35</v>
      </c>
      <c r="T1879" s="64">
        <f t="shared" si="266"/>
        <v>490</v>
      </c>
      <c r="U1879" s="64">
        <f t="shared" si="267"/>
        <v>1.9891225168539322</v>
      </c>
      <c r="V1879" s="38">
        <f t="shared" si="268"/>
        <v>1.9204315284981615</v>
      </c>
      <c r="W1879" s="52">
        <v>54.869472242804612</v>
      </c>
      <c r="X1879" s="71" t="str">
        <f t="shared" si="269"/>
        <v>Q3 2025</v>
      </c>
      <c r="Y1879" s="21">
        <f t="shared" si="261"/>
        <v>2560</v>
      </c>
      <c r="Z1879" s="21">
        <f t="shared" si="262"/>
        <v>1600</v>
      </c>
      <c r="AA1879" s="57">
        <f t="shared" si="263"/>
        <v>56832.071910112347</v>
      </c>
      <c r="AB1879" s="59">
        <f t="shared" si="264"/>
        <v>1.6</v>
      </c>
      <c r="AC1879" s="61">
        <f t="shared" si="265"/>
        <v>355.59999999999997</v>
      </c>
    </row>
    <row r="1880" spans="4:29">
      <c r="D1880" s="12">
        <v>1874</v>
      </c>
      <c r="E1880" s="36" t="s">
        <v>222</v>
      </c>
      <c r="F1880" s="16" t="s">
        <v>12</v>
      </c>
      <c r="G1880" s="14" t="s">
        <v>40</v>
      </c>
      <c r="H1880" s="13" t="s">
        <v>90</v>
      </c>
      <c r="I1880" s="13" t="s">
        <v>109</v>
      </c>
      <c r="J1880" s="13" t="s">
        <v>127</v>
      </c>
      <c r="K1880" s="13" t="s">
        <v>43</v>
      </c>
      <c r="L1880" s="14">
        <v>16.2</v>
      </c>
      <c r="M1880" s="14" t="s">
        <v>66</v>
      </c>
      <c r="N1880" s="31">
        <v>1000000</v>
      </c>
      <c r="O1880" s="14" t="s">
        <v>2</v>
      </c>
      <c r="P1880" s="14" t="s">
        <v>47</v>
      </c>
      <c r="Q1880" s="31">
        <v>4000</v>
      </c>
      <c r="R1880" s="31">
        <v>512</v>
      </c>
      <c r="S1880" s="45">
        <v>45</v>
      </c>
      <c r="T1880" s="64">
        <f t="shared" si="266"/>
        <v>729</v>
      </c>
      <c r="U1880" s="64">
        <f t="shared" si="267"/>
        <v>3.4243643002247182</v>
      </c>
      <c r="V1880" s="38">
        <f t="shared" si="268"/>
        <v>2.8571318046431831</v>
      </c>
      <c r="W1880" s="52">
        <v>63.491817880959623</v>
      </c>
      <c r="X1880" s="71" t="str">
        <f t="shared" si="269"/>
        <v>Q3 2025</v>
      </c>
      <c r="Y1880" s="21">
        <f t="shared" si="261"/>
        <v>2560</v>
      </c>
      <c r="Z1880" s="21">
        <f t="shared" si="262"/>
        <v>1600</v>
      </c>
      <c r="AA1880" s="57">
        <f t="shared" si="263"/>
        <v>76096.984449438183</v>
      </c>
      <c r="AB1880" s="59">
        <f t="shared" si="264"/>
        <v>1.6</v>
      </c>
      <c r="AC1880" s="61">
        <f t="shared" si="265"/>
        <v>411.47999999999996</v>
      </c>
    </row>
    <row r="1881" spans="4:29">
      <c r="D1881" s="12">
        <v>1875</v>
      </c>
      <c r="E1881" s="36" t="s">
        <v>222</v>
      </c>
      <c r="F1881" s="16" t="s">
        <v>12</v>
      </c>
      <c r="G1881" s="14" t="s">
        <v>40</v>
      </c>
      <c r="H1881" s="13" t="s">
        <v>90</v>
      </c>
      <c r="I1881" s="13" t="s">
        <v>109</v>
      </c>
      <c r="J1881" s="13" t="s">
        <v>110</v>
      </c>
      <c r="K1881" s="13" t="s">
        <v>43</v>
      </c>
      <c r="L1881" s="14">
        <v>16.2</v>
      </c>
      <c r="M1881" s="14" t="s">
        <v>64</v>
      </c>
      <c r="N1881" s="31">
        <v>1000000</v>
      </c>
      <c r="O1881" s="14" t="s">
        <v>2</v>
      </c>
      <c r="P1881" s="14" t="s">
        <v>47</v>
      </c>
      <c r="Q1881" s="31">
        <v>4000</v>
      </c>
      <c r="R1881" s="31">
        <v>512</v>
      </c>
      <c r="S1881" s="45">
        <v>20</v>
      </c>
      <c r="T1881" s="64">
        <f t="shared" si="266"/>
        <v>324</v>
      </c>
      <c r="U1881" s="64">
        <f t="shared" si="267"/>
        <v>1.5438569537661995</v>
      </c>
      <c r="V1881" s="38">
        <f t="shared" si="268"/>
        <v>1.5549485867208515</v>
      </c>
      <c r="W1881" s="52">
        <v>77.747429336042572</v>
      </c>
      <c r="X1881" s="71" t="str">
        <f t="shared" si="269"/>
        <v>Q3 2025</v>
      </c>
      <c r="Y1881" s="21">
        <f t="shared" si="261"/>
        <v>3456</v>
      </c>
      <c r="Z1881" s="21">
        <f t="shared" si="262"/>
        <v>2234</v>
      </c>
      <c r="AA1881" s="57">
        <f t="shared" si="263"/>
        <v>77192.847688309979</v>
      </c>
      <c r="AB1881" s="59">
        <f t="shared" si="264"/>
        <v>1.5470008952551477</v>
      </c>
      <c r="AC1881" s="61">
        <f t="shared" si="265"/>
        <v>411.47999999999996</v>
      </c>
    </row>
    <row r="1882" spans="4:29">
      <c r="D1882" s="12">
        <v>1876</v>
      </c>
      <c r="E1882" s="36" t="s">
        <v>222</v>
      </c>
      <c r="F1882" s="16" t="s">
        <v>12</v>
      </c>
      <c r="G1882" s="14" t="s">
        <v>40</v>
      </c>
      <c r="H1882" s="13" t="s">
        <v>90</v>
      </c>
      <c r="I1882" s="13" t="s">
        <v>109</v>
      </c>
      <c r="J1882" s="13" t="s">
        <v>212</v>
      </c>
      <c r="K1882" s="13" t="s">
        <v>43</v>
      </c>
      <c r="L1882" s="14">
        <v>18</v>
      </c>
      <c r="M1882" s="14" t="s">
        <v>66</v>
      </c>
      <c r="N1882" s="31">
        <v>1000000</v>
      </c>
      <c r="O1882" s="14" t="s">
        <v>2</v>
      </c>
      <c r="P1882" s="14" t="s">
        <v>47</v>
      </c>
      <c r="Q1882" s="31">
        <v>9216</v>
      </c>
      <c r="R1882" s="31">
        <v>2304</v>
      </c>
      <c r="S1882" s="45">
        <v>20</v>
      </c>
      <c r="T1882" s="64">
        <f t="shared" si="266"/>
        <v>360</v>
      </c>
      <c r="U1882" s="64">
        <f t="shared" si="267"/>
        <v>1.8789378876404492</v>
      </c>
      <c r="V1882" s="38">
        <f t="shared" si="268"/>
        <v>1.3560598140007425</v>
      </c>
      <c r="W1882" s="52">
        <v>67.802990700037128</v>
      </c>
      <c r="X1882" s="71" t="str">
        <f t="shared" si="269"/>
        <v>Q3 2025</v>
      </c>
      <c r="Y1882" s="21">
        <f t="shared" si="261"/>
        <v>2560</v>
      </c>
      <c r="Z1882" s="21">
        <f t="shared" si="262"/>
        <v>1600</v>
      </c>
      <c r="AA1882" s="57">
        <f t="shared" si="263"/>
        <v>93946.894382022467</v>
      </c>
      <c r="AB1882" s="59">
        <f t="shared" si="264"/>
        <v>1.6</v>
      </c>
      <c r="AC1882" s="61">
        <f t="shared" si="265"/>
        <v>457.2</v>
      </c>
    </row>
    <row r="1883" spans="4:29">
      <c r="D1883" s="12">
        <v>1877</v>
      </c>
      <c r="E1883" s="36" t="s">
        <v>222</v>
      </c>
      <c r="F1883" s="16" t="s">
        <v>12</v>
      </c>
      <c r="G1883" s="14" t="s">
        <v>40</v>
      </c>
      <c r="H1883" s="13" t="s">
        <v>90</v>
      </c>
      <c r="I1883" s="13" t="s">
        <v>135</v>
      </c>
      <c r="J1883" s="13" t="s">
        <v>136</v>
      </c>
      <c r="K1883" s="13"/>
      <c r="L1883" s="14">
        <v>16.2</v>
      </c>
      <c r="M1883" s="14" t="s">
        <v>66</v>
      </c>
      <c r="N1883" s="31">
        <v>1000000</v>
      </c>
      <c r="O1883" s="14" t="s">
        <v>2</v>
      </c>
      <c r="P1883" s="14" t="s">
        <v>47</v>
      </c>
      <c r="Q1883" s="31">
        <v>4000</v>
      </c>
      <c r="R1883" s="31">
        <v>512</v>
      </c>
      <c r="S1883" s="45">
        <v>80</v>
      </c>
      <c r="T1883" s="64">
        <f t="shared" si="266"/>
        <v>1296</v>
      </c>
      <c r="U1883" s="64">
        <f t="shared" si="267"/>
        <v>6.0877587559550541</v>
      </c>
      <c r="V1883" s="38">
        <f t="shared" si="268"/>
        <v>5.0793454304767689</v>
      </c>
      <c r="W1883" s="52">
        <v>63.491817880959616</v>
      </c>
      <c r="X1883" s="71" t="str">
        <f t="shared" si="269"/>
        <v>Q3 2025</v>
      </c>
      <c r="Y1883" s="21">
        <f t="shared" si="261"/>
        <v>2560</v>
      </c>
      <c r="Z1883" s="21">
        <f t="shared" si="262"/>
        <v>1600</v>
      </c>
      <c r="AA1883" s="57">
        <f t="shared" si="263"/>
        <v>76096.984449438183</v>
      </c>
      <c r="AB1883" s="59">
        <f t="shared" si="264"/>
        <v>1.6</v>
      </c>
      <c r="AC1883" s="61">
        <f t="shared" si="265"/>
        <v>411.47999999999996</v>
      </c>
    </row>
    <row r="1884" spans="4:29">
      <c r="D1884" s="12">
        <v>1878</v>
      </c>
      <c r="E1884" s="36" t="s">
        <v>222</v>
      </c>
      <c r="F1884" s="16" t="s">
        <v>12</v>
      </c>
      <c r="G1884" s="14" t="s">
        <v>40</v>
      </c>
      <c r="H1884" s="13" t="s">
        <v>90</v>
      </c>
      <c r="I1884" s="13" t="s">
        <v>135</v>
      </c>
      <c r="J1884" s="13" t="s">
        <v>171</v>
      </c>
      <c r="K1884" s="13" t="s">
        <v>98</v>
      </c>
      <c r="L1884" s="14">
        <v>16</v>
      </c>
      <c r="M1884" s="14" t="s">
        <v>172</v>
      </c>
      <c r="N1884" s="31">
        <v>1000000</v>
      </c>
      <c r="O1884" s="14" t="s">
        <v>2</v>
      </c>
      <c r="P1884" s="14" t="s">
        <v>47</v>
      </c>
      <c r="Q1884" s="31">
        <v>4000</v>
      </c>
      <c r="R1884" s="31">
        <v>1000</v>
      </c>
      <c r="S1884" s="45">
        <v>40</v>
      </c>
      <c r="T1884" s="64">
        <f t="shared" si="266"/>
        <v>640</v>
      </c>
      <c r="U1884" s="64">
        <f t="shared" si="267"/>
        <v>2.9691857977528087</v>
      </c>
      <c r="V1884" s="38">
        <f t="shared" si="268"/>
        <v>2.5396727152383849</v>
      </c>
      <c r="W1884" s="52">
        <v>63.491817880959623</v>
      </c>
      <c r="X1884" s="71" t="str">
        <f t="shared" si="269"/>
        <v>Q3 2025</v>
      </c>
      <c r="Y1884" s="21">
        <f t="shared" si="261"/>
        <v>3200</v>
      </c>
      <c r="Z1884" s="21">
        <f t="shared" si="262"/>
        <v>2000</v>
      </c>
      <c r="AA1884" s="57">
        <f t="shared" si="263"/>
        <v>74229.644943820225</v>
      </c>
      <c r="AB1884" s="59">
        <f t="shared" si="264"/>
        <v>1.6</v>
      </c>
      <c r="AC1884" s="61">
        <f t="shared" si="265"/>
        <v>406.4</v>
      </c>
    </row>
    <row r="1885" spans="4:29">
      <c r="D1885" s="12">
        <v>1879</v>
      </c>
      <c r="E1885" s="36" t="s">
        <v>222</v>
      </c>
      <c r="F1885" s="16" t="s">
        <v>12</v>
      </c>
      <c r="G1885" s="14" t="s">
        <v>40</v>
      </c>
      <c r="H1885" s="13" t="s">
        <v>90</v>
      </c>
      <c r="I1885" s="13" t="s">
        <v>135</v>
      </c>
      <c r="J1885" s="13" t="s">
        <v>171</v>
      </c>
      <c r="K1885" s="13" t="s">
        <v>98</v>
      </c>
      <c r="L1885" s="14">
        <v>14.5</v>
      </c>
      <c r="M1885" s="14" t="s">
        <v>173</v>
      </c>
      <c r="N1885" s="31">
        <v>1000000</v>
      </c>
      <c r="O1885" s="14" t="s">
        <v>2</v>
      </c>
      <c r="P1885" s="14" t="s">
        <v>47</v>
      </c>
      <c r="Q1885" s="31">
        <v>4000</v>
      </c>
      <c r="R1885" s="31">
        <v>1000</v>
      </c>
      <c r="S1885" s="45">
        <v>50</v>
      </c>
      <c r="T1885" s="64">
        <f t="shared" si="266"/>
        <v>725</v>
      </c>
      <c r="U1885" s="64">
        <f t="shared" si="267"/>
        <v>3.0481997752808976</v>
      </c>
      <c r="V1885" s="38">
        <f t="shared" si="268"/>
        <v>2.8806472927472422</v>
      </c>
      <c r="W1885" s="52">
        <v>57.612945854944847</v>
      </c>
      <c r="X1885" s="71" t="str">
        <f t="shared" si="269"/>
        <v>Q3 2025</v>
      </c>
      <c r="Y1885" s="21">
        <f t="shared" si="261"/>
        <v>3072</v>
      </c>
      <c r="Z1885" s="21">
        <f t="shared" si="262"/>
        <v>1920</v>
      </c>
      <c r="AA1885" s="57">
        <f t="shared" si="263"/>
        <v>60963.995505617953</v>
      </c>
      <c r="AB1885" s="59">
        <f t="shared" si="264"/>
        <v>1.6</v>
      </c>
      <c r="AC1885" s="61">
        <f t="shared" si="265"/>
        <v>368.29999999999995</v>
      </c>
    </row>
    <row r="1886" spans="4:29">
      <c r="D1886" s="12">
        <v>1880</v>
      </c>
      <c r="E1886" s="36" t="s">
        <v>222</v>
      </c>
      <c r="F1886" s="16" t="s">
        <v>12</v>
      </c>
      <c r="G1886" s="14" t="s">
        <v>40</v>
      </c>
      <c r="H1886" s="13" t="s">
        <v>90</v>
      </c>
      <c r="I1886" s="13" t="s">
        <v>135</v>
      </c>
      <c r="J1886" s="13" t="s">
        <v>207</v>
      </c>
      <c r="K1886" s="13" t="s">
        <v>98</v>
      </c>
      <c r="L1886" s="14">
        <v>16</v>
      </c>
      <c r="M1886" s="14" t="s">
        <v>172</v>
      </c>
      <c r="N1886" s="31">
        <v>1000000</v>
      </c>
      <c r="O1886" s="14" t="s">
        <v>2</v>
      </c>
      <c r="P1886" s="14" t="s">
        <v>47</v>
      </c>
      <c r="Q1886" s="31">
        <v>6144</v>
      </c>
      <c r="R1886" s="31">
        <v>1536</v>
      </c>
      <c r="S1886" s="45">
        <v>40</v>
      </c>
      <c r="T1886" s="64">
        <f t="shared" si="266"/>
        <v>640</v>
      </c>
      <c r="U1886" s="64">
        <f t="shared" si="267"/>
        <v>2.9691857977528087</v>
      </c>
      <c r="V1886" s="38">
        <f t="shared" si="268"/>
        <v>2.5396727152383844</v>
      </c>
      <c r="W1886" s="52">
        <v>63.491817880959616</v>
      </c>
      <c r="X1886" s="71" t="str">
        <f t="shared" si="269"/>
        <v>Q3 2025</v>
      </c>
      <c r="Y1886" s="21">
        <f t="shared" si="261"/>
        <v>3200</v>
      </c>
      <c r="Z1886" s="21">
        <f t="shared" si="262"/>
        <v>2000</v>
      </c>
      <c r="AA1886" s="57">
        <f t="shared" si="263"/>
        <v>74229.644943820225</v>
      </c>
      <c r="AB1886" s="59">
        <f t="shared" si="264"/>
        <v>1.6</v>
      </c>
      <c r="AC1886" s="61">
        <f t="shared" si="265"/>
        <v>406.4</v>
      </c>
    </row>
    <row r="1887" spans="4:29">
      <c r="D1887" s="12">
        <v>1881</v>
      </c>
      <c r="E1887" s="36" t="s">
        <v>222</v>
      </c>
      <c r="F1887" s="16" t="s">
        <v>12</v>
      </c>
      <c r="G1887" s="14" t="s">
        <v>40</v>
      </c>
      <c r="H1887" s="13" t="s">
        <v>90</v>
      </c>
      <c r="I1887" s="13" t="s">
        <v>141</v>
      </c>
      <c r="J1887" s="13" t="s">
        <v>214</v>
      </c>
      <c r="K1887" s="13" t="s">
        <v>95</v>
      </c>
      <c r="L1887" s="14">
        <v>15.6</v>
      </c>
      <c r="M1887" s="14" t="s">
        <v>15</v>
      </c>
      <c r="N1887" s="31">
        <v>1000000</v>
      </c>
      <c r="O1887" s="14" t="s">
        <v>2</v>
      </c>
      <c r="P1887" s="14" t="s">
        <v>47</v>
      </c>
      <c r="Q1887" s="31">
        <v>10000</v>
      </c>
      <c r="R1887" s="31">
        <v>1152</v>
      </c>
      <c r="S1887" s="45">
        <v>40</v>
      </c>
      <c r="T1887" s="64">
        <f t="shared" si="266"/>
        <v>624</v>
      </c>
      <c r="U1887" s="64">
        <f t="shared" si="267"/>
        <v>2.6835470402848656</v>
      </c>
      <c r="V1887" s="38">
        <f t="shared" si="268"/>
        <v>3.1098971734417029</v>
      </c>
      <c r="W1887" s="52">
        <v>77.747429336042572</v>
      </c>
      <c r="X1887" s="71" t="str">
        <f t="shared" si="269"/>
        <v>Q3 2025</v>
      </c>
      <c r="Y1887" s="21">
        <f t="shared" si="261"/>
        <v>3840</v>
      </c>
      <c r="Z1887" s="21">
        <f t="shared" si="262"/>
        <v>2160</v>
      </c>
      <c r="AA1887" s="57">
        <f t="shared" si="263"/>
        <v>67088.676007121641</v>
      </c>
      <c r="AB1887" s="59">
        <f t="shared" si="264"/>
        <v>1.7777777777777777</v>
      </c>
      <c r="AC1887" s="61">
        <f t="shared" si="265"/>
        <v>396.23999999999995</v>
      </c>
    </row>
    <row r="1888" spans="4:29">
      <c r="D1888" s="12">
        <v>1882</v>
      </c>
      <c r="E1888" s="36" t="s">
        <v>222</v>
      </c>
      <c r="F1888" s="16" t="s">
        <v>12</v>
      </c>
      <c r="G1888" s="14" t="s">
        <v>40</v>
      </c>
      <c r="H1888" s="13" t="s">
        <v>90</v>
      </c>
      <c r="I1888" s="13" t="s">
        <v>184</v>
      </c>
      <c r="J1888" s="13" t="s">
        <v>185</v>
      </c>
      <c r="K1888" s="13" t="s">
        <v>95</v>
      </c>
      <c r="L1888" s="14">
        <v>16</v>
      </c>
      <c r="M1888" s="14" t="s">
        <v>186</v>
      </c>
      <c r="N1888" s="31">
        <v>1000000</v>
      </c>
      <c r="O1888" s="14" t="s">
        <v>2</v>
      </c>
      <c r="P1888" s="14" t="s">
        <v>47</v>
      </c>
      <c r="Q1888" s="31">
        <v>10000</v>
      </c>
      <c r="R1888" s="31">
        <v>2596</v>
      </c>
      <c r="S1888" s="45">
        <v>45</v>
      </c>
      <c r="T1888" s="64">
        <f t="shared" si="266"/>
        <v>720</v>
      </c>
      <c r="U1888" s="64">
        <f t="shared" si="267"/>
        <v>3.3403340224719105</v>
      </c>
      <c r="V1888" s="38">
        <f t="shared" si="268"/>
        <v>3.4986343201219157</v>
      </c>
      <c r="W1888" s="52">
        <v>77.747429336042572</v>
      </c>
      <c r="X1888" s="71" t="str">
        <f t="shared" si="269"/>
        <v>Q3 2025</v>
      </c>
      <c r="Y1888" s="21">
        <f t="shared" si="261"/>
        <v>3840</v>
      </c>
      <c r="Z1888" s="21">
        <f t="shared" si="262"/>
        <v>2400</v>
      </c>
      <c r="AA1888" s="57">
        <f t="shared" si="263"/>
        <v>74229.644943820225</v>
      </c>
      <c r="AB1888" s="59">
        <f t="shared" si="264"/>
        <v>1.6</v>
      </c>
      <c r="AC1888" s="61">
        <f t="shared" si="265"/>
        <v>406.4</v>
      </c>
    </row>
    <row r="1889" spans="4:29">
      <c r="D1889" s="12">
        <v>1883</v>
      </c>
      <c r="E1889" s="36" t="s">
        <v>222</v>
      </c>
      <c r="F1889" s="16" t="s">
        <v>12</v>
      </c>
      <c r="G1889" s="14" t="s">
        <v>40</v>
      </c>
      <c r="H1889" s="13" t="s">
        <v>90</v>
      </c>
      <c r="I1889" s="13" t="s">
        <v>184</v>
      </c>
      <c r="J1889" s="13" t="s">
        <v>213</v>
      </c>
      <c r="K1889" s="13" t="s">
        <v>95</v>
      </c>
      <c r="L1889" s="14">
        <v>18</v>
      </c>
      <c r="M1889" s="14" t="s">
        <v>66</v>
      </c>
      <c r="N1889" s="31">
        <v>1000000</v>
      </c>
      <c r="O1889" s="14" t="s">
        <v>2</v>
      </c>
      <c r="P1889" s="14" t="s">
        <v>47</v>
      </c>
      <c r="Q1889" s="31">
        <v>8000</v>
      </c>
      <c r="R1889" s="31">
        <v>2000</v>
      </c>
      <c r="S1889" s="45">
        <v>15</v>
      </c>
      <c r="T1889" s="64">
        <f t="shared" si="266"/>
        <v>270</v>
      </c>
      <c r="U1889" s="64">
        <f t="shared" si="267"/>
        <v>1.4092034157303368</v>
      </c>
      <c r="V1889" s="38">
        <f t="shared" si="268"/>
        <v>1.0170448605005569</v>
      </c>
      <c r="W1889" s="52">
        <v>67.802990700037128</v>
      </c>
      <c r="X1889" s="71" t="str">
        <f t="shared" si="269"/>
        <v>Q3 2025</v>
      </c>
      <c r="Y1889" s="21">
        <f t="shared" ref="Y1889:Y1952" si="270">1*LEFT(M1889, FIND("x", M1889)-2)</f>
        <v>2560</v>
      </c>
      <c r="Z1889" s="21">
        <f t="shared" ref="Z1889:Z1952" si="271">1*RIGHT(M1889, LEN(M1889)-FIND("x", M1889)-1)</f>
        <v>1600</v>
      </c>
      <c r="AA1889" s="57">
        <f t="shared" ref="AA1889:AA1952" si="272">AC1889^2*AB1889/(1+AB1889^2)</f>
        <v>93946.894382022467</v>
      </c>
      <c r="AB1889" s="59">
        <f t="shared" ref="AB1889:AB1952" si="273">Y1889/Z1889</f>
        <v>1.6</v>
      </c>
      <c r="AC1889" s="61">
        <f t="shared" ref="AC1889:AC1952" si="274">L1889*25.4</f>
        <v>457.2</v>
      </c>
    </row>
    <row r="1890" spans="4:29">
      <c r="D1890" s="12">
        <v>1884</v>
      </c>
      <c r="E1890" s="36" t="s">
        <v>222</v>
      </c>
      <c r="F1890" s="16" t="s">
        <v>12</v>
      </c>
      <c r="G1890" s="14" t="s">
        <v>40</v>
      </c>
      <c r="H1890" s="13" t="s">
        <v>90</v>
      </c>
      <c r="I1890" s="13" t="s">
        <v>195</v>
      </c>
      <c r="J1890" s="13" t="s">
        <v>196</v>
      </c>
      <c r="K1890" s="13" t="s">
        <v>43</v>
      </c>
      <c r="L1890" s="14">
        <v>16.100000000000001</v>
      </c>
      <c r="M1890" s="14" t="s">
        <v>143</v>
      </c>
      <c r="N1890" s="31">
        <v>1000000</v>
      </c>
      <c r="O1890" s="14" t="s">
        <v>2</v>
      </c>
      <c r="P1890" s="14" t="s">
        <v>47</v>
      </c>
      <c r="Q1890" s="31">
        <v>4000</v>
      </c>
      <c r="R1890" s="31">
        <v>1000</v>
      </c>
      <c r="S1890" s="45">
        <v>40</v>
      </c>
      <c r="T1890" s="64">
        <f t="shared" si="266"/>
        <v>644</v>
      </c>
      <c r="U1890" s="64">
        <f t="shared" si="267"/>
        <v>2.8583260532225521</v>
      </c>
      <c r="V1890" s="38">
        <f t="shared" si="268"/>
        <v>2.5396727152383849</v>
      </c>
      <c r="W1890" s="52">
        <v>63.491817880959623</v>
      </c>
      <c r="X1890" s="71" t="str">
        <f t="shared" si="269"/>
        <v>Q3 2025</v>
      </c>
      <c r="Y1890" s="21">
        <f t="shared" si="270"/>
        <v>2560</v>
      </c>
      <c r="Z1890" s="21">
        <f t="shared" si="271"/>
        <v>1440</v>
      </c>
      <c r="AA1890" s="57">
        <f t="shared" si="272"/>
        <v>71458.151330563793</v>
      </c>
      <c r="AB1890" s="59">
        <f t="shared" si="273"/>
        <v>1.7777777777777777</v>
      </c>
      <c r="AC1890" s="61">
        <f t="shared" si="274"/>
        <v>408.94</v>
      </c>
    </row>
    <row r="1891" spans="4:29">
      <c r="D1891" s="12">
        <v>1885</v>
      </c>
      <c r="E1891" s="36" t="s">
        <v>222</v>
      </c>
      <c r="F1891" s="16" t="s">
        <v>12</v>
      </c>
      <c r="G1891" s="14" t="s">
        <v>40</v>
      </c>
      <c r="H1891" s="13" t="s">
        <v>90</v>
      </c>
      <c r="I1891" s="13" t="s">
        <v>295</v>
      </c>
      <c r="J1891" s="13" t="s">
        <v>296</v>
      </c>
      <c r="K1891" s="13"/>
      <c r="L1891" s="14">
        <v>16</v>
      </c>
      <c r="M1891" s="14" t="s">
        <v>66</v>
      </c>
      <c r="N1891" s="31">
        <v>1000000</v>
      </c>
      <c r="O1891" s="14" t="s">
        <v>2</v>
      </c>
      <c r="P1891" s="14" t="s">
        <v>47</v>
      </c>
      <c r="Q1891" s="31">
        <v>4000</v>
      </c>
      <c r="R1891" s="31">
        <v>1000</v>
      </c>
      <c r="S1891" s="45">
        <v>10</v>
      </c>
      <c r="T1891" s="64">
        <f t="shared" si="266"/>
        <v>160</v>
      </c>
      <c r="U1891" s="64">
        <f t="shared" si="267"/>
        <v>0.74229644943820217</v>
      </c>
      <c r="V1891" s="38">
        <f t="shared" si="268"/>
        <v>0.77747429336042573</v>
      </c>
      <c r="W1891" s="52">
        <v>77.747429336042572</v>
      </c>
      <c r="X1891" s="71" t="str">
        <f t="shared" si="269"/>
        <v>Q3 2025</v>
      </c>
      <c r="Y1891" s="21">
        <f t="shared" si="270"/>
        <v>2560</v>
      </c>
      <c r="Z1891" s="21">
        <f t="shared" si="271"/>
        <v>1600</v>
      </c>
      <c r="AA1891" s="57">
        <f t="shared" si="272"/>
        <v>74229.644943820225</v>
      </c>
      <c r="AB1891" s="59">
        <f t="shared" si="273"/>
        <v>1.6</v>
      </c>
      <c r="AC1891" s="61">
        <f t="shared" si="274"/>
        <v>406.4</v>
      </c>
    </row>
    <row r="1892" spans="4:29">
      <c r="D1892" s="12">
        <v>1886</v>
      </c>
      <c r="E1892" s="36" t="s">
        <v>222</v>
      </c>
      <c r="F1892" s="16" t="s">
        <v>12</v>
      </c>
      <c r="G1892" s="14" t="s">
        <v>40</v>
      </c>
      <c r="H1892" s="13" t="s">
        <v>5</v>
      </c>
      <c r="I1892" s="13" t="s">
        <v>31</v>
      </c>
      <c r="J1892" s="13" t="s">
        <v>32</v>
      </c>
      <c r="K1892" s="13" t="s">
        <v>33</v>
      </c>
      <c r="L1892" s="14">
        <v>31.5</v>
      </c>
      <c r="M1892" s="14" t="s">
        <v>34</v>
      </c>
      <c r="N1892" s="31">
        <v>1000000</v>
      </c>
      <c r="O1892" s="14" t="s">
        <v>1</v>
      </c>
      <c r="P1892" s="14" t="s">
        <v>35</v>
      </c>
      <c r="Q1892" s="31">
        <v>576</v>
      </c>
      <c r="R1892" s="31">
        <v>576</v>
      </c>
      <c r="S1892" s="45">
        <v>3</v>
      </c>
      <c r="T1892" s="64">
        <f t="shared" si="266"/>
        <v>94.5</v>
      </c>
      <c r="U1892" s="64">
        <f t="shared" si="267"/>
        <v>0.82062054694362008</v>
      </c>
      <c r="V1892" s="38">
        <f t="shared" si="268"/>
        <v>0.3674607058298836</v>
      </c>
      <c r="W1892" s="52">
        <v>122.48690194329453</v>
      </c>
      <c r="X1892" s="71" t="str">
        <f t="shared" si="269"/>
        <v>Q3 2025</v>
      </c>
      <c r="Y1892" s="21">
        <f t="shared" si="270"/>
        <v>6016</v>
      </c>
      <c r="Z1892" s="21">
        <f t="shared" si="271"/>
        <v>3384</v>
      </c>
      <c r="AA1892" s="57">
        <f t="shared" si="272"/>
        <v>273540.18231454003</v>
      </c>
      <c r="AB1892" s="59">
        <f t="shared" si="273"/>
        <v>1.7777777777777777</v>
      </c>
      <c r="AC1892" s="61">
        <f t="shared" si="274"/>
        <v>800.09999999999991</v>
      </c>
    </row>
    <row r="1893" spans="4:29">
      <c r="D1893" s="12">
        <v>1887</v>
      </c>
      <c r="E1893" s="36" t="s">
        <v>222</v>
      </c>
      <c r="F1893" s="16" t="s">
        <v>12</v>
      </c>
      <c r="G1893" s="14" t="s">
        <v>40</v>
      </c>
      <c r="H1893" s="13" t="s">
        <v>5</v>
      </c>
      <c r="I1893" s="13" t="s">
        <v>31</v>
      </c>
      <c r="J1893" s="13" t="s">
        <v>306</v>
      </c>
      <c r="K1893" s="13" t="s">
        <v>57</v>
      </c>
      <c r="L1893" s="14">
        <v>27</v>
      </c>
      <c r="M1893" s="14" t="s">
        <v>307</v>
      </c>
      <c r="N1893" s="31">
        <v>1000000</v>
      </c>
      <c r="O1893" s="14" t="s">
        <v>2</v>
      </c>
      <c r="P1893" s="14" t="s">
        <v>35</v>
      </c>
      <c r="Q1893" s="31">
        <v>4000</v>
      </c>
      <c r="R1893" s="31">
        <v>1000</v>
      </c>
      <c r="S1893" s="45">
        <v>20</v>
      </c>
      <c r="T1893" s="64">
        <f t="shared" si="266"/>
        <v>540</v>
      </c>
      <c r="U1893" s="64">
        <f t="shared" si="267"/>
        <v>4.0193659442136491</v>
      </c>
      <c r="V1893" s="38">
        <f t="shared" si="268"/>
        <v>1.880766623387361</v>
      </c>
      <c r="W1893" s="52">
        <v>94.03833116936805</v>
      </c>
      <c r="X1893" s="71" t="str">
        <f t="shared" si="269"/>
        <v>Q3 2025</v>
      </c>
      <c r="Y1893" s="21">
        <f t="shared" si="270"/>
        <v>5120</v>
      </c>
      <c r="Z1893" s="21">
        <f t="shared" si="271"/>
        <v>2880</v>
      </c>
      <c r="AA1893" s="57">
        <f t="shared" si="272"/>
        <v>200968.29721068247</v>
      </c>
      <c r="AB1893" s="59">
        <f t="shared" si="273"/>
        <v>1.7777777777777777</v>
      </c>
      <c r="AC1893" s="61">
        <f t="shared" si="274"/>
        <v>685.8</v>
      </c>
    </row>
    <row r="1894" spans="4:29">
      <c r="D1894" s="12">
        <v>1888</v>
      </c>
      <c r="E1894" s="36" t="s">
        <v>222</v>
      </c>
      <c r="F1894" s="16" t="s">
        <v>12</v>
      </c>
      <c r="G1894" s="14" t="s">
        <v>40</v>
      </c>
      <c r="H1894" s="13" t="s">
        <v>5</v>
      </c>
      <c r="I1894" s="13" t="s">
        <v>41</v>
      </c>
      <c r="J1894" s="13" t="s">
        <v>42</v>
      </c>
      <c r="K1894" s="13" t="s">
        <v>43</v>
      </c>
      <c r="L1894" s="14">
        <v>31.5</v>
      </c>
      <c r="M1894" s="14" t="s">
        <v>15</v>
      </c>
      <c r="N1894" s="31">
        <v>1000000</v>
      </c>
      <c r="O1894" s="14" t="s">
        <v>1</v>
      </c>
      <c r="P1894" s="14" t="s">
        <v>35</v>
      </c>
      <c r="Q1894" s="31">
        <v>5000</v>
      </c>
      <c r="R1894" s="31">
        <v>1152</v>
      </c>
      <c r="S1894" s="45">
        <v>15</v>
      </c>
      <c r="T1894" s="64">
        <f t="shared" si="266"/>
        <v>472.5</v>
      </c>
      <c r="U1894" s="64">
        <f t="shared" si="267"/>
        <v>4.1031027347181004</v>
      </c>
      <c r="V1894" s="38">
        <f t="shared" si="268"/>
        <v>1.2861124704045923</v>
      </c>
      <c r="W1894" s="52">
        <v>85.74083136030616</v>
      </c>
      <c r="X1894" s="71" t="str">
        <f t="shared" si="269"/>
        <v>Q3 2025</v>
      </c>
      <c r="Y1894" s="21">
        <f t="shared" si="270"/>
        <v>3840</v>
      </c>
      <c r="Z1894" s="21">
        <f t="shared" si="271"/>
        <v>2160</v>
      </c>
      <c r="AA1894" s="57">
        <f t="shared" si="272"/>
        <v>273540.18231454003</v>
      </c>
      <c r="AB1894" s="59">
        <f t="shared" si="273"/>
        <v>1.7777777777777777</v>
      </c>
      <c r="AC1894" s="61">
        <f t="shared" si="274"/>
        <v>800.09999999999991</v>
      </c>
    </row>
    <row r="1895" spans="4:29">
      <c r="D1895" s="12">
        <v>1889</v>
      </c>
      <c r="E1895" s="36" t="s">
        <v>222</v>
      </c>
      <c r="F1895" s="16" t="s">
        <v>12</v>
      </c>
      <c r="G1895" s="14" t="s">
        <v>40</v>
      </c>
      <c r="H1895" s="13" t="s">
        <v>5</v>
      </c>
      <c r="I1895" s="13" t="s">
        <v>41</v>
      </c>
      <c r="J1895" s="13" t="s">
        <v>44</v>
      </c>
      <c r="K1895" s="13" t="s">
        <v>43</v>
      </c>
      <c r="L1895" s="14">
        <v>31.5</v>
      </c>
      <c r="M1895" s="14" t="s">
        <v>15</v>
      </c>
      <c r="N1895" s="31">
        <v>1000000</v>
      </c>
      <c r="O1895" s="14" t="s">
        <v>1</v>
      </c>
      <c r="P1895" s="14" t="s">
        <v>35</v>
      </c>
      <c r="Q1895" s="31">
        <v>4608</v>
      </c>
      <c r="R1895" s="31">
        <v>576</v>
      </c>
      <c r="S1895" s="45">
        <v>10</v>
      </c>
      <c r="T1895" s="64">
        <f t="shared" si="266"/>
        <v>315</v>
      </c>
      <c r="U1895" s="64">
        <f t="shared" si="267"/>
        <v>2.7354018231454003</v>
      </c>
      <c r="V1895" s="38">
        <f t="shared" si="268"/>
        <v>0.85740831360306158</v>
      </c>
      <c r="W1895" s="52">
        <v>85.74083136030616</v>
      </c>
      <c r="X1895" s="71" t="str">
        <f t="shared" si="269"/>
        <v>Q3 2025</v>
      </c>
      <c r="Y1895" s="21">
        <f t="shared" si="270"/>
        <v>3840</v>
      </c>
      <c r="Z1895" s="21">
        <f t="shared" si="271"/>
        <v>2160</v>
      </c>
      <c r="AA1895" s="57">
        <f t="shared" si="272"/>
        <v>273540.18231454003</v>
      </c>
      <c r="AB1895" s="59">
        <f t="shared" si="273"/>
        <v>1.7777777777777777</v>
      </c>
      <c r="AC1895" s="61">
        <f t="shared" si="274"/>
        <v>800.09999999999991</v>
      </c>
    </row>
    <row r="1896" spans="4:29">
      <c r="D1896" s="12">
        <v>1890</v>
      </c>
      <c r="E1896" s="36" t="s">
        <v>222</v>
      </c>
      <c r="F1896" s="16" t="s">
        <v>12</v>
      </c>
      <c r="G1896" s="14" t="s">
        <v>40</v>
      </c>
      <c r="H1896" s="13" t="s">
        <v>5</v>
      </c>
      <c r="I1896" s="13" t="s">
        <v>41</v>
      </c>
      <c r="J1896" s="13" t="s">
        <v>113</v>
      </c>
      <c r="K1896" s="13" t="s">
        <v>43</v>
      </c>
      <c r="L1896" s="14">
        <v>31.5</v>
      </c>
      <c r="M1896" s="14" t="s">
        <v>15</v>
      </c>
      <c r="N1896" s="31">
        <v>1000000</v>
      </c>
      <c r="O1896" s="14" t="s">
        <v>1</v>
      </c>
      <c r="P1896" s="14" t="s">
        <v>35</v>
      </c>
      <c r="Q1896" s="31">
        <v>4608</v>
      </c>
      <c r="R1896" s="31">
        <v>576</v>
      </c>
      <c r="S1896" s="45">
        <v>20</v>
      </c>
      <c r="T1896" s="64">
        <f t="shared" si="266"/>
        <v>630</v>
      </c>
      <c r="U1896" s="64">
        <f t="shared" si="267"/>
        <v>5.4708036462908005</v>
      </c>
      <c r="V1896" s="38">
        <f t="shared" si="268"/>
        <v>1.7148166272061232</v>
      </c>
      <c r="W1896" s="52">
        <v>85.74083136030616</v>
      </c>
      <c r="X1896" s="71" t="str">
        <f t="shared" si="269"/>
        <v>Q3 2025</v>
      </c>
      <c r="Y1896" s="21">
        <f t="shared" si="270"/>
        <v>3840</v>
      </c>
      <c r="Z1896" s="21">
        <f t="shared" si="271"/>
        <v>2160</v>
      </c>
      <c r="AA1896" s="57">
        <f t="shared" si="272"/>
        <v>273540.18231454003</v>
      </c>
      <c r="AB1896" s="59">
        <f t="shared" si="273"/>
        <v>1.7777777777777777</v>
      </c>
      <c r="AC1896" s="61">
        <f t="shared" si="274"/>
        <v>800.09999999999991</v>
      </c>
    </row>
    <row r="1897" spans="4:29">
      <c r="D1897" s="12">
        <v>1891</v>
      </c>
      <c r="E1897" s="36" t="s">
        <v>222</v>
      </c>
      <c r="F1897" s="16" t="s">
        <v>12</v>
      </c>
      <c r="G1897" s="14" t="s">
        <v>40</v>
      </c>
      <c r="H1897" s="13" t="s">
        <v>5</v>
      </c>
      <c r="I1897" s="13" t="s">
        <v>41</v>
      </c>
      <c r="J1897" s="13" t="s">
        <v>116</v>
      </c>
      <c r="K1897" s="13" t="s">
        <v>43</v>
      </c>
      <c r="L1897" s="14">
        <v>27</v>
      </c>
      <c r="M1897" s="14" t="s">
        <v>117</v>
      </c>
      <c r="N1897" s="31">
        <v>1000000</v>
      </c>
      <c r="O1897" s="14" t="s">
        <v>1</v>
      </c>
      <c r="P1897" s="14" t="s">
        <v>35</v>
      </c>
      <c r="Q1897" s="31">
        <v>2304</v>
      </c>
      <c r="R1897" s="31">
        <v>576</v>
      </c>
      <c r="S1897" s="45">
        <v>15</v>
      </c>
      <c r="T1897" s="64">
        <f t="shared" si="266"/>
        <v>405</v>
      </c>
      <c r="U1897" s="64">
        <f t="shared" si="267"/>
        <v>2.5128551497468936</v>
      </c>
      <c r="V1897" s="38">
        <f t="shared" si="268"/>
        <v>1.2861124704045923</v>
      </c>
      <c r="W1897" s="52">
        <v>85.74083136030616</v>
      </c>
      <c r="X1897" s="71" t="str">
        <f t="shared" si="269"/>
        <v>Q3 2025</v>
      </c>
      <c r="Y1897" s="21">
        <f t="shared" si="270"/>
        <v>3440</v>
      </c>
      <c r="Z1897" s="21">
        <f t="shared" si="271"/>
        <v>1440</v>
      </c>
      <c r="AA1897" s="57">
        <f t="shared" si="272"/>
        <v>167523.67664979291</v>
      </c>
      <c r="AB1897" s="59">
        <f t="shared" si="273"/>
        <v>2.3888888888888888</v>
      </c>
      <c r="AC1897" s="61">
        <f t="shared" si="274"/>
        <v>685.8</v>
      </c>
    </row>
    <row r="1898" spans="4:29">
      <c r="D1898" s="12">
        <v>1892</v>
      </c>
      <c r="E1898" s="36" t="s">
        <v>222</v>
      </c>
      <c r="F1898" s="16" t="s">
        <v>12</v>
      </c>
      <c r="G1898" s="14" t="s">
        <v>40</v>
      </c>
      <c r="H1898" s="13" t="s">
        <v>5</v>
      </c>
      <c r="I1898" s="13" t="s">
        <v>54</v>
      </c>
      <c r="J1898" s="13" t="s">
        <v>55</v>
      </c>
      <c r="K1898" s="13" t="s">
        <v>43</v>
      </c>
      <c r="L1898" s="14">
        <v>31.5</v>
      </c>
      <c r="M1898" s="14" t="s">
        <v>15</v>
      </c>
      <c r="N1898" s="31">
        <v>1000000</v>
      </c>
      <c r="O1898" s="14" t="s">
        <v>1</v>
      </c>
      <c r="P1898" s="14" t="s">
        <v>35</v>
      </c>
      <c r="Q1898" s="31">
        <v>2304</v>
      </c>
      <c r="R1898" s="31">
        <v>1152</v>
      </c>
      <c r="S1898" s="45">
        <v>10</v>
      </c>
      <c r="T1898" s="64">
        <f t="shared" si="266"/>
        <v>315</v>
      </c>
      <c r="U1898" s="64">
        <f t="shared" si="267"/>
        <v>2.7354018231454003</v>
      </c>
      <c r="V1898" s="38">
        <f t="shared" si="268"/>
        <v>0.85740831360306158</v>
      </c>
      <c r="W1898" s="52">
        <v>85.74083136030616</v>
      </c>
      <c r="X1898" s="71" t="str">
        <f t="shared" si="269"/>
        <v>Q3 2025</v>
      </c>
      <c r="Y1898" s="21">
        <f t="shared" si="270"/>
        <v>3840</v>
      </c>
      <c r="Z1898" s="21">
        <f t="shared" si="271"/>
        <v>2160</v>
      </c>
      <c r="AA1898" s="57">
        <f t="shared" si="272"/>
        <v>273540.18231454003</v>
      </c>
      <c r="AB1898" s="59">
        <f t="shared" si="273"/>
        <v>1.7777777777777777</v>
      </c>
      <c r="AC1898" s="61">
        <f t="shared" si="274"/>
        <v>800.09999999999991</v>
      </c>
    </row>
    <row r="1899" spans="4:29">
      <c r="D1899" s="12">
        <v>1893</v>
      </c>
      <c r="E1899" s="36" t="s">
        <v>222</v>
      </c>
      <c r="F1899" s="16" t="s">
        <v>12</v>
      </c>
      <c r="G1899" s="14" t="s">
        <v>40</v>
      </c>
      <c r="H1899" s="13" t="s">
        <v>5</v>
      </c>
      <c r="I1899" s="13" t="s">
        <v>54</v>
      </c>
      <c r="J1899" s="13" t="s">
        <v>114</v>
      </c>
      <c r="K1899" s="13" t="s">
        <v>43</v>
      </c>
      <c r="L1899" s="14">
        <v>27</v>
      </c>
      <c r="M1899" s="14" t="s">
        <v>15</v>
      </c>
      <c r="N1899" s="31">
        <v>1000000</v>
      </c>
      <c r="O1899" s="14" t="s">
        <v>1</v>
      </c>
      <c r="P1899" s="14" t="s">
        <v>35</v>
      </c>
      <c r="Q1899" s="31">
        <v>2304</v>
      </c>
      <c r="R1899" s="31">
        <v>512</v>
      </c>
      <c r="S1899" s="45">
        <v>15</v>
      </c>
      <c r="T1899" s="64">
        <f t="shared" si="266"/>
        <v>405</v>
      </c>
      <c r="U1899" s="64">
        <f t="shared" si="267"/>
        <v>3.0145244581602371</v>
      </c>
      <c r="V1899" s="38">
        <f t="shared" si="268"/>
        <v>1.2861124704045923</v>
      </c>
      <c r="W1899" s="52">
        <v>85.74083136030616</v>
      </c>
      <c r="X1899" s="71" t="str">
        <f t="shared" si="269"/>
        <v>Q3 2025</v>
      </c>
      <c r="Y1899" s="21">
        <f t="shared" si="270"/>
        <v>3840</v>
      </c>
      <c r="Z1899" s="21">
        <f t="shared" si="271"/>
        <v>2160</v>
      </c>
      <c r="AA1899" s="57">
        <f t="shared" si="272"/>
        <v>200968.29721068247</v>
      </c>
      <c r="AB1899" s="59">
        <f t="shared" si="273"/>
        <v>1.7777777777777777</v>
      </c>
      <c r="AC1899" s="61">
        <f t="shared" si="274"/>
        <v>685.8</v>
      </c>
    </row>
    <row r="1900" spans="4:29">
      <c r="D1900" s="12">
        <v>1894</v>
      </c>
      <c r="E1900" s="36" t="s">
        <v>222</v>
      </c>
      <c r="F1900" s="16" t="s">
        <v>12</v>
      </c>
      <c r="G1900" s="14" t="s">
        <v>40</v>
      </c>
      <c r="H1900" s="13" t="s">
        <v>5</v>
      </c>
      <c r="I1900" s="13" t="s">
        <v>54</v>
      </c>
      <c r="J1900" s="13" t="s">
        <v>128</v>
      </c>
      <c r="K1900" s="13" t="s">
        <v>43</v>
      </c>
      <c r="L1900" s="14">
        <v>31.5</v>
      </c>
      <c r="M1900" s="14" t="s">
        <v>15</v>
      </c>
      <c r="N1900" s="31">
        <v>1000000</v>
      </c>
      <c r="O1900" s="14" t="s">
        <v>1</v>
      </c>
      <c r="P1900" s="14" t="s">
        <v>35</v>
      </c>
      <c r="Q1900" s="31">
        <v>2304</v>
      </c>
      <c r="R1900" s="31">
        <v>576</v>
      </c>
      <c r="S1900" s="45">
        <v>10</v>
      </c>
      <c r="T1900" s="64">
        <f t="shared" si="266"/>
        <v>315</v>
      </c>
      <c r="U1900" s="64">
        <f t="shared" si="267"/>
        <v>2.7354018231454003</v>
      </c>
      <c r="V1900" s="38">
        <f t="shared" si="268"/>
        <v>0.85740831360306158</v>
      </c>
      <c r="W1900" s="52">
        <v>85.74083136030616</v>
      </c>
      <c r="X1900" s="71" t="str">
        <f t="shared" si="269"/>
        <v>Q3 2025</v>
      </c>
      <c r="Y1900" s="21">
        <f t="shared" si="270"/>
        <v>3840</v>
      </c>
      <c r="Z1900" s="21">
        <f t="shared" si="271"/>
        <v>2160</v>
      </c>
      <c r="AA1900" s="57">
        <f t="shared" si="272"/>
        <v>273540.18231454003</v>
      </c>
      <c r="AB1900" s="59">
        <f t="shared" si="273"/>
        <v>1.7777777777777777</v>
      </c>
      <c r="AC1900" s="61">
        <f t="shared" si="274"/>
        <v>800.09999999999991</v>
      </c>
    </row>
    <row r="1901" spans="4:29">
      <c r="D1901" s="12">
        <v>1895</v>
      </c>
      <c r="E1901" s="36" t="s">
        <v>222</v>
      </c>
      <c r="F1901" s="16" t="s">
        <v>12</v>
      </c>
      <c r="G1901" s="14" t="s">
        <v>40</v>
      </c>
      <c r="H1901" s="13" t="s">
        <v>5</v>
      </c>
      <c r="I1901" s="13" t="s">
        <v>54</v>
      </c>
      <c r="J1901" s="13" t="s">
        <v>118</v>
      </c>
      <c r="K1901" s="13" t="s">
        <v>43</v>
      </c>
      <c r="L1901" s="14">
        <v>31.5</v>
      </c>
      <c r="M1901" s="14" t="s">
        <v>15</v>
      </c>
      <c r="N1901" s="31">
        <v>1000000</v>
      </c>
      <c r="O1901" s="14" t="s">
        <v>1</v>
      </c>
      <c r="P1901" s="14" t="s">
        <v>35</v>
      </c>
      <c r="Q1901" s="31">
        <v>2304</v>
      </c>
      <c r="R1901" s="31">
        <v>576</v>
      </c>
      <c r="S1901" s="45">
        <v>15</v>
      </c>
      <c r="T1901" s="64">
        <f t="shared" si="266"/>
        <v>472.5</v>
      </c>
      <c r="U1901" s="64">
        <f t="shared" si="267"/>
        <v>4.1031027347181004</v>
      </c>
      <c r="V1901" s="38">
        <f t="shared" si="268"/>
        <v>1.2861124704045923</v>
      </c>
      <c r="W1901" s="52">
        <v>85.74083136030616</v>
      </c>
      <c r="X1901" s="71" t="str">
        <f t="shared" si="269"/>
        <v>Q3 2025</v>
      </c>
      <c r="Y1901" s="21">
        <f t="shared" si="270"/>
        <v>3840</v>
      </c>
      <c r="Z1901" s="21">
        <f t="shared" si="271"/>
        <v>2160</v>
      </c>
      <c r="AA1901" s="57">
        <f t="shared" si="272"/>
        <v>273540.18231454003</v>
      </c>
      <c r="AB1901" s="59">
        <f t="shared" si="273"/>
        <v>1.7777777777777777</v>
      </c>
      <c r="AC1901" s="61">
        <f t="shared" si="274"/>
        <v>800.09999999999991</v>
      </c>
    </row>
    <row r="1902" spans="4:29">
      <c r="D1902" s="12">
        <v>1896</v>
      </c>
      <c r="E1902" s="36" t="s">
        <v>222</v>
      </c>
      <c r="F1902" s="16" t="s">
        <v>12</v>
      </c>
      <c r="G1902" s="14" t="s">
        <v>40</v>
      </c>
      <c r="H1902" s="13" t="s">
        <v>5</v>
      </c>
      <c r="I1902" s="13" t="s">
        <v>54</v>
      </c>
      <c r="J1902" s="13" t="s">
        <v>199</v>
      </c>
      <c r="K1902" s="13" t="s">
        <v>43</v>
      </c>
      <c r="L1902" s="14">
        <v>31.5</v>
      </c>
      <c r="M1902" s="14" t="s">
        <v>117</v>
      </c>
      <c r="N1902" s="31">
        <v>1000000</v>
      </c>
      <c r="O1902" s="14" t="s">
        <v>1</v>
      </c>
      <c r="P1902" s="14" t="s">
        <v>35</v>
      </c>
      <c r="Q1902" s="31">
        <v>2304</v>
      </c>
      <c r="R1902" s="31">
        <v>1152</v>
      </c>
      <c r="S1902" s="45">
        <v>15</v>
      </c>
      <c r="T1902" s="64">
        <f t="shared" si="266"/>
        <v>472.5</v>
      </c>
      <c r="U1902" s="64">
        <f t="shared" si="267"/>
        <v>3.4202750649332718</v>
      </c>
      <c r="V1902" s="38">
        <f t="shared" si="268"/>
        <v>1.2861124704045923</v>
      </c>
      <c r="W1902" s="52">
        <v>85.74083136030616</v>
      </c>
      <c r="X1902" s="71" t="str">
        <f t="shared" si="269"/>
        <v>Q3 2025</v>
      </c>
      <c r="Y1902" s="21">
        <f t="shared" si="270"/>
        <v>3440</v>
      </c>
      <c r="Z1902" s="21">
        <f t="shared" si="271"/>
        <v>1440</v>
      </c>
      <c r="AA1902" s="57">
        <f t="shared" si="272"/>
        <v>228018.33766221811</v>
      </c>
      <c r="AB1902" s="59">
        <f t="shared" si="273"/>
        <v>2.3888888888888888</v>
      </c>
      <c r="AC1902" s="61">
        <f t="shared" si="274"/>
        <v>800.09999999999991</v>
      </c>
    </row>
    <row r="1903" spans="4:29">
      <c r="D1903" s="12">
        <v>1897</v>
      </c>
      <c r="E1903" s="36" t="s">
        <v>222</v>
      </c>
      <c r="F1903" s="16" t="s">
        <v>12</v>
      </c>
      <c r="G1903" s="14" t="s">
        <v>40</v>
      </c>
      <c r="H1903" s="13" t="s">
        <v>5</v>
      </c>
      <c r="I1903" s="13" t="s">
        <v>54</v>
      </c>
      <c r="J1903" s="13" t="s">
        <v>203</v>
      </c>
      <c r="K1903" s="13" t="s">
        <v>43</v>
      </c>
      <c r="L1903" s="14">
        <v>34</v>
      </c>
      <c r="M1903" s="14" t="s">
        <v>117</v>
      </c>
      <c r="N1903" s="31">
        <v>1000000</v>
      </c>
      <c r="O1903" s="14" t="s">
        <v>1</v>
      </c>
      <c r="P1903" s="14" t="s">
        <v>35</v>
      </c>
      <c r="Q1903" s="31">
        <v>9216</v>
      </c>
      <c r="R1903" s="31">
        <v>2304</v>
      </c>
      <c r="S1903" s="45">
        <v>5</v>
      </c>
      <c r="T1903" s="64">
        <f t="shared" si="266"/>
        <v>170</v>
      </c>
      <c r="U1903" s="64">
        <f t="shared" si="267"/>
        <v>1.3282398505292223</v>
      </c>
      <c r="V1903" s="38">
        <f t="shared" si="268"/>
        <v>0.42870415680153079</v>
      </c>
      <c r="W1903" s="52">
        <v>85.74083136030616</v>
      </c>
      <c r="X1903" s="71" t="str">
        <f t="shared" si="269"/>
        <v>Q3 2025</v>
      </c>
      <c r="Y1903" s="21">
        <f t="shared" si="270"/>
        <v>3440</v>
      </c>
      <c r="Z1903" s="21">
        <f t="shared" si="271"/>
        <v>1440</v>
      </c>
      <c r="AA1903" s="57">
        <f t="shared" si="272"/>
        <v>265647.97010584443</v>
      </c>
      <c r="AB1903" s="59">
        <f t="shared" si="273"/>
        <v>2.3888888888888888</v>
      </c>
      <c r="AC1903" s="61">
        <f t="shared" si="274"/>
        <v>863.59999999999991</v>
      </c>
    </row>
    <row r="1904" spans="4:29">
      <c r="D1904" s="12">
        <v>1898</v>
      </c>
      <c r="E1904" s="36" t="s">
        <v>222</v>
      </c>
      <c r="F1904" s="16" t="s">
        <v>12</v>
      </c>
      <c r="G1904" s="14" t="s">
        <v>40</v>
      </c>
      <c r="H1904" s="13" t="s">
        <v>5</v>
      </c>
      <c r="I1904" s="13" t="s">
        <v>54</v>
      </c>
      <c r="J1904" s="13" t="s">
        <v>204</v>
      </c>
      <c r="K1904" s="13" t="s">
        <v>43</v>
      </c>
      <c r="L1904" s="14">
        <v>57</v>
      </c>
      <c r="M1904" s="14" t="s">
        <v>205</v>
      </c>
      <c r="N1904" s="31">
        <v>1000000</v>
      </c>
      <c r="O1904" s="14" t="s">
        <v>1</v>
      </c>
      <c r="P1904" s="14" t="s">
        <v>35</v>
      </c>
      <c r="Q1904" s="31">
        <v>9216</v>
      </c>
      <c r="R1904" s="31">
        <v>2304</v>
      </c>
      <c r="S1904" s="45">
        <v>5</v>
      </c>
      <c r="T1904" s="64">
        <f t="shared" si="266"/>
        <v>285</v>
      </c>
      <c r="U1904" s="64">
        <f t="shared" si="267"/>
        <v>2.7316016014479638</v>
      </c>
      <c r="V1904" s="38">
        <f t="shared" si="268"/>
        <v>0.71870990993197803</v>
      </c>
      <c r="W1904" s="52">
        <v>143.74198198639561</v>
      </c>
      <c r="X1904" s="71" t="str">
        <f t="shared" si="269"/>
        <v>Q3 2025</v>
      </c>
      <c r="Y1904" s="21">
        <f t="shared" si="270"/>
        <v>7680</v>
      </c>
      <c r="Z1904" s="21">
        <f t="shared" si="271"/>
        <v>2160</v>
      </c>
      <c r="AA1904" s="57">
        <f t="shared" si="272"/>
        <v>546320.32028959272</v>
      </c>
      <c r="AB1904" s="59">
        <f t="shared" si="273"/>
        <v>3.5555555555555554</v>
      </c>
      <c r="AC1904" s="61">
        <f t="shared" si="274"/>
        <v>1447.8</v>
      </c>
    </row>
    <row r="1905" spans="4:29">
      <c r="D1905" s="12">
        <v>1899</v>
      </c>
      <c r="E1905" s="36" t="s">
        <v>222</v>
      </c>
      <c r="F1905" s="16" t="s">
        <v>12</v>
      </c>
      <c r="G1905" s="14" t="s">
        <v>40</v>
      </c>
      <c r="H1905" s="13" t="s">
        <v>5</v>
      </c>
      <c r="I1905" s="13" t="s">
        <v>217</v>
      </c>
      <c r="J1905" s="13" t="s">
        <v>218</v>
      </c>
      <c r="K1905" s="13" t="s">
        <v>43</v>
      </c>
      <c r="L1905" s="14">
        <v>32</v>
      </c>
      <c r="M1905" s="14" t="s">
        <v>15</v>
      </c>
      <c r="N1905" s="31">
        <v>1000000</v>
      </c>
      <c r="O1905" s="14" t="s">
        <v>1</v>
      </c>
      <c r="P1905" s="14" t="s">
        <v>35</v>
      </c>
      <c r="Q1905" s="31">
        <v>4608</v>
      </c>
      <c r="R1905" s="31">
        <v>1152</v>
      </c>
      <c r="S1905" s="45">
        <v>10</v>
      </c>
      <c r="T1905" s="64">
        <f t="shared" si="266"/>
        <v>320</v>
      </c>
      <c r="U1905" s="64">
        <f t="shared" si="267"/>
        <v>2.8229291679525219</v>
      </c>
      <c r="V1905" s="38">
        <f t="shared" si="268"/>
        <v>0</v>
      </c>
      <c r="W1905" s="52">
        <v>0</v>
      </c>
      <c r="X1905" s="71" t="str">
        <f t="shared" si="269"/>
        <v>Q3 2025</v>
      </c>
      <c r="Y1905" s="21">
        <f t="shared" si="270"/>
        <v>3840</v>
      </c>
      <c r="Z1905" s="21">
        <f t="shared" si="271"/>
        <v>2160</v>
      </c>
      <c r="AA1905" s="57">
        <f t="shared" si="272"/>
        <v>282292.91679525218</v>
      </c>
      <c r="AB1905" s="59">
        <f t="shared" si="273"/>
        <v>1.7777777777777777</v>
      </c>
      <c r="AC1905" s="61">
        <f t="shared" si="274"/>
        <v>812.8</v>
      </c>
    </row>
    <row r="1906" spans="4:29">
      <c r="D1906" s="12">
        <v>1900</v>
      </c>
      <c r="E1906" s="36" t="s">
        <v>222</v>
      </c>
      <c r="F1906" s="16" t="s">
        <v>12</v>
      </c>
      <c r="G1906" s="14" t="s">
        <v>40</v>
      </c>
      <c r="H1906" s="13" t="s">
        <v>5</v>
      </c>
      <c r="I1906" s="13" t="s">
        <v>105</v>
      </c>
      <c r="J1906" s="13" t="s">
        <v>106</v>
      </c>
      <c r="K1906" s="13" t="s">
        <v>33</v>
      </c>
      <c r="L1906" s="14">
        <v>31.5</v>
      </c>
      <c r="M1906" s="14" t="s">
        <v>15</v>
      </c>
      <c r="N1906" s="31">
        <v>1000000</v>
      </c>
      <c r="O1906" s="14" t="s">
        <v>1</v>
      </c>
      <c r="P1906" s="14" t="s">
        <v>35</v>
      </c>
      <c r="Q1906" s="31">
        <v>5000</v>
      </c>
      <c r="R1906" s="31">
        <v>1152</v>
      </c>
      <c r="S1906" s="45">
        <v>15</v>
      </c>
      <c r="T1906" s="64">
        <f t="shared" si="266"/>
        <v>472.5</v>
      </c>
      <c r="U1906" s="64">
        <f t="shared" si="267"/>
        <v>4.1031027347181004</v>
      </c>
      <c r="V1906" s="38">
        <f t="shared" si="268"/>
        <v>1.2861124704045923</v>
      </c>
      <c r="W1906" s="52">
        <v>85.74083136030616</v>
      </c>
      <c r="X1906" s="71" t="str">
        <f t="shared" si="269"/>
        <v>Q3 2025</v>
      </c>
      <c r="Y1906" s="21">
        <f t="shared" si="270"/>
        <v>3840</v>
      </c>
      <c r="Z1906" s="21">
        <f t="shared" si="271"/>
        <v>2160</v>
      </c>
      <c r="AA1906" s="57">
        <f t="shared" si="272"/>
        <v>273540.18231454003</v>
      </c>
      <c r="AB1906" s="59">
        <f t="shared" si="273"/>
        <v>1.7777777777777777</v>
      </c>
      <c r="AC1906" s="61">
        <f t="shared" si="274"/>
        <v>800.09999999999991</v>
      </c>
    </row>
    <row r="1907" spans="4:29">
      <c r="D1907" s="12">
        <v>1901</v>
      </c>
      <c r="E1907" s="36" t="s">
        <v>222</v>
      </c>
      <c r="F1907" s="16" t="s">
        <v>12</v>
      </c>
      <c r="G1907" s="14" t="s">
        <v>40</v>
      </c>
      <c r="H1907" s="13" t="s">
        <v>5</v>
      </c>
      <c r="I1907" s="13" t="s">
        <v>96</v>
      </c>
      <c r="J1907" s="13" t="s">
        <v>61</v>
      </c>
      <c r="K1907" s="13" t="s">
        <v>33</v>
      </c>
      <c r="L1907" s="14">
        <v>27</v>
      </c>
      <c r="M1907" s="14" t="s">
        <v>15</v>
      </c>
      <c r="N1907" s="31">
        <v>80000000</v>
      </c>
      <c r="O1907" s="14" t="s">
        <v>1</v>
      </c>
      <c r="P1907" s="14" t="s">
        <v>35</v>
      </c>
      <c r="Q1907" s="31">
        <v>2304</v>
      </c>
      <c r="R1907" s="31">
        <v>576</v>
      </c>
      <c r="S1907" s="45">
        <v>30</v>
      </c>
      <c r="T1907" s="64">
        <f t="shared" si="266"/>
        <v>810</v>
      </c>
      <c r="U1907" s="64">
        <f t="shared" si="267"/>
        <v>6.0290489163204741</v>
      </c>
      <c r="V1907" s="38">
        <f t="shared" si="268"/>
        <v>2.5722249408091846</v>
      </c>
      <c r="W1907" s="52">
        <v>85.74083136030616</v>
      </c>
      <c r="X1907" s="71" t="str">
        <f t="shared" si="269"/>
        <v>Q3 2025</v>
      </c>
      <c r="Y1907" s="21">
        <f t="shared" si="270"/>
        <v>3840</v>
      </c>
      <c r="Z1907" s="21">
        <f t="shared" si="271"/>
        <v>2160</v>
      </c>
      <c r="AA1907" s="57">
        <f t="shared" si="272"/>
        <v>200968.29721068247</v>
      </c>
      <c r="AB1907" s="59">
        <f t="shared" si="273"/>
        <v>1.7777777777777777</v>
      </c>
      <c r="AC1907" s="61">
        <f t="shared" si="274"/>
        <v>685.8</v>
      </c>
    </row>
    <row r="1908" spans="4:29">
      <c r="D1908" s="12">
        <v>1902</v>
      </c>
      <c r="E1908" s="36" t="s">
        <v>222</v>
      </c>
      <c r="F1908" s="16" t="s">
        <v>12</v>
      </c>
      <c r="G1908" s="14" t="s">
        <v>40</v>
      </c>
      <c r="H1908" s="13" t="s">
        <v>5</v>
      </c>
      <c r="I1908" s="13" t="s">
        <v>96</v>
      </c>
      <c r="J1908" s="13" t="s">
        <v>129</v>
      </c>
      <c r="K1908" s="13" t="s">
        <v>33</v>
      </c>
      <c r="L1908" s="14">
        <v>27</v>
      </c>
      <c r="M1908" s="14" t="s">
        <v>143</v>
      </c>
      <c r="N1908" s="31">
        <v>1000000</v>
      </c>
      <c r="O1908" s="14" t="s">
        <v>1</v>
      </c>
      <c r="P1908" s="14" t="s">
        <v>35</v>
      </c>
      <c r="Q1908" s="31">
        <v>2304</v>
      </c>
      <c r="R1908" s="31">
        <v>576</v>
      </c>
      <c r="S1908" s="45">
        <v>20</v>
      </c>
      <c r="T1908" s="64">
        <f t="shared" si="266"/>
        <v>540</v>
      </c>
      <c r="U1908" s="64">
        <f t="shared" si="267"/>
        <v>4.0193659442136491</v>
      </c>
      <c r="V1908" s="38">
        <f t="shared" si="268"/>
        <v>1.4468765292051666</v>
      </c>
      <c r="W1908" s="52">
        <v>72.343826460258327</v>
      </c>
      <c r="X1908" s="71" t="str">
        <f t="shared" si="269"/>
        <v>Q3 2025</v>
      </c>
      <c r="Y1908" s="21">
        <f t="shared" si="270"/>
        <v>2560</v>
      </c>
      <c r="Z1908" s="21">
        <f t="shared" si="271"/>
        <v>1440</v>
      </c>
      <c r="AA1908" s="57">
        <f t="shared" si="272"/>
        <v>200968.29721068247</v>
      </c>
      <c r="AB1908" s="59">
        <f t="shared" si="273"/>
        <v>1.7777777777777777</v>
      </c>
      <c r="AC1908" s="61">
        <f t="shared" si="274"/>
        <v>685.8</v>
      </c>
    </row>
    <row r="1909" spans="4:29">
      <c r="D1909" s="12">
        <v>1903</v>
      </c>
      <c r="E1909" s="36" t="s">
        <v>222</v>
      </c>
      <c r="F1909" s="16" t="s">
        <v>12</v>
      </c>
      <c r="G1909" s="14" t="s">
        <v>40</v>
      </c>
      <c r="H1909" s="13" t="s">
        <v>5</v>
      </c>
      <c r="I1909" s="13" t="s">
        <v>96</v>
      </c>
      <c r="J1909" s="13" t="s">
        <v>130</v>
      </c>
      <c r="K1909" s="13" t="s">
        <v>33</v>
      </c>
      <c r="L1909" s="14">
        <v>27</v>
      </c>
      <c r="M1909" s="14" t="s">
        <v>143</v>
      </c>
      <c r="N1909" s="31">
        <v>1000000</v>
      </c>
      <c r="O1909" s="14" t="s">
        <v>1</v>
      </c>
      <c r="P1909" s="14" t="s">
        <v>35</v>
      </c>
      <c r="Q1909" s="31">
        <v>2304</v>
      </c>
      <c r="R1909" s="31">
        <v>576</v>
      </c>
      <c r="S1909" s="45">
        <v>25</v>
      </c>
      <c r="T1909" s="64">
        <f t="shared" si="266"/>
        <v>675</v>
      </c>
      <c r="U1909" s="64">
        <f t="shared" si="267"/>
        <v>5.0242074302670616</v>
      </c>
      <c r="V1909" s="38">
        <f t="shared" si="268"/>
        <v>1.808595661506458</v>
      </c>
      <c r="W1909" s="52">
        <v>72.343826460258327</v>
      </c>
      <c r="X1909" s="71" t="str">
        <f t="shared" si="269"/>
        <v>Q3 2025</v>
      </c>
      <c r="Y1909" s="21">
        <f t="shared" si="270"/>
        <v>2560</v>
      </c>
      <c r="Z1909" s="21">
        <f t="shared" si="271"/>
        <v>1440</v>
      </c>
      <c r="AA1909" s="57">
        <f t="shared" si="272"/>
        <v>200968.29721068247</v>
      </c>
      <c r="AB1909" s="59">
        <f t="shared" si="273"/>
        <v>1.7777777777777777</v>
      </c>
      <c r="AC1909" s="61">
        <f t="shared" si="274"/>
        <v>685.8</v>
      </c>
    </row>
    <row r="1910" spans="4:29">
      <c r="D1910" s="12">
        <v>1904</v>
      </c>
      <c r="E1910" s="36" t="s">
        <v>222</v>
      </c>
      <c r="F1910" s="16" t="s">
        <v>12</v>
      </c>
      <c r="G1910" s="14" t="s">
        <v>40</v>
      </c>
      <c r="H1910" s="13" t="s">
        <v>5</v>
      </c>
      <c r="I1910" s="13" t="s">
        <v>96</v>
      </c>
      <c r="J1910" s="13" t="s">
        <v>131</v>
      </c>
      <c r="K1910" s="13" t="s">
        <v>95</v>
      </c>
      <c r="L1910" s="14">
        <v>34</v>
      </c>
      <c r="M1910" s="14" t="s">
        <v>117</v>
      </c>
      <c r="N1910" s="31">
        <v>1000000</v>
      </c>
      <c r="O1910" s="14" t="s">
        <v>1</v>
      </c>
      <c r="P1910" s="14" t="s">
        <v>35</v>
      </c>
      <c r="Q1910" s="31">
        <v>4608</v>
      </c>
      <c r="R1910" s="31">
        <v>1152</v>
      </c>
      <c r="S1910" s="45">
        <v>35</v>
      </c>
      <c r="T1910" s="64">
        <f t="shared" si="266"/>
        <v>1190</v>
      </c>
      <c r="U1910" s="64">
        <f t="shared" si="267"/>
        <v>9.2976789537045548</v>
      </c>
      <c r="V1910" s="38">
        <f t="shared" si="268"/>
        <v>3.0009290976107152</v>
      </c>
      <c r="W1910" s="52">
        <v>85.74083136030616</v>
      </c>
      <c r="X1910" s="71" t="str">
        <f t="shared" si="269"/>
        <v>Q3 2025</v>
      </c>
      <c r="Y1910" s="21">
        <f t="shared" si="270"/>
        <v>3440</v>
      </c>
      <c r="Z1910" s="21">
        <f t="shared" si="271"/>
        <v>1440</v>
      </c>
      <c r="AA1910" s="57">
        <f t="shared" si="272"/>
        <v>265647.97010584443</v>
      </c>
      <c r="AB1910" s="59">
        <f t="shared" si="273"/>
        <v>2.3888888888888888</v>
      </c>
      <c r="AC1910" s="61">
        <f t="shared" si="274"/>
        <v>863.59999999999991</v>
      </c>
    </row>
    <row r="1911" spans="4:29">
      <c r="D1911" s="12">
        <v>1905</v>
      </c>
      <c r="E1911" s="36" t="s">
        <v>222</v>
      </c>
      <c r="F1911" s="16" t="s">
        <v>12</v>
      </c>
      <c r="G1911" s="14" t="s">
        <v>40</v>
      </c>
      <c r="H1911" s="13" t="s">
        <v>5</v>
      </c>
      <c r="I1911" s="13" t="s">
        <v>96</v>
      </c>
      <c r="J1911" s="13" t="s">
        <v>132</v>
      </c>
      <c r="K1911" s="13" t="s">
        <v>43</v>
      </c>
      <c r="L1911" s="14">
        <v>31.5</v>
      </c>
      <c r="M1911" s="14" t="s">
        <v>15</v>
      </c>
      <c r="N1911" s="31">
        <v>1000000</v>
      </c>
      <c r="O1911" s="14" t="s">
        <v>1</v>
      </c>
      <c r="P1911" s="14" t="s">
        <v>35</v>
      </c>
      <c r="Q1911" s="31">
        <v>2304</v>
      </c>
      <c r="R1911" s="31">
        <v>576</v>
      </c>
      <c r="S1911" s="45">
        <v>20</v>
      </c>
      <c r="T1911" s="64">
        <f t="shared" si="266"/>
        <v>630</v>
      </c>
      <c r="U1911" s="64">
        <f t="shared" si="267"/>
        <v>5.4708036462908005</v>
      </c>
      <c r="V1911" s="38">
        <f t="shared" si="268"/>
        <v>1.7148166272061232</v>
      </c>
      <c r="W1911" s="52">
        <v>85.74083136030616</v>
      </c>
      <c r="X1911" s="71" t="str">
        <f t="shared" si="269"/>
        <v>Q3 2025</v>
      </c>
      <c r="Y1911" s="21">
        <f t="shared" si="270"/>
        <v>3840</v>
      </c>
      <c r="Z1911" s="21">
        <f t="shared" si="271"/>
        <v>2160</v>
      </c>
      <c r="AA1911" s="57">
        <f t="shared" si="272"/>
        <v>273540.18231454003</v>
      </c>
      <c r="AB1911" s="59">
        <f t="shared" si="273"/>
        <v>1.7777777777777777</v>
      </c>
      <c r="AC1911" s="61">
        <f t="shared" si="274"/>
        <v>800.09999999999991</v>
      </c>
    </row>
    <row r="1912" spans="4:29">
      <c r="D1912" s="12">
        <v>1906</v>
      </c>
      <c r="E1912" s="36" t="s">
        <v>222</v>
      </c>
      <c r="F1912" s="16" t="s">
        <v>12</v>
      </c>
      <c r="G1912" s="14" t="s">
        <v>40</v>
      </c>
      <c r="H1912" s="13" t="s">
        <v>5</v>
      </c>
      <c r="I1912" s="13" t="s">
        <v>96</v>
      </c>
      <c r="J1912" s="13" t="s">
        <v>297</v>
      </c>
      <c r="K1912" s="13" t="s">
        <v>95</v>
      </c>
      <c r="L1912" s="14">
        <v>27</v>
      </c>
      <c r="M1912" s="14" t="s">
        <v>143</v>
      </c>
      <c r="N1912" s="31">
        <v>1000000</v>
      </c>
      <c r="O1912" s="14" t="s">
        <v>1</v>
      </c>
      <c r="P1912" s="14" t="s">
        <v>35</v>
      </c>
      <c r="Q1912" s="31">
        <v>2304</v>
      </c>
      <c r="R1912" s="31">
        <v>576</v>
      </c>
      <c r="S1912" s="45">
        <v>20</v>
      </c>
      <c r="T1912" s="64">
        <f t="shared" si="266"/>
        <v>540</v>
      </c>
      <c r="U1912" s="64">
        <f t="shared" si="267"/>
        <v>4.0193659442136491</v>
      </c>
      <c r="V1912" s="38">
        <f t="shared" si="268"/>
        <v>1.4468765292051666</v>
      </c>
      <c r="W1912" s="52">
        <v>72.343826460258327</v>
      </c>
      <c r="X1912" s="71" t="str">
        <f t="shared" si="269"/>
        <v>Q3 2025</v>
      </c>
      <c r="Y1912" s="21">
        <f t="shared" si="270"/>
        <v>2560</v>
      </c>
      <c r="Z1912" s="21">
        <f t="shared" si="271"/>
        <v>1440</v>
      </c>
      <c r="AA1912" s="57">
        <f t="shared" si="272"/>
        <v>200968.29721068247</v>
      </c>
      <c r="AB1912" s="59">
        <f t="shared" si="273"/>
        <v>1.7777777777777777</v>
      </c>
      <c r="AC1912" s="61">
        <f t="shared" si="274"/>
        <v>685.8</v>
      </c>
    </row>
    <row r="1913" spans="4:29">
      <c r="D1913" s="12">
        <v>1907</v>
      </c>
      <c r="E1913" s="36" t="s">
        <v>222</v>
      </c>
      <c r="F1913" s="16" t="s">
        <v>12</v>
      </c>
      <c r="G1913" s="14" t="s">
        <v>40</v>
      </c>
      <c r="H1913" s="13" t="s">
        <v>5</v>
      </c>
      <c r="I1913" s="13" t="s">
        <v>96</v>
      </c>
      <c r="J1913" s="13" t="s">
        <v>298</v>
      </c>
      <c r="K1913" s="13" t="s">
        <v>95</v>
      </c>
      <c r="L1913" s="14">
        <v>27</v>
      </c>
      <c r="M1913" s="14" t="s">
        <v>143</v>
      </c>
      <c r="N1913" s="31">
        <v>1000000</v>
      </c>
      <c r="O1913" s="14" t="s">
        <v>1</v>
      </c>
      <c r="P1913" s="14" t="s">
        <v>35</v>
      </c>
      <c r="Q1913" s="31">
        <v>4608</v>
      </c>
      <c r="R1913" s="31">
        <v>1152</v>
      </c>
      <c r="S1913" s="45">
        <v>15</v>
      </c>
      <c r="T1913" s="64">
        <f t="shared" si="266"/>
        <v>405</v>
      </c>
      <c r="U1913" s="64">
        <f t="shared" si="267"/>
        <v>3.0145244581602371</v>
      </c>
      <c r="V1913" s="38">
        <f t="shared" si="268"/>
        <v>1.085157396903875</v>
      </c>
      <c r="W1913" s="52">
        <v>72.343826460258327</v>
      </c>
      <c r="X1913" s="71" t="str">
        <f t="shared" si="269"/>
        <v>Q3 2025</v>
      </c>
      <c r="Y1913" s="21">
        <f t="shared" si="270"/>
        <v>2560</v>
      </c>
      <c r="Z1913" s="21">
        <f t="shared" si="271"/>
        <v>1440</v>
      </c>
      <c r="AA1913" s="57">
        <f t="shared" si="272"/>
        <v>200968.29721068247</v>
      </c>
      <c r="AB1913" s="59">
        <f t="shared" si="273"/>
        <v>1.7777777777777777</v>
      </c>
      <c r="AC1913" s="61">
        <f t="shared" si="274"/>
        <v>685.8</v>
      </c>
    </row>
    <row r="1914" spans="4:29">
      <c r="D1914" s="12">
        <v>1908</v>
      </c>
      <c r="E1914" s="36" t="s">
        <v>222</v>
      </c>
      <c r="F1914" s="16" t="s">
        <v>12</v>
      </c>
      <c r="G1914" s="14" t="s">
        <v>40</v>
      </c>
      <c r="H1914" s="13" t="s">
        <v>5</v>
      </c>
      <c r="I1914" s="13" t="s">
        <v>96</v>
      </c>
      <c r="J1914" s="13" t="s">
        <v>299</v>
      </c>
      <c r="K1914" s="13" t="s">
        <v>95</v>
      </c>
      <c r="L1914" s="14">
        <v>31.5</v>
      </c>
      <c r="M1914" s="14" t="s">
        <v>15</v>
      </c>
      <c r="N1914" s="31">
        <v>1000000</v>
      </c>
      <c r="O1914" s="14" t="s">
        <v>1</v>
      </c>
      <c r="P1914" s="14" t="s">
        <v>35</v>
      </c>
      <c r="Q1914" s="31">
        <v>4608</v>
      </c>
      <c r="R1914" s="31">
        <v>1152</v>
      </c>
      <c r="S1914" s="45">
        <v>5</v>
      </c>
      <c r="T1914" s="64">
        <f t="shared" si="266"/>
        <v>157.5</v>
      </c>
      <c r="U1914" s="64">
        <f t="shared" si="267"/>
        <v>1.3677009115727001</v>
      </c>
      <c r="V1914" s="38">
        <f t="shared" si="268"/>
        <v>0.42870415680153079</v>
      </c>
      <c r="W1914" s="52">
        <v>85.74083136030616</v>
      </c>
      <c r="X1914" s="71" t="str">
        <f t="shared" si="269"/>
        <v>Q3 2025</v>
      </c>
      <c r="Y1914" s="21">
        <f t="shared" si="270"/>
        <v>3840</v>
      </c>
      <c r="Z1914" s="21">
        <f t="shared" si="271"/>
        <v>2160</v>
      </c>
      <c r="AA1914" s="57">
        <f t="shared" si="272"/>
        <v>273540.18231454003</v>
      </c>
      <c r="AB1914" s="59">
        <f t="shared" si="273"/>
        <v>1.7777777777777777</v>
      </c>
      <c r="AC1914" s="61">
        <f t="shared" si="274"/>
        <v>800.09999999999991</v>
      </c>
    </row>
    <row r="1915" spans="4:29">
      <c r="D1915" s="12">
        <v>1909</v>
      </c>
      <c r="E1915" s="36" t="s">
        <v>222</v>
      </c>
      <c r="F1915" s="16" t="s">
        <v>12</v>
      </c>
      <c r="G1915" s="14" t="s">
        <v>40</v>
      </c>
      <c r="H1915" s="13" t="s">
        <v>5</v>
      </c>
      <c r="I1915" s="13" t="s">
        <v>60</v>
      </c>
      <c r="J1915" s="13" t="s">
        <v>107</v>
      </c>
      <c r="K1915" s="13" t="s">
        <v>33</v>
      </c>
      <c r="L1915" s="14">
        <v>27</v>
      </c>
      <c r="M1915" s="14" t="s">
        <v>15</v>
      </c>
      <c r="N1915" s="31">
        <v>80000000</v>
      </c>
      <c r="O1915" s="14" t="s">
        <v>1</v>
      </c>
      <c r="P1915" s="14" t="s">
        <v>35</v>
      </c>
      <c r="Q1915" s="31">
        <v>2304</v>
      </c>
      <c r="R1915" s="31">
        <v>576</v>
      </c>
      <c r="S1915" s="45">
        <v>20</v>
      </c>
      <c r="T1915" s="64">
        <f t="shared" si="266"/>
        <v>540</v>
      </c>
      <c r="U1915" s="64">
        <f t="shared" si="267"/>
        <v>4.0193659442136491</v>
      </c>
      <c r="V1915" s="38">
        <f t="shared" si="268"/>
        <v>1.4468765292051666</v>
      </c>
      <c r="W1915" s="52">
        <v>72.343826460258327</v>
      </c>
      <c r="X1915" s="71" t="str">
        <f t="shared" si="269"/>
        <v>Q3 2025</v>
      </c>
      <c r="Y1915" s="21">
        <f t="shared" si="270"/>
        <v>3840</v>
      </c>
      <c r="Z1915" s="21">
        <f t="shared" si="271"/>
        <v>2160</v>
      </c>
      <c r="AA1915" s="57">
        <f t="shared" si="272"/>
        <v>200968.29721068247</v>
      </c>
      <c r="AB1915" s="59">
        <f t="shared" si="273"/>
        <v>1.7777777777777777</v>
      </c>
      <c r="AC1915" s="61">
        <f t="shared" si="274"/>
        <v>685.8</v>
      </c>
    </row>
    <row r="1916" spans="4:29">
      <c r="D1916" s="12">
        <v>1910</v>
      </c>
      <c r="E1916" s="36" t="s">
        <v>222</v>
      </c>
      <c r="F1916" s="16" t="s">
        <v>12</v>
      </c>
      <c r="G1916" s="14" t="s">
        <v>40</v>
      </c>
      <c r="H1916" s="13" t="s">
        <v>5</v>
      </c>
      <c r="I1916" s="13" t="s">
        <v>60</v>
      </c>
      <c r="J1916" s="13" t="s">
        <v>115</v>
      </c>
      <c r="K1916" s="13" t="s">
        <v>33</v>
      </c>
      <c r="L1916" s="14">
        <v>27</v>
      </c>
      <c r="M1916" s="14" t="s">
        <v>15</v>
      </c>
      <c r="N1916" s="31">
        <v>80000000</v>
      </c>
      <c r="O1916" s="14" t="s">
        <v>1</v>
      </c>
      <c r="P1916" s="14" t="s">
        <v>35</v>
      </c>
      <c r="Q1916" s="31">
        <v>2304</v>
      </c>
      <c r="R1916" s="31">
        <v>576</v>
      </c>
      <c r="S1916" s="45">
        <v>20</v>
      </c>
      <c r="T1916" s="64">
        <f t="shared" si="266"/>
        <v>540</v>
      </c>
      <c r="U1916" s="64">
        <f t="shared" si="267"/>
        <v>4.0193659442136491</v>
      </c>
      <c r="V1916" s="38">
        <f t="shared" si="268"/>
        <v>1.4468765292051666</v>
      </c>
      <c r="W1916" s="52">
        <v>72.343826460258327</v>
      </c>
      <c r="X1916" s="71" t="str">
        <f t="shared" si="269"/>
        <v>Q3 2025</v>
      </c>
      <c r="Y1916" s="21">
        <f t="shared" si="270"/>
        <v>3840</v>
      </c>
      <c r="Z1916" s="21">
        <f t="shared" si="271"/>
        <v>2160</v>
      </c>
      <c r="AA1916" s="57">
        <f t="shared" si="272"/>
        <v>200968.29721068247</v>
      </c>
      <c r="AB1916" s="59">
        <f t="shared" si="273"/>
        <v>1.7777777777777777</v>
      </c>
      <c r="AC1916" s="61">
        <f t="shared" si="274"/>
        <v>685.8</v>
      </c>
    </row>
    <row r="1917" spans="4:29">
      <c r="D1917" s="12">
        <v>1911</v>
      </c>
      <c r="E1917" s="36" t="s">
        <v>222</v>
      </c>
      <c r="F1917" s="16" t="s">
        <v>12</v>
      </c>
      <c r="G1917" s="14" t="s">
        <v>40</v>
      </c>
      <c r="H1917" s="13" t="s">
        <v>5</v>
      </c>
      <c r="I1917" s="13" t="s">
        <v>60</v>
      </c>
      <c r="J1917" s="13" t="s">
        <v>300</v>
      </c>
      <c r="K1917" s="13" t="s">
        <v>33</v>
      </c>
      <c r="L1917" s="14">
        <v>31.5</v>
      </c>
      <c r="M1917" s="14" t="s">
        <v>15</v>
      </c>
      <c r="N1917" s="31">
        <v>80000000</v>
      </c>
      <c r="O1917" s="14" t="s">
        <v>1</v>
      </c>
      <c r="P1917" s="14" t="s">
        <v>35</v>
      </c>
      <c r="Q1917" s="31">
        <v>2304</v>
      </c>
      <c r="R1917" s="31">
        <v>1152</v>
      </c>
      <c r="S1917" s="45">
        <v>15</v>
      </c>
      <c r="T1917" s="64">
        <f t="shared" si="266"/>
        <v>472.5</v>
      </c>
      <c r="U1917" s="64">
        <f t="shared" si="267"/>
        <v>4.1031027347181004</v>
      </c>
      <c r="V1917" s="38">
        <f t="shared" si="268"/>
        <v>1.2861124704045923</v>
      </c>
      <c r="W1917" s="52">
        <v>85.74083136030616</v>
      </c>
      <c r="X1917" s="71" t="str">
        <f t="shared" si="269"/>
        <v>Q3 2025</v>
      </c>
      <c r="Y1917" s="21">
        <f t="shared" si="270"/>
        <v>3840</v>
      </c>
      <c r="Z1917" s="21">
        <f t="shared" si="271"/>
        <v>2160</v>
      </c>
      <c r="AA1917" s="57">
        <f t="shared" si="272"/>
        <v>273540.18231454003</v>
      </c>
      <c r="AB1917" s="59">
        <f t="shared" si="273"/>
        <v>1.7777777777777777</v>
      </c>
      <c r="AC1917" s="61">
        <f t="shared" si="274"/>
        <v>800.09999999999991</v>
      </c>
    </row>
    <row r="1918" spans="4:29">
      <c r="D1918" s="12">
        <v>1912</v>
      </c>
      <c r="E1918" s="36" t="s">
        <v>222</v>
      </c>
      <c r="F1918" s="16" t="s">
        <v>12</v>
      </c>
      <c r="G1918" s="14" t="s">
        <v>40</v>
      </c>
      <c r="H1918" s="13" t="s">
        <v>5</v>
      </c>
      <c r="I1918" s="13" t="s">
        <v>60</v>
      </c>
      <c r="J1918" s="13" t="s">
        <v>301</v>
      </c>
      <c r="K1918" s="13" t="s">
        <v>95</v>
      </c>
      <c r="L1918" s="14">
        <v>34</v>
      </c>
      <c r="M1918" s="14" t="s">
        <v>302</v>
      </c>
      <c r="N1918" s="31">
        <v>80000000</v>
      </c>
      <c r="O1918" s="14" t="s">
        <v>1</v>
      </c>
      <c r="P1918" s="14" t="s">
        <v>35</v>
      </c>
      <c r="Q1918" s="31">
        <v>4608</v>
      </c>
      <c r="R1918" s="31">
        <v>1152</v>
      </c>
      <c r="S1918" s="45">
        <v>10</v>
      </c>
      <c r="T1918" s="64">
        <f t="shared" si="266"/>
        <v>340</v>
      </c>
      <c r="U1918" s="64">
        <f t="shared" si="267"/>
        <v>3.618852544932293</v>
      </c>
      <c r="V1918" s="38">
        <f t="shared" si="268"/>
        <v>0</v>
      </c>
      <c r="W1918" s="52">
        <v>0</v>
      </c>
      <c r="X1918" s="71" t="str">
        <f t="shared" si="269"/>
        <v>Q3 2025</v>
      </c>
      <c r="Y1918" s="21">
        <f t="shared" si="270"/>
        <v>344</v>
      </c>
      <c r="Z1918" s="21">
        <f t="shared" si="271"/>
        <v>440</v>
      </c>
      <c r="AA1918" s="57">
        <f t="shared" si="272"/>
        <v>361885.25449322932</v>
      </c>
      <c r="AB1918" s="59">
        <f t="shared" si="273"/>
        <v>0.78181818181818186</v>
      </c>
      <c r="AC1918" s="61">
        <f t="shared" si="274"/>
        <v>863.59999999999991</v>
      </c>
    </row>
    <row r="1919" spans="4:29">
      <c r="D1919" s="12">
        <v>1913</v>
      </c>
      <c r="E1919" s="36" t="s">
        <v>222</v>
      </c>
      <c r="F1919" s="16" t="s">
        <v>12</v>
      </c>
      <c r="G1919" s="14" t="s">
        <v>40</v>
      </c>
      <c r="H1919" s="13" t="s">
        <v>5</v>
      </c>
      <c r="I1919" s="13" t="s">
        <v>53</v>
      </c>
      <c r="J1919" s="13" t="s">
        <v>133</v>
      </c>
      <c r="K1919" s="13"/>
      <c r="L1919" s="14">
        <v>31.5</v>
      </c>
      <c r="M1919" s="14" t="s">
        <v>15</v>
      </c>
      <c r="N1919" s="31">
        <v>1000000</v>
      </c>
      <c r="O1919" s="14" t="s">
        <v>1</v>
      </c>
      <c r="P1919" s="14" t="s">
        <v>35</v>
      </c>
      <c r="Q1919" s="31">
        <v>4608</v>
      </c>
      <c r="R1919" s="31">
        <v>1196</v>
      </c>
      <c r="S1919" s="45">
        <v>20</v>
      </c>
      <c r="T1919" s="64">
        <f t="shared" si="266"/>
        <v>630</v>
      </c>
      <c r="U1919" s="64">
        <f t="shared" si="267"/>
        <v>5.4708036462908005</v>
      </c>
      <c r="V1919" s="38">
        <f t="shared" si="268"/>
        <v>1.7148166272061232</v>
      </c>
      <c r="W1919" s="52">
        <v>85.74083136030616</v>
      </c>
      <c r="X1919" s="71" t="str">
        <f t="shared" si="269"/>
        <v>Q3 2025</v>
      </c>
      <c r="Y1919" s="21">
        <f t="shared" si="270"/>
        <v>3840</v>
      </c>
      <c r="Z1919" s="21">
        <f t="shared" si="271"/>
        <v>2160</v>
      </c>
      <c r="AA1919" s="57">
        <f t="shared" si="272"/>
        <v>273540.18231454003</v>
      </c>
      <c r="AB1919" s="59">
        <f t="shared" si="273"/>
        <v>1.7777777777777777</v>
      </c>
      <c r="AC1919" s="61">
        <f t="shared" si="274"/>
        <v>800.09999999999991</v>
      </c>
    </row>
    <row r="1920" spans="4:29">
      <c r="D1920" s="12">
        <v>1914</v>
      </c>
      <c r="E1920" s="36" t="s">
        <v>222</v>
      </c>
      <c r="F1920" s="16" t="s">
        <v>12</v>
      </c>
      <c r="G1920" s="14" t="s">
        <v>40</v>
      </c>
      <c r="H1920" s="13" t="s">
        <v>5</v>
      </c>
      <c r="I1920" s="13" t="s">
        <v>53</v>
      </c>
      <c r="J1920" s="13" t="s">
        <v>97</v>
      </c>
      <c r="K1920" s="13" t="s">
        <v>98</v>
      </c>
      <c r="L1920" s="14">
        <v>49</v>
      </c>
      <c r="M1920" s="14" t="s">
        <v>99</v>
      </c>
      <c r="N1920" s="31">
        <v>1000000</v>
      </c>
      <c r="O1920" s="14" t="s">
        <v>1</v>
      </c>
      <c r="P1920" s="14" t="s">
        <v>35</v>
      </c>
      <c r="Q1920" s="31">
        <v>5000</v>
      </c>
      <c r="R1920" s="31">
        <v>1152</v>
      </c>
      <c r="S1920" s="45">
        <v>10</v>
      </c>
      <c r="T1920" s="64">
        <f t="shared" si="266"/>
        <v>490</v>
      </c>
      <c r="U1920" s="64">
        <f t="shared" si="267"/>
        <v>4.0372886704072384</v>
      </c>
      <c r="V1920" s="38">
        <f t="shared" si="268"/>
        <v>1.2248690194329452</v>
      </c>
      <c r="W1920" s="52">
        <v>122.48690194329453</v>
      </c>
      <c r="X1920" s="71" t="str">
        <f t="shared" si="269"/>
        <v>Q3 2025</v>
      </c>
      <c r="Y1920" s="21">
        <f t="shared" si="270"/>
        <v>5120</v>
      </c>
      <c r="Z1920" s="21">
        <f t="shared" si="271"/>
        <v>1440</v>
      </c>
      <c r="AA1920" s="57">
        <f t="shared" si="272"/>
        <v>403728.86704072385</v>
      </c>
      <c r="AB1920" s="59">
        <f t="shared" si="273"/>
        <v>3.5555555555555554</v>
      </c>
      <c r="AC1920" s="61">
        <f t="shared" si="274"/>
        <v>1244.5999999999999</v>
      </c>
    </row>
    <row r="1921" spans="4:29">
      <c r="D1921" s="12">
        <v>1915</v>
      </c>
      <c r="E1921" s="36" t="s">
        <v>222</v>
      </c>
      <c r="F1921" s="16" t="s">
        <v>12</v>
      </c>
      <c r="G1921" s="14" t="s">
        <v>40</v>
      </c>
      <c r="H1921" s="13" t="s">
        <v>5</v>
      </c>
      <c r="I1921" s="13" t="s">
        <v>53</v>
      </c>
      <c r="J1921" s="13" t="s">
        <v>119</v>
      </c>
      <c r="K1921" s="13" t="s">
        <v>98</v>
      </c>
      <c r="L1921" s="14">
        <v>31.5</v>
      </c>
      <c r="M1921" s="14" t="s">
        <v>15</v>
      </c>
      <c r="N1921" s="31">
        <v>1000000</v>
      </c>
      <c r="O1921" s="14" t="s">
        <v>1</v>
      </c>
      <c r="P1921" s="14" t="s">
        <v>35</v>
      </c>
      <c r="Q1921" s="31">
        <v>5000</v>
      </c>
      <c r="R1921" s="31">
        <v>1152</v>
      </c>
      <c r="S1921" s="45">
        <v>10</v>
      </c>
      <c r="T1921" s="64">
        <f t="shared" si="266"/>
        <v>315</v>
      </c>
      <c r="U1921" s="64">
        <f t="shared" si="267"/>
        <v>2.7354018231454003</v>
      </c>
      <c r="V1921" s="38">
        <f t="shared" si="268"/>
        <v>0.85740831360306158</v>
      </c>
      <c r="W1921" s="52">
        <v>85.74083136030616</v>
      </c>
      <c r="X1921" s="71" t="str">
        <f t="shared" si="269"/>
        <v>Q3 2025</v>
      </c>
      <c r="Y1921" s="21">
        <f t="shared" si="270"/>
        <v>3840</v>
      </c>
      <c r="Z1921" s="21">
        <f t="shared" si="271"/>
        <v>2160</v>
      </c>
      <c r="AA1921" s="57">
        <f t="shared" si="272"/>
        <v>273540.18231454003</v>
      </c>
      <c r="AB1921" s="59">
        <f t="shared" si="273"/>
        <v>1.7777777777777777</v>
      </c>
      <c r="AC1921" s="61">
        <f t="shared" si="274"/>
        <v>800.09999999999991</v>
      </c>
    </row>
    <row r="1922" spans="4:29">
      <c r="D1922" s="12">
        <v>1916</v>
      </c>
      <c r="E1922" s="36" t="s">
        <v>222</v>
      </c>
      <c r="F1922" s="16" t="s">
        <v>12</v>
      </c>
      <c r="G1922" s="14" t="s">
        <v>40</v>
      </c>
      <c r="H1922" s="13" t="s">
        <v>5</v>
      </c>
      <c r="I1922" s="13" t="s">
        <v>120</v>
      </c>
      <c r="J1922" s="13"/>
      <c r="K1922" s="13" t="s">
        <v>120</v>
      </c>
      <c r="L1922" s="14">
        <v>27</v>
      </c>
      <c r="M1922" s="14" t="s">
        <v>15</v>
      </c>
      <c r="N1922" s="31" t="s">
        <v>65</v>
      </c>
      <c r="O1922" s="14" t="s">
        <v>1</v>
      </c>
      <c r="P1922" s="14" t="s">
        <v>35</v>
      </c>
      <c r="Q1922" s="31">
        <v>5000</v>
      </c>
      <c r="R1922" s="31">
        <v>1152</v>
      </c>
      <c r="S1922" s="45">
        <v>25</v>
      </c>
      <c r="T1922" s="64">
        <f t="shared" si="266"/>
        <v>675</v>
      </c>
      <c r="U1922" s="64">
        <f t="shared" si="267"/>
        <v>5.0242074302670616</v>
      </c>
      <c r="V1922" s="38">
        <f t="shared" si="268"/>
        <v>2.143520784007654</v>
      </c>
      <c r="W1922" s="52">
        <v>85.74083136030616</v>
      </c>
      <c r="X1922" s="71" t="str">
        <f t="shared" si="269"/>
        <v>Q3 2025</v>
      </c>
      <c r="Y1922" s="21">
        <f t="shared" si="270"/>
        <v>3840</v>
      </c>
      <c r="Z1922" s="21">
        <f t="shared" si="271"/>
        <v>2160</v>
      </c>
      <c r="AA1922" s="57">
        <f t="shared" si="272"/>
        <v>200968.29721068247</v>
      </c>
      <c r="AB1922" s="59">
        <f t="shared" si="273"/>
        <v>1.7777777777777777</v>
      </c>
      <c r="AC1922" s="61">
        <f t="shared" si="274"/>
        <v>685.8</v>
      </c>
    </row>
    <row r="1923" spans="4:29">
      <c r="D1923" s="12">
        <v>1917</v>
      </c>
      <c r="E1923" s="36" t="s">
        <v>222</v>
      </c>
      <c r="F1923" s="16" t="s">
        <v>12</v>
      </c>
      <c r="G1923" s="14" t="s">
        <v>40</v>
      </c>
      <c r="H1923" s="13" t="s">
        <v>5</v>
      </c>
      <c r="I1923" s="13" t="s">
        <v>120</v>
      </c>
      <c r="J1923" s="13"/>
      <c r="K1923" s="13" t="s">
        <v>120</v>
      </c>
      <c r="L1923" s="14">
        <v>31.5</v>
      </c>
      <c r="M1923" s="14" t="s">
        <v>15</v>
      </c>
      <c r="N1923" s="31" t="s">
        <v>65</v>
      </c>
      <c r="O1923" s="14" t="s">
        <v>1</v>
      </c>
      <c r="P1923" s="14" t="s">
        <v>35</v>
      </c>
      <c r="Q1923" s="31">
        <v>5000</v>
      </c>
      <c r="R1923" s="31">
        <v>1152</v>
      </c>
      <c r="S1923" s="45">
        <v>20</v>
      </c>
      <c r="T1923" s="64">
        <f t="shared" si="266"/>
        <v>630</v>
      </c>
      <c r="U1923" s="64">
        <f t="shared" si="267"/>
        <v>5.4708036462908005</v>
      </c>
      <c r="V1923" s="38">
        <f t="shared" si="268"/>
        <v>1.7148166272061232</v>
      </c>
      <c r="W1923" s="52">
        <v>85.74083136030616</v>
      </c>
      <c r="X1923" s="71" t="str">
        <f t="shared" si="269"/>
        <v>Q3 2025</v>
      </c>
      <c r="Y1923" s="21">
        <f t="shared" si="270"/>
        <v>3840</v>
      </c>
      <c r="Z1923" s="21">
        <f t="shared" si="271"/>
        <v>2160</v>
      </c>
      <c r="AA1923" s="57">
        <f t="shared" si="272"/>
        <v>273540.18231454003</v>
      </c>
      <c r="AB1923" s="59">
        <f t="shared" si="273"/>
        <v>1.7777777777777777</v>
      </c>
      <c r="AC1923" s="61">
        <f t="shared" si="274"/>
        <v>800.09999999999991</v>
      </c>
    </row>
    <row r="1924" spans="4:29">
      <c r="D1924" s="12">
        <v>1918</v>
      </c>
      <c r="E1924" s="36" t="s">
        <v>222</v>
      </c>
      <c r="F1924" s="16" t="s">
        <v>12</v>
      </c>
      <c r="G1924" s="14" t="s">
        <v>40</v>
      </c>
      <c r="H1924" s="13" t="s">
        <v>5</v>
      </c>
      <c r="I1924" s="13" t="s">
        <v>45</v>
      </c>
      <c r="J1924" s="13" t="s">
        <v>134</v>
      </c>
      <c r="K1924" s="13" t="s">
        <v>43</v>
      </c>
      <c r="L1924" s="14">
        <v>27</v>
      </c>
      <c r="M1924" s="14" t="s">
        <v>15</v>
      </c>
      <c r="N1924" s="31">
        <v>1000000</v>
      </c>
      <c r="O1924" s="14" t="s">
        <v>1</v>
      </c>
      <c r="P1924" s="14" t="s">
        <v>35</v>
      </c>
      <c r="Q1924" s="31">
        <v>2304</v>
      </c>
      <c r="R1924" s="31">
        <v>576</v>
      </c>
      <c r="S1924" s="45">
        <v>20</v>
      </c>
      <c r="T1924" s="64">
        <f t="shared" si="266"/>
        <v>540</v>
      </c>
      <c r="U1924" s="64">
        <f t="shared" si="267"/>
        <v>4.0193659442136491</v>
      </c>
      <c r="V1924" s="38">
        <f t="shared" si="268"/>
        <v>1.7148166272061232</v>
      </c>
      <c r="W1924" s="52">
        <v>85.74083136030616</v>
      </c>
      <c r="X1924" s="71" t="str">
        <f t="shared" si="269"/>
        <v>Q3 2025</v>
      </c>
      <c r="Y1924" s="21">
        <f t="shared" si="270"/>
        <v>3840</v>
      </c>
      <c r="Z1924" s="21">
        <f t="shared" si="271"/>
        <v>2160</v>
      </c>
      <c r="AA1924" s="57">
        <f t="shared" si="272"/>
        <v>200968.29721068247</v>
      </c>
      <c r="AB1924" s="59">
        <f t="shared" si="273"/>
        <v>1.7777777777777777</v>
      </c>
      <c r="AC1924" s="61">
        <f t="shared" si="274"/>
        <v>685.8</v>
      </c>
    </row>
    <row r="1925" spans="4:29">
      <c r="D1925" s="12">
        <v>1919</v>
      </c>
      <c r="E1925" s="36" t="s">
        <v>222</v>
      </c>
      <c r="F1925" s="16" t="s">
        <v>12</v>
      </c>
      <c r="G1925" s="14" t="s">
        <v>40</v>
      </c>
      <c r="H1925" s="13" t="s">
        <v>5</v>
      </c>
      <c r="I1925" s="13" t="s">
        <v>121</v>
      </c>
      <c r="J1925" s="13" t="s">
        <v>282</v>
      </c>
      <c r="K1925" s="13"/>
      <c r="L1925" s="14">
        <v>27</v>
      </c>
      <c r="M1925" s="14" t="s">
        <v>15</v>
      </c>
      <c r="N1925" s="31" t="s">
        <v>65</v>
      </c>
      <c r="O1925" s="14" t="s">
        <v>1</v>
      </c>
      <c r="P1925" s="14" t="s">
        <v>35</v>
      </c>
      <c r="Q1925" s="31">
        <v>5000</v>
      </c>
      <c r="R1925" s="31">
        <v>1152</v>
      </c>
      <c r="S1925" s="45">
        <v>25</v>
      </c>
      <c r="T1925" s="64">
        <f t="shared" si="266"/>
        <v>675</v>
      </c>
      <c r="U1925" s="64">
        <f t="shared" si="267"/>
        <v>5.0242074302670616</v>
      </c>
      <c r="V1925" s="38">
        <f t="shared" si="268"/>
        <v>2.143520784007654</v>
      </c>
      <c r="W1925" s="52">
        <v>85.74083136030616</v>
      </c>
      <c r="X1925" s="71" t="str">
        <f t="shared" si="269"/>
        <v>Q3 2025</v>
      </c>
      <c r="Y1925" s="21">
        <f t="shared" si="270"/>
        <v>3840</v>
      </c>
      <c r="Z1925" s="21">
        <f t="shared" si="271"/>
        <v>2160</v>
      </c>
      <c r="AA1925" s="57">
        <f t="shared" si="272"/>
        <v>200968.29721068247</v>
      </c>
      <c r="AB1925" s="59">
        <f t="shared" si="273"/>
        <v>1.7777777777777777</v>
      </c>
      <c r="AC1925" s="61">
        <f t="shared" si="274"/>
        <v>685.8</v>
      </c>
    </row>
    <row r="1926" spans="4:29">
      <c r="D1926" s="12">
        <v>1920</v>
      </c>
      <c r="E1926" s="36" t="s">
        <v>222</v>
      </c>
      <c r="F1926" s="16" t="s">
        <v>12</v>
      </c>
      <c r="G1926" s="14" t="s">
        <v>40</v>
      </c>
      <c r="H1926" s="13" t="s">
        <v>5</v>
      </c>
      <c r="I1926" s="13" t="s">
        <v>121</v>
      </c>
      <c r="J1926" s="13" t="s">
        <v>283</v>
      </c>
      <c r="K1926" s="13"/>
      <c r="L1926" s="14">
        <v>31.5</v>
      </c>
      <c r="M1926" s="14" t="s">
        <v>15</v>
      </c>
      <c r="N1926" s="31" t="s">
        <v>65</v>
      </c>
      <c r="O1926" s="14" t="s">
        <v>1</v>
      </c>
      <c r="P1926" s="14" t="s">
        <v>35</v>
      </c>
      <c r="Q1926" s="31">
        <v>5000</v>
      </c>
      <c r="R1926" s="31">
        <v>1152</v>
      </c>
      <c r="S1926" s="45">
        <v>20</v>
      </c>
      <c r="T1926" s="64">
        <f t="shared" si="266"/>
        <v>630</v>
      </c>
      <c r="U1926" s="64">
        <f t="shared" si="267"/>
        <v>5.4708036462908005</v>
      </c>
      <c r="V1926" s="38">
        <f t="shared" si="268"/>
        <v>1.7148166272061232</v>
      </c>
      <c r="W1926" s="52">
        <v>85.74083136030616</v>
      </c>
      <c r="X1926" s="71" t="str">
        <f t="shared" si="269"/>
        <v>Q3 2025</v>
      </c>
      <c r="Y1926" s="21">
        <f t="shared" si="270"/>
        <v>3840</v>
      </c>
      <c r="Z1926" s="21">
        <f t="shared" si="271"/>
        <v>2160</v>
      </c>
      <c r="AA1926" s="57">
        <f t="shared" si="272"/>
        <v>273540.18231454003</v>
      </c>
      <c r="AB1926" s="59">
        <f t="shared" si="273"/>
        <v>1.7777777777777777</v>
      </c>
      <c r="AC1926" s="61">
        <f t="shared" si="274"/>
        <v>800.09999999999991</v>
      </c>
    </row>
    <row r="1927" spans="4:29">
      <c r="D1927" s="12">
        <v>1921</v>
      </c>
      <c r="E1927" s="36" t="s">
        <v>222</v>
      </c>
      <c r="F1927" s="16" t="s">
        <v>12</v>
      </c>
      <c r="G1927" s="14" t="s">
        <v>40</v>
      </c>
      <c r="H1927" s="13" t="s">
        <v>5</v>
      </c>
      <c r="I1927" s="13" t="s">
        <v>122</v>
      </c>
      <c r="J1927" s="13"/>
      <c r="K1927" s="13"/>
      <c r="L1927" s="14">
        <v>27</v>
      </c>
      <c r="M1927" s="14" t="s">
        <v>15</v>
      </c>
      <c r="N1927" s="31" t="s">
        <v>65</v>
      </c>
      <c r="O1927" s="14" t="s">
        <v>2</v>
      </c>
      <c r="P1927" s="14" t="s">
        <v>35</v>
      </c>
      <c r="Q1927" s="31">
        <v>5000</v>
      </c>
      <c r="R1927" s="31">
        <v>1152</v>
      </c>
      <c r="S1927" s="45">
        <v>30</v>
      </c>
      <c r="T1927" s="64">
        <f t="shared" ref="T1927:T1990" si="275">L1927*S1927</f>
        <v>810</v>
      </c>
      <c r="U1927" s="64">
        <f t="shared" ref="U1927:U1990" si="276">S1927*AA1927/10^6</f>
        <v>6.0290489163204741</v>
      </c>
      <c r="V1927" s="38">
        <f t="shared" ref="V1927:V1990" si="277">S1927*W1927/1000</f>
        <v>2.5722249408091846</v>
      </c>
      <c r="W1927" s="52">
        <v>85.74083136030616</v>
      </c>
      <c r="X1927" s="71" t="str">
        <f t="shared" si="269"/>
        <v>Q3 2025</v>
      </c>
      <c r="Y1927" s="21">
        <f t="shared" si="270"/>
        <v>3840</v>
      </c>
      <c r="Z1927" s="21">
        <f t="shared" si="271"/>
        <v>2160</v>
      </c>
      <c r="AA1927" s="57">
        <f t="shared" si="272"/>
        <v>200968.29721068247</v>
      </c>
      <c r="AB1927" s="59">
        <f t="shared" si="273"/>
        <v>1.7777777777777777</v>
      </c>
      <c r="AC1927" s="61">
        <f t="shared" si="274"/>
        <v>685.8</v>
      </c>
    </row>
    <row r="1928" spans="4:29">
      <c r="D1928" s="12">
        <v>1922</v>
      </c>
      <c r="E1928" s="36" t="s">
        <v>222</v>
      </c>
      <c r="F1928" s="16" t="s">
        <v>12</v>
      </c>
      <c r="G1928" s="14" t="s">
        <v>40</v>
      </c>
      <c r="H1928" s="13" t="s">
        <v>5</v>
      </c>
      <c r="I1928" s="13" t="s">
        <v>122</v>
      </c>
      <c r="J1928" s="13"/>
      <c r="K1928" s="13"/>
      <c r="L1928" s="14">
        <v>31.5</v>
      </c>
      <c r="M1928" s="14" t="s">
        <v>15</v>
      </c>
      <c r="N1928" s="31" t="s">
        <v>65</v>
      </c>
      <c r="O1928" s="14" t="s">
        <v>2</v>
      </c>
      <c r="P1928" s="14" t="s">
        <v>35</v>
      </c>
      <c r="Q1928" s="31">
        <v>5000</v>
      </c>
      <c r="R1928" s="31">
        <v>1152</v>
      </c>
      <c r="S1928" s="45">
        <v>25</v>
      </c>
      <c r="T1928" s="64">
        <f t="shared" si="275"/>
        <v>787.5</v>
      </c>
      <c r="U1928" s="64">
        <f t="shared" si="276"/>
        <v>6.8385045578635006</v>
      </c>
      <c r="V1928" s="38">
        <f t="shared" si="277"/>
        <v>2.143520784007654</v>
      </c>
      <c r="W1928" s="52">
        <v>85.74083136030616</v>
      </c>
      <c r="X1928" s="71" t="str">
        <f t="shared" ref="X1928:X1991" si="278">G1928&amp;" "&amp;F1928</f>
        <v>Q3 2025</v>
      </c>
      <c r="Y1928" s="21">
        <f t="shared" si="270"/>
        <v>3840</v>
      </c>
      <c r="Z1928" s="21">
        <f t="shared" si="271"/>
        <v>2160</v>
      </c>
      <c r="AA1928" s="57">
        <f t="shared" si="272"/>
        <v>273540.18231454003</v>
      </c>
      <c r="AB1928" s="59">
        <f t="shared" si="273"/>
        <v>1.7777777777777777</v>
      </c>
      <c r="AC1928" s="61">
        <f t="shared" si="274"/>
        <v>800.09999999999991</v>
      </c>
    </row>
    <row r="1929" spans="4:29">
      <c r="D1929" s="12">
        <v>1923</v>
      </c>
      <c r="E1929" s="36" t="s">
        <v>222</v>
      </c>
      <c r="F1929" s="16" t="s">
        <v>12</v>
      </c>
      <c r="G1929" s="14" t="s">
        <v>40</v>
      </c>
      <c r="H1929" s="13" t="s">
        <v>5</v>
      </c>
      <c r="I1929" s="13" t="s">
        <v>140</v>
      </c>
      <c r="J1929" s="13"/>
      <c r="K1929" s="13"/>
      <c r="L1929" s="14">
        <v>27</v>
      </c>
      <c r="M1929" s="14" t="s">
        <v>15</v>
      </c>
      <c r="N1929" s="31" t="s">
        <v>65</v>
      </c>
      <c r="O1929" s="14" t="s">
        <v>1</v>
      </c>
      <c r="P1929" s="14" t="s">
        <v>35</v>
      </c>
      <c r="Q1929" s="31">
        <v>2304</v>
      </c>
      <c r="R1929" s="31">
        <v>576</v>
      </c>
      <c r="S1929" s="45">
        <v>25</v>
      </c>
      <c r="T1929" s="64">
        <f t="shared" si="275"/>
        <v>675</v>
      </c>
      <c r="U1929" s="64">
        <f t="shared" si="276"/>
        <v>5.0242074302670616</v>
      </c>
      <c r="V1929" s="38">
        <f t="shared" si="277"/>
        <v>2.143520784007654</v>
      </c>
      <c r="W1929" s="52">
        <v>85.74083136030616</v>
      </c>
      <c r="X1929" s="71" t="str">
        <f t="shared" si="278"/>
        <v>Q3 2025</v>
      </c>
      <c r="Y1929" s="21">
        <f t="shared" si="270"/>
        <v>3840</v>
      </c>
      <c r="Z1929" s="21">
        <f t="shared" si="271"/>
        <v>2160</v>
      </c>
      <c r="AA1929" s="57">
        <f t="shared" si="272"/>
        <v>200968.29721068247</v>
      </c>
      <c r="AB1929" s="59">
        <f t="shared" si="273"/>
        <v>1.7777777777777777</v>
      </c>
      <c r="AC1929" s="61">
        <f t="shared" si="274"/>
        <v>685.8</v>
      </c>
    </row>
    <row r="1930" spans="4:29">
      <c r="D1930" s="12">
        <v>1924</v>
      </c>
      <c r="E1930" s="36" t="s">
        <v>222</v>
      </c>
      <c r="F1930" s="16" t="s">
        <v>12</v>
      </c>
      <c r="G1930" s="14" t="s">
        <v>40</v>
      </c>
      <c r="H1930" s="13" t="s">
        <v>5</v>
      </c>
      <c r="I1930" s="13" t="s">
        <v>140</v>
      </c>
      <c r="J1930" s="13"/>
      <c r="K1930" s="13"/>
      <c r="L1930" s="14">
        <v>31.5</v>
      </c>
      <c r="M1930" s="14" t="s">
        <v>15</v>
      </c>
      <c r="N1930" s="31" t="s">
        <v>65</v>
      </c>
      <c r="O1930" s="14" t="s">
        <v>1</v>
      </c>
      <c r="P1930" s="14" t="s">
        <v>35</v>
      </c>
      <c r="Q1930" s="31">
        <v>4608</v>
      </c>
      <c r="R1930" s="31">
        <v>1152</v>
      </c>
      <c r="S1930" s="45">
        <v>20</v>
      </c>
      <c r="T1930" s="64">
        <f t="shared" si="275"/>
        <v>630</v>
      </c>
      <c r="U1930" s="64">
        <f t="shared" si="276"/>
        <v>5.4708036462908005</v>
      </c>
      <c r="V1930" s="38">
        <f t="shared" si="277"/>
        <v>1.7148166272061232</v>
      </c>
      <c r="W1930" s="52">
        <v>85.74083136030616</v>
      </c>
      <c r="X1930" s="71" t="str">
        <f t="shared" si="278"/>
        <v>Q3 2025</v>
      </c>
      <c r="Y1930" s="21">
        <f t="shared" si="270"/>
        <v>3840</v>
      </c>
      <c r="Z1930" s="21">
        <f t="shared" si="271"/>
        <v>2160</v>
      </c>
      <c r="AA1930" s="57">
        <f t="shared" si="272"/>
        <v>273540.18231454003</v>
      </c>
      <c r="AB1930" s="59">
        <f t="shared" si="273"/>
        <v>1.7777777777777777</v>
      </c>
      <c r="AC1930" s="61">
        <f t="shared" si="274"/>
        <v>800.09999999999991</v>
      </c>
    </row>
    <row r="1931" spans="4:29">
      <c r="D1931" s="12">
        <v>1925</v>
      </c>
      <c r="E1931" s="36" t="s">
        <v>222</v>
      </c>
      <c r="F1931" s="16" t="s">
        <v>12</v>
      </c>
      <c r="G1931" s="14" t="s">
        <v>40</v>
      </c>
      <c r="H1931" s="13" t="s">
        <v>5</v>
      </c>
      <c r="I1931" s="13" t="s">
        <v>135</v>
      </c>
      <c r="J1931" s="13" t="s">
        <v>225</v>
      </c>
      <c r="K1931" s="13" t="s">
        <v>95</v>
      </c>
      <c r="L1931" s="14">
        <v>27</v>
      </c>
      <c r="M1931" s="14" t="s">
        <v>15</v>
      </c>
      <c r="N1931" s="31" t="s">
        <v>65</v>
      </c>
      <c r="O1931" s="14" t="s">
        <v>2</v>
      </c>
      <c r="P1931" s="14" t="s">
        <v>35</v>
      </c>
      <c r="Q1931" s="31">
        <v>10368</v>
      </c>
      <c r="R1931" s="31">
        <v>1152</v>
      </c>
      <c r="S1931" s="45">
        <v>20</v>
      </c>
      <c r="T1931" s="64">
        <f t="shared" si="275"/>
        <v>540</v>
      </c>
      <c r="U1931" s="64">
        <f t="shared" si="276"/>
        <v>4.0193659442136491</v>
      </c>
      <c r="V1931" s="38">
        <f t="shared" si="277"/>
        <v>1.7148166272061232</v>
      </c>
      <c r="W1931" s="52">
        <v>85.74083136030616</v>
      </c>
      <c r="X1931" s="71" t="str">
        <f t="shared" si="278"/>
        <v>Q3 2025</v>
      </c>
      <c r="Y1931" s="21">
        <f t="shared" si="270"/>
        <v>3840</v>
      </c>
      <c r="Z1931" s="21">
        <f t="shared" si="271"/>
        <v>2160</v>
      </c>
      <c r="AA1931" s="57">
        <f t="shared" si="272"/>
        <v>200968.29721068247</v>
      </c>
      <c r="AB1931" s="59">
        <f t="shared" si="273"/>
        <v>1.7777777777777777</v>
      </c>
      <c r="AC1931" s="61">
        <f t="shared" si="274"/>
        <v>685.8</v>
      </c>
    </row>
    <row r="1932" spans="4:29">
      <c r="D1932" s="12">
        <v>1926</v>
      </c>
      <c r="E1932" s="36" t="s">
        <v>222</v>
      </c>
      <c r="F1932" s="16" t="s">
        <v>12</v>
      </c>
      <c r="G1932" s="14" t="s">
        <v>40</v>
      </c>
      <c r="H1932" s="13" t="s">
        <v>5</v>
      </c>
      <c r="I1932" s="13" t="s">
        <v>135</v>
      </c>
      <c r="J1932" s="13" t="s">
        <v>197</v>
      </c>
      <c r="K1932" s="13" t="s">
        <v>95</v>
      </c>
      <c r="L1932" s="14">
        <v>27</v>
      </c>
      <c r="M1932" s="14" t="s">
        <v>15</v>
      </c>
      <c r="N1932" s="31" t="s">
        <v>65</v>
      </c>
      <c r="O1932" s="14" t="s">
        <v>2</v>
      </c>
      <c r="P1932" s="14" t="s">
        <v>35</v>
      </c>
      <c r="Q1932" s="31">
        <v>4608</v>
      </c>
      <c r="R1932" s="31">
        <v>1152</v>
      </c>
      <c r="S1932" s="45">
        <v>25</v>
      </c>
      <c r="T1932" s="64">
        <f t="shared" si="275"/>
        <v>675</v>
      </c>
      <c r="U1932" s="64">
        <f t="shared" si="276"/>
        <v>5.0242074302670616</v>
      </c>
      <c r="V1932" s="38">
        <f t="shared" si="277"/>
        <v>2.143520784007654</v>
      </c>
      <c r="W1932" s="52">
        <v>85.74083136030616</v>
      </c>
      <c r="X1932" s="71" t="str">
        <f t="shared" si="278"/>
        <v>Q3 2025</v>
      </c>
      <c r="Y1932" s="21">
        <f t="shared" si="270"/>
        <v>3840</v>
      </c>
      <c r="Z1932" s="21">
        <f t="shared" si="271"/>
        <v>2160</v>
      </c>
      <c r="AA1932" s="57">
        <f t="shared" si="272"/>
        <v>200968.29721068247</v>
      </c>
      <c r="AB1932" s="59">
        <f t="shared" si="273"/>
        <v>1.7777777777777777</v>
      </c>
      <c r="AC1932" s="61">
        <f t="shared" si="274"/>
        <v>685.8</v>
      </c>
    </row>
    <row r="1933" spans="4:29">
      <c r="D1933" s="12">
        <v>1927</v>
      </c>
      <c r="E1933" s="36" t="s">
        <v>222</v>
      </c>
      <c r="F1933" s="16" t="s">
        <v>12</v>
      </c>
      <c r="G1933" s="14" t="s">
        <v>40</v>
      </c>
      <c r="H1933" s="13" t="s">
        <v>5</v>
      </c>
      <c r="I1933" s="13" t="s">
        <v>135</v>
      </c>
      <c r="J1933" s="13" t="s">
        <v>198</v>
      </c>
      <c r="K1933" s="13" t="s">
        <v>95</v>
      </c>
      <c r="L1933" s="14">
        <v>31.5</v>
      </c>
      <c r="M1933" s="14" t="s">
        <v>15</v>
      </c>
      <c r="N1933" s="31" t="s">
        <v>65</v>
      </c>
      <c r="O1933" s="14" t="s">
        <v>2</v>
      </c>
      <c r="P1933" s="14" t="s">
        <v>35</v>
      </c>
      <c r="Q1933" s="31">
        <v>9216</v>
      </c>
      <c r="R1933" s="31">
        <v>1152</v>
      </c>
      <c r="S1933" s="45">
        <v>15</v>
      </c>
      <c r="T1933" s="64">
        <f t="shared" si="275"/>
        <v>472.5</v>
      </c>
      <c r="U1933" s="64">
        <f t="shared" si="276"/>
        <v>4.1031027347181004</v>
      </c>
      <c r="V1933" s="38">
        <f t="shared" si="277"/>
        <v>1.2861124704045923</v>
      </c>
      <c r="W1933" s="52">
        <v>85.74083136030616</v>
      </c>
      <c r="X1933" s="71" t="str">
        <f t="shared" si="278"/>
        <v>Q3 2025</v>
      </c>
      <c r="Y1933" s="21">
        <f t="shared" si="270"/>
        <v>3840</v>
      </c>
      <c r="Z1933" s="21">
        <f t="shared" si="271"/>
        <v>2160</v>
      </c>
      <c r="AA1933" s="57">
        <f t="shared" si="272"/>
        <v>273540.18231454003</v>
      </c>
      <c r="AB1933" s="59">
        <f t="shared" si="273"/>
        <v>1.7777777777777777</v>
      </c>
      <c r="AC1933" s="61">
        <f t="shared" si="274"/>
        <v>800.09999999999991</v>
      </c>
    </row>
    <row r="1934" spans="4:29">
      <c r="D1934" s="12">
        <v>1928</v>
      </c>
      <c r="E1934" s="36" t="s">
        <v>222</v>
      </c>
      <c r="F1934" s="16" t="s">
        <v>12</v>
      </c>
      <c r="G1934" s="14" t="s">
        <v>40</v>
      </c>
      <c r="H1934" s="13" t="s">
        <v>5</v>
      </c>
      <c r="I1934" s="13" t="s">
        <v>135</v>
      </c>
      <c r="J1934" s="13" t="s">
        <v>210</v>
      </c>
      <c r="K1934" s="13" t="s">
        <v>95</v>
      </c>
      <c r="L1934" s="14">
        <v>34</v>
      </c>
      <c r="M1934" s="14" t="s">
        <v>117</v>
      </c>
      <c r="N1934" s="31" t="s">
        <v>65</v>
      </c>
      <c r="O1934" s="14" t="s">
        <v>2</v>
      </c>
      <c r="P1934" s="14" t="s">
        <v>35</v>
      </c>
      <c r="Q1934" s="31">
        <v>9216</v>
      </c>
      <c r="R1934" s="31">
        <v>1151</v>
      </c>
      <c r="S1934" s="45">
        <v>5</v>
      </c>
      <c r="T1934" s="64">
        <f t="shared" si="275"/>
        <v>170</v>
      </c>
      <c r="U1934" s="64">
        <f t="shared" si="276"/>
        <v>1.3282398505292223</v>
      </c>
      <c r="V1934" s="38">
        <f t="shared" si="277"/>
        <v>0.42870415680153079</v>
      </c>
      <c r="W1934" s="52">
        <v>85.74083136030616</v>
      </c>
      <c r="X1934" s="71" t="str">
        <f t="shared" si="278"/>
        <v>Q3 2025</v>
      </c>
      <c r="Y1934" s="21">
        <f t="shared" si="270"/>
        <v>3440</v>
      </c>
      <c r="Z1934" s="21">
        <f t="shared" si="271"/>
        <v>1440</v>
      </c>
      <c r="AA1934" s="57">
        <f t="shared" si="272"/>
        <v>265647.97010584443</v>
      </c>
      <c r="AB1934" s="59">
        <f t="shared" si="273"/>
        <v>2.3888888888888888</v>
      </c>
      <c r="AC1934" s="61">
        <f t="shared" si="274"/>
        <v>863.59999999999991</v>
      </c>
    </row>
    <row r="1935" spans="4:29">
      <c r="D1935" s="12">
        <v>1929</v>
      </c>
      <c r="E1935" s="36" t="s">
        <v>222</v>
      </c>
      <c r="F1935" s="16" t="s">
        <v>12</v>
      </c>
      <c r="G1935" s="14" t="s">
        <v>40</v>
      </c>
      <c r="H1935" s="13" t="s">
        <v>5</v>
      </c>
      <c r="I1935" s="13" t="s">
        <v>144</v>
      </c>
      <c r="J1935" s="13" t="s">
        <v>284</v>
      </c>
      <c r="K1935" s="13" t="s">
        <v>43</v>
      </c>
      <c r="L1935" s="14">
        <v>27</v>
      </c>
      <c r="M1935" s="14" t="s">
        <v>15</v>
      </c>
      <c r="N1935" s="31" t="s">
        <v>65</v>
      </c>
      <c r="O1935" s="14" t="s">
        <v>1</v>
      </c>
      <c r="P1935" s="14" t="s">
        <v>35</v>
      </c>
      <c r="Q1935" s="31">
        <v>1536</v>
      </c>
      <c r="R1935" s="31">
        <v>384</v>
      </c>
      <c r="S1935" s="45">
        <v>35</v>
      </c>
      <c r="T1935" s="64">
        <f t="shared" si="275"/>
        <v>945</v>
      </c>
      <c r="U1935" s="64">
        <f t="shared" si="276"/>
        <v>7.0338904023738866</v>
      </c>
      <c r="V1935" s="38">
        <f t="shared" si="277"/>
        <v>3.0009290976107152</v>
      </c>
      <c r="W1935" s="52">
        <v>85.74083136030616</v>
      </c>
      <c r="X1935" s="71" t="str">
        <f t="shared" si="278"/>
        <v>Q3 2025</v>
      </c>
      <c r="Y1935" s="21">
        <f t="shared" si="270"/>
        <v>3840</v>
      </c>
      <c r="Z1935" s="21">
        <f t="shared" si="271"/>
        <v>2160</v>
      </c>
      <c r="AA1935" s="57">
        <f t="shared" si="272"/>
        <v>200968.29721068247</v>
      </c>
      <c r="AB1935" s="59">
        <f t="shared" si="273"/>
        <v>1.7777777777777777</v>
      </c>
      <c r="AC1935" s="61">
        <f t="shared" si="274"/>
        <v>685.8</v>
      </c>
    </row>
    <row r="1936" spans="4:29">
      <c r="D1936" s="12">
        <v>1930</v>
      </c>
      <c r="E1936" s="36" t="s">
        <v>222</v>
      </c>
      <c r="F1936" s="16" t="s">
        <v>12</v>
      </c>
      <c r="G1936" s="14" t="s">
        <v>40</v>
      </c>
      <c r="H1936" s="13" t="s">
        <v>5</v>
      </c>
      <c r="I1936" s="13" t="s">
        <v>144</v>
      </c>
      <c r="J1936" s="13" t="s">
        <v>285</v>
      </c>
      <c r="K1936" s="13" t="s">
        <v>43</v>
      </c>
      <c r="L1936" s="14">
        <v>27</v>
      </c>
      <c r="M1936" s="14" t="s">
        <v>15</v>
      </c>
      <c r="N1936" s="31" t="s">
        <v>65</v>
      </c>
      <c r="O1936" s="14" t="s">
        <v>1</v>
      </c>
      <c r="P1936" s="14" t="s">
        <v>35</v>
      </c>
      <c r="Q1936" s="31">
        <v>2304</v>
      </c>
      <c r="R1936" s="31">
        <v>1152</v>
      </c>
      <c r="S1936" s="45">
        <v>20</v>
      </c>
      <c r="T1936" s="64">
        <f t="shared" si="275"/>
        <v>540</v>
      </c>
      <c r="U1936" s="64">
        <f t="shared" si="276"/>
        <v>4.0193659442136491</v>
      </c>
      <c r="V1936" s="38">
        <f t="shared" si="277"/>
        <v>1.7148166272061232</v>
      </c>
      <c r="W1936" s="52">
        <v>85.74083136030616</v>
      </c>
      <c r="X1936" s="71" t="str">
        <f t="shared" si="278"/>
        <v>Q3 2025</v>
      </c>
      <c r="Y1936" s="21">
        <f t="shared" si="270"/>
        <v>3840</v>
      </c>
      <c r="Z1936" s="21">
        <f t="shared" si="271"/>
        <v>2160</v>
      </c>
      <c r="AA1936" s="57">
        <f t="shared" si="272"/>
        <v>200968.29721068247</v>
      </c>
      <c r="AB1936" s="59">
        <f t="shared" si="273"/>
        <v>1.7777777777777777</v>
      </c>
      <c r="AC1936" s="61">
        <f t="shared" si="274"/>
        <v>685.8</v>
      </c>
    </row>
    <row r="1937" spans="4:29">
      <c r="D1937" s="12">
        <v>1931</v>
      </c>
      <c r="E1937" s="36" t="s">
        <v>222</v>
      </c>
      <c r="F1937" s="16" t="s">
        <v>12</v>
      </c>
      <c r="G1937" s="14" t="s">
        <v>40</v>
      </c>
      <c r="H1937" s="13" t="s">
        <v>5</v>
      </c>
      <c r="I1937" s="13" t="s">
        <v>144</v>
      </c>
      <c r="J1937" s="13" t="s">
        <v>286</v>
      </c>
      <c r="K1937" s="13" t="s">
        <v>43</v>
      </c>
      <c r="L1937" s="14">
        <v>31.5</v>
      </c>
      <c r="M1937" s="14" t="s">
        <v>15</v>
      </c>
      <c r="N1937" s="31" t="s">
        <v>65</v>
      </c>
      <c r="O1937" s="14" t="s">
        <v>1</v>
      </c>
      <c r="P1937" s="14" t="s">
        <v>35</v>
      </c>
      <c r="Q1937" s="31">
        <v>2304</v>
      </c>
      <c r="R1937" s="31">
        <v>1152</v>
      </c>
      <c r="S1937" s="45">
        <v>25</v>
      </c>
      <c r="T1937" s="64">
        <f t="shared" si="275"/>
        <v>787.5</v>
      </c>
      <c r="U1937" s="64">
        <f t="shared" si="276"/>
        <v>6.8385045578635006</v>
      </c>
      <c r="V1937" s="38">
        <f t="shared" si="277"/>
        <v>2.143520784007654</v>
      </c>
      <c r="W1937" s="52">
        <v>85.74083136030616</v>
      </c>
      <c r="X1937" s="71" t="str">
        <f t="shared" si="278"/>
        <v>Q3 2025</v>
      </c>
      <c r="Y1937" s="21">
        <f t="shared" si="270"/>
        <v>3840</v>
      </c>
      <c r="Z1937" s="21">
        <f t="shared" si="271"/>
        <v>2160</v>
      </c>
      <c r="AA1937" s="57">
        <f t="shared" si="272"/>
        <v>273540.18231454003</v>
      </c>
      <c r="AB1937" s="59">
        <f t="shared" si="273"/>
        <v>1.7777777777777777</v>
      </c>
      <c r="AC1937" s="61">
        <f t="shared" si="274"/>
        <v>800.09999999999991</v>
      </c>
    </row>
    <row r="1938" spans="4:29">
      <c r="D1938" s="12">
        <v>1932</v>
      </c>
      <c r="E1938" s="36" t="s">
        <v>222</v>
      </c>
      <c r="F1938" s="16" t="s">
        <v>12</v>
      </c>
      <c r="G1938" s="14" t="s">
        <v>40</v>
      </c>
      <c r="H1938" s="13" t="s">
        <v>5</v>
      </c>
      <c r="I1938" s="13" t="s">
        <v>144</v>
      </c>
      <c r="J1938" s="13"/>
      <c r="K1938" s="13"/>
      <c r="L1938" s="14">
        <v>34</v>
      </c>
      <c r="M1938" s="14" t="s">
        <v>302</v>
      </c>
      <c r="N1938" s="31" t="s">
        <v>65</v>
      </c>
      <c r="O1938" s="14" t="s">
        <v>1</v>
      </c>
      <c r="P1938" s="14" t="s">
        <v>35</v>
      </c>
      <c r="Q1938" s="31">
        <v>2304</v>
      </c>
      <c r="R1938" s="31">
        <v>2304</v>
      </c>
      <c r="S1938" s="45">
        <v>10</v>
      </c>
      <c r="T1938" s="64">
        <f t="shared" si="275"/>
        <v>340</v>
      </c>
      <c r="U1938" s="64">
        <f t="shared" si="276"/>
        <v>3.618852544932293</v>
      </c>
      <c r="V1938" s="38">
        <f t="shared" si="277"/>
        <v>0</v>
      </c>
      <c r="W1938" s="52">
        <v>0</v>
      </c>
      <c r="X1938" s="71" t="str">
        <f t="shared" si="278"/>
        <v>Q3 2025</v>
      </c>
      <c r="Y1938" s="21">
        <f t="shared" si="270"/>
        <v>344</v>
      </c>
      <c r="Z1938" s="21">
        <f t="shared" si="271"/>
        <v>440</v>
      </c>
      <c r="AA1938" s="57">
        <f t="shared" si="272"/>
        <v>361885.25449322932</v>
      </c>
      <c r="AB1938" s="59">
        <f t="shared" si="273"/>
        <v>0.78181818181818186</v>
      </c>
      <c r="AC1938" s="61">
        <f t="shared" si="274"/>
        <v>863.59999999999991</v>
      </c>
    </row>
    <row r="1939" spans="4:29">
      <c r="D1939" s="12">
        <v>1933</v>
      </c>
      <c r="E1939" s="36" t="s">
        <v>222</v>
      </c>
      <c r="F1939" s="16" t="s">
        <v>12</v>
      </c>
      <c r="G1939" s="14" t="s">
        <v>40</v>
      </c>
      <c r="H1939" s="13" t="s">
        <v>5</v>
      </c>
      <c r="I1939" s="13" t="s">
        <v>145</v>
      </c>
      <c r="J1939" s="13"/>
      <c r="K1939" s="13" t="s">
        <v>43</v>
      </c>
      <c r="L1939" s="14">
        <v>27</v>
      </c>
      <c r="M1939" s="14" t="s">
        <v>15</v>
      </c>
      <c r="N1939" s="31" t="s">
        <v>65</v>
      </c>
      <c r="O1939" s="14" t="s">
        <v>1</v>
      </c>
      <c r="P1939" s="14" t="s">
        <v>35</v>
      </c>
      <c r="Q1939" s="31">
        <v>2304</v>
      </c>
      <c r="R1939" s="31">
        <v>1152</v>
      </c>
      <c r="S1939" s="45">
        <v>35</v>
      </c>
      <c r="T1939" s="64">
        <f t="shared" si="275"/>
        <v>945</v>
      </c>
      <c r="U1939" s="64">
        <f t="shared" si="276"/>
        <v>7.0338904023738866</v>
      </c>
      <c r="V1939" s="38">
        <f t="shared" si="277"/>
        <v>3.0009290976107152</v>
      </c>
      <c r="W1939" s="52">
        <v>85.74083136030616</v>
      </c>
      <c r="X1939" s="71" t="str">
        <f t="shared" si="278"/>
        <v>Q3 2025</v>
      </c>
      <c r="Y1939" s="21">
        <f t="shared" si="270"/>
        <v>3840</v>
      </c>
      <c r="Z1939" s="21">
        <f t="shared" si="271"/>
        <v>2160</v>
      </c>
      <c r="AA1939" s="57">
        <f t="shared" si="272"/>
        <v>200968.29721068247</v>
      </c>
      <c r="AB1939" s="59">
        <f t="shared" si="273"/>
        <v>1.7777777777777777</v>
      </c>
      <c r="AC1939" s="61">
        <f t="shared" si="274"/>
        <v>685.8</v>
      </c>
    </row>
    <row r="1940" spans="4:29">
      <c r="D1940" s="12">
        <v>1934</v>
      </c>
      <c r="E1940" s="36" t="s">
        <v>222</v>
      </c>
      <c r="F1940" s="16" t="s">
        <v>12</v>
      </c>
      <c r="G1940" s="14" t="s">
        <v>40</v>
      </c>
      <c r="H1940" s="13" t="s">
        <v>5</v>
      </c>
      <c r="I1940" s="13" t="s">
        <v>145</v>
      </c>
      <c r="J1940" s="13"/>
      <c r="K1940" s="13" t="s">
        <v>43</v>
      </c>
      <c r="L1940" s="14">
        <v>31.5</v>
      </c>
      <c r="M1940" s="14" t="s">
        <v>15</v>
      </c>
      <c r="N1940" s="31" t="s">
        <v>65</v>
      </c>
      <c r="O1940" s="14" t="s">
        <v>1</v>
      </c>
      <c r="P1940" s="14" t="s">
        <v>35</v>
      </c>
      <c r="Q1940" s="31">
        <v>2304</v>
      </c>
      <c r="R1940" s="31">
        <v>1152</v>
      </c>
      <c r="S1940" s="45">
        <v>30</v>
      </c>
      <c r="T1940" s="64">
        <f t="shared" si="275"/>
        <v>945</v>
      </c>
      <c r="U1940" s="64">
        <f t="shared" si="276"/>
        <v>8.2062054694362008</v>
      </c>
      <c r="V1940" s="38">
        <f t="shared" si="277"/>
        <v>2.5722249408091846</v>
      </c>
      <c r="W1940" s="52">
        <v>85.74083136030616</v>
      </c>
      <c r="X1940" s="71" t="str">
        <f t="shared" si="278"/>
        <v>Q3 2025</v>
      </c>
      <c r="Y1940" s="21">
        <f t="shared" si="270"/>
        <v>3840</v>
      </c>
      <c r="Z1940" s="21">
        <f t="shared" si="271"/>
        <v>2160</v>
      </c>
      <c r="AA1940" s="57">
        <f t="shared" si="272"/>
        <v>273540.18231454003</v>
      </c>
      <c r="AB1940" s="59">
        <f t="shared" si="273"/>
        <v>1.7777777777777777</v>
      </c>
      <c r="AC1940" s="61">
        <f t="shared" si="274"/>
        <v>800.09999999999991</v>
      </c>
    </row>
    <row r="1941" spans="4:29">
      <c r="D1941" s="12">
        <v>1935</v>
      </c>
      <c r="E1941" s="36" t="s">
        <v>222</v>
      </c>
      <c r="F1941" s="16" t="s">
        <v>12</v>
      </c>
      <c r="G1941" s="14" t="s">
        <v>40</v>
      </c>
      <c r="H1941" s="13" t="s">
        <v>5</v>
      </c>
      <c r="I1941" s="13" t="s">
        <v>145</v>
      </c>
      <c r="J1941" s="13" t="s">
        <v>211</v>
      </c>
      <c r="K1941" s="13"/>
      <c r="L1941" s="14">
        <v>34</v>
      </c>
      <c r="M1941" s="14" t="s">
        <v>117</v>
      </c>
      <c r="N1941" s="31" t="s">
        <v>65</v>
      </c>
      <c r="O1941" s="14" t="s">
        <v>1</v>
      </c>
      <c r="P1941" s="14" t="s">
        <v>35</v>
      </c>
      <c r="Q1941" s="31">
        <v>2304</v>
      </c>
      <c r="R1941" s="31">
        <v>1152</v>
      </c>
      <c r="S1941" s="45">
        <v>10</v>
      </c>
      <c r="T1941" s="64">
        <f t="shared" si="275"/>
        <v>340</v>
      </c>
      <c r="U1941" s="64">
        <f t="shared" si="276"/>
        <v>2.6564797010584447</v>
      </c>
      <c r="V1941" s="38">
        <f t="shared" si="277"/>
        <v>0.85740831360306158</v>
      </c>
      <c r="W1941" s="52">
        <v>85.74083136030616</v>
      </c>
      <c r="X1941" s="71" t="str">
        <f t="shared" si="278"/>
        <v>Q3 2025</v>
      </c>
      <c r="Y1941" s="21">
        <f t="shared" si="270"/>
        <v>3440</v>
      </c>
      <c r="Z1941" s="21">
        <f t="shared" si="271"/>
        <v>1440</v>
      </c>
      <c r="AA1941" s="57">
        <f t="shared" si="272"/>
        <v>265647.97010584443</v>
      </c>
      <c r="AB1941" s="59">
        <f t="shared" si="273"/>
        <v>2.3888888888888888</v>
      </c>
      <c r="AC1941" s="61">
        <f t="shared" si="274"/>
        <v>863.59999999999991</v>
      </c>
    </row>
    <row r="1942" spans="4:29">
      <c r="D1942" s="12">
        <v>1936</v>
      </c>
      <c r="E1942" s="36" t="s">
        <v>222</v>
      </c>
      <c r="F1942" s="16" t="s">
        <v>12</v>
      </c>
      <c r="G1942" s="14" t="s">
        <v>40</v>
      </c>
      <c r="H1942" s="13" t="s">
        <v>5</v>
      </c>
      <c r="I1942" s="13" t="s">
        <v>192</v>
      </c>
      <c r="J1942" s="13" t="s">
        <v>193</v>
      </c>
      <c r="K1942" s="13" t="s">
        <v>194</v>
      </c>
      <c r="L1942" s="14">
        <v>27</v>
      </c>
      <c r="M1942" s="14" t="s">
        <v>15</v>
      </c>
      <c r="N1942" s="31" t="s">
        <v>65</v>
      </c>
      <c r="O1942" s="14" t="s">
        <v>1</v>
      </c>
      <c r="P1942" s="14" t="s">
        <v>35</v>
      </c>
      <c r="Q1942" s="31">
        <v>2304</v>
      </c>
      <c r="R1942" s="31">
        <v>1152</v>
      </c>
      <c r="S1942" s="45">
        <v>5</v>
      </c>
      <c r="T1942" s="64">
        <f t="shared" si="275"/>
        <v>135</v>
      </c>
      <c r="U1942" s="64">
        <f t="shared" si="276"/>
        <v>1.0048414860534123</v>
      </c>
      <c r="V1942" s="38">
        <f t="shared" si="277"/>
        <v>0.42870415680153079</v>
      </c>
      <c r="W1942" s="52">
        <v>85.74083136030616</v>
      </c>
      <c r="X1942" s="71" t="str">
        <f t="shared" si="278"/>
        <v>Q3 2025</v>
      </c>
      <c r="Y1942" s="21">
        <f t="shared" si="270"/>
        <v>3840</v>
      </c>
      <c r="Z1942" s="21">
        <f t="shared" si="271"/>
        <v>2160</v>
      </c>
      <c r="AA1942" s="57">
        <f t="shared" si="272"/>
        <v>200968.29721068247</v>
      </c>
      <c r="AB1942" s="59">
        <f t="shared" si="273"/>
        <v>1.7777777777777777</v>
      </c>
      <c r="AC1942" s="61">
        <f t="shared" si="274"/>
        <v>685.8</v>
      </c>
    </row>
    <row r="1943" spans="4:29">
      <c r="D1943" s="12">
        <v>1937</v>
      </c>
      <c r="E1943" s="36" t="s">
        <v>222</v>
      </c>
      <c r="F1943" s="16" t="s">
        <v>12</v>
      </c>
      <c r="G1943" s="14" t="s">
        <v>40</v>
      </c>
      <c r="H1943" s="13" t="s">
        <v>5</v>
      </c>
      <c r="I1943" s="13" t="s">
        <v>166</v>
      </c>
      <c r="J1943" s="13" t="s">
        <v>287</v>
      </c>
      <c r="K1943" s="13" t="s">
        <v>167</v>
      </c>
      <c r="L1943" s="14">
        <v>27</v>
      </c>
      <c r="M1943" s="14" t="s">
        <v>143</v>
      </c>
      <c r="N1943" s="31">
        <v>1000000</v>
      </c>
      <c r="O1943" s="14" t="s">
        <v>1</v>
      </c>
      <c r="P1943" s="14" t="s">
        <v>35</v>
      </c>
      <c r="Q1943" s="31">
        <v>2304</v>
      </c>
      <c r="R1943" s="31">
        <v>1152</v>
      </c>
      <c r="S1943" s="45">
        <v>30</v>
      </c>
      <c r="T1943" s="64">
        <f t="shared" si="275"/>
        <v>810</v>
      </c>
      <c r="U1943" s="64">
        <f t="shared" si="276"/>
        <v>6.0290489163204741</v>
      </c>
      <c r="V1943" s="38">
        <f t="shared" si="277"/>
        <v>2.1703147938077501</v>
      </c>
      <c r="W1943" s="52">
        <v>72.343826460258327</v>
      </c>
      <c r="X1943" s="71" t="str">
        <f t="shared" si="278"/>
        <v>Q3 2025</v>
      </c>
      <c r="Y1943" s="21">
        <f t="shared" si="270"/>
        <v>2560</v>
      </c>
      <c r="Z1943" s="21">
        <f t="shared" si="271"/>
        <v>1440</v>
      </c>
      <c r="AA1943" s="57">
        <f t="shared" si="272"/>
        <v>200968.29721068247</v>
      </c>
      <c r="AB1943" s="59">
        <f t="shared" si="273"/>
        <v>1.7777777777777777</v>
      </c>
      <c r="AC1943" s="61">
        <f t="shared" si="274"/>
        <v>685.8</v>
      </c>
    </row>
    <row r="1944" spans="4:29">
      <c r="D1944" s="12">
        <v>1938</v>
      </c>
      <c r="E1944" s="36" t="s">
        <v>222</v>
      </c>
      <c r="F1944" s="16" t="s">
        <v>12</v>
      </c>
      <c r="G1944" s="14" t="s">
        <v>40</v>
      </c>
      <c r="H1944" s="13" t="s">
        <v>5</v>
      </c>
      <c r="I1944" s="13" t="s">
        <v>166</v>
      </c>
      <c r="J1944" s="13" t="s">
        <v>189</v>
      </c>
      <c r="K1944" s="13" t="s">
        <v>95</v>
      </c>
      <c r="L1944" s="14">
        <v>31.5</v>
      </c>
      <c r="M1944" s="14" t="s">
        <v>15</v>
      </c>
      <c r="N1944" s="31">
        <v>1000000</v>
      </c>
      <c r="O1944" s="14" t="s">
        <v>1</v>
      </c>
      <c r="P1944" s="14" t="s">
        <v>35</v>
      </c>
      <c r="Q1944" s="31">
        <v>2304</v>
      </c>
      <c r="R1944" s="31">
        <v>1152</v>
      </c>
      <c r="S1944" s="45">
        <v>15</v>
      </c>
      <c r="T1944" s="64">
        <f t="shared" si="275"/>
        <v>472.5</v>
      </c>
      <c r="U1944" s="64">
        <f t="shared" si="276"/>
        <v>4.1031027347181004</v>
      </c>
      <c r="V1944" s="38">
        <f t="shared" si="277"/>
        <v>1.2861124704045923</v>
      </c>
      <c r="W1944" s="52">
        <v>85.74083136030616</v>
      </c>
      <c r="X1944" s="71" t="str">
        <f t="shared" si="278"/>
        <v>Q3 2025</v>
      </c>
      <c r="Y1944" s="21">
        <f t="shared" si="270"/>
        <v>3840</v>
      </c>
      <c r="Z1944" s="21">
        <f t="shared" si="271"/>
        <v>2160</v>
      </c>
      <c r="AA1944" s="57">
        <f t="shared" si="272"/>
        <v>273540.18231454003</v>
      </c>
      <c r="AB1944" s="59">
        <f t="shared" si="273"/>
        <v>1.7777777777777777</v>
      </c>
      <c r="AC1944" s="61">
        <f t="shared" si="274"/>
        <v>800.09999999999991</v>
      </c>
    </row>
    <row r="1945" spans="4:29">
      <c r="D1945" s="12">
        <v>1939</v>
      </c>
      <c r="E1945" s="36" t="s">
        <v>222</v>
      </c>
      <c r="F1945" s="16" t="s">
        <v>12</v>
      </c>
      <c r="G1945" s="14" t="s">
        <v>40</v>
      </c>
      <c r="H1945" s="13" t="s">
        <v>5</v>
      </c>
      <c r="I1945" s="13" t="s">
        <v>166</v>
      </c>
      <c r="J1945" s="13" t="s">
        <v>288</v>
      </c>
      <c r="K1945" s="13" t="s">
        <v>43</v>
      </c>
      <c r="L1945" s="14">
        <v>34</v>
      </c>
      <c r="M1945" s="14" t="s">
        <v>117</v>
      </c>
      <c r="N1945" s="31">
        <v>1000000</v>
      </c>
      <c r="O1945" s="14" t="s">
        <v>1</v>
      </c>
      <c r="P1945" s="14" t="s">
        <v>35</v>
      </c>
      <c r="Q1945" s="31">
        <v>2304</v>
      </c>
      <c r="R1945" s="31">
        <v>1152</v>
      </c>
      <c r="S1945" s="45">
        <v>20</v>
      </c>
      <c r="T1945" s="64">
        <f t="shared" si="275"/>
        <v>680</v>
      </c>
      <c r="U1945" s="64">
        <f t="shared" si="276"/>
        <v>5.3129594021168893</v>
      </c>
      <c r="V1945" s="38">
        <f t="shared" si="277"/>
        <v>1.7148166272061232</v>
      </c>
      <c r="W1945" s="52">
        <v>85.74083136030616</v>
      </c>
      <c r="X1945" s="71" t="str">
        <f t="shared" si="278"/>
        <v>Q3 2025</v>
      </c>
      <c r="Y1945" s="21">
        <f t="shared" si="270"/>
        <v>3440</v>
      </c>
      <c r="Z1945" s="21">
        <f t="shared" si="271"/>
        <v>1440</v>
      </c>
      <c r="AA1945" s="57">
        <f t="shared" si="272"/>
        <v>265647.97010584443</v>
      </c>
      <c r="AB1945" s="59">
        <f t="shared" si="273"/>
        <v>2.3888888888888888</v>
      </c>
      <c r="AC1945" s="61">
        <f t="shared" si="274"/>
        <v>863.59999999999991</v>
      </c>
    </row>
    <row r="1946" spans="4:29">
      <c r="D1946" s="12">
        <v>1940</v>
      </c>
      <c r="E1946" s="36" t="s">
        <v>222</v>
      </c>
      <c r="F1946" s="16" t="s">
        <v>12</v>
      </c>
      <c r="G1946" s="14" t="s">
        <v>40</v>
      </c>
      <c r="H1946" s="13" t="s">
        <v>5</v>
      </c>
      <c r="I1946" s="13" t="s">
        <v>166</v>
      </c>
      <c r="J1946" s="13" t="s">
        <v>303</v>
      </c>
      <c r="K1946" s="13" t="s">
        <v>43</v>
      </c>
      <c r="L1946" s="14">
        <v>34</v>
      </c>
      <c r="M1946" s="14" t="s">
        <v>186</v>
      </c>
      <c r="N1946" s="31">
        <v>1000000</v>
      </c>
      <c r="O1946" s="14" t="s">
        <v>1</v>
      </c>
      <c r="P1946" s="14" t="s">
        <v>35</v>
      </c>
      <c r="Q1946" s="31">
        <v>2304</v>
      </c>
      <c r="R1946" s="31">
        <v>1152</v>
      </c>
      <c r="S1946" s="45">
        <v>4</v>
      </c>
      <c r="T1946" s="64">
        <f t="shared" si="275"/>
        <v>136</v>
      </c>
      <c r="U1946" s="64">
        <f t="shared" si="276"/>
        <v>1.3407729617977524</v>
      </c>
      <c r="V1946" s="38">
        <f t="shared" si="277"/>
        <v>0.34296332544122465</v>
      </c>
      <c r="W1946" s="52">
        <v>85.74083136030616</v>
      </c>
      <c r="X1946" s="71" t="str">
        <f t="shared" si="278"/>
        <v>Q3 2025</v>
      </c>
      <c r="Y1946" s="21">
        <f t="shared" si="270"/>
        <v>3840</v>
      </c>
      <c r="Z1946" s="21">
        <f t="shared" si="271"/>
        <v>2400</v>
      </c>
      <c r="AA1946" s="57">
        <f t="shared" si="272"/>
        <v>335193.2404494381</v>
      </c>
      <c r="AB1946" s="59">
        <f t="shared" si="273"/>
        <v>1.6</v>
      </c>
      <c r="AC1946" s="61">
        <f t="shared" si="274"/>
        <v>863.59999999999991</v>
      </c>
    </row>
    <row r="1947" spans="4:29">
      <c r="D1947" s="12">
        <v>1941</v>
      </c>
      <c r="E1947" s="36" t="s">
        <v>222</v>
      </c>
      <c r="F1947" s="16" t="s">
        <v>12</v>
      </c>
      <c r="G1947" s="14" t="s">
        <v>40</v>
      </c>
      <c r="H1947" s="13" t="s">
        <v>5</v>
      </c>
      <c r="I1947" s="13" t="s">
        <v>182</v>
      </c>
      <c r="J1947" s="13" t="s">
        <v>183</v>
      </c>
      <c r="K1947" s="13" t="s">
        <v>98</v>
      </c>
      <c r="L1947" s="14">
        <v>27</v>
      </c>
      <c r="M1947" s="14" t="s">
        <v>143</v>
      </c>
      <c r="N1947" s="31" t="s">
        <v>65</v>
      </c>
      <c r="O1947" s="14" t="s">
        <v>1</v>
      </c>
      <c r="P1947" s="14" t="s">
        <v>35</v>
      </c>
      <c r="Q1947" s="31">
        <v>5000</v>
      </c>
      <c r="R1947" s="31">
        <v>1152</v>
      </c>
      <c r="S1947" s="45">
        <v>15</v>
      </c>
      <c r="T1947" s="64">
        <f t="shared" si="275"/>
        <v>405</v>
      </c>
      <c r="U1947" s="64">
        <f t="shared" si="276"/>
        <v>3.0145244581602371</v>
      </c>
      <c r="V1947" s="38">
        <f t="shared" si="277"/>
        <v>1.085157396903875</v>
      </c>
      <c r="W1947" s="52">
        <v>72.343826460258327</v>
      </c>
      <c r="X1947" s="71" t="str">
        <f t="shared" si="278"/>
        <v>Q3 2025</v>
      </c>
      <c r="Y1947" s="21">
        <f t="shared" si="270"/>
        <v>2560</v>
      </c>
      <c r="Z1947" s="21">
        <f t="shared" si="271"/>
        <v>1440</v>
      </c>
      <c r="AA1947" s="57">
        <f t="shared" si="272"/>
        <v>200968.29721068247</v>
      </c>
      <c r="AB1947" s="59">
        <f t="shared" si="273"/>
        <v>1.7777777777777777</v>
      </c>
      <c r="AC1947" s="61">
        <f t="shared" si="274"/>
        <v>685.8</v>
      </c>
    </row>
    <row r="1948" spans="4:29">
      <c r="D1948" s="12">
        <v>1942</v>
      </c>
      <c r="E1948" s="36" t="s">
        <v>222</v>
      </c>
      <c r="F1948" s="16" t="s">
        <v>12</v>
      </c>
      <c r="G1948" s="14" t="s">
        <v>40</v>
      </c>
      <c r="H1948" s="13" t="s">
        <v>5</v>
      </c>
      <c r="I1948" s="13" t="s">
        <v>182</v>
      </c>
      <c r="J1948" s="13" t="s">
        <v>209</v>
      </c>
      <c r="K1948" s="13"/>
      <c r="L1948" s="14">
        <v>27</v>
      </c>
      <c r="M1948" s="14" t="s">
        <v>143</v>
      </c>
      <c r="N1948" s="31">
        <v>1000000</v>
      </c>
      <c r="O1948" s="14" t="s">
        <v>1</v>
      </c>
      <c r="P1948" s="14" t="s">
        <v>35</v>
      </c>
      <c r="Q1948" s="31">
        <v>5000</v>
      </c>
      <c r="R1948" s="31">
        <v>1152</v>
      </c>
      <c r="S1948" s="45">
        <v>5</v>
      </c>
      <c r="T1948" s="64">
        <f t="shared" si="275"/>
        <v>135</v>
      </c>
      <c r="U1948" s="64">
        <f t="shared" si="276"/>
        <v>1.0048414860534123</v>
      </c>
      <c r="V1948" s="38">
        <f t="shared" si="277"/>
        <v>0.36171913230129166</v>
      </c>
      <c r="W1948" s="52">
        <v>72.343826460258327</v>
      </c>
      <c r="X1948" s="71" t="str">
        <f t="shared" si="278"/>
        <v>Q3 2025</v>
      </c>
      <c r="Y1948" s="21">
        <f t="shared" si="270"/>
        <v>2560</v>
      </c>
      <c r="Z1948" s="21">
        <f t="shared" si="271"/>
        <v>1440</v>
      </c>
      <c r="AA1948" s="57">
        <f t="shared" si="272"/>
        <v>200968.29721068247</v>
      </c>
      <c r="AB1948" s="59">
        <f t="shared" si="273"/>
        <v>1.7777777777777777</v>
      </c>
      <c r="AC1948" s="61">
        <f t="shared" si="274"/>
        <v>685.8</v>
      </c>
    </row>
    <row r="1949" spans="4:29">
      <c r="D1949" s="12">
        <v>1943</v>
      </c>
      <c r="E1949" s="36" t="s">
        <v>222</v>
      </c>
      <c r="F1949" s="16" t="s">
        <v>12</v>
      </c>
      <c r="G1949" s="14" t="s">
        <v>40</v>
      </c>
      <c r="H1949" s="13" t="s">
        <v>5</v>
      </c>
      <c r="I1949" s="13" t="s">
        <v>58</v>
      </c>
      <c r="J1949" s="13" t="s">
        <v>188</v>
      </c>
      <c r="K1949" s="13" t="s">
        <v>95</v>
      </c>
      <c r="L1949" s="14">
        <v>27</v>
      </c>
      <c r="M1949" s="14" t="s">
        <v>143</v>
      </c>
      <c r="N1949" s="31" t="s">
        <v>65</v>
      </c>
      <c r="O1949" s="14" t="s">
        <v>1</v>
      </c>
      <c r="P1949" s="14" t="s">
        <v>35</v>
      </c>
      <c r="Q1949" s="31">
        <v>5000</v>
      </c>
      <c r="R1949" s="31">
        <v>1152</v>
      </c>
      <c r="S1949" s="45">
        <v>15</v>
      </c>
      <c r="T1949" s="64">
        <f t="shared" si="275"/>
        <v>405</v>
      </c>
      <c r="U1949" s="64">
        <f t="shared" si="276"/>
        <v>3.0145244581602371</v>
      </c>
      <c r="V1949" s="38">
        <f t="shared" si="277"/>
        <v>1.2861124704045923</v>
      </c>
      <c r="W1949" s="52">
        <v>85.74083136030616</v>
      </c>
      <c r="X1949" s="71" t="str">
        <f t="shared" si="278"/>
        <v>Q3 2025</v>
      </c>
      <c r="Y1949" s="21">
        <f t="shared" si="270"/>
        <v>2560</v>
      </c>
      <c r="Z1949" s="21">
        <f t="shared" si="271"/>
        <v>1440</v>
      </c>
      <c r="AA1949" s="57">
        <f t="shared" si="272"/>
        <v>200968.29721068247</v>
      </c>
      <c r="AB1949" s="59">
        <f t="shared" si="273"/>
        <v>1.7777777777777777</v>
      </c>
      <c r="AC1949" s="61">
        <f t="shared" si="274"/>
        <v>685.8</v>
      </c>
    </row>
    <row r="1950" spans="4:29">
      <c r="D1950" s="12">
        <v>1944</v>
      </c>
      <c r="E1950" s="36" t="s">
        <v>222</v>
      </c>
      <c r="F1950" s="16" t="s">
        <v>12</v>
      </c>
      <c r="G1950" s="14" t="s">
        <v>40</v>
      </c>
      <c r="H1950" s="13" t="s">
        <v>5</v>
      </c>
      <c r="I1950" s="13" t="s">
        <v>36</v>
      </c>
      <c r="J1950" s="13" t="s">
        <v>221</v>
      </c>
      <c r="K1950" s="13" t="s">
        <v>98</v>
      </c>
      <c r="L1950" s="14">
        <v>27</v>
      </c>
      <c r="M1950" s="14" t="s">
        <v>15</v>
      </c>
      <c r="N1950" s="31">
        <v>1000000</v>
      </c>
      <c r="O1950" s="14" t="s">
        <v>1</v>
      </c>
      <c r="P1950" s="14" t="s">
        <v>35</v>
      </c>
      <c r="Q1950" s="31">
        <v>4608</v>
      </c>
      <c r="R1950" s="31">
        <v>1152</v>
      </c>
      <c r="S1950" s="45">
        <v>25</v>
      </c>
      <c r="T1950" s="64">
        <f t="shared" si="275"/>
        <v>675</v>
      </c>
      <c r="U1950" s="64">
        <f t="shared" si="276"/>
        <v>5.0242074302670616</v>
      </c>
      <c r="V1950" s="38">
        <f t="shared" si="277"/>
        <v>0</v>
      </c>
      <c r="W1950" s="52">
        <v>0</v>
      </c>
      <c r="X1950" s="71" t="str">
        <f t="shared" si="278"/>
        <v>Q3 2025</v>
      </c>
      <c r="Y1950" s="21">
        <f t="shared" si="270"/>
        <v>3840</v>
      </c>
      <c r="Z1950" s="21">
        <f t="shared" si="271"/>
        <v>2160</v>
      </c>
      <c r="AA1950" s="57">
        <f t="shared" si="272"/>
        <v>200968.29721068247</v>
      </c>
      <c r="AB1950" s="59">
        <f t="shared" si="273"/>
        <v>1.7777777777777777</v>
      </c>
      <c r="AC1950" s="61">
        <f t="shared" si="274"/>
        <v>685.8</v>
      </c>
    </row>
    <row r="1951" spans="4:29">
      <c r="D1951" s="12">
        <v>1945</v>
      </c>
      <c r="E1951" s="36" t="s">
        <v>222</v>
      </c>
      <c r="F1951" s="16" t="s">
        <v>12</v>
      </c>
      <c r="G1951" s="14" t="s">
        <v>40</v>
      </c>
      <c r="H1951" s="13" t="s">
        <v>5</v>
      </c>
      <c r="I1951" s="13" t="s">
        <v>36</v>
      </c>
      <c r="J1951" s="13" t="s">
        <v>220</v>
      </c>
      <c r="K1951" s="13" t="s">
        <v>98</v>
      </c>
      <c r="L1951" s="14">
        <v>34</v>
      </c>
      <c r="M1951" s="14" t="s">
        <v>117</v>
      </c>
      <c r="N1951" s="31">
        <v>1000000</v>
      </c>
      <c r="O1951" s="14" t="s">
        <v>1</v>
      </c>
      <c r="P1951" s="14" t="s">
        <v>35</v>
      </c>
      <c r="Q1951" s="31">
        <v>4608</v>
      </c>
      <c r="R1951" s="31">
        <v>1152</v>
      </c>
      <c r="S1951" s="45">
        <v>10</v>
      </c>
      <c r="T1951" s="64">
        <f t="shared" si="275"/>
        <v>340</v>
      </c>
      <c r="U1951" s="64">
        <f t="shared" si="276"/>
        <v>2.6564797010584447</v>
      </c>
      <c r="V1951" s="38">
        <f t="shared" si="277"/>
        <v>0.85740831360306158</v>
      </c>
      <c r="W1951" s="52">
        <v>85.74083136030616</v>
      </c>
      <c r="X1951" s="71" t="str">
        <f t="shared" si="278"/>
        <v>Q3 2025</v>
      </c>
      <c r="Y1951" s="21">
        <f t="shared" si="270"/>
        <v>3440</v>
      </c>
      <c r="Z1951" s="21">
        <f t="shared" si="271"/>
        <v>1440</v>
      </c>
      <c r="AA1951" s="57">
        <f t="shared" si="272"/>
        <v>265647.97010584443</v>
      </c>
      <c r="AB1951" s="59">
        <f t="shared" si="273"/>
        <v>2.3888888888888888</v>
      </c>
      <c r="AC1951" s="61">
        <f t="shared" si="274"/>
        <v>863.59999999999991</v>
      </c>
    </row>
    <row r="1952" spans="4:29">
      <c r="D1952" s="12">
        <v>1946</v>
      </c>
      <c r="E1952" s="36" t="s">
        <v>222</v>
      </c>
      <c r="F1952" s="16" t="s">
        <v>12</v>
      </c>
      <c r="G1952" s="14" t="s">
        <v>40</v>
      </c>
      <c r="H1952" s="13" t="s">
        <v>5</v>
      </c>
      <c r="I1952" s="13" t="s">
        <v>76</v>
      </c>
      <c r="J1952" s="13"/>
      <c r="K1952" s="13"/>
      <c r="L1952" s="14">
        <v>27</v>
      </c>
      <c r="M1952" s="14" t="s">
        <v>15</v>
      </c>
      <c r="N1952" s="31">
        <v>1000000</v>
      </c>
      <c r="O1952" s="14" t="s">
        <v>1</v>
      </c>
      <c r="P1952" s="14" t="s">
        <v>35</v>
      </c>
      <c r="Q1952" s="31">
        <v>5000</v>
      </c>
      <c r="R1952" s="31">
        <v>1152</v>
      </c>
      <c r="S1952" s="45">
        <v>150</v>
      </c>
      <c r="T1952" s="64">
        <f t="shared" si="275"/>
        <v>4050</v>
      </c>
      <c r="U1952" s="64">
        <f t="shared" si="276"/>
        <v>30.145244581602373</v>
      </c>
      <c r="V1952" s="38">
        <f t="shared" si="277"/>
        <v>0</v>
      </c>
      <c r="W1952" s="52">
        <v>0</v>
      </c>
      <c r="X1952" s="71" t="str">
        <f t="shared" si="278"/>
        <v>Q3 2025</v>
      </c>
      <c r="Y1952" s="21">
        <f t="shared" si="270"/>
        <v>3840</v>
      </c>
      <c r="Z1952" s="21">
        <f t="shared" si="271"/>
        <v>2160</v>
      </c>
      <c r="AA1952" s="57">
        <f t="shared" si="272"/>
        <v>200968.29721068247</v>
      </c>
      <c r="AB1952" s="59">
        <f t="shared" si="273"/>
        <v>1.7777777777777777</v>
      </c>
      <c r="AC1952" s="61">
        <f t="shared" si="274"/>
        <v>685.8</v>
      </c>
    </row>
    <row r="1953" spans="4:29">
      <c r="D1953" s="12">
        <v>1947</v>
      </c>
      <c r="E1953" s="36" t="s">
        <v>222</v>
      </c>
      <c r="F1953" s="16" t="s">
        <v>12</v>
      </c>
      <c r="G1953" s="14" t="s">
        <v>40</v>
      </c>
      <c r="H1953" s="13" t="s">
        <v>5</v>
      </c>
      <c r="I1953" s="13" t="s">
        <v>76</v>
      </c>
      <c r="J1953" s="13"/>
      <c r="K1953" s="13"/>
      <c r="L1953" s="14">
        <v>31.5</v>
      </c>
      <c r="M1953" s="14" t="s">
        <v>15</v>
      </c>
      <c r="N1953" s="31" t="s">
        <v>65</v>
      </c>
      <c r="O1953" s="14" t="s">
        <v>1</v>
      </c>
      <c r="P1953" s="14" t="s">
        <v>35</v>
      </c>
      <c r="Q1953" s="31">
        <v>5000</v>
      </c>
      <c r="R1953" s="31">
        <v>1152</v>
      </c>
      <c r="S1953" s="45">
        <v>10</v>
      </c>
      <c r="T1953" s="64">
        <f t="shared" si="275"/>
        <v>315</v>
      </c>
      <c r="U1953" s="64">
        <f t="shared" si="276"/>
        <v>2.7354018231454003</v>
      </c>
      <c r="V1953" s="38">
        <f t="shared" si="277"/>
        <v>0.85740831360306158</v>
      </c>
      <c r="W1953" s="52">
        <v>85.74083136030616</v>
      </c>
      <c r="X1953" s="71" t="str">
        <f t="shared" si="278"/>
        <v>Q3 2025</v>
      </c>
      <c r="Y1953" s="21">
        <f t="shared" ref="Y1953:Y2009" si="279">1*LEFT(M1953, FIND("x", M1953)-2)</f>
        <v>3840</v>
      </c>
      <c r="Z1953" s="21">
        <f t="shared" ref="Z1953:Z2009" si="280">1*RIGHT(M1953, LEN(M1953)-FIND("x", M1953)-1)</f>
        <v>2160</v>
      </c>
      <c r="AA1953" s="57">
        <f t="shared" ref="AA1953:AA2009" si="281">AC1953^2*AB1953/(1+AB1953^2)</f>
        <v>273540.18231454003</v>
      </c>
      <c r="AB1953" s="59">
        <f t="shared" ref="AB1953:AB2009" si="282">Y1953/Z1953</f>
        <v>1.7777777777777777</v>
      </c>
      <c r="AC1953" s="61">
        <f t="shared" ref="AC1953:AC2009" si="283">L1953*25.4</f>
        <v>800.09999999999991</v>
      </c>
    </row>
    <row r="1954" spans="4:29">
      <c r="D1954" s="12">
        <v>1948</v>
      </c>
      <c r="E1954" s="36" t="s">
        <v>222</v>
      </c>
      <c r="F1954" s="16" t="s">
        <v>12</v>
      </c>
      <c r="G1954" s="14" t="s">
        <v>40</v>
      </c>
      <c r="H1954" s="13" t="s">
        <v>5</v>
      </c>
      <c r="I1954" s="13" t="s">
        <v>76</v>
      </c>
      <c r="J1954" s="13"/>
      <c r="K1954" s="13"/>
      <c r="L1954" s="14">
        <v>31.5</v>
      </c>
      <c r="M1954" s="14" t="s">
        <v>15</v>
      </c>
      <c r="N1954" s="31" t="s">
        <v>65</v>
      </c>
      <c r="O1954" s="14" t="s">
        <v>1</v>
      </c>
      <c r="P1954" s="14" t="s">
        <v>35</v>
      </c>
      <c r="Q1954" s="31">
        <v>5000</v>
      </c>
      <c r="R1954" s="31">
        <v>1152</v>
      </c>
      <c r="S1954" s="45">
        <v>185</v>
      </c>
      <c r="T1954" s="64">
        <f t="shared" si="275"/>
        <v>5827.5</v>
      </c>
      <c r="U1954" s="64">
        <f t="shared" si="276"/>
        <v>50.604933728189906</v>
      </c>
      <c r="V1954" s="38">
        <f t="shared" si="277"/>
        <v>15.862053801656639</v>
      </c>
      <c r="W1954" s="52">
        <v>85.74083136030616</v>
      </c>
      <c r="X1954" s="71" t="str">
        <f t="shared" si="278"/>
        <v>Q3 2025</v>
      </c>
      <c r="Y1954" s="21">
        <f t="shared" si="279"/>
        <v>3840</v>
      </c>
      <c r="Z1954" s="21">
        <f t="shared" si="280"/>
        <v>2160</v>
      </c>
      <c r="AA1954" s="57">
        <f t="shared" si="281"/>
        <v>273540.18231454003</v>
      </c>
      <c r="AB1954" s="59">
        <f t="shared" si="282"/>
        <v>1.7777777777777777</v>
      </c>
      <c r="AC1954" s="61">
        <f t="shared" si="283"/>
        <v>800.09999999999991</v>
      </c>
    </row>
    <row r="1955" spans="4:29">
      <c r="D1955" s="12">
        <v>1949</v>
      </c>
      <c r="E1955" s="36" t="s">
        <v>222</v>
      </c>
      <c r="F1955" s="16" t="s">
        <v>12</v>
      </c>
      <c r="G1955" s="14" t="s">
        <v>40</v>
      </c>
      <c r="H1955" s="13" t="s">
        <v>5</v>
      </c>
      <c r="I1955" s="13" t="s">
        <v>76</v>
      </c>
      <c r="J1955" s="13"/>
      <c r="K1955" s="13"/>
      <c r="L1955" s="14">
        <v>49</v>
      </c>
      <c r="M1955" s="14" t="s">
        <v>99</v>
      </c>
      <c r="N1955" s="31">
        <v>1000000</v>
      </c>
      <c r="O1955" s="14" t="s">
        <v>1</v>
      </c>
      <c r="P1955" s="14" t="s">
        <v>35</v>
      </c>
      <c r="Q1955" s="31">
        <v>5000</v>
      </c>
      <c r="R1955" s="31">
        <v>1152</v>
      </c>
      <c r="S1955" s="45">
        <v>25</v>
      </c>
      <c r="T1955" s="64">
        <f t="shared" si="275"/>
        <v>1225</v>
      </c>
      <c r="U1955" s="64">
        <f t="shared" si="276"/>
        <v>10.093221676018096</v>
      </c>
      <c r="V1955" s="38">
        <f t="shared" si="277"/>
        <v>3.062172548582363</v>
      </c>
      <c r="W1955" s="52">
        <v>122.48690194329453</v>
      </c>
      <c r="X1955" s="71" t="str">
        <f t="shared" si="278"/>
        <v>Q3 2025</v>
      </c>
      <c r="Y1955" s="21">
        <f t="shared" si="279"/>
        <v>5120</v>
      </c>
      <c r="Z1955" s="21">
        <f t="shared" si="280"/>
        <v>1440</v>
      </c>
      <c r="AA1955" s="57">
        <f t="shared" si="281"/>
        <v>403728.86704072385</v>
      </c>
      <c r="AB1955" s="59">
        <f t="shared" si="282"/>
        <v>3.5555555555555554</v>
      </c>
      <c r="AC1955" s="61">
        <f t="shared" si="283"/>
        <v>1244.5999999999999</v>
      </c>
    </row>
    <row r="1956" spans="4:29">
      <c r="D1956" s="12">
        <v>1950</v>
      </c>
      <c r="E1956" s="36" t="s">
        <v>222</v>
      </c>
      <c r="F1956" s="16" t="s">
        <v>12</v>
      </c>
      <c r="G1956" s="14" t="s">
        <v>40</v>
      </c>
      <c r="H1956" s="13" t="s">
        <v>6</v>
      </c>
      <c r="I1956" s="13" t="s">
        <v>76</v>
      </c>
      <c r="J1956" s="13"/>
      <c r="K1956" s="13" t="s">
        <v>123</v>
      </c>
      <c r="L1956" s="14">
        <v>43</v>
      </c>
      <c r="M1956" s="14" t="s">
        <v>15</v>
      </c>
      <c r="N1956" s="31">
        <v>1000000</v>
      </c>
      <c r="O1956" s="14" t="s">
        <v>1</v>
      </c>
      <c r="P1956" s="14" t="s">
        <v>35</v>
      </c>
      <c r="Q1956" s="31">
        <v>4000</v>
      </c>
      <c r="R1956" s="31">
        <v>500</v>
      </c>
      <c r="S1956" s="45">
        <v>37.957000000000001</v>
      </c>
      <c r="T1956" s="64">
        <f t="shared" si="275"/>
        <v>1632.1510000000001</v>
      </c>
      <c r="U1956" s="64">
        <f t="shared" si="276"/>
        <v>19.347676422785526</v>
      </c>
      <c r="V1956" s="38">
        <f t="shared" si="277"/>
        <v>4.3611696123417394</v>
      </c>
      <c r="W1956" s="52">
        <v>114.89763712468687</v>
      </c>
      <c r="X1956" s="71" t="str">
        <f t="shared" si="278"/>
        <v>Q3 2025</v>
      </c>
      <c r="Y1956" s="21">
        <f t="shared" si="279"/>
        <v>3840</v>
      </c>
      <c r="Z1956" s="21">
        <f t="shared" si="280"/>
        <v>2160</v>
      </c>
      <c r="AA1956" s="57">
        <f t="shared" si="281"/>
        <v>509726.1749554897</v>
      </c>
      <c r="AB1956" s="59">
        <f t="shared" si="282"/>
        <v>1.7777777777777777</v>
      </c>
      <c r="AC1956" s="61">
        <f t="shared" si="283"/>
        <v>1092.2</v>
      </c>
    </row>
    <row r="1957" spans="4:29">
      <c r="D1957" s="12">
        <v>1951</v>
      </c>
      <c r="E1957" s="36" t="s">
        <v>222</v>
      </c>
      <c r="F1957" s="16" t="s">
        <v>12</v>
      </c>
      <c r="G1957" s="14" t="s">
        <v>40</v>
      </c>
      <c r="H1957" s="13" t="s">
        <v>6</v>
      </c>
      <c r="I1957" s="13" t="s">
        <v>76</v>
      </c>
      <c r="J1957" s="13"/>
      <c r="K1957" s="13" t="s">
        <v>123</v>
      </c>
      <c r="L1957" s="14">
        <v>50</v>
      </c>
      <c r="M1957" s="14" t="s">
        <v>15</v>
      </c>
      <c r="N1957" s="31">
        <v>1000000</v>
      </c>
      <c r="O1957" s="14" t="s">
        <v>1</v>
      </c>
      <c r="P1957" s="14" t="s">
        <v>35</v>
      </c>
      <c r="Q1957" s="31">
        <v>5929.950586864823</v>
      </c>
      <c r="R1957" s="31">
        <v>494.16254890540188</v>
      </c>
      <c r="S1957" s="45">
        <v>59.725999999999999</v>
      </c>
      <c r="T1957" s="64">
        <f t="shared" si="275"/>
        <v>2986.3</v>
      </c>
      <c r="U1957" s="64">
        <f t="shared" si="276"/>
        <v>41.162662960237391</v>
      </c>
      <c r="V1957" s="38">
        <f t="shared" si="277"/>
        <v>7.9795072964058686</v>
      </c>
      <c r="W1957" s="52">
        <v>133.60190363335681</v>
      </c>
      <c r="X1957" s="71" t="str">
        <f t="shared" si="278"/>
        <v>Q3 2025</v>
      </c>
      <c r="Y1957" s="21">
        <f t="shared" si="279"/>
        <v>3840</v>
      </c>
      <c r="Z1957" s="21">
        <f t="shared" si="280"/>
        <v>2160</v>
      </c>
      <c r="AA1957" s="57">
        <f t="shared" si="281"/>
        <v>689191.69139465876</v>
      </c>
      <c r="AB1957" s="59">
        <f t="shared" si="282"/>
        <v>1.7777777777777777</v>
      </c>
      <c r="AC1957" s="61">
        <f t="shared" si="283"/>
        <v>1270</v>
      </c>
    </row>
    <row r="1958" spans="4:29">
      <c r="D1958" s="12">
        <v>1952</v>
      </c>
      <c r="E1958" s="36" t="s">
        <v>222</v>
      </c>
      <c r="F1958" s="16" t="s">
        <v>12</v>
      </c>
      <c r="G1958" s="14" t="s">
        <v>40</v>
      </c>
      <c r="H1958" s="13" t="s">
        <v>6</v>
      </c>
      <c r="I1958" s="13" t="s">
        <v>76</v>
      </c>
      <c r="J1958" s="13"/>
      <c r="K1958" s="13" t="s">
        <v>123</v>
      </c>
      <c r="L1958" s="14">
        <v>55</v>
      </c>
      <c r="M1958" s="14" t="s">
        <v>15</v>
      </c>
      <c r="N1958" s="31">
        <v>1000000</v>
      </c>
      <c r="O1958" s="14" t="s">
        <v>1</v>
      </c>
      <c r="P1958" s="14" t="s">
        <v>35</v>
      </c>
      <c r="Q1958" s="31">
        <v>6804.6390532544374</v>
      </c>
      <c r="R1958" s="31">
        <v>567.05325443786978</v>
      </c>
      <c r="S1958" s="45">
        <v>511.733</v>
      </c>
      <c r="T1958" s="64">
        <f t="shared" si="275"/>
        <v>28145.314999999999</v>
      </c>
      <c r="U1958" s="64">
        <f t="shared" si="276"/>
        <v>426.74537949308007</v>
      </c>
      <c r="V1958" s="38">
        <f t="shared" si="277"/>
        <v>52.6437472730466</v>
      </c>
      <c r="W1958" s="52">
        <v>102.87346579768473</v>
      </c>
      <c r="X1958" s="71" t="str">
        <f t="shared" si="278"/>
        <v>Q3 2025</v>
      </c>
      <c r="Y1958" s="21">
        <f t="shared" si="279"/>
        <v>3840</v>
      </c>
      <c r="Z1958" s="21">
        <f t="shared" si="280"/>
        <v>2160</v>
      </c>
      <c r="AA1958" s="57">
        <f t="shared" si="281"/>
        <v>833921.94658753707</v>
      </c>
      <c r="AB1958" s="59">
        <f t="shared" si="282"/>
        <v>1.7777777777777777</v>
      </c>
      <c r="AC1958" s="61">
        <f t="shared" si="283"/>
        <v>1397</v>
      </c>
    </row>
    <row r="1959" spans="4:29">
      <c r="D1959" s="12">
        <v>1953</v>
      </c>
      <c r="E1959" s="36" t="s">
        <v>222</v>
      </c>
      <c r="F1959" s="16" t="s">
        <v>12</v>
      </c>
      <c r="G1959" s="14" t="s">
        <v>40</v>
      </c>
      <c r="H1959" s="13" t="s">
        <v>6</v>
      </c>
      <c r="I1959" s="13" t="s">
        <v>76</v>
      </c>
      <c r="J1959" s="13"/>
      <c r="K1959" s="13" t="s">
        <v>123</v>
      </c>
      <c r="L1959" s="14">
        <v>65</v>
      </c>
      <c r="M1959" s="14" t="s">
        <v>15</v>
      </c>
      <c r="N1959" s="31">
        <v>1000000</v>
      </c>
      <c r="O1959" s="14" t="s">
        <v>1</v>
      </c>
      <c r="P1959" s="14" t="s">
        <v>35</v>
      </c>
      <c r="Q1959" s="31">
        <v>9504</v>
      </c>
      <c r="R1959" s="31">
        <v>792</v>
      </c>
      <c r="S1959" s="45">
        <v>690.87900000000002</v>
      </c>
      <c r="T1959" s="64">
        <f t="shared" si="275"/>
        <v>44907.135000000002</v>
      </c>
      <c r="U1959" s="64">
        <f t="shared" si="276"/>
        <v>804.69023248479539</v>
      </c>
      <c r="V1959" s="38">
        <f t="shared" si="277"/>
        <v>95.180256529617679</v>
      </c>
      <c r="W1959" s="52">
        <v>137.76689771959732</v>
      </c>
      <c r="X1959" s="71" t="str">
        <f t="shared" si="278"/>
        <v>Q3 2025</v>
      </c>
      <c r="Y1959" s="21">
        <f t="shared" si="279"/>
        <v>3840</v>
      </c>
      <c r="Z1959" s="21">
        <f t="shared" si="280"/>
        <v>2160</v>
      </c>
      <c r="AA1959" s="57">
        <f t="shared" si="281"/>
        <v>1164733.9584569733</v>
      </c>
      <c r="AB1959" s="59">
        <f t="shared" si="282"/>
        <v>1.7777777777777777</v>
      </c>
      <c r="AC1959" s="61">
        <f t="shared" si="283"/>
        <v>1651</v>
      </c>
    </row>
    <row r="1960" spans="4:29">
      <c r="D1960" s="12">
        <v>1954</v>
      </c>
      <c r="E1960" s="36" t="s">
        <v>222</v>
      </c>
      <c r="F1960" s="16" t="s">
        <v>12</v>
      </c>
      <c r="G1960" s="14" t="s">
        <v>40</v>
      </c>
      <c r="H1960" s="13" t="s">
        <v>6</v>
      </c>
      <c r="I1960" s="13" t="s">
        <v>76</v>
      </c>
      <c r="J1960" s="13"/>
      <c r="K1960" s="13" t="s">
        <v>123</v>
      </c>
      <c r="L1960" s="14">
        <v>75</v>
      </c>
      <c r="M1960" s="14" t="s">
        <v>15</v>
      </c>
      <c r="N1960" s="31">
        <v>1000000</v>
      </c>
      <c r="O1960" s="14" t="s">
        <v>2</v>
      </c>
      <c r="P1960" s="14" t="s">
        <v>35</v>
      </c>
      <c r="Q1960" s="31">
        <v>13685.759999999997</v>
      </c>
      <c r="R1960" s="31">
        <v>1140.4799999999998</v>
      </c>
      <c r="S1960" s="45">
        <v>654.94899999999996</v>
      </c>
      <c r="T1960" s="64">
        <f t="shared" si="275"/>
        <v>49121.174999999996</v>
      </c>
      <c r="U1960" s="64">
        <f t="shared" si="276"/>
        <v>1015.6171704462907</v>
      </c>
      <c r="V1960" s="38">
        <f t="shared" si="277"/>
        <v>173.37590577339893</v>
      </c>
      <c r="W1960" s="52">
        <v>264.71665087418859</v>
      </c>
      <c r="X1960" s="71" t="str">
        <f t="shared" si="278"/>
        <v>Q3 2025</v>
      </c>
      <c r="Y1960" s="21">
        <f t="shared" si="279"/>
        <v>3840</v>
      </c>
      <c r="Z1960" s="21">
        <f t="shared" si="280"/>
        <v>2160</v>
      </c>
      <c r="AA1960" s="57">
        <f t="shared" si="281"/>
        <v>1550681.3056379822</v>
      </c>
      <c r="AB1960" s="59">
        <f t="shared" si="282"/>
        <v>1.7777777777777777</v>
      </c>
      <c r="AC1960" s="61">
        <f t="shared" si="283"/>
        <v>1905</v>
      </c>
    </row>
    <row r="1961" spans="4:29">
      <c r="D1961" s="12">
        <v>1955</v>
      </c>
      <c r="E1961" s="36" t="s">
        <v>222</v>
      </c>
      <c r="F1961" s="16" t="s">
        <v>12</v>
      </c>
      <c r="G1961" s="14" t="s">
        <v>40</v>
      </c>
      <c r="H1961" s="13" t="s">
        <v>6</v>
      </c>
      <c r="I1961" s="13" t="s">
        <v>76</v>
      </c>
      <c r="J1961" s="13"/>
      <c r="K1961" s="13" t="s">
        <v>123</v>
      </c>
      <c r="L1961" s="14">
        <v>85</v>
      </c>
      <c r="M1961" s="14" t="s">
        <v>15</v>
      </c>
      <c r="N1961" s="31">
        <v>1000000</v>
      </c>
      <c r="O1961" s="14" t="s">
        <v>2</v>
      </c>
      <c r="P1961" s="14" t="s">
        <v>35</v>
      </c>
      <c r="Q1961" s="31">
        <v>17578.598399999999</v>
      </c>
      <c r="R1961" s="31">
        <v>1464.8832</v>
      </c>
      <c r="S1961" s="45">
        <v>509.30099999999999</v>
      </c>
      <c r="T1961" s="64">
        <f t="shared" si="275"/>
        <v>43290.584999999999</v>
      </c>
      <c r="U1961" s="64">
        <f t="shared" si="276"/>
        <v>1014.4073909188842</v>
      </c>
      <c r="V1961" s="38">
        <f t="shared" si="277"/>
        <v>176.68534276452525</v>
      </c>
      <c r="W1961" s="52">
        <v>346.91732936814424</v>
      </c>
      <c r="X1961" s="71" t="str">
        <f t="shared" si="278"/>
        <v>Q3 2025</v>
      </c>
      <c r="Y1961" s="21">
        <f t="shared" si="279"/>
        <v>3840</v>
      </c>
      <c r="Z1961" s="21">
        <f t="shared" si="280"/>
        <v>2160</v>
      </c>
      <c r="AA1961" s="57">
        <f t="shared" si="281"/>
        <v>1991763.9881305636</v>
      </c>
      <c r="AB1961" s="59">
        <f t="shared" si="282"/>
        <v>1.7777777777777777</v>
      </c>
      <c r="AC1961" s="61">
        <f t="shared" si="283"/>
        <v>2159</v>
      </c>
    </row>
    <row r="1962" spans="4:29">
      <c r="D1962" s="12">
        <v>1956</v>
      </c>
      <c r="E1962" s="36" t="s">
        <v>222</v>
      </c>
      <c r="F1962" s="16" t="s">
        <v>12</v>
      </c>
      <c r="G1962" s="14" t="s">
        <v>40</v>
      </c>
      <c r="H1962" s="13" t="s">
        <v>6</v>
      </c>
      <c r="I1962" s="13" t="s">
        <v>76</v>
      </c>
      <c r="J1962" s="13"/>
      <c r="K1962" s="13" t="s">
        <v>123</v>
      </c>
      <c r="L1962" s="14">
        <v>98</v>
      </c>
      <c r="M1962" s="14" t="s">
        <v>15</v>
      </c>
      <c r="N1962" s="31">
        <v>1000000</v>
      </c>
      <c r="O1962" s="14" t="s">
        <v>2</v>
      </c>
      <c r="P1962" s="14" t="s">
        <v>35</v>
      </c>
      <c r="Q1962" s="31">
        <v>20000</v>
      </c>
      <c r="R1962" s="31">
        <v>2000</v>
      </c>
      <c r="S1962" s="45">
        <v>59.021000000000001</v>
      </c>
      <c r="T1962" s="64">
        <f t="shared" si="275"/>
        <v>5784.058</v>
      </c>
      <c r="U1962" s="64">
        <f t="shared" si="276"/>
        <v>156.26392887287639</v>
      </c>
      <c r="V1962" s="38">
        <f t="shared" si="277"/>
        <v>30.713111544955861</v>
      </c>
      <c r="W1962" s="52">
        <v>520.37599405221636</v>
      </c>
      <c r="X1962" s="71" t="str">
        <f t="shared" si="278"/>
        <v>Q3 2025</v>
      </c>
      <c r="Y1962" s="21">
        <f t="shared" si="279"/>
        <v>3840</v>
      </c>
      <c r="Z1962" s="21">
        <f t="shared" si="280"/>
        <v>2160</v>
      </c>
      <c r="AA1962" s="57">
        <f t="shared" si="281"/>
        <v>2647598.8016617205</v>
      </c>
      <c r="AB1962" s="59">
        <f t="shared" si="282"/>
        <v>1.7777777777777777</v>
      </c>
      <c r="AC1962" s="61">
        <f t="shared" si="283"/>
        <v>2489.1999999999998</v>
      </c>
    </row>
    <row r="1963" spans="4:29">
      <c r="D1963" s="12">
        <v>1957</v>
      </c>
      <c r="E1963" s="36" t="s">
        <v>222</v>
      </c>
      <c r="F1963" s="16" t="s">
        <v>12</v>
      </c>
      <c r="G1963" s="14" t="s">
        <v>40</v>
      </c>
      <c r="H1963" s="13" t="s">
        <v>6</v>
      </c>
      <c r="I1963" s="13" t="s">
        <v>76</v>
      </c>
      <c r="J1963" s="13"/>
      <c r="K1963" s="13" t="s">
        <v>123</v>
      </c>
      <c r="L1963" s="14">
        <v>100</v>
      </c>
      <c r="M1963" s="14" t="s">
        <v>15</v>
      </c>
      <c r="N1963" s="31">
        <v>1000000</v>
      </c>
      <c r="O1963" s="14" t="s">
        <v>2</v>
      </c>
      <c r="P1963" s="14" t="s">
        <v>35</v>
      </c>
      <c r="Q1963" s="31">
        <v>20000</v>
      </c>
      <c r="R1963" s="31">
        <v>2000</v>
      </c>
      <c r="S1963" s="45">
        <v>71.727000000000004</v>
      </c>
      <c r="T1963" s="64">
        <f t="shared" si="275"/>
        <v>7172.7000000000007</v>
      </c>
      <c r="U1963" s="64">
        <f t="shared" si="276"/>
        <v>197.73460979465878</v>
      </c>
      <c r="V1963" s="38">
        <f t="shared" si="277"/>
        <v>37.325008925383322</v>
      </c>
      <c r="W1963" s="52">
        <v>520.37599405221636</v>
      </c>
      <c r="X1963" s="71" t="str">
        <f t="shared" si="278"/>
        <v>Q3 2025</v>
      </c>
      <c r="Y1963" s="21">
        <f t="shared" si="279"/>
        <v>3840</v>
      </c>
      <c r="Z1963" s="21">
        <f t="shared" si="280"/>
        <v>2160</v>
      </c>
      <c r="AA1963" s="57">
        <f t="shared" si="281"/>
        <v>2756766.765578635</v>
      </c>
      <c r="AB1963" s="59">
        <f t="shared" si="282"/>
        <v>1.7777777777777777</v>
      </c>
      <c r="AC1963" s="61">
        <f t="shared" si="283"/>
        <v>2540</v>
      </c>
    </row>
    <row r="1964" spans="4:29">
      <c r="D1964" s="12">
        <v>1958</v>
      </c>
      <c r="E1964" s="36" t="s">
        <v>222</v>
      </c>
      <c r="F1964" s="16" t="s">
        <v>12</v>
      </c>
      <c r="G1964" s="14" t="s">
        <v>40</v>
      </c>
      <c r="H1964" s="13" t="s">
        <v>6</v>
      </c>
      <c r="I1964" s="13" t="s">
        <v>76</v>
      </c>
      <c r="J1964" s="13"/>
      <c r="K1964" s="13" t="s">
        <v>123</v>
      </c>
      <c r="L1964" s="14">
        <v>115</v>
      </c>
      <c r="M1964" s="14" t="s">
        <v>15</v>
      </c>
      <c r="N1964" s="31">
        <v>1000000</v>
      </c>
      <c r="O1964" s="14" t="s">
        <v>2</v>
      </c>
      <c r="P1964" s="14" t="s">
        <v>35</v>
      </c>
      <c r="Q1964" s="31">
        <v>32000</v>
      </c>
      <c r="R1964" s="31">
        <v>2000</v>
      </c>
      <c r="S1964" s="45">
        <v>1.0549999999999999</v>
      </c>
      <c r="T1964" s="64">
        <f t="shared" si="275"/>
        <v>121.32499999999999</v>
      </c>
      <c r="U1964" s="64">
        <f t="shared" si="276"/>
        <v>3.8463443700890205</v>
      </c>
      <c r="V1964" s="38">
        <f t="shared" si="277"/>
        <v>0.65879600847010578</v>
      </c>
      <c r="W1964" s="52">
        <v>624.45119286265958</v>
      </c>
      <c r="X1964" s="71" t="str">
        <f t="shared" si="278"/>
        <v>Q3 2025</v>
      </c>
      <c r="Y1964" s="21">
        <f t="shared" si="279"/>
        <v>3840</v>
      </c>
      <c r="Z1964" s="21">
        <f t="shared" si="280"/>
        <v>2160</v>
      </c>
      <c r="AA1964" s="57">
        <f t="shared" si="281"/>
        <v>3645824.047477745</v>
      </c>
      <c r="AB1964" s="59">
        <f t="shared" si="282"/>
        <v>1.7777777777777777</v>
      </c>
      <c r="AC1964" s="61">
        <f t="shared" si="283"/>
        <v>2921</v>
      </c>
    </row>
    <row r="1965" spans="4:29">
      <c r="D1965" s="12">
        <v>1959</v>
      </c>
      <c r="E1965" s="36" t="s">
        <v>222</v>
      </c>
      <c r="F1965" s="16" t="s">
        <v>12</v>
      </c>
      <c r="G1965" s="14" t="s">
        <v>40</v>
      </c>
      <c r="H1965" s="13" t="s">
        <v>6</v>
      </c>
      <c r="I1965" s="13" t="s">
        <v>76</v>
      </c>
      <c r="J1965" s="13"/>
      <c r="K1965" s="13" t="s">
        <v>123</v>
      </c>
      <c r="L1965" s="14">
        <v>55</v>
      </c>
      <c r="M1965" s="14" t="s">
        <v>52</v>
      </c>
      <c r="N1965" s="31">
        <v>1000000</v>
      </c>
      <c r="O1965" s="14" t="s">
        <v>2</v>
      </c>
      <c r="P1965" s="14" t="s">
        <v>35</v>
      </c>
      <c r="Q1965" s="31">
        <v>5930</v>
      </c>
      <c r="R1965" s="31">
        <v>494</v>
      </c>
      <c r="S1965" s="45">
        <v>3.8</v>
      </c>
      <c r="T1965" s="64">
        <f t="shared" si="275"/>
        <v>209</v>
      </c>
      <c r="U1965" s="64">
        <f t="shared" si="276"/>
        <v>3.1689033970326408</v>
      </c>
      <c r="V1965" s="38">
        <f t="shared" si="277"/>
        <v>0.86754599283409817</v>
      </c>
      <c r="W1965" s="52">
        <v>228.30157706160477</v>
      </c>
      <c r="X1965" s="71" t="str">
        <f t="shared" si="278"/>
        <v>Q3 2025</v>
      </c>
      <c r="Y1965" s="21">
        <f t="shared" si="279"/>
        <v>7680</v>
      </c>
      <c r="Z1965" s="21">
        <f t="shared" si="280"/>
        <v>4320</v>
      </c>
      <c r="AA1965" s="57">
        <f t="shared" si="281"/>
        <v>833921.94658753707</v>
      </c>
      <c r="AB1965" s="59">
        <f t="shared" si="282"/>
        <v>1.7777777777777777</v>
      </c>
      <c r="AC1965" s="61">
        <f t="shared" si="283"/>
        <v>1397</v>
      </c>
    </row>
    <row r="1966" spans="4:29">
      <c r="D1966" s="12">
        <v>1960</v>
      </c>
      <c r="E1966" s="36" t="s">
        <v>222</v>
      </c>
      <c r="F1966" s="16" t="s">
        <v>12</v>
      </c>
      <c r="G1966" s="14" t="s">
        <v>40</v>
      </c>
      <c r="H1966" s="13" t="s">
        <v>6</v>
      </c>
      <c r="I1966" s="13" t="s">
        <v>76</v>
      </c>
      <c r="J1966" s="13"/>
      <c r="K1966" s="13" t="s">
        <v>123</v>
      </c>
      <c r="L1966" s="14">
        <v>65</v>
      </c>
      <c r="M1966" s="14" t="s">
        <v>52</v>
      </c>
      <c r="N1966" s="31">
        <v>1000000</v>
      </c>
      <c r="O1966" s="14" t="s">
        <v>2</v>
      </c>
      <c r="P1966" s="14" t="s">
        <v>35</v>
      </c>
      <c r="Q1966" s="31">
        <v>11999.750399999999</v>
      </c>
      <c r="R1966" s="31">
        <v>1333.3333333333337</v>
      </c>
      <c r="S1966" s="45">
        <v>13.06</v>
      </c>
      <c r="T1966" s="64">
        <f t="shared" si="275"/>
        <v>848.9</v>
      </c>
      <c r="U1966" s="64">
        <f t="shared" si="276"/>
        <v>15.211425497448072</v>
      </c>
      <c r="V1966" s="38">
        <f t="shared" si="277"/>
        <v>2.5703366917399162</v>
      </c>
      <c r="W1966" s="52">
        <v>196.80985388513906</v>
      </c>
      <c r="X1966" s="71" t="str">
        <f t="shared" si="278"/>
        <v>Q3 2025</v>
      </c>
      <c r="Y1966" s="21">
        <f t="shared" si="279"/>
        <v>7680</v>
      </c>
      <c r="Z1966" s="21">
        <f t="shared" si="280"/>
        <v>4320</v>
      </c>
      <c r="AA1966" s="57">
        <f t="shared" si="281"/>
        <v>1164733.9584569733</v>
      </c>
      <c r="AB1966" s="59">
        <f t="shared" si="282"/>
        <v>1.7777777777777777</v>
      </c>
      <c r="AC1966" s="61">
        <f t="shared" si="283"/>
        <v>1651</v>
      </c>
    </row>
    <row r="1967" spans="4:29">
      <c r="D1967" s="12">
        <v>1961</v>
      </c>
      <c r="E1967" s="36" t="s">
        <v>222</v>
      </c>
      <c r="F1967" s="16" t="s">
        <v>12</v>
      </c>
      <c r="G1967" s="14" t="s">
        <v>40</v>
      </c>
      <c r="H1967" s="13" t="s">
        <v>6</v>
      </c>
      <c r="I1967" s="13" t="s">
        <v>76</v>
      </c>
      <c r="J1967" s="13"/>
      <c r="K1967" s="13" t="s">
        <v>123</v>
      </c>
      <c r="L1967" s="14">
        <v>75</v>
      </c>
      <c r="M1967" s="14" t="s">
        <v>52</v>
      </c>
      <c r="N1967" s="31">
        <v>1000000</v>
      </c>
      <c r="O1967" s="14" t="s">
        <v>2</v>
      </c>
      <c r="P1967" s="14" t="s">
        <v>35</v>
      </c>
      <c r="Q1967" s="31">
        <v>17279.640575999994</v>
      </c>
      <c r="R1967" s="31">
        <v>1920</v>
      </c>
      <c r="S1967" s="45">
        <v>12.348000000000001</v>
      </c>
      <c r="T1967" s="64">
        <f t="shared" si="275"/>
        <v>926.1</v>
      </c>
      <c r="U1967" s="64">
        <f t="shared" si="276"/>
        <v>19.147812762017804</v>
      </c>
      <c r="V1967" s="38">
        <f t="shared" si="277"/>
        <v>5.1108183893373846</v>
      </c>
      <c r="W1967" s="52">
        <v>413.89847662272302</v>
      </c>
      <c r="X1967" s="71" t="str">
        <f t="shared" si="278"/>
        <v>Q3 2025</v>
      </c>
      <c r="Y1967" s="21">
        <f t="shared" si="279"/>
        <v>7680</v>
      </c>
      <c r="Z1967" s="21">
        <f t="shared" si="280"/>
        <v>4320</v>
      </c>
      <c r="AA1967" s="57">
        <f t="shared" si="281"/>
        <v>1550681.3056379822</v>
      </c>
      <c r="AB1967" s="59">
        <f t="shared" si="282"/>
        <v>1.7777777777777777</v>
      </c>
      <c r="AC1967" s="61">
        <f t="shared" si="283"/>
        <v>1905</v>
      </c>
    </row>
    <row r="1968" spans="4:29">
      <c r="D1968" s="12">
        <v>1962</v>
      </c>
      <c r="E1968" s="36" t="s">
        <v>222</v>
      </c>
      <c r="F1968" s="16" t="s">
        <v>12</v>
      </c>
      <c r="G1968" s="14" t="s">
        <v>40</v>
      </c>
      <c r="H1968" s="13" t="s">
        <v>6</v>
      </c>
      <c r="I1968" s="13" t="s">
        <v>76</v>
      </c>
      <c r="J1968" s="13"/>
      <c r="K1968" s="13" t="s">
        <v>123</v>
      </c>
      <c r="L1968" s="14">
        <v>85</v>
      </c>
      <c r="M1968" s="14" t="s">
        <v>52</v>
      </c>
      <c r="N1968" s="31">
        <v>1000000</v>
      </c>
      <c r="O1968" s="14" t="s">
        <v>2</v>
      </c>
      <c r="P1968" s="14" t="s">
        <v>35</v>
      </c>
      <c r="Q1968" s="31">
        <v>22194.738339839998</v>
      </c>
      <c r="R1968" s="31">
        <v>2466.1333333333341</v>
      </c>
      <c r="S1968" s="45">
        <v>9.3070000000000004</v>
      </c>
      <c r="T1968" s="64">
        <f t="shared" si="275"/>
        <v>791.09500000000003</v>
      </c>
      <c r="U1968" s="64">
        <f t="shared" si="276"/>
        <v>18.537347437531157</v>
      </c>
      <c r="V1968" s="38">
        <f t="shared" si="277"/>
        <v>5.0483362832036187</v>
      </c>
      <c r="W1968" s="52">
        <v>542.4235825941355</v>
      </c>
      <c r="X1968" s="71" t="str">
        <f t="shared" si="278"/>
        <v>Q3 2025</v>
      </c>
      <c r="Y1968" s="21">
        <f t="shared" si="279"/>
        <v>7680</v>
      </c>
      <c r="Z1968" s="21">
        <f t="shared" si="280"/>
        <v>4320</v>
      </c>
      <c r="AA1968" s="57">
        <f t="shared" si="281"/>
        <v>1991763.9881305636</v>
      </c>
      <c r="AB1968" s="59">
        <f t="shared" si="282"/>
        <v>1.7777777777777777</v>
      </c>
      <c r="AC1968" s="61">
        <f t="shared" si="283"/>
        <v>2159</v>
      </c>
    </row>
    <row r="1969" spans="4:29">
      <c r="D1969" s="12">
        <v>1963</v>
      </c>
      <c r="E1969" s="36" t="s">
        <v>222</v>
      </c>
      <c r="F1969" s="16" t="s">
        <v>12</v>
      </c>
      <c r="G1969" s="14" t="s">
        <v>40</v>
      </c>
      <c r="H1969" s="13" t="s">
        <v>6</v>
      </c>
      <c r="I1969" s="13" t="s">
        <v>76</v>
      </c>
      <c r="J1969" s="13"/>
      <c r="K1969" s="13" t="s">
        <v>123</v>
      </c>
      <c r="L1969" s="14">
        <v>98</v>
      </c>
      <c r="M1969" s="14" t="s">
        <v>52</v>
      </c>
      <c r="N1969" s="31">
        <v>1000000</v>
      </c>
      <c r="O1969" s="14" t="s">
        <v>2</v>
      </c>
      <c r="P1969" s="14" t="s">
        <v>35</v>
      </c>
      <c r="Q1969" s="31">
        <v>32000</v>
      </c>
      <c r="R1969" s="31">
        <v>2000</v>
      </c>
      <c r="S1969" s="45">
        <v>0.23200000000000001</v>
      </c>
      <c r="T1969" s="64">
        <f t="shared" si="275"/>
        <v>22.736000000000001</v>
      </c>
      <c r="U1969" s="64">
        <f t="shared" si="276"/>
        <v>0.61424292198551922</v>
      </c>
      <c r="V1969" s="38">
        <f t="shared" si="277"/>
        <v>0.1810908459301713</v>
      </c>
      <c r="W1969" s="52">
        <v>780.56399107832453</v>
      </c>
      <c r="X1969" s="71" t="str">
        <f t="shared" si="278"/>
        <v>Q3 2025</v>
      </c>
      <c r="Y1969" s="21">
        <f t="shared" si="279"/>
        <v>7680</v>
      </c>
      <c r="Z1969" s="21">
        <f t="shared" si="280"/>
        <v>4320</v>
      </c>
      <c r="AA1969" s="57">
        <f t="shared" si="281"/>
        <v>2647598.8016617205</v>
      </c>
      <c r="AB1969" s="59">
        <f t="shared" si="282"/>
        <v>1.7777777777777777</v>
      </c>
      <c r="AC1969" s="61">
        <f t="shared" si="283"/>
        <v>2489.1999999999998</v>
      </c>
    </row>
    <row r="1970" spans="4:29">
      <c r="D1970" s="12">
        <v>1964</v>
      </c>
      <c r="E1970" s="36" t="s">
        <v>222</v>
      </c>
      <c r="F1970" s="16" t="s">
        <v>12</v>
      </c>
      <c r="G1970" s="14" t="s">
        <v>51</v>
      </c>
      <c r="H1970" s="13" t="s">
        <v>90</v>
      </c>
      <c r="I1970" s="13" t="s">
        <v>45</v>
      </c>
      <c r="J1970" s="13" t="s">
        <v>101</v>
      </c>
      <c r="K1970" s="13" t="s">
        <v>43</v>
      </c>
      <c r="L1970" s="14">
        <v>16</v>
      </c>
      <c r="M1970" s="14" t="s">
        <v>66</v>
      </c>
      <c r="N1970" s="31">
        <v>1000000</v>
      </c>
      <c r="O1970" s="14" t="s">
        <v>2</v>
      </c>
      <c r="P1970" s="14" t="s">
        <v>47</v>
      </c>
      <c r="Q1970" s="31">
        <v>4000</v>
      </c>
      <c r="R1970" s="31">
        <v>1152</v>
      </c>
      <c r="S1970" s="45">
        <v>45</v>
      </c>
      <c r="T1970" s="64">
        <f t="shared" si="275"/>
        <v>720</v>
      </c>
      <c r="U1970" s="64">
        <f t="shared" si="276"/>
        <v>3.3403340224719105</v>
      </c>
      <c r="V1970" s="38">
        <f t="shared" si="277"/>
        <v>2.8571318046431831</v>
      </c>
      <c r="W1970" s="52">
        <v>63.491817880959623</v>
      </c>
      <c r="X1970" s="71" t="str">
        <f t="shared" si="278"/>
        <v>Q4 2025</v>
      </c>
      <c r="Y1970" s="21">
        <f t="shared" si="279"/>
        <v>2560</v>
      </c>
      <c r="Z1970" s="21">
        <f t="shared" si="280"/>
        <v>1600</v>
      </c>
      <c r="AA1970" s="57">
        <f t="shared" si="281"/>
        <v>74229.644943820225</v>
      </c>
      <c r="AB1970" s="59">
        <f t="shared" si="282"/>
        <v>1.6</v>
      </c>
      <c r="AC1970" s="61">
        <f t="shared" si="283"/>
        <v>406.4</v>
      </c>
    </row>
    <row r="1971" spans="4:29">
      <c r="D1971" s="12">
        <v>1965</v>
      </c>
      <c r="E1971" s="36" t="s">
        <v>222</v>
      </c>
      <c r="F1971" s="16" t="s">
        <v>12</v>
      </c>
      <c r="G1971" s="14" t="s">
        <v>51</v>
      </c>
      <c r="H1971" s="13" t="s">
        <v>90</v>
      </c>
      <c r="I1971" s="13" t="s">
        <v>45</v>
      </c>
      <c r="J1971" s="13" t="s">
        <v>46</v>
      </c>
      <c r="K1971" s="13" t="s">
        <v>43</v>
      </c>
      <c r="L1971" s="14">
        <v>17.3</v>
      </c>
      <c r="M1971" s="14" t="s">
        <v>15</v>
      </c>
      <c r="N1971" s="31">
        <v>1000000</v>
      </c>
      <c r="O1971" s="14" t="s">
        <v>2</v>
      </c>
      <c r="P1971" s="14" t="s">
        <v>47</v>
      </c>
      <c r="Q1971" s="31">
        <v>10000</v>
      </c>
      <c r="R1971" s="31">
        <v>240</v>
      </c>
      <c r="S1971" s="45">
        <v>10</v>
      </c>
      <c r="T1971" s="64">
        <f t="shared" si="275"/>
        <v>173</v>
      </c>
      <c r="U1971" s="64">
        <f t="shared" si="276"/>
        <v>0.82507272527002962</v>
      </c>
      <c r="V1971" s="38">
        <f t="shared" si="277"/>
        <v>0.67802990700037125</v>
      </c>
      <c r="W1971" s="52">
        <v>67.802990700037128</v>
      </c>
      <c r="X1971" s="71" t="str">
        <f t="shared" si="278"/>
        <v>Q4 2025</v>
      </c>
      <c r="Y1971" s="21">
        <f t="shared" si="279"/>
        <v>3840</v>
      </c>
      <c r="Z1971" s="21">
        <f t="shared" si="280"/>
        <v>2160</v>
      </c>
      <c r="AA1971" s="57">
        <f t="shared" si="281"/>
        <v>82507.272527002962</v>
      </c>
      <c r="AB1971" s="59">
        <f t="shared" si="282"/>
        <v>1.7777777777777777</v>
      </c>
      <c r="AC1971" s="61">
        <f t="shared" si="283"/>
        <v>439.42</v>
      </c>
    </row>
    <row r="1972" spans="4:29">
      <c r="D1972" s="12">
        <v>1966</v>
      </c>
      <c r="E1972" s="36" t="s">
        <v>222</v>
      </c>
      <c r="F1972" s="16" t="s">
        <v>12</v>
      </c>
      <c r="G1972" s="14" t="s">
        <v>51</v>
      </c>
      <c r="H1972" s="13" t="s">
        <v>90</v>
      </c>
      <c r="I1972" s="13" t="s">
        <v>45</v>
      </c>
      <c r="J1972" s="13" t="s">
        <v>168</v>
      </c>
      <c r="K1972" s="13" t="s">
        <v>43</v>
      </c>
      <c r="L1972" s="14">
        <v>17.3</v>
      </c>
      <c r="M1972" s="14" t="s">
        <v>15</v>
      </c>
      <c r="N1972" s="31">
        <v>1000000</v>
      </c>
      <c r="O1972" s="14" t="s">
        <v>2</v>
      </c>
      <c r="P1972" s="14" t="s">
        <v>47</v>
      </c>
      <c r="Q1972" s="31">
        <v>4032</v>
      </c>
      <c r="R1972" s="31">
        <v>1008</v>
      </c>
      <c r="S1972" s="45">
        <v>15</v>
      </c>
      <c r="T1972" s="64">
        <f t="shared" si="275"/>
        <v>259.5</v>
      </c>
      <c r="U1972" s="64">
        <f t="shared" si="276"/>
        <v>1.2376090879050445</v>
      </c>
      <c r="V1972" s="38">
        <f t="shared" si="277"/>
        <v>1.0170448605005569</v>
      </c>
      <c r="W1972" s="52">
        <v>67.802990700037128</v>
      </c>
      <c r="X1972" s="71" t="str">
        <f t="shared" si="278"/>
        <v>Q4 2025</v>
      </c>
      <c r="Y1972" s="21">
        <f t="shared" si="279"/>
        <v>3840</v>
      </c>
      <c r="Z1972" s="21">
        <f t="shared" si="280"/>
        <v>2160</v>
      </c>
      <c r="AA1972" s="57">
        <f t="shared" si="281"/>
        <v>82507.272527002962</v>
      </c>
      <c r="AB1972" s="59">
        <f t="shared" si="282"/>
        <v>1.7777777777777777</v>
      </c>
      <c r="AC1972" s="61">
        <f t="shared" si="283"/>
        <v>439.42</v>
      </c>
    </row>
    <row r="1973" spans="4:29">
      <c r="D1973" s="12">
        <v>1967</v>
      </c>
      <c r="E1973" s="36" t="s">
        <v>222</v>
      </c>
      <c r="F1973" s="16" t="s">
        <v>12</v>
      </c>
      <c r="G1973" s="14" t="s">
        <v>51</v>
      </c>
      <c r="H1973" s="13" t="s">
        <v>90</v>
      </c>
      <c r="I1973" s="13" t="s">
        <v>45</v>
      </c>
      <c r="J1973" s="13" t="s">
        <v>206</v>
      </c>
      <c r="K1973" s="13"/>
      <c r="L1973" s="14">
        <v>18</v>
      </c>
      <c r="M1973" s="14" t="s">
        <v>186</v>
      </c>
      <c r="N1973" s="31">
        <v>1000000</v>
      </c>
      <c r="O1973" s="14" t="s">
        <v>2</v>
      </c>
      <c r="P1973" s="14" t="s">
        <v>47</v>
      </c>
      <c r="Q1973" s="31">
        <v>4000</v>
      </c>
      <c r="R1973" s="31">
        <v>1000</v>
      </c>
      <c r="S1973" s="45">
        <v>45</v>
      </c>
      <c r="T1973" s="64">
        <f t="shared" si="275"/>
        <v>810</v>
      </c>
      <c r="U1973" s="64">
        <f t="shared" si="276"/>
        <v>4.2276102471910111</v>
      </c>
      <c r="V1973" s="38">
        <f t="shared" si="277"/>
        <v>3.0511345815016706</v>
      </c>
      <c r="W1973" s="52">
        <v>67.802990700037128</v>
      </c>
      <c r="X1973" s="71" t="str">
        <f t="shared" si="278"/>
        <v>Q4 2025</v>
      </c>
      <c r="Y1973" s="21">
        <f t="shared" si="279"/>
        <v>3840</v>
      </c>
      <c r="Z1973" s="21">
        <f t="shared" si="280"/>
        <v>2400</v>
      </c>
      <c r="AA1973" s="57">
        <f t="shared" si="281"/>
        <v>93946.894382022467</v>
      </c>
      <c r="AB1973" s="59">
        <f t="shared" si="282"/>
        <v>1.6</v>
      </c>
      <c r="AC1973" s="61">
        <f t="shared" si="283"/>
        <v>457.2</v>
      </c>
    </row>
    <row r="1974" spans="4:29">
      <c r="D1974" s="12">
        <v>1968</v>
      </c>
      <c r="E1974" s="36" t="s">
        <v>222</v>
      </c>
      <c r="F1974" s="16" t="s">
        <v>12</v>
      </c>
      <c r="G1974" s="14" t="s">
        <v>51</v>
      </c>
      <c r="H1974" s="13" t="s">
        <v>90</v>
      </c>
      <c r="I1974" s="13" t="s">
        <v>45</v>
      </c>
      <c r="J1974" s="13" t="s">
        <v>227</v>
      </c>
      <c r="K1974" s="13" t="s">
        <v>43</v>
      </c>
      <c r="L1974" s="14">
        <v>16</v>
      </c>
      <c r="M1974" s="14" t="s">
        <v>186</v>
      </c>
      <c r="N1974" s="31"/>
      <c r="O1974" s="14" t="s">
        <v>2</v>
      </c>
      <c r="P1974" s="14" t="s">
        <v>47</v>
      </c>
      <c r="Q1974" s="31">
        <v>4000</v>
      </c>
      <c r="R1974" s="31">
        <v>1000</v>
      </c>
      <c r="S1974" s="45">
        <v>25</v>
      </c>
      <c r="T1974" s="64">
        <f t="shared" si="275"/>
        <v>400</v>
      </c>
      <c r="U1974" s="64">
        <f t="shared" si="276"/>
        <v>1.8557411235955057</v>
      </c>
      <c r="V1974" s="38">
        <f t="shared" si="277"/>
        <v>1.5872954470239906</v>
      </c>
      <c r="W1974" s="52">
        <v>63.491817880959623</v>
      </c>
      <c r="X1974" s="71" t="str">
        <f t="shared" si="278"/>
        <v>Q4 2025</v>
      </c>
      <c r="Y1974" s="21">
        <f t="shared" si="279"/>
        <v>3840</v>
      </c>
      <c r="Z1974" s="21">
        <f t="shared" si="280"/>
        <v>2400</v>
      </c>
      <c r="AA1974" s="57">
        <f t="shared" si="281"/>
        <v>74229.644943820225</v>
      </c>
      <c r="AB1974" s="59">
        <f t="shared" si="282"/>
        <v>1.6</v>
      </c>
      <c r="AC1974" s="61">
        <f t="shared" si="283"/>
        <v>406.4</v>
      </c>
    </row>
    <row r="1975" spans="4:29">
      <c r="D1975" s="12">
        <v>1969</v>
      </c>
      <c r="E1975" s="36" t="s">
        <v>222</v>
      </c>
      <c r="F1975" s="16" t="s">
        <v>12</v>
      </c>
      <c r="G1975" s="14" t="s">
        <v>51</v>
      </c>
      <c r="H1975" s="13" t="s">
        <v>90</v>
      </c>
      <c r="I1975" s="13" t="s">
        <v>31</v>
      </c>
      <c r="J1975" s="13" t="s">
        <v>216</v>
      </c>
      <c r="K1975" s="13" t="s">
        <v>57</v>
      </c>
      <c r="L1975" s="14">
        <v>14.2</v>
      </c>
      <c r="M1975" s="14" t="s">
        <v>63</v>
      </c>
      <c r="N1975" s="31">
        <v>1000000</v>
      </c>
      <c r="O1975" s="14" t="s">
        <v>2</v>
      </c>
      <c r="P1975" s="14" t="s">
        <v>47</v>
      </c>
      <c r="Q1975" s="31">
        <v>10384</v>
      </c>
      <c r="R1975" s="31">
        <v>2596</v>
      </c>
      <c r="S1975" s="45">
        <v>950</v>
      </c>
      <c r="T1975" s="64">
        <f t="shared" si="275"/>
        <v>13490</v>
      </c>
      <c r="U1975" s="64">
        <f t="shared" si="276"/>
        <v>56.452751126913256</v>
      </c>
      <c r="V1975" s="38">
        <f t="shared" si="277"/>
        <v>70.494207671946128</v>
      </c>
      <c r="W1975" s="52">
        <v>74.204429128364353</v>
      </c>
      <c r="X1975" s="71" t="str">
        <f t="shared" si="278"/>
        <v>Q4 2025</v>
      </c>
      <c r="Y1975" s="21">
        <f t="shared" si="279"/>
        <v>3024</v>
      </c>
      <c r="Z1975" s="21">
        <f t="shared" si="280"/>
        <v>1964</v>
      </c>
      <c r="AA1975" s="57">
        <f t="shared" si="281"/>
        <v>59423.948554645533</v>
      </c>
      <c r="AB1975" s="59">
        <f t="shared" si="282"/>
        <v>1.539714867617108</v>
      </c>
      <c r="AC1975" s="61">
        <f t="shared" si="283"/>
        <v>360.67999999999995</v>
      </c>
    </row>
    <row r="1976" spans="4:29">
      <c r="D1976" s="12">
        <v>1970</v>
      </c>
      <c r="E1976" s="36" t="s">
        <v>222</v>
      </c>
      <c r="F1976" s="16" t="s">
        <v>12</v>
      </c>
      <c r="G1976" s="14" t="s">
        <v>51</v>
      </c>
      <c r="H1976" s="13" t="s">
        <v>90</v>
      </c>
      <c r="I1976" s="13" t="s">
        <v>31</v>
      </c>
      <c r="J1976" s="13" t="s">
        <v>62</v>
      </c>
      <c r="K1976" s="13" t="s">
        <v>57</v>
      </c>
      <c r="L1976" s="14">
        <v>16.2</v>
      </c>
      <c r="M1976" s="14" t="s">
        <v>64</v>
      </c>
      <c r="N1976" s="31">
        <v>1000000</v>
      </c>
      <c r="O1976" s="14" t="s">
        <v>2</v>
      </c>
      <c r="P1976" s="14" t="s">
        <v>47</v>
      </c>
      <c r="Q1976" s="31">
        <v>10384</v>
      </c>
      <c r="R1976" s="31">
        <v>2596</v>
      </c>
      <c r="S1976" s="45">
        <v>600</v>
      </c>
      <c r="T1976" s="64">
        <f t="shared" si="275"/>
        <v>9720</v>
      </c>
      <c r="U1976" s="64">
        <f t="shared" si="276"/>
        <v>46.315708612985993</v>
      </c>
      <c r="V1976" s="38">
        <f t="shared" si="277"/>
        <v>50.7934543047677</v>
      </c>
      <c r="W1976" s="52">
        <v>84.65575717461283</v>
      </c>
      <c r="X1976" s="71" t="str">
        <f t="shared" si="278"/>
        <v>Q4 2025</v>
      </c>
      <c r="Y1976" s="21">
        <f t="shared" si="279"/>
        <v>3456</v>
      </c>
      <c r="Z1976" s="21">
        <f t="shared" si="280"/>
        <v>2234</v>
      </c>
      <c r="AA1976" s="57">
        <f t="shared" si="281"/>
        <v>77192.847688309979</v>
      </c>
      <c r="AB1976" s="59">
        <f t="shared" si="282"/>
        <v>1.5470008952551477</v>
      </c>
      <c r="AC1976" s="61">
        <f t="shared" si="283"/>
        <v>411.47999999999996</v>
      </c>
    </row>
    <row r="1977" spans="4:29">
      <c r="D1977" s="12">
        <v>1971</v>
      </c>
      <c r="E1977" s="36" t="s">
        <v>222</v>
      </c>
      <c r="F1977" s="16" t="s">
        <v>12</v>
      </c>
      <c r="G1977" s="14" t="s">
        <v>51</v>
      </c>
      <c r="H1977" s="13" t="s">
        <v>90</v>
      </c>
      <c r="I1977" s="13" t="s">
        <v>102</v>
      </c>
      <c r="J1977" s="13" t="s">
        <v>103</v>
      </c>
      <c r="K1977" s="13" t="s">
        <v>43</v>
      </c>
      <c r="L1977" s="14">
        <v>16</v>
      </c>
      <c r="M1977" s="14" t="s">
        <v>66</v>
      </c>
      <c r="N1977" s="31">
        <v>1000000</v>
      </c>
      <c r="O1977" s="14" t="s">
        <v>2</v>
      </c>
      <c r="P1977" s="14" t="s">
        <v>47</v>
      </c>
      <c r="Q1977" s="31">
        <v>4000</v>
      </c>
      <c r="R1977" s="31">
        <v>1152</v>
      </c>
      <c r="S1977" s="45">
        <v>25</v>
      </c>
      <c r="T1977" s="64">
        <f t="shared" si="275"/>
        <v>400</v>
      </c>
      <c r="U1977" s="64">
        <f t="shared" si="276"/>
        <v>1.8557411235955057</v>
      </c>
      <c r="V1977" s="38">
        <f t="shared" si="277"/>
        <v>1.5872954470239906</v>
      </c>
      <c r="W1977" s="52">
        <v>63.491817880959623</v>
      </c>
      <c r="X1977" s="71" t="str">
        <f t="shared" si="278"/>
        <v>Q4 2025</v>
      </c>
      <c r="Y1977" s="21">
        <f t="shared" si="279"/>
        <v>2560</v>
      </c>
      <c r="Z1977" s="21">
        <f t="shared" si="280"/>
        <v>1600</v>
      </c>
      <c r="AA1977" s="57">
        <f t="shared" si="281"/>
        <v>74229.644943820225</v>
      </c>
      <c r="AB1977" s="59">
        <f t="shared" si="282"/>
        <v>1.6</v>
      </c>
      <c r="AC1977" s="61">
        <f t="shared" si="283"/>
        <v>406.4</v>
      </c>
    </row>
    <row r="1978" spans="4:29">
      <c r="D1978" s="12">
        <v>1972</v>
      </c>
      <c r="E1978" s="36" t="s">
        <v>222</v>
      </c>
      <c r="F1978" s="16" t="s">
        <v>12</v>
      </c>
      <c r="G1978" s="14" t="s">
        <v>51</v>
      </c>
      <c r="H1978" s="13" t="s">
        <v>90</v>
      </c>
      <c r="I1978" s="13" t="s">
        <v>102</v>
      </c>
      <c r="J1978" s="13" t="s">
        <v>104</v>
      </c>
      <c r="K1978" s="13" t="s">
        <v>43</v>
      </c>
      <c r="L1978" s="14">
        <v>17.3</v>
      </c>
      <c r="M1978" s="14" t="s">
        <v>15</v>
      </c>
      <c r="N1978" s="31">
        <v>1000000</v>
      </c>
      <c r="O1978" s="14" t="s">
        <v>2</v>
      </c>
      <c r="P1978" s="14" t="s">
        <v>47</v>
      </c>
      <c r="Q1978" s="31">
        <v>4000</v>
      </c>
      <c r="R1978" s="31">
        <v>1152</v>
      </c>
      <c r="S1978" s="45">
        <v>35</v>
      </c>
      <c r="T1978" s="64">
        <f t="shared" si="275"/>
        <v>605.5</v>
      </c>
      <c r="U1978" s="64">
        <f t="shared" si="276"/>
        <v>2.8877545384451038</v>
      </c>
      <c r="V1978" s="38">
        <f t="shared" si="277"/>
        <v>2.3731046745012994</v>
      </c>
      <c r="W1978" s="52">
        <v>67.802990700037128</v>
      </c>
      <c r="X1978" s="71" t="str">
        <f t="shared" si="278"/>
        <v>Q4 2025</v>
      </c>
      <c r="Y1978" s="21">
        <f t="shared" si="279"/>
        <v>3840</v>
      </c>
      <c r="Z1978" s="21">
        <f t="shared" si="280"/>
        <v>2160</v>
      </c>
      <c r="AA1978" s="57">
        <f t="shared" si="281"/>
        <v>82507.272527002962</v>
      </c>
      <c r="AB1978" s="59">
        <f t="shared" si="282"/>
        <v>1.7777777777777777</v>
      </c>
      <c r="AC1978" s="61">
        <f t="shared" si="283"/>
        <v>439.42</v>
      </c>
    </row>
    <row r="1979" spans="4:29">
      <c r="D1979" s="12">
        <v>1973</v>
      </c>
      <c r="E1979" s="36" t="s">
        <v>222</v>
      </c>
      <c r="F1979" s="16" t="s">
        <v>12</v>
      </c>
      <c r="G1979" s="14" t="s">
        <v>51</v>
      </c>
      <c r="H1979" s="13" t="s">
        <v>90</v>
      </c>
      <c r="I1979" s="13" t="s">
        <v>54</v>
      </c>
      <c r="J1979" s="13" t="s">
        <v>92</v>
      </c>
      <c r="K1979" s="13" t="s">
        <v>43</v>
      </c>
      <c r="L1979" s="14">
        <v>17.3</v>
      </c>
      <c r="M1979" s="14" t="s">
        <v>15</v>
      </c>
      <c r="N1979" s="31">
        <v>1000000</v>
      </c>
      <c r="O1979" s="14" t="s">
        <v>2</v>
      </c>
      <c r="P1979" s="14" t="s">
        <v>47</v>
      </c>
      <c r="Q1979" s="31">
        <v>4000</v>
      </c>
      <c r="R1979" s="31">
        <v>1152</v>
      </c>
      <c r="S1979" s="45">
        <v>35</v>
      </c>
      <c r="T1979" s="64">
        <f t="shared" si="275"/>
        <v>605.5</v>
      </c>
      <c r="U1979" s="64">
        <f t="shared" si="276"/>
        <v>2.8877545384451038</v>
      </c>
      <c r="V1979" s="38">
        <f t="shared" si="277"/>
        <v>2.3731046745012994</v>
      </c>
      <c r="W1979" s="52">
        <v>67.802990700037128</v>
      </c>
      <c r="X1979" s="71" t="str">
        <f t="shared" si="278"/>
        <v>Q4 2025</v>
      </c>
      <c r="Y1979" s="21">
        <f t="shared" si="279"/>
        <v>3840</v>
      </c>
      <c r="Z1979" s="21">
        <f t="shared" si="280"/>
        <v>2160</v>
      </c>
      <c r="AA1979" s="57">
        <f t="shared" si="281"/>
        <v>82507.272527002962</v>
      </c>
      <c r="AB1979" s="59">
        <f t="shared" si="282"/>
        <v>1.7777777777777777</v>
      </c>
      <c r="AC1979" s="61">
        <f t="shared" si="283"/>
        <v>439.42</v>
      </c>
    </row>
    <row r="1980" spans="4:29">
      <c r="D1980" s="12">
        <v>1974</v>
      </c>
      <c r="E1980" s="36" t="s">
        <v>222</v>
      </c>
      <c r="F1980" s="16" t="s">
        <v>12</v>
      </c>
      <c r="G1980" s="14" t="s">
        <v>51</v>
      </c>
      <c r="H1980" s="13" t="s">
        <v>90</v>
      </c>
      <c r="I1980" s="13" t="s">
        <v>54</v>
      </c>
      <c r="J1980" s="13" t="s">
        <v>92</v>
      </c>
      <c r="K1980" s="13" t="s">
        <v>43</v>
      </c>
      <c r="L1980" s="14">
        <v>16</v>
      </c>
      <c r="M1980" s="14" t="s">
        <v>66</v>
      </c>
      <c r="N1980" s="31">
        <v>1000000</v>
      </c>
      <c r="O1980" s="14" t="s">
        <v>2</v>
      </c>
      <c r="P1980" s="14" t="s">
        <v>47</v>
      </c>
      <c r="Q1980" s="31">
        <v>4000</v>
      </c>
      <c r="R1980" s="31">
        <v>1152</v>
      </c>
      <c r="S1980" s="45">
        <v>55</v>
      </c>
      <c r="T1980" s="64">
        <f t="shared" si="275"/>
        <v>880</v>
      </c>
      <c r="U1980" s="64">
        <f t="shared" si="276"/>
        <v>4.0826304719101127</v>
      </c>
      <c r="V1980" s="38">
        <f t="shared" si="277"/>
        <v>3.4920499834527789</v>
      </c>
      <c r="W1980" s="52">
        <v>63.491817880959623</v>
      </c>
      <c r="X1980" s="71" t="str">
        <f t="shared" si="278"/>
        <v>Q4 2025</v>
      </c>
      <c r="Y1980" s="21">
        <f t="shared" si="279"/>
        <v>2560</v>
      </c>
      <c r="Z1980" s="21">
        <f t="shared" si="280"/>
        <v>1600</v>
      </c>
      <c r="AA1980" s="57">
        <f t="shared" si="281"/>
        <v>74229.644943820225</v>
      </c>
      <c r="AB1980" s="59">
        <f t="shared" si="282"/>
        <v>1.6</v>
      </c>
      <c r="AC1980" s="61">
        <f t="shared" si="283"/>
        <v>406.4</v>
      </c>
    </row>
    <row r="1981" spans="4:29">
      <c r="D1981" s="12">
        <v>1975</v>
      </c>
      <c r="E1981" s="36" t="s">
        <v>222</v>
      </c>
      <c r="F1981" s="16" t="s">
        <v>12</v>
      </c>
      <c r="G1981" s="14" t="s">
        <v>51</v>
      </c>
      <c r="H1981" s="13" t="s">
        <v>90</v>
      </c>
      <c r="I1981" s="13" t="s">
        <v>54</v>
      </c>
      <c r="J1981" s="13" t="s">
        <v>92</v>
      </c>
      <c r="K1981" s="13" t="s">
        <v>43</v>
      </c>
      <c r="L1981" s="14">
        <v>18</v>
      </c>
      <c r="M1981" s="14" t="s">
        <v>66</v>
      </c>
      <c r="N1981" s="31">
        <v>1000000</v>
      </c>
      <c r="O1981" s="14" t="s">
        <v>2</v>
      </c>
      <c r="P1981" s="14" t="s">
        <v>47</v>
      </c>
      <c r="Q1981" s="31">
        <v>4000</v>
      </c>
      <c r="R1981" s="31">
        <v>1152</v>
      </c>
      <c r="S1981" s="45">
        <v>50</v>
      </c>
      <c r="T1981" s="64">
        <f t="shared" si="275"/>
        <v>900</v>
      </c>
      <c r="U1981" s="64">
        <f t="shared" si="276"/>
        <v>4.6973447191011237</v>
      </c>
      <c r="V1981" s="38">
        <f t="shared" si="277"/>
        <v>3.3901495350018562</v>
      </c>
      <c r="W1981" s="52">
        <v>67.802990700037128</v>
      </c>
      <c r="X1981" s="71" t="str">
        <f t="shared" si="278"/>
        <v>Q4 2025</v>
      </c>
      <c r="Y1981" s="21">
        <f t="shared" si="279"/>
        <v>2560</v>
      </c>
      <c r="Z1981" s="21">
        <f t="shared" si="280"/>
        <v>1600</v>
      </c>
      <c r="AA1981" s="57">
        <f t="shared" si="281"/>
        <v>93946.894382022467</v>
      </c>
      <c r="AB1981" s="59">
        <f t="shared" si="282"/>
        <v>1.6</v>
      </c>
      <c r="AC1981" s="61">
        <f t="shared" si="283"/>
        <v>457.2</v>
      </c>
    </row>
    <row r="1982" spans="4:29">
      <c r="D1982" s="12">
        <v>1976</v>
      </c>
      <c r="E1982" s="36" t="s">
        <v>222</v>
      </c>
      <c r="F1982" s="16" t="s">
        <v>12</v>
      </c>
      <c r="G1982" s="14" t="s">
        <v>51</v>
      </c>
      <c r="H1982" s="13" t="s">
        <v>90</v>
      </c>
      <c r="I1982" s="13" t="s">
        <v>54</v>
      </c>
      <c r="J1982" s="13" t="s">
        <v>169</v>
      </c>
      <c r="K1982" s="13" t="s">
        <v>43</v>
      </c>
      <c r="L1982" s="14">
        <v>17</v>
      </c>
      <c r="M1982" s="14" t="s">
        <v>66</v>
      </c>
      <c r="N1982" s="31">
        <v>1000000</v>
      </c>
      <c r="O1982" s="14" t="s">
        <v>2</v>
      </c>
      <c r="P1982" s="14" t="s">
        <v>47</v>
      </c>
      <c r="Q1982" s="31">
        <v>4000</v>
      </c>
      <c r="R1982" s="31">
        <v>1152</v>
      </c>
      <c r="S1982" s="45">
        <v>45</v>
      </c>
      <c r="T1982" s="64">
        <f t="shared" si="275"/>
        <v>765</v>
      </c>
      <c r="U1982" s="64">
        <f t="shared" si="276"/>
        <v>3.7709239550561788</v>
      </c>
      <c r="V1982" s="38">
        <f t="shared" si="277"/>
        <v>3.0511345815016706</v>
      </c>
      <c r="W1982" s="52">
        <v>67.802990700037128</v>
      </c>
      <c r="X1982" s="71" t="str">
        <f t="shared" si="278"/>
        <v>Q4 2025</v>
      </c>
      <c r="Y1982" s="21">
        <f t="shared" si="279"/>
        <v>2560</v>
      </c>
      <c r="Z1982" s="21">
        <f t="shared" si="280"/>
        <v>1600</v>
      </c>
      <c r="AA1982" s="57">
        <f t="shared" si="281"/>
        <v>83798.310112359526</v>
      </c>
      <c r="AB1982" s="59">
        <f t="shared" si="282"/>
        <v>1.6</v>
      </c>
      <c r="AC1982" s="61">
        <f t="shared" si="283"/>
        <v>431.79999999999995</v>
      </c>
    </row>
    <row r="1983" spans="4:29">
      <c r="D1983" s="12">
        <v>1977</v>
      </c>
      <c r="E1983" s="36" t="s">
        <v>222</v>
      </c>
      <c r="F1983" s="16" t="s">
        <v>12</v>
      </c>
      <c r="G1983" s="14" t="s">
        <v>51</v>
      </c>
      <c r="H1983" s="13" t="s">
        <v>90</v>
      </c>
      <c r="I1983" s="13" t="s">
        <v>54</v>
      </c>
      <c r="J1983" s="13" t="s">
        <v>170</v>
      </c>
      <c r="K1983" s="13" t="s">
        <v>43</v>
      </c>
      <c r="L1983" s="14">
        <v>14</v>
      </c>
      <c r="M1983" s="14" t="s">
        <v>66</v>
      </c>
      <c r="N1983" s="31">
        <v>1000000</v>
      </c>
      <c r="O1983" s="14" t="s">
        <v>2</v>
      </c>
      <c r="P1983" s="14" t="s">
        <v>47</v>
      </c>
      <c r="Q1983" s="31">
        <v>4000</v>
      </c>
      <c r="R1983" s="31">
        <v>1152</v>
      </c>
      <c r="S1983" s="45">
        <v>50</v>
      </c>
      <c r="T1983" s="64">
        <f t="shared" si="275"/>
        <v>700</v>
      </c>
      <c r="U1983" s="64">
        <f t="shared" si="276"/>
        <v>2.8416035955056174</v>
      </c>
      <c r="V1983" s="38">
        <f t="shared" si="277"/>
        <v>2.7434736121402308</v>
      </c>
      <c r="W1983" s="52">
        <v>54.869472242804612</v>
      </c>
      <c r="X1983" s="71" t="str">
        <f t="shared" si="278"/>
        <v>Q4 2025</v>
      </c>
      <c r="Y1983" s="21">
        <f t="shared" si="279"/>
        <v>2560</v>
      </c>
      <c r="Z1983" s="21">
        <f t="shared" si="280"/>
        <v>1600</v>
      </c>
      <c r="AA1983" s="57">
        <f t="shared" si="281"/>
        <v>56832.071910112347</v>
      </c>
      <c r="AB1983" s="59">
        <f t="shared" si="282"/>
        <v>1.6</v>
      </c>
      <c r="AC1983" s="61">
        <f t="shared" si="283"/>
        <v>355.59999999999997</v>
      </c>
    </row>
    <row r="1984" spans="4:29">
      <c r="D1984" s="12">
        <v>1978</v>
      </c>
      <c r="E1984" s="36" t="s">
        <v>222</v>
      </c>
      <c r="F1984" s="16" t="s">
        <v>12</v>
      </c>
      <c r="G1984" s="14" t="s">
        <v>51</v>
      </c>
      <c r="H1984" s="13" t="s">
        <v>90</v>
      </c>
      <c r="I1984" s="13" t="s">
        <v>109</v>
      </c>
      <c r="J1984" s="13" t="s">
        <v>127</v>
      </c>
      <c r="K1984" s="13" t="s">
        <v>43</v>
      </c>
      <c r="L1984" s="14">
        <v>16.2</v>
      </c>
      <c r="M1984" s="14" t="s">
        <v>66</v>
      </c>
      <c r="N1984" s="31">
        <v>1000000</v>
      </c>
      <c r="O1984" s="14" t="s">
        <v>2</v>
      </c>
      <c r="P1984" s="14" t="s">
        <v>47</v>
      </c>
      <c r="Q1984" s="31">
        <v>4000</v>
      </c>
      <c r="R1984" s="31">
        <v>512</v>
      </c>
      <c r="S1984" s="45">
        <v>55</v>
      </c>
      <c r="T1984" s="64">
        <f t="shared" si="275"/>
        <v>891</v>
      </c>
      <c r="U1984" s="64">
        <f t="shared" si="276"/>
        <v>4.1853341447190999</v>
      </c>
      <c r="V1984" s="38">
        <f t="shared" si="277"/>
        <v>3.4920499834527789</v>
      </c>
      <c r="W1984" s="52">
        <v>63.491817880959623</v>
      </c>
      <c r="X1984" s="71" t="str">
        <f t="shared" si="278"/>
        <v>Q4 2025</v>
      </c>
      <c r="Y1984" s="21">
        <f t="shared" si="279"/>
        <v>2560</v>
      </c>
      <c r="Z1984" s="21">
        <f t="shared" si="280"/>
        <v>1600</v>
      </c>
      <c r="AA1984" s="57">
        <f t="shared" si="281"/>
        <v>76096.984449438183</v>
      </c>
      <c r="AB1984" s="59">
        <f t="shared" si="282"/>
        <v>1.6</v>
      </c>
      <c r="AC1984" s="61">
        <f t="shared" si="283"/>
        <v>411.47999999999996</v>
      </c>
    </row>
    <row r="1985" spans="4:29">
      <c r="D1985" s="12">
        <v>1979</v>
      </c>
      <c r="E1985" s="36" t="s">
        <v>222</v>
      </c>
      <c r="F1985" s="16" t="s">
        <v>12</v>
      </c>
      <c r="G1985" s="14" t="s">
        <v>51</v>
      </c>
      <c r="H1985" s="13" t="s">
        <v>90</v>
      </c>
      <c r="I1985" s="13" t="s">
        <v>109</v>
      </c>
      <c r="J1985" s="13" t="s">
        <v>110</v>
      </c>
      <c r="K1985" s="13" t="s">
        <v>43</v>
      </c>
      <c r="L1985" s="14">
        <v>16.2</v>
      </c>
      <c r="M1985" s="14" t="s">
        <v>64</v>
      </c>
      <c r="N1985" s="31">
        <v>1000000</v>
      </c>
      <c r="O1985" s="14" t="s">
        <v>2</v>
      </c>
      <c r="P1985" s="14" t="s">
        <v>47</v>
      </c>
      <c r="Q1985" s="31">
        <v>4000</v>
      </c>
      <c r="R1985" s="31">
        <v>512</v>
      </c>
      <c r="S1985" s="45">
        <v>30</v>
      </c>
      <c r="T1985" s="64">
        <f t="shared" si="275"/>
        <v>486</v>
      </c>
      <c r="U1985" s="64">
        <f t="shared" si="276"/>
        <v>2.3157854306492993</v>
      </c>
      <c r="V1985" s="38">
        <f t="shared" si="277"/>
        <v>2.332422880081277</v>
      </c>
      <c r="W1985" s="52">
        <v>77.747429336042572</v>
      </c>
      <c r="X1985" s="71" t="str">
        <f t="shared" si="278"/>
        <v>Q4 2025</v>
      </c>
      <c r="Y1985" s="21">
        <f t="shared" si="279"/>
        <v>3456</v>
      </c>
      <c r="Z1985" s="21">
        <f t="shared" si="280"/>
        <v>2234</v>
      </c>
      <c r="AA1985" s="57">
        <f t="shared" si="281"/>
        <v>77192.847688309979</v>
      </c>
      <c r="AB1985" s="59">
        <f t="shared" si="282"/>
        <v>1.5470008952551477</v>
      </c>
      <c r="AC1985" s="61">
        <f t="shared" si="283"/>
        <v>411.47999999999996</v>
      </c>
    </row>
    <row r="1986" spans="4:29">
      <c r="D1986" s="12">
        <v>1980</v>
      </c>
      <c r="E1986" s="36" t="s">
        <v>222</v>
      </c>
      <c r="F1986" s="16" t="s">
        <v>12</v>
      </c>
      <c r="G1986" s="14" t="s">
        <v>51</v>
      </c>
      <c r="H1986" s="13" t="s">
        <v>90</v>
      </c>
      <c r="I1986" s="13" t="s">
        <v>109</v>
      </c>
      <c r="J1986" s="13" t="s">
        <v>212</v>
      </c>
      <c r="K1986" s="13" t="s">
        <v>43</v>
      </c>
      <c r="L1986" s="14">
        <v>18</v>
      </c>
      <c r="M1986" s="14" t="s">
        <v>66</v>
      </c>
      <c r="N1986" s="31">
        <v>1000000</v>
      </c>
      <c r="O1986" s="14" t="s">
        <v>2</v>
      </c>
      <c r="P1986" s="14" t="s">
        <v>47</v>
      </c>
      <c r="Q1986" s="31">
        <v>9216</v>
      </c>
      <c r="R1986" s="31">
        <v>2304</v>
      </c>
      <c r="S1986" s="45">
        <v>25</v>
      </c>
      <c r="T1986" s="64">
        <f t="shared" si="275"/>
        <v>450</v>
      </c>
      <c r="U1986" s="64">
        <f t="shared" si="276"/>
        <v>2.3486723595505619</v>
      </c>
      <c r="V1986" s="38">
        <f t="shared" si="277"/>
        <v>1.6950747675009281</v>
      </c>
      <c r="W1986" s="52">
        <v>67.802990700037128</v>
      </c>
      <c r="X1986" s="71" t="str">
        <f t="shared" si="278"/>
        <v>Q4 2025</v>
      </c>
      <c r="Y1986" s="21">
        <f t="shared" si="279"/>
        <v>2560</v>
      </c>
      <c r="Z1986" s="21">
        <f t="shared" si="280"/>
        <v>1600</v>
      </c>
      <c r="AA1986" s="57">
        <f t="shared" si="281"/>
        <v>93946.894382022467</v>
      </c>
      <c r="AB1986" s="59">
        <f t="shared" si="282"/>
        <v>1.6</v>
      </c>
      <c r="AC1986" s="61">
        <f t="shared" si="283"/>
        <v>457.2</v>
      </c>
    </row>
    <row r="1987" spans="4:29">
      <c r="D1987" s="12">
        <v>1981</v>
      </c>
      <c r="E1987" s="36" t="s">
        <v>222</v>
      </c>
      <c r="F1987" s="16" t="s">
        <v>12</v>
      </c>
      <c r="G1987" s="14" t="s">
        <v>51</v>
      </c>
      <c r="H1987" s="13" t="s">
        <v>90</v>
      </c>
      <c r="I1987" s="13" t="s">
        <v>135</v>
      </c>
      <c r="J1987" s="13" t="s">
        <v>136</v>
      </c>
      <c r="K1987" s="13"/>
      <c r="L1987" s="14">
        <v>16.2</v>
      </c>
      <c r="M1987" s="14" t="s">
        <v>66</v>
      </c>
      <c r="N1987" s="31">
        <v>1000000</v>
      </c>
      <c r="O1987" s="14" t="s">
        <v>2</v>
      </c>
      <c r="P1987" s="14" t="s">
        <v>47</v>
      </c>
      <c r="Q1987" s="31">
        <v>4000</v>
      </c>
      <c r="R1987" s="31">
        <v>512</v>
      </c>
      <c r="S1987" s="45">
        <v>110</v>
      </c>
      <c r="T1987" s="64">
        <f t="shared" si="275"/>
        <v>1782</v>
      </c>
      <c r="U1987" s="64">
        <f t="shared" si="276"/>
        <v>8.3706682894381998</v>
      </c>
      <c r="V1987" s="38">
        <f t="shared" si="277"/>
        <v>6.9840999669055579</v>
      </c>
      <c r="W1987" s="52">
        <v>63.491817880959616</v>
      </c>
      <c r="X1987" s="71" t="str">
        <f t="shared" si="278"/>
        <v>Q4 2025</v>
      </c>
      <c r="Y1987" s="21">
        <f t="shared" si="279"/>
        <v>2560</v>
      </c>
      <c r="Z1987" s="21">
        <f t="shared" si="280"/>
        <v>1600</v>
      </c>
      <c r="AA1987" s="57">
        <f t="shared" si="281"/>
        <v>76096.984449438183</v>
      </c>
      <c r="AB1987" s="59">
        <f t="shared" si="282"/>
        <v>1.6</v>
      </c>
      <c r="AC1987" s="61">
        <f t="shared" si="283"/>
        <v>411.47999999999996</v>
      </c>
    </row>
    <row r="1988" spans="4:29">
      <c r="D1988" s="12">
        <v>1982</v>
      </c>
      <c r="E1988" s="36" t="s">
        <v>222</v>
      </c>
      <c r="F1988" s="16" t="s">
        <v>12</v>
      </c>
      <c r="G1988" s="14" t="s">
        <v>51</v>
      </c>
      <c r="H1988" s="13" t="s">
        <v>90</v>
      </c>
      <c r="I1988" s="13" t="s">
        <v>135</v>
      </c>
      <c r="J1988" s="13" t="s">
        <v>171</v>
      </c>
      <c r="K1988" s="13" t="s">
        <v>98</v>
      </c>
      <c r="L1988" s="14">
        <v>16</v>
      </c>
      <c r="M1988" s="14" t="s">
        <v>172</v>
      </c>
      <c r="N1988" s="31">
        <v>1000000</v>
      </c>
      <c r="O1988" s="14" t="s">
        <v>2</v>
      </c>
      <c r="P1988" s="14" t="s">
        <v>47</v>
      </c>
      <c r="Q1988" s="31">
        <v>4000</v>
      </c>
      <c r="R1988" s="31">
        <v>1000</v>
      </c>
      <c r="S1988" s="45">
        <v>40</v>
      </c>
      <c r="T1988" s="64">
        <f t="shared" si="275"/>
        <v>640</v>
      </c>
      <c r="U1988" s="64">
        <f t="shared" si="276"/>
        <v>2.9691857977528087</v>
      </c>
      <c r="V1988" s="38">
        <f t="shared" si="277"/>
        <v>2.5396727152383849</v>
      </c>
      <c r="W1988" s="52">
        <v>63.491817880959623</v>
      </c>
      <c r="X1988" s="71" t="str">
        <f t="shared" si="278"/>
        <v>Q4 2025</v>
      </c>
      <c r="Y1988" s="21">
        <f t="shared" si="279"/>
        <v>3200</v>
      </c>
      <c r="Z1988" s="21">
        <f t="shared" si="280"/>
        <v>2000</v>
      </c>
      <c r="AA1988" s="57">
        <f t="shared" si="281"/>
        <v>74229.644943820225</v>
      </c>
      <c r="AB1988" s="59">
        <f t="shared" si="282"/>
        <v>1.6</v>
      </c>
      <c r="AC1988" s="61">
        <f t="shared" si="283"/>
        <v>406.4</v>
      </c>
    </row>
    <row r="1989" spans="4:29">
      <c r="D1989" s="12">
        <v>1983</v>
      </c>
      <c r="E1989" s="36" t="s">
        <v>222</v>
      </c>
      <c r="F1989" s="16" t="s">
        <v>12</v>
      </c>
      <c r="G1989" s="14" t="s">
        <v>51</v>
      </c>
      <c r="H1989" s="13" t="s">
        <v>90</v>
      </c>
      <c r="I1989" s="13" t="s">
        <v>135</v>
      </c>
      <c r="J1989" s="13" t="s">
        <v>171</v>
      </c>
      <c r="K1989" s="13" t="s">
        <v>98</v>
      </c>
      <c r="L1989" s="14">
        <v>14.5</v>
      </c>
      <c r="M1989" s="14" t="s">
        <v>173</v>
      </c>
      <c r="N1989" s="31">
        <v>1000000</v>
      </c>
      <c r="O1989" s="14" t="s">
        <v>2</v>
      </c>
      <c r="P1989" s="14" t="s">
        <v>47</v>
      </c>
      <c r="Q1989" s="31">
        <v>4000</v>
      </c>
      <c r="R1989" s="31">
        <v>1000</v>
      </c>
      <c r="S1989" s="45">
        <v>60</v>
      </c>
      <c r="T1989" s="64">
        <f t="shared" si="275"/>
        <v>870</v>
      </c>
      <c r="U1989" s="64">
        <f t="shared" si="276"/>
        <v>3.6578397303370771</v>
      </c>
      <c r="V1989" s="38">
        <f t="shared" si="277"/>
        <v>3.4567767512966907</v>
      </c>
      <c r="W1989" s="52">
        <v>57.612945854944847</v>
      </c>
      <c r="X1989" s="71" t="str">
        <f t="shared" si="278"/>
        <v>Q4 2025</v>
      </c>
      <c r="Y1989" s="21">
        <f t="shared" si="279"/>
        <v>3072</v>
      </c>
      <c r="Z1989" s="21">
        <f t="shared" si="280"/>
        <v>1920</v>
      </c>
      <c r="AA1989" s="57">
        <f t="shared" si="281"/>
        <v>60963.995505617953</v>
      </c>
      <c r="AB1989" s="59">
        <f t="shared" si="282"/>
        <v>1.6</v>
      </c>
      <c r="AC1989" s="61">
        <f t="shared" si="283"/>
        <v>368.29999999999995</v>
      </c>
    </row>
    <row r="1990" spans="4:29">
      <c r="D1990" s="12">
        <v>1984</v>
      </c>
      <c r="E1990" s="36" t="s">
        <v>222</v>
      </c>
      <c r="F1990" s="16" t="s">
        <v>12</v>
      </c>
      <c r="G1990" s="14" t="s">
        <v>51</v>
      </c>
      <c r="H1990" s="13" t="s">
        <v>90</v>
      </c>
      <c r="I1990" s="13" t="s">
        <v>135</v>
      </c>
      <c r="J1990" s="13" t="s">
        <v>207</v>
      </c>
      <c r="K1990" s="13" t="s">
        <v>98</v>
      </c>
      <c r="L1990" s="14">
        <v>16</v>
      </c>
      <c r="M1990" s="14" t="s">
        <v>172</v>
      </c>
      <c r="N1990" s="31">
        <v>1000000</v>
      </c>
      <c r="O1990" s="14" t="s">
        <v>2</v>
      </c>
      <c r="P1990" s="14" t="s">
        <v>47</v>
      </c>
      <c r="Q1990" s="31">
        <v>6144</v>
      </c>
      <c r="R1990" s="31">
        <v>1536</v>
      </c>
      <c r="S1990" s="45">
        <v>45</v>
      </c>
      <c r="T1990" s="64">
        <f t="shared" si="275"/>
        <v>720</v>
      </c>
      <c r="U1990" s="64">
        <f t="shared" si="276"/>
        <v>3.3403340224719105</v>
      </c>
      <c r="V1990" s="38">
        <f t="shared" si="277"/>
        <v>2.8571318046431826</v>
      </c>
      <c r="W1990" s="52">
        <v>63.491817880959616</v>
      </c>
      <c r="X1990" s="71" t="str">
        <f t="shared" si="278"/>
        <v>Q4 2025</v>
      </c>
      <c r="Y1990" s="21">
        <f t="shared" si="279"/>
        <v>3200</v>
      </c>
      <c r="Z1990" s="21">
        <f t="shared" si="280"/>
        <v>2000</v>
      </c>
      <c r="AA1990" s="57">
        <f t="shared" si="281"/>
        <v>74229.644943820225</v>
      </c>
      <c r="AB1990" s="59">
        <f t="shared" si="282"/>
        <v>1.6</v>
      </c>
      <c r="AC1990" s="61">
        <f t="shared" si="283"/>
        <v>406.4</v>
      </c>
    </row>
    <row r="1991" spans="4:29">
      <c r="D1991" s="12">
        <v>1985</v>
      </c>
      <c r="E1991" s="36" t="s">
        <v>222</v>
      </c>
      <c r="F1991" s="16" t="s">
        <v>12</v>
      </c>
      <c r="G1991" s="14" t="s">
        <v>51</v>
      </c>
      <c r="H1991" s="13" t="s">
        <v>90</v>
      </c>
      <c r="I1991" s="13" t="s">
        <v>141</v>
      </c>
      <c r="J1991" s="13" t="s">
        <v>214</v>
      </c>
      <c r="K1991" s="13" t="s">
        <v>95</v>
      </c>
      <c r="L1991" s="14">
        <v>15.6</v>
      </c>
      <c r="M1991" s="14" t="s">
        <v>15</v>
      </c>
      <c r="N1991" s="31">
        <v>1000000</v>
      </c>
      <c r="O1991" s="14" t="s">
        <v>2</v>
      </c>
      <c r="P1991" s="14" t="s">
        <v>47</v>
      </c>
      <c r="Q1991" s="31">
        <v>10000</v>
      </c>
      <c r="R1991" s="31">
        <v>1152</v>
      </c>
      <c r="S1991" s="45">
        <v>45</v>
      </c>
      <c r="T1991" s="64">
        <f t="shared" ref="T1991:T2054" si="284">L1991*S1991</f>
        <v>702</v>
      </c>
      <c r="U1991" s="64">
        <f t="shared" ref="U1991:U2054" si="285">S1991*AA1991/10^6</f>
        <v>3.018990420320474</v>
      </c>
      <c r="V1991" s="38">
        <f t="shared" ref="V1991:V2054" si="286">S1991*W1991/1000</f>
        <v>3.4986343201219157</v>
      </c>
      <c r="W1991" s="52">
        <v>77.747429336042572</v>
      </c>
      <c r="X1991" s="71" t="str">
        <f t="shared" si="278"/>
        <v>Q4 2025</v>
      </c>
      <c r="Y1991" s="21">
        <f t="shared" si="279"/>
        <v>3840</v>
      </c>
      <c r="Z1991" s="21">
        <f t="shared" si="280"/>
        <v>2160</v>
      </c>
      <c r="AA1991" s="57">
        <f t="shared" si="281"/>
        <v>67088.676007121641</v>
      </c>
      <c r="AB1991" s="59">
        <f t="shared" si="282"/>
        <v>1.7777777777777777</v>
      </c>
      <c r="AC1991" s="61">
        <f t="shared" si="283"/>
        <v>396.23999999999995</v>
      </c>
    </row>
    <row r="1992" spans="4:29">
      <c r="D1992" s="12">
        <v>1986</v>
      </c>
      <c r="E1992" s="36" t="s">
        <v>222</v>
      </c>
      <c r="F1992" s="16" t="s">
        <v>12</v>
      </c>
      <c r="G1992" s="14" t="s">
        <v>51</v>
      </c>
      <c r="H1992" s="13" t="s">
        <v>90</v>
      </c>
      <c r="I1992" s="13" t="s">
        <v>184</v>
      </c>
      <c r="J1992" s="13" t="s">
        <v>185</v>
      </c>
      <c r="K1992" s="13" t="s">
        <v>95</v>
      </c>
      <c r="L1992" s="14">
        <v>16</v>
      </c>
      <c r="M1992" s="14" t="s">
        <v>186</v>
      </c>
      <c r="N1992" s="31">
        <v>1000000</v>
      </c>
      <c r="O1992" s="14" t="s">
        <v>2</v>
      </c>
      <c r="P1992" s="14" t="s">
        <v>47</v>
      </c>
      <c r="Q1992" s="31">
        <v>10000</v>
      </c>
      <c r="R1992" s="31">
        <v>2596</v>
      </c>
      <c r="S1992" s="45">
        <v>40</v>
      </c>
      <c r="T1992" s="64">
        <f t="shared" si="284"/>
        <v>640</v>
      </c>
      <c r="U1992" s="64">
        <f t="shared" si="285"/>
        <v>2.9691857977528087</v>
      </c>
      <c r="V1992" s="38">
        <f t="shared" si="286"/>
        <v>3.1098971734417029</v>
      </c>
      <c r="W1992" s="52">
        <v>77.747429336042572</v>
      </c>
      <c r="X1992" s="71" t="str">
        <f t="shared" ref="X1992:X2009" si="287">G1992&amp;" "&amp;F1992</f>
        <v>Q4 2025</v>
      </c>
      <c r="Y1992" s="21">
        <f t="shared" si="279"/>
        <v>3840</v>
      </c>
      <c r="Z1992" s="21">
        <f t="shared" si="280"/>
        <v>2400</v>
      </c>
      <c r="AA1992" s="57">
        <f t="shared" si="281"/>
        <v>74229.644943820225</v>
      </c>
      <c r="AB1992" s="59">
        <f t="shared" si="282"/>
        <v>1.6</v>
      </c>
      <c r="AC1992" s="61">
        <f t="shared" si="283"/>
        <v>406.4</v>
      </c>
    </row>
    <row r="1993" spans="4:29">
      <c r="D1993" s="12">
        <v>1987</v>
      </c>
      <c r="E1993" s="36" t="s">
        <v>222</v>
      </c>
      <c r="F1993" s="16" t="s">
        <v>12</v>
      </c>
      <c r="G1993" s="14" t="s">
        <v>51</v>
      </c>
      <c r="H1993" s="13" t="s">
        <v>90</v>
      </c>
      <c r="I1993" s="13" t="s">
        <v>184</v>
      </c>
      <c r="J1993" s="13" t="s">
        <v>213</v>
      </c>
      <c r="K1993" s="13" t="s">
        <v>95</v>
      </c>
      <c r="L1993" s="14">
        <v>18</v>
      </c>
      <c r="M1993" s="14" t="s">
        <v>66</v>
      </c>
      <c r="N1993" s="31">
        <v>1000000</v>
      </c>
      <c r="O1993" s="14" t="s">
        <v>2</v>
      </c>
      <c r="P1993" s="14" t="s">
        <v>47</v>
      </c>
      <c r="Q1993" s="31">
        <v>8000</v>
      </c>
      <c r="R1993" s="31">
        <v>2000</v>
      </c>
      <c r="S1993" s="45">
        <v>20</v>
      </c>
      <c r="T1993" s="64">
        <f t="shared" si="284"/>
        <v>360</v>
      </c>
      <c r="U1993" s="64">
        <f t="shared" si="285"/>
        <v>1.8789378876404492</v>
      </c>
      <c r="V1993" s="38">
        <f t="shared" si="286"/>
        <v>1.3560598140007425</v>
      </c>
      <c r="W1993" s="52">
        <v>67.802990700037128</v>
      </c>
      <c r="X1993" s="71" t="str">
        <f t="shared" si="287"/>
        <v>Q4 2025</v>
      </c>
      <c r="Y1993" s="21">
        <f t="shared" si="279"/>
        <v>2560</v>
      </c>
      <c r="Z1993" s="21">
        <f t="shared" si="280"/>
        <v>1600</v>
      </c>
      <c r="AA1993" s="57">
        <f t="shared" si="281"/>
        <v>93946.894382022467</v>
      </c>
      <c r="AB1993" s="59">
        <f t="shared" si="282"/>
        <v>1.6</v>
      </c>
      <c r="AC1993" s="61">
        <f t="shared" si="283"/>
        <v>457.2</v>
      </c>
    </row>
    <row r="1994" spans="4:29">
      <c r="D1994" s="12">
        <v>1988</v>
      </c>
      <c r="E1994" s="36" t="s">
        <v>222</v>
      </c>
      <c r="F1994" s="16" t="s">
        <v>12</v>
      </c>
      <c r="G1994" s="14" t="s">
        <v>51</v>
      </c>
      <c r="H1994" s="13" t="s">
        <v>90</v>
      </c>
      <c r="I1994" s="13" t="s">
        <v>195</v>
      </c>
      <c r="J1994" s="13" t="s">
        <v>196</v>
      </c>
      <c r="K1994" s="13" t="s">
        <v>43</v>
      </c>
      <c r="L1994" s="14">
        <v>16.100000000000001</v>
      </c>
      <c r="M1994" s="14" t="s">
        <v>143</v>
      </c>
      <c r="N1994" s="31">
        <v>1000000</v>
      </c>
      <c r="O1994" s="14" t="s">
        <v>2</v>
      </c>
      <c r="P1994" s="14" t="s">
        <v>47</v>
      </c>
      <c r="Q1994" s="31">
        <v>4000</v>
      </c>
      <c r="R1994" s="31">
        <v>1000</v>
      </c>
      <c r="S1994" s="45">
        <v>45</v>
      </c>
      <c r="T1994" s="64">
        <f t="shared" si="284"/>
        <v>724.50000000000011</v>
      </c>
      <c r="U1994" s="64">
        <f t="shared" si="285"/>
        <v>3.2156168098753706</v>
      </c>
      <c r="V1994" s="38">
        <f t="shared" si="286"/>
        <v>2.8571318046431831</v>
      </c>
      <c r="W1994" s="52">
        <v>63.491817880959623</v>
      </c>
      <c r="X1994" s="71" t="str">
        <f t="shared" si="287"/>
        <v>Q4 2025</v>
      </c>
      <c r="Y1994" s="21">
        <f t="shared" si="279"/>
        <v>2560</v>
      </c>
      <c r="Z1994" s="21">
        <f t="shared" si="280"/>
        <v>1440</v>
      </c>
      <c r="AA1994" s="57">
        <f t="shared" si="281"/>
        <v>71458.151330563793</v>
      </c>
      <c r="AB1994" s="59">
        <f t="shared" si="282"/>
        <v>1.7777777777777777</v>
      </c>
      <c r="AC1994" s="61">
        <f t="shared" si="283"/>
        <v>408.94</v>
      </c>
    </row>
    <row r="1995" spans="4:29">
      <c r="D1995" s="12">
        <v>1989</v>
      </c>
      <c r="E1995" s="36" t="s">
        <v>222</v>
      </c>
      <c r="F1995" s="16" t="s">
        <v>12</v>
      </c>
      <c r="G1995" s="14" t="s">
        <v>51</v>
      </c>
      <c r="H1995" s="13" t="s">
        <v>90</v>
      </c>
      <c r="I1995" s="13" t="s">
        <v>295</v>
      </c>
      <c r="J1995" s="13" t="s">
        <v>296</v>
      </c>
      <c r="K1995" s="13"/>
      <c r="L1995" s="14">
        <v>16</v>
      </c>
      <c r="M1995" s="14" t="s">
        <v>66</v>
      </c>
      <c r="N1995" s="31">
        <v>1000000</v>
      </c>
      <c r="O1995" s="14" t="s">
        <v>2</v>
      </c>
      <c r="P1995" s="14" t="s">
        <v>47</v>
      </c>
      <c r="Q1995" s="31">
        <v>4000</v>
      </c>
      <c r="R1995" s="31">
        <v>1000</v>
      </c>
      <c r="S1995" s="45">
        <v>10</v>
      </c>
      <c r="T1995" s="64">
        <f t="shared" si="284"/>
        <v>160</v>
      </c>
      <c r="U1995" s="64">
        <f t="shared" si="285"/>
        <v>0.74229644943820217</v>
      </c>
      <c r="V1995" s="38">
        <f t="shared" si="286"/>
        <v>0.77747429336042573</v>
      </c>
      <c r="W1995" s="52">
        <v>77.747429336042572</v>
      </c>
      <c r="X1995" s="71" t="str">
        <f t="shared" si="287"/>
        <v>Q4 2025</v>
      </c>
      <c r="Y1995" s="21">
        <f t="shared" si="279"/>
        <v>2560</v>
      </c>
      <c r="Z1995" s="21">
        <f t="shared" si="280"/>
        <v>1600</v>
      </c>
      <c r="AA1995" s="57">
        <f t="shared" si="281"/>
        <v>74229.644943820225</v>
      </c>
      <c r="AB1995" s="59">
        <f t="shared" si="282"/>
        <v>1.6</v>
      </c>
      <c r="AC1995" s="61">
        <f t="shared" si="283"/>
        <v>406.4</v>
      </c>
    </row>
    <row r="1996" spans="4:29">
      <c r="D1996" s="12">
        <v>1990</v>
      </c>
      <c r="E1996" s="36" t="s">
        <v>222</v>
      </c>
      <c r="F1996" s="16" t="s">
        <v>12</v>
      </c>
      <c r="G1996" s="14" t="s">
        <v>51</v>
      </c>
      <c r="H1996" s="13" t="s">
        <v>5</v>
      </c>
      <c r="I1996" s="13" t="s">
        <v>31</v>
      </c>
      <c r="J1996" s="13" t="s">
        <v>32</v>
      </c>
      <c r="K1996" s="13" t="s">
        <v>33</v>
      </c>
      <c r="L1996" s="14">
        <v>31.5</v>
      </c>
      <c r="M1996" s="14" t="s">
        <v>34</v>
      </c>
      <c r="N1996" s="31">
        <v>1000000</v>
      </c>
      <c r="O1996" s="14" t="s">
        <v>1</v>
      </c>
      <c r="P1996" s="14" t="s">
        <v>35</v>
      </c>
      <c r="Q1996" s="31">
        <v>576</v>
      </c>
      <c r="R1996" s="31">
        <v>576</v>
      </c>
      <c r="S1996" s="45">
        <v>3</v>
      </c>
      <c r="T1996" s="64">
        <f t="shared" si="284"/>
        <v>94.5</v>
      </c>
      <c r="U1996" s="64">
        <f t="shared" si="285"/>
        <v>0.82062054694362008</v>
      </c>
      <c r="V1996" s="38">
        <f t="shared" si="286"/>
        <v>0.3674607058298836</v>
      </c>
      <c r="W1996" s="52">
        <v>122.48690194329453</v>
      </c>
      <c r="X1996" s="71" t="str">
        <f t="shared" si="287"/>
        <v>Q4 2025</v>
      </c>
      <c r="Y1996" s="21">
        <f t="shared" si="279"/>
        <v>6016</v>
      </c>
      <c r="Z1996" s="21">
        <f t="shared" si="280"/>
        <v>3384</v>
      </c>
      <c r="AA1996" s="57">
        <f t="shared" si="281"/>
        <v>273540.18231454003</v>
      </c>
      <c r="AB1996" s="59">
        <f t="shared" si="282"/>
        <v>1.7777777777777777</v>
      </c>
      <c r="AC1996" s="61">
        <f t="shared" si="283"/>
        <v>800.09999999999991</v>
      </c>
    </row>
    <row r="1997" spans="4:29">
      <c r="D1997" s="12">
        <v>1991</v>
      </c>
      <c r="E1997" s="36" t="s">
        <v>222</v>
      </c>
      <c r="F1997" s="16" t="s">
        <v>12</v>
      </c>
      <c r="G1997" s="14" t="s">
        <v>51</v>
      </c>
      <c r="H1997" s="13" t="s">
        <v>5</v>
      </c>
      <c r="I1997" s="13" t="s">
        <v>31</v>
      </c>
      <c r="J1997" s="13" t="s">
        <v>306</v>
      </c>
      <c r="K1997" s="13" t="s">
        <v>57</v>
      </c>
      <c r="L1997" s="14">
        <v>27</v>
      </c>
      <c r="M1997" s="14" t="s">
        <v>307</v>
      </c>
      <c r="N1997" s="31">
        <v>1000000</v>
      </c>
      <c r="O1997" s="14" t="s">
        <v>2</v>
      </c>
      <c r="P1997" s="14" t="s">
        <v>35</v>
      </c>
      <c r="Q1997" s="31">
        <v>4000</v>
      </c>
      <c r="R1997" s="31">
        <v>1000</v>
      </c>
      <c r="S1997" s="45">
        <v>30</v>
      </c>
      <c r="T1997" s="64">
        <f t="shared" si="284"/>
        <v>810</v>
      </c>
      <c r="U1997" s="64">
        <f t="shared" si="285"/>
        <v>6.0290489163204741</v>
      </c>
      <c r="V1997" s="38">
        <f t="shared" si="286"/>
        <v>2.8211499350810412</v>
      </c>
      <c r="W1997" s="52">
        <v>94.03833116936805</v>
      </c>
      <c r="X1997" s="71" t="str">
        <f t="shared" si="287"/>
        <v>Q4 2025</v>
      </c>
      <c r="Y1997" s="21">
        <f t="shared" si="279"/>
        <v>5120</v>
      </c>
      <c r="Z1997" s="21">
        <f t="shared" si="280"/>
        <v>2880</v>
      </c>
      <c r="AA1997" s="57">
        <f t="shared" si="281"/>
        <v>200968.29721068247</v>
      </c>
      <c r="AB1997" s="59">
        <f t="shared" si="282"/>
        <v>1.7777777777777777</v>
      </c>
      <c r="AC1997" s="61">
        <f t="shared" si="283"/>
        <v>685.8</v>
      </c>
    </row>
    <row r="1998" spans="4:29">
      <c r="D1998" s="12">
        <v>1992</v>
      </c>
      <c r="E1998" s="36" t="s">
        <v>222</v>
      </c>
      <c r="F1998" s="16" t="s">
        <v>12</v>
      </c>
      <c r="G1998" s="14" t="s">
        <v>51</v>
      </c>
      <c r="H1998" s="13" t="s">
        <v>5</v>
      </c>
      <c r="I1998" s="13" t="s">
        <v>41</v>
      </c>
      <c r="J1998" s="13" t="s">
        <v>42</v>
      </c>
      <c r="K1998" s="13" t="s">
        <v>43</v>
      </c>
      <c r="L1998" s="14">
        <v>31.5</v>
      </c>
      <c r="M1998" s="14" t="s">
        <v>15</v>
      </c>
      <c r="N1998" s="31">
        <v>1000000</v>
      </c>
      <c r="O1998" s="14" t="s">
        <v>1</v>
      </c>
      <c r="P1998" s="14" t="s">
        <v>35</v>
      </c>
      <c r="Q1998" s="31">
        <v>5000</v>
      </c>
      <c r="R1998" s="31">
        <v>1152</v>
      </c>
      <c r="S1998" s="45">
        <v>20</v>
      </c>
      <c r="T1998" s="64">
        <f t="shared" si="284"/>
        <v>630</v>
      </c>
      <c r="U1998" s="64">
        <f t="shared" si="285"/>
        <v>5.4708036462908005</v>
      </c>
      <c r="V1998" s="38">
        <f t="shared" si="286"/>
        <v>1.7148166272061232</v>
      </c>
      <c r="W1998" s="52">
        <v>85.74083136030616</v>
      </c>
      <c r="X1998" s="71" t="str">
        <f t="shared" si="287"/>
        <v>Q4 2025</v>
      </c>
      <c r="Y1998" s="21">
        <f t="shared" si="279"/>
        <v>3840</v>
      </c>
      <c r="Z1998" s="21">
        <f t="shared" si="280"/>
        <v>2160</v>
      </c>
      <c r="AA1998" s="57">
        <f t="shared" si="281"/>
        <v>273540.18231454003</v>
      </c>
      <c r="AB1998" s="59">
        <f t="shared" si="282"/>
        <v>1.7777777777777777</v>
      </c>
      <c r="AC1998" s="61">
        <f t="shared" si="283"/>
        <v>800.09999999999991</v>
      </c>
    </row>
    <row r="1999" spans="4:29">
      <c r="D1999" s="12">
        <v>1993</v>
      </c>
      <c r="E1999" s="36" t="s">
        <v>222</v>
      </c>
      <c r="F1999" s="16" t="s">
        <v>12</v>
      </c>
      <c r="G1999" s="14" t="s">
        <v>51</v>
      </c>
      <c r="H1999" s="13" t="s">
        <v>5</v>
      </c>
      <c r="I1999" s="13" t="s">
        <v>41</v>
      </c>
      <c r="J1999" s="13" t="s">
        <v>44</v>
      </c>
      <c r="K1999" s="13" t="s">
        <v>43</v>
      </c>
      <c r="L1999" s="14">
        <v>31.5</v>
      </c>
      <c r="M1999" s="14" t="s">
        <v>15</v>
      </c>
      <c r="N1999" s="31">
        <v>1000000</v>
      </c>
      <c r="O1999" s="14" t="s">
        <v>1</v>
      </c>
      <c r="P1999" s="14" t="s">
        <v>35</v>
      </c>
      <c r="Q1999" s="31">
        <v>4608</v>
      </c>
      <c r="R1999" s="31">
        <v>576</v>
      </c>
      <c r="S1999" s="45">
        <v>10</v>
      </c>
      <c r="T1999" s="64">
        <f t="shared" si="284"/>
        <v>315</v>
      </c>
      <c r="U1999" s="64">
        <f t="shared" si="285"/>
        <v>2.7354018231454003</v>
      </c>
      <c r="V1999" s="38">
        <f t="shared" si="286"/>
        <v>0.85740831360306158</v>
      </c>
      <c r="W1999" s="52">
        <v>85.74083136030616</v>
      </c>
      <c r="X1999" s="71" t="str">
        <f t="shared" si="287"/>
        <v>Q4 2025</v>
      </c>
      <c r="Y1999" s="21">
        <f t="shared" si="279"/>
        <v>3840</v>
      </c>
      <c r="Z1999" s="21">
        <f t="shared" si="280"/>
        <v>2160</v>
      </c>
      <c r="AA1999" s="57">
        <f t="shared" si="281"/>
        <v>273540.18231454003</v>
      </c>
      <c r="AB1999" s="59">
        <f t="shared" si="282"/>
        <v>1.7777777777777777</v>
      </c>
      <c r="AC1999" s="61">
        <f t="shared" si="283"/>
        <v>800.09999999999991</v>
      </c>
    </row>
    <row r="2000" spans="4:29">
      <c r="D2000" s="12">
        <v>1994</v>
      </c>
      <c r="E2000" s="36" t="s">
        <v>222</v>
      </c>
      <c r="F2000" s="16" t="s">
        <v>12</v>
      </c>
      <c r="G2000" s="14" t="s">
        <v>51</v>
      </c>
      <c r="H2000" s="13" t="s">
        <v>5</v>
      </c>
      <c r="I2000" s="13" t="s">
        <v>41</v>
      </c>
      <c r="J2000" s="13" t="s">
        <v>113</v>
      </c>
      <c r="K2000" s="13" t="s">
        <v>43</v>
      </c>
      <c r="L2000" s="14">
        <v>31.5</v>
      </c>
      <c r="M2000" s="14" t="s">
        <v>15</v>
      </c>
      <c r="N2000" s="31">
        <v>1000000</v>
      </c>
      <c r="O2000" s="14" t="s">
        <v>1</v>
      </c>
      <c r="P2000" s="14" t="s">
        <v>35</v>
      </c>
      <c r="Q2000" s="31">
        <v>4608</v>
      </c>
      <c r="R2000" s="31">
        <v>576</v>
      </c>
      <c r="S2000" s="45">
        <v>20</v>
      </c>
      <c r="T2000" s="64">
        <f t="shared" si="284"/>
        <v>630</v>
      </c>
      <c r="U2000" s="64">
        <f t="shared" si="285"/>
        <v>5.4708036462908005</v>
      </c>
      <c r="V2000" s="38">
        <f t="shared" si="286"/>
        <v>1.7148166272061232</v>
      </c>
      <c r="W2000" s="52">
        <v>85.74083136030616</v>
      </c>
      <c r="X2000" s="71" t="str">
        <f t="shared" si="287"/>
        <v>Q4 2025</v>
      </c>
      <c r="Y2000" s="21">
        <f t="shared" si="279"/>
        <v>3840</v>
      </c>
      <c r="Z2000" s="21">
        <f t="shared" si="280"/>
        <v>2160</v>
      </c>
      <c r="AA2000" s="57">
        <f t="shared" si="281"/>
        <v>273540.18231454003</v>
      </c>
      <c r="AB2000" s="59">
        <f t="shared" si="282"/>
        <v>1.7777777777777777</v>
      </c>
      <c r="AC2000" s="61">
        <f t="shared" si="283"/>
        <v>800.09999999999991</v>
      </c>
    </row>
    <row r="2001" spans="4:29">
      <c r="D2001" s="12">
        <v>1995</v>
      </c>
      <c r="E2001" s="36" t="s">
        <v>222</v>
      </c>
      <c r="F2001" s="16" t="s">
        <v>12</v>
      </c>
      <c r="G2001" s="14" t="s">
        <v>51</v>
      </c>
      <c r="H2001" s="13" t="s">
        <v>5</v>
      </c>
      <c r="I2001" s="13" t="s">
        <v>41</v>
      </c>
      <c r="J2001" s="13" t="s">
        <v>116</v>
      </c>
      <c r="K2001" s="13" t="s">
        <v>43</v>
      </c>
      <c r="L2001" s="14">
        <v>27</v>
      </c>
      <c r="M2001" s="14" t="s">
        <v>117</v>
      </c>
      <c r="N2001" s="31">
        <v>1000000</v>
      </c>
      <c r="O2001" s="14" t="s">
        <v>1</v>
      </c>
      <c r="P2001" s="14" t="s">
        <v>35</v>
      </c>
      <c r="Q2001" s="31">
        <v>2304</v>
      </c>
      <c r="R2001" s="31">
        <v>576</v>
      </c>
      <c r="S2001" s="45">
        <v>15</v>
      </c>
      <c r="T2001" s="64">
        <f t="shared" si="284"/>
        <v>405</v>
      </c>
      <c r="U2001" s="64">
        <f t="shared" si="285"/>
        <v>2.5128551497468936</v>
      </c>
      <c r="V2001" s="38">
        <f t="shared" si="286"/>
        <v>1.2861124704045923</v>
      </c>
      <c r="W2001" s="52">
        <v>85.74083136030616</v>
      </c>
      <c r="X2001" s="71" t="str">
        <f t="shared" si="287"/>
        <v>Q4 2025</v>
      </c>
      <c r="Y2001" s="21">
        <f t="shared" si="279"/>
        <v>3440</v>
      </c>
      <c r="Z2001" s="21">
        <f t="shared" si="280"/>
        <v>1440</v>
      </c>
      <c r="AA2001" s="57">
        <f t="shared" si="281"/>
        <v>167523.67664979291</v>
      </c>
      <c r="AB2001" s="59">
        <f t="shared" si="282"/>
        <v>2.3888888888888888</v>
      </c>
      <c r="AC2001" s="61">
        <f t="shared" si="283"/>
        <v>685.8</v>
      </c>
    </row>
    <row r="2002" spans="4:29">
      <c r="D2002" s="12">
        <v>1996</v>
      </c>
      <c r="E2002" s="36" t="s">
        <v>222</v>
      </c>
      <c r="F2002" s="16" t="s">
        <v>12</v>
      </c>
      <c r="G2002" s="14" t="s">
        <v>51</v>
      </c>
      <c r="H2002" s="13" t="s">
        <v>5</v>
      </c>
      <c r="I2002" s="13" t="s">
        <v>54</v>
      </c>
      <c r="J2002" s="13" t="s">
        <v>55</v>
      </c>
      <c r="K2002" s="13" t="s">
        <v>43</v>
      </c>
      <c r="L2002" s="14">
        <v>31.5</v>
      </c>
      <c r="M2002" s="14" t="s">
        <v>15</v>
      </c>
      <c r="N2002" s="31">
        <v>1000000</v>
      </c>
      <c r="O2002" s="14" t="s">
        <v>1</v>
      </c>
      <c r="P2002" s="14" t="s">
        <v>35</v>
      </c>
      <c r="Q2002" s="31">
        <v>2304</v>
      </c>
      <c r="R2002" s="31">
        <v>1152</v>
      </c>
      <c r="S2002" s="45">
        <v>15</v>
      </c>
      <c r="T2002" s="64">
        <f t="shared" si="284"/>
        <v>472.5</v>
      </c>
      <c r="U2002" s="64">
        <f t="shared" si="285"/>
        <v>4.1031027347181004</v>
      </c>
      <c r="V2002" s="38">
        <f t="shared" si="286"/>
        <v>1.2861124704045923</v>
      </c>
      <c r="W2002" s="52">
        <v>85.74083136030616</v>
      </c>
      <c r="X2002" s="71" t="str">
        <f t="shared" si="287"/>
        <v>Q4 2025</v>
      </c>
      <c r="Y2002" s="21">
        <f t="shared" si="279"/>
        <v>3840</v>
      </c>
      <c r="Z2002" s="21">
        <f t="shared" si="280"/>
        <v>2160</v>
      </c>
      <c r="AA2002" s="57">
        <f t="shared" si="281"/>
        <v>273540.18231454003</v>
      </c>
      <c r="AB2002" s="59">
        <f t="shared" si="282"/>
        <v>1.7777777777777777</v>
      </c>
      <c r="AC2002" s="61">
        <f t="shared" si="283"/>
        <v>800.09999999999991</v>
      </c>
    </row>
    <row r="2003" spans="4:29">
      <c r="D2003" s="12">
        <v>1997</v>
      </c>
      <c r="E2003" s="36" t="s">
        <v>222</v>
      </c>
      <c r="F2003" s="16" t="s">
        <v>12</v>
      </c>
      <c r="G2003" s="14" t="s">
        <v>51</v>
      </c>
      <c r="H2003" s="13" t="s">
        <v>5</v>
      </c>
      <c r="I2003" s="13" t="s">
        <v>54</v>
      </c>
      <c r="J2003" s="13" t="s">
        <v>114</v>
      </c>
      <c r="K2003" s="13" t="s">
        <v>43</v>
      </c>
      <c r="L2003" s="14">
        <v>27</v>
      </c>
      <c r="M2003" s="14" t="s">
        <v>15</v>
      </c>
      <c r="N2003" s="31">
        <v>1000000</v>
      </c>
      <c r="O2003" s="14" t="s">
        <v>1</v>
      </c>
      <c r="P2003" s="14" t="s">
        <v>35</v>
      </c>
      <c r="Q2003" s="31">
        <v>2304</v>
      </c>
      <c r="R2003" s="31">
        <v>512</v>
      </c>
      <c r="S2003" s="45">
        <v>15</v>
      </c>
      <c r="T2003" s="64">
        <f t="shared" si="284"/>
        <v>405</v>
      </c>
      <c r="U2003" s="64">
        <f t="shared" si="285"/>
        <v>3.0145244581602371</v>
      </c>
      <c r="V2003" s="38">
        <f t="shared" si="286"/>
        <v>1.2861124704045923</v>
      </c>
      <c r="W2003" s="52">
        <v>85.74083136030616</v>
      </c>
      <c r="X2003" s="71" t="str">
        <f t="shared" si="287"/>
        <v>Q4 2025</v>
      </c>
      <c r="Y2003" s="21">
        <f t="shared" si="279"/>
        <v>3840</v>
      </c>
      <c r="Z2003" s="21">
        <f t="shared" si="280"/>
        <v>2160</v>
      </c>
      <c r="AA2003" s="57">
        <f t="shared" si="281"/>
        <v>200968.29721068247</v>
      </c>
      <c r="AB2003" s="59">
        <f t="shared" si="282"/>
        <v>1.7777777777777777</v>
      </c>
      <c r="AC2003" s="61">
        <f t="shared" si="283"/>
        <v>685.8</v>
      </c>
    </row>
    <row r="2004" spans="4:29">
      <c r="D2004" s="12">
        <v>1998</v>
      </c>
      <c r="E2004" s="36" t="s">
        <v>222</v>
      </c>
      <c r="F2004" s="16" t="s">
        <v>12</v>
      </c>
      <c r="G2004" s="14" t="s">
        <v>51</v>
      </c>
      <c r="H2004" s="13" t="s">
        <v>5</v>
      </c>
      <c r="I2004" s="13" t="s">
        <v>54</v>
      </c>
      <c r="J2004" s="13" t="s">
        <v>128</v>
      </c>
      <c r="K2004" s="13" t="s">
        <v>43</v>
      </c>
      <c r="L2004" s="14">
        <v>31.5</v>
      </c>
      <c r="M2004" s="14" t="s">
        <v>15</v>
      </c>
      <c r="N2004" s="31">
        <v>1000000</v>
      </c>
      <c r="O2004" s="14" t="s">
        <v>1</v>
      </c>
      <c r="P2004" s="14" t="s">
        <v>35</v>
      </c>
      <c r="Q2004" s="31">
        <v>2304</v>
      </c>
      <c r="R2004" s="31">
        <v>576</v>
      </c>
      <c r="S2004" s="45">
        <v>10</v>
      </c>
      <c r="T2004" s="64">
        <f t="shared" si="284"/>
        <v>315</v>
      </c>
      <c r="U2004" s="64">
        <f t="shared" si="285"/>
        <v>2.7354018231454003</v>
      </c>
      <c r="V2004" s="38">
        <f t="shared" si="286"/>
        <v>0.85740831360306158</v>
      </c>
      <c r="W2004" s="52">
        <v>85.74083136030616</v>
      </c>
      <c r="X2004" s="71" t="str">
        <f t="shared" si="287"/>
        <v>Q4 2025</v>
      </c>
      <c r="Y2004" s="21">
        <f t="shared" si="279"/>
        <v>3840</v>
      </c>
      <c r="Z2004" s="21">
        <f t="shared" si="280"/>
        <v>2160</v>
      </c>
      <c r="AA2004" s="57">
        <f t="shared" si="281"/>
        <v>273540.18231454003</v>
      </c>
      <c r="AB2004" s="59">
        <f t="shared" si="282"/>
        <v>1.7777777777777777</v>
      </c>
      <c r="AC2004" s="61">
        <f t="shared" si="283"/>
        <v>800.09999999999991</v>
      </c>
    </row>
    <row r="2005" spans="4:29">
      <c r="D2005" s="12">
        <v>1999</v>
      </c>
      <c r="E2005" s="36" t="s">
        <v>222</v>
      </c>
      <c r="F2005" s="16" t="s">
        <v>12</v>
      </c>
      <c r="G2005" s="14" t="s">
        <v>51</v>
      </c>
      <c r="H2005" s="13" t="s">
        <v>5</v>
      </c>
      <c r="I2005" s="13" t="s">
        <v>54</v>
      </c>
      <c r="J2005" s="13" t="s">
        <v>118</v>
      </c>
      <c r="K2005" s="13" t="s">
        <v>43</v>
      </c>
      <c r="L2005" s="14">
        <v>31.5</v>
      </c>
      <c r="M2005" s="14" t="s">
        <v>15</v>
      </c>
      <c r="N2005" s="31">
        <v>1000000</v>
      </c>
      <c r="O2005" s="14" t="s">
        <v>1</v>
      </c>
      <c r="P2005" s="14" t="s">
        <v>35</v>
      </c>
      <c r="Q2005" s="31">
        <v>2304</v>
      </c>
      <c r="R2005" s="31">
        <v>576</v>
      </c>
      <c r="S2005" s="45">
        <v>15</v>
      </c>
      <c r="T2005" s="64">
        <f t="shared" si="284"/>
        <v>472.5</v>
      </c>
      <c r="U2005" s="64">
        <f t="shared" si="285"/>
        <v>4.1031027347181004</v>
      </c>
      <c r="V2005" s="38">
        <f t="shared" si="286"/>
        <v>1.2861124704045923</v>
      </c>
      <c r="W2005" s="52">
        <v>85.74083136030616</v>
      </c>
      <c r="X2005" s="71" t="str">
        <f t="shared" si="287"/>
        <v>Q4 2025</v>
      </c>
      <c r="Y2005" s="21">
        <f t="shared" si="279"/>
        <v>3840</v>
      </c>
      <c r="Z2005" s="21">
        <f t="shared" si="280"/>
        <v>2160</v>
      </c>
      <c r="AA2005" s="57">
        <f t="shared" si="281"/>
        <v>273540.18231454003</v>
      </c>
      <c r="AB2005" s="59">
        <f t="shared" si="282"/>
        <v>1.7777777777777777</v>
      </c>
      <c r="AC2005" s="61">
        <f t="shared" si="283"/>
        <v>800.09999999999991</v>
      </c>
    </row>
    <row r="2006" spans="4:29">
      <c r="D2006" s="12">
        <v>2000</v>
      </c>
      <c r="E2006" s="36" t="s">
        <v>222</v>
      </c>
      <c r="F2006" s="16" t="s">
        <v>12</v>
      </c>
      <c r="G2006" s="14" t="s">
        <v>51</v>
      </c>
      <c r="H2006" s="13" t="s">
        <v>5</v>
      </c>
      <c r="I2006" s="13" t="s">
        <v>54</v>
      </c>
      <c r="J2006" s="13" t="s">
        <v>199</v>
      </c>
      <c r="K2006" s="13" t="s">
        <v>43</v>
      </c>
      <c r="L2006" s="14">
        <v>31.5</v>
      </c>
      <c r="M2006" s="14" t="s">
        <v>117</v>
      </c>
      <c r="N2006" s="31">
        <v>1000000</v>
      </c>
      <c r="O2006" s="14" t="s">
        <v>1</v>
      </c>
      <c r="P2006" s="14" t="s">
        <v>35</v>
      </c>
      <c r="Q2006" s="31">
        <v>2304</v>
      </c>
      <c r="R2006" s="31">
        <v>1152</v>
      </c>
      <c r="S2006" s="45">
        <v>15</v>
      </c>
      <c r="T2006" s="64">
        <f t="shared" si="284"/>
        <v>472.5</v>
      </c>
      <c r="U2006" s="64">
        <f t="shared" si="285"/>
        <v>3.4202750649332718</v>
      </c>
      <c r="V2006" s="38">
        <f t="shared" si="286"/>
        <v>1.2861124704045923</v>
      </c>
      <c r="W2006" s="52">
        <v>85.74083136030616</v>
      </c>
      <c r="X2006" s="71" t="str">
        <f t="shared" si="287"/>
        <v>Q4 2025</v>
      </c>
      <c r="Y2006" s="21">
        <f t="shared" si="279"/>
        <v>3440</v>
      </c>
      <c r="Z2006" s="21">
        <f t="shared" si="280"/>
        <v>1440</v>
      </c>
      <c r="AA2006" s="57">
        <f t="shared" si="281"/>
        <v>228018.33766221811</v>
      </c>
      <c r="AB2006" s="59">
        <f t="shared" si="282"/>
        <v>2.3888888888888888</v>
      </c>
      <c r="AC2006" s="61">
        <f t="shared" si="283"/>
        <v>800.09999999999991</v>
      </c>
    </row>
    <row r="2007" spans="4:29">
      <c r="D2007" s="12">
        <v>2001</v>
      </c>
      <c r="E2007" s="36" t="s">
        <v>222</v>
      </c>
      <c r="F2007" s="16" t="s">
        <v>12</v>
      </c>
      <c r="G2007" s="14" t="s">
        <v>51</v>
      </c>
      <c r="H2007" s="13" t="s">
        <v>5</v>
      </c>
      <c r="I2007" s="13" t="s">
        <v>54</v>
      </c>
      <c r="J2007" s="13" t="s">
        <v>203</v>
      </c>
      <c r="K2007" s="13" t="s">
        <v>43</v>
      </c>
      <c r="L2007" s="14">
        <v>34</v>
      </c>
      <c r="M2007" s="14" t="s">
        <v>117</v>
      </c>
      <c r="N2007" s="31">
        <v>1000000</v>
      </c>
      <c r="O2007" s="14" t="s">
        <v>1</v>
      </c>
      <c r="P2007" s="14" t="s">
        <v>35</v>
      </c>
      <c r="Q2007" s="31">
        <v>9216</v>
      </c>
      <c r="R2007" s="31">
        <v>2304</v>
      </c>
      <c r="S2007" s="45">
        <v>10</v>
      </c>
      <c r="T2007" s="64">
        <f t="shared" si="284"/>
        <v>340</v>
      </c>
      <c r="U2007" s="64">
        <f t="shared" si="285"/>
        <v>2.6564797010584447</v>
      </c>
      <c r="V2007" s="38">
        <f t="shared" si="286"/>
        <v>0.85740831360306158</v>
      </c>
      <c r="W2007" s="52">
        <v>85.74083136030616</v>
      </c>
      <c r="X2007" s="71" t="str">
        <f t="shared" si="287"/>
        <v>Q4 2025</v>
      </c>
      <c r="Y2007" s="21">
        <f t="shared" si="279"/>
        <v>3440</v>
      </c>
      <c r="Z2007" s="21">
        <f t="shared" si="280"/>
        <v>1440</v>
      </c>
      <c r="AA2007" s="57">
        <f t="shared" si="281"/>
        <v>265647.97010584443</v>
      </c>
      <c r="AB2007" s="59">
        <f t="shared" si="282"/>
        <v>2.3888888888888888</v>
      </c>
      <c r="AC2007" s="61">
        <f t="shared" si="283"/>
        <v>863.59999999999991</v>
      </c>
    </row>
    <row r="2008" spans="4:29">
      <c r="D2008" s="12">
        <v>2002</v>
      </c>
      <c r="E2008" s="36" t="s">
        <v>222</v>
      </c>
      <c r="F2008" s="16" t="s">
        <v>12</v>
      </c>
      <c r="G2008" s="14" t="s">
        <v>51</v>
      </c>
      <c r="H2008" s="13" t="s">
        <v>5</v>
      </c>
      <c r="I2008" s="13" t="s">
        <v>54</v>
      </c>
      <c r="J2008" s="13" t="s">
        <v>204</v>
      </c>
      <c r="K2008" s="13" t="s">
        <v>43</v>
      </c>
      <c r="L2008" s="14">
        <v>57</v>
      </c>
      <c r="M2008" s="14" t="s">
        <v>205</v>
      </c>
      <c r="N2008" s="31">
        <v>1000000</v>
      </c>
      <c r="O2008" s="14" t="s">
        <v>1</v>
      </c>
      <c r="P2008" s="14" t="s">
        <v>35</v>
      </c>
      <c r="Q2008" s="31">
        <v>9216</v>
      </c>
      <c r="R2008" s="31">
        <v>2304</v>
      </c>
      <c r="S2008" s="45">
        <v>5</v>
      </c>
      <c r="T2008" s="64">
        <f t="shared" si="284"/>
        <v>285</v>
      </c>
      <c r="U2008" s="64">
        <f t="shared" si="285"/>
        <v>2.7316016014479638</v>
      </c>
      <c r="V2008" s="38">
        <f t="shared" si="286"/>
        <v>0.71870990993197803</v>
      </c>
      <c r="W2008" s="52">
        <v>143.74198198639561</v>
      </c>
      <c r="X2008" s="71" t="str">
        <f t="shared" si="287"/>
        <v>Q4 2025</v>
      </c>
      <c r="Y2008" s="21">
        <f t="shared" si="279"/>
        <v>7680</v>
      </c>
      <c r="Z2008" s="21">
        <f t="shared" si="280"/>
        <v>2160</v>
      </c>
      <c r="AA2008" s="57">
        <f t="shared" si="281"/>
        <v>546320.32028959272</v>
      </c>
      <c r="AB2008" s="59">
        <f t="shared" si="282"/>
        <v>3.5555555555555554</v>
      </c>
      <c r="AC2008" s="61">
        <f t="shared" si="283"/>
        <v>1447.8</v>
      </c>
    </row>
    <row r="2009" spans="4:29">
      <c r="D2009" s="12">
        <v>2003</v>
      </c>
      <c r="E2009" s="36" t="s">
        <v>222</v>
      </c>
      <c r="F2009" s="16" t="s">
        <v>12</v>
      </c>
      <c r="G2009" s="14" t="s">
        <v>51</v>
      </c>
      <c r="H2009" s="13" t="s">
        <v>5</v>
      </c>
      <c r="I2009" s="13" t="s">
        <v>217</v>
      </c>
      <c r="J2009" s="13" t="s">
        <v>218</v>
      </c>
      <c r="K2009" s="13" t="s">
        <v>43</v>
      </c>
      <c r="L2009" s="14">
        <v>32</v>
      </c>
      <c r="M2009" s="14" t="s">
        <v>15</v>
      </c>
      <c r="N2009" s="31">
        <v>1000000</v>
      </c>
      <c r="O2009" s="14" t="s">
        <v>1</v>
      </c>
      <c r="P2009" s="14" t="s">
        <v>35</v>
      </c>
      <c r="Q2009" s="31">
        <v>4608</v>
      </c>
      <c r="R2009" s="31">
        <v>1152</v>
      </c>
      <c r="S2009" s="45">
        <v>15</v>
      </c>
      <c r="T2009" s="64">
        <f t="shared" si="284"/>
        <v>480</v>
      </c>
      <c r="U2009" s="64">
        <f t="shared" si="285"/>
        <v>4.2343937519287831</v>
      </c>
      <c r="V2009" s="38">
        <f t="shared" si="286"/>
        <v>0</v>
      </c>
      <c r="W2009" s="52">
        <v>0</v>
      </c>
      <c r="X2009" s="71" t="str">
        <f t="shared" si="287"/>
        <v>Q4 2025</v>
      </c>
      <c r="Y2009" s="21">
        <f t="shared" si="279"/>
        <v>3840</v>
      </c>
      <c r="Z2009" s="21">
        <f t="shared" si="280"/>
        <v>2160</v>
      </c>
      <c r="AA2009" s="57">
        <f t="shared" si="281"/>
        <v>282292.91679525218</v>
      </c>
      <c r="AB2009" s="59">
        <f t="shared" si="282"/>
        <v>1.7777777777777777</v>
      </c>
      <c r="AC2009" s="61">
        <f t="shared" si="283"/>
        <v>812.8</v>
      </c>
    </row>
    <row r="2010" spans="4:29">
      <c r="D2010" s="12"/>
      <c r="E2010" s="36" t="s">
        <v>222</v>
      </c>
      <c r="F2010" s="16" t="s">
        <v>12</v>
      </c>
      <c r="G2010" s="14" t="s">
        <v>51</v>
      </c>
      <c r="H2010" s="13" t="s">
        <v>5</v>
      </c>
      <c r="I2010" s="13" t="s">
        <v>105</v>
      </c>
      <c r="J2010" s="13" t="s">
        <v>106</v>
      </c>
      <c r="K2010" s="13" t="s">
        <v>33</v>
      </c>
      <c r="L2010" s="14">
        <v>31.5</v>
      </c>
      <c r="M2010" s="14" t="s">
        <v>15</v>
      </c>
      <c r="N2010" s="31">
        <v>1000000</v>
      </c>
      <c r="O2010" s="14" t="s">
        <v>1</v>
      </c>
      <c r="P2010" s="14" t="s">
        <v>35</v>
      </c>
      <c r="Q2010" s="31">
        <v>5000</v>
      </c>
      <c r="R2010" s="31">
        <v>1152</v>
      </c>
      <c r="S2010" s="45">
        <v>15</v>
      </c>
      <c r="T2010" s="64">
        <f t="shared" si="284"/>
        <v>472.5</v>
      </c>
      <c r="U2010" s="64">
        <f t="shared" si="285"/>
        <v>4.1031027347181004</v>
      </c>
      <c r="V2010" s="38">
        <f t="shared" si="286"/>
        <v>1.2861124704045923</v>
      </c>
      <c r="W2010" s="52">
        <v>85.74083136030616</v>
      </c>
      <c r="X2010" s="71" t="str">
        <f t="shared" ref="X2010:X2073" si="288">G2010&amp;" "&amp;F2010</f>
        <v>Q4 2025</v>
      </c>
      <c r="Y2010" s="21">
        <f t="shared" ref="Y2010:Y2073" si="289">1*LEFT(M2010, FIND("x", M2010)-2)</f>
        <v>3840</v>
      </c>
      <c r="Z2010" s="21">
        <f t="shared" ref="Z2010:Z2073" si="290">1*RIGHT(M2010, LEN(M2010)-FIND("x", M2010)-1)</f>
        <v>2160</v>
      </c>
      <c r="AA2010" s="57">
        <f t="shared" ref="AA2010:AA2073" si="291">AC2010^2*AB2010/(1+AB2010^2)</f>
        <v>273540.18231454003</v>
      </c>
      <c r="AB2010" s="59">
        <f t="shared" ref="AB2010:AB2073" si="292">Y2010/Z2010</f>
        <v>1.7777777777777777</v>
      </c>
      <c r="AC2010" s="61">
        <f t="shared" ref="AC2010:AC2073" si="293">L2010*25.4</f>
        <v>800.09999999999991</v>
      </c>
    </row>
    <row r="2011" spans="4:29">
      <c r="D2011" s="12"/>
      <c r="E2011" s="36" t="s">
        <v>222</v>
      </c>
      <c r="F2011" s="16" t="s">
        <v>12</v>
      </c>
      <c r="G2011" s="14" t="s">
        <v>51</v>
      </c>
      <c r="H2011" s="13" t="s">
        <v>5</v>
      </c>
      <c r="I2011" s="13" t="s">
        <v>96</v>
      </c>
      <c r="J2011" s="13" t="s">
        <v>61</v>
      </c>
      <c r="K2011" s="13" t="s">
        <v>33</v>
      </c>
      <c r="L2011" s="14">
        <v>27</v>
      </c>
      <c r="M2011" s="14" t="s">
        <v>15</v>
      </c>
      <c r="N2011" s="31">
        <v>80000000</v>
      </c>
      <c r="O2011" s="14" t="s">
        <v>1</v>
      </c>
      <c r="P2011" s="14" t="s">
        <v>35</v>
      </c>
      <c r="Q2011" s="31">
        <v>2304</v>
      </c>
      <c r="R2011" s="31">
        <v>576</v>
      </c>
      <c r="S2011" s="45">
        <v>40</v>
      </c>
      <c r="T2011" s="64">
        <f t="shared" si="284"/>
        <v>1080</v>
      </c>
      <c r="U2011" s="64">
        <f t="shared" si="285"/>
        <v>8.0387318884272982</v>
      </c>
      <c r="V2011" s="38">
        <f t="shared" si="286"/>
        <v>3.4296332544122463</v>
      </c>
      <c r="W2011" s="52">
        <v>85.74083136030616</v>
      </c>
      <c r="X2011" s="71" t="str">
        <f t="shared" si="288"/>
        <v>Q4 2025</v>
      </c>
      <c r="Y2011" s="21">
        <f t="shared" si="289"/>
        <v>3840</v>
      </c>
      <c r="Z2011" s="21">
        <f t="shared" si="290"/>
        <v>2160</v>
      </c>
      <c r="AA2011" s="57">
        <f t="shared" si="291"/>
        <v>200968.29721068247</v>
      </c>
      <c r="AB2011" s="59">
        <f t="shared" si="292"/>
        <v>1.7777777777777777</v>
      </c>
      <c r="AC2011" s="61">
        <f t="shared" si="293"/>
        <v>685.8</v>
      </c>
    </row>
    <row r="2012" spans="4:29">
      <c r="D2012" s="12"/>
      <c r="E2012" s="36" t="s">
        <v>222</v>
      </c>
      <c r="F2012" s="16" t="s">
        <v>12</v>
      </c>
      <c r="G2012" s="14" t="s">
        <v>51</v>
      </c>
      <c r="H2012" s="13" t="s">
        <v>5</v>
      </c>
      <c r="I2012" s="13" t="s">
        <v>96</v>
      </c>
      <c r="J2012" s="13" t="s">
        <v>129</v>
      </c>
      <c r="K2012" s="13" t="s">
        <v>33</v>
      </c>
      <c r="L2012" s="14">
        <v>27</v>
      </c>
      <c r="M2012" s="14" t="s">
        <v>143</v>
      </c>
      <c r="N2012" s="31">
        <v>1000000</v>
      </c>
      <c r="O2012" s="14" t="s">
        <v>1</v>
      </c>
      <c r="P2012" s="14" t="s">
        <v>35</v>
      </c>
      <c r="Q2012" s="31">
        <v>2304</v>
      </c>
      <c r="R2012" s="31">
        <v>576</v>
      </c>
      <c r="S2012" s="45">
        <v>20</v>
      </c>
      <c r="T2012" s="64">
        <f t="shared" si="284"/>
        <v>540</v>
      </c>
      <c r="U2012" s="64">
        <f t="shared" si="285"/>
        <v>4.0193659442136491</v>
      </c>
      <c r="V2012" s="38">
        <f t="shared" si="286"/>
        <v>1.4468765292051666</v>
      </c>
      <c r="W2012" s="52">
        <v>72.343826460258327</v>
      </c>
      <c r="X2012" s="71" t="str">
        <f t="shared" si="288"/>
        <v>Q4 2025</v>
      </c>
      <c r="Y2012" s="21">
        <f t="shared" si="289"/>
        <v>2560</v>
      </c>
      <c r="Z2012" s="21">
        <f t="shared" si="290"/>
        <v>1440</v>
      </c>
      <c r="AA2012" s="57">
        <f t="shared" si="291"/>
        <v>200968.29721068247</v>
      </c>
      <c r="AB2012" s="59">
        <f t="shared" si="292"/>
        <v>1.7777777777777777</v>
      </c>
      <c r="AC2012" s="61">
        <f t="shared" si="293"/>
        <v>685.8</v>
      </c>
    </row>
    <row r="2013" spans="4:29">
      <c r="D2013" s="12"/>
      <c r="E2013" s="36" t="s">
        <v>222</v>
      </c>
      <c r="F2013" s="16" t="s">
        <v>12</v>
      </c>
      <c r="G2013" s="14" t="s">
        <v>51</v>
      </c>
      <c r="H2013" s="13" t="s">
        <v>5</v>
      </c>
      <c r="I2013" s="13" t="s">
        <v>96</v>
      </c>
      <c r="J2013" s="13" t="s">
        <v>130</v>
      </c>
      <c r="K2013" s="13" t="s">
        <v>33</v>
      </c>
      <c r="L2013" s="14">
        <v>27</v>
      </c>
      <c r="M2013" s="14" t="s">
        <v>143</v>
      </c>
      <c r="N2013" s="31">
        <v>1000000</v>
      </c>
      <c r="O2013" s="14" t="s">
        <v>1</v>
      </c>
      <c r="P2013" s="14" t="s">
        <v>35</v>
      </c>
      <c r="Q2013" s="31">
        <v>2304</v>
      </c>
      <c r="R2013" s="31">
        <v>576</v>
      </c>
      <c r="S2013" s="45">
        <v>25</v>
      </c>
      <c r="T2013" s="64">
        <f t="shared" si="284"/>
        <v>675</v>
      </c>
      <c r="U2013" s="64">
        <f t="shared" si="285"/>
        <v>5.0242074302670616</v>
      </c>
      <c r="V2013" s="38">
        <f t="shared" si="286"/>
        <v>1.808595661506458</v>
      </c>
      <c r="W2013" s="52">
        <v>72.343826460258327</v>
      </c>
      <c r="X2013" s="71" t="str">
        <f t="shared" si="288"/>
        <v>Q4 2025</v>
      </c>
      <c r="Y2013" s="21">
        <f t="shared" si="289"/>
        <v>2560</v>
      </c>
      <c r="Z2013" s="21">
        <f t="shared" si="290"/>
        <v>1440</v>
      </c>
      <c r="AA2013" s="57">
        <f t="shared" si="291"/>
        <v>200968.29721068247</v>
      </c>
      <c r="AB2013" s="59">
        <f t="shared" si="292"/>
        <v>1.7777777777777777</v>
      </c>
      <c r="AC2013" s="61">
        <f t="shared" si="293"/>
        <v>685.8</v>
      </c>
    </row>
    <row r="2014" spans="4:29">
      <c r="D2014" s="12"/>
      <c r="E2014" s="36" t="s">
        <v>222</v>
      </c>
      <c r="F2014" s="16" t="s">
        <v>12</v>
      </c>
      <c r="G2014" s="14" t="s">
        <v>51</v>
      </c>
      <c r="H2014" s="13" t="s">
        <v>5</v>
      </c>
      <c r="I2014" s="13" t="s">
        <v>96</v>
      </c>
      <c r="J2014" s="13" t="s">
        <v>131</v>
      </c>
      <c r="K2014" s="13" t="s">
        <v>95</v>
      </c>
      <c r="L2014" s="14">
        <v>34</v>
      </c>
      <c r="M2014" s="14" t="s">
        <v>117</v>
      </c>
      <c r="N2014" s="31">
        <v>1000000</v>
      </c>
      <c r="O2014" s="14" t="s">
        <v>1</v>
      </c>
      <c r="P2014" s="14" t="s">
        <v>35</v>
      </c>
      <c r="Q2014" s="31">
        <v>4608</v>
      </c>
      <c r="R2014" s="31">
        <v>1152</v>
      </c>
      <c r="S2014" s="45">
        <v>35</v>
      </c>
      <c r="T2014" s="64">
        <f t="shared" si="284"/>
        <v>1190</v>
      </c>
      <c r="U2014" s="64">
        <f t="shared" si="285"/>
        <v>9.2976789537045548</v>
      </c>
      <c r="V2014" s="38">
        <f t="shared" si="286"/>
        <v>3.0009290976107152</v>
      </c>
      <c r="W2014" s="52">
        <v>85.74083136030616</v>
      </c>
      <c r="X2014" s="71" t="str">
        <f t="shared" si="288"/>
        <v>Q4 2025</v>
      </c>
      <c r="Y2014" s="21">
        <f t="shared" si="289"/>
        <v>3440</v>
      </c>
      <c r="Z2014" s="21">
        <f t="shared" si="290"/>
        <v>1440</v>
      </c>
      <c r="AA2014" s="57">
        <f t="shared" si="291"/>
        <v>265647.97010584443</v>
      </c>
      <c r="AB2014" s="59">
        <f t="shared" si="292"/>
        <v>2.3888888888888888</v>
      </c>
      <c r="AC2014" s="61">
        <f t="shared" si="293"/>
        <v>863.59999999999991</v>
      </c>
    </row>
    <row r="2015" spans="4:29">
      <c r="D2015" s="12"/>
      <c r="E2015" s="36" t="s">
        <v>222</v>
      </c>
      <c r="F2015" s="16" t="s">
        <v>12</v>
      </c>
      <c r="G2015" s="14" t="s">
        <v>51</v>
      </c>
      <c r="H2015" s="13" t="s">
        <v>5</v>
      </c>
      <c r="I2015" s="13" t="s">
        <v>96</v>
      </c>
      <c r="J2015" s="13" t="s">
        <v>132</v>
      </c>
      <c r="K2015" s="13" t="s">
        <v>43</v>
      </c>
      <c r="L2015" s="14">
        <v>31.5</v>
      </c>
      <c r="M2015" s="14" t="s">
        <v>15</v>
      </c>
      <c r="N2015" s="31">
        <v>1000000</v>
      </c>
      <c r="O2015" s="14" t="s">
        <v>1</v>
      </c>
      <c r="P2015" s="14" t="s">
        <v>35</v>
      </c>
      <c r="Q2015" s="31">
        <v>2304</v>
      </c>
      <c r="R2015" s="31">
        <v>576</v>
      </c>
      <c r="S2015" s="45">
        <v>20</v>
      </c>
      <c r="T2015" s="64">
        <f t="shared" si="284"/>
        <v>630</v>
      </c>
      <c r="U2015" s="64">
        <f t="shared" si="285"/>
        <v>5.4708036462908005</v>
      </c>
      <c r="V2015" s="38">
        <f t="shared" si="286"/>
        <v>1.7148166272061232</v>
      </c>
      <c r="W2015" s="52">
        <v>85.74083136030616</v>
      </c>
      <c r="X2015" s="71" t="str">
        <f t="shared" si="288"/>
        <v>Q4 2025</v>
      </c>
      <c r="Y2015" s="21">
        <f t="shared" si="289"/>
        <v>3840</v>
      </c>
      <c r="Z2015" s="21">
        <f t="shared" si="290"/>
        <v>2160</v>
      </c>
      <c r="AA2015" s="57">
        <f t="shared" si="291"/>
        <v>273540.18231454003</v>
      </c>
      <c r="AB2015" s="59">
        <f t="shared" si="292"/>
        <v>1.7777777777777777</v>
      </c>
      <c r="AC2015" s="61">
        <f t="shared" si="293"/>
        <v>800.09999999999991</v>
      </c>
    </row>
    <row r="2016" spans="4:29">
      <c r="D2016" s="12"/>
      <c r="E2016" s="36" t="s">
        <v>222</v>
      </c>
      <c r="F2016" s="16" t="s">
        <v>12</v>
      </c>
      <c r="G2016" s="14" t="s">
        <v>51</v>
      </c>
      <c r="H2016" s="13" t="s">
        <v>5</v>
      </c>
      <c r="I2016" s="13" t="s">
        <v>96</v>
      </c>
      <c r="J2016" s="13" t="s">
        <v>297</v>
      </c>
      <c r="K2016" s="13" t="s">
        <v>95</v>
      </c>
      <c r="L2016" s="14">
        <v>27</v>
      </c>
      <c r="M2016" s="14" t="s">
        <v>143</v>
      </c>
      <c r="N2016" s="31">
        <v>1000000</v>
      </c>
      <c r="O2016" s="14" t="s">
        <v>1</v>
      </c>
      <c r="P2016" s="14" t="s">
        <v>35</v>
      </c>
      <c r="Q2016" s="31">
        <v>2304</v>
      </c>
      <c r="R2016" s="31">
        <v>576</v>
      </c>
      <c r="S2016" s="45">
        <v>20</v>
      </c>
      <c r="T2016" s="64">
        <f t="shared" si="284"/>
        <v>540</v>
      </c>
      <c r="U2016" s="64">
        <f t="shared" si="285"/>
        <v>4.0193659442136491</v>
      </c>
      <c r="V2016" s="38">
        <f t="shared" si="286"/>
        <v>1.4468765292051666</v>
      </c>
      <c r="W2016" s="52">
        <v>72.343826460258327</v>
      </c>
      <c r="X2016" s="71" t="str">
        <f t="shared" si="288"/>
        <v>Q4 2025</v>
      </c>
      <c r="Y2016" s="21">
        <f t="shared" si="289"/>
        <v>2560</v>
      </c>
      <c r="Z2016" s="21">
        <f t="shared" si="290"/>
        <v>1440</v>
      </c>
      <c r="AA2016" s="57">
        <f t="shared" si="291"/>
        <v>200968.29721068247</v>
      </c>
      <c r="AB2016" s="59">
        <f t="shared" si="292"/>
        <v>1.7777777777777777</v>
      </c>
      <c r="AC2016" s="61">
        <f t="shared" si="293"/>
        <v>685.8</v>
      </c>
    </row>
    <row r="2017" spans="4:29">
      <c r="D2017" s="12"/>
      <c r="E2017" s="36" t="s">
        <v>222</v>
      </c>
      <c r="F2017" s="16" t="s">
        <v>12</v>
      </c>
      <c r="G2017" s="14" t="s">
        <v>51</v>
      </c>
      <c r="H2017" s="13" t="s">
        <v>5</v>
      </c>
      <c r="I2017" s="13" t="s">
        <v>96</v>
      </c>
      <c r="J2017" s="13" t="s">
        <v>298</v>
      </c>
      <c r="K2017" s="13" t="s">
        <v>95</v>
      </c>
      <c r="L2017" s="14">
        <v>27</v>
      </c>
      <c r="M2017" s="14" t="s">
        <v>143</v>
      </c>
      <c r="N2017" s="31">
        <v>1000000</v>
      </c>
      <c r="O2017" s="14" t="s">
        <v>1</v>
      </c>
      <c r="P2017" s="14" t="s">
        <v>35</v>
      </c>
      <c r="Q2017" s="31">
        <v>4608</v>
      </c>
      <c r="R2017" s="31">
        <v>1152</v>
      </c>
      <c r="S2017" s="45">
        <v>15</v>
      </c>
      <c r="T2017" s="64">
        <f t="shared" si="284"/>
        <v>405</v>
      </c>
      <c r="U2017" s="64">
        <f t="shared" si="285"/>
        <v>3.0145244581602371</v>
      </c>
      <c r="V2017" s="38">
        <f t="shared" si="286"/>
        <v>1.085157396903875</v>
      </c>
      <c r="W2017" s="52">
        <v>72.343826460258327</v>
      </c>
      <c r="X2017" s="71" t="str">
        <f t="shared" si="288"/>
        <v>Q4 2025</v>
      </c>
      <c r="Y2017" s="21">
        <f t="shared" si="289"/>
        <v>2560</v>
      </c>
      <c r="Z2017" s="21">
        <f t="shared" si="290"/>
        <v>1440</v>
      </c>
      <c r="AA2017" s="57">
        <f t="shared" si="291"/>
        <v>200968.29721068247</v>
      </c>
      <c r="AB2017" s="59">
        <f t="shared" si="292"/>
        <v>1.7777777777777777</v>
      </c>
      <c r="AC2017" s="61">
        <f t="shared" si="293"/>
        <v>685.8</v>
      </c>
    </row>
    <row r="2018" spans="4:29">
      <c r="D2018" s="12"/>
      <c r="E2018" s="36" t="s">
        <v>222</v>
      </c>
      <c r="F2018" s="16" t="s">
        <v>12</v>
      </c>
      <c r="G2018" s="14" t="s">
        <v>51</v>
      </c>
      <c r="H2018" s="13" t="s">
        <v>5</v>
      </c>
      <c r="I2018" s="13" t="s">
        <v>96</v>
      </c>
      <c r="J2018" s="13" t="s">
        <v>299</v>
      </c>
      <c r="K2018" s="13" t="s">
        <v>95</v>
      </c>
      <c r="L2018" s="14">
        <v>31.5</v>
      </c>
      <c r="M2018" s="14" t="s">
        <v>15</v>
      </c>
      <c r="N2018" s="31">
        <v>1000000</v>
      </c>
      <c r="O2018" s="14" t="s">
        <v>1</v>
      </c>
      <c r="P2018" s="14" t="s">
        <v>35</v>
      </c>
      <c r="Q2018" s="31">
        <v>4608</v>
      </c>
      <c r="R2018" s="31">
        <v>1152</v>
      </c>
      <c r="S2018" s="45">
        <v>5</v>
      </c>
      <c r="T2018" s="64">
        <f t="shared" si="284"/>
        <v>157.5</v>
      </c>
      <c r="U2018" s="64">
        <f t="shared" si="285"/>
        <v>1.3677009115727001</v>
      </c>
      <c r="V2018" s="38">
        <f t="shared" si="286"/>
        <v>0.42870415680153079</v>
      </c>
      <c r="W2018" s="52">
        <v>85.74083136030616</v>
      </c>
      <c r="X2018" s="71" t="str">
        <f t="shared" si="288"/>
        <v>Q4 2025</v>
      </c>
      <c r="Y2018" s="21">
        <f t="shared" si="289"/>
        <v>3840</v>
      </c>
      <c r="Z2018" s="21">
        <f t="shared" si="290"/>
        <v>2160</v>
      </c>
      <c r="AA2018" s="57">
        <f t="shared" si="291"/>
        <v>273540.18231454003</v>
      </c>
      <c r="AB2018" s="59">
        <f t="shared" si="292"/>
        <v>1.7777777777777777</v>
      </c>
      <c r="AC2018" s="61">
        <f t="shared" si="293"/>
        <v>800.09999999999991</v>
      </c>
    </row>
    <row r="2019" spans="4:29">
      <c r="D2019" s="12"/>
      <c r="E2019" s="36" t="s">
        <v>222</v>
      </c>
      <c r="F2019" s="16" t="s">
        <v>12</v>
      </c>
      <c r="G2019" s="14" t="s">
        <v>51</v>
      </c>
      <c r="H2019" s="13" t="s">
        <v>5</v>
      </c>
      <c r="I2019" s="13" t="s">
        <v>60</v>
      </c>
      <c r="J2019" s="13" t="s">
        <v>107</v>
      </c>
      <c r="K2019" s="13" t="s">
        <v>33</v>
      </c>
      <c r="L2019" s="14">
        <v>27</v>
      </c>
      <c r="M2019" s="14" t="s">
        <v>15</v>
      </c>
      <c r="N2019" s="31">
        <v>80000000</v>
      </c>
      <c r="O2019" s="14" t="s">
        <v>1</v>
      </c>
      <c r="P2019" s="14" t="s">
        <v>35</v>
      </c>
      <c r="Q2019" s="31">
        <v>2304</v>
      </c>
      <c r="R2019" s="31">
        <v>576</v>
      </c>
      <c r="S2019" s="45">
        <v>20</v>
      </c>
      <c r="T2019" s="64">
        <f t="shared" si="284"/>
        <v>540</v>
      </c>
      <c r="U2019" s="64">
        <f t="shared" si="285"/>
        <v>4.0193659442136491</v>
      </c>
      <c r="V2019" s="38">
        <f t="shared" si="286"/>
        <v>1.4468765292051666</v>
      </c>
      <c r="W2019" s="52">
        <v>72.343826460258327</v>
      </c>
      <c r="X2019" s="71" t="str">
        <f t="shared" si="288"/>
        <v>Q4 2025</v>
      </c>
      <c r="Y2019" s="21">
        <f t="shared" si="289"/>
        <v>3840</v>
      </c>
      <c r="Z2019" s="21">
        <f t="shared" si="290"/>
        <v>2160</v>
      </c>
      <c r="AA2019" s="57">
        <f t="shared" si="291"/>
        <v>200968.29721068247</v>
      </c>
      <c r="AB2019" s="59">
        <f t="shared" si="292"/>
        <v>1.7777777777777777</v>
      </c>
      <c r="AC2019" s="61">
        <f t="shared" si="293"/>
        <v>685.8</v>
      </c>
    </row>
    <row r="2020" spans="4:29">
      <c r="D2020" s="12"/>
      <c r="E2020" s="36" t="s">
        <v>222</v>
      </c>
      <c r="F2020" s="16" t="s">
        <v>12</v>
      </c>
      <c r="G2020" s="14" t="s">
        <v>51</v>
      </c>
      <c r="H2020" s="13" t="s">
        <v>5</v>
      </c>
      <c r="I2020" s="13" t="s">
        <v>60</v>
      </c>
      <c r="J2020" s="13" t="s">
        <v>115</v>
      </c>
      <c r="K2020" s="13" t="s">
        <v>33</v>
      </c>
      <c r="L2020" s="14">
        <v>27</v>
      </c>
      <c r="M2020" s="14" t="s">
        <v>15</v>
      </c>
      <c r="N2020" s="31">
        <v>80000000</v>
      </c>
      <c r="O2020" s="14" t="s">
        <v>1</v>
      </c>
      <c r="P2020" s="14" t="s">
        <v>35</v>
      </c>
      <c r="Q2020" s="31">
        <v>2304</v>
      </c>
      <c r="R2020" s="31">
        <v>576</v>
      </c>
      <c r="S2020" s="45">
        <v>20</v>
      </c>
      <c r="T2020" s="64">
        <f t="shared" si="284"/>
        <v>540</v>
      </c>
      <c r="U2020" s="64">
        <f t="shared" si="285"/>
        <v>4.0193659442136491</v>
      </c>
      <c r="V2020" s="38">
        <f t="shared" si="286"/>
        <v>1.4468765292051666</v>
      </c>
      <c r="W2020" s="52">
        <v>72.343826460258327</v>
      </c>
      <c r="X2020" s="71" t="str">
        <f t="shared" si="288"/>
        <v>Q4 2025</v>
      </c>
      <c r="Y2020" s="21">
        <f t="shared" si="289"/>
        <v>3840</v>
      </c>
      <c r="Z2020" s="21">
        <f t="shared" si="290"/>
        <v>2160</v>
      </c>
      <c r="AA2020" s="57">
        <f t="shared" si="291"/>
        <v>200968.29721068247</v>
      </c>
      <c r="AB2020" s="59">
        <f t="shared" si="292"/>
        <v>1.7777777777777777</v>
      </c>
      <c r="AC2020" s="61">
        <f t="shared" si="293"/>
        <v>685.8</v>
      </c>
    </row>
    <row r="2021" spans="4:29">
      <c r="D2021" s="12"/>
      <c r="E2021" s="36" t="s">
        <v>222</v>
      </c>
      <c r="F2021" s="16" t="s">
        <v>12</v>
      </c>
      <c r="G2021" s="14" t="s">
        <v>51</v>
      </c>
      <c r="H2021" s="13" t="s">
        <v>5</v>
      </c>
      <c r="I2021" s="13" t="s">
        <v>60</v>
      </c>
      <c r="J2021" s="13" t="s">
        <v>300</v>
      </c>
      <c r="K2021" s="13" t="s">
        <v>33</v>
      </c>
      <c r="L2021" s="14">
        <v>31.5</v>
      </c>
      <c r="M2021" s="14" t="s">
        <v>15</v>
      </c>
      <c r="N2021" s="31">
        <v>80000000</v>
      </c>
      <c r="O2021" s="14" t="s">
        <v>1</v>
      </c>
      <c r="P2021" s="14" t="s">
        <v>35</v>
      </c>
      <c r="Q2021" s="31">
        <v>2304</v>
      </c>
      <c r="R2021" s="31">
        <v>1152</v>
      </c>
      <c r="S2021" s="45">
        <v>15</v>
      </c>
      <c r="T2021" s="64">
        <f t="shared" si="284"/>
        <v>472.5</v>
      </c>
      <c r="U2021" s="64">
        <f t="shared" si="285"/>
        <v>4.1031027347181004</v>
      </c>
      <c r="V2021" s="38">
        <f t="shared" si="286"/>
        <v>1.2861124704045923</v>
      </c>
      <c r="W2021" s="52">
        <v>85.74083136030616</v>
      </c>
      <c r="X2021" s="71" t="str">
        <f t="shared" si="288"/>
        <v>Q4 2025</v>
      </c>
      <c r="Y2021" s="21">
        <f t="shared" si="289"/>
        <v>3840</v>
      </c>
      <c r="Z2021" s="21">
        <f t="shared" si="290"/>
        <v>2160</v>
      </c>
      <c r="AA2021" s="57">
        <f t="shared" si="291"/>
        <v>273540.18231454003</v>
      </c>
      <c r="AB2021" s="59">
        <f t="shared" si="292"/>
        <v>1.7777777777777777</v>
      </c>
      <c r="AC2021" s="61">
        <f t="shared" si="293"/>
        <v>800.09999999999991</v>
      </c>
    </row>
    <row r="2022" spans="4:29">
      <c r="D2022" s="12"/>
      <c r="E2022" s="36" t="s">
        <v>222</v>
      </c>
      <c r="F2022" s="16" t="s">
        <v>12</v>
      </c>
      <c r="G2022" s="14" t="s">
        <v>51</v>
      </c>
      <c r="H2022" s="13" t="s">
        <v>5</v>
      </c>
      <c r="I2022" s="13" t="s">
        <v>60</v>
      </c>
      <c r="J2022" s="13" t="s">
        <v>301</v>
      </c>
      <c r="K2022" s="13" t="s">
        <v>95</v>
      </c>
      <c r="L2022" s="14">
        <v>34</v>
      </c>
      <c r="M2022" s="14" t="s">
        <v>302</v>
      </c>
      <c r="N2022" s="31">
        <v>80000000</v>
      </c>
      <c r="O2022" s="14" t="s">
        <v>1</v>
      </c>
      <c r="P2022" s="14" t="s">
        <v>35</v>
      </c>
      <c r="Q2022" s="31">
        <v>4608</v>
      </c>
      <c r="R2022" s="31">
        <v>1152</v>
      </c>
      <c r="S2022" s="45">
        <v>10</v>
      </c>
      <c r="T2022" s="64">
        <f t="shared" si="284"/>
        <v>340</v>
      </c>
      <c r="U2022" s="64">
        <f t="shared" si="285"/>
        <v>3.618852544932293</v>
      </c>
      <c r="V2022" s="38">
        <f t="shared" si="286"/>
        <v>0</v>
      </c>
      <c r="W2022" s="52">
        <v>0</v>
      </c>
      <c r="X2022" s="71" t="str">
        <f t="shared" si="288"/>
        <v>Q4 2025</v>
      </c>
      <c r="Y2022" s="21">
        <f t="shared" si="289"/>
        <v>344</v>
      </c>
      <c r="Z2022" s="21">
        <f t="shared" si="290"/>
        <v>440</v>
      </c>
      <c r="AA2022" s="57">
        <f t="shared" si="291"/>
        <v>361885.25449322932</v>
      </c>
      <c r="AB2022" s="59">
        <f t="shared" si="292"/>
        <v>0.78181818181818186</v>
      </c>
      <c r="AC2022" s="61">
        <f t="shared" si="293"/>
        <v>863.59999999999991</v>
      </c>
    </row>
    <row r="2023" spans="4:29">
      <c r="D2023" s="12"/>
      <c r="E2023" s="36" t="s">
        <v>222</v>
      </c>
      <c r="F2023" s="16" t="s">
        <v>12</v>
      </c>
      <c r="G2023" s="14" t="s">
        <v>51</v>
      </c>
      <c r="H2023" s="13" t="s">
        <v>5</v>
      </c>
      <c r="I2023" s="13" t="s">
        <v>53</v>
      </c>
      <c r="J2023" s="13" t="s">
        <v>133</v>
      </c>
      <c r="K2023" s="13"/>
      <c r="L2023" s="14">
        <v>31.5</v>
      </c>
      <c r="M2023" s="14" t="s">
        <v>15</v>
      </c>
      <c r="N2023" s="31">
        <v>1000000</v>
      </c>
      <c r="O2023" s="14" t="s">
        <v>1</v>
      </c>
      <c r="P2023" s="14" t="s">
        <v>35</v>
      </c>
      <c r="Q2023" s="31">
        <v>4608</v>
      </c>
      <c r="R2023" s="31">
        <v>1196</v>
      </c>
      <c r="S2023" s="45">
        <v>20</v>
      </c>
      <c r="T2023" s="64">
        <f t="shared" si="284"/>
        <v>630</v>
      </c>
      <c r="U2023" s="64">
        <f t="shared" si="285"/>
        <v>5.4708036462908005</v>
      </c>
      <c r="V2023" s="38">
        <f t="shared" si="286"/>
        <v>1.7148166272061232</v>
      </c>
      <c r="W2023" s="52">
        <v>85.74083136030616</v>
      </c>
      <c r="X2023" s="71" t="str">
        <f t="shared" si="288"/>
        <v>Q4 2025</v>
      </c>
      <c r="Y2023" s="21">
        <f t="shared" si="289"/>
        <v>3840</v>
      </c>
      <c r="Z2023" s="21">
        <f t="shared" si="290"/>
        <v>2160</v>
      </c>
      <c r="AA2023" s="57">
        <f t="shared" si="291"/>
        <v>273540.18231454003</v>
      </c>
      <c r="AB2023" s="59">
        <f t="shared" si="292"/>
        <v>1.7777777777777777</v>
      </c>
      <c r="AC2023" s="61">
        <f t="shared" si="293"/>
        <v>800.09999999999991</v>
      </c>
    </row>
    <row r="2024" spans="4:29">
      <c r="D2024" s="12"/>
      <c r="E2024" s="36" t="s">
        <v>222</v>
      </c>
      <c r="F2024" s="16" t="s">
        <v>12</v>
      </c>
      <c r="G2024" s="14" t="s">
        <v>51</v>
      </c>
      <c r="H2024" s="13" t="s">
        <v>5</v>
      </c>
      <c r="I2024" s="13" t="s">
        <v>53</v>
      </c>
      <c r="J2024" s="13" t="s">
        <v>97</v>
      </c>
      <c r="K2024" s="13" t="s">
        <v>98</v>
      </c>
      <c r="L2024" s="14">
        <v>49</v>
      </c>
      <c r="M2024" s="14" t="s">
        <v>99</v>
      </c>
      <c r="N2024" s="31">
        <v>1000000</v>
      </c>
      <c r="O2024" s="14" t="s">
        <v>1</v>
      </c>
      <c r="P2024" s="14" t="s">
        <v>35</v>
      </c>
      <c r="Q2024" s="31">
        <v>5000</v>
      </c>
      <c r="R2024" s="31">
        <v>1152</v>
      </c>
      <c r="S2024" s="45">
        <v>15</v>
      </c>
      <c r="T2024" s="64">
        <f t="shared" si="284"/>
        <v>735</v>
      </c>
      <c r="U2024" s="64">
        <f t="shared" si="285"/>
        <v>6.055933005610858</v>
      </c>
      <c r="V2024" s="38">
        <f t="shared" si="286"/>
        <v>1.837303529149418</v>
      </c>
      <c r="W2024" s="52">
        <v>122.48690194329453</v>
      </c>
      <c r="X2024" s="71" t="str">
        <f t="shared" si="288"/>
        <v>Q4 2025</v>
      </c>
      <c r="Y2024" s="21">
        <f t="shared" si="289"/>
        <v>5120</v>
      </c>
      <c r="Z2024" s="21">
        <f t="shared" si="290"/>
        <v>1440</v>
      </c>
      <c r="AA2024" s="57">
        <f t="shared" si="291"/>
        <v>403728.86704072385</v>
      </c>
      <c r="AB2024" s="59">
        <f t="shared" si="292"/>
        <v>3.5555555555555554</v>
      </c>
      <c r="AC2024" s="61">
        <f t="shared" si="293"/>
        <v>1244.5999999999999</v>
      </c>
    </row>
    <row r="2025" spans="4:29">
      <c r="D2025" s="12"/>
      <c r="E2025" s="36" t="s">
        <v>222</v>
      </c>
      <c r="F2025" s="16" t="s">
        <v>12</v>
      </c>
      <c r="G2025" s="14" t="s">
        <v>51</v>
      </c>
      <c r="H2025" s="13" t="s">
        <v>5</v>
      </c>
      <c r="I2025" s="13" t="s">
        <v>53</v>
      </c>
      <c r="J2025" s="13" t="s">
        <v>119</v>
      </c>
      <c r="K2025" s="13" t="s">
        <v>98</v>
      </c>
      <c r="L2025" s="14">
        <v>31.5</v>
      </c>
      <c r="M2025" s="14" t="s">
        <v>15</v>
      </c>
      <c r="N2025" s="31">
        <v>1000000</v>
      </c>
      <c r="O2025" s="14" t="s">
        <v>1</v>
      </c>
      <c r="P2025" s="14" t="s">
        <v>35</v>
      </c>
      <c r="Q2025" s="31">
        <v>5000</v>
      </c>
      <c r="R2025" s="31">
        <v>1152</v>
      </c>
      <c r="S2025" s="45">
        <v>10</v>
      </c>
      <c r="T2025" s="64">
        <f t="shared" si="284"/>
        <v>315</v>
      </c>
      <c r="U2025" s="64">
        <f t="shared" si="285"/>
        <v>2.7354018231454003</v>
      </c>
      <c r="V2025" s="38">
        <f t="shared" si="286"/>
        <v>0.85740831360306158</v>
      </c>
      <c r="W2025" s="52">
        <v>85.74083136030616</v>
      </c>
      <c r="X2025" s="71" t="str">
        <f t="shared" si="288"/>
        <v>Q4 2025</v>
      </c>
      <c r="Y2025" s="21">
        <f t="shared" si="289"/>
        <v>3840</v>
      </c>
      <c r="Z2025" s="21">
        <f t="shared" si="290"/>
        <v>2160</v>
      </c>
      <c r="AA2025" s="57">
        <f t="shared" si="291"/>
        <v>273540.18231454003</v>
      </c>
      <c r="AB2025" s="59">
        <f t="shared" si="292"/>
        <v>1.7777777777777777</v>
      </c>
      <c r="AC2025" s="61">
        <f t="shared" si="293"/>
        <v>800.09999999999991</v>
      </c>
    </row>
    <row r="2026" spans="4:29">
      <c r="D2026" s="12"/>
      <c r="E2026" s="36" t="s">
        <v>222</v>
      </c>
      <c r="F2026" s="16" t="s">
        <v>12</v>
      </c>
      <c r="G2026" s="14" t="s">
        <v>51</v>
      </c>
      <c r="H2026" s="13" t="s">
        <v>5</v>
      </c>
      <c r="I2026" s="13" t="s">
        <v>120</v>
      </c>
      <c r="J2026" s="13"/>
      <c r="K2026" s="13" t="s">
        <v>120</v>
      </c>
      <c r="L2026" s="14">
        <v>27</v>
      </c>
      <c r="M2026" s="14" t="s">
        <v>15</v>
      </c>
      <c r="N2026" s="31" t="s">
        <v>65</v>
      </c>
      <c r="O2026" s="14" t="s">
        <v>1</v>
      </c>
      <c r="P2026" s="14" t="s">
        <v>35</v>
      </c>
      <c r="Q2026" s="31">
        <v>5000</v>
      </c>
      <c r="R2026" s="31">
        <v>1152</v>
      </c>
      <c r="S2026" s="45">
        <v>30</v>
      </c>
      <c r="T2026" s="64">
        <f t="shared" si="284"/>
        <v>810</v>
      </c>
      <c r="U2026" s="64">
        <f t="shared" si="285"/>
        <v>6.0290489163204741</v>
      </c>
      <c r="V2026" s="38">
        <f t="shared" si="286"/>
        <v>2.5722249408091846</v>
      </c>
      <c r="W2026" s="52">
        <v>85.74083136030616</v>
      </c>
      <c r="X2026" s="71" t="str">
        <f t="shared" si="288"/>
        <v>Q4 2025</v>
      </c>
      <c r="Y2026" s="21">
        <f t="shared" si="289"/>
        <v>3840</v>
      </c>
      <c r="Z2026" s="21">
        <f t="shared" si="290"/>
        <v>2160</v>
      </c>
      <c r="AA2026" s="57">
        <f t="shared" si="291"/>
        <v>200968.29721068247</v>
      </c>
      <c r="AB2026" s="59">
        <f t="shared" si="292"/>
        <v>1.7777777777777777</v>
      </c>
      <c r="AC2026" s="61">
        <f t="shared" si="293"/>
        <v>685.8</v>
      </c>
    </row>
    <row r="2027" spans="4:29">
      <c r="D2027" s="12"/>
      <c r="E2027" s="36" t="s">
        <v>222</v>
      </c>
      <c r="F2027" s="16" t="s">
        <v>12</v>
      </c>
      <c r="G2027" s="14" t="s">
        <v>51</v>
      </c>
      <c r="H2027" s="13" t="s">
        <v>5</v>
      </c>
      <c r="I2027" s="13" t="s">
        <v>120</v>
      </c>
      <c r="J2027" s="13"/>
      <c r="K2027" s="13" t="s">
        <v>120</v>
      </c>
      <c r="L2027" s="14">
        <v>31.5</v>
      </c>
      <c r="M2027" s="14" t="s">
        <v>15</v>
      </c>
      <c r="N2027" s="31" t="s">
        <v>65</v>
      </c>
      <c r="O2027" s="14" t="s">
        <v>1</v>
      </c>
      <c r="P2027" s="14" t="s">
        <v>35</v>
      </c>
      <c r="Q2027" s="31">
        <v>5000</v>
      </c>
      <c r="R2027" s="31">
        <v>1152</v>
      </c>
      <c r="S2027" s="45">
        <v>25</v>
      </c>
      <c r="T2027" s="64">
        <f t="shared" si="284"/>
        <v>787.5</v>
      </c>
      <c r="U2027" s="64">
        <f t="shared" si="285"/>
        <v>6.8385045578635006</v>
      </c>
      <c r="V2027" s="38">
        <f t="shared" si="286"/>
        <v>2.143520784007654</v>
      </c>
      <c r="W2027" s="52">
        <v>85.74083136030616</v>
      </c>
      <c r="X2027" s="71" t="str">
        <f t="shared" si="288"/>
        <v>Q4 2025</v>
      </c>
      <c r="Y2027" s="21">
        <f t="shared" si="289"/>
        <v>3840</v>
      </c>
      <c r="Z2027" s="21">
        <f t="shared" si="290"/>
        <v>2160</v>
      </c>
      <c r="AA2027" s="57">
        <f t="shared" si="291"/>
        <v>273540.18231454003</v>
      </c>
      <c r="AB2027" s="59">
        <f t="shared" si="292"/>
        <v>1.7777777777777777</v>
      </c>
      <c r="AC2027" s="61">
        <f t="shared" si="293"/>
        <v>800.09999999999991</v>
      </c>
    </row>
    <row r="2028" spans="4:29">
      <c r="D2028" s="12"/>
      <c r="E2028" s="36" t="s">
        <v>222</v>
      </c>
      <c r="F2028" s="16" t="s">
        <v>12</v>
      </c>
      <c r="G2028" s="14" t="s">
        <v>51</v>
      </c>
      <c r="H2028" s="13" t="s">
        <v>5</v>
      </c>
      <c r="I2028" s="13" t="s">
        <v>45</v>
      </c>
      <c r="J2028" s="13" t="s">
        <v>134</v>
      </c>
      <c r="K2028" s="13" t="s">
        <v>43</v>
      </c>
      <c r="L2028" s="14">
        <v>27</v>
      </c>
      <c r="M2028" s="14" t="s">
        <v>15</v>
      </c>
      <c r="N2028" s="31">
        <v>1000000</v>
      </c>
      <c r="O2028" s="14" t="s">
        <v>1</v>
      </c>
      <c r="P2028" s="14" t="s">
        <v>35</v>
      </c>
      <c r="Q2028" s="31">
        <v>2304</v>
      </c>
      <c r="R2028" s="31">
        <v>576</v>
      </c>
      <c r="S2028" s="45">
        <v>20</v>
      </c>
      <c r="T2028" s="64">
        <f t="shared" si="284"/>
        <v>540</v>
      </c>
      <c r="U2028" s="64">
        <f t="shared" si="285"/>
        <v>4.0193659442136491</v>
      </c>
      <c r="V2028" s="38">
        <f t="shared" si="286"/>
        <v>1.7148166272061232</v>
      </c>
      <c r="W2028" s="52">
        <v>85.74083136030616</v>
      </c>
      <c r="X2028" s="71" t="str">
        <f t="shared" si="288"/>
        <v>Q4 2025</v>
      </c>
      <c r="Y2028" s="21">
        <f t="shared" si="289"/>
        <v>3840</v>
      </c>
      <c r="Z2028" s="21">
        <f t="shared" si="290"/>
        <v>2160</v>
      </c>
      <c r="AA2028" s="57">
        <f t="shared" si="291"/>
        <v>200968.29721068247</v>
      </c>
      <c r="AB2028" s="59">
        <f t="shared" si="292"/>
        <v>1.7777777777777777</v>
      </c>
      <c r="AC2028" s="61">
        <f t="shared" si="293"/>
        <v>685.8</v>
      </c>
    </row>
    <row r="2029" spans="4:29">
      <c r="D2029" s="12"/>
      <c r="E2029" s="36" t="s">
        <v>222</v>
      </c>
      <c r="F2029" s="16" t="s">
        <v>12</v>
      </c>
      <c r="G2029" s="14" t="s">
        <v>51</v>
      </c>
      <c r="H2029" s="13" t="s">
        <v>5</v>
      </c>
      <c r="I2029" s="13" t="s">
        <v>121</v>
      </c>
      <c r="J2029" s="13" t="s">
        <v>282</v>
      </c>
      <c r="K2029" s="13"/>
      <c r="L2029" s="14">
        <v>27</v>
      </c>
      <c r="M2029" s="14" t="s">
        <v>15</v>
      </c>
      <c r="N2029" s="31" t="s">
        <v>65</v>
      </c>
      <c r="O2029" s="14" t="s">
        <v>1</v>
      </c>
      <c r="P2029" s="14" t="s">
        <v>35</v>
      </c>
      <c r="Q2029" s="31">
        <v>5000</v>
      </c>
      <c r="R2029" s="31">
        <v>1152</v>
      </c>
      <c r="S2029" s="45">
        <v>30</v>
      </c>
      <c r="T2029" s="64">
        <f t="shared" si="284"/>
        <v>810</v>
      </c>
      <c r="U2029" s="64">
        <f t="shared" si="285"/>
        <v>6.0290489163204741</v>
      </c>
      <c r="V2029" s="38">
        <f t="shared" si="286"/>
        <v>2.5722249408091846</v>
      </c>
      <c r="W2029" s="52">
        <v>85.74083136030616</v>
      </c>
      <c r="X2029" s="71" t="str">
        <f t="shared" si="288"/>
        <v>Q4 2025</v>
      </c>
      <c r="Y2029" s="21">
        <f t="shared" si="289"/>
        <v>3840</v>
      </c>
      <c r="Z2029" s="21">
        <f t="shared" si="290"/>
        <v>2160</v>
      </c>
      <c r="AA2029" s="57">
        <f t="shared" si="291"/>
        <v>200968.29721068247</v>
      </c>
      <c r="AB2029" s="59">
        <f t="shared" si="292"/>
        <v>1.7777777777777777</v>
      </c>
      <c r="AC2029" s="61">
        <f t="shared" si="293"/>
        <v>685.8</v>
      </c>
    </row>
    <row r="2030" spans="4:29">
      <c r="D2030" s="12"/>
      <c r="E2030" s="36" t="s">
        <v>222</v>
      </c>
      <c r="F2030" s="16" t="s">
        <v>12</v>
      </c>
      <c r="G2030" s="14" t="s">
        <v>51</v>
      </c>
      <c r="H2030" s="13" t="s">
        <v>5</v>
      </c>
      <c r="I2030" s="13" t="s">
        <v>121</v>
      </c>
      <c r="J2030" s="13" t="s">
        <v>283</v>
      </c>
      <c r="K2030" s="13"/>
      <c r="L2030" s="14">
        <v>31.5</v>
      </c>
      <c r="M2030" s="14" t="s">
        <v>15</v>
      </c>
      <c r="N2030" s="31" t="s">
        <v>65</v>
      </c>
      <c r="O2030" s="14" t="s">
        <v>1</v>
      </c>
      <c r="P2030" s="14" t="s">
        <v>35</v>
      </c>
      <c r="Q2030" s="31">
        <v>5000</v>
      </c>
      <c r="R2030" s="31">
        <v>1152</v>
      </c>
      <c r="S2030" s="45">
        <v>20</v>
      </c>
      <c r="T2030" s="64">
        <f t="shared" si="284"/>
        <v>630</v>
      </c>
      <c r="U2030" s="64">
        <f t="shared" si="285"/>
        <v>5.4708036462908005</v>
      </c>
      <c r="V2030" s="38">
        <f t="shared" si="286"/>
        <v>1.7148166272061232</v>
      </c>
      <c r="W2030" s="52">
        <v>85.74083136030616</v>
      </c>
      <c r="X2030" s="71" t="str">
        <f t="shared" si="288"/>
        <v>Q4 2025</v>
      </c>
      <c r="Y2030" s="21">
        <f t="shared" si="289"/>
        <v>3840</v>
      </c>
      <c r="Z2030" s="21">
        <f t="shared" si="290"/>
        <v>2160</v>
      </c>
      <c r="AA2030" s="57">
        <f t="shared" si="291"/>
        <v>273540.18231454003</v>
      </c>
      <c r="AB2030" s="59">
        <f t="shared" si="292"/>
        <v>1.7777777777777777</v>
      </c>
      <c r="AC2030" s="61">
        <f t="shared" si="293"/>
        <v>800.09999999999991</v>
      </c>
    </row>
    <row r="2031" spans="4:29">
      <c r="D2031" s="12"/>
      <c r="E2031" s="36" t="s">
        <v>222</v>
      </c>
      <c r="F2031" s="16" t="s">
        <v>12</v>
      </c>
      <c r="G2031" s="14" t="s">
        <v>51</v>
      </c>
      <c r="H2031" s="13" t="s">
        <v>5</v>
      </c>
      <c r="I2031" s="13" t="s">
        <v>122</v>
      </c>
      <c r="J2031" s="13"/>
      <c r="K2031" s="13"/>
      <c r="L2031" s="14">
        <v>27</v>
      </c>
      <c r="M2031" s="14" t="s">
        <v>15</v>
      </c>
      <c r="N2031" s="31" t="s">
        <v>65</v>
      </c>
      <c r="O2031" s="14" t="s">
        <v>2</v>
      </c>
      <c r="P2031" s="14" t="s">
        <v>35</v>
      </c>
      <c r="Q2031" s="31">
        <v>5000</v>
      </c>
      <c r="R2031" s="31">
        <v>1152</v>
      </c>
      <c r="S2031" s="45">
        <v>30</v>
      </c>
      <c r="T2031" s="64">
        <f t="shared" si="284"/>
        <v>810</v>
      </c>
      <c r="U2031" s="64">
        <f t="shared" si="285"/>
        <v>6.0290489163204741</v>
      </c>
      <c r="V2031" s="38">
        <f t="shared" si="286"/>
        <v>2.5722249408091846</v>
      </c>
      <c r="W2031" s="52">
        <v>85.74083136030616</v>
      </c>
      <c r="X2031" s="71" t="str">
        <f t="shared" si="288"/>
        <v>Q4 2025</v>
      </c>
      <c r="Y2031" s="21">
        <f t="shared" si="289"/>
        <v>3840</v>
      </c>
      <c r="Z2031" s="21">
        <f t="shared" si="290"/>
        <v>2160</v>
      </c>
      <c r="AA2031" s="57">
        <f t="shared" si="291"/>
        <v>200968.29721068247</v>
      </c>
      <c r="AB2031" s="59">
        <f t="shared" si="292"/>
        <v>1.7777777777777777</v>
      </c>
      <c r="AC2031" s="61">
        <f t="shared" si="293"/>
        <v>685.8</v>
      </c>
    </row>
    <row r="2032" spans="4:29">
      <c r="D2032" s="12"/>
      <c r="E2032" s="36" t="s">
        <v>222</v>
      </c>
      <c r="F2032" s="16" t="s">
        <v>12</v>
      </c>
      <c r="G2032" s="14" t="s">
        <v>51</v>
      </c>
      <c r="H2032" s="13" t="s">
        <v>5</v>
      </c>
      <c r="I2032" s="13" t="s">
        <v>122</v>
      </c>
      <c r="J2032" s="13"/>
      <c r="K2032" s="13"/>
      <c r="L2032" s="14">
        <v>31.5</v>
      </c>
      <c r="M2032" s="14" t="s">
        <v>15</v>
      </c>
      <c r="N2032" s="31" t="s">
        <v>65</v>
      </c>
      <c r="O2032" s="14" t="s">
        <v>2</v>
      </c>
      <c r="P2032" s="14" t="s">
        <v>35</v>
      </c>
      <c r="Q2032" s="31">
        <v>5000</v>
      </c>
      <c r="R2032" s="31">
        <v>1152</v>
      </c>
      <c r="S2032" s="45">
        <v>25</v>
      </c>
      <c r="T2032" s="64">
        <f t="shared" si="284"/>
        <v>787.5</v>
      </c>
      <c r="U2032" s="64">
        <f t="shared" si="285"/>
        <v>6.8385045578635006</v>
      </c>
      <c r="V2032" s="38">
        <f t="shared" si="286"/>
        <v>2.143520784007654</v>
      </c>
      <c r="W2032" s="52">
        <v>85.74083136030616</v>
      </c>
      <c r="X2032" s="71" t="str">
        <f t="shared" si="288"/>
        <v>Q4 2025</v>
      </c>
      <c r="Y2032" s="21">
        <f t="shared" si="289"/>
        <v>3840</v>
      </c>
      <c r="Z2032" s="21">
        <f t="shared" si="290"/>
        <v>2160</v>
      </c>
      <c r="AA2032" s="57">
        <f t="shared" si="291"/>
        <v>273540.18231454003</v>
      </c>
      <c r="AB2032" s="59">
        <f t="shared" si="292"/>
        <v>1.7777777777777777</v>
      </c>
      <c r="AC2032" s="61">
        <f t="shared" si="293"/>
        <v>800.09999999999991</v>
      </c>
    </row>
    <row r="2033" spans="4:29">
      <c r="D2033" s="12"/>
      <c r="E2033" s="36" t="s">
        <v>222</v>
      </c>
      <c r="F2033" s="16" t="s">
        <v>12</v>
      </c>
      <c r="G2033" s="14" t="s">
        <v>51</v>
      </c>
      <c r="H2033" s="13" t="s">
        <v>5</v>
      </c>
      <c r="I2033" s="13" t="s">
        <v>140</v>
      </c>
      <c r="J2033" s="13"/>
      <c r="K2033" s="13"/>
      <c r="L2033" s="14">
        <v>27</v>
      </c>
      <c r="M2033" s="14" t="s">
        <v>15</v>
      </c>
      <c r="N2033" s="31" t="s">
        <v>65</v>
      </c>
      <c r="O2033" s="14" t="s">
        <v>1</v>
      </c>
      <c r="P2033" s="14" t="s">
        <v>35</v>
      </c>
      <c r="Q2033" s="31">
        <v>2304</v>
      </c>
      <c r="R2033" s="31">
        <v>576</v>
      </c>
      <c r="S2033" s="45">
        <v>30</v>
      </c>
      <c r="T2033" s="64">
        <f t="shared" si="284"/>
        <v>810</v>
      </c>
      <c r="U2033" s="64">
        <f t="shared" si="285"/>
        <v>6.0290489163204741</v>
      </c>
      <c r="V2033" s="38">
        <f t="shared" si="286"/>
        <v>2.5722249408091846</v>
      </c>
      <c r="W2033" s="52">
        <v>85.74083136030616</v>
      </c>
      <c r="X2033" s="71" t="str">
        <f t="shared" si="288"/>
        <v>Q4 2025</v>
      </c>
      <c r="Y2033" s="21">
        <f t="shared" si="289"/>
        <v>3840</v>
      </c>
      <c r="Z2033" s="21">
        <f t="shared" si="290"/>
        <v>2160</v>
      </c>
      <c r="AA2033" s="57">
        <f t="shared" si="291"/>
        <v>200968.29721068247</v>
      </c>
      <c r="AB2033" s="59">
        <f t="shared" si="292"/>
        <v>1.7777777777777777</v>
      </c>
      <c r="AC2033" s="61">
        <f t="shared" si="293"/>
        <v>685.8</v>
      </c>
    </row>
    <row r="2034" spans="4:29">
      <c r="D2034" s="12"/>
      <c r="E2034" s="36" t="s">
        <v>222</v>
      </c>
      <c r="F2034" s="16" t="s">
        <v>12</v>
      </c>
      <c r="G2034" s="14" t="s">
        <v>51</v>
      </c>
      <c r="H2034" s="13" t="s">
        <v>5</v>
      </c>
      <c r="I2034" s="13" t="s">
        <v>140</v>
      </c>
      <c r="J2034" s="13"/>
      <c r="K2034" s="13"/>
      <c r="L2034" s="14">
        <v>31.5</v>
      </c>
      <c r="M2034" s="14" t="s">
        <v>15</v>
      </c>
      <c r="N2034" s="31" t="s">
        <v>65</v>
      </c>
      <c r="O2034" s="14" t="s">
        <v>1</v>
      </c>
      <c r="P2034" s="14" t="s">
        <v>35</v>
      </c>
      <c r="Q2034" s="31">
        <v>4608</v>
      </c>
      <c r="R2034" s="31">
        <v>1152</v>
      </c>
      <c r="S2034" s="45">
        <v>20</v>
      </c>
      <c r="T2034" s="64">
        <f t="shared" si="284"/>
        <v>630</v>
      </c>
      <c r="U2034" s="64">
        <f t="shared" si="285"/>
        <v>5.4708036462908005</v>
      </c>
      <c r="V2034" s="38">
        <f t="shared" si="286"/>
        <v>1.7148166272061232</v>
      </c>
      <c r="W2034" s="52">
        <v>85.74083136030616</v>
      </c>
      <c r="X2034" s="71" t="str">
        <f t="shared" si="288"/>
        <v>Q4 2025</v>
      </c>
      <c r="Y2034" s="21">
        <f t="shared" si="289"/>
        <v>3840</v>
      </c>
      <c r="Z2034" s="21">
        <f t="shared" si="290"/>
        <v>2160</v>
      </c>
      <c r="AA2034" s="57">
        <f t="shared" si="291"/>
        <v>273540.18231454003</v>
      </c>
      <c r="AB2034" s="59">
        <f t="shared" si="292"/>
        <v>1.7777777777777777</v>
      </c>
      <c r="AC2034" s="61">
        <f t="shared" si="293"/>
        <v>800.09999999999991</v>
      </c>
    </row>
    <row r="2035" spans="4:29">
      <c r="D2035" s="12"/>
      <c r="E2035" s="36" t="s">
        <v>222</v>
      </c>
      <c r="F2035" s="16" t="s">
        <v>12</v>
      </c>
      <c r="G2035" s="14" t="s">
        <v>51</v>
      </c>
      <c r="H2035" s="13" t="s">
        <v>5</v>
      </c>
      <c r="I2035" s="13" t="s">
        <v>135</v>
      </c>
      <c r="J2035" s="13" t="s">
        <v>225</v>
      </c>
      <c r="K2035" s="13" t="s">
        <v>95</v>
      </c>
      <c r="L2035" s="14">
        <v>27</v>
      </c>
      <c r="M2035" s="14" t="s">
        <v>15</v>
      </c>
      <c r="N2035" s="31" t="s">
        <v>65</v>
      </c>
      <c r="O2035" s="14" t="s">
        <v>2</v>
      </c>
      <c r="P2035" s="14" t="s">
        <v>35</v>
      </c>
      <c r="Q2035" s="31">
        <v>10368</v>
      </c>
      <c r="R2035" s="31">
        <v>1152</v>
      </c>
      <c r="S2035" s="45">
        <v>25</v>
      </c>
      <c r="T2035" s="64">
        <f t="shared" si="284"/>
        <v>675</v>
      </c>
      <c r="U2035" s="64">
        <f t="shared" si="285"/>
        <v>5.0242074302670616</v>
      </c>
      <c r="V2035" s="38">
        <f t="shared" si="286"/>
        <v>2.143520784007654</v>
      </c>
      <c r="W2035" s="52">
        <v>85.74083136030616</v>
      </c>
      <c r="X2035" s="71" t="str">
        <f t="shared" si="288"/>
        <v>Q4 2025</v>
      </c>
      <c r="Y2035" s="21">
        <f t="shared" si="289"/>
        <v>3840</v>
      </c>
      <c r="Z2035" s="21">
        <f t="shared" si="290"/>
        <v>2160</v>
      </c>
      <c r="AA2035" s="57">
        <f t="shared" si="291"/>
        <v>200968.29721068247</v>
      </c>
      <c r="AB2035" s="59">
        <f t="shared" si="292"/>
        <v>1.7777777777777777</v>
      </c>
      <c r="AC2035" s="61">
        <f t="shared" si="293"/>
        <v>685.8</v>
      </c>
    </row>
    <row r="2036" spans="4:29">
      <c r="D2036" s="12"/>
      <c r="E2036" s="36" t="s">
        <v>222</v>
      </c>
      <c r="F2036" s="16" t="s">
        <v>12</v>
      </c>
      <c r="G2036" s="14" t="s">
        <v>51</v>
      </c>
      <c r="H2036" s="13" t="s">
        <v>5</v>
      </c>
      <c r="I2036" s="13" t="s">
        <v>135</v>
      </c>
      <c r="J2036" s="13" t="s">
        <v>197</v>
      </c>
      <c r="K2036" s="13" t="s">
        <v>95</v>
      </c>
      <c r="L2036" s="14">
        <v>27</v>
      </c>
      <c r="M2036" s="14" t="s">
        <v>15</v>
      </c>
      <c r="N2036" s="31" t="s">
        <v>65</v>
      </c>
      <c r="O2036" s="14" t="s">
        <v>2</v>
      </c>
      <c r="P2036" s="14" t="s">
        <v>35</v>
      </c>
      <c r="Q2036" s="31">
        <v>4608</v>
      </c>
      <c r="R2036" s="31">
        <v>1152</v>
      </c>
      <c r="S2036" s="45">
        <v>30</v>
      </c>
      <c r="T2036" s="64">
        <f t="shared" si="284"/>
        <v>810</v>
      </c>
      <c r="U2036" s="64">
        <f t="shared" si="285"/>
        <v>6.0290489163204741</v>
      </c>
      <c r="V2036" s="38">
        <f t="shared" si="286"/>
        <v>2.5722249408091846</v>
      </c>
      <c r="W2036" s="52">
        <v>85.74083136030616</v>
      </c>
      <c r="X2036" s="71" t="str">
        <f t="shared" si="288"/>
        <v>Q4 2025</v>
      </c>
      <c r="Y2036" s="21">
        <f t="shared" si="289"/>
        <v>3840</v>
      </c>
      <c r="Z2036" s="21">
        <f t="shared" si="290"/>
        <v>2160</v>
      </c>
      <c r="AA2036" s="57">
        <f t="shared" si="291"/>
        <v>200968.29721068247</v>
      </c>
      <c r="AB2036" s="59">
        <f t="shared" si="292"/>
        <v>1.7777777777777777</v>
      </c>
      <c r="AC2036" s="61">
        <f t="shared" si="293"/>
        <v>685.8</v>
      </c>
    </row>
    <row r="2037" spans="4:29">
      <c r="D2037" s="12"/>
      <c r="E2037" s="36" t="s">
        <v>222</v>
      </c>
      <c r="F2037" s="16" t="s">
        <v>12</v>
      </c>
      <c r="G2037" s="14" t="s">
        <v>51</v>
      </c>
      <c r="H2037" s="13" t="s">
        <v>5</v>
      </c>
      <c r="I2037" s="13" t="s">
        <v>135</v>
      </c>
      <c r="J2037" s="13" t="s">
        <v>198</v>
      </c>
      <c r="K2037" s="13" t="s">
        <v>95</v>
      </c>
      <c r="L2037" s="14">
        <v>31.5</v>
      </c>
      <c r="M2037" s="14" t="s">
        <v>15</v>
      </c>
      <c r="N2037" s="31" t="s">
        <v>65</v>
      </c>
      <c r="O2037" s="14" t="s">
        <v>2</v>
      </c>
      <c r="P2037" s="14" t="s">
        <v>35</v>
      </c>
      <c r="Q2037" s="31">
        <v>9216</v>
      </c>
      <c r="R2037" s="31">
        <v>1152</v>
      </c>
      <c r="S2037" s="45">
        <v>15</v>
      </c>
      <c r="T2037" s="64">
        <f t="shared" si="284"/>
        <v>472.5</v>
      </c>
      <c r="U2037" s="64">
        <f t="shared" si="285"/>
        <v>4.1031027347181004</v>
      </c>
      <c r="V2037" s="38">
        <f t="shared" si="286"/>
        <v>1.2861124704045923</v>
      </c>
      <c r="W2037" s="52">
        <v>85.74083136030616</v>
      </c>
      <c r="X2037" s="71" t="str">
        <f t="shared" si="288"/>
        <v>Q4 2025</v>
      </c>
      <c r="Y2037" s="21">
        <f t="shared" si="289"/>
        <v>3840</v>
      </c>
      <c r="Z2037" s="21">
        <f t="shared" si="290"/>
        <v>2160</v>
      </c>
      <c r="AA2037" s="57">
        <f t="shared" si="291"/>
        <v>273540.18231454003</v>
      </c>
      <c r="AB2037" s="59">
        <f t="shared" si="292"/>
        <v>1.7777777777777777</v>
      </c>
      <c r="AC2037" s="61">
        <f t="shared" si="293"/>
        <v>800.09999999999991</v>
      </c>
    </row>
    <row r="2038" spans="4:29">
      <c r="D2038" s="12"/>
      <c r="E2038" s="36" t="s">
        <v>222</v>
      </c>
      <c r="F2038" s="16" t="s">
        <v>12</v>
      </c>
      <c r="G2038" s="14" t="s">
        <v>51</v>
      </c>
      <c r="H2038" s="13" t="s">
        <v>5</v>
      </c>
      <c r="I2038" s="13" t="s">
        <v>135</v>
      </c>
      <c r="J2038" s="13" t="s">
        <v>210</v>
      </c>
      <c r="K2038" s="13" t="s">
        <v>95</v>
      </c>
      <c r="L2038" s="14">
        <v>34</v>
      </c>
      <c r="M2038" s="14" t="s">
        <v>117</v>
      </c>
      <c r="N2038" s="31" t="s">
        <v>65</v>
      </c>
      <c r="O2038" s="14" t="s">
        <v>2</v>
      </c>
      <c r="P2038" s="14" t="s">
        <v>35</v>
      </c>
      <c r="Q2038" s="31">
        <v>9216</v>
      </c>
      <c r="R2038" s="31">
        <v>1151</v>
      </c>
      <c r="S2038" s="45">
        <v>5</v>
      </c>
      <c r="T2038" s="64">
        <f t="shared" si="284"/>
        <v>170</v>
      </c>
      <c r="U2038" s="64">
        <f t="shared" si="285"/>
        <v>1.3282398505292223</v>
      </c>
      <c r="V2038" s="38">
        <f t="shared" si="286"/>
        <v>0.42870415680153079</v>
      </c>
      <c r="W2038" s="52">
        <v>85.74083136030616</v>
      </c>
      <c r="X2038" s="71" t="str">
        <f t="shared" si="288"/>
        <v>Q4 2025</v>
      </c>
      <c r="Y2038" s="21">
        <f t="shared" si="289"/>
        <v>3440</v>
      </c>
      <c r="Z2038" s="21">
        <f t="shared" si="290"/>
        <v>1440</v>
      </c>
      <c r="AA2038" s="57">
        <f t="shared" si="291"/>
        <v>265647.97010584443</v>
      </c>
      <c r="AB2038" s="59">
        <f t="shared" si="292"/>
        <v>2.3888888888888888</v>
      </c>
      <c r="AC2038" s="61">
        <f t="shared" si="293"/>
        <v>863.59999999999991</v>
      </c>
    </row>
    <row r="2039" spans="4:29">
      <c r="D2039" s="12"/>
      <c r="E2039" s="36" t="s">
        <v>222</v>
      </c>
      <c r="F2039" s="16" t="s">
        <v>12</v>
      </c>
      <c r="G2039" s="14" t="s">
        <v>51</v>
      </c>
      <c r="H2039" s="13" t="s">
        <v>5</v>
      </c>
      <c r="I2039" s="13" t="s">
        <v>144</v>
      </c>
      <c r="J2039" s="13" t="s">
        <v>284</v>
      </c>
      <c r="K2039" s="13" t="s">
        <v>43</v>
      </c>
      <c r="L2039" s="14">
        <v>27</v>
      </c>
      <c r="M2039" s="14" t="s">
        <v>15</v>
      </c>
      <c r="N2039" s="31" t="s">
        <v>65</v>
      </c>
      <c r="O2039" s="14" t="s">
        <v>1</v>
      </c>
      <c r="P2039" s="14" t="s">
        <v>35</v>
      </c>
      <c r="Q2039" s="31">
        <v>1536</v>
      </c>
      <c r="R2039" s="31">
        <v>384</v>
      </c>
      <c r="S2039" s="45">
        <v>35</v>
      </c>
      <c r="T2039" s="64">
        <f t="shared" si="284"/>
        <v>945</v>
      </c>
      <c r="U2039" s="64">
        <f t="shared" si="285"/>
        <v>7.0338904023738866</v>
      </c>
      <c r="V2039" s="38">
        <f t="shared" si="286"/>
        <v>3.0009290976107152</v>
      </c>
      <c r="W2039" s="52">
        <v>85.74083136030616</v>
      </c>
      <c r="X2039" s="71" t="str">
        <f t="shared" si="288"/>
        <v>Q4 2025</v>
      </c>
      <c r="Y2039" s="21">
        <f t="shared" si="289"/>
        <v>3840</v>
      </c>
      <c r="Z2039" s="21">
        <f t="shared" si="290"/>
        <v>2160</v>
      </c>
      <c r="AA2039" s="57">
        <f t="shared" si="291"/>
        <v>200968.29721068247</v>
      </c>
      <c r="AB2039" s="59">
        <f t="shared" si="292"/>
        <v>1.7777777777777777</v>
      </c>
      <c r="AC2039" s="61">
        <f t="shared" si="293"/>
        <v>685.8</v>
      </c>
    </row>
    <row r="2040" spans="4:29">
      <c r="D2040" s="12"/>
      <c r="E2040" s="36" t="s">
        <v>222</v>
      </c>
      <c r="F2040" s="16" t="s">
        <v>12</v>
      </c>
      <c r="G2040" s="14" t="s">
        <v>51</v>
      </c>
      <c r="H2040" s="13" t="s">
        <v>5</v>
      </c>
      <c r="I2040" s="13" t="s">
        <v>144</v>
      </c>
      <c r="J2040" s="13" t="s">
        <v>285</v>
      </c>
      <c r="K2040" s="13" t="s">
        <v>43</v>
      </c>
      <c r="L2040" s="14">
        <v>27</v>
      </c>
      <c r="M2040" s="14" t="s">
        <v>15</v>
      </c>
      <c r="N2040" s="31" t="s">
        <v>65</v>
      </c>
      <c r="O2040" s="14" t="s">
        <v>1</v>
      </c>
      <c r="P2040" s="14" t="s">
        <v>35</v>
      </c>
      <c r="Q2040" s="31">
        <v>2304</v>
      </c>
      <c r="R2040" s="31">
        <v>1152</v>
      </c>
      <c r="S2040" s="45">
        <v>20</v>
      </c>
      <c r="T2040" s="64">
        <f t="shared" si="284"/>
        <v>540</v>
      </c>
      <c r="U2040" s="64">
        <f t="shared" si="285"/>
        <v>4.0193659442136491</v>
      </c>
      <c r="V2040" s="38">
        <f t="shared" si="286"/>
        <v>1.7148166272061232</v>
      </c>
      <c r="W2040" s="52">
        <v>85.74083136030616</v>
      </c>
      <c r="X2040" s="71" t="str">
        <f t="shared" si="288"/>
        <v>Q4 2025</v>
      </c>
      <c r="Y2040" s="21">
        <f t="shared" si="289"/>
        <v>3840</v>
      </c>
      <c r="Z2040" s="21">
        <f t="shared" si="290"/>
        <v>2160</v>
      </c>
      <c r="AA2040" s="57">
        <f t="shared" si="291"/>
        <v>200968.29721068247</v>
      </c>
      <c r="AB2040" s="59">
        <f t="shared" si="292"/>
        <v>1.7777777777777777</v>
      </c>
      <c r="AC2040" s="61">
        <f t="shared" si="293"/>
        <v>685.8</v>
      </c>
    </row>
    <row r="2041" spans="4:29">
      <c r="D2041" s="12"/>
      <c r="E2041" s="36" t="s">
        <v>222</v>
      </c>
      <c r="F2041" s="16" t="s">
        <v>12</v>
      </c>
      <c r="G2041" s="14" t="s">
        <v>51</v>
      </c>
      <c r="H2041" s="13" t="s">
        <v>5</v>
      </c>
      <c r="I2041" s="13" t="s">
        <v>144</v>
      </c>
      <c r="J2041" s="13" t="s">
        <v>286</v>
      </c>
      <c r="K2041" s="13" t="s">
        <v>43</v>
      </c>
      <c r="L2041" s="14">
        <v>31.5</v>
      </c>
      <c r="M2041" s="14" t="s">
        <v>15</v>
      </c>
      <c r="N2041" s="31" t="s">
        <v>65</v>
      </c>
      <c r="O2041" s="14" t="s">
        <v>1</v>
      </c>
      <c r="P2041" s="14" t="s">
        <v>35</v>
      </c>
      <c r="Q2041" s="31">
        <v>2304</v>
      </c>
      <c r="R2041" s="31">
        <v>1152</v>
      </c>
      <c r="S2041" s="45">
        <v>25</v>
      </c>
      <c r="T2041" s="64">
        <f t="shared" si="284"/>
        <v>787.5</v>
      </c>
      <c r="U2041" s="64">
        <f t="shared" si="285"/>
        <v>6.8385045578635006</v>
      </c>
      <c r="V2041" s="38">
        <f t="shared" si="286"/>
        <v>2.143520784007654</v>
      </c>
      <c r="W2041" s="52">
        <v>85.74083136030616</v>
      </c>
      <c r="X2041" s="71" t="str">
        <f t="shared" si="288"/>
        <v>Q4 2025</v>
      </c>
      <c r="Y2041" s="21">
        <f t="shared" si="289"/>
        <v>3840</v>
      </c>
      <c r="Z2041" s="21">
        <f t="shared" si="290"/>
        <v>2160</v>
      </c>
      <c r="AA2041" s="57">
        <f t="shared" si="291"/>
        <v>273540.18231454003</v>
      </c>
      <c r="AB2041" s="59">
        <f t="shared" si="292"/>
        <v>1.7777777777777777</v>
      </c>
      <c r="AC2041" s="61">
        <f t="shared" si="293"/>
        <v>800.09999999999991</v>
      </c>
    </row>
    <row r="2042" spans="4:29">
      <c r="D2042" s="12"/>
      <c r="E2042" s="36" t="s">
        <v>222</v>
      </c>
      <c r="F2042" s="16" t="s">
        <v>12</v>
      </c>
      <c r="G2042" s="14" t="s">
        <v>51</v>
      </c>
      <c r="H2042" s="13" t="s">
        <v>5</v>
      </c>
      <c r="I2042" s="13" t="s">
        <v>144</v>
      </c>
      <c r="J2042" s="13"/>
      <c r="K2042" s="13"/>
      <c r="L2042" s="14">
        <v>34</v>
      </c>
      <c r="M2042" s="14" t="s">
        <v>302</v>
      </c>
      <c r="N2042" s="31" t="s">
        <v>65</v>
      </c>
      <c r="O2042" s="14" t="s">
        <v>1</v>
      </c>
      <c r="P2042" s="14" t="s">
        <v>35</v>
      </c>
      <c r="Q2042" s="31">
        <v>2304</v>
      </c>
      <c r="R2042" s="31">
        <v>2304</v>
      </c>
      <c r="S2042" s="45">
        <v>15</v>
      </c>
      <c r="T2042" s="64">
        <f t="shared" si="284"/>
        <v>510</v>
      </c>
      <c r="U2042" s="64">
        <f t="shared" si="285"/>
        <v>5.4282788173984402</v>
      </c>
      <c r="V2042" s="38">
        <f t="shared" si="286"/>
        <v>0</v>
      </c>
      <c r="W2042" s="52">
        <v>0</v>
      </c>
      <c r="X2042" s="71" t="str">
        <f t="shared" si="288"/>
        <v>Q4 2025</v>
      </c>
      <c r="Y2042" s="21">
        <f t="shared" si="289"/>
        <v>344</v>
      </c>
      <c r="Z2042" s="21">
        <f t="shared" si="290"/>
        <v>440</v>
      </c>
      <c r="AA2042" s="57">
        <f t="shared" si="291"/>
        <v>361885.25449322932</v>
      </c>
      <c r="AB2042" s="59">
        <f t="shared" si="292"/>
        <v>0.78181818181818186</v>
      </c>
      <c r="AC2042" s="61">
        <f t="shared" si="293"/>
        <v>863.59999999999991</v>
      </c>
    </row>
    <row r="2043" spans="4:29">
      <c r="D2043" s="12"/>
      <c r="E2043" s="36" t="s">
        <v>222</v>
      </c>
      <c r="F2043" s="16" t="s">
        <v>12</v>
      </c>
      <c r="G2043" s="14" t="s">
        <v>51</v>
      </c>
      <c r="H2043" s="13" t="s">
        <v>5</v>
      </c>
      <c r="I2043" s="13" t="s">
        <v>145</v>
      </c>
      <c r="J2043" s="13"/>
      <c r="K2043" s="13" t="s">
        <v>43</v>
      </c>
      <c r="L2043" s="14">
        <v>27</v>
      </c>
      <c r="M2043" s="14" t="s">
        <v>15</v>
      </c>
      <c r="N2043" s="31" t="s">
        <v>65</v>
      </c>
      <c r="O2043" s="14" t="s">
        <v>1</v>
      </c>
      <c r="P2043" s="14" t="s">
        <v>35</v>
      </c>
      <c r="Q2043" s="31">
        <v>2304</v>
      </c>
      <c r="R2043" s="31">
        <v>1152</v>
      </c>
      <c r="S2043" s="45">
        <v>40</v>
      </c>
      <c r="T2043" s="64">
        <f t="shared" si="284"/>
        <v>1080</v>
      </c>
      <c r="U2043" s="64">
        <f t="shared" si="285"/>
        <v>8.0387318884272982</v>
      </c>
      <c r="V2043" s="38">
        <f t="shared" si="286"/>
        <v>3.4296332544122463</v>
      </c>
      <c r="W2043" s="52">
        <v>85.74083136030616</v>
      </c>
      <c r="X2043" s="71" t="str">
        <f t="shared" si="288"/>
        <v>Q4 2025</v>
      </c>
      <c r="Y2043" s="21">
        <f t="shared" si="289"/>
        <v>3840</v>
      </c>
      <c r="Z2043" s="21">
        <f t="shared" si="290"/>
        <v>2160</v>
      </c>
      <c r="AA2043" s="57">
        <f t="shared" si="291"/>
        <v>200968.29721068247</v>
      </c>
      <c r="AB2043" s="59">
        <f t="shared" si="292"/>
        <v>1.7777777777777777</v>
      </c>
      <c r="AC2043" s="61">
        <f t="shared" si="293"/>
        <v>685.8</v>
      </c>
    </row>
    <row r="2044" spans="4:29">
      <c r="D2044" s="12"/>
      <c r="E2044" s="36" t="s">
        <v>222</v>
      </c>
      <c r="F2044" s="16" t="s">
        <v>12</v>
      </c>
      <c r="G2044" s="14" t="s">
        <v>51</v>
      </c>
      <c r="H2044" s="13" t="s">
        <v>5</v>
      </c>
      <c r="I2044" s="13" t="s">
        <v>145</v>
      </c>
      <c r="J2044" s="13"/>
      <c r="K2044" s="13" t="s">
        <v>43</v>
      </c>
      <c r="L2044" s="14">
        <v>31.5</v>
      </c>
      <c r="M2044" s="14" t="s">
        <v>15</v>
      </c>
      <c r="N2044" s="31" t="s">
        <v>65</v>
      </c>
      <c r="O2044" s="14" t="s">
        <v>1</v>
      </c>
      <c r="P2044" s="14" t="s">
        <v>35</v>
      </c>
      <c r="Q2044" s="31">
        <v>2304</v>
      </c>
      <c r="R2044" s="31">
        <v>1152</v>
      </c>
      <c r="S2044" s="45">
        <v>30</v>
      </c>
      <c r="T2044" s="64">
        <f t="shared" si="284"/>
        <v>945</v>
      </c>
      <c r="U2044" s="64">
        <f t="shared" si="285"/>
        <v>8.2062054694362008</v>
      </c>
      <c r="V2044" s="38">
        <f t="shared" si="286"/>
        <v>2.5722249408091846</v>
      </c>
      <c r="W2044" s="52">
        <v>85.74083136030616</v>
      </c>
      <c r="X2044" s="71" t="str">
        <f t="shared" si="288"/>
        <v>Q4 2025</v>
      </c>
      <c r="Y2044" s="21">
        <f t="shared" si="289"/>
        <v>3840</v>
      </c>
      <c r="Z2044" s="21">
        <f t="shared" si="290"/>
        <v>2160</v>
      </c>
      <c r="AA2044" s="57">
        <f t="shared" si="291"/>
        <v>273540.18231454003</v>
      </c>
      <c r="AB2044" s="59">
        <f t="shared" si="292"/>
        <v>1.7777777777777777</v>
      </c>
      <c r="AC2044" s="61">
        <f t="shared" si="293"/>
        <v>800.09999999999991</v>
      </c>
    </row>
    <row r="2045" spans="4:29">
      <c r="D2045" s="12"/>
      <c r="E2045" s="36" t="s">
        <v>222</v>
      </c>
      <c r="F2045" s="16" t="s">
        <v>12</v>
      </c>
      <c r="G2045" s="14" t="s">
        <v>51</v>
      </c>
      <c r="H2045" s="13" t="s">
        <v>5</v>
      </c>
      <c r="I2045" s="13" t="s">
        <v>145</v>
      </c>
      <c r="J2045" s="13" t="s">
        <v>211</v>
      </c>
      <c r="K2045" s="13"/>
      <c r="L2045" s="14">
        <v>34</v>
      </c>
      <c r="M2045" s="14" t="s">
        <v>117</v>
      </c>
      <c r="N2045" s="31" t="s">
        <v>65</v>
      </c>
      <c r="O2045" s="14" t="s">
        <v>1</v>
      </c>
      <c r="P2045" s="14" t="s">
        <v>35</v>
      </c>
      <c r="Q2045" s="31">
        <v>2304</v>
      </c>
      <c r="R2045" s="31">
        <v>1152</v>
      </c>
      <c r="S2045" s="45">
        <v>10</v>
      </c>
      <c r="T2045" s="64">
        <f t="shared" si="284"/>
        <v>340</v>
      </c>
      <c r="U2045" s="64">
        <f t="shared" si="285"/>
        <v>2.6564797010584447</v>
      </c>
      <c r="V2045" s="38">
        <f t="shared" si="286"/>
        <v>0.85740831360306158</v>
      </c>
      <c r="W2045" s="52">
        <v>85.74083136030616</v>
      </c>
      <c r="X2045" s="71" t="str">
        <f t="shared" si="288"/>
        <v>Q4 2025</v>
      </c>
      <c r="Y2045" s="21">
        <f t="shared" si="289"/>
        <v>3440</v>
      </c>
      <c r="Z2045" s="21">
        <f t="shared" si="290"/>
        <v>1440</v>
      </c>
      <c r="AA2045" s="57">
        <f t="shared" si="291"/>
        <v>265647.97010584443</v>
      </c>
      <c r="AB2045" s="59">
        <f t="shared" si="292"/>
        <v>2.3888888888888888</v>
      </c>
      <c r="AC2045" s="61">
        <f t="shared" si="293"/>
        <v>863.59999999999991</v>
      </c>
    </row>
    <row r="2046" spans="4:29">
      <c r="D2046" s="12"/>
      <c r="E2046" s="36" t="s">
        <v>222</v>
      </c>
      <c r="F2046" s="16" t="s">
        <v>12</v>
      </c>
      <c r="G2046" s="14" t="s">
        <v>51</v>
      </c>
      <c r="H2046" s="13" t="s">
        <v>5</v>
      </c>
      <c r="I2046" s="13" t="s">
        <v>192</v>
      </c>
      <c r="J2046" s="13" t="s">
        <v>193</v>
      </c>
      <c r="K2046" s="13" t="s">
        <v>194</v>
      </c>
      <c r="L2046" s="14">
        <v>27</v>
      </c>
      <c r="M2046" s="14" t="s">
        <v>15</v>
      </c>
      <c r="N2046" s="31" t="s">
        <v>65</v>
      </c>
      <c r="O2046" s="14" t="s">
        <v>1</v>
      </c>
      <c r="P2046" s="14" t="s">
        <v>35</v>
      </c>
      <c r="Q2046" s="31">
        <v>2304</v>
      </c>
      <c r="R2046" s="31">
        <v>1152</v>
      </c>
      <c r="S2046" s="45">
        <v>10</v>
      </c>
      <c r="T2046" s="64">
        <f t="shared" si="284"/>
        <v>270</v>
      </c>
      <c r="U2046" s="64">
        <f t="shared" si="285"/>
        <v>2.0096829721068246</v>
      </c>
      <c r="V2046" s="38">
        <f t="shared" si="286"/>
        <v>0.85740831360306158</v>
      </c>
      <c r="W2046" s="52">
        <v>85.74083136030616</v>
      </c>
      <c r="X2046" s="71" t="str">
        <f t="shared" si="288"/>
        <v>Q4 2025</v>
      </c>
      <c r="Y2046" s="21">
        <f t="shared" si="289"/>
        <v>3840</v>
      </c>
      <c r="Z2046" s="21">
        <f t="shared" si="290"/>
        <v>2160</v>
      </c>
      <c r="AA2046" s="57">
        <f t="shared" si="291"/>
        <v>200968.29721068247</v>
      </c>
      <c r="AB2046" s="59">
        <f t="shared" si="292"/>
        <v>1.7777777777777777</v>
      </c>
      <c r="AC2046" s="61">
        <f t="shared" si="293"/>
        <v>685.8</v>
      </c>
    </row>
    <row r="2047" spans="4:29">
      <c r="D2047" s="12"/>
      <c r="E2047" s="36" t="s">
        <v>222</v>
      </c>
      <c r="F2047" s="16" t="s">
        <v>12</v>
      </c>
      <c r="G2047" s="14" t="s">
        <v>51</v>
      </c>
      <c r="H2047" s="13" t="s">
        <v>5</v>
      </c>
      <c r="I2047" s="13" t="s">
        <v>166</v>
      </c>
      <c r="J2047" s="13" t="s">
        <v>287</v>
      </c>
      <c r="K2047" s="13" t="s">
        <v>167</v>
      </c>
      <c r="L2047" s="14">
        <v>27</v>
      </c>
      <c r="M2047" s="14" t="s">
        <v>143</v>
      </c>
      <c r="N2047" s="31">
        <v>1000000</v>
      </c>
      <c r="O2047" s="14" t="s">
        <v>1</v>
      </c>
      <c r="P2047" s="14" t="s">
        <v>35</v>
      </c>
      <c r="Q2047" s="31">
        <v>2304</v>
      </c>
      <c r="R2047" s="31">
        <v>1152</v>
      </c>
      <c r="S2047" s="45">
        <v>35</v>
      </c>
      <c r="T2047" s="64">
        <f t="shared" si="284"/>
        <v>945</v>
      </c>
      <c r="U2047" s="64">
        <f t="shared" si="285"/>
        <v>7.0338904023738866</v>
      </c>
      <c r="V2047" s="38">
        <f t="shared" si="286"/>
        <v>2.5320339261090417</v>
      </c>
      <c r="W2047" s="52">
        <v>72.343826460258327</v>
      </c>
      <c r="X2047" s="71" t="str">
        <f t="shared" si="288"/>
        <v>Q4 2025</v>
      </c>
      <c r="Y2047" s="21">
        <f t="shared" si="289"/>
        <v>2560</v>
      </c>
      <c r="Z2047" s="21">
        <f t="shared" si="290"/>
        <v>1440</v>
      </c>
      <c r="AA2047" s="57">
        <f t="shared" si="291"/>
        <v>200968.29721068247</v>
      </c>
      <c r="AB2047" s="59">
        <f t="shared" si="292"/>
        <v>1.7777777777777777</v>
      </c>
      <c r="AC2047" s="61">
        <f t="shared" si="293"/>
        <v>685.8</v>
      </c>
    </row>
    <row r="2048" spans="4:29">
      <c r="D2048" s="12"/>
      <c r="E2048" s="36" t="s">
        <v>222</v>
      </c>
      <c r="F2048" s="16" t="s">
        <v>12</v>
      </c>
      <c r="G2048" s="14" t="s">
        <v>51</v>
      </c>
      <c r="H2048" s="13" t="s">
        <v>5</v>
      </c>
      <c r="I2048" s="13" t="s">
        <v>166</v>
      </c>
      <c r="J2048" s="13" t="s">
        <v>189</v>
      </c>
      <c r="K2048" s="13" t="s">
        <v>95</v>
      </c>
      <c r="L2048" s="14">
        <v>31.5</v>
      </c>
      <c r="M2048" s="14" t="s">
        <v>15</v>
      </c>
      <c r="N2048" s="31">
        <v>1000000</v>
      </c>
      <c r="O2048" s="14" t="s">
        <v>1</v>
      </c>
      <c r="P2048" s="14" t="s">
        <v>35</v>
      </c>
      <c r="Q2048" s="31">
        <v>2304</v>
      </c>
      <c r="R2048" s="31">
        <v>1152</v>
      </c>
      <c r="S2048" s="45">
        <v>15</v>
      </c>
      <c r="T2048" s="64">
        <f t="shared" si="284"/>
        <v>472.5</v>
      </c>
      <c r="U2048" s="64">
        <f t="shared" si="285"/>
        <v>4.1031027347181004</v>
      </c>
      <c r="V2048" s="38">
        <f t="shared" si="286"/>
        <v>1.2861124704045923</v>
      </c>
      <c r="W2048" s="52">
        <v>85.74083136030616</v>
      </c>
      <c r="X2048" s="71" t="str">
        <f t="shared" si="288"/>
        <v>Q4 2025</v>
      </c>
      <c r="Y2048" s="21">
        <f t="shared" si="289"/>
        <v>3840</v>
      </c>
      <c r="Z2048" s="21">
        <f t="shared" si="290"/>
        <v>2160</v>
      </c>
      <c r="AA2048" s="57">
        <f t="shared" si="291"/>
        <v>273540.18231454003</v>
      </c>
      <c r="AB2048" s="59">
        <f t="shared" si="292"/>
        <v>1.7777777777777777</v>
      </c>
      <c r="AC2048" s="61">
        <f t="shared" si="293"/>
        <v>800.09999999999991</v>
      </c>
    </row>
    <row r="2049" spans="4:29">
      <c r="D2049" s="12"/>
      <c r="E2049" s="36" t="s">
        <v>222</v>
      </c>
      <c r="F2049" s="16" t="s">
        <v>12</v>
      </c>
      <c r="G2049" s="14" t="s">
        <v>51</v>
      </c>
      <c r="H2049" s="13" t="s">
        <v>5</v>
      </c>
      <c r="I2049" s="13" t="s">
        <v>166</v>
      </c>
      <c r="J2049" s="13" t="s">
        <v>288</v>
      </c>
      <c r="K2049" s="13" t="s">
        <v>43</v>
      </c>
      <c r="L2049" s="14">
        <v>34</v>
      </c>
      <c r="M2049" s="14" t="s">
        <v>117</v>
      </c>
      <c r="N2049" s="31">
        <v>1000000</v>
      </c>
      <c r="O2049" s="14" t="s">
        <v>1</v>
      </c>
      <c r="P2049" s="14" t="s">
        <v>35</v>
      </c>
      <c r="Q2049" s="31">
        <v>2304</v>
      </c>
      <c r="R2049" s="31">
        <v>1152</v>
      </c>
      <c r="S2049" s="45">
        <v>20</v>
      </c>
      <c r="T2049" s="64">
        <f t="shared" si="284"/>
        <v>680</v>
      </c>
      <c r="U2049" s="64">
        <f t="shared" si="285"/>
        <v>5.3129594021168893</v>
      </c>
      <c r="V2049" s="38">
        <f t="shared" si="286"/>
        <v>1.7148166272061232</v>
      </c>
      <c r="W2049" s="52">
        <v>85.74083136030616</v>
      </c>
      <c r="X2049" s="71" t="str">
        <f t="shared" si="288"/>
        <v>Q4 2025</v>
      </c>
      <c r="Y2049" s="21">
        <f t="shared" si="289"/>
        <v>3440</v>
      </c>
      <c r="Z2049" s="21">
        <f t="shared" si="290"/>
        <v>1440</v>
      </c>
      <c r="AA2049" s="57">
        <f t="shared" si="291"/>
        <v>265647.97010584443</v>
      </c>
      <c r="AB2049" s="59">
        <f t="shared" si="292"/>
        <v>2.3888888888888888</v>
      </c>
      <c r="AC2049" s="61">
        <f t="shared" si="293"/>
        <v>863.59999999999991</v>
      </c>
    </row>
    <row r="2050" spans="4:29">
      <c r="D2050" s="12"/>
      <c r="E2050" s="36" t="s">
        <v>222</v>
      </c>
      <c r="F2050" s="16" t="s">
        <v>12</v>
      </c>
      <c r="G2050" s="14" t="s">
        <v>51</v>
      </c>
      <c r="H2050" s="13" t="s">
        <v>5</v>
      </c>
      <c r="I2050" s="13" t="s">
        <v>166</v>
      </c>
      <c r="J2050" s="13" t="s">
        <v>303</v>
      </c>
      <c r="K2050" s="13" t="s">
        <v>43</v>
      </c>
      <c r="L2050" s="14">
        <v>34</v>
      </c>
      <c r="M2050" s="14" t="s">
        <v>186</v>
      </c>
      <c r="N2050" s="31">
        <v>1000000</v>
      </c>
      <c r="O2050" s="14" t="s">
        <v>1</v>
      </c>
      <c r="P2050" s="14" t="s">
        <v>35</v>
      </c>
      <c r="Q2050" s="31">
        <v>2304</v>
      </c>
      <c r="R2050" s="31">
        <v>1152</v>
      </c>
      <c r="S2050" s="45">
        <v>4</v>
      </c>
      <c r="T2050" s="64">
        <f t="shared" si="284"/>
        <v>136</v>
      </c>
      <c r="U2050" s="64">
        <f t="shared" si="285"/>
        <v>1.3407729617977524</v>
      </c>
      <c r="V2050" s="38">
        <f t="shared" si="286"/>
        <v>0.34296332544122465</v>
      </c>
      <c r="W2050" s="52">
        <v>85.74083136030616</v>
      </c>
      <c r="X2050" s="71" t="str">
        <f t="shared" si="288"/>
        <v>Q4 2025</v>
      </c>
      <c r="Y2050" s="21">
        <f t="shared" si="289"/>
        <v>3840</v>
      </c>
      <c r="Z2050" s="21">
        <f t="shared" si="290"/>
        <v>2400</v>
      </c>
      <c r="AA2050" s="57">
        <f t="shared" si="291"/>
        <v>335193.2404494381</v>
      </c>
      <c r="AB2050" s="59">
        <f t="shared" si="292"/>
        <v>1.6</v>
      </c>
      <c r="AC2050" s="61">
        <f t="shared" si="293"/>
        <v>863.59999999999991</v>
      </c>
    </row>
    <row r="2051" spans="4:29">
      <c r="D2051" s="12"/>
      <c r="E2051" s="36" t="s">
        <v>222</v>
      </c>
      <c r="F2051" s="16" t="s">
        <v>12</v>
      </c>
      <c r="G2051" s="14" t="s">
        <v>51</v>
      </c>
      <c r="H2051" s="13" t="s">
        <v>5</v>
      </c>
      <c r="I2051" s="13" t="s">
        <v>182</v>
      </c>
      <c r="J2051" s="13" t="s">
        <v>183</v>
      </c>
      <c r="K2051" s="13" t="s">
        <v>98</v>
      </c>
      <c r="L2051" s="14">
        <v>27</v>
      </c>
      <c r="M2051" s="14" t="s">
        <v>143</v>
      </c>
      <c r="N2051" s="31" t="s">
        <v>65</v>
      </c>
      <c r="O2051" s="14" t="s">
        <v>1</v>
      </c>
      <c r="P2051" s="14" t="s">
        <v>35</v>
      </c>
      <c r="Q2051" s="31">
        <v>5000</v>
      </c>
      <c r="R2051" s="31">
        <v>1152</v>
      </c>
      <c r="S2051" s="45">
        <v>15</v>
      </c>
      <c r="T2051" s="64">
        <f t="shared" si="284"/>
        <v>405</v>
      </c>
      <c r="U2051" s="64">
        <f t="shared" si="285"/>
        <v>3.0145244581602371</v>
      </c>
      <c r="V2051" s="38">
        <f t="shared" si="286"/>
        <v>1.085157396903875</v>
      </c>
      <c r="W2051" s="52">
        <v>72.343826460258327</v>
      </c>
      <c r="X2051" s="71" t="str">
        <f t="shared" si="288"/>
        <v>Q4 2025</v>
      </c>
      <c r="Y2051" s="21">
        <f t="shared" si="289"/>
        <v>2560</v>
      </c>
      <c r="Z2051" s="21">
        <f t="shared" si="290"/>
        <v>1440</v>
      </c>
      <c r="AA2051" s="57">
        <f t="shared" si="291"/>
        <v>200968.29721068247</v>
      </c>
      <c r="AB2051" s="59">
        <f t="shared" si="292"/>
        <v>1.7777777777777777</v>
      </c>
      <c r="AC2051" s="61">
        <f t="shared" si="293"/>
        <v>685.8</v>
      </c>
    </row>
    <row r="2052" spans="4:29">
      <c r="D2052" s="12"/>
      <c r="E2052" s="36" t="s">
        <v>222</v>
      </c>
      <c r="F2052" s="16" t="s">
        <v>12</v>
      </c>
      <c r="G2052" s="14" t="s">
        <v>51</v>
      </c>
      <c r="H2052" s="13" t="s">
        <v>5</v>
      </c>
      <c r="I2052" s="13" t="s">
        <v>182</v>
      </c>
      <c r="J2052" s="13" t="s">
        <v>209</v>
      </c>
      <c r="K2052" s="13"/>
      <c r="L2052" s="14">
        <v>27</v>
      </c>
      <c r="M2052" s="14" t="s">
        <v>143</v>
      </c>
      <c r="N2052" s="31">
        <v>1000000</v>
      </c>
      <c r="O2052" s="14" t="s">
        <v>1</v>
      </c>
      <c r="P2052" s="14" t="s">
        <v>35</v>
      </c>
      <c r="Q2052" s="31">
        <v>5000</v>
      </c>
      <c r="R2052" s="31">
        <v>1152</v>
      </c>
      <c r="S2052" s="45">
        <v>10</v>
      </c>
      <c r="T2052" s="64">
        <f t="shared" si="284"/>
        <v>270</v>
      </c>
      <c r="U2052" s="64">
        <f t="shared" si="285"/>
        <v>2.0096829721068246</v>
      </c>
      <c r="V2052" s="38">
        <f t="shared" si="286"/>
        <v>0.72343826460258331</v>
      </c>
      <c r="W2052" s="52">
        <v>72.343826460258327</v>
      </c>
      <c r="X2052" s="71" t="str">
        <f t="shared" si="288"/>
        <v>Q4 2025</v>
      </c>
      <c r="Y2052" s="21">
        <f t="shared" si="289"/>
        <v>2560</v>
      </c>
      <c r="Z2052" s="21">
        <f t="shared" si="290"/>
        <v>1440</v>
      </c>
      <c r="AA2052" s="57">
        <f t="shared" si="291"/>
        <v>200968.29721068247</v>
      </c>
      <c r="AB2052" s="59">
        <f t="shared" si="292"/>
        <v>1.7777777777777777</v>
      </c>
      <c r="AC2052" s="61">
        <f t="shared" si="293"/>
        <v>685.8</v>
      </c>
    </row>
    <row r="2053" spans="4:29">
      <c r="D2053" s="12"/>
      <c r="E2053" s="36" t="s">
        <v>222</v>
      </c>
      <c r="F2053" s="16" t="s">
        <v>12</v>
      </c>
      <c r="G2053" s="14" t="s">
        <v>51</v>
      </c>
      <c r="H2053" s="13" t="s">
        <v>5</v>
      </c>
      <c r="I2053" s="13" t="s">
        <v>58</v>
      </c>
      <c r="J2053" s="13" t="s">
        <v>188</v>
      </c>
      <c r="K2053" s="13" t="s">
        <v>95</v>
      </c>
      <c r="L2053" s="14">
        <v>27</v>
      </c>
      <c r="M2053" s="14" t="s">
        <v>143</v>
      </c>
      <c r="N2053" s="31" t="s">
        <v>65</v>
      </c>
      <c r="O2053" s="14" t="s">
        <v>1</v>
      </c>
      <c r="P2053" s="14" t="s">
        <v>35</v>
      </c>
      <c r="Q2053" s="31">
        <v>5000</v>
      </c>
      <c r="R2053" s="31">
        <v>1152</v>
      </c>
      <c r="S2053" s="45">
        <v>15</v>
      </c>
      <c r="T2053" s="64">
        <f t="shared" si="284"/>
        <v>405</v>
      </c>
      <c r="U2053" s="64">
        <f t="shared" si="285"/>
        <v>3.0145244581602371</v>
      </c>
      <c r="V2053" s="38">
        <f t="shared" si="286"/>
        <v>1.2861124704045923</v>
      </c>
      <c r="W2053" s="52">
        <v>85.74083136030616</v>
      </c>
      <c r="X2053" s="71" t="str">
        <f t="shared" si="288"/>
        <v>Q4 2025</v>
      </c>
      <c r="Y2053" s="21">
        <f t="shared" si="289"/>
        <v>2560</v>
      </c>
      <c r="Z2053" s="21">
        <f t="shared" si="290"/>
        <v>1440</v>
      </c>
      <c r="AA2053" s="57">
        <f t="shared" si="291"/>
        <v>200968.29721068247</v>
      </c>
      <c r="AB2053" s="59">
        <f t="shared" si="292"/>
        <v>1.7777777777777777</v>
      </c>
      <c r="AC2053" s="61">
        <f t="shared" si="293"/>
        <v>685.8</v>
      </c>
    </row>
    <row r="2054" spans="4:29">
      <c r="D2054" s="12"/>
      <c r="E2054" s="36" t="s">
        <v>222</v>
      </c>
      <c r="F2054" s="16" t="s">
        <v>12</v>
      </c>
      <c r="G2054" s="14" t="s">
        <v>51</v>
      </c>
      <c r="H2054" s="13" t="s">
        <v>5</v>
      </c>
      <c r="I2054" s="13" t="s">
        <v>36</v>
      </c>
      <c r="J2054" s="13" t="s">
        <v>221</v>
      </c>
      <c r="K2054" s="13" t="s">
        <v>98</v>
      </c>
      <c r="L2054" s="14">
        <v>27</v>
      </c>
      <c r="M2054" s="14" t="s">
        <v>15</v>
      </c>
      <c r="N2054" s="31">
        <v>1000000</v>
      </c>
      <c r="O2054" s="14" t="s">
        <v>1</v>
      </c>
      <c r="P2054" s="14" t="s">
        <v>35</v>
      </c>
      <c r="Q2054" s="31">
        <v>4608</v>
      </c>
      <c r="R2054" s="31">
        <v>1152</v>
      </c>
      <c r="S2054" s="45">
        <v>30</v>
      </c>
      <c r="T2054" s="64">
        <f t="shared" si="284"/>
        <v>810</v>
      </c>
      <c r="U2054" s="64">
        <f t="shared" si="285"/>
        <v>6.0290489163204741</v>
      </c>
      <c r="V2054" s="38">
        <f t="shared" si="286"/>
        <v>0</v>
      </c>
      <c r="W2054" s="52">
        <v>0</v>
      </c>
      <c r="X2054" s="71" t="str">
        <f t="shared" si="288"/>
        <v>Q4 2025</v>
      </c>
      <c r="Y2054" s="21">
        <f t="shared" si="289"/>
        <v>3840</v>
      </c>
      <c r="Z2054" s="21">
        <f t="shared" si="290"/>
        <v>2160</v>
      </c>
      <c r="AA2054" s="57">
        <f t="shared" si="291"/>
        <v>200968.29721068247</v>
      </c>
      <c r="AB2054" s="59">
        <f t="shared" si="292"/>
        <v>1.7777777777777777</v>
      </c>
      <c r="AC2054" s="61">
        <f t="shared" si="293"/>
        <v>685.8</v>
      </c>
    </row>
    <row r="2055" spans="4:29">
      <c r="D2055" s="12"/>
      <c r="E2055" s="36" t="s">
        <v>222</v>
      </c>
      <c r="F2055" s="16" t="s">
        <v>12</v>
      </c>
      <c r="G2055" s="14" t="s">
        <v>51</v>
      </c>
      <c r="H2055" s="13" t="s">
        <v>5</v>
      </c>
      <c r="I2055" s="13" t="s">
        <v>36</v>
      </c>
      <c r="J2055" s="13" t="s">
        <v>220</v>
      </c>
      <c r="K2055" s="13" t="s">
        <v>98</v>
      </c>
      <c r="L2055" s="14">
        <v>34</v>
      </c>
      <c r="M2055" s="14" t="s">
        <v>117</v>
      </c>
      <c r="N2055" s="31">
        <v>1000000</v>
      </c>
      <c r="O2055" s="14" t="s">
        <v>1</v>
      </c>
      <c r="P2055" s="14" t="s">
        <v>35</v>
      </c>
      <c r="Q2055" s="31">
        <v>4608</v>
      </c>
      <c r="R2055" s="31">
        <v>1152</v>
      </c>
      <c r="S2055" s="45">
        <v>15</v>
      </c>
      <c r="T2055" s="64">
        <f t="shared" ref="T2055:T2118" si="294">L2055*S2055</f>
        <v>510</v>
      </c>
      <c r="U2055" s="64">
        <f t="shared" ref="U2055:U2118" si="295">S2055*AA2055/10^6</f>
        <v>3.9847195515876663</v>
      </c>
      <c r="V2055" s="38">
        <f t="shared" ref="V2055:V2118" si="296">S2055*W2055/1000</f>
        <v>1.2861124704045923</v>
      </c>
      <c r="W2055" s="52">
        <v>85.74083136030616</v>
      </c>
      <c r="X2055" s="71" t="str">
        <f t="shared" si="288"/>
        <v>Q4 2025</v>
      </c>
      <c r="Y2055" s="21">
        <f t="shared" si="289"/>
        <v>3440</v>
      </c>
      <c r="Z2055" s="21">
        <f t="shared" si="290"/>
        <v>1440</v>
      </c>
      <c r="AA2055" s="57">
        <f t="shared" si="291"/>
        <v>265647.97010584443</v>
      </c>
      <c r="AB2055" s="59">
        <f t="shared" si="292"/>
        <v>2.3888888888888888</v>
      </c>
      <c r="AC2055" s="61">
        <f t="shared" si="293"/>
        <v>863.59999999999991</v>
      </c>
    </row>
    <row r="2056" spans="4:29">
      <c r="D2056" s="12"/>
      <c r="E2056" s="36" t="s">
        <v>222</v>
      </c>
      <c r="F2056" s="16" t="s">
        <v>12</v>
      </c>
      <c r="G2056" s="14" t="s">
        <v>51</v>
      </c>
      <c r="H2056" s="13" t="s">
        <v>5</v>
      </c>
      <c r="I2056" s="13" t="s">
        <v>76</v>
      </c>
      <c r="J2056" s="13"/>
      <c r="K2056" s="13"/>
      <c r="L2056" s="14">
        <v>27</v>
      </c>
      <c r="M2056" s="14" t="s">
        <v>15</v>
      </c>
      <c r="N2056" s="31">
        <v>1000000</v>
      </c>
      <c r="O2056" s="14" t="s">
        <v>1</v>
      </c>
      <c r="P2056" s="14" t="s">
        <v>35</v>
      </c>
      <c r="Q2056" s="31">
        <v>5000</v>
      </c>
      <c r="R2056" s="31">
        <v>1152</v>
      </c>
      <c r="S2056" s="45">
        <v>160</v>
      </c>
      <c r="T2056" s="64">
        <f t="shared" si="294"/>
        <v>4320</v>
      </c>
      <c r="U2056" s="64">
        <f t="shared" si="295"/>
        <v>32.154927553709193</v>
      </c>
      <c r="V2056" s="38">
        <f t="shared" si="296"/>
        <v>0</v>
      </c>
      <c r="W2056" s="52">
        <v>0</v>
      </c>
      <c r="X2056" s="71" t="str">
        <f t="shared" si="288"/>
        <v>Q4 2025</v>
      </c>
      <c r="Y2056" s="21">
        <f t="shared" si="289"/>
        <v>3840</v>
      </c>
      <c r="Z2056" s="21">
        <f t="shared" si="290"/>
        <v>2160</v>
      </c>
      <c r="AA2056" s="57">
        <f t="shared" si="291"/>
        <v>200968.29721068247</v>
      </c>
      <c r="AB2056" s="59">
        <f t="shared" si="292"/>
        <v>1.7777777777777777</v>
      </c>
      <c r="AC2056" s="61">
        <f t="shared" si="293"/>
        <v>685.8</v>
      </c>
    </row>
    <row r="2057" spans="4:29">
      <c r="D2057" s="12"/>
      <c r="E2057" s="36" t="s">
        <v>222</v>
      </c>
      <c r="F2057" s="16" t="s">
        <v>12</v>
      </c>
      <c r="G2057" s="14" t="s">
        <v>51</v>
      </c>
      <c r="H2057" s="13" t="s">
        <v>5</v>
      </c>
      <c r="I2057" s="13" t="s">
        <v>76</v>
      </c>
      <c r="J2057" s="13"/>
      <c r="K2057" s="13"/>
      <c r="L2057" s="14">
        <v>31.5</v>
      </c>
      <c r="M2057" s="14" t="s">
        <v>15</v>
      </c>
      <c r="N2057" s="31" t="s">
        <v>65</v>
      </c>
      <c r="O2057" s="14" t="s">
        <v>1</v>
      </c>
      <c r="P2057" s="14" t="s">
        <v>35</v>
      </c>
      <c r="Q2057" s="31">
        <v>5000</v>
      </c>
      <c r="R2057" s="31">
        <v>1152</v>
      </c>
      <c r="S2057" s="45">
        <v>10</v>
      </c>
      <c r="T2057" s="64">
        <f t="shared" si="294"/>
        <v>315</v>
      </c>
      <c r="U2057" s="64">
        <f t="shared" si="295"/>
        <v>2.7354018231454003</v>
      </c>
      <c r="V2057" s="38">
        <f t="shared" si="296"/>
        <v>0.85740831360306158</v>
      </c>
      <c r="W2057" s="52">
        <v>85.74083136030616</v>
      </c>
      <c r="X2057" s="71" t="str">
        <f t="shared" si="288"/>
        <v>Q4 2025</v>
      </c>
      <c r="Y2057" s="21">
        <f t="shared" si="289"/>
        <v>3840</v>
      </c>
      <c r="Z2057" s="21">
        <f t="shared" si="290"/>
        <v>2160</v>
      </c>
      <c r="AA2057" s="57">
        <f t="shared" si="291"/>
        <v>273540.18231454003</v>
      </c>
      <c r="AB2057" s="59">
        <f t="shared" si="292"/>
        <v>1.7777777777777777</v>
      </c>
      <c r="AC2057" s="61">
        <f t="shared" si="293"/>
        <v>800.09999999999991</v>
      </c>
    </row>
    <row r="2058" spans="4:29">
      <c r="D2058" s="12"/>
      <c r="E2058" s="36" t="s">
        <v>222</v>
      </c>
      <c r="F2058" s="16" t="s">
        <v>12</v>
      </c>
      <c r="G2058" s="14" t="s">
        <v>51</v>
      </c>
      <c r="H2058" s="13" t="s">
        <v>5</v>
      </c>
      <c r="I2058" s="13" t="s">
        <v>76</v>
      </c>
      <c r="J2058" s="13"/>
      <c r="K2058" s="13"/>
      <c r="L2058" s="14">
        <v>31.5</v>
      </c>
      <c r="M2058" s="14" t="s">
        <v>15</v>
      </c>
      <c r="N2058" s="31" t="s">
        <v>65</v>
      </c>
      <c r="O2058" s="14" t="s">
        <v>1</v>
      </c>
      <c r="P2058" s="14" t="s">
        <v>35</v>
      </c>
      <c r="Q2058" s="31">
        <v>5000</v>
      </c>
      <c r="R2058" s="31">
        <v>1152</v>
      </c>
      <c r="S2058" s="45">
        <v>210</v>
      </c>
      <c r="T2058" s="64">
        <f t="shared" si="294"/>
        <v>6615</v>
      </c>
      <c r="U2058" s="64">
        <f t="shared" si="295"/>
        <v>57.443438286053407</v>
      </c>
      <c r="V2058" s="38">
        <f t="shared" si="296"/>
        <v>18.005574585664295</v>
      </c>
      <c r="W2058" s="52">
        <v>85.74083136030616</v>
      </c>
      <c r="X2058" s="71" t="str">
        <f t="shared" si="288"/>
        <v>Q4 2025</v>
      </c>
      <c r="Y2058" s="21">
        <f t="shared" si="289"/>
        <v>3840</v>
      </c>
      <c r="Z2058" s="21">
        <f t="shared" si="290"/>
        <v>2160</v>
      </c>
      <c r="AA2058" s="57">
        <f t="shared" si="291"/>
        <v>273540.18231454003</v>
      </c>
      <c r="AB2058" s="59">
        <f t="shared" si="292"/>
        <v>1.7777777777777777</v>
      </c>
      <c r="AC2058" s="61">
        <f t="shared" si="293"/>
        <v>800.09999999999991</v>
      </c>
    </row>
    <row r="2059" spans="4:29">
      <c r="D2059" s="12"/>
      <c r="E2059" s="36" t="s">
        <v>222</v>
      </c>
      <c r="F2059" s="16" t="s">
        <v>12</v>
      </c>
      <c r="G2059" s="14" t="s">
        <v>51</v>
      </c>
      <c r="H2059" s="13" t="s">
        <v>5</v>
      </c>
      <c r="I2059" s="13" t="s">
        <v>76</v>
      </c>
      <c r="J2059" s="13"/>
      <c r="K2059" s="13"/>
      <c r="L2059" s="14">
        <v>49</v>
      </c>
      <c r="M2059" s="14" t="s">
        <v>99</v>
      </c>
      <c r="N2059" s="31">
        <v>1000000</v>
      </c>
      <c r="O2059" s="14" t="s">
        <v>1</v>
      </c>
      <c r="P2059" s="14" t="s">
        <v>35</v>
      </c>
      <c r="Q2059" s="31">
        <v>5000</v>
      </c>
      <c r="R2059" s="31">
        <v>1152</v>
      </c>
      <c r="S2059" s="45">
        <v>25</v>
      </c>
      <c r="T2059" s="64">
        <f t="shared" si="294"/>
        <v>1225</v>
      </c>
      <c r="U2059" s="64">
        <f t="shared" si="295"/>
        <v>10.093221676018096</v>
      </c>
      <c r="V2059" s="38">
        <f t="shared" si="296"/>
        <v>3.062172548582363</v>
      </c>
      <c r="W2059" s="52">
        <v>122.48690194329453</v>
      </c>
      <c r="X2059" s="71" t="str">
        <f t="shared" si="288"/>
        <v>Q4 2025</v>
      </c>
      <c r="Y2059" s="21">
        <f t="shared" si="289"/>
        <v>5120</v>
      </c>
      <c r="Z2059" s="21">
        <f t="shared" si="290"/>
        <v>1440</v>
      </c>
      <c r="AA2059" s="57">
        <f t="shared" si="291"/>
        <v>403728.86704072385</v>
      </c>
      <c r="AB2059" s="59">
        <f t="shared" si="292"/>
        <v>3.5555555555555554</v>
      </c>
      <c r="AC2059" s="61">
        <f t="shared" si="293"/>
        <v>1244.5999999999999</v>
      </c>
    </row>
    <row r="2060" spans="4:29">
      <c r="D2060" s="12"/>
      <c r="E2060" s="36" t="s">
        <v>222</v>
      </c>
      <c r="F2060" s="16" t="s">
        <v>12</v>
      </c>
      <c r="G2060" s="14" t="s">
        <v>51</v>
      </c>
      <c r="H2060" s="13" t="s">
        <v>6</v>
      </c>
      <c r="I2060" s="13" t="s">
        <v>76</v>
      </c>
      <c r="J2060" s="13"/>
      <c r="K2060" s="13" t="s">
        <v>123</v>
      </c>
      <c r="L2060" s="14">
        <v>43</v>
      </c>
      <c r="M2060" s="14" t="s">
        <v>15</v>
      </c>
      <c r="N2060" s="31">
        <v>1000000</v>
      </c>
      <c r="O2060" s="14" t="s">
        <v>1</v>
      </c>
      <c r="P2060" s="14" t="s">
        <v>35</v>
      </c>
      <c r="Q2060" s="31">
        <v>4000</v>
      </c>
      <c r="R2060" s="31">
        <v>500</v>
      </c>
      <c r="S2060" s="45">
        <v>29.565000000000001</v>
      </c>
      <c r="T2060" s="64">
        <f t="shared" si="294"/>
        <v>1271.2950000000001</v>
      </c>
      <c r="U2060" s="64">
        <f t="shared" si="295"/>
        <v>15.070054362559054</v>
      </c>
      <c r="V2060" s="38">
        <f t="shared" si="296"/>
        <v>3.3969486415913677</v>
      </c>
      <c r="W2060" s="52">
        <v>114.89763712468687</v>
      </c>
      <c r="X2060" s="71" t="str">
        <f t="shared" si="288"/>
        <v>Q4 2025</v>
      </c>
      <c r="Y2060" s="21">
        <f t="shared" si="289"/>
        <v>3840</v>
      </c>
      <c r="Z2060" s="21">
        <f t="shared" si="290"/>
        <v>2160</v>
      </c>
      <c r="AA2060" s="57">
        <f t="shared" si="291"/>
        <v>509726.1749554897</v>
      </c>
      <c r="AB2060" s="59">
        <f t="shared" si="292"/>
        <v>1.7777777777777777</v>
      </c>
      <c r="AC2060" s="61">
        <f t="shared" si="293"/>
        <v>1092.2</v>
      </c>
    </row>
    <row r="2061" spans="4:29">
      <c r="D2061" s="12"/>
      <c r="E2061" s="36" t="s">
        <v>222</v>
      </c>
      <c r="F2061" s="16" t="s">
        <v>12</v>
      </c>
      <c r="G2061" s="14" t="s">
        <v>51</v>
      </c>
      <c r="H2061" s="13" t="s">
        <v>6</v>
      </c>
      <c r="I2061" s="13" t="s">
        <v>76</v>
      </c>
      <c r="J2061" s="13"/>
      <c r="K2061" s="13" t="s">
        <v>123</v>
      </c>
      <c r="L2061" s="14">
        <v>50</v>
      </c>
      <c r="M2061" s="14" t="s">
        <v>15</v>
      </c>
      <c r="N2061" s="31">
        <v>1000000</v>
      </c>
      <c r="O2061" s="14" t="s">
        <v>1</v>
      </c>
      <c r="P2061" s="14" t="s">
        <v>35</v>
      </c>
      <c r="Q2061" s="31">
        <v>5929.950586864823</v>
      </c>
      <c r="R2061" s="31">
        <v>494.16254890540188</v>
      </c>
      <c r="S2061" s="45">
        <v>47.93</v>
      </c>
      <c r="T2061" s="64">
        <f t="shared" si="294"/>
        <v>2396.5</v>
      </c>
      <c r="U2061" s="64">
        <f t="shared" si="295"/>
        <v>33.032957768545991</v>
      </c>
      <c r="V2061" s="38">
        <f t="shared" si="296"/>
        <v>6.4035392411467917</v>
      </c>
      <c r="W2061" s="52">
        <v>133.60190363335681</v>
      </c>
      <c r="X2061" s="71" t="str">
        <f t="shared" si="288"/>
        <v>Q4 2025</v>
      </c>
      <c r="Y2061" s="21">
        <f t="shared" si="289"/>
        <v>3840</v>
      </c>
      <c r="Z2061" s="21">
        <f t="shared" si="290"/>
        <v>2160</v>
      </c>
      <c r="AA2061" s="57">
        <f t="shared" si="291"/>
        <v>689191.69139465876</v>
      </c>
      <c r="AB2061" s="59">
        <f t="shared" si="292"/>
        <v>1.7777777777777777</v>
      </c>
      <c r="AC2061" s="61">
        <f t="shared" si="293"/>
        <v>1270</v>
      </c>
    </row>
    <row r="2062" spans="4:29">
      <c r="D2062" s="12"/>
      <c r="E2062" s="36" t="s">
        <v>222</v>
      </c>
      <c r="F2062" s="16" t="s">
        <v>12</v>
      </c>
      <c r="G2062" s="14" t="s">
        <v>51</v>
      </c>
      <c r="H2062" s="13" t="s">
        <v>6</v>
      </c>
      <c r="I2062" s="13" t="s">
        <v>76</v>
      </c>
      <c r="J2062" s="13"/>
      <c r="K2062" s="13" t="s">
        <v>123</v>
      </c>
      <c r="L2062" s="14">
        <v>55</v>
      </c>
      <c r="M2062" s="14" t="s">
        <v>15</v>
      </c>
      <c r="N2062" s="31">
        <v>1000000</v>
      </c>
      <c r="O2062" s="14" t="s">
        <v>1</v>
      </c>
      <c r="P2062" s="14" t="s">
        <v>35</v>
      </c>
      <c r="Q2062" s="31">
        <v>6804.6390532544374</v>
      </c>
      <c r="R2062" s="31">
        <v>567.05325443786978</v>
      </c>
      <c r="S2062" s="45">
        <v>489.18900000000002</v>
      </c>
      <c r="T2062" s="64">
        <f t="shared" si="294"/>
        <v>26905.395</v>
      </c>
      <c r="U2062" s="64">
        <f t="shared" si="295"/>
        <v>407.94544312921073</v>
      </c>
      <c r="V2062" s="38">
        <f t="shared" si="296"/>
        <v>50.324567860103599</v>
      </c>
      <c r="W2062" s="52">
        <v>102.87346579768473</v>
      </c>
      <c r="X2062" s="71" t="str">
        <f t="shared" si="288"/>
        <v>Q4 2025</v>
      </c>
      <c r="Y2062" s="21">
        <f t="shared" si="289"/>
        <v>3840</v>
      </c>
      <c r="Z2062" s="21">
        <f t="shared" si="290"/>
        <v>2160</v>
      </c>
      <c r="AA2062" s="57">
        <f t="shared" si="291"/>
        <v>833921.94658753707</v>
      </c>
      <c r="AB2062" s="59">
        <f t="shared" si="292"/>
        <v>1.7777777777777777</v>
      </c>
      <c r="AC2062" s="61">
        <f t="shared" si="293"/>
        <v>1397</v>
      </c>
    </row>
    <row r="2063" spans="4:29">
      <c r="D2063" s="12"/>
      <c r="E2063" s="36" t="s">
        <v>222</v>
      </c>
      <c r="F2063" s="16" t="s">
        <v>12</v>
      </c>
      <c r="G2063" s="14" t="s">
        <v>51</v>
      </c>
      <c r="H2063" s="13" t="s">
        <v>6</v>
      </c>
      <c r="I2063" s="13" t="s">
        <v>76</v>
      </c>
      <c r="J2063" s="13"/>
      <c r="K2063" s="13" t="s">
        <v>123</v>
      </c>
      <c r="L2063" s="14">
        <v>65</v>
      </c>
      <c r="M2063" s="14" t="s">
        <v>15</v>
      </c>
      <c r="N2063" s="31">
        <v>1000000</v>
      </c>
      <c r="O2063" s="14" t="s">
        <v>1</v>
      </c>
      <c r="P2063" s="14" t="s">
        <v>35</v>
      </c>
      <c r="Q2063" s="31">
        <v>9504</v>
      </c>
      <c r="R2063" s="31">
        <v>792</v>
      </c>
      <c r="S2063" s="45">
        <v>714.82500000000005</v>
      </c>
      <c r="T2063" s="64">
        <f t="shared" si="294"/>
        <v>46463.625</v>
      </c>
      <c r="U2063" s="64">
        <f t="shared" si="295"/>
        <v>832.580951854006</v>
      </c>
      <c r="V2063" s="38">
        <f t="shared" si="296"/>
        <v>98.479222662411161</v>
      </c>
      <c r="W2063" s="52">
        <v>137.76689771959732</v>
      </c>
      <c r="X2063" s="71" t="str">
        <f t="shared" si="288"/>
        <v>Q4 2025</v>
      </c>
      <c r="Y2063" s="21">
        <f t="shared" si="289"/>
        <v>3840</v>
      </c>
      <c r="Z2063" s="21">
        <f t="shared" si="290"/>
        <v>2160</v>
      </c>
      <c r="AA2063" s="57">
        <f t="shared" si="291"/>
        <v>1164733.9584569733</v>
      </c>
      <c r="AB2063" s="59">
        <f t="shared" si="292"/>
        <v>1.7777777777777777</v>
      </c>
      <c r="AC2063" s="61">
        <f t="shared" si="293"/>
        <v>1651</v>
      </c>
    </row>
    <row r="2064" spans="4:29">
      <c r="D2064" s="12"/>
      <c r="E2064" s="36" t="s">
        <v>222</v>
      </c>
      <c r="F2064" s="16" t="s">
        <v>12</v>
      </c>
      <c r="G2064" s="14" t="s">
        <v>51</v>
      </c>
      <c r="H2064" s="13" t="s">
        <v>6</v>
      </c>
      <c r="I2064" s="13" t="s">
        <v>76</v>
      </c>
      <c r="J2064" s="13"/>
      <c r="K2064" s="13" t="s">
        <v>123</v>
      </c>
      <c r="L2064" s="14">
        <v>75</v>
      </c>
      <c r="M2064" s="14" t="s">
        <v>15</v>
      </c>
      <c r="N2064" s="31">
        <v>1000000</v>
      </c>
      <c r="O2064" s="14" t="s">
        <v>2</v>
      </c>
      <c r="P2064" s="14" t="s">
        <v>35</v>
      </c>
      <c r="Q2064" s="31">
        <v>13685.759999999997</v>
      </c>
      <c r="R2064" s="31">
        <v>1140.4799999999998</v>
      </c>
      <c r="S2064" s="45">
        <v>720.99699999999996</v>
      </c>
      <c r="T2064" s="64">
        <f t="shared" si="294"/>
        <v>54074.774999999994</v>
      </c>
      <c r="U2064" s="64">
        <f t="shared" si="295"/>
        <v>1118.0365693210683</v>
      </c>
      <c r="V2064" s="38">
        <f t="shared" si="296"/>
        <v>190.85991113033734</v>
      </c>
      <c r="W2064" s="52">
        <v>264.71665087418859</v>
      </c>
      <c r="X2064" s="71" t="str">
        <f t="shared" si="288"/>
        <v>Q4 2025</v>
      </c>
      <c r="Y2064" s="21">
        <f t="shared" si="289"/>
        <v>3840</v>
      </c>
      <c r="Z2064" s="21">
        <f t="shared" si="290"/>
        <v>2160</v>
      </c>
      <c r="AA2064" s="57">
        <f t="shared" si="291"/>
        <v>1550681.3056379822</v>
      </c>
      <c r="AB2064" s="59">
        <f t="shared" si="292"/>
        <v>1.7777777777777777</v>
      </c>
      <c r="AC2064" s="61">
        <f t="shared" si="293"/>
        <v>1905</v>
      </c>
    </row>
    <row r="2065" spans="4:29">
      <c r="D2065" s="12"/>
      <c r="E2065" s="36" t="s">
        <v>222</v>
      </c>
      <c r="F2065" s="16" t="s">
        <v>12</v>
      </c>
      <c r="G2065" s="14" t="s">
        <v>51</v>
      </c>
      <c r="H2065" s="13" t="s">
        <v>6</v>
      </c>
      <c r="I2065" s="13" t="s">
        <v>76</v>
      </c>
      <c r="J2065" s="13"/>
      <c r="K2065" s="13" t="s">
        <v>123</v>
      </c>
      <c r="L2065" s="14">
        <v>85</v>
      </c>
      <c r="M2065" s="14" t="s">
        <v>15</v>
      </c>
      <c r="N2065" s="31">
        <v>1000000</v>
      </c>
      <c r="O2065" s="14" t="s">
        <v>2</v>
      </c>
      <c r="P2065" s="14" t="s">
        <v>35</v>
      </c>
      <c r="Q2065" s="31">
        <v>17578.598399999999</v>
      </c>
      <c r="R2065" s="31">
        <v>1464.8832</v>
      </c>
      <c r="S2065" s="45">
        <v>545.88800000000003</v>
      </c>
      <c r="T2065" s="64">
        <f t="shared" si="294"/>
        <v>46400.480000000003</v>
      </c>
      <c r="U2065" s="64">
        <f t="shared" si="295"/>
        <v>1087.2800599526172</v>
      </c>
      <c r="V2065" s="38">
        <f t="shared" si="296"/>
        <v>189.37800709411752</v>
      </c>
      <c r="W2065" s="52">
        <v>346.91732936814424</v>
      </c>
      <c r="X2065" s="71" t="str">
        <f t="shared" si="288"/>
        <v>Q4 2025</v>
      </c>
      <c r="Y2065" s="21">
        <f t="shared" si="289"/>
        <v>3840</v>
      </c>
      <c r="Z2065" s="21">
        <f t="shared" si="290"/>
        <v>2160</v>
      </c>
      <c r="AA2065" s="57">
        <f t="shared" si="291"/>
        <v>1991763.9881305636</v>
      </c>
      <c r="AB2065" s="59">
        <f t="shared" si="292"/>
        <v>1.7777777777777777</v>
      </c>
      <c r="AC2065" s="61">
        <f t="shared" si="293"/>
        <v>2159</v>
      </c>
    </row>
    <row r="2066" spans="4:29">
      <c r="D2066" s="12"/>
      <c r="E2066" s="36" t="s">
        <v>222</v>
      </c>
      <c r="F2066" s="16" t="s">
        <v>12</v>
      </c>
      <c r="G2066" s="14" t="s">
        <v>51</v>
      </c>
      <c r="H2066" s="13" t="s">
        <v>6</v>
      </c>
      <c r="I2066" s="13" t="s">
        <v>76</v>
      </c>
      <c r="J2066" s="13"/>
      <c r="K2066" s="13" t="s">
        <v>123</v>
      </c>
      <c r="L2066" s="14">
        <v>98</v>
      </c>
      <c r="M2066" s="14" t="s">
        <v>15</v>
      </c>
      <c r="N2066" s="31">
        <v>1000000</v>
      </c>
      <c r="O2066" s="14" t="s">
        <v>2</v>
      </c>
      <c r="P2066" s="14" t="s">
        <v>35</v>
      </c>
      <c r="Q2066" s="31">
        <v>20000</v>
      </c>
      <c r="R2066" s="31">
        <v>2000</v>
      </c>
      <c r="S2066" s="45">
        <v>65.317999999999998</v>
      </c>
      <c r="T2066" s="64">
        <f t="shared" si="294"/>
        <v>6401.1639999999998</v>
      </c>
      <c r="U2066" s="64">
        <f t="shared" si="295"/>
        <v>172.93585852694025</v>
      </c>
      <c r="V2066" s="38">
        <f t="shared" si="296"/>
        <v>33.989919179502664</v>
      </c>
      <c r="W2066" s="52">
        <v>520.37599405221636</v>
      </c>
      <c r="X2066" s="71" t="str">
        <f t="shared" si="288"/>
        <v>Q4 2025</v>
      </c>
      <c r="Y2066" s="21">
        <f t="shared" si="289"/>
        <v>3840</v>
      </c>
      <c r="Z2066" s="21">
        <f t="shared" si="290"/>
        <v>2160</v>
      </c>
      <c r="AA2066" s="57">
        <f t="shared" si="291"/>
        <v>2647598.8016617205</v>
      </c>
      <c r="AB2066" s="59">
        <f t="shared" si="292"/>
        <v>1.7777777777777777</v>
      </c>
      <c r="AC2066" s="61">
        <f t="shared" si="293"/>
        <v>2489.1999999999998</v>
      </c>
    </row>
    <row r="2067" spans="4:29">
      <c r="D2067" s="12"/>
      <c r="E2067" s="36" t="s">
        <v>222</v>
      </c>
      <c r="F2067" s="16" t="s">
        <v>12</v>
      </c>
      <c r="G2067" s="14" t="s">
        <v>51</v>
      </c>
      <c r="H2067" s="13" t="s">
        <v>6</v>
      </c>
      <c r="I2067" s="13" t="s">
        <v>76</v>
      </c>
      <c r="J2067" s="13"/>
      <c r="K2067" s="13" t="s">
        <v>123</v>
      </c>
      <c r="L2067" s="14">
        <v>100</v>
      </c>
      <c r="M2067" s="14" t="s">
        <v>15</v>
      </c>
      <c r="N2067" s="31">
        <v>1000000</v>
      </c>
      <c r="O2067" s="14" t="s">
        <v>2</v>
      </c>
      <c r="P2067" s="14" t="s">
        <v>35</v>
      </c>
      <c r="Q2067" s="31">
        <v>20000</v>
      </c>
      <c r="R2067" s="31">
        <v>2000</v>
      </c>
      <c r="S2067" s="45">
        <v>78.587999999999994</v>
      </c>
      <c r="T2067" s="64">
        <f t="shared" si="294"/>
        <v>7858.7999999999993</v>
      </c>
      <c r="U2067" s="64">
        <f t="shared" si="295"/>
        <v>216.64878657329373</v>
      </c>
      <c r="V2067" s="38">
        <f t="shared" si="296"/>
        <v>40.895308620575577</v>
      </c>
      <c r="W2067" s="52">
        <v>520.37599405221636</v>
      </c>
      <c r="X2067" s="71" t="str">
        <f t="shared" si="288"/>
        <v>Q4 2025</v>
      </c>
      <c r="Y2067" s="21">
        <f t="shared" si="289"/>
        <v>3840</v>
      </c>
      <c r="Z2067" s="21">
        <f t="shared" si="290"/>
        <v>2160</v>
      </c>
      <c r="AA2067" s="57">
        <f t="shared" si="291"/>
        <v>2756766.765578635</v>
      </c>
      <c r="AB2067" s="59">
        <f t="shared" si="292"/>
        <v>1.7777777777777777</v>
      </c>
      <c r="AC2067" s="61">
        <f t="shared" si="293"/>
        <v>2540</v>
      </c>
    </row>
    <row r="2068" spans="4:29">
      <c r="D2068" s="12"/>
      <c r="E2068" s="36" t="s">
        <v>222</v>
      </c>
      <c r="F2068" s="16" t="s">
        <v>12</v>
      </c>
      <c r="G2068" s="14" t="s">
        <v>51</v>
      </c>
      <c r="H2068" s="13" t="s">
        <v>6</v>
      </c>
      <c r="I2068" s="13" t="s">
        <v>76</v>
      </c>
      <c r="J2068" s="13"/>
      <c r="K2068" s="13" t="s">
        <v>123</v>
      </c>
      <c r="L2068" s="14">
        <v>115</v>
      </c>
      <c r="M2068" s="14" t="s">
        <v>15</v>
      </c>
      <c r="N2068" s="31">
        <v>1000000</v>
      </c>
      <c r="O2068" s="14" t="s">
        <v>2</v>
      </c>
      <c r="P2068" s="14" t="s">
        <v>35</v>
      </c>
      <c r="Q2068" s="31">
        <v>32000</v>
      </c>
      <c r="R2068" s="31">
        <v>2000</v>
      </c>
      <c r="S2068" s="45">
        <v>1.103</v>
      </c>
      <c r="T2068" s="64">
        <f t="shared" si="294"/>
        <v>126.845</v>
      </c>
      <c r="U2068" s="64">
        <f t="shared" si="295"/>
        <v>4.0213439243679527</v>
      </c>
      <c r="V2068" s="38">
        <f t="shared" si="296"/>
        <v>0.68876966572751352</v>
      </c>
      <c r="W2068" s="52">
        <v>624.45119286265958</v>
      </c>
      <c r="X2068" s="71" t="str">
        <f t="shared" si="288"/>
        <v>Q4 2025</v>
      </c>
      <c r="Y2068" s="21">
        <f t="shared" si="289"/>
        <v>3840</v>
      </c>
      <c r="Z2068" s="21">
        <f t="shared" si="290"/>
        <v>2160</v>
      </c>
      <c r="AA2068" s="57">
        <f t="shared" si="291"/>
        <v>3645824.047477745</v>
      </c>
      <c r="AB2068" s="59">
        <f t="shared" si="292"/>
        <v>1.7777777777777777</v>
      </c>
      <c r="AC2068" s="61">
        <f t="shared" si="293"/>
        <v>2921</v>
      </c>
    </row>
    <row r="2069" spans="4:29">
      <c r="D2069" s="12"/>
      <c r="E2069" s="36" t="s">
        <v>222</v>
      </c>
      <c r="F2069" s="16" t="s">
        <v>12</v>
      </c>
      <c r="G2069" s="14" t="s">
        <v>51</v>
      </c>
      <c r="H2069" s="13" t="s">
        <v>6</v>
      </c>
      <c r="I2069" s="13" t="s">
        <v>76</v>
      </c>
      <c r="J2069" s="13"/>
      <c r="K2069" s="13" t="s">
        <v>123</v>
      </c>
      <c r="L2069" s="14">
        <v>55</v>
      </c>
      <c r="M2069" s="14" t="s">
        <v>52</v>
      </c>
      <c r="N2069" s="31">
        <v>1000000</v>
      </c>
      <c r="O2069" s="14" t="s">
        <v>2</v>
      </c>
      <c r="P2069" s="14" t="s">
        <v>35</v>
      </c>
      <c r="Q2069" s="31">
        <v>5930</v>
      </c>
      <c r="R2069" s="31">
        <v>494</v>
      </c>
      <c r="S2069" s="45">
        <v>2.8650000000000002</v>
      </c>
      <c r="T2069" s="64">
        <f t="shared" si="294"/>
        <v>157.57500000000002</v>
      </c>
      <c r="U2069" s="64">
        <f t="shared" si="295"/>
        <v>2.3891863769732935</v>
      </c>
      <c r="V2069" s="38">
        <f t="shared" si="296"/>
        <v>0.65408401828149776</v>
      </c>
      <c r="W2069" s="52">
        <v>228.30157706160477</v>
      </c>
      <c r="X2069" s="71" t="str">
        <f t="shared" si="288"/>
        <v>Q4 2025</v>
      </c>
      <c r="Y2069" s="21">
        <f t="shared" si="289"/>
        <v>7680</v>
      </c>
      <c r="Z2069" s="21">
        <f t="shared" si="290"/>
        <v>4320</v>
      </c>
      <c r="AA2069" s="57">
        <f t="shared" si="291"/>
        <v>833921.94658753707</v>
      </c>
      <c r="AB2069" s="59">
        <f t="shared" si="292"/>
        <v>1.7777777777777777</v>
      </c>
      <c r="AC2069" s="61">
        <f t="shared" si="293"/>
        <v>1397</v>
      </c>
    </row>
    <row r="2070" spans="4:29">
      <c r="D2070" s="12"/>
      <c r="E2070" s="36" t="s">
        <v>222</v>
      </c>
      <c r="F2070" s="16" t="s">
        <v>12</v>
      </c>
      <c r="G2070" s="14" t="s">
        <v>51</v>
      </c>
      <c r="H2070" s="13" t="s">
        <v>6</v>
      </c>
      <c r="I2070" s="13" t="s">
        <v>76</v>
      </c>
      <c r="J2070" s="13"/>
      <c r="K2070" s="13" t="s">
        <v>123</v>
      </c>
      <c r="L2070" s="14">
        <v>65</v>
      </c>
      <c r="M2070" s="14" t="s">
        <v>52</v>
      </c>
      <c r="N2070" s="31">
        <v>1000000</v>
      </c>
      <c r="O2070" s="14" t="s">
        <v>2</v>
      </c>
      <c r="P2070" s="14" t="s">
        <v>35</v>
      </c>
      <c r="Q2070" s="31">
        <v>11999.750399999999</v>
      </c>
      <c r="R2070" s="31">
        <v>1333.3333333333337</v>
      </c>
      <c r="S2070" s="45">
        <v>10.871</v>
      </c>
      <c r="T2070" s="64">
        <f t="shared" si="294"/>
        <v>706.61500000000001</v>
      </c>
      <c r="U2070" s="64">
        <f t="shared" si="295"/>
        <v>12.661822862385756</v>
      </c>
      <c r="V2070" s="38">
        <f t="shared" si="296"/>
        <v>2.1395199215853467</v>
      </c>
      <c r="W2070" s="52">
        <v>196.80985388513906</v>
      </c>
      <c r="X2070" s="71" t="str">
        <f t="shared" si="288"/>
        <v>Q4 2025</v>
      </c>
      <c r="Y2070" s="21">
        <f t="shared" si="289"/>
        <v>7680</v>
      </c>
      <c r="Z2070" s="21">
        <f t="shared" si="290"/>
        <v>4320</v>
      </c>
      <c r="AA2070" s="57">
        <f t="shared" si="291"/>
        <v>1164733.9584569733</v>
      </c>
      <c r="AB2070" s="59">
        <f t="shared" si="292"/>
        <v>1.7777777777777777</v>
      </c>
      <c r="AC2070" s="61">
        <f t="shared" si="293"/>
        <v>1651</v>
      </c>
    </row>
    <row r="2071" spans="4:29">
      <c r="D2071" s="12"/>
      <c r="E2071" s="36" t="s">
        <v>222</v>
      </c>
      <c r="F2071" s="16" t="s">
        <v>12</v>
      </c>
      <c r="G2071" s="14" t="s">
        <v>51</v>
      </c>
      <c r="H2071" s="13" t="s">
        <v>6</v>
      </c>
      <c r="I2071" s="13" t="s">
        <v>76</v>
      </c>
      <c r="J2071" s="13"/>
      <c r="K2071" s="13" t="s">
        <v>123</v>
      </c>
      <c r="L2071" s="14">
        <v>75</v>
      </c>
      <c r="M2071" s="14" t="s">
        <v>52</v>
      </c>
      <c r="N2071" s="31">
        <v>1000000</v>
      </c>
      <c r="O2071" s="14" t="s">
        <v>2</v>
      </c>
      <c r="P2071" s="14" t="s">
        <v>35</v>
      </c>
      <c r="Q2071" s="31">
        <v>17279.640575999994</v>
      </c>
      <c r="R2071" s="31">
        <v>1920</v>
      </c>
      <c r="S2071" s="45">
        <v>10.455</v>
      </c>
      <c r="T2071" s="64">
        <f t="shared" si="294"/>
        <v>784.125</v>
      </c>
      <c r="U2071" s="64">
        <f t="shared" si="295"/>
        <v>16.212373050445105</v>
      </c>
      <c r="V2071" s="38">
        <f t="shared" si="296"/>
        <v>4.3273085730905692</v>
      </c>
      <c r="W2071" s="52">
        <v>413.89847662272302</v>
      </c>
      <c r="X2071" s="71" t="str">
        <f t="shared" si="288"/>
        <v>Q4 2025</v>
      </c>
      <c r="Y2071" s="21">
        <f t="shared" si="289"/>
        <v>7680</v>
      </c>
      <c r="Z2071" s="21">
        <f t="shared" si="290"/>
        <v>4320</v>
      </c>
      <c r="AA2071" s="57">
        <f t="shared" si="291"/>
        <v>1550681.3056379822</v>
      </c>
      <c r="AB2071" s="59">
        <f t="shared" si="292"/>
        <v>1.7777777777777777</v>
      </c>
      <c r="AC2071" s="61">
        <f t="shared" si="293"/>
        <v>1905</v>
      </c>
    </row>
    <row r="2072" spans="4:29">
      <c r="D2072" s="12"/>
      <c r="E2072" s="36" t="s">
        <v>222</v>
      </c>
      <c r="F2072" s="16" t="s">
        <v>12</v>
      </c>
      <c r="G2072" s="14" t="s">
        <v>51</v>
      </c>
      <c r="H2072" s="13" t="s">
        <v>6</v>
      </c>
      <c r="I2072" s="13" t="s">
        <v>76</v>
      </c>
      <c r="J2072" s="13"/>
      <c r="K2072" s="13" t="s">
        <v>123</v>
      </c>
      <c r="L2072" s="14">
        <v>85</v>
      </c>
      <c r="M2072" s="14" t="s">
        <v>52</v>
      </c>
      <c r="N2072" s="31">
        <v>1000000</v>
      </c>
      <c r="O2072" s="14" t="s">
        <v>2</v>
      </c>
      <c r="P2072" s="14" t="s">
        <v>35</v>
      </c>
      <c r="Q2072" s="31">
        <v>22194.738339839998</v>
      </c>
      <c r="R2072" s="31">
        <v>2466.1333333333341</v>
      </c>
      <c r="S2072" s="45">
        <v>7.8310000000000004</v>
      </c>
      <c r="T2072" s="64">
        <f t="shared" si="294"/>
        <v>665.63499999999999</v>
      </c>
      <c r="U2072" s="64">
        <f t="shared" si="295"/>
        <v>15.597503791050446</v>
      </c>
      <c r="V2072" s="38">
        <f t="shared" si="296"/>
        <v>4.2477190752946754</v>
      </c>
      <c r="W2072" s="52">
        <v>542.4235825941355</v>
      </c>
      <c r="X2072" s="71" t="str">
        <f t="shared" si="288"/>
        <v>Q4 2025</v>
      </c>
      <c r="Y2072" s="21">
        <f t="shared" si="289"/>
        <v>7680</v>
      </c>
      <c r="Z2072" s="21">
        <f t="shared" si="290"/>
        <v>4320</v>
      </c>
      <c r="AA2072" s="57">
        <f t="shared" si="291"/>
        <v>1991763.9881305636</v>
      </c>
      <c r="AB2072" s="59">
        <f t="shared" si="292"/>
        <v>1.7777777777777777</v>
      </c>
      <c r="AC2072" s="61">
        <f t="shared" si="293"/>
        <v>2159</v>
      </c>
    </row>
    <row r="2073" spans="4:29">
      <c r="D2073" s="12"/>
      <c r="E2073" s="36" t="s">
        <v>222</v>
      </c>
      <c r="F2073" s="16" t="s">
        <v>12</v>
      </c>
      <c r="G2073" s="14" t="s">
        <v>51</v>
      </c>
      <c r="H2073" s="13" t="s">
        <v>6</v>
      </c>
      <c r="I2073" s="13" t="s">
        <v>76</v>
      </c>
      <c r="J2073" s="13"/>
      <c r="K2073" s="13" t="s">
        <v>123</v>
      </c>
      <c r="L2073" s="14">
        <v>98</v>
      </c>
      <c r="M2073" s="14" t="s">
        <v>52</v>
      </c>
      <c r="N2073" s="31">
        <v>1000000</v>
      </c>
      <c r="O2073" s="14" t="s">
        <v>2</v>
      </c>
      <c r="P2073" s="14" t="s">
        <v>35</v>
      </c>
      <c r="Q2073" s="31">
        <v>32000</v>
      </c>
      <c r="R2073" s="31">
        <v>2000</v>
      </c>
      <c r="S2073" s="45">
        <v>0.20300000000000001</v>
      </c>
      <c r="T2073" s="64">
        <f t="shared" si="294"/>
        <v>19.894000000000002</v>
      </c>
      <c r="U2073" s="64">
        <f t="shared" si="295"/>
        <v>0.53746255673732934</v>
      </c>
      <c r="V2073" s="38">
        <f t="shared" si="296"/>
        <v>0.15845449018889987</v>
      </c>
      <c r="W2073" s="52">
        <v>780.56399107832453</v>
      </c>
      <c r="X2073" s="71" t="str">
        <f t="shared" si="288"/>
        <v>Q4 2025</v>
      </c>
      <c r="Y2073" s="21">
        <f t="shared" si="289"/>
        <v>7680</v>
      </c>
      <c r="Z2073" s="21">
        <f t="shared" si="290"/>
        <v>4320</v>
      </c>
      <c r="AA2073" s="57">
        <f t="shared" si="291"/>
        <v>2647598.8016617205</v>
      </c>
      <c r="AB2073" s="59">
        <f t="shared" si="292"/>
        <v>1.7777777777777777</v>
      </c>
      <c r="AC2073" s="61">
        <f t="shared" si="293"/>
        <v>2489.1999999999998</v>
      </c>
    </row>
    <row r="2074" spans="4:29">
      <c r="D2074" s="12"/>
      <c r="E2074" s="36" t="s">
        <v>222</v>
      </c>
      <c r="F2074" s="16" t="s">
        <v>67</v>
      </c>
      <c r="G2074" s="14" t="s">
        <v>76</v>
      </c>
      <c r="H2074" s="13" t="s">
        <v>90</v>
      </c>
      <c r="I2074" s="13" t="s">
        <v>45</v>
      </c>
      <c r="J2074" s="13" t="s">
        <v>101</v>
      </c>
      <c r="K2074" s="13" t="s">
        <v>43</v>
      </c>
      <c r="L2074" s="14">
        <v>16</v>
      </c>
      <c r="M2074" s="14" t="s">
        <v>66</v>
      </c>
      <c r="N2074" s="31">
        <v>1000000</v>
      </c>
      <c r="O2074" s="14" t="s">
        <v>2</v>
      </c>
      <c r="P2074" s="14" t="s">
        <v>47</v>
      </c>
      <c r="Q2074" s="31">
        <v>4000</v>
      </c>
      <c r="R2074" s="31">
        <v>1152</v>
      </c>
      <c r="S2074" s="45">
        <v>200</v>
      </c>
      <c r="T2074" s="64">
        <f t="shared" si="294"/>
        <v>3200</v>
      </c>
      <c r="U2074" s="64">
        <f t="shared" si="295"/>
        <v>14.845928988764046</v>
      </c>
      <c r="V2074" s="38">
        <f t="shared" si="296"/>
        <v>11.621352606786653</v>
      </c>
      <c r="W2074" s="52">
        <v>58.106763033933262</v>
      </c>
      <c r="X2074" s="71" t="str">
        <f t="shared" ref="X2074:X2137" si="297">G2074&amp;" "&amp;F2074</f>
        <v>ALL 2026</v>
      </c>
      <c r="Y2074" s="21">
        <f t="shared" ref="Y2074:Y2137" si="298">1*LEFT(M2074, FIND("x", M2074)-2)</f>
        <v>2560</v>
      </c>
      <c r="Z2074" s="21">
        <f t="shared" ref="Z2074:Z2137" si="299">1*RIGHT(M2074, LEN(M2074)-FIND("x", M2074)-1)</f>
        <v>1600</v>
      </c>
      <c r="AA2074" s="57">
        <f t="shared" ref="AA2074:AA2137" si="300">AC2074^2*AB2074/(1+AB2074^2)</f>
        <v>74229.644943820225</v>
      </c>
      <c r="AB2074" s="59">
        <f t="shared" ref="AB2074:AB2137" si="301">Y2074/Z2074</f>
        <v>1.6</v>
      </c>
      <c r="AC2074" s="61">
        <f t="shared" ref="AC2074:AC2137" si="302">L2074*25.4</f>
        <v>406.4</v>
      </c>
    </row>
    <row r="2075" spans="4:29">
      <c r="D2075" s="12"/>
      <c r="E2075" s="36" t="s">
        <v>222</v>
      </c>
      <c r="F2075" s="16" t="s">
        <v>67</v>
      </c>
      <c r="G2075" s="14" t="s">
        <v>76</v>
      </c>
      <c r="H2075" s="13" t="s">
        <v>90</v>
      </c>
      <c r="I2075" s="13" t="s">
        <v>45</v>
      </c>
      <c r="J2075" s="13" t="s">
        <v>46</v>
      </c>
      <c r="K2075" s="13" t="s">
        <v>43</v>
      </c>
      <c r="L2075" s="14">
        <v>17.3</v>
      </c>
      <c r="M2075" s="14" t="s">
        <v>15</v>
      </c>
      <c r="N2075" s="31">
        <v>1000000</v>
      </c>
      <c r="O2075" s="14" t="s">
        <v>2</v>
      </c>
      <c r="P2075" s="14" t="s">
        <v>47</v>
      </c>
      <c r="Q2075" s="31">
        <v>10000</v>
      </c>
      <c r="R2075" s="31">
        <v>240</v>
      </c>
      <c r="S2075" s="45">
        <v>35</v>
      </c>
      <c r="T2075" s="64">
        <f t="shared" si="294"/>
        <v>605.5</v>
      </c>
      <c r="U2075" s="64">
        <f t="shared" si="295"/>
        <v>2.8877545384451038</v>
      </c>
      <c r="V2075" s="38">
        <f t="shared" si="296"/>
        <v>2.1718299393238634</v>
      </c>
      <c r="W2075" s="52">
        <v>62.052283980681814</v>
      </c>
      <c r="X2075" s="71" t="str">
        <f t="shared" si="297"/>
        <v>ALL 2026</v>
      </c>
      <c r="Y2075" s="21">
        <f t="shared" si="298"/>
        <v>3840</v>
      </c>
      <c r="Z2075" s="21">
        <f t="shared" si="299"/>
        <v>2160</v>
      </c>
      <c r="AA2075" s="57">
        <f t="shared" si="300"/>
        <v>82507.272527002962</v>
      </c>
      <c r="AB2075" s="59">
        <f t="shared" si="301"/>
        <v>1.7777777777777777</v>
      </c>
      <c r="AC2075" s="61">
        <f t="shared" si="302"/>
        <v>439.42</v>
      </c>
    </row>
    <row r="2076" spans="4:29">
      <c r="D2076" s="12"/>
      <c r="E2076" s="36" t="s">
        <v>222</v>
      </c>
      <c r="F2076" s="16" t="s">
        <v>67</v>
      </c>
      <c r="G2076" s="14" t="s">
        <v>76</v>
      </c>
      <c r="H2076" s="13" t="s">
        <v>90</v>
      </c>
      <c r="I2076" s="13" t="s">
        <v>45</v>
      </c>
      <c r="J2076" s="13" t="s">
        <v>168</v>
      </c>
      <c r="K2076" s="13" t="s">
        <v>43</v>
      </c>
      <c r="L2076" s="14">
        <v>17.3</v>
      </c>
      <c r="M2076" s="14" t="s">
        <v>15</v>
      </c>
      <c r="N2076" s="31">
        <v>1000000</v>
      </c>
      <c r="O2076" s="14" t="s">
        <v>2</v>
      </c>
      <c r="P2076" s="14" t="s">
        <v>47</v>
      </c>
      <c r="Q2076" s="31">
        <v>4032</v>
      </c>
      <c r="R2076" s="31">
        <v>1008</v>
      </c>
      <c r="S2076" s="45">
        <v>90</v>
      </c>
      <c r="T2076" s="64">
        <f t="shared" si="294"/>
        <v>1557</v>
      </c>
      <c r="U2076" s="64">
        <f t="shared" si="295"/>
        <v>7.4256545274302663</v>
      </c>
      <c r="V2076" s="38">
        <f t="shared" si="296"/>
        <v>5.5847055582613629</v>
      </c>
      <c r="W2076" s="52">
        <v>62.052283980681814</v>
      </c>
      <c r="X2076" s="71" t="str">
        <f t="shared" si="297"/>
        <v>ALL 2026</v>
      </c>
      <c r="Y2076" s="21">
        <f t="shared" si="298"/>
        <v>3840</v>
      </c>
      <c r="Z2076" s="21">
        <f t="shared" si="299"/>
        <v>2160</v>
      </c>
      <c r="AA2076" s="57">
        <f t="shared" si="300"/>
        <v>82507.272527002962</v>
      </c>
      <c r="AB2076" s="59">
        <f t="shared" si="301"/>
        <v>1.7777777777777777</v>
      </c>
      <c r="AC2076" s="61">
        <f t="shared" si="302"/>
        <v>439.42</v>
      </c>
    </row>
    <row r="2077" spans="4:29">
      <c r="D2077" s="12"/>
      <c r="E2077" s="36" t="s">
        <v>222</v>
      </c>
      <c r="F2077" s="16" t="s">
        <v>67</v>
      </c>
      <c r="G2077" s="14" t="s">
        <v>76</v>
      </c>
      <c r="H2077" s="13" t="s">
        <v>90</v>
      </c>
      <c r="I2077" s="13" t="s">
        <v>45</v>
      </c>
      <c r="J2077" s="13" t="s">
        <v>206</v>
      </c>
      <c r="K2077" s="13"/>
      <c r="L2077" s="14">
        <v>18</v>
      </c>
      <c r="M2077" s="14" t="s">
        <v>186</v>
      </c>
      <c r="N2077" s="31">
        <v>1000000</v>
      </c>
      <c r="O2077" s="14" t="s">
        <v>2</v>
      </c>
      <c r="P2077" s="14" t="s">
        <v>47</v>
      </c>
      <c r="Q2077" s="31">
        <v>4000</v>
      </c>
      <c r="R2077" s="31">
        <v>1000</v>
      </c>
      <c r="S2077" s="45">
        <v>100</v>
      </c>
      <c r="T2077" s="64">
        <f t="shared" si="294"/>
        <v>1800</v>
      </c>
      <c r="U2077" s="64">
        <f t="shared" si="295"/>
        <v>9.3946894382022474</v>
      </c>
      <c r="V2077" s="38">
        <f t="shared" si="296"/>
        <v>6.2052283980681811</v>
      </c>
      <c r="W2077" s="52">
        <v>62.052283980681814</v>
      </c>
      <c r="X2077" s="71" t="str">
        <f t="shared" si="297"/>
        <v>ALL 2026</v>
      </c>
      <c r="Y2077" s="21">
        <f t="shared" si="298"/>
        <v>3840</v>
      </c>
      <c r="Z2077" s="21">
        <f t="shared" si="299"/>
        <v>2400</v>
      </c>
      <c r="AA2077" s="57">
        <f t="shared" si="300"/>
        <v>93946.894382022467</v>
      </c>
      <c r="AB2077" s="59">
        <f t="shared" si="301"/>
        <v>1.6</v>
      </c>
      <c r="AC2077" s="61">
        <f t="shared" si="302"/>
        <v>457.2</v>
      </c>
    </row>
    <row r="2078" spans="4:29">
      <c r="D2078" s="12"/>
      <c r="E2078" s="36" t="s">
        <v>222</v>
      </c>
      <c r="F2078" s="16" t="s">
        <v>67</v>
      </c>
      <c r="G2078" s="14" t="s">
        <v>76</v>
      </c>
      <c r="H2078" s="13" t="s">
        <v>90</v>
      </c>
      <c r="I2078" s="13" t="s">
        <v>45</v>
      </c>
      <c r="J2078" s="13" t="s">
        <v>227</v>
      </c>
      <c r="K2078" s="13" t="s">
        <v>43</v>
      </c>
      <c r="L2078" s="14">
        <v>16</v>
      </c>
      <c r="M2078" s="14" t="s">
        <v>186</v>
      </c>
      <c r="N2078" s="31"/>
      <c r="O2078" s="14" t="s">
        <v>2</v>
      </c>
      <c r="P2078" s="14" t="s">
        <v>47</v>
      </c>
      <c r="Q2078" s="31">
        <v>4000</v>
      </c>
      <c r="R2078" s="31">
        <v>1000</v>
      </c>
      <c r="S2078" s="45">
        <v>50</v>
      </c>
      <c r="T2078" s="64">
        <f t="shared" si="294"/>
        <v>800</v>
      </c>
      <c r="U2078" s="64">
        <f t="shared" si="295"/>
        <v>3.7114822471910114</v>
      </c>
      <c r="V2078" s="38">
        <f t="shared" si="296"/>
        <v>0</v>
      </c>
      <c r="W2078" s="52">
        <v>0</v>
      </c>
      <c r="X2078" s="71" t="str">
        <f t="shared" si="297"/>
        <v>ALL 2026</v>
      </c>
      <c r="Y2078" s="21">
        <f t="shared" si="298"/>
        <v>3840</v>
      </c>
      <c r="Z2078" s="21">
        <f t="shared" si="299"/>
        <v>2400</v>
      </c>
      <c r="AA2078" s="57">
        <f t="shared" si="300"/>
        <v>74229.644943820225</v>
      </c>
      <c r="AB2078" s="59">
        <f t="shared" si="301"/>
        <v>1.6</v>
      </c>
      <c r="AC2078" s="61">
        <f t="shared" si="302"/>
        <v>406.4</v>
      </c>
    </row>
    <row r="2079" spans="4:29">
      <c r="D2079" s="12"/>
      <c r="E2079" s="36" t="s">
        <v>222</v>
      </c>
      <c r="F2079" s="16" t="s">
        <v>67</v>
      </c>
      <c r="G2079" s="14" t="s">
        <v>76</v>
      </c>
      <c r="H2079" s="13" t="s">
        <v>90</v>
      </c>
      <c r="I2079" s="13" t="s">
        <v>31</v>
      </c>
      <c r="J2079" s="13" t="s">
        <v>216</v>
      </c>
      <c r="K2079" s="13" t="s">
        <v>57</v>
      </c>
      <c r="L2079" s="14">
        <v>14.2</v>
      </c>
      <c r="M2079" s="14" t="s">
        <v>63</v>
      </c>
      <c r="N2079" s="31">
        <v>1000000</v>
      </c>
      <c r="O2079" s="14" t="s">
        <v>2</v>
      </c>
      <c r="P2079" s="14" t="s">
        <v>47</v>
      </c>
      <c r="Q2079" s="31">
        <v>10384</v>
      </c>
      <c r="R2079" s="31">
        <v>2596</v>
      </c>
      <c r="S2079" s="45">
        <v>1500</v>
      </c>
      <c r="T2079" s="64">
        <f t="shared" si="294"/>
        <v>21300</v>
      </c>
      <c r="U2079" s="64">
        <f t="shared" si="295"/>
        <v>89.135922831968287</v>
      </c>
      <c r="V2079" s="38">
        <f t="shared" si="296"/>
        <v>101.8661771705991</v>
      </c>
      <c r="W2079" s="52">
        <v>67.910784780399396</v>
      </c>
      <c r="X2079" s="71" t="str">
        <f t="shared" si="297"/>
        <v>ALL 2026</v>
      </c>
      <c r="Y2079" s="21">
        <f t="shared" si="298"/>
        <v>3024</v>
      </c>
      <c r="Z2079" s="21">
        <f t="shared" si="299"/>
        <v>1964</v>
      </c>
      <c r="AA2079" s="57">
        <f t="shared" si="300"/>
        <v>59423.948554645533</v>
      </c>
      <c r="AB2079" s="59">
        <f t="shared" si="301"/>
        <v>1.539714867617108</v>
      </c>
      <c r="AC2079" s="61">
        <f t="shared" si="302"/>
        <v>360.67999999999995</v>
      </c>
    </row>
    <row r="2080" spans="4:29">
      <c r="D2080" s="12"/>
      <c r="E2080" s="36" t="s">
        <v>222</v>
      </c>
      <c r="F2080" s="16" t="s">
        <v>67</v>
      </c>
      <c r="G2080" s="14" t="s">
        <v>76</v>
      </c>
      <c r="H2080" s="13" t="s">
        <v>90</v>
      </c>
      <c r="I2080" s="13" t="s">
        <v>31</v>
      </c>
      <c r="J2080" s="13" t="s">
        <v>62</v>
      </c>
      <c r="K2080" s="13" t="s">
        <v>57</v>
      </c>
      <c r="L2080" s="14">
        <v>16.2</v>
      </c>
      <c r="M2080" s="14" t="s">
        <v>64</v>
      </c>
      <c r="N2080" s="31">
        <v>1000000</v>
      </c>
      <c r="O2080" s="14" t="s">
        <v>2</v>
      </c>
      <c r="P2080" s="14" t="s">
        <v>47</v>
      </c>
      <c r="Q2080" s="31">
        <v>10384</v>
      </c>
      <c r="R2080" s="31">
        <v>2596</v>
      </c>
      <c r="S2080" s="45">
        <v>1800</v>
      </c>
      <c r="T2080" s="64">
        <f t="shared" si="294"/>
        <v>29160</v>
      </c>
      <c r="U2080" s="64">
        <f t="shared" si="295"/>
        <v>138.94712583895796</v>
      </c>
      <c r="V2080" s="38">
        <f t="shared" si="296"/>
        <v>139.45623128143984</v>
      </c>
      <c r="W2080" s="52">
        <v>77.47568404524435</v>
      </c>
      <c r="X2080" s="71" t="str">
        <f t="shared" si="297"/>
        <v>ALL 2026</v>
      </c>
      <c r="Y2080" s="21">
        <f t="shared" si="298"/>
        <v>3456</v>
      </c>
      <c r="Z2080" s="21">
        <f t="shared" si="299"/>
        <v>2234</v>
      </c>
      <c r="AA2080" s="57">
        <f t="shared" si="300"/>
        <v>77192.847688309979</v>
      </c>
      <c r="AB2080" s="59">
        <f t="shared" si="301"/>
        <v>1.5470008952551477</v>
      </c>
      <c r="AC2080" s="61">
        <f t="shared" si="302"/>
        <v>411.47999999999996</v>
      </c>
    </row>
    <row r="2081" spans="4:29">
      <c r="D2081" s="12"/>
      <c r="E2081" s="36" t="s">
        <v>222</v>
      </c>
      <c r="F2081" s="16" t="s">
        <v>67</v>
      </c>
      <c r="G2081" s="14" t="s">
        <v>76</v>
      </c>
      <c r="H2081" s="13" t="s">
        <v>90</v>
      </c>
      <c r="I2081" s="13" t="s">
        <v>102</v>
      </c>
      <c r="J2081" s="13" t="s">
        <v>103</v>
      </c>
      <c r="K2081" s="13" t="s">
        <v>43</v>
      </c>
      <c r="L2081" s="14">
        <v>16</v>
      </c>
      <c r="M2081" s="14" t="s">
        <v>66</v>
      </c>
      <c r="N2081" s="31">
        <v>1000000</v>
      </c>
      <c r="O2081" s="14" t="s">
        <v>2</v>
      </c>
      <c r="P2081" s="14" t="s">
        <v>47</v>
      </c>
      <c r="Q2081" s="31">
        <v>4000</v>
      </c>
      <c r="R2081" s="31">
        <v>1152</v>
      </c>
      <c r="S2081" s="45">
        <v>130</v>
      </c>
      <c r="T2081" s="64">
        <f t="shared" si="294"/>
        <v>2080</v>
      </c>
      <c r="U2081" s="64">
        <f t="shared" si="295"/>
        <v>9.6498538426966292</v>
      </c>
      <c r="V2081" s="38">
        <f t="shared" si="296"/>
        <v>7.5538791944113246</v>
      </c>
      <c r="W2081" s="52">
        <v>58.106763033933262</v>
      </c>
      <c r="X2081" s="71" t="str">
        <f t="shared" si="297"/>
        <v>ALL 2026</v>
      </c>
      <c r="Y2081" s="21">
        <f t="shared" si="298"/>
        <v>2560</v>
      </c>
      <c r="Z2081" s="21">
        <f t="shared" si="299"/>
        <v>1600</v>
      </c>
      <c r="AA2081" s="57">
        <f t="shared" si="300"/>
        <v>74229.644943820225</v>
      </c>
      <c r="AB2081" s="59">
        <f t="shared" si="301"/>
        <v>1.6</v>
      </c>
      <c r="AC2081" s="61">
        <f t="shared" si="302"/>
        <v>406.4</v>
      </c>
    </row>
    <row r="2082" spans="4:29">
      <c r="D2082" s="12"/>
      <c r="E2082" s="36" t="s">
        <v>222</v>
      </c>
      <c r="F2082" s="16" t="s">
        <v>67</v>
      </c>
      <c r="G2082" s="14" t="s">
        <v>76</v>
      </c>
      <c r="H2082" s="13" t="s">
        <v>90</v>
      </c>
      <c r="I2082" s="13" t="s">
        <v>102</v>
      </c>
      <c r="J2082" s="13" t="s">
        <v>104</v>
      </c>
      <c r="K2082" s="13" t="s">
        <v>43</v>
      </c>
      <c r="L2082" s="14">
        <v>17.3</v>
      </c>
      <c r="M2082" s="14" t="s">
        <v>15</v>
      </c>
      <c r="N2082" s="31">
        <v>1000000</v>
      </c>
      <c r="O2082" s="14" t="s">
        <v>2</v>
      </c>
      <c r="P2082" s="14" t="s">
        <v>47</v>
      </c>
      <c r="Q2082" s="31">
        <v>4000</v>
      </c>
      <c r="R2082" s="31">
        <v>1152</v>
      </c>
      <c r="S2082" s="45">
        <v>160</v>
      </c>
      <c r="T2082" s="64">
        <f t="shared" si="294"/>
        <v>2768</v>
      </c>
      <c r="U2082" s="64">
        <f t="shared" si="295"/>
        <v>13.201163604320474</v>
      </c>
      <c r="V2082" s="38">
        <f t="shared" si="296"/>
        <v>9.9283654369090915</v>
      </c>
      <c r="W2082" s="52">
        <v>62.052283980681814</v>
      </c>
      <c r="X2082" s="71" t="str">
        <f t="shared" si="297"/>
        <v>ALL 2026</v>
      </c>
      <c r="Y2082" s="21">
        <f t="shared" si="298"/>
        <v>3840</v>
      </c>
      <c r="Z2082" s="21">
        <f t="shared" si="299"/>
        <v>2160</v>
      </c>
      <c r="AA2082" s="57">
        <f t="shared" si="300"/>
        <v>82507.272527002962</v>
      </c>
      <c r="AB2082" s="59">
        <f t="shared" si="301"/>
        <v>1.7777777777777777</v>
      </c>
      <c r="AC2082" s="61">
        <f t="shared" si="302"/>
        <v>439.42</v>
      </c>
    </row>
    <row r="2083" spans="4:29">
      <c r="D2083" s="12"/>
      <c r="E2083" s="36" t="s">
        <v>222</v>
      </c>
      <c r="F2083" s="16" t="s">
        <v>67</v>
      </c>
      <c r="G2083" s="14" t="s">
        <v>76</v>
      </c>
      <c r="H2083" s="13" t="s">
        <v>90</v>
      </c>
      <c r="I2083" s="13" t="s">
        <v>54</v>
      </c>
      <c r="J2083" s="13" t="s">
        <v>92</v>
      </c>
      <c r="K2083" s="13" t="s">
        <v>43</v>
      </c>
      <c r="L2083" s="14">
        <v>17.3</v>
      </c>
      <c r="M2083" s="14" t="s">
        <v>15</v>
      </c>
      <c r="N2083" s="31">
        <v>1000000</v>
      </c>
      <c r="O2083" s="14" t="s">
        <v>2</v>
      </c>
      <c r="P2083" s="14" t="s">
        <v>47</v>
      </c>
      <c r="Q2083" s="31">
        <v>4000</v>
      </c>
      <c r="R2083" s="31">
        <v>1152</v>
      </c>
      <c r="S2083" s="45">
        <v>160</v>
      </c>
      <c r="T2083" s="64">
        <f t="shared" si="294"/>
        <v>2768</v>
      </c>
      <c r="U2083" s="64">
        <f t="shared" si="295"/>
        <v>13.201163604320474</v>
      </c>
      <c r="V2083" s="38">
        <f t="shared" si="296"/>
        <v>9.9283654369090915</v>
      </c>
      <c r="W2083" s="52">
        <v>62.052283980681814</v>
      </c>
      <c r="X2083" s="71" t="str">
        <f t="shared" si="297"/>
        <v>ALL 2026</v>
      </c>
      <c r="Y2083" s="21">
        <f t="shared" si="298"/>
        <v>3840</v>
      </c>
      <c r="Z2083" s="21">
        <f t="shared" si="299"/>
        <v>2160</v>
      </c>
      <c r="AA2083" s="57">
        <f t="shared" si="300"/>
        <v>82507.272527002962</v>
      </c>
      <c r="AB2083" s="59">
        <f t="shared" si="301"/>
        <v>1.7777777777777777</v>
      </c>
      <c r="AC2083" s="61">
        <f t="shared" si="302"/>
        <v>439.42</v>
      </c>
    </row>
    <row r="2084" spans="4:29">
      <c r="D2084" s="12"/>
      <c r="E2084" s="36" t="s">
        <v>222</v>
      </c>
      <c r="F2084" s="16" t="s">
        <v>67</v>
      </c>
      <c r="G2084" s="14" t="s">
        <v>76</v>
      </c>
      <c r="H2084" s="13" t="s">
        <v>90</v>
      </c>
      <c r="I2084" s="13" t="s">
        <v>54</v>
      </c>
      <c r="J2084" s="13" t="s">
        <v>92</v>
      </c>
      <c r="K2084" s="13" t="s">
        <v>43</v>
      </c>
      <c r="L2084" s="14">
        <v>16</v>
      </c>
      <c r="M2084" s="14" t="s">
        <v>66</v>
      </c>
      <c r="N2084" s="31">
        <v>1000000</v>
      </c>
      <c r="O2084" s="14" t="s">
        <v>2</v>
      </c>
      <c r="P2084" s="14" t="s">
        <v>47</v>
      </c>
      <c r="Q2084" s="31">
        <v>4000</v>
      </c>
      <c r="R2084" s="31">
        <v>1152</v>
      </c>
      <c r="S2084" s="45">
        <v>300</v>
      </c>
      <c r="T2084" s="64">
        <f t="shared" si="294"/>
        <v>4800</v>
      </c>
      <c r="U2084" s="64">
        <f t="shared" si="295"/>
        <v>22.268893483146069</v>
      </c>
      <c r="V2084" s="38">
        <f t="shared" si="296"/>
        <v>17.43202891017998</v>
      </c>
      <c r="W2084" s="52">
        <v>58.106763033933262</v>
      </c>
      <c r="X2084" s="71" t="str">
        <f t="shared" si="297"/>
        <v>ALL 2026</v>
      </c>
      <c r="Y2084" s="21">
        <f t="shared" si="298"/>
        <v>2560</v>
      </c>
      <c r="Z2084" s="21">
        <f t="shared" si="299"/>
        <v>1600</v>
      </c>
      <c r="AA2084" s="57">
        <f t="shared" si="300"/>
        <v>74229.644943820225</v>
      </c>
      <c r="AB2084" s="59">
        <f t="shared" si="301"/>
        <v>1.6</v>
      </c>
      <c r="AC2084" s="61">
        <f t="shared" si="302"/>
        <v>406.4</v>
      </c>
    </row>
    <row r="2085" spans="4:29">
      <c r="D2085" s="12"/>
      <c r="E2085" s="36" t="s">
        <v>222</v>
      </c>
      <c r="F2085" s="16" t="s">
        <v>67</v>
      </c>
      <c r="G2085" s="14" t="s">
        <v>76</v>
      </c>
      <c r="H2085" s="13" t="s">
        <v>90</v>
      </c>
      <c r="I2085" s="13" t="s">
        <v>54</v>
      </c>
      <c r="J2085" s="13" t="s">
        <v>92</v>
      </c>
      <c r="K2085" s="13" t="s">
        <v>43</v>
      </c>
      <c r="L2085" s="14">
        <v>18</v>
      </c>
      <c r="M2085" s="14" t="s">
        <v>66</v>
      </c>
      <c r="N2085" s="31">
        <v>1000000</v>
      </c>
      <c r="O2085" s="14" t="s">
        <v>2</v>
      </c>
      <c r="P2085" s="14" t="s">
        <v>47</v>
      </c>
      <c r="Q2085" s="31">
        <v>4000</v>
      </c>
      <c r="R2085" s="31">
        <v>1152</v>
      </c>
      <c r="S2085" s="45">
        <v>140</v>
      </c>
      <c r="T2085" s="64">
        <f t="shared" si="294"/>
        <v>2520</v>
      </c>
      <c r="U2085" s="64">
        <f t="shared" si="295"/>
        <v>13.152565213483145</v>
      </c>
      <c r="V2085" s="38">
        <f t="shared" si="296"/>
        <v>8.6873197572954535</v>
      </c>
      <c r="W2085" s="52">
        <v>62.052283980681814</v>
      </c>
      <c r="X2085" s="71" t="str">
        <f t="shared" si="297"/>
        <v>ALL 2026</v>
      </c>
      <c r="Y2085" s="21">
        <f t="shared" si="298"/>
        <v>2560</v>
      </c>
      <c r="Z2085" s="21">
        <f t="shared" si="299"/>
        <v>1600</v>
      </c>
      <c r="AA2085" s="57">
        <f t="shared" si="300"/>
        <v>93946.894382022467</v>
      </c>
      <c r="AB2085" s="59">
        <f t="shared" si="301"/>
        <v>1.6</v>
      </c>
      <c r="AC2085" s="61">
        <f t="shared" si="302"/>
        <v>457.2</v>
      </c>
    </row>
    <row r="2086" spans="4:29">
      <c r="D2086" s="12"/>
      <c r="E2086" s="36" t="s">
        <v>222</v>
      </c>
      <c r="F2086" s="16" t="s">
        <v>67</v>
      </c>
      <c r="G2086" s="14" t="s">
        <v>76</v>
      </c>
      <c r="H2086" s="13" t="s">
        <v>90</v>
      </c>
      <c r="I2086" s="13" t="s">
        <v>54</v>
      </c>
      <c r="J2086" s="13" t="s">
        <v>169</v>
      </c>
      <c r="K2086" s="13" t="s">
        <v>43</v>
      </c>
      <c r="L2086" s="14">
        <v>17</v>
      </c>
      <c r="M2086" s="14" t="s">
        <v>66</v>
      </c>
      <c r="N2086" s="31">
        <v>1000000</v>
      </c>
      <c r="O2086" s="14" t="s">
        <v>2</v>
      </c>
      <c r="P2086" s="14" t="s">
        <v>47</v>
      </c>
      <c r="Q2086" s="31">
        <v>4000</v>
      </c>
      <c r="R2086" s="31">
        <v>1152</v>
      </c>
      <c r="S2086" s="45">
        <v>100</v>
      </c>
      <c r="T2086" s="64">
        <f t="shared" si="294"/>
        <v>1700</v>
      </c>
      <c r="U2086" s="64">
        <f t="shared" si="295"/>
        <v>8.379831011235952</v>
      </c>
      <c r="V2086" s="38">
        <f t="shared" si="296"/>
        <v>6.2052283980681811</v>
      </c>
      <c r="W2086" s="52">
        <v>62.052283980681814</v>
      </c>
      <c r="X2086" s="71" t="str">
        <f t="shared" si="297"/>
        <v>ALL 2026</v>
      </c>
      <c r="Y2086" s="21">
        <f t="shared" si="298"/>
        <v>2560</v>
      </c>
      <c r="Z2086" s="21">
        <f t="shared" si="299"/>
        <v>1600</v>
      </c>
      <c r="AA2086" s="57">
        <f t="shared" si="300"/>
        <v>83798.310112359526</v>
      </c>
      <c r="AB2086" s="59">
        <f t="shared" si="301"/>
        <v>1.6</v>
      </c>
      <c r="AC2086" s="61">
        <f t="shared" si="302"/>
        <v>431.79999999999995</v>
      </c>
    </row>
    <row r="2087" spans="4:29">
      <c r="D2087" s="12"/>
      <c r="E2087" s="36" t="s">
        <v>222</v>
      </c>
      <c r="F2087" s="16" t="s">
        <v>67</v>
      </c>
      <c r="G2087" s="14" t="s">
        <v>76</v>
      </c>
      <c r="H2087" s="13" t="s">
        <v>90</v>
      </c>
      <c r="I2087" s="13" t="s">
        <v>54</v>
      </c>
      <c r="J2087" s="13" t="s">
        <v>170</v>
      </c>
      <c r="K2087" s="13" t="s">
        <v>43</v>
      </c>
      <c r="L2087" s="14">
        <v>14</v>
      </c>
      <c r="M2087" s="14" t="s">
        <v>66</v>
      </c>
      <c r="N2087" s="31">
        <v>1000000</v>
      </c>
      <c r="O2087" s="14" t="s">
        <v>2</v>
      </c>
      <c r="P2087" s="14" t="s">
        <v>47</v>
      </c>
      <c r="Q2087" s="31">
        <v>4000</v>
      </c>
      <c r="R2087" s="31">
        <v>1152</v>
      </c>
      <c r="S2087" s="45">
        <v>120</v>
      </c>
      <c r="T2087" s="64">
        <f t="shared" si="294"/>
        <v>1680</v>
      </c>
      <c r="U2087" s="64">
        <f t="shared" si="295"/>
        <v>6.8198486292134808</v>
      </c>
      <c r="V2087" s="38">
        <f t="shared" si="296"/>
        <v>6.0258865368523393</v>
      </c>
      <c r="W2087" s="52">
        <v>50.215721140436159</v>
      </c>
      <c r="X2087" s="71" t="str">
        <f t="shared" si="297"/>
        <v>ALL 2026</v>
      </c>
      <c r="Y2087" s="21">
        <f t="shared" si="298"/>
        <v>2560</v>
      </c>
      <c r="Z2087" s="21">
        <f t="shared" si="299"/>
        <v>1600</v>
      </c>
      <c r="AA2087" s="57">
        <f t="shared" si="300"/>
        <v>56832.071910112347</v>
      </c>
      <c r="AB2087" s="59">
        <f t="shared" si="301"/>
        <v>1.6</v>
      </c>
      <c r="AC2087" s="61">
        <f t="shared" si="302"/>
        <v>355.59999999999997</v>
      </c>
    </row>
    <row r="2088" spans="4:29">
      <c r="D2088" s="12"/>
      <c r="E2088" s="36" t="s">
        <v>222</v>
      </c>
      <c r="F2088" s="16" t="s">
        <v>67</v>
      </c>
      <c r="G2088" s="14" t="s">
        <v>76</v>
      </c>
      <c r="H2088" s="13" t="s">
        <v>90</v>
      </c>
      <c r="I2088" s="13" t="s">
        <v>109</v>
      </c>
      <c r="J2088" s="13" t="s">
        <v>127</v>
      </c>
      <c r="K2088" s="13" t="s">
        <v>43</v>
      </c>
      <c r="L2088" s="14">
        <v>16.2</v>
      </c>
      <c r="M2088" s="14" t="s">
        <v>66</v>
      </c>
      <c r="N2088" s="31">
        <v>1000000</v>
      </c>
      <c r="O2088" s="14" t="s">
        <v>2</v>
      </c>
      <c r="P2088" s="14" t="s">
        <v>47</v>
      </c>
      <c r="Q2088" s="31">
        <v>4000</v>
      </c>
      <c r="R2088" s="31">
        <v>512</v>
      </c>
      <c r="S2088" s="45">
        <v>300</v>
      </c>
      <c r="T2088" s="64">
        <f t="shared" si="294"/>
        <v>4860</v>
      </c>
      <c r="U2088" s="64">
        <f t="shared" si="295"/>
        <v>22.829095334831454</v>
      </c>
      <c r="V2088" s="38">
        <f t="shared" si="296"/>
        <v>17.43202891017998</v>
      </c>
      <c r="W2088" s="52">
        <v>58.106763033933262</v>
      </c>
      <c r="X2088" s="71" t="str">
        <f t="shared" si="297"/>
        <v>ALL 2026</v>
      </c>
      <c r="Y2088" s="21">
        <f t="shared" si="298"/>
        <v>2560</v>
      </c>
      <c r="Z2088" s="21">
        <f t="shared" si="299"/>
        <v>1600</v>
      </c>
      <c r="AA2088" s="57">
        <f t="shared" si="300"/>
        <v>76096.984449438183</v>
      </c>
      <c r="AB2088" s="59">
        <f t="shared" si="301"/>
        <v>1.6</v>
      </c>
      <c r="AC2088" s="61">
        <f t="shared" si="302"/>
        <v>411.47999999999996</v>
      </c>
    </row>
    <row r="2089" spans="4:29">
      <c r="D2089" s="12"/>
      <c r="E2089" s="36" t="s">
        <v>222</v>
      </c>
      <c r="F2089" s="16" t="s">
        <v>67</v>
      </c>
      <c r="G2089" s="14" t="s">
        <v>76</v>
      </c>
      <c r="H2089" s="13" t="s">
        <v>90</v>
      </c>
      <c r="I2089" s="13" t="s">
        <v>109</v>
      </c>
      <c r="J2089" s="13" t="s">
        <v>110</v>
      </c>
      <c r="K2089" s="13" t="s">
        <v>43</v>
      </c>
      <c r="L2089" s="14">
        <v>16.2</v>
      </c>
      <c r="M2089" s="14" t="s">
        <v>64</v>
      </c>
      <c r="N2089" s="31">
        <v>1000000</v>
      </c>
      <c r="O2089" s="14" t="s">
        <v>2</v>
      </c>
      <c r="P2089" s="14" t="s">
        <v>47</v>
      </c>
      <c r="Q2089" s="31">
        <v>4000</v>
      </c>
      <c r="R2089" s="31">
        <v>512</v>
      </c>
      <c r="S2089" s="45">
        <v>130</v>
      </c>
      <c r="T2089" s="64">
        <f t="shared" si="294"/>
        <v>2106</v>
      </c>
      <c r="U2089" s="64">
        <f t="shared" si="295"/>
        <v>10.035070199480296</v>
      </c>
      <c r="V2089" s="38">
        <f t="shared" si="296"/>
        <v>9.2499271320536334</v>
      </c>
      <c r="W2089" s="52">
        <v>71.153285631181802</v>
      </c>
      <c r="X2089" s="71" t="str">
        <f t="shared" si="297"/>
        <v>ALL 2026</v>
      </c>
      <c r="Y2089" s="21">
        <f t="shared" si="298"/>
        <v>3456</v>
      </c>
      <c r="Z2089" s="21">
        <f t="shared" si="299"/>
        <v>2234</v>
      </c>
      <c r="AA2089" s="57">
        <f t="shared" si="300"/>
        <v>77192.847688309979</v>
      </c>
      <c r="AB2089" s="59">
        <f t="shared" si="301"/>
        <v>1.5470008952551477</v>
      </c>
      <c r="AC2089" s="61">
        <f t="shared" si="302"/>
        <v>411.47999999999996</v>
      </c>
    </row>
    <row r="2090" spans="4:29">
      <c r="D2090" s="12"/>
      <c r="E2090" s="36" t="s">
        <v>222</v>
      </c>
      <c r="F2090" s="16" t="s">
        <v>67</v>
      </c>
      <c r="G2090" s="14" t="s">
        <v>76</v>
      </c>
      <c r="H2090" s="13" t="s">
        <v>90</v>
      </c>
      <c r="I2090" s="13" t="s">
        <v>109</v>
      </c>
      <c r="J2090" s="13" t="s">
        <v>212</v>
      </c>
      <c r="K2090" s="13" t="s">
        <v>43</v>
      </c>
      <c r="L2090" s="14">
        <v>18</v>
      </c>
      <c r="M2090" s="14" t="s">
        <v>66</v>
      </c>
      <c r="N2090" s="31">
        <v>1000000</v>
      </c>
      <c r="O2090" s="14" t="s">
        <v>2</v>
      </c>
      <c r="P2090" s="14" t="s">
        <v>47</v>
      </c>
      <c r="Q2090" s="31">
        <v>9216</v>
      </c>
      <c r="R2090" s="31">
        <v>2304</v>
      </c>
      <c r="S2090" s="45">
        <v>75</v>
      </c>
      <c r="T2090" s="64">
        <f t="shared" si="294"/>
        <v>1350</v>
      </c>
      <c r="U2090" s="64">
        <f t="shared" si="295"/>
        <v>7.0460170786516851</v>
      </c>
      <c r="V2090" s="38">
        <f t="shared" si="296"/>
        <v>4.6539212985511362</v>
      </c>
      <c r="W2090" s="52">
        <v>62.052283980681814</v>
      </c>
      <c r="X2090" s="71" t="str">
        <f t="shared" si="297"/>
        <v>ALL 2026</v>
      </c>
      <c r="Y2090" s="21">
        <f t="shared" si="298"/>
        <v>2560</v>
      </c>
      <c r="Z2090" s="21">
        <f t="shared" si="299"/>
        <v>1600</v>
      </c>
      <c r="AA2090" s="57">
        <f t="shared" si="300"/>
        <v>93946.894382022467</v>
      </c>
      <c r="AB2090" s="59">
        <f t="shared" si="301"/>
        <v>1.6</v>
      </c>
      <c r="AC2090" s="61">
        <f t="shared" si="302"/>
        <v>457.2</v>
      </c>
    </row>
    <row r="2091" spans="4:29">
      <c r="D2091" s="12"/>
      <c r="E2091" s="36" t="s">
        <v>222</v>
      </c>
      <c r="F2091" s="16" t="s">
        <v>67</v>
      </c>
      <c r="G2091" s="14" t="s">
        <v>76</v>
      </c>
      <c r="H2091" s="13" t="s">
        <v>90</v>
      </c>
      <c r="I2091" s="13" t="s">
        <v>135</v>
      </c>
      <c r="J2091" s="13" t="s">
        <v>136</v>
      </c>
      <c r="K2091" s="13"/>
      <c r="L2091" s="14">
        <v>16.2</v>
      </c>
      <c r="M2091" s="14" t="s">
        <v>66</v>
      </c>
      <c r="N2091" s="31">
        <v>1000000</v>
      </c>
      <c r="O2091" s="14" t="s">
        <v>2</v>
      </c>
      <c r="P2091" s="14" t="s">
        <v>47</v>
      </c>
      <c r="Q2091" s="31">
        <v>4000</v>
      </c>
      <c r="R2091" s="31">
        <v>512</v>
      </c>
      <c r="S2091" s="45">
        <v>550</v>
      </c>
      <c r="T2091" s="64">
        <f t="shared" si="294"/>
        <v>8910</v>
      </c>
      <c r="U2091" s="64">
        <f t="shared" si="295"/>
        <v>41.853341447190999</v>
      </c>
      <c r="V2091" s="38">
        <f t="shared" si="296"/>
        <v>31.958719668663296</v>
      </c>
      <c r="W2091" s="52">
        <v>58.106763033933262</v>
      </c>
      <c r="X2091" s="71" t="str">
        <f t="shared" si="297"/>
        <v>ALL 2026</v>
      </c>
      <c r="Y2091" s="21">
        <f t="shared" si="298"/>
        <v>2560</v>
      </c>
      <c r="Z2091" s="21">
        <f t="shared" si="299"/>
        <v>1600</v>
      </c>
      <c r="AA2091" s="57">
        <f t="shared" si="300"/>
        <v>76096.984449438183</v>
      </c>
      <c r="AB2091" s="59">
        <f t="shared" si="301"/>
        <v>1.6</v>
      </c>
      <c r="AC2091" s="61">
        <f t="shared" si="302"/>
        <v>411.47999999999996</v>
      </c>
    </row>
    <row r="2092" spans="4:29">
      <c r="D2092" s="12"/>
      <c r="E2092" s="36" t="s">
        <v>222</v>
      </c>
      <c r="F2092" s="16" t="s">
        <v>67</v>
      </c>
      <c r="G2092" s="14" t="s">
        <v>76</v>
      </c>
      <c r="H2092" s="13" t="s">
        <v>90</v>
      </c>
      <c r="I2092" s="13" t="s">
        <v>135</v>
      </c>
      <c r="J2092" s="13" t="s">
        <v>171</v>
      </c>
      <c r="K2092" s="13" t="s">
        <v>98</v>
      </c>
      <c r="L2092" s="14">
        <v>16</v>
      </c>
      <c r="M2092" s="14" t="s">
        <v>172</v>
      </c>
      <c r="N2092" s="31">
        <v>1000000</v>
      </c>
      <c r="O2092" s="14" t="s">
        <v>2</v>
      </c>
      <c r="P2092" s="14" t="s">
        <v>47</v>
      </c>
      <c r="Q2092" s="31">
        <v>4000</v>
      </c>
      <c r="R2092" s="31">
        <v>1000</v>
      </c>
      <c r="S2092" s="45">
        <v>150</v>
      </c>
      <c r="T2092" s="64">
        <f t="shared" si="294"/>
        <v>2400</v>
      </c>
      <c r="U2092" s="64">
        <f t="shared" si="295"/>
        <v>11.134446741573035</v>
      </c>
      <c r="V2092" s="38">
        <f t="shared" si="296"/>
        <v>8.7160144550899901</v>
      </c>
      <c r="W2092" s="52">
        <v>58.106763033933262</v>
      </c>
      <c r="X2092" s="71" t="str">
        <f t="shared" si="297"/>
        <v>ALL 2026</v>
      </c>
      <c r="Y2092" s="21">
        <f t="shared" si="298"/>
        <v>3200</v>
      </c>
      <c r="Z2092" s="21">
        <f t="shared" si="299"/>
        <v>2000</v>
      </c>
      <c r="AA2092" s="57">
        <f t="shared" si="300"/>
        <v>74229.644943820225</v>
      </c>
      <c r="AB2092" s="59">
        <f t="shared" si="301"/>
        <v>1.6</v>
      </c>
      <c r="AC2092" s="61">
        <f t="shared" si="302"/>
        <v>406.4</v>
      </c>
    </row>
    <row r="2093" spans="4:29">
      <c r="D2093" s="12"/>
      <c r="E2093" s="36" t="s">
        <v>222</v>
      </c>
      <c r="F2093" s="16" t="s">
        <v>67</v>
      </c>
      <c r="G2093" s="14" t="s">
        <v>76</v>
      </c>
      <c r="H2093" s="13" t="s">
        <v>90</v>
      </c>
      <c r="I2093" s="13" t="s">
        <v>135</v>
      </c>
      <c r="J2093" s="13" t="s">
        <v>171</v>
      </c>
      <c r="K2093" s="13" t="s">
        <v>98</v>
      </c>
      <c r="L2093" s="14">
        <v>14.5</v>
      </c>
      <c r="M2093" s="14" t="s">
        <v>173</v>
      </c>
      <c r="N2093" s="31">
        <v>1000000</v>
      </c>
      <c r="O2093" s="14" t="s">
        <v>2</v>
      </c>
      <c r="P2093" s="14" t="s">
        <v>47</v>
      </c>
      <c r="Q2093" s="31">
        <v>4000</v>
      </c>
      <c r="R2093" s="31">
        <v>1000</v>
      </c>
      <c r="S2093" s="45">
        <v>200</v>
      </c>
      <c r="T2093" s="64">
        <f t="shared" si="294"/>
        <v>2900</v>
      </c>
      <c r="U2093" s="64">
        <f t="shared" si="295"/>
        <v>12.19279910112359</v>
      </c>
      <c r="V2093" s="38">
        <f t="shared" si="296"/>
        <v>10.545301439491594</v>
      </c>
      <c r="W2093" s="52">
        <v>52.72650719745797</v>
      </c>
      <c r="X2093" s="71" t="str">
        <f t="shared" si="297"/>
        <v>ALL 2026</v>
      </c>
      <c r="Y2093" s="21">
        <f t="shared" si="298"/>
        <v>3072</v>
      </c>
      <c r="Z2093" s="21">
        <f t="shared" si="299"/>
        <v>1920</v>
      </c>
      <c r="AA2093" s="57">
        <f t="shared" si="300"/>
        <v>60963.995505617953</v>
      </c>
      <c r="AB2093" s="59">
        <f t="shared" si="301"/>
        <v>1.6</v>
      </c>
      <c r="AC2093" s="61">
        <f t="shared" si="302"/>
        <v>368.29999999999995</v>
      </c>
    </row>
    <row r="2094" spans="4:29">
      <c r="D2094" s="12"/>
      <c r="E2094" s="36" t="s">
        <v>222</v>
      </c>
      <c r="F2094" s="16" t="s">
        <v>67</v>
      </c>
      <c r="G2094" s="14" t="s">
        <v>76</v>
      </c>
      <c r="H2094" s="13" t="s">
        <v>90</v>
      </c>
      <c r="I2094" s="13" t="s">
        <v>135</v>
      </c>
      <c r="J2094" s="13" t="s">
        <v>207</v>
      </c>
      <c r="K2094" s="13" t="s">
        <v>98</v>
      </c>
      <c r="L2094" s="14">
        <v>16</v>
      </c>
      <c r="M2094" s="14" t="s">
        <v>172</v>
      </c>
      <c r="N2094" s="31">
        <v>1000000</v>
      </c>
      <c r="O2094" s="14" t="s">
        <v>2</v>
      </c>
      <c r="P2094" s="14" t="s">
        <v>47</v>
      </c>
      <c r="Q2094" s="31">
        <v>6144</v>
      </c>
      <c r="R2094" s="31">
        <v>1536</v>
      </c>
      <c r="S2094" s="45">
        <v>200</v>
      </c>
      <c r="T2094" s="64">
        <f t="shared" si="294"/>
        <v>3200</v>
      </c>
      <c r="U2094" s="64">
        <f t="shared" si="295"/>
        <v>14.845928988764046</v>
      </c>
      <c r="V2094" s="38">
        <f t="shared" si="296"/>
        <v>11.621352606786653</v>
      </c>
      <c r="W2094" s="52">
        <v>58.106763033933262</v>
      </c>
      <c r="X2094" s="71" t="str">
        <f t="shared" si="297"/>
        <v>ALL 2026</v>
      </c>
      <c r="Y2094" s="21">
        <f t="shared" si="298"/>
        <v>3200</v>
      </c>
      <c r="Z2094" s="21">
        <f t="shared" si="299"/>
        <v>2000</v>
      </c>
      <c r="AA2094" s="57">
        <f t="shared" si="300"/>
        <v>74229.644943820225</v>
      </c>
      <c r="AB2094" s="59">
        <f t="shared" si="301"/>
        <v>1.6</v>
      </c>
      <c r="AC2094" s="61">
        <f t="shared" si="302"/>
        <v>406.4</v>
      </c>
    </row>
    <row r="2095" spans="4:29">
      <c r="D2095" s="12"/>
      <c r="E2095" s="36" t="s">
        <v>222</v>
      </c>
      <c r="F2095" s="16" t="s">
        <v>67</v>
      </c>
      <c r="G2095" s="14" t="s">
        <v>76</v>
      </c>
      <c r="H2095" s="13" t="s">
        <v>90</v>
      </c>
      <c r="I2095" s="13" t="s">
        <v>141</v>
      </c>
      <c r="J2095" s="13" t="s">
        <v>214</v>
      </c>
      <c r="K2095" s="13" t="s">
        <v>95</v>
      </c>
      <c r="L2095" s="14">
        <v>15.6</v>
      </c>
      <c r="M2095" s="14" t="s">
        <v>15</v>
      </c>
      <c r="N2095" s="31">
        <v>1000000</v>
      </c>
      <c r="O2095" s="14" t="s">
        <v>2</v>
      </c>
      <c r="P2095" s="14" t="s">
        <v>47</v>
      </c>
      <c r="Q2095" s="31">
        <v>10000</v>
      </c>
      <c r="R2095" s="31">
        <v>1152</v>
      </c>
      <c r="S2095" s="45">
        <v>200</v>
      </c>
      <c r="T2095" s="64">
        <f t="shared" si="294"/>
        <v>3120</v>
      </c>
      <c r="U2095" s="64">
        <f t="shared" si="295"/>
        <v>13.417735201424328</v>
      </c>
      <c r="V2095" s="38">
        <f t="shared" si="296"/>
        <v>14.230657126236361</v>
      </c>
      <c r="W2095" s="52">
        <v>71.153285631181802</v>
      </c>
      <c r="X2095" s="71" t="str">
        <f t="shared" si="297"/>
        <v>ALL 2026</v>
      </c>
      <c r="Y2095" s="21">
        <f t="shared" si="298"/>
        <v>3840</v>
      </c>
      <c r="Z2095" s="21">
        <f t="shared" si="299"/>
        <v>2160</v>
      </c>
      <c r="AA2095" s="57">
        <f t="shared" si="300"/>
        <v>67088.676007121641</v>
      </c>
      <c r="AB2095" s="59">
        <f t="shared" si="301"/>
        <v>1.7777777777777777</v>
      </c>
      <c r="AC2095" s="61">
        <f t="shared" si="302"/>
        <v>396.23999999999995</v>
      </c>
    </row>
    <row r="2096" spans="4:29">
      <c r="D2096" s="12"/>
      <c r="E2096" s="36" t="s">
        <v>222</v>
      </c>
      <c r="F2096" s="16" t="s">
        <v>67</v>
      </c>
      <c r="G2096" s="14" t="s">
        <v>76</v>
      </c>
      <c r="H2096" s="13" t="s">
        <v>90</v>
      </c>
      <c r="I2096" s="13" t="s">
        <v>184</v>
      </c>
      <c r="J2096" s="13" t="s">
        <v>185</v>
      </c>
      <c r="K2096" s="13" t="s">
        <v>95</v>
      </c>
      <c r="L2096" s="14">
        <v>16</v>
      </c>
      <c r="M2096" s="14" t="s">
        <v>186</v>
      </c>
      <c r="N2096" s="31">
        <v>1000000</v>
      </c>
      <c r="O2096" s="14" t="s">
        <v>2</v>
      </c>
      <c r="P2096" s="14" t="s">
        <v>47</v>
      </c>
      <c r="Q2096" s="31">
        <v>10000</v>
      </c>
      <c r="R2096" s="31">
        <v>2596</v>
      </c>
      <c r="S2096" s="45">
        <v>150</v>
      </c>
      <c r="T2096" s="64">
        <f t="shared" si="294"/>
        <v>2400</v>
      </c>
      <c r="U2096" s="64">
        <f t="shared" si="295"/>
        <v>11.134446741573035</v>
      </c>
      <c r="V2096" s="38">
        <f t="shared" si="296"/>
        <v>10.672992844677269</v>
      </c>
      <c r="W2096" s="52">
        <v>71.153285631181802</v>
      </c>
      <c r="X2096" s="71" t="str">
        <f t="shared" si="297"/>
        <v>ALL 2026</v>
      </c>
      <c r="Y2096" s="21">
        <f t="shared" si="298"/>
        <v>3840</v>
      </c>
      <c r="Z2096" s="21">
        <f t="shared" si="299"/>
        <v>2400</v>
      </c>
      <c r="AA2096" s="57">
        <f t="shared" si="300"/>
        <v>74229.644943820225</v>
      </c>
      <c r="AB2096" s="59">
        <f t="shared" si="301"/>
        <v>1.6</v>
      </c>
      <c r="AC2096" s="61">
        <f t="shared" si="302"/>
        <v>406.4</v>
      </c>
    </row>
    <row r="2097" spans="4:29">
      <c r="D2097" s="12"/>
      <c r="E2097" s="36" t="s">
        <v>222</v>
      </c>
      <c r="F2097" s="16" t="s">
        <v>67</v>
      </c>
      <c r="G2097" s="14" t="s">
        <v>76</v>
      </c>
      <c r="H2097" s="13" t="s">
        <v>90</v>
      </c>
      <c r="I2097" s="13" t="s">
        <v>184</v>
      </c>
      <c r="J2097" s="13" t="s">
        <v>213</v>
      </c>
      <c r="K2097" s="13" t="s">
        <v>95</v>
      </c>
      <c r="L2097" s="14">
        <v>18</v>
      </c>
      <c r="M2097" s="14" t="s">
        <v>66</v>
      </c>
      <c r="N2097" s="31">
        <v>1000000</v>
      </c>
      <c r="O2097" s="14" t="s">
        <v>2</v>
      </c>
      <c r="P2097" s="14" t="s">
        <v>47</v>
      </c>
      <c r="Q2097" s="31">
        <v>8000</v>
      </c>
      <c r="R2097" s="31">
        <v>2000</v>
      </c>
      <c r="S2097" s="45">
        <v>50</v>
      </c>
      <c r="T2097" s="64">
        <f t="shared" si="294"/>
        <v>900</v>
      </c>
      <c r="U2097" s="64">
        <f t="shared" si="295"/>
        <v>4.6973447191011237</v>
      </c>
      <c r="V2097" s="38">
        <f t="shared" si="296"/>
        <v>3.1026141990340905</v>
      </c>
      <c r="W2097" s="52">
        <v>62.052283980681814</v>
      </c>
      <c r="X2097" s="71" t="str">
        <f t="shared" si="297"/>
        <v>ALL 2026</v>
      </c>
      <c r="Y2097" s="21">
        <f t="shared" si="298"/>
        <v>2560</v>
      </c>
      <c r="Z2097" s="21">
        <f t="shared" si="299"/>
        <v>1600</v>
      </c>
      <c r="AA2097" s="57">
        <f t="shared" si="300"/>
        <v>93946.894382022467</v>
      </c>
      <c r="AB2097" s="59">
        <f t="shared" si="301"/>
        <v>1.6</v>
      </c>
      <c r="AC2097" s="61">
        <f t="shared" si="302"/>
        <v>457.2</v>
      </c>
    </row>
    <row r="2098" spans="4:29">
      <c r="D2098" s="12"/>
      <c r="E2098" s="36" t="s">
        <v>222</v>
      </c>
      <c r="F2098" s="16" t="s">
        <v>67</v>
      </c>
      <c r="G2098" s="14" t="s">
        <v>76</v>
      </c>
      <c r="H2098" s="13" t="s">
        <v>90</v>
      </c>
      <c r="I2098" s="13" t="s">
        <v>195</v>
      </c>
      <c r="J2098" s="13" t="s">
        <v>196</v>
      </c>
      <c r="K2098" s="13" t="s">
        <v>43</v>
      </c>
      <c r="L2098" s="14">
        <v>16.100000000000001</v>
      </c>
      <c r="M2098" s="14" t="s">
        <v>143</v>
      </c>
      <c r="N2098" s="31">
        <v>1000000</v>
      </c>
      <c r="O2098" s="14" t="s">
        <v>2</v>
      </c>
      <c r="P2098" s="14" t="s">
        <v>47</v>
      </c>
      <c r="Q2098" s="31">
        <v>4000</v>
      </c>
      <c r="R2098" s="31">
        <v>1000</v>
      </c>
      <c r="S2098" s="45">
        <v>200</v>
      </c>
      <c r="T2098" s="64">
        <f t="shared" si="294"/>
        <v>3220.0000000000005</v>
      </c>
      <c r="U2098" s="64">
        <f t="shared" si="295"/>
        <v>14.291630266112758</v>
      </c>
      <c r="V2098" s="38">
        <f t="shared" si="296"/>
        <v>11.621352606786653</v>
      </c>
      <c r="W2098" s="52">
        <v>58.106763033933262</v>
      </c>
      <c r="X2098" s="71" t="str">
        <f t="shared" si="297"/>
        <v>ALL 2026</v>
      </c>
      <c r="Y2098" s="21">
        <f t="shared" si="298"/>
        <v>2560</v>
      </c>
      <c r="Z2098" s="21">
        <f t="shared" si="299"/>
        <v>1440</v>
      </c>
      <c r="AA2098" s="57">
        <f t="shared" si="300"/>
        <v>71458.151330563793</v>
      </c>
      <c r="AB2098" s="59">
        <f t="shared" si="301"/>
        <v>1.7777777777777777</v>
      </c>
      <c r="AC2098" s="61">
        <f t="shared" si="302"/>
        <v>408.94</v>
      </c>
    </row>
    <row r="2099" spans="4:29">
      <c r="D2099" s="12"/>
      <c r="E2099" s="36" t="s">
        <v>222</v>
      </c>
      <c r="F2099" s="16" t="s">
        <v>67</v>
      </c>
      <c r="G2099" s="14" t="s">
        <v>76</v>
      </c>
      <c r="H2099" s="13" t="s">
        <v>90</v>
      </c>
      <c r="I2099" s="13" t="s">
        <v>295</v>
      </c>
      <c r="J2099" s="13" t="s">
        <v>296</v>
      </c>
      <c r="K2099" s="13"/>
      <c r="L2099" s="14">
        <v>16</v>
      </c>
      <c r="M2099" s="14" t="s">
        <v>66</v>
      </c>
      <c r="N2099" s="31">
        <v>1000000</v>
      </c>
      <c r="O2099" s="14" t="s">
        <v>2</v>
      </c>
      <c r="P2099" s="14" t="s">
        <v>47</v>
      </c>
      <c r="Q2099" s="31">
        <v>4000</v>
      </c>
      <c r="R2099" s="31">
        <v>1000</v>
      </c>
      <c r="S2099" s="45">
        <v>30</v>
      </c>
      <c r="T2099" s="64">
        <f t="shared" si="294"/>
        <v>480</v>
      </c>
      <c r="U2099" s="64">
        <f t="shared" si="295"/>
        <v>2.2268893483146064</v>
      </c>
      <c r="V2099" s="38">
        <f t="shared" si="296"/>
        <v>2.1345985689354539</v>
      </c>
      <c r="W2099" s="52">
        <v>71.153285631181802</v>
      </c>
      <c r="X2099" s="71" t="str">
        <f t="shared" si="297"/>
        <v>ALL 2026</v>
      </c>
      <c r="Y2099" s="21">
        <f t="shared" si="298"/>
        <v>2560</v>
      </c>
      <c r="Z2099" s="21">
        <f t="shared" si="299"/>
        <v>1600</v>
      </c>
      <c r="AA2099" s="57">
        <f t="shared" si="300"/>
        <v>74229.644943820225</v>
      </c>
      <c r="AB2099" s="59">
        <f t="shared" si="301"/>
        <v>1.6</v>
      </c>
      <c r="AC2099" s="61">
        <f t="shared" si="302"/>
        <v>406.4</v>
      </c>
    </row>
    <row r="2100" spans="4:29">
      <c r="D2100" s="12"/>
      <c r="E2100" s="36" t="s">
        <v>222</v>
      </c>
      <c r="F2100" s="16" t="s">
        <v>67</v>
      </c>
      <c r="G2100" s="14" t="s">
        <v>76</v>
      </c>
      <c r="H2100" s="13" t="s">
        <v>5</v>
      </c>
      <c r="I2100" s="13" t="s">
        <v>31</v>
      </c>
      <c r="J2100" s="13" t="s">
        <v>32</v>
      </c>
      <c r="K2100" s="13" t="s">
        <v>33</v>
      </c>
      <c r="L2100" s="14">
        <v>31.5</v>
      </c>
      <c r="M2100" s="14" t="s">
        <v>34</v>
      </c>
      <c r="N2100" s="31">
        <v>1000000</v>
      </c>
      <c r="O2100" s="14" t="s">
        <v>1</v>
      </c>
      <c r="P2100" s="14" t="s">
        <v>35</v>
      </c>
      <c r="Q2100" s="31">
        <v>576</v>
      </c>
      <c r="R2100" s="31">
        <v>576</v>
      </c>
      <c r="S2100" s="45">
        <v>15</v>
      </c>
      <c r="T2100" s="64">
        <f t="shared" si="294"/>
        <v>472.5</v>
      </c>
      <c r="U2100" s="64">
        <f t="shared" si="295"/>
        <v>4.1031027347181004</v>
      </c>
      <c r="V2100" s="38">
        <f t="shared" si="296"/>
        <v>1.6814727370045961</v>
      </c>
      <c r="W2100" s="52">
        <v>112.09818246697309</v>
      </c>
      <c r="X2100" s="71" t="str">
        <f t="shared" si="297"/>
        <v>ALL 2026</v>
      </c>
      <c r="Y2100" s="21">
        <f t="shared" si="298"/>
        <v>6016</v>
      </c>
      <c r="Z2100" s="21">
        <f t="shared" si="299"/>
        <v>3384</v>
      </c>
      <c r="AA2100" s="57">
        <f t="shared" si="300"/>
        <v>273540.18231454003</v>
      </c>
      <c r="AB2100" s="59">
        <f t="shared" si="301"/>
        <v>1.7777777777777777</v>
      </c>
      <c r="AC2100" s="61">
        <f t="shared" si="302"/>
        <v>800.09999999999991</v>
      </c>
    </row>
    <row r="2101" spans="4:29">
      <c r="D2101" s="12"/>
      <c r="E2101" s="36" t="s">
        <v>222</v>
      </c>
      <c r="F2101" s="16" t="s">
        <v>67</v>
      </c>
      <c r="G2101" s="14" t="s">
        <v>76</v>
      </c>
      <c r="H2101" s="13" t="s">
        <v>5</v>
      </c>
      <c r="I2101" s="13" t="s">
        <v>31</v>
      </c>
      <c r="J2101" s="13" t="s">
        <v>306</v>
      </c>
      <c r="K2101" s="13" t="s">
        <v>57</v>
      </c>
      <c r="L2101" s="14">
        <v>27</v>
      </c>
      <c r="M2101" s="14" t="s">
        <v>307</v>
      </c>
      <c r="N2101" s="31">
        <v>1000000</v>
      </c>
      <c r="O2101" s="14" t="s">
        <v>2</v>
      </c>
      <c r="P2101" s="14" t="s">
        <v>35</v>
      </c>
      <c r="Q2101" s="31">
        <v>4000</v>
      </c>
      <c r="R2101" s="31">
        <v>1000</v>
      </c>
      <c r="S2101" s="45">
        <v>120</v>
      </c>
      <c r="T2101" s="64">
        <f t="shared" si="294"/>
        <v>3240</v>
      </c>
      <c r="U2101" s="64">
        <f t="shared" si="295"/>
        <v>24.116195665281897</v>
      </c>
      <c r="V2101" s="38">
        <f t="shared" si="296"/>
        <v>10.327497068570164</v>
      </c>
      <c r="W2101" s="52">
        <v>86.062475571418034</v>
      </c>
      <c r="X2101" s="71" t="str">
        <f t="shared" si="297"/>
        <v>ALL 2026</v>
      </c>
      <c r="Y2101" s="21">
        <f t="shared" si="298"/>
        <v>5120</v>
      </c>
      <c r="Z2101" s="21">
        <f t="shared" si="299"/>
        <v>2880</v>
      </c>
      <c r="AA2101" s="57">
        <f t="shared" si="300"/>
        <v>200968.29721068247</v>
      </c>
      <c r="AB2101" s="59">
        <f t="shared" si="301"/>
        <v>1.7777777777777777</v>
      </c>
      <c r="AC2101" s="61">
        <f t="shared" si="302"/>
        <v>685.8</v>
      </c>
    </row>
    <row r="2102" spans="4:29">
      <c r="D2102" s="12"/>
      <c r="E2102" s="36" t="s">
        <v>222</v>
      </c>
      <c r="F2102" s="16" t="s">
        <v>67</v>
      </c>
      <c r="G2102" s="14" t="s">
        <v>76</v>
      </c>
      <c r="H2102" s="13" t="s">
        <v>5</v>
      </c>
      <c r="I2102" s="13" t="s">
        <v>76</v>
      </c>
      <c r="J2102" s="13"/>
      <c r="K2102" s="13"/>
      <c r="L2102" s="14">
        <v>27</v>
      </c>
      <c r="M2102" s="14" t="s">
        <v>15</v>
      </c>
      <c r="N2102" s="31">
        <v>1000000</v>
      </c>
      <c r="O2102" s="14" t="s">
        <v>1</v>
      </c>
      <c r="P2102" s="14" t="s">
        <v>35</v>
      </c>
      <c r="Q2102" s="31">
        <v>5000</v>
      </c>
      <c r="R2102" s="31">
        <v>1152</v>
      </c>
      <c r="S2102" s="45">
        <v>3600</v>
      </c>
      <c r="T2102" s="64">
        <f t="shared" si="294"/>
        <v>97200</v>
      </c>
      <c r="U2102" s="64">
        <f t="shared" si="295"/>
        <v>723.48586995845687</v>
      </c>
      <c r="V2102" s="38">
        <f t="shared" si="296"/>
        <v>0</v>
      </c>
      <c r="W2102" s="52">
        <v>0</v>
      </c>
      <c r="X2102" s="71" t="str">
        <f t="shared" si="297"/>
        <v>ALL 2026</v>
      </c>
      <c r="Y2102" s="21">
        <f t="shared" si="298"/>
        <v>3840</v>
      </c>
      <c r="Z2102" s="21">
        <f t="shared" si="299"/>
        <v>2160</v>
      </c>
      <c r="AA2102" s="57">
        <f t="shared" si="300"/>
        <v>200968.29721068247</v>
      </c>
      <c r="AB2102" s="59">
        <f t="shared" si="301"/>
        <v>1.7777777777777777</v>
      </c>
      <c r="AC2102" s="61">
        <f t="shared" si="302"/>
        <v>685.8</v>
      </c>
    </row>
    <row r="2103" spans="4:29">
      <c r="D2103" s="12"/>
      <c r="E2103" s="36" t="s">
        <v>222</v>
      </c>
      <c r="F2103" s="16" t="s">
        <v>67</v>
      </c>
      <c r="G2103" s="14" t="s">
        <v>76</v>
      </c>
      <c r="H2103" s="13" t="s">
        <v>5</v>
      </c>
      <c r="I2103" s="13" t="s">
        <v>76</v>
      </c>
      <c r="J2103" s="13"/>
      <c r="K2103" s="13"/>
      <c r="L2103" s="14">
        <v>31.5</v>
      </c>
      <c r="M2103" s="14" t="s">
        <v>15</v>
      </c>
      <c r="N2103" s="31" t="s">
        <v>65</v>
      </c>
      <c r="O2103" s="14" t="s">
        <v>1</v>
      </c>
      <c r="P2103" s="14" t="s">
        <v>35</v>
      </c>
      <c r="Q2103" s="31">
        <v>5000</v>
      </c>
      <c r="R2103" s="31">
        <v>1152</v>
      </c>
      <c r="S2103" s="45">
        <v>24</v>
      </c>
      <c r="T2103" s="64">
        <f t="shared" si="294"/>
        <v>756</v>
      </c>
      <c r="U2103" s="64">
        <f t="shared" si="295"/>
        <v>6.5649643755489606</v>
      </c>
      <c r="V2103" s="38">
        <f t="shared" si="296"/>
        <v>1.8832494654451477</v>
      </c>
      <c r="W2103" s="52">
        <v>78.468727726881156</v>
      </c>
      <c r="X2103" s="71" t="str">
        <f t="shared" si="297"/>
        <v>ALL 2026</v>
      </c>
      <c r="Y2103" s="21">
        <f t="shared" si="298"/>
        <v>3840</v>
      </c>
      <c r="Z2103" s="21">
        <f t="shared" si="299"/>
        <v>2160</v>
      </c>
      <c r="AA2103" s="57">
        <f t="shared" si="300"/>
        <v>273540.18231454003</v>
      </c>
      <c r="AB2103" s="59">
        <f t="shared" si="301"/>
        <v>1.7777777777777777</v>
      </c>
      <c r="AC2103" s="61">
        <f t="shared" si="302"/>
        <v>800.09999999999991</v>
      </c>
    </row>
    <row r="2104" spans="4:29">
      <c r="D2104" s="12"/>
      <c r="E2104" s="36" t="s">
        <v>222</v>
      </c>
      <c r="F2104" s="16" t="s">
        <v>67</v>
      </c>
      <c r="G2104" s="14" t="s">
        <v>76</v>
      </c>
      <c r="H2104" s="13" t="s">
        <v>5</v>
      </c>
      <c r="I2104" s="13" t="s">
        <v>76</v>
      </c>
      <c r="J2104" s="13"/>
      <c r="K2104" s="13"/>
      <c r="L2104" s="14">
        <v>31.5</v>
      </c>
      <c r="M2104" s="14" t="s">
        <v>15</v>
      </c>
      <c r="N2104" s="31" t="s">
        <v>65</v>
      </c>
      <c r="O2104" s="14" t="s">
        <v>1</v>
      </c>
      <c r="P2104" s="14" t="s">
        <v>35</v>
      </c>
      <c r="Q2104" s="31">
        <v>5000</v>
      </c>
      <c r="R2104" s="31">
        <v>1152</v>
      </c>
      <c r="S2104" s="45">
        <v>2700</v>
      </c>
      <c r="T2104" s="64">
        <f t="shared" si="294"/>
        <v>85050</v>
      </c>
      <c r="U2104" s="64">
        <f t="shared" si="295"/>
        <v>738.55849224925805</v>
      </c>
      <c r="V2104" s="38">
        <f t="shared" si="296"/>
        <v>211.86556486257911</v>
      </c>
      <c r="W2104" s="52">
        <v>78.468727726881156</v>
      </c>
      <c r="X2104" s="71" t="str">
        <f t="shared" si="297"/>
        <v>ALL 2026</v>
      </c>
      <c r="Y2104" s="21">
        <f t="shared" si="298"/>
        <v>3840</v>
      </c>
      <c r="Z2104" s="21">
        <f t="shared" si="299"/>
        <v>2160</v>
      </c>
      <c r="AA2104" s="57">
        <f t="shared" si="300"/>
        <v>273540.18231454003</v>
      </c>
      <c r="AB2104" s="59">
        <f t="shared" si="301"/>
        <v>1.7777777777777777</v>
      </c>
      <c r="AC2104" s="61">
        <f t="shared" si="302"/>
        <v>800.09999999999991</v>
      </c>
    </row>
    <row r="2105" spans="4:29">
      <c r="D2105" s="12"/>
      <c r="E2105" s="36" t="s">
        <v>222</v>
      </c>
      <c r="F2105" s="16" t="s">
        <v>67</v>
      </c>
      <c r="G2105" s="14" t="s">
        <v>76</v>
      </c>
      <c r="H2105" s="13" t="s">
        <v>5</v>
      </c>
      <c r="I2105" s="13" t="s">
        <v>76</v>
      </c>
      <c r="J2105" s="13"/>
      <c r="K2105" s="13"/>
      <c r="L2105" s="14">
        <v>49</v>
      </c>
      <c r="M2105" s="14" t="s">
        <v>99</v>
      </c>
      <c r="N2105" s="31">
        <v>1000000</v>
      </c>
      <c r="O2105" s="14" t="s">
        <v>1</v>
      </c>
      <c r="P2105" s="14" t="s">
        <v>35</v>
      </c>
      <c r="Q2105" s="31">
        <v>5000</v>
      </c>
      <c r="R2105" s="31">
        <v>1152</v>
      </c>
      <c r="S2105" s="45">
        <v>84</v>
      </c>
      <c r="T2105" s="64">
        <f t="shared" si="294"/>
        <v>4116</v>
      </c>
      <c r="U2105" s="64">
        <f t="shared" si="295"/>
        <v>33.913224831420798</v>
      </c>
      <c r="V2105" s="38">
        <f t="shared" si="296"/>
        <v>9.4162473272257401</v>
      </c>
      <c r="W2105" s="52">
        <v>112.09818246697309</v>
      </c>
      <c r="X2105" s="71" t="str">
        <f t="shared" si="297"/>
        <v>ALL 2026</v>
      </c>
      <c r="Y2105" s="21">
        <f t="shared" si="298"/>
        <v>5120</v>
      </c>
      <c r="Z2105" s="21">
        <f t="shared" si="299"/>
        <v>1440</v>
      </c>
      <c r="AA2105" s="57">
        <f t="shared" si="300"/>
        <v>403728.86704072385</v>
      </c>
      <c r="AB2105" s="59">
        <f t="shared" si="301"/>
        <v>3.5555555555555554</v>
      </c>
      <c r="AC2105" s="61">
        <f t="shared" si="302"/>
        <v>1244.5999999999999</v>
      </c>
    </row>
    <row r="2106" spans="4:29">
      <c r="D2106" s="12"/>
      <c r="E2106" s="36" t="s">
        <v>222</v>
      </c>
      <c r="F2106" s="16" t="s">
        <v>67</v>
      </c>
      <c r="G2106" s="14" t="s">
        <v>76</v>
      </c>
      <c r="H2106" s="13" t="s">
        <v>6</v>
      </c>
      <c r="I2106" s="13" t="s">
        <v>76</v>
      </c>
      <c r="J2106" s="13"/>
      <c r="K2106" s="13" t="s">
        <v>123</v>
      </c>
      <c r="L2106" s="14">
        <v>43</v>
      </c>
      <c r="M2106" s="14" t="s">
        <v>15</v>
      </c>
      <c r="N2106" s="31">
        <v>1000000</v>
      </c>
      <c r="O2106" s="14" t="s">
        <v>1</v>
      </c>
      <c r="P2106" s="14" t="s">
        <v>35</v>
      </c>
      <c r="Q2106" s="31">
        <v>4000</v>
      </c>
      <c r="R2106" s="31">
        <v>500</v>
      </c>
      <c r="S2106" s="45">
        <v>131.63399999999999</v>
      </c>
      <c r="T2106" s="64">
        <f t="shared" si="294"/>
        <v>5660.2619999999997</v>
      </c>
      <c r="U2106" s="64">
        <f t="shared" si="295"/>
        <v>67.097295314090928</v>
      </c>
      <c r="V2106" s="38">
        <f t="shared" si="296"/>
        <v>14.010508022103251</v>
      </c>
      <c r="W2106" s="52">
        <v>106.43532842657105</v>
      </c>
      <c r="X2106" s="71" t="str">
        <f t="shared" si="297"/>
        <v>ALL 2026</v>
      </c>
      <c r="Y2106" s="21">
        <f t="shared" si="298"/>
        <v>3840</v>
      </c>
      <c r="Z2106" s="21">
        <f t="shared" si="299"/>
        <v>2160</v>
      </c>
      <c r="AA2106" s="57">
        <f t="shared" si="300"/>
        <v>509726.1749554897</v>
      </c>
      <c r="AB2106" s="59">
        <f t="shared" si="301"/>
        <v>1.7777777777777777</v>
      </c>
      <c r="AC2106" s="61">
        <f t="shared" si="302"/>
        <v>1092.2</v>
      </c>
    </row>
    <row r="2107" spans="4:29">
      <c r="D2107" s="12"/>
      <c r="E2107" s="36" t="s">
        <v>222</v>
      </c>
      <c r="F2107" s="16" t="s">
        <v>67</v>
      </c>
      <c r="G2107" s="14" t="s">
        <v>76</v>
      </c>
      <c r="H2107" s="13" t="s">
        <v>6</v>
      </c>
      <c r="I2107" s="13" t="s">
        <v>76</v>
      </c>
      <c r="J2107" s="13"/>
      <c r="K2107" s="13" t="s">
        <v>123</v>
      </c>
      <c r="L2107" s="14">
        <v>50</v>
      </c>
      <c r="M2107" s="14" t="s">
        <v>15</v>
      </c>
      <c r="N2107" s="31">
        <v>1000000</v>
      </c>
      <c r="O2107" s="14" t="s">
        <v>1</v>
      </c>
      <c r="P2107" s="14" t="s">
        <v>35</v>
      </c>
      <c r="Q2107" s="31">
        <v>5929.950586864823</v>
      </c>
      <c r="R2107" s="31">
        <v>494.16254890540188</v>
      </c>
      <c r="S2107" s="45">
        <v>220.185</v>
      </c>
      <c r="T2107" s="64">
        <f t="shared" si="294"/>
        <v>11009.25</v>
      </c>
      <c r="U2107" s="64">
        <f t="shared" si="295"/>
        <v>151.74967256973292</v>
      </c>
      <c r="V2107" s="38">
        <f t="shared" si="296"/>
        <v>27.25053812744715</v>
      </c>
      <c r="W2107" s="52">
        <v>123.76200979833844</v>
      </c>
      <c r="X2107" s="71" t="str">
        <f t="shared" si="297"/>
        <v>ALL 2026</v>
      </c>
      <c r="Y2107" s="21">
        <f t="shared" si="298"/>
        <v>3840</v>
      </c>
      <c r="Z2107" s="21">
        <f t="shared" si="299"/>
        <v>2160</v>
      </c>
      <c r="AA2107" s="57">
        <f t="shared" si="300"/>
        <v>689191.69139465876</v>
      </c>
      <c r="AB2107" s="59">
        <f t="shared" si="301"/>
        <v>1.7777777777777777</v>
      </c>
      <c r="AC2107" s="61">
        <f t="shared" si="302"/>
        <v>1270</v>
      </c>
    </row>
    <row r="2108" spans="4:29">
      <c r="D2108" s="12"/>
      <c r="E2108" s="36" t="s">
        <v>222</v>
      </c>
      <c r="F2108" s="16" t="s">
        <v>67</v>
      </c>
      <c r="G2108" s="14" t="s">
        <v>76</v>
      </c>
      <c r="H2108" s="13" t="s">
        <v>6</v>
      </c>
      <c r="I2108" s="13" t="s">
        <v>76</v>
      </c>
      <c r="J2108" s="13"/>
      <c r="K2108" s="13" t="s">
        <v>123</v>
      </c>
      <c r="L2108" s="14">
        <v>55</v>
      </c>
      <c r="M2108" s="14" t="s">
        <v>15</v>
      </c>
      <c r="N2108" s="31">
        <v>1000000</v>
      </c>
      <c r="O2108" s="14" t="s">
        <v>1</v>
      </c>
      <c r="P2108" s="14" t="s">
        <v>35</v>
      </c>
      <c r="Q2108" s="31">
        <v>6804.6390532544374</v>
      </c>
      <c r="R2108" s="31">
        <v>567.05325443786978</v>
      </c>
      <c r="S2108" s="45">
        <v>2200.7080000000001</v>
      </c>
      <c r="T2108" s="64">
        <f t="shared" si="294"/>
        <v>121038.94</v>
      </c>
      <c r="U2108" s="64">
        <f t="shared" si="295"/>
        <v>1835.2186992307657</v>
      </c>
      <c r="V2108" s="38">
        <f t="shared" si="296"/>
        <v>209.72031469564698</v>
      </c>
      <c r="W2108" s="52">
        <v>95.296747544720603</v>
      </c>
      <c r="X2108" s="71" t="str">
        <f t="shared" si="297"/>
        <v>ALL 2026</v>
      </c>
      <c r="Y2108" s="21">
        <f t="shared" si="298"/>
        <v>3840</v>
      </c>
      <c r="Z2108" s="21">
        <f t="shared" si="299"/>
        <v>2160</v>
      </c>
      <c r="AA2108" s="57">
        <f t="shared" si="300"/>
        <v>833921.94658753707</v>
      </c>
      <c r="AB2108" s="59">
        <f t="shared" si="301"/>
        <v>1.7777777777777777</v>
      </c>
      <c r="AC2108" s="61">
        <f t="shared" si="302"/>
        <v>1397</v>
      </c>
    </row>
    <row r="2109" spans="4:29">
      <c r="D2109" s="12"/>
      <c r="E2109" s="36" t="s">
        <v>222</v>
      </c>
      <c r="F2109" s="16" t="s">
        <v>67</v>
      </c>
      <c r="G2109" s="14" t="s">
        <v>76</v>
      </c>
      <c r="H2109" s="13" t="s">
        <v>6</v>
      </c>
      <c r="I2109" s="13" t="s">
        <v>76</v>
      </c>
      <c r="J2109" s="13"/>
      <c r="K2109" s="13" t="s">
        <v>123</v>
      </c>
      <c r="L2109" s="14">
        <v>65</v>
      </c>
      <c r="M2109" s="14" t="s">
        <v>15</v>
      </c>
      <c r="N2109" s="31">
        <v>1000000</v>
      </c>
      <c r="O2109" s="14" t="s">
        <v>1</v>
      </c>
      <c r="P2109" s="14" t="s">
        <v>35</v>
      </c>
      <c r="Q2109" s="31">
        <v>9504</v>
      </c>
      <c r="R2109" s="31">
        <v>792</v>
      </c>
      <c r="S2109" s="45">
        <v>3164.64</v>
      </c>
      <c r="T2109" s="64">
        <f t="shared" si="294"/>
        <v>205701.6</v>
      </c>
      <c r="U2109" s="64">
        <f t="shared" si="295"/>
        <v>3685.9636742912758</v>
      </c>
      <c r="V2109" s="38">
        <f t="shared" si="296"/>
        <v>403.6204455935266</v>
      </c>
      <c r="W2109" s="52">
        <v>127.5407141392154</v>
      </c>
      <c r="X2109" s="71" t="str">
        <f t="shared" si="297"/>
        <v>ALL 2026</v>
      </c>
      <c r="Y2109" s="21">
        <f t="shared" si="298"/>
        <v>3840</v>
      </c>
      <c r="Z2109" s="21">
        <f t="shared" si="299"/>
        <v>2160</v>
      </c>
      <c r="AA2109" s="57">
        <f t="shared" si="300"/>
        <v>1164733.9584569733</v>
      </c>
      <c r="AB2109" s="59">
        <f t="shared" si="301"/>
        <v>1.7777777777777777</v>
      </c>
      <c r="AC2109" s="61">
        <f t="shared" si="302"/>
        <v>1651</v>
      </c>
    </row>
    <row r="2110" spans="4:29">
      <c r="D2110" s="12"/>
      <c r="E2110" s="36" t="s">
        <v>222</v>
      </c>
      <c r="F2110" s="16" t="s">
        <v>67</v>
      </c>
      <c r="G2110" s="14" t="s">
        <v>76</v>
      </c>
      <c r="H2110" s="13" t="s">
        <v>6</v>
      </c>
      <c r="I2110" s="13" t="s">
        <v>76</v>
      </c>
      <c r="J2110" s="13"/>
      <c r="K2110" s="13" t="s">
        <v>123</v>
      </c>
      <c r="L2110" s="14">
        <v>75</v>
      </c>
      <c r="M2110" s="14" t="s">
        <v>15</v>
      </c>
      <c r="N2110" s="31">
        <v>1000000</v>
      </c>
      <c r="O2110" s="14" t="s">
        <v>2</v>
      </c>
      <c r="P2110" s="14" t="s">
        <v>35</v>
      </c>
      <c r="Q2110" s="31">
        <v>13685.759999999997</v>
      </c>
      <c r="R2110" s="31">
        <v>1140.4799999999998</v>
      </c>
      <c r="S2110" s="45">
        <v>3123.3049999999998</v>
      </c>
      <c r="T2110" s="64">
        <f t="shared" si="294"/>
        <v>234247.875</v>
      </c>
      <c r="U2110" s="64">
        <f t="shared" si="295"/>
        <v>4843.2506753056377</v>
      </c>
      <c r="V2110" s="38">
        <f t="shared" si="296"/>
        <v>765.24025118636177</v>
      </c>
      <c r="W2110" s="52">
        <v>245.0097736808803</v>
      </c>
      <c r="X2110" s="71" t="str">
        <f t="shared" si="297"/>
        <v>ALL 2026</v>
      </c>
      <c r="Y2110" s="21">
        <f t="shared" si="298"/>
        <v>3840</v>
      </c>
      <c r="Z2110" s="21">
        <f t="shared" si="299"/>
        <v>2160</v>
      </c>
      <c r="AA2110" s="57">
        <f t="shared" si="300"/>
        <v>1550681.3056379822</v>
      </c>
      <c r="AB2110" s="59">
        <f t="shared" si="301"/>
        <v>1.7777777777777777</v>
      </c>
      <c r="AC2110" s="61">
        <f t="shared" si="302"/>
        <v>1905</v>
      </c>
    </row>
    <row r="2111" spans="4:29">
      <c r="D2111" s="12"/>
      <c r="E2111" s="36" t="s">
        <v>222</v>
      </c>
      <c r="F2111" s="16" t="s">
        <v>67</v>
      </c>
      <c r="G2111" s="14" t="s">
        <v>76</v>
      </c>
      <c r="H2111" s="13" t="s">
        <v>6</v>
      </c>
      <c r="I2111" s="13" t="s">
        <v>76</v>
      </c>
      <c r="J2111" s="13"/>
      <c r="K2111" s="13" t="s">
        <v>123</v>
      </c>
      <c r="L2111" s="14">
        <v>85</v>
      </c>
      <c r="M2111" s="14" t="s">
        <v>15</v>
      </c>
      <c r="N2111" s="31">
        <v>1000000</v>
      </c>
      <c r="O2111" s="14" t="s">
        <v>2</v>
      </c>
      <c r="P2111" s="14" t="s">
        <v>35</v>
      </c>
      <c r="Q2111" s="31">
        <v>17578.598399999999</v>
      </c>
      <c r="R2111" s="31">
        <v>1464.8832</v>
      </c>
      <c r="S2111" s="45">
        <v>2413.86</v>
      </c>
      <c r="T2111" s="64">
        <f t="shared" si="294"/>
        <v>205178.1</v>
      </c>
      <c r="U2111" s="64">
        <f t="shared" si="295"/>
        <v>4807.8394203888429</v>
      </c>
      <c r="V2111" s="38">
        <f t="shared" si="296"/>
        <v>775.26809649140012</v>
      </c>
      <c r="W2111" s="52">
        <v>321.17359602106177</v>
      </c>
      <c r="X2111" s="71" t="str">
        <f t="shared" si="297"/>
        <v>ALL 2026</v>
      </c>
      <c r="Y2111" s="21">
        <f t="shared" si="298"/>
        <v>3840</v>
      </c>
      <c r="Z2111" s="21">
        <f t="shared" si="299"/>
        <v>2160</v>
      </c>
      <c r="AA2111" s="57">
        <f t="shared" si="300"/>
        <v>1991763.9881305636</v>
      </c>
      <c r="AB2111" s="59">
        <f t="shared" si="301"/>
        <v>1.7777777777777777</v>
      </c>
      <c r="AC2111" s="61">
        <f t="shared" si="302"/>
        <v>2159</v>
      </c>
    </row>
    <row r="2112" spans="4:29">
      <c r="D2112" s="12"/>
      <c r="E2112" s="36" t="s">
        <v>222</v>
      </c>
      <c r="F2112" s="16" t="s">
        <v>67</v>
      </c>
      <c r="G2112" s="14" t="s">
        <v>76</v>
      </c>
      <c r="H2112" s="13" t="s">
        <v>6</v>
      </c>
      <c r="I2112" s="13" t="s">
        <v>76</v>
      </c>
      <c r="J2112" s="13"/>
      <c r="K2112" s="13" t="s">
        <v>123</v>
      </c>
      <c r="L2112" s="14">
        <v>98</v>
      </c>
      <c r="M2112" s="14" t="s">
        <v>15</v>
      </c>
      <c r="N2112" s="31">
        <v>1000000</v>
      </c>
      <c r="O2112" s="14" t="s">
        <v>2</v>
      </c>
      <c r="P2112" s="14" t="s">
        <v>35</v>
      </c>
      <c r="Q2112" s="31">
        <v>20000</v>
      </c>
      <c r="R2112" s="31">
        <v>2000</v>
      </c>
      <c r="S2112" s="45">
        <v>284.56599999999997</v>
      </c>
      <c r="T2112" s="64">
        <f t="shared" si="294"/>
        <v>27887.467999999997</v>
      </c>
      <c r="U2112" s="64">
        <f t="shared" si="295"/>
        <v>753.41660059366905</v>
      </c>
      <c r="V2112" s="38">
        <f t="shared" si="296"/>
        <v>137.09262828799419</v>
      </c>
      <c r="W2112" s="52">
        <v>481.76039403159268</v>
      </c>
      <c r="X2112" s="71" t="str">
        <f t="shared" si="297"/>
        <v>ALL 2026</v>
      </c>
      <c r="Y2112" s="21">
        <f t="shared" si="298"/>
        <v>3840</v>
      </c>
      <c r="Z2112" s="21">
        <f t="shared" si="299"/>
        <v>2160</v>
      </c>
      <c r="AA2112" s="57">
        <f t="shared" si="300"/>
        <v>2647598.8016617205</v>
      </c>
      <c r="AB2112" s="59">
        <f t="shared" si="301"/>
        <v>1.7777777777777777</v>
      </c>
      <c r="AC2112" s="61">
        <f t="shared" si="302"/>
        <v>2489.1999999999998</v>
      </c>
    </row>
    <row r="2113" spans="4:29">
      <c r="D2113" s="12"/>
      <c r="E2113" s="36" t="s">
        <v>222</v>
      </c>
      <c r="F2113" s="16" t="s">
        <v>67</v>
      </c>
      <c r="G2113" s="14" t="s">
        <v>76</v>
      </c>
      <c r="H2113" s="13" t="s">
        <v>6</v>
      </c>
      <c r="I2113" s="13" t="s">
        <v>76</v>
      </c>
      <c r="J2113" s="13"/>
      <c r="K2113" s="13" t="s">
        <v>123</v>
      </c>
      <c r="L2113" s="14">
        <v>100</v>
      </c>
      <c r="M2113" s="14" t="s">
        <v>15</v>
      </c>
      <c r="N2113" s="31">
        <v>1000000</v>
      </c>
      <c r="O2113" s="14" t="s">
        <v>2</v>
      </c>
      <c r="P2113" s="14" t="s">
        <v>35</v>
      </c>
      <c r="Q2113" s="31">
        <v>20000</v>
      </c>
      <c r="R2113" s="31">
        <v>2000</v>
      </c>
      <c r="S2113" s="45">
        <v>345.37599999999998</v>
      </c>
      <c r="T2113" s="64">
        <f t="shared" si="294"/>
        <v>34537.599999999999</v>
      </c>
      <c r="U2113" s="64">
        <f t="shared" si="295"/>
        <v>952.12107842848661</v>
      </c>
      <c r="V2113" s="38">
        <f t="shared" si="296"/>
        <v>166.38847784905533</v>
      </c>
      <c r="W2113" s="52">
        <v>481.76039403159268</v>
      </c>
      <c r="X2113" s="71" t="str">
        <f t="shared" si="297"/>
        <v>ALL 2026</v>
      </c>
      <c r="Y2113" s="21">
        <f t="shared" si="298"/>
        <v>3840</v>
      </c>
      <c r="Z2113" s="21">
        <f t="shared" si="299"/>
        <v>2160</v>
      </c>
      <c r="AA2113" s="57">
        <f t="shared" si="300"/>
        <v>2756766.765578635</v>
      </c>
      <c r="AB2113" s="59">
        <f t="shared" si="301"/>
        <v>1.7777777777777777</v>
      </c>
      <c r="AC2113" s="61">
        <f t="shared" si="302"/>
        <v>2540</v>
      </c>
    </row>
    <row r="2114" spans="4:29">
      <c r="D2114" s="12"/>
      <c r="E2114" s="36" t="s">
        <v>222</v>
      </c>
      <c r="F2114" s="16" t="s">
        <v>67</v>
      </c>
      <c r="G2114" s="14" t="s">
        <v>76</v>
      </c>
      <c r="H2114" s="13" t="s">
        <v>6</v>
      </c>
      <c r="I2114" s="13" t="s">
        <v>76</v>
      </c>
      <c r="J2114" s="13"/>
      <c r="K2114" s="13" t="s">
        <v>123</v>
      </c>
      <c r="L2114" s="14">
        <v>115</v>
      </c>
      <c r="M2114" s="14" t="s">
        <v>15</v>
      </c>
      <c r="N2114" s="31">
        <v>1000000</v>
      </c>
      <c r="O2114" s="14" t="s">
        <v>2</v>
      </c>
      <c r="P2114" s="14" t="s">
        <v>35</v>
      </c>
      <c r="Q2114" s="31">
        <v>32000</v>
      </c>
      <c r="R2114" s="31">
        <v>2000</v>
      </c>
      <c r="S2114" s="45">
        <v>3.8130000000000002</v>
      </c>
      <c r="T2114" s="64">
        <f t="shared" si="294"/>
        <v>438.495</v>
      </c>
      <c r="U2114" s="64">
        <f t="shared" si="295"/>
        <v>13.901527093032641</v>
      </c>
      <c r="V2114" s="38">
        <f t="shared" si="296"/>
        <v>2.2043428589309557</v>
      </c>
      <c r="W2114" s="52">
        <v>578.11247283791124</v>
      </c>
      <c r="X2114" s="71" t="str">
        <f t="shared" si="297"/>
        <v>ALL 2026</v>
      </c>
      <c r="Y2114" s="21">
        <f t="shared" si="298"/>
        <v>3840</v>
      </c>
      <c r="Z2114" s="21">
        <f t="shared" si="299"/>
        <v>2160</v>
      </c>
      <c r="AA2114" s="57">
        <f t="shared" si="300"/>
        <v>3645824.047477745</v>
      </c>
      <c r="AB2114" s="59">
        <f t="shared" si="301"/>
        <v>1.7777777777777777</v>
      </c>
      <c r="AC2114" s="61">
        <f t="shared" si="302"/>
        <v>2921</v>
      </c>
    </row>
    <row r="2115" spans="4:29">
      <c r="D2115" s="12"/>
      <c r="E2115" s="36" t="s">
        <v>222</v>
      </c>
      <c r="F2115" s="16" t="s">
        <v>67</v>
      </c>
      <c r="G2115" s="14" t="s">
        <v>76</v>
      </c>
      <c r="H2115" s="13" t="s">
        <v>6</v>
      </c>
      <c r="I2115" s="13" t="s">
        <v>76</v>
      </c>
      <c r="J2115" s="13"/>
      <c r="K2115" s="13" t="s">
        <v>123</v>
      </c>
      <c r="L2115" s="14">
        <v>55</v>
      </c>
      <c r="M2115" s="14" t="s">
        <v>52</v>
      </c>
      <c r="N2115" s="31">
        <v>1000000</v>
      </c>
      <c r="O2115" s="14" t="s">
        <v>2</v>
      </c>
      <c r="P2115" s="14" t="s">
        <v>35</v>
      </c>
      <c r="Q2115" s="31">
        <v>5930</v>
      </c>
      <c r="R2115" s="31">
        <v>494</v>
      </c>
      <c r="S2115" s="45">
        <v>13.193</v>
      </c>
      <c r="T2115" s="64">
        <f t="shared" si="294"/>
        <v>725.61500000000001</v>
      </c>
      <c r="U2115" s="64">
        <f t="shared" si="295"/>
        <v>11.001932241329376</v>
      </c>
      <c r="V2115" s="38">
        <f t="shared" si="296"/>
        <v>2.8179296951363493</v>
      </c>
      <c r="W2115" s="52">
        <v>213.59279126327215</v>
      </c>
      <c r="X2115" s="71" t="str">
        <f t="shared" si="297"/>
        <v>ALL 2026</v>
      </c>
      <c r="Y2115" s="21">
        <f t="shared" si="298"/>
        <v>7680</v>
      </c>
      <c r="Z2115" s="21">
        <f t="shared" si="299"/>
        <v>4320</v>
      </c>
      <c r="AA2115" s="57">
        <f t="shared" si="300"/>
        <v>833921.94658753707</v>
      </c>
      <c r="AB2115" s="59">
        <f t="shared" si="301"/>
        <v>1.7777777777777777</v>
      </c>
      <c r="AC2115" s="61">
        <f t="shared" si="302"/>
        <v>1397</v>
      </c>
    </row>
    <row r="2116" spans="4:29">
      <c r="D2116" s="12"/>
      <c r="E2116" s="36" t="s">
        <v>222</v>
      </c>
      <c r="F2116" s="16" t="s">
        <v>67</v>
      </c>
      <c r="G2116" s="14" t="s">
        <v>76</v>
      </c>
      <c r="H2116" s="13" t="s">
        <v>6</v>
      </c>
      <c r="I2116" s="13" t="s">
        <v>76</v>
      </c>
      <c r="J2116" s="13"/>
      <c r="K2116" s="13" t="s">
        <v>123</v>
      </c>
      <c r="L2116" s="14">
        <v>65</v>
      </c>
      <c r="M2116" s="14" t="s">
        <v>52</v>
      </c>
      <c r="N2116" s="31">
        <v>1000000</v>
      </c>
      <c r="O2116" s="14" t="s">
        <v>2</v>
      </c>
      <c r="P2116" s="14" t="s">
        <v>35</v>
      </c>
      <c r="Q2116" s="31">
        <v>11999.750399999999</v>
      </c>
      <c r="R2116" s="31">
        <v>1333.3333333333337</v>
      </c>
      <c r="S2116" s="45">
        <v>49.095999999999997</v>
      </c>
      <c r="T2116" s="64">
        <f t="shared" si="294"/>
        <v>3191.24</v>
      </c>
      <c r="U2116" s="64">
        <f t="shared" si="295"/>
        <v>57.183778424403556</v>
      </c>
      <c r="V2116" s="38">
        <f t="shared" si="296"/>
        <v>8.9453412876841707</v>
      </c>
      <c r="W2116" s="52">
        <v>182.20102019887915</v>
      </c>
      <c r="X2116" s="71" t="str">
        <f t="shared" si="297"/>
        <v>ALL 2026</v>
      </c>
      <c r="Y2116" s="21">
        <f t="shared" si="298"/>
        <v>7680</v>
      </c>
      <c r="Z2116" s="21">
        <f t="shared" si="299"/>
        <v>4320</v>
      </c>
      <c r="AA2116" s="57">
        <f t="shared" si="300"/>
        <v>1164733.9584569733</v>
      </c>
      <c r="AB2116" s="59">
        <f t="shared" si="301"/>
        <v>1.7777777777777777</v>
      </c>
      <c r="AC2116" s="61">
        <f t="shared" si="302"/>
        <v>1651</v>
      </c>
    </row>
    <row r="2117" spans="4:29">
      <c r="D2117" s="12"/>
      <c r="E2117" s="36" t="s">
        <v>222</v>
      </c>
      <c r="F2117" s="16" t="s">
        <v>67</v>
      </c>
      <c r="G2117" s="14" t="s">
        <v>76</v>
      </c>
      <c r="H2117" s="13" t="s">
        <v>6</v>
      </c>
      <c r="I2117" s="13" t="s">
        <v>76</v>
      </c>
      <c r="J2117" s="13"/>
      <c r="K2117" s="13" t="s">
        <v>123</v>
      </c>
      <c r="L2117" s="14">
        <v>75</v>
      </c>
      <c r="M2117" s="14" t="s">
        <v>52</v>
      </c>
      <c r="N2117" s="31">
        <v>1000000</v>
      </c>
      <c r="O2117" s="14" t="s">
        <v>2</v>
      </c>
      <c r="P2117" s="14" t="s">
        <v>35</v>
      </c>
      <c r="Q2117" s="31">
        <v>17279.640575999994</v>
      </c>
      <c r="R2117" s="31">
        <v>1920</v>
      </c>
      <c r="S2117" s="45">
        <v>46.649000000000001</v>
      </c>
      <c r="T2117" s="64">
        <f t="shared" si="294"/>
        <v>3498.6750000000002</v>
      </c>
      <c r="U2117" s="64">
        <f t="shared" si="295"/>
        <v>72.337732226706237</v>
      </c>
      <c r="V2117" s="38">
        <f t="shared" si="296"/>
        <v>17.933664075789785</v>
      </c>
      <c r="W2117" s="52">
        <v>384.43833899525782</v>
      </c>
      <c r="X2117" s="71" t="str">
        <f t="shared" si="297"/>
        <v>ALL 2026</v>
      </c>
      <c r="Y2117" s="21">
        <f t="shared" si="298"/>
        <v>7680</v>
      </c>
      <c r="Z2117" s="21">
        <f t="shared" si="299"/>
        <v>4320</v>
      </c>
      <c r="AA2117" s="57">
        <f t="shared" si="300"/>
        <v>1550681.3056379822</v>
      </c>
      <c r="AB2117" s="59">
        <f t="shared" si="301"/>
        <v>1.7777777777777777</v>
      </c>
      <c r="AC2117" s="61">
        <f t="shared" si="302"/>
        <v>1905</v>
      </c>
    </row>
    <row r="2118" spans="4:29">
      <c r="D2118" s="12"/>
      <c r="E2118" s="36" t="s">
        <v>222</v>
      </c>
      <c r="F2118" s="16" t="s">
        <v>67</v>
      </c>
      <c r="G2118" s="14" t="s">
        <v>76</v>
      </c>
      <c r="H2118" s="13" t="s">
        <v>6</v>
      </c>
      <c r="I2118" s="13" t="s">
        <v>76</v>
      </c>
      <c r="J2118" s="13"/>
      <c r="K2118" s="13" t="s">
        <v>123</v>
      </c>
      <c r="L2118" s="14">
        <v>85</v>
      </c>
      <c r="M2118" s="14" t="s">
        <v>52</v>
      </c>
      <c r="N2118" s="31">
        <v>1000000</v>
      </c>
      <c r="O2118" s="14" t="s">
        <v>2</v>
      </c>
      <c r="P2118" s="14" t="s">
        <v>35</v>
      </c>
      <c r="Q2118" s="31">
        <v>22194.738339839998</v>
      </c>
      <c r="R2118" s="31">
        <v>2466.1333333333341</v>
      </c>
      <c r="S2118" s="45">
        <v>35.095999999999997</v>
      </c>
      <c r="T2118" s="64">
        <f t="shared" si="294"/>
        <v>2983.16</v>
      </c>
      <c r="U2118" s="64">
        <f t="shared" si="295"/>
        <v>69.902948927430259</v>
      </c>
      <c r="V2118" s="38">
        <f t="shared" si="296"/>
        <v>17.686452772568948</v>
      </c>
      <c r="W2118" s="52">
        <v>503.94497300458596</v>
      </c>
      <c r="X2118" s="71" t="str">
        <f t="shared" si="297"/>
        <v>ALL 2026</v>
      </c>
      <c r="Y2118" s="21">
        <f t="shared" si="298"/>
        <v>7680</v>
      </c>
      <c r="Z2118" s="21">
        <f t="shared" si="299"/>
        <v>4320</v>
      </c>
      <c r="AA2118" s="57">
        <f t="shared" si="300"/>
        <v>1991763.9881305636</v>
      </c>
      <c r="AB2118" s="59">
        <f t="shared" si="301"/>
        <v>1.7777777777777777</v>
      </c>
      <c r="AC2118" s="61">
        <f t="shared" si="302"/>
        <v>2159</v>
      </c>
    </row>
    <row r="2119" spans="4:29">
      <c r="D2119" s="12"/>
      <c r="E2119" s="36" t="s">
        <v>222</v>
      </c>
      <c r="F2119" s="16" t="s">
        <v>67</v>
      </c>
      <c r="G2119" s="14" t="s">
        <v>76</v>
      </c>
      <c r="H2119" s="13" t="s">
        <v>6</v>
      </c>
      <c r="I2119" s="13" t="s">
        <v>76</v>
      </c>
      <c r="J2119" s="13"/>
      <c r="K2119" s="13" t="s">
        <v>123</v>
      </c>
      <c r="L2119" s="14">
        <v>98</v>
      </c>
      <c r="M2119" s="14" t="s">
        <v>52</v>
      </c>
      <c r="N2119" s="31">
        <v>1000000</v>
      </c>
      <c r="O2119" s="14" t="s">
        <v>2</v>
      </c>
      <c r="P2119" s="14" t="s">
        <v>35</v>
      </c>
      <c r="Q2119" s="31">
        <v>32000</v>
      </c>
      <c r="R2119" s="31">
        <v>2000</v>
      </c>
      <c r="S2119" s="45">
        <v>0.9</v>
      </c>
      <c r="T2119" s="64">
        <f t="shared" ref="T2119:T2182" si="303">L2119*S2119</f>
        <v>88.2</v>
      </c>
      <c r="U2119" s="64">
        <f t="shared" ref="U2119:U2182" si="304">S2119*AA2119/10^6</f>
        <v>2.3828389214955483</v>
      </c>
      <c r="V2119" s="38">
        <f t="shared" ref="V2119:V2182" si="305">S2119*W2119/1000</f>
        <v>0.65037653194265022</v>
      </c>
      <c r="W2119" s="52">
        <v>722.64059104738908</v>
      </c>
      <c r="X2119" s="71" t="str">
        <f t="shared" si="297"/>
        <v>ALL 2026</v>
      </c>
      <c r="Y2119" s="21">
        <f t="shared" si="298"/>
        <v>7680</v>
      </c>
      <c r="Z2119" s="21">
        <f t="shared" si="299"/>
        <v>4320</v>
      </c>
      <c r="AA2119" s="57">
        <f t="shared" si="300"/>
        <v>2647598.8016617205</v>
      </c>
      <c r="AB2119" s="59">
        <f t="shared" si="301"/>
        <v>1.7777777777777777</v>
      </c>
      <c r="AC2119" s="61">
        <f t="shared" si="302"/>
        <v>2489.1999999999998</v>
      </c>
    </row>
    <row r="2120" spans="4:29">
      <c r="D2120" s="12"/>
      <c r="E2120" s="36" t="s">
        <v>222</v>
      </c>
      <c r="F2120" s="16" t="s">
        <v>142</v>
      </c>
      <c r="G2120" s="14" t="s">
        <v>76</v>
      </c>
      <c r="H2120" s="13" t="s">
        <v>90</v>
      </c>
      <c r="I2120" s="13" t="s">
        <v>45</v>
      </c>
      <c r="J2120" s="13" t="s">
        <v>101</v>
      </c>
      <c r="K2120" s="13" t="s">
        <v>43</v>
      </c>
      <c r="L2120" s="14">
        <v>16</v>
      </c>
      <c r="M2120" s="14" t="s">
        <v>66</v>
      </c>
      <c r="N2120" s="31">
        <v>1000000</v>
      </c>
      <c r="O2120" s="14" t="s">
        <v>2</v>
      </c>
      <c r="P2120" s="14" t="s">
        <v>47</v>
      </c>
      <c r="Q2120" s="31">
        <v>4000</v>
      </c>
      <c r="R2120" s="31">
        <v>1152</v>
      </c>
      <c r="S2120" s="45">
        <v>250</v>
      </c>
      <c r="T2120" s="64">
        <f t="shared" si="303"/>
        <v>4000</v>
      </c>
      <c r="U2120" s="64">
        <f t="shared" si="304"/>
        <v>18.557411235955055</v>
      </c>
      <c r="V2120" s="38">
        <f t="shared" si="305"/>
        <v>13.294610325270789</v>
      </c>
      <c r="W2120" s="52">
        <v>53.178441301083154</v>
      </c>
      <c r="X2120" s="71" t="str">
        <f t="shared" si="297"/>
        <v>ALL 2027</v>
      </c>
      <c r="Y2120" s="21">
        <f t="shared" si="298"/>
        <v>2560</v>
      </c>
      <c r="Z2120" s="21">
        <f t="shared" si="299"/>
        <v>1600</v>
      </c>
      <c r="AA2120" s="57">
        <f t="shared" si="300"/>
        <v>74229.644943820225</v>
      </c>
      <c r="AB2120" s="59">
        <f t="shared" si="301"/>
        <v>1.6</v>
      </c>
      <c r="AC2120" s="61">
        <f t="shared" si="302"/>
        <v>406.4</v>
      </c>
    </row>
    <row r="2121" spans="4:29">
      <c r="D2121" s="12"/>
      <c r="E2121" s="36" t="s">
        <v>222</v>
      </c>
      <c r="F2121" s="16" t="s">
        <v>142</v>
      </c>
      <c r="G2121" s="14" t="s">
        <v>76</v>
      </c>
      <c r="H2121" s="13" t="s">
        <v>90</v>
      </c>
      <c r="I2121" s="13" t="s">
        <v>45</v>
      </c>
      <c r="J2121" s="13" t="s">
        <v>46</v>
      </c>
      <c r="K2121" s="13" t="s">
        <v>43</v>
      </c>
      <c r="L2121" s="14">
        <v>17.3</v>
      </c>
      <c r="M2121" s="14" t="s">
        <v>15</v>
      </c>
      <c r="N2121" s="31">
        <v>1000000</v>
      </c>
      <c r="O2121" s="14" t="s">
        <v>2</v>
      </c>
      <c r="P2121" s="14" t="s">
        <v>47</v>
      </c>
      <c r="Q2121" s="31">
        <v>10000</v>
      </c>
      <c r="R2121" s="31">
        <v>240</v>
      </c>
      <c r="S2121" s="45">
        <v>50</v>
      </c>
      <c r="T2121" s="64">
        <f t="shared" si="303"/>
        <v>865</v>
      </c>
      <c r="U2121" s="64">
        <f t="shared" si="304"/>
        <v>4.1253636263501479</v>
      </c>
      <c r="V2121" s="38">
        <f t="shared" si="305"/>
        <v>2.8394661558911682</v>
      </c>
      <c r="W2121" s="52">
        <v>56.789323117823365</v>
      </c>
      <c r="X2121" s="71" t="str">
        <f t="shared" si="297"/>
        <v>ALL 2027</v>
      </c>
      <c r="Y2121" s="21">
        <f t="shared" si="298"/>
        <v>3840</v>
      </c>
      <c r="Z2121" s="21">
        <f t="shared" si="299"/>
        <v>2160</v>
      </c>
      <c r="AA2121" s="57">
        <f t="shared" si="300"/>
        <v>82507.272527002962</v>
      </c>
      <c r="AB2121" s="59">
        <f t="shared" si="301"/>
        <v>1.7777777777777777</v>
      </c>
      <c r="AC2121" s="61">
        <f t="shared" si="302"/>
        <v>439.42</v>
      </c>
    </row>
    <row r="2122" spans="4:29">
      <c r="D2122" s="12"/>
      <c r="E2122" s="36" t="s">
        <v>222</v>
      </c>
      <c r="F2122" s="16" t="s">
        <v>142</v>
      </c>
      <c r="G2122" s="14" t="s">
        <v>76</v>
      </c>
      <c r="H2122" s="13" t="s">
        <v>90</v>
      </c>
      <c r="I2122" s="13" t="s">
        <v>45</v>
      </c>
      <c r="J2122" s="13" t="s">
        <v>168</v>
      </c>
      <c r="K2122" s="13" t="s">
        <v>43</v>
      </c>
      <c r="L2122" s="14">
        <v>17.3</v>
      </c>
      <c r="M2122" s="14" t="s">
        <v>15</v>
      </c>
      <c r="N2122" s="31">
        <v>1000000</v>
      </c>
      <c r="O2122" s="14" t="s">
        <v>2</v>
      </c>
      <c r="P2122" s="14" t="s">
        <v>47</v>
      </c>
      <c r="Q2122" s="31">
        <v>4032</v>
      </c>
      <c r="R2122" s="31">
        <v>1008</v>
      </c>
      <c r="S2122" s="45">
        <v>110</v>
      </c>
      <c r="T2122" s="64">
        <f t="shared" si="303"/>
        <v>1903</v>
      </c>
      <c r="U2122" s="64">
        <f t="shared" si="304"/>
        <v>9.0757999779703269</v>
      </c>
      <c r="V2122" s="38">
        <f t="shared" si="305"/>
        <v>6.2468255429605701</v>
      </c>
      <c r="W2122" s="52">
        <v>56.789323117823365</v>
      </c>
      <c r="X2122" s="71" t="str">
        <f t="shared" si="297"/>
        <v>ALL 2027</v>
      </c>
      <c r="Y2122" s="21">
        <f t="shared" si="298"/>
        <v>3840</v>
      </c>
      <c r="Z2122" s="21">
        <f t="shared" si="299"/>
        <v>2160</v>
      </c>
      <c r="AA2122" s="57">
        <f t="shared" si="300"/>
        <v>82507.272527002962</v>
      </c>
      <c r="AB2122" s="59">
        <f t="shared" si="301"/>
        <v>1.7777777777777777</v>
      </c>
      <c r="AC2122" s="61">
        <f t="shared" si="302"/>
        <v>439.42</v>
      </c>
    </row>
    <row r="2123" spans="4:29">
      <c r="D2123" s="12"/>
      <c r="E2123" s="36" t="s">
        <v>222</v>
      </c>
      <c r="F2123" s="16" t="s">
        <v>142</v>
      </c>
      <c r="G2123" s="14" t="s">
        <v>76</v>
      </c>
      <c r="H2123" s="13" t="s">
        <v>90</v>
      </c>
      <c r="I2123" s="13" t="s">
        <v>45</v>
      </c>
      <c r="J2123" s="13" t="s">
        <v>206</v>
      </c>
      <c r="K2123" s="13"/>
      <c r="L2123" s="14">
        <v>18</v>
      </c>
      <c r="M2123" s="14" t="s">
        <v>186</v>
      </c>
      <c r="N2123" s="31">
        <v>1000000</v>
      </c>
      <c r="O2123" s="14" t="s">
        <v>2</v>
      </c>
      <c r="P2123" s="14" t="s">
        <v>47</v>
      </c>
      <c r="Q2123" s="31">
        <v>4000</v>
      </c>
      <c r="R2123" s="31">
        <v>1000</v>
      </c>
      <c r="S2123" s="45">
        <v>100</v>
      </c>
      <c r="T2123" s="64">
        <f t="shared" si="303"/>
        <v>1800</v>
      </c>
      <c r="U2123" s="64">
        <f t="shared" si="304"/>
        <v>9.3946894382022474</v>
      </c>
      <c r="V2123" s="38">
        <f t="shared" si="305"/>
        <v>5.6789323117823365</v>
      </c>
      <c r="W2123" s="52">
        <v>56.789323117823365</v>
      </c>
      <c r="X2123" s="71" t="str">
        <f t="shared" si="297"/>
        <v>ALL 2027</v>
      </c>
      <c r="Y2123" s="21">
        <f t="shared" si="298"/>
        <v>3840</v>
      </c>
      <c r="Z2123" s="21">
        <f t="shared" si="299"/>
        <v>2400</v>
      </c>
      <c r="AA2123" s="57">
        <f t="shared" si="300"/>
        <v>93946.894382022467</v>
      </c>
      <c r="AB2123" s="59">
        <f t="shared" si="301"/>
        <v>1.6</v>
      </c>
      <c r="AC2123" s="61">
        <f t="shared" si="302"/>
        <v>457.2</v>
      </c>
    </row>
    <row r="2124" spans="4:29">
      <c r="D2124" s="12"/>
      <c r="E2124" s="36" t="s">
        <v>222</v>
      </c>
      <c r="F2124" s="16" t="s">
        <v>142</v>
      </c>
      <c r="G2124" s="14" t="s">
        <v>76</v>
      </c>
      <c r="H2124" s="13" t="s">
        <v>90</v>
      </c>
      <c r="I2124" s="13" t="s">
        <v>45</v>
      </c>
      <c r="J2124" s="13" t="s">
        <v>227</v>
      </c>
      <c r="K2124" s="13" t="s">
        <v>43</v>
      </c>
      <c r="L2124" s="14">
        <v>16</v>
      </c>
      <c r="M2124" s="14" t="s">
        <v>186</v>
      </c>
      <c r="N2124" s="31"/>
      <c r="O2124" s="14" t="s">
        <v>2</v>
      </c>
      <c r="P2124" s="14" t="s">
        <v>47</v>
      </c>
      <c r="Q2124" s="31">
        <v>4000</v>
      </c>
      <c r="R2124" s="31">
        <v>1000</v>
      </c>
      <c r="S2124" s="45">
        <v>50</v>
      </c>
      <c r="T2124" s="64">
        <f t="shared" si="303"/>
        <v>800</v>
      </c>
      <c r="U2124" s="64">
        <f t="shared" si="304"/>
        <v>3.7114822471910114</v>
      </c>
      <c r="V2124" s="38">
        <f t="shared" si="305"/>
        <v>0</v>
      </c>
      <c r="W2124" s="52">
        <v>0</v>
      </c>
      <c r="X2124" s="71" t="str">
        <f t="shared" si="297"/>
        <v>ALL 2027</v>
      </c>
      <c r="Y2124" s="21">
        <f t="shared" si="298"/>
        <v>3840</v>
      </c>
      <c r="Z2124" s="21">
        <f t="shared" si="299"/>
        <v>2400</v>
      </c>
      <c r="AA2124" s="57">
        <f t="shared" si="300"/>
        <v>74229.644943820225</v>
      </c>
      <c r="AB2124" s="59">
        <f t="shared" si="301"/>
        <v>1.6</v>
      </c>
      <c r="AC2124" s="61">
        <f t="shared" si="302"/>
        <v>406.4</v>
      </c>
    </row>
    <row r="2125" spans="4:29">
      <c r="D2125" s="12"/>
      <c r="E2125" s="36" t="s">
        <v>222</v>
      </c>
      <c r="F2125" s="16" t="s">
        <v>142</v>
      </c>
      <c r="G2125" s="14" t="s">
        <v>76</v>
      </c>
      <c r="H2125" s="13" t="s">
        <v>90</v>
      </c>
      <c r="I2125" s="13" t="s">
        <v>31</v>
      </c>
      <c r="J2125" s="13" t="s">
        <v>216</v>
      </c>
      <c r="K2125" s="13" t="s">
        <v>57</v>
      </c>
      <c r="L2125" s="14">
        <v>14.2</v>
      </c>
      <c r="M2125" s="14" t="s">
        <v>63</v>
      </c>
      <c r="N2125" s="31">
        <v>1000000</v>
      </c>
      <c r="O2125" s="14" t="s">
        <v>2</v>
      </c>
      <c r="P2125" s="14" t="s">
        <v>47</v>
      </c>
      <c r="Q2125" s="31">
        <v>10384</v>
      </c>
      <c r="R2125" s="31">
        <v>2596</v>
      </c>
      <c r="S2125" s="45">
        <v>1000</v>
      </c>
      <c r="T2125" s="64">
        <f t="shared" si="303"/>
        <v>14200</v>
      </c>
      <c r="U2125" s="64">
        <f t="shared" si="304"/>
        <v>59.423948554645534</v>
      </c>
      <c r="V2125" s="38">
        <f t="shared" si="305"/>
        <v>62.150935512377046</v>
      </c>
      <c r="W2125" s="52">
        <v>62.150935512377046</v>
      </c>
      <c r="X2125" s="71" t="str">
        <f t="shared" si="297"/>
        <v>ALL 2027</v>
      </c>
      <c r="Y2125" s="21">
        <f t="shared" si="298"/>
        <v>3024</v>
      </c>
      <c r="Z2125" s="21">
        <f t="shared" si="299"/>
        <v>1964</v>
      </c>
      <c r="AA2125" s="57">
        <f t="shared" si="300"/>
        <v>59423.948554645533</v>
      </c>
      <c r="AB2125" s="59">
        <f t="shared" si="301"/>
        <v>1.539714867617108</v>
      </c>
      <c r="AC2125" s="61">
        <f t="shared" si="302"/>
        <v>360.67999999999995</v>
      </c>
    </row>
    <row r="2126" spans="4:29">
      <c r="D2126" s="12"/>
      <c r="E2126" s="36" t="s">
        <v>222</v>
      </c>
      <c r="F2126" s="16" t="s">
        <v>142</v>
      </c>
      <c r="G2126" s="14" t="s">
        <v>76</v>
      </c>
      <c r="H2126" s="13" t="s">
        <v>90</v>
      </c>
      <c r="I2126" s="13" t="s">
        <v>31</v>
      </c>
      <c r="J2126" s="13" t="s">
        <v>62</v>
      </c>
      <c r="K2126" s="13" t="s">
        <v>57</v>
      </c>
      <c r="L2126" s="14">
        <v>16.2</v>
      </c>
      <c r="M2126" s="14" t="s">
        <v>64</v>
      </c>
      <c r="N2126" s="31">
        <v>1000000</v>
      </c>
      <c r="O2126" s="14" t="s">
        <v>2</v>
      </c>
      <c r="P2126" s="14" t="s">
        <v>47</v>
      </c>
      <c r="Q2126" s="31">
        <v>10384</v>
      </c>
      <c r="R2126" s="31">
        <v>2596</v>
      </c>
      <c r="S2126" s="45">
        <v>1200</v>
      </c>
      <c r="T2126" s="64">
        <f t="shared" si="303"/>
        <v>19440</v>
      </c>
      <c r="U2126" s="64">
        <f t="shared" si="304"/>
        <v>92.631417225971987</v>
      </c>
      <c r="V2126" s="38">
        <f t="shared" si="305"/>
        <v>85.085506081733044</v>
      </c>
      <c r="W2126" s="52">
        <v>70.904588401444201</v>
      </c>
      <c r="X2126" s="71" t="str">
        <f t="shared" si="297"/>
        <v>ALL 2027</v>
      </c>
      <c r="Y2126" s="21">
        <f t="shared" si="298"/>
        <v>3456</v>
      </c>
      <c r="Z2126" s="21">
        <f t="shared" si="299"/>
        <v>2234</v>
      </c>
      <c r="AA2126" s="57">
        <f t="shared" si="300"/>
        <v>77192.847688309979</v>
      </c>
      <c r="AB2126" s="59">
        <f t="shared" si="301"/>
        <v>1.5470008952551477</v>
      </c>
      <c r="AC2126" s="61">
        <f t="shared" si="302"/>
        <v>411.47999999999996</v>
      </c>
    </row>
    <row r="2127" spans="4:29">
      <c r="D2127" s="12"/>
      <c r="E2127" s="36" t="s">
        <v>222</v>
      </c>
      <c r="F2127" s="16" t="s">
        <v>142</v>
      </c>
      <c r="G2127" s="14" t="s">
        <v>76</v>
      </c>
      <c r="H2127" s="13" t="s">
        <v>90</v>
      </c>
      <c r="I2127" s="13" t="s">
        <v>102</v>
      </c>
      <c r="J2127" s="13" t="s">
        <v>103</v>
      </c>
      <c r="K2127" s="13" t="s">
        <v>43</v>
      </c>
      <c r="L2127" s="14">
        <v>16</v>
      </c>
      <c r="M2127" s="14" t="s">
        <v>66</v>
      </c>
      <c r="N2127" s="31">
        <v>1000000</v>
      </c>
      <c r="O2127" s="14" t="s">
        <v>2</v>
      </c>
      <c r="P2127" s="14" t="s">
        <v>47</v>
      </c>
      <c r="Q2127" s="31">
        <v>4000</v>
      </c>
      <c r="R2127" s="31">
        <v>1152</v>
      </c>
      <c r="S2127" s="45">
        <v>170</v>
      </c>
      <c r="T2127" s="64">
        <f t="shared" si="303"/>
        <v>2720</v>
      </c>
      <c r="U2127" s="64">
        <f t="shared" si="304"/>
        <v>12.619039640449438</v>
      </c>
      <c r="V2127" s="38">
        <f t="shared" si="305"/>
        <v>9.0403350211841378</v>
      </c>
      <c r="W2127" s="52">
        <v>53.178441301083154</v>
      </c>
      <c r="X2127" s="71" t="str">
        <f t="shared" si="297"/>
        <v>ALL 2027</v>
      </c>
      <c r="Y2127" s="21">
        <f t="shared" si="298"/>
        <v>2560</v>
      </c>
      <c r="Z2127" s="21">
        <f t="shared" si="299"/>
        <v>1600</v>
      </c>
      <c r="AA2127" s="57">
        <f t="shared" si="300"/>
        <v>74229.644943820225</v>
      </c>
      <c r="AB2127" s="59">
        <f t="shared" si="301"/>
        <v>1.6</v>
      </c>
      <c r="AC2127" s="61">
        <f t="shared" si="302"/>
        <v>406.4</v>
      </c>
    </row>
    <row r="2128" spans="4:29">
      <c r="D2128" s="12"/>
      <c r="E2128" s="36" t="s">
        <v>222</v>
      </c>
      <c r="F2128" s="16" t="s">
        <v>142</v>
      </c>
      <c r="G2128" s="14" t="s">
        <v>76</v>
      </c>
      <c r="H2128" s="13" t="s">
        <v>90</v>
      </c>
      <c r="I2128" s="13" t="s">
        <v>102</v>
      </c>
      <c r="J2128" s="13" t="s">
        <v>104</v>
      </c>
      <c r="K2128" s="13" t="s">
        <v>43</v>
      </c>
      <c r="L2128" s="14">
        <v>17.3</v>
      </c>
      <c r="M2128" s="14" t="s">
        <v>15</v>
      </c>
      <c r="N2128" s="31">
        <v>1000000</v>
      </c>
      <c r="O2128" s="14" t="s">
        <v>2</v>
      </c>
      <c r="P2128" s="14" t="s">
        <v>47</v>
      </c>
      <c r="Q2128" s="31">
        <v>4000</v>
      </c>
      <c r="R2128" s="31">
        <v>1152</v>
      </c>
      <c r="S2128" s="45">
        <v>205</v>
      </c>
      <c r="T2128" s="64">
        <f t="shared" si="303"/>
        <v>3546.5</v>
      </c>
      <c r="U2128" s="64">
        <f t="shared" si="304"/>
        <v>16.913990868035608</v>
      </c>
      <c r="V2128" s="38">
        <f t="shared" si="305"/>
        <v>11.641811239153791</v>
      </c>
      <c r="W2128" s="52">
        <v>56.789323117823365</v>
      </c>
      <c r="X2128" s="71" t="str">
        <f t="shared" si="297"/>
        <v>ALL 2027</v>
      </c>
      <c r="Y2128" s="21">
        <f t="shared" si="298"/>
        <v>3840</v>
      </c>
      <c r="Z2128" s="21">
        <f t="shared" si="299"/>
        <v>2160</v>
      </c>
      <c r="AA2128" s="57">
        <f t="shared" si="300"/>
        <v>82507.272527002962</v>
      </c>
      <c r="AB2128" s="59">
        <f t="shared" si="301"/>
        <v>1.7777777777777777</v>
      </c>
      <c r="AC2128" s="61">
        <f t="shared" si="302"/>
        <v>439.42</v>
      </c>
    </row>
    <row r="2129" spans="4:29">
      <c r="D2129" s="12"/>
      <c r="E2129" s="36" t="s">
        <v>222</v>
      </c>
      <c r="F2129" s="16" t="s">
        <v>142</v>
      </c>
      <c r="G2129" s="14" t="s">
        <v>76</v>
      </c>
      <c r="H2129" s="13" t="s">
        <v>90</v>
      </c>
      <c r="I2129" s="13" t="s">
        <v>54</v>
      </c>
      <c r="J2129" s="13" t="s">
        <v>92</v>
      </c>
      <c r="K2129" s="13" t="s">
        <v>43</v>
      </c>
      <c r="L2129" s="14">
        <v>17.3</v>
      </c>
      <c r="M2129" s="14" t="s">
        <v>15</v>
      </c>
      <c r="N2129" s="31">
        <v>1000000</v>
      </c>
      <c r="O2129" s="14" t="s">
        <v>2</v>
      </c>
      <c r="P2129" s="14" t="s">
        <v>47</v>
      </c>
      <c r="Q2129" s="31">
        <v>4000</v>
      </c>
      <c r="R2129" s="31">
        <v>1152</v>
      </c>
      <c r="S2129" s="45">
        <v>205</v>
      </c>
      <c r="T2129" s="64">
        <f t="shared" si="303"/>
        <v>3546.5</v>
      </c>
      <c r="U2129" s="64">
        <f t="shared" si="304"/>
        <v>16.913990868035608</v>
      </c>
      <c r="V2129" s="38">
        <f t="shared" si="305"/>
        <v>11.641811239153791</v>
      </c>
      <c r="W2129" s="52">
        <v>56.789323117823365</v>
      </c>
      <c r="X2129" s="71" t="str">
        <f t="shared" si="297"/>
        <v>ALL 2027</v>
      </c>
      <c r="Y2129" s="21">
        <f t="shared" si="298"/>
        <v>3840</v>
      </c>
      <c r="Z2129" s="21">
        <f t="shared" si="299"/>
        <v>2160</v>
      </c>
      <c r="AA2129" s="57">
        <f t="shared" si="300"/>
        <v>82507.272527002962</v>
      </c>
      <c r="AB2129" s="59">
        <f t="shared" si="301"/>
        <v>1.7777777777777777</v>
      </c>
      <c r="AC2129" s="61">
        <f t="shared" si="302"/>
        <v>439.42</v>
      </c>
    </row>
    <row r="2130" spans="4:29">
      <c r="D2130" s="12"/>
      <c r="E2130" s="36" t="s">
        <v>222</v>
      </c>
      <c r="F2130" s="16" t="s">
        <v>142</v>
      </c>
      <c r="G2130" s="14" t="s">
        <v>76</v>
      </c>
      <c r="H2130" s="13" t="s">
        <v>90</v>
      </c>
      <c r="I2130" s="13" t="s">
        <v>54</v>
      </c>
      <c r="J2130" s="13" t="s">
        <v>92</v>
      </c>
      <c r="K2130" s="13" t="s">
        <v>43</v>
      </c>
      <c r="L2130" s="14">
        <v>16</v>
      </c>
      <c r="M2130" s="14" t="s">
        <v>66</v>
      </c>
      <c r="N2130" s="31">
        <v>1000000</v>
      </c>
      <c r="O2130" s="14" t="s">
        <v>2</v>
      </c>
      <c r="P2130" s="14" t="s">
        <v>47</v>
      </c>
      <c r="Q2130" s="31">
        <v>4000</v>
      </c>
      <c r="R2130" s="31">
        <v>1152</v>
      </c>
      <c r="S2130" s="45">
        <v>350</v>
      </c>
      <c r="T2130" s="64">
        <f t="shared" si="303"/>
        <v>5600</v>
      </c>
      <c r="U2130" s="64">
        <f t="shared" si="304"/>
        <v>25.98037573033708</v>
      </c>
      <c r="V2130" s="38">
        <f t="shared" si="305"/>
        <v>18.612454455379105</v>
      </c>
      <c r="W2130" s="52">
        <v>53.178441301083154</v>
      </c>
      <c r="X2130" s="71" t="str">
        <f t="shared" si="297"/>
        <v>ALL 2027</v>
      </c>
      <c r="Y2130" s="21">
        <f t="shared" si="298"/>
        <v>2560</v>
      </c>
      <c r="Z2130" s="21">
        <f t="shared" si="299"/>
        <v>1600</v>
      </c>
      <c r="AA2130" s="57">
        <f t="shared" si="300"/>
        <v>74229.644943820225</v>
      </c>
      <c r="AB2130" s="59">
        <f t="shared" si="301"/>
        <v>1.6</v>
      </c>
      <c r="AC2130" s="61">
        <f t="shared" si="302"/>
        <v>406.4</v>
      </c>
    </row>
    <row r="2131" spans="4:29">
      <c r="D2131" s="12"/>
      <c r="E2131" s="36" t="s">
        <v>222</v>
      </c>
      <c r="F2131" s="16" t="s">
        <v>142</v>
      </c>
      <c r="G2131" s="14" t="s">
        <v>76</v>
      </c>
      <c r="H2131" s="13" t="s">
        <v>90</v>
      </c>
      <c r="I2131" s="13" t="s">
        <v>54</v>
      </c>
      <c r="J2131" s="13" t="s">
        <v>92</v>
      </c>
      <c r="K2131" s="13" t="s">
        <v>43</v>
      </c>
      <c r="L2131" s="14">
        <v>18</v>
      </c>
      <c r="M2131" s="14" t="s">
        <v>66</v>
      </c>
      <c r="N2131" s="31">
        <v>1000000</v>
      </c>
      <c r="O2131" s="14" t="s">
        <v>2</v>
      </c>
      <c r="P2131" s="14" t="s">
        <v>47</v>
      </c>
      <c r="Q2131" s="31">
        <v>4000</v>
      </c>
      <c r="R2131" s="31">
        <v>1152</v>
      </c>
      <c r="S2131" s="45">
        <v>160</v>
      </c>
      <c r="T2131" s="64">
        <f t="shared" si="303"/>
        <v>2880</v>
      </c>
      <c r="U2131" s="64">
        <f t="shared" si="304"/>
        <v>15.031503101123594</v>
      </c>
      <c r="V2131" s="38">
        <f t="shared" si="305"/>
        <v>9.0862916988517384</v>
      </c>
      <c r="W2131" s="52">
        <v>56.789323117823365</v>
      </c>
      <c r="X2131" s="71" t="str">
        <f t="shared" si="297"/>
        <v>ALL 2027</v>
      </c>
      <c r="Y2131" s="21">
        <f t="shared" si="298"/>
        <v>2560</v>
      </c>
      <c r="Z2131" s="21">
        <f t="shared" si="299"/>
        <v>1600</v>
      </c>
      <c r="AA2131" s="57">
        <f t="shared" si="300"/>
        <v>93946.894382022467</v>
      </c>
      <c r="AB2131" s="59">
        <f t="shared" si="301"/>
        <v>1.6</v>
      </c>
      <c r="AC2131" s="61">
        <f t="shared" si="302"/>
        <v>457.2</v>
      </c>
    </row>
    <row r="2132" spans="4:29">
      <c r="D2132" s="12"/>
      <c r="E2132" s="36" t="s">
        <v>222</v>
      </c>
      <c r="F2132" s="16" t="s">
        <v>142</v>
      </c>
      <c r="G2132" s="14" t="s">
        <v>76</v>
      </c>
      <c r="H2132" s="13" t="s">
        <v>90</v>
      </c>
      <c r="I2132" s="13" t="s">
        <v>54</v>
      </c>
      <c r="J2132" s="13" t="s">
        <v>169</v>
      </c>
      <c r="K2132" s="13" t="s">
        <v>43</v>
      </c>
      <c r="L2132" s="14">
        <v>17</v>
      </c>
      <c r="M2132" s="14" t="s">
        <v>66</v>
      </c>
      <c r="N2132" s="31">
        <v>1000000</v>
      </c>
      <c r="O2132" s="14" t="s">
        <v>2</v>
      </c>
      <c r="P2132" s="14" t="s">
        <v>47</v>
      </c>
      <c r="Q2132" s="31">
        <v>4000</v>
      </c>
      <c r="R2132" s="31">
        <v>1152</v>
      </c>
      <c r="S2132" s="45">
        <v>100</v>
      </c>
      <c r="T2132" s="64">
        <f t="shared" si="303"/>
        <v>1700</v>
      </c>
      <c r="U2132" s="64">
        <f t="shared" si="304"/>
        <v>8.379831011235952</v>
      </c>
      <c r="V2132" s="38">
        <f t="shared" si="305"/>
        <v>5.6789323117823365</v>
      </c>
      <c r="W2132" s="52">
        <v>56.789323117823365</v>
      </c>
      <c r="X2132" s="71" t="str">
        <f t="shared" si="297"/>
        <v>ALL 2027</v>
      </c>
      <c r="Y2132" s="21">
        <f t="shared" si="298"/>
        <v>2560</v>
      </c>
      <c r="Z2132" s="21">
        <f t="shared" si="299"/>
        <v>1600</v>
      </c>
      <c r="AA2132" s="57">
        <f t="shared" si="300"/>
        <v>83798.310112359526</v>
      </c>
      <c r="AB2132" s="59">
        <f t="shared" si="301"/>
        <v>1.6</v>
      </c>
      <c r="AC2132" s="61">
        <f t="shared" si="302"/>
        <v>431.79999999999995</v>
      </c>
    </row>
    <row r="2133" spans="4:29">
      <c r="D2133" s="12"/>
      <c r="E2133" s="36" t="s">
        <v>222</v>
      </c>
      <c r="F2133" s="16" t="s">
        <v>142</v>
      </c>
      <c r="G2133" s="14" t="s">
        <v>76</v>
      </c>
      <c r="H2133" s="13" t="s">
        <v>90</v>
      </c>
      <c r="I2133" s="13" t="s">
        <v>54</v>
      </c>
      <c r="J2133" s="13" t="s">
        <v>170</v>
      </c>
      <c r="K2133" s="13" t="s">
        <v>43</v>
      </c>
      <c r="L2133" s="14">
        <v>14</v>
      </c>
      <c r="M2133" s="14" t="s">
        <v>66</v>
      </c>
      <c r="N2133" s="31">
        <v>1000000</v>
      </c>
      <c r="O2133" s="14" t="s">
        <v>2</v>
      </c>
      <c r="P2133" s="14" t="s">
        <v>47</v>
      </c>
      <c r="Q2133" s="31">
        <v>4000</v>
      </c>
      <c r="R2133" s="31">
        <v>1152</v>
      </c>
      <c r="S2133" s="45">
        <v>120</v>
      </c>
      <c r="T2133" s="64">
        <f t="shared" si="303"/>
        <v>1680</v>
      </c>
      <c r="U2133" s="64">
        <f t="shared" si="304"/>
        <v>6.8198486292134808</v>
      </c>
      <c r="V2133" s="38">
        <f t="shared" si="305"/>
        <v>5.514801320112328</v>
      </c>
      <c r="W2133" s="52">
        <v>45.956677667602733</v>
      </c>
      <c r="X2133" s="71" t="str">
        <f t="shared" si="297"/>
        <v>ALL 2027</v>
      </c>
      <c r="Y2133" s="21">
        <f t="shared" si="298"/>
        <v>2560</v>
      </c>
      <c r="Z2133" s="21">
        <f t="shared" si="299"/>
        <v>1600</v>
      </c>
      <c r="AA2133" s="57">
        <f t="shared" si="300"/>
        <v>56832.071910112347</v>
      </c>
      <c r="AB2133" s="59">
        <f t="shared" si="301"/>
        <v>1.6</v>
      </c>
      <c r="AC2133" s="61">
        <f t="shared" si="302"/>
        <v>355.59999999999997</v>
      </c>
    </row>
    <row r="2134" spans="4:29">
      <c r="D2134" s="12"/>
      <c r="E2134" s="36" t="s">
        <v>222</v>
      </c>
      <c r="F2134" s="16" t="s">
        <v>142</v>
      </c>
      <c r="G2134" s="14" t="s">
        <v>76</v>
      </c>
      <c r="H2134" s="13" t="s">
        <v>90</v>
      </c>
      <c r="I2134" s="13" t="s">
        <v>109</v>
      </c>
      <c r="J2134" s="13" t="s">
        <v>127</v>
      </c>
      <c r="K2134" s="13" t="s">
        <v>43</v>
      </c>
      <c r="L2134" s="14">
        <v>16.2</v>
      </c>
      <c r="M2134" s="14" t="s">
        <v>66</v>
      </c>
      <c r="N2134" s="31">
        <v>1000000</v>
      </c>
      <c r="O2134" s="14" t="s">
        <v>2</v>
      </c>
      <c r="P2134" s="14" t="s">
        <v>47</v>
      </c>
      <c r="Q2134" s="31">
        <v>4000</v>
      </c>
      <c r="R2134" s="31">
        <v>512</v>
      </c>
      <c r="S2134" s="45">
        <v>350</v>
      </c>
      <c r="T2134" s="64">
        <f t="shared" si="303"/>
        <v>5670</v>
      </c>
      <c r="U2134" s="64">
        <f t="shared" si="304"/>
        <v>26.633944557303366</v>
      </c>
      <c r="V2134" s="38">
        <f t="shared" si="305"/>
        <v>18.612454455379105</v>
      </c>
      <c r="W2134" s="52">
        <v>53.178441301083154</v>
      </c>
      <c r="X2134" s="71" t="str">
        <f t="shared" si="297"/>
        <v>ALL 2027</v>
      </c>
      <c r="Y2134" s="21">
        <f t="shared" si="298"/>
        <v>2560</v>
      </c>
      <c r="Z2134" s="21">
        <f t="shared" si="299"/>
        <v>1600</v>
      </c>
      <c r="AA2134" s="57">
        <f t="shared" si="300"/>
        <v>76096.984449438183</v>
      </c>
      <c r="AB2134" s="59">
        <f t="shared" si="301"/>
        <v>1.6</v>
      </c>
      <c r="AC2134" s="61">
        <f t="shared" si="302"/>
        <v>411.47999999999996</v>
      </c>
    </row>
    <row r="2135" spans="4:29">
      <c r="D2135" s="12"/>
      <c r="E2135" s="36" t="s">
        <v>222</v>
      </c>
      <c r="F2135" s="16" t="s">
        <v>142</v>
      </c>
      <c r="G2135" s="14" t="s">
        <v>76</v>
      </c>
      <c r="H2135" s="13" t="s">
        <v>90</v>
      </c>
      <c r="I2135" s="13" t="s">
        <v>109</v>
      </c>
      <c r="J2135" s="13" t="s">
        <v>110</v>
      </c>
      <c r="K2135" s="13" t="s">
        <v>43</v>
      </c>
      <c r="L2135" s="14">
        <v>16.2</v>
      </c>
      <c r="M2135" s="14" t="s">
        <v>64</v>
      </c>
      <c r="N2135" s="31">
        <v>1000000</v>
      </c>
      <c r="O2135" s="14" t="s">
        <v>2</v>
      </c>
      <c r="P2135" s="14" t="s">
        <v>47</v>
      </c>
      <c r="Q2135" s="31">
        <v>4000</v>
      </c>
      <c r="R2135" s="31">
        <v>512</v>
      </c>
      <c r="S2135" s="45">
        <v>170</v>
      </c>
      <c r="T2135" s="64">
        <f t="shared" si="303"/>
        <v>2754</v>
      </c>
      <c r="U2135" s="64">
        <f t="shared" si="304"/>
        <v>13.122784107012697</v>
      </c>
      <c r="V2135" s="38">
        <f t="shared" si="305"/>
        <v>11.070132053101036</v>
      </c>
      <c r="W2135" s="52">
        <v>65.118423841770792</v>
      </c>
      <c r="X2135" s="71" t="str">
        <f t="shared" si="297"/>
        <v>ALL 2027</v>
      </c>
      <c r="Y2135" s="21">
        <f t="shared" si="298"/>
        <v>3456</v>
      </c>
      <c r="Z2135" s="21">
        <f t="shared" si="299"/>
        <v>2234</v>
      </c>
      <c r="AA2135" s="57">
        <f t="shared" si="300"/>
        <v>77192.847688309979</v>
      </c>
      <c r="AB2135" s="59">
        <f t="shared" si="301"/>
        <v>1.5470008952551477</v>
      </c>
      <c r="AC2135" s="61">
        <f t="shared" si="302"/>
        <v>411.47999999999996</v>
      </c>
    </row>
    <row r="2136" spans="4:29">
      <c r="D2136" s="12"/>
      <c r="E2136" s="36" t="s">
        <v>222</v>
      </c>
      <c r="F2136" s="16" t="s">
        <v>142</v>
      </c>
      <c r="G2136" s="14" t="s">
        <v>76</v>
      </c>
      <c r="H2136" s="13" t="s">
        <v>90</v>
      </c>
      <c r="I2136" s="13" t="s">
        <v>109</v>
      </c>
      <c r="J2136" s="13" t="s">
        <v>212</v>
      </c>
      <c r="K2136" s="13" t="s">
        <v>43</v>
      </c>
      <c r="L2136" s="14">
        <v>18</v>
      </c>
      <c r="M2136" s="14" t="s">
        <v>66</v>
      </c>
      <c r="N2136" s="31">
        <v>1000000</v>
      </c>
      <c r="O2136" s="14" t="s">
        <v>2</v>
      </c>
      <c r="P2136" s="14" t="s">
        <v>47</v>
      </c>
      <c r="Q2136" s="31">
        <v>9216</v>
      </c>
      <c r="R2136" s="31">
        <v>2304</v>
      </c>
      <c r="S2136" s="45">
        <v>100</v>
      </c>
      <c r="T2136" s="64">
        <f t="shared" si="303"/>
        <v>1800</v>
      </c>
      <c r="U2136" s="64">
        <f t="shared" si="304"/>
        <v>9.3946894382022474</v>
      </c>
      <c r="V2136" s="38">
        <f t="shared" si="305"/>
        <v>5.6789323117823365</v>
      </c>
      <c r="W2136" s="52">
        <v>56.789323117823365</v>
      </c>
      <c r="X2136" s="71" t="str">
        <f t="shared" si="297"/>
        <v>ALL 2027</v>
      </c>
      <c r="Y2136" s="21">
        <f t="shared" si="298"/>
        <v>2560</v>
      </c>
      <c r="Z2136" s="21">
        <f t="shared" si="299"/>
        <v>1600</v>
      </c>
      <c r="AA2136" s="57">
        <f t="shared" si="300"/>
        <v>93946.894382022467</v>
      </c>
      <c r="AB2136" s="59">
        <f t="shared" si="301"/>
        <v>1.6</v>
      </c>
      <c r="AC2136" s="61">
        <f t="shared" si="302"/>
        <v>457.2</v>
      </c>
    </row>
    <row r="2137" spans="4:29">
      <c r="D2137" s="12"/>
      <c r="E2137" s="36" t="s">
        <v>222</v>
      </c>
      <c r="F2137" s="16" t="s">
        <v>142</v>
      </c>
      <c r="G2137" s="14" t="s">
        <v>76</v>
      </c>
      <c r="H2137" s="13" t="s">
        <v>90</v>
      </c>
      <c r="I2137" s="13" t="s">
        <v>135</v>
      </c>
      <c r="J2137" s="13" t="s">
        <v>136</v>
      </c>
      <c r="K2137" s="13"/>
      <c r="L2137" s="14">
        <v>16.2</v>
      </c>
      <c r="M2137" s="14" t="s">
        <v>66</v>
      </c>
      <c r="N2137" s="31">
        <v>1000000</v>
      </c>
      <c r="O2137" s="14" t="s">
        <v>2</v>
      </c>
      <c r="P2137" s="14" t="s">
        <v>47</v>
      </c>
      <c r="Q2137" s="31">
        <v>4000</v>
      </c>
      <c r="R2137" s="31">
        <v>512</v>
      </c>
      <c r="S2137" s="45">
        <v>600</v>
      </c>
      <c r="T2137" s="64">
        <f t="shared" si="303"/>
        <v>9720</v>
      </c>
      <c r="U2137" s="64">
        <f t="shared" si="304"/>
        <v>45.658190669662908</v>
      </c>
      <c r="V2137" s="38">
        <f t="shared" si="305"/>
        <v>31.907064780649893</v>
      </c>
      <c r="W2137" s="52">
        <v>53.178441301083154</v>
      </c>
      <c r="X2137" s="71" t="str">
        <f t="shared" si="297"/>
        <v>ALL 2027</v>
      </c>
      <c r="Y2137" s="21">
        <f t="shared" si="298"/>
        <v>2560</v>
      </c>
      <c r="Z2137" s="21">
        <f t="shared" si="299"/>
        <v>1600</v>
      </c>
      <c r="AA2137" s="57">
        <f t="shared" si="300"/>
        <v>76096.984449438183</v>
      </c>
      <c r="AB2137" s="59">
        <f t="shared" si="301"/>
        <v>1.6</v>
      </c>
      <c r="AC2137" s="61">
        <f t="shared" si="302"/>
        <v>411.47999999999996</v>
      </c>
    </row>
    <row r="2138" spans="4:29">
      <c r="D2138" s="12"/>
      <c r="E2138" s="36" t="s">
        <v>222</v>
      </c>
      <c r="F2138" s="16" t="s">
        <v>142</v>
      </c>
      <c r="G2138" s="14" t="s">
        <v>76</v>
      </c>
      <c r="H2138" s="13" t="s">
        <v>90</v>
      </c>
      <c r="I2138" s="13" t="s">
        <v>135</v>
      </c>
      <c r="J2138" s="13" t="s">
        <v>171</v>
      </c>
      <c r="K2138" s="13" t="s">
        <v>98</v>
      </c>
      <c r="L2138" s="14">
        <v>16</v>
      </c>
      <c r="M2138" s="14" t="s">
        <v>172</v>
      </c>
      <c r="N2138" s="31">
        <v>1000000</v>
      </c>
      <c r="O2138" s="14" t="s">
        <v>2</v>
      </c>
      <c r="P2138" s="14" t="s">
        <v>47</v>
      </c>
      <c r="Q2138" s="31">
        <v>4000</v>
      </c>
      <c r="R2138" s="31">
        <v>1000</v>
      </c>
      <c r="S2138" s="45">
        <v>150</v>
      </c>
      <c r="T2138" s="64">
        <f t="shared" si="303"/>
        <v>2400</v>
      </c>
      <c r="U2138" s="64">
        <f t="shared" si="304"/>
        <v>11.134446741573035</v>
      </c>
      <c r="V2138" s="38">
        <f t="shared" si="305"/>
        <v>7.9767661951624733</v>
      </c>
      <c r="W2138" s="52">
        <v>53.178441301083154</v>
      </c>
      <c r="X2138" s="71" t="str">
        <f t="shared" ref="X2138:X2201" si="306">G2138&amp;" "&amp;F2138</f>
        <v>ALL 2027</v>
      </c>
      <c r="Y2138" s="21">
        <f t="shared" ref="Y2138:Y2201" si="307">1*LEFT(M2138, FIND("x", M2138)-2)</f>
        <v>3200</v>
      </c>
      <c r="Z2138" s="21">
        <f t="shared" ref="Z2138:Z2201" si="308">1*RIGHT(M2138, LEN(M2138)-FIND("x", M2138)-1)</f>
        <v>2000</v>
      </c>
      <c r="AA2138" s="57">
        <f t="shared" ref="AA2138:AA2201" si="309">AC2138^2*AB2138/(1+AB2138^2)</f>
        <v>74229.644943820225</v>
      </c>
      <c r="AB2138" s="59">
        <f t="shared" ref="AB2138:AB2201" si="310">Y2138/Z2138</f>
        <v>1.6</v>
      </c>
      <c r="AC2138" s="61">
        <f t="shared" ref="AC2138:AC2201" si="311">L2138*25.4</f>
        <v>406.4</v>
      </c>
    </row>
    <row r="2139" spans="4:29">
      <c r="D2139" s="12"/>
      <c r="E2139" s="36" t="s">
        <v>222</v>
      </c>
      <c r="F2139" s="16" t="s">
        <v>142</v>
      </c>
      <c r="G2139" s="14" t="s">
        <v>76</v>
      </c>
      <c r="H2139" s="13" t="s">
        <v>90</v>
      </c>
      <c r="I2139" s="13" t="s">
        <v>135</v>
      </c>
      <c r="J2139" s="13" t="s">
        <v>171</v>
      </c>
      <c r="K2139" s="13" t="s">
        <v>98</v>
      </c>
      <c r="L2139" s="14">
        <v>14.5</v>
      </c>
      <c r="M2139" s="14" t="s">
        <v>173</v>
      </c>
      <c r="N2139" s="31">
        <v>1000000</v>
      </c>
      <c r="O2139" s="14" t="s">
        <v>2</v>
      </c>
      <c r="P2139" s="14" t="s">
        <v>47</v>
      </c>
      <c r="Q2139" s="31">
        <v>4000</v>
      </c>
      <c r="R2139" s="31">
        <v>1000</v>
      </c>
      <c r="S2139" s="45">
        <v>200</v>
      </c>
      <c r="T2139" s="64">
        <f t="shared" si="303"/>
        <v>2900</v>
      </c>
      <c r="U2139" s="64">
        <f t="shared" si="304"/>
        <v>12.19279910112359</v>
      </c>
      <c r="V2139" s="38">
        <f t="shared" si="305"/>
        <v>9.6509023101965745</v>
      </c>
      <c r="W2139" s="52">
        <v>48.254511550982869</v>
      </c>
      <c r="X2139" s="71" t="str">
        <f t="shared" si="306"/>
        <v>ALL 2027</v>
      </c>
      <c r="Y2139" s="21">
        <f t="shared" si="307"/>
        <v>3072</v>
      </c>
      <c r="Z2139" s="21">
        <f t="shared" si="308"/>
        <v>1920</v>
      </c>
      <c r="AA2139" s="57">
        <f t="shared" si="309"/>
        <v>60963.995505617953</v>
      </c>
      <c r="AB2139" s="59">
        <f t="shared" si="310"/>
        <v>1.6</v>
      </c>
      <c r="AC2139" s="61">
        <f t="shared" si="311"/>
        <v>368.29999999999995</v>
      </c>
    </row>
    <row r="2140" spans="4:29">
      <c r="D2140" s="12"/>
      <c r="E2140" s="36" t="s">
        <v>222</v>
      </c>
      <c r="F2140" s="16" t="s">
        <v>142</v>
      </c>
      <c r="G2140" s="14" t="s">
        <v>76</v>
      </c>
      <c r="H2140" s="13" t="s">
        <v>90</v>
      </c>
      <c r="I2140" s="13" t="s">
        <v>135</v>
      </c>
      <c r="J2140" s="13" t="s">
        <v>207</v>
      </c>
      <c r="K2140" s="13" t="s">
        <v>98</v>
      </c>
      <c r="L2140" s="14">
        <v>16</v>
      </c>
      <c r="M2140" s="14" t="s">
        <v>172</v>
      </c>
      <c r="N2140" s="31">
        <v>1000000</v>
      </c>
      <c r="O2140" s="14" t="s">
        <v>2</v>
      </c>
      <c r="P2140" s="14" t="s">
        <v>47</v>
      </c>
      <c r="Q2140" s="31">
        <v>6144</v>
      </c>
      <c r="R2140" s="31">
        <v>1536</v>
      </c>
      <c r="S2140" s="45">
        <v>200</v>
      </c>
      <c r="T2140" s="64">
        <f t="shared" si="303"/>
        <v>3200</v>
      </c>
      <c r="U2140" s="64">
        <f t="shared" si="304"/>
        <v>14.845928988764046</v>
      </c>
      <c r="V2140" s="38">
        <f t="shared" si="305"/>
        <v>10.635688260216632</v>
      </c>
      <c r="W2140" s="52">
        <v>53.178441301083154</v>
      </c>
      <c r="X2140" s="71" t="str">
        <f t="shared" si="306"/>
        <v>ALL 2027</v>
      </c>
      <c r="Y2140" s="21">
        <f t="shared" si="307"/>
        <v>3200</v>
      </c>
      <c r="Z2140" s="21">
        <f t="shared" si="308"/>
        <v>2000</v>
      </c>
      <c r="AA2140" s="57">
        <f t="shared" si="309"/>
        <v>74229.644943820225</v>
      </c>
      <c r="AB2140" s="59">
        <f t="shared" si="310"/>
        <v>1.6</v>
      </c>
      <c r="AC2140" s="61">
        <f t="shared" si="311"/>
        <v>406.4</v>
      </c>
    </row>
    <row r="2141" spans="4:29">
      <c r="D2141" s="12"/>
      <c r="E2141" s="36" t="s">
        <v>222</v>
      </c>
      <c r="F2141" s="16" t="s">
        <v>142</v>
      </c>
      <c r="G2141" s="14" t="s">
        <v>76</v>
      </c>
      <c r="H2141" s="13" t="s">
        <v>90</v>
      </c>
      <c r="I2141" s="13" t="s">
        <v>141</v>
      </c>
      <c r="J2141" s="13" t="s">
        <v>214</v>
      </c>
      <c r="K2141" s="13" t="s">
        <v>95</v>
      </c>
      <c r="L2141" s="14">
        <v>15.6</v>
      </c>
      <c r="M2141" s="14" t="s">
        <v>15</v>
      </c>
      <c r="N2141" s="31">
        <v>1000000</v>
      </c>
      <c r="O2141" s="14" t="s">
        <v>2</v>
      </c>
      <c r="P2141" s="14" t="s">
        <v>47</v>
      </c>
      <c r="Q2141" s="31">
        <v>10000</v>
      </c>
      <c r="R2141" s="31">
        <v>1152</v>
      </c>
      <c r="S2141" s="45">
        <v>250</v>
      </c>
      <c r="T2141" s="64">
        <f t="shared" si="303"/>
        <v>3900</v>
      </c>
      <c r="U2141" s="64">
        <f t="shared" si="304"/>
        <v>16.772169001780412</v>
      </c>
      <c r="V2141" s="38">
        <f t="shared" si="305"/>
        <v>16.279605960442698</v>
      </c>
      <c r="W2141" s="52">
        <v>65.118423841770792</v>
      </c>
      <c r="X2141" s="71" t="str">
        <f t="shared" si="306"/>
        <v>ALL 2027</v>
      </c>
      <c r="Y2141" s="21">
        <f t="shared" si="307"/>
        <v>3840</v>
      </c>
      <c r="Z2141" s="21">
        <f t="shared" si="308"/>
        <v>2160</v>
      </c>
      <c r="AA2141" s="57">
        <f t="shared" si="309"/>
        <v>67088.676007121641</v>
      </c>
      <c r="AB2141" s="59">
        <f t="shared" si="310"/>
        <v>1.7777777777777777</v>
      </c>
      <c r="AC2141" s="61">
        <f t="shared" si="311"/>
        <v>396.23999999999995</v>
      </c>
    </row>
    <row r="2142" spans="4:29">
      <c r="D2142" s="12"/>
      <c r="E2142" s="36" t="s">
        <v>222</v>
      </c>
      <c r="F2142" s="16" t="s">
        <v>142</v>
      </c>
      <c r="G2142" s="14" t="s">
        <v>76</v>
      </c>
      <c r="H2142" s="13" t="s">
        <v>90</v>
      </c>
      <c r="I2142" s="13" t="s">
        <v>184</v>
      </c>
      <c r="J2142" s="13" t="s">
        <v>185</v>
      </c>
      <c r="K2142" s="13" t="s">
        <v>95</v>
      </c>
      <c r="L2142" s="14">
        <v>16</v>
      </c>
      <c r="M2142" s="14" t="s">
        <v>186</v>
      </c>
      <c r="N2142" s="31">
        <v>1000000</v>
      </c>
      <c r="O2142" s="14" t="s">
        <v>2</v>
      </c>
      <c r="P2142" s="14" t="s">
        <v>47</v>
      </c>
      <c r="Q2142" s="31">
        <v>10000</v>
      </c>
      <c r="R2142" s="31">
        <v>2596</v>
      </c>
      <c r="S2142" s="45">
        <v>150</v>
      </c>
      <c r="T2142" s="64">
        <f t="shared" si="303"/>
        <v>2400</v>
      </c>
      <c r="U2142" s="64">
        <f t="shared" si="304"/>
        <v>11.134446741573035</v>
      </c>
      <c r="V2142" s="38">
        <f t="shared" si="305"/>
        <v>9.7677635762656188</v>
      </c>
      <c r="W2142" s="52">
        <v>65.118423841770792</v>
      </c>
      <c r="X2142" s="71" t="str">
        <f t="shared" si="306"/>
        <v>ALL 2027</v>
      </c>
      <c r="Y2142" s="21">
        <f t="shared" si="307"/>
        <v>3840</v>
      </c>
      <c r="Z2142" s="21">
        <f t="shared" si="308"/>
        <v>2400</v>
      </c>
      <c r="AA2142" s="57">
        <f t="shared" si="309"/>
        <v>74229.644943820225</v>
      </c>
      <c r="AB2142" s="59">
        <f t="shared" si="310"/>
        <v>1.6</v>
      </c>
      <c r="AC2142" s="61">
        <f t="shared" si="311"/>
        <v>406.4</v>
      </c>
    </row>
    <row r="2143" spans="4:29">
      <c r="D2143" s="12"/>
      <c r="E2143" s="36" t="s">
        <v>222</v>
      </c>
      <c r="F2143" s="16" t="s">
        <v>142</v>
      </c>
      <c r="G2143" s="14" t="s">
        <v>76</v>
      </c>
      <c r="H2143" s="13" t="s">
        <v>90</v>
      </c>
      <c r="I2143" s="13" t="s">
        <v>184</v>
      </c>
      <c r="J2143" s="13" t="s">
        <v>213</v>
      </c>
      <c r="K2143" s="13" t="s">
        <v>95</v>
      </c>
      <c r="L2143" s="14">
        <v>18</v>
      </c>
      <c r="M2143" s="14" t="s">
        <v>66</v>
      </c>
      <c r="N2143" s="31">
        <v>1000000</v>
      </c>
      <c r="O2143" s="14" t="s">
        <v>2</v>
      </c>
      <c r="P2143" s="14" t="s">
        <v>47</v>
      </c>
      <c r="Q2143" s="31">
        <v>8000</v>
      </c>
      <c r="R2143" s="31">
        <v>2000</v>
      </c>
      <c r="S2143" s="45">
        <v>75</v>
      </c>
      <c r="T2143" s="64">
        <f t="shared" si="303"/>
        <v>1350</v>
      </c>
      <c r="U2143" s="64">
        <f t="shared" si="304"/>
        <v>7.0460170786516851</v>
      </c>
      <c r="V2143" s="38">
        <f t="shared" si="305"/>
        <v>4.2591992338367524</v>
      </c>
      <c r="W2143" s="52">
        <v>56.789323117823365</v>
      </c>
      <c r="X2143" s="71" t="str">
        <f t="shared" si="306"/>
        <v>ALL 2027</v>
      </c>
      <c r="Y2143" s="21">
        <f t="shared" si="307"/>
        <v>2560</v>
      </c>
      <c r="Z2143" s="21">
        <f t="shared" si="308"/>
        <v>1600</v>
      </c>
      <c r="AA2143" s="57">
        <f t="shared" si="309"/>
        <v>93946.894382022467</v>
      </c>
      <c r="AB2143" s="59">
        <f t="shared" si="310"/>
        <v>1.6</v>
      </c>
      <c r="AC2143" s="61">
        <f t="shared" si="311"/>
        <v>457.2</v>
      </c>
    </row>
    <row r="2144" spans="4:29">
      <c r="D2144" s="12"/>
      <c r="E2144" s="36" t="s">
        <v>222</v>
      </c>
      <c r="F2144" s="16" t="s">
        <v>142</v>
      </c>
      <c r="G2144" s="14" t="s">
        <v>76</v>
      </c>
      <c r="H2144" s="13" t="s">
        <v>90</v>
      </c>
      <c r="I2144" s="13" t="s">
        <v>195</v>
      </c>
      <c r="J2144" s="13" t="s">
        <v>196</v>
      </c>
      <c r="K2144" s="13" t="s">
        <v>43</v>
      </c>
      <c r="L2144" s="14">
        <v>16.100000000000001</v>
      </c>
      <c r="M2144" s="14" t="s">
        <v>143</v>
      </c>
      <c r="N2144" s="31">
        <v>1000000</v>
      </c>
      <c r="O2144" s="14" t="s">
        <v>2</v>
      </c>
      <c r="P2144" s="14" t="s">
        <v>47</v>
      </c>
      <c r="Q2144" s="31">
        <v>4000</v>
      </c>
      <c r="R2144" s="31">
        <v>1000</v>
      </c>
      <c r="S2144" s="45">
        <v>200</v>
      </c>
      <c r="T2144" s="64">
        <f t="shared" si="303"/>
        <v>3220.0000000000005</v>
      </c>
      <c r="U2144" s="64">
        <f t="shared" si="304"/>
        <v>14.291630266112758</v>
      </c>
      <c r="V2144" s="38">
        <f t="shared" si="305"/>
        <v>10.635688260216632</v>
      </c>
      <c r="W2144" s="52">
        <v>53.178441301083154</v>
      </c>
      <c r="X2144" s="71" t="str">
        <f t="shared" si="306"/>
        <v>ALL 2027</v>
      </c>
      <c r="Y2144" s="21">
        <f t="shared" si="307"/>
        <v>2560</v>
      </c>
      <c r="Z2144" s="21">
        <f t="shared" si="308"/>
        <v>1440</v>
      </c>
      <c r="AA2144" s="57">
        <f t="shared" si="309"/>
        <v>71458.151330563793</v>
      </c>
      <c r="AB2144" s="59">
        <f t="shared" si="310"/>
        <v>1.7777777777777777</v>
      </c>
      <c r="AC2144" s="61">
        <f t="shared" si="311"/>
        <v>408.94</v>
      </c>
    </row>
    <row r="2145" spans="4:29">
      <c r="D2145" s="12"/>
      <c r="E2145" s="36" t="s">
        <v>222</v>
      </c>
      <c r="F2145" s="16" t="s">
        <v>142</v>
      </c>
      <c r="G2145" s="14" t="s">
        <v>76</v>
      </c>
      <c r="H2145" s="13" t="s">
        <v>90</v>
      </c>
      <c r="I2145" s="13" t="s">
        <v>295</v>
      </c>
      <c r="J2145" s="13" t="s">
        <v>296</v>
      </c>
      <c r="K2145" s="13"/>
      <c r="L2145" s="14">
        <v>16</v>
      </c>
      <c r="M2145" s="14" t="s">
        <v>66</v>
      </c>
      <c r="N2145" s="31">
        <v>1000000</v>
      </c>
      <c r="O2145" s="14" t="s">
        <v>2</v>
      </c>
      <c r="P2145" s="14" t="s">
        <v>47</v>
      </c>
      <c r="Q2145" s="31">
        <v>4000</v>
      </c>
      <c r="R2145" s="31">
        <v>1000</v>
      </c>
      <c r="S2145" s="45">
        <v>30</v>
      </c>
      <c r="T2145" s="64">
        <f t="shared" si="303"/>
        <v>480</v>
      </c>
      <c r="U2145" s="64">
        <f t="shared" si="304"/>
        <v>2.2268893483146064</v>
      </c>
      <c r="V2145" s="38">
        <f t="shared" si="305"/>
        <v>1.9535527152531238</v>
      </c>
      <c r="W2145" s="52">
        <v>65.118423841770792</v>
      </c>
      <c r="X2145" s="71" t="str">
        <f t="shared" si="306"/>
        <v>ALL 2027</v>
      </c>
      <c r="Y2145" s="21">
        <f t="shared" si="307"/>
        <v>2560</v>
      </c>
      <c r="Z2145" s="21">
        <f t="shared" si="308"/>
        <v>1600</v>
      </c>
      <c r="AA2145" s="57">
        <f t="shared" si="309"/>
        <v>74229.644943820225</v>
      </c>
      <c r="AB2145" s="59">
        <f t="shared" si="310"/>
        <v>1.6</v>
      </c>
      <c r="AC2145" s="61">
        <f t="shared" si="311"/>
        <v>406.4</v>
      </c>
    </row>
    <row r="2146" spans="4:29">
      <c r="D2146" s="12"/>
      <c r="E2146" s="36" t="s">
        <v>222</v>
      </c>
      <c r="F2146" s="16" t="s">
        <v>142</v>
      </c>
      <c r="G2146" s="14" t="s">
        <v>76</v>
      </c>
      <c r="H2146" s="13" t="s">
        <v>5</v>
      </c>
      <c r="I2146" s="13" t="s">
        <v>31</v>
      </c>
      <c r="J2146" s="13" t="s">
        <v>32</v>
      </c>
      <c r="K2146" s="13" t="s">
        <v>33</v>
      </c>
      <c r="L2146" s="14">
        <v>31.5</v>
      </c>
      <c r="M2146" s="14" t="s">
        <v>34</v>
      </c>
      <c r="N2146" s="31">
        <v>1000000</v>
      </c>
      <c r="O2146" s="14" t="s">
        <v>1</v>
      </c>
      <c r="P2146" s="14" t="s">
        <v>35</v>
      </c>
      <c r="Q2146" s="31">
        <v>576</v>
      </c>
      <c r="R2146" s="31">
        <v>576</v>
      </c>
      <c r="S2146" s="45">
        <v>15</v>
      </c>
      <c r="T2146" s="64">
        <f t="shared" si="303"/>
        <v>472.5</v>
      </c>
      <c r="U2146" s="64">
        <f t="shared" si="304"/>
        <v>4.1031027347181004</v>
      </c>
      <c r="V2146" s="38">
        <f t="shared" si="305"/>
        <v>1.538858724447481</v>
      </c>
      <c r="W2146" s="52">
        <v>102.59058162983206</v>
      </c>
      <c r="X2146" s="71" t="str">
        <f t="shared" si="306"/>
        <v>ALL 2027</v>
      </c>
      <c r="Y2146" s="21">
        <f t="shared" si="307"/>
        <v>6016</v>
      </c>
      <c r="Z2146" s="21">
        <f t="shared" si="308"/>
        <v>3384</v>
      </c>
      <c r="AA2146" s="57">
        <f t="shared" si="309"/>
        <v>273540.18231454003</v>
      </c>
      <c r="AB2146" s="59">
        <f t="shared" si="310"/>
        <v>1.7777777777777777</v>
      </c>
      <c r="AC2146" s="61">
        <f t="shared" si="311"/>
        <v>800.09999999999991</v>
      </c>
    </row>
    <row r="2147" spans="4:29">
      <c r="D2147" s="12"/>
      <c r="E2147" s="36" t="s">
        <v>222</v>
      </c>
      <c r="F2147" s="16" t="s">
        <v>142</v>
      </c>
      <c r="G2147" s="14" t="s">
        <v>76</v>
      </c>
      <c r="H2147" s="13" t="s">
        <v>5</v>
      </c>
      <c r="I2147" s="13" t="s">
        <v>31</v>
      </c>
      <c r="J2147" s="13" t="s">
        <v>306</v>
      </c>
      <c r="K2147" s="13" t="s">
        <v>57</v>
      </c>
      <c r="L2147" s="14">
        <v>27</v>
      </c>
      <c r="M2147" s="14" t="s">
        <v>307</v>
      </c>
      <c r="N2147" s="31">
        <v>1000000</v>
      </c>
      <c r="O2147" s="14" t="s">
        <v>2</v>
      </c>
      <c r="P2147" s="14" t="s">
        <v>35</v>
      </c>
      <c r="Q2147" s="31">
        <v>4000</v>
      </c>
      <c r="R2147" s="31">
        <v>1000</v>
      </c>
      <c r="S2147" s="45">
        <v>150</v>
      </c>
      <c r="T2147" s="64">
        <f t="shared" si="303"/>
        <v>4050</v>
      </c>
      <c r="U2147" s="64">
        <f t="shared" si="304"/>
        <v>30.145244581602373</v>
      </c>
      <c r="V2147" s="38">
        <f t="shared" si="305"/>
        <v>11.814463755435495</v>
      </c>
      <c r="W2147" s="52">
        <v>78.76309170290331</v>
      </c>
      <c r="X2147" s="71" t="str">
        <f t="shared" si="306"/>
        <v>ALL 2027</v>
      </c>
      <c r="Y2147" s="21">
        <f t="shared" si="307"/>
        <v>5120</v>
      </c>
      <c r="Z2147" s="21">
        <f t="shared" si="308"/>
        <v>2880</v>
      </c>
      <c r="AA2147" s="57">
        <f t="shared" si="309"/>
        <v>200968.29721068247</v>
      </c>
      <c r="AB2147" s="59">
        <f t="shared" si="310"/>
        <v>1.7777777777777777</v>
      </c>
      <c r="AC2147" s="61">
        <f t="shared" si="311"/>
        <v>685.8</v>
      </c>
    </row>
    <row r="2148" spans="4:29">
      <c r="D2148" s="12"/>
      <c r="E2148" s="36" t="s">
        <v>222</v>
      </c>
      <c r="F2148" s="16" t="s">
        <v>142</v>
      </c>
      <c r="G2148" s="14" t="s">
        <v>76</v>
      </c>
      <c r="H2148" s="13" t="s">
        <v>5</v>
      </c>
      <c r="I2148" s="13" t="s">
        <v>76</v>
      </c>
      <c r="J2148" s="13"/>
      <c r="K2148" s="13"/>
      <c r="L2148" s="14">
        <v>27</v>
      </c>
      <c r="M2148" s="14" t="s">
        <v>15</v>
      </c>
      <c r="N2148" s="31">
        <v>1000000</v>
      </c>
      <c r="O2148" s="14" t="s">
        <v>1</v>
      </c>
      <c r="P2148" s="14" t="s">
        <v>35</v>
      </c>
      <c r="Q2148" s="31">
        <v>5000</v>
      </c>
      <c r="R2148" s="31">
        <v>1152</v>
      </c>
      <c r="S2148" s="45">
        <v>3960</v>
      </c>
      <c r="T2148" s="64">
        <f t="shared" si="303"/>
        <v>106920</v>
      </c>
      <c r="U2148" s="64">
        <f t="shared" si="304"/>
        <v>795.8344569543026</v>
      </c>
      <c r="V2148" s="38">
        <f t="shared" si="305"/>
        <v>0</v>
      </c>
      <c r="W2148" s="52">
        <v>0</v>
      </c>
      <c r="X2148" s="71" t="str">
        <f t="shared" si="306"/>
        <v>ALL 2027</v>
      </c>
      <c r="Y2148" s="21">
        <f t="shared" si="307"/>
        <v>3840</v>
      </c>
      <c r="Z2148" s="21">
        <f t="shared" si="308"/>
        <v>2160</v>
      </c>
      <c r="AA2148" s="57">
        <f t="shared" si="309"/>
        <v>200968.29721068247</v>
      </c>
      <c r="AB2148" s="59">
        <f t="shared" si="310"/>
        <v>1.7777777777777777</v>
      </c>
      <c r="AC2148" s="61">
        <f t="shared" si="311"/>
        <v>685.8</v>
      </c>
    </row>
    <row r="2149" spans="4:29">
      <c r="D2149" s="12"/>
      <c r="E2149" s="36" t="s">
        <v>222</v>
      </c>
      <c r="F2149" s="16" t="s">
        <v>142</v>
      </c>
      <c r="G2149" s="14" t="s">
        <v>76</v>
      </c>
      <c r="H2149" s="13" t="s">
        <v>5</v>
      </c>
      <c r="I2149" s="13" t="s">
        <v>76</v>
      </c>
      <c r="J2149" s="13"/>
      <c r="K2149" s="13"/>
      <c r="L2149" s="14">
        <v>31.5</v>
      </c>
      <c r="M2149" s="14" t="s">
        <v>15</v>
      </c>
      <c r="N2149" s="31" t="s">
        <v>65</v>
      </c>
      <c r="O2149" s="14" t="s">
        <v>1</v>
      </c>
      <c r="P2149" s="14" t="s">
        <v>35</v>
      </c>
      <c r="Q2149" s="31">
        <v>5000</v>
      </c>
      <c r="R2149" s="31">
        <v>1152</v>
      </c>
      <c r="S2149" s="45">
        <v>24</v>
      </c>
      <c r="T2149" s="64">
        <f t="shared" si="303"/>
        <v>756</v>
      </c>
      <c r="U2149" s="64">
        <f t="shared" si="304"/>
        <v>6.5649643755489606</v>
      </c>
      <c r="V2149" s="38">
        <f t="shared" si="305"/>
        <v>1.7235217713811786</v>
      </c>
      <c r="W2149" s="52">
        <v>71.813407140882433</v>
      </c>
      <c r="X2149" s="71" t="str">
        <f t="shared" si="306"/>
        <v>ALL 2027</v>
      </c>
      <c r="Y2149" s="21">
        <f t="shared" si="307"/>
        <v>3840</v>
      </c>
      <c r="Z2149" s="21">
        <f t="shared" si="308"/>
        <v>2160</v>
      </c>
      <c r="AA2149" s="57">
        <f t="shared" si="309"/>
        <v>273540.18231454003</v>
      </c>
      <c r="AB2149" s="59">
        <f t="shared" si="310"/>
        <v>1.7777777777777777</v>
      </c>
      <c r="AC2149" s="61">
        <f t="shared" si="311"/>
        <v>800.09999999999991</v>
      </c>
    </row>
    <row r="2150" spans="4:29">
      <c r="D2150" s="12"/>
      <c r="E2150" s="36" t="s">
        <v>222</v>
      </c>
      <c r="F2150" s="16" t="s">
        <v>142</v>
      </c>
      <c r="G2150" s="14" t="s">
        <v>76</v>
      </c>
      <c r="H2150" s="13" t="s">
        <v>5</v>
      </c>
      <c r="I2150" s="13" t="s">
        <v>76</v>
      </c>
      <c r="J2150" s="13"/>
      <c r="K2150" s="13"/>
      <c r="L2150" s="14">
        <v>31.5</v>
      </c>
      <c r="M2150" s="14" t="s">
        <v>15</v>
      </c>
      <c r="N2150" s="31" t="s">
        <v>65</v>
      </c>
      <c r="O2150" s="14" t="s">
        <v>1</v>
      </c>
      <c r="P2150" s="14" t="s">
        <v>35</v>
      </c>
      <c r="Q2150" s="31">
        <v>5000</v>
      </c>
      <c r="R2150" s="31">
        <v>1152</v>
      </c>
      <c r="S2150" s="45">
        <v>2970</v>
      </c>
      <c r="T2150" s="64">
        <f t="shared" si="303"/>
        <v>93555</v>
      </c>
      <c r="U2150" s="64">
        <f t="shared" si="304"/>
        <v>812.41434147418397</v>
      </c>
      <c r="V2150" s="38">
        <f t="shared" si="305"/>
        <v>213.2858192084208</v>
      </c>
      <c r="W2150" s="52">
        <v>71.813407140882433</v>
      </c>
      <c r="X2150" s="71" t="str">
        <f t="shared" si="306"/>
        <v>ALL 2027</v>
      </c>
      <c r="Y2150" s="21">
        <f t="shared" si="307"/>
        <v>3840</v>
      </c>
      <c r="Z2150" s="21">
        <f t="shared" si="308"/>
        <v>2160</v>
      </c>
      <c r="AA2150" s="57">
        <f t="shared" si="309"/>
        <v>273540.18231454003</v>
      </c>
      <c r="AB2150" s="59">
        <f t="shared" si="310"/>
        <v>1.7777777777777777</v>
      </c>
      <c r="AC2150" s="61">
        <f t="shared" si="311"/>
        <v>800.09999999999991</v>
      </c>
    </row>
    <row r="2151" spans="4:29">
      <c r="D2151" s="12"/>
      <c r="E2151" s="36" t="s">
        <v>222</v>
      </c>
      <c r="F2151" s="16" t="s">
        <v>142</v>
      </c>
      <c r="G2151" s="14" t="s">
        <v>76</v>
      </c>
      <c r="H2151" s="13" t="s">
        <v>5</v>
      </c>
      <c r="I2151" s="13" t="s">
        <v>76</v>
      </c>
      <c r="J2151" s="13"/>
      <c r="K2151" s="13"/>
      <c r="L2151" s="14">
        <v>49</v>
      </c>
      <c r="M2151" s="14" t="s">
        <v>99</v>
      </c>
      <c r="N2151" s="31">
        <v>1000000</v>
      </c>
      <c r="O2151" s="14" t="s">
        <v>1</v>
      </c>
      <c r="P2151" s="14" t="s">
        <v>35</v>
      </c>
      <c r="Q2151" s="31">
        <v>5000</v>
      </c>
      <c r="R2151" s="31">
        <v>1152</v>
      </c>
      <c r="S2151" s="45">
        <v>90</v>
      </c>
      <c r="T2151" s="64">
        <f t="shared" si="303"/>
        <v>4410</v>
      </c>
      <c r="U2151" s="64">
        <f t="shared" si="304"/>
        <v>36.33559803366515</v>
      </c>
      <c r="V2151" s="38">
        <f t="shared" si="305"/>
        <v>9.2331523466848857</v>
      </c>
      <c r="W2151" s="52">
        <v>102.59058162983206</v>
      </c>
      <c r="X2151" s="71" t="str">
        <f t="shared" si="306"/>
        <v>ALL 2027</v>
      </c>
      <c r="Y2151" s="21">
        <f t="shared" si="307"/>
        <v>5120</v>
      </c>
      <c r="Z2151" s="21">
        <f t="shared" si="308"/>
        <v>1440</v>
      </c>
      <c r="AA2151" s="57">
        <f t="shared" si="309"/>
        <v>403728.86704072385</v>
      </c>
      <c r="AB2151" s="59">
        <f t="shared" si="310"/>
        <v>3.5555555555555554</v>
      </c>
      <c r="AC2151" s="61">
        <f t="shared" si="311"/>
        <v>1244.5999999999999</v>
      </c>
    </row>
    <row r="2152" spans="4:29">
      <c r="D2152" s="12"/>
      <c r="E2152" s="36" t="s">
        <v>222</v>
      </c>
      <c r="F2152" s="16" t="s">
        <v>142</v>
      </c>
      <c r="G2152" s="14" t="s">
        <v>76</v>
      </c>
      <c r="H2152" s="13" t="s">
        <v>6</v>
      </c>
      <c r="I2152" s="13" t="s">
        <v>76</v>
      </c>
      <c r="J2152" s="13"/>
      <c r="K2152" s="13" t="s">
        <v>123</v>
      </c>
      <c r="L2152" s="14">
        <v>43</v>
      </c>
      <c r="M2152" s="14" t="s">
        <v>15</v>
      </c>
      <c r="N2152" s="31">
        <v>1000000</v>
      </c>
      <c r="O2152" s="14" t="s">
        <v>1</v>
      </c>
      <c r="P2152" s="14" t="s">
        <v>35</v>
      </c>
      <c r="Q2152" s="31">
        <v>4000</v>
      </c>
      <c r="R2152" s="31">
        <v>500</v>
      </c>
      <c r="S2152" s="45">
        <v>143.96700000000001</v>
      </c>
      <c r="T2152" s="64">
        <f t="shared" si="303"/>
        <v>6190.5810000000001</v>
      </c>
      <c r="U2152" s="64">
        <f t="shared" si="304"/>
        <v>73.383748229816987</v>
      </c>
      <c r="V2152" s="38">
        <f t="shared" si="305"/>
        <v>14.194610061351939</v>
      </c>
      <c r="W2152" s="52">
        <v>98.596275961518529</v>
      </c>
      <c r="X2152" s="71" t="str">
        <f t="shared" si="306"/>
        <v>ALL 2027</v>
      </c>
      <c r="Y2152" s="21">
        <f t="shared" si="307"/>
        <v>3840</v>
      </c>
      <c r="Z2152" s="21">
        <f t="shared" si="308"/>
        <v>2160</v>
      </c>
      <c r="AA2152" s="57">
        <f t="shared" si="309"/>
        <v>509726.1749554897</v>
      </c>
      <c r="AB2152" s="59">
        <f t="shared" si="310"/>
        <v>1.7777777777777777</v>
      </c>
      <c r="AC2152" s="61">
        <f t="shared" si="311"/>
        <v>1092.2</v>
      </c>
    </row>
    <row r="2153" spans="4:29">
      <c r="D2153" s="12"/>
      <c r="E2153" s="36" t="s">
        <v>222</v>
      </c>
      <c r="F2153" s="16" t="s">
        <v>142</v>
      </c>
      <c r="G2153" s="14" t="s">
        <v>76</v>
      </c>
      <c r="H2153" s="13" t="s">
        <v>6</v>
      </c>
      <c r="I2153" s="13" t="s">
        <v>76</v>
      </c>
      <c r="J2153" s="13"/>
      <c r="K2153" s="13" t="s">
        <v>123</v>
      </c>
      <c r="L2153" s="14">
        <v>50</v>
      </c>
      <c r="M2153" s="14" t="s">
        <v>15</v>
      </c>
      <c r="N2153" s="31">
        <v>1000000</v>
      </c>
      <c r="O2153" s="14" t="s">
        <v>1</v>
      </c>
      <c r="P2153" s="14" t="s">
        <v>35</v>
      </c>
      <c r="Q2153" s="31">
        <v>5929.950586864823</v>
      </c>
      <c r="R2153" s="31">
        <v>494.16254890540188</v>
      </c>
      <c r="S2153" s="45">
        <v>254.447</v>
      </c>
      <c r="T2153" s="64">
        <f t="shared" si="303"/>
        <v>12722.35</v>
      </c>
      <c r="U2153" s="64">
        <f t="shared" si="304"/>
        <v>175.36275830029675</v>
      </c>
      <c r="V2153" s="38">
        <f t="shared" si="305"/>
        <v>29.171542592535481</v>
      </c>
      <c r="W2153" s="52">
        <v>114.64683251339368</v>
      </c>
      <c r="X2153" s="71" t="str">
        <f t="shared" si="306"/>
        <v>ALL 2027</v>
      </c>
      <c r="Y2153" s="21">
        <f t="shared" si="307"/>
        <v>3840</v>
      </c>
      <c r="Z2153" s="21">
        <f t="shared" si="308"/>
        <v>2160</v>
      </c>
      <c r="AA2153" s="57">
        <f t="shared" si="309"/>
        <v>689191.69139465876</v>
      </c>
      <c r="AB2153" s="59">
        <f t="shared" si="310"/>
        <v>1.7777777777777777</v>
      </c>
      <c r="AC2153" s="61">
        <f t="shared" si="311"/>
        <v>1270</v>
      </c>
    </row>
    <row r="2154" spans="4:29">
      <c r="D2154" s="12"/>
      <c r="E2154" s="36" t="s">
        <v>222</v>
      </c>
      <c r="F2154" s="16" t="s">
        <v>142</v>
      </c>
      <c r="G2154" s="14" t="s">
        <v>76</v>
      </c>
      <c r="H2154" s="13" t="s">
        <v>6</v>
      </c>
      <c r="I2154" s="13" t="s">
        <v>76</v>
      </c>
      <c r="J2154" s="13"/>
      <c r="K2154" s="13" t="s">
        <v>123</v>
      </c>
      <c r="L2154" s="14">
        <v>55</v>
      </c>
      <c r="M2154" s="14" t="s">
        <v>15</v>
      </c>
      <c r="N2154" s="31">
        <v>1000000</v>
      </c>
      <c r="O2154" s="14" t="s">
        <v>1</v>
      </c>
      <c r="P2154" s="14" t="s">
        <v>35</v>
      </c>
      <c r="Q2154" s="31">
        <v>6804.6390532544374</v>
      </c>
      <c r="R2154" s="31">
        <v>567.05325443786978</v>
      </c>
      <c r="S2154" s="45">
        <v>2508.2910000000002</v>
      </c>
      <c r="T2154" s="64">
        <f t="shared" si="303"/>
        <v>137956.005</v>
      </c>
      <c r="U2154" s="64">
        <f t="shared" si="304"/>
        <v>2091.7189133279999</v>
      </c>
      <c r="V2154" s="38">
        <f t="shared" si="305"/>
        <v>221.42706599232665</v>
      </c>
      <c r="W2154" s="52">
        <v>88.278061035313144</v>
      </c>
      <c r="X2154" s="71" t="str">
        <f t="shared" si="306"/>
        <v>ALL 2027</v>
      </c>
      <c r="Y2154" s="21">
        <f t="shared" si="307"/>
        <v>3840</v>
      </c>
      <c r="Z2154" s="21">
        <f t="shared" si="308"/>
        <v>2160</v>
      </c>
      <c r="AA2154" s="57">
        <f t="shared" si="309"/>
        <v>833921.94658753707</v>
      </c>
      <c r="AB2154" s="59">
        <f t="shared" si="310"/>
        <v>1.7777777777777777</v>
      </c>
      <c r="AC2154" s="61">
        <f t="shared" si="311"/>
        <v>1397</v>
      </c>
    </row>
    <row r="2155" spans="4:29">
      <c r="D2155" s="12"/>
      <c r="E2155" s="36" t="s">
        <v>222</v>
      </c>
      <c r="F2155" s="16" t="s">
        <v>142</v>
      </c>
      <c r="G2155" s="14" t="s">
        <v>76</v>
      </c>
      <c r="H2155" s="13" t="s">
        <v>6</v>
      </c>
      <c r="I2155" s="13" t="s">
        <v>76</v>
      </c>
      <c r="J2155" s="13"/>
      <c r="K2155" s="13" t="s">
        <v>123</v>
      </c>
      <c r="L2155" s="14">
        <v>65</v>
      </c>
      <c r="M2155" s="14" t="s">
        <v>15</v>
      </c>
      <c r="N2155" s="31">
        <v>1000000</v>
      </c>
      <c r="O2155" s="14" t="s">
        <v>1</v>
      </c>
      <c r="P2155" s="14" t="s">
        <v>35</v>
      </c>
      <c r="Q2155" s="31">
        <v>9504</v>
      </c>
      <c r="R2155" s="31">
        <v>792</v>
      </c>
      <c r="S2155" s="45">
        <v>3565.663</v>
      </c>
      <c r="T2155" s="64">
        <f t="shared" si="303"/>
        <v>231768.095</v>
      </c>
      <c r="U2155" s="64">
        <f t="shared" si="304"/>
        <v>4153.0487805135672</v>
      </c>
      <c r="V2155" s="38">
        <f t="shared" si="305"/>
        <v>421.01067167698989</v>
      </c>
      <c r="W2155" s="52">
        <v>118.07360136866268</v>
      </c>
      <c r="X2155" s="71" t="str">
        <f t="shared" si="306"/>
        <v>ALL 2027</v>
      </c>
      <c r="Y2155" s="21">
        <f t="shared" si="307"/>
        <v>3840</v>
      </c>
      <c r="Z2155" s="21">
        <f t="shared" si="308"/>
        <v>2160</v>
      </c>
      <c r="AA2155" s="57">
        <f t="shared" si="309"/>
        <v>1164733.9584569733</v>
      </c>
      <c r="AB2155" s="59">
        <f t="shared" si="310"/>
        <v>1.7777777777777777</v>
      </c>
      <c r="AC2155" s="61">
        <f t="shared" si="311"/>
        <v>1651</v>
      </c>
    </row>
    <row r="2156" spans="4:29">
      <c r="D2156" s="12"/>
      <c r="E2156" s="36" t="s">
        <v>222</v>
      </c>
      <c r="F2156" s="16" t="s">
        <v>142</v>
      </c>
      <c r="G2156" s="14" t="s">
        <v>76</v>
      </c>
      <c r="H2156" s="13" t="s">
        <v>6</v>
      </c>
      <c r="I2156" s="13" t="s">
        <v>76</v>
      </c>
      <c r="J2156" s="13"/>
      <c r="K2156" s="13" t="s">
        <v>123</v>
      </c>
      <c r="L2156" s="14">
        <v>75</v>
      </c>
      <c r="M2156" s="14" t="s">
        <v>15</v>
      </c>
      <c r="N2156" s="31">
        <v>1000000</v>
      </c>
      <c r="O2156" s="14" t="s">
        <v>2</v>
      </c>
      <c r="P2156" s="14" t="s">
        <v>35</v>
      </c>
      <c r="Q2156" s="31">
        <v>13685.759999999997</v>
      </c>
      <c r="R2156" s="31">
        <v>1140.4799999999998</v>
      </c>
      <c r="S2156" s="45">
        <v>3430.34</v>
      </c>
      <c r="T2156" s="64">
        <f t="shared" si="303"/>
        <v>257275.5</v>
      </c>
      <c r="U2156" s="64">
        <f t="shared" si="304"/>
        <v>5319.3641099821962</v>
      </c>
      <c r="V2156" s="38">
        <f t="shared" si="305"/>
        <v>777.89812768257593</v>
      </c>
      <c r="W2156" s="52">
        <v>226.76997839356329</v>
      </c>
      <c r="X2156" s="71" t="str">
        <f t="shared" si="306"/>
        <v>ALL 2027</v>
      </c>
      <c r="Y2156" s="21">
        <f t="shared" si="307"/>
        <v>3840</v>
      </c>
      <c r="Z2156" s="21">
        <f t="shared" si="308"/>
        <v>2160</v>
      </c>
      <c r="AA2156" s="57">
        <f t="shared" si="309"/>
        <v>1550681.3056379822</v>
      </c>
      <c r="AB2156" s="59">
        <f t="shared" si="310"/>
        <v>1.7777777777777777</v>
      </c>
      <c r="AC2156" s="61">
        <f t="shared" si="311"/>
        <v>1905</v>
      </c>
    </row>
    <row r="2157" spans="4:29">
      <c r="D2157" s="12"/>
      <c r="E2157" s="36" t="s">
        <v>222</v>
      </c>
      <c r="F2157" s="16" t="s">
        <v>142</v>
      </c>
      <c r="G2157" s="14" t="s">
        <v>76</v>
      </c>
      <c r="H2157" s="13" t="s">
        <v>6</v>
      </c>
      <c r="I2157" s="13" t="s">
        <v>76</v>
      </c>
      <c r="J2157" s="13"/>
      <c r="K2157" s="13" t="s">
        <v>123</v>
      </c>
      <c r="L2157" s="14">
        <v>85</v>
      </c>
      <c r="M2157" s="14" t="s">
        <v>15</v>
      </c>
      <c r="N2157" s="31">
        <v>1000000</v>
      </c>
      <c r="O2157" s="14" t="s">
        <v>2</v>
      </c>
      <c r="P2157" s="14" t="s">
        <v>35</v>
      </c>
      <c r="Q2157" s="31">
        <v>17578.598399999999</v>
      </c>
      <c r="R2157" s="31">
        <v>1464.8832</v>
      </c>
      <c r="S2157" s="45">
        <v>2675.8180000000002</v>
      </c>
      <c r="T2157" s="64">
        <f t="shared" si="303"/>
        <v>227444.53000000003</v>
      </c>
      <c r="U2157" s="64">
        <f t="shared" si="304"/>
        <v>5329.5979311915489</v>
      </c>
      <c r="V2157" s="38">
        <f t="shared" si="305"/>
        <v>795.6283416853471</v>
      </c>
      <c r="W2157" s="52">
        <v>297.3402307949745</v>
      </c>
      <c r="X2157" s="71" t="str">
        <f t="shared" si="306"/>
        <v>ALL 2027</v>
      </c>
      <c r="Y2157" s="21">
        <f t="shared" si="307"/>
        <v>3840</v>
      </c>
      <c r="Z2157" s="21">
        <f t="shared" si="308"/>
        <v>2160</v>
      </c>
      <c r="AA2157" s="57">
        <f t="shared" si="309"/>
        <v>1991763.9881305636</v>
      </c>
      <c r="AB2157" s="59">
        <f t="shared" si="310"/>
        <v>1.7777777777777777</v>
      </c>
      <c r="AC2157" s="61">
        <f t="shared" si="311"/>
        <v>2159</v>
      </c>
    </row>
    <row r="2158" spans="4:29">
      <c r="D2158" s="12"/>
      <c r="E2158" s="36" t="s">
        <v>222</v>
      </c>
      <c r="F2158" s="16" t="s">
        <v>142</v>
      </c>
      <c r="G2158" s="14" t="s">
        <v>76</v>
      </c>
      <c r="H2158" s="13" t="s">
        <v>6</v>
      </c>
      <c r="I2158" s="13" t="s">
        <v>76</v>
      </c>
      <c r="J2158" s="13"/>
      <c r="K2158" s="13" t="s">
        <v>123</v>
      </c>
      <c r="L2158" s="14">
        <v>98</v>
      </c>
      <c r="M2158" s="14" t="s">
        <v>15</v>
      </c>
      <c r="N2158" s="31">
        <v>1000000</v>
      </c>
      <c r="O2158" s="14" t="s">
        <v>2</v>
      </c>
      <c r="P2158" s="14" t="s">
        <v>35</v>
      </c>
      <c r="Q2158" s="31">
        <v>20000</v>
      </c>
      <c r="R2158" s="31">
        <v>2000</v>
      </c>
      <c r="S2158" s="45">
        <v>313.85599999999999</v>
      </c>
      <c r="T2158" s="64">
        <f t="shared" si="303"/>
        <v>30757.887999999999</v>
      </c>
      <c r="U2158" s="64">
        <f t="shared" si="304"/>
        <v>830.96476949434089</v>
      </c>
      <c r="V2158" s="38">
        <f t="shared" si="305"/>
        <v>139.98302321458127</v>
      </c>
      <c r="W2158" s="52">
        <v>446.01034619246178</v>
      </c>
      <c r="X2158" s="71" t="str">
        <f t="shared" si="306"/>
        <v>ALL 2027</v>
      </c>
      <c r="Y2158" s="21">
        <f t="shared" si="307"/>
        <v>3840</v>
      </c>
      <c r="Z2158" s="21">
        <f t="shared" si="308"/>
        <v>2160</v>
      </c>
      <c r="AA2158" s="57">
        <f t="shared" si="309"/>
        <v>2647598.8016617205</v>
      </c>
      <c r="AB2158" s="59">
        <f t="shared" si="310"/>
        <v>1.7777777777777777</v>
      </c>
      <c r="AC2158" s="61">
        <f t="shared" si="311"/>
        <v>2489.1999999999998</v>
      </c>
    </row>
    <row r="2159" spans="4:29">
      <c r="D2159" s="12"/>
      <c r="E2159" s="36" t="s">
        <v>222</v>
      </c>
      <c r="F2159" s="16" t="s">
        <v>142</v>
      </c>
      <c r="G2159" s="14" t="s">
        <v>76</v>
      </c>
      <c r="H2159" s="13" t="s">
        <v>6</v>
      </c>
      <c r="I2159" s="13" t="s">
        <v>76</v>
      </c>
      <c r="J2159" s="13"/>
      <c r="K2159" s="13" t="s">
        <v>123</v>
      </c>
      <c r="L2159" s="14">
        <v>100</v>
      </c>
      <c r="M2159" s="14" t="s">
        <v>15</v>
      </c>
      <c r="N2159" s="31">
        <v>1000000</v>
      </c>
      <c r="O2159" s="14" t="s">
        <v>2</v>
      </c>
      <c r="P2159" s="14" t="s">
        <v>35</v>
      </c>
      <c r="Q2159" s="31">
        <v>20000</v>
      </c>
      <c r="R2159" s="31">
        <v>2000</v>
      </c>
      <c r="S2159" s="45">
        <v>380.44900000000001</v>
      </c>
      <c r="T2159" s="64">
        <f t="shared" si="303"/>
        <v>38044.9</v>
      </c>
      <c r="U2159" s="64">
        <f t="shared" si="304"/>
        <v>1048.8091591976261</v>
      </c>
      <c r="V2159" s="38">
        <f t="shared" si="305"/>
        <v>169.68419019857589</v>
      </c>
      <c r="W2159" s="52">
        <v>446.01034619246178</v>
      </c>
      <c r="X2159" s="71" t="str">
        <f t="shared" si="306"/>
        <v>ALL 2027</v>
      </c>
      <c r="Y2159" s="21">
        <f t="shared" si="307"/>
        <v>3840</v>
      </c>
      <c r="Z2159" s="21">
        <f t="shared" si="308"/>
        <v>2160</v>
      </c>
      <c r="AA2159" s="57">
        <f t="shared" si="309"/>
        <v>2756766.765578635</v>
      </c>
      <c r="AB2159" s="59">
        <f t="shared" si="310"/>
        <v>1.7777777777777777</v>
      </c>
      <c r="AC2159" s="61">
        <f t="shared" si="311"/>
        <v>2540</v>
      </c>
    </row>
    <row r="2160" spans="4:29">
      <c r="D2160" s="12"/>
      <c r="E2160" s="36" t="s">
        <v>222</v>
      </c>
      <c r="F2160" s="16" t="s">
        <v>142</v>
      </c>
      <c r="G2160" s="14" t="s">
        <v>76</v>
      </c>
      <c r="H2160" s="13" t="s">
        <v>6</v>
      </c>
      <c r="I2160" s="13" t="s">
        <v>76</v>
      </c>
      <c r="J2160" s="13"/>
      <c r="K2160" s="13" t="s">
        <v>123</v>
      </c>
      <c r="L2160" s="14">
        <v>115</v>
      </c>
      <c r="M2160" s="14" t="s">
        <v>15</v>
      </c>
      <c r="N2160" s="31">
        <v>1000000</v>
      </c>
      <c r="O2160" s="14" t="s">
        <v>2</v>
      </c>
      <c r="P2160" s="14" t="s">
        <v>35</v>
      </c>
      <c r="Q2160" s="31">
        <v>32000</v>
      </c>
      <c r="R2160" s="31">
        <v>2000</v>
      </c>
      <c r="S2160" s="45">
        <v>3.4590000000000001</v>
      </c>
      <c r="T2160" s="64">
        <f t="shared" si="303"/>
        <v>397.78500000000003</v>
      </c>
      <c r="U2160" s="64">
        <f t="shared" si="304"/>
        <v>12.610905380225521</v>
      </c>
      <c r="V2160" s="38">
        <f t="shared" si="305"/>
        <v>1.8512997449756703</v>
      </c>
      <c r="W2160" s="52">
        <v>535.21241543095414</v>
      </c>
      <c r="X2160" s="71" t="str">
        <f t="shared" si="306"/>
        <v>ALL 2027</v>
      </c>
      <c r="Y2160" s="21">
        <f t="shared" si="307"/>
        <v>3840</v>
      </c>
      <c r="Z2160" s="21">
        <f t="shared" si="308"/>
        <v>2160</v>
      </c>
      <c r="AA2160" s="57">
        <f t="shared" si="309"/>
        <v>3645824.047477745</v>
      </c>
      <c r="AB2160" s="59">
        <f t="shared" si="310"/>
        <v>1.7777777777777777</v>
      </c>
      <c r="AC2160" s="61">
        <f t="shared" si="311"/>
        <v>2921</v>
      </c>
    </row>
    <row r="2161" spans="4:29">
      <c r="D2161" s="12"/>
      <c r="E2161" s="36" t="s">
        <v>222</v>
      </c>
      <c r="F2161" s="16" t="s">
        <v>142</v>
      </c>
      <c r="G2161" s="14" t="s">
        <v>76</v>
      </c>
      <c r="H2161" s="13" t="s">
        <v>6</v>
      </c>
      <c r="I2161" s="13" t="s">
        <v>76</v>
      </c>
      <c r="J2161" s="13"/>
      <c r="K2161" s="13" t="s">
        <v>123</v>
      </c>
      <c r="L2161" s="14">
        <v>55</v>
      </c>
      <c r="M2161" s="14" t="s">
        <v>52</v>
      </c>
      <c r="N2161" s="31">
        <v>1000000</v>
      </c>
      <c r="O2161" s="14" t="s">
        <v>2</v>
      </c>
      <c r="P2161" s="14" t="s">
        <v>35</v>
      </c>
      <c r="Q2161" s="31">
        <v>5930</v>
      </c>
      <c r="R2161" s="31">
        <v>494</v>
      </c>
      <c r="S2161" s="45">
        <v>15.302</v>
      </c>
      <c r="T2161" s="64">
        <f t="shared" si="303"/>
        <v>841.61</v>
      </c>
      <c r="U2161" s="64">
        <f t="shared" si="304"/>
        <v>12.760673626682491</v>
      </c>
      <c r="V2161" s="38">
        <f t="shared" si="305"/>
        <v>3.0578238840242862</v>
      </c>
      <c r="W2161" s="52">
        <v>199.83164841355941</v>
      </c>
      <c r="X2161" s="71" t="str">
        <f t="shared" si="306"/>
        <v>ALL 2027</v>
      </c>
      <c r="Y2161" s="21">
        <f t="shared" si="307"/>
        <v>7680</v>
      </c>
      <c r="Z2161" s="21">
        <f t="shared" si="308"/>
        <v>4320</v>
      </c>
      <c r="AA2161" s="57">
        <f t="shared" si="309"/>
        <v>833921.94658753707</v>
      </c>
      <c r="AB2161" s="59">
        <f t="shared" si="310"/>
        <v>1.7777777777777777</v>
      </c>
      <c r="AC2161" s="61">
        <f t="shared" si="311"/>
        <v>1397</v>
      </c>
    </row>
    <row r="2162" spans="4:29">
      <c r="D2162" s="12"/>
      <c r="E2162" s="36" t="s">
        <v>222</v>
      </c>
      <c r="F2162" s="16" t="s">
        <v>142</v>
      </c>
      <c r="G2162" s="14" t="s">
        <v>76</v>
      </c>
      <c r="H2162" s="13" t="s">
        <v>6</v>
      </c>
      <c r="I2162" s="13" t="s">
        <v>76</v>
      </c>
      <c r="J2162" s="13"/>
      <c r="K2162" s="13" t="s">
        <v>123</v>
      </c>
      <c r="L2162" s="14">
        <v>65</v>
      </c>
      <c r="M2162" s="14" t="s">
        <v>52</v>
      </c>
      <c r="N2162" s="31">
        <v>1000000</v>
      </c>
      <c r="O2162" s="14" t="s">
        <v>2</v>
      </c>
      <c r="P2162" s="14" t="s">
        <v>35</v>
      </c>
      <c r="Q2162" s="31">
        <v>11999.750399999999</v>
      </c>
      <c r="R2162" s="31">
        <v>1333.3333333333337</v>
      </c>
      <c r="S2162" s="45">
        <v>56.055999999999997</v>
      </c>
      <c r="T2162" s="64">
        <f t="shared" si="303"/>
        <v>3643.64</v>
      </c>
      <c r="U2162" s="64">
        <f t="shared" si="304"/>
        <v>65.290326775264091</v>
      </c>
      <c r="V2162" s="38">
        <f t="shared" si="305"/>
        <v>9.455333997602505</v>
      </c>
      <c r="W2162" s="52">
        <v>168.6765733838038</v>
      </c>
      <c r="X2162" s="71" t="str">
        <f t="shared" si="306"/>
        <v>ALL 2027</v>
      </c>
      <c r="Y2162" s="21">
        <f t="shared" si="307"/>
        <v>7680</v>
      </c>
      <c r="Z2162" s="21">
        <f t="shared" si="308"/>
        <v>4320</v>
      </c>
      <c r="AA2162" s="57">
        <f t="shared" si="309"/>
        <v>1164733.9584569733</v>
      </c>
      <c r="AB2162" s="59">
        <f t="shared" si="310"/>
        <v>1.7777777777777777</v>
      </c>
      <c r="AC2162" s="61">
        <f t="shared" si="311"/>
        <v>1651</v>
      </c>
    </row>
    <row r="2163" spans="4:29">
      <c r="D2163" s="12"/>
      <c r="E2163" s="36" t="s">
        <v>222</v>
      </c>
      <c r="F2163" s="16" t="s">
        <v>142</v>
      </c>
      <c r="G2163" s="14" t="s">
        <v>76</v>
      </c>
      <c r="H2163" s="13" t="s">
        <v>6</v>
      </c>
      <c r="I2163" s="13" t="s">
        <v>76</v>
      </c>
      <c r="J2163" s="13"/>
      <c r="K2163" s="13" t="s">
        <v>123</v>
      </c>
      <c r="L2163" s="14">
        <v>75</v>
      </c>
      <c r="M2163" s="14" t="s">
        <v>52</v>
      </c>
      <c r="N2163" s="31">
        <v>1000000</v>
      </c>
      <c r="O2163" s="14" t="s">
        <v>2</v>
      </c>
      <c r="P2163" s="14" t="s">
        <v>35</v>
      </c>
      <c r="Q2163" s="31">
        <v>17279.640575999994</v>
      </c>
      <c r="R2163" s="31">
        <v>1920</v>
      </c>
      <c r="S2163" s="45">
        <v>52.737000000000002</v>
      </c>
      <c r="T2163" s="64">
        <f t="shared" si="303"/>
        <v>3955.2750000000001</v>
      </c>
      <c r="U2163" s="64">
        <f t="shared" si="304"/>
        <v>81.778280015430269</v>
      </c>
      <c r="V2163" s="38">
        <f t="shared" si="305"/>
        <v>18.831069110330997</v>
      </c>
      <c r="W2163" s="52">
        <v>357.07509168763863</v>
      </c>
      <c r="X2163" s="71" t="str">
        <f t="shared" si="306"/>
        <v>ALL 2027</v>
      </c>
      <c r="Y2163" s="21">
        <f t="shared" si="307"/>
        <v>7680</v>
      </c>
      <c r="Z2163" s="21">
        <f t="shared" si="308"/>
        <v>4320</v>
      </c>
      <c r="AA2163" s="57">
        <f t="shared" si="309"/>
        <v>1550681.3056379822</v>
      </c>
      <c r="AB2163" s="59">
        <f t="shared" si="310"/>
        <v>1.7777777777777777</v>
      </c>
      <c r="AC2163" s="61">
        <f t="shared" si="311"/>
        <v>1905</v>
      </c>
    </row>
    <row r="2164" spans="4:29">
      <c r="D2164" s="12"/>
      <c r="E2164" s="36" t="s">
        <v>222</v>
      </c>
      <c r="F2164" s="16" t="s">
        <v>142</v>
      </c>
      <c r="G2164" s="14" t="s">
        <v>76</v>
      </c>
      <c r="H2164" s="13" t="s">
        <v>6</v>
      </c>
      <c r="I2164" s="13" t="s">
        <v>76</v>
      </c>
      <c r="J2164" s="13"/>
      <c r="K2164" s="13" t="s">
        <v>123</v>
      </c>
      <c r="L2164" s="14">
        <v>85</v>
      </c>
      <c r="M2164" s="14" t="s">
        <v>52</v>
      </c>
      <c r="N2164" s="31">
        <v>1000000</v>
      </c>
      <c r="O2164" s="14" t="s">
        <v>2</v>
      </c>
      <c r="P2164" s="14" t="s">
        <v>35</v>
      </c>
      <c r="Q2164" s="31">
        <v>22194.738339839998</v>
      </c>
      <c r="R2164" s="31">
        <v>2466.1333333333341</v>
      </c>
      <c r="S2164" s="45">
        <v>39.006999999999998</v>
      </c>
      <c r="T2164" s="64">
        <f t="shared" si="303"/>
        <v>3315.5949999999998</v>
      </c>
      <c r="U2164" s="64">
        <f t="shared" si="304"/>
        <v>77.692737885008881</v>
      </c>
      <c r="V2164" s="38">
        <f t="shared" si="305"/>
        <v>18.262920231493897</v>
      </c>
      <c r="W2164" s="52">
        <v>468.19597076150171</v>
      </c>
      <c r="X2164" s="71" t="str">
        <f t="shared" si="306"/>
        <v>ALL 2027</v>
      </c>
      <c r="Y2164" s="21">
        <f t="shared" si="307"/>
        <v>7680</v>
      </c>
      <c r="Z2164" s="21">
        <f t="shared" si="308"/>
        <v>4320</v>
      </c>
      <c r="AA2164" s="57">
        <f t="shared" si="309"/>
        <v>1991763.9881305636</v>
      </c>
      <c r="AB2164" s="59">
        <f t="shared" si="310"/>
        <v>1.7777777777777777</v>
      </c>
      <c r="AC2164" s="61">
        <f t="shared" si="311"/>
        <v>2159</v>
      </c>
    </row>
    <row r="2165" spans="4:29">
      <c r="D2165" s="12"/>
      <c r="E2165" s="36" t="s">
        <v>222</v>
      </c>
      <c r="F2165" s="16" t="s">
        <v>142</v>
      </c>
      <c r="G2165" s="14" t="s">
        <v>76</v>
      </c>
      <c r="H2165" s="13" t="s">
        <v>6</v>
      </c>
      <c r="I2165" s="13" t="s">
        <v>76</v>
      </c>
      <c r="J2165" s="13"/>
      <c r="K2165" s="13" t="s">
        <v>123</v>
      </c>
      <c r="L2165" s="14">
        <v>98</v>
      </c>
      <c r="M2165" s="14" t="s">
        <v>52</v>
      </c>
      <c r="N2165" s="31">
        <v>1000000</v>
      </c>
      <c r="O2165" s="14" t="s">
        <v>2</v>
      </c>
      <c r="P2165" s="14" t="s">
        <v>35</v>
      </c>
      <c r="Q2165" s="31">
        <v>32000</v>
      </c>
      <c r="R2165" s="31">
        <v>2000</v>
      </c>
      <c r="S2165" s="45">
        <v>1.0249999999999999</v>
      </c>
      <c r="T2165" s="64">
        <f t="shared" si="303"/>
        <v>100.44999999999999</v>
      </c>
      <c r="U2165" s="64">
        <f t="shared" si="304"/>
        <v>2.7137887717032632</v>
      </c>
      <c r="V2165" s="38">
        <f t="shared" si="305"/>
        <v>0.68574090727091008</v>
      </c>
      <c r="W2165" s="52">
        <v>669.01551928869276</v>
      </c>
      <c r="X2165" s="71" t="str">
        <f t="shared" si="306"/>
        <v>ALL 2027</v>
      </c>
      <c r="Y2165" s="21">
        <f t="shared" si="307"/>
        <v>7680</v>
      </c>
      <c r="Z2165" s="21">
        <f t="shared" si="308"/>
        <v>4320</v>
      </c>
      <c r="AA2165" s="57">
        <f t="shared" si="309"/>
        <v>2647598.8016617205</v>
      </c>
      <c r="AB2165" s="59">
        <f t="shared" si="310"/>
        <v>1.7777777777777777</v>
      </c>
      <c r="AC2165" s="61">
        <f t="shared" si="311"/>
        <v>2489.1999999999998</v>
      </c>
    </row>
    <row r="2166" spans="4:29">
      <c r="D2166" s="12"/>
      <c r="E2166" s="36" t="s">
        <v>222</v>
      </c>
      <c r="F2166" s="16" t="s">
        <v>200</v>
      </c>
      <c r="G2166" s="14" t="s">
        <v>76</v>
      </c>
      <c r="H2166" s="13" t="s">
        <v>90</v>
      </c>
      <c r="I2166" s="13" t="s">
        <v>45</v>
      </c>
      <c r="J2166" s="13" t="s">
        <v>101</v>
      </c>
      <c r="K2166" s="13" t="s">
        <v>43</v>
      </c>
      <c r="L2166" s="14">
        <v>16</v>
      </c>
      <c r="M2166" s="14" t="s">
        <v>66</v>
      </c>
      <c r="N2166" s="31">
        <v>1000000</v>
      </c>
      <c r="O2166" s="14" t="s">
        <v>2</v>
      </c>
      <c r="P2166" s="14" t="s">
        <v>47</v>
      </c>
      <c r="Q2166" s="31">
        <v>4000</v>
      </c>
      <c r="R2166" s="31">
        <v>1152</v>
      </c>
      <c r="S2166" s="45">
        <v>300</v>
      </c>
      <c r="T2166" s="64">
        <f t="shared" si="303"/>
        <v>4800</v>
      </c>
      <c r="U2166" s="64">
        <f t="shared" si="304"/>
        <v>22.268893483146069</v>
      </c>
      <c r="V2166" s="38">
        <f t="shared" si="305"/>
        <v>15.155855770808698</v>
      </c>
      <c r="W2166" s="52">
        <v>50.519519236028991</v>
      </c>
      <c r="X2166" s="71" t="str">
        <f t="shared" si="306"/>
        <v>ALL 2028</v>
      </c>
      <c r="Y2166" s="21">
        <f t="shared" si="307"/>
        <v>2560</v>
      </c>
      <c r="Z2166" s="21">
        <f t="shared" si="308"/>
        <v>1600</v>
      </c>
      <c r="AA2166" s="57">
        <f t="shared" si="309"/>
        <v>74229.644943820225</v>
      </c>
      <c r="AB2166" s="59">
        <f t="shared" si="310"/>
        <v>1.6</v>
      </c>
      <c r="AC2166" s="61">
        <f t="shared" si="311"/>
        <v>406.4</v>
      </c>
    </row>
    <row r="2167" spans="4:29">
      <c r="D2167" s="12"/>
      <c r="E2167" s="36" t="s">
        <v>222</v>
      </c>
      <c r="F2167" s="16" t="s">
        <v>200</v>
      </c>
      <c r="G2167" s="14" t="s">
        <v>76</v>
      </c>
      <c r="H2167" s="13" t="s">
        <v>90</v>
      </c>
      <c r="I2167" s="13" t="s">
        <v>45</v>
      </c>
      <c r="J2167" s="13" t="s">
        <v>46</v>
      </c>
      <c r="K2167" s="13" t="s">
        <v>43</v>
      </c>
      <c r="L2167" s="14">
        <v>17.3</v>
      </c>
      <c r="M2167" s="14" t="s">
        <v>15</v>
      </c>
      <c r="N2167" s="31">
        <v>1000000</v>
      </c>
      <c r="O2167" s="14" t="s">
        <v>2</v>
      </c>
      <c r="P2167" s="14" t="s">
        <v>47</v>
      </c>
      <c r="Q2167" s="31">
        <v>10000</v>
      </c>
      <c r="R2167" s="31">
        <v>240</v>
      </c>
      <c r="S2167" s="45">
        <v>65</v>
      </c>
      <c r="T2167" s="64">
        <f t="shared" si="303"/>
        <v>1124.5</v>
      </c>
      <c r="U2167" s="64">
        <f t="shared" si="304"/>
        <v>5.362972714255192</v>
      </c>
      <c r="V2167" s="38">
        <f t="shared" si="305"/>
        <v>3.5067407025255926</v>
      </c>
      <c r="W2167" s="52">
        <v>53.949856961932191</v>
      </c>
      <c r="X2167" s="71" t="str">
        <f t="shared" si="306"/>
        <v>ALL 2028</v>
      </c>
      <c r="Y2167" s="21">
        <f t="shared" si="307"/>
        <v>3840</v>
      </c>
      <c r="Z2167" s="21">
        <f t="shared" si="308"/>
        <v>2160</v>
      </c>
      <c r="AA2167" s="57">
        <f t="shared" si="309"/>
        <v>82507.272527002962</v>
      </c>
      <c r="AB2167" s="59">
        <f t="shared" si="310"/>
        <v>1.7777777777777777</v>
      </c>
      <c r="AC2167" s="61">
        <f t="shared" si="311"/>
        <v>439.42</v>
      </c>
    </row>
    <row r="2168" spans="4:29">
      <c r="D2168" s="12"/>
      <c r="E2168" s="36" t="s">
        <v>222</v>
      </c>
      <c r="F2168" s="16" t="s">
        <v>200</v>
      </c>
      <c r="G2168" s="14" t="s">
        <v>76</v>
      </c>
      <c r="H2168" s="13" t="s">
        <v>90</v>
      </c>
      <c r="I2168" s="13" t="s">
        <v>45</v>
      </c>
      <c r="J2168" s="13" t="s">
        <v>168</v>
      </c>
      <c r="K2168" s="13" t="s">
        <v>43</v>
      </c>
      <c r="L2168" s="14">
        <v>17.3</v>
      </c>
      <c r="M2168" s="14" t="s">
        <v>15</v>
      </c>
      <c r="N2168" s="31">
        <v>1000000</v>
      </c>
      <c r="O2168" s="14" t="s">
        <v>2</v>
      </c>
      <c r="P2168" s="14" t="s">
        <v>47</v>
      </c>
      <c r="Q2168" s="31">
        <v>4032</v>
      </c>
      <c r="R2168" s="31">
        <v>1008</v>
      </c>
      <c r="S2168" s="45">
        <v>130</v>
      </c>
      <c r="T2168" s="64">
        <f t="shared" si="303"/>
        <v>2249</v>
      </c>
      <c r="U2168" s="64">
        <f t="shared" si="304"/>
        <v>10.725945428510384</v>
      </c>
      <c r="V2168" s="38">
        <f t="shared" si="305"/>
        <v>7.0134814050511851</v>
      </c>
      <c r="W2168" s="52">
        <v>53.949856961932191</v>
      </c>
      <c r="X2168" s="71" t="str">
        <f t="shared" si="306"/>
        <v>ALL 2028</v>
      </c>
      <c r="Y2168" s="21">
        <f t="shared" si="307"/>
        <v>3840</v>
      </c>
      <c r="Z2168" s="21">
        <f t="shared" si="308"/>
        <v>2160</v>
      </c>
      <c r="AA2168" s="57">
        <f t="shared" si="309"/>
        <v>82507.272527002962</v>
      </c>
      <c r="AB2168" s="59">
        <f t="shared" si="310"/>
        <v>1.7777777777777777</v>
      </c>
      <c r="AC2168" s="61">
        <f t="shared" si="311"/>
        <v>439.42</v>
      </c>
    </row>
    <row r="2169" spans="4:29">
      <c r="D2169" s="12"/>
      <c r="E2169" s="36" t="s">
        <v>222</v>
      </c>
      <c r="F2169" s="16" t="s">
        <v>200</v>
      </c>
      <c r="G2169" s="14" t="s">
        <v>76</v>
      </c>
      <c r="H2169" s="13" t="s">
        <v>90</v>
      </c>
      <c r="I2169" s="13" t="s">
        <v>45</v>
      </c>
      <c r="J2169" s="13" t="s">
        <v>206</v>
      </c>
      <c r="K2169" s="13"/>
      <c r="L2169" s="14">
        <v>18</v>
      </c>
      <c r="M2169" s="14" t="s">
        <v>186</v>
      </c>
      <c r="N2169" s="31">
        <v>1000000</v>
      </c>
      <c r="O2169" s="14" t="s">
        <v>2</v>
      </c>
      <c r="P2169" s="14" t="s">
        <v>47</v>
      </c>
      <c r="Q2169" s="31">
        <v>4000</v>
      </c>
      <c r="R2169" s="31">
        <v>1000</v>
      </c>
      <c r="S2169" s="45">
        <v>100</v>
      </c>
      <c r="T2169" s="64">
        <f t="shared" si="303"/>
        <v>1800</v>
      </c>
      <c r="U2169" s="64">
        <f t="shared" si="304"/>
        <v>9.3946894382022474</v>
      </c>
      <c r="V2169" s="38">
        <f t="shared" si="305"/>
        <v>5.3949856961932188</v>
      </c>
      <c r="W2169" s="52">
        <v>53.949856961932191</v>
      </c>
      <c r="X2169" s="71" t="str">
        <f t="shared" si="306"/>
        <v>ALL 2028</v>
      </c>
      <c r="Y2169" s="21">
        <f t="shared" si="307"/>
        <v>3840</v>
      </c>
      <c r="Z2169" s="21">
        <f t="shared" si="308"/>
        <v>2400</v>
      </c>
      <c r="AA2169" s="57">
        <f t="shared" si="309"/>
        <v>93946.894382022467</v>
      </c>
      <c r="AB2169" s="59">
        <f t="shared" si="310"/>
        <v>1.6</v>
      </c>
      <c r="AC2169" s="61">
        <f t="shared" si="311"/>
        <v>457.2</v>
      </c>
    </row>
    <row r="2170" spans="4:29">
      <c r="D2170" s="12"/>
      <c r="E2170" s="36" t="s">
        <v>222</v>
      </c>
      <c r="F2170" s="16" t="s">
        <v>200</v>
      </c>
      <c r="G2170" s="14" t="s">
        <v>76</v>
      </c>
      <c r="H2170" s="13" t="s">
        <v>90</v>
      </c>
      <c r="I2170" s="13" t="s">
        <v>45</v>
      </c>
      <c r="J2170" s="13" t="s">
        <v>227</v>
      </c>
      <c r="K2170" s="13" t="s">
        <v>43</v>
      </c>
      <c r="L2170" s="14">
        <v>16</v>
      </c>
      <c r="M2170" s="14" t="s">
        <v>186</v>
      </c>
      <c r="N2170" s="31"/>
      <c r="O2170" s="14" t="s">
        <v>2</v>
      </c>
      <c r="P2170" s="14" t="s">
        <v>47</v>
      </c>
      <c r="Q2170" s="31">
        <v>4000</v>
      </c>
      <c r="R2170" s="31">
        <v>1000</v>
      </c>
      <c r="S2170" s="45">
        <v>50</v>
      </c>
      <c r="T2170" s="64">
        <f t="shared" si="303"/>
        <v>800</v>
      </c>
      <c r="U2170" s="64">
        <f t="shared" si="304"/>
        <v>3.7114822471910114</v>
      </c>
      <c r="V2170" s="38">
        <f t="shared" si="305"/>
        <v>0</v>
      </c>
      <c r="W2170" s="52">
        <v>0</v>
      </c>
      <c r="X2170" s="71" t="str">
        <f t="shared" si="306"/>
        <v>ALL 2028</v>
      </c>
      <c r="Y2170" s="21">
        <f t="shared" si="307"/>
        <v>3840</v>
      </c>
      <c r="Z2170" s="21">
        <f t="shared" si="308"/>
        <v>2400</v>
      </c>
      <c r="AA2170" s="57">
        <f t="shared" si="309"/>
        <v>74229.644943820225</v>
      </c>
      <c r="AB2170" s="59">
        <f t="shared" si="310"/>
        <v>1.6</v>
      </c>
      <c r="AC2170" s="61">
        <f t="shared" si="311"/>
        <v>406.4</v>
      </c>
    </row>
    <row r="2171" spans="4:29">
      <c r="D2171" s="12"/>
      <c r="E2171" s="36" t="s">
        <v>222</v>
      </c>
      <c r="F2171" s="16" t="s">
        <v>200</v>
      </c>
      <c r="G2171" s="14" t="s">
        <v>76</v>
      </c>
      <c r="H2171" s="13" t="s">
        <v>90</v>
      </c>
      <c r="I2171" s="13" t="s">
        <v>102</v>
      </c>
      <c r="J2171" s="13" t="s">
        <v>103</v>
      </c>
      <c r="K2171" s="13" t="s">
        <v>43</v>
      </c>
      <c r="L2171" s="14">
        <v>16</v>
      </c>
      <c r="M2171" s="14" t="s">
        <v>66</v>
      </c>
      <c r="N2171" s="31">
        <v>1000000</v>
      </c>
      <c r="O2171" s="14" t="s">
        <v>2</v>
      </c>
      <c r="P2171" s="14" t="s">
        <v>47</v>
      </c>
      <c r="Q2171" s="31">
        <v>4000</v>
      </c>
      <c r="R2171" s="31">
        <v>1152</v>
      </c>
      <c r="S2171" s="45">
        <v>210</v>
      </c>
      <c r="T2171" s="64">
        <f t="shared" si="303"/>
        <v>3360</v>
      </c>
      <c r="U2171" s="64">
        <f t="shared" si="304"/>
        <v>15.588225438202247</v>
      </c>
      <c r="V2171" s="38">
        <f t="shared" si="305"/>
        <v>10.609099039566088</v>
      </c>
      <c r="W2171" s="52">
        <v>50.519519236028991</v>
      </c>
      <c r="X2171" s="71" t="str">
        <f t="shared" si="306"/>
        <v>ALL 2028</v>
      </c>
      <c r="Y2171" s="21">
        <f t="shared" si="307"/>
        <v>2560</v>
      </c>
      <c r="Z2171" s="21">
        <f t="shared" si="308"/>
        <v>1600</v>
      </c>
      <c r="AA2171" s="57">
        <f t="shared" si="309"/>
        <v>74229.644943820225</v>
      </c>
      <c r="AB2171" s="59">
        <f t="shared" si="310"/>
        <v>1.6</v>
      </c>
      <c r="AC2171" s="61">
        <f t="shared" si="311"/>
        <v>406.4</v>
      </c>
    </row>
    <row r="2172" spans="4:29">
      <c r="D2172" s="12"/>
      <c r="E2172" s="36" t="s">
        <v>222</v>
      </c>
      <c r="F2172" s="16" t="s">
        <v>200</v>
      </c>
      <c r="G2172" s="14" t="s">
        <v>76</v>
      </c>
      <c r="H2172" s="13" t="s">
        <v>90</v>
      </c>
      <c r="I2172" s="13" t="s">
        <v>102</v>
      </c>
      <c r="J2172" s="13" t="s">
        <v>104</v>
      </c>
      <c r="K2172" s="13" t="s">
        <v>43</v>
      </c>
      <c r="L2172" s="14">
        <v>17.3</v>
      </c>
      <c r="M2172" s="14" t="s">
        <v>15</v>
      </c>
      <c r="N2172" s="31">
        <v>1000000</v>
      </c>
      <c r="O2172" s="14" t="s">
        <v>2</v>
      </c>
      <c r="P2172" s="14" t="s">
        <v>47</v>
      </c>
      <c r="Q2172" s="31">
        <v>4000</v>
      </c>
      <c r="R2172" s="31">
        <v>1152</v>
      </c>
      <c r="S2172" s="45">
        <v>250</v>
      </c>
      <c r="T2172" s="64">
        <f t="shared" si="303"/>
        <v>4325</v>
      </c>
      <c r="U2172" s="64">
        <f t="shared" si="304"/>
        <v>20.626818131750738</v>
      </c>
      <c r="V2172" s="38">
        <f t="shared" si="305"/>
        <v>13.487464240483048</v>
      </c>
      <c r="W2172" s="52">
        <v>53.949856961932191</v>
      </c>
      <c r="X2172" s="71" t="str">
        <f t="shared" si="306"/>
        <v>ALL 2028</v>
      </c>
      <c r="Y2172" s="21">
        <f t="shared" si="307"/>
        <v>3840</v>
      </c>
      <c r="Z2172" s="21">
        <f t="shared" si="308"/>
        <v>2160</v>
      </c>
      <c r="AA2172" s="57">
        <f t="shared" si="309"/>
        <v>82507.272527002962</v>
      </c>
      <c r="AB2172" s="59">
        <f t="shared" si="310"/>
        <v>1.7777777777777777</v>
      </c>
      <c r="AC2172" s="61">
        <f t="shared" si="311"/>
        <v>439.42</v>
      </c>
    </row>
    <row r="2173" spans="4:29">
      <c r="D2173" s="12"/>
      <c r="E2173" s="36" t="s">
        <v>222</v>
      </c>
      <c r="F2173" s="16" t="s">
        <v>200</v>
      </c>
      <c r="G2173" s="14" t="s">
        <v>76</v>
      </c>
      <c r="H2173" s="13" t="s">
        <v>90</v>
      </c>
      <c r="I2173" s="13" t="s">
        <v>54</v>
      </c>
      <c r="J2173" s="13" t="s">
        <v>92</v>
      </c>
      <c r="K2173" s="13" t="s">
        <v>43</v>
      </c>
      <c r="L2173" s="14">
        <v>17.3</v>
      </c>
      <c r="M2173" s="14" t="s">
        <v>15</v>
      </c>
      <c r="N2173" s="31">
        <v>1000000</v>
      </c>
      <c r="O2173" s="14" t="s">
        <v>2</v>
      </c>
      <c r="P2173" s="14" t="s">
        <v>47</v>
      </c>
      <c r="Q2173" s="31">
        <v>4000</v>
      </c>
      <c r="R2173" s="31">
        <v>1152</v>
      </c>
      <c r="S2173" s="45">
        <v>250</v>
      </c>
      <c r="T2173" s="64">
        <f t="shared" si="303"/>
        <v>4325</v>
      </c>
      <c r="U2173" s="64">
        <f t="shared" si="304"/>
        <v>20.626818131750738</v>
      </c>
      <c r="V2173" s="38">
        <f t="shared" si="305"/>
        <v>13.487464240483048</v>
      </c>
      <c r="W2173" s="52">
        <v>53.949856961932191</v>
      </c>
      <c r="X2173" s="71" t="str">
        <f t="shared" si="306"/>
        <v>ALL 2028</v>
      </c>
      <c r="Y2173" s="21">
        <f t="shared" si="307"/>
        <v>3840</v>
      </c>
      <c r="Z2173" s="21">
        <f t="shared" si="308"/>
        <v>2160</v>
      </c>
      <c r="AA2173" s="57">
        <f t="shared" si="309"/>
        <v>82507.272527002962</v>
      </c>
      <c r="AB2173" s="59">
        <f t="shared" si="310"/>
        <v>1.7777777777777777</v>
      </c>
      <c r="AC2173" s="61">
        <f t="shared" si="311"/>
        <v>439.42</v>
      </c>
    </row>
    <row r="2174" spans="4:29">
      <c r="D2174" s="12"/>
      <c r="E2174" s="36" t="s">
        <v>222</v>
      </c>
      <c r="F2174" s="16" t="s">
        <v>200</v>
      </c>
      <c r="G2174" s="14" t="s">
        <v>76</v>
      </c>
      <c r="H2174" s="13" t="s">
        <v>90</v>
      </c>
      <c r="I2174" s="13" t="s">
        <v>54</v>
      </c>
      <c r="J2174" s="13" t="s">
        <v>92</v>
      </c>
      <c r="K2174" s="13" t="s">
        <v>43</v>
      </c>
      <c r="L2174" s="14">
        <v>16</v>
      </c>
      <c r="M2174" s="14" t="s">
        <v>66</v>
      </c>
      <c r="N2174" s="31">
        <v>1000000</v>
      </c>
      <c r="O2174" s="14" t="s">
        <v>2</v>
      </c>
      <c r="P2174" s="14" t="s">
        <v>47</v>
      </c>
      <c r="Q2174" s="31">
        <v>4000</v>
      </c>
      <c r="R2174" s="31">
        <v>1152</v>
      </c>
      <c r="S2174" s="45">
        <v>400</v>
      </c>
      <c r="T2174" s="64">
        <f t="shared" si="303"/>
        <v>6400</v>
      </c>
      <c r="U2174" s="64">
        <f t="shared" si="304"/>
        <v>29.691857977528091</v>
      </c>
      <c r="V2174" s="38">
        <f t="shared" si="305"/>
        <v>20.207807694411596</v>
      </c>
      <c r="W2174" s="52">
        <v>50.519519236028991</v>
      </c>
      <c r="X2174" s="71" t="str">
        <f t="shared" si="306"/>
        <v>ALL 2028</v>
      </c>
      <c r="Y2174" s="21">
        <f t="shared" si="307"/>
        <v>2560</v>
      </c>
      <c r="Z2174" s="21">
        <f t="shared" si="308"/>
        <v>1600</v>
      </c>
      <c r="AA2174" s="57">
        <f t="shared" si="309"/>
        <v>74229.644943820225</v>
      </c>
      <c r="AB2174" s="59">
        <f t="shared" si="310"/>
        <v>1.6</v>
      </c>
      <c r="AC2174" s="61">
        <f t="shared" si="311"/>
        <v>406.4</v>
      </c>
    </row>
    <row r="2175" spans="4:29">
      <c r="D2175" s="12"/>
      <c r="E2175" s="36" t="s">
        <v>222</v>
      </c>
      <c r="F2175" s="16" t="s">
        <v>200</v>
      </c>
      <c r="G2175" s="14" t="s">
        <v>76</v>
      </c>
      <c r="H2175" s="13" t="s">
        <v>90</v>
      </c>
      <c r="I2175" s="13" t="s">
        <v>54</v>
      </c>
      <c r="J2175" s="13" t="s">
        <v>92</v>
      </c>
      <c r="K2175" s="13" t="s">
        <v>43</v>
      </c>
      <c r="L2175" s="14">
        <v>18</v>
      </c>
      <c r="M2175" s="14" t="s">
        <v>66</v>
      </c>
      <c r="N2175" s="31">
        <v>1000000</v>
      </c>
      <c r="O2175" s="14" t="s">
        <v>2</v>
      </c>
      <c r="P2175" s="14" t="s">
        <v>47</v>
      </c>
      <c r="Q2175" s="31">
        <v>4000</v>
      </c>
      <c r="R2175" s="31">
        <v>1152</v>
      </c>
      <c r="S2175" s="45">
        <v>180</v>
      </c>
      <c r="T2175" s="64">
        <f t="shared" si="303"/>
        <v>3240</v>
      </c>
      <c r="U2175" s="64">
        <f t="shared" si="304"/>
        <v>16.910440988764044</v>
      </c>
      <c r="V2175" s="38">
        <f t="shared" si="305"/>
        <v>9.7109742531477945</v>
      </c>
      <c r="W2175" s="52">
        <v>53.949856961932191</v>
      </c>
      <c r="X2175" s="71" t="str">
        <f t="shared" si="306"/>
        <v>ALL 2028</v>
      </c>
      <c r="Y2175" s="21">
        <f t="shared" si="307"/>
        <v>2560</v>
      </c>
      <c r="Z2175" s="21">
        <f t="shared" si="308"/>
        <v>1600</v>
      </c>
      <c r="AA2175" s="57">
        <f t="shared" si="309"/>
        <v>93946.894382022467</v>
      </c>
      <c r="AB2175" s="59">
        <f t="shared" si="310"/>
        <v>1.6</v>
      </c>
      <c r="AC2175" s="61">
        <f t="shared" si="311"/>
        <v>457.2</v>
      </c>
    </row>
    <row r="2176" spans="4:29">
      <c r="D2176" s="12"/>
      <c r="E2176" s="36" t="s">
        <v>222</v>
      </c>
      <c r="F2176" s="16" t="s">
        <v>200</v>
      </c>
      <c r="G2176" s="14" t="s">
        <v>76</v>
      </c>
      <c r="H2176" s="13" t="s">
        <v>90</v>
      </c>
      <c r="I2176" s="13" t="s">
        <v>54</v>
      </c>
      <c r="J2176" s="13" t="s">
        <v>169</v>
      </c>
      <c r="K2176" s="13" t="s">
        <v>43</v>
      </c>
      <c r="L2176" s="14">
        <v>17</v>
      </c>
      <c r="M2176" s="14" t="s">
        <v>66</v>
      </c>
      <c r="N2176" s="31">
        <v>1000000</v>
      </c>
      <c r="O2176" s="14" t="s">
        <v>2</v>
      </c>
      <c r="P2176" s="14" t="s">
        <v>47</v>
      </c>
      <c r="Q2176" s="31">
        <v>4000</v>
      </c>
      <c r="R2176" s="31">
        <v>1152</v>
      </c>
      <c r="S2176" s="45">
        <v>100</v>
      </c>
      <c r="T2176" s="64">
        <f t="shared" si="303"/>
        <v>1700</v>
      </c>
      <c r="U2176" s="64">
        <f t="shared" si="304"/>
        <v>8.379831011235952</v>
      </c>
      <c r="V2176" s="38">
        <f t="shared" si="305"/>
        <v>5.3949856961932188</v>
      </c>
      <c r="W2176" s="52">
        <v>53.949856961932191</v>
      </c>
      <c r="X2176" s="71" t="str">
        <f t="shared" si="306"/>
        <v>ALL 2028</v>
      </c>
      <c r="Y2176" s="21">
        <f t="shared" si="307"/>
        <v>2560</v>
      </c>
      <c r="Z2176" s="21">
        <f t="shared" si="308"/>
        <v>1600</v>
      </c>
      <c r="AA2176" s="57">
        <f t="shared" si="309"/>
        <v>83798.310112359526</v>
      </c>
      <c r="AB2176" s="59">
        <f t="shared" si="310"/>
        <v>1.6</v>
      </c>
      <c r="AC2176" s="61">
        <f t="shared" si="311"/>
        <v>431.79999999999995</v>
      </c>
    </row>
    <row r="2177" spans="4:29">
      <c r="D2177" s="12"/>
      <c r="E2177" s="36" t="s">
        <v>222</v>
      </c>
      <c r="F2177" s="16" t="s">
        <v>200</v>
      </c>
      <c r="G2177" s="14" t="s">
        <v>76</v>
      </c>
      <c r="H2177" s="13" t="s">
        <v>90</v>
      </c>
      <c r="I2177" s="13" t="s">
        <v>54</v>
      </c>
      <c r="J2177" s="13" t="s">
        <v>170</v>
      </c>
      <c r="K2177" s="13" t="s">
        <v>43</v>
      </c>
      <c r="L2177" s="14">
        <v>14</v>
      </c>
      <c r="M2177" s="14" t="s">
        <v>66</v>
      </c>
      <c r="N2177" s="31">
        <v>1000000</v>
      </c>
      <c r="O2177" s="14" t="s">
        <v>2</v>
      </c>
      <c r="P2177" s="14" t="s">
        <v>47</v>
      </c>
      <c r="Q2177" s="31">
        <v>4000</v>
      </c>
      <c r="R2177" s="31">
        <v>1152</v>
      </c>
      <c r="S2177" s="45">
        <v>120</v>
      </c>
      <c r="T2177" s="64">
        <f t="shared" si="303"/>
        <v>1680</v>
      </c>
      <c r="U2177" s="64">
        <f t="shared" si="304"/>
        <v>6.8198486292134808</v>
      </c>
      <c r="V2177" s="38">
        <f t="shared" si="305"/>
        <v>5.2390612541067112</v>
      </c>
      <c r="W2177" s="52">
        <v>43.658843784222597</v>
      </c>
      <c r="X2177" s="71" t="str">
        <f t="shared" si="306"/>
        <v>ALL 2028</v>
      </c>
      <c r="Y2177" s="21">
        <f t="shared" si="307"/>
        <v>2560</v>
      </c>
      <c r="Z2177" s="21">
        <f t="shared" si="308"/>
        <v>1600</v>
      </c>
      <c r="AA2177" s="57">
        <f t="shared" si="309"/>
        <v>56832.071910112347</v>
      </c>
      <c r="AB2177" s="59">
        <f t="shared" si="310"/>
        <v>1.6</v>
      </c>
      <c r="AC2177" s="61">
        <f t="shared" si="311"/>
        <v>355.59999999999997</v>
      </c>
    </row>
    <row r="2178" spans="4:29">
      <c r="D2178" s="12"/>
      <c r="E2178" s="36" t="s">
        <v>222</v>
      </c>
      <c r="F2178" s="16" t="s">
        <v>200</v>
      </c>
      <c r="G2178" s="14" t="s">
        <v>76</v>
      </c>
      <c r="H2178" s="13" t="s">
        <v>90</v>
      </c>
      <c r="I2178" s="13" t="s">
        <v>109</v>
      </c>
      <c r="J2178" s="13" t="s">
        <v>127</v>
      </c>
      <c r="K2178" s="13" t="s">
        <v>43</v>
      </c>
      <c r="L2178" s="14">
        <v>16.2</v>
      </c>
      <c r="M2178" s="14" t="s">
        <v>66</v>
      </c>
      <c r="N2178" s="31">
        <v>1000000</v>
      </c>
      <c r="O2178" s="14" t="s">
        <v>2</v>
      </c>
      <c r="P2178" s="14" t="s">
        <v>47</v>
      </c>
      <c r="Q2178" s="31">
        <v>4000</v>
      </c>
      <c r="R2178" s="31">
        <v>512</v>
      </c>
      <c r="S2178" s="45">
        <v>400</v>
      </c>
      <c r="T2178" s="64">
        <f t="shared" si="303"/>
        <v>6480</v>
      </c>
      <c r="U2178" s="64">
        <f t="shared" si="304"/>
        <v>30.438793779775274</v>
      </c>
      <c r="V2178" s="38">
        <f t="shared" si="305"/>
        <v>20.207807694411596</v>
      </c>
      <c r="W2178" s="52">
        <v>50.519519236028991</v>
      </c>
      <c r="X2178" s="71" t="str">
        <f t="shared" si="306"/>
        <v>ALL 2028</v>
      </c>
      <c r="Y2178" s="21">
        <f t="shared" si="307"/>
        <v>2560</v>
      </c>
      <c r="Z2178" s="21">
        <f t="shared" si="308"/>
        <v>1600</v>
      </c>
      <c r="AA2178" s="57">
        <f t="shared" si="309"/>
        <v>76096.984449438183</v>
      </c>
      <c r="AB2178" s="59">
        <f t="shared" si="310"/>
        <v>1.6</v>
      </c>
      <c r="AC2178" s="61">
        <f t="shared" si="311"/>
        <v>411.47999999999996</v>
      </c>
    </row>
    <row r="2179" spans="4:29">
      <c r="D2179" s="12"/>
      <c r="E2179" s="36" t="s">
        <v>222</v>
      </c>
      <c r="F2179" s="16" t="s">
        <v>200</v>
      </c>
      <c r="G2179" s="14" t="s">
        <v>76</v>
      </c>
      <c r="H2179" s="13" t="s">
        <v>90</v>
      </c>
      <c r="I2179" s="13" t="s">
        <v>109</v>
      </c>
      <c r="J2179" s="13" t="s">
        <v>110</v>
      </c>
      <c r="K2179" s="13" t="s">
        <v>43</v>
      </c>
      <c r="L2179" s="14">
        <v>16.2</v>
      </c>
      <c r="M2179" s="14" t="s">
        <v>64</v>
      </c>
      <c r="N2179" s="31">
        <v>1000000</v>
      </c>
      <c r="O2179" s="14" t="s">
        <v>2</v>
      </c>
      <c r="P2179" s="14" t="s">
        <v>47</v>
      </c>
      <c r="Q2179" s="31">
        <v>4000</v>
      </c>
      <c r="R2179" s="31">
        <v>512</v>
      </c>
      <c r="S2179" s="45">
        <v>210</v>
      </c>
      <c r="T2179" s="64">
        <f t="shared" si="303"/>
        <v>3402</v>
      </c>
      <c r="U2179" s="64">
        <f t="shared" si="304"/>
        <v>16.210498014545095</v>
      </c>
      <c r="V2179" s="38">
        <f t="shared" si="305"/>
        <v>12.991125556433271</v>
      </c>
      <c r="W2179" s="52">
        <v>61.862502649682249</v>
      </c>
      <c r="X2179" s="71" t="str">
        <f t="shared" si="306"/>
        <v>ALL 2028</v>
      </c>
      <c r="Y2179" s="21">
        <f t="shared" si="307"/>
        <v>3456</v>
      </c>
      <c r="Z2179" s="21">
        <f t="shared" si="308"/>
        <v>2234</v>
      </c>
      <c r="AA2179" s="57">
        <f t="shared" si="309"/>
        <v>77192.847688309979</v>
      </c>
      <c r="AB2179" s="59">
        <f t="shared" si="310"/>
        <v>1.5470008952551477</v>
      </c>
      <c r="AC2179" s="61">
        <f t="shared" si="311"/>
        <v>411.47999999999996</v>
      </c>
    </row>
    <row r="2180" spans="4:29">
      <c r="D2180" s="12"/>
      <c r="E2180" s="36" t="s">
        <v>222</v>
      </c>
      <c r="F2180" s="16" t="s">
        <v>200</v>
      </c>
      <c r="G2180" s="14" t="s">
        <v>76</v>
      </c>
      <c r="H2180" s="13" t="s">
        <v>90</v>
      </c>
      <c r="I2180" s="13" t="s">
        <v>109</v>
      </c>
      <c r="J2180" s="13" t="s">
        <v>212</v>
      </c>
      <c r="K2180" s="13" t="s">
        <v>43</v>
      </c>
      <c r="L2180" s="14">
        <v>18</v>
      </c>
      <c r="M2180" s="14" t="s">
        <v>66</v>
      </c>
      <c r="N2180" s="31">
        <v>1000000</v>
      </c>
      <c r="O2180" s="14" t="s">
        <v>2</v>
      </c>
      <c r="P2180" s="14" t="s">
        <v>47</v>
      </c>
      <c r="Q2180" s="31">
        <v>9216</v>
      </c>
      <c r="R2180" s="31">
        <v>2304</v>
      </c>
      <c r="S2180" s="45">
        <v>100</v>
      </c>
      <c r="T2180" s="64">
        <f t="shared" si="303"/>
        <v>1800</v>
      </c>
      <c r="U2180" s="64">
        <f t="shared" si="304"/>
        <v>9.3946894382022474</v>
      </c>
      <c r="V2180" s="38">
        <f t="shared" si="305"/>
        <v>5.4</v>
      </c>
      <c r="W2180" s="52">
        <v>54</v>
      </c>
      <c r="X2180" s="71" t="str">
        <f t="shared" si="306"/>
        <v>ALL 2028</v>
      </c>
      <c r="Y2180" s="21">
        <f t="shared" si="307"/>
        <v>2560</v>
      </c>
      <c r="Z2180" s="21">
        <f t="shared" si="308"/>
        <v>1600</v>
      </c>
      <c r="AA2180" s="57">
        <f t="shared" si="309"/>
        <v>93946.894382022467</v>
      </c>
      <c r="AB2180" s="59">
        <f t="shared" si="310"/>
        <v>1.6</v>
      </c>
      <c r="AC2180" s="61">
        <f t="shared" si="311"/>
        <v>457.2</v>
      </c>
    </row>
    <row r="2181" spans="4:29">
      <c r="D2181" s="12"/>
      <c r="E2181" s="36" t="s">
        <v>222</v>
      </c>
      <c r="F2181" s="16" t="s">
        <v>200</v>
      </c>
      <c r="G2181" s="14" t="s">
        <v>76</v>
      </c>
      <c r="H2181" s="13" t="s">
        <v>90</v>
      </c>
      <c r="I2181" s="13" t="s">
        <v>135</v>
      </c>
      <c r="J2181" s="13" t="s">
        <v>136</v>
      </c>
      <c r="K2181" s="13"/>
      <c r="L2181" s="14">
        <v>16.2</v>
      </c>
      <c r="M2181" s="14" t="s">
        <v>66</v>
      </c>
      <c r="N2181" s="31">
        <v>1000000</v>
      </c>
      <c r="O2181" s="14" t="s">
        <v>2</v>
      </c>
      <c r="P2181" s="14" t="s">
        <v>47</v>
      </c>
      <c r="Q2181" s="31">
        <v>4000</v>
      </c>
      <c r="R2181" s="31">
        <v>512</v>
      </c>
      <c r="S2181" s="45">
        <v>650</v>
      </c>
      <c r="T2181" s="64">
        <f t="shared" si="303"/>
        <v>10530</v>
      </c>
      <c r="U2181" s="64">
        <f t="shared" si="304"/>
        <v>49.463039892134816</v>
      </c>
      <c r="V2181" s="38">
        <f t="shared" si="305"/>
        <v>32.837687503418842</v>
      </c>
      <c r="W2181" s="52">
        <v>50.519519236028991</v>
      </c>
      <c r="X2181" s="71" t="str">
        <f t="shared" si="306"/>
        <v>ALL 2028</v>
      </c>
      <c r="Y2181" s="21">
        <f t="shared" si="307"/>
        <v>2560</v>
      </c>
      <c r="Z2181" s="21">
        <f t="shared" si="308"/>
        <v>1600</v>
      </c>
      <c r="AA2181" s="57">
        <f t="shared" si="309"/>
        <v>76096.984449438183</v>
      </c>
      <c r="AB2181" s="59">
        <f t="shared" si="310"/>
        <v>1.6</v>
      </c>
      <c r="AC2181" s="61">
        <f t="shared" si="311"/>
        <v>411.47999999999996</v>
      </c>
    </row>
    <row r="2182" spans="4:29">
      <c r="D2182" s="12"/>
      <c r="E2182" s="36" t="s">
        <v>222</v>
      </c>
      <c r="F2182" s="16" t="s">
        <v>200</v>
      </c>
      <c r="G2182" s="14" t="s">
        <v>76</v>
      </c>
      <c r="H2182" s="13" t="s">
        <v>90</v>
      </c>
      <c r="I2182" s="13" t="s">
        <v>135</v>
      </c>
      <c r="J2182" s="13" t="s">
        <v>171</v>
      </c>
      <c r="K2182" s="13" t="s">
        <v>98</v>
      </c>
      <c r="L2182" s="14">
        <v>16</v>
      </c>
      <c r="M2182" s="14" t="s">
        <v>172</v>
      </c>
      <c r="N2182" s="31">
        <v>1000000</v>
      </c>
      <c r="O2182" s="14" t="s">
        <v>2</v>
      </c>
      <c r="P2182" s="14" t="s">
        <v>47</v>
      </c>
      <c r="Q2182" s="31">
        <v>4000</v>
      </c>
      <c r="R2182" s="31">
        <v>1000</v>
      </c>
      <c r="S2182" s="45">
        <v>150</v>
      </c>
      <c r="T2182" s="64">
        <f t="shared" si="303"/>
        <v>2400</v>
      </c>
      <c r="U2182" s="64">
        <f t="shared" si="304"/>
        <v>11.134446741573035</v>
      </c>
      <c r="V2182" s="38">
        <f t="shared" si="305"/>
        <v>7.5779278854043488</v>
      </c>
      <c r="W2182" s="52">
        <v>50.519519236028991</v>
      </c>
      <c r="X2182" s="71" t="str">
        <f t="shared" si="306"/>
        <v>ALL 2028</v>
      </c>
      <c r="Y2182" s="21">
        <f t="shared" si="307"/>
        <v>3200</v>
      </c>
      <c r="Z2182" s="21">
        <f t="shared" si="308"/>
        <v>2000</v>
      </c>
      <c r="AA2182" s="57">
        <f t="shared" si="309"/>
        <v>74229.644943820225</v>
      </c>
      <c r="AB2182" s="59">
        <f t="shared" si="310"/>
        <v>1.6</v>
      </c>
      <c r="AC2182" s="61">
        <f t="shared" si="311"/>
        <v>406.4</v>
      </c>
    </row>
    <row r="2183" spans="4:29">
      <c r="D2183" s="12"/>
      <c r="E2183" s="36" t="s">
        <v>222</v>
      </c>
      <c r="F2183" s="16" t="s">
        <v>200</v>
      </c>
      <c r="G2183" s="14" t="s">
        <v>76</v>
      </c>
      <c r="H2183" s="13" t="s">
        <v>90</v>
      </c>
      <c r="I2183" s="13" t="s">
        <v>135</v>
      </c>
      <c r="J2183" s="13" t="s">
        <v>171</v>
      </c>
      <c r="K2183" s="13" t="s">
        <v>98</v>
      </c>
      <c r="L2183" s="14">
        <v>14.5</v>
      </c>
      <c r="M2183" s="14" t="s">
        <v>173</v>
      </c>
      <c r="N2183" s="31">
        <v>1000000</v>
      </c>
      <c r="O2183" s="14" t="s">
        <v>2</v>
      </c>
      <c r="P2183" s="14" t="s">
        <v>47</v>
      </c>
      <c r="Q2183" s="31">
        <v>4000</v>
      </c>
      <c r="R2183" s="31">
        <v>1000</v>
      </c>
      <c r="S2183" s="45">
        <v>200</v>
      </c>
      <c r="T2183" s="64">
        <f t="shared" ref="T2183:T2246" si="312">L2183*S2183</f>
        <v>2900</v>
      </c>
      <c r="U2183" s="64">
        <f t="shared" ref="U2183:U2246" si="313">S2183*AA2183/10^6</f>
        <v>12.19279910112359</v>
      </c>
      <c r="V2183" s="38">
        <f t="shared" ref="V2183:V2246" si="314">S2183*W2183/1000</f>
        <v>9.1683571946867453</v>
      </c>
      <c r="W2183" s="52">
        <v>45.841785973433723</v>
      </c>
      <c r="X2183" s="71" t="str">
        <f t="shared" si="306"/>
        <v>ALL 2028</v>
      </c>
      <c r="Y2183" s="21">
        <f t="shared" si="307"/>
        <v>3072</v>
      </c>
      <c r="Z2183" s="21">
        <f t="shared" si="308"/>
        <v>1920</v>
      </c>
      <c r="AA2183" s="57">
        <f t="shared" si="309"/>
        <v>60963.995505617953</v>
      </c>
      <c r="AB2183" s="59">
        <f t="shared" si="310"/>
        <v>1.6</v>
      </c>
      <c r="AC2183" s="61">
        <f t="shared" si="311"/>
        <v>368.29999999999995</v>
      </c>
    </row>
    <row r="2184" spans="4:29">
      <c r="D2184" s="12"/>
      <c r="E2184" s="36" t="s">
        <v>222</v>
      </c>
      <c r="F2184" s="16" t="s">
        <v>200</v>
      </c>
      <c r="G2184" s="14" t="s">
        <v>76</v>
      </c>
      <c r="H2184" s="13" t="s">
        <v>90</v>
      </c>
      <c r="I2184" s="13" t="s">
        <v>135</v>
      </c>
      <c r="J2184" s="13" t="s">
        <v>207</v>
      </c>
      <c r="K2184" s="13" t="s">
        <v>98</v>
      </c>
      <c r="L2184" s="14">
        <v>16</v>
      </c>
      <c r="M2184" s="14" t="s">
        <v>172</v>
      </c>
      <c r="N2184" s="31">
        <v>1000000</v>
      </c>
      <c r="O2184" s="14" t="s">
        <v>2</v>
      </c>
      <c r="P2184" s="14" t="s">
        <v>47</v>
      </c>
      <c r="Q2184" s="31">
        <v>6144</v>
      </c>
      <c r="R2184" s="31">
        <v>1536</v>
      </c>
      <c r="S2184" s="45">
        <v>200</v>
      </c>
      <c r="T2184" s="64">
        <f t="shared" si="312"/>
        <v>3200</v>
      </c>
      <c r="U2184" s="64">
        <f t="shared" si="313"/>
        <v>14.845928988764046</v>
      </c>
      <c r="V2184" s="38">
        <f t="shared" si="314"/>
        <v>10.103903847205798</v>
      </c>
      <c r="W2184" s="52">
        <v>50.519519236028991</v>
      </c>
      <c r="X2184" s="71" t="str">
        <f t="shared" si="306"/>
        <v>ALL 2028</v>
      </c>
      <c r="Y2184" s="21">
        <f t="shared" si="307"/>
        <v>3200</v>
      </c>
      <c r="Z2184" s="21">
        <f t="shared" si="308"/>
        <v>2000</v>
      </c>
      <c r="AA2184" s="57">
        <f t="shared" si="309"/>
        <v>74229.644943820225</v>
      </c>
      <c r="AB2184" s="59">
        <f t="shared" si="310"/>
        <v>1.6</v>
      </c>
      <c r="AC2184" s="61">
        <f t="shared" si="311"/>
        <v>406.4</v>
      </c>
    </row>
    <row r="2185" spans="4:29">
      <c r="D2185" s="12"/>
      <c r="E2185" s="36" t="s">
        <v>222</v>
      </c>
      <c r="F2185" s="16" t="s">
        <v>200</v>
      </c>
      <c r="G2185" s="14" t="s">
        <v>76</v>
      </c>
      <c r="H2185" s="13" t="s">
        <v>90</v>
      </c>
      <c r="I2185" s="13" t="s">
        <v>141</v>
      </c>
      <c r="J2185" s="13" t="s">
        <v>214</v>
      </c>
      <c r="K2185" s="13" t="s">
        <v>95</v>
      </c>
      <c r="L2185" s="14">
        <v>15.6</v>
      </c>
      <c r="M2185" s="14" t="s">
        <v>15</v>
      </c>
      <c r="N2185" s="31">
        <v>1000000</v>
      </c>
      <c r="O2185" s="14" t="s">
        <v>2</v>
      </c>
      <c r="P2185" s="14" t="s">
        <v>47</v>
      </c>
      <c r="Q2185" s="31">
        <v>10000</v>
      </c>
      <c r="R2185" s="31">
        <v>1152</v>
      </c>
      <c r="S2185" s="45">
        <v>300</v>
      </c>
      <c r="T2185" s="64">
        <f t="shared" si="312"/>
        <v>4680</v>
      </c>
      <c r="U2185" s="64">
        <f t="shared" si="313"/>
        <v>20.126602802136492</v>
      </c>
      <c r="V2185" s="38">
        <f t="shared" si="314"/>
        <v>18.558750794904675</v>
      </c>
      <c r="W2185" s="52">
        <v>61.862502649682249</v>
      </c>
      <c r="X2185" s="71" t="str">
        <f t="shared" si="306"/>
        <v>ALL 2028</v>
      </c>
      <c r="Y2185" s="21">
        <f t="shared" si="307"/>
        <v>3840</v>
      </c>
      <c r="Z2185" s="21">
        <f t="shared" si="308"/>
        <v>2160</v>
      </c>
      <c r="AA2185" s="57">
        <f t="shared" si="309"/>
        <v>67088.676007121641</v>
      </c>
      <c r="AB2185" s="59">
        <f t="shared" si="310"/>
        <v>1.7777777777777777</v>
      </c>
      <c r="AC2185" s="61">
        <f t="shared" si="311"/>
        <v>396.23999999999995</v>
      </c>
    </row>
    <row r="2186" spans="4:29">
      <c r="D2186" s="12"/>
      <c r="E2186" s="36" t="s">
        <v>222</v>
      </c>
      <c r="F2186" s="16" t="s">
        <v>200</v>
      </c>
      <c r="G2186" s="14" t="s">
        <v>76</v>
      </c>
      <c r="H2186" s="13" t="s">
        <v>90</v>
      </c>
      <c r="I2186" s="13" t="s">
        <v>184</v>
      </c>
      <c r="J2186" s="13" t="s">
        <v>185</v>
      </c>
      <c r="K2186" s="13" t="s">
        <v>95</v>
      </c>
      <c r="L2186" s="14">
        <v>16</v>
      </c>
      <c r="M2186" s="14" t="s">
        <v>186</v>
      </c>
      <c r="N2186" s="31">
        <v>1000000</v>
      </c>
      <c r="O2186" s="14" t="s">
        <v>2</v>
      </c>
      <c r="P2186" s="14" t="s">
        <v>47</v>
      </c>
      <c r="Q2186" s="31">
        <v>10000</v>
      </c>
      <c r="R2186" s="31">
        <v>2596</v>
      </c>
      <c r="S2186" s="45">
        <v>150</v>
      </c>
      <c r="T2186" s="64">
        <f t="shared" si="312"/>
        <v>2400</v>
      </c>
      <c r="U2186" s="64">
        <f t="shared" si="313"/>
        <v>11.134446741573035</v>
      </c>
      <c r="V2186" s="38">
        <f t="shared" si="314"/>
        <v>9.2793753974523376</v>
      </c>
      <c r="W2186" s="52">
        <v>61.862502649682249</v>
      </c>
      <c r="X2186" s="71" t="str">
        <f t="shared" si="306"/>
        <v>ALL 2028</v>
      </c>
      <c r="Y2186" s="21">
        <f t="shared" si="307"/>
        <v>3840</v>
      </c>
      <c r="Z2186" s="21">
        <f t="shared" si="308"/>
        <v>2400</v>
      </c>
      <c r="AA2186" s="57">
        <f t="shared" si="309"/>
        <v>74229.644943820225</v>
      </c>
      <c r="AB2186" s="59">
        <f t="shared" si="310"/>
        <v>1.6</v>
      </c>
      <c r="AC2186" s="61">
        <f t="shared" si="311"/>
        <v>406.4</v>
      </c>
    </row>
    <row r="2187" spans="4:29">
      <c r="D2187" s="12"/>
      <c r="E2187" s="36" t="s">
        <v>222</v>
      </c>
      <c r="F2187" s="16" t="s">
        <v>200</v>
      </c>
      <c r="G2187" s="14" t="s">
        <v>76</v>
      </c>
      <c r="H2187" s="13" t="s">
        <v>90</v>
      </c>
      <c r="I2187" s="13" t="s">
        <v>184</v>
      </c>
      <c r="J2187" s="13" t="s">
        <v>213</v>
      </c>
      <c r="K2187" s="13" t="s">
        <v>95</v>
      </c>
      <c r="L2187" s="14">
        <v>18</v>
      </c>
      <c r="M2187" s="14" t="s">
        <v>66</v>
      </c>
      <c r="N2187" s="31">
        <v>1000000</v>
      </c>
      <c r="O2187" s="14" t="s">
        <v>2</v>
      </c>
      <c r="P2187" s="14" t="s">
        <v>47</v>
      </c>
      <c r="Q2187" s="31">
        <v>8000</v>
      </c>
      <c r="R2187" s="31">
        <v>2000</v>
      </c>
      <c r="S2187" s="45">
        <v>75</v>
      </c>
      <c r="T2187" s="64">
        <f t="shared" si="312"/>
        <v>1350</v>
      </c>
      <c r="U2187" s="64">
        <f t="shared" si="313"/>
        <v>7.0460170786516851</v>
      </c>
      <c r="V2187" s="38">
        <f t="shared" si="314"/>
        <v>4.05</v>
      </c>
      <c r="W2187" s="52">
        <v>54</v>
      </c>
      <c r="X2187" s="71" t="str">
        <f t="shared" si="306"/>
        <v>ALL 2028</v>
      </c>
      <c r="Y2187" s="21">
        <f t="shared" si="307"/>
        <v>2560</v>
      </c>
      <c r="Z2187" s="21">
        <f t="shared" si="308"/>
        <v>1600</v>
      </c>
      <c r="AA2187" s="57">
        <f t="shared" si="309"/>
        <v>93946.894382022467</v>
      </c>
      <c r="AB2187" s="59">
        <f t="shared" si="310"/>
        <v>1.6</v>
      </c>
      <c r="AC2187" s="61">
        <f t="shared" si="311"/>
        <v>457.2</v>
      </c>
    </row>
    <row r="2188" spans="4:29">
      <c r="D2188" s="12"/>
      <c r="E2188" s="36" t="s">
        <v>222</v>
      </c>
      <c r="F2188" s="16" t="s">
        <v>200</v>
      </c>
      <c r="G2188" s="14" t="s">
        <v>76</v>
      </c>
      <c r="H2188" s="13" t="s">
        <v>90</v>
      </c>
      <c r="I2188" s="13" t="s">
        <v>195</v>
      </c>
      <c r="J2188" s="13" t="s">
        <v>196</v>
      </c>
      <c r="K2188" s="13" t="s">
        <v>43</v>
      </c>
      <c r="L2188" s="14">
        <v>16.100000000000001</v>
      </c>
      <c r="M2188" s="14" t="s">
        <v>143</v>
      </c>
      <c r="N2188" s="31">
        <v>1000000</v>
      </c>
      <c r="O2188" s="14" t="s">
        <v>2</v>
      </c>
      <c r="P2188" s="14" t="s">
        <v>47</v>
      </c>
      <c r="Q2188" s="31">
        <v>4000</v>
      </c>
      <c r="R2188" s="31">
        <v>1000</v>
      </c>
      <c r="S2188" s="45">
        <v>200</v>
      </c>
      <c r="T2188" s="64">
        <f t="shared" si="312"/>
        <v>3220.0000000000005</v>
      </c>
      <c r="U2188" s="64">
        <f t="shared" si="313"/>
        <v>14.291630266112758</v>
      </c>
      <c r="V2188" s="38">
        <f t="shared" si="314"/>
        <v>10.103903847205798</v>
      </c>
      <c r="W2188" s="52">
        <v>50.519519236028991</v>
      </c>
      <c r="X2188" s="71" t="str">
        <f t="shared" si="306"/>
        <v>ALL 2028</v>
      </c>
      <c r="Y2188" s="21">
        <f t="shared" si="307"/>
        <v>2560</v>
      </c>
      <c r="Z2188" s="21">
        <f t="shared" si="308"/>
        <v>1440</v>
      </c>
      <c r="AA2188" s="57">
        <f t="shared" si="309"/>
        <v>71458.151330563793</v>
      </c>
      <c r="AB2188" s="59">
        <f t="shared" si="310"/>
        <v>1.7777777777777777</v>
      </c>
      <c r="AC2188" s="61">
        <f t="shared" si="311"/>
        <v>408.94</v>
      </c>
    </row>
    <row r="2189" spans="4:29">
      <c r="D2189" s="12"/>
      <c r="E2189" s="36" t="s">
        <v>222</v>
      </c>
      <c r="F2189" s="16" t="s">
        <v>200</v>
      </c>
      <c r="G2189" s="14" t="s">
        <v>76</v>
      </c>
      <c r="H2189" s="13" t="s">
        <v>90</v>
      </c>
      <c r="I2189" s="13" t="s">
        <v>295</v>
      </c>
      <c r="J2189" s="13" t="s">
        <v>296</v>
      </c>
      <c r="K2189" s="13"/>
      <c r="L2189" s="14">
        <v>16</v>
      </c>
      <c r="M2189" s="14" t="s">
        <v>66</v>
      </c>
      <c r="N2189" s="31">
        <v>1000000</v>
      </c>
      <c r="O2189" s="14" t="s">
        <v>2</v>
      </c>
      <c r="P2189" s="14" t="s">
        <v>47</v>
      </c>
      <c r="Q2189" s="31">
        <v>4000</v>
      </c>
      <c r="R2189" s="31">
        <v>1000</v>
      </c>
      <c r="S2189" s="45">
        <v>30</v>
      </c>
      <c r="T2189" s="64">
        <f t="shared" si="312"/>
        <v>480</v>
      </c>
      <c r="U2189" s="64">
        <f t="shared" si="313"/>
        <v>2.2268893483146064</v>
      </c>
      <c r="V2189" s="38">
        <f t="shared" si="314"/>
        <v>1.8558750794904675</v>
      </c>
      <c r="W2189" s="52">
        <v>61.862502649682249</v>
      </c>
      <c r="X2189" s="71" t="str">
        <f t="shared" si="306"/>
        <v>ALL 2028</v>
      </c>
      <c r="Y2189" s="21">
        <f t="shared" si="307"/>
        <v>2560</v>
      </c>
      <c r="Z2189" s="21">
        <f t="shared" si="308"/>
        <v>1600</v>
      </c>
      <c r="AA2189" s="57">
        <f t="shared" si="309"/>
        <v>74229.644943820225</v>
      </c>
      <c r="AB2189" s="59">
        <f t="shared" si="310"/>
        <v>1.6</v>
      </c>
      <c r="AC2189" s="61">
        <f t="shared" si="311"/>
        <v>406.4</v>
      </c>
    </row>
    <row r="2190" spans="4:29">
      <c r="D2190" s="12"/>
      <c r="E2190" s="36" t="s">
        <v>222</v>
      </c>
      <c r="F2190" s="16" t="s">
        <v>200</v>
      </c>
      <c r="G2190" s="14" t="s">
        <v>76</v>
      </c>
      <c r="H2190" s="13" t="s">
        <v>5</v>
      </c>
      <c r="I2190" s="13" t="s">
        <v>31</v>
      </c>
      <c r="J2190" s="13" t="s">
        <v>32</v>
      </c>
      <c r="K2190" s="13" t="s">
        <v>33</v>
      </c>
      <c r="L2190" s="14">
        <v>31.5</v>
      </c>
      <c r="M2190" s="14" t="s">
        <v>34</v>
      </c>
      <c r="N2190" s="31">
        <v>1000000</v>
      </c>
      <c r="O2190" s="14" t="s">
        <v>1</v>
      </c>
      <c r="P2190" s="14" t="s">
        <v>35</v>
      </c>
      <c r="Q2190" s="31">
        <v>576</v>
      </c>
      <c r="R2190" s="31">
        <v>576</v>
      </c>
      <c r="S2190" s="45">
        <v>15</v>
      </c>
      <c r="T2190" s="64">
        <f t="shared" si="312"/>
        <v>472.5</v>
      </c>
      <c r="U2190" s="64">
        <f t="shared" si="313"/>
        <v>4.1031027347181004</v>
      </c>
      <c r="V2190" s="38">
        <f t="shared" si="314"/>
        <v>1.4619157882251068</v>
      </c>
      <c r="W2190" s="52">
        <v>97.461052548340447</v>
      </c>
      <c r="X2190" s="71" t="str">
        <f t="shared" si="306"/>
        <v>ALL 2028</v>
      </c>
      <c r="Y2190" s="21">
        <f t="shared" si="307"/>
        <v>6016</v>
      </c>
      <c r="Z2190" s="21">
        <f t="shared" si="308"/>
        <v>3384</v>
      </c>
      <c r="AA2190" s="57">
        <f t="shared" si="309"/>
        <v>273540.18231454003</v>
      </c>
      <c r="AB2190" s="59">
        <f t="shared" si="310"/>
        <v>1.7777777777777777</v>
      </c>
      <c r="AC2190" s="61">
        <f t="shared" si="311"/>
        <v>800.09999999999991</v>
      </c>
    </row>
    <row r="2191" spans="4:29">
      <c r="D2191" s="12"/>
      <c r="E2191" s="36" t="s">
        <v>222</v>
      </c>
      <c r="F2191" s="16" t="s">
        <v>200</v>
      </c>
      <c r="G2191" s="14" t="s">
        <v>76</v>
      </c>
      <c r="H2191" s="13" t="s">
        <v>5</v>
      </c>
      <c r="I2191" s="13" t="s">
        <v>31</v>
      </c>
      <c r="J2191" s="13" t="s">
        <v>306</v>
      </c>
      <c r="K2191" s="13" t="s">
        <v>57</v>
      </c>
      <c r="L2191" s="14">
        <v>27</v>
      </c>
      <c r="M2191" s="14" t="s">
        <v>307</v>
      </c>
      <c r="N2191" s="31">
        <v>1000000</v>
      </c>
      <c r="O2191" s="14" t="s">
        <v>2</v>
      </c>
      <c r="P2191" s="14" t="s">
        <v>35</v>
      </c>
      <c r="Q2191" s="31">
        <v>4000</v>
      </c>
      <c r="R2191" s="31">
        <v>1000</v>
      </c>
      <c r="S2191" s="45">
        <v>150</v>
      </c>
      <c r="T2191" s="64">
        <f t="shared" si="312"/>
        <v>4050</v>
      </c>
      <c r="U2191" s="64">
        <f t="shared" si="313"/>
        <v>30.145244581602373</v>
      </c>
      <c r="V2191" s="38">
        <f t="shared" si="314"/>
        <v>11.223740567663722</v>
      </c>
      <c r="W2191" s="52">
        <v>74.824937117758139</v>
      </c>
      <c r="X2191" s="71" t="str">
        <f t="shared" si="306"/>
        <v>ALL 2028</v>
      </c>
      <c r="Y2191" s="21">
        <f t="shared" si="307"/>
        <v>5120</v>
      </c>
      <c r="Z2191" s="21">
        <f t="shared" si="308"/>
        <v>2880</v>
      </c>
      <c r="AA2191" s="57">
        <f t="shared" si="309"/>
        <v>200968.29721068247</v>
      </c>
      <c r="AB2191" s="59">
        <f t="shared" si="310"/>
        <v>1.7777777777777777</v>
      </c>
      <c r="AC2191" s="61">
        <f t="shared" si="311"/>
        <v>685.8</v>
      </c>
    </row>
    <row r="2192" spans="4:29">
      <c r="D2192" s="12"/>
      <c r="E2192" s="36" t="s">
        <v>222</v>
      </c>
      <c r="F2192" s="16" t="s">
        <v>200</v>
      </c>
      <c r="G2192" s="14" t="s">
        <v>76</v>
      </c>
      <c r="H2192" s="13" t="s">
        <v>5</v>
      </c>
      <c r="I2192" s="13" t="s">
        <v>76</v>
      </c>
      <c r="J2192" s="13"/>
      <c r="K2192" s="13"/>
      <c r="L2192" s="14">
        <v>27</v>
      </c>
      <c r="M2192" s="14" t="s">
        <v>15</v>
      </c>
      <c r="N2192" s="31">
        <v>1000000</v>
      </c>
      <c r="O2192" s="14" t="s">
        <v>1</v>
      </c>
      <c r="P2192" s="14" t="s">
        <v>35</v>
      </c>
      <c r="Q2192" s="31">
        <v>5000</v>
      </c>
      <c r="R2192" s="31">
        <v>1152</v>
      </c>
      <c r="S2192" s="45">
        <v>4140</v>
      </c>
      <c r="T2192" s="64">
        <f t="shared" si="312"/>
        <v>111780</v>
      </c>
      <c r="U2192" s="64">
        <f t="shared" si="313"/>
        <v>832.0087504522254</v>
      </c>
      <c r="V2192" s="38">
        <f t="shared" si="314"/>
        <v>0</v>
      </c>
      <c r="W2192" s="52">
        <v>0</v>
      </c>
      <c r="X2192" s="71" t="str">
        <f t="shared" si="306"/>
        <v>ALL 2028</v>
      </c>
      <c r="Y2192" s="21">
        <f t="shared" si="307"/>
        <v>3840</v>
      </c>
      <c r="Z2192" s="21">
        <f t="shared" si="308"/>
        <v>2160</v>
      </c>
      <c r="AA2192" s="57">
        <f t="shared" si="309"/>
        <v>200968.29721068247</v>
      </c>
      <c r="AB2192" s="59">
        <f t="shared" si="310"/>
        <v>1.7777777777777777</v>
      </c>
      <c r="AC2192" s="61">
        <f t="shared" si="311"/>
        <v>685.8</v>
      </c>
    </row>
    <row r="2193" spans="4:29">
      <c r="D2193" s="12"/>
      <c r="E2193" s="36" t="s">
        <v>222</v>
      </c>
      <c r="F2193" s="16" t="s">
        <v>200</v>
      </c>
      <c r="G2193" s="14" t="s">
        <v>76</v>
      </c>
      <c r="H2193" s="13" t="s">
        <v>5</v>
      </c>
      <c r="I2193" s="13" t="s">
        <v>76</v>
      </c>
      <c r="J2193" s="13"/>
      <c r="K2193" s="13"/>
      <c r="L2193" s="14">
        <v>31.5</v>
      </c>
      <c r="M2193" s="14" t="s">
        <v>15</v>
      </c>
      <c r="N2193" s="31" t="s">
        <v>65</v>
      </c>
      <c r="O2193" s="14" t="s">
        <v>1</v>
      </c>
      <c r="P2193" s="14" t="s">
        <v>35</v>
      </c>
      <c r="Q2193" s="31">
        <v>5000</v>
      </c>
      <c r="R2193" s="31">
        <v>1152</v>
      </c>
      <c r="S2193" s="45">
        <v>24</v>
      </c>
      <c r="T2193" s="64">
        <f t="shared" si="312"/>
        <v>756</v>
      </c>
      <c r="U2193" s="64">
        <f t="shared" si="313"/>
        <v>6.5649643755489606</v>
      </c>
      <c r="V2193" s="38">
        <f t="shared" si="314"/>
        <v>1.6373456828121196</v>
      </c>
      <c r="W2193" s="52">
        <v>68.222736783838315</v>
      </c>
      <c r="X2193" s="71" t="str">
        <f t="shared" si="306"/>
        <v>ALL 2028</v>
      </c>
      <c r="Y2193" s="21">
        <f t="shared" si="307"/>
        <v>3840</v>
      </c>
      <c r="Z2193" s="21">
        <f t="shared" si="308"/>
        <v>2160</v>
      </c>
      <c r="AA2193" s="57">
        <f t="shared" si="309"/>
        <v>273540.18231454003</v>
      </c>
      <c r="AB2193" s="59">
        <f t="shared" si="310"/>
        <v>1.7777777777777777</v>
      </c>
      <c r="AC2193" s="61">
        <f t="shared" si="311"/>
        <v>800.09999999999991</v>
      </c>
    </row>
    <row r="2194" spans="4:29">
      <c r="D2194" s="12"/>
      <c r="E2194" s="36" t="s">
        <v>222</v>
      </c>
      <c r="F2194" s="16" t="s">
        <v>200</v>
      </c>
      <c r="G2194" s="14" t="s">
        <v>76</v>
      </c>
      <c r="H2194" s="13" t="s">
        <v>5</v>
      </c>
      <c r="I2194" s="13" t="s">
        <v>76</v>
      </c>
      <c r="J2194" s="13"/>
      <c r="K2194" s="13"/>
      <c r="L2194" s="14">
        <v>31.5</v>
      </c>
      <c r="M2194" s="14" t="s">
        <v>15</v>
      </c>
      <c r="N2194" s="31" t="s">
        <v>65</v>
      </c>
      <c r="O2194" s="14" t="s">
        <v>1</v>
      </c>
      <c r="P2194" s="14" t="s">
        <v>35</v>
      </c>
      <c r="Q2194" s="31">
        <v>5000</v>
      </c>
      <c r="R2194" s="31">
        <v>1152</v>
      </c>
      <c r="S2194" s="45">
        <v>3105</v>
      </c>
      <c r="T2194" s="64">
        <f t="shared" si="312"/>
        <v>97807.5</v>
      </c>
      <c r="U2194" s="64">
        <f t="shared" si="313"/>
        <v>849.34226608664676</v>
      </c>
      <c r="V2194" s="38">
        <f t="shared" si="314"/>
        <v>211.83159771381796</v>
      </c>
      <c r="W2194" s="52">
        <v>68.222736783838315</v>
      </c>
      <c r="X2194" s="71" t="str">
        <f t="shared" si="306"/>
        <v>ALL 2028</v>
      </c>
      <c r="Y2194" s="21">
        <f t="shared" si="307"/>
        <v>3840</v>
      </c>
      <c r="Z2194" s="21">
        <f t="shared" si="308"/>
        <v>2160</v>
      </c>
      <c r="AA2194" s="57">
        <f t="shared" si="309"/>
        <v>273540.18231454003</v>
      </c>
      <c r="AB2194" s="59">
        <f t="shared" si="310"/>
        <v>1.7777777777777777</v>
      </c>
      <c r="AC2194" s="61">
        <f t="shared" si="311"/>
        <v>800.09999999999991</v>
      </c>
    </row>
    <row r="2195" spans="4:29">
      <c r="D2195" s="12"/>
      <c r="E2195" s="36" t="s">
        <v>222</v>
      </c>
      <c r="F2195" s="16" t="s">
        <v>200</v>
      </c>
      <c r="G2195" s="14" t="s">
        <v>76</v>
      </c>
      <c r="H2195" s="13" t="s">
        <v>5</v>
      </c>
      <c r="I2195" s="13" t="s">
        <v>76</v>
      </c>
      <c r="J2195" s="13"/>
      <c r="K2195" s="13"/>
      <c r="L2195" s="14">
        <v>49</v>
      </c>
      <c r="M2195" s="14" t="s">
        <v>99</v>
      </c>
      <c r="N2195" s="31">
        <v>1000000</v>
      </c>
      <c r="O2195" s="14" t="s">
        <v>1</v>
      </c>
      <c r="P2195" s="14" t="s">
        <v>35</v>
      </c>
      <c r="Q2195" s="31">
        <v>5000</v>
      </c>
      <c r="R2195" s="31">
        <v>1152</v>
      </c>
      <c r="S2195" s="45">
        <v>90</v>
      </c>
      <c r="T2195" s="64">
        <f t="shared" si="312"/>
        <v>4410</v>
      </c>
      <c r="U2195" s="64">
        <f t="shared" si="313"/>
        <v>36.33559803366515</v>
      </c>
      <c r="V2195" s="38">
        <f t="shared" si="314"/>
        <v>8.7714947293506409</v>
      </c>
      <c r="W2195" s="52">
        <v>97.461052548340447</v>
      </c>
      <c r="X2195" s="71" t="str">
        <f t="shared" si="306"/>
        <v>ALL 2028</v>
      </c>
      <c r="Y2195" s="21">
        <f t="shared" si="307"/>
        <v>5120</v>
      </c>
      <c r="Z2195" s="21">
        <f t="shared" si="308"/>
        <v>1440</v>
      </c>
      <c r="AA2195" s="57">
        <f t="shared" si="309"/>
        <v>403728.86704072385</v>
      </c>
      <c r="AB2195" s="59">
        <f t="shared" si="310"/>
        <v>3.5555555555555554</v>
      </c>
      <c r="AC2195" s="61">
        <f t="shared" si="311"/>
        <v>1244.5999999999999</v>
      </c>
    </row>
    <row r="2196" spans="4:29">
      <c r="D2196" s="12"/>
      <c r="E2196" s="36" t="s">
        <v>222</v>
      </c>
      <c r="F2196" s="16" t="s">
        <v>200</v>
      </c>
      <c r="G2196" s="14" t="s">
        <v>76</v>
      </c>
      <c r="H2196" s="13" t="s">
        <v>6</v>
      </c>
      <c r="I2196" s="13" t="s">
        <v>76</v>
      </c>
      <c r="J2196" s="13"/>
      <c r="K2196" s="13" t="s">
        <v>123</v>
      </c>
      <c r="L2196" s="14">
        <v>43</v>
      </c>
      <c r="M2196" s="14" t="s">
        <v>15</v>
      </c>
      <c r="N2196" s="31">
        <v>1000000</v>
      </c>
      <c r="O2196" s="14" t="s">
        <v>1</v>
      </c>
      <c r="P2196" s="14" t="s">
        <v>35</v>
      </c>
      <c r="Q2196" s="31">
        <v>4000</v>
      </c>
      <c r="R2196" s="31">
        <v>500</v>
      </c>
      <c r="S2196" s="45">
        <v>156.316</v>
      </c>
      <c r="T2196" s="64">
        <f t="shared" si="312"/>
        <v>6721.5879999999997</v>
      </c>
      <c r="U2196" s="64">
        <f t="shared" si="313"/>
        <v>79.678356764342325</v>
      </c>
      <c r="V2196" s="38">
        <f t="shared" si="314"/>
        <v>14.641566699540693</v>
      </c>
      <c r="W2196" s="52">
        <v>93.666462163442603</v>
      </c>
      <c r="X2196" s="71" t="str">
        <f t="shared" si="306"/>
        <v>ALL 2028</v>
      </c>
      <c r="Y2196" s="21">
        <f t="shared" si="307"/>
        <v>3840</v>
      </c>
      <c r="Z2196" s="21">
        <f t="shared" si="308"/>
        <v>2160</v>
      </c>
      <c r="AA2196" s="57">
        <f t="shared" si="309"/>
        <v>509726.1749554897</v>
      </c>
      <c r="AB2196" s="59">
        <f t="shared" si="310"/>
        <v>1.7777777777777777</v>
      </c>
      <c r="AC2196" s="61">
        <f t="shared" si="311"/>
        <v>1092.2</v>
      </c>
    </row>
    <row r="2197" spans="4:29">
      <c r="D2197" s="12"/>
      <c r="E2197" s="36" t="s">
        <v>222</v>
      </c>
      <c r="F2197" s="16" t="s">
        <v>200</v>
      </c>
      <c r="G2197" s="14" t="s">
        <v>76</v>
      </c>
      <c r="H2197" s="13" t="s">
        <v>6</v>
      </c>
      <c r="I2197" s="13" t="s">
        <v>76</v>
      </c>
      <c r="J2197" s="13"/>
      <c r="K2197" s="13" t="s">
        <v>123</v>
      </c>
      <c r="L2197" s="14">
        <v>50</v>
      </c>
      <c r="M2197" s="14" t="s">
        <v>15</v>
      </c>
      <c r="N2197" s="31">
        <v>1000000</v>
      </c>
      <c r="O2197" s="14" t="s">
        <v>1</v>
      </c>
      <c r="P2197" s="14" t="s">
        <v>35</v>
      </c>
      <c r="Q2197" s="31">
        <v>5929.950586864823</v>
      </c>
      <c r="R2197" s="31">
        <v>494.16254890540188</v>
      </c>
      <c r="S2197" s="45">
        <v>286.637</v>
      </c>
      <c r="T2197" s="64">
        <f t="shared" si="312"/>
        <v>14331.85</v>
      </c>
      <c r="U2197" s="64">
        <f t="shared" si="313"/>
        <v>197.5478388462908</v>
      </c>
      <c r="V2197" s="38">
        <f t="shared" si="314"/>
        <v>31.218922924584543</v>
      </c>
      <c r="W2197" s="52">
        <v>108.91449088772399</v>
      </c>
      <c r="X2197" s="71" t="str">
        <f t="shared" si="306"/>
        <v>ALL 2028</v>
      </c>
      <c r="Y2197" s="21">
        <f t="shared" si="307"/>
        <v>3840</v>
      </c>
      <c r="Z2197" s="21">
        <f t="shared" si="308"/>
        <v>2160</v>
      </c>
      <c r="AA2197" s="57">
        <f t="shared" si="309"/>
        <v>689191.69139465876</v>
      </c>
      <c r="AB2197" s="59">
        <f t="shared" si="310"/>
        <v>1.7777777777777777</v>
      </c>
      <c r="AC2197" s="61">
        <f t="shared" si="311"/>
        <v>1270</v>
      </c>
    </row>
    <row r="2198" spans="4:29">
      <c r="D2198" s="12"/>
      <c r="E2198" s="36" t="s">
        <v>222</v>
      </c>
      <c r="F2198" s="16" t="s">
        <v>200</v>
      </c>
      <c r="G2198" s="14" t="s">
        <v>76</v>
      </c>
      <c r="H2198" s="13" t="s">
        <v>6</v>
      </c>
      <c r="I2198" s="13" t="s">
        <v>76</v>
      </c>
      <c r="J2198" s="13"/>
      <c r="K2198" s="13" t="s">
        <v>123</v>
      </c>
      <c r="L2198" s="14">
        <v>55</v>
      </c>
      <c r="M2198" s="14" t="s">
        <v>15</v>
      </c>
      <c r="N2198" s="31">
        <v>1000000</v>
      </c>
      <c r="O2198" s="14" t="s">
        <v>1</v>
      </c>
      <c r="P2198" s="14" t="s">
        <v>35</v>
      </c>
      <c r="Q2198" s="31">
        <v>6804.6390532544374</v>
      </c>
      <c r="R2198" s="31">
        <v>567.05325443786978</v>
      </c>
      <c r="S2198" s="45">
        <v>2800.3150000000001</v>
      </c>
      <c r="T2198" s="64">
        <f t="shared" si="312"/>
        <v>154017.32500000001</v>
      </c>
      <c r="U2198" s="64">
        <f t="shared" si="313"/>
        <v>2335.2441358582787</v>
      </c>
      <c r="V2198" s="38">
        <f t="shared" si="314"/>
        <v>234.84605956369779</v>
      </c>
      <c r="W2198" s="52">
        <v>83.864157983547486</v>
      </c>
      <c r="X2198" s="71" t="str">
        <f t="shared" si="306"/>
        <v>ALL 2028</v>
      </c>
      <c r="Y2198" s="21">
        <f t="shared" si="307"/>
        <v>3840</v>
      </c>
      <c r="Z2198" s="21">
        <f t="shared" si="308"/>
        <v>2160</v>
      </c>
      <c r="AA2198" s="57">
        <f t="shared" si="309"/>
        <v>833921.94658753707</v>
      </c>
      <c r="AB2198" s="59">
        <f t="shared" si="310"/>
        <v>1.7777777777777777</v>
      </c>
      <c r="AC2198" s="61">
        <f t="shared" si="311"/>
        <v>1397</v>
      </c>
    </row>
    <row r="2199" spans="4:29">
      <c r="D2199" s="12"/>
      <c r="E2199" s="36" t="s">
        <v>222</v>
      </c>
      <c r="F2199" s="16" t="s">
        <v>200</v>
      </c>
      <c r="G2199" s="14" t="s">
        <v>76</v>
      </c>
      <c r="H2199" s="13" t="s">
        <v>6</v>
      </c>
      <c r="I2199" s="13" t="s">
        <v>76</v>
      </c>
      <c r="J2199" s="13"/>
      <c r="K2199" s="13" t="s">
        <v>123</v>
      </c>
      <c r="L2199" s="14">
        <v>65</v>
      </c>
      <c r="M2199" s="14" t="s">
        <v>15</v>
      </c>
      <c r="N2199" s="31">
        <v>1000000</v>
      </c>
      <c r="O2199" s="14" t="s">
        <v>1</v>
      </c>
      <c r="P2199" s="14" t="s">
        <v>35</v>
      </c>
      <c r="Q2199" s="31">
        <v>9504</v>
      </c>
      <c r="R2199" s="31">
        <v>792</v>
      </c>
      <c r="S2199" s="45">
        <v>3950.431</v>
      </c>
      <c r="T2199" s="64">
        <f t="shared" si="312"/>
        <v>256778.01500000001</v>
      </c>
      <c r="U2199" s="64">
        <f t="shared" si="313"/>
        <v>4601.2011362411395</v>
      </c>
      <c r="V2199" s="38">
        <f t="shared" si="314"/>
        <v>443.11953437198713</v>
      </c>
      <c r="W2199" s="52">
        <v>112.16992130022955</v>
      </c>
      <c r="X2199" s="71" t="str">
        <f t="shared" si="306"/>
        <v>ALL 2028</v>
      </c>
      <c r="Y2199" s="21">
        <f t="shared" si="307"/>
        <v>3840</v>
      </c>
      <c r="Z2199" s="21">
        <f t="shared" si="308"/>
        <v>2160</v>
      </c>
      <c r="AA2199" s="57">
        <f t="shared" si="309"/>
        <v>1164733.9584569733</v>
      </c>
      <c r="AB2199" s="59">
        <f t="shared" si="310"/>
        <v>1.7777777777777777</v>
      </c>
      <c r="AC2199" s="61">
        <f t="shared" si="311"/>
        <v>1651</v>
      </c>
    </row>
    <row r="2200" spans="4:29">
      <c r="D2200" s="12"/>
      <c r="E2200" s="36" t="s">
        <v>222</v>
      </c>
      <c r="F2200" s="16" t="s">
        <v>200</v>
      </c>
      <c r="G2200" s="14" t="s">
        <v>76</v>
      </c>
      <c r="H2200" s="13" t="s">
        <v>6</v>
      </c>
      <c r="I2200" s="13" t="s">
        <v>76</v>
      </c>
      <c r="J2200" s="13"/>
      <c r="K2200" s="13" t="s">
        <v>123</v>
      </c>
      <c r="L2200" s="14">
        <v>75</v>
      </c>
      <c r="M2200" s="14" t="s">
        <v>15</v>
      </c>
      <c r="N2200" s="31">
        <v>1000000</v>
      </c>
      <c r="O2200" s="14" t="s">
        <v>2</v>
      </c>
      <c r="P2200" s="14" t="s">
        <v>35</v>
      </c>
      <c r="Q2200" s="31">
        <v>13685.759999999997</v>
      </c>
      <c r="R2200" s="31">
        <v>1140.4799999999998</v>
      </c>
      <c r="S2200" s="45">
        <v>3733.7190000000001</v>
      </c>
      <c r="T2200" s="64">
        <f t="shared" si="312"/>
        <v>280028.92499999999</v>
      </c>
      <c r="U2200" s="64">
        <f t="shared" si="313"/>
        <v>5789.8082538053413</v>
      </c>
      <c r="V2200" s="38">
        <f t="shared" si="314"/>
        <v>804.36060810975482</v>
      </c>
      <c r="W2200" s="52">
        <v>215.4314794738851</v>
      </c>
      <c r="X2200" s="71" t="str">
        <f t="shared" si="306"/>
        <v>ALL 2028</v>
      </c>
      <c r="Y2200" s="21">
        <f t="shared" si="307"/>
        <v>3840</v>
      </c>
      <c r="Z2200" s="21">
        <f t="shared" si="308"/>
        <v>2160</v>
      </c>
      <c r="AA2200" s="57">
        <f t="shared" si="309"/>
        <v>1550681.3056379822</v>
      </c>
      <c r="AB2200" s="59">
        <f t="shared" si="310"/>
        <v>1.7777777777777777</v>
      </c>
      <c r="AC2200" s="61">
        <f t="shared" si="311"/>
        <v>1905</v>
      </c>
    </row>
    <row r="2201" spans="4:29">
      <c r="D2201" s="12"/>
      <c r="E2201" s="36" t="s">
        <v>222</v>
      </c>
      <c r="F2201" s="16" t="s">
        <v>200</v>
      </c>
      <c r="G2201" s="14" t="s">
        <v>76</v>
      </c>
      <c r="H2201" s="13" t="s">
        <v>6</v>
      </c>
      <c r="I2201" s="13" t="s">
        <v>76</v>
      </c>
      <c r="J2201" s="13"/>
      <c r="K2201" s="13" t="s">
        <v>123</v>
      </c>
      <c r="L2201" s="14">
        <v>85</v>
      </c>
      <c r="M2201" s="14" t="s">
        <v>15</v>
      </c>
      <c r="N2201" s="31">
        <v>1000000</v>
      </c>
      <c r="O2201" s="14" t="s">
        <v>2</v>
      </c>
      <c r="P2201" s="14" t="s">
        <v>35</v>
      </c>
      <c r="Q2201" s="31">
        <v>17578.598399999999</v>
      </c>
      <c r="R2201" s="31">
        <v>1464.8832</v>
      </c>
      <c r="S2201" s="45">
        <v>2956.2750000000001</v>
      </c>
      <c r="T2201" s="64">
        <f t="shared" si="312"/>
        <v>251283.375</v>
      </c>
      <c r="U2201" s="64">
        <f t="shared" si="313"/>
        <v>5888.2020840106825</v>
      </c>
      <c r="V2201" s="38">
        <f t="shared" si="314"/>
        <v>835.06851625374259</v>
      </c>
      <c r="W2201" s="52">
        <v>282.47321925522579</v>
      </c>
      <c r="X2201" s="71" t="str">
        <f t="shared" si="306"/>
        <v>ALL 2028</v>
      </c>
      <c r="Y2201" s="21">
        <f t="shared" si="307"/>
        <v>3840</v>
      </c>
      <c r="Z2201" s="21">
        <f t="shared" si="308"/>
        <v>2160</v>
      </c>
      <c r="AA2201" s="57">
        <f t="shared" si="309"/>
        <v>1991763.9881305636</v>
      </c>
      <c r="AB2201" s="59">
        <f t="shared" si="310"/>
        <v>1.7777777777777777</v>
      </c>
      <c r="AC2201" s="61">
        <f t="shared" si="311"/>
        <v>2159</v>
      </c>
    </row>
    <row r="2202" spans="4:29">
      <c r="D2202" s="12"/>
      <c r="E2202" s="36" t="s">
        <v>222</v>
      </c>
      <c r="F2202" s="16" t="s">
        <v>200</v>
      </c>
      <c r="G2202" s="14" t="s">
        <v>76</v>
      </c>
      <c r="H2202" s="13" t="s">
        <v>6</v>
      </c>
      <c r="I2202" s="13" t="s">
        <v>76</v>
      </c>
      <c r="J2202" s="13"/>
      <c r="K2202" s="13" t="s">
        <v>123</v>
      </c>
      <c r="L2202" s="14">
        <v>98</v>
      </c>
      <c r="M2202" s="14" t="s">
        <v>15</v>
      </c>
      <c r="N2202" s="31">
        <v>1000000</v>
      </c>
      <c r="O2202" s="14" t="s">
        <v>2</v>
      </c>
      <c r="P2202" s="14" t="s">
        <v>35</v>
      </c>
      <c r="Q2202" s="31">
        <v>20000</v>
      </c>
      <c r="R2202" s="31">
        <v>2000</v>
      </c>
      <c r="S2202" s="45">
        <v>340.96600000000001</v>
      </c>
      <c r="T2202" s="64">
        <f t="shared" si="312"/>
        <v>33414.667999999998</v>
      </c>
      <c r="U2202" s="64">
        <f t="shared" si="313"/>
        <v>902.74117300739022</v>
      </c>
      <c r="V2202" s="38">
        <f t="shared" si="314"/>
        <v>144.47064551486599</v>
      </c>
      <c r="W2202" s="52">
        <v>423.70982888283868</v>
      </c>
      <c r="X2202" s="71" t="str">
        <f t="shared" ref="X2202:X2253" si="315">G2202&amp;" "&amp;F2202</f>
        <v>ALL 2028</v>
      </c>
      <c r="Y2202" s="21">
        <f t="shared" ref="Y2202:Y2253" si="316">1*LEFT(M2202, FIND("x", M2202)-2)</f>
        <v>3840</v>
      </c>
      <c r="Z2202" s="21">
        <f t="shared" ref="Z2202:Z2253" si="317">1*RIGHT(M2202, LEN(M2202)-FIND("x", M2202)-1)</f>
        <v>2160</v>
      </c>
      <c r="AA2202" s="57">
        <f t="shared" ref="AA2202:AA2253" si="318">AC2202^2*AB2202/(1+AB2202^2)</f>
        <v>2647598.8016617205</v>
      </c>
      <c r="AB2202" s="59">
        <f t="shared" ref="AB2202:AB2253" si="319">Y2202/Z2202</f>
        <v>1.7777777777777777</v>
      </c>
      <c r="AC2202" s="61">
        <f t="shared" ref="AC2202:AC2253" si="320">L2202*25.4</f>
        <v>2489.1999999999998</v>
      </c>
    </row>
    <row r="2203" spans="4:29">
      <c r="D2203" s="12"/>
      <c r="E2203" s="36" t="s">
        <v>222</v>
      </c>
      <c r="F2203" s="16" t="s">
        <v>200</v>
      </c>
      <c r="G2203" s="14" t="s">
        <v>76</v>
      </c>
      <c r="H2203" s="13" t="s">
        <v>6</v>
      </c>
      <c r="I2203" s="13" t="s">
        <v>76</v>
      </c>
      <c r="J2203" s="13"/>
      <c r="K2203" s="13" t="s">
        <v>123</v>
      </c>
      <c r="L2203" s="14">
        <v>100</v>
      </c>
      <c r="M2203" s="14" t="s">
        <v>15</v>
      </c>
      <c r="N2203" s="31">
        <v>1000000</v>
      </c>
      <c r="O2203" s="14" t="s">
        <v>2</v>
      </c>
      <c r="P2203" s="14" t="s">
        <v>35</v>
      </c>
      <c r="Q2203" s="31">
        <v>20000</v>
      </c>
      <c r="R2203" s="31">
        <v>2000</v>
      </c>
      <c r="S2203" s="45">
        <v>412.98500000000001</v>
      </c>
      <c r="T2203" s="64">
        <f t="shared" si="312"/>
        <v>41298.5</v>
      </c>
      <c r="U2203" s="64">
        <f t="shared" si="313"/>
        <v>1138.5033226824928</v>
      </c>
      <c r="V2203" s="38">
        <f t="shared" si="314"/>
        <v>174.98580368117914</v>
      </c>
      <c r="W2203" s="52">
        <v>423.70982888283868</v>
      </c>
      <c r="X2203" s="71" t="str">
        <f t="shared" si="315"/>
        <v>ALL 2028</v>
      </c>
      <c r="Y2203" s="21">
        <f t="shared" si="316"/>
        <v>3840</v>
      </c>
      <c r="Z2203" s="21">
        <f t="shared" si="317"/>
        <v>2160</v>
      </c>
      <c r="AA2203" s="57">
        <f t="shared" si="318"/>
        <v>2756766.765578635</v>
      </c>
      <c r="AB2203" s="59">
        <f t="shared" si="319"/>
        <v>1.7777777777777777</v>
      </c>
      <c r="AC2203" s="61">
        <f t="shared" si="320"/>
        <v>2540</v>
      </c>
    </row>
    <row r="2204" spans="4:29">
      <c r="D2204" s="12"/>
      <c r="E2204" s="36" t="s">
        <v>222</v>
      </c>
      <c r="F2204" s="16" t="s">
        <v>200</v>
      </c>
      <c r="G2204" s="14" t="s">
        <v>76</v>
      </c>
      <c r="H2204" s="13" t="s">
        <v>6</v>
      </c>
      <c r="I2204" s="13" t="s">
        <v>76</v>
      </c>
      <c r="J2204" s="13"/>
      <c r="K2204" s="13" t="s">
        <v>123</v>
      </c>
      <c r="L2204" s="14">
        <v>115</v>
      </c>
      <c r="M2204" s="14" t="s">
        <v>15</v>
      </c>
      <c r="N2204" s="31">
        <v>1000000</v>
      </c>
      <c r="O2204" s="14" t="s">
        <v>2</v>
      </c>
      <c r="P2204" s="14" t="s">
        <v>35</v>
      </c>
      <c r="Q2204" s="31">
        <v>32000</v>
      </c>
      <c r="R2204" s="31">
        <v>2000</v>
      </c>
      <c r="S2204" s="45">
        <v>3.0939999999999999</v>
      </c>
      <c r="T2204" s="64">
        <f t="shared" si="312"/>
        <v>355.81</v>
      </c>
      <c r="U2204" s="64">
        <f t="shared" si="313"/>
        <v>11.280179602896142</v>
      </c>
      <c r="V2204" s="38">
        <f t="shared" si="314"/>
        <v>1.5731498526762033</v>
      </c>
      <c r="W2204" s="52">
        <v>508.4517946594064</v>
      </c>
      <c r="X2204" s="71" t="str">
        <f t="shared" si="315"/>
        <v>ALL 2028</v>
      </c>
      <c r="Y2204" s="21">
        <f t="shared" si="316"/>
        <v>3840</v>
      </c>
      <c r="Z2204" s="21">
        <f t="shared" si="317"/>
        <v>2160</v>
      </c>
      <c r="AA2204" s="57">
        <f t="shared" si="318"/>
        <v>3645824.047477745</v>
      </c>
      <c r="AB2204" s="59">
        <f t="shared" si="319"/>
        <v>1.7777777777777777</v>
      </c>
      <c r="AC2204" s="61">
        <f t="shared" si="320"/>
        <v>2921</v>
      </c>
    </row>
    <row r="2205" spans="4:29">
      <c r="D2205" s="12"/>
      <c r="E2205" s="36" t="s">
        <v>222</v>
      </c>
      <c r="F2205" s="16" t="s">
        <v>200</v>
      </c>
      <c r="G2205" s="14" t="s">
        <v>76</v>
      </c>
      <c r="H2205" s="13" t="s">
        <v>6</v>
      </c>
      <c r="I2205" s="13" t="s">
        <v>76</v>
      </c>
      <c r="J2205" s="13"/>
      <c r="K2205" s="13" t="s">
        <v>123</v>
      </c>
      <c r="L2205" s="14">
        <v>55</v>
      </c>
      <c r="M2205" s="14" t="s">
        <v>52</v>
      </c>
      <c r="N2205" s="31">
        <v>1000000</v>
      </c>
      <c r="O2205" s="14" t="s">
        <v>2</v>
      </c>
      <c r="P2205" s="14" t="s">
        <v>35</v>
      </c>
      <c r="Q2205" s="31">
        <v>5930</v>
      </c>
      <c r="R2205" s="31">
        <v>494</v>
      </c>
      <c r="S2205" s="45">
        <v>17.628</v>
      </c>
      <c r="T2205" s="64">
        <f t="shared" si="312"/>
        <v>969.54</v>
      </c>
      <c r="U2205" s="64">
        <f t="shared" si="313"/>
        <v>14.700376074445105</v>
      </c>
      <c r="V2205" s="38">
        <f t="shared" si="314"/>
        <v>3.3465006833225139</v>
      </c>
      <c r="W2205" s="52">
        <v>189.84006599288142</v>
      </c>
      <c r="X2205" s="71" t="str">
        <f t="shared" si="315"/>
        <v>ALL 2028</v>
      </c>
      <c r="Y2205" s="21">
        <f t="shared" si="316"/>
        <v>7680</v>
      </c>
      <c r="Z2205" s="21">
        <f t="shared" si="317"/>
        <v>4320</v>
      </c>
      <c r="AA2205" s="57">
        <f t="shared" si="318"/>
        <v>833921.94658753707</v>
      </c>
      <c r="AB2205" s="59">
        <f t="shared" si="319"/>
        <v>1.7777777777777777</v>
      </c>
      <c r="AC2205" s="61">
        <f t="shared" si="320"/>
        <v>1397</v>
      </c>
    </row>
    <row r="2206" spans="4:29">
      <c r="D2206" s="12"/>
      <c r="E2206" s="36" t="s">
        <v>222</v>
      </c>
      <c r="F2206" s="16" t="s">
        <v>200</v>
      </c>
      <c r="G2206" s="14" t="s">
        <v>76</v>
      </c>
      <c r="H2206" s="13" t="s">
        <v>6</v>
      </c>
      <c r="I2206" s="13" t="s">
        <v>76</v>
      </c>
      <c r="J2206" s="13"/>
      <c r="K2206" s="13" t="s">
        <v>123</v>
      </c>
      <c r="L2206" s="14">
        <v>65</v>
      </c>
      <c r="M2206" s="14" t="s">
        <v>52</v>
      </c>
      <c r="N2206" s="31">
        <v>1000000</v>
      </c>
      <c r="O2206" s="14" t="s">
        <v>2</v>
      </c>
      <c r="P2206" s="14" t="s">
        <v>35</v>
      </c>
      <c r="Q2206" s="31">
        <v>11999.750399999999</v>
      </c>
      <c r="R2206" s="31">
        <v>1333.3333333333337</v>
      </c>
      <c r="S2206" s="45">
        <v>63.835999999999999</v>
      </c>
      <c r="T2206" s="64">
        <f t="shared" si="312"/>
        <v>4149.34</v>
      </c>
      <c r="U2206" s="64">
        <f t="shared" si="313"/>
        <v>74.351956972059341</v>
      </c>
      <c r="V2206" s="38">
        <f t="shared" si="314"/>
        <v>10.229255851602073</v>
      </c>
      <c r="W2206" s="52">
        <v>160.24274471461359</v>
      </c>
      <c r="X2206" s="71" t="str">
        <f t="shared" si="315"/>
        <v>ALL 2028</v>
      </c>
      <c r="Y2206" s="21">
        <f t="shared" si="316"/>
        <v>7680</v>
      </c>
      <c r="Z2206" s="21">
        <f t="shared" si="317"/>
        <v>4320</v>
      </c>
      <c r="AA2206" s="57">
        <f t="shared" si="318"/>
        <v>1164733.9584569733</v>
      </c>
      <c r="AB2206" s="59">
        <f t="shared" si="319"/>
        <v>1.7777777777777777</v>
      </c>
      <c r="AC2206" s="61">
        <f t="shared" si="320"/>
        <v>1651</v>
      </c>
    </row>
    <row r="2207" spans="4:29">
      <c r="D2207" s="12"/>
      <c r="E2207" s="36" t="s">
        <v>222</v>
      </c>
      <c r="F2207" s="16" t="s">
        <v>200</v>
      </c>
      <c r="G2207" s="14" t="s">
        <v>76</v>
      </c>
      <c r="H2207" s="13" t="s">
        <v>6</v>
      </c>
      <c r="I2207" s="13" t="s">
        <v>76</v>
      </c>
      <c r="J2207" s="13"/>
      <c r="K2207" s="13" t="s">
        <v>123</v>
      </c>
      <c r="L2207" s="14">
        <v>75</v>
      </c>
      <c r="M2207" s="14" t="s">
        <v>52</v>
      </c>
      <c r="N2207" s="31">
        <v>1000000</v>
      </c>
      <c r="O2207" s="14" t="s">
        <v>2</v>
      </c>
      <c r="P2207" s="14" t="s">
        <v>35</v>
      </c>
      <c r="Q2207" s="31">
        <v>17279.640575999994</v>
      </c>
      <c r="R2207" s="31">
        <v>1920</v>
      </c>
      <c r="S2207" s="45">
        <v>59.61</v>
      </c>
      <c r="T2207" s="64">
        <f t="shared" si="312"/>
        <v>4470.75</v>
      </c>
      <c r="U2207" s="64">
        <f t="shared" si="313"/>
        <v>92.436112629080114</v>
      </c>
      <c r="V2207" s="38">
        <f t="shared" si="314"/>
        <v>20.220983904725134</v>
      </c>
      <c r="W2207" s="52">
        <v>339.2213371032567</v>
      </c>
      <c r="X2207" s="71" t="str">
        <f t="shared" si="315"/>
        <v>ALL 2028</v>
      </c>
      <c r="Y2207" s="21">
        <f t="shared" si="316"/>
        <v>7680</v>
      </c>
      <c r="Z2207" s="21">
        <f t="shared" si="317"/>
        <v>4320</v>
      </c>
      <c r="AA2207" s="57">
        <f t="shared" si="318"/>
        <v>1550681.3056379822</v>
      </c>
      <c r="AB2207" s="59">
        <f t="shared" si="319"/>
        <v>1.7777777777777777</v>
      </c>
      <c r="AC2207" s="61">
        <f t="shared" si="320"/>
        <v>1905</v>
      </c>
    </row>
    <row r="2208" spans="4:29">
      <c r="D2208" s="12"/>
      <c r="E2208" s="36" t="s">
        <v>222</v>
      </c>
      <c r="F2208" s="16" t="s">
        <v>200</v>
      </c>
      <c r="G2208" s="14" t="s">
        <v>76</v>
      </c>
      <c r="H2208" s="13" t="s">
        <v>6</v>
      </c>
      <c r="I2208" s="13" t="s">
        <v>76</v>
      </c>
      <c r="J2208" s="13"/>
      <c r="K2208" s="13" t="s">
        <v>123</v>
      </c>
      <c r="L2208" s="14">
        <v>85</v>
      </c>
      <c r="M2208" s="14" t="s">
        <v>52</v>
      </c>
      <c r="N2208" s="31">
        <v>1000000</v>
      </c>
      <c r="O2208" s="14" t="s">
        <v>2</v>
      </c>
      <c r="P2208" s="14" t="s">
        <v>35</v>
      </c>
      <c r="Q2208" s="31">
        <v>22194.738339839998</v>
      </c>
      <c r="R2208" s="31">
        <v>2466.1333333333341</v>
      </c>
      <c r="S2208" s="45">
        <v>44.006999999999998</v>
      </c>
      <c r="T2208" s="64">
        <f t="shared" si="312"/>
        <v>3740.5949999999998</v>
      </c>
      <c r="U2208" s="64">
        <f t="shared" si="313"/>
        <v>87.651557825661698</v>
      </c>
      <c r="V2208" s="38">
        <f t="shared" si="314"/>
        <v>19.573705081036334</v>
      </c>
      <c r="W2208" s="52">
        <v>444.7861722234266</v>
      </c>
      <c r="X2208" s="71" t="str">
        <f t="shared" si="315"/>
        <v>ALL 2028</v>
      </c>
      <c r="Y2208" s="21">
        <f t="shared" si="316"/>
        <v>7680</v>
      </c>
      <c r="Z2208" s="21">
        <f t="shared" si="317"/>
        <v>4320</v>
      </c>
      <c r="AA2208" s="57">
        <f t="shared" si="318"/>
        <v>1991763.9881305636</v>
      </c>
      <c r="AB2208" s="59">
        <f t="shared" si="319"/>
        <v>1.7777777777777777</v>
      </c>
      <c r="AC2208" s="61">
        <f t="shared" si="320"/>
        <v>2159</v>
      </c>
    </row>
    <row r="2209" spans="4:29">
      <c r="D2209" s="12"/>
      <c r="E2209" s="36" t="s">
        <v>222</v>
      </c>
      <c r="F2209" s="16" t="s">
        <v>200</v>
      </c>
      <c r="G2209" s="14" t="s">
        <v>76</v>
      </c>
      <c r="H2209" s="13" t="s">
        <v>6</v>
      </c>
      <c r="I2209" s="13" t="s">
        <v>76</v>
      </c>
      <c r="J2209" s="13"/>
      <c r="K2209" s="13" t="s">
        <v>123</v>
      </c>
      <c r="L2209" s="14">
        <v>98</v>
      </c>
      <c r="M2209" s="14" t="s">
        <v>52</v>
      </c>
      <c r="N2209" s="31">
        <v>1000000</v>
      </c>
      <c r="O2209" s="14" t="s">
        <v>2</v>
      </c>
      <c r="P2209" s="14" t="s">
        <v>35</v>
      </c>
      <c r="Q2209" s="31">
        <v>32000</v>
      </c>
      <c r="R2209" s="31">
        <v>2000</v>
      </c>
      <c r="S2209" s="45">
        <v>1.179</v>
      </c>
      <c r="T2209" s="64">
        <f t="shared" si="312"/>
        <v>115.542</v>
      </c>
      <c r="U2209" s="64">
        <f t="shared" si="313"/>
        <v>3.1215189871591686</v>
      </c>
      <c r="V2209" s="38">
        <f t="shared" si="314"/>
        <v>0.74933083237930032</v>
      </c>
      <c r="W2209" s="52">
        <v>635.56474332425807</v>
      </c>
      <c r="X2209" s="71" t="str">
        <f t="shared" si="315"/>
        <v>ALL 2028</v>
      </c>
      <c r="Y2209" s="21">
        <f t="shared" si="316"/>
        <v>7680</v>
      </c>
      <c r="Z2209" s="21">
        <f t="shared" si="317"/>
        <v>4320</v>
      </c>
      <c r="AA2209" s="57">
        <f t="shared" si="318"/>
        <v>2647598.8016617205</v>
      </c>
      <c r="AB2209" s="59">
        <f t="shared" si="319"/>
        <v>1.7777777777777777</v>
      </c>
      <c r="AC2209" s="61">
        <f t="shared" si="320"/>
        <v>2489.1999999999998</v>
      </c>
    </row>
    <row r="2210" spans="4:29">
      <c r="D2210" s="12"/>
      <c r="E2210" s="36" t="s">
        <v>222</v>
      </c>
      <c r="F2210" s="16" t="s">
        <v>308</v>
      </c>
      <c r="G2210" s="14" t="s">
        <v>76</v>
      </c>
      <c r="H2210" s="13" t="s">
        <v>90</v>
      </c>
      <c r="I2210" s="13" t="s">
        <v>45</v>
      </c>
      <c r="J2210" s="13" t="s">
        <v>101</v>
      </c>
      <c r="K2210" s="13" t="s">
        <v>43</v>
      </c>
      <c r="L2210" s="14">
        <v>16</v>
      </c>
      <c r="M2210" s="14" t="s">
        <v>66</v>
      </c>
      <c r="N2210" s="31">
        <v>1000000</v>
      </c>
      <c r="O2210" s="14" t="s">
        <v>2</v>
      </c>
      <c r="P2210" s="14" t="s">
        <v>47</v>
      </c>
      <c r="Q2210" s="31">
        <v>4000</v>
      </c>
      <c r="R2210" s="31">
        <v>1152</v>
      </c>
      <c r="S2210" s="45">
        <v>300</v>
      </c>
      <c r="T2210" s="64">
        <f t="shared" si="312"/>
        <v>4800</v>
      </c>
      <c r="U2210" s="64">
        <f t="shared" si="313"/>
        <v>22.268893483146069</v>
      </c>
      <c r="V2210" s="38">
        <f t="shared" si="314"/>
        <v>14.398062982268263</v>
      </c>
      <c r="W2210" s="52">
        <v>47.993543274227541</v>
      </c>
      <c r="X2210" s="71" t="str">
        <f t="shared" si="315"/>
        <v>ALL 2029</v>
      </c>
      <c r="Y2210" s="21">
        <f t="shared" si="316"/>
        <v>2560</v>
      </c>
      <c r="Z2210" s="21">
        <f t="shared" si="317"/>
        <v>1600</v>
      </c>
      <c r="AA2210" s="57">
        <f t="shared" si="318"/>
        <v>74229.644943820225</v>
      </c>
      <c r="AB2210" s="59">
        <f t="shared" si="319"/>
        <v>1.6</v>
      </c>
      <c r="AC2210" s="61">
        <f t="shared" si="320"/>
        <v>406.4</v>
      </c>
    </row>
    <row r="2211" spans="4:29">
      <c r="D2211" s="12"/>
      <c r="E2211" s="36" t="s">
        <v>222</v>
      </c>
      <c r="F2211" s="16" t="s">
        <v>308</v>
      </c>
      <c r="G2211" s="14" t="s">
        <v>76</v>
      </c>
      <c r="H2211" s="13" t="s">
        <v>90</v>
      </c>
      <c r="I2211" s="13" t="s">
        <v>45</v>
      </c>
      <c r="J2211" s="13" t="s">
        <v>46</v>
      </c>
      <c r="K2211" s="13" t="s">
        <v>43</v>
      </c>
      <c r="L2211" s="14">
        <v>17.3</v>
      </c>
      <c r="M2211" s="14" t="s">
        <v>15</v>
      </c>
      <c r="N2211" s="31">
        <v>1000000</v>
      </c>
      <c r="O2211" s="14" t="s">
        <v>2</v>
      </c>
      <c r="P2211" s="14" t="s">
        <v>47</v>
      </c>
      <c r="Q2211" s="31">
        <v>10000</v>
      </c>
      <c r="R2211" s="31">
        <v>240</v>
      </c>
      <c r="S2211" s="45">
        <v>80</v>
      </c>
      <c r="T2211" s="64">
        <f t="shared" si="312"/>
        <v>1384</v>
      </c>
      <c r="U2211" s="64">
        <f t="shared" si="313"/>
        <v>6.6005818021602369</v>
      </c>
      <c r="V2211" s="38">
        <f t="shared" si="314"/>
        <v>4.1001891291068464</v>
      </c>
      <c r="W2211" s="52">
        <v>51.252364113835583</v>
      </c>
      <c r="X2211" s="71" t="str">
        <f t="shared" si="315"/>
        <v>ALL 2029</v>
      </c>
      <c r="Y2211" s="21">
        <f t="shared" si="316"/>
        <v>3840</v>
      </c>
      <c r="Z2211" s="21">
        <f t="shared" si="317"/>
        <v>2160</v>
      </c>
      <c r="AA2211" s="57">
        <f t="shared" si="318"/>
        <v>82507.272527002962</v>
      </c>
      <c r="AB2211" s="59">
        <f t="shared" si="319"/>
        <v>1.7777777777777777</v>
      </c>
      <c r="AC2211" s="61">
        <f t="shared" si="320"/>
        <v>439.42</v>
      </c>
    </row>
    <row r="2212" spans="4:29">
      <c r="D2212" s="12"/>
      <c r="E2212" s="36" t="s">
        <v>222</v>
      </c>
      <c r="F2212" s="16" t="s">
        <v>308</v>
      </c>
      <c r="G2212" s="14" t="s">
        <v>76</v>
      </c>
      <c r="H2212" s="13" t="s">
        <v>90</v>
      </c>
      <c r="I2212" s="13" t="s">
        <v>45</v>
      </c>
      <c r="J2212" s="13" t="s">
        <v>168</v>
      </c>
      <c r="K2212" s="13" t="s">
        <v>43</v>
      </c>
      <c r="L2212" s="14">
        <v>17.3</v>
      </c>
      <c r="M2212" s="14" t="s">
        <v>15</v>
      </c>
      <c r="N2212" s="31">
        <v>1000000</v>
      </c>
      <c r="O2212" s="14" t="s">
        <v>2</v>
      </c>
      <c r="P2212" s="14" t="s">
        <v>47</v>
      </c>
      <c r="Q2212" s="31">
        <v>4032</v>
      </c>
      <c r="R2212" s="31">
        <v>1008</v>
      </c>
      <c r="S2212" s="45">
        <v>150</v>
      </c>
      <c r="T2212" s="64">
        <f t="shared" si="312"/>
        <v>2595</v>
      </c>
      <c r="U2212" s="64">
        <f t="shared" si="313"/>
        <v>12.376090879050444</v>
      </c>
      <c r="V2212" s="38">
        <f t="shared" si="314"/>
        <v>7.6878546170753372</v>
      </c>
      <c r="W2212" s="52">
        <v>51.252364113835583</v>
      </c>
      <c r="X2212" s="71" t="str">
        <f t="shared" si="315"/>
        <v>ALL 2029</v>
      </c>
      <c r="Y2212" s="21">
        <f t="shared" si="316"/>
        <v>3840</v>
      </c>
      <c r="Z2212" s="21">
        <f t="shared" si="317"/>
        <v>2160</v>
      </c>
      <c r="AA2212" s="57">
        <f t="shared" si="318"/>
        <v>82507.272527002962</v>
      </c>
      <c r="AB2212" s="59">
        <f t="shared" si="319"/>
        <v>1.7777777777777777</v>
      </c>
      <c r="AC2212" s="61">
        <f t="shared" si="320"/>
        <v>439.42</v>
      </c>
    </row>
    <row r="2213" spans="4:29">
      <c r="D2213" s="12"/>
      <c r="E2213" s="36" t="s">
        <v>222</v>
      </c>
      <c r="F2213" s="16" t="s">
        <v>308</v>
      </c>
      <c r="G2213" s="14" t="s">
        <v>76</v>
      </c>
      <c r="H2213" s="13" t="s">
        <v>90</v>
      </c>
      <c r="I2213" s="13" t="s">
        <v>45</v>
      </c>
      <c r="J2213" s="13" t="s">
        <v>206</v>
      </c>
      <c r="K2213" s="13"/>
      <c r="L2213" s="14">
        <v>18</v>
      </c>
      <c r="M2213" s="14" t="s">
        <v>186</v>
      </c>
      <c r="N2213" s="31">
        <v>1000000</v>
      </c>
      <c r="O2213" s="14" t="s">
        <v>2</v>
      </c>
      <c r="P2213" s="14" t="s">
        <v>47</v>
      </c>
      <c r="Q2213" s="31">
        <v>4000</v>
      </c>
      <c r="R2213" s="31">
        <v>1000</v>
      </c>
      <c r="S2213" s="45">
        <v>100</v>
      </c>
      <c r="T2213" s="64">
        <f t="shared" si="312"/>
        <v>1800</v>
      </c>
      <c r="U2213" s="64">
        <f t="shared" si="313"/>
        <v>9.3946894382022474</v>
      </c>
      <c r="V2213" s="38">
        <f t="shared" si="314"/>
        <v>5.1252364113835585</v>
      </c>
      <c r="W2213" s="52">
        <v>51.252364113835583</v>
      </c>
      <c r="X2213" s="71" t="str">
        <f t="shared" si="315"/>
        <v>ALL 2029</v>
      </c>
      <c r="Y2213" s="21">
        <f t="shared" si="316"/>
        <v>3840</v>
      </c>
      <c r="Z2213" s="21">
        <f t="shared" si="317"/>
        <v>2400</v>
      </c>
      <c r="AA2213" s="57">
        <f t="shared" si="318"/>
        <v>93946.894382022467</v>
      </c>
      <c r="AB2213" s="59">
        <f t="shared" si="319"/>
        <v>1.6</v>
      </c>
      <c r="AC2213" s="61">
        <f t="shared" si="320"/>
        <v>457.2</v>
      </c>
    </row>
    <row r="2214" spans="4:29">
      <c r="D2214" s="12"/>
      <c r="E2214" s="36" t="s">
        <v>222</v>
      </c>
      <c r="F2214" s="16" t="s">
        <v>308</v>
      </c>
      <c r="G2214" s="14" t="s">
        <v>76</v>
      </c>
      <c r="H2214" s="13" t="s">
        <v>90</v>
      </c>
      <c r="I2214" s="13" t="s">
        <v>45</v>
      </c>
      <c r="J2214" s="13" t="s">
        <v>227</v>
      </c>
      <c r="K2214" s="13" t="s">
        <v>43</v>
      </c>
      <c r="L2214" s="14">
        <v>16</v>
      </c>
      <c r="M2214" s="14" t="s">
        <v>186</v>
      </c>
      <c r="N2214" s="31"/>
      <c r="O2214" s="14" t="s">
        <v>2</v>
      </c>
      <c r="P2214" s="14" t="s">
        <v>47</v>
      </c>
      <c r="Q2214" s="31">
        <v>4000</v>
      </c>
      <c r="R2214" s="31">
        <v>1000</v>
      </c>
      <c r="S2214" s="45">
        <v>50</v>
      </c>
      <c r="T2214" s="64">
        <f t="shared" si="312"/>
        <v>800</v>
      </c>
      <c r="U2214" s="64">
        <f t="shared" si="313"/>
        <v>3.7114822471910114</v>
      </c>
      <c r="V2214" s="38">
        <f t="shared" si="314"/>
        <v>0</v>
      </c>
      <c r="W2214" s="52">
        <v>0</v>
      </c>
      <c r="X2214" s="71" t="str">
        <f t="shared" si="315"/>
        <v>ALL 2029</v>
      </c>
      <c r="Y2214" s="21">
        <f t="shared" si="316"/>
        <v>3840</v>
      </c>
      <c r="Z2214" s="21">
        <f t="shared" si="317"/>
        <v>2400</v>
      </c>
      <c r="AA2214" s="57">
        <f t="shared" si="318"/>
        <v>74229.644943820225</v>
      </c>
      <c r="AB2214" s="59">
        <f t="shared" si="319"/>
        <v>1.6</v>
      </c>
      <c r="AC2214" s="61">
        <f t="shared" si="320"/>
        <v>406.4</v>
      </c>
    </row>
    <row r="2215" spans="4:29">
      <c r="D2215" s="12"/>
      <c r="E2215" s="36" t="s">
        <v>222</v>
      </c>
      <c r="F2215" s="16" t="s">
        <v>308</v>
      </c>
      <c r="G2215" s="14" t="s">
        <v>76</v>
      </c>
      <c r="H2215" s="13" t="s">
        <v>90</v>
      </c>
      <c r="I2215" s="13" t="s">
        <v>102</v>
      </c>
      <c r="J2215" s="13" t="s">
        <v>103</v>
      </c>
      <c r="K2215" s="13" t="s">
        <v>43</v>
      </c>
      <c r="L2215" s="14">
        <v>16</v>
      </c>
      <c r="M2215" s="14" t="s">
        <v>66</v>
      </c>
      <c r="N2215" s="31">
        <v>1000000</v>
      </c>
      <c r="O2215" s="14" t="s">
        <v>2</v>
      </c>
      <c r="P2215" s="14" t="s">
        <v>47</v>
      </c>
      <c r="Q2215" s="31">
        <v>4000</v>
      </c>
      <c r="R2215" s="31">
        <v>1152</v>
      </c>
      <c r="S2215" s="45">
        <v>200</v>
      </c>
      <c r="T2215" s="64">
        <f t="shared" si="312"/>
        <v>3200</v>
      </c>
      <c r="U2215" s="64">
        <f t="shared" si="313"/>
        <v>14.845928988764046</v>
      </c>
      <c r="V2215" s="38">
        <f t="shared" si="314"/>
        <v>9.5987086548455078</v>
      </c>
      <c r="W2215" s="52">
        <v>47.993543274227541</v>
      </c>
      <c r="X2215" s="71" t="str">
        <f t="shared" si="315"/>
        <v>ALL 2029</v>
      </c>
      <c r="Y2215" s="21">
        <f t="shared" si="316"/>
        <v>2560</v>
      </c>
      <c r="Z2215" s="21">
        <f t="shared" si="317"/>
        <v>1600</v>
      </c>
      <c r="AA2215" s="57">
        <f t="shared" si="318"/>
        <v>74229.644943820225</v>
      </c>
      <c r="AB2215" s="59">
        <f t="shared" si="319"/>
        <v>1.6</v>
      </c>
      <c r="AC2215" s="61">
        <f t="shared" si="320"/>
        <v>406.4</v>
      </c>
    </row>
    <row r="2216" spans="4:29">
      <c r="D2216" s="12"/>
      <c r="E2216" s="36" t="s">
        <v>222</v>
      </c>
      <c r="F2216" s="16" t="s">
        <v>308</v>
      </c>
      <c r="G2216" s="14" t="s">
        <v>76</v>
      </c>
      <c r="H2216" s="13" t="s">
        <v>90</v>
      </c>
      <c r="I2216" s="13" t="s">
        <v>102</v>
      </c>
      <c r="J2216" s="13" t="s">
        <v>104</v>
      </c>
      <c r="K2216" s="13" t="s">
        <v>43</v>
      </c>
      <c r="L2216" s="14">
        <v>17.3</v>
      </c>
      <c r="M2216" s="14" t="s">
        <v>15</v>
      </c>
      <c r="N2216" s="31">
        <v>1000000</v>
      </c>
      <c r="O2216" s="14" t="s">
        <v>2</v>
      </c>
      <c r="P2216" s="14" t="s">
        <v>47</v>
      </c>
      <c r="Q2216" s="31">
        <v>4000</v>
      </c>
      <c r="R2216" s="31">
        <v>1152</v>
      </c>
      <c r="S2216" s="45">
        <v>250</v>
      </c>
      <c r="T2216" s="64">
        <f t="shared" si="312"/>
        <v>4325</v>
      </c>
      <c r="U2216" s="64">
        <f t="shared" si="313"/>
        <v>20.626818131750738</v>
      </c>
      <c r="V2216" s="38">
        <f t="shared" si="314"/>
        <v>12.813091028458896</v>
      </c>
      <c r="W2216" s="52">
        <v>51.252364113835583</v>
      </c>
      <c r="X2216" s="71" t="str">
        <f t="shared" si="315"/>
        <v>ALL 2029</v>
      </c>
      <c r="Y2216" s="21">
        <f t="shared" si="316"/>
        <v>3840</v>
      </c>
      <c r="Z2216" s="21">
        <f t="shared" si="317"/>
        <v>2160</v>
      </c>
      <c r="AA2216" s="57">
        <f t="shared" si="318"/>
        <v>82507.272527002962</v>
      </c>
      <c r="AB2216" s="59">
        <f t="shared" si="319"/>
        <v>1.7777777777777777</v>
      </c>
      <c r="AC2216" s="61">
        <f t="shared" si="320"/>
        <v>439.42</v>
      </c>
    </row>
    <row r="2217" spans="4:29">
      <c r="D2217" s="12"/>
      <c r="E2217" s="36" t="s">
        <v>222</v>
      </c>
      <c r="F2217" s="16" t="s">
        <v>308</v>
      </c>
      <c r="G2217" s="14" t="s">
        <v>76</v>
      </c>
      <c r="H2217" s="13" t="s">
        <v>90</v>
      </c>
      <c r="I2217" s="13" t="s">
        <v>54</v>
      </c>
      <c r="J2217" s="13" t="s">
        <v>92</v>
      </c>
      <c r="K2217" s="13" t="s">
        <v>43</v>
      </c>
      <c r="L2217" s="14">
        <v>17.3</v>
      </c>
      <c r="M2217" s="14" t="s">
        <v>15</v>
      </c>
      <c r="N2217" s="31">
        <v>1000000</v>
      </c>
      <c r="O2217" s="14" t="s">
        <v>2</v>
      </c>
      <c r="P2217" s="14" t="s">
        <v>47</v>
      </c>
      <c r="Q2217" s="31">
        <v>4000</v>
      </c>
      <c r="R2217" s="31">
        <v>1152</v>
      </c>
      <c r="S2217" s="45">
        <v>250</v>
      </c>
      <c r="T2217" s="64">
        <f t="shared" si="312"/>
        <v>4325</v>
      </c>
      <c r="U2217" s="64">
        <f t="shared" si="313"/>
        <v>20.626818131750738</v>
      </c>
      <c r="V2217" s="38">
        <f t="shared" si="314"/>
        <v>12.813091028458896</v>
      </c>
      <c r="W2217" s="52">
        <v>51.252364113835583</v>
      </c>
      <c r="X2217" s="71" t="str">
        <f t="shared" si="315"/>
        <v>ALL 2029</v>
      </c>
      <c r="Y2217" s="21">
        <f t="shared" si="316"/>
        <v>3840</v>
      </c>
      <c r="Z2217" s="21">
        <f t="shared" si="317"/>
        <v>2160</v>
      </c>
      <c r="AA2217" s="57">
        <f t="shared" si="318"/>
        <v>82507.272527002962</v>
      </c>
      <c r="AB2217" s="59">
        <f t="shared" si="319"/>
        <v>1.7777777777777777</v>
      </c>
      <c r="AC2217" s="61">
        <f t="shared" si="320"/>
        <v>439.42</v>
      </c>
    </row>
    <row r="2218" spans="4:29">
      <c r="D2218" s="12"/>
      <c r="E2218" s="36" t="s">
        <v>222</v>
      </c>
      <c r="F2218" s="16" t="s">
        <v>308</v>
      </c>
      <c r="G2218" s="14" t="s">
        <v>76</v>
      </c>
      <c r="H2218" s="13" t="s">
        <v>90</v>
      </c>
      <c r="I2218" s="13" t="s">
        <v>54</v>
      </c>
      <c r="J2218" s="13" t="s">
        <v>92</v>
      </c>
      <c r="K2218" s="13" t="s">
        <v>43</v>
      </c>
      <c r="L2218" s="14">
        <v>16</v>
      </c>
      <c r="M2218" s="14" t="s">
        <v>66</v>
      </c>
      <c r="N2218" s="31">
        <v>1000000</v>
      </c>
      <c r="O2218" s="14" t="s">
        <v>2</v>
      </c>
      <c r="P2218" s="14" t="s">
        <v>47</v>
      </c>
      <c r="Q2218" s="31">
        <v>4000</v>
      </c>
      <c r="R2218" s="31">
        <v>1152</v>
      </c>
      <c r="S2218" s="45">
        <v>400</v>
      </c>
      <c r="T2218" s="64">
        <f t="shared" si="312"/>
        <v>6400</v>
      </c>
      <c r="U2218" s="64">
        <f t="shared" si="313"/>
        <v>29.691857977528091</v>
      </c>
      <c r="V2218" s="38">
        <f t="shared" si="314"/>
        <v>19.197417309691016</v>
      </c>
      <c r="W2218" s="52">
        <v>47.993543274227541</v>
      </c>
      <c r="X2218" s="71" t="str">
        <f t="shared" si="315"/>
        <v>ALL 2029</v>
      </c>
      <c r="Y2218" s="21">
        <f t="shared" si="316"/>
        <v>2560</v>
      </c>
      <c r="Z2218" s="21">
        <f t="shared" si="317"/>
        <v>1600</v>
      </c>
      <c r="AA2218" s="57">
        <f t="shared" si="318"/>
        <v>74229.644943820225</v>
      </c>
      <c r="AB2218" s="59">
        <f t="shared" si="319"/>
        <v>1.6</v>
      </c>
      <c r="AC2218" s="61">
        <f t="shared" si="320"/>
        <v>406.4</v>
      </c>
    </row>
    <row r="2219" spans="4:29">
      <c r="D2219" s="12"/>
      <c r="E2219" s="36" t="s">
        <v>222</v>
      </c>
      <c r="F2219" s="16" t="s">
        <v>308</v>
      </c>
      <c r="G2219" s="14" t="s">
        <v>76</v>
      </c>
      <c r="H2219" s="13" t="s">
        <v>90</v>
      </c>
      <c r="I2219" s="13" t="s">
        <v>54</v>
      </c>
      <c r="J2219" s="13" t="s">
        <v>92</v>
      </c>
      <c r="K2219" s="13" t="s">
        <v>43</v>
      </c>
      <c r="L2219" s="14">
        <v>18</v>
      </c>
      <c r="M2219" s="14" t="s">
        <v>66</v>
      </c>
      <c r="N2219" s="31">
        <v>1000000</v>
      </c>
      <c r="O2219" s="14" t="s">
        <v>2</v>
      </c>
      <c r="P2219" s="14" t="s">
        <v>47</v>
      </c>
      <c r="Q2219" s="31">
        <v>4000</v>
      </c>
      <c r="R2219" s="31">
        <v>1152</v>
      </c>
      <c r="S2219" s="45">
        <v>200</v>
      </c>
      <c r="T2219" s="64">
        <f t="shared" si="312"/>
        <v>3600</v>
      </c>
      <c r="U2219" s="64">
        <f t="shared" si="313"/>
        <v>18.789378876404495</v>
      </c>
      <c r="V2219" s="38">
        <f t="shared" si="314"/>
        <v>10.250472822767117</v>
      </c>
      <c r="W2219" s="52">
        <v>51.252364113835583</v>
      </c>
      <c r="X2219" s="71" t="str">
        <f t="shared" si="315"/>
        <v>ALL 2029</v>
      </c>
      <c r="Y2219" s="21">
        <f t="shared" si="316"/>
        <v>2560</v>
      </c>
      <c r="Z2219" s="21">
        <f t="shared" si="317"/>
        <v>1600</v>
      </c>
      <c r="AA2219" s="57">
        <f t="shared" si="318"/>
        <v>93946.894382022467</v>
      </c>
      <c r="AB2219" s="59">
        <f t="shared" si="319"/>
        <v>1.6</v>
      </c>
      <c r="AC2219" s="61">
        <f t="shared" si="320"/>
        <v>457.2</v>
      </c>
    </row>
    <row r="2220" spans="4:29">
      <c r="D2220" s="12"/>
      <c r="E2220" s="36" t="s">
        <v>222</v>
      </c>
      <c r="F2220" s="16" t="s">
        <v>308</v>
      </c>
      <c r="G2220" s="14" t="s">
        <v>76</v>
      </c>
      <c r="H2220" s="13" t="s">
        <v>90</v>
      </c>
      <c r="I2220" s="13" t="s">
        <v>54</v>
      </c>
      <c r="J2220" s="13" t="s">
        <v>169</v>
      </c>
      <c r="K2220" s="13" t="s">
        <v>43</v>
      </c>
      <c r="L2220" s="14">
        <v>17</v>
      </c>
      <c r="M2220" s="14" t="s">
        <v>66</v>
      </c>
      <c r="N2220" s="31">
        <v>1000000</v>
      </c>
      <c r="O2220" s="14" t="s">
        <v>2</v>
      </c>
      <c r="P2220" s="14" t="s">
        <v>47</v>
      </c>
      <c r="Q2220" s="31">
        <v>4000</v>
      </c>
      <c r="R2220" s="31">
        <v>1152</v>
      </c>
      <c r="S2220" s="45">
        <v>100</v>
      </c>
      <c r="T2220" s="64">
        <f t="shared" si="312"/>
        <v>1700</v>
      </c>
      <c r="U2220" s="64">
        <f t="shared" si="313"/>
        <v>8.379831011235952</v>
      </c>
      <c r="V2220" s="38">
        <f t="shared" si="314"/>
        <v>5.1252364113835585</v>
      </c>
      <c r="W2220" s="52">
        <v>51.252364113835583</v>
      </c>
      <c r="X2220" s="71" t="str">
        <f t="shared" si="315"/>
        <v>ALL 2029</v>
      </c>
      <c r="Y2220" s="21">
        <f t="shared" si="316"/>
        <v>2560</v>
      </c>
      <c r="Z2220" s="21">
        <f t="shared" si="317"/>
        <v>1600</v>
      </c>
      <c r="AA2220" s="57">
        <f t="shared" si="318"/>
        <v>83798.310112359526</v>
      </c>
      <c r="AB2220" s="59">
        <f t="shared" si="319"/>
        <v>1.6</v>
      </c>
      <c r="AC2220" s="61">
        <f t="shared" si="320"/>
        <v>431.79999999999995</v>
      </c>
    </row>
    <row r="2221" spans="4:29">
      <c r="D2221" s="12"/>
      <c r="E2221" s="36" t="s">
        <v>222</v>
      </c>
      <c r="F2221" s="16" t="s">
        <v>308</v>
      </c>
      <c r="G2221" s="14" t="s">
        <v>76</v>
      </c>
      <c r="H2221" s="13" t="s">
        <v>90</v>
      </c>
      <c r="I2221" s="13" t="s">
        <v>54</v>
      </c>
      <c r="J2221" s="13" t="s">
        <v>170</v>
      </c>
      <c r="K2221" s="13" t="s">
        <v>43</v>
      </c>
      <c r="L2221" s="14">
        <v>14</v>
      </c>
      <c r="M2221" s="14" t="s">
        <v>66</v>
      </c>
      <c r="N2221" s="31">
        <v>1000000</v>
      </c>
      <c r="O2221" s="14" t="s">
        <v>2</v>
      </c>
      <c r="P2221" s="14" t="s">
        <v>47</v>
      </c>
      <c r="Q2221" s="31">
        <v>4000</v>
      </c>
      <c r="R2221" s="31">
        <v>1152</v>
      </c>
      <c r="S2221" s="45">
        <v>120</v>
      </c>
      <c r="T2221" s="64">
        <f t="shared" si="312"/>
        <v>1680</v>
      </c>
      <c r="U2221" s="64">
        <f t="shared" si="313"/>
        <v>6.8198486292134808</v>
      </c>
      <c r="V2221" s="38">
        <f t="shared" si="314"/>
        <v>4.9771081914013759</v>
      </c>
      <c r="W2221" s="52">
        <v>41.475901595011464</v>
      </c>
      <c r="X2221" s="71" t="str">
        <f t="shared" si="315"/>
        <v>ALL 2029</v>
      </c>
      <c r="Y2221" s="21">
        <f t="shared" si="316"/>
        <v>2560</v>
      </c>
      <c r="Z2221" s="21">
        <f t="shared" si="317"/>
        <v>1600</v>
      </c>
      <c r="AA2221" s="57">
        <f t="shared" si="318"/>
        <v>56832.071910112347</v>
      </c>
      <c r="AB2221" s="59">
        <f t="shared" si="319"/>
        <v>1.6</v>
      </c>
      <c r="AC2221" s="61">
        <f t="shared" si="320"/>
        <v>355.59999999999997</v>
      </c>
    </row>
    <row r="2222" spans="4:29">
      <c r="D2222" s="12"/>
      <c r="E2222" s="36" t="s">
        <v>222</v>
      </c>
      <c r="F2222" s="16" t="s">
        <v>308</v>
      </c>
      <c r="G2222" s="14" t="s">
        <v>76</v>
      </c>
      <c r="H2222" s="13" t="s">
        <v>90</v>
      </c>
      <c r="I2222" s="13" t="s">
        <v>109</v>
      </c>
      <c r="J2222" s="13" t="s">
        <v>127</v>
      </c>
      <c r="K2222" s="13" t="s">
        <v>43</v>
      </c>
      <c r="L2222" s="14">
        <v>16.2</v>
      </c>
      <c r="M2222" s="14" t="s">
        <v>66</v>
      </c>
      <c r="N2222" s="31">
        <v>1000000</v>
      </c>
      <c r="O2222" s="14" t="s">
        <v>2</v>
      </c>
      <c r="P2222" s="14" t="s">
        <v>47</v>
      </c>
      <c r="Q2222" s="31">
        <v>4000</v>
      </c>
      <c r="R2222" s="31">
        <v>512</v>
      </c>
      <c r="S2222" s="45">
        <v>400</v>
      </c>
      <c r="T2222" s="64">
        <f t="shared" si="312"/>
        <v>6480</v>
      </c>
      <c r="U2222" s="64">
        <f t="shared" si="313"/>
        <v>30.438793779775274</v>
      </c>
      <c r="V2222" s="38">
        <f t="shared" si="314"/>
        <v>19.197417309691016</v>
      </c>
      <c r="W2222" s="52">
        <v>47.993543274227541</v>
      </c>
      <c r="X2222" s="71" t="str">
        <f t="shared" si="315"/>
        <v>ALL 2029</v>
      </c>
      <c r="Y2222" s="21">
        <f t="shared" si="316"/>
        <v>2560</v>
      </c>
      <c r="Z2222" s="21">
        <f t="shared" si="317"/>
        <v>1600</v>
      </c>
      <c r="AA2222" s="57">
        <f t="shared" si="318"/>
        <v>76096.984449438183</v>
      </c>
      <c r="AB2222" s="59">
        <f t="shared" si="319"/>
        <v>1.6</v>
      </c>
      <c r="AC2222" s="61">
        <f t="shared" si="320"/>
        <v>411.47999999999996</v>
      </c>
    </row>
    <row r="2223" spans="4:29">
      <c r="D2223" s="12"/>
      <c r="E2223" s="36" t="s">
        <v>222</v>
      </c>
      <c r="F2223" s="16" t="s">
        <v>308</v>
      </c>
      <c r="G2223" s="14" t="s">
        <v>76</v>
      </c>
      <c r="H2223" s="13" t="s">
        <v>90</v>
      </c>
      <c r="I2223" s="13" t="s">
        <v>109</v>
      </c>
      <c r="J2223" s="13" t="s">
        <v>110</v>
      </c>
      <c r="K2223" s="13" t="s">
        <v>43</v>
      </c>
      <c r="L2223" s="14">
        <v>16.2</v>
      </c>
      <c r="M2223" s="14" t="s">
        <v>64</v>
      </c>
      <c r="N2223" s="31">
        <v>1000000</v>
      </c>
      <c r="O2223" s="14" t="s">
        <v>2</v>
      </c>
      <c r="P2223" s="14" t="s">
        <v>47</v>
      </c>
      <c r="Q2223" s="31">
        <v>4000</v>
      </c>
      <c r="R2223" s="31">
        <v>512</v>
      </c>
      <c r="S2223" s="45">
        <v>200</v>
      </c>
      <c r="T2223" s="64">
        <f t="shared" si="312"/>
        <v>3240</v>
      </c>
      <c r="U2223" s="64">
        <f t="shared" si="313"/>
        <v>15.438569537661996</v>
      </c>
      <c r="V2223" s="38">
        <f t="shared" si="314"/>
        <v>11.753875503439625</v>
      </c>
      <c r="W2223" s="52">
        <v>58.76937751719813</v>
      </c>
      <c r="X2223" s="71" t="str">
        <f t="shared" si="315"/>
        <v>ALL 2029</v>
      </c>
      <c r="Y2223" s="21">
        <f t="shared" si="316"/>
        <v>3456</v>
      </c>
      <c r="Z2223" s="21">
        <f t="shared" si="317"/>
        <v>2234</v>
      </c>
      <c r="AA2223" s="57">
        <f t="shared" si="318"/>
        <v>77192.847688309979</v>
      </c>
      <c r="AB2223" s="59">
        <f t="shared" si="319"/>
        <v>1.5470008952551477</v>
      </c>
      <c r="AC2223" s="61">
        <f t="shared" si="320"/>
        <v>411.47999999999996</v>
      </c>
    </row>
    <row r="2224" spans="4:29">
      <c r="D2224" s="12"/>
      <c r="E2224" s="36" t="s">
        <v>222</v>
      </c>
      <c r="F2224" s="16" t="s">
        <v>308</v>
      </c>
      <c r="G2224" s="14" t="s">
        <v>76</v>
      </c>
      <c r="H2224" s="13" t="s">
        <v>90</v>
      </c>
      <c r="I2224" s="13" t="s">
        <v>109</v>
      </c>
      <c r="J2224" s="13" t="s">
        <v>212</v>
      </c>
      <c r="K2224" s="13" t="s">
        <v>43</v>
      </c>
      <c r="L2224" s="14">
        <v>18</v>
      </c>
      <c r="M2224" s="14" t="s">
        <v>66</v>
      </c>
      <c r="N2224" s="31">
        <v>1000000</v>
      </c>
      <c r="O2224" s="14" t="s">
        <v>2</v>
      </c>
      <c r="P2224" s="14" t="s">
        <v>47</v>
      </c>
      <c r="Q2224" s="31">
        <v>9216</v>
      </c>
      <c r="R2224" s="31">
        <v>2304</v>
      </c>
      <c r="S2224" s="45">
        <v>100</v>
      </c>
      <c r="T2224" s="64">
        <f t="shared" si="312"/>
        <v>1800</v>
      </c>
      <c r="U2224" s="64">
        <f t="shared" si="313"/>
        <v>9.3946894382022474</v>
      </c>
      <c r="V2224" s="38">
        <f t="shared" si="314"/>
        <v>5.13</v>
      </c>
      <c r="W2224" s="52">
        <v>51.3</v>
      </c>
      <c r="X2224" s="71" t="str">
        <f t="shared" si="315"/>
        <v>ALL 2029</v>
      </c>
      <c r="Y2224" s="21">
        <f t="shared" si="316"/>
        <v>2560</v>
      </c>
      <c r="Z2224" s="21">
        <f t="shared" si="317"/>
        <v>1600</v>
      </c>
      <c r="AA2224" s="57">
        <f t="shared" si="318"/>
        <v>93946.894382022467</v>
      </c>
      <c r="AB2224" s="59">
        <f t="shared" si="319"/>
        <v>1.6</v>
      </c>
      <c r="AC2224" s="61">
        <f t="shared" si="320"/>
        <v>457.2</v>
      </c>
    </row>
    <row r="2225" spans="4:29">
      <c r="D2225" s="12"/>
      <c r="E2225" s="36" t="s">
        <v>222</v>
      </c>
      <c r="F2225" s="16" t="s">
        <v>308</v>
      </c>
      <c r="G2225" s="14" t="s">
        <v>76</v>
      </c>
      <c r="H2225" s="13" t="s">
        <v>90</v>
      </c>
      <c r="I2225" s="13" t="s">
        <v>135</v>
      </c>
      <c r="J2225" s="13" t="s">
        <v>136</v>
      </c>
      <c r="K2225" s="13"/>
      <c r="L2225" s="14">
        <v>16.2</v>
      </c>
      <c r="M2225" s="14" t="s">
        <v>66</v>
      </c>
      <c r="N2225" s="31">
        <v>1000000</v>
      </c>
      <c r="O2225" s="14" t="s">
        <v>2</v>
      </c>
      <c r="P2225" s="14" t="s">
        <v>47</v>
      </c>
      <c r="Q2225" s="31">
        <v>4000</v>
      </c>
      <c r="R2225" s="31">
        <v>512</v>
      </c>
      <c r="S2225" s="45">
        <v>700</v>
      </c>
      <c r="T2225" s="64">
        <f t="shared" si="312"/>
        <v>11340</v>
      </c>
      <c r="U2225" s="64">
        <f t="shared" si="313"/>
        <v>53.267889114606731</v>
      </c>
      <c r="V2225" s="38">
        <f t="shared" si="314"/>
        <v>33.595480291959277</v>
      </c>
      <c r="W2225" s="52">
        <v>47.993543274227541</v>
      </c>
      <c r="X2225" s="71" t="str">
        <f t="shared" si="315"/>
        <v>ALL 2029</v>
      </c>
      <c r="Y2225" s="21">
        <f t="shared" si="316"/>
        <v>2560</v>
      </c>
      <c r="Z2225" s="21">
        <f t="shared" si="317"/>
        <v>1600</v>
      </c>
      <c r="AA2225" s="57">
        <f t="shared" si="318"/>
        <v>76096.984449438183</v>
      </c>
      <c r="AB2225" s="59">
        <f t="shared" si="319"/>
        <v>1.6</v>
      </c>
      <c r="AC2225" s="61">
        <f t="shared" si="320"/>
        <v>411.47999999999996</v>
      </c>
    </row>
    <row r="2226" spans="4:29">
      <c r="D2226" s="12"/>
      <c r="E2226" s="36" t="s">
        <v>222</v>
      </c>
      <c r="F2226" s="16" t="s">
        <v>308</v>
      </c>
      <c r="G2226" s="14" t="s">
        <v>76</v>
      </c>
      <c r="H2226" s="13" t="s">
        <v>90</v>
      </c>
      <c r="I2226" s="13" t="s">
        <v>135</v>
      </c>
      <c r="J2226" s="13" t="s">
        <v>171</v>
      </c>
      <c r="K2226" s="13" t="s">
        <v>98</v>
      </c>
      <c r="L2226" s="14">
        <v>16</v>
      </c>
      <c r="M2226" s="14" t="s">
        <v>172</v>
      </c>
      <c r="N2226" s="31">
        <v>1000000</v>
      </c>
      <c r="O2226" s="14" t="s">
        <v>2</v>
      </c>
      <c r="P2226" s="14" t="s">
        <v>47</v>
      </c>
      <c r="Q2226" s="31">
        <v>4000</v>
      </c>
      <c r="R2226" s="31">
        <v>1000</v>
      </c>
      <c r="S2226" s="45">
        <v>150</v>
      </c>
      <c r="T2226" s="64">
        <f t="shared" si="312"/>
        <v>2400</v>
      </c>
      <c r="U2226" s="64">
        <f t="shared" si="313"/>
        <v>11.134446741573035</v>
      </c>
      <c r="V2226" s="38">
        <f t="shared" si="314"/>
        <v>7.1990314911341313</v>
      </c>
      <c r="W2226" s="52">
        <v>47.993543274227541</v>
      </c>
      <c r="X2226" s="71" t="str">
        <f t="shared" si="315"/>
        <v>ALL 2029</v>
      </c>
      <c r="Y2226" s="21">
        <f t="shared" si="316"/>
        <v>3200</v>
      </c>
      <c r="Z2226" s="21">
        <f t="shared" si="317"/>
        <v>2000</v>
      </c>
      <c r="AA2226" s="57">
        <f t="shared" si="318"/>
        <v>74229.644943820225</v>
      </c>
      <c r="AB2226" s="59">
        <f t="shared" si="319"/>
        <v>1.6</v>
      </c>
      <c r="AC2226" s="61">
        <f t="shared" si="320"/>
        <v>406.4</v>
      </c>
    </row>
    <row r="2227" spans="4:29">
      <c r="D2227" s="12"/>
      <c r="E2227" s="36" t="s">
        <v>222</v>
      </c>
      <c r="F2227" s="16" t="s">
        <v>308</v>
      </c>
      <c r="G2227" s="14" t="s">
        <v>76</v>
      </c>
      <c r="H2227" s="13" t="s">
        <v>90</v>
      </c>
      <c r="I2227" s="13" t="s">
        <v>135</v>
      </c>
      <c r="J2227" s="13" t="s">
        <v>171</v>
      </c>
      <c r="K2227" s="13" t="s">
        <v>98</v>
      </c>
      <c r="L2227" s="14">
        <v>14.5</v>
      </c>
      <c r="M2227" s="14" t="s">
        <v>173</v>
      </c>
      <c r="N2227" s="31">
        <v>1000000</v>
      </c>
      <c r="O2227" s="14" t="s">
        <v>2</v>
      </c>
      <c r="P2227" s="14" t="s">
        <v>47</v>
      </c>
      <c r="Q2227" s="31">
        <v>4000</v>
      </c>
      <c r="R2227" s="31">
        <v>1000</v>
      </c>
      <c r="S2227" s="45">
        <v>200</v>
      </c>
      <c r="T2227" s="64">
        <f t="shared" si="312"/>
        <v>2900</v>
      </c>
      <c r="U2227" s="64">
        <f t="shared" si="313"/>
        <v>12.19279910112359</v>
      </c>
      <c r="V2227" s="38">
        <f t="shared" si="314"/>
        <v>8.7099393349524075</v>
      </c>
      <c r="W2227" s="52">
        <v>43.549696674762032</v>
      </c>
      <c r="X2227" s="71" t="str">
        <f t="shared" si="315"/>
        <v>ALL 2029</v>
      </c>
      <c r="Y2227" s="21">
        <f t="shared" si="316"/>
        <v>3072</v>
      </c>
      <c r="Z2227" s="21">
        <f t="shared" si="317"/>
        <v>1920</v>
      </c>
      <c r="AA2227" s="57">
        <f t="shared" si="318"/>
        <v>60963.995505617953</v>
      </c>
      <c r="AB2227" s="59">
        <f t="shared" si="319"/>
        <v>1.6</v>
      </c>
      <c r="AC2227" s="61">
        <f t="shared" si="320"/>
        <v>368.29999999999995</v>
      </c>
    </row>
    <row r="2228" spans="4:29">
      <c r="D2228" s="12"/>
      <c r="E2228" s="36" t="s">
        <v>222</v>
      </c>
      <c r="F2228" s="16" t="s">
        <v>308</v>
      </c>
      <c r="G2228" s="14" t="s">
        <v>76</v>
      </c>
      <c r="H2228" s="13" t="s">
        <v>90</v>
      </c>
      <c r="I2228" s="13" t="s">
        <v>135</v>
      </c>
      <c r="J2228" s="13" t="s">
        <v>207</v>
      </c>
      <c r="K2228" s="13" t="s">
        <v>98</v>
      </c>
      <c r="L2228" s="14">
        <v>16</v>
      </c>
      <c r="M2228" s="14" t="s">
        <v>172</v>
      </c>
      <c r="N2228" s="31">
        <v>1000000</v>
      </c>
      <c r="O2228" s="14" t="s">
        <v>2</v>
      </c>
      <c r="P2228" s="14" t="s">
        <v>47</v>
      </c>
      <c r="Q2228" s="31">
        <v>6144</v>
      </c>
      <c r="R2228" s="31">
        <v>1536</v>
      </c>
      <c r="S2228" s="45">
        <v>200</v>
      </c>
      <c r="T2228" s="64">
        <f t="shared" si="312"/>
        <v>3200</v>
      </c>
      <c r="U2228" s="64">
        <f t="shared" si="313"/>
        <v>14.845928988764046</v>
      </c>
      <c r="V2228" s="38">
        <f t="shared" si="314"/>
        <v>9.5987086548455078</v>
      </c>
      <c r="W2228" s="52">
        <v>47.993543274227541</v>
      </c>
      <c r="X2228" s="71" t="str">
        <f t="shared" si="315"/>
        <v>ALL 2029</v>
      </c>
      <c r="Y2228" s="21">
        <f t="shared" si="316"/>
        <v>3200</v>
      </c>
      <c r="Z2228" s="21">
        <f t="shared" si="317"/>
        <v>2000</v>
      </c>
      <c r="AA2228" s="57">
        <f t="shared" si="318"/>
        <v>74229.644943820225</v>
      </c>
      <c r="AB2228" s="59">
        <f t="shared" si="319"/>
        <v>1.6</v>
      </c>
      <c r="AC2228" s="61">
        <f t="shared" si="320"/>
        <v>406.4</v>
      </c>
    </row>
    <row r="2229" spans="4:29">
      <c r="D2229" s="12"/>
      <c r="E2229" s="36" t="s">
        <v>222</v>
      </c>
      <c r="F2229" s="16" t="s">
        <v>308</v>
      </c>
      <c r="G2229" s="14" t="s">
        <v>76</v>
      </c>
      <c r="H2229" s="13" t="s">
        <v>90</v>
      </c>
      <c r="I2229" s="13" t="s">
        <v>141</v>
      </c>
      <c r="J2229" s="13" t="s">
        <v>214</v>
      </c>
      <c r="K2229" s="13" t="s">
        <v>95</v>
      </c>
      <c r="L2229" s="14">
        <v>15.6</v>
      </c>
      <c r="M2229" s="14" t="s">
        <v>15</v>
      </c>
      <c r="N2229" s="31">
        <v>1000000</v>
      </c>
      <c r="O2229" s="14" t="s">
        <v>2</v>
      </c>
      <c r="P2229" s="14" t="s">
        <v>47</v>
      </c>
      <c r="Q2229" s="31">
        <v>10000</v>
      </c>
      <c r="R2229" s="31">
        <v>1152</v>
      </c>
      <c r="S2229" s="45">
        <v>300</v>
      </c>
      <c r="T2229" s="64">
        <f t="shared" si="312"/>
        <v>4680</v>
      </c>
      <c r="U2229" s="64">
        <f t="shared" si="313"/>
        <v>20.126602802136492</v>
      </c>
      <c r="V2229" s="38">
        <f t="shared" si="314"/>
        <v>17.630813255159438</v>
      </c>
      <c r="W2229" s="52">
        <v>58.76937751719813</v>
      </c>
      <c r="X2229" s="71" t="str">
        <f t="shared" si="315"/>
        <v>ALL 2029</v>
      </c>
      <c r="Y2229" s="21">
        <f t="shared" si="316"/>
        <v>3840</v>
      </c>
      <c r="Z2229" s="21">
        <f t="shared" si="317"/>
        <v>2160</v>
      </c>
      <c r="AA2229" s="57">
        <f t="shared" si="318"/>
        <v>67088.676007121641</v>
      </c>
      <c r="AB2229" s="59">
        <f t="shared" si="319"/>
        <v>1.7777777777777777</v>
      </c>
      <c r="AC2229" s="61">
        <f t="shared" si="320"/>
        <v>396.23999999999995</v>
      </c>
    </row>
    <row r="2230" spans="4:29">
      <c r="D2230" s="12"/>
      <c r="E2230" s="36" t="s">
        <v>222</v>
      </c>
      <c r="F2230" s="16" t="s">
        <v>308</v>
      </c>
      <c r="G2230" s="14" t="s">
        <v>76</v>
      </c>
      <c r="H2230" s="13" t="s">
        <v>90</v>
      </c>
      <c r="I2230" s="13" t="s">
        <v>184</v>
      </c>
      <c r="J2230" s="13" t="s">
        <v>185</v>
      </c>
      <c r="K2230" s="13" t="s">
        <v>95</v>
      </c>
      <c r="L2230" s="14">
        <v>16</v>
      </c>
      <c r="M2230" s="14" t="s">
        <v>186</v>
      </c>
      <c r="N2230" s="31">
        <v>1000000</v>
      </c>
      <c r="O2230" s="14" t="s">
        <v>2</v>
      </c>
      <c r="P2230" s="14" t="s">
        <v>47</v>
      </c>
      <c r="Q2230" s="31">
        <v>10000</v>
      </c>
      <c r="R2230" s="31">
        <v>2596</v>
      </c>
      <c r="S2230" s="45">
        <v>100</v>
      </c>
      <c r="T2230" s="64">
        <f t="shared" si="312"/>
        <v>1600</v>
      </c>
      <c r="U2230" s="64">
        <f t="shared" si="313"/>
        <v>7.4229644943820228</v>
      </c>
      <c r="V2230" s="38">
        <f t="shared" si="314"/>
        <v>5.8769377517198125</v>
      </c>
      <c r="W2230" s="52">
        <v>58.76937751719813</v>
      </c>
      <c r="X2230" s="71" t="str">
        <f t="shared" si="315"/>
        <v>ALL 2029</v>
      </c>
      <c r="Y2230" s="21">
        <f t="shared" si="316"/>
        <v>3840</v>
      </c>
      <c r="Z2230" s="21">
        <f t="shared" si="317"/>
        <v>2400</v>
      </c>
      <c r="AA2230" s="57">
        <f t="shared" si="318"/>
        <v>74229.644943820225</v>
      </c>
      <c r="AB2230" s="59">
        <f t="shared" si="319"/>
        <v>1.6</v>
      </c>
      <c r="AC2230" s="61">
        <f t="shared" si="320"/>
        <v>406.4</v>
      </c>
    </row>
    <row r="2231" spans="4:29">
      <c r="D2231" s="12"/>
      <c r="E2231" s="36" t="s">
        <v>222</v>
      </c>
      <c r="F2231" s="16" t="s">
        <v>308</v>
      </c>
      <c r="G2231" s="14" t="s">
        <v>76</v>
      </c>
      <c r="H2231" s="13" t="s">
        <v>90</v>
      </c>
      <c r="I2231" s="13" t="s">
        <v>184</v>
      </c>
      <c r="J2231" s="13" t="s">
        <v>213</v>
      </c>
      <c r="K2231" s="13" t="s">
        <v>95</v>
      </c>
      <c r="L2231" s="14">
        <v>18</v>
      </c>
      <c r="M2231" s="14" t="s">
        <v>66</v>
      </c>
      <c r="N2231" s="31">
        <v>1000000</v>
      </c>
      <c r="O2231" s="14" t="s">
        <v>2</v>
      </c>
      <c r="P2231" s="14" t="s">
        <v>47</v>
      </c>
      <c r="Q2231" s="31">
        <v>8000</v>
      </c>
      <c r="R2231" s="31">
        <v>2000</v>
      </c>
      <c r="S2231" s="45">
        <v>100</v>
      </c>
      <c r="T2231" s="64">
        <f t="shared" si="312"/>
        <v>1800</v>
      </c>
      <c r="U2231" s="64">
        <f t="shared" si="313"/>
        <v>9.3946894382022474</v>
      </c>
      <c r="V2231" s="38">
        <f t="shared" si="314"/>
        <v>5.13</v>
      </c>
      <c r="W2231" s="52">
        <v>51.3</v>
      </c>
      <c r="X2231" s="71" t="str">
        <f t="shared" si="315"/>
        <v>ALL 2029</v>
      </c>
      <c r="Y2231" s="21">
        <f t="shared" si="316"/>
        <v>2560</v>
      </c>
      <c r="Z2231" s="21">
        <f t="shared" si="317"/>
        <v>1600</v>
      </c>
      <c r="AA2231" s="57">
        <f t="shared" si="318"/>
        <v>93946.894382022467</v>
      </c>
      <c r="AB2231" s="59">
        <f t="shared" si="319"/>
        <v>1.6</v>
      </c>
      <c r="AC2231" s="61">
        <f t="shared" si="320"/>
        <v>457.2</v>
      </c>
    </row>
    <row r="2232" spans="4:29">
      <c r="D2232" s="12"/>
      <c r="E2232" s="36" t="s">
        <v>222</v>
      </c>
      <c r="F2232" s="16" t="s">
        <v>308</v>
      </c>
      <c r="G2232" s="14" t="s">
        <v>76</v>
      </c>
      <c r="H2232" s="13" t="s">
        <v>90</v>
      </c>
      <c r="I2232" s="13" t="s">
        <v>195</v>
      </c>
      <c r="J2232" s="13" t="s">
        <v>196</v>
      </c>
      <c r="K2232" s="13" t="s">
        <v>43</v>
      </c>
      <c r="L2232" s="14">
        <v>16.100000000000001</v>
      </c>
      <c r="M2232" s="14" t="s">
        <v>143</v>
      </c>
      <c r="N2232" s="31">
        <v>1000000</v>
      </c>
      <c r="O2232" s="14" t="s">
        <v>2</v>
      </c>
      <c r="P2232" s="14" t="s">
        <v>47</v>
      </c>
      <c r="Q2232" s="31">
        <v>4000</v>
      </c>
      <c r="R2232" s="31">
        <v>1000</v>
      </c>
      <c r="S2232" s="45">
        <v>200</v>
      </c>
      <c r="T2232" s="64">
        <f t="shared" si="312"/>
        <v>3220.0000000000005</v>
      </c>
      <c r="U2232" s="64">
        <f t="shared" si="313"/>
        <v>14.291630266112758</v>
      </c>
      <c r="V2232" s="38">
        <f t="shared" si="314"/>
        <v>9.5987086548455078</v>
      </c>
      <c r="W2232" s="52">
        <v>47.993543274227541</v>
      </c>
      <c r="X2232" s="71" t="str">
        <f t="shared" si="315"/>
        <v>ALL 2029</v>
      </c>
      <c r="Y2232" s="21">
        <f t="shared" si="316"/>
        <v>2560</v>
      </c>
      <c r="Z2232" s="21">
        <f t="shared" si="317"/>
        <v>1440</v>
      </c>
      <c r="AA2232" s="57">
        <f t="shared" si="318"/>
        <v>71458.151330563793</v>
      </c>
      <c r="AB2232" s="59">
        <f t="shared" si="319"/>
        <v>1.7777777777777777</v>
      </c>
      <c r="AC2232" s="61">
        <f t="shared" si="320"/>
        <v>408.94</v>
      </c>
    </row>
    <row r="2233" spans="4:29">
      <c r="D2233" s="12"/>
      <c r="E2233" s="36" t="s">
        <v>222</v>
      </c>
      <c r="F2233" s="16" t="s">
        <v>308</v>
      </c>
      <c r="G2233" s="14" t="s">
        <v>76</v>
      </c>
      <c r="H2233" s="13" t="s">
        <v>90</v>
      </c>
      <c r="I2233" s="13" t="s">
        <v>295</v>
      </c>
      <c r="J2233" s="13" t="s">
        <v>296</v>
      </c>
      <c r="K2233" s="13"/>
      <c r="L2233" s="14">
        <v>16</v>
      </c>
      <c r="M2233" s="14" t="s">
        <v>66</v>
      </c>
      <c r="N2233" s="31">
        <v>1000000</v>
      </c>
      <c r="O2233" s="14" t="s">
        <v>2</v>
      </c>
      <c r="P2233" s="14" t="s">
        <v>47</v>
      </c>
      <c r="Q2233" s="31">
        <v>4000</v>
      </c>
      <c r="R2233" s="31">
        <v>1000</v>
      </c>
      <c r="S2233" s="45">
        <v>30</v>
      </c>
      <c r="T2233" s="64">
        <f t="shared" si="312"/>
        <v>480</v>
      </c>
      <c r="U2233" s="64">
        <f t="shared" si="313"/>
        <v>2.2268893483146064</v>
      </c>
      <c r="V2233" s="38">
        <f t="shared" si="314"/>
        <v>1.7630813255159439</v>
      </c>
      <c r="W2233" s="52">
        <v>58.76937751719813</v>
      </c>
      <c r="X2233" s="71" t="str">
        <f t="shared" si="315"/>
        <v>ALL 2029</v>
      </c>
      <c r="Y2233" s="21">
        <f t="shared" si="316"/>
        <v>2560</v>
      </c>
      <c r="Z2233" s="21">
        <f t="shared" si="317"/>
        <v>1600</v>
      </c>
      <c r="AA2233" s="57">
        <f t="shared" si="318"/>
        <v>74229.644943820225</v>
      </c>
      <c r="AB2233" s="59">
        <f t="shared" si="319"/>
        <v>1.6</v>
      </c>
      <c r="AC2233" s="61">
        <f t="shared" si="320"/>
        <v>406.4</v>
      </c>
    </row>
    <row r="2234" spans="4:29">
      <c r="D2234" s="12"/>
      <c r="E2234" s="36" t="s">
        <v>222</v>
      </c>
      <c r="F2234" s="16" t="s">
        <v>308</v>
      </c>
      <c r="G2234" s="14" t="s">
        <v>76</v>
      </c>
      <c r="H2234" s="13" t="s">
        <v>5</v>
      </c>
      <c r="I2234" s="13" t="s">
        <v>31</v>
      </c>
      <c r="J2234" s="13" t="s">
        <v>32</v>
      </c>
      <c r="K2234" s="13" t="s">
        <v>33</v>
      </c>
      <c r="L2234" s="14">
        <v>31.5</v>
      </c>
      <c r="M2234" s="14" t="s">
        <v>34</v>
      </c>
      <c r="N2234" s="31">
        <v>1000000</v>
      </c>
      <c r="O2234" s="14" t="s">
        <v>1</v>
      </c>
      <c r="P2234" s="14" t="s">
        <v>35</v>
      </c>
      <c r="Q2234" s="31">
        <v>576</v>
      </c>
      <c r="R2234" s="31">
        <v>576</v>
      </c>
      <c r="S2234" s="45">
        <v>15</v>
      </c>
      <c r="T2234" s="64">
        <f t="shared" si="312"/>
        <v>472.5</v>
      </c>
      <c r="U2234" s="64">
        <f t="shared" si="313"/>
        <v>4.1031027347181004</v>
      </c>
      <c r="V2234" s="38">
        <f t="shared" si="314"/>
        <v>1.3888199988138512</v>
      </c>
      <c r="W2234" s="52">
        <v>92.587999920923423</v>
      </c>
      <c r="X2234" s="71" t="str">
        <f t="shared" si="315"/>
        <v>ALL 2029</v>
      </c>
      <c r="Y2234" s="21">
        <f t="shared" si="316"/>
        <v>6016</v>
      </c>
      <c r="Z2234" s="21">
        <f t="shared" si="317"/>
        <v>3384</v>
      </c>
      <c r="AA2234" s="57">
        <f t="shared" si="318"/>
        <v>273540.18231454003</v>
      </c>
      <c r="AB2234" s="59">
        <f t="shared" si="319"/>
        <v>1.7777777777777777</v>
      </c>
      <c r="AC2234" s="61">
        <f t="shared" si="320"/>
        <v>800.09999999999991</v>
      </c>
    </row>
    <row r="2235" spans="4:29">
      <c r="D2235" s="12"/>
      <c r="E2235" s="36" t="s">
        <v>222</v>
      </c>
      <c r="F2235" s="16" t="s">
        <v>308</v>
      </c>
      <c r="G2235" s="14" t="s">
        <v>76</v>
      </c>
      <c r="H2235" s="13" t="s">
        <v>5</v>
      </c>
      <c r="I2235" s="13" t="s">
        <v>31</v>
      </c>
      <c r="J2235" s="13" t="s">
        <v>306</v>
      </c>
      <c r="K2235" s="13" t="s">
        <v>57</v>
      </c>
      <c r="L2235" s="14">
        <v>27</v>
      </c>
      <c r="M2235" s="14" t="s">
        <v>307</v>
      </c>
      <c r="N2235" s="31">
        <v>1000000</v>
      </c>
      <c r="O2235" s="14" t="s">
        <v>2</v>
      </c>
      <c r="P2235" s="14" t="s">
        <v>35</v>
      </c>
      <c r="Q2235" s="31">
        <v>4000</v>
      </c>
      <c r="R2235" s="31">
        <v>1000</v>
      </c>
      <c r="S2235" s="45">
        <v>150</v>
      </c>
      <c r="T2235" s="64">
        <f t="shared" si="312"/>
        <v>4050</v>
      </c>
      <c r="U2235" s="64">
        <f t="shared" si="313"/>
        <v>30.145244581602373</v>
      </c>
      <c r="V2235" s="38">
        <f t="shared" si="314"/>
        <v>10.662553539280534</v>
      </c>
      <c r="W2235" s="52">
        <v>71.083690261870231</v>
      </c>
      <c r="X2235" s="71" t="str">
        <f t="shared" si="315"/>
        <v>ALL 2029</v>
      </c>
      <c r="Y2235" s="21">
        <f t="shared" si="316"/>
        <v>5120</v>
      </c>
      <c r="Z2235" s="21">
        <f t="shared" si="317"/>
        <v>2880</v>
      </c>
      <c r="AA2235" s="57">
        <f t="shared" si="318"/>
        <v>200968.29721068247</v>
      </c>
      <c r="AB2235" s="59">
        <f t="shared" si="319"/>
        <v>1.7777777777777777</v>
      </c>
      <c r="AC2235" s="61">
        <f t="shared" si="320"/>
        <v>685.8</v>
      </c>
    </row>
    <row r="2236" spans="4:29">
      <c r="D2236" s="12"/>
      <c r="E2236" s="36" t="s">
        <v>222</v>
      </c>
      <c r="F2236" s="16" t="s">
        <v>308</v>
      </c>
      <c r="G2236" s="14" t="s">
        <v>76</v>
      </c>
      <c r="H2236" s="13" t="s">
        <v>5</v>
      </c>
      <c r="I2236" s="13" t="s">
        <v>76</v>
      </c>
      <c r="J2236" s="13"/>
      <c r="K2236" s="13"/>
      <c r="L2236" s="14">
        <v>27</v>
      </c>
      <c r="M2236" s="14" t="s">
        <v>15</v>
      </c>
      <c r="N2236" s="31">
        <v>1000000</v>
      </c>
      <c r="O2236" s="14" t="s">
        <v>1</v>
      </c>
      <c r="P2236" s="14" t="s">
        <v>35</v>
      </c>
      <c r="Q2236" s="31">
        <v>5000</v>
      </c>
      <c r="R2236" s="31">
        <v>1152</v>
      </c>
      <c r="S2236" s="45">
        <v>4320</v>
      </c>
      <c r="T2236" s="64">
        <f t="shared" si="312"/>
        <v>116640</v>
      </c>
      <c r="U2236" s="64">
        <f t="shared" si="313"/>
        <v>868.18304395014832</v>
      </c>
      <c r="V2236" s="38">
        <f t="shared" si="314"/>
        <v>0</v>
      </c>
      <c r="W2236" s="52">
        <v>0</v>
      </c>
      <c r="X2236" s="71" t="str">
        <f t="shared" si="315"/>
        <v>ALL 2029</v>
      </c>
      <c r="Y2236" s="21">
        <f t="shared" si="316"/>
        <v>3840</v>
      </c>
      <c r="Z2236" s="21">
        <f t="shared" si="317"/>
        <v>2160</v>
      </c>
      <c r="AA2236" s="57">
        <f t="shared" si="318"/>
        <v>200968.29721068247</v>
      </c>
      <c r="AB2236" s="59">
        <f t="shared" si="319"/>
        <v>1.7777777777777777</v>
      </c>
      <c r="AC2236" s="61">
        <f t="shared" si="320"/>
        <v>685.8</v>
      </c>
    </row>
    <row r="2237" spans="4:29">
      <c r="D2237" s="12"/>
      <c r="E2237" s="36" t="s">
        <v>222</v>
      </c>
      <c r="F2237" s="16" t="s">
        <v>308</v>
      </c>
      <c r="G2237" s="14" t="s">
        <v>76</v>
      </c>
      <c r="H2237" s="13" t="s">
        <v>5</v>
      </c>
      <c r="I2237" s="13" t="s">
        <v>76</v>
      </c>
      <c r="J2237" s="13"/>
      <c r="K2237" s="13"/>
      <c r="L2237" s="14">
        <v>31.5</v>
      </c>
      <c r="M2237" s="14" t="s">
        <v>15</v>
      </c>
      <c r="N2237" s="31" t="s">
        <v>65</v>
      </c>
      <c r="O2237" s="14" t="s">
        <v>1</v>
      </c>
      <c r="P2237" s="14" t="s">
        <v>35</v>
      </c>
      <c r="Q2237" s="31">
        <v>5000</v>
      </c>
      <c r="R2237" s="31">
        <v>1152</v>
      </c>
      <c r="S2237" s="45">
        <v>24</v>
      </c>
      <c r="T2237" s="64">
        <f t="shared" si="312"/>
        <v>756</v>
      </c>
      <c r="U2237" s="64">
        <f t="shared" si="313"/>
        <v>6.5649643755489606</v>
      </c>
      <c r="V2237" s="38">
        <f t="shared" si="314"/>
        <v>1.5554783986715133</v>
      </c>
      <c r="W2237" s="52">
        <v>64.811599944646389</v>
      </c>
      <c r="X2237" s="71" t="str">
        <f t="shared" si="315"/>
        <v>ALL 2029</v>
      </c>
      <c r="Y2237" s="21">
        <f t="shared" si="316"/>
        <v>3840</v>
      </c>
      <c r="Z2237" s="21">
        <f t="shared" si="317"/>
        <v>2160</v>
      </c>
      <c r="AA2237" s="57">
        <f t="shared" si="318"/>
        <v>273540.18231454003</v>
      </c>
      <c r="AB2237" s="59">
        <f t="shared" si="319"/>
        <v>1.7777777777777777</v>
      </c>
      <c r="AC2237" s="61">
        <f t="shared" si="320"/>
        <v>800.09999999999991</v>
      </c>
    </row>
    <row r="2238" spans="4:29">
      <c r="D2238" s="12"/>
      <c r="E2238" s="36" t="s">
        <v>222</v>
      </c>
      <c r="F2238" s="16" t="s">
        <v>308</v>
      </c>
      <c r="G2238" s="14" t="s">
        <v>76</v>
      </c>
      <c r="H2238" s="13" t="s">
        <v>5</v>
      </c>
      <c r="I2238" s="13" t="s">
        <v>76</v>
      </c>
      <c r="J2238" s="13"/>
      <c r="K2238" s="13"/>
      <c r="L2238" s="14">
        <v>31.5</v>
      </c>
      <c r="M2238" s="14" t="s">
        <v>15</v>
      </c>
      <c r="N2238" s="31" t="s">
        <v>65</v>
      </c>
      <c r="O2238" s="14" t="s">
        <v>1</v>
      </c>
      <c r="P2238" s="14" t="s">
        <v>35</v>
      </c>
      <c r="Q2238" s="31">
        <v>5000</v>
      </c>
      <c r="R2238" s="31">
        <v>1152</v>
      </c>
      <c r="S2238" s="45">
        <v>3172.5</v>
      </c>
      <c r="T2238" s="64">
        <f t="shared" si="312"/>
        <v>99933.75</v>
      </c>
      <c r="U2238" s="64">
        <f t="shared" si="313"/>
        <v>867.80622839287832</v>
      </c>
      <c r="V2238" s="38">
        <f t="shared" si="314"/>
        <v>205.61480082439067</v>
      </c>
      <c r="W2238" s="52">
        <v>64.811599944646389</v>
      </c>
      <c r="X2238" s="71" t="str">
        <f t="shared" si="315"/>
        <v>ALL 2029</v>
      </c>
      <c r="Y2238" s="21">
        <f t="shared" si="316"/>
        <v>3840</v>
      </c>
      <c r="Z2238" s="21">
        <f t="shared" si="317"/>
        <v>2160</v>
      </c>
      <c r="AA2238" s="57">
        <f t="shared" si="318"/>
        <v>273540.18231454003</v>
      </c>
      <c r="AB2238" s="59">
        <f t="shared" si="319"/>
        <v>1.7777777777777777</v>
      </c>
      <c r="AC2238" s="61">
        <f t="shared" si="320"/>
        <v>800.09999999999991</v>
      </c>
    </row>
    <row r="2239" spans="4:29">
      <c r="D2239" s="12"/>
      <c r="E2239" s="36" t="s">
        <v>222</v>
      </c>
      <c r="F2239" s="16" t="s">
        <v>308</v>
      </c>
      <c r="G2239" s="14" t="s">
        <v>76</v>
      </c>
      <c r="H2239" s="13" t="s">
        <v>5</v>
      </c>
      <c r="I2239" s="13" t="s">
        <v>76</v>
      </c>
      <c r="J2239" s="13"/>
      <c r="K2239" s="13"/>
      <c r="L2239" s="14">
        <v>49</v>
      </c>
      <c r="M2239" s="14" t="s">
        <v>99</v>
      </c>
      <c r="N2239" s="31">
        <v>1000000</v>
      </c>
      <c r="O2239" s="14" t="s">
        <v>1</v>
      </c>
      <c r="P2239" s="14" t="s">
        <v>35</v>
      </c>
      <c r="Q2239" s="31">
        <v>5000</v>
      </c>
      <c r="R2239" s="31">
        <v>1152</v>
      </c>
      <c r="S2239" s="45">
        <v>90</v>
      </c>
      <c r="T2239" s="64">
        <f t="shared" si="312"/>
        <v>4410</v>
      </c>
      <c r="U2239" s="64">
        <f t="shared" si="313"/>
        <v>36.33559803366515</v>
      </c>
      <c r="V2239" s="38">
        <f t="shared" si="314"/>
        <v>8.3329199928831077</v>
      </c>
      <c r="W2239" s="52">
        <v>92.587999920923423</v>
      </c>
      <c r="X2239" s="71" t="str">
        <f t="shared" si="315"/>
        <v>ALL 2029</v>
      </c>
      <c r="Y2239" s="21">
        <f t="shared" si="316"/>
        <v>5120</v>
      </c>
      <c r="Z2239" s="21">
        <f t="shared" si="317"/>
        <v>1440</v>
      </c>
      <c r="AA2239" s="57">
        <f t="shared" si="318"/>
        <v>403728.86704072385</v>
      </c>
      <c r="AB2239" s="59">
        <f t="shared" si="319"/>
        <v>3.5555555555555554</v>
      </c>
      <c r="AC2239" s="61">
        <f t="shared" si="320"/>
        <v>1244.5999999999999</v>
      </c>
    </row>
    <row r="2240" spans="4:29">
      <c r="D2240" s="12"/>
      <c r="E2240" s="36" t="s">
        <v>222</v>
      </c>
      <c r="F2240" s="16" t="s">
        <v>308</v>
      </c>
      <c r="G2240" s="14" t="s">
        <v>76</v>
      </c>
      <c r="H2240" s="13" t="s">
        <v>6</v>
      </c>
      <c r="I2240" s="13" t="s">
        <v>76</v>
      </c>
      <c r="J2240" s="13"/>
      <c r="K2240" s="13" t="s">
        <v>123</v>
      </c>
      <c r="L2240" s="14">
        <v>43</v>
      </c>
      <c r="M2240" s="14" t="s">
        <v>15</v>
      </c>
      <c r="N2240" s="31">
        <v>1000000</v>
      </c>
      <c r="O2240" s="14" t="s">
        <v>1</v>
      </c>
      <c r="P2240" s="14" t="s">
        <v>35</v>
      </c>
      <c r="Q2240" s="31">
        <v>4000</v>
      </c>
      <c r="R2240" s="31">
        <v>500</v>
      </c>
      <c r="S2240" s="45">
        <v>168.029</v>
      </c>
      <c r="T2240" s="64">
        <f t="shared" si="312"/>
        <v>7225.2469999999994</v>
      </c>
      <c r="U2240" s="64">
        <f t="shared" si="313"/>
        <v>85.648779451595971</v>
      </c>
      <c r="V2240" s="38">
        <f t="shared" si="314"/>
        <v>14.951747872318041</v>
      </c>
      <c r="W2240" s="52">
        <v>88.98313905527047</v>
      </c>
      <c r="X2240" s="71" t="str">
        <f t="shared" si="315"/>
        <v>ALL 2029</v>
      </c>
      <c r="Y2240" s="21">
        <f t="shared" si="316"/>
        <v>3840</v>
      </c>
      <c r="Z2240" s="21">
        <f t="shared" si="317"/>
        <v>2160</v>
      </c>
      <c r="AA2240" s="57">
        <f t="shared" si="318"/>
        <v>509726.1749554897</v>
      </c>
      <c r="AB2240" s="59">
        <f t="shared" si="319"/>
        <v>1.7777777777777777</v>
      </c>
      <c r="AC2240" s="61">
        <f t="shared" si="320"/>
        <v>1092.2</v>
      </c>
    </row>
    <row r="2241" spans="4:29">
      <c r="D2241" s="12"/>
      <c r="E2241" s="36" t="s">
        <v>222</v>
      </c>
      <c r="F2241" s="16" t="s">
        <v>308</v>
      </c>
      <c r="G2241" s="14" t="s">
        <v>76</v>
      </c>
      <c r="H2241" s="13" t="s">
        <v>6</v>
      </c>
      <c r="I2241" s="13" t="s">
        <v>76</v>
      </c>
      <c r="J2241" s="13"/>
      <c r="K2241" s="13" t="s">
        <v>123</v>
      </c>
      <c r="L2241" s="14">
        <v>50</v>
      </c>
      <c r="M2241" s="14" t="s">
        <v>15</v>
      </c>
      <c r="N2241" s="31">
        <v>1000000</v>
      </c>
      <c r="O2241" s="14" t="s">
        <v>1</v>
      </c>
      <c r="P2241" s="14" t="s">
        <v>35</v>
      </c>
      <c r="Q2241" s="31">
        <v>5929.950586864823</v>
      </c>
      <c r="R2241" s="31">
        <v>494.16254890540188</v>
      </c>
      <c r="S2241" s="45">
        <v>317.31099999999998</v>
      </c>
      <c r="T2241" s="64">
        <f t="shared" si="312"/>
        <v>15865.55</v>
      </c>
      <c r="U2241" s="64">
        <f t="shared" si="313"/>
        <v>218.68810478813054</v>
      </c>
      <c r="V2241" s="38">
        <f t="shared" si="314"/>
        <v>32.831777717170851</v>
      </c>
      <c r="W2241" s="52">
        <v>103.46876634333778</v>
      </c>
      <c r="X2241" s="71" t="str">
        <f t="shared" si="315"/>
        <v>ALL 2029</v>
      </c>
      <c r="Y2241" s="21">
        <f t="shared" si="316"/>
        <v>3840</v>
      </c>
      <c r="Z2241" s="21">
        <f t="shared" si="317"/>
        <v>2160</v>
      </c>
      <c r="AA2241" s="57">
        <f t="shared" si="318"/>
        <v>689191.69139465876</v>
      </c>
      <c r="AB2241" s="59">
        <f t="shared" si="319"/>
        <v>1.7777777777777777</v>
      </c>
      <c r="AC2241" s="61">
        <f t="shared" si="320"/>
        <v>1270</v>
      </c>
    </row>
    <row r="2242" spans="4:29">
      <c r="D2242" s="12"/>
      <c r="E2242" s="36" t="s">
        <v>222</v>
      </c>
      <c r="F2242" s="16" t="s">
        <v>308</v>
      </c>
      <c r="G2242" s="14" t="s">
        <v>76</v>
      </c>
      <c r="H2242" s="13" t="s">
        <v>6</v>
      </c>
      <c r="I2242" s="13" t="s">
        <v>76</v>
      </c>
      <c r="J2242" s="13"/>
      <c r="K2242" s="13" t="s">
        <v>123</v>
      </c>
      <c r="L2242" s="14">
        <v>55</v>
      </c>
      <c r="M2242" s="14" t="s">
        <v>15</v>
      </c>
      <c r="N2242" s="31">
        <v>1000000</v>
      </c>
      <c r="O2242" s="14" t="s">
        <v>1</v>
      </c>
      <c r="P2242" s="14" t="s">
        <v>35</v>
      </c>
      <c r="Q2242" s="31">
        <v>6804.6390532544374</v>
      </c>
      <c r="R2242" s="31">
        <v>567.05325443786978</v>
      </c>
      <c r="S2242" s="45">
        <v>3080.826</v>
      </c>
      <c r="T2242" s="64">
        <f t="shared" si="312"/>
        <v>169445.43</v>
      </c>
      <c r="U2242" s="64">
        <f t="shared" si="313"/>
        <v>2569.1684150174956</v>
      </c>
      <c r="V2242" s="38">
        <f t="shared" si="314"/>
        <v>245.45233446462962</v>
      </c>
      <c r="W2242" s="52">
        <v>79.670950084370105</v>
      </c>
      <c r="X2242" s="71" t="str">
        <f t="shared" si="315"/>
        <v>ALL 2029</v>
      </c>
      <c r="Y2242" s="21">
        <f t="shared" si="316"/>
        <v>3840</v>
      </c>
      <c r="Z2242" s="21">
        <f t="shared" si="317"/>
        <v>2160</v>
      </c>
      <c r="AA2242" s="57">
        <f t="shared" si="318"/>
        <v>833921.94658753707</v>
      </c>
      <c r="AB2242" s="59">
        <f t="shared" si="319"/>
        <v>1.7777777777777777</v>
      </c>
      <c r="AC2242" s="61">
        <f t="shared" si="320"/>
        <v>1397</v>
      </c>
    </row>
    <row r="2243" spans="4:29">
      <c r="D2243" s="12"/>
      <c r="E2243" s="36" t="s">
        <v>222</v>
      </c>
      <c r="F2243" s="16" t="s">
        <v>308</v>
      </c>
      <c r="G2243" s="14" t="s">
        <v>76</v>
      </c>
      <c r="H2243" s="13" t="s">
        <v>6</v>
      </c>
      <c r="I2243" s="13" t="s">
        <v>76</v>
      </c>
      <c r="J2243" s="13"/>
      <c r="K2243" s="13" t="s">
        <v>123</v>
      </c>
      <c r="L2243" s="14">
        <v>65</v>
      </c>
      <c r="M2243" s="14" t="s">
        <v>15</v>
      </c>
      <c r="N2243" s="31">
        <v>1000000</v>
      </c>
      <c r="O2243" s="14" t="s">
        <v>1</v>
      </c>
      <c r="P2243" s="14" t="s">
        <v>35</v>
      </c>
      <c r="Q2243" s="31">
        <v>9504</v>
      </c>
      <c r="R2243" s="31">
        <v>792</v>
      </c>
      <c r="S2243" s="45">
        <v>4320.9089999999997</v>
      </c>
      <c r="T2243" s="64">
        <f t="shared" si="312"/>
        <v>280859.08499999996</v>
      </c>
      <c r="U2243" s="64">
        <f t="shared" si="313"/>
        <v>5032.7094437023625</v>
      </c>
      <c r="V2243" s="38">
        <f t="shared" si="314"/>
        <v>460.44222135168081</v>
      </c>
      <c r="W2243" s="52">
        <v>106.56142523521807</v>
      </c>
      <c r="X2243" s="71" t="str">
        <f t="shared" si="315"/>
        <v>ALL 2029</v>
      </c>
      <c r="Y2243" s="21">
        <f t="shared" si="316"/>
        <v>3840</v>
      </c>
      <c r="Z2243" s="21">
        <f t="shared" si="317"/>
        <v>2160</v>
      </c>
      <c r="AA2243" s="57">
        <f t="shared" si="318"/>
        <v>1164733.9584569733</v>
      </c>
      <c r="AB2243" s="59">
        <f t="shared" si="319"/>
        <v>1.7777777777777777</v>
      </c>
      <c r="AC2243" s="61">
        <f t="shared" si="320"/>
        <v>1651</v>
      </c>
    </row>
    <row r="2244" spans="4:29">
      <c r="D2244" s="12"/>
      <c r="E2244" s="36" t="s">
        <v>222</v>
      </c>
      <c r="F2244" s="16" t="s">
        <v>308</v>
      </c>
      <c r="G2244" s="14" t="s">
        <v>76</v>
      </c>
      <c r="H2244" s="13" t="s">
        <v>6</v>
      </c>
      <c r="I2244" s="13" t="s">
        <v>76</v>
      </c>
      <c r="J2244" s="13"/>
      <c r="K2244" s="13" t="s">
        <v>123</v>
      </c>
      <c r="L2244" s="14">
        <v>75</v>
      </c>
      <c r="M2244" s="14" t="s">
        <v>15</v>
      </c>
      <c r="N2244" s="31">
        <v>1000000</v>
      </c>
      <c r="O2244" s="14" t="s">
        <v>2</v>
      </c>
      <c r="P2244" s="14" t="s">
        <v>35</v>
      </c>
      <c r="Q2244" s="31">
        <v>13685.759999999997</v>
      </c>
      <c r="R2244" s="31">
        <v>1140.4799999999998</v>
      </c>
      <c r="S2244" s="45">
        <v>4025.23</v>
      </c>
      <c r="T2244" s="64">
        <f t="shared" si="312"/>
        <v>301892.25</v>
      </c>
      <c r="U2244" s="64">
        <f t="shared" si="313"/>
        <v>6241.8489118931748</v>
      </c>
      <c r="V2244" s="38">
        <f t="shared" si="314"/>
        <v>823.8031914165332</v>
      </c>
      <c r="W2244" s="52">
        <v>204.65990550019083</v>
      </c>
      <c r="X2244" s="71" t="str">
        <f t="shared" si="315"/>
        <v>ALL 2029</v>
      </c>
      <c r="Y2244" s="21">
        <f t="shared" si="316"/>
        <v>3840</v>
      </c>
      <c r="Z2244" s="21">
        <f t="shared" si="317"/>
        <v>2160</v>
      </c>
      <c r="AA2244" s="57">
        <f t="shared" si="318"/>
        <v>1550681.3056379822</v>
      </c>
      <c r="AB2244" s="59">
        <f t="shared" si="319"/>
        <v>1.7777777777777777</v>
      </c>
      <c r="AC2244" s="61">
        <f t="shared" si="320"/>
        <v>1905</v>
      </c>
    </row>
    <row r="2245" spans="4:29">
      <c r="D2245" s="12"/>
      <c r="E2245" s="36" t="s">
        <v>222</v>
      </c>
      <c r="F2245" s="16" t="s">
        <v>308</v>
      </c>
      <c r="G2245" s="14" t="s">
        <v>76</v>
      </c>
      <c r="H2245" s="13" t="s">
        <v>6</v>
      </c>
      <c r="I2245" s="13" t="s">
        <v>76</v>
      </c>
      <c r="J2245" s="13"/>
      <c r="K2245" s="13" t="s">
        <v>123</v>
      </c>
      <c r="L2245" s="14">
        <v>85</v>
      </c>
      <c r="M2245" s="14" t="s">
        <v>15</v>
      </c>
      <c r="N2245" s="31">
        <v>1000000</v>
      </c>
      <c r="O2245" s="14" t="s">
        <v>2</v>
      </c>
      <c r="P2245" s="14" t="s">
        <v>35</v>
      </c>
      <c r="Q2245" s="31">
        <v>17578.598399999999</v>
      </c>
      <c r="R2245" s="31">
        <v>1464.8832</v>
      </c>
      <c r="S2245" s="45">
        <v>3225.5729999999999</v>
      </c>
      <c r="T2245" s="64">
        <f t="shared" si="312"/>
        <v>274173.70500000002</v>
      </c>
      <c r="U2245" s="64">
        <f t="shared" si="313"/>
        <v>6424.5801424862657</v>
      </c>
      <c r="V2245" s="38">
        <f t="shared" si="314"/>
        <v>865.58108979009955</v>
      </c>
      <c r="W2245" s="52">
        <v>268.34955829246451</v>
      </c>
      <c r="X2245" s="71" t="str">
        <f t="shared" si="315"/>
        <v>ALL 2029</v>
      </c>
      <c r="Y2245" s="21">
        <f t="shared" si="316"/>
        <v>3840</v>
      </c>
      <c r="Z2245" s="21">
        <f t="shared" si="317"/>
        <v>2160</v>
      </c>
      <c r="AA2245" s="57">
        <f t="shared" si="318"/>
        <v>1991763.9881305636</v>
      </c>
      <c r="AB2245" s="59">
        <f t="shared" si="319"/>
        <v>1.7777777777777777</v>
      </c>
      <c r="AC2245" s="61">
        <f t="shared" si="320"/>
        <v>2159</v>
      </c>
    </row>
    <row r="2246" spans="4:29">
      <c r="D2246" s="12"/>
      <c r="E2246" s="36" t="s">
        <v>222</v>
      </c>
      <c r="F2246" s="16" t="s">
        <v>308</v>
      </c>
      <c r="G2246" s="14" t="s">
        <v>76</v>
      </c>
      <c r="H2246" s="13" t="s">
        <v>6</v>
      </c>
      <c r="I2246" s="13" t="s">
        <v>76</v>
      </c>
      <c r="J2246" s="13"/>
      <c r="K2246" s="13" t="s">
        <v>123</v>
      </c>
      <c r="L2246" s="14">
        <v>98</v>
      </c>
      <c r="M2246" s="14" t="s">
        <v>15</v>
      </c>
      <c r="N2246" s="31">
        <v>1000000</v>
      </c>
      <c r="O2246" s="14" t="s">
        <v>2</v>
      </c>
      <c r="P2246" s="14" t="s">
        <v>35</v>
      </c>
      <c r="Q2246" s="31">
        <v>20000</v>
      </c>
      <c r="R2246" s="31">
        <v>2000</v>
      </c>
      <c r="S2246" s="45">
        <v>366.553</v>
      </c>
      <c r="T2246" s="64">
        <f t="shared" si="312"/>
        <v>35922.194000000003</v>
      </c>
      <c r="U2246" s="64">
        <f t="shared" si="313"/>
        <v>970.48528354550865</v>
      </c>
      <c r="V2246" s="38">
        <f t="shared" si="314"/>
        <v>147.54650346116659</v>
      </c>
      <c r="W2246" s="52">
        <v>402.5243374386967</v>
      </c>
      <c r="X2246" s="71" t="str">
        <f t="shared" si="315"/>
        <v>ALL 2029</v>
      </c>
      <c r="Y2246" s="21">
        <f t="shared" si="316"/>
        <v>3840</v>
      </c>
      <c r="Z2246" s="21">
        <f t="shared" si="317"/>
        <v>2160</v>
      </c>
      <c r="AA2246" s="57">
        <f t="shared" si="318"/>
        <v>2647598.8016617205</v>
      </c>
      <c r="AB2246" s="59">
        <f t="shared" si="319"/>
        <v>1.7777777777777777</v>
      </c>
      <c r="AC2246" s="61">
        <f t="shared" si="320"/>
        <v>2489.1999999999998</v>
      </c>
    </row>
    <row r="2247" spans="4:29">
      <c r="D2247" s="12"/>
      <c r="E2247" s="36" t="s">
        <v>222</v>
      </c>
      <c r="F2247" s="16" t="s">
        <v>308</v>
      </c>
      <c r="G2247" s="14" t="s">
        <v>76</v>
      </c>
      <c r="H2247" s="13" t="s">
        <v>6</v>
      </c>
      <c r="I2247" s="13" t="s">
        <v>76</v>
      </c>
      <c r="J2247" s="13"/>
      <c r="K2247" s="13" t="s">
        <v>123</v>
      </c>
      <c r="L2247" s="14">
        <v>100</v>
      </c>
      <c r="M2247" s="14" t="s">
        <v>15</v>
      </c>
      <c r="N2247" s="31">
        <v>1000000</v>
      </c>
      <c r="O2247" s="14" t="s">
        <v>2</v>
      </c>
      <c r="P2247" s="14" t="s">
        <v>35</v>
      </c>
      <c r="Q2247" s="31">
        <v>20000</v>
      </c>
      <c r="R2247" s="31">
        <v>2000</v>
      </c>
      <c r="S2247" s="45">
        <v>443.58199999999999</v>
      </c>
      <c r="T2247" s="64">
        <f t="shared" ref="T2247:T2253" si="321">L2247*S2247</f>
        <v>44358.2</v>
      </c>
      <c r="U2247" s="64">
        <f t="shared" ref="U2247:U2253" si="322">S2247*AA2247/10^6</f>
        <v>1222.8521154089021</v>
      </c>
      <c r="V2247" s="38">
        <f t="shared" ref="V2247:V2253" si="323">S2247*W2247/1000</f>
        <v>178.55255064973198</v>
      </c>
      <c r="W2247" s="52">
        <v>402.5243374386967</v>
      </c>
      <c r="X2247" s="71" t="str">
        <f t="shared" si="315"/>
        <v>ALL 2029</v>
      </c>
      <c r="Y2247" s="21">
        <f t="shared" si="316"/>
        <v>3840</v>
      </c>
      <c r="Z2247" s="21">
        <f t="shared" si="317"/>
        <v>2160</v>
      </c>
      <c r="AA2247" s="57">
        <f t="shared" si="318"/>
        <v>2756766.765578635</v>
      </c>
      <c r="AB2247" s="59">
        <f t="shared" si="319"/>
        <v>1.7777777777777777</v>
      </c>
      <c r="AC2247" s="61">
        <f t="shared" si="320"/>
        <v>2540</v>
      </c>
    </row>
    <row r="2248" spans="4:29">
      <c r="D2248" s="12"/>
      <c r="E2248" s="36" t="s">
        <v>222</v>
      </c>
      <c r="F2248" s="16" t="s">
        <v>308</v>
      </c>
      <c r="G2248" s="14" t="s">
        <v>76</v>
      </c>
      <c r="H2248" s="13" t="s">
        <v>6</v>
      </c>
      <c r="I2248" s="13" t="s">
        <v>76</v>
      </c>
      <c r="J2248" s="13"/>
      <c r="K2248" s="13" t="s">
        <v>123</v>
      </c>
      <c r="L2248" s="14">
        <v>115</v>
      </c>
      <c r="M2248" s="14" t="s">
        <v>15</v>
      </c>
      <c r="N2248" s="31">
        <v>1000000</v>
      </c>
      <c r="O2248" s="14" t="s">
        <v>2</v>
      </c>
      <c r="P2248" s="14" t="s">
        <v>35</v>
      </c>
      <c r="Q2248" s="31">
        <v>32000</v>
      </c>
      <c r="R2248" s="31">
        <v>2000</v>
      </c>
      <c r="S2248" s="45">
        <v>2.7210000000000001</v>
      </c>
      <c r="T2248" s="64">
        <f t="shared" si="321"/>
        <v>312.91500000000002</v>
      </c>
      <c r="U2248" s="64">
        <f t="shared" si="322"/>
        <v>9.9202872331869454</v>
      </c>
      <c r="V2248" s="38">
        <f t="shared" si="323"/>
        <v>1.3143224666048328</v>
      </c>
      <c r="W2248" s="52">
        <v>483.02920492643608</v>
      </c>
      <c r="X2248" s="71" t="str">
        <f t="shared" si="315"/>
        <v>ALL 2029</v>
      </c>
      <c r="Y2248" s="21">
        <f t="shared" si="316"/>
        <v>3840</v>
      </c>
      <c r="Z2248" s="21">
        <f t="shared" si="317"/>
        <v>2160</v>
      </c>
      <c r="AA2248" s="57">
        <f t="shared" si="318"/>
        <v>3645824.047477745</v>
      </c>
      <c r="AB2248" s="59">
        <f t="shared" si="319"/>
        <v>1.7777777777777777</v>
      </c>
      <c r="AC2248" s="61">
        <f t="shared" si="320"/>
        <v>2921</v>
      </c>
    </row>
    <row r="2249" spans="4:29">
      <c r="D2249" s="12"/>
      <c r="E2249" s="36" t="s">
        <v>222</v>
      </c>
      <c r="F2249" s="16" t="s">
        <v>308</v>
      </c>
      <c r="G2249" s="14" t="s">
        <v>76</v>
      </c>
      <c r="H2249" s="13" t="s">
        <v>6</v>
      </c>
      <c r="I2249" s="13" t="s">
        <v>76</v>
      </c>
      <c r="J2249" s="13"/>
      <c r="K2249" s="13" t="s">
        <v>123</v>
      </c>
      <c r="L2249" s="14">
        <v>55</v>
      </c>
      <c r="M2249" s="14" t="s">
        <v>52</v>
      </c>
      <c r="N2249" s="31">
        <v>1000000</v>
      </c>
      <c r="O2249" s="14" t="s">
        <v>2</v>
      </c>
      <c r="P2249" s="14" t="s">
        <v>35</v>
      </c>
      <c r="Q2249" s="31">
        <v>5930</v>
      </c>
      <c r="R2249" s="31">
        <v>494</v>
      </c>
      <c r="S2249" s="45">
        <v>19.850000000000001</v>
      </c>
      <c r="T2249" s="64">
        <f t="shared" si="321"/>
        <v>1091.75</v>
      </c>
      <c r="U2249" s="64">
        <f t="shared" si="322"/>
        <v>16.553350639762613</v>
      </c>
      <c r="V2249" s="38">
        <f t="shared" si="323"/>
        <v>3.579909044460762</v>
      </c>
      <c r="W2249" s="52">
        <v>180.34806269323735</v>
      </c>
      <c r="X2249" s="71" t="str">
        <f t="shared" si="315"/>
        <v>ALL 2029</v>
      </c>
      <c r="Y2249" s="21">
        <f t="shared" si="316"/>
        <v>7680</v>
      </c>
      <c r="Z2249" s="21">
        <f t="shared" si="317"/>
        <v>4320</v>
      </c>
      <c r="AA2249" s="57">
        <f t="shared" si="318"/>
        <v>833921.94658753707</v>
      </c>
      <c r="AB2249" s="59">
        <f t="shared" si="319"/>
        <v>1.7777777777777777</v>
      </c>
      <c r="AC2249" s="61">
        <f t="shared" si="320"/>
        <v>1397</v>
      </c>
    </row>
    <row r="2250" spans="4:29">
      <c r="D2250" s="12"/>
      <c r="E2250" s="36" t="s">
        <v>222</v>
      </c>
      <c r="F2250" s="16" t="s">
        <v>308</v>
      </c>
      <c r="G2250" s="14" t="s">
        <v>76</v>
      </c>
      <c r="H2250" s="13" t="s">
        <v>6</v>
      </c>
      <c r="I2250" s="13" t="s">
        <v>76</v>
      </c>
      <c r="J2250" s="13"/>
      <c r="K2250" s="13" t="s">
        <v>123</v>
      </c>
      <c r="L2250" s="14">
        <v>65</v>
      </c>
      <c r="M2250" s="14" t="s">
        <v>52</v>
      </c>
      <c r="N2250" s="31">
        <v>1000000</v>
      </c>
      <c r="O2250" s="14" t="s">
        <v>2</v>
      </c>
      <c r="P2250" s="14" t="s">
        <v>35</v>
      </c>
      <c r="Q2250" s="31">
        <v>11999.750399999999</v>
      </c>
      <c r="R2250" s="31">
        <v>1333.3333333333337</v>
      </c>
      <c r="S2250" s="45">
        <v>71.319000000000003</v>
      </c>
      <c r="T2250" s="64">
        <f t="shared" si="321"/>
        <v>4635.7350000000006</v>
      </c>
      <c r="U2250" s="64">
        <f t="shared" si="322"/>
        <v>83.067661183192882</v>
      </c>
      <c r="V2250" s="38">
        <f t="shared" si="323"/>
        <v>10.856934694786451</v>
      </c>
      <c r="W2250" s="52">
        <v>152.23060747888292</v>
      </c>
      <c r="X2250" s="71" t="str">
        <f t="shared" si="315"/>
        <v>ALL 2029</v>
      </c>
      <c r="Y2250" s="21">
        <f t="shared" si="316"/>
        <v>7680</v>
      </c>
      <c r="Z2250" s="21">
        <f t="shared" si="317"/>
        <v>4320</v>
      </c>
      <c r="AA2250" s="57">
        <f t="shared" si="318"/>
        <v>1164733.9584569733</v>
      </c>
      <c r="AB2250" s="59">
        <f t="shared" si="319"/>
        <v>1.7777777777777777</v>
      </c>
      <c r="AC2250" s="61">
        <f t="shared" si="320"/>
        <v>1651</v>
      </c>
    </row>
    <row r="2251" spans="4:29">
      <c r="D2251" s="12"/>
      <c r="E2251" s="36" t="s">
        <v>222</v>
      </c>
      <c r="F2251" s="16" t="s">
        <v>308</v>
      </c>
      <c r="G2251" s="14" t="s">
        <v>76</v>
      </c>
      <c r="H2251" s="13" t="s">
        <v>6</v>
      </c>
      <c r="I2251" s="13" t="s">
        <v>76</v>
      </c>
      <c r="J2251" s="13"/>
      <c r="K2251" s="13" t="s">
        <v>123</v>
      </c>
      <c r="L2251" s="14">
        <v>75</v>
      </c>
      <c r="M2251" s="14" t="s">
        <v>52</v>
      </c>
      <c r="N2251" s="31">
        <v>1000000</v>
      </c>
      <c r="O2251" s="14" t="s">
        <v>2</v>
      </c>
      <c r="P2251" s="14" t="s">
        <v>35</v>
      </c>
      <c r="Q2251" s="31">
        <v>17279.640575999994</v>
      </c>
      <c r="R2251" s="31">
        <v>1920</v>
      </c>
      <c r="S2251" s="45">
        <v>66.241</v>
      </c>
      <c r="T2251" s="64">
        <f t="shared" si="321"/>
        <v>4968.0749999999998</v>
      </c>
      <c r="U2251" s="64">
        <f t="shared" si="322"/>
        <v>102.71868036676557</v>
      </c>
      <c r="V2251" s="38">
        <f t="shared" si="323"/>
        <v>21.346842561503983</v>
      </c>
      <c r="W2251" s="52">
        <v>322.26027024809383</v>
      </c>
      <c r="X2251" s="71" t="str">
        <f t="shared" si="315"/>
        <v>ALL 2029</v>
      </c>
      <c r="Y2251" s="21">
        <f t="shared" si="316"/>
        <v>7680</v>
      </c>
      <c r="Z2251" s="21">
        <f t="shared" si="317"/>
        <v>4320</v>
      </c>
      <c r="AA2251" s="57">
        <f t="shared" si="318"/>
        <v>1550681.3056379822</v>
      </c>
      <c r="AB2251" s="59">
        <f t="shared" si="319"/>
        <v>1.7777777777777777</v>
      </c>
      <c r="AC2251" s="61">
        <f t="shared" si="320"/>
        <v>1905</v>
      </c>
    </row>
    <row r="2252" spans="4:29">
      <c r="D2252" s="12"/>
      <c r="E2252" s="36" t="s">
        <v>222</v>
      </c>
      <c r="F2252" s="16" t="s">
        <v>308</v>
      </c>
      <c r="G2252" s="14" t="s">
        <v>76</v>
      </c>
      <c r="H2252" s="13" t="s">
        <v>6</v>
      </c>
      <c r="I2252" s="13" t="s">
        <v>76</v>
      </c>
      <c r="J2252" s="13"/>
      <c r="K2252" s="13" t="s">
        <v>123</v>
      </c>
      <c r="L2252" s="14">
        <v>85</v>
      </c>
      <c r="M2252" s="14" t="s">
        <v>52</v>
      </c>
      <c r="N2252" s="31">
        <v>1000000</v>
      </c>
      <c r="O2252" s="14" t="s">
        <v>2</v>
      </c>
      <c r="P2252" s="14" t="s">
        <v>35</v>
      </c>
      <c r="Q2252" s="31">
        <v>22194.738339839998</v>
      </c>
      <c r="R2252" s="31">
        <v>2466.1333333333341</v>
      </c>
      <c r="S2252" s="45">
        <v>48.811999999999998</v>
      </c>
      <c r="T2252" s="64">
        <f t="shared" si="321"/>
        <v>4149.0199999999995</v>
      </c>
      <c r="U2252" s="64">
        <f t="shared" si="322"/>
        <v>97.221983788629075</v>
      </c>
      <c r="V2252" s="38">
        <f t="shared" si="323"/>
        <v>20.6253575066414</v>
      </c>
      <c r="W2252" s="52">
        <v>422.54686361225527</v>
      </c>
      <c r="X2252" s="71" t="str">
        <f t="shared" si="315"/>
        <v>ALL 2029</v>
      </c>
      <c r="Y2252" s="21">
        <f t="shared" si="316"/>
        <v>7680</v>
      </c>
      <c r="Z2252" s="21">
        <f t="shared" si="317"/>
        <v>4320</v>
      </c>
      <c r="AA2252" s="57">
        <f t="shared" si="318"/>
        <v>1991763.9881305636</v>
      </c>
      <c r="AB2252" s="59">
        <f t="shared" si="319"/>
        <v>1.7777777777777777</v>
      </c>
      <c r="AC2252" s="61">
        <f t="shared" si="320"/>
        <v>2159</v>
      </c>
    </row>
    <row r="2253" spans="4:29" ht="14.4" thickBot="1">
      <c r="D2253" s="12">
        <v>2004</v>
      </c>
      <c r="E2253" s="37" t="s">
        <v>222</v>
      </c>
      <c r="F2253" s="17" t="s">
        <v>308</v>
      </c>
      <c r="G2253" s="15" t="s">
        <v>76</v>
      </c>
      <c r="H2253" s="32" t="s">
        <v>6</v>
      </c>
      <c r="I2253" s="32" t="s">
        <v>76</v>
      </c>
      <c r="J2253" s="32"/>
      <c r="K2253" s="32" t="s">
        <v>123</v>
      </c>
      <c r="L2253" s="15">
        <v>98</v>
      </c>
      <c r="M2253" s="15" t="s">
        <v>52</v>
      </c>
      <c r="N2253" s="33">
        <v>1000000</v>
      </c>
      <c r="O2253" s="15" t="s">
        <v>2</v>
      </c>
      <c r="P2253" s="15" t="s">
        <v>35</v>
      </c>
      <c r="Q2253" s="33">
        <v>32000</v>
      </c>
      <c r="R2253" s="33">
        <v>2000</v>
      </c>
      <c r="S2253" s="46">
        <v>1.3240000000000001</v>
      </c>
      <c r="T2253" s="65">
        <f t="shared" si="321"/>
        <v>129.75200000000001</v>
      </c>
      <c r="U2253" s="65">
        <f t="shared" si="322"/>
        <v>3.5054208134001184</v>
      </c>
      <c r="V2253" s="39">
        <f t="shared" si="323"/>
        <v>0.79941333415325189</v>
      </c>
      <c r="W2253" s="53">
        <v>603.7865061580452</v>
      </c>
      <c r="X2253" s="72" t="str">
        <f t="shared" si="315"/>
        <v>ALL 2029</v>
      </c>
      <c r="Y2253" s="22">
        <f t="shared" si="316"/>
        <v>7680</v>
      </c>
      <c r="Z2253" s="22">
        <f t="shared" si="317"/>
        <v>4320</v>
      </c>
      <c r="AA2253" s="58">
        <f t="shared" si="318"/>
        <v>2647598.8016617205</v>
      </c>
      <c r="AB2253" s="60">
        <f t="shared" si="319"/>
        <v>1.7777777777777777</v>
      </c>
      <c r="AC2253" s="62">
        <f t="shared" si="320"/>
        <v>2489.1999999999998</v>
      </c>
    </row>
  </sheetData>
  <sortState xmlns:xlrd2="http://schemas.microsoft.com/office/spreadsheetml/2017/richdata2" ref="D7:AC2253">
    <sortCondition ref="F7:F2253"/>
    <sortCondition ref="G7:G2253"/>
    <sortCondition ref="H7:H2253"/>
    <sortCondition ref="I7:I2253"/>
    <sortCondition ref="K7:K2253"/>
    <sortCondition ref="L7:L2253"/>
  </sortState>
  <phoneticPr fontId="4"/>
  <conditionalFormatting sqref="W7:X22 W64:X2253">
    <cfRule type="expression" dxfId="67" priority="6">
      <formula>AND(S7&gt;0, W7=0)</formula>
    </cfRule>
  </conditionalFormatting>
  <conditionalFormatting sqref="W23:X63">
    <cfRule type="expression" dxfId="66" priority="5">
      <formula>AND(S23&gt;0, W23=0)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24A5B-2E8F-40FF-A3DF-B0C8C762EDCF}">
  <sheetPr codeName="Sheet11">
    <tabColor rgb="FFFFFFCC"/>
  </sheetPr>
  <dimension ref="A3:AD52"/>
  <sheetViews>
    <sheetView showGridLine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75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>
      <c r="A5" s="44" t="s">
        <v>3</v>
      </c>
      <c r="B5" s="44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s="12" t="s">
        <v>30</v>
      </c>
      <c r="X5" s="12" t="s">
        <v>39</v>
      </c>
      <c r="Y5" s="12" t="s">
        <v>40</v>
      </c>
      <c r="Z5" s="12" t="s">
        <v>51</v>
      </c>
      <c r="AA5" s="12" t="s">
        <v>76</v>
      </c>
      <c r="AB5" s="12" t="s">
        <v>76</v>
      </c>
      <c r="AC5" s="12" t="s">
        <v>76</v>
      </c>
      <c r="AD5" t="s">
        <v>76</v>
      </c>
    </row>
    <row r="6" spans="1:30">
      <c r="A6" t="s">
        <v>5</v>
      </c>
      <c r="B6" t="s">
        <v>54</v>
      </c>
      <c r="C6" s="50"/>
      <c r="D6" s="50"/>
      <c r="E6" s="50"/>
      <c r="F6" s="50"/>
      <c r="G6" s="50"/>
      <c r="H6" s="50">
        <v>4.2301185464332782</v>
      </c>
      <c r="I6" s="50">
        <v>6.8386916500671333</v>
      </c>
      <c r="J6" s="50">
        <v>6.6335309005651197</v>
      </c>
      <c r="K6" s="50">
        <v>3.8408143914272039</v>
      </c>
      <c r="L6" s="50">
        <v>6.1773098128787529</v>
      </c>
      <c r="M6" s="50">
        <v>5.7226598106508764</v>
      </c>
      <c r="N6" s="50">
        <v>6.9029583965976204</v>
      </c>
      <c r="O6" s="50">
        <v>5.5511290439305867</v>
      </c>
      <c r="P6" s="50">
        <v>5.3568395273930154</v>
      </c>
      <c r="Q6" s="50">
        <v>6.203220172721112</v>
      </c>
      <c r="R6" s="50">
        <v>6.5524401828858956</v>
      </c>
      <c r="S6" s="50">
        <v>6.778521210739151</v>
      </c>
      <c r="T6" s="50">
        <v>6.8722080892615613</v>
      </c>
      <c r="U6" s="50">
        <v>6.7785212107391501</v>
      </c>
      <c r="V6" s="50">
        <v>6.7785212107391501</v>
      </c>
      <c r="W6" s="50">
        <v>5.9741185144872135</v>
      </c>
      <c r="X6" s="50">
        <v>6.8617882979821481</v>
      </c>
      <c r="Y6" s="50">
        <v>6.7205681051534096</v>
      </c>
      <c r="Z6" s="50">
        <v>7.57797641875647</v>
      </c>
      <c r="AA6" s="50"/>
      <c r="AB6" s="50"/>
      <c r="AC6" s="50"/>
      <c r="AD6" s="50"/>
    </row>
    <row r="7" spans="1:30">
      <c r="B7" t="s">
        <v>96</v>
      </c>
      <c r="C7" s="50"/>
      <c r="D7" s="50"/>
      <c r="E7" s="50"/>
      <c r="F7" s="50"/>
      <c r="G7" s="50"/>
      <c r="H7" s="50"/>
      <c r="I7" s="50">
        <v>6.8386916500671333</v>
      </c>
      <c r="J7" s="50">
        <v>6.6335309005651197</v>
      </c>
      <c r="K7" s="50">
        <v>6.4013573190453394</v>
      </c>
      <c r="L7" s="50">
        <v>10.416488671966794</v>
      </c>
      <c r="M7" s="50">
        <v>14.947468203340701</v>
      </c>
      <c r="N7" s="50">
        <v>15.783326750553933</v>
      </c>
      <c r="O7" s="50">
        <v>13.652307992416789</v>
      </c>
      <c r="P7" s="50">
        <v>13.7101611654215</v>
      </c>
      <c r="Q7" s="50">
        <v>14.82634238157145</v>
      </c>
      <c r="R7" s="50">
        <v>14.606725771550243</v>
      </c>
      <c r="S7" s="50">
        <v>13.010765254799832</v>
      </c>
      <c r="T7" s="50">
        <v>13.789537432517372</v>
      </c>
      <c r="U7" s="50">
        <v>13.321103039905317</v>
      </c>
      <c r="V7" s="50">
        <v>12.457427128526842</v>
      </c>
      <c r="W7" s="50">
        <v>13.209446831447169</v>
      </c>
      <c r="X7" s="50">
        <v>13.504180939248222</v>
      </c>
      <c r="Y7" s="50">
        <v>13.50418093924822</v>
      </c>
      <c r="Z7" s="50">
        <v>14.361589252851282</v>
      </c>
      <c r="AA7" s="50"/>
      <c r="AB7" s="50"/>
      <c r="AC7" s="50"/>
      <c r="AD7" s="50"/>
    </row>
    <row r="8" spans="1:30">
      <c r="B8" t="s">
        <v>31</v>
      </c>
      <c r="C8" s="50">
        <v>2.3457113665971607</v>
      </c>
      <c r="D8" s="50">
        <v>3.4130100383988689</v>
      </c>
      <c r="E8" s="50">
        <v>3.3106197372469026</v>
      </c>
      <c r="F8" s="50">
        <v>4.2817348601726604</v>
      </c>
      <c r="G8" s="50">
        <v>4.1532828143674809</v>
      </c>
      <c r="H8" s="50">
        <v>4.0286843299364561</v>
      </c>
      <c r="I8" s="50">
        <v>3.9078238000383627</v>
      </c>
      <c r="J8" s="50">
        <v>2.8429418145279088</v>
      </c>
      <c r="K8" s="50">
        <v>3.6579184680259091</v>
      </c>
      <c r="L8" s="50">
        <v>2.8239130573160014</v>
      </c>
      <c r="M8" s="50">
        <v>2.2708399778395281</v>
      </c>
      <c r="N8" s="50">
        <v>0.54237530258981304</v>
      </c>
      <c r="O8" s="50">
        <v>0.34369418966278803</v>
      </c>
      <c r="P8" s="50">
        <v>0.38263139481378688</v>
      </c>
      <c r="Q8" s="50">
        <v>0.36923929599530431</v>
      </c>
      <c r="R8" s="50">
        <v>0.42757910476256245</v>
      </c>
      <c r="S8" s="50">
        <v>6.6919198944579303E-2</v>
      </c>
      <c r="T8" s="50">
        <v>0.13383839788915861</v>
      </c>
      <c r="U8" s="50">
        <v>0.20075759683373792</v>
      </c>
      <c r="V8" s="50">
        <v>6.6919198944579303E-2</v>
      </c>
      <c r="W8" s="50">
        <v>0.12248690194329452</v>
      </c>
      <c r="X8" s="50">
        <v>0.1837303529149418</v>
      </c>
      <c r="Y8" s="50">
        <v>2.2482273292172446</v>
      </c>
      <c r="Z8" s="50">
        <v>3.1886106409109249</v>
      </c>
      <c r="AA8" s="50">
        <v>12.008969805574759</v>
      </c>
      <c r="AB8" s="50">
        <v>13.353322479882976</v>
      </c>
      <c r="AC8" s="50">
        <v>12.685656355888828</v>
      </c>
      <c r="AD8" s="50">
        <v>12.051373538094385</v>
      </c>
    </row>
    <row r="9" spans="1:30">
      <c r="B9" t="s">
        <v>41</v>
      </c>
      <c r="C9" s="50"/>
      <c r="D9" s="50"/>
      <c r="E9" s="50">
        <v>4.6348676321456637</v>
      </c>
      <c r="F9" s="50">
        <v>8.9916432063625873</v>
      </c>
      <c r="G9" s="50">
        <v>14.536489850286182</v>
      </c>
      <c r="H9" s="50">
        <v>15.510434670255353</v>
      </c>
      <c r="I9" s="50">
        <v>15.045121630147694</v>
      </c>
      <c r="J9" s="50">
        <v>14.593767981243264</v>
      </c>
      <c r="K9" s="50">
        <v>11.522443174281612</v>
      </c>
      <c r="L9" s="50">
        <v>11.119157663181754</v>
      </c>
      <c r="M9" s="50">
        <v>11.326097541913192</v>
      </c>
      <c r="N9" s="50">
        <v>6.9029583965976204</v>
      </c>
      <c r="O9" s="50">
        <v>7.5495354997455983</v>
      </c>
      <c r="P9" s="50">
        <v>7.4995753383502226</v>
      </c>
      <c r="Q9" s="50">
        <v>8.0641862245374458</v>
      </c>
      <c r="R9" s="50">
        <v>7.4826343333448424</v>
      </c>
      <c r="S9" s="50">
        <v>6.5580814965687715</v>
      </c>
      <c r="T9" s="50">
        <v>6.5580814965687715</v>
      </c>
      <c r="U9" s="50">
        <v>6.3707077395239491</v>
      </c>
      <c r="V9" s="50">
        <v>6.5580814965687715</v>
      </c>
      <c r="W9" s="50">
        <v>5.5731540384199008</v>
      </c>
      <c r="X9" s="50">
        <v>5.5731540384199008</v>
      </c>
      <c r="Y9" s="50">
        <v>5.1444498816183692</v>
      </c>
      <c r="Z9" s="50">
        <v>5.5731540384199008</v>
      </c>
      <c r="AA9" s="50"/>
      <c r="AB9" s="50"/>
      <c r="AC9" s="50"/>
      <c r="AD9" s="50"/>
    </row>
    <row r="10" spans="1:30">
      <c r="B10" t="s">
        <v>217</v>
      </c>
      <c r="C10" s="50"/>
      <c r="D10" s="50"/>
      <c r="E10" s="50"/>
      <c r="F10" s="50"/>
      <c r="G10" s="50"/>
      <c r="H10" s="50"/>
      <c r="I10" s="50"/>
      <c r="J10" s="50"/>
      <c r="K10" s="50"/>
      <c r="L10" s="50">
        <v>0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50">
        <v>0</v>
      </c>
      <c r="S10" s="50"/>
      <c r="T10" s="50">
        <v>0.502</v>
      </c>
      <c r="U10" s="50">
        <v>1.004</v>
      </c>
      <c r="V10" s="50">
        <v>1.2549999999999999</v>
      </c>
      <c r="W10" s="50">
        <v>0</v>
      </c>
      <c r="X10" s="50">
        <v>0</v>
      </c>
      <c r="Y10" s="50">
        <v>0</v>
      </c>
      <c r="Z10" s="50">
        <v>0</v>
      </c>
      <c r="AA10" s="50"/>
      <c r="AB10" s="50"/>
      <c r="AC10" s="50"/>
      <c r="AD10" s="50"/>
    </row>
    <row r="11" spans="1:30">
      <c r="B11" t="s">
        <v>182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>
        <v>0</v>
      </c>
      <c r="Q11" s="50">
        <v>0</v>
      </c>
      <c r="R11" s="50">
        <v>0.84179636250129475</v>
      </c>
      <c r="S11" s="50">
        <v>1.0276279487926958</v>
      </c>
      <c r="T11" s="50">
        <v>1.0276279487926958</v>
      </c>
      <c r="U11" s="50">
        <v>1.0276279487926958</v>
      </c>
      <c r="V11" s="50">
        <v>1.1857245562992644</v>
      </c>
      <c r="W11" s="50">
        <v>1.4468765292051666</v>
      </c>
      <c r="X11" s="50">
        <v>1.4468765292051666</v>
      </c>
      <c r="Y11" s="50">
        <v>1.4468765292051666</v>
      </c>
      <c r="Z11" s="50">
        <v>1.8085956615064585</v>
      </c>
      <c r="AA11" s="50"/>
      <c r="AB11" s="50"/>
      <c r="AC11" s="50"/>
      <c r="AD11" s="50"/>
    </row>
    <row r="12" spans="1:30">
      <c r="B12" t="s">
        <v>105</v>
      </c>
      <c r="C12" s="50"/>
      <c r="D12" s="50"/>
      <c r="E12" s="50"/>
      <c r="F12" s="50"/>
      <c r="G12" s="50"/>
      <c r="H12" s="50"/>
      <c r="I12" s="50"/>
      <c r="J12" s="50">
        <v>0.663353090056512</v>
      </c>
      <c r="K12" s="50">
        <v>1.280271463809068</v>
      </c>
      <c r="L12" s="50">
        <v>1.8531929438636257</v>
      </c>
      <c r="M12" s="50">
        <v>1.788331190828399</v>
      </c>
      <c r="N12" s="50">
        <v>1.1504930660996033</v>
      </c>
      <c r="O12" s="50">
        <v>1.1102258087861174</v>
      </c>
      <c r="P12" s="50">
        <v>1.6070518582179047</v>
      </c>
      <c r="Q12" s="50">
        <v>1.550805043180278</v>
      </c>
      <c r="R12" s="50">
        <v>1.9953691555586246</v>
      </c>
      <c r="S12" s="50">
        <v>1.4053031778361653</v>
      </c>
      <c r="T12" s="50">
        <v>1.4053031778361653</v>
      </c>
      <c r="U12" s="50">
        <v>1.4053031778361653</v>
      </c>
      <c r="V12" s="50">
        <v>1.4053031778361653</v>
      </c>
      <c r="W12" s="50">
        <v>1.2861124704045923</v>
      </c>
      <c r="X12" s="50">
        <v>1.2861124704045923</v>
      </c>
      <c r="Y12" s="50">
        <v>1.2861124704045923</v>
      </c>
      <c r="Z12" s="50">
        <v>1.2861124704045923</v>
      </c>
      <c r="AA12" s="50"/>
      <c r="AB12" s="50"/>
      <c r="AC12" s="50"/>
      <c r="AD12" s="50"/>
    </row>
    <row r="13" spans="1:30">
      <c r="B13" t="s">
        <v>120</v>
      </c>
      <c r="C13" s="50"/>
      <c r="D13" s="50"/>
      <c r="E13" s="50"/>
      <c r="F13" s="50"/>
      <c r="G13" s="50"/>
      <c r="H13" s="50"/>
      <c r="I13" s="50"/>
      <c r="J13" s="50"/>
      <c r="K13" s="50"/>
      <c r="L13" s="50">
        <v>2.2238315326363507</v>
      </c>
      <c r="M13" s="50">
        <v>2.3844415877711986</v>
      </c>
      <c r="N13" s="50">
        <v>4.6019722643984133</v>
      </c>
      <c r="O13" s="50">
        <v>4.9960161395375282</v>
      </c>
      <c r="P13" s="50">
        <v>4.821155574653714</v>
      </c>
      <c r="Q13" s="50">
        <v>5.1693501439342606</v>
      </c>
      <c r="R13" s="50">
        <v>4.9884228888965616</v>
      </c>
      <c r="S13" s="50">
        <v>3.7474751408964408</v>
      </c>
      <c r="T13" s="50">
        <v>2.8106063556723306</v>
      </c>
      <c r="U13" s="50">
        <v>2.8106063556723306</v>
      </c>
      <c r="V13" s="50">
        <v>3.2790407482843857</v>
      </c>
      <c r="W13" s="50">
        <v>3.0009290976107152</v>
      </c>
      <c r="X13" s="50">
        <v>3.8583374112137774</v>
      </c>
      <c r="Y13" s="50">
        <v>3.8583374112137774</v>
      </c>
      <c r="Z13" s="50">
        <v>4.7157457248168386</v>
      </c>
      <c r="AA13" s="50"/>
      <c r="AB13" s="50"/>
      <c r="AC13" s="50"/>
      <c r="AD13" s="50"/>
    </row>
    <row r="14" spans="1:30">
      <c r="B14" t="s">
        <v>144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>
        <v>6.6613548527167037</v>
      </c>
      <c r="P14" s="50">
        <v>6.9638913856109204</v>
      </c>
      <c r="Q14" s="50">
        <v>7.2370902015079643</v>
      </c>
      <c r="R14" s="50">
        <v>7.4826343333448433</v>
      </c>
      <c r="S14" s="50">
        <v>5.6212127113446613</v>
      </c>
      <c r="T14" s="50">
        <v>5.6212127113446613</v>
      </c>
      <c r="U14" s="50">
        <v>5.6212127113446613</v>
      </c>
      <c r="V14" s="50">
        <v>5.1527783187326062</v>
      </c>
      <c r="W14" s="50">
        <v>4.7157457248168386</v>
      </c>
      <c r="X14" s="50">
        <v>6.0018581952214314</v>
      </c>
      <c r="Y14" s="50">
        <v>6.8592665088244926</v>
      </c>
      <c r="Z14" s="50">
        <v>6.8592665088244926</v>
      </c>
      <c r="AA14" s="50"/>
      <c r="AB14" s="50"/>
      <c r="AC14" s="50"/>
      <c r="AD14" s="50"/>
    </row>
    <row r="15" spans="1:30">
      <c r="B15" t="s">
        <v>140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>
        <v>4.0267257313486118</v>
      </c>
      <c r="O15" s="50">
        <v>3.8857903307514108</v>
      </c>
      <c r="P15" s="50">
        <v>3.7497876691751113</v>
      </c>
      <c r="Q15" s="50">
        <v>4.1354801151474083</v>
      </c>
      <c r="R15" s="50">
        <v>4.4895806000069056</v>
      </c>
      <c r="S15" s="50">
        <v>3.2790407482843857</v>
      </c>
      <c r="T15" s="50">
        <v>3.2790407482843857</v>
      </c>
      <c r="U15" s="50">
        <v>3.2790407482843857</v>
      </c>
      <c r="V15" s="50">
        <v>3.2790407482843857</v>
      </c>
      <c r="W15" s="50">
        <v>2.5722249408091846</v>
      </c>
      <c r="X15" s="50">
        <v>3.4296332544122463</v>
      </c>
      <c r="Y15" s="50">
        <v>3.8583374112137774</v>
      </c>
      <c r="Z15" s="50">
        <v>4.287041568015308</v>
      </c>
      <c r="AA15" s="50"/>
      <c r="AB15" s="50"/>
      <c r="AC15" s="50"/>
      <c r="AD15" s="50"/>
    </row>
    <row r="16" spans="1:30">
      <c r="B16" t="s">
        <v>135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>
        <v>2.8762326652490082</v>
      </c>
      <c r="O16" s="50">
        <v>2.7755645219652934</v>
      </c>
      <c r="P16" s="50">
        <v>3.2141037164358095</v>
      </c>
      <c r="Q16" s="50">
        <v>3.101610086360556</v>
      </c>
      <c r="R16" s="50">
        <v>3.392127564449662</v>
      </c>
      <c r="S16" s="50">
        <v>4.8717176831653735</v>
      </c>
      <c r="T16" s="50">
        <v>5.8085864683894837</v>
      </c>
      <c r="U16" s="50">
        <v>6.8391421321360042</v>
      </c>
      <c r="V16" s="50">
        <v>6.3707077395239491</v>
      </c>
      <c r="W16" s="50">
        <v>4.5442640620962269</v>
      </c>
      <c r="X16" s="50">
        <v>5.5731540384198999</v>
      </c>
      <c r="Y16" s="50">
        <v>5.5731540384198999</v>
      </c>
      <c r="Z16" s="50">
        <v>6.4305623520229611</v>
      </c>
      <c r="AA16" s="50"/>
      <c r="AB16" s="50"/>
      <c r="AC16" s="50"/>
      <c r="AD16" s="50"/>
    </row>
    <row r="17" spans="1:30">
      <c r="B17" t="s">
        <v>45</v>
      </c>
      <c r="C17" s="50"/>
      <c r="D17" s="50"/>
      <c r="E17" s="50"/>
      <c r="F17" s="50"/>
      <c r="G17" s="50"/>
      <c r="H17" s="50"/>
      <c r="I17" s="50"/>
      <c r="J17" s="50"/>
      <c r="K17" s="50"/>
      <c r="L17" s="50">
        <v>1.2354619625757506</v>
      </c>
      <c r="M17" s="50">
        <v>3.576662381656798</v>
      </c>
      <c r="N17" s="50">
        <v>4.0267257313486118</v>
      </c>
      <c r="O17" s="50">
        <v>3.6637451689941871</v>
      </c>
      <c r="P17" s="50">
        <v>3.4283772975315299</v>
      </c>
      <c r="Q17" s="50">
        <v>2.4709493688005768</v>
      </c>
      <c r="R17" s="50">
        <v>2.4942114444482808</v>
      </c>
      <c r="S17" s="50">
        <v>1.8737375704482204</v>
      </c>
      <c r="T17" s="50">
        <v>1.8737375704482204</v>
      </c>
      <c r="U17" s="50">
        <v>1.8737375704482204</v>
      </c>
      <c r="V17" s="50">
        <v>2.3421719630602755</v>
      </c>
      <c r="W17" s="50">
        <v>2.143520784007654</v>
      </c>
      <c r="X17" s="50">
        <v>2.143520784007654</v>
      </c>
      <c r="Y17" s="50">
        <v>1.7148166272061232</v>
      </c>
      <c r="Z17" s="50">
        <v>1.7148166272061232</v>
      </c>
      <c r="AA17" s="50"/>
      <c r="AB17" s="50"/>
      <c r="AC17" s="50"/>
      <c r="AD17" s="50"/>
    </row>
    <row r="18" spans="1:30">
      <c r="B18" t="s">
        <v>121</v>
      </c>
      <c r="C18" s="50"/>
      <c r="D18" s="50"/>
      <c r="E18" s="50"/>
      <c r="F18" s="50"/>
      <c r="G18" s="50"/>
      <c r="H18" s="50"/>
      <c r="I18" s="50"/>
      <c r="J18" s="50"/>
      <c r="K18" s="50"/>
      <c r="L18" s="50">
        <v>1.4825543550909006</v>
      </c>
      <c r="M18" s="50">
        <v>1.788331190828399</v>
      </c>
      <c r="N18" s="50">
        <v>2.8762326652490082</v>
      </c>
      <c r="O18" s="50">
        <v>3.1086322646011286</v>
      </c>
      <c r="P18" s="50">
        <v>3.6426508786272507</v>
      </c>
      <c r="Q18" s="50">
        <v>3.6185451007539822</v>
      </c>
      <c r="R18" s="50">
        <v>2.9930537333379368</v>
      </c>
      <c r="S18" s="50">
        <v>2.8106063556723306</v>
      </c>
      <c r="T18" s="50">
        <v>2.8106063556723306</v>
      </c>
      <c r="U18" s="50">
        <v>3.2790407482843857</v>
      </c>
      <c r="V18" s="50">
        <v>3.2790407482843857</v>
      </c>
      <c r="W18" s="50">
        <v>2.5722249408091846</v>
      </c>
      <c r="X18" s="50">
        <v>3.4296332544122463</v>
      </c>
      <c r="Y18" s="50">
        <v>3.8583374112137774</v>
      </c>
      <c r="Z18" s="50">
        <v>4.287041568015308</v>
      </c>
      <c r="AA18" s="50"/>
      <c r="AB18" s="50"/>
      <c r="AC18" s="50"/>
      <c r="AD18" s="50"/>
    </row>
    <row r="19" spans="1:30">
      <c r="B19" t="s">
        <v>60</v>
      </c>
      <c r="C19" s="50"/>
      <c r="D19" s="50"/>
      <c r="E19" s="50"/>
      <c r="F19" s="50"/>
      <c r="G19" s="50"/>
      <c r="H19" s="50"/>
      <c r="I19" s="50"/>
      <c r="J19" s="50">
        <v>1.326706180113024</v>
      </c>
      <c r="K19" s="50">
        <v>1.920407195713602</v>
      </c>
      <c r="L19" s="50">
        <v>3.088654906439376</v>
      </c>
      <c r="M19" s="50">
        <v>4.7688831755423973</v>
      </c>
      <c r="N19" s="50">
        <v>3.4514791982988102</v>
      </c>
      <c r="O19" s="50">
        <v>2.3418825654082163</v>
      </c>
      <c r="P19" s="50">
        <v>2.7119000107427147</v>
      </c>
      <c r="Q19" s="50">
        <v>3.0531474287611724</v>
      </c>
      <c r="R19" s="50">
        <v>2.9462872687545314</v>
      </c>
      <c r="S19" s="50">
        <v>2.3714491125985293</v>
      </c>
      <c r="T19" s="50">
        <v>2.3714491125985293</v>
      </c>
      <c r="U19" s="50">
        <v>2.3714491125985293</v>
      </c>
      <c r="V19" s="50">
        <v>2.3714491125985293</v>
      </c>
      <c r="W19" s="50">
        <v>3.4564272642123424</v>
      </c>
      <c r="X19" s="50">
        <v>4.1798655288149256</v>
      </c>
      <c r="Y19" s="50">
        <v>4.1798655288149256</v>
      </c>
      <c r="Z19" s="50">
        <v>4.1798655288149256</v>
      </c>
      <c r="AA19" s="50"/>
      <c r="AB19" s="50"/>
      <c r="AC19" s="50"/>
      <c r="AD19" s="50"/>
    </row>
    <row r="20" spans="1:30">
      <c r="B20" t="s">
        <v>192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>
        <v>0.51693501439342604</v>
      </c>
      <c r="R20" s="50">
        <v>0.49884228888965615</v>
      </c>
      <c r="S20" s="50">
        <v>0.46843439261205511</v>
      </c>
      <c r="T20" s="50">
        <v>0.46843439261205511</v>
      </c>
      <c r="U20" s="50">
        <v>0.46843439261205511</v>
      </c>
      <c r="V20" s="50">
        <v>0.46843439261205511</v>
      </c>
      <c r="W20" s="50">
        <v>0.42870415680153079</v>
      </c>
      <c r="X20" s="50">
        <v>0.42870415680153079</v>
      </c>
      <c r="Y20" s="50">
        <v>0.42870415680153079</v>
      </c>
      <c r="Z20" s="50">
        <v>0.85740831360306158</v>
      </c>
      <c r="AA20" s="50"/>
      <c r="AB20" s="50"/>
      <c r="AC20" s="50"/>
      <c r="AD20" s="50"/>
    </row>
    <row r="21" spans="1:30">
      <c r="B21" t="s">
        <v>53</v>
      </c>
      <c r="C21" s="50"/>
      <c r="D21" s="50"/>
      <c r="E21" s="50"/>
      <c r="F21" s="50"/>
      <c r="G21" s="50"/>
      <c r="H21" s="50"/>
      <c r="I21" s="50">
        <v>1.1723471400115086</v>
      </c>
      <c r="J21" s="50">
        <v>3.2220007231316297</v>
      </c>
      <c r="K21" s="50">
        <v>2.7434388510194316</v>
      </c>
      <c r="L21" s="50">
        <v>3.0180570800064768</v>
      </c>
      <c r="M21" s="50">
        <v>3.8662017173147296</v>
      </c>
      <c r="N21" s="50">
        <v>4.0760325770385943</v>
      </c>
      <c r="O21" s="50">
        <v>4.0443940177208564</v>
      </c>
      <c r="P21" s="50">
        <v>3.9028402271006266</v>
      </c>
      <c r="Q21" s="50">
        <v>4.8001108479389556</v>
      </c>
      <c r="R21" s="50">
        <v>4.8458965206423743</v>
      </c>
      <c r="S21" s="50">
        <v>4.1623741743528324</v>
      </c>
      <c r="T21" s="50">
        <v>4.1623741743528324</v>
      </c>
      <c r="U21" s="50">
        <v>4.8181823240097099</v>
      </c>
      <c r="V21" s="50">
        <v>4.8181823240097099</v>
      </c>
      <c r="W21" s="50">
        <v>3.7970939602421301</v>
      </c>
      <c r="X21" s="50">
        <v>3.7970939602421301</v>
      </c>
      <c r="Y21" s="50">
        <v>3.7970939602421301</v>
      </c>
      <c r="Z21" s="50">
        <v>4.4095284699586026</v>
      </c>
      <c r="AA21" s="50"/>
      <c r="AB21" s="50"/>
      <c r="AC21" s="50"/>
      <c r="AD21" s="50"/>
    </row>
    <row r="22" spans="1:30">
      <c r="B22" t="s">
        <v>58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>
        <v>1.0338700287868521</v>
      </c>
      <c r="R22" s="50">
        <v>1.4965268666689686</v>
      </c>
      <c r="S22" s="50">
        <v>1.4053031778361653</v>
      </c>
      <c r="T22" s="50">
        <v>1.4053031778361653</v>
      </c>
      <c r="U22" s="50">
        <v>1.4053031778361653</v>
      </c>
      <c r="V22" s="50">
        <v>1.4053031778361653</v>
      </c>
      <c r="W22" s="50">
        <v>1.2861124704045923</v>
      </c>
      <c r="X22" s="50">
        <v>1.2861124704045923</v>
      </c>
      <c r="Y22" s="50">
        <v>1.2861124704045923</v>
      </c>
      <c r="Z22" s="50">
        <v>1.2861124704045923</v>
      </c>
      <c r="AA22" s="50"/>
      <c r="AB22" s="50"/>
      <c r="AC22" s="50"/>
      <c r="AD22" s="50"/>
    </row>
    <row r="23" spans="1:30">
      <c r="B23" t="s">
        <v>145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>
        <v>4.4409032351444697</v>
      </c>
      <c r="P23" s="50">
        <v>5.3568395273930154</v>
      </c>
      <c r="Q23" s="50">
        <v>5.6862851583276868</v>
      </c>
      <c r="R23" s="50">
        <v>5.187959804452424</v>
      </c>
      <c r="S23" s="50">
        <v>6.2770208610015388</v>
      </c>
      <c r="T23" s="50">
        <v>5.9959602254343061</v>
      </c>
      <c r="U23" s="50">
        <v>6.2770208610015388</v>
      </c>
      <c r="V23" s="50">
        <v>5.8085864683894837</v>
      </c>
      <c r="W23" s="50">
        <v>5.1444498816183692</v>
      </c>
      <c r="X23" s="50">
        <v>5.5731540384198999</v>
      </c>
      <c r="Y23" s="50">
        <v>6.4305623520229611</v>
      </c>
      <c r="Z23" s="50">
        <v>6.8592665088244917</v>
      </c>
      <c r="AA23" s="50"/>
      <c r="AB23" s="50"/>
      <c r="AC23" s="50"/>
      <c r="AD23" s="50"/>
    </row>
    <row r="24" spans="1:30">
      <c r="B24" t="s">
        <v>36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>
        <v>1.1102258087861174</v>
      </c>
      <c r="P24" s="50">
        <v>1.0713679054786032</v>
      </c>
      <c r="Q24" s="50">
        <v>1.0338700287868521</v>
      </c>
      <c r="R24" s="50">
        <v>0.9976845777793123</v>
      </c>
      <c r="S24" s="50"/>
      <c r="T24" s="50">
        <v>2.6890606355672331</v>
      </c>
      <c r="U24" s="50">
        <v>4.1741212711344664</v>
      </c>
      <c r="V24" s="50">
        <v>4.6624950281792881</v>
      </c>
      <c r="W24" s="50">
        <v>0.85740831360306158</v>
      </c>
      <c r="X24" s="50">
        <v>0.85740831360306158</v>
      </c>
      <c r="Y24" s="50">
        <v>0.85740831360306158</v>
      </c>
      <c r="Z24" s="50">
        <v>1.2861124704045923</v>
      </c>
      <c r="AA24" s="50"/>
      <c r="AB24" s="50"/>
      <c r="AC24" s="50"/>
      <c r="AD24" s="50"/>
    </row>
    <row r="25" spans="1:30">
      <c r="B25" t="s">
        <v>166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>
        <v>2.046978834949404</v>
      </c>
      <c r="P25" s="50">
        <v>2.8793012459737461</v>
      </c>
      <c r="Q25" s="50">
        <v>3.2954607167580914</v>
      </c>
      <c r="R25" s="50">
        <v>3.1801195916715579</v>
      </c>
      <c r="S25" s="50">
        <v>2.9862692529018515</v>
      </c>
      <c r="T25" s="50">
        <v>3.4547036455139066</v>
      </c>
      <c r="U25" s="50">
        <v>4.3183795568923831</v>
      </c>
      <c r="V25" s="50">
        <v>4.3183795568923831</v>
      </c>
      <c r="W25" s="50">
        <v>3.8476198072937389</v>
      </c>
      <c r="X25" s="50">
        <v>4.999762228697854</v>
      </c>
      <c r="Y25" s="50">
        <v>5.5142072168596901</v>
      </c>
      <c r="Z25" s="50">
        <v>5.8759263491609817</v>
      </c>
      <c r="AA25" s="50"/>
      <c r="AB25" s="50"/>
      <c r="AC25" s="50"/>
      <c r="AD25" s="50"/>
    </row>
    <row r="26" spans="1:30">
      <c r="B26" t="s">
        <v>122</v>
      </c>
      <c r="C26" s="50"/>
      <c r="D26" s="50"/>
      <c r="E26" s="50"/>
      <c r="F26" s="50"/>
      <c r="G26" s="50"/>
      <c r="H26" s="50"/>
      <c r="I26" s="50"/>
      <c r="J26" s="50"/>
      <c r="K26" s="50"/>
      <c r="L26" s="50">
        <v>3.7063858877272513</v>
      </c>
      <c r="M26" s="50">
        <v>4.7688831755423973</v>
      </c>
      <c r="N26" s="50">
        <v>6.3277118635478189</v>
      </c>
      <c r="O26" s="50">
        <v>4.4409032351444697</v>
      </c>
      <c r="P26" s="50">
        <v>4.821155574653714</v>
      </c>
      <c r="Q26" s="50">
        <v>2.0677400575737042</v>
      </c>
      <c r="R26" s="50">
        <v>0.9976845777793123</v>
      </c>
      <c r="S26" s="50">
        <v>0.93686878522411021</v>
      </c>
      <c r="T26" s="50">
        <v>0.93686878522411021</v>
      </c>
      <c r="U26" s="50">
        <v>0.93686878522411021</v>
      </c>
      <c r="V26" s="50">
        <v>1.8737375704482204</v>
      </c>
      <c r="W26" s="50">
        <v>2.5722249408091846</v>
      </c>
      <c r="X26" s="50">
        <v>3.8583374112137774</v>
      </c>
      <c r="Y26" s="50">
        <v>4.7157457248168386</v>
      </c>
      <c r="Z26" s="50">
        <v>4.7157457248168386</v>
      </c>
      <c r="AA26" s="50"/>
      <c r="AB26" s="50"/>
      <c r="AC26" s="50"/>
      <c r="AD26" s="50"/>
    </row>
    <row r="27" spans="1:30">
      <c r="B27" t="s">
        <v>219</v>
      </c>
      <c r="C27" s="50"/>
      <c r="D27" s="50"/>
      <c r="E27" s="50"/>
      <c r="F27" s="50"/>
      <c r="G27" s="50"/>
      <c r="H27" s="50"/>
      <c r="I27" s="50"/>
      <c r="J27" s="50"/>
      <c r="K27" s="50"/>
      <c r="L27" s="50">
        <v>0.61773098128787529</v>
      </c>
      <c r="M27" s="50">
        <v>1.788331190828399</v>
      </c>
      <c r="N27" s="50">
        <v>1.7257395991494051</v>
      </c>
      <c r="O27" s="50">
        <v>5.5511290439305867</v>
      </c>
      <c r="P27" s="50">
        <v>5.3568395273930154</v>
      </c>
      <c r="Q27" s="50">
        <v>7.7540252159013905</v>
      </c>
      <c r="R27" s="50">
        <v>7.4826343333448424</v>
      </c>
      <c r="S27" s="50">
        <v>9.9977283223201479</v>
      </c>
      <c r="T27" s="50">
        <v>9.5292939297080927</v>
      </c>
      <c r="U27" s="50">
        <v>9.5159100899191778</v>
      </c>
      <c r="V27" s="50">
        <v>9.0474756973071209</v>
      </c>
      <c r="W27" s="50">
        <v>13.351072311819102</v>
      </c>
      <c r="X27" s="50">
        <v>17.63811387983441</v>
      </c>
      <c r="Y27" s="50">
        <v>19.781634663842066</v>
      </c>
      <c r="Z27" s="50">
        <v>21.925155447849722</v>
      </c>
      <c r="AA27" s="50">
        <v>223.16506165524999</v>
      </c>
      <c r="AB27" s="50">
        <v>224.24249332648685</v>
      </c>
      <c r="AC27" s="50">
        <v>222.24043812598072</v>
      </c>
      <c r="AD27" s="50">
        <v>215.5031992159453</v>
      </c>
    </row>
    <row r="28" spans="1:30">
      <c r="A28" t="s">
        <v>90</v>
      </c>
      <c r="B28" t="s">
        <v>54</v>
      </c>
      <c r="C28" s="50"/>
      <c r="D28" s="50"/>
      <c r="E28" s="50"/>
      <c r="F28" s="50"/>
      <c r="G28" s="50"/>
      <c r="H28" s="50">
        <v>0.11150451265496342</v>
      </c>
      <c r="I28" s="50">
        <v>0.21631875455062902</v>
      </c>
      <c r="J28" s="50">
        <v>0.31474378787116514</v>
      </c>
      <c r="K28" s="50">
        <v>0.30372775529567442</v>
      </c>
      <c r="L28" s="50">
        <v>0.78159275696086872</v>
      </c>
      <c r="M28" s="50">
        <v>0.94279626308404785</v>
      </c>
      <c r="N28" s="50">
        <v>0.90979839387610628</v>
      </c>
      <c r="O28" s="50">
        <v>3.6036772549666085</v>
      </c>
      <c r="P28" s="50">
        <v>6.0309830173344308</v>
      </c>
      <c r="Q28" s="50">
        <v>10.056633573492975</v>
      </c>
      <c r="R28" s="50">
        <v>10.048965862979351</v>
      </c>
      <c r="S28" s="50">
        <v>9.0188713766712993</v>
      </c>
      <c r="T28" s="50">
        <v>8.0488930448498142</v>
      </c>
      <c r="U28" s="50">
        <v>9.783291386517373</v>
      </c>
      <c r="V28" s="50">
        <v>8.695545266064137</v>
      </c>
      <c r="W28" s="50">
        <v>7.6836857380013166</v>
      </c>
      <c r="X28" s="50">
        <v>10.266470181430478</v>
      </c>
      <c r="Y28" s="50">
        <v>10.901388360240073</v>
      </c>
      <c r="Z28" s="50">
        <v>15.049912386597835</v>
      </c>
      <c r="AA28" s="50">
        <v>48.278829039305045</v>
      </c>
      <c r="AB28" s="50">
        <v>50.534291025279302</v>
      </c>
      <c r="AC28" s="50">
        <v>54.040293138342363</v>
      </c>
      <c r="AD28" s="50">
        <v>52.363325763701965</v>
      </c>
    </row>
    <row r="29" spans="1:30">
      <c r="B29" t="s">
        <v>31</v>
      </c>
      <c r="C29" s="50"/>
      <c r="D29" s="50"/>
      <c r="E29" s="50"/>
      <c r="F29" s="50"/>
      <c r="G29" s="50"/>
      <c r="H29" s="50"/>
      <c r="I29" s="50"/>
      <c r="J29" s="50">
        <v>318.74631002906438</v>
      </c>
      <c r="K29" s="50">
        <v>349.8194662919891</v>
      </c>
      <c r="L29" s="50">
        <v>294.3547596831819</v>
      </c>
      <c r="M29" s="50">
        <v>293.92190495511238</v>
      </c>
      <c r="N29" s="50">
        <v>262.94751268095558</v>
      </c>
      <c r="O29" s="50">
        <v>176.8767280567566</v>
      </c>
      <c r="P29" s="50">
        <v>148.22391608444076</v>
      </c>
      <c r="Q29" s="50">
        <v>118.83966741608872</v>
      </c>
      <c r="R29" s="50">
        <v>106.04581477973524</v>
      </c>
      <c r="S29" s="50">
        <v>136.58208504588637</v>
      </c>
      <c r="T29" s="50">
        <v>136.58208504588637</v>
      </c>
      <c r="U29" s="50">
        <v>116.31175051775524</v>
      </c>
      <c r="V29" s="50">
        <v>144.69021885713883</v>
      </c>
      <c r="W29" s="50">
        <v>90.038191118430817</v>
      </c>
      <c r="X29" s="50">
        <v>117.05487411798319</v>
      </c>
      <c r="Y29" s="50">
        <v>109.63443120514677</v>
      </c>
      <c r="Z29" s="50">
        <v>121.28766197671382</v>
      </c>
      <c r="AA29" s="50">
        <v>241.32240845203893</v>
      </c>
      <c r="AB29" s="50">
        <v>147.23644159411009</v>
      </c>
      <c r="AC29" s="50"/>
      <c r="AD29" s="50"/>
    </row>
    <row r="30" spans="1:30">
      <c r="B30" t="s">
        <v>41</v>
      </c>
      <c r="C30" s="50"/>
      <c r="D30" s="50"/>
      <c r="E30" s="50"/>
      <c r="F30" s="50"/>
      <c r="G30" s="50"/>
      <c r="H30" s="50"/>
      <c r="I30" s="50"/>
      <c r="J30" s="50"/>
      <c r="K30" s="50">
        <v>0.11609149757967997</v>
      </c>
      <c r="L30" s="50">
        <v>0.83460251619983328</v>
      </c>
      <c r="M30" s="50">
        <v>1.963922728218547</v>
      </c>
      <c r="N30" s="50">
        <v>2.321160403274046</v>
      </c>
      <c r="O30" s="50">
        <v>4.0855276253434143</v>
      </c>
      <c r="P30" s="50">
        <v>3.3515582223710023</v>
      </c>
      <c r="Q30" s="50">
        <v>4.4685857339060249</v>
      </c>
      <c r="R30" s="50">
        <v>5.0509791836629958</v>
      </c>
      <c r="S30" s="50">
        <v>4.7901940964337371</v>
      </c>
      <c r="T30" s="50">
        <v>5.1606273224935979</v>
      </c>
      <c r="U30" s="50">
        <v>5.9322704233757504</v>
      </c>
      <c r="V30" s="50">
        <v>6.0101541875908788</v>
      </c>
      <c r="W30" s="50">
        <v>5.521959173235393</v>
      </c>
      <c r="X30" s="50">
        <v>6.1784332161403768</v>
      </c>
      <c r="Y30" s="50">
        <v>5.7681402053647766</v>
      </c>
      <c r="Z30" s="50">
        <v>7.5195476310349836</v>
      </c>
      <c r="AA30" s="50">
        <v>31.335877340784752</v>
      </c>
      <c r="AB30" s="50">
        <v>35.361518820262475</v>
      </c>
      <c r="AC30" s="50">
        <v>38.598933250844865</v>
      </c>
      <c r="AD30" s="50">
        <v>36.081292813130645</v>
      </c>
    </row>
    <row r="31" spans="1:30">
      <c r="B31" t="s">
        <v>102</v>
      </c>
      <c r="C31" s="50"/>
      <c r="D31" s="50"/>
      <c r="E31" s="50"/>
      <c r="F31" s="50"/>
      <c r="G31" s="50"/>
      <c r="H31" s="50"/>
      <c r="I31" s="50"/>
      <c r="J31" s="50">
        <v>0.40631664330188949</v>
      </c>
      <c r="K31" s="50">
        <v>0.98023890196580854</v>
      </c>
      <c r="L31" s="50">
        <v>1.8918610807940104</v>
      </c>
      <c r="M31" s="50">
        <v>2.2970440745082437</v>
      </c>
      <c r="N31" s="50">
        <v>3.0975216993816566</v>
      </c>
      <c r="O31" s="50">
        <v>1.7000871432387181</v>
      </c>
      <c r="P31" s="50">
        <v>1.640584093225363</v>
      </c>
      <c r="Q31" s="50">
        <v>2.3747454749437127</v>
      </c>
      <c r="R31" s="50">
        <v>2.2916293833206831</v>
      </c>
      <c r="S31" s="50">
        <v>2.522371909239979</v>
      </c>
      <c r="T31" s="50">
        <v>2.1519386831801177</v>
      </c>
      <c r="U31" s="50">
        <v>2.4988183515136293</v>
      </c>
      <c r="V31" s="50">
        <v>2.8692515775734906</v>
      </c>
      <c r="W31" s="50">
        <v>2.2868812181197491</v>
      </c>
      <c r="X31" s="50">
        <v>2.9649111251201203</v>
      </c>
      <c r="Y31" s="50">
        <v>3.2823702145249189</v>
      </c>
      <c r="Z31" s="50">
        <v>3.9604001215252902</v>
      </c>
      <c r="AA31" s="50">
        <v>17.482244631320416</v>
      </c>
      <c r="AB31" s="50">
        <v>20.68214626033793</v>
      </c>
      <c r="AC31" s="50">
        <v>24.096563280049136</v>
      </c>
      <c r="AD31" s="50">
        <v>22.411799683304402</v>
      </c>
    </row>
    <row r="32" spans="1:30">
      <c r="B32" t="s">
        <v>195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>
        <v>1.531179171904006</v>
      </c>
      <c r="R32" s="50">
        <v>3.6939697522184143</v>
      </c>
      <c r="S32" s="50">
        <v>3.4687966833351158</v>
      </c>
      <c r="T32" s="50">
        <v>3.4687966833351158</v>
      </c>
      <c r="U32" s="50">
        <v>3.4687966833351158</v>
      </c>
      <c r="V32" s="50">
        <v>2.7750373466680922</v>
      </c>
      <c r="W32" s="50">
        <v>2.8571318046431831</v>
      </c>
      <c r="X32" s="50">
        <v>2.5396727152383849</v>
      </c>
      <c r="Y32" s="50">
        <v>2.5396727152383849</v>
      </c>
      <c r="Z32" s="50">
        <v>2.8571318046431831</v>
      </c>
      <c r="AA32" s="50">
        <v>11.621352606786653</v>
      </c>
      <c r="AB32" s="50">
        <v>10.635688260216632</v>
      </c>
      <c r="AC32" s="50">
        <v>10.103903847205798</v>
      </c>
      <c r="AD32" s="50">
        <v>9.5987086548455078</v>
      </c>
    </row>
    <row r="33" spans="1:30">
      <c r="B33" t="s">
        <v>135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>
        <v>3.531398719528688</v>
      </c>
      <c r="N33" s="50">
        <v>4.6857246759746278</v>
      </c>
      <c r="O33" s="50">
        <v>3.6995926191672406</v>
      </c>
      <c r="P33" s="50">
        <v>9.696586580854385</v>
      </c>
      <c r="Q33" s="50">
        <v>12.660583338058123</v>
      </c>
      <c r="R33" s="50">
        <v>15.54203569822266</v>
      </c>
      <c r="S33" s="50">
        <v>12.16648318191983</v>
      </c>
      <c r="T33" s="50">
        <v>12.16648318191983</v>
      </c>
      <c r="U33" s="50">
        <v>13.554001855253878</v>
      </c>
      <c r="V33" s="50">
        <v>13.554001855253878</v>
      </c>
      <c r="W33" s="50">
        <v>11.481437066806862</v>
      </c>
      <c r="X33" s="50">
        <v>14.250385791059827</v>
      </c>
      <c r="Y33" s="50">
        <v>13.039338153700783</v>
      </c>
      <c r="Z33" s="50">
        <v>15.837681238083816</v>
      </c>
      <c r="AA33" s="50">
        <v>62.841388170031529</v>
      </c>
      <c r="AB33" s="50">
        <v>60.170421546225576</v>
      </c>
      <c r="AC33" s="50">
        <v>59.687876430715733</v>
      </c>
      <c r="AD33" s="50">
        <v>59.103159772891324</v>
      </c>
    </row>
    <row r="34" spans="1:30">
      <c r="B34" t="s">
        <v>295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>
        <v>0.38873714668021286</v>
      </c>
      <c r="X34" s="50">
        <v>0.38873714668021286</v>
      </c>
      <c r="Y34" s="50">
        <v>0.77747429336042573</v>
      </c>
      <c r="Z34" s="50">
        <v>0.77747429336042573</v>
      </c>
      <c r="AA34" s="50">
        <v>2.1345985689354539</v>
      </c>
      <c r="AB34" s="50">
        <v>1.9535527152531238</v>
      </c>
      <c r="AC34" s="50">
        <v>1.8558750794904675</v>
      </c>
      <c r="AD34" s="50">
        <v>1.7630813255159439</v>
      </c>
    </row>
    <row r="35" spans="1:30">
      <c r="B35" t="s">
        <v>45</v>
      </c>
      <c r="C35" s="50"/>
      <c r="D35" s="50"/>
      <c r="E35" s="50">
        <v>0.35319767441860461</v>
      </c>
      <c r="F35" s="50">
        <v>0.5799418604651162</v>
      </c>
      <c r="G35" s="50">
        <v>0.57476552914929591</v>
      </c>
      <c r="H35" s="50">
        <v>0.55752256327481708</v>
      </c>
      <c r="I35" s="50">
        <v>0.32447813182594354</v>
      </c>
      <c r="J35" s="50">
        <v>0.61614583521599964</v>
      </c>
      <c r="K35" s="50">
        <v>0.83159371921994862</v>
      </c>
      <c r="L35" s="50">
        <v>0.75053235115678807</v>
      </c>
      <c r="M35" s="50">
        <v>0.72426371886630037</v>
      </c>
      <c r="N35" s="50">
        <v>1.2158692986367385</v>
      </c>
      <c r="O35" s="50">
        <v>1.261109418193497</v>
      </c>
      <c r="P35" s="50">
        <v>1.9794748969602738</v>
      </c>
      <c r="Q35" s="50">
        <v>3.1105621325531376</v>
      </c>
      <c r="R35" s="50">
        <v>3.0016924579137778</v>
      </c>
      <c r="S35" s="50">
        <v>3.9805512557530736</v>
      </c>
      <c r="T35" s="50">
        <v>4.3509844818129348</v>
      </c>
      <c r="U35" s="50">
        <v>5.044743818479958</v>
      </c>
      <c r="V35" s="50">
        <v>5.044743818479958</v>
      </c>
      <c r="W35" s="50">
        <v>5.2733482073352578</v>
      </c>
      <c r="X35" s="50">
        <v>6.9037553825500231</v>
      </c>
      <c r="Y35" s="50">
        <v>8.1951476042646032</v>
      </c>
      <c r="Z35" s="50">
        <v>9.1906366006697731</v>
      </c>
      <c r="AA35" s="50">
        <v>25.583116502440063</v>
      </c>
      <c r="AB35" s="50">
        <v>28.059834335904863</v>
      </c>
      <c r="AC35" s="50">
        <v>31.071063574578694</v>
      </c>
      <c r="AD35" s="50">
        <v>31.311343139834005</v>
      </c>
    </row>
    <row r="36" spans="1:30">
      <c r="B36" t="s">
        <v>184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>
        <v>0.97148697070674428</v>
      </c>
      <c r="Q36" s="50">
        <v>1.8749698534640165</v>
      </c>
      <c r="R36" s="50">
        <v>3.6186918171855513</v>
      </c>
      <c r="S36" s="50">
        <v>3.7685406864489863</v>
      </c>
      <c r="T36" s="50">
        <v>4.1389739125088472</v>
      </c>
      <c r="U36" s="50">
        <v>3.2894470474115662</v>
      </c>
      <c r="V36" s="50">
        <v>4.1389739125088472</v>
      </c>
      <c r="W36" s="50">
        <v>3.399189933761861</v>
      </c>
      <c r="X36" s="50">
        <v>4.1269420339422602</v>
      </c>
      <c r="Y36" s="50">
        <v>4.5156791806224721</v>
      </c>
      <c r="Z36" s="50">
        <v>4.4659569874424454</v>
      </c>
      <c r="AA36" s="50">
        <v>13.775607043711361</v>
      </c>
      <c r="AB36" s="50">
        <v>14.026962810102372</v>
      </c>
      <c r="AC36" s="50">
        <v>13.329375397452338</v>
      </c>
      <c r="AD36" s="50">
        <v>11.006937751719812</v>
      </c>
    </row>
    <row r="37" spans="1:30">
      <c r="B37" t="s">
        <v>141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>
        <v>1.5100833741555613</v>
      </c>
      <c r="P37" s="50">
        <v>1.4572304560601164</v>
      </c>
      <c r="Q37" s="50">
        <v>1.4062273900980125</v>
      </c>
      <c r="R37" s="50">
        <v>1.3570094314445817</v>
      </c>
      <c r="S37" s="50">
        <v>1.6990537301945627</v>
      </c>
      <c r="T37" s="50">
        <v>1.6990537301945627</v>
      </c>
      <c r="U37" s="50">
        <v>1.6990537301945627</v>
      </c>
      <c r="V37" s="50">
        <v>1.6990537301945627</v>
      </c>
      <c r="W37" s="50">
        <v>1.5549485867208515</v>
      </c>
      <c r="X37" s="50">
        <v>2.332422880081277</v>
      </c>
      <c r="Y37" s="50">
        <v>3.1098971734417029</v>
      </c>
      <c r="Z37" s="50">
        <v>3.4986343201219157</v>
      </c>
      <c r="AA37" s="50">
        <v>14.230657126236361</v>
      </c>
      <c r="AB37" s="50">
        <v>16.279605960442698</v>
      </c>
      <c r="AC37" s="50">
        <v>18.558750794904675</v>
      </c>
      <c r="AD37" s="50">
        <v>17.630813255159438</v>
      </c>
    </row>
    <row r="38" spans="1:30">
      <c r="A38" t="s">
        <v>4</v>
      </c>
      <c r="B38" t="s">
        <v>31</v>
      </c>
      <c r="C38" s="50"/>
      <c r="D38" s="50"/>
      <c r="E38" s="50"/>
      <c r="F38" s="50"/>
      <c r="G38" s="50"/>
      <c r="H38" s="50">
        <v>127.48897458469231</v>
      </c>
      <c r="I38" s="50">
        <v>123.66430534715154</v>
      </c>
      <c r="J38" s="50">
        <v>227.9133147548003</v>
      </c>
      <c r="K38" s="50">
        <v>131.96180924302936</v>
      </c>
      <c r="L38" s="50">
        <v>100.53406256804475</v>
      </c>
      <c r="M38" s="50">
        <v>196.07884301986533</v>
      </c>
      <c r="N38" s="50">
        <v>156.24109809691225</v>
      </c>
      <c r="O38" s="50">
        <v>40.152505902402211</v>
      </c>
      <c r="P38" s="50">
        <v>29.060376146863604</v>
      </c>
      <c r="Q38" s="50">
        <v>93.477543272411253</v>
      </c>
      <c r="R38" s="50">
        <v>76.674954869195318</v>
      </c>
      <c r="S38" s="50">
        <v>15.840238642124602</v>
      </c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</row>
    <row r="39" spans="1:30">
      <c r="A39" t="s">
        <v>6</v>
      </c>
      <c r="B39" t="s">
        <v>201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>
        <v>0.14967111635374752</v>
      </c>
      <c r="R39" s="50">
        <v>0.15700998734395274</v>
      </c>
      <c r="S39" s="50">
        <v>7.1125755435954452E-2</v>
      </c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</row>
    <row r="40" spans="1:30">
      <c r="B40" t="s">
        <v>139</v>
      </c>
      <c r="C40" s="50"/>
      <c r="D40" s="50"/>
      <c r="E40" s="50"/>
      <c r="F40" s="50"/>
      <c r="G40" s="50"/>
      <c r="H40" s="50"/>
      <c r="I40" s="50"/>
      <c r="J40" s="50"/>
      <c r="K40" s="50">
        <v>3.8373079466038976E-2</v>
      </c>
      <c r="L40" s="50">
        <v>9.5932698665097446E-2</v>
      </c>
      <c r="M40" s="50">
        <v>9.5932698665097446E-2</v>
      </c>
      <c r="N40" s="50">
        <v>8.6430793273506834E-2</v>
      </c>
      <c r="O40" s="50">
        <v>0.12575673950763339</v>
      </c>
      <c r="P40" s="50">
        <v>0.93808946617649169</v>
      </c>
      <c r="Q40" s="50">
        <v>1.7205449701389604</v>
      </c>
      <c r="R40" s="50">
        <v>3.4345510238251302</v>
      </c>
      <c r="S40" s="50">
        <v>4.1973155155625976</v>
      </c>
      <c r="T40" s="50">
        <v>5.2704090523556886</v>
      </c>
      <c r="U40" s="50">
        <v>7.4770012680873235</v>
      </c>
      <c r="V40" s="50">
        <v>14.65729100166611</v>
      </c>
      <c r="W40" s="50">
        <v>7.6886935380064765</v>
      </c>
      <c r="X40" s="50"/>
      <c r="Y40" s="50"/>
      <c r="Z40" s="50"/>
      <c r="AA40" s="50"/>
      <c r="AB40" s="50"/>
      <c r="AC40" s="50"/>
      <c r="AD40" s="50"/>
    </row>
    <row r="41" spans="1:30">
      <c r="B41" t="s">
        <v>202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>
        <v>0.37822472491392545</v>
      </c>
      <c r="R41" s="50">
        <v>0.35611372988845963</v>
      </c>
      <c r="S41" s="50">
        <v>0.34447179890968099</v>
      </c>
      <c r="T41" s="50">
        <v>0.36449240173629421</v>
      </c>
      <c r="U41" s="50">
        <v>0.93288920466991643</v>
      </c>
      <c r="V41" s="50">
        <v>4.2802984130273787</v>
      </c>
      <c r="W41" s="50">
        <v>3.2451465223164666</v>
      </c>
      <c r="X41" s="50"/>
      <c r="Y41" s="50"/>
      <c r="Z41" s="50"/>
      <c r="AA41" s="50"/>
      <c r="AB41" s="50"/>
      <c r="AC41" s="50"/>
      <c r="AD41" s="50"/>
    </row>
    <row r="42" spans="1:30">
      <c r="B42" t="s">
        <v>48</v>
      </c>
      <c r="C42" s="50"/>
      <c r="D42" s="50"/>
      <c r="E42" s="50">
        <v>7.1843217619237898E-2</v>
      </c>
      <c r="F42" s="50">
        <v>0.24247876953686209</v>
      </c>
      <c r="G42" s="50">
        <v>0.41092608803828279</v>
      </c>
      <c r="H42" s="50">
        <v>0.29133099713583094</v>
      </c>
      <c r="I42" s="50">
        <v>0.38138993823329348</v>
      </c>
      <c r="J42" s="50">
        <v>0.68162724709428868</v>
      </c>
      <c r="K42" s="50">
        <v>1.5178017697195454</v>
      </c>
      <c r="L42" s="50">
        <v>2.8061958391807389</v>
      </c>
      <c r="M42" s="50">
        <v>5.9987955523869694</v>
      </c>
      <c r="N42" s="50">
        <v>8.6684679351126217</v>
      </c>
      <c r="O42" s="50">
        <v>19.19240608780137</v>
      </c>
      <c r="P42" s="50">
        <v>37.475408852176038</v>
      </c>
      <c r="Q42" s="50">
        <v>48.665426989848143</v>
      </c>
      <c r="R42" s="50">
        <v>44.662360160937752</v>
      </c>
      <c r="S42" s="50">
        <v>50.652584233996087</v>
      </c>
      <c r="T42" s="50">
        <v>60.732181721583416</v>
      </c>
      <c r="U42" s="50">
        <v>99.551303860597642</v>
      </c>
      <c r="V42" s="50">
        <v>158.34440339379336</v>
      </c>
      <c r="W42" s="50">
        <v>128.99876636197629</v>
      </c>
      <c r="X42" s="50"/>
      <c r="Y42" s="50"/>
      <c r="Z42" s="50"/>
      <c r="AA42" s="50"/>
      <c r="AB42" s="50"/>
      <c r="AC42" s="50"/>
      <c r="AD42" s="50"/>
    </row>
    <row r="43" spans="1:30">
      <c r="B43" t="s">
        <v>93</v>
      </c>
      <c r="C43" s="50"/>
      <c r="D43" s="50"/>
      <c r="E43" s="50"/>
      <c r="F43" s="50"/>
      <c r="G43" s="50"/>
      <c r="H43" s="50">
        <v>7.3717088941890252E-3</v>
      </c>
      <c r="I43" s="50">
        <v>1.9535028569600914E-2</v>
      </c>
      <c r="J43" s="50">
        <v>1.195956979505499</v>
      </c>
      <c r="K43" s="50">
        <v>1.2184913160399891</v>
      </c>
      <c r="L43" s="50">
        <v>1.2088842889055176</v>
      </c>
      <c r="M43" s="50">
        <v>1.0743831467789584</v>
      </c>
      <c r="N43" s="50">
        <v>0.8101052921257319</v>
      </c>
      <c r="O43" s="50">
        <v>0.23394296176601465</v>
      </c>
      <c r="P43" s="50">
        <v>0.25495785415117606</v>
      </c>
      <c r="Q43" s="50">
        <v>1.0764087331449645</v>
      </c>
      <c r="R43" s="50">
        <v>1.3441760593470324</v>
      </c>
      <c r="S43" s="50">
        <v>1.4098267441769814</v>
      </c>
      <c r="T43" s="50">
        <v>1.6002093084803526</v>
      </c>
      <c r="U43" s="50">
        <v>2.4950162010951225</v>
      </c>
      <c r="V43" s="50">
        <v>5.623147354270758</v>
      </c>
      <c r="W43" s="50">
        <v>3.1371154579949883</v>
      </c>
      <c r="X43" s="50"/>
      <c r="Y43" s="50"/>
      <c r="Z43" s="50"/>
      <c r="AA43" s="50"/>
      <c r="AB43" s="50"/>
      <c r="AC43" s="50"/>
      <c r="AD43" s="50"/>
    </row>
    <row r="44" spans="1:30">
      <c r="B44" t="s">
        <v>125</v>
      </c>
      <c r="C44" s="50"/>
      <c r="D44" s="50"/>
      <c r="E44" s="50"/>
      <c r="F44" s="50"/>
      <c r="G44" s="50"/>
      <c r="H44" s="50">
        <v>1.9146523254821437</v>
      </c>
      <c r="I44" s="50">
        <v>11.116798033920411</v>
      </c>
      <c r="J44" s="50">
        <v>6.2877962087283343</v>
      </c>
      <c r="K44" s="50">
        <v>5.2456490798683575</v>
      </c>
      <c r="L44" s="50">
        <v>21.92724005672591</v>
      </c>
      <c r="M44" s="50">
        <v>17.429154449978526</v>
      </c>
      <c r="N44" s="50">
        <v>13.97409608690797</v>
      </c>
      <c r="O44" s="50">
        <v>3.8689249113451352</v>
      </c>
      <c r="P44" s="50">
        <v>3.1155485352947387</v>
      </c>
      <c r="Q44" s="50">
        <v>9.4042888001542408</v>
      </c>
      <c r="R44" s="50">
        <v>7.6565577990059905</v>
      </c>
      <c r="S44" s="50">
        <v>5.972985606158411</v>
      </c>
      <c r="T44" s="50">
        <v>4.9953197425433888</v>
      </c>
      <c r="U44" s="50">
        <v>4.7336002289822359</v>
      </c>
      <c r="V44" s="50">
        <v>5.4359424635992619</v>
      </c>
      <c r="W44" s="50">
        <v>2.6267671626850775</v>
      </c>
      <c r="X44" s="50"/>
      <c r="Y44" s="50"/>
      <c r="Z44" s="50"/>
      <c r="AA44" s="50"/>
      <c r="AB44" s="50"/>
      <c r="AC44" s="50"/>
      <c r="AD44" s="50"/>
    </row>
    <row r="45" spans="1:30">
      <c r="B45" t="s">
        <v>53</v>
      </c>
      <c r="C45" s="50"/>
      <c r="D45" s="50"/>
      <c r="E45" s="50"/>
      <c r="F45" s="50">
        <v>9.8333192755294654</v>
      </c>
      <c r="G45" s="50">
        <v>95.251306407208205</v>
      </c>
      <c r="H45" s="50">
        <v>134.94410775153008</v>
      </c>
      <c r="I45" s="50">
        <v>186.25972562169352</v>
      </c>
      <c r="J45" s="50">
        <v>197.0491678615841</v>
      </c>
      <c r="K45" s="50">
        <v>169.62859553903081</v>
      </c>
      <c r="L45" s="50">
        <v>144.88906881235093</v>
      </c>
      <c r="M45" s="50">
        <v>174.69193362673406</v>
      </c>
      <c r="N45" s="50">
        <v>174.72997841303305</v>
      </c>
      <c r="O45" s="50">
        <v>134.20720118331127</v>
      </c>
      <c r="P45" s="50">
        <v>96.630397717266831</v>
      </c>
      <c r="Q45" s="50">
        <v>114.63648735254168</v>
      </c>
      <c r="R45" s="50">
        <v>91.265978818222848</v>
      </c>
      <c r="S45" s="50">
        <v>87.453925584350728</v>
      </c>
      <c r="T45" s="50">
        <v>92.065509338974081</v>
      </c>
      <c r="U45" s="50">
        <v>74.630767979466697</v>
      </c>
      <c r="V45" s="50">
        <v>105.83575485266563</v>
      </c>
      <c r="W45" s="50">
        <v>88.286675903892117</v>
      </c>
      <c r="X45" s="50"/>
      <c r="Y45" s="50"/>
      <c r="Z45" s="50"/>
      <c r="AA45" s="50"/>
      <c r="AB45" s="50"/>
      <c r="AC45" s="50"/>
      <c r="AD45" s="50"/>
    </row>
    <row r="46" spans="1:30">
      <c r="B46" t="s">
        <v>108</v>
      </c>
      <c r="C46" s="50"/>
      <c r="D46" s="50"/>
      <c r="E46" s="50"/>
      <c r="F46" s="50"/>
      <c r="G46" s="50"/>
      <c r="H46" s="50"/>
      <c r="I46" s="50"/>
      <c r="J46" s="50">
        <v>3.3773569902455498</v>
      </c>
      <c r="K46" s="50">
        <v>2.8725482899422721</v>
      </c>
      <c r="L46" s="50">
        <v>1.6276191858084823</v>
      </c>
      <c r="M46" s="50">
        <v>1.423214047741078</v>
      </c>
      <c r="N46" s="50">
        <v>1.2188089096736732</v>
      </c>
      <c r="O46" s="50">
        <v>1.6035266673325606</v>
      </c>
      <c r="P46" s="50">
        <v>1.8440030944846548</v>
      </c>
      <c r="Q46" s="50">
        <v>2.0523606509084646</v>
      </c>
      <c r="R46" s="50">
        <v>1.4883681222521299</v>
      </c>
      <c r="S46" s="50">
        <v>1.4648385728565161</v>
      </c>
      <c r="T46" s="50">
        <v>1.5787921886855709</v>
      </c>
      <c r="U46" s="50">
        <v>0.88979307581210887</v>
      </c>
      <c r="V46" s="50">
        <v>0.78313308451917008</v>
      </c>
      <c r="W46" s="50">
        <v>2.0578157280068901</v>
      </c>
      <c r="X46" s="50"/>
      <c r="Y46" s="50"/>
      <c r="Z46" s="50"/>
      <c r="AA46" s="50"/>
      <c r="AB46" s="50"/>
      <c r="AC46" s="50"/>
      <c r="AD46" s="50"/>
    </row>
    <row r="47" spans="1:30">
      <c r="B47" t="s">
        <v>58</v>
      </c>
      <c r="C47" s="50"/>
      <c r="D47" s="50"/>
      <c r="E47" s="50"/>
      <c r="F47" s="50"/>
      <c r="G47" s="50">
        <v>1.367451999872064E-2</v>
      </c>
      <c r="H47" s="50">
        <v>2.7091030186144664E-2</v>
      </c>
      <c r="I47" s="50">
        <v>4.2513332048191389E-2</v>
      </c>
      <c r="J47" s="50">
        <v>9.3105012690788205E-2</v>
      </c>
      <c r="K47" s="50">
        <v>9.979706238551786E-2</v>
      </c>
      <c r="L47" s="50">
        <v>1.4785824525485606E-2</v>
      </c>
      <c r="M47" s="50">
        <v>0.56727959982457621</v>
      </c>
      <c r="N47" s="50">
        <v>0.86823460053344537</v>
      </c>
      <c r="O47" s="50">
        <v>2.1486682960384869</v>
      </c>
      <c r="P47" s="50">
        <v>6.8958348593299279</v>
      </c>
      <c r="Q47" s="50">
        <v>10.097489217765441</v>
      </c>
      <c r="R47" s="50">
        <v>11.253395336706784</v>
      </c>
      <c r="S47" s="50">
        <v>15.985306337558708</v>
      </c>
      <c r="T47" s="50">
        <v>21.729795535307716</v>
      </c>
      <c r="U47" s="50">
        <v>27.435458701053559</v>
      </c>
      <c r="V47" s="50">
        <v>72.173531779034136</v>
      </c>
      <c r="W47" s="50">
        <v>62.693109379893784</v>
      </c>
      <c r="X47" s="50"/>
      <c r="Y47" s="50"/>
      <c r="Z47" s="50"/>
      <c r="AA47" s="50"/>
      <c r="AB47" s="50"/>
      <c r="AC47" s="50"/>
      <c r="AD47" s="50"/>
    </row>
    <row r="48" spans="1:30">
      <c r="B48" t="s">
        <v>111</v>
      </c>
      <c r="C48" s="50"/>
      <c r="D48" s="50"/>
      <c r="E48" s="50"/>
      <c r="F48" s="50"/>
      <c r="G48" s="50"/>
      <c r="H48" s="50"/>
      <c r="I48" s="50"/>
      <c r="J48" s="50"/>
      <c r="K48" s="50">
        <v>5.7431091660460156</v>
      </c>
      <c r="L48" s="50">
        <v>13.306809941021534</v>
      </c>
      <c r="M48" s="50">
        <v>11.193985263798753</v>
      </c>
      <c r="N48" s="50">
        <v>8.5033222470723917</v>
      </c>
      <c r="O48" s="50">
        <v>9.0336057338336264</v>
      </c>
      <c r="P48" s="50">
        <v>14.718694538570476</v>
      </c>
      <c r="Q48" s="50">
        <v>10.14152190176792</v>
      </c>
      <c r="R48" s="50">
        <v>6.1634985480207174</v>
      </c>
      <c r="S48" s="50">
        <v>7.8581088288418419</v>
      </c>
      <c r="T48" s="50">
        <v>10.122856384552586</v>
      </c>
      <c r="U48" s="50">
        <v>18.984222904441367</v>
      </c>
      <c r="V48" s="50">
        <v>21.543913186502039</v>
      </c>
      <c r="W48" s="50">
        <v>4.3012446622326657</v>
      </c>
      <c r="X48" s="50"/>
      <c r="Y48" s="50"/>
      <c r="Z48" s="50"/>
      <c r="AA48" s="50"/>
      <c r="AB48" s="50"/>
      <c r="AC48" s="50"/>
      <c r="AD48" s="50"/>
    </row>
    <row r="49" spans="1:30">
      <c r="B49" t="s">
        <v>36</v>
      </c>
      <c r="C49" s="50">
        <v>0.20441284399706619</v>
      </c>
      <c r="D49" s="50">
        <v>0.58818255175279666</v>
      </c>
      <c r="E49" s="50">
        <v>15.916994384326236</v>
      </c>
      <c r="F49" s="50">
        <v>18.857042511391445</v>
      </c>
      <c r="G49" s="50">
        <v>18.027373495563374</v>
      </c>
      <c r="H49" s="50">
        <v>13.873164220786466</v>
      </c>
      <c r="I49" s="50">
        <v>13.139605049986928</v>
      </c>
      <c r="J49" s="50">
        <v>21.087602011056006</v>
      </c>
      <c r="K49" s="50">
        <v>17.834203011785753</v>
      </c>
      <c r="L49" s="50">
        <v>22.512568646138767</v>
      </c>
      <c r="M49" s="50">
        <v>30.07074120507173</v>
      </c>
      <c r="N49" s="50">
        <v>35.599671631835363</v>
      </c>
      <c r="O49" s="50">
        <v>45.632531015490954</v>
      </c>
      <c r="P49" s="50">
        <v>53.920070915402903</v>
      </c>
      <c r="Q49" s="50">
        <v>65.631400640862267</v>
      </c>
      <c r="R49" s="50">
        <v>62.359896237430057</v>
      </c>
      <c r="S49" s="50">
        <v>68.569156946853198</v>
      </c>
      <c r="T49" s="50">
        <v>80.459104163592968</v>
      </c>
      <c r="U49" s="50">
        <v>97.204902849708759</v>
      </c>
      <c r="V49" s="50">
        <v>150.49623807751021</v>
      </c>
      <c r="W49" s="50">
        <v>110.00518120327641</v>
      </c>
      <c r="X49" s="50"/>
      <c r="Y49" s="50"/>
      <c r="Z49" s="50"/>
      <c r="AA49" s="50"/>
      <c r="AB49" s="50"/>
      <c r="AC49" s="50"/>
      <c r="AD49" s="50"/>
    </row>
    <row r="50" spans="1:30">
      <c r="B50" t="s">
        <v>122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>
        <v>15.80031014518732</v>
      </c>
      <c r="R50" s="50">
        <v>18.013967774104071</v>
      </c>
      <c r="S50" s="50">
        <v>53.138508954777016</v>
      </c>
      <c r="T50" s="50">
        <v>89.900240247332647</v>
      </c>
      <c r="U50" s="50">
        <v>56.429712860731975</v>
      </c>
      <c r="V50" s="50">
        <v>150.40457981495339</v>
      </c>
      <c r="W50" s="50">
        <v>124.82891357983667</v>
      </c>
      <c r="X50" s="50"/>
      <c r="Y50" s="50"/>
      <c r="Z50" s="50"/>
      <c r="AA50" s="50"/>
      <c r="AB50" s="50"/>
      <c r="AC50" s="50"/>
      <c r="AD50" s="50"/>
    </row>
    <row r="51" spans="1:30">
      <c r="B51" t="s">
        <v>219</v>
      </c>
      <c r="C51" s="50"/>
      <c r="D51" s="50"/>
      <c r="E51" s="50"/>
      <c r="F51" s="50"/>
      <c r="G51" s="50"/>
      <c r="H51" s="50"/>
      <c r="I51" s="50"/>
      <c r="J51" s="50"/>
      <c r="K51" s="50"/>
      <c r="L51" s="50">
        <v>1.2623965610327648</v>
      </c>
      <c r="M51" s="50">
        <v>3.3988205945026566</v>
      </c>
      <c r="N51" s="50">
        <v>4.6612171555354207</v>
      </c>
      <c r="O51" s="50">
        <v>9.0730737063113533</v>
      </c>
      <c r="P51" s="50">
        <v>9.0730737063113533</v>
      </c>
      <c r="Q51" s="50">
        <v>6.3511515944179475</v>
      </c>
      <c r="R51" s="50">
        <v>5.3984788552552558</v>
      </c>
      <c r="S51" s="50">
        <v>16.42400354366783</v>
      </c>
      <c r="T51" s="50">
        <v>18.039706364747403</v>
      </c>
      <c r="U51" s="50">
        <v>18.039706364747403</v>
      </c>
      <c r="V51" s="50">
        <v>18.039706364747403</v>
      </c>
      <c r="W51" s="50">
        <v>16.6270714008302</v>
      </c>
      <c r="X51" s="50">
        <v>545.83214918642068</v>
      </c>
      <c r="Y51" s="50">
        <v>592.70097393119067</v>
      </c>
      <c r="Z51" s="50">
        <v>625.94328017395446</v>
      </c>
      <c r="AA51" s="50">
        <v>2548.8293674755878</v>
      </c>
      <c r="AB51" s="50">
        <v>2621.1417609799823</v>
      </c>
      <c r="AC51" s="50">
        <v>2738.4045833250939</v>
      </c>
      <c r="AD51" s="50">
        <v>2827.6841963314805</v>
      </c>
    </row>
    <row r="52" spans="1:30">
      <c r="A52" t="s">
        <v>73</v>
      </c>
      <c r="C52" s="50">
        <v>2.5501242105942268</v>
      </c>
      <c r="D52" s="50">
        <v>4.0011925901516658</v>
      </c>
      <c r="E52" s="50">
        <v>24.287522645756646</v>
      </c>
      <c r="F52" s="50">
        <v>42.786160483458133</v>
      </c>
      <c r="G52" s="50">
        <v>132.96781870461155</v>
      </c>
      <c r="H52" s="50">
        <v>302.98495724126207</v>
      </c>
      <c r="I52" s="50">
        <v>368.96734510831192</v>
      </c>
      <c r="J52" s="50">
        <v>813.68527495136084</v>
      </c>
      <c r="K52" s="50">
        <v>719.5781465866861</v>
      </c>
      <c r="L52" s="50">
        <v>656.56165166566439</v>
      </c>
      <c r="M52" s="50">
        <v>804.40154480872309</v>
      </c>
      <c r="N52" s="50">
        <v>745.80998252218114</v>
      </c>
      <c r="O52" s="50">
        <v>535.28336125115436</v>
      </c>
      <c r="P52" s="50">
        <v>507.75474583294749</v>
      </c>
      <c r="Q52" s="50">
        <v>621.89424682666333</v>
      </c>
      <c r="R52" s="50">
        <v>566.26030699328942</v>
      </c>
      <c r="S52" s="50">
        <v>587.035801607493</v>
      </c>
      <c r="T52" s="50">
        <v>648.13228736759766</v>
      </c>
      <c r="U52" s="50">
        <v>658.48301986426043</v>
      </c>
      <c r="V52" s="50">
        <v>985.27872070111948</v>
      </c>
      <c r="W52" s="50">
        <v>766.88422883754481</v>
      </c>
      <c r="X52" s="50">
        <v>808.74928533054117</v>
      </c>
      <c r="Y52" s="50">
        <v>857.52851208744232</v>
      </c>
      <c r="Z52" s="50">
        <v>923.87395164973645</v>
      </c>
      <c r="AA52" s="50">
        <v>3252.6094784180032</v>
      </c>
      <c r="AB52" s="50">
        <v>3243.678040114487</v>
      </c>
      <c r="AC52" s="50">
        <v>3224.6733126005474</v>
      </c>
      <c r="AD52" s="50">
        <v>3296.5092312456231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6921-89D3-41DE-8526-F6B6AF8803F8}">
  <sheetPr codeName="Sheet12">
    <tabColor rgb="FFFFFFCC"/>
  </sheetPr>
  <dimension ref="A3:AD52"/>
  <sheetViews>
    <sheetView showGridLines="0" showZero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87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>
      <c r="A5" s="44" t="s">
        <v>3</v>
      </c>
      <c r="B5" s="44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t="s">
        <v>30</v>
      </c>
      <c r="X5" t="s">
        <v>39</v>
      </c>
      <c r="Y5" t="s">
        <v>40</v>
      </c>
      <c r="Z5" t="s">
        <v>51</v>
      </c>
      <c r="AA5" s="12" t="s">
        <v>76</v>
      </c>
      <c r="AB5" s="12" t="s">
        <v>76</v>
      </c>
      <c r="AC5" s="12" t="s">
        <v>76</v>
      </c>
      <c r="AD5" t="s">
        <v>76</v>
      </c>
    </row>
    <row r="6" spans="1:30">
      <c r="A6" t="s">
        <v>5</v>
      </c>
      <c r="B6" t="s">
        <v>54</v>
      </c>
      <c r="C6" s="68">
        <v>0</v>
      </c>
      <c r="D6" s="68">
        <v>0</v>
      </c>
      <c r="E6" s="68">
        <v>0</v>
      </c>
      <c r="F6" s="68">
        <v>0</v>
      </c>
      <c r="G6" s="68">
        <v>0</v>
      </c>
      <c r="H6" s="68">
        <v>141.00395154777596</v>
      </c>
      <c r="I6" s="68">
        <v>136.77383300134267</v>
      </c>
      <c r="J6" s="68">
        <v>132.67061801130239</v>
      </c>
      <c r="K6" s="68">
        <v>128.0271463809068</v>
      </c>
      <c r="L6" s="68">
        <v>123.54619625757506</v>
      </c>
      <c r="M6" s="68">
        <v>119.22207938855993</v>
      </c>
      <c r="N6" s="68">
        <v>115.04930660996034</v>
      </c>
      <c r="O6" s="68">
        <v>111.02258087861173</v>
      </c>
      <c r="P6" s="68">
        <v>107.13679054786031</v>
      </c>
      <c r="Q6" s="68">
        <v>103.38700287868519</v>
      </c>
      <c r="R6" s="68">
        <v>100.80677204439839</v>
      </c>
      <c r="S6" s="68">
        <v>95.472129728720432</v>
      </c>
      <c r="T6" s="68">
        <v>95.447334573077242</v>
      </c>
      <c r="U6" s="68">
        <v>95.472129728720418</v>
      </c>
      <c r="V6" s="68">
        <v>95.472129728720418</v>
      </c>
      <c r="W6" s="68">
        <v>86.581427746191494</v>
      </c>
      <c r="X6" s="68">
        <v>87.97164484592497</v>
      </c>
      <c r="Y6" s="68">
        <v>89.60757473537879</v>
      </c>
      <c r="Z6" s="68">
        <v>89.152663750076115</v>
      </c>
      <c r="AA6" s="68">
        <v>0</v>
      </c>
      <c r="AB6" s="68">
        <v>0</v>
      </c>
      <c r="AC6" s="68">
        <v>0</v>
      </c>
      <c r="AD6" s="68">
        <v>0</v>
      </c>
    </row>
    <row r="7" spans="1:30">
      <c r="B7" t="s">
        <v>96</v>
      </c>
      <c r="C7" s="68">
        <v>0</v>
      </c>
      <c r="D7" s="68">
        <v>0</v>
      </c>
      <c r="E7" s="68">
        <v>0</v>
      </c>
      <c r="F7" s="68">
        <v>0</v>
      </c>
      <c r="G7" s="68">
        <v>0</v>
      </c>
      <c r="H7" s="68">
        <v>0</v>
      </c>
      <c r="I7" s="68">
        <v>136.77383300134267</v>
      </c>
      <c r="J7" s="68">
        <v>132.67061801130239</v>
      </c>
      <c r="K7" s="68">
        <v>128.0271463809068</v>
      </c>
      <c r="L7" s="68">
        <v>117.03919856142466</v>
      </c>
      <c r="M7" s="68">
        <v>114.10281071252444</v>
      </c>
      <c r="N7" s="68">
        <v>108.85052931416506</v>
      </c>
      <c r="O7" s="68">
        <v>105.01775378782145</v>
      </c>
      <c r="P7" s="68">
        <v>101.55674937349258</v>
      </c>
      <c r="Q7" s="68">
        <v>97.541726194549014</v>
      </c>
      <c r="R7" s="68">
        <v>94.236940461614481</v>
      </c>
      <c r="S7" s="68">
        <v>88.508607175509056</v>
      </c>
      <c r="T7" s="68">
        <v>88.964757629144344</v>
      </c>
      <c r="U7" s="68">
        <v>88.807353599368781</v>
      </c>
      <c r="V7" s="68">
        <v>88.981622346620298</v>
      </c>
      <c r="W7" s="68">
        <v>80.057253523922228</v>
      </c>
      <c r="X7" s="68">
        <v>79.436358466166013</v>
      </c>
      <c r="Y7" s="68">
        <v>79.436358466166013</v>
      </c>
      <c r="Z7" s="68">
        <v>79.7866069602849</v>
      </c>
      <c r="AA7" s="68">
        <v>0</v>
      </c>
      <c r="AB7" s="68">
        <v>0</v>
      </c>
      <c r="AC7" s="68">
        <v>0</v>
      </c>
      <c r="AD7" s="68">
        <v>0</v>
      </c>
    </row>
    <row r="8" spans="1:30">
      <c r="B8" t="s">
        <v>31</v>
      </c>
      <c r="C8" s="68">
        <v>234.57113665971607</v>
      </c>
      <c r="D8" s="68">
        <v>227.5340025599246</v>
      </c>
      <c r="E8" s="68">
        <v>220.70798248312684</v>
      </c>
      <c r="F8" s="68">
        <v>214.08674300863299</v>
      </c>
      <c r="G8" s="68">
        <v>207.66414071837406</v>
      </c>
      <c r="H8" s="68">
        <v>201.43421649682281</v>
      </c>
      <c r="I8" s="68">
        <v>195.39119000191812</v>
      </c>
      <c r="J8" s="68">
        <v>189.52945430186057</v>
      </c>
      <c r="K8" s="68">
        <v>182.89592340129545</v>
      </c>
      <c r="L8" s="68">
        <v>176.49456608225009</v>
      </c>
      <c r="M8" s="68">
        <v>170.31725626937134</v>
      </c>
      <c r="N8" s="68">
        <v>164.35615229994335</v>
      </c>
      <c r="O8" s="68">
        <v>158.60368696944536</v>
      </c>
      <c r="P8" s="68">
        <v>153.05255792551475</v>
      </c>
      <c r="Q8" s="68">
        <v>147.69571839812173</v>
      </c>
      <c r="R8" s="68">
        <v>142.5263682541875</v>
      </c>
      <c r="S8" s="68">
        <v>133.83839788915861</v>
      </c>
      <c r="T8" s="68">
        <v>133.83839788915861</v>
      </c>
      <c r="U8" s="68">
        <v>133.83839788915861</v>
      </c>
      <c r="V8" s="68">
        <v>133.83839788915861</v>
      </c>
      <c r="W8" s="68">
        <v>122.48690194329453</v>
      </c>
      <c r="X8" s="68">
        <v>122.48690194329454</v>
      </c>
      <c r="Y8" s="68">
        <v>97.749014313793239</v>
      </c>
      <c r="Z8" s="68">
        <v>96.624564876088627</v>
      </c>
      <c r="AA8" s="68">
        <v>88.955331893146365</v>
      </c>
      <c r="AB8" s="68">
        <v>80.929227150805914</v>
      </c>
      <c r="AC8" s="68">
        <v>76.882765793265619</v>
      </c>
      <c r="AD8" s="68">
        <v>73.038627503602342</v>
      </c>
    </row>
    <row r="9" spans="1:30">
      <c r="B9" t="s">
        <v>41</v>
      </c>
      <c r="C9" s="68">
        <v>0</v>
      </c>
      <c r="D9" s="68">
        <v>0</v>
      </c>
      <c r="E9" s="68">
        <v>154.49558773818879</v>
      </c>
      <c r="F9" s="68">
        <v>149.86072010604312</v>
      </c>
      <c r="G9" s="68">
        <v>145.36489850286182</v>
      </c>
      <c r="H9" s="68">
        <v>141.00395154777596</v>
      </c>
      <c r="I9" s="68">
        <v>136.77383300134267</v>
      </c>
      <c r="J9" s="68">
        <v>132.67061801130239</v>
      </c>
      <c r="K9" s="68">
        <v>128.02714638090683</v>
      </c>
      <c r="L9" s="68">
        <v>123.54619625757505</v>
      </c>
      <c r="M9" s="68">
        <v>119.22207938855992</v>
      </c>
      <c r="N9" s="68">
        <v>115.04930660996034</v>
      </c>
      <c r="O9" s="68">
        <v>111.02258087861173</v>
      </c>
      <c r="P9" s="68">
        <v>107.13679054786033</v>
      </c>
      <c r="Q9" s="68">
        <v>103.38700287868519</v>
      </c>
      <c r="R9" s="68">
        <v>99.768457777931232</v>
      </c>
      <c r="S9" s="68">
        <v>93.686878522411021</v>
      </c>
      <c r="T9" s="68">
        <v>93.686878522411021</v>
      </c>
      <c r="U9" s="68">
        <v>93.686878522411021</v>
      </c>
      <c r="V9" s="68">
        <v>93.686878522411021</v>
      </c>
      <c r="W9" s="68">
        <v>85.74083136030616</v>
      </c>
      <c r="X9" s="68">
        <v>85.74083136030616</v>
      </c>
      <c r="Y9" s="68">
        <v>85.740831360306146</v>
      </c>
      <c r="Z9" s="68">
        <v>85.74083136030616</v>
      </c>
      <c r="AA9" s="68">
        <v>0</v>
      </c>
      <c r="AB9" s="68">
        <v>0</v>
      </c>
      <c r="AC9" s="68">
        <v>0</v>
      </c>
      <c r="AD9" s="68">
        <v>0</v>
      </c>
    </row>
    <row r="10" spans="1:30">
      <c r="B10" t="s">
        <v>217</v>
      </c>
      <c r="C10" s="68">
        <v>0</v>
      </c>
      <c r="D10" s="68">
        <v>0</v>
      </c>
      <c r="E10" s="68">
        <v>0</v>
      </c>
      <c r="F10" s="68">
        <v>0</v>
      </c>
      <c r="G10" s="68">
        <v>0</v>
      </c>
      <c r="H10" s="68">
        <v>0</v>
      </c>
      <c r="I10" s="68">
        <v>0</v>
      </c>
      <c r="J10" s="68">
        <v>0</v>
      </c>
      <c r="K10" s="68">
        <v>0</v>
      </c>
      <c r="L10" s="68">
        <v>0</v>
      </c>
      <c r="M10" s="68">
        <v>0</v>
      </c>
      <c r="N10" s="68">
        <v>0</v>
      </c>
      <c r="O10" s="68">
        <v>0</v>
      </c>
      <c r="P10" s="68">
        <v>0</v>
      </c>
      <c r="Q10" s="68">
        <v>0</v>
      </c>
      <c r="R10" s="68">
        <v>0</v>
      </c>
      <c r="S10" s="68">
        <v>0</v>
      </c>
      <c r="T10" s="68">
        <v>251</v>
      </c>
      <c r="U10" s="68">
        <v>251</v>
      </c>
      <c r="V10" s="68">
        <v>251</v>
      </c>
      <c r="W10" s="68">
        <v>0</v>
      </c>
      <c r="X10" s="68">
        <v>0</v>
      </c>
      <c r="Y10" s="68">
        <v>0</v>
      </c>
      <c r="Z10" s="68">
        <v>0</v>
      </c>
      <c r="AA10" s="68">
        <v>0</v>
      </c>
      <c r="AB10" s="68">
        <v>0</v>
      </c>
      <c r="AC10" s="68">
        <v>0</v>
      </c>
      <c r="AD10" s="68">
        <v>0</v>
      </c>
    </row>
    <row r="11" spans="1:30">
      <c r="B11" t="s">
        <v>182</v>
      </c>
      <c r="C11" s="68">
        <v>0</v>
      </c>
      <c r="D11" s="68">
        <v>0</v>
      </c>
      <c r="E11" s="68">
        <v>0</v>
      </c>
      <c r="F11" s="68">
        <v>0</v>
      </c>
      <c r="G11" s="68">
        <v>0</v>
      </c>
      <c r="H11" s="68">
        <v>0</v>
      </c>
      <c r="I11" s="68">
        <v>0</v>
      </c>
      <c r="J11" s="68">
        <v>0</v>
      </c>
      <c r="K11" s="68">
        <v>0</v>
      </c>
      <c r="L11" s="68">
        <v>0</v>
      </c>
      <c r="M11" s="68">
        <v>0</v>
      </c>
      <c r="N11" s="68">
        <v>0</v>
      </c>
      <c r="O11" s="68">
        <v>0</v>
      </c>
      <c r="P11" s="68">
        <v>0</v>
      </c>
      <c r="Q11" s="68">
        <v>0</v>
      </c>
      <c r="R11" s="68">
        <v>84.179636250129477</v>
      </c>
      <c r="S11" s="68">
        <v>79.048303753284301</v>
      </c>
      <c r="T11" s="68">
        <v>79.048303753284301</v>
      </c>
      <c r="U11" s="68">
        <v>79.048303753284301</v>
      </c>
      <c r="V11" s="68">
        <v>79.048303753284301</v>
      </c>
      <c r="W11" s="68">
        <v>72.343826460258327</v>
      </c>
      <c r="X11" s="68">
        <v>72.343826460258327</v>
      </c>
      <c r="Y11" s="68">
        <v>72.343826460258327</v>
      </c>
      <c r="Z11" s="68">
        <v>72.343826460258327</v>
      </c>
      <c r="AA11" s="68">
        <v>0</v>
      </c>
      <c r="AB11" s="68">
        <v>0</v>
      </c>
      <c r="AC11" s="68">
        <v>0</v>
      </c>
      <c r="AD11" s="68">
        <v>0</v>
      </c>
    </row>
    <row r="12" spans="1:30">
      <c r="B12" t="s">
        <v>105</v>
      </c>
      <c r="C12" s="68">
        <v>0</v>
      </c>
      <c r="D12" s="68">
        <v>0</v>
      </c>
      <c r="E12" s="68">
        <v>0</v>
      </c>
      <c r="F12" s="68">
        <v>0</v>
      </c>
      <c r="G12" s="68">
        <v>0</v>
      </c>
      <c r="H12" s="68">
        <v>0</v>
      </c>
      <c r="I12" s="68">
        <v>0</v>
      </c>
      <c r="J12" s="68">
        <v>132.67061801130239</v>
      </c>
      <c r="K12" s="68">
        <v>128.0271463809068</v>
      </c>
      <c r="L12" s="68">
        <v>123.54619625757505</v>
      </c>
      <c r="M12" s="68">
        <v>119.22207938855993</v>
      </c>
      <c r="N12" s="68">
        <v>115.04930660996034</v>
      </c>
      <c r="O12" s="68">
        <v>111.02258087861175</v>
      </c>
      <c r="P12" s="68">
        <v>107.13679054786033</v>
      </c>
      <c r="Q12" s="68">
        <v>103.38700287868519</v>
      </c>
      <c r="R12" s="68">
        <v>99.768457777931218</v>
      </c>
      <c r="S12" s="68">
        <v>93.686878522411021</v>
      </c>
      <c r="T12" s="68">
        <v>93.686878522411021</v>
      </c>
      <c r="U12" s="68">
        <v>93.686878522411021</v>
      </c>
      <c r="V12" s="68">
        <v>93.686878522411021</v>
      </c>
      <c r="W12" s="68">
        <v>85.740831360306146</v>
      </c>
      <c r="X12" s="68">
        <v>85.740831360306146</v>
      </c>
      <c r="Y12" s="68">
        <v>85.740831360306146</v>
      </c>
      <c r="Z12" s="68">
        <v>85.740831360306146</v>
      </c>
      <c r="AA12" s="68">
        <v>0</v>
      </c>
      <c r="AB12" s="68">
        <v>0</v>
      </c>
      <c r="AC12" s="68">
        <v>0</v>
      </c>
      <c r="AD12" s="68">
        <v>0</v>
      </c>
    </row>
    <row r="13" spans="1:30">
      <c r="B13" t="s">
        <v>120</v>
      </c>
      <c r="C13" s="68">
        <v>0</v>
      </c>
      <c r="D13" s="68">
        <v>0</v>
      </c>
      <c r="E13" s="68">
        <v>0</v>
      </c>
      <c r="F13" s="68">
        <v>0</v>
      </c>
      <c r="G13" s="68">
        <v>0</v>
      </c>
      <c r="H13" s="68">
        <v>0</v>
      </c>
      <c r="I13" s="68">
        <v>0</v>
      </c>
      <c r="J13" s="68">
        <v>0</v>
      </c>
      <c r="K13" s="68">
        <v>0</v>
      </c>
      <c r="L13" s="68">
        <v>123.54619625757505</v>
      </c>
      <c r="M13" s="68">
        <v>119.22207938855993</v>
      </c>
      <c r="N13" s="68">
        <v>115.04930660996034</v>
      </c>
      <c r="O13" s="68">
        <v>111.02258087861173</v>
      </c>
      <c r="P13" s="68">
        <v>107.13679054786031</v>
      </c>
      <c r="Q13" s="68">
        <v>103.38700287868521</v>
      </c>
      <c r="R13" s="68">
        <v>99.768457777931232</v>
      </c>
      <c r="S13" s="68">
        <v>93.686878522411021</v>
      </c>
      <c r="T13" s="68">
        <v>93.686878522411021</v>
      </c>
      <c r="U13" s="68">
        <v>93.686878522411021</v>
      </c>
      <c r="V13" s="68">
        <v>93.686878522411021</v>
      </c>
      <c r="W13" s="68">
        <v>85.740831360306146</v>
      </c>
      <c r="X13" s="68">
        <v>85.74083136030616</v>
      </c>
      <c r="Y13" s="68">
        <v>85.74083136030616</v>
      </c>
      <c r="Z13" s="68">
        <v>85.74083136030616</v>
      </c>
      <c r="AA13" s="68">
        <v>0</v>
      </c>
      <c r="AB13" s="68">
        <v>0</v>
      </c>
      <c r="AC13" s="68">
        <v>0</v>
      </c>
      <c r="AD13" s="68">
        <v>0</v>
      </c>
    </row>
    <row r="14" spans="1:30">
      <c r="B14" t="s">
        <v>144</v>
      </c>
      <c r="C14" s="68">
        <v>0</v>
      </c>
      <c r="D14" s="68">
        <v>0</v>
      </c>
      <c r="E14" s="68">
        <v>0</v>
      </c>
      <c r="F14" s="68">
        <v>0</v>
      </c>
      <c r="G14" s="68">
        <v>0</v>
      </c>
      <c r="H14" s="68">
        <v>0</v>
      </c>
      <c r="I14" s="68">
        <v>0</v>
      </c>
      <c r="J14" s="68">
        <v>0</v>
      </c>
      <c r="K14" s="68">
        <v>0</v>
      </c>
      <c r="L14" s="68">
        <v>0</v>
      </c>
      <c r="M14" s="68">
        <v>0</v>
      </c>
      <c r="N14" s="68">
        <v>0</v>
      </c>
      <c r="O14" s="68">
        <v>111.02258087861173</v>
      </c>
      <c r="P14" s="68">
        <v>107.13679054786031</v>
      </c>
      <c r="Q14" s="68">
        <v>103.38700287868519</v>
      </c>
      <c r="R14" s="68">
        <v>99.768457777931232</v>
      </c>
      <c r="S14" s="68">
        <v>93.686878522411021</v>
      </c>
      <c r="T14" s="68">
        <v>93.686878522411021</v>
      </c>
      <c r="U14" s="68">
        <v>93.686878522411021</v>
      </c>
      <c r="V14" s="68">
        <v>93.686878522411021</v>
      </c>
      <c r="W14" s="68">
        <v>72.549934227951368</v>
      </c>
      <c r="X14" s="68">
        <v>75.023227440267888</v>
      </c>
      <c r="Y14" s="68">
        <v>76.214072320272138</v>
      </c>
      <c r="Z14" s="68">
        <v>72.202805356047293</v>
      </c>
      <c r="AA14" s="68">
        <v>0</v>
      </c>
      <c r="AB14" s="68">
        <v>0</v>
      </c>
      <c r="AC14" s="68">
        <v>0</v>
      </c>
      <c r="AD14" s="68">
        <v>0</v>
      </c>
    </row>
    <row r="15" spans="1:30">
      <c r="B15" t="s">
        <v>140</v>
      </c>
      <c r="C15" s="68">
        <v>0</v>
      </c>
      <c r="D15" s="68">
        <v>0</v>
      </c>
      <c r="E15" s="68">
        <v>0</v>
      </c>
      <c r="F15" s="68">
        <v>0</v>
      </c>
      <c r="G15" s="68">
        <v>0</v>
      </c>
      <c r="H15" s="68">
        <v>0</v>
      </c>
      <c r="I15" s="68">
        <v>0</v>
      </c>
      <c r="J15" s="68">
        <v>0</v>
      </c>
      <c r="K15" s="68">
        <v>0</v>
      </c>
      <c r="L15" s="68">
        <v>0</v>
      </c>
      <c r="M15" s="68">
        <v>0</v>
      </c>
      <c r="N15" s="68">
        <v>115.04930660996034</v>
      </c>
      <c r="O15" s="68">
        <v>111.02258087861173</v>
      </c>
      <c r="P15" s="68">
        <v>107.13679054786033</v>
      </c>
      <c r="Q15" s="68">
        <v>103.38700287868521</v>
      </c>
      <c r="R15" s="68">
        <v>99.768457777931232</v>
      </c>
      <c r="S15" s="68">
        <v>93.686878522411021</v>
      </c>
      <c r="T15" s="68">
        <v>93.686878522411021</v>
      </c>
      <c r="U15" s="68">
        <v>93.686878522411021</v>
      </c>
      <c r="V15" s="68">
        <v>93.686878522411021</v>
      </c>
      <c r="W15" s="68">
        <v>85.740831360306146</v>
      </c>
      <c r="X15" s="68">
        <v>85.74083136030616</v>
      </c>
      <c r="Y15" s="68">
        <v>85.74083136030616</v>
      </c>
      <c r="Z15" s="68">
        <v>85.74083136030616</v>
      </c>
      <c r="AA15" s="68">
        <v>0</v>
      </c>
      <c r="AB15" s="68">
        <v>0</v>
      </c>
      <c r="AC15" s="68">
        <v>0</v>
      </c>
      <c r="AD15" s="68">
        <v>0</v>
      </c>
    </row>
    <row r="16" spans="1:30">
      <c r="B16" t="s">
        <v>135</v>
      </c>
      <c r="C16" s="68">
        <v>0</v>
      </c>
      <c r="D16" s="68">
        <v>0</v>
      </c>
      <c r="E16" s="68">
        <v>0</v>
      </c>
      <c r="F16" s="68">
        <v>0</v>
      </c>
      <c r="G16" s="68">
        <v>0</v>
      </c>
      <c r="H16" s="68">
        <v>0</v>
      </c>
      <c r="I16" s="68">
        <v>0</v>
      </c>
      <c r="J16" s="68">
        <v>0</v>
      </c>
      <c r="K16" s="68">
        <v>0</v>
      </c>
      <c r="L16" s="68">
        <v>0</v>
      </c>
      <c r="M16" s="68">
        <v>0</v>
      </c>
      <c r="N16" s="68">
        <v>115.04930660996033</v>
      </c>
      <c r="O16" s="68">
        <v>111.02258087861173</v>
      </c>
      <c r="P16" s="68">
        <v>107.13679054786033</v>
      </c>
      <c r="Q16" s="68">
        <v>103.38700287868519</v>
      </c>
      <c r="R16" s="68">
        <v>99.768457777931232</v>
      </c>
      <c r="S16" s="68">
        <v>93.686878522411035</v>
      </c>
      <c r="T16" s="68">
        <v>93.686878522411035</v>
      </c>
      <c r="U16" s="68">
        <v>93.686878522411021</v>
      </c>
      <c r="V16" s="68">
        <v>93.686878522411021</v>
      </c>
      <c r="W16" s="68">
        <v>85.74083136030616</v>
      </c>
      <c r="X16" s="68">
        <v>85.740831360306146</v>
      </c>
      <c r="Y16" s="68">
        <v>85.740831360306146</v>
      </c>
      <c r="Z16" s="68">
        <v>85.740831360306146</v>
      </c>
      <c r="AA16" s="68">
        <v>0</v>
      </c>
      <c r="AB16" s="68">
        <v>0</v>
      </c>
      <c r="AC16" s="68">
        <v>0</v>
      </c>
      <c r="AD16" s="68">
        <v>0</v>
      </c>
    </row>
    <row r="17" spans="1:30">
      <c r="B17" t="s">
        <v>45</v>
      </c>
      <c r="C17" s="68">
        <v>0</v>
      </c>
      <c r="D17" s="68">
        <v>0</v>
      </c>
      <c r="E17" s="68">
        <v>0</v>
      </c>
      <c r="F17" s="68">
        <v>0</v>
      </c>
      <c r="G17" s="68">
        <v>0</v>
      </c>
      <c r="H17" s="68">
        <v>0</v>
      </c>
      <c r="I17" s="68">
        <v>0</v>
      </c>
      <c r="J17" s="68">
        <v>0</v>
      </c>
      <c r="K17" s="68">
        <v>0</v>
      </c>
      <c r="L17" s="68">
        <v>123.54619625757506</v>
      </c>
      <c r="M17" s="68">
        <v>119.22207938855993</v>
      </c>
      <c r="N17" s="68">
        <v>115.04930660996034</v>
      </c>
      <c r="O17" s="68">
        <v>111.02258087861173</v>
      </c>
      <c r="P17" s="68">
        <v>107.13679054786031</v>
      </c>
      <c r="Q17" s="68">
        <v>103.38700287868522</v>
      </c>
      <c r="R17" s="68">
        <v>99.768457777931232</v>
      </c>
      <c r="S17" s="68">
        <v>93.686878522411021</v>
      </c>
      <c r="T17" s="68">
        <v>93.686878522411021</v>
      </c>
      <c r="U17" s="68">
        <v>93.686878522411021</v>
      </c>
      <c r="V17" s="68">
        <v>93.686878522411021</v>
      </c>
      <c r="W17" s="68">
        <v>85.74083136030616</v>
      </c>
      <c r="X17" s="68">
        <v>85.74083136030616</v>
      </c>
      <c r="Y17" s="68">
        <v>85.74083136030616</v>
      </c>
      <c r="Z17" s="68">
        <v>85.74083136030616</v>
      </c>
      <c r="AA17" s="68">
        <v>0</v>
      </c>
      <c r="AB17" s="68">
        <v>0</v>
      </c>
      <c r="AC17" s="68">
        <v>0</v>
      </c>
      <c r="AD17" s="68">
        <v>0</v>
      </c>
    </row>
    <row r="18" spans="1:30">
      <c r="B18" t="s">
        <v>121</v>
      </c>
      <c r="C18" s="68">
        <v>0</v>
      </c>
      <c r="D18" s="68">
        <v>0</v>
      </c>
      <c r="E18" s="68">
        <v>0</v>
      </c>
      <c r="F18" s="68">
        <v>0</v>
      </c>
      <c r="G18" s="68">
        <v>0</v>
      </c>
      <c r="H18" s="68">
        <v>0</v>
      </c>
      <c r="I18" s="68">
        <v>0</v>
      </c>
      <c r="J18" s="68">
        <v>0</v>
      </c>
      <c r="K18" s="68">
        <v>0</v>
      </c>
      <c r="L18" s="68">
        <v>123.54619625757506</v>
      </c>
      <c r="M18" s="68">
        <v>119.22207938855993</v>
      </c>
      <c r="N18" s="68">
        <v>115.04930660996033</v>
      </c>
      <c r="O18" s="68">
        <v>111.02258087861173</v>
      </c>
      <c r="P18" s="68">
        <v>107.13679054786031</v>
      </c>
      <c r="Q18" s="68">
        <v>103.38700287868519</v>
      </c>
      <c r="R18" s="68">
        <v>99.768457777931218</v>
      </c>
      <c r="S18" s="68">
        <v>93.686878522411021</v>
      </c>
      <c r="T18" s="68">
        <v>93.686878522411021</v>
      </c>
      <c r="U18" s="68">
        <v>93.686878522411021</v>
      </c>
      <c r="V18" s="68">
        <v>93.686878522411021</v>
      </c>
      <c r="W18" s="68">
        <v>85.740831360306146</v>
      </c>
      <c r="X18" s="68">
        <v>85.74083136030616</v>
      </c>
      <c r="Y18" s="68">
        <v>85.74083136030616</v>
      </c>
      <c r="Z18" s="68">
        <v>85.74083136030616</v>
      </c>
      <c r="AA18" s="68">
        <v>0</v>
      </c>
      <c r="AB18" s="68">
        <v>0</v>
      </c>
      <c r="AC18" s="68">
        <v>0</v>
      </c>
      <c r="AD18" s="68">
        <v>0</v>
      </c>
    </row>
    <row r="19" spans="1:30">
      <c r="B19" t="s">
        <v>60</v>
      </c>
      <c r="C19" s="68">
        <v>0</v>
      </c>
      <c r="D19" s="68">
        <v>0</v>
      </c>
      <c r="E19" s="68">
        <v>0</v>
      </c>
      <c r="F19" s="68">
        <v>0</v>
      </c>
      <c r="G19" s="68">
        <v>0</v>
      </c>
      <c r="H19" s="68">
        <v>0</v>
      </c>
      <c r="I19" s="68">
        <v>0</v>
      </c>
      <c r="J19" s="68">
        <v>132.67061801130239</v>
      </c>
      <c r="K19" s="68">
        <v>128.0271463809068</v>
      </c>
      <c r="L19" s="68">
        <v>123.54619625757505</v>
      </c>
      <c r="M19" s="68">
        <v>119.22207938855993</v>
      </c>
      <c r="N19" s="68">
        <v>115.04930660996034</v>
      </c>
      <c r="O19" s="68">
        <v>93.675302616328651</v>
      </c>
      <c r="P19" s="68">
        <v>90.39666702475715</v>
      </c>
      <c r="Q19" s="68">
        <v>87.232783678890641</v>
      </c>
      <c r="R19" s="68">
        <v>84.179636250129477</v>
      </c>
      <c r="S19" s="68">
        <v>79.048303753284316</v>
      </c>
      <c r="T19" s="68">
        <v>79.048303753284316</v>
      </c>
      <c r="U19" s="68">
        <v>79.048303753284316</v>
      </c>
      <c r="V19" s="68">
        <v>79.048303753284316</v>
      </c>
      <c r="W19" s="68">
        <v>69.128545284246854</v>
      </c>
      <c r="X19" s="68">
        <v>64.305623520229631</v>
      </c>
      <c r="Y19" s="68">
        <v>64.305623520229631</v>
      </c>
      <c r="Z19" s="68">
        <v>64.305623520229631</v>
      </c>
      <c r="AA19" s="68">
        <v>0</v>
      </c>
      <c r="AB19" s="68">
        <v>0</v>
      </c>
      <c r="AC19" s="68">
        <v>0</v>
      </c>
      <c r="AD19" s="68">
        <v>0</v>
      </c>
    </row>
    <row r="20" spans="1:30">
      <c r="B20" t="s">
        <v>192</v>
      </c>
      <c r="C20" s="68">
        <v>0</v>
      </c>
      <c r="D20" s="68">
        <v>0</v>
      </c>
      <c r="E20" s="68">
        <v>0</v>
      </c>
      <c r="F20" s="68">
        <v>0</v>
      </c>
      <c r="G20" s="68">
        <v>0</v>
      </c>
      <c r="H20" s="68">
        <v>0</v>
      </c>
      <c r="I20" s="68">
        <v>0</v>
      </c>
      <c r="J20" s="68">
        <v>0</v>
      </c>
      <c r="K20" s="68">
        <v>0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103.38700287868521</v>
      </c>
      <c r="R20" s="68">
        <v>99.768457777931218</v>
      </c>
      <c r="S20" s="68">
        <v>93.686878522411021</v>
      </c>
      <c r="T20" s="68">
        <v>93.686878522411021</v>
      </c>
      <c r="U20" s="68">
        <v>93.686878522411021</v>
      </c>
      <c r="V20" s="68">
        <v>93.686878522411021</v>
      </c>
      <c r="W20" s="68">
        <v>85.74083136030616</v>
      </c>
      <c r="X20" s="68">
        <v>85.74083136030616</v>
      </c>
      <c r="Y20" s="68">
        <v>85.74083136030616</v>
      </c>
      <c r="Z20" s="68">
        <v>85.74083136030616</v>
      </c>
      <c r="AA20" s="68">
        <v>0</v>
      </c>
      <c r="AB20" s="68">
        <v>0</v>
      </c>
      <c r="AC20" s="68">
        <v>0</v>
      </c>
      <c r="AD20" s="68">
        <v>0</v>
      </c>
    </row>
    <row r="21" spans="1:30">
      <c r="B21" t="s">
        <v>53</v>
      </c>
      <c r="C21" s="68">
        <v>0</v>
      </c>
      <c r="D21" s="68">
        <v>0</v>
      </c>
      <c r="E21" s="68">
        <v>0</v>
      </c>
      <c r="F21" s="68">
        <v>0</v>
      </c>
      <c r="G21" s="68">
        <v>0</v>
      </c>
      <c r="H21" s="68">
        <v>0</v>
      </c>
      <c r="I21" s="68">
        <v>195.39119000191809</v>
      </c>
      <c r="J21" s="68">
        <v>189.52945430186057</v>
      </c>
      <c r="K21" s="68">
        <v>182.89592340129542</v>
      </c>
      <c r="L21" s="68">
        <v>167.66983777813761</v>
      </c>
      <c r="M21" s="68">
        <v>148.70006605056651</v>
      </c>
      <c r="N21" s="68">
        <v>140.55284748408948</v>
      </c>
      <c r="O21" s="68">
        <v>134.81313392402856</v>
      </c>
      <c r="P21" s="68">
        <v>130.09467423668755</v>
      </c>
      <c r="Q21" s="68">
        <v>129.73272561997177</v>
      </c>
      <c r="R21" s="68">
        <v>121.14741301605936</v>
      </c>
      <c r="S21" s="68">
        <v>109.53616248296927</v>
      </c>
      <c r="T21" s="68">
        <v>109.53616248296927</v>
      </c>
      <c r="U21" s="68">
        <v>107.07071831132689</v>
      </c>
      <c r="V21" s="68">
        <v>107.07071831132689</v>
      </c>
      <c r="W21" s="68">
        <v>94.927349006053248</v>
      </c>
      <c r="X21" s="68">
        <v>94.927349006053248</v>
      </c>
      <c r="Y21" s="68">
        <v>94.927349006053248</v>
      </c>
      <c r="Z21" s="68">
        <v>97.989521554635616</v>
      </c>
      <c r="AA21" s="68">
        <v>0</v>
      </c>
      <c r="AB21" s="68">
        <v>0</v>
      </c>
      <c r="AC21" s="68">
        <v>0</v>
      </c>
      <c r="AD21" s="68">
        <v>0</v>
      </c>
    </row>
    <row r="22" spans="1:30">
      <c r="B22" t="s">
        <v>58</v>
      </c>
      <c r="C22" s="68">
        <v>0</v>
      </c>
      <c r="D22" s="68">
        <v>0</v>
      </c>
      <c r="E22" s="68">
        <v>0</v>
      </c>
      <c r="F22" s="68">
        <v>0</v>
      </c>
      <c r="G22" s="68">
        <v>0</v>
      </c>
      <c r="H22" s="68">
        <v>0</v>
      </c>
      <c r="I22" s="68">
        <v>0</v>
      </c>
      <c r="J22" s="68">
        <v>0</v>
      </c>
      <c r="K22" s="68">
        <v>0</v>
      </c>
      <c r="L22" s="68">
        <v>0</v>
      </c>
      <c r="M22" s="68">
        <v>0</v>
      </c>
      <c r="N22" s="68">
        <v>0</v>
      </c>
      <c r="O22" s="68">
        <v>0</v>
      </c>
      <c r="P22" s="68">
        <v>0</v>
      </c>
      <c r="Q22" s="68">
        <v>103.38700287868521</v>
      </c>
      <c r="R22" s="68">
        <v>99.768457777931232</v>
      </c>
      <c r="S22" s="68">
        <v>93.686878522411021</v>
      </c>
      <c r="T22" s="68">
        <v>93.686878522411021</v>
      </c>
      <c r="U22" s="68">
        <v>93.686878522411021</v>
      </c>
      <c r="V22" s="68">
        <v>93.686878522411021</v>
      </c>
      <c r="W22" s="68">
        <v>85.740831360306146</v>
      </c>
      <c r="X22" s="68">
        <v>85.740831360306146</v>
      </c>
      <c r="Y22" s="68">
        <v>85.740831360306146</v>
      </c>
      <c r="Z22" s="68">
        <v>85.740831360306146</v>
      </c>
      <c r="AA22" s="68">
        <v>0</v>
      </c>
      <c r="AB22" s="68">
        <v>0</v>
      </c>
      <c r="AC22" s="68">
        <v>0</v>
      </c>
      <c r="AD22" s="68">
        <v>0</v>
      </c>
    </row>
    <row r="23" spans="1:30">
      <c r="B23" t="s">
        <v>145</v>
      </c>
      <c r="C23" s="68">
        <v>0</v>
      </c>
      <c r="D23" s="68">
        <v>0</v>
      </c>
      <c r="E23" s="68">
        <v>0</v>
      </c>
      <c r="F23" s="68">
        <v>0</v>
      </c>
      <c r="G23" s="68">
        <v>0</v>
      </c>
      <c r="H23" s="68">
        <v>0</v>
      </c>
      <c r="I23" s="68">
        <v>0</v>
      </c>
      <c r="J23" s="68">
        <v>0</v>
      </c>
      <c r="K23" s="68">
        <v>0</v>
      </c>
      <c r="L23" s="68">
        <v>0</v>
      </c>
      <c r="M23" s="68">
        <v>0</v>
      </c>
      <c r="N23" s="68">
        <v>0</v>
      </c>
      <c r="O23" s="68">
        <v>111.02258087861175</v>
      </c>
      <c r="P23" s="68">
        <v>107.13679054786031</v>
      </c>
      <c r="Q23" s="68">
        <v>103.38700287868521</v>
      </c>
      <c r="R23" s="68">
        <v>99.768457777931218</v>
      </c>
      <c r="S23" s="68">
        <v>93.686878522411035</v>
      </c>
      <c r="T23" s="68">
        <v>93.686878522411035</v>
      </c>
      <c r="U23" s="68">
        <v>93.686878522411035</v>
      </c>
      <c r="V23" s="68">
        <v>93.686878522411035</v>
      </c>
      <c r="W23" s="68">
        <v>85.740831360306146</v>
      </c>
      <c r="X23" s="68">
        <v>85.740831360306146</v>
      </c>
      <c r="Y23" s="68">
        <v>85.740831360306146</v>
      </c>
      <c r="Z23" s="68">
        <v>85.740831360306146</v>
      </c>
      <c r="AA23" s="68">
        <v>0</v>
      </c>
      <c r="AB23" s="68">
        <v>0</v>
      </c>
      <c r="AC23" s="68">
        <v>0</v>
      </c>
      <c r="AD23" s="68">
        <v>0</v>
      </c>
    </row>
    <row r="24" spans="1:30">
      <c r="B24" t="s">
        <v>36</v>
      </c>
      <c r="C24" s="68">
        <v>0</v>
      </c>
      <c r="D24" s="68">
        <v>0</v>
      </c>
      <c r="E24" s="68">
        <v>0</v>
      </c>
      <c r="F24" s="68">
        <v>0</v>
      </c>
      <c r="G24" s="68">
        <v>0</v>
      </c>
      <c r="H24" s="68">
        <v>0</v>
      </c>
      <c r="I24" s="68">
        <v>0</v>
      </c>
      <c r="J24" s="68">
        <v>0</v>
      </c>
      <c r="K24" s="68">
        <v>0</v>
      </c>
      <c r="L24" s="68">
        <v>0</v>
      </c>
      <c r="M24" s="68">
        <v>0</v>
      </c>
      <c r="N24" s="68">
        <v>0</v>
      </c>
      <c r="O24" s="68">
        <v>111.02258087861175</v>
      </c>
      <c r="P24" s="68">
        <v>107.13679054786033</v>
      </c>
      <c r="Q24" s="68">
        <v>103.38700287868521</v>
      </c>
      <c r="R24" s="68">
        <v>99.768457777931218</v>
      </c>
      <c r="S24" s="68">
        <v>0</v>
      </c>
      <c r="T24" s="68">
        <v>244.46005777883937</v>
      </c>
      <c r="U24" s="68">
        <v>231.89562617413702</v>
      </c>
      <c r="V24" s="68">
        <v>222.02357277044229</v>
      </c>
      <c r="W24" s="68">
        <v>34.296332544122464</v>
      </c>
      <c r="X24" s="68">
        <v>28.58027712010205</v>
      </c>
      <c r="Y24" s="68">
        <v>24.497380388658904</v>
      </c>
      <c r="Z24" s="68">
        <v>28.58027712010205</v>
      </c>
      <c r="AA24" s="68">
        <v>0</v>
      </c>
      <c r="AB24" s="68">
        <v>0</v>
      </c>
      <c r="AC24" s="68">
        <v>0</v>
      </c>
      <c r="AD24" s="68">
        <v>0</v>
      </c>
    </row>
    <row r="25" spans="1:30">
      <c r="B25" t="s">
        <v>166</v>
      </c>
      <c r="C25" s="68">
        <v>0</v>
      </c>
      <c r="D25" s="68">
        <v>0</v>
      </c>
      <c r="E25" s="68">
        <v>0</v>
      </c>
      <c r="F25" s="68">
        <v>0</v>
      </c>
      <c r="G25" s="68">
        <v>0</v>
      </c>
      <c r="H25" s="68">
        <v>0</v>
      </c>
      <c r="I25" s="68">
        <v>0</v>
      </c>
      <c r="J25" s="68">
        <v>0</v>
      </c>
      <c r="K25" s="68">
        <v>0</v>
      </c>
      <c r="L25" s="68">
        <v>0</v>
      </c>
      <c r="M25" s="68">
        <v>0</v>
      </c>
      <c r="N25" s="68">
        <v>0</v>
      </c>
      <c r="O25" s="68">
        <v>102.34894174747019</v>
      </c>
      <c r="P25" s="68">
        <v>95.976708199124872</v>
      </c>
      <c r="Q25" s="68">
        <v>94.156020478802617</v>
      </c>
      <c r="R25" s="68">
        <v>90.860559762044502</v>
      </c>
      <c r="S25" s="68">
        <v>85.321978654338622</v>
      </c>
      <c r="T25" s="68">
        <v>86.367591137847668</v>
      </c>
      <c r="U25" s="68">
        <v>86.367591137847654</v>
      </c>
      <c r="V25" s="68">
        <v>86.367591137847654</v>
      </c>
      <c r="W25" s="68">
        <v>80.158745985286231</v>
      </c>
      <c r="X25" s="68">
        <v>79.361305217426249</v>
      </c>
      <c r="Y25" s="68">
        <v>79.916046621154919</v>
      </c>
      <c r="Z25" s="68">
        <v>79.404410123797049</v>
      </c>
      <c r="AA25" s="68">
        <v>0</v>
      </c>
      <c r="AB25" s="68">
        <v>0</v>
      </c>
      <c r="AC25" s="68">
        <v>0</v>
      </c>
      <c r="AD25" s="68">
        <v>0</v>
      </c>
    </row>
    <row r="26" spans="1:30">
      <c r="B26" t="s">
        <v>122</v>
      </c>
      <c r="C26" s="68">
        <v>0</v>
      </c>
      <c r="D26" s="68">
        <v>0</v>
      </c>
      <c r="E26" s="68">
        <v>0</v>
      </c>
      <c r="F26" s="68">
        <v>0</v>
      </c>
      <c r="G26" s="68">
        <v>0</v>
      </c>
      <c r="H26" s="68">
        <v>0</v>
      </c>
      <c r="I26" s="68">
        <v>0</v>
      </c>
      <c r="J26" s="68">
        <v>0</v>
      </c>
      <c r="K26" s="68">
        <v>0</v>
      </c>
      <c r="L26" s="68">
        <v>123.54619625757505</v>
      </c>
      <c r="M26" s="68">
        <v>119.22207938855993</v>
      </c>
      <c r="N26" s="68">
        <v>115.04930660996035</v>
      </c>
      <c r="O26" s="68">
        <v>111.02258087861175</v>
      </c>
      <c r="P26" s="68">
        <v>107.13679054786031</v>
      </c>
      <c r="Q26" s="68">
        <v>103.38700287868521</v>
      </c>
      <c r="R26" s="68">
        <v>99.768457777931218</v>
      </c>
      <c r="S26" s="68">
        <v>93.686878522411021</v>
      </c>
      <c r="T26" s="68">
        <v>93.686878522411021</v>
      </c>
      <c r="U26" s="68">
        <v>93.686878522411021</v>
      </c>
      <c r="V26" s="68">
        <v>93.686878522411021</v>
      </c>
      <c r="W26" s="68">
        <v>85.740831360306146</v>
      </c>
      <c r="X26" s="68">
        <v>85.74083136030616</v>
      </c>
      <c r="Y26" s="68">
        <v>85.74083136030616</v>
      </c>
      <c r="Z26" s="68">
        <v>85.74083136030616</v>
      </c>
      <c r="AA26" s="68">
        <v>0</v>
      </c>
      <c r="AB26" s="68">
        <v>0</v>
      </c>
      <c r="AC26" s="68">
        <v>0</v>
      </c>
      <c r="AD26" s="68">
        <v>0</v>
      </c>
    </row>
    <row r="27" spans="1:30">
      <c r="B27" t="s">
        <v>219</v>
      </c>
      <c r="C27" s="68">
        <v>0</v>
      </c>
      <c r="D27" s="68">
        <v>0</v>
      </c>
      <c r="E27" s="68">
        <v>0</v>
      </c>
      <c r="F27" s="68">
        <v>0</v>
      </c>
      <c r="G27" s="68">
        <v>0</v>
      </c>
      <c r="H27" s="68">
        <v>0</v>
      </c>
      <c r="I27" s="68">
        <v>0</v>
      </c>
      <c r="J27" s="68">
        <v>0</v>
      </c>
      <c r="K27" s="68">
        <v>0</v>
      </c>
      <c r="L27" s="68">
        <v>123.54619625757506</v>
      </c>
      <c r="M27" s="68">
        <v>119.22207938855993</v>
      </c>
      <c r="N27" s="68">
        <v>115.04930660996034</v>
      </c>
      <c r="O27" s="68">
        <v>111.02258087861173</v>
      </c>
      <c r="P27" s="68">
        <v>107.13679054786031</v>
      </c>
      <c r="Q27" s="68">
        <v>103.38700287868519</v>
      </c>
      <c r="R27" s="68">
        <v>99.768457777931232</v>
      </c>
      <c r="S27" s="68">
        <v>77.501769940466261</v>
      </c>
      <c r="T27" s="68">
        <v>71.114133803791731</v>
      </c>
      <c r="U27" s="68">
        <v>71.548196164805844</v>
      </c>
      <c r="V27" s="68">
        <v>70.683403885211888</v>
      </c>
      <c r="W27" s="68">
        <v>59.33809916364045</v>
      </c>
      <c r="X27" s="68">
        <v>55.994012316934636</v>
      </c>
      <c r="Y27" s="68">
        <v>53.463877469843418</v>
      </c>
      <c r="Z27" s="68">
        <v>54.13618629098697</v>
      </c>
      <c r="AA27" s="68">
        <v>34.826008373166353</v>
      </c>
      <c r="AB27" s="68">
        <v>31.83453908666764</v>
      </c>
      <c r="AC27" s="68">
        <v>30.199814937624776</v>
      </c>
      <c r="AD27" s="68">
        <v>28.331453259179032</v>
      </c>
    </row>
    <row r="28" spans="1:30">
      <c r="A28" t="s">
        <v>90</v>
      </c>
      <c r="B28" t="s">
        <v>54</v>
      </c>
      <c r="C28" s="68">
        <v>0</v>
      </c>
      <c r="D28" s="68">
        <v>0</v>
      </c>
      <c r="E28" s="68">
        <v>0</v>
      </c>
      <c r="F28" s="68">
        <v>0</v>
      </c>
      <c r="G28" s="68">
        <v>0</v>
      </c>
      <c r="H28" s="68">
        <v>111.50451265496342</v>
      </c>
      <c r="I28" s="68">
        <v>108.15937727531451</v>
      </c>
      <c r="J28" s="68">
        <v>104.91459595705504</v>
      </c>
      <c r="K28" s="68">
        <v>101.24258509855814</v>
      </c>
      <c r="L28" s="68">
        <v>97.699094620108596</v>
      </c>
      <c r="M28" s="68">
        <v>94.279626308404772</v>
      </c>
      <c r="N28" s="68">
        <v>90.979839387610625</v>
      </c>
      <c r="O28" s="68">
        <v>85.801839403966866</v>
      </c>
      <c r="P28" s="68">
        <v>80.413106897792403</v>
      </c>
      <c r="Q28" s="68">
        <v>77.35871979609982</v>
      </c>
      <c r="R28" s="68">
        <v>74.436784170217422</v>
      </c>
      <c r="S28" s="68">
        <v>69.375933666702309</v>
      </c>
      <c r="T28" s="68">
        <v>69.990374303041861</v>
      </c>
      <c r="U28" s="68">
        <v>69.880652760838373</v>
      </c>
      <c r="V28" s="68">
        <v>69.564362128513096</v>
      </c>
      <c r="W28" s="68">
        <v>64.030714483344312</v>
      </c>
      <c r="X28" s="68">
        <v>64.165438633940482</v>
      </c>
      <c r="Y28" s="68">
        <v>64.125813883765133</v>
      </c>
      <c r="Z28" s="68">
        <v>64.042180368501434</v>
      </c>
      <c r="AA28" s="68">
        <v>58.876620779640298</v>
      </c>
      <c r="AB28" s="68">
        <v>54.047370080512621</v>
      </c>
      <c r="AC28" s="68">
        <v>51.466945846040346</v>
      </c>
      <c r="AD28" s="68">
        <v>48.937687629628002</v>
      </c>
    </row>
    <row r="29" spans="1:30">
      <c r="B29" t="s">
        <v>31</v>
      </c>
      <c r="C29" s="68">
        <v>0</v>
      </c>
      <c r="D29" s="68">
        <v>0</v>
      </c>
      <c r="E29" s="68">
        <v>0</v>
      </c>
      <c r="F29" s="68">
        <v>0</v>
      </c>
      <c r="G29" s="68">
        <v>0</v>
      </c>
      <c r="H29" s="68">
        <v>0</v>
      </c>
      <c r="I29" s="68">
        <v>0</v>
      </c>
      <c r="J29" s="68">
        <v>122.59473462656321</v>
      </c>
      <c r="K29" s="68">
        <v>118.18225212567199</v>
      </c>
      <c r="L29" s="68">
        <v>114.98232800124293</v>
      </c>
      <c r="M29" s="68">
        <v>108.96408603595746</v>
      </c>
      <c r="N29" s="68">
        <v>105.17900507238222</v>
      </c>
      <c r="O29" s="68">
        <v>104.0451341510333</v>
      </c>
      <c r="P29" s="68">
        <v>98.81594405629383</v>
      </c>
      <c r="Q29" s="68">
        <v>91.415128781606711</v>
      </c>
      <c r="R29" s="68">
        <v>88.371512316446029</v>
      </c>
      <c r="S29" s="68">
        <v>85.363803153678987</v>
      </c>
      <c r="T29" s="68">
        <v>85.363803153678987</v>
      </c>
      <c r="U29" s="68">
        <v>86.156852235374259</v>
      </c>
      <c r="V29" s="68">
        <v>85.111893445375784</v>
      </c>
      <c r="W29" s="68">
        <v>78.294079233418103</v>
      </c>
      <c r="X29" s="68">
        <v>78.036582745322136</v>
      </c>
      <c r="Y29" s="68">
        <v>78.310308003676269</v>
      </c>
      <c r="Z29" s="68">
        <v>78.250104501105682</v>
      </c>
      <c r="AA29" s="68">
        <v>73.128002561223909</v>
      </c>
      <c r="AB29" s="68">
        <v>66.925655270050044</v>
      </c>
      <c r="AC29" s="68">
        <v>0</v>
      </c>
      <c r="AD29" s="68">
        <v>0</v>
      </c>
    </row>
    <row r="30" spans="1:30">
      <c r="B30" t="s">
        <v>41</v>
      </c>
      <c r="C30" s="68">
        <v>0</v>
      </c>
      <c r="D30" s="68">
        <v>0</v>
      </c>
      <c r="E30" s="68">
        <v>0</v>
      </c>
      <c r="F30" s="68">
        <v>0</v>
      </c>
      <c r="G30" s="68">
        <v>0</v>
      </c>
      <c r="H30" s="68">
        <v>0</v>
      </c>
      <c r="I30" s="68">
        <v>0</v>
      </c>
      <c r="J30" s="68">
        <v>0</v>
      </c>
      <c r="K30" s="68">
        <v>116.09149757967997</v>
      </c>
      <c r="L30" s="68">
        <v>104.32531452497916</v>
      </c>
      <c r="M30" s="68">
        <v>98.196136410927352</v>
      </c>
      <c r="N30" s="68">
        <v>92.846416130961842</v>
      </c>
      <c r="O30" s="68">
        <v>86.926119688157755</v>
      </c>
      <c r="P30" s="68">
        <v>83.788955559275053</v>
      </c>
      <c r="Q30" s="68">
        <v>81.24701334374592</v>
      </c>
      <c r="R30" s="68">
        <v>77.707372056353776</v>
      </c>
      <c r="S30" s="68">
        <v>73.695293791288265</v>
      </c>
      <c r="T30" s="68">
        <v>73.723247464194259</v>
      </c>
      <c r="U30" s="68">
        <v>74.153380292196886</v>
      </c>
      <c r="V30" s="68">
        <v>75.126927344885985</v>
      </c>
      <c r="W30" s="68">
        <v>69.024489665442417</v>
      </c>
      <c r="X30" s="68">
        <v>68.649257957115296</v>
      </c>
      <c r="Y30" s="68">
        <v>67.860473004291492</v>
      </c>
      <c r="Z30" s="68">
        <v>68.359523918499846</v>
      </c>
      <c r="AA30" s="68">
        <v>62.051242258979705</v>
      </c>
      <c r="AB30" s="68">
        <v>57.034707774616898</v>
      </c>
      <c r="AC30" s="68">
        <v>54.364694719499809</v>
      </c>
      <c r="AD30" s="68">
        <v>51.544704018758061</v>
      </c>
    </row>
    <row r="31" spans="1:30">
      <c r="B31" t="s">
        <v>102</v>
      </c>
      <c r="C31" s="68">
        <v>0</v>
      </c>
      <c r="D31" s="68">
        <v>0</v>
      </c>
      <c r="E31" s="68">
        <v>0</v>
      </c>
      <c r="F31" s="68">
        <v>0</v>
      </c>
      <c r="G31" s="68">
        <v>0</v>
      </c>
      <c r="H31" s="68">
        <v>0</v>
      </c>
      <c r="I31" s="68">
        <v>0</v>
      </c>
      <c r="J31" s="68">
        <v>101.57916082547237</v>
      </c>
      <c r="K31" s="68">
        <v>98.023890196580851</v>
      </c>
      <c r="L31" s="68">
        <v>94.593054039700519</v>
      </c>
      <c r="M31" s="68">
        <v>91.881762980329739</v>
      </c>
      <c r="N31" s="68">
        <v>88.500619982333049</v>
      </c>
      <c r="O31" s="68">
        <v>85.004357161935914</v>
      </c>
      <c r="P31" s="68">
        <v>82.029204661268139</v>
      </c>
      <c r="Q31" s="68">
        <v>79.158182498123765</v>
      </c>
      <c r="R31" s="68">
        <v>76.387646110689431</v>
      </c>
      <c r="S31" s="68">
        <v>72.06776883542797</v>
      </c>
      <c r="T31" s="68">
        <v>71.731289439337246</v>
      </c>
      <c r="U31" s="68">
        <v>71.394810043246551</v>
      </c>
      <c r="V31" s="68">
        <v>71.73128943933726</v>
      </c>
      <c r="W31" s="68">
        <v>65.33946337484997</v>
      </c>
      <c r="X31" s="68">
        <v>65.886913891558237</v>
      </c>
      <c r="Y31" s="68">
        <v>65.647404290498386</v>
      </c>
      <c r="Z31" s="68">
        <v>66.006668692088169</v>
      </c>
      <c r="AA31" s="68">
        <v>60.283602176966951</v>
      </c>
      <c r="AB31" s="68">
        <v>55.152390027567812</v>
      </c>
      <c r="AC31" s="68">
        <v>52.383833217498122</v>
      </c>
      <c r="AD31" s="68">
        <v>49.803999296232007</v>
      </c>
    </row>
    <row r="32" spans="1:30">
      <c r="B32" t="s">
        <v>195</v>
      </c>
      <c r="C32" s="68">
        <v>0</v>
      </c>
      <c r="D32" s="68">
        <v>0</v>
      </c>
      <c r="E32" s="68">
        <v>0</v>
      </c>
      <c r="F32" s="68">
        <v>0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68">
        <v>0</v>
      </c>
      <c r="N32" s="68">
        <v>0</v>
      </c>
      <c r="O32" s="68">
        <v>0</v>
      </c>
      <c r="P32" s="68">
        <v>0</v>
      </c>
      <c r="Q32" s="68">
        <v>76.558958595200309</v>
      </c>
      <c r="R32" s="68">
        <v>73.87939504436828</v>
      </c>
      <c r="S32" s="68">
        <v>69.375933666702323</v>
      </c>
      <c r="T32" s="68">
        <v>69.375933666702323</v>
      </c>
      <c r="U32" s="68">
        <v>69.375933666702323</v>
      </c>
      <c r="V32" s="68">
        <v>69.375933666702309</v>
      </c>
      <c r="W32" s="68">
        <v>63.491817880959616</v>
      </c>
      <c r="X32" s="68">
        <v>63.491817880959616</v>
      </c>
      <c r="Y32" s="68">
        <v>63.491817880959616</v>
      </c>
      <c r="Z32" s="68">
        <v>63.491817880959616</v>
      </c>
      <c r="AA32" s="68">
        <v>58.106763033933262</v>
      </c>
      <c r="AB32" s="68">
        <v>53.178441301083161</v>
      </c>
      <c r="AC32" s="68">
        <v>50.519519236028984</v>
      </c>
      <c r="AD32" s="68">
        <v>47.993543274227534</v>
      </c>
    </row>
    <row r="33" spans="1:30">
      <c r="B33" t="s">
        <v>135</v>
      </c>
      <c r="C33" s="68">
        <v>0</v>
      </c>
      <c r="D33" s="68">
        <v>0</v>
      </c>
      <c r="E33" s="68">
        <v>0</v>
      </c>
      <c r="F33" s="68">
        <v>0</v>
      </c>
      <c r="G33" s="68">
        <v>0</v>
      </c>
      <c r="H33" s="68">
        <v>0</v>
      </c>
      <c r="I33" s="68">
        <v>0</v>
      </c>
      <c r="J33" s="68">
        <v>0</v>
      </c>
      <c r="K33" s="68">
        <v>0</v>
      </c>
      <c r="L33" s="68">
        <v>0</v>
      </c>
      <c r="M33" s="68">
        <v>88.28496798821719</v>
      </c>
      <c r="N33" s="68">
        <v>85.194994108629601</v>
      </c>
      <c r="O33" s="68">
        <v>82.213169314827567</v>
      </c>
      <c r="P33" s="68">
        <v>77.57269264683508</v>
      </c>
      <c r="Q33" s="68">
        <v>74.474019635636012</v>
      </c>
      <c r="R33" s="68">
        <v>72.288538131268197</v>
      </c>
      <c r="S33" s="68">
        <v>67.591573232887953</v>
      </c>
      <c r="T33" s="68">
        <v>67.591573232887953</v>
      </c>
      <c r="U33" s="68">
        <v>67.770009276269391</v>
      </c>
      <c r="V33" s="68">
        <v>67.770009276269391</v>
      </c>
      <c r="W33" s="68">
        <v>62.061821982739794</v>
      </c>
      <c r="X33" s="68">
        <v>61.95819909156446</v>
      </c>
      <c r="Y33" s="68">
        <v>62.092086446194202</v>
      </c>
      <c r="Z33" s="68">
        <v>62.108553874838492</v>
      </c>
      <c r="AA33" s="68">
        <v>57.128534700028659</v>
      </c>
      <c r="AB33" s="68">
        <v>52.322105692370066</v>
      </c>
      <c r="AC33" s="68">
        <v>49.739897025596449</v>
      </c>
      <c r="AD33" s="68">
        <v>47.282527818313064</v>
      </c>
    </row>
    <row r="34" spans="1:30">
      <c r="B34" t="s">
        <v>295</v>
      </c>
      <c r="C34" s="68">
        <v>0</v>
      </c>
      <c r="D34" s="68">
        <v>0</v>
      </c>
      <c r="E34" s="68">
        <v>0</v>
      </c>
      <c r="F34" s="68">
        <v>0</v>
      </c>
      <c r="G34" s="68">
        <v>0</v>
      </c>
      <c r="H34" s="68">
        <v>0</v>
      </c>
      <c r="I34" s="68">
        <v>0</v>
      </c>
      <c r="J34" s="68">
        <v>0</v>
      </c>
      <c r="K34" s="68">
        <v>0</v>
      </c>
      <c r="L34" s="68">
        <v>0</v>
      </c>
      <c r="M34" s="68">
        <v>0</v>
      </c>
      <c r="N34" s="68">
        <v>0</v>
      </c>
      <c r="O34" s="68">
        <v>0</v>
      </c>
      <c r="P34" s="68">
        <v>0</v>
      </c>
      <c r="Q34" s="68">
        <v>0</v>
      </c>
      <c r="R34" s="68">
        <v>0</v>
      </c>
      <c r="S34" s="68">
        <v>0</v>
      </c>
      <c r="T34" s="68">
        <v>0</v>
      </c>
      <c r="U34" s="68">
        <v>0</v>
      </c>
      <c r="V34" s="68">
        <v>0</v>
      </c>
      <c r="W34" s="68">
        <v>77.747429336042572</v>
      </c>
      <c r="X34" s="68">
        <v>77.747429336042572</v>
      </c>
      <c r="Y34" s="68">
        <v>77.747429336042572</v>
      </c>
      <c r="Z34" s="68">
        <v>77.747429336042572</v>
      </c>
      <c r="AA34" s="68">
        <v>71.153285631181802</v>
      </c>
      <c r="AB34" s="68">
        <v>65.118423841770792</v>
      </c>
      <c r="AC34" s="68">
        <v>61.862502649682256</v>
      </c>
      <c r="AD34" s="68">
        <v>58.76937751719813</v>
      </c>
    </row>
    <row r="35" spans="1:30">
      <c r="B35" t="s">
        <v>45</v>
      </c>
      <c r="C35" s="68">
        <v>0</v>
      </c>
      <c r="D35" s="68">
        <v>0</v>
      </c>
      <c r="E35" s="68">
        <v>117.73255813953487</v>
      </c>
      <c r="F35" s="68">
        <v>115.98837209302323</v>
      </c>
      <c r="G35" s="68">
        <v>114.95310582985918</v>
      </c>
      <c r="H35" s="68">
        <v>111.50451265496342</v>
      </c>
      <c r="I35" s="68">
        <v>108.15937727531451</v>
      </c>
      <c r="J35" s="68">
        <v>102.69097253599995</v>
      </c>
      <c r="K35" s="68">
        <v>97.834555202346891</v>
      </c>
      <c r="L35" s="68">
        <v>93.81654389459851</v>
      </c>
      <c r="M35" s="68">
        <v>90.532964858287542</v>
      </c>
      <c r="N35" s="68">
        <v>86.847807045481332</v>
      </c>
      <c r="O35" s="68">
        <v>84.073961212899803</v>
      </c>
      <c r="P35" s="68">
        <v>82.478120706678084</v>
      </c>
      <c r="Q35" s="68">
        <v>79.758003398798408</v>
      </c>
      <c r="R35" s="68">
        <v>76.966473279840443</v>
      </c>
      <c r="S35" s="68">
        <v>72.373659195510427</v>
      </c>
      <c r="T35" s="68">
        <v>72.516408030215587</v>
      </c>
      <c r="U35" s="68">
        <v>72.06776883542797</v>
      </c>
      <c r="V35" s="68">
        <v>72.06776883542797</v>
      </c>
      <c r="W35" s="68">
        <v>65.916852591690727</v>
      </c>
      <c r="X35" s="68">
        <v>65.750051262381177</v>
      </c>
      <c r="Y35" s="68">
        <v>65.561180834116826</v>
      </c>
      <c r="Z35" s="68">
        <v>65.647404290498386</v>
      </c>
      <c r="AA35" s="68">
        <v>53.859192636715925</v>
      </c>
      <c r="AB35" s="68">
        <v>50.106847028401539</v>
      </c>
      <c r="AC35" s="68">
        <v>48.172191588494094</v>
      </c>
      <c r="AD35" s="68">
        <v>46.046092852697065</v>
      </c>
    </row>
    <row r="36" spans="1:30">
      <c r="B36" t="s">
        <v>184</v>
      </c>
      <c r="C36" s="68">
        <v>0</v>
      </c>
      <c r="D36" s="68">
        <v>0</v>
      </c>
      <c r="E36" s="68">
        <v>0</v>
      </c>
      <c r="F36" s="68">
        <v>0</v>
      </c>
      <c r="G36" s="68">
        <v>0</v>
      </c>
      <c r="H36" s="68">
        <v>0</v>
      </c>
      <c r="I36" s="68">
        <v>0</v>
      </c>
      <c r="J36" s="68">
        <v>0</v>
      </c>
      <c r="K36" s="68">
        <v>0</v>
      </c>
      <c r="L36" s="68">
        <v>0</v>
      </c>
      <c r="M36" s="68">
        <v>0</v>
      </c>
      <c r="N36" s="68">
        <v>0</v>
      </c>
      <c r="O36" s="68">
        <v>0</v>
      </c>
      <c r="P36" s="68">
        <v>97.14869707067443</v>
      </c>
      <c r="Q36" s="68">
        <v>93.748492673200815</v>
      </c>
      <c r="R36" s="68">
        <v>90.467295429638781</v>
      </c>
      <c r="S36" s="68">
        <v>83.745348587755259</v>
      </c>
      <c r="T36" s="68">
        <v>82.779478250176936</v>
      </c>
      <c r="U36" s="68">
        <v>82.236176185289153</v>
      </c>
      <c r="V36" s="68">
        <v>82.779478250176936</v>
      </c>
      <c r="W36" s="68">
        <v>75.537554083596916</v>
      </c>
      <c r="X36" s="68">
        <v>75.035309708041098</v>
      </c>
      <c r="Y36" s="68">
        <v>75.261319677041215</v>
      </c>
      <c r="Z36" s="68">
        <v>74.432616457374095</v>
      </c>
      <c r="AA36" s="68">
        <v>68.878035218556803</v>
      </c>
      <c r="AB36" s="68">
        <v>62.342056933788321</v>
      </c>
      <c r="AC36" s="68">
        <v>59.241668433121504</v>
      </c>
      <c r="AD36" s="68">
        <v>55.034688758599067</v>
      </c>
    </row>
    <row r="37" spans="1:30">
      <c r="B37" t="s">
        <v>141</v>
      </c>
      <c r="C37" s="68">
        <v>0</v>
      </c>
      <c r="D37" s="68">
        <v>0</v>
      </c>
      <c r="E37" s="68">
        <v>0</v>
      </c>
      <c r="F37" s="68">
        <v>0</v>
      </c>
      <c r="G37" s="68">
        <v>0</v>
      </c>
      <c r="H37" s="68">
        <v>0</v>
      </c>
      <c r="I37" s="68">
        <v>0</v>
      </c>
      <c r="J37" s="68">
        <v>0</v>
      </c>
      <c r="K37" s="68">
        <v>0</v>
      </c>
      <c r="L37" s="68">
        <v>0</v>
      </c>
      <c r="M37" s="68">
        <v>0</v>
      </c>
      <c r="N37" s="68">
        <v>0</v>
      </c>
      <c r="O37" s="68">
        <v>100.67222494370408</v>
      </c>
      <c r="P37" s="68">
        <v>97.14869707067443</v>
      </c>
      <c r="Q37" s="68">
        <v>93.748492673200829</v>
      </c>
      <c r="R37" s="68">
        <v>90.467295429638781</v>
      </c>
      <c r="S37" s="68">
        <v>84.952686509728139</v>
      </c>
      <c r="T37" s="68">
        <v>84.952686509728139</v>
      </c>
      <c r="U37" s="68">
        <v>84.952686509728139</v>
      </c>
      <c r="V37" s="68">
        <v>84.952686509728139</v>
      </c>
      <c r="W37" s="68">
        <v>77.747429336042572</v>
      </c>
      <c r="X37" s="68">
        <v>77.747429336042558</v>
      </c>
      <c r="Y37" s="68">
        <v>77.747429336042572</v>
      </c>
      <c r="Z37" s="68">
        <v>77.747429336042572</v>
      </c>
      <c r="AA37" s="68">
        <v>71.153285631181802</v>
      </c>
      <c r="AB37" s="68">
        <v>65.118423841770792</v>
      </c>
      <c r="AC37" s="68">
        <v>61.862502649682256</v>
      </c>
      <c r="AD37" s="68">
        <v>58.76937751719813</v>
      </c>
    </row>
    <row r="38" spans="1:30">
      <c r="A38" t="s">
        <v>4</v>
      </c>
      <c r="B38" t="s">
        <v>31</v>
      </c>
      <c r="C38" s="68">
        <v>0</v>
      </c>
      <c r="D38" s="68">
        <v>0</v>
      </c>
      <c r="E38" s="68">
        <v>0</v>
      </c>
      <c r="F38" s="68">
        <v>0</v>
      </c>
      <c r="G38" s="68">
        <v>0</v>
      </c>
      <c r="H38" s="68">
        <v>127.48897458469233</v>
      </c>
      <c r="I38" s="68">
        <v>123.66430534715154</v>
      </c>
      <c r="J38" s="68">
        <v>119.95437618673701</v>
      </c>
      <c r="K38" s="68">
        <v>115.7559730202012</v>
      </c>
      <c r="L38" s="68">
        <v>111.70451396449415</v>
      </c>
      <c r="M38" s="68">
        <v>107.79485597573685</v>
      </c>
      <c r="N38" s="68">
        <v>104.02203601658606</v>
      </c>
      <c r="O38" s="68">
        <v>100.38126475600554</v>
      </c>
      <c r="P38" s="68">
        <v>96.867920489545341</v>
      </c>
      <c r="Q38" s="68">
        <v>93.477543272411253</v>
      </c>
      <c r="R38" s="68">
        <v>90.205829257876843</v>
      </c>
      <c r="S38" s="68">
        <v>84.707158514035299</v>
      </c>
      <c r="T38" s="68">
        <v>0</v>
      </c>
      <c r="U38" s="68">
        <v>0</v>
      </c>
      <c r="V38" s="68">
        <v>0</v>
      </c>
      <c r="W38" s="68">
        <v>0</v>
      </c>
      <c r="X38" s="68">
        <v>0</v>
      </c>
      <c r="Y38" s="68">
        <v>0</v>
      </c>
      <c r="Z38" s="68">
        <v>0</v>
      </c>
      <c r="AA38" s="68">
        <v>0</v>
      </c>
      <c r="AB38" s="68">
        <v>0</v>
      </c>
      <c r="AC38" s="68">
        <v>0</v>
      </c>
      <c r="AD38" s="68">
        <v>0</v>
      </c>
    </row>
    <row r="39" spans="1:30">
      <c r="A39" t="s">
        <v>6</v>
      </c>
      <c r="B39" t="s">
        <v>201</v>
      </c>
      <c r="C39" s="68">
        <v>0</v>
      </c>
      <c r="D39" s="68">
        <v>0</v>
      </c>
      <c r="E39" s="68">
        <v>0</v>
      </c>
      <c r="F39" s="68">
        <v>0</v>
      </c>
      <c r="G39" s="68">
        <v>0</v>
      </c>
      <c r="H39" s="68">
        <v>0</v>
      </c>
      <c r="I39" s="68">
        <v>0</v>
      </c>
      <c r="J39" s="68">
        <v>0</v>
      </c>
      <c r="K39" s="68">
        <v>0</v>
      </c>
      <c r="L39" s="68">
        <v>0</v>
      </c>
      <c r="M39" s="68">
        <v>0</v>
      </c>
      <c r="N39" s="68">
        <v>0</v>
      </c>
      <c r="O39" s="68">
        <v>0</v>
      </c>
      <c r="P39" s="68">
        <v>0</v>
      </c>
      <c r="Q39" s="68">
        <v>207.87655049131601</v>
      </c>
      <c r="R39" s="68">
        <v>193.8394905480898</v>
      </c>
      <c r="S39" s="68">
        <v>175.61914922457888</v>
      </c>
      <c r="T39" s="68">
        <v>0</v>
      </c>
      <c r="U39" s="68">
        <v>0</v>
      </c>
      <c r="V39" s="68">
        <v>0</v>
      </c>
      <c r="W39" s="68">
        <v>0</v>
      </c>
      <c r="X39" s="68">
        <v>0</v>
      </c>
      <c r="Y39" s="68">
        <v>0</v>
      </c>
      <c r="Z39" s="68">
        <v>0</v>
      </c>
      <c r="AA39" s="68">
        <v>0</v>
      </c>
      <c r="AB39" s="68">
        <v>0</v>
      </c>
      <c r="AC39" s="68">
        <v>0</v>
      </c>
      <c r="AD39" s="68">
        <v>0</v>
      </c>
    </row>
    <row r="40" spans="1:30">
      <c r="B40" t="s">
        <v>139</v>
      </c>
      <c r="C40" s="68">
        <v>0</v>
      </c>
      <c r="D40" s="68">
        <v>0</v>
      </c>
      <c r="E40" s="68">
        <v>0</v>
      </c>
      <c r="F40" s="68">
        <v>0</v>
      </c>
      <c r="G40" s="68">
        <v>0</v>
      </c>
      <c r="H40" s="68">
        <v>0</v>
      </c>
      <c r="I40" s="68">
        <v>0</v>
      </c>
      <c r="J40" s="68">
        <v>0</v>
      </c>
      <c r="K40" s="68">
        <v>182.72894983828084</v>
      </c>
      <c r="L40" s="68">
        <v>182.72894983828084</v>
      </c>
      <c r="M40" s="68">
        <v>182.72894983828084</v>
      </c>
      <c r="N40" s="68">
        <v>182.72894983828084</v>
      </c>
      <c r="O40" s="68">
        <v>239.53664668120643</v>
      </c>
      <c r="P40" s="68">
        <v>310.62565105181847</v>
      </c>
      <c r="Q40" s="68">
        <v>256.79775673715829</v>
      </c>
      <c r="R40" s="68">
        <v>266.24426541280076</v>
      </c>
      <c r="S40" s="68">
        <v>233.18419530903319</v>
      </c>
      <c r="T40" s="68">
        <v>228.15623603271382</v>
      </c>
      <c r="U40" s="68">
        <v>244.34644666952039</v>
      </c>
      <c r="V40" s="68">
        <v>250.98101030250186</v>
      </c>
      <c r="W40" s="68">
        <v>214.59414267789992</v>
      </c>
      <c r="X40" s="68">
        <v>0</v>
      </c>
      <c r="Y40" s="68">
        <v>0</v>
      </c>
      <c r="Z40" s="68">
        <v>0</v>
      </c>
      <c r="AA40" s="68">
        <v>0</v>
      </c>
      <c r="AB40" s="68">
        <v>0</v>
      </c>
      <c r="AC40" s="68">
        <v>0</v>
      </c>
      <c r="AD40" s="68">
        <v>0</v>
      </c>
    </row>
    <row r="41" spans="1:30">
      <c r="B41" t="s">
        <v>202</v>
      </c>
      <c r="C41" s="68">
        <v>0</v>
      </c>
      <c r="D41" s="68">
        <v>0</v>
      </c>
      <c r="E41" s="68">
        <v>0</v>
      </c>
      <c r="F41" s="68">
        <v>0</v>
      </c>
      <c r="G41" s="68">
        <v>0</v>
      </c>
      <c r="H41" s="68">
        <v>0</v>
      </c>
      <c r="I41" s="68">
        <v>0</v>
      </c>
      <c r="J41" s="68">
        <v>0</v>
      </c>
      <c r="K41" s="68">
        <v>0</v>
      </c>
      <c r="L41" s="68">
        <v>0</v>
      </c>
      <c r="M41" s="68">
        <v>0</v>
      </c>
      <c r="N41" s="68">
        <v>0</v>
      </c>
      <c r="O41" s="68">
        <v>0</v>
      </c>
      <c r="P41" s="68">
        <v>0</v>
      </c>
      <c r="Q41" s="68">
        <v>270.16051779566101</v>
      </c>
      <c r="R41" s="68">
        <v>273.93363837573816</v>
      </c>
      <c r="S41" s="68">
        <v>246.05128493548645</v>
      </c>
      <c r="T41" s="68">
        <v>242.99493449086282</v>
      </c>
      <c r="U41" s="68">
        <v>212.02027378861735</v>
      </c>
      <c r="V41" s="68">
        <v>219.50248271935274</v>
      </c>
      <c r="W41" s="68">
        <v>206.7235649328874</v>
      </c>
      <c r="X41" s="68">
        <v>0</v>
      </c>
      <c r="Y41" s="68">
        <v>0</v>
      </c>
      <c r="Z41" s="68">
        <v>0</v>
      </c>
      <c r="AA41" s="68">
        <v>0</v>
      </c>
      <c r="AB41" s="68">
        <v>0</v>
      </c>
      <c r="AC41" s="68">
        <v>0</v>
      </c>
      <c r="AD41" s="68">
        <v>0</v>
      </c>
    </row>
    <row r="42" spans="1:30">
      <c r="B42" t="s">
        <v>48</v>
      </c>
      <c r="C42" s="68">
        <v>0</v>
      </c>
      <c r="D42" s="68">
        <v>0</v>
      </c>
      <c r="E42" s="68">
        <v>228.07370672773936</v>
      </c>
      <c r="F42" s="68">
        <v>461.86432292735634</v>
      </c>
      <c r="G42" s="68">
        <v>230.21069357886992</v>
      </c>
      <c r="H42" s="68">
        <v>231.21507709192932</v>
      </c>
      <c r="I42" s="68">
        <v>213.66383094302157</v>
      </c>
      <c r="J42" s="68">
        <v>231.76717004226069</v>
      </c>
      <c r="K42" s="68">
        <v>177.35472887585246</v>
      </c>
      <c r="L42" s="68">
        <v>190.89767613474413</v>
      </c>
      <c r="M42" s="68">
        <v>207.36986837620881</v>
      </c>
      <c r="N42" s="68">
        <v>212.2231781597371</v>
      </c>
      <c r="O42" s="68">
        <v>168.33967272872002</v>
      </c>
      <c r="P42" s="68">
        <v>168.17182216916191</v>
      </c>
      <c r="Q42" s="68">
        <v>195.60059079520957</v>
      </c>
      <c r="R42" s="68">
        <v>202.91849232593253</v>
      </c>
      <c r="S42" s="68">
        <v>183.29142114708193</v>
      </c>
      <c r="T42" s="68">
        <v>182.59826133969756</v>
      </c>
      <c r="U42" s="68">
        <v>177.54825015266209</v>
      </c>
      <c r="V42" s="68">
        <v>201.89264744841691</v>
      </c>
      <c r="W42" s="68">
        <v>176.49062998450736</v>
      </c>
      <c r="X42" s="68">
        <v>0</v>
      </c>
      <c r="Y42" s="68">
        <v>0</v>
      </c>
      <c r="Z42" s="68">
        <v>0</v>
      </c>
      <c r="AA42" s="68">
        <v>0</v>
      </c>
      <c r="AB42" s="68">
        <v>0</v>
      </c>
      <c r="AC42" s="68">
        <v>0</v>
      </c>
      <c r="AD42" s="68">
        <v>0</v>
      </c>
    </row>
    <row r="43" spans="1:30">
      <c r="B43" t="s">
        <v>93</v>
      </c>
      <c r="C43" s="68">
        <v>0</v>
      </c>
      <c r="D43" s="68">
        <v>0</v>
      </c>
      <c r="E43" s="68">
        <v>0</v>
      </c>
      <c r="F43" s="68">
        <v>0</v>
      </c>
      <c r="G43" s="68">
        <v>0</v>
      </c>
      <c r="H43" s="68">
        <v>368.58544470945128</v>
      </c>
      <c r="I43" s="68">
        <v>368.58544470945122</v>
      </c>
      <c r="J43" s="68">
        <v>632.78147063783013</v>
      </c>
      <c r="K43" s="68">
        <v>504.55126958177601</v>
      </c>
      <c r="L43" s="68">
        <v>442.81475784084893</v>
      </c>
      <c r="M43" s="68">
        <v>378.83749886423072</v>
      </c>
      <c r="N43" s="68">
        <v>314.84853949698095</v>
      </c>
      <c r="O43" s="68">
        <v>202.54801884503431</v>
      </c>
      <c r="P43" s="68">
        <v>220.74273086681907</v>
      </c>
      <c r="Q43" s="68">
        <v>256.28779360594393</v>
      </c>
      <c r="R43" s="68">
        <v>235.82036128895305</v>
      </c>
      <c r="S43" s="68">
        <v>197.17856561915826</v>
      </c>
      <c r="T43" s="68">
        <v>186.07084982329684</v>
      </c>
      <c r="U43" s="68">
        <v>174.47665741923936</v>
      </c>
      <c r="V43" s="68">
        <v>168.86328391203477</v>
      </c>
      <c r="W43" s="68">
        <v>155.920251391401</v>
      </c>
      <c r="X43" s="68">
        <v>0</v>
      </c>
      <c r="Y43" s="68">
        <v>0</v>
      </c>
      <c r="Z43" s="68">
        <v>0</v>
      </c>
      <c r="AA43" s="68">
        <v>0</v>
      </c>
      <c r="AB43" s="68">
        <v>0</v>
      </c>
      <c r="AC43" s="68">
        <v>0</v>
      </c>
      <c r="AD43" s="68">
        <v>0</v>
      </c>
    </row>
    <row r="44" spans="1:30">
      <c r="B44" t="s">
        <v>125</v>
      </c>
      <c r="C44" s="68">
        <v>0</v>
      </c>
      <c r="D44" s="68">
        <v>0</v>
      </c>
      <c r="E44" s="68">
        <v>0</v>
      </c>
      <c r="F44" s="68">
        <v>0</v>
      </c>
      <c r="G44" s="68">
        <v>0</v>
      </c>
      <c r="H44" s="68">
        <v>350.60471076398898</v>
      </c>
      <c r="I44" s="68">
        <v>350.59915585720989</v>
      </c>
      <c r="J44" s="68">
        <v>350.60757269590351</v>
      </c>
      <c r="K44" s="68">
        <v>305.61926589771372</v>
      </c>
      <c r="L44" s="68">
        <v>298.55320384949158</v>
      </c>
      <c r="M44" s="68">
        <v>301.95517142770439</v>
      </c>
      <c r="N44" s="68">
        <v>306.41587735792064</v>
      </c>
      <c r="O44" s="68">
        <v>270.57311080111435</v>
      </c>
      <c r="P44" s="68">
        <v>276.17662754141816</v>
      </c>
      <c r="Q44" s="68">
        <v>313.38227865487823</v>
      </c>
      <c r="R44" s="68">
        <v>244.33743295270583</v>
      </c>
      <c r="S44" s="68">
        <v>229.96902961376856</v>
      </c>
      <c r="T44" s="68">
        <v>242.40887768929923</v>
      </c>
      <c r="U44" s="68">
        <v>240.04057956299371</v>
      </c>
      <c r="V44" s="68">
        <v>260.45433681180879</v>
      </c>
      <c r="W44" s="68">
        <v>247.66803344192695</v>
      </c>
      <c r="X44" s="68">
        <v>0</v>
      </c>
      <c r="Y44" s="68">
        <v>0</v>
      </c>
      <c r="Z44" s="68">
        <v>0</v>
      </c>
      <c r="AA44" s="68">
        <v>0</v>
      </c>
      <c r="AB44" s="68">
        <v>0</v>
      </c>
      <c r="AC44" s="68">
        <v>0</v>
      </c>
      <c r="AD44" s="68">
        <v>0</v>
      </c>
    </row>
    <row r="45" spans="1:30">
      <c r="B45" t="s">
        <v>53</v>
      </c>
      <c r="C45" s="68">
        <v>0</v>
      </c>
      <c r="D45" s="68">
        <v>0</v>
      </c>
      <c r="E45" s="68">
        <v>0</v>
      </c>
      <c r="F45" s="68">
        <v>310.7090266534841</v>
      </c>
      <c r="G45" s="68">
        <v>293.78240477943712</v>
      </c>
      <c r="H45" s="68">
        <v>297.12573129045626</v>
      </c>
      <c r="I45" s="68">
        <v>291.37364058289444</v>
      </c>
      <c r="J45" s="68">
        <v>292.31661392175306</v>
      </c>
      <c r="K45" s="68">
        <v>290.37639093382523</v>
      </c>
      <c r="L45" s="68">
        <v>289.66053544731022</v>
      </c>
      <c r="M45" s="68">
        <v>285.57125654986214</v>
      </c>
      <c r="N45" s="68">
        <v>285.18496860244676</v>
      </c>
      <c r="O45" s="68">
        <v>264.44768706071181</v>
      </c>
      <c r="P45" s="68">
        <v>262.75110591919497</v>
      </c>
      <c r="Q45" s="68">
        <v>251.67673423304015</v>
      </c>
      <c r="R45" s="68">
        <v>259.75653708595036</v>
      </c>
      <c r="S45" s="68">
        <v>234.73404869030111</v>
      </c>
      <c r="T45" s="68">
        <v>233.80469699133272</v>
      </c>
      <c r="U45" s="68">
        <v>239.9950090667422</v>
      </c>
      <c r="V45" s="68">
        <v>228.50600403456582</v>
      </c>
      <c r="W45" s="68">
        <v>218.56654140862298</v>
      </c>
      <c r="X45" s="68">
        <v>0</v>
      </c>
      <c r="Y45" s="68">
        <v>0</v>
      </c>
      <c r="Z45" s="68">
        <v>0</v>
      </c>
      <c r="AA45" s="68">
        <v>0</v>
      </c>
      <c r="AB45" s="68">
        <v>0</v>
      </c>
      <c r="AC45" s="68">
        <v>0</v>
      </c>
      <c r="AD45" s="68">
        <v>0</v>
      </c>
    </row>
    <row r="46" spans="1:30">
      <c r="B46" t="s">
        <v>108</v>
      </c>
      <c r="C46" s="68">
        <v>0</v>
      </c>
      <c r="D46" s="68">
        <v>0</v>
      </c>
      <c r="E46" s="68">
        <v>0</v>
      </c>
      <c r="F46" s="68">
        <v>0</v>
      </c>
      <c r="G46" s="68">
        <v>0</v>
      </c>
      <c r="H46" s="68">
        <v>0</v>
      </c>
      <c r="I46" s="68">
        <v>0</v>
      </c>
      <c r="J46" s="68">
        <v>281.44641585379583</v>
      </c>
      <c r="K46" s="68">
        <v>221.81840076774304</v>
      </c>
      <c r="L46" s="68">
        <v>227.63904696622131</v>
      </c>
      <c r="M46" s="68">
        <v>226.08642537586624</v>
      </c>
      <c r="N46" s="68">
        <v>224.04575545471937</v>
      </c>
      <c r="O46" s="68">
        <v>225.24605525109715</v>
      </c>
      <c r="P46" s="68">
        <v>225.23550683823805</v>
      </c>
      <c r="Q46" s="68">
        <v>225.38553161744613</v>
      </c>
      <c r="R46" s="68">
        <v>234.57338412169105</v>
      </c>
      <c r="S46" s="68">
        <v>202.43761371704201</v>
      </c>
      <c r="T46" s="68">
        <v>194.40859360738466</v>
      </c>
      <c r="U46" s="68">
        <v>190.94272013135381</v>
      </c>
      <c r="V46" s="68">
        <v>228.3852681595713</v>
      </c>
      <c r="W46" s="68">
        <v>146.17244835963137</v>
      </c>
      <c r="X46" s="68">
        <v>0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</row>
    <row r="47" spans="1:30">
      <c r="B47" t="s">
        <v>58</v>
      </c>
      <c r="C47" s="68">
        <v>0</v>
      </c>
      <c r="D47" s="68">
        <v>0</v>
      </c>
      <c r="E47" s="68">
        <v>0</v>
      </c>
      <c r="F47" s="68">
        <v>0</v>
      </c>
      <c r="G47" s="68">
        <v>258.00981129661585</v>
      </c>
      <c r="H47" s="68">
        <v>258.00981129661585</v>
      </c>
      <c r="I47" s="68">
        <v>337.40739720786814</v>
      </c>
      <c r="J47" s="68">
        <v>354.011455098054</v>
      </c>
      <c r="K47" s="68">
        <v>475.22410659770406</v>
      </c>
      <c r="L47" s="68">
        <v>704.08688216598114</v>
      </c>
      <c r="M47" s="68">
        <v>210.96303452011014</v>
      </c>
      <c r="N47" s="68">
        <v>209.31403098684797</v>
      </c>
      <c r="O47" s="68">
        <v>189.47692204924928</v>
      </c>
      <c r="P47" s="68">
        <v>407.91688017331722</v>
      </c>
      <c r="Q47" s="68">
        <v>373.98108213946074</v>
      </c>
      <c r="R47" s="68">
        <v>393.47536142331415</v>
      </c>
      <c r="S47" s="68">
        <v>254.74591773001924</v>
      </c>
      <c r="T47" s="68">
        <v>224.24969592680824</v>
      </c>
      <c r="U47" s="68">
        <v>250.55213425619687</v>
      </c>
      <c r="V47" s="68">
        <v>250.2549645597577</v>
      </c>
      <c r="W47" s="68">
        <v>223.97915507310947</v>
      </c>
      <c r="X47" s="68">
        <v>0</v>
      </c>
      <c r="Y47" s="68">
        <v>0</v>
      </c>
      <c r="Z47" s="68">
        <v>0</v>
      </c>
      <c r="AA47" s="68">
        <v>0</v>
      </c>
      <c r="AB47" s="68">
        <v>0</v>
      </c>
      <c r="AC47" s="68">
        <v>0</v>
      </c>
      <c r="AD47" s="68">
        <v>0</v>
      </c>
    </row>
    <row r="48" spans="1:30">
      <c r="B48" t="s">
        <v>111</v>
      </c>
      <c r="C48" s="68">
        <v>0</v>
      </c>
      <c r="D48" s="68">
        <v>0</v>
      </c>
      <c r="E48" s="68">
        <v>0</v>
      </c>
      <c r="F48" s="68">
        <v>0</v>
      </c>
      <c r="G48" s="68">
        <v>0</v>
      </c>
      <c r="H48" s="68">
        <v>0</v>
      </c>
      <c r="I48" s="68">
        <v>0</v>
      </c>
      <c r="J48" s="68">
        <v>0</v>
      </c>
      <c r="K48" s="68">
        <v>341.85173607416766</v>
      </c>
      <c r="L48" s="68">
        <v>324.94468855513992</v>
      </c>
      <c r="M48" s="68">
        <v>328.03848504860963</v>
      </c>
      <c r="N48" s="68">
        <v>333.96128532999728</v>
      </c>
      <c r="O48" s="68">
        <v>307.28640498787763</v>
      </c>
      <c r="P48" s="68">
        <v>301.46433185667865</v>
      </c>
      <c r="Q48" s="68">
        <v>298.28005593435057</v>
      </c>
      <c r="R48" s="68">
        <v>195.67283240803573</v>
      </c>
      <c r="S48" s="68">
        <v>180.47193121220525</v>
      </c>
      <c r="T48" s="68">
        <v>182.12144692716453</v>
      </c>
      <c r="U48" s="68">
        <v>179.23001958479782</v>
      </c>
      <c r="V48" s="68">
        <v>176.59234730489058</v>
      </c>
      <c r="W48" s="68">
        <v>159.29945788054764</v>
      </c>
      <c r="X48" s="68">
        <v>0</v>
      </c>
      <c r="Y48" s="68">
        <v>0</v>
      </c>
      <c r="Z48" s="68">
        <v>0</v>
      </c>
      <c r="AA48" s="68">
        <v>0</v>
      </c>
      <c r="AB48" s="68">
        <v>0</v>
      </c>
      <c r="AC48" s="68">
        <v>0</v>
      </c>
      <c r="AD48" s="68">
        <v>0</v>
      </c>
    </row>
    <row r="49" spans="1:30">
      <c r="B49" t="s">
        <v>36</v>
      </c>
      <c r="C49" s="68">
        <v>474.27574013240417</v>
      </c>
      <c r="D49" s="68">
        <v>224.06954352487492</v>
      </c>
      <c r="E49" s="68">
        <v>199.198978591155</v>
      </c>
      <c r="F49" s="68">
        <v>200.66020230264905</v>
      </c>
      <c r="G49" s="68">
        <v>191.57472817040599</v>
      </c>
      <c r="H49" s="68">
        <v>189.02056299184503</v>
      </c>
      <c r="I49" s="68">
        <v>194.92070983514211</v>
      </c>
      <c r="J49" s="68">
        <v>219.49104357071045</v>
      </c>
      <c r="K49" s="68">
        <v>196.69787589652086</v>
      </c>
      <c r="L49" s="68">
        <v>194.56026830990206</v>
      </c>
      <c r="M49" s="68">
        <v>203.03937938510177</v>
      </c>
      <c r="N49" s="68">
        <v>212.89886990225318</v>
      </c>
      <c r="O49" s="68">
        <v>210.94920033048703</v>
      </c>
      <c r="P49" s="68">
        <v>209.83838307675478</v>
      </c>
      <c r="Q49" s="68">
        <v>212.85399442453871</v>
      </c>
      <c r="R49" s="68">
        <v>213.34210139387636</v>
      </c>
      <c r="S49" s="68">
        <v>195.32589929312971</v>
      </c>
      <c r="T49" s="68">
        <v>196.33749185845036</v>
      </c>
      <c r="U49" s="68">
        <v>192.56121800655458</v>
      </c>
      <c r="V49" s="68">
        <v>197.60535461857958</v>
      </c>
      <c r="W49" s="68">
        <v>174.60668712634171</v>
      </c>
      <c r="X49" s="68">
        <v>0</v>
      </c>
      <c r="Y49" s="68">
        <v>0</v>
      </c>
      <c r="Z49" s="68">
        <v>0</v>
      </c>
      <c r="AA49" s="68">
        <v>0</v>
      </c>
      <c r="AB49" s="68">
        <v>0</v>
      </c>
      <c r="AC49" s="68">
        <v>0</v>
      </c>
      <c r="AD49" s="68">
        <v>0</v>
      </c>
    </row>
    <row r="50" spans="1:30">
      <c r="B50" t="s">
        <v>122</v>
      </c>
      <c r="C50" s="68">
        <v>0</v>
      </c>
      <c r="D50" s="68">
        <v>0</v>
      </c>
      <c r="E50" s="68">
        <v>0</v>
      </c>
      <c r="F50" s="68">
        <v>0</v>
      </c>
      <c r="G50" s="68">
        <v>0</v>
      </c>
      <c r="H50" s="68">
        <v>0</v>
      </c>
      <c r="I50" s="68">
        <v>0</v>
      </c>
      <c r="J50" s="68">
        <v>0</v>
      </c>
      <c r="K50" s="68">
        <v>0</v>
      </c>
      <c r="L50" s="68">
        <v>0</v>
      </c>
      <c r="M50" s="68">
        <v>0</v>
      </c>
      <c r="N50" s="68">
        <v>0</v>
      </c>
      <c r="O50" s="68">
        <v>0</v>
      </c>
      <c r="P50" s="68">
        <v>0</v>
      </c>
      <c r="Q50" s="68">
        <v>300.38612443321898</v>
      </c>
      <c r="R50" s="68">
        <v>332.36102904251061</v>
      </c>
      <c r="S50" s="68">
        <v>262.54204029040028</v>
      </c>
      <c r="T50" s="68">
        <v>256.41825512644795</v>
      </c>
      <c r="U50" s="68">
        <v>246.74120183966758</v>
      </c>
      <c r="V50" s="68">
        <v>272.81802977499251</v>
      </c>
      <c r="W50" s="68">
        <v>253.54981684829465</v>
      </c>
      <c r="X50" s="68">
        <v>0</v>
      </c>
      <c r="Y50" s="68">
        <v>0</v>
      </c>
      <c r="Z50" s="68">
        <v>0</v>
      </c>
      <c r="AA50" s="68">
        <v>0</v>
      </c>
      <c r="AB50" s="68">
        <v>0</v>
      </c>
      <c r="AC50" s="68">
        <v>0</v>
      </c>
      <c r="AD50" s="68">
        <v>0</v>
      </c>
    </row>
    <row r="51" spans="1:30">
      <c r="B51" t="s">
        <v>219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8">
        <v>0</v>
      </c>
      <c r="K51" s="68">
        <v>0</v>
      </c>
      <c r="L51" s="68">
        <v>252.47931220655295</v>
      </c>
      <c r="M51" s="68">
        <v>261.44773803866588</v>
      </c>
      <c r="N51" s="68">
        <v>258.95650864085673</v>
      </c>
      <c r="O51" s="68">
        <v>189.02236888148653</v>
      </c>
      <c r="P51" s="68">
        <v>189.02236888148653</v>
      </c>
      <c r="Q51" s="68">
        <v>189.02236888148653</v>
      </c>
      <c r="R51" s="68">
        <v>189.02236888148656</v>
      </c>
      <c r="S51" s="68">
        <v>288.14041304680404</v>
      </c>
      <c r="T51" s="68">
        <v>282.7540182562289</v>
      </c>
      <c r="U51" s="68">
        <v>282.7540182562289</v>
      </c>
      <c r="V51" s="68">
        <v>282.7540182562289</v>
      </c>
      <c r="W51" s="68">
        <v>260.6124044017273</v>
      </c>
      <c r="X51" s="68">
        <v>230.80373965722319</v>
      </c>
      <c r="Y51" s="68">
        <v>224.92584667011653</v>
      </c>
      <c r="Z51" s="68">
        <v>229.65103094551216</v>
      </c>
      <c r="AA51" s="68">
        <v>211.81957278023432</v>
      </c>
      <c r="AB51" s="68">
        <v>195.01937781989815</v>
      </c>
      <c r="AC51" s="68">
        <v>184.69042643191113</v>
      </c>
      <c r="AD51" s="68">
        <v>174.99908383389075</v>
      </c>
    </row>
    <row r="52" spans="1:30">
      <c r="A52" t="s">
        <v>73</v>
      </c>
      <c r="C52" s="68">
        <v>244.47552589341646</v>
      </c>
      <c r="D52" s="68">
        <v>227.01801929938532</v>
      </c>
      <c r="E52" s="68">
        <v>189.42070383525697</v>
      </c>
      <c r="F52" s="68">
        <v>202.63587854707666</v>
      </c>
      <c r="G52" s="68">
        <v>243.90470135466194</v>
      </c>
      <c r="H52" s="68">
        <v>178.1838909303201</v>
      </c>
      <c r="I52" s="68">
        <v>186.22214943016129</v>
      </c>
      <c r="J52" s="68">
        <v>145.94733226539424</v>
      </c>
      <c r="K52" s="68">
        <v>141.4920682766537</v>
      </c>
      <c r="L52" s="68">
        <v>141.12215467076152</v>
      </c>
      <c r="M52" s="68">
        <v>133.58375170487068</v>
      </c>
      <c r="N52" s="68">
        <v>132.10111153010129</v>
      </c>
      <c r="O52" s="68">
        <v>135.69227423598275</v>
      </c>
      <c r="P52" s="68">
        <v>131.12024209901665</v>
      </c>
      <c r="Q52" s="68">
        <v>128.24238195810815</v>
      </c>
      <c r="R52" s="68">
        <v>123.55663536548514</v>
      </c>
      <c r="S52" s="68">
        <v>125.56050719233738</v>
      </c>
      <c r="T52" s="68">
        <v>133.58093401162614</v>
      </c>
      <c r="U52" s="68">
        <v>134.61591155399438</v>
      </c>
      <c r="V52" s="68">
        <v>152.9802400320219</v>
      </c>
      <c r="W52" s="68">
        <v>137.79932147173642</v>
      </c>
      <c r="X52" s="68">
        <v>136.55725562992774</v>
      </c>
      <c r="Y52" s="68">
        <v>137.48844808158961</v>
      </c>
      <c r="Z52" s="68">
        <v>136.01126863560557</v>
      </c>
      <c r="AA52" s="68">
        <v>126.58027787329418</v>
      </c>
      <c r="AB52" s="68">
        <v>119.27735167532684</v>
      </c>
      <c r="AC52" s="68">
        <v>118.6807092106277</v>
      </c>
      <c r="AD52" s="68">
        <v>114.42326984953108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6D2F-770E-4AE1-B72B-346198BA841B}">
  <sheetPr codeName="Sheet4">
    <tabColor rgb="FFFF0000"/>
  </sheetPr>
  <dimension ref="D1:AG2253"/>
  <sheetViews>
    <sheetView showGridLines="0" showZeros="0" zoomScale="80" zoomScaleNormal="80" workbookViewId="0"/>
  </sheetViews>
  <sheetFormatPr defaultRowHeight="13.8"/>
  <cols>
    <col min="1" max="3" width="3.59765625" customWidth="1"/>
    <col min="4" max="4" width="5.296875" bestFit="1" customWidth="1"/>
    <col min="5" max="5" width="12.59765625" bestFit="1" customWidth="1"/>
    <col min="6" max="7" width="10.5" customWidth="1"/>
    <col min="8" max="8" width="11.59765625" customWidth="1"/>
    <col min="9" max="9" width="11.5" customWidth="1"/>
    <col min="10" max="10" width="13.796875" customWidth="1"/>
    <col min="11" max="11" width="11.296875" customWidth="1"/>
    <col min="12" max="12" width="11.69921875" customWidth="1"/>
    <col min="13" max="13" width="14.296875" customWidth="1"/>
    <col min="14" max="14" width="14.5" customWidth="1"/>
    <col min="15" max="15" width="14.796875" customWidth="1"/>
    <col min="16" max="16" width="10.09765625" customWidth="1"/>
    <col min="17" max="17" width="11" customWidth="1"/>
    <col min="18" max="18" width="10.296875" customWidth="1"/>
    <col min="19" max="19" width="17" customWidth="1"/>
    <col min="20" max="20" width="22.59765625" customWidth="1"/>
    <col min="21" max="21" width="15.09765625" customWidth="1"/>
    <col min="22" max="22" width="20.296875" customWidth="1"/>
    <col min="23" max="23" width="14.59765625" customWidth="1"/>
    <col min="24" max="24" width="10.5" customWidth="1"/>
    <col min="27" max="27" width="20.296875" bestFit="1" customWidth="1"/>
    <col min="28" max="28" width="11.59765625" customWidth="1"/>
    <col min="29" max="29" width="13.296875" bestFit="1" customWidth="1"/>
  </cols>
  <sheetData>
    <row r="1" spans="4:33">
      <c r="E1" s="12"/>
      <c r="F1" s="12"/>
      <c r="G1" s="12"/>
      <c r="X1" s="12"/>
    </row>
    <row r="2" spans="4:33">
      <c r="E2" s="12"/>
      <c r="F2" s="12"/>
      <c r="G2" s="12"/>
      <c r="O2" s="18"/>
      <c r="X2" s="12"/>
    </row>
    <row r="4" spans="4:33">
      <c r="F4" s="73" t="s">
        <v>160</v>
      </c>
      <c r="G4" s="70"/>
      <c r="H4" s="70" t="s">
        <v>162</v>
      </c>
      <c r="I4" s="70"/>
      <c r="J4" s="70"/>
      <c r="K4" s="70"/>
      <c r="L4" s="70"/>
      <c r="M4" s="70"/>
      <c r="N4" s="70"/>
      <c r="O4" s="70"/>
      <c r="P4" s="70"/>
      <c r="Q4" s="70"/>
      <c r="R4" s="70"/>
      <c r="S4" s="70" t="s">
        <v>163</v>
      </c>
      <c r="T4" s="70"/>
      <c r="U4" s="70"/>
      <c r="V4" s="70" t="s">
        <v>164</v>
      </c>
      <c r="X4" s="70" t="s">
        <v>161</v>
      </c>
    </row>
    <row r="5" spans="4:33" ht="14.4" thickBot="1">
      <c r="F5" s="12"/>
      <c r="G5" s="12"/>
      <c r="X5" s="12"/>
    </row>
    <row r="6" spans="4:33" s="12" customFormat="1" ht="15" thickTop="1" thickBot="1">
      <c r="D6" s="12" t="s">
        <v>13</v>
      </c>
      <c r="E6" s="40" t="s">
        <v>19</v>
      </c>
      <c r="F6" s="41" t="s">
        <v>26</v>
      </c>
      <c r="G6" s="42" t="s">
        <v>17</v>
      </c>
      <c r="H6" s="42" t="s">
        <v>3</v>
      </c>
      <c r="I6" s="42" t="s">
        <v>20</v>
      </c>
      <c r="J6" s="42" t="s">
        <v>21</v>
      </c>
      <c r="K6" s="42" t="s">
        <v>27</v>
      </c>
      <c r="L6" s="42" t="s">
        <v>28</v>
      </c>
      <c r="M6" s="42" t="s">
        <v>22</v>
      </c>
      <c r="N6" s="42" t="s">
        <v>88</v>
      </c>
      <c r="O6" s="42" t="s">
        <v>23</v>
      </c>
      <c r="P6" s="42" t="s">
        <v>0</v>
      </c>
      <c r="Q6" s="42" t="s">
        <v>24</v>
      </c>
      <c r="R6" s="42" t="s">
        <v>25</v>
      </c>
      <c r="S6" s="42" t="s">
        <v>223</v>
      </c>
      <c r="T6" s="63" t="s">
        <v>82</v>
      </c>
      <c r="U6" s="63" t="s">
        <v>83</v>
      </c>
      <c r="V6" s="43" t="s">
        <v>72</v>
      </c>
      <c r="W6" s="51" t="s">
        <v>69</v>
      </c>
      <c r="X6" s="55" t="s">
        <v>150</v>
      </c>
      <c r="Y6" s="55" t="s">
        <v>77</v>
      </c>
      <c r="Z6" s="55" t="s">
        <v>78</v>
      </c>
      <c r="AA6" s="55" t="s">
        <v>79</v>
      </c>
      <c r="AB6" s="55" t="s">
        <v>80</v>
      </c>
      <c r="AC6" s="56" t="s">
        <v>81</v>
      </c>
      <c r="AD6"/>
      <c r="AE6"/>
      <c r="AF6"/>
      <c r="AG6"/>
    </row>
    <row r="7" spans="4:33" hidden="1">
      <c r="D7" s="12">
        <v>1</v>
      </c>
      <c r="E7" s="35" t="s">
        <v>68</v>
      </c>
      <c r="F7" s="16" t="s">
        <v>7</v>
      </c>
      <c r="G7" s="14" t="s">
        <v>30</v>
      </c>
      <c r="H7" s="23" t="s">
        <v>5</v>
      </c>
      <c r="I7" s="23" t="s">
        <v>31</v>
      </c>
      <c r="J7" s="23" t="s">
        <v>32</v>
      </c>
      <c r="K7" s="24" t="s">
        <v>33</v>
      </c>
      <c r="L7" s="25">
        <v>31.5</v>
      </c>
      <c r="M7" s="25" t="s">
        <v>34</v>
      </c>
      <c r="N7" s="26">
        <v>1000000</v>
      </c>
      <c r="O7" s="27" t="s">
        <v>1</v>
      </c>
      <c r="P7" s="28" t="s">
        <v>35</v>
      </c>
      <c r="Q7" s="29">
        <v>576</v>
      </c>
      <c r="R7" s="29">
        <v>576</v>
      </c>
      <c r="S7" s="30">
        <v>8.4480000000000006E-3</v>
      </c>
      <c r="T7" s="66">
        <f t="shared" ref="T7:T70" si="0">L7*S7</f>
        <v>0.26611200000000002</v>
      </c>
      <c r="U7" s="66">
        <f t="shared" ref="U7:U70" si="1">S7*AA7/10^6</f>
        <v>2.3108674601932345E-3</v>
      </c>
      <c r="V7" s="38">
        <f t="shared" ref="V7:V70" si="2">S7*W7</f>
        <v>2.7547826086956526E-2</v>
      </c>
      <c r="W7" s="54">
        <v>3.2608695652173916</v>
      </c>
      <c r="X7" s="71" t="str">
        <f>G7&amp;" "&amp;F7</f>
        <v>Q1 2020</v>
      </c>
      <c r="Y7" s="21">
        <f t="shared" ref="Y7:Y70" si="3">1*LEFT(M7, FIND("x", M7)-2)</f>
        <v>6016</v>
      </c>
      <c r="Z7" s="21">
        <f t="shared" ref="Z7:Z70" si="4">1*RIGHT(M7, LEN(M7)-FIND("x", M7)-1)</f>
        <v>3384</v>
      </c>
      <c r="AA7" s="57">
        <f t="shared" ref="AA7:AA70" si="5">AC7^2*AB7/(1+AB7^2)</f>
        <v>273540.18231454003</v>
      </c>
      <c r="AB7" s="59">
        <f t="shared" ref="AB7:AB70" si="6">Y7/Z7</f>
        <v>1.7777777777777777</v>
      </c>
      <c r="AC7" s="61">
        <f t="shared" ref="AC7:AC70" si="7">L7*25.4</f>
        <v>800.09999999999991</v>
      </c>
    </row>
    <row r="8" spans="4:33" hidden="1">
      <c r="D8" s="12">
        <v>2</v>
      </c>
      <c r="E8" s="35" t="s">
        <v>68</v>
      </c>
      <c r="F8" s="16" t="s">
        <v>7</v>
      </c>
      <c r="G8" s="14" t="s">
        <v>30</v>
      </c>
      <c r="H8" s="23" t="s">
        <v>6</v>
      </c>
      <c r="I8" s="23" t="s">
        <v>36</v>
      </c>
      <c r="J8" s="23" t="s">
        <v>37</v>
      </c>
      <c r="K8" s="24" t="s">
        <v>137</v>
      </c>
      <c r="L8" s="25">
        <v>65</v>
      </c>
      <c r="M8" s="25" t="s">
        <v>15</v>
      </c>
      <c r="N8" s="26">
        <v>1000000</v>
      </c>
      <c r="O8" s="27" t="s">
        <v>1</v>
      </c>
      <c r="P8" s="28" t="s">
        <v>35</v>
      </c>
      <c r="Q8" s="29">
        <v>2560</v>
      </c>
      <c r="R8" s="29">
        <v>160</v>
      </c>
      <c r="S8" s="30">
        <v>4.3399999999999998E-4</v>
      </c>
      <c r="T8" s="66">
        <f t="shared" si="0"/>
        <v>2.8209999999999999E-2</v>
      </c>
      <c r="U8" s="66">
        <f t="shared" si="1"/>
        <v>5.0549453797032638E-4</v>
      </c>
      <c r="V8" s="38">
        <f t="shared" si="2"/>
        <v>1.4152173913043479E-3</v>
      </c>
      <c r="W8" s="54">
        <v>3.2608695652173916</v>
      </c>
      <c r="X8" s="71" t="str">
        <f t="shared" ref="X8:X71" si="8">G8&amp;" "&amp;F8</f>
        <v>Q1 2020</v>
      </c>
      <c r="Y8" s="21">
        <f t="shared" si="3"/>
        <v>3840</v>
      </c>
      <c r="Z8" s="21">
        <f t="shared" si="4"/>
        <v>2160</v>
      </c>
      <c r="AA8" s="57">
        <f t="shared" si="5"/>
        <v>1164733.9584569733</v>
      </c>
      <c r="AB8" s="59">
        <f t="shared" si="6"/>
        <v>1.7777777777777777</v>
      </c>
      <c r="AC8" s="61">
        <f t="shared" si="7"/>
        <v>1651</v>
      </c>
    </row>
    <row r="9" spans="4:33" hidden="1">
      <c r="D9" s="12">
        <v>3</v>
      </c>
      <c r="E9" s="36" t="s">
        <v>68</v>
      </c>
      <c r="F9" s="16" t="s">
        <v>7</v>
      </c>
      <c r="G9" s="14" t="s">
        <v>30</v>
      </c>
      <c r="H9" s="13" t="s">
        <v>6</v>
      </c>
      <c r="I9" s="13" t="s">
        <v>36</v>
      </c>
      <c r="J9" s="13" t="s">
        <v>89</v>
      </c>
      <c r="K9" s="13" t="s">
        <v>137</v>
      </c>
      <c r="L9" s="14">
        <v>75</v>
      </c>
      <c r="M9" s="14" t="s">
        <v>52</v>
      </c>
      <c r="N9" s="31">
        <v>1000000</v>
      </c>
      <c r="O9" s="14" t="s">
        <v>2</v>
      </c>
      <c r="P9" s="14" t="s">
        <v>35</v>
      </c>
      <c r="Q9" s="31">
        <v>40000</v>
      </c>
      <c r="R9" s="31">
        <v>1000</v>
      </c>
      <c r="S9" s="30">
        <v>1.848E-2</v>
      </c>
      <c r="T9" s="66">
        <f t="shared" si="0"/>
        <v>1.3859999999999999</v>
      </c>
      <c r="U9" s="66">
        <f t="shared" si="1"/>
        <v>2.8656590528189911E-2</v>
      </c>
      <c r="V9" s="38">
        <f t="shared" si="2"/>
        <v>6.0260869565217395E-2</v>
      </c>
      <c r="W9" s="54">
        <v>3.2608695652173916</v>
      </c>
      <c r="X9" s="71" t="str">
        <f t="shared" si="8"/>
        <v>Q1 2020</v>
      </c>
      <c r="Y9" s="21">
        <f t="shared" si="3"/>
        <v>7680</v>
      </c>
      <c r="Z9" s="21">
        <f t="shared" si="4"/>
        <v>4320</v>
      </c>
      <c r="AA9" s="57">
        <f t="shared" si="5"/>
        <v>1550681.3056379822</v>
      </c>
      <c r="AB9" s="59">
        <f t="shared" si="6"/>
        <v>1.7777777777777777</v>
      </c>
      <c r="AC9" s="61">
        <f t="shared" si="7"/>
        <v>1905</v>
      </c>
    </row>
    <row r="10" spans="4:33" hidden="1">
      <c r="D10" s="12">
        <v>4</v>
      </c>
      <c r="E10" s="36" t="s">
        <v>68</v>
      </c>
      <c r="F10" s="16" t="s">
        <v>7</v>
      </c>
      <c r="G10" s="14" t="s">
        <v>39</v>
      </c>
      <c r="H10" s="13" t="s">
        <v>5</v>
      </c>
      <c r="I10" s="13" t="s">
        <v>31</v>
      </c>
      <c r="J10" s="13" t="s">
        <v>32</v>
      </c>
      <c r="K10" s="13" t="s">
        <v>33</v>
      </c>
      <c r="L10" s="14">
        <v>31.5</v>
      </c>
      <c r="M10" s="14" t="s">
        <v>34</v>
      </c>
      <c r="N10" s="31">
        <v>1000000</v>
      </c>
      <c r="O10" s="14" t="s">
        <v>1</v>
      </c>
      <c r="P10" s="14" t="s">
        <v>35</v>
      </c>
      <c r="Q10" s="31">
        <v>576</v>
      </c>
      <c r="R10" s="31">
        <v>576</v>
      </c>
      <c r="S10" s="30">
        <v>1.2671999999999999E-2</v>
      </c>
      <c r="T10" s="66">
        <f t="shared" si="0"/>
        <v>0.39916799999999997</v>
      </c>
      <c r="U10" s="66">
        <f t="shared" si="1"/>
        <v>3.4663011902898509E-3</v>
      </c>
      <c r="V10" s="38">
        <f t="shared" si="2"/>
        <v>4.1321739130434784E-2</v>
      </c>
      <c r="W10" s="54">
        <v>3.2608695652173916</v>
      </c>
      <c r="X10" s="71" t="str">
        <f t="shared" si="8"/>
        <v>Q2 2020</v>
      </c>
      <c r="Y10" s="21">
        <f t="shared" si="3"/>
        <v>6016</v>
      </c>
      <c r="Z10" s="21">
        <f t="shared" si="4"/>
        <v>3384</v>
      </c>
      <c r="AA10" s="57">
        <f t="shared" si="5"/>
        <v>273540.18231454003</v>
      </c>
      <c r="AB10" s="59">
        <f t="shared" si="6"/>
        <v>1.7777777777777777</v>
      </c>
      <c r="AC10" s="61">
        <f t="shared" si="7"/>
        <v>800.09999999999991</v>
      </c>
    </row>
    <row r="11" spans="4:33" hidden="1">
      <c r="D11" s="12">
        <v>5</v>
      </c>
      <c r="E11" s="36" t="s">
        <v>68</v>
      </c>
      <c r="F11" s="16" t="s">
        <v>7</v>
      </c>
      <c r="G11" s="14" t="s">
        <v>39</v>
      </c>
      <c r="H11" s="13" t="s">
        <v>6</v>
      </c>
      <c r="I11" s="13" t="s">
        <v>36</v>
      </c>
      <c r="J11" s="13" t="s">
        <v>37</v>
      </c>
      <c r="K11" s="13" t="s">
        <v>137</v>
      </c>
      <c r="L11" s="14">
        <v>65</v>
      </c>
      <c r="M11" s="14" t="s">
        <v>15</v>
      </c>
      <c r="N11" s="31">
        <v>1000000</v>
      </c>
      <c r="O11" s="14" t="s">
        <v>1</v>
      </c>
      <c r="P11" s="14" t="s">
        <v>35</v>
      </c>
      <c r="Q11" s="31">
        <v>2560</v>
      </c>
      <c r="R11" s="31">
        <v>160</v>
      </c>
      <c r="S11" s="30">
        <v>7.0959999999999999E-3</v>
      </c>
      <c r="T11" s="66">
        <f t="shared" si="0"/>
        <v>0.46123999999999998</v>
      </c>
      <c r="U11" s="66">
        <f t="shared" si="1"/>
        <v>8.2649521692106827E-3</v>
      </c>
      <c r="V11" s="38">
        <f t="shared" si="2"/>
        <v>2.313913043478261E-2</v>
      </c>
      <c r="W11" s="54">
        <v>3.2608695652173916</v>
      </c>
      <c r="X11" s="71" t="str">
        <f t="shared" si="8"/>
        <v>Q2 2020</v>
      </c>
      <c r="Y11" s="21">
        <f t="shared" si="3"/>
        <v>3840</v>
      </c>
      <c r="Z11" s="21">
        <f t="shared" si="4"/>
        <v>2160</v>
      </c>
      <c r="AA11" s="57">
        <f t="shared" si="5"/>
        <v>1164733.9584569733</v>
      </c>
      <c r="AB11" s="59">
        <f t="shared" si="6"/>
        <v>1.7777777777777777</v>
      </c>
      <c r="AC11" s="61">
        <f t="shared" si="7"/>
        <v>1651</v>
      </c>
    </row>
    <row r="12" spans="4:33" hidden="1">
      <c r="D12" s="12">
        <v>6</v>
      </c>
      <c r="E12" s="36" t="s">
        <v>68</v>
      </c>
      <c r="F12" s="16" t="s">
        <v>7</v>
      </c>
      <c r="G12" s="14" t="s">
        <v>39</v>
      </c>
      <c r="H12" s="13" t="s">
        <v>6</v>
      </c>
      <c r="I12" s="13" t="s">
        <v>36</v>
      </c>
      <c r="J12" s="13" t="s">
        <v>38</v>
      </c>
      <c r="K12" s="13" t="s">
        <v>137</v>
      </c>
      <c r="L12" s="14">
        <v>75</v>
      </c>
      <c r="M12" s="14" t="s">
        <v>15</v>
      </c>
      <c r="N12" s="31">
        <v>1000000</v>
      </c>
      <c r="O12" s="14" t="s">
        <v>1</v>
      </c>
      <c r="P12" s="14" t="s">
        <v>35</v>
      </c>
      <c r="Q12" s="31">
        <v>3840</v>
      </c>
      <c r="R12" s="31">
        <v>240</v>
      </c>
      <c r="S12" s="30">
        <v>4.1399999999999996E-3</v>
      </c>
      <c r="T12" s="66">
        <f t="shared" si="0"/>
        <v>0.31049999999999994</v>
      </c>
      <c r="U12" s="66">
        <f t="shared" si="1"/>
        <v>6.4198206053412456E-3</v>
      </c>
      <c r="V12" s="38">
        <f t="shared" si="2"/>
        <v>1.35E-2</v>
      </c>
      <c r="W12" s="54">
        <v>3.2608695652173916</v>
      </c>
      <c r="X12" s="71" t="str">
        <f t="shared" si="8"/>
        <v>Q2 2020</v>
      </c>
      <c r="Y12" s="21">
        <f t="shared" si="3"/>
        <v>3840</v>
      </c>
      <c r="Z12" s="21">
        <f t="shared" si="4"/>
        <v>2160</v>
      </c>
      <c r="AA12" s="57">
        <f t="shared" si="5"/>
        <v>1550681.3056379822</v>
      </c>
      <c r="AB12" s="59">
        <f t="shared" si="6"/>
        <v>1.7777777777777777</v>
      </c>
      <c r="AC12" s="61">
        <f t="shared" si="7"/>
        <v>1905</v>
      </c>
    </row>
    <row r="13" spans="4:33" hidden="1">
      <c r="D13" s="12">
        <v>7</v>
      </c>
      <c r="E13" s="36" t="s">
        <v>68</v>
      </c>
      <c r="F13" s="16" t="s">
        <v>7</v>
      </c>
      <c r="G13" s="14" t="s">
        <v>40</v>
      </c>
      <c r="H13" s="13" t="s">
        <v>5</v>
      </c>
      <c r="I13" s="13" t="s">
        <v>31</v>
      </c>
      <c r="J13" s="13" t="s">
        <v>32</v>
      </c>
      <c r="K13" s="13" t="s">
        <v>33</v>
      </c>
      <c r="L13" s="14">
        <v>31.5</v>
      </c>
      <c r="M13" s="14" t="s">
        <v>34</v>
      </c>
      <c r="N13" s="31">
        <v>1000000</v>
      </c>
      <c r="O13" s="14" t="s">
        <v>1</v>
      </c>
      <c r="P13" s="14" t="s">
        <v>35</v>
      </c>
      <c r="Q13" s="31">
        <v>576</v>
      </c>
      <c r="R13" s="31">
        <v>576</v>
      </c>
      <c r="S13" s="30">
        <v>1.2671999999999999E-2</v>
      </c>
      <c r="T13" s="66">
        <f t="shared" si="0"/>
        <v>0.39916799999999997</v>
      </c>
      <c r="U13" s="66">
        <f t="shared" si="1"/>
        <v>3.4663011902898509E-3</v>
      </c>
      <c r="V13" s="38">
        <f t="shared" si="2"/>
        <v>4.1321739130434784E-2</v>
      </c>
      <c r="W13" s="54">
        <v>3.2608695652173916</v>
      </c>
      <c r="X13" s="71" t="str">
        <f t="shared" si="8"/>
        <v>Q3 2020</v>
      </c>
      <c r="Y13" s="21">
        <f t="shared" si="3"/>
        <v>6016</v>
      </c>
      <c r="Z13" s="21">
        <f t="shared" si="4"/>
        <v>3384</v>
      </c>
      <c r="AA13" s="57">
        <f t="shared" si="5"/>
        <v>273540.18231454003</v>
      </c>
      <c r="AB13" s="59">
        <f t="shared" si="6"/>
        <v>1.7777777777777777</v>
      </c>
      <c r="AC13" s="61">
        <f t="shared" si="7"/>
        <v>800.09999999999991</v>
      </c>
    </row>
    <row r="14" spans="4:33" hidden="1">
      <c r="D14" s="12">
        <v>8</v>
      </c>
      <c r="E14" s="36" t="s">
        <v>68</v>
      </c>
      <c r="F14" s="16" t="s">
        <v>7</v>
      </c>
      <c r="G14" s="14" t="s">
        <v>40</v>
      </c>
      <c r="H14" s="13" t="s">
        <v>5</v>
      </c>
      <c r="I14" s="13" t="s">
        <v>41</v>
      </c>
      <c r="J14" s="13" t="s">
        <v>42</v>
      </c>
      <c r="K14" s="13" t="s">
        <v>43</v>
      </c>
      <c r="L14" s="14">
        <v>31.5</v>
      </c>
      <c r="M14" s="14" t="s">
        <v>15</v>
      </c>
      <c r="N14" s="31">
        <v>1000000</v>
      </c>
      <c r="O14" s="14" t="s">
        <v>1</v>
      </c>
      <c r="P14" s="14" t="s">
        <v>35</v>
      </c>
      <c r="Q14" s="31">
        <v>5000</v>
      </c>
      <c r="R14" s="31">
        <v>1152</v>
      </c>
      <c r="S14" s="30">
        <v>7.3332999999999995E-2</v>
      </c>
      <c r="T14" s="66">
        <f t="shared" si="0"/>
        <v>2.3099894999999999</v>
      </c>
      <c r="U14" s="66">
        <f t="shared" si="1"/>
        <v>2.0059522189672163E-2</v>
      </c>
      <c r="V14" s="38">
        <f t="shared" si="2"/>
        <v>0.23912934782608697</v>
      </c>
      <c r="W14" s="54">
        <v>3.2608695652173916</v>
      </c>
      <c r="X14" s="71" t="str">
        <f t="shared" si="8"/>
        <v>Q3 2020</v>
      </c>
      <c r="Y14" s="21">
        <f t="shared" si="3"/>
        <v>3840</v>
      </c>
      <c r="Z14" s="21">
        <f t="shared" si="4"/>
        <v>2160</v>
      </c>
      <c r="AA14" s="57">
        <f t="shared" si="5"/>
        <v>273540.18231454003</v>
      </c>
      <c r="AB14" s="59">
        <f t="shared" si="6"/>
        <v>1.7777777777777777</v>
      </c>
      <c r="AC14" s="61">
        <f t="shared" si="7"/>
        <v>800.09999999999991</v>
      </c>
    </row>
    <row r="15" spans="4:33" hidden="1">
      <c r="D15" s="12">
        <v>9</v>
      </c>
      <c r="E15" s="36" t="s">
        <v>68</v>
      </c>
      <c r="F15" s="16" t="s">
        <v>7</v>
      </c>
      <c r="G15" s="14" t="s">
        <v>40</v>
      </c>
      <c r="H15" s="13" t="s">
        <v>5</v>
      </c>
      <c r="I15" s="13" t="s">
        <v>41</v>
      </c>
      <c r="J15" s="13" t="s">
        <v>44</v>
      </c>
      <c r="K15" s="13" t="s">
        <v>43</v>
      </c>
      <c r="L15" s="14">
        <v>31.5</v>
      </c>
      <c r="M15" s="14" t="s">
        <v>15</v>
      </c>
      <c r="N15" s="31">
        <v>1000000</v>
      </c>
      <c r="O15" s="14" t="s">
        <v>1</v>
      </c>
      <c r="P15" s="14" t="s">
        <v>35</v>
      </c>
      <c r="Q15" s="31">
        <v>4608</v>
      </c>
      <c r="R15" s="31">
        <v>576</v>
      </c>
      <c r="S15" s="30">
        <v>0.13516800000000001</v>
      </c>
      <c r="T15" s="66">
        <f t="shared" si="0"/>
        <v>4.2577920000000002</v>
      </c>
      <c r="U15" s="66">
        <f t="shared" si="1"/>
        <v>3.6973879363091752E-2</v>
      </c>
      <c r="V15" s="38">
        <f t="shared" si="2"/>
        <v>0.44076521739130442</v>
      </c>
      <c r="W15" s="54">
        <v>3.2608695652173916</v>
      </c>
      <c r="X15" s="71" t="str">
        <f t="shared" si="8"/>
        <v>Q3 2020</v>
      </c>
      <c r="Y15" s="21">
        <f t="shared" si="3"/>
        <v>3840</v>
      </c>
      <c r="Z15" s="21">
        <f t="shared" si="4"/>
        <v>2160</v>
      </c>
      <c r="AA15" s="57">
        <f t="shared" si="5"/>
        <v>273540.18231454003</v>
      </c>
      <c r="AB15" s="59">
        <f t="shared" si="6"/>
        <v>1.7777777777777777</v>
      </c>
      <c r="AC15" s="61">
        <f t="shared" si="7"/>
        <v>800.09999999999991</v>
      </c>
    </row>
    <row r="16" spans="4:33" hidden="1">
      <c r="D16" s="12">
        <v>10</v>
      </c>
      <c r="E16" s="36" t="s">
        <v>68</v>
      </c>
      <c r="F16" s="16" t="s">
        <v>7</v>
      </c>
      <c r="G16" s="14" t="s">
        <v>40</v>
      </c>
      <c r="H16" s="13" t="s">
        <v>90</v>
      </c>
      <c r="I16" s="13" t="s">
        <v>45</v>
      </c>
      <c r="J16" s="13" t="s">
        <v>46</v>
      </c>
      <c r="K16" s="13" t="s">
        <v>43</v>
      </c>
      <c r="L16" s="14">
        <v>17.3</v>
      </c>
      <c r="M16" s="14" t="s">
        <v>15</v>
      </c>
      <c r="N16" s="31">
        <v>1000000</v>
      </c>
      <c r="O16" s="14" t="s">
        <v>2</v>
      </c>
      <c r="P16" s="14" t="s">
        <v>47</v>
      </c>
      <c r="Q16" s="31">
        <v>10000</v>
      </c>
      <c r="R16" s="31">
        <v>240</v>
      </c>
      <c r="S16" s="30">
        <v>4.3999999999999997E-2</v>
      </c>
      <c r="T16" s="66">
        <f t="shared" si="0"/>
        <v>0.76119999999999999</v>
      </c>
      <c r="U16" s="66">
        <f t="shared" si="1"/>
        <v>3.6303199911881302E-3</v>
      </c>
      <c r="V16" s="38">
        <f t="shared" si="2"/>
        <v>0.14347826086956522</v>
      </c>
      <c r="W16" s="54">
        <v>3.2608695652173916</v>
      </c>
      <c r="X16" s="71" t="str">
        <f t="shared" si="8"/>
        <v>Q3 2020</v>
      </c>
      <c r="Y16" s="21">
        <f t="shared" si="3"/>
        <v>3840</v>
      </c>
      <c r="Z16" s="21">
        <f t="shared" si="4"/>
        <v>2160</v>
      </c>
      <c r="AA16" s="57">
        <f t="shared" si="5"/>
        <v>82507.272527002962</v>
      </c>
      <c r="AB16" s="59">
        <f t="shared" si="6"/>
        <v>1.7777777777777777</v>
      </c>
      <c r="AC16" s="61">
        <f t="shared" si="7"/>
        <v>439.42</v>
      </c>
    </row>
    <row r="17" spans="4:29" hidden="1">
      <c r="D17" s="12">
        <v>11</v>
      </c>
      <c r="E17" s="36" t="s">
        <v>68</v>
      </c>
      <c r="F17" s="16" t="s">
        <v>7</v>
      </c>
      <c r="G17" s="14" t="s">
        <v>40</v>
      </c>
      <c r="H17" s="13" t="s">
        <v>6</v>
      </c>
      <c r="I17" s="13" t="s">
        <v>48</v>
      </c>
      <c r="J17" s="13" t="s">
        <v>91</v>
      </c>
      <c r="K17" s="13" t="s">
        <v>123</v>
      </c>
      <c r="L17" s="14">
        <v>65</v>
      </c>
      <c r="M17" s="14" t="s">
        <v>15</v>
      </c>
      <c r="N17" s="31">
        <v>400000</v>
      </c>
      <c r="O17" s="14" t="s">
        <v>1</v>
      </c>
      <c r="P17" s="14" t="s">
        <v>35</v>
      </c>
      <c r="Q17" s="31">
        <v>9504</v>
      </c>
      <c r="R17" s="31">
        <v>792</v>
      </c>
      <c r="S17" s="30">
        <v>2.9269999999999999E-3</v>
      </c>
      <c r="T17" s="66">
        <f t="shared" si="0"/>
        <v>0.19025500000000001</v>
      </c>
      <c r="U17" s="66">
        <f t="shared" si="1"/>
        <v>3.4091762964035604E-3</v>
      </c>
      <c r="V17" s="38">
        <f t="shared" si="2"/>
        <v>9.5445652173913043E-3</v>
      </c>
      <c r="W17" s="54">
        <v>3.2608695652173916</v>
      </c>
      <c r="X17" s="71" t="str">
        <f t="shared" si="8"/>
        <v>Q3 2020</v>
      </c>
      <c r="Y17" s="21">
        <f t="shared" si="3"/>
        <v>3840</v>
      </c>
      <c r="Z17" s="21">
        <f t="shared" si="4"/>
        <v>2160</v>
      </c>
      <c r="AA17" s="57">
        <f t="shared" si="5"/>
        <v>1164733.9584569733</v>
      </c>
      <c r="AB17" s="59">
        <f t="shared" si="6"/>
        <v>1.7777777777777777</v>
      </c>
      <c r="AC17" s="61">
        <f t="shared" si="7"/>
        <v>1651</v>
      </c>
    </row>
    <row r="18" spans="4:29" hidden="1">
      <c r="D18" s="12">
        <v>12</v>
      </c>
      <c r="E18" s="36" t="s">
        <v>68</v>
      </c>
      <c r="F18" s="16" t="s">
        <v>7</v>
      </c>
      <c r="G18" s="14" t="s">
        <v>40</v>
      </c>
      <c r="H18" s="13" t="s">
        <v>6</v>
      </c>
      <c r="I18" s="13" t="s">
        <v>48</v>
      </c>
      <c r="J18" s="13" t="s">
        <v>49</v>
      </c>
      <c r="K18" s="13" t="s">
        <v>123</v>
      </c>
      <c r="L18" s="14">
        <v>75</v>
      </c>
      <c r="M18" s="14" t="s">
        <v>15</v>
      </c>
      <c r="N18" s="31">
        <v>400000</v>
      </c>
      <c r="O18" s="14" t="s">
        <v>1</v>
      </c>
      <c r="P18" s="14" t="s">
        <v>35</v>
      </c>
      <c r="Q18" s="31">
        <v>15360</v>
      </c>
      <c r="R18" s="31">
        <v>1280</v>
      </c>
      <c r="S18" s="30">
        <v>2.3649999999999999E-3</v>
      </c>
      <c r="T18" s="66">
        <f t="shared" si="0"/>
        <v>0.177375</v>
      </c>
      <c r="U18" s="66">
        <f t="shared" si="1"/>
        <v>3.6673612878338276E-3</v>
      </c>
      <c r="V18" s="38">
        <f t="shared" si="2"/>
        <v>7.7119565217391309E-3</v>
      </c>
      <c r="W18" s="54">
        <v>3.2608695652173916</v>
      </c>
      <c r="X18" s="71" t="str">
        <f t="shared" si="8"/>
        <v>Q3 2020</v>
      </c>
      <c r="Y18" s="21">
        <f t="shared" si="3"/>
        <v>3840</v>
      </c>
      <c r="Z18" s="21">
        <f t="shared" si="4"/>
        <v>2160</v>
      </c>
      <c r="AA18" s="57">
        <f t="shared" si="5"/>
        <v>1550681.3056379822</v>
      </c>
      <c r="AB18" s="59">
        <f t="shared" si="6"/>
        <v>1.7777777777777777</v>
      </c>
      <c r="AC18" s="61">
        <f t="shared" si="7"/>
        <v>1905</v>
      </c>
    </row>
    <row r="19" spans="4:29" hidden="1">
      <c r="D19" s="12">
        <v>13</v>
      </c>
      <c r="E19" s="36" t="s">
        <v>68</v>
      </c>
      <c r="F19" s="16" t="s">
        <v>7</v>
      </c>
      <c r="G19" s="14" t="s">
        <v>40</v>
      </c>
      <c r="H19" s="13" t="s">
        <v>6</v>
      </c>
      <c r="I19" s="13" t="s">
        <v>36</v>
      </c>
      <c r="J19" s="13" t="s">
        <v>37</v>
      </c>
      <c r="K19" s="13" t="s">
        <v>137</v>
      </c>
      <c r="L19" s="14">
        <v>65</v>
      </c>
      <c r="M19" s="14" t="s">
        <v>15</v>
      </c>
      <c r="N19" s="31">
        <v>1000000</v>
      </c>
      <c r="O19" s="14" t="s">
        <v>1</v>
      </c>
      <c r="P19" s="14" t="s">
        <v>35</v>
      </c>
      <c r="Q19" s="31">
        <v>2560</v>
      </c>
      <c r="R19" s="31">
        <v>160</v>
      </c>
      <c r="S19" s="30">
        <v>0.22589999999999999</v>
      </c>
      <c r="T19" s="66">
        <f t="shared" si="0"/>
        <v>14.683499999999999</v>
      </c>
      <c r="U19" s="66">
        <f t="shared" si="1"/>
        <v>0.26311340121543025</v>
      </c>
      <c r="V19" s="38">
        <f t="shared" si="2"/>
        <v>0.7366304347826087</v>
      </c>
      <c r="W19" s="54">
        <v>3.2608695652173916</v>
      </c>
      <c r="X19" s="71" t="str">
        <f t="shared" si="8"/>
        <v>Q3 2020</v>
      </c>
      <c r="Y19" s="21">
        <f t="shared" si="3"/>
        <v>3840</v>
      </c>
      <c r="Z19" s="21">
        <f t="shared" si="4"/>
        <v>2160</v>
      </c>
      <c r="AA19" s="57">
        <f t="shared" si="5"/>
        <v>1164733.9584569733</v>
      </c>
      <c r="AB19" s="59">
        <f t="shared" si="6"/>
        <v>1.7777777777777777</v>
      </c>
      <c r="AC19" s="61">
        <f t="shared" si="7"/>
        <v>1651</v>
      </c>
    </row>
    <row r="20" spans="4:29" hidden="1">
      <c r="D20" s="12">
        <v>14</v>
      </c>
      <c r="E20" s="36" t="s">
        <v>68</v>
      </c>
      <c r="F20" s="16" t="s">
        <v>7</v>
      </c>
      <c r="G20" s="14" t="s">
        <v>40</v>
      </c>
      <c r="H20" s="13" t="s">
        <v>6</v>
      </c>
      <c r="I20" s="13" t="s">
        <v>36</v>
      </c>
      <c r="J20" s="13" t="s">
        <v>38</v>
      </c>
      <c r="K20" s="13" t="s">
        <v>137</v>
      </c>
      <c r="L20" s="14">
        <v>75</v>
      </c>
      <c r="M20" s="14" t="s">
        <v>15</v>
      </c>
      <c r="N20" s="31">
        <v>1000000</v>
      </c>
      <c r="O20" s="14" t="s">
        <v>1</v>
      </c>
      <c r="P20" s="14" t="s">
        <v>35</v>
      </c>
      <c r="Q20" s="31">
        <v>3840</v>
      </c>
      <c r="R20" s="31">
        <v>240</v>
      </c>
      <c r="S20" s="30">
        <v>2.9568000000000001E-2</v>
      </c>
      <c r="T20" s="66">
        <f t="shared" si="0"/>
        <v>2.2176</v>
      </c>
      <c r="U20" s="66">
        <f t="shared" si="1"/>
        <v>4.5850544845103862E-2</v>
      </c>
      <c r="V20" s="38">
        <f t="shared" si="2"/>
        <v>9.641739130434783E-2</v>
      </c>
      <c r="W20" s="54">
        <v>3.2608695652173916</v>
      </c>
      <c r="X20" s="71" t="str">
        <f t="shared" si="8"/>
        <v>Q3 2020</v>
      </c>
      <c r="Y20" s="21">
        <f t="shared" si="3"/>
        <v>3840</v>
      </c>
      <c r="Z20" s="21">
        <f t="shared" si="4"/>
        <v>2160</v>
      </c>
      <c r="AA20" s="57">
        <f t="shared" si="5"/>
        <v>1550681.3056379822</v>
      </c>
      <c r="AB20" s="59">
        <f t="shared" si="6"/>
        <v>1.7777777777777777</v>
      </c>
      <c r="AC20" s="61">
        <f t="shared" si="7"/>
        <v>1905</v>
      </c>
    </row>
    <row r="21" spans="4:29" hidden="1">
      <c r="D21" s="12">
        <v>15</v>
      </c>
      <c r="E21" s="36" t="s">
        <v>68</v>
      </c>
      <c r="F21" s="16" t="s">
        <v>7</v>
      </c>
      <c r="G21" s="14" t="s">
        <v>40</v>
      </c>
      <c r="H21" s="13" t="s">
        <v>6</v>
      </c>
      <c r="I21" s="13" t="s">
        <v>36</v>
      </c>
      <c r="J21" s="13" t="s">
        <v>50</v>
      </c>
      <c r="K21" s="13" t="s">
        <v>123</v>
      </c>
      <c r="L21" s="14">
        <v>55</v>
      </c>
      <c r="M21" s="14" t="s">
        <v>15</v>
      </c>
      <c r="N21" s="31">
        <v>1000000</v>
      </c>
      <c r="O21" s="14" t="s">
        <v>1</v>
      </c>
      <c r="P21" s="14" t="s">
        <v>35</v>
      </c>
      <c r="Q21" s="31">
        <v>2048</v>
      </c>
      <c r="R21" s="31">
        <v>128</v>
      </c>
      <c r="S21" s="30">
        <v>4.3524E-2</v>
      </c>
      <c r="T21" s="66">
        <f t="shared" si="0"/>
        <v>2.3938199999999998</v>
      </c>
      <c r="U21" s="66">
        <f t="shared" si="1"/>
        <v>3.6295618803275961E-2</v>
      </c>
      <c r="V21" s="38">
        <f t="shared" si="2"/>
        <v>0.14192608695652176</v>
      </c>
      <c r="W21" s="54">
        <v>3.2608695652173916</v>
      </c>
      <c r="X21" s="71" t="str">
        <f t="shared" si="8"/>
        <v>Q3 2020</v>
      </c>
      <c r="Y21" s="21">
        <f t="shared" si="3"/>
        <v>3840</v>
      </c>
      <c r="Z21" s="21">
        <f t="shared" si="4"/>
        <v>2160</v>
      </c>
      <c r="AA21" s="57">
        <f t="shared" si="5"/>
        <v>833921.94658753707</v>
      </c>
      <c r="AB21" s="59">
        <f t="shared" si="6"/>
        <v>1.7777777777777777</v>
      </c>
      <c r="AC21" s="61">
        <f t="shared" si="7"/>
        <v>1397</v>
      </c>
    </row>
    <row r="22" spans="4:29" hidden="1">
      <c r="D22" s="12">
        <v>16</v>
      </c>
      <c r="E22" s="36" t="s">
        <v>68</v>
      </c>
      <c r="F22" s="16" t="s">
        <v>7</v>
      </c>
      <c r="G22" s="14" t="s">
        <v>51</v>
      </c>
      <c r="H22" s="13" t="s">
        <v>5</v>
      </c>
      <c r="I22" s="13" t="s">
        <v>31</v>
      </c>
      <c r="J22" s="13" t="s">
        <v>32</v>
      </c>
      <c r="K22" s="13" t="s">
        <v>33</v>
      </c>
      <c r="L22" s="14">
        <v>31.5</v>
      </c>
      <c r="M22" s="14" t="s">
        <v>34</v>
      </c>
      <c r="N22" s="31">
        <v>1000000</v>
      </c>
      <c r="O22" s="14" t="s">
        <v>1</v>
      </c>
      <c r="P22" s="14" t="s">
        <v>35</v>
      </c>
      <c r="Q22" s="31">
        <v>576</v>
      </c>
      <c r="R22" s="31">
        <v>576</v>
      </c>
      <c r="S22" s="30">
        <v>1.6896000000000001E-2</v>
      </c>
      <c r="T22" s="66">
        <f t="shared" si="0"/>
        <v>0.53222400000000003</v>
      </c>
      <c r="U22" s="66">
        <f t="shared" si="1"/>
        <v>4.621734920386469E-3</v>
      </c>
      <c r="V22" s="38">
        <f t="shared" si="2"/>
        <v>5.5095652173913053E-2</v>
      </c>
      <c r="W22" s="54">
        <v>3.2608695652173916</v>
      </c>
      <c r="X22" s="71" t="str">
        <f t="shared" si="8"/>
        <v>Q4 2020</v>
      </c>
      <c r="Y22" s="21">
        <f t="shared" si="3"/>
        <v>6016</v>
      </c>
      <c r="Z22" s="21">
        <f t="shared" si="4"/>
        <v>3384</v>
      </c>
      <c r="AA22" s="57">
        <f t="shared" si="5"/>
        <v>273540.18231454003</v>
      </c>
      <c r="AB22" s="59">
        <f t="shared" si="6"/>
        <v>1.7777777777777777</v>
      </c>
      <c r="AC22" s="61">
        <f t="shared" si="7"/>
        <v>800.09999999999991</v>
      </c>
    </row>
    <row r="23" spans="4:29" hidden="1">
      <c r="D23" s="12">
        <v>17</v>
      </c>
      <c r="E23" s="36" t="s">
        <v>68</v>
      </c>
      <c r="F23" s="16" t="s">
        <v>7</v>
      </c>
      <c r="G23" s="14" t="s">
        <v>51</v>
      </c>
      <c r="H23" s="13" t="s">
        <v>5</v>
      </c>
      <c r="I23" s="13" t="s">
        <v>41</v>
      </c>
      <c r="J23" s="13" t="s">
        <v>42</v>
      </c>
      <c r="K23" s="13" t="s">
        <v>43</v>
      </c>
      <c r="L23" s="14">
        <v>31.5</v>
      </c>
      <c r="M23" s="14" t="s">
        <v>15</v>
      </c>
      <c r="N23" s="31">
        <v>1000000</v>
      </c>
      <c r="O23" s="14" t="s">
        <v>1</v>
      </c>
      <c r="P23" s="14" t="s">
        <v>35</v>
      </c>
      <c r="Q23" s="31">
        <v>5000</v>
      </c>
      <c r="R23" s="31">
        <v>1152</v>
      </c>
      <c r="S23" s="30">
        <v>0.22</v>
      </c>
      <c r="T23" s="66">
        <f t="shared" si="0"/>
        <v>6.93</v>
      </c>
      <c r="U23" s="66">
        <f t="shared" si="1"/>
        <v>6.0178840109198807E-2</v>
      </c>
      <c r="V23" s="38">
        <f t="shared" si="2"/>
        <v>0.71739130434782616</v>
      </c>
      <c r="W23" s="54">
        <v>3.2608695652173916</v>
      </c>
      <c r="X23" s="71" t="str">
        <f t="shared" si="8"/>
        <v>Q4 2020</v>
      </c>
      <c r="Y23" s="21">
        <f t="shared" si="3"/>
        <v>3840</v>
      </c>
      <c r="Z23" s="21">
        <f t="shared" si="4"/>
        <v>2160</v>
      </c>
      <c r="AA23" s="57">
        <f t="shared" si="5"/>
        <v>273540.18231454003</v>
      </c>
      <c r="AB23" s="59">
        <f t="shared" si="6"/>
        <v>1.7777777777777777</v>
      </c>
      <c r="AC23" s="61">
        <f t="shared" si="7"/>
        <v>800.09999999999991</v>
      </c>
    </row>
    <row r="24" spans="4:29" hidden="1">
      <c r="D24" s="12">
        <v>18</v>
      </c>
      <c r="E24" s="36" t="s">
        <v>68</v>
      </c>
      <c r="F24" s="16" t="s">
        <v>7</v>
      </c>
      <c r="G24" s="14" t="s">
        <v>51</v>
      </c>
      <c r="H24" s="13" t="s">
        <v>5</v>
      </c>
      <c r="I24" s="13" t="s">
        <v>41</v>
      </c>
      <c r="J24" s="13" t="s">
        <v>44</v>
      </c>
      <c r="K24" s="13" t="s">
        <v>43</v>
      </c>
      <c r="L24" s="14">
        <v>31.5</v>
      </c>
      <c r="M24" s="14" t="s">
        <v>15</v>
      </c>
      <c r="N24" s="31">
        <v>1000000</v>
      </c>
      <c r="O24" s="14" t="s">
        <v>1</v>
      </c>
      <c r="P24" s="14" t="s">
        <v>35</v>
      </c>
      <c r="Q24" s="31">
        <v>4608</v>
      </c>
      <c r="R24" s="31">
        <v>576</v>
      </c>
      <c r="S24" s="30">
        <v>0.20275199999999999</v>
      </c>
      <c r="T24" s="66">
        <f t="shared" si="0"/>
        <v>6.3866879999999995</v>
      </c>
      <c r="U24" s="66">
        <f t="shared" si="1"/>
        <v>5.5460819044637615E-2</v>
      </c>
      <c r="V24" s="38">
        <f t="shared" si="2"/>
        <v>0.66114782608695655</v>
      </c>
      <c r="W24" s="54">
        <v>3.2608695652173916</v>
      </c>
      <c r="X24" s="71" t="str">
        <f t="shared" si="8"/>
        <v>Q4 2020</v>
      </c>
      <c r="Y24" s="21">
        <f t="shared" si="3"/>
        <v>3840</v>
      </c>
      <c r="Z24" s="21">
        <f t="shared" si="4"/>
        <v>2160</v>
      </c>
      <c r="AA24" s="57">
        <f t="shared" si="5"/>
        <v>273540.18231454003</v>
      </c>
      <c r="AB24" s="59">
        <f t="shared" si="6"/>
        <v>1.7777777777777777</v>
      </c>
      <c r="AC24" s="61">
        <f t="shared" si="7"/>
        <v>800.09999999999991</v>
      </c>
    </row>
    <row r="25" spans="4:29" hidden="1">
      <c r="D25" s="12">
        <v>19</v>
      </c>
      <c r="E25" s="36" t="s">
        <v>68</v>
      </c>
      <c r="F25" s="16" t="s">
        <v>7</v>
      </c>
      <c r="G25" s="14" t="s">
        <v>51</v>
      </c>
      <c r="H25" s="13" t="s">
        <v>90</v>
      </c>
      <c r="I25" s="13" t="s">
        <v>45</v>
      </c>
      <c r="J25" s="13" t="s">
        <v>46</v>
      </c>
      <c r="K25" s="13" t="s">
        <v>43</v>
      </c>
      <c r="L25" s="14">
        <v>17.3</v>
      </c>
      <c r="M25" s="14" t="s">
        <v>15</v>
      </c>
      <c r="N25" s="31">
        <v>1000000</v>
      </c>
      <c r="O25" s="14" t="s">
        <v>2</v>
      </c>
      <c r="P25" s="14" t="s">
        <v>47</v>
      </c>
      <c r="Q25" s="31">
        <v>10000</v>
      </c>
      <c r="R25" s="31">
        <v>240</v>
      </c>
      <c r="S25" s="30">
        <v>7.3332999999999995E-2</v>
      </c>
      <c r="T25" s="66">
        <f t="shared" si="0"/>
        <v>1.2686609</v>
      </c>
      <c r="U25" s="66">
        <f t="shared" si="1"/>
        <v>6.0505058162227078E-3</v>
      </c>
      <c r="V25" s="38">
        <f t="shared" si="2"/>
        <v>0.23912934782608697</v>
      </c>
      <c r="W25" s="54">
        <v>3.2608695652173916</v>
      </c>
      <c r="X25" s="71" t="str">
        <f t="shared" si="8"/>
        <v>Q4 2020</v>
      </c>
      <c r="Y25" s="21">
        <f t="shared" si="3"/>
        <v>3840</v>
      </c>
      <c r="Z25" s="21">
        <f t="shared" si="4"/>
        <v>2160</v>
      </c>
      <c r="AA25" s="57">
        <f t="shared" si="5"/>
        <v>82507.272527002962</v>
      </c>
      <c r="AB25" s="59">
        <f t="shared" si="6"/>
        <v>1.7777777777777777</v>
      </c>
      <c r="AC25" s="61">
        <f t="shared" si="7"/>
        <v>439.42</v>
      </c>
    </row>
    <row r="26" spans="4:29" hidden="1">
      <c r="D26" s="12">
        <v>20</v>
      </c>
      <c r="E26" s="36" t="s">
        <v>68</v>
      </c>
      <c r="F26" s="16" t="s">
        <v>7</v>
      </c>
      <c r="G26" s="14" t="s">
        <v>51</v>
      </c>
      <c r="H26" s="13" t="s">
        <v>6</v>
      </c>
      <c r="I26" s="13" t="s">
        <v>48</v>
      </c>
      <c r="J26" s="13" t="s">
        <v>49</v>
      </c>
      <c r="K26" s="13" t="s">
        <v>123</v>
      </c>
      <c r="L26" s="14">
        <v>75</v>
      </c>
      <c r="M26" s="14" t="s">
        <v>15</v>
      </c>
      <c r="N26" s="31">
        <v>400000</v>
      </c>
      <c r="O26" s="14" t="s">
        <v>1</v>
      </c>
      <c r="P26" s="14" t="s">
        <v>35</v>
      </c>
      <c r="Q26" s="31">
        <v>15360</v>
      </c>
      <c r="R26" s="31">
        <v>1280</v>
      </c>
      <c r="S26" s="30">
        <v>7.0959999999999999E-3</v>
      </c>
      <c r="T26" s="66">
        <f t="shared" si="0"/>
        <v>0.53220000000000001</v>
      </c>
      <c r="U26" s="66">
        <f t="shared" si="1"/>
        <v>1.1003634544807123E-2</v>
      </c>
      <c r="V26" s="38">
        <f t="shared" si="2"/>
        <v>2.313913043478261E-2</v>
      </c>
      <c r="W26" s="54">
        <v>3.2608695652173916</v>
      </c>
      <c r="X26" s="71" t="str">
        <f t="shared" si="8"/>
        <v>Q4 2020</v>
      </c>
      <c r="Y26" s="21">
        <f t="shared" si="3"/>
        <v>3840</v>
      </c>
      <c r="Z26" s="21">
        <f t="shared" si="4"/>
        <v>2160</v>
      </c>
      <c r="AA26" s="57">
        <f t="shared" si="5"/>
        <v>1550681.3056379822</v>
      </c>
      <c r="AB26" s="59">
        <f t="shared" si="6"/>
        <v>1.7777777777777777</v>
      </c>
      <c r="AC26" s="61">
        <f t="shared" si="7"/>
        <v>1905</v>
      </c>
    </row>
    <row r="27" spans="4:29" hidden="1">
      <c r="D27" s="12">
        <v>21</v>
      </c>
      <c r="E27" s="36" t="s">
        <v>68</v>
      </c>
      <c r="F27" s="16" t="s">
        <v>7</v>
      </c>
      <c r="G27" s="14" t="s">
        <v>51</v>
      </c>
      <c r="H27" s="13" t="s">
        <v>6</v>
      </c>
      <c r="I27" s="13" t="s">
        <v>48</v>
      </c>
      <c r="J27" s="13"/>
      <c r="K27" s="13" t="s">
        <v>123</v>
      </c>
      <c r="L27" s="14">
        <v>85</v>
      </c>
      <c r="M27" s="14" t="s">
        <v>52</v>
      </c>
      <c r="N27" s="31">
        <v>400000</v>
      </c>
      <c r="O27" s="14" t="s">
        <v>1</v>
      </c>
      <c r="P27" s="14" t="s">
        <v>35</v>
      </c>
      <c r="Q27" s="31">
        <v>21060</v>
      </c>
      <c r="R27" s="31">
        <v>2340</v>
      </c>
      <c r="S27" s="30">
        <v>6.4859999999999996E-3</v>
      </c>
      <c r="T27" s="66">
        <f t="shared" si="0"/>
        <v>0.55130999999999997</v>
      </c>
      <c r="U27" s="66">
        <f t="shared" si="1"/>
        <v>1.2918581227014834E-2</v>
      </c>
      <c r="V27" s="38">
        <f t="shared" si="2"/>
        <v>2.1149999999999999E-2</v>
      </c>
      <c r="W27" s="54">
        <v>3.2608695652173916</v>
      </c>
      <c r="X27" s="71" t="str">
        <f t="shared" si="8"/>
        <v>Q4 2020</v>
      </c>
      <c r="Y27" s="21">
        <f t="shared" si="3"/>
        <v>7680</v>
      </c>
      <c r="Z27" s="21">
        <f t="shared" si="4"/>
        <v>4320</v>
      </c>
      <c r="AA27" s="57">
        <f t="shared" si="5"/>
        <v>1991763.9881305636</v>
      </c>
      <c r="AB27" s="59">
        <f t="shared" si="6"/>
        <v>1.7777777777777777</v>
      </c>
      <c r="AC27" s="61">
        <f t="shared" si="7"/>
        <v>2159</v>
      </c>
    </row>
    <row r="28" spans="4:29" hidden="1">
      <c r="D28" s="12">
        <v>22</v>
      </c>
      <c r="E28" s="36" t="s">
        <v>68</v>
      </c>
      <c r="F28" s="16" t="s">
        <v>7</v>
      </c>
      <c r="G28" s="14" t="s">
        <v>51</v>
      </c>
      <c r="H28" s="13" t="s">
        <v>6</v>
      </c>
      <c r="I28" s="13" t="s">
        <v>53</v>
      </c>
      <c r="J28" s="13" t="s">
        <v>124</v>
      </c>
      <c r="K28" s="13" t="s">
        <v>123</v>
      </c>
      <c r="L28" s="14">
        <v>50</v>
      </c>
      <c r="M28" s="14" t="s">
        <v>15</v>
      </c>
      <c r="N28" s="31">
        <v>1000000</v>
      </c>
      <c r="O28" s="14" t="s">
        <v>2</v>
      </c>
      <c r="P28" s="14" t="s">
        <v>35</v>
      </c>
      <c r="Q28" s="31">
        <v>5376</v>
      </c>
      <c r="R28" s="31">
        <v>448</v>
      </c>
      <c r="S28" s="30">
        <v>4.032E-3</v>
      </c>
      <c r="T28" s="66">
        <f t="shared" si="0"/>
        <v>0.2016</v>
      </c>
      <c r="U28" s="66">
        <f t="shared" si="1"/>
        <v>2.7788208997032641E-3</v>
      </c>
      <c r="V28" s="38">
        <f t="shared" si="2"/>
        <v>1.3147826086956523E-2</v>
      </c>
      <c r="W28" s="54">
        <v>3.2608695652173916</v>
      </c>
      <c r="X28" s="71" t="str">
        <f t="shared" si="8"/>
        <v>Q4 2020</v>
      </c>
      <c r="Y28" s="21">
        <f t="shared" si="3"/>
        <v>3840</v>
      </c>
      <c r="Z28" s="21">
        <f t="shared" si="4"/>
        <v>2160</v>
      </c>
      <c r="AA28" s="57">
        <f t="shared" si="5"/>
        <v>689191.69139465876</v>
      </c>
      <c r="AB28" s="59">
        <f t="shared" si="6"/>
        <v>1.7777777777777777</v>
      </c>
      <c r="AC28" s="61">
        <f t="shared" si="7"/>
        <v>1270</v>
      </c>
    </row>
    <row r="29" spans="4:29" hidden="1">
      <c r="D29" s="12">
        <v>23</v>
      </c>
      <c r="E29" s="36" t="s">
        <v>68</v>
      </c>
      <c r="F29" s="16" t="s">
        <v>7</v>
      </c>
      <c r="G29" s="14" t="s">
        <v>51</v>
      </c>
      <c r="H29" s="13" t="s">
        <v>6</v>
      </c>
      <c r="I29" s="13" t="s">
        <v>53</v>
      </c>
      <c r="J29" s="13" t="s">
        <v>124</v>
      </c>
      <c r="K29" s="13" t="s">
        <v>123</v>
      </c>
      <c r="L29" s="14">
        <v>55</v>
      </c>
      <c r="M29" s="14" t="s">
        <v>15</v>
      </c>
      <c r="N29" s="31">
        <v>1000000</v>
      </c>
      <c r="O29" s="14" t="s">
        <v>2</v>
      </c>
      <c r="P29" s="14" t="s">
        <v>35</v>
      </c>
      <c r="Q29" s="31">
        <v>6912</v>
      </c>
      <c r="R29" s="31">
        <v>576</v>
      </c>
      <c r="S29" s="30">
        <v>8.4272E-2</v>
      </c>
      <c r="T29" s="66">
        <f t="shared" si="0"/>
        <v>4.6349600000000004</v>
      </c>
      <c r="U29" s="66">
        <f t="shared" si="1"/>
        <v>7.0276270282824918E-2</v>
      </c>
      <c r="V29" s="38">
        <f t="shared" si="2"/>
        <v>0.27480000000000004</v>
      </c>
      <c r="W29" s="54">
        <v>3.2608695652173916</v>
      </c>
      <c r="X29" s="71" t="str">
        <f t="shared" si="8"/>
        <v>Q4 2020</v>
      </c>
      <c r="Y29" s="21">
        <f t="shared" si="3"/>
        <v>3840</v>
      </c>
      <c r="Z29" s="21">
        <f t="shared" si="4"/>
        <v>2160</v>
      </c>
      <c r="AA29" s="57">
        <f t="shared" si="5"/>
        <v>833921.94658753707</v>
      </c>
      <c r="AB29" s="59">
        <f t="shared" si="6"/>
        <v>1.7777777777777777</v>
      </c>
      <c r="AC29" s="61">
        <f t="shared" si="7"/>
        <v>1397</v>
      </c>
    </row>
    <row r="30" spans="4:29" hidden="1">
      <c r="D30" s="12">
        <v>24</v>
      </c>
      <c r="E30" s="36" t="s">
        <v>68</v>
      </c>
      <c r="F30" s="16" t="s">
        <v>7</v>
      </c>
      <c r="G30" s="14" t="s">
        <v>51</v>
      </c>
      <c r="H30" s="13" t="s">
        <v>6</v>
      </c>
      <c r="I30" s="13" t="s">
        <v>53</v>
      </c>
      <c r="J30" s="13" t="s">
        <v>124</v>
      </c>
      <c r="K30" s="13" t="s">
        <v>123</v>
      </c>
      <c r="L30" s="14">
        <v>65</v>
      </c>
      <c r="M30" s="14" t="s">
        <v>15</v>
      </c>
      <c r="N30" s="31">
        <v>1000000</v>
      </c>
      <c r="O30" s="14" t="s">
        <v>2</v>
      </c>
      <c r="P30" s="14" t="s">
        <v>35</v>
      </c>
      <c r="Q30" s="31">
        <v>9504</v>
      </c>
      <c r="R30" s="31">
        <v>792</v>
      </c>
      <c r="S30" s="30">
        <v>0.208814</v>
      </c>
      <c r="T30" s="66">
        <f t="shared" si="0"/>
        <v>13.57291</v>
      </c>
      <c r="U30" s="66">
        <f t="shared" si="1"/>
        <v>0.24321275680123441</v>
      </c>
      <c r="V30" s="38">
        <f t="shared" si="2"/>
        <v>0.68091521739130445</v>
      </c>
      <c r="W30" s="54">
        <v>3.2608695652173916</v>
      </c>
      <c r="X30" s="71" t="str">
        <f t="shared" si="8"/>
        <v>Q4 2020</v>
      </c>
      <c r="Y30" s="21">
        <f t="shared" si="3"/>
        <v>3840</v>
      </c>
      <c r="Z30" s="21">
        <f t="shared" si="4"/>
        <v>2160</v>
      </c>
      <c r="AA30" s="57">
        <f t="shared" si="5"/>
        <v>1164733.9584569733</v>
      </c>
      <c r="AB30" s="59">
        <f t="shared" si="6"/>
        <v>1.7777777777777777</v>
      </c>
      <c r="AC30" s="61">
        <f t="shared" si="7"/>
        <v>1651</v>
      </c>
    </row>
    <row r="31" spans="4:29" hidden="1">
      <c r="D31" s="12">
        <v>25</v>
      </c>
      <c r="E31" s="36" t="s">
        <v>68</v>
      </c>
      <c r="F31" s="16" t="s">
        <v>7</v>
      </c>
      <c r="G31" s="14" t="s">
        <v>51</v>
      </c>
      <c r="H31" s="13" t="s">
        <v>6</v>
      </c>
      <c r="I31" s="13" t="s">
        <v>53</v>
      </c>
      <c r="J31" s="13" t="s">
        <v>124</v>
      </c>
      <c r="K31" s="13" t="s">
        <v>123</v>
      </c>
      <c r="L31" s="14">
        <v>65</v>
      </c>
      <c r="M31" s="14" t="s">
        <v>52</v>
      </c>
      <c r="N31" s="31">
        <v>1000000</v>
      </c>
      <c r="O31" s="14" t="s">
        <v>2</v>
      </c>
      <c r="P31" s="14" t="s">
        <v>35</v>
      </c>
      <c r="Q31" s="31">
        <v>12096</v>
      </c>
      <c r="R31" s="31">
        <v>1344</v>
      </c>
      <c r="S31" s="30">
        <v>1.222E-2</v>
      </c>
      <c r="T31" s="66">
        <f t="shared" si="0"/>
        <v>0.79430000000000001</v>
      </c>
      <c r="U31" s="66">
        <f t="shared" si="1"/>
        <v>1.4233048972344214E-2</v>
      </c>
      <c r="V31" s="38">
        <f t="shared" si="2"/>
        <v>3.9847826086956528E-2</v>
      </c>
      <c r="W31" s="54">
        <v>3.2608695652173916</v>
      </c>
      <c r="X31" s="71" t="str">
        <f t="shared" si="8"/>
        <v>Q4 2020</v>
      </c>
      <c r="Y31" s="21">
        <f t="shared" si="3"/>
        <v>7680</v>
      </c>
      <c r="Z31" s="21">
        <f t="shared" si="4"/>
        <v>4320</v>
      </c>
      <c r="AA31" s="57">
        <f t="shared" si="5"/>
        <v>1164733.9584569733</v>
      </c>
      <c r="AB31" s="59">
        <f t="shared" si="6"/>
        <v>1.7777777777777777</v>
      </c>
      <c r="AC31" s="61">
        <f t="shared" si="7"/>
        <v>1651</v>
      </c>
    </row>
    <row r="32" spans="4:29" hidden="1">
      <c r="D32" s="12">
        <v>26</v>
      </c>
      <c r="E32" s="36" t="s">
        <v>68</v>
      </c>
      <c r="F32" s="16" t="s">
        <v>7</v>
      </c>
      <c r="G32" s="14" t="s">
        <v>51</v>
      </c>
      <c r="H32" s="13" t="s">
        <v>6</v>
      </c>
      <c r="I32" s="13" t="s">
        <v>53</v>
      </c>
      <c r="J32" s="13" t="s">
        <v>124</v>
      </c>
      <c r="K32" s="13" t="s">
        <v>123</v>
      </c>
      <c r="L32" s="14">
        <v>75</v>
      </c>
      <c r="M32" s="14" t="s">
        <v>15</v>
      </c>
      <c r="N32" s="31">
        <v>1000000</v>
      </c>
      <c r="O32" s="14" t="s">
        <v>2</v>
      </c>
      <c r="P32" s="14" t="s">
        <v>35</v>
      </c>
      <c r="Q32" s="31">
        <v>12000</v>
      </c>
      <c r="R32" s="31">
        <v>1000</v>
      </c>
      <c r="S32" s="30">
        <v>7.2331000000000006E-2</v>
      </c>
      <c r="T32" s="66">
        <f t="shared" si="0"/>
        <v>5.4248250000000002</v>
      </c>
      <c r="U32" s="66">
        <f t="shared" si="1"/>
        <v>0.1121623295181009</v>
      </c>
      <c r="V32" s="38">
        <f t="shared" si="2"/>
        <v>0.23586195652173916</v>
      </c>
      <c r="W32" s="54">
        <v>3.2608695652173916</v>
      </c>
      <c r="X32" s="71" t="str">
        <f t="shared" si="8"/>
        <v>Q4 2020</v>
      </c>
      <c r="Y32" s="21">
        <f t="shared" si="3"/>
        <v>3840</v>
      </c>
      <c r="Z32" s="21">
        <f t="shared" si="4"/>
        <v>2160</v>
      </c>
      <c r="AA32" s="57">
        <f t="shared" si="5"/>
        <v>1550681.3056379822</v>
      </c>
      <c r="AB32" s="59">
        <f t="shared" si="6"/>
        <v>1.7777777777777777</v>
      </c>
      <c r="AC32" s="61">
        <f t="shared" si="7"/>
        <v>1905</v>
      </c>
    </row>
    <row r="33" spans="4:29" hidden="1">
      <c r="D33" s="12">
        <v>27</v>
      </c>
      <c r="E33" s="36" t="s">
        <v>68</v>
      </c>
      <c r="F33" s="16" t="s">
        <v>7</v>
      </c>
      <c r="G33" s="14" t="s">
        <v>51</v>
      </c>
      <c r="H33" s="13" t="s">
        <v>6</v>
      </c>
      <c r="I33" s="13" t="s">
        <v>53</v>
      </c>
      <c r="J33" s="13" t="s">
        <v>124</v>
      </c>
      <c r="K33" s="13" t="s">
        <v>123</v>
      </c>
      <c r="L33" s="14">
        <v>75</v>
      </c>
      <c r="M33" s="14" t="s">
        <v>52</v>
      </c>
      <c r="N33" s="31">
        <v>1000000</v>
      </c>
      <c r="O33" s="14" t="s">
        <v>2</v>
      </c>
      <c r="P33" s="14" t="s">
        <v>35</v>
      </c>
      <c r="Q33" s="31">
        <v>17279.640575999994</v>
      </c>
      <c r="R33" s="31">
        <v>1919.9600639999994</v>
      </c>
      <c r="S33" s="30">
        <v>1.602E-2</v>
      </c>
      <c r="T33" s="66">
        <f t="shared" si="0"/>
        <v>1.2015</v>
      </c>
      <c r="U33" s="66">
        <f t="shared" si="1"/>
        <v>2.4841914516320476E-2</v>
      </c>
      <c r="V33" s="38">
        <f t="shared" si="2"/>
        <v>5.2239130434782614E-2</v>
      </c>
      <c r="W33" s="54">
        <v>3.2608695652173916</v>
      </c>
      <c r="X33" s="71" t="str">
        <f t="shared" si="8"/>
        <v>Q4 2020</v>
      </c>
      <c r="Y33" s="21">
        <f t="shared" si="3"/>
        <v>7680</v>
      </c>
      <c r="Z33" s="21">
        <f t="shared" si="4"/>
        <v>4320</v>
      </c>
      <c r="AA33" s="57">
        <f t="shared" si="5"/>
        <v>1550681.3056379822</v>
      </c>
      <c r="AB33" s="59">
        <f t="shared" si="6"/>
        <v>1.7777777777777777</v>
      </c>
      <c r="AC33" s="61">
        <f t="shared" si="7"/>
        <v>1905</v>
      </c>
    </row>
    <row r="34" spans="4:29" hidden="1">
      <c r="D34" s="12">
        <v>28</v>
      </c>
      <c r="E34" s="36" t="s">
        <v>68</v>
      </c>
      <c r="F34" s="16" t="s">
        <v>7</v>
      </c>
      <c r="G34" s="14" t="s">
        <v>51</v>
      </c>
      <c r="H34" s="13" t="s">
        <v>6</v>
      </c>
      <c r="I34" s="13" t="s">
        <v>53</v>
      </c>
      <c r="J34" s="13" t="s">
        <v>124</v>
      </c>
      <c r="K34" s="13" t="s">
        <v>123</v>
      </c>
      <c r="L34" s="14">
        <v>85</v>
      </c>
      <c r="M34" s="14" t="s">
        <v>15</v>
      </c>
      <c r="N34" s="31">
        <v>1000000</v>
      </c>
      <c r="O34" s="14" t="s">
        <v>2</v>
      </c>
      <c r="P34" s="14" t="s">
        <v>35</v>
      </c>
      <c r="Q34" s="31">
        <v>15840</v>
      </c>
      <c r="R34" s="31">
        <v>1320</v>
      </c>
      <c r="S34" s="30">
        <v>4.4738E-2</v>
      </c>
      <c r="T34" s="66">
        <f t="shared" si="0"/>
        <v>3.8027299999999999</v>
      </c>
      <c r="U34" s="66">
        <f t="shared" si="1"/>
        <v>8.9107537300985168E-2</v>
      </c>
      <c r="V34" s="38">
        <f t="shared" si="2"/>
        <v>0.14588478260869567</v>
      </c>
      <c r="W34" s="54">
        <v>3.2608695652173916</v>
      </c>
      <c r="X34" s="71" t="str">
        <f t="shared" si="8"/>
        <v>Q4 2020</v>
      </c>
      <c r="Y34" s="21">
        <f t="shared" si="3"/>
        <v>3840</v>
      </c>
      <c r="Z34" s="21">
        <f t="shared" si="4"/>
        <v>2160</v>
      </c>
      <c r="AA34" s="57">
        <f t="shared" si="5"/>
        <v>1991763.9881305636</v>
      </c>
      <c r="AB34" s="59">
        <f t="shared" si="6"/>
        <v>1.7777777777777777</v>
      </c>
      <c r="AC34" s="61">
        <f t="shared" si="7"/>
        <v>2159</v>
      </c>
    </row>
    <row r="35" spans="4:29" hidden="1">
      <c r="D35" s="12">
        <v>29</v>
      </c>
      <c r="E35" s="36" t="s">
        <v>68</v>
      </c>
      <c r="F35" s="16" t="s">
        <v>7</v>
      </c>
      <c r="G35" s="14" t="s">
        <v>51</v>
      </c>
      <c r="H35" s="13" t="s">
        <v>6</v>
      </c>
      <c r="I35" s="13" t="s">
        <v>53</v>
      </c>
      <c r="J35" s="13" t="s">
        <v>124</v>
      </c>
      <c r="K35" s="13" t="s">
        <v>123</v>
      </c>
      <c r="L35" s="14">
        <v>85</v>
      </c>
      <c r="M35" s="14" t="s">
        <v>52</v>
      </c>
      <c r="N35" s="31">
        <v>1000000</v>
      </c>
      <c r="O35" s="14" t="s">
        <v>2</v>
      </c>
      <c r="P35" s="14" t="s">
        <v>35</v>
      </c>
      <c r="Q35" s="31">
        <v>21060</v>
      </c>
      <c r="R35" s="31">
        <v>2340</v>
      </c>
      <c r="S35" s="30">
        <v>1.5049E-2</v>
      </c>
      <c r="T35" s="66">
        <f t="shared" si="0"/>
        <v>1.2791649999999999</v>
      </c>
      <c r="U35" s="66">
        <f t="shared" si="1"/>
        <v>2.9974056257376851E-2</v>
      </c>
      <c r="V35" s="38">
        <f t="shared" si="2"/>
        <v>4.9072826086956525E-2</v>
      </c>
      <c r="W35" s="54">
        <v>3.2608695652173916</v>
      </c>
      <c r="X35" s="71" t="str">
        <f t="shared" si="8"/>
        <v>Q4 2020</v>
      </c>
      <c r="Y35" s="21">
        <f t="shared" si="3"/>
        <v>7680</v>
      </c>
      <c r="Z35" s="21">
        <f t="shared" si="4"/>
        <v>4320</v>
      </c>
      <c r="AA35" s="57">
        <f t="shared" si="5"/>
        <v>1991763.9881305636</v>
      </c>
      <c r="AB35" s="59">
        <f t="shared" si="6"/>
        <v>1.7777777777777777</v>
      </c>
      <c r="AC35" s="61">
        <f t="shared" si="7"/>
        <v>2159</v>
      </c>
    </row>
    <row r="36" spans="4:29" hidden="1">
      <c r="D36" s="12">
        <v>30</v>
      </c>
      <c r="E36" s="36" t="s">
        <v>68</v>
      </c>
      <c r="F36" s="16" t="s">
        <v>7</v>
      </c>
      <c r="G36" s="14" t="s">
        <v>51</v>
      </c>
      <c r="H36" s="13" t="s">
        <v>6</v>
      </c>
      <c r="I36" s="13" t="s">
        <v>36</v>
      </c>
      <c r="J36" s="13" t="s">
        <v>37</v>
      </c>
      <c r="K36" s="13" t="s">
        <v>137</v>
      </c>
      <c r="L36" s="14">
        <v>65</v>
      </c>
      <c r="M36" s="14" t="s">
        <v>15</v>
      </c>
      <c r="N36" s="31">
        <v>1000000</v>
      </c>
      <c r="O36" s="14" t="s">
        <v>1</v>
      </c>
      <c r="P36" s="14" t="s">
        <v>35</v>
      </c>
      <c r="Q36" s="31">
        <v>2560</v>
      </c>
      <c r="R36" s="31">
        <v>160</v>
      </c>
      <c r="S36" s="30">
        <v>0.26808300000000002</v>
      </c>
      <c r="T36" s="66">
        <f t="shared" si="0"/>
        <v>17.425395000000002</v>
      </c>
      <c r="U36" s="66">
        <f t="shared" si="1"/>
        <v>0.31224537378502076</v>
      </c>
      <c r="V36" s="38">
        <f t="shared" si="2"/>
        <v>0.87418369565217402</v>
      </c>
      <c r="W36" s="54">
        <v>3.2608695652173916</v>
      </c>
      <c r="X36" s="71" t="str">
        <f t="shared" si="8"/>
        <v>Q4 2020</v>
      </c>
      <c r="Y36" s="21">
        <f t="shared" si="3"/>
        <v>3840</v>
      </c>
      <c r="Z36" s="21">
        <f t="shared" si="4"/>
        <v>2160</v>
      </c>
      <c r="AA36" s="57">
        <f t="shared" si="5"/>
        <v>1164733.9584569733</v>
      </c>
      <c r="AB36" s="59">
        <f t="shared" si="6"/>
        <v>1.7777777777777777</v>
      </c>
      <c r="AC36" s="61">
        <f t="shared" si="7"/>
        <v>1651</v>
      </c>
    </row>
    <row r="37" spans="4:29" hidden="1">
      <c r="D37" s="12">
        <v>31</v>
      </c>
      <c r="E37" s="36" t="s">
        <v>68</v>
      </c>
      <c r="F37" s="16" t="s">
        <v>7</v>
      </c>
      <c r="G37" s="14" t="s">
        <v>51</v>
      </c>
      <c r="H37" s="13" t="s">
        <v>6</v>
      </c>
      <c r="I37" s="13" t="s">
        <v>36</v>
      </c>
      <c r="J37" s="13" t="s">
        <v>38</v>
      </c>
      <c r="K37" s="13" t="s">
        <v>137</v>
      </c>
      <c r="L37" s="14">
        <v>75</v>
      </c>
      <c r="M37" s="14" t="s">
        <v>15</v>
      </c>
      <c r="N37" s="31">
        <v>1000000</v>
      </c>
      <c r="O37" s="14" t="s">
        <v>1</v>
      </c>
      <c r="P37" s="14" t="s">
        <v>35</v>
      </c>
      <c r="Q37" s="31">
        <v>3840</v>
      </c>
      <c r="R37" s="31">
        <v>240</v>
      </c>
      <c r="S37" s="30">
        <v>3.9621000000000003E-2</v>
      </c>
      <c r="T37" s="66">
        <f t="shared" si="0"/>
        <v>2.9715750000000001</v>
      </c>
      <c r="U37" s="66">
        <f t="shared" si="1"/>
        <v>6.1439544010682495E-2</v>
      </c>
      <c r="V37" s="38">
        <f t="shared" si="2"/>
        <v>0.12919891304347828</v>
      </c>
      <c r="W37" s="54">
        <v>3.2608695652173916</v>
      </c>
      <c r="X37" s="71" t="str">
        <f t="shared" si="8"/>
        <v>Q4 2020</v>
      </c>
      <c r="Y37" s="21">
        <f t="shared" si="3"/>
        <v>3840</v>
      </c>
      <c r="Z37" s="21">
        <f t="shared" si="4"/>
        <v>2160</v>
      </c>
      <c r="AA37" s="57">
        <f t="shared" si="5"/>
        <v>1550681.3056379822</v>
      </c>
      <c r="AB37" s="59">
        <f t="shared" si="6"/>
        <v>1.7777777777777777</v>
      </c>
      <c r="AC37" s="61">
        <f t="shared" si="7"/>
        <v>1905</v>
      </c>
    </row>
    <row r="38" spans="4:29" hidden="1">
      <c r="D38" s="12">
        <v>32</v>
      </c>
      <c r="E38" s="36" t="s">
        <v>68</v>
      </c>
      <c r="F38" s="16" t="s">
        <v>7</v>
      </c>
      <c r="G38" s="14" t="s">
        <v>51</v>
      </c>
      <c r="H38" s="13" t="s">
        <v>6</v>
      </c>
      <c r="I38" s="13" t="s">
        <v>36</v>
      </c>
      <c r="J38" s="13" t="s">
        <v>50</v>
      </c>
      <c r="K38" s="13" t="s">
        <v>123</v>
      </c>
      <c r="L38" s="14">
        <v>55</v>
      </c>
      <c r="M38" s="14" t="s">
        <v>15</v>
      </c>
      <c r="N38" s="31">
        <v>1000000</v>
      </c>
      <c r="O38" s="14" t="s">
        <v>1</v>
      </c>
      <c r="P38" s="14" t="s">
        <v>35</v>
      </c>
      <c r="Q38" s="31">
        <v>2048</v>
      </c>
      <c r="R38" s="31">
        <v>128</v>
      </c>
      <c r="S38" s="30">
        <v>4.6677999999999997E-2</v>
      </c>
      <c r="T38" s="66">
        <f t="shared" si="0"/>
        <v>2.5672899999999998</v>
      </c>
      <c r="U38" s="66">
        <f t="shared" si="1"/>
        <v>3.8925808622813057E-2</v>
      </c>
      <c r="V38" s="38">
        <f t="shared" si="2"/>
        <v>0.1522108695652174</v>
      </c>
      <c r="W38" s="54">
        <v>3.2608695652173916</v>
      </c>
      <c r="X38" s="71" t="str">
        <f t="shared" si="8"/>
        <v>Q4 2020</v>
      </c>
      <c r="Y38" s="21">
        <f t="shared" si="3"/>
        <v>3840</v>
      </c>
      <c r="Z38" s="21">
        <f t="shared" si="4"/>
        <v>2160</v>
      </c>
      <c r="AA38" s="57">
        <f t="shared" si="5"/>
        <v>833921.94658753707</v>
      </c>
      <c r="AB38" s="59">
        <f t="shared" si="6"/>
        <v>1.7777777777777777</v>
      </c>
      <c r="AC38" s="61">
        <f t="shared" si="7"/>
        <v>1397</v>
      </c>
    </row>
    <row r="39" spans="4:29" hidden="1">
      <c r="D39" s="12">
        <v>33</v>
      </c>
      <c r="E39" s="36" t="s">
        <v>68</v>
      </c>
      <c r="F39" s="16" t="s">
        <v>8</v>
      </c>
      <c r="G39" s="14" t="s">
        <v>30</v>
      </c>
      <c r="H39" s="13" t="s">
        <v>5</v>
      </c>
      <c r="I39" s="13" t="s">
        <v>31</v>
      </c>
      <c r="J39" s="13" t="s">
        <v>32</v>
      </c>
      <c r="K39" s="13" t="s">
        <v>33</v>
      </c>
      <c r="L39" s="14">
        <v>31.5</v>
      </c>
      <c r="M39" s="14" t="s">
        <v>34</v>
      </c>
      <c r="N39" s="31">
        <v>1000000</v>
      </c>
      <c r="O39" s="14" t="s">
        <v>1</v>
      </c>
      <c r="P39" s="14" t="s">
        <v>35</v>
      </c>
      <c r="Q39" s="31">
        <v>576</v>
      </c>
      <c r="R39" s="31">
        <v>576</v>
      </c>
      <c r="S39" s="30">
        <v>1.6896000000000001E-2</v>
      </c>
      <c r="T39" s="66">
        <f t="shared" si="0"/>
        <v>0.53222400000000003</v>
      </c>
      <c r="U39" s="66">
        <f t="shared" si="1"/>
        <v>4.621734920386469E-3</v>
      </c>
      <c r="V39" s="38">
        <f t="shared" si="2"/>
        <v>5.0688000000000011E-2</v>
      </c>
      <c r="W39" s="54">
        <v>3.0000000000000004</v>
      </c>
      <c r="X39" s="71" t="str">
        <f t="shared" si="8"/>
        <v>Q1 2021</v>
      </c>
      <c r="Y39" s="21">
        <f t="shared" si="3"/>
        <v>6016</v>
      </c>
      <c r="Z39" s="21">
        <f t="shared" si="4"/>
        <v>3384</v>
      </c>
      <c r="AA39" s="57">
        <f t="shared" si="5"/>
        <v>273540.18231454003</v>
      </c>
      <c r="AB39" s="59">
        <f t="shared" si="6"/>
        <v>1.7777777777777777</v>
      </c>
      <c r="AC39" s="61">
        <f t="shared" si="7"/>
        <v>800.09999999999991</v>
      </c>
    </row>
    <row r="40" spans="4:29" hidden="1">
      <c r="D40" s="12">
        <v>34</v>
      </c>
      <c r="E40" s="36" t="s">
        <v>68</v>
      </c>
      <c r="F40" s="16" t="s">
        <v>8</v>
      </c>
      <c r="G40" s="14" t="s">
        <v>30</v>
      </c>
      <c r="H40" s="13" t="s">
        <v>5</v>
      </c>
      <c r="I40" s="13" t="s">
        <v>41</v>
      </c>
      <c r="J40" s="13" t="s">
        <v>42</v>
      </c>
      <c r="K40" s="13" t="s">
        <v>43</v>
      </c>
      <c r="L40" s="14">
        <v>31.5</v>
      </c>
      <c r="M40" s="14" t="s">
        <v>15</v>
      </c>
      <c r="N40" s="31">
        <v>1000000</v>
      </c>
      <c r="O40" s="14" t="s">
        <v>1</v>
      </c>
      <c r="P40" s="14" t="s">
        <v>35</v>
      </c>
      <c r="Q40" s="31">
        <v>5000</v>
      </c>
      <c r="R40" s="31">
        <v>1152</v>
      </c>
      <c r="S40" s="30">
        <v>0.36666700000000002</v>
      </c>
      <c r="T40" s="66">
        <f t="shared" si="0"/>
        <v>11.550010500000001</v>
      </c>
      <c r="U40" s="66">
        <f t="shared" si="1"/>
        <v>0.10029815802872545</v>
      </c>
      <c r="V40" s="38">
        <f t="shared" si="2"/>
        <v>1.1000010000000002</v>
      </c>
      <c r="W40" s="54">
        <v>3.0000000000000004</v>
      </c>
      <c r="X40" s="71" t="str">
        <f t="shared" si="8"/>
        <v>Q1 2021</v>
      </c>
      <c r="Y40" s="21">
        <f t="shared" si="3"/>
        <v>3840</v>
      </c>
      <c r="Z40" s="21">
        <f t="shared" si="4"/>
        <v>2160</v>
      </c>
      <c r="AA40" s="57">
        <f t="shared" si="5"/>
        <v>273540.18231454003</v>
      </c>
      <c r="AB40" s="59">
        <f t="shared" si="6"/>
        <v>1.7777777777777777</v>
      </c>
      <c r="AC40" s="61">
        <f t="shared" si="7"/>
        <v>800.09999999999991</v>
      </c>
    </row>
    <row r="41" spans="4:29" hidden="1">
      <c r="D41" s="12">
        <v>35</v>
      </c>
      <c r="E41" s="36" t="s">
        <v>68</v>
      </c>
      <c r="F41" s="16" t="s">
        <v>8</v>
      </c>
      <c r="G41" s="14" t="s">
        <v>30</v>
      </c>
      <c r="H41" s="13" t="s">
        <v>5</v>
      </c>
      <c r="I41" s="13" t="s">
        <v>41</v>
      </c>
      <c r="J41" s="13" t="s">
        <v>44</v>
      </c>
      <c r="K41" s="13" t="s">
        <v>43</v>
      </c>
      <c r="L41" s="14">
        <v>31.5</v>
      </c>
      <c r="M41" s="14" t="s">
        <v>15</v>
      </c>
      <c r="N41" s="31">
        <v>1000000</v>
      </c>
      <c r="O41" s="14" t="s">
        <v>1</v>
      </c>
      <c r="P41" s="14" t="s">
        <v>35</v>
      </c>
      <c r="Q41" s="31">
        <v>4608</v>
      </c>
      <c r="R41" s="31">
        <v>576</v>
      </c>
      <c r="S41" s="30">
        <v>0.33792</v>
      </c>
      <c r="T41" s="66">
        <f t="shared" si="0"/>
        <v>10.64448</v>
      </c>
      <c r="U41" s="66">
        <f t="shared" si="1"/>
        <v>9.243469840772936E-2</v>
      </c>
      <c r="V41" s="38">
        <f t="shared" si="2"/>
        <v>1.0137600000000002</v>
      </c>
      <c r="W41" s="54">
        <v>3.0000000000000004</v>
      </c>
      <c r="X41" s="71" t="str">
        <f t="shared" si="8"/>
        <v>Q1 2021</v>
      </c>
      <c r="Y41" s="21">
        <f t="shared" si="3"/>
        <v>3840</v>
      </c>
      <c r="Z41" s="21">
        <f t="shared" si="4"/>
        <v>2160</v>
      </c>
      <c r="AA41" s="57">
        <f t="shared" si="5"/>
        <v>273540.18231454003</v>
      </c>
      <c r="AB41" s="59">
        <f t="shared" si="6"/>
        <v>1.7777777777777777</v>
      </c>
      <c r="AC41" s="61">
        <f t="shared" si="7"/>
        <v>800.09999999999991</v>
      </c>
    </row>
    <row r="42" spans="4:29" hidden="1">
      <c r="D42" s="12">
        <v>36</v>
      </c>
      <c r="E42" s="36" t="s">
        <v>68</v>
      </c>
      <c r="F42" s="16" t="s">
        <v>8</v>
      </c>
      <c r="G42" s="14" t="s">
        <v>30</v>
      </c>
      <c r="H42" s="13" t="s">
        <v>90</v>
      </c>
      <c r="I42" s="13" t="s">
        <v>45</v>
      </c>
      <c r="J42" s="13" t="s">
        <v>46</v>
      </c>
      <c r="K42" s="13" t="s">
        <v>43</v>
      </c>
      <c r="L42" s="14">
        <v>17.3</v>
      </c>
      <c r="M42" s="14" t="s">
        <v>15</v>
      </c>
      <c r="N42" s="31">
        <v>1000000</v>
      </c>
      <c r="O42" s="14" t="s">
        <v>2</v>
      </c>
      <c r="P42" s="14" t="s">
        <v>47</v>
      </c>
      <c r="Q42" s="31">
        <v>10000</v>
      </c>
      <c r="R42" s="31">
        <v>240</v>
      </c>
      <c r="S42" s="30">
        <v>7.3332999999999995E-2</v>
      </c>
      <c r="T42" s="66">
        <f t="shared" si="0"/>
        <v>1.2686609</v>
      </c>
      <c r="U42" s="66">
        <f t="shared" si="1"/>
        <v>6.0505058162227078E-3</v>
      </c>
      <c r="V42" s="38">
        <f t="shared" si="2"/>
        <v>0.21999900000000003</v>
      </c>
      <c r="W42" s="54">
        <v>3.0000000000000004</v>
      </c>
      <c r="X42" s="71" t="str">
        <f t="shared" si="8"/>
        <v>Q1 2021</v>
      </c>
      <c r="Y42" s="21">
        <f t="shared" si="3"/>
        <v>3840</v>
      </c>
      <c r="Z42" s="21">
        <f t="shared" si="4"/>
        <v>2160</v>
      </c>
      <c r="AA42" s="57">
        <f t="shared" si="5"/>
        <v>82507.272527002962</v>
      </c>
      <c r="AB42" s="59">
        <f t="shared" si="6"/>
        <v>1.7777777777777777</v>
      </c>
      <c r="AC42" s="61">
        <f t="shared" si="7"/>
        <v>439.42</v>
      </c>
    </row>
    <row r="43" spans="4:29" hidden="1">
      <c r="D43" s="12">
        <v>37</v>
      </c>
      <c r="E43" s="36" t="s">
        <v>68</v>
      </c>
      <c r="F43" s="16" t="s">
        <v>8</v>
      </c>
      <c r="G43" s="14" t="s">
        <v>30</v>
      </c>
      <c r="H43" s="13" t="s">
        <v>6</v>
      </c>
      <c r="I43" s="13" t="s">
        <v>48</v>
      </c>
      <c r="J43" s="13" t="s">
        <v>215</v>
      </c>
      <c r="K43" s="13" t="s">
        <v>123</v>
      </c>
      <c r="L43" s="14">
        <v>55</v>
      </c>
      <c r="M43" s="14" t="s">
        <v>15</v>
      </c>
      <c r="N43" s="31">
        <v>400000</v>
      </c>
      <c r="O43" s="14" t="s">
        <v>1</v>
      </c>
      <c r="P43" s="14" t="s">
        <v>35</v>
      </c>
      <c r="Q43" s="31">
        <v>2000</v>
      </c>
      <c r="R43" s="31">
        <v>200</v>
      </c>
      <c r="S43" s="30">
        <v>9.2400000000000002E-4</v>
      </c>
      <c r="T43" s="66">
        <f t="shared" si="0"/>
        <v>5.0820000000000004E-2</v>
      </c>
      <c r="U43" s="66">
        <f t="shared" si="1"/>
        <v>7.7054387864688436E-4</v>
      </c>
      <c r="V43" s="38">
        <f t="shared" si="2"/>
        <v>2.7720000000000006E-3</v>
      </c>
      <c r="W43" s="54">
        <v>3.0000000000000004</v>
      </c>
      <c r="X43" s="71" t="str">
        <f t="shared" si="8"/>
        <v>Q1 2021</v>
      </c>
      <c r="Y43" s="21">
        <f t="shared" si="3"/>
        <v>3840</v>
      </c>
      <c r="Z43" s="21">
        <f t="shared" si="4"/>
        <v>2160</v>
      </c>
      <c r="AA43" s="57">
        <f t="shared" si="5"/>
        <v>833921.94658753707</v>
      </c>
      <c r="AB43" s="59">
        <f t="shared" si="6"/>
        <v>1.7777777777777777</v>
      </c>
      <c r="AC43" s="61">
        <f t="shared" si="7"/>
        <v>1397</v>
      </c>
    </row>
    <row r="44" spans="4:29" hidden="1">
      <c r="D44" s="12">
        <v>38</v>
      </c>
      <c r="E44" s="36" t="s">
        <v>68</v>
      </c>
      <c r="F44" s="16" t="s">
        <v>8</v>
      </c>
      <c r="G44" s="14" t="s">
        <v>30</v>
      </c>
      <c r="H44" s="13" t="s">
        <v>6</v>
      </c>
      <c r="I44" s="13" t="s">
        <v>48</v>
      </c>
      <c r="J44" s="13" t="s">
        <v>91</v>
      </c>
      <c r="K44" s="13" t="s">
        <v>123</v>
      </c>
      <c r="L44" s="14">
        <v>65</v>
      </c>
      <c r="M44" s="14" t="s">
        <v>15</v>
      </c>
      <c r="N44" s="31">
        <v>400000</v>
      </c>
      <c r="O44" s="14" t="s">
        <v>1</v>
      </c>
      <c r="P44" s="14" t="s">
        <v>35</v>
      </c>
      <c r="Q44" s="31">
        <v>9504</v>
      </c>
      <c r="R44" s="31">
        <v>792</v>
      </c>
      <c r="S44" s="30">
        <v>1.3173000000000001E-2</v>
      </c>
      <c r="T44" s="66">
        <f t="shared" si="0"/>
        <v>0.85624500000000003</v>
      </c>
      <c r="U44" s="66">
        <f t="shared" si="1"/>
        <v>1.5343040434753709E-2</v>
      </c>
      <c r="V44" s="38">
        <f t="shared" si="2"/>
        <v>3.9519000000000006E-2</v>
      </c>
      <c r="W44" s="54">
        <v>3.0000000000000004</v>
      </c>
      <c r="X44" s="71" t="str">
        <f t="shared" si="8"/>
        <v>Q1 2021</v>
      </c>
      <c r="Y44" s="21">
        <f t="shared" si="3"/>
        <v>3840</v>
      </c>
      <c r="Z44" s="21">
        <f t="shared" si="4"/>
        <v>2160</v>
      </c>
      <c r="AA44" s="57">
        <f t="shared" si="5"/>
        <v>1164733.9584569733</v>
      </c>
      <c r="AB44" s="59">
        <f t="shared" si="6"/>
        <v>1.7777777777777777</v>
      </c>
      <c r="AC44" s="61">
        <f t="shared" si="7"/>
        <v>1651</v>
      </c>
    </row>
    <row r="45" spans="4:29" hidden="1">
      <c r="D45" s="12">
        <v>39</v>
      </c>
      <c r="E45" s="36" t="s">
        <v>68</v>
      </c>
      <c r="F45" s="16" t="s">
        <v>8</v>
      </c>
      <c r="G45" s="14" t="s">
        <v>30</v>
      </c>
      <c r="H45" s="13" t="s">
        <v>6</v>
      </c>
      <c r="I45" s="13" t="s">
        <v>48</v>
      </c>
      <c r="J45" s="13" t="s">
        <v>49</v>
      </c>
      <c r="K45" s="13" t="s">
        <v>123</v>
      </c>
      <c r="L45" s="14">
        <v>75</v>
      </c>
      <c r="M45" s="14" t="s">
        <v>15</v>
      </c>
      <c r="N45" s="31">
        <v>400000</v>
      </c>
      <c r="O45" s="14" t="s">
        <v>1</v>
      </c>
      <c r="P45" s="14" t="s">
        <v>35</v>
      </c>
      <c r="Q45" s="31">
        <v>15360</v>
      </c>
      <c r="R45" s="31">
        <v>1280</v>
      </c>
      <c r="S45" s="30">
        <v>9.4619999999999999E-3</v>
      </c>
      <c r="T45" s="66">
        <f t="shared" si="0"/>
        <v>0.70965</v>
      </c>
      <c r="U45" s="66">
        <f t="shared" si="1"/>
        <v>1.4672546513946587E-2</v>
      </c>
      <c r="V45" s="38">
        <f t="shared" si="2"/>
        <v>2.8386000000000005E-2</v>
      </c>
      <c r="W45" s="54">
        <v>3.0000000000000004</v>
      </c>
      <c r="X45" s="71" t="str">
        <f t="shared" si="8"/>
        <v>Q1 2021</v>
      </c>
      <c r="Y45" s="21">
        <f t="shared" si="3"/>
        <v>3840</v>
      </c>
      <c r="Z45" s="21">
        <f t="shared" si="4"/>
        <v>2160</v>
      </c>
      <c r="AA45" s="57">
        <f t="shared" si="5"/>
        <v>1550681.3056379822</v>
      </c>
      <c r="AB45" s="59">
        <f t="shared" si="6"/>
        <v>1.7777777777777777</v>
      </c>
      <c r="AC45" s="61">
        <f t="shared" si="7"/>
        <v>1905</v>
      </c>
    </row>
    <row r="46" spans="4:29" hidden="1">
      <c r="D46" s="12">
        <v>40</v>
      </c>
      <c r="E46" s="36" t="s">
        <v>68</v>
      </c>
      <c r="F46" s="16" t="s">
        <v>8</v>
      </c>
      <c r="G46" s="14" t="s">
        <v>30</v>
      </c>
      <c r="H46" s="13" t="s">
        <v>6</v>
      </c>
      <c r="I46" s="13" t="s">
        <v>48</v>
      </c>
      <c r="J46" s="13"/>
      <c r="K46" s="13" t="s">
        <v>123</v>
      </c>
      <c r="L46" s="14">
        <v>85</v>
      </c>
      <c r="M46" s="14" t="s">
        <v>52</v>
      </c>
      <c r="N46" s="31">
        <v>400000</v>
      </c>
      <c r="O46" s="14" t="s">
        <v>1</v>
      </c>
      <c r="P46" s="14" t="s">
        <v>35</v>
      </c>
      <c r="Q46" s="31">
        <v>21060</v>
      </c>
      <c r="R46" s="31">
        <v>2340</v>
      </c>
      <c r="S46" s="30">
        <v>3.2429999999999998E-3</v>
      </c>
      <c r="T46" s="66">
        <f t="shared" si="0"/>
        <v>0.27565499999999998</v>
      </c>
      <c r="U46" s="66">
        <f t="shared" si="1"/>
        <v>6.4592906135074171E-3</v>
      </c>
      <c r="V46" s="38">
        <f t="shared" si="2"/>
        <v>9.7290000000000015E-3</v>
      </c>
      <c r="W46" s="54">
        <v>3.0000000000000004</v>
      </c>
      <c r="X46" s="71" t="str">
        <f t="shared" si="8"/>
        <v>Q1 2021</v>
      </c>
      <c r="Y46" s="21">
        <f t="shared" si="3"/>
        <v>7680</v>
      </c>
      <c r="Z46" s="21">
        <f t="shared" si="4"/>
        <v>4320</v>
      </c>
      <c r="AA46" s="57">
        <f t="shared" si="5"/>
        <v>1991763.9881305636</v>
      </c>
      <c r="AB46" s="59">
        <f t="shared" si="6"/>
        <v>1.7777777777777777</v>
      </c>
      <c r="AC46" s="61">
        <f t="shared" si="7"/>
        <v>2159</v>
      </c>
    </row>
    <row r="47" spans="4:29" hidden="1">
      <c r="D47" s="12">
        <v>41</v>
      </c>
      <c r="E47" s="36" t="s">
        <v>68</v>
      </c>
      <c r="F47" s="16" t="s">
        <v>8</v>
      </c>
      <c r="G47" s="14" t="s">
        <v>30</v>
      </c>
      <c r="H47" s="13" t="s">
        <v>6</v>
      </c>
      <c r="I47" s="13" t="s">
        <v>53</v>
      </c>
      <c r="J47" s="13" t="s">
        <v>124</v>
      </c>
      <c r="K47" s="13" t="s">
        <v>123</v>
      </c>
      <c r="L47" s="14">
        <v>50</v>
      </c>
      <c r="M47" s="14" t="s">
        <v>15</v>
      </c>
      <c r="N47" s="31">
        <v>1000000</v>
      </c>
      <c r="O47" s="14" t="s">
        <v>2</v>
      </c>
      <c r="P47" s="14" t="s">
        <v>35</v>
      </c>
      <c r="Q47" s="31">
        <v>5376</v>
      </c>
      <c r="R47" s="31">
        <v>448</v>
      </c>
      <c r="S47" s="30">
        <v>0.25864500000000001</v>
      </c>
      <c r="T47" s="66">
        <f t="shared" si="0"/>
        <v>12.93225</v>
      </c>
      <c r="U47" s="66">
        <f t="shared" si="1"/>
        <v>0.17825598502077153</v>
      </c>
      <c r="V47" s="38">
        <f t="shared" si="2"/>
        <v>0.77593500000000015</v>
      </c>
      <c r="W47" s="54">
        <v>3.0000000000000004</v>
      </c>
      <c r="X47" s="71" t="str">
        <f t="shared" si="8"/>
        <v>Q1 2021</v>
      </c>
      <c r="Y47" s="21">
        <f t="shared" si="3"/>
        <v>3840</v>
      </c>
      <c r="Z47" s="21">
        <f t="shared" si="4"/>
        <v>2160</v>
      </c>
      <c r="AA47" s="57">
        <f t="shared" si="5"/>
        <v>689191.69139465876</v>
      </c>
      <c r="AB47" s="59">
        <f t="shared" si="6"/>
        <v>1.7777777777777777</v>
      </c>
      <c r="AC47" s="61">
        <f t="shared" si="7"/>
        <v>1270</v>
      </c>
    </row>
    <row r="48" spans="4:29" hidden="1">
      <c r="D48" s="12">
        <v>42</v>
      </c>
      <c r="E48" s="36" t="s">
        <v>68</v>
      </c>
      <c r="F48" s="16" t="s">
        <v>8</v>
      </c>
      <c r="G48" s="14" t="s">
        <v>30</v>
      </c>
      <c r="H48" s="13" t="s">
        <v>6</v>
      </c>
      <c r="I48" s="13" t="s">
        <v>53</v>
      </c>
      <c r="J48" s="13" t="s">
        <v>124</v>
      </c>
      <c r="K48" s="13" t="s">
        <v>123</v>
      </c>
      <c r="L48" s="14">
        <v>55</v>
      </c>
      <c r="M48" s="14" t="s">
        <v>15</v>
      </c>
      <c r="N48" s="31">
        <v>1000000</v>
      </c>
      <c r="O48" s="14" t="s">
        <v>2</v>
      </c>
      <c r="P48" s="14" t="s">
        <v>35</v>
      </c>
      <c r="Q48" s="31">
        <v>6912</v>
      </c>
      <c r="R48" s="31">
        <v>576</v>
      </c>
      <c r="S48" s="30">
        <v>1.011609</v>
      </c>
      <c r="T48" s="66">
        <f t="shared" si="0"/>
        <v>55.638494999999999</v>
      </c>
      <c r="U48" s="66">
        <f t="shared" si="1"/>
        <v>0.84360294646547174</v>
      </c>
      <c r="V48" s="38">
        <f t="shared" si="2"/>
        <v>3.0348270000000004</v>
      </c>
      <c r="W48" s="54">
        <v>3.0000000000000004</v>
      </c>
      <c r="X48" s="71" t="str">
        <f t="shared" si="8"/>
        <v>Q1 2021</v>
      </c>
      <c r="Y48" s="21">
        <f t="shared" si="3"/>
        <v>3840</v>
      </c>
      <c r="Z48" s="21">
        <f t="shared" si="4"/>
        <v>2160</v>
      </c>
      <c r="AA48" s="57">
        <f t="shared" si="5"/>
        <v>833921.94658753707</v>
      </c>
      <c r="AB48" s="59">
        <f t="shared" si="6"/>
        <v>1.7777777777777777</v>
      </c>
      <c r="AC48" s="61">
        <f t="shared" si="7"/>
        <v>1397</v>
      </c>
    </row>
    <row r="49" spans="4:29" hidden="1">
      <c r="D49" s="12">
        <v>43</v>
      </c>
      <c r="E49" s="36" t="s">
        <v>68</v>
      </c>
      <c r="F49" s="16" t="s">
        <v>8</v>
      </c>
      <c r="G49" s="14" t="s">
        <v>30</v>
      </c>
      <c r="H49" s="13" t="s">
        <v>6</v>
      </c>
      <c r="I49" s="13" t="s">
        <v>53</v>
      </c>
      <c r="J49" s="13" t="s">
        <v>124</v>
      </c>
      <c r="K49" s="13" t="s">
        <v>123</v>
      </c>
      <c r="L49" s="14">
        <v>65</v>
      </c>
      <c r="M49" s="14" t="s">
        <v>15</v>
      </c>
      <c r="N49" s="31">
        <v>1000000</v>
      </c>
      <c r="O49" s="14" t="s">
        <v>2</v>
      </c>
      <c r="P49" s="14" t="s">
        <v>35</v>
      </c>
      <c r="Q49" s="31">
        <v>9504</v>
      </c>
      <c r="R49" s="31">
        <v>792</v>
      </c>
      <c r="S49" s="30">
        <v>1.3554550000000001</v>
      </c>
      <c r="T49" s="66">
        <f t="shared" si="0"/>
        <v>88.104575000000011</v>
      </c>
      <c r="U49" s="66">
        <f t="shared" si="1"/>
        <v>1.5787444676602969</v>
      </c>
      <c r="V49" s="38">
        <f t="shared" si="2"/>
        <v>4.0663650000000011</v>
      </c>
      <c r="W49" s="54">
        <v>3.0000000000000004</v>
      </c>
      <c r="X49" s="71" t="str">
        <f t="shared" si="8"/>
        <v>Q1 2021</v>
      </c>
      <c r="Y49" s="21">
        <f t="shared" si="3"/>
        <v>3840</v>
      </c>
      <c r="Z49" s="21">
        <f t="shared" si="4"/>
        <v>2160</v>
      </c>
      <c r="AA49" s="57">
        <f t="shared" si="5"/>
        <v>1164733.9584569733</v>
      </c>
      <c r="AB49" s="59">
        <f t="shared" si="6"/>
        <v>1.7777777777777777</v>
      </c>
      <c r="AC49" s="61">
        <f t="shared" si="7"/>
        <v>1651</v>
      </c>
    </row>
    <row r="50" spans="4:29" hidden="1">
      <c r="D50" s="12">
        <v>44</v>
      </c>
      <c r="E50" s="36" t="s">
        <v>68</v>
      </c>
      <c r="F50" s="16" t="s">
        <v>8</v>
      </c>
      <c r="G50" s="14" t="s">
        <v>30</v>
      </c>
      <c r="H50" s="13" t="s">
        <v>6</v>
      </c>
      <c r="I50" s="13" t="s">
        <v>53</v>
      </c>
      <c r="J50" s="13" t="s">
        <v>124</v>
      </c>
      <c r="K50" s="13" t="s">
        <v>123</v>
      </c>
      <c r="L50" s="14">
        <v>65</v>
      </c>
      <c r="M50" s="14" t="s">
        <v>52</v>
      </c>
      <c r="N50" s="31">
        <v>1000000</v>
      </c>
      <c r="O50" s="14" t="s">
        <v>2</v>
      </c>
      <c r="P50" s="14" t="s">
        <v>35</v>
      </c>
      <c r="Q50" s="31">
        <v>12096</v>
      </c>
      <c r="R50" s="31">
        <v>1344</v>
      </c>
      <c r="S50" s="30">
        <v>0.34040500000000001</v>
      </c>
      <c r="T50" s="66">
        <f t="shared" si="0"/>
        <v>22.126325000000001</v>
      </c>
      <c r="U50" s="66">
        <f t="shared" si="1"/>
        <v>0.39648126312854604</v>
      </c>
      <c r="V50" s="38">
        <f t="shared" si="2"/>
        <v>1.0212150000000002</v>
      </c>
      <c r="W50" s="54">
        <v>3.0000000000000004</v>
      </c>
      <c r="X50" s="71" t="str">
        <f t="shared" si="8"/>
        <v>Q1 2021</v>
      </c>
      <c r="Y50" s="21">
        <f t="shared" si="3"/>
        <v>7680</v>
      </c>
      <c r="Z50" s="21">
        <f t="shared" si="4"/>
        <v>4320</v>
      </c>
      <c r="AA50" s="57">
        <f t="shared" si="5"/>
        <v>1164733.9584569733</v>
      </c>
      <c r="AB50" s="59">
        <f t="shared" si="6"/>
        <v>1.7777777777777777</v>
      </c>
      <c r="AC50" s="61">
        <f t="shared" si="7"/>
        <v>1651</v>
      </c>
    </row>
    <row r="51" spans="4:29" hidden="1">
      <c r="D51" s="12">
        <v>45</v>
      </c>
      <c r="E51" s="36" t="s">
        <v>68</v>
      </c>
      <c r="F51" s="16" t="s">
        <v>8</v>
      </c>
      <c r="G51" s="14" t="s">
        <v>30</v>
      </c>
      <c r="H51" s="13" t="s">
        <v>6</v>
      </c>
      <c r="I51" s="13" t="s">
        <v>53</v>
      </c>
      <c r="J51" s="13" t="s">
        <v>124</v>
      </c>
      <c r="K51" s="13" t="s">
        <v>123</v>
      </c>
      <c r="L51" s="14">
        <v>75</v>
      </c>
      <c r="M51" s="14" t="s">
        <v>15</v>
      </c>
      <c r="N51" s="31">
        <v>1000000</v>
      </c>
      <c r="O51" s="14" t="s">
        <v>2</v>
      </c>
      <c r="P51" s="14" t="s">
        <v>35</v>
      </c>
      <c r="Q51" s="31">
        <v>12000</v>
      </c>
      <c r="R51" s="31">
        <v>1000</v>
      </c>
      <c r="S51" s="30">
        <v>0.67335599999999995</v>
      </c>
      <c r="T51" s="66">
        <f t="shared" si="0"/>
        <v>50.5017</v>
      </c>
      <c r="U51" s="66">
        <f t="shared" si="1"/>
        <v>1.0441605612391691</v>
      </c>
      <c r="V51" s="38">
        <f t="shared" si="2"/>
        <v>2.0200680000000002</v>
      </c>
      <c r="W51" s="54">
        <v>3.0000000000000004</v>
      </c>
      <c r="X51" s="71" t="str">
        <f t="shared" si="8"/>
        <v>Q1 2021</v>
      </c>
      <c r="Y51" s="21">
        <f t="shared" si="3"/>
        <v>3840</v>
      </c>
      <c r="Z51" s="21">
        <f t="shared" si="4"/>
        <v>2160</v>
      </c>
      <c r="AA51" s="57">
        <f t="shared" si="5"/>
        <v>1550681.3056379822</v>
      </c>
      <c r="AB51" s="59">
        <f t="shared" si="6"/>
        <v>1.7777777777777777</v>
      </c>
      <c r="AC51" s="61">
        <f t="shared" si="7"/>
        <v>1905</v>
      </c>
    </row>
    <row r="52" spans="4:29" hidden="1">
      <c r="D52" s="12">
        <v>46</v>
      </c>
      <c r="E52" s="36" t="s">
        <v>68</v>
      </c>
      <c r="F52" s="16" t="s">
        <v>8</v>
      </c>
      <c r="G52" s="14" t="s">
        <v>30</v>
      </c>
      <c r="H52" s="13" t="s">
        <v>6</v>
      </c>
      <c r="I52" s="13" t="s">
        <v>53</v>
      </c>
      <c r="J52" s="13" t="s">
        <v>124</v>
      </c>
      <c r="K52" s="13" t="s">
        <v>123</v>
      </c>
      <c r="L52" s="14">
        <v>75</v>
      </c>
      <c r="M52" s="14" t="s">
        <v>52</v>
      </c>
      <c r="N52" s="31">
        <v>1000000</v>
      </c>
      <c r="O52" s="14" t="s">
        <v>2</v>
      </c>
      <c r="P52" s="14" t="s">
        <v>35</v>
      </c>
      <c r="Q52" s="31">
        <v>17279.640575999994</v>
      </c>
      <c r="R52" s="31">
        <v>1919.9600639999994</v>
      </c>
      <c r="S52" s="30">
        <v>0.297933</v>
      </c>
      <c r="T52" s="66">
        <f t="shared" si="0"/>
        <v>22.344975000000002</v>
      </c>
      <c r="U52" s="66">
        <f t="shared" si="1"/>
        <v>0.46199913343264098</v>
      </c>
      <c r="V52" s="38">
        <f t="shared" si="2"/>
        <v>0.89379900000000012</v>
      </c>
      <c r="W52" s="54">
        <v>3.0000000000000004</v>
      </c>
      <c r="X52" s="71" t="str">
        <f t="shared" si="8"/>
        <v>Q1 2021</v>
      </c>
      <c r="Y52" s="21">
        <f t="shared" si="3"/>
        <v>7680</v>
      </c>
      <c r="Z52" s="21">
        <f t="shared" si="4"/>
        <v>4320</v>
      </c>
      <c r="AA52" s="57">
        <f t="shared" si="5"/>
        <v>1550681.3056379822</v>
      </c>
      <c r="AB52" s="59">
        <f t="shared" si="6"/>
        <v>1.7777777777777777</v>
      </c>
      <c r="AC52" s="61">
        <f t="shared" si="7"/>
        <v>1905</v>
      </c>
    </row>
    <row r="53" spans="4:29" hidden="1">
      <c r="D53" s="12">
        <v>47</v>
      </c>
      <c r="E53" s="36" t="s">
        <v>68</v>
      </c>
      <c r="F53" s="16" t="s">
        <v>8</v>
      </c>
      <c r="G53" s="14" t="s">
        <v>30</v>
      </c>
      <c r="H53" s="13" t="s">
        <v>6</v>
      </c>
      <c r="I53" s="13" t="s">
        <v>53</v>
      </c>
      <c r="J53" s="13" t="s">
        <v>124</v>
      </c>
      <c r="K53" s="13" t="s">
        <v>123</v>
      </c>
      <c r="L53" s="14">
        <v>85</v>
      </c>
      <c r="M53" s="14" t="s">
        <v>15</v>
      </c>
      <c r="N53" s="31">
        <v>1000000</v>
      </c>
      <c r="O53" s="14" t="s">
        <v>2</v>
      </c>
      <c r="P53" s="14" t="s">
        <v>35</v>
      </c>
      <c r="Q53" s="31">
        <v>15840</v>
      </c>
      <c r="R53" s="31">
        <v>1320</v>
      </c>
      <c r="S53" s="30">
        <v>0.45091599999999998</v>
      </c>
      <c r="T53" s="66">
        <f t="shared" si="0"/>
        <v>38.327860000000001</v>
      </c>
      <c r="U53" s="66">
        <f t="shared" si="1"/>
        <v>0.89811825047188121</v>
      </c>
      <c r="V53" s="38">
        <f t="shared" si="2"/>
        <v>1.3527480000000001</v>
      </c>
      <c r="W53" s="54">
        <v>3.0000000000000004</v>
      </c>
      <c r="X53" s="71" t="str">
        <f t="shared" si="8"/>
        <v>Q1 2021</v>
      </c>
      <c r="Y53" s="21">
        <f t="shared" si="3"/>
        <v>3840</v>
      </c>
      <c r="Z53" s="21">
        <f t="shared" si="4"/>
        <v>2160</v>
      </c>
      <c r="AA53" s="57">
        <f t="shared" si="5"/>
        <v>1991763.9881305636</v>
      </c>
      <c r="AB53" s="59">
        <f t="shared" si="6"/>
        <v>1.7777777777777777</v>
      </c>
      <c r="AC53" s="61">
        <f t="shared" si="7"/>
        <v>2159</v>
      </c>
    </row>
    <row r="54" spans="4:29" hidden="1">
      <c r="D54" s="12">
        <v>48</v>
      </c>
      <c r="E54" s="36" t="s">
        <v>68</v>
      </c>
      <c r="F54" s="16" t="s">
        <v>8</v>
      </c>
      <c r="G54" s="14" t="s">
        <v>30</v>
      </c>
      <c r="H54" s="13" t="s">
        <v>6</v>
      </c>
      <c r="I54" s="13" t="s">
        <v>53</v>
      </c>
      <c r="J54" s="13" t="s">
        <v>124</v>
      </c>
      <c r="K54" s="13" t="s">
        <v>123</v>
      </c>
      <c r="L54" s="14">
        <v>85</v>
      </c>
      <c r="M54" s="14" t="s">
        <v>52</v>
      </c>
      <c r="N54" s="31">
        <v>1000000</v>
      </c>
      <c r="O54" s="14" t="s">
        <v>2</v>
      </c>
      <c r="P54" s="14" t="s">
        <v>35</v>
      </c>
      <c r="Q54" s="31">
        <v>21060</v>
      </c>
      <c r="R54" s="31">
        <v>2340</v>
      </c>
      <c r="S54" s="30">
        <v>0.17854</v>
      </c>
      <c r="T54" s="66">
        <f t="shared" si="0"/>
        <v>15.1759</v>
      </c>
      <c r="U54" s="66">
        <f t="shared" si="1"/>
        <v>0.35560954244083087</v>
      </c>
      <c r="V54" s="38">
        <f t="shared" si="2"/>
        <v>0.5356200000000001</v>
      </c>
      <c r="W54" s="54">
        <v>3.0000000000000004</v>
      </c>
      <c r="X54" s="71" t="str">
        <f t="shared" si="8"/>
        <v>Q1 2021</v>
      </c>
      <c r="Y54" s="21">
        <f t="shared" si="3"/>
        <v>7680</v>
      </c>
      <c r="Z54" s="21">
        <f t="shared" si="4"/>
        <v>4320</v>
      </c>
      <c r="AA54" s="57">
        <f t="shared" si="5"/>
        <v>1991763.9881305636</v>
      </c>
      <c r="AB54" s="59">
        <f t="shared" si="6"/>
        <v>1.7777777777777777</v>
      </c>
      <c r="AC54" s="61">
        <f t="shared" si="7"/>
        <v>2159</v>
      </c>
    </row>
    <row r="55" spans="4:29" hidden="1">
      <c r="D55" s="12">
        <v>49</v>
      </c>
      <c r="E55" s="36" t="s">
        <v>68</v>
      </c>
      <c r="F55" s="16" t="s">
        <v>8</v>
      </c>
      <c r="G55" s="14" t="s">
        <v>30</v>
      </c>
      <c r="H55" s="13" t="s">
        <v>6</v>
      </c>
      <c r="I55" s="13" t="s">
        <v>58</v>
      </c>
      <c r="J55" s="13" t="s">
        <v>59</v>
      </c>
      <c r="K55" s="13" t="s">
        <v>123</v>
      </c>
      <c r="L55" s="14">
        <v>75</v>
      </c>
      <c r="M55" s="14" t="s">
        <v>15</v>
      </c>
      <c r="N55" s="31">
        <v>1000000</v>
      </c>
      <c r="O55" s="14" t="s">
        <v>1</v>
      </c>
      <c r="P55" s="14" t="s">
        <v>35</v>
      </c>
      <c r="Q55" s="31">
        <v>4000</v>
      </c>
      <c r="R55" s="31">
        <v>252</v>
      </c>
      <c r="S55" s="30">
        <v>3.0800000000000001E-4</v>
      </c>
      <c r="T55" s="66">
        <f t="shared" si="0"/>
        <v>2.3099999999999999E-2</v>
      </c>
      <c r="U55" s="66">
        <f t="shared" si="1"/>
        <v>4.7760984213649849E-4</v>
      </c>
      <c r="V55" s="38">
        <f t="shared" si="2"/>
        <v>9.2400000000000013E-4</v>
      </c>
      <c r="W55" s="54">
        <v>3.0000000000000004</v>
      </c>
      <c r="X55" s="71" t="str">
        <f t="shared" si="8"/>
        <v>Q1 2021</v>
      </c>
      <c r="Y55" s="21">
        <f t="shared" si="3"/>
        <v>3840</v>
      </c>
      <c r="Z55" s="21">
        <f t="shared" si="4"/>
        <v>2160</v>
      </c>
      <c r="AA55" s="57">
        <f t="shared" si="5"/>
        <v>1550681.3056379822</v>
      </c>
      <c r="AB55" s="59">
        <f t="shared" si="6"/>
        <v>1.7777777777777777</v>
      </c>
      <c r="AC55" s="61">
        <f t="shared" si="7"/>
        <v>1905</v>
      </c>
    </row>
    <row r="56" spans="4:29" hidden="1">
      <c r="D56" s="12">
        <v>50</v>
      </c>
      <c r="E56" s="36" t="s">
        <v>68</v>
      </c>
      <c r="F56" s="16" t="s">
        <v>8</v>
      </c>
      <c r="G56" s="14" t="s">
        <v>30</v>
      </c>
      <c r="H56" s="13" t="s">
        <v>6</v>
      </c>
      <c r="I56" s="13" t="s">
        <v>36</v>
      </c>
      <c r="J56" s="13" t="s">
        <v>37</v>
      </c>
      <c r="K56" s="13" t="s">
        <v>137</v>
      </c>
      <c r="L56" s="14">
        <v>65</v>
      </c>
      <c r="M56" s="14" t="s">
        <v>15</v>
      </c>
      <c r="N56" s="31">
        <v>1000000</v>
      </c>
      <c r="O56" s="14" t="s">
        <v>1</v>
      </c>
      <c r="P56" s="14" t="s">
        <v>35</v>
      </c>
      <c r="Q56" s="31">
        <v>2560</v>
      </c>
      <c r="R56" s="31">
        <v>160</v>
      </c>
      <c r="S56" s="30">
        <v>0.25633499999999998</v>
      </c>
      <c r="T56" s="66">
        <f t="shared" si="0"/>
        <v>16.661774999999999</v>
      </c>
      <c r="U56" s="66">
        <f t="shared" si="1"/>
        <v>0.2985620792410682</v>
      </c>
      <c r="V56" s="38">
        <f t="shared" si="2"/>
        <v>0.76900500000000005</v>
      </c>
      <c r="W56" s="54">
        <v>3.0000000000000004</v>
      </c>
      <c r="X56" s="71" t="str">
        <f t="shared" si="8"/>
        <v>Q1 2021</v>
      </c>
      <c r="Y56" s="21">
        <f t="shared" si="3"/>
        <v>3840</v>
      </c>
      <c r="Z56" s="21">
        <f t="shared" si="4"/>
        <v>2160</v>
      </c>
      <c r="AA56" s="57">
        <f t="shared" si="5"/>
        <v>1164733.9584569733</v>
      </c>
      <c r="AB56" s="59">
        <f t="shared" si="6"/>
        <v>1.7777777777777777</v>
      </c>
      <c r="AC56" s="61">
        <f t="shared" si="7"/>
        <v>1651</v>
      </c>
    </row>
    <row r="57" spans="4:29" hidden="1">
      <c r="D57" s="12">
        <v>51</v>
      </c>
      <c r="E57" s="36" t="s">
        <v>68</v>
      </c>
      <c r="F57" s="16" t="s">
        <v>8</v>
      </c>
      <c r="G57" s="14" t="s">
        <v>30</v>
      </c>
      <c r="H57" s="13" t="s">
        <v>6</v>
      </c>
      <c r="I57" s="13" t="s">
        <v>36</v>
      </c>
      <c r="J57" s="13" t="s">
        <v>38</v>
      </c>
      <c r="K57" s="13" t="s">
        <v>137</v>
      </c>
      <c r="L57" s="14">
        <v>75</v>
      </c>
      <c r="M57" s="14" t="s">
        <v>15</v>
      </c>
      <c r="N57" s="31">
        <v>1000000</v>
      </c>
      <c r="O57" s="14" t="s">
        <v>1</v>
      </c>
      <c r="P57" s="14" t="s">
        <v>35</v>
      </c>
      <c r="Q57" s="31">
        <v>3840</v>
      </c>
      <c r="R57" s="31">
        <v>240</v>
      </c>
      <c r="S57" s="30">
        <v>6.3275999999999999E-2</v>
      </c>
      <c r="T57" s="66">
        <f t="shared" si="0"/>
        <v>4.7457000000000003</v>
      </c>
      <c r="U57" s="66">
        <f t="shared" si="1"/>
        <v>9.8120910295548966E-2</v>
      </c>
      <c r="V57" s="38">
        <f t="shared" si="2"/>
        <v>0.18982800000000002</v>
      </c>
      <c r="W57" s="54">
        <v>3.0000000000000004</v>
      </c>
      <c r="X57" s="71" t="str">
        <f t="shared" si="8"/>
        <v>Q1 2021</v>
      </c>
      <c r="Y57" s="21">
        <f t="shared" si="3"/>
        <v>3840</v>
      </c>
      <c r="Z57" s="21">
        <f t="shared" si="4"/>
        <v>2160</v>
      </c>
      <c r="AA57" s="57">
        <f t="shared" si="5"/>
        <v>1550681.3056379822</v>
      </c>
      <c r="AB57" s="59">
        <f t="shared" si="6"/>
        <v>1.7777777777777777</v>
      </c>
      <c r="AC57" s="61">
        <f t="shared" si="7"/>
        <v>1905</v>
      </c>
    </row>
    <row r="58" spans="4:29" hidden="1">
      <c r="D58" s="12">
        <v>52</v>
      </c>
      <c r="E58" s="36" t="s">
        <v>68</v>
      </c>
      <c r="F58" s="16" t="s">
        <v>8</v>
      </c>
      <c r="G58" s="14" t="s">
        <v>30</v>
      </c>
      <c r="H58" s="13" t="s">
        <v>6</v>
      </c>
      <c r="I58" s="13" t="s">
        <v>36</v>
      </c>
      <c r="J58" s="13" t="s">
        <v>50</v>
      </c>
      <c r="K58" s="13" t="s">
        <v>123</v>
      </c>
      <c r="L58" s="14">
        <v>55</v>
      </c>
      <c r="M58" s="14" t="s">
        <v>15</v>
      </c>
      <c r="N58" s="31">
        <v>1000000</v>
      </c>
      <c r="O58" s="14" t="s">
        <v>1</v>
      </c>
      <c r="P58" s="14" t="s">
        <v>35</v>
      </c>
      <c r="Q58" s="31">
        <v>2048</v>
      </c>
      <c r="R58" s="31">
        <v>128</v>
      </c>
      <c r="S58" s="30">
        <v>4.3839000000000003E-2</v>
      </c>
      <c r="T58" s="66">
        <f t="shared" si="0"/>
        <v>2.4111450000000003</v>
      </c>
      <c r="U58" s="66">
        <f t="shared" si="1"/>
        <v>3.6558304216451037E-2</v>
      </c>
      <c r="V58" s="38">
        <f t="shared" si="2"/>
        <v>0.13151700000000002</v>
      </c>
      <c r="W58" s="54">
        <v>3.0000000000000004</v>
      </c>
      <c r="X58" s="71" t="str">
        <f t="shared" si="8"/>
        <v>Q1 2021</v>
      </c>
      <c r="Y58" s="21">
        <f t="shared" si="3"/>
        <v>3840</v>
      </c>
      <c r="Z58" s="21">
        <f t="shared" si="4"/>
        <v>2160</v>
      </c>
      <c r="AA58" s="57">
        <f t="shared" si="5"/>
        <v>833921.94658753707</v>
      </c>
      <c r="AB58" s="59">
        <f t="shared" si="6"/>
        <v>1.7777777777777777</v>
      </c>
      <c r="AC58" s="61">
        <f t="shared" si="7"/>
        <v>1397</v>
      </c>
    </row>
    <row r="59" spans="4:29" hidden="1">
      <c r="D59" s="12">
        <v>53</v>
      </c>
      <c r="E59" s="36" t="s">
        <v>68</v>
      </c>
      <c r="F59" s="16" t="s">
        <v>8</v>
      </c>
      <c r="G59" s="14" t="s">
        <v>39</v>
      </c>
      <c r="H59" s="13" t="s">
        <v>5</v>
      </c>
      <c r="I59" s="13" t="s">
        <v>54</v>
      </c>
      <c r="J59" s="13" t="s">
        <v>55</v>
      </c>
      <c r="K59" s="13" t="s">
        <v>43</v>
      </c>
      <c r="L59" s="14">
        <v>31.5</v>
      </c>
      <c r="M59" s="14" t="s">
        <v>15</v>
      </c>
      <c r="N59" s="31">
        <v>1000000</v>
      </c>
      <c r="O59" s="14" t="s">
        <v>1</v>
      </c>
      <c r="P59" s="14" t="s">
        <v>35</v>
      </c>
      <c r="Q59" s="31">
        <v>2304</v>
      </c>
      <c r="R59" s="31">
        <v>1152</v>
      </c>
      <c r="S59" s="30">
        <v>0.10137599999999999</v>
      </c>
      <c r="T59" s="66">
        <f t="shared" si="0"/>
        <v>3.1933439999999997</v>
      </c>
      <c r="U59" s="66">
        <f t="shared" si="1"/>
        <v>2.7730409522318807E-2</v>
      </c>
      <c r="V59" s="38">
        <f t="shared" si="2"/>
        <v>0.30412800000000001</v>
      </c>
      <c r="W59" s="54">
        <v>3.0000000000000004</v>
      </c>
      <c r="X59" s="71" t="str">
        <f t="shared" si="8"/>
        <v>Q2 2021</v>
      </c>
      <c r="Y59" s="21">
        <f t="shared" si="3"/>
        <v>3840</v>
      </c>
      <c r="Z59" s="21">
        <f t="shared" si="4"/>
        <v>2160</v>
      </c>
      <c r="AA59" s="57">
        <f t="shared" si="5"/>
        <v>273540.18231454003</v>
      </c>
      <c r="AB59" s="59">
        <f t="shared" si="6"/>
        <v>1.7777777777777777</v>
      </c>
      <c r="AC59" s="61">
        <f t="shared" si="7"/>
        <v>800.09999999999991</v>
      </c>
    </row>
    <row r="60" spans="4:29" hidden="1">
      <c r="D60" s="12">
        <v>54</v>
      </c>
      <c r="E60" s="36" t="s">
        <v>68</v>
      </c>
      <c r="F60" s="16" t="s">
        <v>8</v>
      </c>
      <c r="G60" s="14" t="s">
        <v>39</v>
      </c>
      <c r="H60" s="13" t="s">
        <v>5</v>
      </c>
      <c r="I60" s="13" t="s">
        <v>31</v>
      </c>
      <c r="J60" s="13" t="s">
        <v>32</v>
      </c>
      <c r="K60" s="13" t="s">
        <v>33</v>
      </c>
      <c r="L60" s="14">
        <v>31.5</v>
      </c>
      <c r="M60" s="14" t="s">
        <v>34</v>
      </c>
      <c r="N60" s="31">
        <v>1000000</v>
      </c>
      <c r="O60" s="14" t="s">
        <v>1</v>
      </c>
      <c r="P60" s="14" t="s">
        <v>35</v>
      </c>
      <c r="Q60" s="31">
        <v>576</v>
      </c>
      <c r="R60" s="31">
        <v>576</v>
      </c>
      <c r="S60" s="30">
        <v>1.6896000000000001E-2</v>
      </c>
      <c r="T60" s="66">
        <f t="shared" si="0"/>
        <v>0.53222400000000003</v>
      </c>
      <c r="U60" s="66">
        <f t="shared" si="1"/>
        <v>4.621734920386469E-3</v>
      </c>
      <c r="V60" s="38">
        <f t="shared" si="2"/>
        <v>5.0688000000000011E-2</v>
      </c>
      <c r="W60" s="54">
        <v>3.0000000000000004</v>
      </c>
      <c r="X60" s="71" t="str">
        <f t="shared" si="8"/>
        <v>Q2 2021</v>
      </c>
      <c r="Y60" s="21">
        <f t="shared" si="3"/>
        <v>6016</v>
      </c>
      <c r="Z60" s="21">
        <f t="shared" si="4"/>
        <v>3384</v>
      </c>
      <c r="AA60" s="57">
        <f t="shared" si="5"/>
        <v>273540.18231454003</v>
      </c>
      <c r="AB60" s="59">
        <f t="shared" si="6"/>
        <v>1.7777777777777777</v>
      </c>
      <c r="AC60" s="61">
        <f t="shared" si="7"/>
        <v>800.09999999999991</v>
      </c>
    </row>
    <row r="61" spans="4:29" hidden="1">
      <c r="D61" s="12">
        <v>55</v>
      </c>
      <c r="E61" s="36" t="s">
        <v>68</v>
      </c>
      <c r="F61" s="16" t="s">
        <v>8</v>
      </c>
      <c r="G61" s="14" t="s">
        <v>39</v>
      </c>
      <c r="H61" s="13" t="s">
        <v>5</v>
      </c>
      <c r="I61" s="13" t="s">
        <v>41</v>
      </c>
      <c r="J61" s="13" t="s">
        <v>42</v>
      </c>
      <c r="K61" s="13" t="s">
        <v>43</v>
      </c>
      <c r="L61" s="14">
        <v>31.5</v>
      </c>
      <c r="M61" s="14" t="s">
        <v>15</v>
      </c>
      <c r="N61" s="31">
        <v>1000000</v>
      </c>
      <c r="O61" s="14" t="s">
        <v>1</v>
      </c>
      <c r="P61" s="14" t="s">
        <v>35</v>
      </c>
      <c r="Q61" s="31">
        <v>5000</v>
      </c>
      <c r="R61" s="31">
        <v>1152</v>
      </c>
      <c r="S61" s="30">
        <v>0.36666700000000002</v>
      </c>
      <c r="T61" s="66">
        <f t="shared" si="0"/>
        <v>11.550010500000001</v>
      </c>
      <c r="U61" s="66">
        <f t="shared" si="1"/>
        <v>0.10029815802872545</v>
      </c>
      <c r="V61" s="38">
        <f t="shared" si="2"/>
        <v>1.1000010000000002</v>
      </c>
      <c r="W61" s="54">
        <v>3.0000000000000004</v>
      </c>
      <c r="X61" s="71" t="str">
        <f t="shared" si="8"/>
        <v>Q2 2021</v>
      </c>
      <c r="Y61" s="21">
        <f t="shared" si="3"/>
        <v>3840</v>
      </c>
      <c r="Z61" s="21">
        <f t="shared" si="4"/>
        <v>2160</v>
      </c>
      <c r="AA61" s="57">
        <f t="shared" si="5"/>
        <v>273540.18231454003</v>
      </c>
      <c r="AB61" s="59">
        <f t="shared" si="6"/>
        <v>1.7777777777777777</v>
      </c>
      <c r="AC61" s="61">
        <f t="shared" si="7"/>
        <v>800.09999999999991</v>
      </c>
    </row>
    <row r="62" spans="4:29" hidden="1">
      <c r="D62" s="12">
        <v>56</v>
      </c>
      <c r="E62" s="36" t="s">
        <v>68</v>
      </c>
      <c r="F62" s="16" t="s">
        <v>8</v>
      </c>
      <c r="G62" s="14" t="s">
        <v>39</v>
      </c>
      <c r="H62" s="13" t="s">
        <v>5</v>
      </c>
      <c r="I62" s="13" t="s">
        <v>41</v>
      </c>
      <c r="J62" s="13" t="s">
        <v>44</v>
      </c>
      <c r="K62" s="13" t="s">
        <v>43</v>
      </c>
      <c r="L62" s="14">
        <v>31.5</v>
      </c>
      <c r="M62" s="14" t="s">
        <v>15</v>
      </c>
      <c r="N62" s="31">
        <v>1000000</v>
      </c>
      <c r="O62" s="14" t="s">
        <v>1</v>
      </c>
      <c r="P62" s="14" t="s">
        <v>35</v>
      </c>
      <c r="Q62" s="31">
        <v>4608</v>
      </c>
      <c r="R62" s="31">
        <v>576</v>
      </c>
      <c r="S62" s="30">
        <v>0.40550399999999998</v>
      </c>
      <c r="T62" s="66">
        <f t="shared" si="0"/>
        <v>12.773375999999999</v>
      </c>
      <c r="U62" s="66">
        <f t="shared" si="1"/>
        <v>0.11092163808927523</v>
      </c>
      <c r="V62" s="38">
        <f t="shared" si="2"/>
        <v>1.216512</v>
      </c>
      <c r="W62" s="54">
        <v>3.0000000000000004</v>
      </c>
      <c r="X62" s="71" t="str">
        <f t="shared" si="8"/>
        <v>Q2 2021</v>
      </c>
      <c r="Y62" s="21">
        <f t="shared" si="3"/>
        <v>3840</v>
      </c>
      <c r="Z62" s="21">
        <f t="shared" si="4"/>
        <v>2160</v>
      </c>
      <c r="AA62" s="57">
        <f t="shared" si="5"/>
        <v>273540.18231454003</v>
      </c>
      <c r="AB62" s="59">
        <f t="shared" si="6"/>
        <v>1.7777777777777777</v>
      </c>
      <c r="AC62" s="61">
        <f t="shared" si="7"/>
        <v>800.09999999999991</v>
      </c>
    </row>
    <row r="63" spans="4:29" hidden="1">
      <c r="D63" s="12">
        <v>57</v>
      </c>
      <c r="E63" s="36" t="s">
        <v>68</v>
      </c>
      <c r="F63" s="16" t="s">
        <v>8</v>
      </c>
      <c r="G63" s="14" t="s">
        <v>39</v>
      </c>
      <c r="H63" s="13" t="s">
        <v>90</v>
      </c>
      <c r="I63" s="13" t="s">
        <v>54</v>
      </c>
      <c r="J63" s="13" t="s">
        <v>92</v>
      </c>
      <c r="K63" s="13" t="s">
        <v>43</v>
      </c>
      <c r="L63" s="14">
        <v>17.3</v>
      </c>
      <c r="M63" s="14" t="s">
        <v>15</v>
      </c>
      <c r="N63" s="31">
        <v>1000000</v>
      </c>
      <c r="O63" s="14" t="s">
        <v>2</v>
      </c>
      <c r="P63" s="14" t="s">
        <v>47</v>
      </c>
      <c r="Q63" s="31">
        <v>4000</v>
      </c>
      <c r="R63" s="31">
        <v>1152</v>
      </c>
      <c r="S63" s="30">
        <v>5.8669999999999998E-3</v>
      </c>
      <c r="T63" s="66">
        <f t="shared" si="0"/>
        <v>0.10149909999999999</v>
      </c>
      <c r="U63" s="66">
        <f t="shared" si="1"/>
        <v>4.8407016791592641E-4</v>
      </c>
      <c r="V63" s="38">
        <f t="shared" si="2"/>
        <v>1.7601000000000002E-2</v>
      </c>
      <c r="W63" s="54">
        <v>3.0000000000000004</v>
      </c>
      <c r="X63" s="71" t="str">
        <f t="shared" si="8"/>
        <v>Q2 2021</v>
      </c>
      <c r="Y63" s="21">
        <f t="shared" si="3"/>
        <v>3840</v>
      </c>
      <c r="Z63" s="21">
        <f t="shared" si="4"/>
        <v>2160</v>
      </c>
      <c r="AA63" s="57">
        <f t="shared" si="5"/>
        <v>82507.272527002962</v>
      </c>
      <c r="AB63" s="59">
        <f t="shared" si="6"/>
        <v>1.7777777777777777</v>
      </c>
      <c r="AC63" s="61">
        <f t="shared" si="7"/>
        <v>439.42</v>
      </c>
    </row>
    <row r="64" spans="4:29" hidden="1">
      <c r="D64" s="12">
        <v>58</v>
      </c>
      <c r="E64" s="36" t="s">
        <v>68</v>
      </c>
      <c r="F64" s="16" t="s">
        <v>8</v>
      </c>
      <c r="G64" s="14" t="s">
        <v>39</v>
      </c>
      <c r="H64" s="13" t="s">
        <v>90</v>
      </c>
      <c r="I64" s="13" t="s">
        <v>45</v>
      </c>
      <c r="J64" s="13" t="s">
        <v>46</v>
      </c>
      <c r="K64" s="13" t="s">
        <v>43</v>
      </c>
      <c r="L64" s="14">
        <v>17.3</v>
      </c>
      <c r="M64" s="14" t="s">
        <v>15</v>
      </c>
      <c r="N64" s="31">
        <v>1000000</v>
      </c>
      <c r="O64" s="14" t="s">
        <v>2</v>
      </c>
      <c r="P64" s="14" t="s">
        <v>47</v>
      </c>
      <c r="Q64" s="31">
        <v>10000</v>
      </c>
      <c r="R64" s="31">
        <v>240</v>
      </c>
      <c r="S64" s="30">
        <v>7.3332999999999995E-2</v>
      </c>
      <c r="T64" s="66">
        <f t="shared" si="0"/>
        <v>1.2686609</v>
      </c>
      <c r="U64" s="66">
        <f t="shared" si="1"/>
        <v>6.0505058162227078E-3</v>
      </c>
      <c r="V64" s="38">
        <f t="shared" si="2"/>
        <v>0.21999900000000003</v>
      </c>
      <c r="W64" s="54">
        <v>3.0000000000000004</v>
      </c>
      <c r="X64" s="71" t="str">
        <f t="shared" si="8"/>
        <v>Q2 2021</v>
      </c>
      <c r="Y64" s="21">
        <f t="shared" si="3"/>
        <v>3840</v>
      </c>
      <c r="Z64" s="21">
        <f t="shared" si="4"/>
        <v>2160</v>
      </c>
      <c r="AA64" s="57">
        <f t="shared" si="5"/>
        <v>82507.272527002962</v>
      </c>
      <c r="AB64" s="59">
        <f t="shared" si="6"/>
        <v>1.7777777777777777</v>
      </c>
      <c r="AC64" s="61">
        <f t="shared" si="7"/>
        <v>439.42</v>
      </c>
    </row>
    <row r="65" spans="4:29" hidden="1">
      <c r="D65" s="12">
        <v>59</v>
      </c>
      <c r="E65" s="36" t="s">
        <v>68</v>
      </c>
      <c r="F65" s="16" t="s">
        <v>8</v>
      </c>
      <c r="G65" s="14" t="s">
        <v>39</v>
      </c>
      <c r="H65" s="13" t="s">
        <v>4</v>
      </c>
      <c r="I65" s="13" t="s">
        <v>31</v>
      </c>
      <c r="J65" s="13" t="s">
        <v>56</v>
      </c>
      <c r="K65" s="13" t="s">
        <v>57</v>
      </c>
      <c r="L65" s="14">
        <v>12.9</v>
      </c>
      <c r="M65" s="14" t="s">
        <v>16</v>
      </c>
      <c r="N65" s="31">
        <v>1000000</v>
      </c>
      <c r="O65" s="14" t="s">
        <v>2</v>
      </c>
      <c r="P65" s="14" t="s">
        <v>47</v>
      </c>
      <c r="Q65" s="31">
        <v>10384</v>
      </c>
      <c r="R65" s="31">
        <v>2596</v>
      </c>
      <c r="S65" s="30">
        <v>15.229867</v>
      </c>
      <c r="T65" s="66">
        <f t="shared" si="0"/>
        <v>196.46528430000001</v>
      </c>
      <c r="U65" s="66">
        <f t="shared" si="1"/>
        <v>0.78473819738800155</v>
      </c>
      <c r="V65" s="38">
        <f t="shared" si="2"/>
        <v>45.68960100000001</v>
      </c>
      <c r="W65" s="54">
        <v>3.0000000000000004</v>
      </c>
      <c r="X65" s="71" t="str">
        <f t="shared" si="8"/>
        <v>Q2 2021</v>
      </c>
      <c r="Y65" s="21">
        <f t="shared" si="3"/>
        <v>2732</v>
      </c>
      <c r="Z65" s="21">
        <f t="shared" si="4"/>
        <v>2048</v>
      </c>
      <c r="AA65" s="57">
        <f t="shared" si="5"/>
        <v>51526.267260771325</v>
      </c>
      <c r="AB65" s="59">
        <f t="shared" si="6"/>
        <v>1.333984375</v>
      </c>
      <c r="AC65" s="61">
        <f t="shared" si="7"/>
        <v>327.65999999999997</v>
      </c>
    </row>
    <row r="66" spans="4:29" hidden="1">
      <c r="D66" s="12">
        <v>60</v>
      </c>
      <c r="E66" s="36" t="s">
        <v>68</v>
      </c>
      <c r="F66" s="16" t="s">
        <v>8</v>
      </c>
      <c r="G66" s="14" t="s">
        <v>39</v>
      </c>
      <c r="H66" s="13" t="s">
        <v>6</v>
      </c>
      <c r="I66" s="13" t="s">
        <v>48</v>
      </c>
      <c r="J66" s="13" t="s">
        <v>215</v>
      </c>
      <c r="K66" s="13" t="s">
        <v>123</v>
      </c>
      <c r="L66" s="14">
        <v>55</v>
      </c>
      <c r="M66" s="14" t="s">
        <v>15</v>
      </c>
      <c r="N66" s="31">
        <v>400000</v>
      </c>
      <c r="O66" s="14" t="s">
        <v>1</v>
      </c>
      <c r="P66" s="14" t="s">
        <v>35</v>
      </c>
      <c r="Q66" s="31">
        <v>2000</v>
      </c>
      <c r="R66" s="31">
        <v>200</v>
      </c>
      <c r="S66" s="30">
        <v>1.232E-3</v>
      </c>
      <c r="T66" s="66">
        <f t="shared" si="0"/>
        <v>6.7760000000000001E-2</v>
      </c>
      <c r="U66" s="66">
        <f t="shared" si="1"/>
        <v>1.0273918381958455E-3</v>
      </c>
      <c r="V66" s="38">
        <f t="shared" si="2"/>
        <v>3.6960000000000005E-3</v>
      </c>
      <c r="W66" s="54">
        <v>3.0000000000000004</v>
      </c>
      <c r="X66" s="71" t="str">
        <f t="shared" si="8"/>
        <v>Q2 2021</v>
      </c>
      <c r="Y66" s="21">
        <f t="shared" si="3"/>
        <v>3840</v>
      </c>
      <c r="Z66" s="21">
        <f t="shared" si="4"/>
        <v>2160</v>
      </c>
      <c r="AA66" s="57">
        <f t="shared" si="5"/>
        <v>833921.94658753707</v>
      </c>
      <c r="AB66" s="59">
        <f t="shared" si="6"/>
        <v>1.7777777777777777</v>
      </c>
      <c r="AC66" s="61">
        <f t="shared" si="7"/>
        <v>1397</v>
      </c>
    </row>
    <row r="67" spans="4:29" hidden="1">
      <c r="D67" s="12">
        <v>61</v>
      </c>
      <c r="E67" s="36" t="s">
        <v>68</v>
      </c>
      <c r="F67" s="16" t="s">
        <v>8</v>
      </c>
      <c r="G67" s="14" t="s">
        <v>39</v>
      </c>
      <c r="H67" s="13" t="s">
        <v>6</v>
      </c>
      <c r="I67" s="13" t="s">
        <v>48</v>
      </c>
      <c r="J67" s="13" t="s">
        <v>91</v>
      </c>
      <c r="K67" s="13" t="s">
        <v>123</v>
      </c>
      <c r="L67" s="14">
        <v>65</v>
      </c>
      <c r="M67" s="14" t="s">
        <v>15</v>
      </c>
      <c r="N67" s="31">
        <v>400000</v>
      </c>
      <c r="O67" s="14" t="s">
        <v>1</v>
      </c>
      <c r="P67" s="14" t="s">
        <v>35</v>
      </c>
      <c r="Q67" s="31">
        <v>9504</v>
      </c>
      <c r="R67" s="31">
        <v>792</v>
      </c>
      <c r="S67" s="30">
        <v>7.3179999999999999E-3</v>
      </c>
      <c r="T67" s="66">
        <f t="shared" si="0"/>
        <v>0.47566999999999998</v>
      </c>
      <c r="U67" s="66">
        <f t="shared" si="1"/>
        <v>8.5235231079881305E-3</v>
      </c>
      <c r="V67" s="38">
        <f t="shared" si="2"/>
        <v>2.1954000000000001E-2</v>
      </c>
      <c r="W67" s="54">
        <v>3.0000000000000004</v>
      </c>
      <c r="X67" s="71" t="str">
        <f t="shared" si="8"/>
        <v>Q2 2021</v>
      </c>
      <c r="Y67" s="21">
        <f t="shared" si="3"/>
        <v>3840</v>
      </c>
      <c r="Z67" s="21">
        <f t="shared" si="4"/>
        <v>2160</v>
      </c>
      <c r="AA67" s="57">
        <f t="shared" si="5"/>
        <v>1164733.9584569733</v>
      </c>
      <c r="AB67" s="59">
        <f t="shared" si="6"/>
        <v>1.7777777777777777</v>
      </c>
      <c r="AC67" s="61">
        <f t="shared" si="7"/>
        <v>1651</v>
      </c>
    </row>
    <row r="68" spans="4:29" hidden="1">
      <c r="D68" s="12">
        <v>62</v>
      </c>
      <c r="E68" s="36" t="s">
        <v>68</v>
      </c>
      <c r="F68" s="16" t="s">
        <v>8</v>
      </c>
      <c r="G68" s="14" t="s">
        <v>39</v>
      </c>
      <c r="H68" s="13" t="s">
        <v>6</v>
      </c>
      <c r="I68" s="13" t="s">
        <v>48</v>
      </c>
      <c r="J68" s="13" t="s">
        <v>49</v>
      </c>
      <c r="K68" s="13" t="s">
        <v>123</v>
      </c>
      <c r="L68" s="14">
        <v>75</v>
      </c>
      <c r="M68" s="14" t="s">
        <v>15</v>
      </c>
      <c r="N68" s="31">
        <v>400000</v>
      </c>
      <c r="O68" s="14" t="s">
        <v>1</v>
      </c>
      <c r="P68" s="14" t="s">
        <v>35</v>
      </c>
      <c r="Q68" s="31">
        <v>15360</v>
      </c>
      <c r="R68" s="31">
        <v>1280</v>
      </c>
      <c r="S68" s="30">
        <v>4.731E-3</v>
      </c>
      <c r="T68" s="66">
        <f t="shared" si="0"/>
        <v>0.354825</v>
      </c>
      <c r="U68" s="66">
        <f t="shared" si="1"/>
        <v>7.3362732569732933E-3</v>
      </c>
      <c r="V68" s="38">
        <f t="shared" si="2"/>
        <v>1.4193000000000002E-2</v>
      </c>
      <c r="W68" s="54">
        <v>3.0000000000000004</v>
      </c>
      <c r="X68" s="71" t="str">
        <f t="shared" si="8"/>
        <v>Q2 2021</v>
      </c>
      <c r="Y68" s="21">
        <f t="shared" si="3"/>
        <v>3840</v>
      </c>
      <c r="Z68" s="21">
        <f t="shared" si="4"/>
        <v>2160</v>
      </c>
      <c r="AA68" s="57">
        <f t="shared" si="5"/>
        <v>1550681.3056379822</v>
      </c>
      <c r="AB68" s="59">
        <f t="shared" si="6"/>
        <v>1.7777777777777777</v>
      </c>
      <c r="AC68" s="61">
        <f t="shared" si="7"/>
        <v>1905</v>
      </c>
    </row>
    <row r="69" spans="4:29" hidden="1">
      <c r="D69" s="12">
        <v>63</v>
      </c>
      <c r="E69" s="36" t="s">
        <v>68</v>
      </c>
      <c r="F69" s="16" t="s">
        <v>8</v>
      </c>
      <c r="G69" s="14" t="s">
        <v>39</v>
      </c>
      <c r="H69" s="13" t="s">
        <v>6</v>
      </c>
      <c r="I69" s="13" t="s">
        <v>48</v>
      </c>
      <c r="J69" s="13"/>
      <c r="K69" s="13" t="s">
        <v>123</v>
      </c>
      <c r="L69" s="14">
        <v>85</v>
      </c>
      <c r="M69" s="14" t="s">
        <v>52</v>
      </c>
      <c r="N69" s="31">
        <v>400000</v>
      </c>
      <c r="O69" s="14" t="s">
        <v>1</v>
      </c>
      <c r="P69" s="14" t="s">
        <v>35</v>
      </c>
      <c r="Q69" s="31">
        <v>21060</v>
      </c>
      <c r="R69" s="31">
        <v>2340</v>
      </c>
      <c r="S69" s="30">
        <v>3.2429999999999998E-3</v>
      </c>
      <c r="T69" s="66">
        <f t="shared" si="0"/>
        <v>0.27565499999999998</v>
      </c>
      <c r="U69" s="66">
        <f t="shared" si="1"/>
        <v>6.4592906135074171E-3</v>
      </c>
      <c r="V69" s="38">
        <f t="shared" si="2"/>
        <v>9.7290000000000015E-3</v>
      </c>
      <c r="W69" s="54">
        <v>3.0000000000000004</v>
      </c>
      <c r="X69" s="71" t="str">
        <f t="shared" si="8"/>
        <v>Q2 2021</v>
      </c>
      <c r="Y69" s="21">
        <f t="shared" si="3"/>
        <v>7680</v>
      </c>
      <c r="Z69" s="21">
        <f t="shared" si="4"/>
        <v>4320</v>
      </c>
      <c r="AA69" s="57">
        <f t="shared" si="5"/>
        <v>1991763.9881305636</v>
      </c>
      <c r="AB69" s="59">
        <f t="shared" si="6"/>
        <v>1.7777777777777777</v>
      </c>
      <c r="AC69" s="61">
        <f t="shared" si="7"/>
        <v>2159</v>
      </c>
    </row>
    <row r="70" spans="4:29" hidden="1">
      <c r="D70" s="12">
        <v>64</v>
      </c>
      <c r="E70" s="36" t="s">
        <v>68</v>
      </c>
      <c r="F70" s="16" t="s">
        <v>8</v>
      </c>
      <c r="G70" s="14" t="s">
        <v>39</v>
      </c>
      <c r="H70" s="13" t="s">
        <v>6</v>
      </c>
      <c r="I70" s="13" t="s">
        <v>93</v>
      </c>
      <c r="J70" s="13" t="s">
        <v>94</v>
      </c>
      <c r="K70" s="13" t="s">
        <v>95</v>
      </c>
      <c r="L70" s="14">
        <v>75</v>
      </c>
      <c r="M70" s="14" t="s">
        <v>15</v>
      </c>
      <c r="N70" s="31">
        <v>1000000</v>
      </c>
      <c r="O70" s="14" t="s">
        <v>2</v>
      </c>
      <c r="P70" s="14" t="s">
        <v>35</v>
      </c>
      <c r="Q70" s="31">
        <v>46080</v>
      </c>
      <c r="R70" s="31">
        <v>2880</v>
      </c>
      <c r="S70" s="30">
        <v>1.3519999999999999E-3</v>
      </c>
      <c r="T70" s="66">
        <f t="shared" si="0"/>
        <v>0.10139999999999999</v>
      </c>
      <c r="U70" s="66">
        <f t="shared" si="1"/>
        <v>2.0965211252225516E-3</v>
      </c>
      <c r="V70" s="38">
        <f t="shared" si="2"/>
        <v>4.0560000000000006E-3</v>
      </c>
      <c r="W70" s="54">
        <v>3.0000000000000004</v>
      </c>
      <c r="X70" s="71" t="str">
        <f t="shared" si="8"/>
        <v>Q2 2021</v>
      </c>
      <c r="Y70" s="21">
        <f t="shared" si="3"/>
        <v>3840</v>
      </c>
      <c r="Z70" s="21">
        <f t="shared" si="4"/>
        <v>2160</v>
      </c>
      <c r="AA70" s="57">
        <f t="shared" si="5"/>
        <v>1550681.3056379822</v>
      </c>
      <c r="AB70" s="59">
        <f t="shared" si="6"/>
        <v>1.7777777777777777</v>
      </c>
      <c r="AC70" s="61">
        <f t="shared" si="7"/>
        <v>1905</v>
      </c>
    </row>
    <row r="71" spans="4:29" hidden="1">
      <c r="D71" s="12">
        <v>65</v>
      </c>
      <c r="E71" s="36" t="s">
        <v>68</v>
      </c>
      <c r="F71" s="16" t="s">
        <v>8</v>
      </c>
      <c r="G71" s="14" t="s">
        <v>39</v>
      </c>
      <c r="H71" s="13" t="s">
        <v>6</v>
      </c>
      <c r="I71" s="13" t="s">
        <v>125</v>
      </c>
      <c r="J71" s="13"/>
      <c r="K71" s="13" t="s">
        <v>123</v>
      </c>
      <c r="L71" s="14">
        <v>65</v>
      </c>
      <c r="M71" s="14" t="s">
        <v>15</v>
      </c>
      <c r="N71" s="31">
        <v>1000000</v>
      </c>
      <c r="O71" s="14" t="s">
        <v>2</v>
      </c>
      <c r="P71" s="14" t="s">
        <v>35</v>
      </c>
      <c r="Q71" s="31">
        <v>16384</v>
      </c>
      <c r="R71" s="31">
        <v>1000</v>
      </c>
      <c r="S71" s="30">
        <v>5.1422000000000002E-2</v>
      </c>
      <c r="T71" s="66">
        <f t="shared" ref="T71:T134" si="9">L71*S71</f>
        <v>3.3424300000000002</v>
      </c>
      <c r="U71" s="66">
        <f t="shared" ref="U71:U134" si="10">S71*AA71/10^6</f>
        <v>5.9892949611774486E-2</v>
      </c>
      <c r="V71" s="38">
        <f t="shared" ref="V71:V134" si="11">S71*W71</f>
        <v>0.15426600000000004</v>
      </c>
      <c r="W71" s="54">
        <v>3.0000000000000004</v>
      </c>
      <c r="X71" s="71" t="str">
        <f t="shared" si="8"/>
        <v>Q2 2021</v>
      </c>
      <c r="Y71" s="21">
        <f t="shared" ref="Y71:Y134" si="12">1*LEFT(M71, FIND("x", M71)-2)</f>
        <v>3840</v>
      </c>
      <c r="Z71" s="21">
        <f t="shared" ref="Z71:Z134" si="13">1*RIGHT(M71, LEN(M71)-FIND("x", M71)-1)</f>
        <v>2160</v>
      </c>
      <c r="AA71" s="57">
        <f t="shared" ref="AA71:AA134" si="14">AC71^2*AB71/(1+AB71^2)</f>
        <v>1164733.9584569733</v>
      </c>
      <c r="AB71" s="59">
        <f t="shared" ref="AB71:AB134" si="15">Y71/Z71</f>
        <v>1.7777777777777777</v>
      </c>
      <c r="AC71" s="61">
        <f t="shared" ref="AC71:AC134" si="16">L71*25.4</f>
        <v>1651</v>
      </c>
    </row>
    <row r="72" spans="4:29" hidden="1">
      <c r="D72" s="12">
        <v>66</v>
      </c>
      <c r="E72" s="36" t="s">
        <v>68</v>
      </c>
      <c r="F72" s="16" t="s">
        <v>8</v>
      </c>
      <c r="G72" s="14" t="s">
        <v>39</v>
      </c>
      <c r="H72" s="13" t="s">
        <v>6</v>
      </c>
      <c r="I72" s="13" t="s">
        <v>125</v>
      </c>
      <c r="J72" s="13"/>
      <c r="K72" s="13" t="s">
        <v>123</v>
      </c>
      <c r="L72" s="14">
        <v>65</v>
      </c>
      <c r="M72" s="14" t="s">
        <v>52</v>
      </c>
      <c r="N72" s="31">
        <v>1000000</v>
      </c>
      <c r="O72" s="14" t="s">
        <v>2</v>
      </c>
      <c r="P72" s="14" t="s">
        <v>35</v>
      </c>
      <c r="Q72" s="31">
        <v>12000</v>
      </c>
      <c r="R72" s="31">
        <v>1000</v>
      </c>
      <c r="S72" s="30">
        <v>1.312E-3</v>
      </c>
      <c r="T72" s="66">
        <f t="shared" si="9"/>
        <v>8.5279999999999995E-2</v>
      </c>
      <c r="U72" s="66">
        <f t="shared" si="10"/>
        <v>1.5281309534955489E-3</v>
      </c>
      <c r="V72" s="38">
        <f t="shared" si="11"/>
        <v>3.9360000000000003E-3</v>
      </c>
      <c r="W72" s="54">
        <v>3.0000000000000004</v>
      </c>
      <c r="X72" s="71" t="str">
        <f t="shared" ref="X72:X135" si="17">G72&amp;" "&amp;F72</f>
        <v>Q2 2021</v>
      </c>
      <c r="Y72" s="21">
        <f t="shared" si="12"/>
        <v>7680</v>
      </c>
      <c r="Z72" s="21">
        <f t="shared" si="13"/>
        <v>4320</v>
      </c>
      <c r="AA72" s="57">
        <f t="shared" si="14"/>
        <v>1164733.9584569733</v>
      </c>
      <c r="AB72" s="59">
        <f t="shared" si="15"/>
        <v>1.7777777777777777</v>
      </c>
      <c r="AC72" s="61">
        <f t="shared" si="16"/>
        <v>1651</v>
      </c>
    </row>
    <row r="73" spans="4:29" hidden="1">
      <c r="D73" s="12">
        <v>67</v>
      </c>
      <c r="E73" s="36" t="s">
        <v>68</v>
      </c>
      <c r="F73" s="16" t="s">
        <v>8</v>
      </c>
      <c r="G73" s="14" t="s">
        <v>39</v>
      </c>
      <c r="H73" s="13" t="s">
        <v>6</v>
      </c>
      <c r="I73" s="13" t="s">
        <v>125</v>
      </c>
      <c r="J73" s="13"/>
      <c r="K73" s="13" t="s">
        <v>123</v>
      </c>
      <c r="L73" s="14">
        <v>75</v>
      </c>
      <c r="M73" s="14" t="s">
        <v>15</v>
      </c>
      <c r="N73" s="31">
        <v>1000000</v>
      </c>
      <c r="O73" s="14" t="s">
        <v>2</v>
      </c>
      <c r="P73" s="14" t="s">
        <v>35</v>
      </c>
      <c r="Q73" s="31">
        <v>12000</v>
      </c>
      <c r="R73" s="31">
        <v>1000</v>
      </c>
      <c r="S73" s="30">
        <v>4.2466999999999998E-2</v>
      </c>
      <c r="T73" s="66">
        <f t="shared" si="9"/>
        <v>3.185025</v>
      </c>
      <c r="U73" s="66">
        <f t="shared" si="10"/>
        <v>6.5852783006528193E-2</v>
      </c>
      <c r="V73" s="38">
        <f t="shared" si="11"/>
        <v>0.12740100000000001</v>
      </c>
      <c r="W73" s="54">
        <v>3.0000000000000004</v>
      </c>
      <c r="X73" s="71" t="str">
        <f t="shared" si="17"/>
        <v>Q2 2021</v>
      </c>
      <c r="Y73" s="21">
        <f t="shared" si="12"/>
        <v>3840</v>
      </c>
      <c r="Z73" s="21">
        <f t="shared" si="13"/>
        <v>2160</v>
      </c>
      <c r="AA73" s="57">
        <f t="shared" si="14"/>
        <v>1550681.3056379822</v>
      </c>
      <c r="AB73" s="59">
        <f t="shared" si="15"/>
        <v>1.7777777777777777</v>
      </c>
      <c r="AC73" s="61">
        <f t="shared" si="16"/>
        <v>1905</v>
      </c>
    </row>
    <row r="74" spans="4:29" hidden="1">
      <c r="D74" s="12">
        <v>68</v>
      </c>
      <c r="E74" s="36" t="s">
        <v>68</v>
      </c>
      <c r="F74" s="16" t="s">
        <v>8</v>
      </c>
      <c r="G74" s="14" t="s">
        <v>39</v>
      </c>
      <c r="H74" s="13" t="s">
        <v>6</v>
      </c>
      <c r="I74" s="13" t="s">
        <v>125</v>
      </c>
      <c r="J74" s="13"/>
      <c r="K74" s="13" t="s">
        <v>123</v>
      </c>
      <c r="L74" s="14">
        <v>75</v>
      </c>
      <c r="M74" s="14" t="s">
        <v>52</v>
      </c>
      <c r="N74" s="31">
        <v>1000000</v>
      </c>
      <c r="O74" s="14" t="s">
        <v>2</v>
      </c>
      <c r="P74" s="14" t="s">
        <v>35</v>
      </c>
      <c r="Q74" s="31">
        <v>16000</v>
      </c>
      <c r="R74" s="31">
        <v>2000</v>
      </c>
      <c r="S74" s="30">
        <v>2.5379999999999999E-3</v>
      </c>
      <c r="T74" s="66">
        <f t="shared" si="9"/>
        <v>0.19034999999999999</v>
      </c>
      <c r="U74" s="66">
        <f t="shared" si="10"/>
        <v>3.9356291537091985E-3</v>
      </c>
      <c r="V74" s="38">
        <f t="shared" si="11"/>
        <v>7.614000000000001E-3</v>
      </c>
      <c r="W74" s="54">
        <v>3.0000000000000004</v>
      </c>
      <c r="X74" s="71" t="str">
        <f t="shared" si="17"/>
        <v>Q2 2021</v>
      </c>
      <c r="Y74" s="21">
        <f t="shared" si="12"/>
        <v>7680</v>
      </c>
      <c r="Z74" s="21">
        <f t="shared" si="13"/>
        <v>4320</v>
      </c>
      <c r="AA74" s="57">
        <f t="shared" si="14"/>
        <v>1550681.3056379822</v>
      </c>
      <c r="AB74" s="59">
        <f t="shared" si="15"/>
        <v>1.7777777777777777</v>
      </c>
      <c r="AC74" s="61">
        <f t="shared" si="16"/>
        <v>1905</v>
      </c>
    </row>
    <row r="75" spans="4:29" hidden="1">
      <c r="D75" s="12">
        <v>69</v>
      </c>
      <c r="E75" s="36" t="s">
        <v>68</v>
      </c>
      <c r="F75" s="16" t="s">
        <v>8</v>
      </c>
      <c r="G75" s="14" t="s">
        <v>39</v>
      </c>
      <c r="H75" s="13" t="s">
        <v>6</v>
      </c>
      <c r="I75" s="13" t="s">
        <v>125</v>
      </c>
      <c r="J75" s="13"/>
      <c r="K75" s="13" t="s">
        <v>123</v>
      </c>
      <c r="L75" s="14">
        <v>86</v>
      </c>
      <c r="M75" s="14" t="s">
        <v>15</v>
      </c>
      <c r="N75" s="31">
        <v>1000000</v>
      </c>
      <c r="O75" s="14" t="s">
        <v>2</v>
      </c>
      <c r="P75" s="14" t="s">
        <v>35</v>
      </c>
      <c r="Q75" s="31">
        <v>18000</v>
      </c>
      <c r="R75" s="31">
        <v>1200</v>
      </c>
      <c r="S75" s="30">
        <v>1.8932999999999998E-2</v>
      </c>
      <c r="T75" s="66">
        <f t="shared" si="9"/>
        <v>1.6282379999999999</v>
      </c>
      <c r="U75" s="66">
        <f t="shared" si="10"/>
        <v>3.8602582681729149E-2</v>
      </c>
      <c r="V75" s="38">
        <f t="shared" si="11"/>
        <v>5.6799000000000002E-2</v>
      </c>
      <c r="W75" s="54">
        <v>3.0000000000000004</v>
      </c>
      <c r="X75" s="71" t="str">
        <f t="shared" si="17"/>
        <v>Q2 2021</v>
      </c>
      <c r="Y75" s="21">
        <f t="shared" si="12"/>
        <v>3840</v>
      </c>
      <c r="Z75" s="21">
        <f t="shared" si="13"/>
        <v>2160</v>
      </c>
      <c r="AA75" s="57">
        <f t="shared" si="14"/>
        <v>2038904.6998219588</v>
      </c>
      <c r="AB75" s="59">
        <f t="shared" si="15"/>
        <v>1.7777777777777777</v>
      </c>
      <c r="AC75" s="61">
        <f t="shared" si="16"/>
        <v>2184.4</v>
      </c>
    </row>
    <row r="76" spans="4:29" hidden="1">
      <c r="D76" s="12">
        <v>70</v>
      </c>
      <c r="E76" s="36" t="s">
        <v>68</v>
      </c>
      <c r="F76" s="16" t="s">
        <v>8</v>
      </c>
      <c r="G76" s="14" t="s">
        <v>39</v>
      </c>
      <c r="H76" s="13" t="s">
        <v>6</v>
      </c>
      <c r="I76" s="13" t="s">
        <v>125</v>
      </c>
      <c r="J76" s="13"/>
      <c r="K76" s="13" t="s">
        <v>123</v>
      </c>
      <c r="L76" s="14">
        <v>86</v>
      </c>
      <c r="M76" s="14" t="s">
        <v>52</v>
      </c>
      <c r="N76" s="31">
        <v>1000000</v>
      </c>
      <c r="O76" s="14" t="s">
        <v>2</v>
      </c>
      <c r="P76" s="14" t="s">
        <v>35</v>
      </c>
      <c r="Q76" s="31">
        <v>28800</v>
      </c>
      <c r="R76" s="31">
        <v>2400</v>
      </c>
      <c r="S76" s="30">
        <v>3.5500000000000001E-4</v>
      </c>
      <c r="T76" s="66">
        <f t="shared" si="9"/>
        <v>3.0530000000000002E-2</v>
      </c>
      <c r="U76" s="66">
        <f t="shared" si="10"/>
        <v>7.2381116843679531E-4</v>
      </c>
      <c r="V76" s="38">
        <f t="shared" si="11"/>
        <v>1.0650000000000002E-3</v>
      </c>
      <c r="W76" s="54">
        <v>3.0000000000000004</v>
      </c>
      <c r="X76" s="71" t="str">
        <f t="shared" si="17"/>
        <v>Q2 2021</v>
      </c>
      <c r="Y76" s="21">
        <f t="shared" si="12"/>
        <v>7680</v>
      </c>
      <c r="Z76" s="21">
        <f t="shared" si="13"/>
        <v>4320</v>
      </c>
      <c r="AA76" s="57">
        <f t="shared" si="14"/>
        <v>2038904.6998219588</v>
      </c>
      <c r="AB76" s="59">
        <f t="shared" si="15"/>
        <v>1.7777777777777777</v>
      </c>
      <c r="AC76" s="61">
        <f t="shared" si="16"/>
        <v>2184.4</v>
      </c>
    </row>
    <row r="77" spans="4:29" hidden="1">
      <c r="D77" s="12">
        <v>71</v>
      </c>
      <c r="E77" s="36" t="s">
        <v>68</v>
      </c>
      <c r="F77" s="16" t="s">
        <v>8</v>
      </c>
      <c r="G77" s="14" t="s">
        <v>39</v>
      </c>
      <c r="H77" s="13" t="s">
        <v>6</v>
      </c>
      <c r="I77" s="13" t="s">
        <v>53</v>
      </c>
      <c r="J77" s="13" t="s">
        <v>124</v>
      </c>
      <c r="K77" s="13" t="s">
        <v>123</v>
      </c>
      <c r="L77" s="14">
        <v>43</v>
      </c>
      <c r="M77" s="14" t="s">
        <v>15</v>
      </c>
      <c r="N77" s="31">
        <v>1000000</v>
      </c>
      <c r="O77" s="14" t="s">
        <v>2</v>
      </c>
      <c r="P77" s="14" t="s">
        <v>35</v>
      </c>
      <c r="Q77" s="31">
        <v>3976.0896000000002</v>
      </c>
      <c r="R77" s="31">
        <v>331.3408</v>
      </c>
      <c r="S77" s="30">
        <v>3.4719999999999998E-3</v>
      </c>
      <c r="T77" s="66">
        <f t="shared" si="9"/>
        <v>0.14929599999999998</v>
      </c>
      <c r="U77" s="66">
        <f t="shared" si="10"/>
        <v>1.7697692794454601E-3</v>
      </c>
      <c r="V77" s="38">
        <f t="shared" si="11"/>
        <v>1.0416000000000002E-2</v>
      </c>
      <c r="W77" s="54">
        <v>3.0000000000000004</v>
      </c>
      <c r="X77" s="71" t="str">
        <f t="shared" si="17"/>
        <v>Q2 2021</v>
      </c>
      <c r="Y77" s="21">
        <f t="shared" si="12"/>
        <v>3840</v>
      </c>
      <c r="Z77" s="21">
        <f t="shared" si="13"/>
        <v>2160</v>
      </c>
      <c r="AA77" s="57">
        <f t="shared" si="14"/>
        <v>509726.1749554897</v>
      </c>
      <c r="AB77" s="59">
        <f t="shared" si="15"/>
        <v>1.7777777777777777</v>
      </c>
      <c r="AC77" s="61">
        <f t="shared" si="16"/>
        <v>1092.2</v>
      </c>
    </row>
    <row r="78" spans="4:29" hidden="1">
      <c r="D78" s="12">
        <v>72</v>
      </c>
      <c r="E78" s="36" t="s">
        <v>68</v>
      </c>
      <c r="F78" s="16" t="s">
        <v>8</v>
      </c>
      <c r="G78" s="14" t="s">
        <v>39</v>
      </c>
      <c r="H78" s="13" t="s">
        <v>6</v>
      </c>
      <c r="I78" s="13" t="s">
        <v>53</v>
      </c>
      <c r="J78" s="13" t="s">
        <v>124</v>
      </c>
      <c r="K78" s="13" t="s">
        <v>123</v>
      </c>
      <c r="L78" s="14">
        <v>50</v>
      </c>
      <c r="M78" s="14" t="s">
        <v>15</v>
      </c>
      <c r="N78" s="31">
        <v>1000000</v>
      </c>
      <c r="O78" s="14" t="s">
        <v>2</v>
      </c>
      <c r="P78" s="14" t="s">
        <v>35</v>
      </c>
      <c r="Q78" s="31">
        <v>5376</v>
      </c>
      <c r="R78" s="31">
        <v>448</v>
      </c>
      <c r="S78" s="30">
        <v>0.20083300000000001</v>
      </c>
      <c r="T78" s="66">
        <f t="shared" si="9"/>
        <v>10.041650000000001</v>
      </c>
      <c r="U78" s="66">
        <f t="shared" si="10"/>
        <v>0.13841243495786351</v>
      </c>
      <c r="V78" s="38">
        <f t="shared" si="11"/>
        <v>0.60249900000000012</v>
      </c>
      <c r="W78" s="54">
        <v>3.0000000000000004</v>
      </c>
      <c r="X78" s="71" t="str">
        <f t="shared" si="17"/>
        <v>Q2 2021</v>
      </c>
      <c r="Y78" s="21">
        <f t="shared" si="12"/>
        <v>3840</v>
      </c>
      <c r="Z78" s="21">
        <f t="shared" si="13"/>
        <v>2160</v>
      </c>
      <c r="AA78" s="57">
        <f t="shared" si="14"/>
        <v>689191.69139465876</v>
      </c>
      <c r="AB78" s="59">
        <f t="shared" si="15"/>
        <v>1.7777777777777777</v>
      </c>
      <c r="AC78" s="61">
        <f t="shared" si="16"/>
        <v>1270</v>
      </c>
    </row>
    <row r="79" spans="4:29" hidden="1">
      <c r="D79" s="12">
        <v>73</v>
      </c>
      <c r="E79" s="36" t="s">
        <v>68</v>
      </c>
      <c r="F79" s="16" t="s">
        <v>8</v>
      </c>
      <c r="G79" s="14" t="s">
        <v>39</v>
      </c>
      <c r="H79" s="13" t="s">
        <v>6</v>
      </c>
      <c r="I79" s="13" t="s">
        <v>53</v>
      </c>
      <c r="J79" s="13" t="s">
        <v>124</v>
      </c>
      <c r="K79" s="13" t="s">
        <v>123</v>
      </c>
      <c r="L79" s="14">
        <v>55</v>
      </c>
      <c r="M79" s="14" t="s">
        <v>15</v>
      </c>
      <c r="N79" s="31">
        <v>1000000</v>
      </c>
      <c r="O79" s="14" t="s">
        <v>2</v>
      </c>
      <c r="P79" s="14" t="s">
        <v>35</v>
      </c>
      <c r="Q79" s="31">
        <v>6912</v>
      </c>
      <c r="R79" s="31">
        <v>576</v>
      </c>
      <c r="S79" s="30">
        <v>1.3372660000000001</v>
      </c>
      <c r="T79" s="66">
        <f t="shared" si="9"/>
        <v>73.549630000000008</v>
      </c>
      <c r="U79" s="66">
        <f t="shared" si="10"/>
        <v>1.1151754658253292</v>
      </c>
      <c r="V79" s="38">
        <f t="shared" si="11"/>
        <v>4.0117980000000006</v>
      </c>
      <c r="W79" s="54">
        <v>3.0000000000000004</v>
      </c>
      <c r="X79" s="71" t="str">
        <f t="shared" si="17"/>
        <v>Q2 2021</v>
      </c>
      <c r="Y79" s="21">
        <f t="shared" si="12"/>
        <v>3840</v>
      </c>
      <c r="Z79" s="21">
        <f t="shared" si="13"/>
        <v>2160</v>
      </c>
      <c r="AA79" s="57">
        <f t="shared" si="14"/>
        <v>833921.94658753707</v>
      </c>
      <c r="AB79" s="59">
        <f t="shared" si="15"/>
        <v>1.7777777777777777</v>
      </c>
      <c r="AC79" s="61">
        <f t="shared" si="16"/>
        <v>1397</v>
      </c>
    </row>
    <row r="80" spans="4:29" hidden="1">
      <c r="D80" s="12">
        <v>74</v>
      </c>
      <c r="E80" s="36" t="s">
        <v>68</v>
      </c>
      <c r="F80" s="16" t="s">
        <v>8</v>
      </c>
      <c r="G80" s="14" t="s">
        <v>39</v>
      </c>
      <c r="H80" s="13" t="s">
        <v>6</v>
      </c>
      <c r="I80" s="13" t="s">
        <v>53</v>
      </c>
      <c r="J80" s="13" t="s">
        <v>124</v>
      </c>
      <c r="K80" s="13" t="s">
        <v>123</v>
      </c>
      <c r="L80" s="14">
        <v>55</v>
      </c>
      <c r="M80" s="14" t="s">
        <v>52</v>
      </c>
      <c r="N80" s="31">
        <v>1000000</v>
      </c>
      <c r="O80" s="14" t="s">
        <v>2</v>
      </c>
      <c r="P80" s="14" t="s">
        <v>35</v>
      </c>
      <c r="Q80" s="31">
        <v>8660.4497041420109</v>
      </c>
      <c r="R80" s="31">
        <v>962.27218934911241</v>
      </c>
      <c r="S80" s="30">
        <v>4.3080000000000002E-3</v>
      </c>
      <c r="T80" s="66">
        <f t="shared" si="9"/>
        <v>0.23694000000000001</v>
      </c>
      <c r="U80" s="66">
        <f t="shared" si="10"/>
        <v>3.5925357458991098E-3</v>
      </c>
      <c r="V80" s="38">
        <f t="shared" si="11"/>
        <v>1.2924000000000003E-2</v>
      </c>
      <c r="W80" s="54">
        <v>3.0000000000000004</v>
      </c>
      <c r="X80" s="71" t="str">
        <f t="shared" si="17"/>
        <v>Q2 2021</v>
      </c>
      <c r="Y80" s="21">
        <f t="shared" si="12"/>
        <v>7680</v>
      </c>
      <c r="Z80" s="21">
        <f t="shared" si="13"/>
        <v>4320</v>
      </c>
      <c r="AA80" s="57">
        <f t="shared" si="14"/>
        <v>833921.94658753707</v>
      </c>
      <c r="AB80" s="59">
        <f t="shared" si="15"/>
        <v>1.7777777777777777</v>
      </c>
      <c r="AC80" s="61">
        <f t="shared" si="16"/>
        <v>1397</v>
      </c>
    </row>
    <row r="81" spans="4:29" hidden="1">
      <c r="D81" s="12">
        <v>75</v>
      </c>
      <c r="E81" s="36" t="s">
        <v>68</v>
      </c>
      <c r="F81" s="16" t="s">
        <v>8</v>
      </c>
      <c r="G81" s="14" t="s">
        <v>39</v>
      </c>
      <c r="H81" s="13" t="s">
        <v>6</v>
      </c>
      <c r="I81" s="13" t="s">
        <v>53</v>
      </c>
      <c r="J81" s="13" t="s">
        <v>124</v>
      </c>
      <c r="K81" s="13" t="s">
        <v>123</v>
      </c>
      <c r="L81" s="14">
        <v>65</v>
      </c>
      <c r="M81" s="14" t="s">
        <v>15</v>
      </c>
      <c r="N81" s="31">
        <v>1000000</v>
      </c>
      <c r="O81" s="14" t="s">
        <v>2</v>
      </c>
      <c r="P81" s="14" t="s">
        <v>35</v>
      </c>
      <c r="Q81" s="31">
        <v>9504</v>
      </c>
      <c r="R81" s="31">
        <v>792</v>
      </c>
      <c r="S81" s="30">
        <v>2.1521159999999999</v>
      </c>
      <c r="T81" s="66">
        <f t="shared" si="9"/>
        <v>139.88754</v>
      </c>
      <c r="U81" s="66">
        <f t="shared" si="10"/>
        <v>2.5066425877385874</v>
      </c>
      <c r="V81" s="38">
        <f t="shared" si="11"/>
        <v>6.4563480000000011</v>
      </c>
      <c r="W81" s="54">
        <v>3.0000000000000004</v>
      </c>
      <c r="X81" s="71" t="str">
        <f t="shared" si="17"/>
        <v>Q2 2021</v>
      </c>
      <c r="Y81" s="21">
        <f t="shared" si="12"/>
        <v>3840</v>
      </c>
      <c r="Z81" s="21">
        <f t="shared" si="13"/>
        <v>2160</v>
      </c>
      <c r="AA81" s="57">
        <f t="shared" si="14"/>
        <v>1164733.9584569733</v>
      </c>
      <c r="AB81" s="59">
        <f t="shared" si="15"/>
        <v>1.7777777777777777</v>
      </c>
      <c r="AC81" s="61">
        <f t="shared" si="16"/>
        <v>1651</v>
      </c>
    </row>
    <row r="82" spans="4:29" hidden="1">
      <c r="D82" s="12">
        <v>76</v>
      </c>
      <c r="E82" s="36" t="s">
        <v>68</v>
      </c>
      <c r="F82" s="16" t="s">
        <v>8</v>
      </c>
      <c r="G82" s="14" t="s">
        <v>39</v>
      </c>
      <c r="H82" s="13" t="s">
        <v>6</v>
      </c>
      <c r="I82" s="13" t="s">
        <v>53</v>
      </c>
      <c r="J82" s="13" t="s">
        <v>124</v>
      </c>
      <c r="K82" s="13" t="s">
        <v>123</v>
      </c>
      <c r="L82" s="14">
        <v>65</v>
      </c>
      <c r="M82" s="14" t="s">
        <v>52</v>
      </c>
      <c r="N82" s="31">
        <v>1000000</v>
      </c>
      <c r="O82" s="14" t="s">
        <v>2</v>
      </c>
      <c r="P82" s="14" t="s">
        <v>35</v>
      </c>
      <c r="Q82" s="31">
        <v>12096</v>
      </c>
      <c r="R82" s="31">
        <v>1344</v>
      </c>
      <c r="S82" s="30">
        <v>0.385708</v>
      </c>
      <c r="T82" s="66">
        <f t="shared" si="9"/>
        <v>25.071020000000001</v>
      </c>
      <c r="U82" s="66">
        <f t="shared" si="10"/>
        <v>0.44924720564852222</v>
      </c>
      <c r="V82" s="38">
        <f t="shared" si="11"/>
        <v>1.1571240000000003</v>
      </c>
      <c r="W82" s="54">
        <v>3.0000000000000004</v>
      </c>
      <c r="X82" s="71" t="str">
        <f t="shared" si="17"/>
        <v>Q2 2021</v>
      </c>
      <c r="Y82" s="21">
        <f t="shared" si="12"/>
        <v>7680</v>
      </c>
      <c r="Z82" s="21">
        <f t="shared" si="13"/>
        <v>4320</v>
      </c>
      <c r="AA82" s="57">
        <f t="shared" si="14"/>
        <v>1164733.9584569733</v>
      </c>
      <c r="AB82" s="59">
        <f t="shared" si="15"/>
        <v>1.7777777777777777</v>
      </c>
      <c r="AC82" s="61">
        <f t="shared" si="16"/>
        <v>1651</v>
      </c>
    </row>
    <row r="83" spans="4:29" hidden="1">
      <c r="D83" s="12">
        <v>77</v>
      </c>
      <c r="E83" s="36" t="s">
        <v>68</v>
      </c>
      <c r="F83" s="16" t="s">
        <v>8</v>
      </c>
      <c r="G83" s="14" t="s">
        <v>39</v>
      </c>
      <c r="H83" s="13" t="s">
        <v>6</v>
      </c>
      <c r="I83" s="13" t="s">
        <v>53</v>
      </c>
      <c r="J83" s="13" t="s">
        <v>124</v>
      </c>
      <c r="K83" s="13" t="s">
        <v>123</v>
      </c>
      <c r="L83" s="14">
        <v>75</v>
      </c>
      <c r="M83" s="14" t="s">
        <v>15</v>
      </c>
      <c r="N83" s="31">
        <v>1000000</v>
      </c>
      <c r="O83" s="14" t="s">
        <v>2</v>
      </c>
      <c r="P83" s="14" t="s">
        <v>35</v>
      </c>
      <c r="Q83" s="31">
        <v>12000</v>
      </c>
      <c r="R83" s="31">
        <v>1000</v>
      </c>
      <c r="S83" s="30">
        <v>1.327566</v>
      </c>
      <c r="T83" s="66">
        <f t="shared" si="9"/>
        <v>99.567450000000008</v>
      </c>
      <c r="U83" s="66">
        <f t="shared" si="10"/>
        <v>2.0586317782005934</v>
      </c>
      <c r="V83" s="38">
        <f t="shared" si="11"/>
        <v>3.9826980000000005</v>
      </c>
      <c r="W83" s="54">
        <v>3.0000000000000004</v>
      </c>
      <c r="X83" s="71" t="str">
        <f t="shared" si="17"/>
        <v>Q2 2021</v>
      </c>
      <c r="Y83" s="21">
        <f t="shared" si="12"/>
        <v>3840</v>
      </c>
      <c r="Z83" s="21">
        <f t="shared" si="13"/>
        <v>2160</v>
      </c>
      <c r="AA83" s="57">
        <f t="shared" si="14"/>
        <v>1550681.3056379822</v>
      </c>
      <c r="AB83" s="59">
        <f t="shared" si="15"/>
        <v>1.7777777777777777</v>
      </c>
      <c r="AC83" s="61">
        <f t="shared" si="16"/>
        <v>1905</v>
      </c>
    </row>
    <row r="84" spans="4:29" hidden="1">
      <c r="D84" s="12">
        <v>78</v>
      </c>
      <c r="E84" s="36" t="s">
        <v>68</v>
      </c>
      <c r="F84" s="16" t="s">
        <v>8</v>
      </c>
      <c r="G84" s="14" t="s">
        <v>39</v>
      </c>
      <c r="H84" s="13" t="s">
        <v>6</v>
      </c>
      <c r="I84" s="13" t="s">
        <v>53</v>
      </c>
      <c r="J84" s="13" t="s">
        <v>124</v>
      </c>
      <c r="K84" s="13" t="s">
        <v>123</v>
      </c>
      <c r="L84" s="14">
        <v>75</v>
      </c>
      <c r="M84" s="14" t="s">
        <v>52</v>
      </c>
      <c r="N84" s="31">
        <v>1000000</v>
      </c>
      <c r="O84" s="14" t="s">
        <v>2</v>
      </c>
      <c r="P84" s="14" t="s">
        <v>35</v>
      </c>
      <c r="Q84" s="31">
        <v>17279.640575999994</v>
      </c>
      <c r="R84" s="31">
        <v>1919.9600639999994</v>
      </c>
      <c r="S84" s="30">
        <v>0.35080800000000001</v>
      </c>
      <c r="T84" s="66">
        <f t="shared" si="9"/>
        <v>26.310600000000001</v>
      </c>
      <c r="U84" s="66">
        <f t="shared" si="10"/>
        <v>0.54399140746824937</v>
      </c>
      <c r="V84" s="38">
        <f t="shared" si="11"/>
        <v>1.0524240000000002</v>
      </c>
      <c r="W84" s="54">
        <v>3.0000000000000004</v>
      </c>
      <c r="X84" s="71" t="str">
        <f t="shared" si="17"/>
        <v>Q2 2021</v>
      </c>
      <c r="Y84" s="21">
        <f t="shared" si="12"/>
        <v>7680</v>
      </c>
      <c r="Z84" s="21">
        <f t="shared" si="13"/>
        <v>4320</v>
      </c>
      <c r="AA84" s="57">
        <f t="shared" si="14"/>
        <v>1550681.3056379822</v>
      </c>
      <c r="AB84" s="59">
        <f t="shared" si="15"/>
        <v>1.7777777777777777</v>
      </c>
      <c r="AC84" s="61">
        <f t="shared" si="16"/>
        <v>1905</v>
      </c>
    </row>
    <row r="85" spans="4:29" hidden="1">
      <c r="D85" s="12">
        <v>79</v>
      </c>
      <c r="E85" s="36" t="s">
        <v>68</v>
      </c>
      <c r="F85" s="16" t="s">
        <v>8</v>
      </c>
      <c r="G85" s="14" t="s">
        <v>39</v>
      </c>
      <c r="H85" s="13" t="s">
        <v>6</v>
      </c>
      <c r="I85" s="13" t="s">
        <v>53</v>
      </c>
      <c r="J85" s="13" t="s">
        <v>124</v>
      </c>
      <c r="K85" s="13" t="s">
        <v>123</v>
      </c>
      <c r="L85" s="14">
        <v>85</v>
      </c>
      <c r="M85" s="14" t="s">
        <v>15</v>
      </c>
      <c r="N85" s="31">
        <v>1000000</v>
      </c>
      <c r="O85" s="14" t="s">
        <v>2</v>
      </c>
      <c r="P85" s="14" t="s">
        <v>35</v>
      </c>
      <c r="Q85" s="31">
        <v>15840</v>
      </c>
      <c r="R85" s="31">
        <v>1320</v>
      </c>
      <c r="S85" s="30">
        <v>0.55078300000000002</v>
      </c>
      <c r="T85" s="66">
        <f t="shared" si="9"/>
        <v>46.816555000000001</v>
      </c>
      <c r="U85" s="66">
        <f t="shared" si="10"/>
        <v>1.0970297446745163</v>
      </c>
      <c r="V85" s="38">
        <f t="shared" si="11"/>
        <v>1.6523490000000003</v>
      </c>
      <c r="W85" s="54">
        <v>3.0000000000000004</v>
      </c>
      <c r="X85" s="71" t="str">
        <f t="shared" si="17"/>
        <v>Q2 2021</v>
      </c>
      <c r="Y85" s="21">
        <f t="shared" si="12"/>
        <v>3840</v>
      </c>
      <c r="Z85" s="21">
        <f t="shared" si="13"/>
        <v>2160</v>
      </c>
      <c r="AA85" s="57">
        <f t="shared" si="14"/>
        <v>1991763.9881305636</v>
      </c>
      <c r="AB85" s="59">
        <f t="shared" si="15"/>
        <v>1.7777777777777777</v>
      </c>
      <c r="AC85" s="61">
        <f t="shared" si="16"/>
        <v>2159</v>
      </c>
    </row>
    <row r="86" spans="4:29" hidden="1">
      <c r="D86" s="12">
        <v>80</v>
      </c>
      <c r="E86" s="36" t="s">
        <v>68</v>
      </c>
      <c r="F86" s="16" t="s">
        <v>8</v>
      </c>
      <c r="G86" s="14" t="s">
        <v>39</v>
      </c>
      <c r="H86" s="13" t="s">
        <v>6</v>
      </c>
      <c r="I86" s="13" t="s">
        <v>53</v>
      </c>
      <c r="J86" s="13" t="s">
        <v>124</v>
      </c>
      <c r="K86" s="13" t="s">
        <v>123</v>
      </c>
      <c r="L86" s="14">
        <v>85</v>
      </c>
      <c r="M86" s="14" t="s">
        <v>52</v>
      </c>
      <c r="N86" s="31">
        <v>1000000</v>
      </c>
      <c r="O86" s="14" t="s">
        <v>2</v>
      </c>
      <c r="P86" s="14" t="s">
        <v>35</v>
      </c>
      <c r="Q86" s="31">
        <v>21060</v>
      </c>
      <c r="R86" s="31">
        <v>2340</v>
      </c>
      <c r="S86" s="30">
        <v>0.20555699999999999</v>
      </c>
      <c r="T86" s="66">
        <f t="shared" si="9"/>
        <v>17.472345000000001</v>
      </c>
      <c r="U86" s="66">
        <f t="shared" si="10"/>
        <v>0.40942103010815423</v>
      </c>
      <c r="V86" s="38">
        <f t="shared" si="11"/>
        <v>0.61667100000000008</v>
      </c>
      <c r="W86" s="54">
        <v>3.0000000000000004</v>
      </c>
      <c r="X86" s="71" t="str">
        <f t="shared" si="17"/>
        <v>Q2 2021</v>
      </c>
      <c r="Y86" s="21">
        <f t="shared" si="12"/>
        <v>7680</v>
      </c>
      <c r="Z86" s="21">
        <f t="shared" si="13"/>
        <v>4320</v>
      </c>
      <c r="AA86" s="57">
        <f t="shared" si="14"/>
        <v>1991763.9881305636</v>
      </c>
      <c r="AB86" s="59">
        <f t="shared" si="15"/>
        <v>1.7777777777777777</v>
      </c>
      <c r="AC86" s="61">
        <f t="shared" si="16"/>
        <v>2159</v>
      </c>
    </row>
    <row r="87" spans="4:29" hidden="1">
      <c r="D87" s="12">
        <v>81</v>
      </c>
      <c r="E87" s="36" t="s">
        <v>68</v>
      </c>
      <c r="F87" s="16" t="s">
        <v>8</v>
      </c>
      <c r="G87" s="14" t="s">
        <v>39</v>
      </c>
      <c r="H87" s="13" t="s">
        <v>6</v>
      </c>
      <c r="I87" s="13" t="s">
        <v>53</v>
      </c>
      <c r="J87" s="13" t="s">
        <v>124</v>
      </c>
      <c r="K87" s="13" t="s">
        <v>123</v>
      </c>
      <c r="L87" s="14">
        <v>98</v>
      </c>
      <c r="M87" s="14" t="s">
        <v>15</v>
      </c>
      <c r="N87" s="31">
        <v>1000000</v>
      </c>
      <c r="O87" s="14" t="s">
        <v>2</v>
      </c>
      <c r="P87" s="14" t="s">
        <v>35</v>
      </c>
      <c r="Q87" s="31">
        <v>21055.689965397924</v>
      </c>
      <c r="R87" s="31">
        <v>1754.640830449827</v>
      </c>
      <c r="S87" s="30">
        <v>2.4320000000000001E-3</v>
      </c>
      <c r="T87" s="66">
        <f t="shared" si="9"/>
        <v>0.23833600000000002</v>
      </c>
      <c r="U87" s="66">
        <f t="shared" si="10"/>
        <v>6.4389602856413045E-3</v>
      </c>
      <c r="V87" s="38">
        <f t="shared" si="11"/>
        <v>7.2960000000000013E-3</v>
      </c>
      <c r="W87" s="54">
        <v>3.0000000000000004</v>
      </c>
      <c r="X87" s="71" t="str">
        <f t="shared" si="17"/>
        <v>Q2 2021</v>
      </c>
      <c r="Y87" s="21">
        <f t="shared" si="12"/>
        <v>3840</v>
      </c>
      <c r="Z87" s="21">
        <f t="shared" si="13"/>
        <v>2160</v>
      </c>
      <c r="AA87" s="57">
        <f t="shared" si="14"/>
        <v>2647598.8016617205</v>
      </c>
      <c r="AB87" s="59">
        <f t="shared" si="15"/>
        <v>1.7777777777777777</v>
      </c>
      <c r="AC87" s="61">
        <f t="shared" si="16"/>
        <v>2489.1999999999998</v>
      </c>
    </row>
    <row r="88" spans="4:29" hidden="1">
      <c r="D88" s="12">
        <v>82</v>
      </c>
      <c r="E88" s="36" t="s">
        <v>68</v>
      </c>
      <c r="F88" s="16" t="s">
        <v>8</v>
      </c>
      <c r="G88" s="14" t="s">
        <v>39</v>
      </c>
      <c r="H88" s="13" t="s">
        <v>6</v>
      </c>
      <c r="I88" s="13" t="s">
        <v>58</v>
      </c>
      <c r="J88" s="13" t="s">
        <v>59</v>
      </c>
      <c r="K88" s="13" t="s">
        <v>123</v>
      </c>
      <c r="L88" s="14">
        <v>75</v>
      </c>
      <c r="M88" s="14" t="s">
        <v>15</v>
      </c>
      <c r="N88" s="31">
        <v>1000000</v>
      </c>
      <c r="O88" s="14" t="s">
        <v>1</v>
      </c>
      <c r="P88" s="14" t="s">
        <v>35</v>
      </c>
      <c r="Q88" s="31">
        <v>4000</v>
      </c>
      <c r="R88" s="31">
        <v>252</v>
      </c>
      <c r="S88" s="30">
        <v>6.1600000000000001E-4</v>
      </c>
      <c r="T88" s="66">
        <f t="shared" si="9"/>
        <v>4.6199999999999998E-2</v>
      </c>
      <c r="U88" s="66">
        <f t="shared" si="10"/>
        <v>9.5521968427299698E-4</v>
      </c>
      <c r="V88" s="38">
        <f t="shared" si="11"/>
        <v>1.8480000000000003E-3</v>
      </c>
      <c r="W88" s="54">
        <v>3.0000000000000004</v>
      </c>
      <c r="X88" s="71" t="str">
        <f t="shared" si="17"/>
        <v>Q2 2021</v>
      </c>
      <c r="Y88" s="21">
        <f t="shared" si="12"/>
        <v>3840</v>
      </c>
      <c r="Z88" s="21">
        <f t="shared" si="13"/>
        <v>2160</v>
      </c>
      <c r="AA88" s="57">
        <f t="shared" si="14"/>
        <v>1550681.3056379822</v>
      </c>
      <c r="AB88" s="59">
        <f t="shared" si="15"/>
        <v>1.7777777777777777</v>
      </c>
      <c r="AC88" s="61">
        <f t="shared" si="16"/>
        <v>1905</v>
      </c>
    </row>
    <row r="89" spans="4:29" hidden="1">
      <c r="D89" s="12">
        <v>83</v>
      </c>
      <c r="E89" s="36" t="s">
        <v>68</v>
      </c>
      <c r="F89" s="16" t="s">
        <v>8</v>
      </c>
      <c r="G89" s="14" t="s">
        <v>39</v>
      </c>
      <c r="H89" s="13" t="s">
        <v>6</v>
      </c>
      <c r="I89" s="13" t="s">
        <v>36</v>
      </c>
      <c r="J89" s="13" t="s">
        <v>37</v>
      </c>
      <c r="K89" s="13" t="s">
        <v>137</v>
      </c>
      <c r="L89" s="14">
        <v>65</v>
      </c>
      <c r="M89" s="14" t="s">
        <v>15</v>
      </c>
      <c r="N89" s="31">
        <v>1000000</v>
      </c>
      <c r="O89" s="14" t="s">
        <v>1</v>
      </c>
      <c r="P89" s="14" t="s">
        <v>35</v>
      </c>
      <c r="Q89" s="31">
        <v>2560</v>
      </c>
      <c r="R89" s="31">
        <v>160</v>
      </c>
      <c r="S89" s="30">
        <v>0.201851</v>
      </c>
      <c r="T89" s="66">
        <f t="shared" si="9"/>
        <v>13.120315</v>
      </c>
      <c r="U89" s="66">
        <f t="shared" si="10"/>
        <v>0.23510271424849852</v>
      </c>
      <c r="V89" s="38">
        <f t="shared" si="11"/>
        <v>0.60555300000000012</v>
      </c>
      <c r="W89" s="54">
        <v>3.0000000000000004</v>
      </c>
      <c r="X89" s="71" t="str">
        <f t="shared" si="17"/>
        <v>Q2 2021</v>
      </c>
      <c r="Y89" s="21">
        <f t="shared" si="12"/>
        <v>3840</v>
      </c>
      <c r="Z89" s="21">
        <f t="shared" si="13"/>
        <v>2160</v>
      </c>
      <c r="AA89" s="57">
        <f t="shared" si="14"/>
        <v>1164733.9584569733</v>
      </c>
      <c r="AB89" s="59">
        <f t="shared" si="15"/>
        <v>1.7777777777777777</v>
      </c>
      <c r="AC89" s="61">
        <f t="shared" si="16"/>
        <v>1651</v>
      </c>
    </row>
    <row r="90" spans="4:29" hidden="1">
      <c r="D90" s="12">
        <v>84</v>
      </c>
      <c r="E90" s="36" t="s">
        <v>68</v>
      </c>
      <c r="F90" s="16" t="s">
        <v>8</v>
      </c>
      <c r="G90" s="14" t="s">
        <v>39</v>
      </c>
      <c r="H90" s="13" t="s">
        <v>6</v>
      </c>
      <c r="I90" s="13" t="s">
        <v>36</v>
      </c>
      <c r="J90" s="13" t="s">
        <v>38</v>
      </c>
      <c r="K90" s="13" t="s">
        <v>137</v>
      </c>
      <c r="L90" s="14">
        <v>75</v>
      </c>
      <c r="M90" s="14" t="s">
        <v>15</v>
      </c>
      <c r="N90" s="31">
        <v>1000000</v>
      </c>
      <c r="O90" s="14" t="s">
        <v>1</v>
      </c>
      <c r="P90" s="14" t="s">
        <v>35</v>
      </c>
      <c r="Q90" s="31">
        <v>3840</v>
      </c>
      <c r="R90" s="31">
        <v>240</v>
      </c>
      <c r="S90" s="30">
        <v>3.9030000000000002E-2</v>
      </c>
      <c r="T90" s="66">
        <f t="shared" si="9"/>
        <v>2.9272500000000004</v>
      </c>
      <c r="U90" s="66">
        <f t="shared" si="10"/>
        <v>6.052309135905045E-2</v>
      </c>
      <c r="V90" s="38">
        <f t="shared" si="11"/>
        <v>0.11709000000000003</v>
      </c>
      <c r="W90" s="54">
        <v>3.0000000000000004</v>
      </c>
      <c r="X90" s="71" t="str">
        <f t="shared" si="17"/>
        <v>Q2 2021</v>
      </c>
      <c r="Y90" s="21">
        <f t="shared" si="12"/>
        <v>3840</v>
      </c>
      <c r="Z90" s="21">
        <f t="shared" si="13"/>
        <v>2160</v>
      </c>
      <c r="AA90" s="57">
        <f t="shared" si="14"/>
        <v>1550681.3056379822</v>
      </c>
      <c r="AB90" s="59">
        <f t="shared" si="15"/>
        <v>1.7777777777777777</v>
      </c>
      <c r="AC90" s="61">
        <f t="shared" si="16"/>
        <v>1905</v>
      </c>
    </row>
    <row r="91" spans="4:29" hidden="1">
      <c r="D91" s="12">
        <v>85</v>
      </c>
      <c r="E91" s="36" t="s">
        <v>68</v>
      </c>
      <c r="F91" s="16" t="s">
        <v>8</v>
      </c>
      <c r="G91" s="14" t="s">
        <v>39</v>
      </c>
      <c r="H91" s="13" t="s">
        <v>6</v>
      </c>
      <c r="I91" s="13" t="s">
        <v>36</v>
      </c>
      <c r="J91" s="13" t="s">
        <v>50</v>
      </c>
      <c r="K91" s="13" t="s">
        <v>123</v>
      </c>
      <c r="L91" s="14">
        <v>55</v>
      </c>
      <c r="M91" s="14" t="s">
        <v>15</v>
      </c>
      <c r="N91" s="31">
        <v>1000000</v>
      </c>
      <c r="O91" s="14" t="s">
        <v>1</v>
      </c>
      <c r="P91" s="14" t="s">
        <v>35</v>
      </c>
      <c r="Q91" s="31">
        <v>2048</v>
      </c>
      <c r="R91" s="31">
        <v>128</v>
      </c>
      <c r="S91" s="30">
        <v>3.8162000000000001E-2</v>
      </c>
      <c r="T91" s="66">
        <f t="shared" si="9"/>
        <v>2.0989100000000001</v>
      </c>
      <c r="U91" s="66">
        <f t="shared" si="10"/>
        <v>3.1824129325673592E-2</v>
      </c>
      <c r="V91" s="38">
        <f t="shared" si="11"/>
        <v>0.11448600000000002</v>
      </c>
      <c r="W91" s="54">
        <v>3.0000000000000004</v>
      </c>
      <c r="X91" s="71" t="str">
        <f t="shared" si="17"/>
        <v>Q2 2021</v>
      </c>
      <c r="Y91" s="21">
        <f t="shared" si="12"/>
        <v>3840</v>
      </c>
      <c r="Z91" s="21">
        <f t="shared" si="13"/>
        <v>2160</v>
      </c>
      <c r="AA91" s="57">
        <f t="shared" si="14"/>
        <v>833921.94658753707</v>
      </c>
      <c r="AB91" s="59">
        <f t="shared" si="15"/>
        <v>1.7777777777777777</v>
      </c>
      <c r="AC91" s="61">
        <f t="shared" si="16"/>
        <v>1397</v>
      </c>
    </row>
    <row r="92" spans="4:29" hidden="1">
      <c r="D92" s="12">
        <v>86</v>
      </c>
      <c r="E92" s="36" t="s">
        <v>68</v>
      </c>
      <c r="F92" s="16" t="s">
        <v>8</v>
      </c>
      <c r="G92" s="14" t="s">
        <v>40</v>
      </c>
      <c r="H92" s="13" t="s">
        <v>5</v>
      </c>
      <c r="I92" s="13" t="s">
        <v>54</v>
      </c>
      <c r="J92" s="13" t="s">
        <v>55</v>
      </c>
      <c r="K92" s="13" t="s">
        <v>43</v>
      </c>
      <c r="L92" s="14">
        <v>31.5</v>
      </c>
      <c r="M92" s="14" t="s">
        <v>15</v>
      </c>
      <c r="N92" s="31">
        <v>1000000</v>
      </c>
      <c r="O92" s="14" t="s">
        <v>1</v>
      </c>
      <c r="P92" s="14" t="s">
        <v>35</v>
      </c>
      <c r="Q92" s="31">
        <v>2304</v>
      </c>
      <c r="R92" s="31">
        <v>1152</v>
      </c>
      <c r="S92" s="30">
        <v>0.16896</v>
      </c>
      <c r="T92" s="66">
        <f t="shared" si="9"/>
        <v>5.3222399999999999</v>
      </c>
      <c r="U92" s="66">
        <f t="shared" si="10"/>
        <v>4.621734920386468E-2</v>
      </c>
      <c r="V92" s="38">
        <f t="shared" si="11"/>
        <v>0.50688000000000011</v>
      </c>
      <c r="W92" s="54">
        <v>3.0000000000000004</v>
      </c>
      <c r="X92" s="71" t="str">
        <f t="shared" si="17"/>
        <v>Q3 2021</v>
      </c>
      <c r="Y92" s="21">
        <f t="shared" si="12"/>
        <v>3840</v>
      </c>
      <c r="Z92" s="21">
        <f t="shared" si="13"/>
        <v>2160</v>
      </c>
      <c r="AA92" s="57">
        <f t="shared" si="14"/>
        <v>273540.18231454003</v>
      </c>
      <c r="AB92" s="59">
        <f t="shared" si="15"/>
        <v>1.7777777777777777</v>
      </c>
      <c r="AC92" s="61">
        <f t="shared" si="16"/>
        <v>800.09999999999991</v>
      </c>
    </row>
    <row r="93" spans="4:29" hidden="1">
      <c r="D93" s="12">
        <v>87</v>
      </c>
      <c r="E93" s="36" t="s">
        <v>68</v>
      </c>
      <c r="F93" s="16" t="s">
        <v>8</v>
      </c>
      <c r="G93" s="14" t="s">
        <v>40</v>
      </c>
      <c r="H93" s="13" t="s">
        <v>5</v>
      </c>
      <c r="I93" s="13" t="s">
        <v>96</v>
      </c>
      <c r="J93" s="13" t="s">
        <v>61</v>
      </c>
      <c r="K93" s="13" t="s">
        <v>33</v>
      </c>
      <c r="L93" s="14">
        <v>27</v>
      </c>
      <c r="M93" s="14" t="s">
        <v>15</v>
      </c>
      <c r="N93" s="31">
        <v>80000000</v>
      </c>
      <c r="O93" s="14" t="s">
        <v>1</v>
      </c>
      <c r="P93" s="14" t="s">
        <v>35</v>
      </c>
      <c r="Q93" s="31">
        <v>2304</v>
      </c>
      <c r="R93" s="31">
        <v>576</v>
      </c>
      <c r="S93" s="30">
        <v>0.16896</v>
      </c>
      <c r="T93" s="66">
        <f t="shared" si="9"/>
        <v>4.5619199999999998</v>
      </c>
      <c r="U93" s="66">
        <f t="shared" si="10"/>
        <v>3.3955603496716912E-2</v>
      </c>
      <c r="V93" s="38">
        <f t="shared" si="11"/>
        <v>0.50688000000000011</v>
      </c>
      <c r="W93" s="54">
        <v>3.0000000000000004</v>
      </c>
      <c r="X93" s="71" t="str">
        <f t="shared" si="17"/>
        <v>Q3 2021</v>
      </c>
      <c r="Y93" s="21">
        <f t="shared" si="12"/>
        <v>3840</v>
      </c>
      <c r="Z93" s="21">
        <f t="shared" si="13"/>
        <v>2160</v>
      </c>
      <c r="AA93" s="57">
        <f t="shared" si="14"/>
        <v>200968.29721068247</v>
      </c>
      <c r="AB93" s="59">
        <f t="shared" si="15"/>
        <v>1.7777777777777777</v>
      </c>
      <c r="AC93" s="61">
        <f t="shared" si="16"/>
        <v>685.8</v>
      </c>
    </row>
    <row r="94" spans="4:29" hidden="1">
      <c r="D94" s="12">
        <v>88</v>
      </c>
      <c r="E94" s="36" t="s">
        <v>68</v>
      </c>
      <c r="F94" s="16" t="s">
        <v>8</v>
      </c>
      <c r="G94" s="14" t="s">
        <v>40</v>
      </c>
      <c r="H94" s="13" t="s">
        <v>5</v>
      </c>
      <c r="I94" s="13" t="s">
        <v>31</v>
      </c>
      <c r="J94" s="13" t="s">
        <v>32</v>
      </c>
      <c r="K94" s="13" t="s">
        <v>33</v>
      </c>
      <c r="L94" s="14">
        <v>31.5</v>
      </c>
      <c r="M94" s="14" t="s">
        <v>34</v>
      </c>
      <c r="N94" s="31">
        <v>1000000</v>
      </c>
      <c r="O94" s="14" t="s">
        <v>1</v>
      </c>
      <c r="P94" s="14" t="s">
        <v>35</v>
      </c>
      <c r="Q94" s="31">
        <v>576</v>
      </c>
      <c r="R94" s="31">
        <v>576</v>
      </c>
      <c r="S94" s="30">
        <v>1.6896000000000001E-2</v>
      </c>
      <c r="T94" s="66">
        <f t="shared" si="9"/>
        <v>0.53222400000000003</v>
      </c>
      <c r="U94" s="66">
        <f t="shared" si="10"/>
        <v>4.621734920386469E-3</v>
      </c>
      <c r="V94" s="38">
        <f t="shared" si="11"/>
        <v>5.0688000000000011E-2</v>
      </c>
      <c r="W94" s="54">
        <v>3.0000000000000004</v>
      </c>
      <c r="X94" s="71" t="str">
        <f t="shared" si="17"/>
        <v>Q3 2021</v>
      </c>
      <c r="Y94" s="21">
        <f t="shared" si="12"/>
        <v>6016</v>
      </c>
      <c r="Z94" s="21">
        <f t="shared" si="13"/>
        <v>3384</v>
      </c>
      <c r="AA94" s="57">
        <f t="shared" si="14"/>
        <v>273540.18231454003</v>
      </c>
      <c r="AB94" s="59">
        <f t="shared" si="15"/>
        <v>1.7777777777777777</v>
      </c>
      <c r="AC94" s="61">
        <f t="shared" si="16"/>
        <v>800.09999999999991</v>
      </c>
    </row>
    <row r="95" spans="4:29" hidden="1">
      <c r="D95" s="12">
        <v>89</v>
      </c>
      <c r="E95" s="36" t="s">
        <v>68</v>
      </c>
      <c r="F95" s="16" t="s">
        <v>8</v>
      </c>
      <c r="G95" s="14" t="s">
        <v>40</v>
      </c>
      <c r="H95" s="13" t="s">
        <v>5</v>
      </c>
      <c r="I95" s="13" t="s">
        <v>41</v>
      </c>
      <c r="J95" s="13" t="s">
        <v>42</v>
      </c>
      <c r="K95" s="13" t="s">
        <v>43</v>
      </c>
      <c r="L95" s="14">
        <v>31.5</v>
      </c>
      <c r="M95" s="14" t="s">
        <v>15</v>
      </c>
      <c r="N95" s="31">
        <v>1000000</v>
      </c>
      <c r="O95" s="14" t="s">
        <v>1</v>
      </c>
      <c r="P95" s="14" t="s">
        <v>35</v>
      </c>
      <c r="Q95" s="31">
        <v>5000</v>
      </c>
      <c r="R95" s="31">
        <v>1152</v>
      </c>
      <c r="S95" s="30">
        <v>0.36666700000000002</v>
      </c>
      <c r="T95" s="66">
        <f t="shared" si="9"/>
        <v>11.550010500000001</v>
      </c>
      <c r="U95" s="66">
        <f t="shared" si="10"/>
        <v>0.10029815802872545</v>
      </c>
      <c r="V95" s="38">
        <f t="shared" si="11"/>
        <v>1.1000010000000002</v>
      </c>
      <c r="W95" s="54">
        <v>3.0000000000000004</v>
      </c>
      <c r="X95" s="71" t="str">
        <f t="shared" si="17"/>
        <v>Q3 2021</v>
      </c>
      <c r="Y95" s="21">
        <f t="shared" si="12"/>
        <v>3840</v>
      </c>
      <c r="Z95" s="21">
        <f t="shared" si="13"/>
        <v>2160</v>
      </c>
      <c r="AA95" s="57">
        <f t="shared" si="14"/>
        <v>273540.18231454003</v>
      </c>
      <c r="AB95" s="59">
        <f t="shared" si="15"/>
        <v>1.7777777777777777</v>
      </c>
      <c r="AC95" s="61">
        <f t="shared" si="16"/>
        <v>800.09999999999991</v>
      </c>
    </row>
    <row r="96" spans="4:29" hidden="1">
      <c r="D96" s="12">
        <v>90</v>
      </c>
      <c r="E96" s="36" t="s">
        <v>68</v>
      </c>
      <c r="F96" s="16" t="s">
        <v>8</v>
      </c>
      <c r="G96" s="14" t="s">
        <v>40</v>
      </c>
      <c r="H96" s="13" t="s">
        <v>5</v>
      </c>
      <c r="I96" s="13" t="s">
        <v>41</v>
      </c>
      <c r="J96" s="13" t="s">
        <v>44</v>
      </c>
      <c r="K96" s="13" t="s">
        <v>43</v>
      </c>
      <c r="L96" s="14">
        <v>31.5</v>
      </c>
      <c r="M96" s="14" t="s">
        <v>15</v>
      </c>
      <c r="N96" s="31">
        <v>1000000</v>
      </c>
      <c r="O96" s="14" t="s">
        <v>1</v>
      </c>
      <c r="P96" s="14" t="s">
        <v>35</v>
      </c>
      <c r="Q96" s="31">
        <v>4608</v>
      </c>
      <c r="R96" s="31">
        <v>576</v>
      </c>
      <c r="S96" s="30">
        <v>0.40550399999999998</v>
      </c>
      <c r="T96" s="66">
        <f t="shared" si="9"/>
        <v>12.773375999999999</v>
      </c>
      <c r="U96" s="66">
        <f t="shared" si="10"/>
        <v>0.11092163808927523</v>
      </c>
      <c r="V96" s="38">
        <f t="shared" si="11"/>
        <v>1.216512</v>
      </c>
      <c r="W96" s="54">
        <v>3.0000000000000004</v>
      </c>
      <c r="X96" s="71" t="str">
        <f t="shared" si="17"/>
        <v>Q3 2021</v>
      </c>
      <c r="Y96" s="21">
        <f t="shared" si="12"/>
        <v>3840</v>
      </c>
      <c r="Z96" s="21">
        <f t="shared" si="13"/>
        <v>2160</v>
      </c>
      <c r="AA96" s="57">
        <f t="shared" si="14"/>
        <v>273540.18231454003</v>
      </c>
      <c r="AB96" s="59">
        <f t="shared" si="15"/>
        <v>1.7777777777777777</v>
      </c>
      <c r="AC96" s="61">
        <f t="shared" si="16"/>
        <v>800.09999999999991</v>
      </c>
    </row>
    <row r="97" spans="4:29" hidden="1">
      <c r="D97" s="12">
        <v>91</v>
      </c>
      <c r="E97" s="36" t="s">
        <v>68</v>
      </c>
      <c r="F97" s="16" t="s">
        <v>8</v>
      </c>
      <c r="G97" s="14" t="s">
        <v>40</v>
      </c>
      <c r="H97" s="13" t="s">
        <v>5</v>
      </c>
      <c r="I97" s="13" t="s">
        <v>53</v>
      </c>
      <c r="J97" s="13" t="s">
        <v>97</v>
      </c>
      <c r="K97" s="13" t="s">
        <v>98</v>
      </c>
      <c r="L97" s="14">
        <v>49</v>
      </c>
      <c r="M97" s="14" t="s">
        <v>99</v>
      </c>
      <c r="N97" s="31">
        <v>1000000</v>
      </c>
      <c r="O97" s="14" t="s">
        <v>1</v>
      </c>
      <c r="P97" s="14" t="s">
        <v>35</v>
      </c>
      <c r="Q97" s="31">
        <v>5000</v>
      </c>
      <c r="R97" s="31">
        <v>1152</v>
      </c>
      <c r="S97" s="30">
        <v>4.3999999999999997E-2</v>
      </c>
      <c r="T97" s="66">
        <f t="shared" si="9"/>
        <v>2.1559999999999997</v>
      </c>
      <c r="U97" s="66">
        <f t="shared" si="10"/>
        <v>1.7764070149791849E-2</v>
      </c>
      <c r="V97" s="38">
        <f t="shared" si="11"/>
        <v>0.13200000000000001</v>
      </c>
      <c r="W97" s="54">
        <v>3.0000000000000004</v>
      </c>
      <c r="X97" s="71" t="str">
        <f t="shared" si="17"/>
        <v>Q3 2021</v>
      </c>
      <c r="Y97" s="21">
        <f t="shared" si="12"/>
        <v>5120</v>
      </c>
      <c r="Z97" s="21">
        <f t="shared" si="13"/>
        <v>1440</v>
      </c>
      <c r="AA97" s="57">
        <f t="shared" si="14"/>
        <v>403728.86704072385</v>
      </c>
      <c r="AB97" s="59">
        <f t="shared" si="15"/>
        <v>3.5555555555555554</v>
      </c>
      <c r="AC97" s="61">
        <f t="shared" si="16"/>
        <v>1244.5999999999999</v>
      </c>
    </row>
    <row r="98" spans="4:29" hidden="1">
      <c r="D98" s="12">
        <v>92</v>
      </c>
      <c r="E98" s="36" t="s">
        <v>68</v>
      </c>
      <c r="F98" s="16" t="s">
        <v>8</v>
      </c>
      <c r="G98" s="14" t="s">
        <v>40</v>
      </c>
      <c r="H98" s="13" t="s">
        <v>90</v>
      </c>
      <c r="I98" s="13" t="s">
        <v>54</v>
      </c>
      <c r="J98" s="13" t="s">
        <v>92</v>
      </c>
      <c r="K98" s="13" t="s">
        <v>43</v>
      </c>
      <c r="L98" s="14">
        <v>17.3</v>
      </c>
      <c r="M98" s="14" t="s">
        <v>15</v>
      </c>
      <c r="N98" s="31">
        <v>1000000</v>
      </c>
      <c r="O98" s="14" t="s">
        <v>2</v>
      </c>
      <c r="P98" s="14" t="s">
        <v>47</v>
      </c>
      <c r="Q98" s="31">
        <v>4000</v>
      </c>
      <c r="R98" s="31">
        <v>1152</v>
      </c>
      <c r="S98" s="30">
        <v>1.1733E-2</v>
      </c>
      <c r="T98" s="66">
        <f t="shared" si="9"/>
        <v>0.20298090000000002</v>
      </c>
      <c r="U98" s="66">
        <f t="shared" si="10"/>
        <v>9.6805782855932578E-4</v>
      </c>
      <c r="V98" s="38">
        <f t="shared" si="11"/>
        <v>3.5199000000000008E-2</v>
      </c>
      <c r="W98" s="54">
        <v>3.0000000000000004</v>
      </c>
      <c r="X98" s="71" t="str">
        <f t="shared" si="17"/>
        <v>Q3 2021</v>
      </c>
      <c r="Y98" s="21">
        <f t="shared" si="12"/>
        <v>3840</v>
      </c>
      <c r="Z98" s="21">
        <f t="shared" si="13"/>
        <v>2160</v>
      </c>
      <c r="AA98" s="57">
        <f t="shared" si="14"/>
        <v>82507.272527002962</v>
      </c>
      <c r="AB98" s="59">
        <f t="shared" si="15"/>
        <v>1.7777777777777777</v>
      </c>
      <c r="AC98" s="61">
        <f t="shared" si="16"/>
        <v>439.42</v>
      </c>
    </row>
    <row r="99" spans="4:29" hidden="1">
      <c r="D99" s="12">
        <v>93</v>
      </c>
      <c r="E99" s="36" t="s">
        <v>68</v>
      </c>
      <c r="F99" s="16" t="s">
        <v>8</v>
      </c>
      <c r="G99" s="14" t="s">
        <v>40</v>
      </c>
      <c r="H99" s="13" t="s">
        <v>90</v>
      </c>
      <c r="I99" s="13" t="s">
        <v>45</v>
      </c>
      <c r="J99" s="13" t="s">
        <v>46</v>
      </c>
      <c r="K99" s="13" t="s">
        <v>43</v>
      </c>
      <c r="L99" s="14">
        <v>17.3</v>
      </c>
      <c r="M99" s="14" t="s">
        <v>15</v>
      </c>
      <c r="N99" s="31">
        <v>1000000</v>
      </c>
      <c r="O99" s="14" t="s">
        <v>2</v>
      </c>
      <c r="P99" s="14" t="s">
        <v>47</v>
      </c>
      <c r="Q99" s="31">
        <v>10000</v>
      </c>
      <c r="R99" s="31">
        <v>240</v>
      </c>
      <c r="S99" s="30">
        <v>4.3999999999999997E-2</v>
      </c>
      <c r="T99" s="66">
        <f t="shared" si="9"/>
        <v>0.76119999999999999</v>
      </c>
      <c r="U99" s="66">
        <f t="shared" si="10"/>
        <v>3.6303199911881302E-3</v>
      </c>
      <c r="V99" s="38">
        <f t="shared" si="11"/>
        <v>0.13200000000000001</v>
      </c>
      <c r="W99" s="54">
        <v>3.0000000000000004</v>
      </c>
      <c r="X99" s="71" t="str">
        <f t="shared" si="17"/>
        <v>Q3 2021</v>
      </c>
      <c r="Y99" s="21">
        <f t="shared" si="12"/>
        <v>3840</v>
      </c>
      <c r="Z99" s="21">
        <f t="shared" si="13"/>
        <v>2160</v>
      </c>
      <c r="AA99" s="57">
        <f t="shared" si="14"/>
        <v>82507.272527002962</v>
      </c>
      <c r="AB99" s="59">
        <f t="shared" si="15"/>
        <v>1.7777777777777777</v>
      </c>
      <c r="AC99" s="61">
        <f t="shared" si="16"/>
        <v>439.42</v>
      </c>
    </row>
    <row r="100" spans="4:29" hidden="1">
      <c r="D100" s="12">
        <v>94</v>
      </c>
      <c r="E100" s="36" t="s">
        <v>68</v>
      </c>
      <c r="F100" s="16" t="s">
        <v>8</v>
      </c>
      <c r="G100" s="14" t="s">
        <v>40</v>
      </c>
      <c r="H100" s="13" t="s">
        <v>4</v>
      </c>
      <c r="I100" s="13" t="s">
        <v>31</v>
      </c>
      <c r="J100" s="13" t="s">
        <v>56</v>
      </c>
      <c r="K100" s="13" t="s">
        <v>57</v>
      </c>
      <c r="L100" s="14">
        <v>12.9</v>
      </c>
      <c r="M100" s="14" t="s">
        <v>16</v>
      </c>
      <c r="N100" s="31">
        <v>1000000</v>
      </c>
      <c r="O100" s="14" t="s">
        <v>2</v>
      </c>
      <c r="P100" s="14" t="s">
        <v>47</v>
      </c>
      <c r="Q100" s="31">
        <v>10384</v>
      </c>
      <c r="R100" s="31">
        <v>2596</v>
      </c>
      <c r="S100" s="30">
        <v>15.229867</v>
      </c>
      <c r="T100" s="66">
        <f t="shared" si="9"/>
        <v>196.46528430000001</v>
      </c>
      <c r="U100" s="66">
        <f t="shared" si="10"/>
        <v>0.78473819738800155</v>
      </c>
      <c r="V100" s="38">
        <f t="shared" si="11"/>
        <v>45.68960100000001</v>
      </c>
      <c r="W100" s="54">
        <v>3.0000000000000004</v>
      </c>
      <c r="X100" s="71" t="str">
        <f t="shared" si="17"/>
        <v>Q3 2021</v>
      </c>
      <c r="Y100" s="21">
        <f t="shared" si="12"/>
        <v>2732</v>
      </c>
      <c r="Z100" s="21">
        <f t="shared" si="13"/>
        <v>2048</v>
      </c>
      <c r="AA100" s="57">
        <f t="shared" si="14"/>
        <v>51526.267260771325</v>
      </c>
      <c r="AB100" s="59">
        <f t="shared" si="15"/>
        <v>1.333984375</v>
      </c>
      <c r="AC100" s="61">
        <f t="shared" si="16"/>
        <v>327.65999999999997</v>
      </c>
    </row>
    <row r="101" spans="4:29" hidden="1">
      <c r="D101" s="12">
        <v>95</v>
      </c>
      <c r="E101" s="36" t="s">
        <v>68</v>
      </c>
      <c r="F101" s="16" t="s">
        <v>8</v>
      </c>
      <c r="G101" s="14" t="s">
        <v>40</v>
      </c>
      <c r="H101" s="13" t="s">
        <v>6</v>
      </c>
      <c r="I101" s="13" t="s">
        <v>48</v>
      </c>
      <c r="J101" s="13" t="s">
        <v>215</v>
      </c>
      <c r="K101" s="13" t="s">
        <v>123</v>
      </c>
      <c r="L101" s="14">
        <v>55</v>
      </c>
      <c r="M101" s="14" t="s">
        <v>15</v>
      </c>
      <c r="N101" s="31">
        <v>400000</v>
      </c>
      <c r="O101" s="14" t="s">
        <v>1</v>
      </c>
      <c r="P101" s="14" t="s">
        <v>35</v>
      </c>
      <c r="Q101" s="31">
        <v>2000</v>
      </c>
      <c r="R101" s="31">
        <v>200</v>
      </c>
      <c r="S101" s="30">
        <v>1.848E-3</v>
      </c>
      <c r="T101" s="66">
        <f t="shared" si="9"/>
        <v>0.10164000000000001</v>
      </c>
      <c r="U101" s="66">
        <f t="shared" si="10"/>
        <v>1.5410877572937687E-3</v>
      </c>
      <c r="V101" s="38">
        <f t="shared" si="11"/>
        <v>5.5440000000000012E-3</v>
      </c>
      <c r="W101" s="54">
        <v>3.0000000000000004</v>
      </c>
      <c r="X101" s="71" t="str">
        <f t="shared" si="17"/>
        <v>Q3 2021</v>
      </c>
      <c r="Y101" s="21">
        <f t="shared" si="12"/>
        <v>3840</v>
      </c>
      <c r="Z101" s="21">
        <f t="shared" si="13"/>
        <v>2160</v>
      </c>
      <c r="AA101" s="57">
        <f t="shared" si="14"/>
        <v>833921.94658753707</v>
      </c>
      <c r="AB101" s="59">
        <f t="shared" si="15"/>
        <v>1.7777777777777777</v>
      </c>
      <c r="AC101" s="61">
        <f t="shared" si="16"/>
        <v>1397</v>
      </c>
    </row>
    <row r="102" spans="4:29" hidden="1">
      <c r="D102" s="12">
        <v>96</v>
      </c>
      <c r="E102" s="36" t="s">
        <v>68</v>
      </c>
      <c r="F102" s="16" t="s">
        <v>8</v>
      </c>
      <c r="G102" s="14" t="s">
        <v>40</v>
      </c>
      <c r="H102" s="13" t="s">
        <v>6</v>
      </c>
      <c r="I102" s="13" t="s">
        <v>48</v>
      </c>
      <c r="J102" s="13" t="s">
        <v>91</v>
      </c>
      <c r="K102" s="13" t="s">
        <v>123</v>
      </c>
      <c r="L102" s="14">
        <v>65</v>
      </c>
      <c r="M102" s="14" t="s">
        <v>15</v>
      </c>
      <c r="N102" s="31">
        <v>400000</v>
      </c>
      <c r="O102" s="14" t="s">
        <v>1</v>
      </c>
      <c r="P102" s="14" t="s">
        <v>35</v>
      </c>
      <c r="Q102" s="31">
        <v>9504</v>
      </c>
      <c r="R102" s="31">
        <v>792</v>
      </c>
      <c r="S102" s="30">
        <v>1.1709000000000001E-2</v>
      </c>
      <c r="T102" s="66">
        <f t="shared" si="9"/>
        <v>0.76108500000000001</v>
      </c>
      <c r="U102" s="66">
        <f t="shared" si="10"/>
        <v>1.36378699195727E-2</v>
      </c>
      <c r="V102" s="38">
        <f t="shared" si="11"/>
        <v>3.5127000000000005E-2</v>
      </c>
      <c r="W102" s="54">
        <v>3.0000000000000004</v>
      </c>
      <c r="X102" s="71" t="str">
        <f t="shared" si="17"/>
        <v>Q3 2021</v>
      </c>
      <c r="Y102" s="21">
        <f t="shared" si="12"/>
        <v>3840</v>
      </c>
      <c r="Z102" s="21">
        <f t="shared" si="13"/>
        <v>2160</v>
      </c>
      <c r="AA102" s="57">
        <f t="shared" si="14"/>
        <v>1164733.9584569733</v>
      </c>
      <c r="AB102" s="59">
        <f t="shared" si="15"/>
        <v>1.7777777777777777</v>
      </c>
      <c r="AC102" s="61">
        <f t="shared" si="16"/>
        <v>1651</v>
      </c>
    </row>
    <row r="103" spans="4:29" hidden="1">
      <c r="D103" s="12">
        <v>97</v>
      </c>
      <c r="E103" s="36" t="s">
        <v>68</v>
      </c>
      <c r="F103" s="16" t="s">
        <v>8</v>
      </c>
      <c r="G103" s="14" t="s">
        <v>40</v>
      </c>
      <c r="H103" s="13" t="s">
        <v>6</v>
      </c>
      <c r="I103" s="13" t="s">
        <v>48</v>
      </c>
      <c r="J103" s="13" t="s">
        <v>49</v>
      </c>
      <c r="K103" s="13" t="s">
        <v>123</v>
      </c>
      <c r="L103" s="14">
        <v>75</v>
      </c>
      <c r="M103" s="14" t="s">
        <v>15</v>
      </c>
      <c r="N103" s="31">
        <v>400000</v>
      </c>
      <c r="O103" s="14" t="s">
        <v>1</v>
      </c>
      <c r="P103" s="14" t="s">
        <v>35</v>
      </c>
      <c r="Q103" s="31">
        <v>15360</v>
      </c>
      <c r="R103" s="31">
        <v>1280</v>
      </c>
      <c r="S103" s="30">
        <v>4.731E-3</v>
      </c>
      <c r="T103" s="66">
        <f t="shared" si="9"/>
        <v>0.354825</v>
      </c>
      <c r="U103" s="66">
        <f t="shared" si="10"/>
        <v>7.3362732569732933E-3</v>
      </c>
      <c r="V103" s="38">
        <f t="shared" si="11"/>
        <v>1.4193000000000002E-2</v>
      </c>
      <c r="W103" s="54">
        <v>3.0000000000000004</v>
      </c>
      <c r="X103" s="71" t="str">
        <f t="shared" si="17"/>
        <v>Q3 2021</v>
      </c>
      <c r="Y103" s="21">
        <f t="shared" si="12"/>
        <v>3840</v>
      </c>
      <c r="Z103" s="21">
        <f t="shared" si="13"/>
        <v>2160</v>
      </c>
      <c r="AA103" s="57">
        <f t="shared" si="14"/>
        <v>1550681.3056379822</v>
      </c>
      <c r="AB103" s="59">
        <f t="shared" si="15"/>
        <v>1.7777777777777777</v>
      </c>
      <c r="AC103" s="61">
        <f t="shared" si="16"/>
        <v>1905</v>
      </c>
    </row>
    <row r="104" spans="4:29" hidden="1">
      <c r="D104" s="12">
        <v>98</v>
      </c>
      <c r="E104" s="36" t="s">
        <v>68</v>
      </c>
      <c r="F104" s="16" t="s">
        <v>8</v>
      </c>
      <c r="G104" s="14" t="s">
        <v>40</v>
      </c>
      <c r="H104" s="13" t="s">
        <v>6</v>
      </c>
      <c r="I104" s="13" t="s">
        <v>48</v>
      </c>
      <c r="J104" s="13"/>
      <c r="K104" s="13" t="s">
        <v>123</v>
      </c>
      <c r="L104" s="14">
        <v>85</v>
      </c>
      <c r="M104" s="14" t="s">
        <v>52</v>
      </c>
      <c r="N104" s="31">
        <v>400000</v>
      </c>
      <c r="O104" s="14" t="s">
        <v>1</v>
      </c>
      <c r="P104" s="14" t="s">
        <v>35</v>
      </c>
      <c r="Q104" s="31">
        <v>21060</v>
      </c>
      <c r="R104" s="31">
        <v>2340</v>
      </c>
      <c r="S104" s="30">
        <v>3.2429999999999998E-3</v>
      </c>
      <c r="T104" s="66">
        <f t="shared" si="9"/>
        <v>0.27565499999999998</v>
      </c>
      <c r="U104" s="66">
        <f t="shared" si="10"/>
        <v>6.4592906135074171E-3</v>
      </c>
      <c r="V104" s="38">
        <f t="shared" si="11"/>
        <v>9.7290000000000015E-3</v>
      </c>
      <c r="W104" s="54">
        <v>3.0000000000000004</v>
      </c>
      <c r="X104" s="71" t="str">
        <f t="shared" si="17"/>
        <v>Q3 2021</v>
      </c>
      <c r="Y104" s="21">
        <f t="shared" si="12"/>
        <v>7680</v>
      </c>
      <c r="Z104" s="21">
        <f t="shared" si="13"/>
        <v>4320</v>
      </c>
      <c r="AA104" s="57">
        <f t="shared" si="14"/>
        <v>1991763.9881305636</v>
      </c>
      <c r="AB104" s="59">
        <f t="shared" si="15"/>
        <v>1.7777777777777777</v>
      </c>
      <c r="AC104" s="61">
        <f t="shared" si="16"/>
        <v>2159</v>
      </c>
    </row>
    <row r="105" spans="4:29" hidden="1">
      <c r="D105" s="12">
        <v>99</v>
      </c>
      <c r="E105" s="36" t="s">
        <v>68</v>
      </c>
      <c r="F105" s="16" t="s">
        <v>8</v>
      </c>
      <c r="G105" s="14" t="s">
        <v>40</v>
      </c>
      <c r="H105" s="13" t="s">
        <v>6</v>
      </c>
      <c r="I105" s="13" t="s">
        <v>93</v>
      </c>
      <c r="J105" s="13" t="s">
        <v>94</v>
      </c>
      <c r="K105" s="13" t="s">
        <v>95</v>
      </c>
      <c r="L105" s="14">
        <v>75</v>
      </c>
      <c r="M105" s="14" t="s">
        <v>15</v>
      </c>
      <c r="N105" s="31">
        <v>1000000</v>
      </c>
      <c r="O105" s="14" t="s">
        <v>2</v>
      </c>
      <c r="P105" s="14" t="s">
        <v>35</v>
      </c>
      <c r="Q105" s="31">
        <v>46080</v>
      </c>
      <c r="R105" s="31">
        <v>2880</v>
      </c>
      <c r="S105" s="30">
        <v>3.5479999999999999E-3</v>
      </c>
      <c r="T105" s="66">
        <f t="shared" si="9"/>
        <v>0.2661</v>
      </c>
      <c r="U105" s="66">
        <f t="shared" si="10"/>
        <v>5.5018172724035615E-3</v>
      </c>
      <c r="V105" s="38">
        <f t="shared" si="11"/>
        <v>1.0644000000000001E-2</v>
      </c>
      <c r="W105" s="54">
        <v>3.0000000000000004</v>
      </c>
      <c r="X105" s="71" t="str">
        <f t="shared" si="17"/>
        <v>Q3 2021</v>
      </c>
      <c r="Y105" s="21">
        <f t="shared" si="12"/>
        <v>3840</v>
      </c>
      <c r="Z105" s="21">
        <f t="shared" si="13"/>
        <v>2160</v>
      </c>
      <c r="AA105" s="57">
        <f t="shared" si="14"/>
        <v>1550681.3056379822</v>
      </c>
      <c r="AB105" s="59">
        <f t="shared" si="15"/>
        <v>1.7777777777777777</v>
      </c>
      <c r="AC105" s="61">
        <f t="shared" si="16"/>
        <v>1905</v>
      </c>
    </row>
    <row r="106" spans="4:29" hidden="1">
      <c r="D106" s="12">
        <v>100</v>
      </c>
      <c r="E106" s="36" t="s">
        <v>68</v>
      </c>
      <c r="F106" s="16" t="s">
        <v>8</v>
      </c>
      <c r="G106" s="14" t="s">
        <v>40</v>
      </c>
      <c r="H106" s="13" t="s">
        <v>6</v>
      </c>
      <c r="I106" s="13" t="s">
        <v>125</v>
      </c>
      <c r="J106" s="13"/>
      <c r="K106" s="13" t="s">
        <v>123</v>
      </c>
      <c r="L106" s="14">
        <v>65</v>
      </c>
      <c r="M106" s="14" t="s">
        <v>15</v>
      </c>
      <c r="N106" s="31">
        <v>1000000</v>
      </c>
      <c r="O106" s="14" t="s">
        <v>2</v>
      </c>
      <c r="P106" s="14" t="s">
        <v>35</v>
      </c>
      <c r="Q106" s="31">
        <v>16384</v>
      </c>
      <c r="R106" s="31">
        <v>1000</v>
      </c>
      <c r="S106" s="30">
        <v>0.29868899999999998</v>
      </c>
      <c r="T106" s="66">
        <f t="shared" si="9"/>
        <v>19.414784999999998</v>
      </c>
      <c r="U106" s="66">
        <f t="shared" si="10"/>
        <v>0.3478932213175549</v>
      </c>
      <c r="V106" s="38">
        <f t="shared" si="11"/>
        <v>0.89606700000000006</v>
      </c>
      <c r="W106" s="54">
        <v>3.0000000000000004</v>
      </c>
      <c r="X106" s="71" t="str">
        <f t="shared" si="17"/>
        <v>Q3 2021</v>
      </c>
      <c r="Y106" s="21">
        <f t="shared" si="12"/>
        <v>3840</v>
      </c>
      <c r="Z106" s="21">
        <f t="shared" si="13"/>
        <v>2160</v>
      </c>
      <c r="AA106" s="57">
        <f t="shared" si="14"/>
        <v>1164733.9584569733</v>
      </c>
      <c r="AB106" s="59">
        <f t="shared" si="15"/>
        <v>1.7777777777777777</v>
      </c>
      <c r="AC106" s="61">
        <f t="shared" si="16"/>
        <v>1651</v>
      </c>
    </row>
    <row r="107" spans="4:29" hidden="1">
      <c r="D107" s="12">
        <v>101</v>
      </c>
      <c r="E107" s="36" t="s">
        <v>68</v>
      </c>
      <c r="F107" s="16" t="s">
        <v>8</v>
      </c>
      <c r="G107" s="14" t="s">
        <v>40</v>
      </c>
      <c r="H107" s="13" t="s">
        <v>6</v>
      </c>
      <c r="I107" s="13" t="s">
        <v>125</v>
      </c>
      <c r="J107" s="13"/>
      <c r="K107" s="13" t="s">
        <v>123</v>
      </c>
      <c r="L107" s="14">
        <v>65</v>
      </c>
      <c r="M107" s="14" t="s">
        <v>52</v>
      </c>
      <c r="N107" s="31">
        <v>1000000</v>
      </c>
      <c r="O107" s="14" t="s">
        <v>2</v>
      </c>
      <c r="P107" s="14" t="s">
        <v>35</v>
      </c>
      <c r="Q107" s="31">
        <v>12000</v>
      </c>
      <c r="R107" s="31">
        <v>1000</v>
      </c>
      <c r="S107" s="30">
        <v>7.5770000000000004E-3</v>
      </c>
      <c r="T107" s="66">
        <f t="shared" si="9"/>
        <v>0.49250500000000003</v>
      </c>
      <c r="U107" s="66">
        <f t="shared" si="10"/>
        <v>8.8251892032284868E-3</v>
      </c>
      <c r="V107" s="38">
        <f t="shared" si="11"/>
        <v>2.2731000000000005E-2</v>
      </c>
      <c r="W107" s="54">
        <v>3.0000000000000004</v>
      </c>
      <c r="X107" s="71" t="str">
        <f t="shared" si="17"/>
        <v>Q3 2021</v>
      </c>
      <c r="Y107" s="21">
        <f t="shared" si="12"/>
        <v>7680</v>
      </c>
      <c r="Z107" s="21">
        <f t="shared" si="13"/>
        <v>4320</v>
      </c>
      <c r="AA107" s="57">
        <f t="shared" si="14"/>
        <v>1164733.9584569733</v>
      </c>
      <c r="AB107" s="59">
        <f t="shared" si="15"/>
        <v>1.7777777777777777</v>
      </c>
      <c r="AC107" s="61">
        <f t="shared" si="16"/>
        <v>1651</v>
      </c>
    </row>
    <row r="108" spans="4:29" hidden="1">
      <c r="D108" s="12">
        <v>102</v>
      </c>
      <c r="E108" s="36" t="s">
        <v>68</v>
      </c>
      <c r="F108" s="16" t="s">
        <v>8</v>
      </c>
      <c r="G108" s="14" t="s">
        <v>40</v>
      </c>
      <c r="H108" s="13" t="s">
        <v>6</v>
      </c>
      <c r="I108" s="13" t="s">
        <v>125</v>
      </c>
      <c r="J108" s="13"/>
      <c r="K108" s="13" t="s">
        <v>123</v>
      </c>
      <c r="L108" s="14">
        <v>75</v>
      </c>
      <c r="M108" s="14" t="s">
        <v>15</v>
      </c>
      <c r="N108" s="31">
        <v>1000000</v>
      </c>
      <c r="O108" s="14" t="s">
        <v>2</v>
      </c>
      <c r="P108" s="14" t="s">
        <v>35</v>
      </c>
      <c r="Q108" s="31">
        <v>12000</v>
      </c>
      <c r="R108" s="31">
        <v>1000</v>
      </c>
      <c r="S108" s="30">
        <v>0.24652299999999999</v>
      </c>
      <c r="T108" s="66">
        <f t="shared" si="9"/>
        <v>18.489225000000001</v>
      </c>
      <c r="U108" s="66">
        <f t="shared" si="10"/>
        <v>0.38227860750979226</v>
      </c>
      <c r="V108" s="38">
        <f t="shared" si="11"/>
        <v>0.73956900000000003</v>
      </c>
      <c r="W108" s="54">
        <v>3.0000000000000004</v>
      </c>
      <c r="X108" s="71" t="str">
        <f t="shared" si="17"/>
        <v>Q3 2021</v>
      </c>
      <c r="Y108" s="21">
        <f t="shared" si="12"/>
        <v>3840</v>
      </c>
      <c r="Z108" s="21">
        <f t="shared" si="13"/>
        <v>2160</v>
      </c>
      <c r="AA108" s="57">
        <f t="shared" si="14"/>
        <v>1550681.3056379822</v>
      </c>
      <c r="AB108" s="59">
        <f t="shared" si="15"/>
        <v>1.7777777777777777</v>
      </c>
      <c r="AC108" s="61">
        <f t="shared" si="16"/>
        <v>1905</v>
      </c>
    </row>
    <row r="109" spans="4:29" hidden="1">
      <c r="D109" s="12">
        <v>103</v>
      </c>
      <c r="E109" s="36" t="s">
        <v>68</v>
      </c>
      <c r="F109" s="16" t="s">
        <v>8</v>
      </c>
      <c r="G109" s="14" t="s">
        <v>40</v>
      </c>
      <c r="H109" s="13" t="s">
        <v>6</v>
      </c>
      <c r="I109" s="13" t="s">
        <v>125</v>
      </c>
      <c r="J109" s="13"/>
      <c r="K109" s="13" t="s">
        <v>123</v>
      </c>
      <c r="L109" s="14">
        <v>75</v>
      </c>
      <c r="M109" s="14" t="s">
        <v>52</v>
      </c>
      <c r="N109" s="31">
        <v>1000000</v>
      </c>
      <c r="O109" s="14" t="s">
        <v>2</v>
      </c>
      <c r="P109" s="14" t="s">
        <v>35</v>
      </c>
      <c r="Q109" s="31">
        <v>16000</v>
      </c>
      <c r="R109" s="31">
        <v>2000</v>
      </c>
      <c r="S109" s="30">
        <v>1.4710000000000001E-2</v>
      </c>
      <c r="T109" s="66">
        <f t="shared" si="9"/>
        <v>1.1032500000000001</v>
      </c>
      <c r="U109" s="66">
        <f t="shared" si="10"/>
        <v>2.2810522005934718E-2</v>
      </c>
      <c r="V109" s="38">
        <f t="shared" si="11"/>
        <v>4.4130000000000009E-2</v>
      </c>
      <c r="W109" s="54">
        <v>3.0000000000000004</v>
      </c>
      <c r="X109" s="71" t="str">
        <f t="shared" si="17"/>
        <v>Q3 2021</v>
      </c>
      <c r="Y109" s="21">
        <f t="shared" si="12"/>
        <v>7680</v>
      </c>
      <c r="Z109" s="21">
        <f t="shared" si="13"/>
        <v>4320</v>
      </c>
      <c r="AA109" s="57">
        <f t="shared" si="14"/>
        <v>1550681.3056379822</v>
      </c>
      <c r="AB109" s="59">
        <f t="shared" si="15"/>
        <v>1.7777777777777777</v>
      </c>
      <c r="AC109" s="61">
        <f t="shared" si="16"/>
        <v>1905</v>
      </c>
    </row>
    <row r="110" spans="4:29" hidden="1">
      <c r="D110" s="12">
        <v>104</v>
      </c>
      <c r="E110" s="36" t="s">
        <v>68</v>
      </c>
      <c r="F110" s="16" t="s">
        <v>8</v>
      </c>
      <c r="G110" s="14" t="s">
        <v>40</v>
      </c>
      <c r="H110" s="13" t="s">
        <v>6</v>
      </c>
      <c r="I110" s="13" t="s">
        <v>125</v>
      </c>
      <c r="J110" s="13"/>
      <c r="K110" s="13" t="s">
        <v>123</v>
      </c>
      <c r="L110" s="14">
        <v>86</v>
      </c>
      <c r="M110" s="14" t="s">
        <v>15</v>
      </c>
      <c r="N110" s="31">
        <v>1000000</v>
      </c>
      <c r="O110" s="14" t="s">
        <v>2</v>
      </c>
      <c r="P110" s="14" t="s">
        <v>35</v>
      </c>
      <c r="Q110" s="31">
        <v>18000</v>
      </c>
      <c r="R110" s="31">
        <v>1200</v>
      </c>
      <c r="S110" s="30">
        <v>0.10999299999999999</v>
      </c>
      <c r="T110" s="66">
        <f t="shared" si="9"/>
        <v>9.4593980000000002</v>
      </c>
      <c r="U110" s="66">
        <f t="shared" si="10"/>
        <v>0.22426524464751668</v>
      </c>
      <c r="V110" s="38">
        <f t="shared" si="11"/>
        <v>0.32997900000000002</v>
      </c>
      <c r="W110" s="54">
        <v>3.0000000000000004</v>
      </c>
      <c r="X110" s="71" t="str">
        <f t="shared" si="17"/>
        <v>Q3 2021</v>
      </c>
      <c r="Y110" s="21">
        <f t="shared" si="12"/>
        <v>3840</v>
      </c>
      <c r="Z110" s="21">
        <f t="shared" si="13"/>
        <v>2160</v>
      </c>
      <c r="AA110" s="57">
        <f t="shared" si="14"/>
        <v>2038904.6998219588</v>
      </c>
      <c r="AB110" s="59">
        <f t="shared" si="15"/>
        <v>1.7777777777777777</v>
      </c>
      <c r="AC110" s="61">
        <f t="shared" si="16"/>
        <v>2184.4</v>
      </c>
    </row>
    <row r="111" spans="4:29" hidden="1">
      <c r="D111" s="12">
        <v>105</v>
      </c>
      <c r="E111" s="36" t="s">
        <v>68</v>
      </c>
      <c r="F111" s="16" t="s">
        <v>8</v>
      </c>
      <c r="G111" s="14" t="s">
        <v>40</v>
      </c>
      <c r="H111" s="13" t="s">
        <v>6</v>
      </c>
      <c r="I111" s="13" t="s">
        <v>125</v>
      </c>
      <c r="J111" s="13"/>
      <c r="K111" s="13" t="s">
        <v>123</v>
      </c>
      <c r="L111" s="14">
        <v>86</v>
      </c>
      <c r="M111" s="14" t="s">
        <v>52</v>
      </c>
      <c r="N111" s="31">
        <v>1000000</v>
      </c>
      <c r="O111" s="14" t="s">
        <v>2</v>
      </c>
      <c r="P111" s="14" t="s">
        <v>35</v>
      </c>
      <c r="Q111" s="31">
        <v>28800</v>
      </c>
      <c r="R111" s="31">
        <v>2400</v>
      </c>
      <c r="S111" s="30">
        <v>1.9959999999999999E-3</v>
      </c>
      <c r="T111" s="66">
        <f t="shared" si="9"/>
        <v>0.171656</v>
      </c>
      <c r="U111" s="66">
        <f t="shared" si="10"/>
        <v>4.0696537808446297E-3</v>
      </c>
      <c r="V111" s="38">
        <f t="shared" si="11"/>
        <v>5.9880000000000011E-3</v>
      </c>
      <c r="W111" s="54">
        <v>3.0000000000000004</v>
      </c>
      <c r="X111" s="71" t="str">
        <f t="shared" si="17"/>
        <v>Q3 2021</v>
      </c>
      <c r="Y111" s="21">
        <f t="shared" si="12"/>
        <v>7680</v>
      </c>
      <c r="Z111" s="21">
        <f t="shared" si="13"/>
        <v>4320</v>
      </c>
      <c r="AA111" s="57">
        <f t="shared" si="14"/>
        <v>2038904.6998219588</v>
      </c>
      <c r="AB111" s="59">
        <f t="shared" si="15"/>
        <v>1.7777777777777777</v>
      </c>
      <c r="AC111" s="61">
        <f t="shared" si="16"/>
        <v>2184.4</v>
      </c>
    </row>
    <row r="112" spans="4:29" hidden="1">
      <c r="D112" s="12">
        <v>106</v>
      </c>
      <c r="E112" s="36" t="s">
        <v>68</v>
      </c>
      <c r="F112" s="16" t="s">
        <v>8</v>
      </c>
      <c r="G112" s="14" t="s">
        <v>40</v>
      </c>
      <c r="H112" s="13" t="s">
        <v>6</v>
      </c>
      <c r="I112" s="13" t="s">
        <v>53</v>
      </c>
      <c r="J112" s="13" t="s">
        <v>124</v>
      </c>
      <c r="K112" s="13" t="s">
        <v>123</v>
      </c>
      <c r="L112" s="14">
        <v>43</v>
      </c>
      <c r="M112" s="14" t="s">
        <v>15</v>
      </c>
      <c r="N112" s="31">
        <v>1000000</v>
      </c>
      <c r="O112" s="14" t="s">
        <v>2</v>
      </c>
      <c r="P112" s="14" t="s">
        <v>35</v>
      </c>
      <c r="Q112" s="31">
        <v>3976.0896000000002</v>
      </c>
      <c r="R112" s="31">
        <v>331.3408</v>
      </c>
      <c r="S112" s="30">
        <v>7.5131000000000003E-2</v>
      </c>
      <c r="T112" s="66">
        <f t="shared" si="9"/>
        <v>3.2306330000000001</v>
      </c>
      <c r="U112" s="66">
        <f t="shared" si="10"/>
        <v>3.8296237250580893E-2</v>
      </c>
      <c r="V112" s="38">
        <f t="shared" si="11"/>
        <v>0.22539300000000004</v>
      </c>
      <c r="W112" s="54">
        <v>3.0000000000000004</v>
      </c>
      <c r="X112" s="71" t="str">
        <f t="shared" si="17"/>
        <v>Q3 2021</v>
      </c>
      <c r="Y112" s="21">
        <f t="shared" si="12"/>
        <v>3840</v>
      </c>
      <c r="Z112" s="21">
        <f t="shared" si="13"/>
        <v>2160</v>
      </c>
      <c r="AA112" s="57">
        <f t="shared" si="14"/>
        <v>509726.1749554897</v>
      </c>
      <c r="AB112" s="59">
        <f t="shared" si="15"/>
        <v>1.7777777777777777</v>
      </c>
      <c r="AC112" s="61">
        <f t="shared" si="16"/>
        <v>1092.2</v>
      </c>
    </row>
    <row r="113" spans="4:29" hidden="1">
      <c r="D113" s="12">
        <v>107</v>
      </c>
      <c r="E113" s="36" t="s">
        <v>68</v>
      </c>
      <c r="F113" s="16" t="s">
        <v>8</v>
      </c>
      <c r="G113" s="14" t="s">
        <v>40</v>
      </c>
      <c r="H113" s="13" t="s">
        <v>6</v>
      </c>
      <c r="I113" s="13" t="s">
        <v>53</v>
      </c>
      <c r="J113" s="13" t="s">
        <v>124</v>
      </c>
      <c r="K113" s="13" t="s">
        <v>123</v>
      </c>
      <c r="L113" s="14">
        <v>50</v>
      </c>
      <c r="M113" s="14" t="s">
        <v>15</v>
      </c>
      <c r="N113" s="31">
        <v>1000000</v>
      </c>
      <c r="O113" s="14" t="s">
        <v>2</v>
      </c>
      <c r="P113" s="14" t="s">
        <v>35</v>
      </c>
      <c r="Q113" s="31">
        <v>5376</v>
      </c>
      <c r="R113" s="31">
        <v>448</v>
      </c>
      <c r="S113" s="30">
        <v>0.39440500000000001</v>
      </c>
      <c r="T113" s="66">
        <f t="shared" si="9"/>
        <v>19.72025</v>
      </c>
      <c r="U113" s="66">
        <f t="shared" si="10"/>
        <v>0.27182064904451037</v>
      </c>
      <c r="V113" s="38">
        <f t="shared" si="11"/>
        <v>1.1832150000000001</v>
      </c>
      <c r="W113" s="54">
        <v>3.0000000000000004</v>
      </c>
      <c r="X113" s="71" t="str">
        <f t="shared" si="17"/>
        <v>Q3 2021</v>
      </c>
      <c r="Y113" s="21">
        <f t="shared" si="12"/>
        <v>3840</v>
      </c>
      <c r="Z113" s="21">
        <f t="shared" si="13"/>
        <v>2160</v>
      </c>
      <c r="AA113" s="57">
        <f t="shared" si="14"/>
        <v>689191.69139465876</v>
      </c>
      <c r="AB113" s="59">
        <f t="shared" si="15"/>
        <v>1.7777777777777777</v>
      </c>
      <c r="AC113" s="61">
        <f t="shared" si="16"/>
        <v>1270</v>
      </c>
    </row>
    <row r="114" spans="4:29" hidden="1">
      <c r="D114" s="12">
        <v>108</v>
      </c>
      <c r="E114" s="36" t="s">
        <v>68</v>
      </c>
      <c r="F114" s="16" t="s">
        <v>8</v>
      </c>
      <c r="G114" s="14" t="s">
        <v>40</v>
      </c>
      <c r="H114" s="13" t="s">
        <v>6</v>
      </c>
      <c r="I114" s="13" t="s">
        <v>53</v>
      </c>
      <c r="J114" s="13" t="s">
        <v>124</v>
      </c>
      <c r="K114" s="13" t="s">
        <v>123</v>
      </c>
      <c r="L114" s="14">
        <v>55</v>
      </c>
      <c r="M114" s="14" t="s">
        <v>15</v>
      </c>
      <c r="N114" s="31">
        <v>1000000</v>
      </c>
      <c r="O114" s="14" t="s">
        <v>2</v>
      </c>
      <c r="P114" s="14" t="s">
        <v>35</v>
      </c>
      <c r="Q114" s="31">
        <v>6912</v>
      </c>
      <c r="R114" s="31">
        <v>576</v>
      </c>
      <c r="S114" s="30">
        <v>1.9126639999999999</v>
      </c>
      <c r="T114" s="66">
        <f t="shared" si="9"/>
        <v>105.19651999999999</v>
      </c>
      <c r="U114" s="66">
        <f t="shared" si="10"/>
        <v>1.5950124860479049</v>
      </c>
      <c r="V114" s="38">
        <f t="shared" si="11"/>
        <v>5.7379920000000002</v>
      </c>
      <c r="W114" s="54">
        <v>3.0000000000000004</v>
      </c>
      <c r="X114" s="71" t="str">
        <f t="shared" si="17"/>
        <v>Q3 2021</v>
      </c>
      <c r="Y114" s="21">
        <f t="shared" si="12"/>
        <v>3840</v>
      </c>
      <c r="Z114" s="21">
        <f t="shared" si="13"/>
        <v>2160</v>
      </c>
      <c r="AA114" s="57">
        <f t="shared" si="14"/>
        <v>833921.94658753707</v>
      </c>
      <c r="AB114" s="59">
        <f t="shared" si="15"/>
        <v>1.7777777777777777</v>
      </c>
      <c r="AC114" s="61">
        <f t="shared" si="16"/>
        <v>1397</v>
      </c>
    </row>
    <row r="115" spans="4:29" hidden="1">
      <c r="D115" s="12">
        <v>109</v>
      </c>
      <c r="E115" s="36" t="s">
        <v>68</v>
      </c>
      <c r="F115" s="16" t="s">
        <v>8</v>
      </c>
      <c r="G115" s="14" t="s">
        <v>40</v>
      </c>
      <c r="H115" s="13" t="s">
        <v>6</v>
      </c>
      <c r="I115" s="13" t="s">
        <v>53</v>
      </c>
      <c r="J115" s="13" t="s">
        <v>124</v>
      </c>
      <c r="K115" s="13" t="s">
        <v>123</v>
      </c>
      <c r="L115" s="14">
        <v>55</v>
      </c>
      <c r="M115" s="14" t="s">
        <v>52</v>
      </c>
      <c r="N115" s="31">
        <v>1000000</v>
      </c>
      <c r="O115" s="14" t="s">
        <v>2</v>
      </c>
      <c r="P115" s="14" t="s">
        <v>35</v>
      </c>
      <c r="Q115" s="31">
        <v>8660.4497041420109</v>
      </c>
      <c r="R115" s="31">
        <v>962.27218934911241</v>
      </c>
      <c r="S115" s="30">
        <v>5.2040999999999997E-2</v>
      </c>
      <c r="T115" s="66">
        <f t="shared" si="9"/>
        <v>2.8622549999999998</v>
      </c>
      <c r="U115" s="66">
        <f t="shared" si="10"/>
        <v>4.3398132022362014E-2</v>
      </c>
      <c r="V115" s="38">
        <f t="shared" si="11"/>
        <v>0.15612300000000001</v>
      </c>
      <c r="W115" s="54">
        <v>3.0000000000000004</v>
      </c>
      <c r="X115" s="71" t="str">
        <f t="shared" si="17"/>
        <v>Q3 2021</v>
      </c>
      <c r="Y115" s="21">
        <f t="shared" si="12"/>
        <v>7680</v>
      </c>
      <c r="Z115" s="21">
        <f t="shared" si="13"/>
        <v>4320</v>
      </c>
      <c r="AA115" s="57">
        <f t="shared" si="14"/>
        <v>833921.94658753707</v>
      </c>
      <c r="AB115" s="59">
        <f t="shared" si="15"/>
        <v>1.7777777777777777</v>
      </c>
      <c r="AC115" s="61">
        <f t="shared" si="16"/>
        <v>1397</v>
      </c>
    </row>
    <row r="116" spans="4:29" hidden="1">
      <c r="D116" s="12">
        <v>110</v>
      </c>
      <c r="E116" s="36" t="s">
        <v>68</v>
      </c>
      <c r="F116" s="16" t="s">
        <v>8</v>
      </c>
      <c r="G116" s="14" t="s">
        <v>40</v>
      </c>
      <c r="H116" s="13" t="s">
        <v>6</v>
      </c>
      <c r="I116" s="13" t="s">
        <v>53</v>
      </c>
      <c r="J116" s="13" t="s">
        <v>124</v>
      </c>
      <c r="K116" s="13" t="s">
        <v>123</v>
      </c>
      <c r="L116" s="14">
        <v>65</v>
      </c>
      <c r="M116" s="14" t="s">
        <v>15</v>
      </c>
      <c r="N116" s="31">
        <v>1000000</v>
      </c>
      <c r="O116" s="14" t="s">
        <v>2</v>
      </c>
      <c r="P116" s="14" t="s">
        <v>35</v>
      </c>
      <c r="Q116" s="31">
        <v>9504</v>
      </c>
      <c r="R116" s="31">
        <v>792</v>
      </c>
      <c r="S116" s="30">
        <v>2.738426</v>
      </c>
      <c r="T116" s="66">
        <f t="shared" si="9"/>
        <v>177.99769000000001</v>
      </c>
      <c r="U116" s="66">
        <f t="shared" si="10"/>
        <v>3.1895377549214956</v>
      </c>
      <c r="V116" s="38">
        <f t="shared" si="11"/>
        <v>8.2152780000000014</v>
      </c>
      <c r="W116" s="54">
        <v>3.0000000000000004</v>
      </c>
      <c r="X116" s="71" t="str">
        <f t="shared" si="17"/>
        <v>Q3 2021</v>
      </c>
      <c r="Y116" s="21">
        <f t="shared" si="12"/>
        <v>3840</v>
      </c>
      <c r="Z116" s="21">
        <f t="shared" si="13"/>
        <v>2160</v>
      </c>
      <c r="AA116" s="57">
        <f t="shared" si="14"/>
        <v>1164733.9584569733</v>
      </c>
      <c r="AB116" s="59">
        <f t="shared" si="15"/>
        <v>1.7777777777777777</v>
      </c>
      <c r="AC116" s="61">
        <f t="shared" si="16"/>
        <v>1651</v>
      </c>
    </row>
    <row r="117" spans="4:29" hidden="1">
      <c r="D117" s="12">
        <v>111</v>
      </c>
      <c r="E117" s="36" t="s">
        <v>68</v>
      </c>
      <c r="F117" s="16" t="s">
        <v>8</v>
      </c>
      <c r="G117" s="14" t="s">
        <v>40</v>
      </c>
      <c r="H117" s="13" t="s">
        <v>6</v>
      </c>
      <c r="I117" s="13" t="s">
        <v>53</v>
      </c>
      <c r="J117" s="13" t="s">
        <v>124</v>
      </c>
      <c r="K117" s="13" t="s">
        <v>123</v>
      </c>
      <c r="L117" s="14">
        <v>65</v>
      </c>
      <c r="M117" s="14" t="s">
        <v>52</v>
      </c>
      <c r="N117" s="31">
        <v>1000000</v>
      </c>
      <c r="O117" s="14" t="s">
        <v>2</v>
      </c>
      <c r="P117" s="14" t="s">
        <v>35</v>
      </c>
      <c r="Q117" s="31">
        <v>12096</v>
      </c>
      <c r="R117" s="31">
        <v>1344</v>
      </c>
      <c r="S117" s="30">
        <v>0.47851199999999999</v>
      </c>
      <c r="T117" s="66">
        <f t="shared" si="9"/>
        <v>31.103279999999998</v>
      </c>
      <c r="U117" s="66">
        <f t="shared" si="10"/>
        <v>0.55733917592916327</v>
      </c>
      <c r="V117" s="38">
        <f t="shared" si="11"/>
        <v>1.4355360000000001</v>
      </c>
      <c r="W117" s="54">
        <v>3.0000000000000004</v>
      </c>
      <c r="X117" s="71" t="str">
        <f t="shared" si="17"/>
        <v>Q3 2021</v>
      </c>
      <c r="Y117" s="21">
        <f t="shared" si="12"/>
        <v>7680</v>
      </c>
      <c r="Z117" s="21">
        <f t="shared" si="13"/>
        <v>4320</v>
      </c>
      <c r="AA117" s="57">
        <f t="shared" si="14"/>
        <v>1164733.9584569733</v>
      </c>
      <c r="AB117" s="59">
        <f t="shared" si="15"/>
        <v>1.7777777777777777</v>
      </c>
      <c r="AC117" s="61">
        <f t="shared" si="16"/>
        <v>1651</v>
      </c>
    </row>
    <row r="118" spans="4:29" hidden="1">
      <c r="D118" s="12">
        <v>112</v>
      </c>
      <c r="E118" s="36" t="s">
        <v>68</v>
      </c>
      <c r="F118" s="16" t="s">
        <v>8</v>
      </c>
      <c r="G118" s="14" t="s">
        <v>40</v>
      </c>
      <c r="H118" s="13" t="s">
        <v>6</v>
      </c>
      <c r="I118" s="13" t="s">
        <v>53</v>
      </c>
      <c r="J118" s="13" t="s">
        <v>124</v>
      </c>
      <c r="K118" s="13" t="s">
        <v>123</v>
      </c>
      <c r="L118" s="14">
        <v>75</v>
      </c>
      <c r="M118" s="14" t="s">
        <v>15</v>
      </c>
      <c r="N118" s="31">
        <v>1000000</v>
      </c>
      <c r="O118" s="14" t="s">
        <v>2</v>
      </c>
      <c r="P118" s="14" t="s">
        <v>35</v>
      </c>
      <c r="Q118" s="31">
        <v>12000</v>
      </c>
      <c r="R118" s="31">
        <v>1000</v>
      </c>
      <c r="S118" s="30">
        <v>1.6833990000000001</v>
      </c>
      <c r="T118" s="66">
        <f t="shared" si="9"/>
        <v>126.254925</v>
      </c>
      <c r="U118" s="66">
        <f t="shared" si="10"/>
        <v>2.6104153592296737</v>
      </c>
      <c r="V118" s="38">
        <f t="shared" si="11"/>
        <v>5.0501970000000007</v>
      </c>
      <c r="W118" s="54">
        <v>3.0000000000000004</v>
      </c>
      <c r="X118" s="71" t="str">
        <f t="shared" si="17"/>
        <v>Q3 2021</v>
      </c>
      <c r="Y118" s="21">
        <f t="shared" si="12"/>
        <v>3840</v>
      </c>
      <c r="Z118" s="21">
        <f t="shared" si="13"/>
        <v>2160</v>
      </c>
      <c r="AA118" s="57">
        <f t="shared" si="14"/>
        <v>1550681.3056379822</v>
      </c>
      <c r="AB118" s="59">
        <f t="shared" si="15"/>
        <v>1.7777777777777777</v>
      </c>
      <c r="AC118" s="61">
        <f t="shared" si="16"/>
        <v>1905</v>
      </c>
    </row>
    <row r="119" spans="4:29" hidden="1">
      <c r="D119" s="12">
        <v>113</v>
      </c>
      <c r="E119" s="36" t="s">
        <v>68</v>
      </c>
      <c r="F119" s="16" t="s">
        <v>8</v>
      </c>
      <c r="G119" s="14" t="s">
        <v>40</v>
      </c>
      <c r="H119" s="13" t="s">
        <v>6</v>
      </c>
      <c r="I119" s="13" t="s">
        <v>53</v>
      </c>
      <c r="J119" s="13" t="s">
        <v>124</v>
      </c>
      <c r="K119" s="13" t="s">
        <v>123</v>
      </c>
      <c r="L119" s="14">
        <v>75</v>
      </c>
      <c r="M119" s="14" t="s">
        <v>52</v>
      </c>
      <c r="N119" s="31">
        <v>1000000</v>
      </c>
      <c r="O119" s="14" t="s">
        <v>2</v>
      </c>
      <c r="P119" s="14" t="s">
        <v>35</v>
      </c>
      <c r="Q119" s="31">
        <v>17279.640575999994</v>
      </c>
      <c r="R119" s="31">
        <v>1919.9600639999994</v>
      </c>
      <c r="S119" s="30">
        <v>0.49208400000000002</v>
      </c>
      <c r="T119" s="66">
        <f t="shared" si="9"/>
        <v>36.906300000000002</v>
      </c>
      <c r="U119" s="66">
        <f t="shared" si="10"/>
        <v>0.76306545960356087</v>
      </c>
      <c r="V119" s="38">
        <f t="shared" si="11"/>
        <v>1.4762520000000003</v>
      </c>
      <c r="W119" s="54">
        <v>3.0000000000000004</v>
      </c>
      <c r="X119" s="71" t="str">
        <f t="shared" si="17"/>
        <v>Q3 2021</v>
      </c>
      <c r="Y119" s="21">
        <f t="shared" si="12"/>
        <v>7680</v>
      </c>
      <c r="Z119" s="21">
        <f t="shared" si="13"/>
        <v>4320</v>
      </c>
      <c r="AA119" s="57">
        <f t="shared" si="14"/>
        <v>1550681.3056379822</v>
      </c>
      <c r="AB119" s="59">
        <f t="shared" si="15"/>
        <v>1.7777777777777777</v>
      </c>
      <c r="AC119" s="61">
        <f t="shared" si="16"/>
        <v>1905</v>
      </c>
    </row>
    <row r="120" spans="4:29" hidden="1">
      <c r="D120" s="12">
        <v>114</v>
      </c>
      <c r="E120" s="36" t="s">
        <v>68</v>
      </c>
      <c r="F120" s="16" t="s">
        <v>8</v>
      </c>
      <c r="G120" s="14" t="s">
        <v>40</v>
      </c>
      <c r="H120" s="13" t="s">
        <v>6</v>
      </c>
      <c r="I120" s="13" t="s">
        <v>53</v>
      </c>
      <c r="J120" s="13" t="s">
        <v>124</v>
      </c>
      <c r="K120" s="13" t="s">
        <v>123</v>
      </c>
      <c r="L120" s="14">
        <v>85</v>
      </c>
      <c r="M120" s="14" t="s">
        <v>15</v>
      </c>
      <c r="N120" s="31">
        <v>1000000</v>
      </c>
      <c r="O120" s="14" t="s">
        <v>2</v>
      </c>
      <c r="P120" s="14" t="s">
        <v>35</v>
      </c>
      <c r="Q120" s="31">
        <v>15840</v>
      </c>
      <c r="R120" s="31">
        <v>1320</v>
      </c>
      <c r="S120" s="30">
        <v>0.81203899999999996</v>
      </c>
      <c r="T120" s="66">
        <f t="shared" si="9"/>
        <v>69.023314999999997</v>
      </c>
      <c r="U120" s="66">
        <f t="shared" si="10"/>
        <v>1.6173900371575547</v>
      </c>
      <c r="V120" s="38">
        <f t="shared" si="11"/>
        <v>2.4361170000000003</v>
      </c>
      <c r="W120" s="54">
        <v>3.0000000000000004</v>
      </c>
      <c r="X120" s="71" t="str">
        <f t="shared" si="17"/>
        <v>Q3 2021</v>
      </c>
      <c r="Y120" s="21">
        <f t="shared" si="12"/>
        <v>3840</v>
      </c>
      <c r="Z120" s="21">
        <f t="shared" si="13"/>
        <v>2160</v>
      </c>
      <c r="AA120" s="57">
        <f t="shared" si="14"/>
        <v>1991763.9881305636</v>
      </c>
      <c r="AB120" s="59">
        <f t="shared" si="15"/>
        <v>1.7777777777777777</v>
      </c>
      <c r="AC120" s="61">
        <f t="shared" si="16"/>
        <v>2159</v>
      </c>
    </row>
    <row r="121" spans="4:29" hidden="1">
      <c r="D121" s="12">
        <v>115</v>
      </c>
      <c r="E121" s="36" t="s">
        <v>68</v>
      </c>
      <c r="F121" s="16" t="s">
        <v>8</v>
      </c>
      <c r="G121" s="14" t="s">
        <v>40</v>
      </c>
      <c r="H121" s="13" t="s">
        <v>6</v>
      </c>
      <c r="I121" s="13" t="s">
        <v>53</v>
      </c>
      <c r="J121" s="13" t="s">
        <v>124</v>
      </c>
      <c r="K121" s="13" t="s">
        <v>123</v>
      </c>
      <c r="L121" s="14">
        <v>85</v>
      </c>
      <c r="M121" s="14" t="s">
        <v>52</v>
      </c>
      <c r="N121" s="31">
        <v>1000000</v>
      </c>
      <c r="O121" s="14" t="s">
        <v>2</v>
      </c>
      <c r="P121" s="14" t="s">
        <v>35</v>
      </c>
      <c r="Q121" s="31">
        <v>21060</v>
      </c>
      <c r="R121" s="31">
        <v>2340</v>
      </c>
      <c r="S121" s="30">
        <v>0.27483200000000002</v>
      </c>
      <c r="T121" s="66">
        <f t="shared" si="9"/>
        <v>23.360720000000001</v>
      </c>
      <c r="U121" s="66">
        <f t="shared" si="10"/>
        <v>0.54740048038589906</v>
      </c>
      <c r="V121" s="38">
        <f t="shared" si="11"/>
        <v>0.82449600000000023</v>
      </c>
      <c r="W121" s="54">
        <v>3.0000000000000004</v>
      </c>
      <c r="X121" s="71" t="str">
        <f t="shared" si="17"/>
        <v>Q3 2021</v>
      </c>
      <c r="Y121" s="21">
        <f t="shared" si="12"/>
        <v>7680</v>
      </c>
      <c r="Z121" s="21">
        <f t="shared" si="13"/>
        <v>4320</v>
      </c>
      <c r="AA121" s="57">
        <f t="shared" si="14"/>
        <v>1991763.9881305636</v>
      </c>
      <c r="AB121" s="59">
        <f t="shared" si="15"/>
        <v>1.7777777777777777</v>
      </c>
      <c r="AC121" s="61">
        <f t="shared" si="16"/>
        <v>2159</v>
      </c>
    </row>
    <row r="122" spans="4:29" hidden="1">
      <c r="D122" s="12">
        <v>116</v>
      </c>
      <c r="E122" s="36" t="s">
        <v>68</v>
      </c>
      <c r="F122" s="16" t="s">
        <v>8</v>
      </c>
      <c r="G122" s="14" t="s">
        <v>40</v>
      </c>
      <c r="H122" s="13" t="s">
        <v>6</v>
      </c>
      <c r="I122" s="13" t="s">
        <v>53</v>
      </c>
      <c r="J122" s="13" t="s">
        <v>124</v>
      </c>
      <c r="K122" s="13" t="s">
        <v>123</v>
      </c>
      <c r="L122" s="14">
        <v>98</v>
      </c>
      <c r="M122" s="14" t="s">
        <v>15</v>
      </c>
      <c r="N122" s="31">
        <v>1000000</v>
      </c>
      <c r="O122" s="14" t="s">
        <v>2</v>
      </c>
      <c r="P122" s="14" t="s">
        <v>35</v>
      </c>
      <c r="Q122" s="31">
        <v>21055.689965397924</v>
      </c>
      <c r="R122" s="31">
        <v>1754.640830449827</v>
      </c>
      <c r="S122" s="30">
        <v>3.8034999999999999E-2</v>
      </c>
      <c r="T122" s="66">
        <f t="shared" si="9"/>
        <v>3.72743</v>
      </c>
      <c r="U122" s="66">
        <f t="shared" si="10"/>
        <v>0.10070142042120354</v>
      </c>
      <c r="V122" s="38">
        <f t="shared" si="11"/>
        <v>0.11410500000000001</v>
      </c>
      <c r="W122" s="54">
        <v>3.0000000000000004</v>
      </c>
      <c r="X122" s="71" t="str">
        <f t="shared" si="17"/>
        <v>Q3 2021</v>
      </c>
      <c r="Y122" s="21">
        <f t="shared" si="12"/>
        <v>3840</v>
      </c>
      <c r="Z122" s="21">
        <f t="shared" si="13"/>
        <v>2160</v>
      </c>
      <c r="AA122" s="57">
        <f t="shared" si="14"/>
        <v>2647598.8016617205</v>
      </c>
      <c r="AB122" s="59">
        <f t="shared" si="15"/>
        <v>1.7777777777777777</v>
      </c>
      <c r="AC122" s="61">
        <f t="shared" si="16"/>
        <v>2489.1999999999998</v>
      </c>
    </row>
    <row r="123" spans="4:29" hidden="1">
      <c r="D123" s="12">
        <v>117</v>
      </c>
      <c r="E123" s="36" t="s">
        <v>68</v>
      </c>
      <c r="F123" s="16" t="s">
        <v>8</v>
      </c>
      <c r="G123" s="14" t="s">
        <v>40</v>
      </c>
      <c r="H123" s="13" t="s">
        <v>6</v>
      </c>
      <c r="I123" s="13" t="s">
        <v>58</v>
      </c>
      <c r="J123" s="13" t="s">
        <v>59</v>
      </c>
      <c r="K123" s="13" t="s">
        <v>123</v>
      </c>
      <c r="L123" s="14">
        <v>75</v>
      </c>
      <c r="M123" s="14" t="s">
        <v>15</v>
      </c>
      <c r="N123" s="31">
        <v>1000000</v>
      </c>
      <c r="O123" s="14" t="s">
        <v>1</v>
      </c>
      <c r="P123" s="14" t="s">
        <v>35</v>
      </c>
      <c r="Q123" s="31">
        <v>4000</v>
      </c>
      <c r="R123" s="31">
        <v>252</v>
      </c>
      <c r="S123" s="30">
        <v>6.1600000000000001E-4</v>
      </c>
      <c r="T123" s="66">
        <f t="shared" si="9"/>
        <v>4.6199999999999998E-2</v>
      </c>
      <c r="U123" s="66">
        <f t="shared" si="10"/>
        <v>9.5521968427299698E-4</v>
      </c>
      <c r="V123" s="38">
        <f t="shared" si="11"/>
        <v>1.8480000000000003E-3</v>
      </c>
      <c r="W123" s="54">
        <v>3.0000000000000004</v>
      </c>
      <c r="X123" s="71" t="str">
        <f t="shared" si="17"/>
        <v>Q3 2021</v>
      </c>
      <c r="Y123" s="21">
        <f t="shared" si="12"/>
        <v>3840</v>
      </c>
      <c r="Z123" s="21">
        <f t="shared" si="13"/>
        <v>2160</v>
      </c>
      <c r="AA123" s="57">
        <f t="shared" si="14"/>
        <v>1550681.3056379822</v>
      </c>
      <c r="AB123" s="59">
        <f t="shared" si="15"/>
        <v>1.7777777777777777</v>
      </c>
      <c r="AC123" s="61">
        <f t="shared" si="16"/>
        <v>1905</v>
      </c>
    </row>
    <row r="124" spans="4:29" hidden="1">
      <c r="D124" s="12">
        <v>118</v>
      </c>
      <c r="E124" s="36" t="s">
        <v>68</v>
      </c>
      <c r="F124" s="16" t="s">
        <v>8</v>
      </c>
      <c r="G124" s="14" t="s">
        <v>40</v>
      </c>
      <c r="H124" s="13" t="s">
        <v>6</v>
      </c>
      <c r="I124" s="13" t="s">
        <v>58</v>
      </c>
      <c r="J124" s="13"/>
      <c r="K124" s="13" t="s">
        <v>123</v>
      </c>
      <c r="L124" s="14">
        <v>86</v>
      </c>
      <c r="M124" s="14" t="s">
        <v>15</v>
      </c>
      <c r="N124" s="31">
        <v>1000000</v>
      </c>
      <c r="O124" s="14" t="s">
        <v>1</v>
      </c>
      <c r="P124" s="14" t="s">
        <v>35</v>
      </c>
      <c r="Q124" s="31">
        <v>8000</v>
      </c>
      <c r="R124" s="31">
        <v>576</v>
      </c>
      <c r="S124" s="30">
        <v>2.4600000000000002E-4</v>
      </c>
      <c r="T124" s="66">
        <f t="shared" si="9"/>
        <v>2.1156000000000001E-2</v>
      </c>
      <c r="U124" s="66">
        <f t="shared" si="10"/>
        <v>5.0157055615620194E-4</v>
      </c>
      <c r="V124" s="38">
        <f t="shared" si="11"/>
        <v>7.3800000000000016E-4</v>
      </c>
      <c r="W124" s="54">
        <v>3.0000000000000004</v>
      </c>
      <c r="X124" s="71" t="str">
        <f t="shared" si="17"/>
        <v>Q3 2021</v>
      </c>
      <c r="Y124" s="21">
        <f t="shared" si="12"/>
        <v>3840</v>
      </c>
      <c r="Z124" s="21">
        <f t="shared" si="13"/>
        <v>2160</v>
      </c>
      <c r="AA124" s="57">
        <f t="shared" si="14"/>
        <v>2038904.6998219588</v>
      </c>
      <c r="AB124" s="59">
        <f t="shared" si="15"/>
        <v>1.7777777777777777</v>
      </c>
      <c r="AC124" s="61">
        <f t="shared" si="16"/>
        <v>2184.4</v>
      </c>
    </row>
    <row r="125" spans="4:29" hidden="1">
      <c r="D125" s="12">
        <v>119</v>
      </c>
      <c r="E125" s="36" t="s">
        <v>68</v>
      </c>
      <c r="F125" s="16" t="s">
        <v>8</v>
      </c>
      <c r="G125" s="14" t="s">
        <v>40</v>
      </c>
      <c r="H125" s="13" t="s">
        <v>6</v>
      </c>
      <c r="I125" s="13" t="s">
        <v>36</v>
      </c>
      <c r="J125" s="13" t="s">
        <v>37</v>
      </c>
      <c r="K125" s="13" t="s">
        <v>137</v>
      </c>
      <c r="L125" s="14">
        <v>65</v>
      </c>
      <c r="M125" s="14" t="s">
        <v>15</v>
      </c>
      <c r="N125" s="31">
        <v>1000000</v>
      </c>
      <c r="O125" s="14" t="s">
        <v>1</v>
      </c>
      <c r="P125" s="14" t="s">
        <v>35</v>
      </c>
      <c r="Q125" s="31">
        <v>2560</v>
      </c>
      <c r="R125" s="31">
        <v>160</v>
      </c>
      <c r="S125" s="30">
        <v>0.18687000000000001</v>
      </c>
      <c r="T125" s="66">
        <f t="shared" si="9"/>
        <v>12.146550000000001</v>
      </c>
      <c r="U125" s="66">
        <f t="shared" si="10"/>
        <v>0.21765383481685463</v>
      </c>
      <c r="V125" s="38">
        <f t="shared" si="11"/>
        <v>0.56061000000000005</v>
      </c>
      <c r="W125" s="54">
        <v>3.0000000000000004</v>
      </c>
      <c r="X125" s="71" t="str">
        <f t="shared" si="17"/>
        <v>Q3 2021</v>
      </c>
      <c r="Y125" s="21">
        <f t="shared" si="12"/>
        <v>3840</v>
      </c>
      <c r="Z125" s="21">
        <f t="shared" si="13"/>
        <v>2160</v>
      </c>
      <c r="AA125" s="57">
        <f t="shared" si="14"/>
        <v>1164733.9584569733</v>
      </c>
      <c r="AB125" s="59">
        <f t="shared" si="15"/>
        <v>1.7777777777777777</v>
      </c>
      <c r="AC125" s="61">
        <f t="shared" si="16"/>
        <v>1651</v>
      </c>
    </row>
    <row r="126" spans="4:29" hidden="1">
      <c r="D126" s="12">
        <v>120</v>
      </c>
      <c r="E126" s="36" t="s">
        <v>68</v>
      </c>
      <c r="F126" s="16" t="s">
        <v>8</v>
      </c>
      <c r="G126" s="14" t="s">
        <v>40</v>
      </c>
      <c r="H126" s="13" t="s">
        <v>6</v>
      </c>
      <c r="I126" s="13" t="s">
        <v>36</v>
      </c>
      <c r="J126" s="13" t="s">
        <v>38</v>
      </c>
      <c r="K126" s="13" t="s">
        <v>137</v>
      </c>
      <c r="L126" s="14">
        <v>75</v>
      </c>
      <c r="M126" s="14" t="s">
        <v>15</v>
      </c>
      <c r="N126" s="31">
        <v>1000000</v>
      </c>
      <c r="O126" s="14" t="s">
        <v>1</v>
      </c>
      <c r="P126" s="14" t="s">
        <v>35</v>
      </c>
      <c r="Q126" s="31">
        <v>3840</v>
      </c>
      <c r="R126" s="31">
        <v>240</v>
      </c>
      <c r="S126" s="30">
        <v>3.1933000000000003E-2</v>
      </c>
      <c r="T126" s="66">
        <f t="shared" si="9"/>
        <v>2.3949750000000001</v>
      </c>
      <c r="U126" s="66">
        <f t="shared" si="10"/>
        <v>4.9517906132937696E-2</v>
      </c>
      <c r="V126" s="38">
        <f t="shared" si="11"/>
        <v>9.5799000000000023E-2</v>
      </c>
      <c r="W126" s="54">
        <v>3.0000000000000004</v>
      </c>
      <c r="X126" s="71" t="str">
        <f t="shared" si="17"/>
        <v>Q3 2021</v>
      </c>
      <c r="Y126" s="21">
        <f t="shared" si="12"/>
        <v>3840</v>
      </c>
      <c r="Z126" s="21">
        <f t="shared" si="13"/>
        <v>2160</v>
      </c>
      <c r="AA126" s="57">
        <f t="shared" si="14"/>
        <v>1550681.3056379822</v>
      </c>
      <c r="AB126" s="59">
        <f t="shared" si="15"/>
        <v>1.7777777777777777</v>
      </c>
      <c r="AC126" s="61">
        <f t="shared" si="16"/>
        <v>1905</v>
      </c>
    </row>
    <row r="127" spans="4:29" hidden="1">
      <c r="D127" s="12">
        <v>121</v>
      </c>
      <c r="E127" s="36" t="s">
        <v>68</v>
      </c>
      <c r="F127" s="16" t="s">
        <v>8</v>
      </c>
      <c r="G127" s="14" t="s">
        <v>40</v>
      </c>
      <c r="H127" s="13" t="s">
        <v>6</v>
      </c>
      <c r="I127" s="13" t="s">
        <v>36</v>
      </c>
      <c r="J127" s="13" t="s">
        <v>100</v>
      </c>
      <c r="K127" s="13" t="s">
        <v>137</v>
      </c>
      <c r="L127" s="14">
        <v>85</v>
      </c>
      <c r="M127" s="14" t="s">
        <v>52</v>
      </c>
      <c r="N127" s="31">
        <v>1000000</v>
      </c>
      <c r="O127" s="14" t="s">
        <v>2</v>
      </c>
      <c r="P127" s="14" t="s">
        <v>35</v>
      </c>
      <c r="Q127" s="31">
        <v>96000</v>
      </c>
      <c r="R127" s="31">
        <v>1920</v>
      </c>
      <c r="S127" s="30">
        <v>5.9136000000000001E-2</v>
      </c>
      <c r="T127" s="66">
        <f t="shared" si="9"/>
        <v>5.0265599999999999</v>
      </c>
      <c r="U127" s="66">
        <f t="shared" si="10"/>
        <v>0.11778495520208901</v>
      </c>
      <c r="V127" s="38">
        <f t="shared" si="11"/>
        <v>0.17740800000000004</v>
      </c>
      <c r="W127" s="54">
        <v>3.0000000000000004</v>
      </c>
      <c r="X127" s="71" t="str">
        <f t="shared" si="17"/>
        <v>Q3 2021</v>
      </c>
      <c r="Y127" s="21">
        <f t="shared" si="12"/>
        <v>7680</v>
      </c>
      <c r="Z127" s="21">
        <f t="shared" si="13"/>
        <v>4320</v>
      </c>
      <c r="AA127" s="57">
        <f t="shared" si="14"/>
        <v>1991763.9881305636</v>
      </c>
      <c r="AB127" s="59">
        <f t="shared" si="15"/>
        <v>1.7777777777777777</v>
      </c>
      <c r="AC127" s="61">
        <f t="shared" si="16"/>
        <v>2159</v>
      </c>
    </row>
    <row r="128" spans="4:29" hidden="1">
      <c r="D128" s="12">
        <v>122</v>
      </c>
      <c r="E128" s="36" t="s">
        <v>68</v>
      </c>
      <c r="F128" s="16" t="s">
        <v>8</v>
      </c>
      <c r="G128" s="14" t="s">
        <v>40</v>
      </c>
      <c r="H128" s="13" t="s">
        <v>6</v>
      </c>
      <c r="I128" s="13" t="s">
        <v>36</v>
      </c>
      <c r="J128" s="13" t="s">
        <v>50</v>
      </c>
      <c r="K128" s="13" t="s">
        <v>123</v>
      </c>
      <c r="L128" s="14">
        <v>55</v>
      </c>
      <c r="M128" s="14" t="s">
        <v>15</v>
      </c>
      <c r="N128" s="31">
        <v>1000000</v>
      </c>
      <c r="O128" s="14" t="s">
        <v>1</v>
      </c>
      <c r="P128" s="14" t="s">
        <v>35</v>
      </c>
      <c r="Q128" s="31">
        <v>2048</v>
      </c>
      <c r="R128" s="31">
        <v>128</v>
      </c>
      <c r="S128" s="30">
        <v>3.4062000000000002E-2</v>
      </c>
      <c r="T128" s="66">
        <f t="shared" si="9"/>
        <v>1.87341</v>
      </c>
      <c r="U128" s="66">
        <f t="shared" si="10"/>
        <v>2.8405049344664691E-2</v>
      </c>
      <c r="V128" s="38">
        <f t="shared" si="11"/>
        <v>0.10218600000000003</v>
      </c>
      <c r="W128" s="54">
        <v>3.0000000000000004</v>
      </c>
      <c r="X128" s="71" t="str">
        <f t="shared" si="17"/>
        <v>Q3 2021</v>
      </c>
      <c r="Y128" s="21">
        <f t="shared" si="12"/>
        <v>3840</v>
      </c>
      <c r="Z128" s="21">
        <f t="shared" si="13"/>
        <v>2160</v>
      </c>
      <c r="AA128" s="57">
        <f t="shared" si="14"/>
        <v>833921.94658753707</v>
      </c>
      <c r="AB128" s="59">
        <f t="shared" si="15"/>
        <v>1.7777777777777777</v>
      </c>
      <c r="AC128" s="61">
        <f t="shared" si="16"/>
        <v>1397</v>
      </c>
    </row>
    <row r="129" spans="4:29" hidden="1">
      <c r="D129" s="12">
        <v>123</v>
      </c>
      <c r="E129" s="36" t="s">
        <v>68</v>
      </c>
      <c r="F129" s="16" t="s">
        <v>8</v>
      </c>
      <c r="G129" s="14" t="s">
        <v>40</v>
      </c>
      <c r="H129" s="13" t="s">
        <v>6</v>
      </c>
      <c r="I129" s="13" t="s">
        <v>36</v>
      </c>
      <c r="J129" s="13"/>
      <c r="K129" s="13" t="s">
        <v>123</v>
      </c>
      <c r="L129" s="14">
        <v>98</v>
      </c>
      <c r="M129" s="14" t="s">
        <v>52</v>
      </c>
      <c r="N129" s="31">
        <v>1000000</v>
      </c>
      <c r="O129" s="14" t="s">
        <v>2</v>
      </c>
      <c r="P129" s="14" t="s">
        <v>35</v>
      </c>
      <c r="Q129" s="31">
        <v>96000</v>
      </c>
      <c r="R129" s="31">
        <v>1920</v>
      </c>
      <c r="S129" s="30">
        <v>2.9568000000000001E-2</v>
      </c>
      <c r="T129" s="66">
        <f t="shared" si="9"/>
        <v>2.8976640000000002</v>
      </c>
      <c r="U129" s="66">
        <f t="shared" si="10"/>
        <v>7.8284201367533751E-2</v>
      </c>
      <c r="V129" s="38">
        <f t="shared" si="11"/>
        <v>8.8704000000000019E-2</v>
      </c>
      <c r="W129" s="54">
        <v>3.0000000000000004</v>
      </c>
      <c r="X129" s="71" t="str">
        <f t="shared" si="17"/>
        <v>Q3 2021</v>
      </c>
      <c r="Y129" s="21">
        <f t="shared" si="12"/>
        <v>7680</v>
      </c>
      <c r="Z129" s="21">
        <f t="shared" si="13"/>
        <v>4320</v>
      </c>
      <c r="AA129" s="57">
        <f t="shared" si="14"/>
        <v>2647598.8016617205</v>
      </c>
      <c r="AB129" s="59">
        <f t="shared" si="15"/>
        <v>1.7777777777777777</v>
      </c>
      <c r="AC129" s="61">
        <f t="shared" si="16"/>
        <v>2489.1999999999998</v>
      </c>
    </row>
    <row r="130" spans="4:29" hidden="1">
      <c r="D130" s="12">
        <v>124</v>
      </c>
      <c r="E130" s="36" t="s">
        <v>68</v>
      </c>
      <c r="F130" s="16" t="s">
        <v>8</v>
      </c>
      <c r="G130" s="14" t="s">
        <v>51</v>
      </c>
      <c r="H130" s="13" t="s">
        <v>5</v>
      </c>
      <c r="I130" s="13" t="s">
        <v>54</v>
      </c>
      <c r="J130" s="13" t="s">
        <v>55</v>
      </c>
      <c r="K130" s="13" t="s">
        <v>43</v>
      </c>
      <c r="L130" s="14">
        <v>31.5</v>
      </c>
      <c r="M130" s="14" t="s">
        <v>15</v>
      </c>
      <c r="N130" s="31">
        <v>1000000</v>
      </c>
      <c r="O130" s="14" t="s">
        <v>1</v>
      </c>
      <c r="P130" s="14" t="s">
        <v>35</v>
      </c>
      <c r="Q130" s="31">
        <v>2304</v>
      </c>
      <c r="R130" s="31">
        <v>1152</v>
      </c>
      <c r="S130" s="30">
        <v>0.16896</v>
      </c>
      <c r="T130" s="66">
        <f t="shared" si="9"/>
        <v>5.3222399999999999</v>
      </c>
      <c r="U130" s="66">
        <f t="shared" si="10"/>
        <v>4.621734920386468E-2</v>
      </c>
      <c r="V130" s="38">
        <f t="shared" si="11"/>
        <v>0.50688000000000011</v>
      </c>
      <c r="W130" s="54">
        <v>3.0000000000000004</v>
      </c>
      <c r="X130" s="71" t="str">
        <f t="shared" si="17"/>
        <v>Q4 2021</v>
      </c>
      <c r="Y130" s="21">
        <f t="shared" si="12"/>
        <v>3840</v>
      </c>
      <c r="Z130" s="21">
        <f t="shared" si="13"/>
        <v>2160</v>
      </c>
      <c r="AA130" s="57">
        <f t="shared" si="14"/>
        <v>273540.18231454003</v>
      </c>
      <c r="AB130" s="59">
        <f t="shared" si="15"/>
        <v>1.7777777777777777</v>
      </c>
      <c r="AC130" s="61">
        <f t="shared" si="16"/>
        <v>800.09999999999991</v>
      </c>
    </row>
    <row r="131" spans="4:29" hidden="1">
      <c r="D131" s="12">
        <v>125</v>
      </c>
      <c r="E131" s="36" t="s">
        <v>68</v>
      </c>
      <c r="F131" s="16" t="s">
        <v>8</v>
      </c>
      <c r="G131" s="14" t="s">
        <v>51</v>
      </c>
      <c r="H131" s="13" t="s">
        <v>5</v>
      </c>
      <c r="I131" s="13" t="s">
        <v>96</v>
      </c>
      <c r="J131" s="13" t="s">
        <v>61</v>
      </c>
      <c r="K131" s="13" t="s">
        <v>33</v>
      </c>
      <c r="L131" s="14">
        <v>27</v>
      </c>
      <c r="M131" s="14" t="s">
        <v>15</v>
      </c>
      <c r="N131" s="31">
        <v>80000000</v>
      </c>
      <c r="O131" s="14" t="s">
        <v>1</v>
      </c>
      <c r="P131" s="14" t="s">
        <v>35</v>
      </c>
      <c r="Q131" s="31">
        <v>2304</v>
      </c>
      <c r="R131" s="31">
        <v>576</v>
      </c>
      <c r="S131" s="30">
        <v>0.16896</v>
      </c>
      <c r="T131" s="66">
        <f t="shared" si="9"/>
        <v>4.5619199999999998</v>
      </c>
      <c r="U131" s="66">
        <f t="shared" si="10"/>
        <v>3.3955603496716912E-2</v>
      </c>
      <c r="V131" s="38">
        <f t="shared" si="11"/>
        <v>0.50688000000000011</v>
      </c>
      <c r="W131" s="54">
        <v>3.0000000000000004</v>
      </c>
      <c r="X131" s="71" t="str">
        <f t="shared" si="17"/>
        <v>Q4 2021</v>
      </c>
      <c r="Y131" s="21">
        <f t="shared" si="12"/>
        <v>3840</v>
      </c>
      <c r="Z131" s="21">
        <f t="shared" si="13"/>
        <v>2160</v>
      </c>
      <c r="AA131" s="57">
        <f t="shared" si="14"/>
        <v>200968.29721068247</v>
      </c>
      <c r="AB131" s="59">
        <f t="shared" si="15"/>
        <v>1.7777777777777777</v>
      </c>
      <c r="AC131" s="61">
        <f t="shared" si="16"/>
        <v>685.8</v>
      </c>
    </row>
    <row r="132" spans="4:29" hidden="1">
      <c r="D132" s="12">
        <v>126</v>
      </c>
      <c r="E132" s="36" t="s">
        <v>68</v>
      </c>
      <c r="F132" s="16" t="s">
        <v>8</v>
      </c>
      <c r="G132" s="14" t="s">
        <v>51</v>
      </c>
      <c r="H132" s="13" t="s">
        <v>5</v>
      </c>
      <c r="I132" s="13" t="s">
        <v>31</v>
      </c>
      <c r="J132" s="13" t="s">
        <v>32</v>
      </c>
      <c r="K132" s="13" t="s">
        <v>33</v>
      </c>
      <c r="L132" s="14">
        <v>31.5</v>
      </c>
      <c r="M132" s="14" t="s">
        <v>34</v>
      </c>
      <c r="N132" s="31">
        <v>1000000</v>
      </c>
      <c r="O132" s="14" t="s">
        <v>1</v>
      </c>
      <c r="P132" s="14" t="s">
        <v>35</v>
      </c>
      <c r="Q132" s="31">
        <v>576</v>
      </c>
      <c r="R132" s="31">
        <v>576</v>
      </c>
      <c r="S132" s="30">
        <v>1.2671999999999999E-2</v>
      </c>
      <c r="T132" s="66">
        <f t="shared" si="9"/>
        <v>0.39916799999999997</v>
      </c>
      <c r="U132" s="66">
        <f t="shared" si="10"/>
        <v>3.4663011902898509E-3</v>
      </c>
      <c r="V132" s="38">
        <f t="shared" si="11"/>
        <v>3.8016000000000001E-2</v>
      </c>
      <c r="W132" s="54">
        <v>3.0000000000000004</v>
      </c>
      <c r="X132" s="71" t="str">
        <f t="shared" si="17"/>
        <v>Q4 2021</v>
      </c>
      <c r="Y132" s="21">
        <f t="shared" si="12"/>
        <v>6016</v>
      </c>
      <c r="Z132" s="21">
        <f t="shared" si="13"/>
        <v>3384</v>
      </c>
      <c r="AA132" s="57">
        <f t="shared" si="14"/>
        <v>273540.18231454003</v>
      </c>
      <c r="AB132" s="59">
        <f t="shared" si="15"/>
        <v>1.7777777777777777</v>
      </c>
      <c r="AC132" s="61">
        <f t="shared" si="16"/>
        <v>800.09999999999991</v>
      </c>
    </row>
    <row r="133" spans="4:29" hidden="1">
      <c r="D133" s="12">
        <v>127</v>
      </c>
      <c r="E133" s="36" t="s">
        <v>68</v>
      </c>
      <c r="F133" s="16" t="s">
        <v>8</v>
      </c>
      <c r="G133" s="14" t="s">
        <v>51</v>
      </c>
      <c r="H133" s="13" t="s">
        <v>5</v>
      </c>
      <c r="I133" s="13" t="s">
        <v>41</v>
      </c>
      <c r="J133" s="13" t="s">
        <v>42</v>
      </c>
      <c r="K133" s="13" t="s">
        <v>43</v>
      </c>
      <c r="L133" s="14">
        <v>31.5</v>
      </c>
      <c r="M133" s="14" t="s">
        <v>15</v>
      </c>
      <c r="N133" s="31">
        <v>1000000</v>
      </c>
      <c r="O133" s="14" t="s">
        <v>1</v>
      </c>
      <c r="P133" s="14" t="s">
        <v>35</v>
      </c>
      <c r="Q133" s="31">
        <v>5000</v>
      </c>
      <c r="R133" s="31">
        <v>1152</v>
      </c>
      <c r="S133" s="30">
        <v>0.36666700000000002</v>
      </c>
      <c r="T133" s="66">
        <f t="shared" si="9"/>
        <v>11.550010500000001</v>
      </c>
      <c r="U133" s="66">
        <f t="shared" si="10"/>
        <v>0.10029815802872545</v>
      </c>
      <c r="V133" s="38">
        <f t="shared" si="11"/>
        <v>1.1000010000000002</v>
      </c>
      <c r="W133" s="54">
        <v>3.0000000000000004</v>
      </c>
      <c r="X133" s="71" t="str">
        <f t="shared" si="17"/>
        <v>Q4 2021</v>
      </c>
      <c r="Y133" s="21">
        <f t="shared" si="12"/>
        <v>3840</v>
      </c>
      <c r="Z133" s="21">
        <f t="shared" si="13"/>
        <v>2160</v>
      </c>
      <c r="AA133" s="57">
        <f t="shared" si="14"/>
        <v>273540.18231454003</v>
      </c>
      <c r="AB133" s="59">
        <f t="shared" si="15"/>
        <v>1.7777777777777777</v>
      </c>
      <c r="AC133" s="61">
        <f t="shared" si="16"/>
        <v>800.09999999999991</v>
      </c>
    </row>
    <row r="134" spans="4:29" hidden="1">
      <c r="D134" s="12">
        <v>128</v>
      </c>
      <c r="E134" s="36" t="s">
        <v>68</v>
      </c>
      <c r="F134" s="16" t="s">
        <v>8</v>
      </c>
      <c r="G134" s="14" t="s">
        <v>51</v>
      </c>
      <c r="H134" s="13" t="s">
        <v>5</v>
      </c>
      <c r="I134" s="13" t="s">
        <v>41</v>
      </c>
      <c r="J134" s="13" t="s">
        <v>44</v>
      </c>
      <c r="K134" s="13" t="s">
        <v>43</v>
      </c>
      <c r="L134" s="14">
        <v>31.5</v>
      </c>
      <c r="M134" s="14" t="s">
        <v>15</v>
      </c>
      <c r="N134" s="31">
        <v>1000000</v>
      </c>
      <c r="O134" s="14" t="s">
        <v>1</v>
      </c>
      <c r="P134" s="14" t="s">
        <v>35</v>
      </c>
      <c r="Q134" s="31">
        <v>4608</v>
      </c>
      <c r="R134" s="31">
        <v>576</v>
      </c>
      <c r="S134" s="30">
        <v>0.40550399999999998</v>
      </c>
      <c r="T134" s="66">
        <f t="shared" si="9"/>
        <v>12.773375999999999</v>
      </c>
      <c r="U134" s="66">
        <f t="shared" si="10"/>
        <v>0.11092163808927523</v>
      </c>
      <c r="V134" s="38">
        <f t="shared" si="11"/>
        <v>1.216512</v>
      </c>
      <c r="W134" s="54">
        <v>3.0000000000000004</v>
      </c>
      <c r="X134" s="71" t="str">
        <f t="shared" si="17"/>
        <v>Q4 2021</v>
      </c>
      <c r="Y134" s="21">
        <f t="shared" si="12"/>
        <v>3840</v>
      </c>
      <c r="Z134" s="21">
        <f t="shared" si="13"/>
        <v>2160</v>
      </c>
      <c r="AA134" s="57">
        <f t="shared" si="14"/>
        <v>273540.18231454003</v>
      </c>
      <c r="AB134" s="59">
        <f t="shared" si="15"/>
        <v>1.7777777777777777</v>
      </c>
      <c r="AC134" s="61">
        <f t="shared" si="16"/>
        <v>800.09999999999991</v>
      </c>
    </row>
    <row r="135" spans="4:29" hidden="1">
      <c r="D135" s="12">
        <v>129</v>
      </c>
      <c r="E135" s="36" t="s">
        <v>68</v>
      </c>
      <c r="F135" s="16" t="s">
        <v>8</v>
      </c>
      <c r="G135" s="14" t="s">
        <v>51</v>
      </c>
      <c r="H135" s="13" t="s">
        <v>5</v>
      </c>
      <c r="I135" s="13" t="s">
        <v>105</v>
      </c>
      <c r="J135" s="13" t="s">
        <v>106</v>
      </c>
      <c r="K135" s="13" t="s">
        <v>33</v>
      </c>
      <c r="L135" s="14">
        <v>31.5</v>
      </c>
      <c r="M135" s="14" t="s">
        <v>15</v>
      </c>
      <c r="N135" s="31">
        <v>1000000</v>
      </c>
      <c r="O135" s="14" t="s">
        <v>1</v>
      </c>
      <c r="P135" s="14" t="s">
        <v>35</v>
      </c>
      <c r="Q135" s="31">
        <v>5000</v>
      </c>
      <c r="R135" s="31">
        <v>1152</v>
      </c>
      <c r="S135" s="30">
        <v>3.6666999999999998E-2</v>
      </c>
      <c r="T135" s="66">
        <f t="shared" ref="T135:T198" si="18">L135*S135</f>
        <v>1.1550104999999999</v>
      </c>
      <c r="U135" s="66">
        <f t="shared" ref="U135:U198" si="19">S135*AA135/10^6</f>
        <v>1.0029897864927239E-2</v>
      </c>
      <c r="V135" s="38">
        <f t="shared" ref="V135:V198" si="20">S135*W135</f>
        <v>0.11000100000000002</v>
      </c>
      <c r="W135" s="54">
        <v>3.0000000000000004</v>
      </c>
      <c r="X135" s="71" t="str">
        <f t="shared" si="17"/>
        <v>Q4 2021</v>
      </c>
      <c r="Y135" s="21">
        <f t="shared" ref="Y135:Y198" si="21">1*LEFT(M135, FIND("x", M135)-2)</f>
        <v>3840</v>
      </c>
      <c r="Z135" s="21">
        <f t="shared" ref="Z135:Z198" si="22">1*RIGHT(M135, LEN(M135)-FIND("x", M135)-1)</f>
        <v>2160</v>
      </c>
      <c r="AA135" s="57">
        <f t="shared" ref="AA135:AA198" si="23">AC135^2*AB135/(1+AB135^2)</f>
        <v>273540.18231454003</v>
      </c>
      <c r="AB135" s="59">
        <f t="shared" ref="AB135:AB198" si="24">Y135/Z135</f>
        <v>1.7777777777777777</v>
      </c>
      <c r="AC135" s="61">
        <f t="shared" ref="AC135:AC198" si="25">L135*25.4</f>
        <v>800.09999999999991</v>
      </c>
    </row>
    <row r="136" spans="4:29" hidden="1">
      <c r="D136" s="12">
        <v>130</v>
      </c>
      <c r="E136" s="36" t="s">
        <v>68</v>
      </c>
      <c r="F136" s="16" t="s">
        <v>8</v>
      </c>
      <c r="G136" s="14" t="s">
        <v>51</v>
      </c>
      <c r="H136" s="13" t="s">
        <v>5</v>
      </c>
      <c r="I136" s="13" t="s">
        <v>60</v>
      </c>
      <c r="J136" s="13" t="s">
        <v>107</v>
      </c>
      <c r="K136" s="13" t="s">
        <v>33</v>
      </c>
      <c r="L136" s="14">
        <v>27</v>
      </c>
      <c r="M136" s="14" t="s">
        <v>15</v>
      </c>
      <c r="N136" s="31">
        <v>80000000</v>
      </c>
      <c r="O136" s="14" t="s">
        <v>1</v>
      </c>
      <c r="P136" s="14" t="s">
        <v>35</v>
      </c>
      <c r="Q136" s="31">
        <v>2304</v>
      </c>
      <c r="R136" s="31">
        <v>576</v>
      </c>
      <c r="S136" s="30">
        <v>3.3792000000000003E-2</v>
      </c>
      <c r="T136" s="66">
        <f t="shared" si="18"/>
        <v>0.91238400000000008</v>
      </c>
      <c r="U136" s="66">
        <f t="shared" si="19"/>
        <v>6.7911206993433821E-3</v>
      </c>
      <c r="V136" s="38">
        <f t="shared" si="20"/>
        <v>0.10137600000000002</v>
      </c>
      <c r="W136" s="54">
        <v>3.0000000000000004</v>
      </c>
      <c r="X136" s="71" t="str">
        <f t="shared" ref="X136:X199" si="26">G136&amp;" "&amp;F136</f>
        <v>Q4 2021</v>
      </c>
      <c r="Y136" s="21">
        <f t="shared" si="21"/>
        <v>3840</v>
      </c>
      <c r="Z136" s="21">
        <f t="shared" si="22"/>
        <v>2160</v>
      </c>
      <c r="AA136" s="57">
        <f t="shared" si="23"/>
        <v>200968.29721068247</v>
      </c>
      <c r="AB136" s="59">
        <f t="shared" si="24"/>
        <v>1.7777777777777777</v>
      </c>
      <c r="AC136" s="61">
        <f t="shared" si="25"/>
        <v>685.8</v>
      </c>
    </row>
    <row r="137" spans="4:29" hidden="1">
      <c r="D137" s="12">
        <v>131</v>
      </c>
      <c r="E137" s="36" t="s">
        <v>68</v>
      </c>
      <c r="F137" s="16" t="s">
        <v>8</v>
      </c>
      <c r="G137" s="14" t="s">
        <v>51</v>
      </c>
      <c r="H137" s="13" t="s">
        <v>5</v>
      </c>
      <c r="I137" s="13" t="s">
        <v>53</v>
      </c>
      <c r="J137" s="13" t="s">
        <v>97</v>
      </c>
      <c r="K137" s="13" t="s">
        <v>98</v>
      </c>
      <c r="L137" s="14">
        <v>49</v>
      </c>
      <c r="M137" s="14" t="s">
        <v>99</v>
      </c>
      <c r="N137" s="31">
        <v>1000000</v>
      </c>
      <c r="O137" s="14" t="s">
        <v>1</v>
      </c>
      <c r="P137" s="14" t="s">
        <v>35</v>
      </c>
      <c r="Q137" s="31">
        <v>5000</v>
      </c>
      <c r="R137" s="31">
        <v>1152</v>
      </c>
      <c r="S137" s="30">
        <v>0.124667</v>
      </c>
      <c r="T137" s="66">
        <f t="shared" si="18"/>
        <v>6.1086830000000001</v>
      </c>
      <c r="U137" s="66">
        <f t="shared" si="19"/>
        <v>5.0331666667365924E-2</v>
      </c>
      <c r="V137" s="38">
        <f t="shared" si="20"/>
        <v>0.37400100000000003</v>
      </c>
      <c r="W137" s="54">
        <v>3.0000000000000004</v>
      </c>
      <c r="X137" s="71" t="str">
        <f t="shared" si="26"/>
        <v>Q4 2021</v>
      </c>
      <c r="Y137" s="21">
        <f t="shared" si="21"/>
        <v>5120</v>
      </c>
      <c r="Z137" s="21">
        <f t="shared" si="22"/>
        <v>1440</v>
      </c>
      <c r="AA137" s="57">
        <f t="shared" si="23"/>
        <v>403728.86704072385</v>
      </c>
      <c r="AB137" s="59">
        <f t="shared" si="24"/>
        <v>3.5555555555555554</v>
      </c>
      <c r="AC137" s="61">
        <f t="shared" si="25"/>
        <v>1244.5999999999999</v>
      </c>
    </row>
    <row r="138" spans="4:29" hidden="1">
      <c r="D138" s="12">
        <v>132</v>
      </c>
      <c r="E138" s="36" t="s">
        <v>68</v>
      </c>
      <c r="F138" s="16" t="s">
        <v>8</v>
      </c>
      <c r="G138" s="14" t="s">
        <v>51</v>
      </c>
      <c r="H138" s="13" t="s">
        <v>90</v>
      </c>
      <c r="I138" s="13" t="s">
        <v>54</v>
      </c>
      <c r="J138" s="13" t="s">
        <v>92</v>
      </c>
      <c r="K138" s="13" t="s">
        <v>43</v>
      </c>
      <c r="L138" s="14">
        <v>17.3</v>
      </c>
      <c r="M138" s="14" t="s">
        <v>15</v>
      </c>
      <c r="N138" s="31">
        <v>1000000</v>
      </c>
      <c r="O138" s="14" t="s">
        <v>2</v>
      </c>
      <c r="P138" s="14" t="s">
        <v>47</v>
      </c>
      <c r="Q138" s="31">
        <v>4000</v>
      </c>
      <c r="R138" s="31">
        <v>1152</v>
      </c>
      <c r="S138" s="30">
        <v>1.7600000000000001E-2</v>
      </c>
      <c r="T138" s="66">
        <f t="shared" si="18"/>
        <v>0.30448000000000003</v>
      </c>
      <c r="U138" s="66">
        <f t="shared" si="19"/>
        <v>1.4521279964752522E-3</v>
      </c>
      <c r="V138" s="38">
        <f t="shared" si="20"/>
        <v>5.2800000000000014E-2</v>
      </c>
      <c r="W138" s="54">
        <v>3.0000000000000004</v>
      </c>
      <c r="X138" s="71" t="str">
        <f t="shared" si="26"/>
        <v>Q4 2021</v>
      </c>
      <c r="Y138" s="21">
        <f t="shared" si="21"/>
        <v>3840</v>
      </c>
      <c r="Z138" s="21">
        <f t="shared" si="22"/>
        <v>2160</v>
      </c>
      <c r="AA138" s="57">
        <f t="shared" si="23"/>
        <v>82507.272527002962</v>
      </c>
      <c r="AB138" s="59">
        <f t="shared" si="24"/>
        <v>1.7777777777777777</v>
      </c>
      <c r="AC138" s="61">
        <f t="shared" si="25"/>
        <v>439.42</v>
      </c>
    </row>
    <row r="139" spans="4:29" hidden="1">
      <c r="D139" s="12">
        <v>133</v>
      </c>
      <c r="E139" s="36" t="s">
        <v>68</v>
      </c>
      <c r="F139" s="16" t="s">
        <v>8</v>
      </c>
      <c r="G139" s="14" t="s">
        <v>51</v>
      </c>
      <c r="H139" s="13" t="s">
        <v>90</v>
      </c>
      <c r="I139" s="13" t="s">
        <v>31</v>
      </c>
      <c r="J139" s="13" t="s">
        <v>216</v>
      </c>
      <c r="K139" s="13" t="s">
        <v>57</v>
      </c>
      <c r="L139" s="14">
        <v>14.2</v>
      </c>
      <c r="M139" s="14" t="s">
        <v>63</v>
      </c>
      <c r="N139" s="31">
        <v>1000000</v>
      </c>
      <c r="O139" s="14" t="s">
        <v>2</v>
      </c>
      <c r="P139" s="14" t="s">
        <v>47</v>
      </c>
      <c r="Q139" s="31">
        <v>10384</v>
      </c>
      <c r="R139" s="31">
        <v>2596</v>
      </c>
      <c r="S139" s="30">
        <v>20.560320000000001</v>
      </c>
      <c r="T139" s="66">
        <f t="shared" si="18"/>
        <v>291.95654400000001</v>
      </c>
      <c r="U139" s="66">
        <f t="shared" si="19"/>
        <v>1.2217753979470496</v>
      </c>
      <c r="V139" s="38">
        <f t="shared" si="20"/>
        <v>61.680960000000013</v>
      </c>
      <c r="W139" s="54">
        <v>3.0000000000000004</v>
      </c>
      <c r="X139" s="71" t="str">
        <f t="shared" si="26"/>
        <v>Q4 2021</v>
      </c>
      <c r="Y139" s="21">
        <f t="shared" si="21"/>
        <v>3024</v>
      </c>
      <c r="Z139" s="21">
        <f t="shared" si="22"/>
        <v>1964</v>
      </c>
      <c r="AA139" s="57">
        <f t="shared" si="23"/>
        <v>59423.948554645533</v>
      </c>
      <c r="AB139" s="59">
        <f t="shared" si="24"/>
        <v>1.539714867617108</v>
      </c>
      <c r="AC139" s="61">
        <f t="shared" si="25"/>
        <v>360.67999999999995</v>
      </c>
    </row>
    <row r="140" spans="4:29" hidden="1">
      <c r="D140" s="12">
        <v>134</v>
      </c>
      <c r="E140" s="36" t="s">
        <v>68</v>
      </c>
      <c r="F140" s="16" t="s">
        <v>8</v>
      </c>
      <c r="G140" s="14" t="s">
        <v>51</v>
      </c>
      <c r="H140" s="13" t="s">
        <v>90</v>
      </c>
      <c r="I140" s="13" t="s">
        <v>31</v>
      </c>
      <c r="J140" s="13" t="s">
        <v>62</v>
      </c>
      <c r="K140" s="13" t="s">
        <v>57</v>
      </c>
      <c r="L140" s="14">
        <v>16.2</v>
      </c>
      <c r="M140" s="14" t="s">
        <v>64</v>
      </c>
      <c r="N140" s="31">
        <v>1000000</v>
      </c>
      <c r="O140" s="14" t="s">
        <v>2</v>
      </c>
      <c r="P140" s="14" t="s">
        <v>47</v>
      </c>
      <c r="Q140" s="31">
        <v>10384</v>
      </c>
      <c r="R140" s="31">
        <v>2596</v>
      </c>
      <c r="S140" s="30">
        <v>19.037333</v>
      </c>
      <c r="T140" s="66">
        <f t="shared" si="18"/>
        <v>308.4047946</v>
      </c>
      <c r="U140" s="66">
        <f t="shared" si="19"/>
        <v>1.4695459466606373</v>
      </c>
      <c r="V140" s="38">
        <f t="shared" si="20"/>
        <v>57.111999000000012</v>
      </c>
      <c r="W140" s="54">
        <v>3.0000000000000004</v>
      </c>
      <c r="X140" s="71" t="str">
        <f t="shared" si="26"/>
        <v>Q4 2021</v>
      </c>
      <c r="Y140" s="21">
        <f t="shared" si="21"/>
        <v>3456</v>
      </c>
      <c r="Z140" s="21">
        <f t="shared" si="22"/>
        <v>2234</v>
      </c>
      <c r="AA140" s="57">
        <f t="shared" si="23"/>
        <v>77192.847688309979</v>
      </c>
      <c r="AB140" s="59">
        <f t="shared" si="24"/>
        <v>1.5470008952551477</v>
      </c>
      <c r="AC140" s="61">
        <f t="shared" si="25"/>
        <v>411.47999999999996</v>
      </c>
    </row>
    <row r="141" spans="4:29" hidden="1">
      <c r="D141" s="12">
        <v>135</v>
      </c>
      <c r="E141" s="36" t="s">
        <v>68</v>
      </c>
      <c r="F141" s="16" t="s">
        <v>8</v>
      </c>
      <c r="G141" s="14" t="s">
        <v>51</v>
      </c>
      <c r="H141" s="13" t="s">
        <v>90</v>
      </c>
      <c r="I141" s="13" t="s">
        <v>102</v>
      </c>
      <c r="J141" s="13" t="s">
        <v>103</v>
      </c>
      <c r="K141" s="13" t="s">
        <v>43</v>
      </c>
      <c r="L141" s="14">
        <v>16</v>
      </c>
      <c r="M141" s="14" t="s">
        <v>66</v>
      </c>
      <c r="N141" s="31">
        <v>1000000</v>
      </c>
      <c r="O141" s="14" t="s">
        <v>2</v>
      </c>
      <c r="P141" s="14" t="s">
        <v>47</v>
      </c>
      <c r="Q141" s="31">
        <v>4000</v>
      </c>
      <c r="R141" s="31">
        <v>1152</v>
      </c>
      <c r="S141" s="30">
        <v>1.1733E-2</v>
      </c>
      <c r="T141" s="66">
        <f t="shared" si="18"/>
        <v>0.18772800000000001</v>
      </c>
      <c r="U141" s="66">
        <f t="shared" si="19"/>
        <v>8.7093642412584263E-4</v>
      </c>
      <c r="V141" s="38">
        <f t="shared" si="20"/>
        <v>3.5199000000000008E-2</v>
      </c>
      <c r="W141" s="54">
        <v>3.0000000000000004</v>
      </c>
      <c r="X141" s="71" t="str">
        <f t="shared" si="26"/>
        <v>Q4 2021</v>
      </c>
      <c r="Y141" s="21">
        <f t="shared" si="21"/>
        <v>2560</v>
      </c>
      <c r="Z141" s="21">
        <f t="shared" si="22"/>
        <v>1600</v>
      </c>
      <c r="AA141" s="57">
        <f t="shared" si="23"/>
        <v>74229.644943820225</v>
      </c>
      <c r="AB141" s="59">
        <f t="shared" si="24"/>
        <v>1.6</v>
      </c>
      <c r="AC141" s="61">
        <f t="shared" si="25"/>
        <v>406.4</v>
      </c>
    </row>
    <row r="142" spans="4:29" hidden="1">
      <c r="D142" s="12">
        <v>136</v>
      </c>
      <c r="E142" s="36" t="s">
        <v>68</v>
      </c>
      <c r="F142" s="16" t="s">
        <v>8</v>
      </c>
      <c r="G142" s="14" t="s">
        <v>51</v>
      </c>
      <c r="H142" s="13" t="s">
        <v>90</v>
      </c>
      <c r="I142" s="13" t="s">
        <v>102</v>
      </c>
      <c r="J142" s="13" t="s">
        <v>104</v>
      </c>
      <c r="K142" s="13" t="s">
        <v>43</v>
      </c>
      <c r="L142" s="14">
        <v>17.3</v>
      </c>
      <c r="M142" s="14" t="s">
        <v>15</v>
      </c>
      <c r="N142" s="31">
        <v>1000000</v>
      </c>
      <c r="O142" s="14" t="s">
        <v>2</v>
      </c>
      <c r="P142" s="14" t="s">
        <v>47</v>
      </c>
      <c r="Q142" s="31">
        <v>4000</v>
      </c>
      <c r="R142" s="31">
        <v>1152</v>
      </c>
      <c r="S142" s="30">
        <v>1.1733E-2</v>
      </c>
      <c r="T142" s="66">
        <f t="shared" si="18"/>
        <v>0.20298090000000002</v>
      </c>
      <c r="U142" s="66">
        <f t="shared" si="19"/>
        <v>9.6805782855932578E-4</v>
      </c>
      <c r="V142" s="38">
        <f t="shared" si="20"/>
        <v>3.5199000000000008E-2</v>
      </c>
      <c r="W142" s="54">
        <v>3.0000000000000004</v>
      </c>
      <c r="X142" s="71" t="str">
        <f t="shared" si="26"/>
        <v>Q4 2021</v>
      </c>
      <c r="Y142" s="21">
        <f t="shared" si="21"/>
        <v>3840</v>
      </c>
      <c r="Z142" s="21">
        <f t="shared" si="22"/>
        <v>2160</v>
      </c>
      <c r="AA142" s="57">
        <f t="shared" si="23"/>
        <v>82507.272527002962</v>
      </c>
      <c r="AB142" s="59">
        <f t="shared" si="24"/>
        <v>1.7777777777777777</v>
      </c>
      <c r="AC142" s="61">
        <f t="shared" si="25"/>
        <v>439.42</v>
      </c>
    </row>
    <row r="143" spans="4:29" hidden="1">
      <c r="D143" s="12">
        <v>137</v>
      </c>
      <c r="E143" s="36" t="s">
        <v>68</v>
      </c>
      <c r="F143" s="16" t="s">
        <v>8</v>
      </c>
      <c r="G143" s="14" t="s">
        <v>51</v>
      </c>
      <c r="H143" s="13" t="s">
        <v>90</v>
      </c>
      <c r="I143" s="13" t="s">
        <v>45</v>
      </c>
      <c r="J143" s="13" t="s">
        <v>101</v>
      </c>
      <c r="K143" s="13" t="s">
        <v>43</v>
      </c>
      <c r="L143" s="14">
        <v>16</v>
      </c>
      <c r="M143" s="14" t="s">
        <v>66</v>
      </c>
      <c r="N143" s="31">
        <v>1000000</v>
      </c>
      <c r="O143" s="14" t="s">
        <v>2</v>
      </c>
      <c r="P143" s="14" t="s">
        <v>47</v>
      </c>
      <c r="Q143" s="31">
        <v>4000</v>
      </c>
      <c r="R143" s="31">
        <v>1152</v>
      </c>
      <c r="S143" s="30">
        <v>1.1733E-2</v>
      </c>
      <c r="T143" s="66">
        <f t="shared" si="18"/>
        <v>0.18772800000000001</v>
      </c>
      <c r="U143" s="66">
        <f t="shared" si="19"/>
        <v>8.7093642412584263E-4</v>
      </c>
      <c r="V143" s="38">
        <f t="shared" si="20"/>
        <v>3.5199000000000008E-2</v>
      </c>
      <c r="W143" s="54">
        <v>3.0000000000000004</v>
      </c>
      <c r="X143" s="71" t="str">
        <f t="shared" si="26"/>
        <v>Q4 2021</v>
      </c>
      <c r="Y143" s="21">
        <f t="shared" si="21"/>
        <v>2560</v>
      </c>
      <c r="Z143" s="21">
        <f t="shared" si="22"/>
        <v>1600</v>
      </c>
      <c r="AA143" s="57">
        <f t="shared" si="23"/>
        <v>74229.644943820225</v>
      </c>
      <c r="AB143" s="59">
        <f t="shared" si="24"/>
        <v>1.6</v>
      </c>
      <c r="AC143" s="61">
        <f t="shared" si="25"/>
        <v>406.4</v>
      </c>
    </row>
    <row r="144" spans="4:29" hidden="1">
      <c r="D144" s="12">
        <v>138</v>
      </c>
      <c r="E144" s="36" t="s">
        <v>68</v>
      </c>
      <c r="F144" s="16" t="s">
        <v>8</v>
      </c>
      <c r="G144" s="14" t="s">
        <v>51</v>
      </c>
      <c r="H144" s="13" t="s">
        <v>90</v>
      </c>
      <c r="I144" s="13" t="s">
        <v>45</v>
      </c>
      <c r="J144" s="13" t="s">
        <v>46</v>
      </c>
      <c r="K144" s="13" t="s">
        <v>43</v>
      </c>
      <c r="L144" s="14">
        <v>17.3</v>
      </c>
      <c r="M144" s="14" t="s">
        <v>15</v>
      </c>
      <c r="N144" s="31">
        <v>1000000</v>
      </c>
      <c r="O144" s="14" t="s">
        <v>2</v>
      </c>
      <c r="P144" s="14" t="s">
        <v>47</v>
      </c>
      <c r="Q144" s="31">
        <v>10000</v>
      </c>
      <c r="R144" s="31">
        <v>240</v>
      </c>
      <c r="S144" s="30">
        <v>5.8666999999999997E-2</v>
      </c>
      <c r="T144" s="66">
        <f t="shared" si="18"/>
        <v>1.0149391000000001</v>
      </c>
      <c r="U144" s="66">
        <f t="shared" si="19"/>
        <v>4.8404541573416823E-3</v>
      </c>
      <c r="V144" s="38">
        <f t="shared" si="20"/>
        <v>0.17600100000000002</v>
      </c>
      <c r="W144" s="54">
        <v>3.0000000000000004</v>
      </c>
      <c r="X144" s="71" t="str">
        <f t="shared" si="26"/>
        <v>Q4 2021</v>
      </c>
      <c r="Y144" s="21">
        <f t="shared" si="21"/>
        <v>3840</v>
      </c>
      <c r="Z144" s="21">
        <f t="shared" si="22"/>
        <v>2160</v>
      </c>
      <c r="AA144" s="57">
        <f t="shared" si="23"/>
        <v>82507.272527002962</v>
      </c>
      <c r="AB144" s="59">
        <f t="shared" si="24"/>
        <v>1.7777777777777777</v>
      </c>
      <c r="AC144" s="61">
        <f t="shared" si="25"/>
        <v>439.42</v>
      </c>
    </row>
    <row r="145" spans="4:29" hidden="1">
      <c r="D145" s="12">
        <v>139</v>
      </c>
      <c r="E145" s="36" t="s">
        <v>68</v>
      </c>
      <c r="F145" s="16" t="s">
        <v>8</v>
      </c>
      <c r="G145" s="14" t="s">
        <v>51</v>
      </c>
      <c r="H145" s="13" t="s">
        <v>4</v>
      </c>
      <c r="I145" s="13" t="s">
        <v>31</v>
      </c>
      <c r="J145" s="13" t="s">
        <v>56</v>
      </c>
      <c r="K145" s="13" t="s">
        <v>57</v>
      </c>
      <c r="L145" s="14">
        <v>12.9</v>
      </c>
      <c r="M145" s="14" t="s">
        <v>16</v>
      </c>
      <c r="N145" s="31">
        <v>1000000</v>
      </c>
      <c r="O145" s="14" t="s">
        <v>2</v>
      </c>
      <c r="P145" s="14" t="s">
        <v>47</v>
      </c>
      <c r="Q145" s="31">
        <v>10384</v>
      </c>
      <c r="R145" s="31">
        <v>2596</v>
      </c>
      <c r="S145" s="30">
        <v>28.936747</v>
      </c>
      <c r="T145" s="66">
        <f t="shared" si="18"/>
        <v>373.28403630000003</v>
      </c>
      <c r="U145" s="66">
        <f t="shared" si="19"/>
        <v>1.4910025595793228</v>
      </c>
      <c r="V145" s="38">
        <f t="shared" si="20"/>
        <v>86.810241000000019</v>
      </c>
      <c r="W145" s="54">
        <v>3.0000000000000004</v>
      </c>
      <c r="X145" s="71" t="str">
        <f t="shared" si="26"/>
        <v>Q4 2021</v>
      </c>
      <c r="Y145" s="21">
        <f t="shared" si="21"/>
        <v>2732</v>
      </c>
      <c r="Z145" s="21">
        <f t="shared" si="22"/>
        <v>2048</v>
      </c>
      <c r="AA145" s="57">
        <f t="shared" si="23"/>
        <v>51526.267260771325</v>
      </c>
      <c r="AB145" s="59">
        <f t="shared" si="24"/>
        <v>1.333984375</v>
      </c>
      <c r="AC145" s="61">
        <f t="shared" si="25"/>
        <v>327.65999999999997</v>
      </c>
    </row>
    <row r="146" spans="4:29" hidden="1">
      <c r="D146" s="12">
        <v>140</v>
      </c>
      <c r="E146" s="36" t="s">
        <v>68</v>
      </c>
      <c r="F146" s="16" t="s">
        <v>8</v>
      </c>
      <c r="G146" s="14" t="s">
        <v>51</v>
      </c>
      <c r="H146" s="13" t="s">
        <v>6</v>
      </c>
      <c r="I146" s="13" t="s">
        <v>48</v>
      </c>
      <c r="J146" s="13" t="s">
        <v>215</v>
      </c>
      <c r="K146" s="13" t="s">
        <v>123</v>
      </c>
      <c r="L146" s="14">
        <v>55</v>
      </c>
      <c r="M146" s="14" t="s">
        <v>15</v>
      </c>
      <c r="N146" s="31">
        <v>400000</v>
      </c>
      <c r="O146" s="14" t="s">
        <v>1</v>
      </c>
      <c r="P146" s="14" t="s">
        <v>35</v>
      </c>
      <c r="Q146" s="31">
        <v>2000</v>
      </c>
      <c r="R146" s="31">
        <v>200</v>
      </c>
      <c r="S146" s="30">
        <v>2.464E-3</v>
      </c>
      <c r="T146" s="66">
        <f t="shared" si="18"/>
        <v>0.13552</v>
      </c>
      <c r="U146" s="66">
        <f t="shared" si="19"/>
        <v>2.0547836763916911E-3</v>
      </c>
      <c r="V146" s="38">
        <f t="shared" si="20"/>
        <v>7.392000000000001E-3</v>
      </c>
      <c r="W146" s="54">
        <v>3.0000000000000004</v>
      </c>
      <c r="X146" s="71" t="str">
        <f t="shared" si="26"/>
        <v>Q4 2021</v>
      </c>
      <c r="Y146" s="21">
        <f t="shared" si="21"/>
        <v>3840</v>
      </c>
      <c r="Z146" s="21">
        <f t="shared" si="22"/>
        <v>2160</v>
      </c>
      <c r="AA146" s="57">
        <f t="shared" si="23"/>
        <v>833921.94658753707</v>
      </c>
      <c r="AB146" s="59">
        <f t="shared" si="24"/>
        <v>1.7777777777777777</v>
      </c>
      <c r="AC146" s="61">
        <f t="shared" si="25"/>
        <v>1397</v>
      </c>
    </row>
    <row r="147" spans="4:29" hidden="1">
      <c r="D147" s="12">
        <v>141</v>
      </c>
      <c r="E147" s="36" t="s">
        <v>68</v>
      </c>
      <c r="F147" s="16" t="s">
        <v>8</v>
      </c>
      <c r="G147" s="14" t="s">
        <v>51</v>
      </c>
      <c r="H147" s="13" t="s">
        <v>6</v>
      </c>
      <c r="I147" s="13" t="s">
        <v>48</v>
      </c>
      <c r="J147" s="13" t="s">
        <v>91</v>
      </c>
      <c r="K147" s="13" t="s">
        <v>123</v>
      </c>
      <c r="L147" s="14">
        <v>65</v>
      </c>
      <c r="M147" s="14" t="s">
        <v>15</v>
      </c>
      <c r="N147" s="31">
        <v>400000</v>
      </c>
      <c r="O147" s="14" t="s">
        <v>1</v>
      </c>
      <c r="P147" s="14" t="s">
        <v>35</v>
      </c>
      <c r="Q147" s="31">
        <v>9504</v>
      </c>
      <c r="R147" s="31">
        <v>792</v>
      </c>
      <c r="S147" s="30">
        <v>1.8294999999999999E-2</v>
      </c>
      <c r="T147" s="66">
        <f t="shared" si="18"/>
        <v>1.1891749999999999</v>
      </c>
      <c r="U147" s="66">
        <f t="shared" si="19"/>
        <v>2.1308807769970326E-2</v>
      </c>
      <c r="V147" s="38">
        <f t="shared" si="20"/>
        <v>5.4885000000000003E-2</v>
      </c>
      <c r="W147" s="54">
        <v>3.0000000000000004</v>
      </c>
      <c r="X147" s="71" t="str">
        <f t="shared" si="26"/>
        <v>Q4 2021</v>
      </c>
      <c r="Y147" s="21">
        <f t="shared" si="21"/>
        <v>3840</v>
      </c>
      <c r="Z147" s="21">
        <f t="shared" si="22"/>
        <v>2160</v>
      </c>
      <c r="AA147" s="57">
        <f t="shared" si="23"/>
        <v>1164733.9584569733</v>
      </c>
      <c r="AB147" s="59">
        <f t="shared" si="24"/>
        <v>1.7777777777777777</v>
      </c>
      <c r="AC147" s="61">
        <f t="shared" si="25"/>
        <v>1651</v>
      </c>
    </row>
    <row r="148" spans="4:29" hidden="1">
      <c r="D148" s="12">
        <v>142</v>
      </c>
      <c r="E148" s="36" t="s">
        <v>68</v>
      </c>
      <c r="F148" s="16" t="s">
        <v>8</v>
      </c>
      <c r="G148" s="14" t="s">
        <v>51</v>
      </c>
      <c r="H148" s="13" t="s">
        <v>6</v>
      </c>
      <c r="I148" s="13" t="s">
        <v>48</v>
      </c>
      <c r="J148" s="13" t="s">
        <v>49</v>
      </c>
      <c r="K148" s="13" t="s">
        <v>123</v>
      </c>
      <c r="L148" s="14">
        <v>75</v>
      </c>
      <c r="M148" s="14" t="s">
        <v>15</v>
      </c>
      <c r="N148" s="31">
        <v>400000</v>
      </c>
      <c r="O148" s="14" t="s">
        <v>1</v>
      </c>
      <c r="P148" s="14" t="s">
        <v>35</v>
      </c>
      <c r="Q148" s="31">
        <v>15360</v>
      </c>
      <c r="R148" s="31">
        <v>1280</v>
      </c>
      <c r="S148" s="30">
        <v>1.0644000000000001E-2</v>
      </c>
      <c r="T148" s="66">
        <f t="shared" si="18"/>
        <v>0.79830000000000001</v>
      </c>
      <c r="U148" s="66">
        <f t="shared" si="19"/>
        <v>1.6505451817210685E-2</v>
      </c>
      <c r="V148" s="38">
        <f t="shared" si="20"/>
        <v>3.1932000000000009E-2</v>
      </c>
      <c r="W148" s="54">
        <v>3.0000000000000004</v>
      </c>
      <c r="X148" s="71" t="str">
        <f t="shared" si="26"/>
        <v>Q4 2021</v>
      </c>
      <c r="Y148" s="21">
        <f t="shared" si="21"/>
        <v>3840</v>
      </c>
      <c r="Z148" s="21">
        <f t="shared" si="22"/>
        <v>2160</v>
      </c>
      <c r="AA148" s="57">
        <f t="shared" si="23"/>
        <v>1550681.3056379822</v>
      </c>
      <c r="AB148" s="59">
        <f t="shared" si="24"/>
        <v>1.7777777777777777</v>
      </c>
      <c r="AC148" s="61">
        <f t="shared" si="25"/>
        <v>1905</v>
      </c>
    </row>
    <row r="149" spans="4:29" hidden="1">
      <c r="D149" s="12">
        <v>143</v>
      </c>
      <c r="E149" s="36" t="s">
        <v>68</v>
      </c>
      <c r="F149" s="16" t="s">
        <v>8</v>
      </c>
      <c r="G149" s="14" t="s">
        <v>51</v>
      </c>
      <c r="H149" s="13" t="s">
        <v>6</v>
      </c>
      <c r="I149" s="13" t="s">
        <v>48</v>
      </c>
      <c r="J149" s="13" t="s">
        <v>49</v>
      </c>
      <c r="K149" s="13" t="s">
        <v>123</v>
      </c>
      <c r="L149" s="14">
        <v>85</v>
      </c>
      <c r="M149" s="14" t="s">
        <v>15</v>
      </c>
      <c r="N149" s="31">
        <v>400000</v>
      </c>
      <c r="O149" s="14" t="s">
        <v>1</v>
      </c>
      <c r="P149" s="14" t="s">
        <v>35</v>
      </c>
      <c r="Q149" s="31">
        <v>15360</v>
      </c>
      <c r="R149" s="31">
        <v>1280</v>
      </c>
      <c r="S149" s="30">
        <v>2.3649999999999999E-3</v>
      </c>
      <c r="T149" s="66">
        <f t="shared" si="18"/>
        <v>0.20102499999999998</v>
      </c>
      <c r="U149" s="66">
        <f t="shared" si="19"/>
        <v>4.7105218319287833E-3</v>
      </c>
      <c r="V149" s="38">
        <f t="shared" si="20"/>
        <v>7.0950000000000006E-3</v>
      </c>
      <c r="W149" s="54">
        <v>3.0000000000000004</v>
      </c>
      <c r="X149" s="71" t="str">
        <f t="shared" si="26"/>
        <v>Q4 2021</v>
      </c>
      <c r="Y149" s="21">
        <f t="shared" si="21"/>
        <v>3840</v>
      </c>
      <c r="Z149" s="21">
        <f t="shared" si="22"/>
        <v>2160</v>
      </c>
      <c r="AA149" s="57">
        <f t="shared" si="23"/>
        <v>1991763.9881305636</v>
      </c>
      <c r="AB149" s="59">
        <f t="shared" si="24"/>
        <v>1.7777777777777777</v>
      </c>
      <c r="AC149" s="61">
        <f t="shared" si="25"/>
        <v>2159</v>
      </c>
    </row>
    <row r="150" spans="4:29" hidden="1">
      <c r="D150" s="12">
        <v>144</v>
      </c>
      <c r="E150" s="36" t="s">
        <v>68</v>
      </c>
      <c r="F150" s="16" t="s">
        <v>8</v>
      </c>
      <c r="G150" s="14" t="s">
        <v>51</v>
      </c>
      <c r="H150" s="13" t="s">
        <v>6</v>
      </c>
      <c r="I150" s="13" t="s">
        <v>48</v>
      </c>
      <c r="J150" s="13"/>
      <c r="K150" s="13" t="s">
        <v>123</v>
      </c>
      <c r="L150" s="14">
        <v>85</v>
      </c>
      <c r="M150" s="14" t="s">
        <v>52</v>
      </c>
      <c r="N150" s="31">
        <v>400000</v>
      </c>
      <c r="O150" s="14" t="s">
        <v>1</v>
      </c>
      <c r="P150" s="14" t="s">
        <v>35</v>
      </c>
      <c r="Q150" s="31">
        <v>21060</v>
      </c>
      <c r="R150" s="31">
        <v>2340</v>
      </c>
      <c r="S150" s="30">
        <v>6.4859999999999996E-3</v>
      </c>
      <c r="T150" s="66">
        <f t="shared" si="18"/>
        <v>0.55130999999999997</v>
      </c>
      <c r="U150" s="66">
        <f t="shared" si="19"/>
        <v>1.2918581227014834E-2</v>
      </c>
      <c r="V150" s="38">
        <f t="shared" si="20"/>
        <v>1.9458000000000003E-2</v>
      </c>
      <c r="W150" s="54">
        <v>3.0000000000000004</v>
      </c>
      <c r="X150" s="71" t="str">
        <f t="shared" si="26"/>
        <v>Q4 2021</v>
      </c>
      <c r="Y150" s="21">
        <f t="shared" si="21"/>
        <v>7680</v>
      </c>
      <c r="Z150" s="21">
        <f t="shared" si="22"/>
        <v>4320</v>
      </c>
      <c r="AA150" s="57">
        <f t="shared" si="23"/>
        <v>1991763.9881305636</v>
      </c>
      <c r="AB150" s="59">
        <f t="shared" si="24"/>
        <v>1.7777777777777777</v>
      </c>
      <c r="AC150" s="61">
        <f t="shared" si="25"/>
        <v>2159</v>
      </c>
    </row>
    <row r="151" spans="4:29" hidden="1">
      <c r="D151" s="12">
        <v>145</v>
      </c>
      <c r="E151" s="36" t="s">
        <v>68</v>
      </c>
      <c r="F151" s="16" t="s">
        <v>8</v>
      </c>
      <c r="G151" s="14" t="s">
        <v>51</v>
      </c>
      <c r="H151" s="13" t="s">
        <v>6</v>
      </c>
      <c r="I151" s="13" t="s">
        <v>93</v>
      </c>
      <c r="J151" s="13" t="s">
        <v>94</v>
      </c>
      <c r="K151" s="13" t="s">
        <v>95</v>
      </c>
      <c r="L151" s="14">
        <v>75</v>
      </c>
      <c r="M151" s="14" t="s">
        <v>15</v>
      </c>
      <c r="N151" s="31">
        <v>1000000</v>
      </c>
      <c r="O151" s="14" t="s">
        <v>2</v>
      </c>
      <c r="P151" s="14" t="s">
        <v>35</v>
      </c>
      <c r="Q151" s="31">
        <v>46080</v>
      </c>
      <c r="R151" s="31">
        <v>2880</v>
      </c>
      <c r="S151" s="30">
        <v>3.5482E-2</v>
      </c>
      <c r="T151" s="66">
        <f t="shared" si="18"/>
        <v>2.6611500000000001</v>
      </c>
      <c r="U151" s="66">
        <f t="shared" si="19"/>
        <v>5.5021274086646879E-2</v>
      </c>
      <c r="V151" s="38">
        <f t="shared" si="20"/>
        <v>0.10644600000000001</v>
      </c>
      <c r="W151" s="54">
        <v>3.0000000000000004</v>
      </c>
      <c r="X151" s="71" t="str">
        <f t="shared" si="26"/>
        <v>Q4 2021</v>
      </c>
      <c r="Y151" s="21">
        <f t="shared" si="21"/>
        <v>3840</v>
      </c>
      <c r="Z151" s="21">
        <f t="shared" si="22"/>
        <v>2160</v>
      </c>
      <c r="AA151" s="57">
        <f t="shared" si="23"/>
        <v>1550681.3056379822</v>
      </c>
      <c r="AB151" s="59">
        <f t="shared" si="24"/>
        <v>1.7777777777777777</v>
      </c>
      <c r="AC151" s="61">
        <f t="shared" si="25"/>
        <v>1905</v>
      </c>
    </row>
    <row r="152" spans="4:29" hidden="1">
      <c r="D152" s="12">
        <v>146</v>
      </c>
      <c r="E152" s="36" t="s">
        <v>68</v>
      </c>
      <c r="F152" s="16" t="s">
        <v>8</v>
      </c>
      <c r="G152" s="14" t="s">
        <v>51</v>
      </c>
      <c r="H152" s="13" t="s">
        <v>6</v>
      </c>
      <c r="I152" s="13" t="s">
        <v>93</v>
      </c>
      <c r="J152" s="13" t="s">
        <v>94</v>
      </c>
      <c r="K152" s="13" t="s">
        <v>95</v>
      </c>
      <c r="L152" s="14">
        <v>85</v>
      </c>
      <c r="M152" s="14" t="s">
        <v>52</v>
      </c>
      <c r="N152" s="31">
        <v>1000000</v>
      </c>
      <c r="O152" s="14" t="s">
        <v>2</v>
      </c>
      <c r="P152" s="14" t="s">
        <v>35</v>
      </c>
      <c r="Q152" s="31">
        <v>46080</v>
      </c>
      <c r="R152" s="31">
        <v>2880</v>
      </c>
      <c r="S152" s="30">
        <v>9.2252000000000001E-2</v>
      </c>
      <c r="T152" s="66">
        <f t="shared" si="18"/>
        <v>7.8414200000000003</v>
      </c>
      <c r="U152" s="66">
        <f t="shared" si="19"/>
        <v>0.18374421143302078</v>
      </c>
      <c r="V152" s="38">
        <f t="shared" si="20"/>
        <v>0.27675600000000006</v>
      </c>
      <c r="W152" s="54">
        <v>3.0000000000000004</v>
      </c>
      <c r="X152" s="71" t="str">
        <f t="shared" si="26"/>
        <v>Q4 2021</v>
      </c>
      <c r="Y152" s="21">
        <f t="shared" si="21"/>
        <v>7680</v>
      </c>
      <c r="Z152" s="21">
        <f t="shared" si="22"/>
        <v>4320</v>
      </c>
      <c r="AA152" s="57">
        <f t="shared" si="23"/>
        <v>1991763.9881305636</v>
      </c>
      <c r="AB152" s="59">
        <f t="shared" si="24"/>
        <v>1.7777777777777777</v>
      </c>
      <c r="AC152" s="61">
        <f t="shared" si="25"/>
        <v>2159</v>
      </c>
    </row>
    <row r="153" spans="4:29" hidden="1">
      <c r="D153" s="12">
        <v>147</v>
      </c>
      <c r="E153" s="36" t="s">
        <v>68</v>
      </c>
      <c r="F153" s="16" t="s">
        <v>8</v>
      </c>
      <c r="G153" s="14" t="s">
        <v>51</v>
      </c>
      <c r="H153" s="13" t="s">
        <v>6</v>
      </c>
      <c r="I153" s="13" t="s">
        <v>125</v>
      </c>
      <c r="J153" s="13"/>
      <c r="K153" s="13" t="s">
        <v>123</v>
      </c>
      <c r="L153" s="14">
        <v>65</v>
      </c>
      <c r="M153" s="14" t="s">
        <v>15</v>
      </c>
      <c r="N153" s="31">
        <v>1000000</v>
      </c>
      <c r="O153" s="14" t="s">
        <v>2</v>
      </c>
      <c r="P153" s="14" t="s">
        <v>35</v>
      </c>
      <c r="Q153" s="31">
        <v>16384</v>
      </c>
      <c r="R153" s="31">
        <v>1000</v>
      </c>
      <c r="S153" s="30">
        <v>0.16894899999999999</v>
      </c>
      <c r="T153" s="66">
        <f t="shared" si="18"/>
        <v>10.981684999999999</v>
      </c>
      <c r="U153" s="66">
        <f t="shared" si="19"/>
        <v>0.19678063754734718</v>
      </c>
      <c r="V153" s="38">
        <f t="shared" si="20"/>
        <v>0.50684700000000005</v>
      </c>
      <c r="W153" s="54">
        <v>3.0000000000000004</v>
      </c>
      <c r="X153" s="71" t="str">
        <f t="shared" si="26"/>
        <v>Q4 2021</v>
      </c>
      <c r="Y153" s="21">
        <f t="shared" si="21"/>
        <v>3840</v>
      </c>
      <c r="Z153" s="21">
        <f t="shared" si="22"/>
        <v>2160</v>
      </c>
      <c r="AA153" s="57">
        <f t="shared" si="23"/>
        <v>1164733.9584569733</v>
      </c>
      <c r="AB153" s="59">
        <f t="shared" si="24"/>
        <v>1.7777777777777777</v>
      </c>
      <c r="AC153" s="61">
        <f t="shared" si="25"/>
        <v>1651</v>
      </c>
    </row>
    <row r="154" spans="4:29" hidden="1">
      <c r="D154" s="12">
        <v>148</v>
      </c>
      <c r="E154" s="36" t="s">
        <v>68</v>
      </c>
      <c r="F154" s="16" t="s">
        <v>8</v>
      </c>
      <c r="G154" s="14" t="s">
        <v>51</v>
      </c>
      <c r="H154" s="13" t="s">
        <v>6</v>
      </c>
      <c r="I154" s="13" t="s">
        <v>125</v>
      </c>
      <c r="J154" s="13"/>
      <c r="K154" s="13" t="s">
        <v>123</v>
      </c>
      <c r="L154" s="14">
        <v>65</v>
      </c>
      <c r="M154" s="14" t="s">
        <v>52</v>
      </c>
      <c r="N154" s="31">
        <v>1000000</v>
      </c>
      <c r="O154" s="14" t="s">
        <v>2</v>
      </c>
      <c r="P154" s="14" t="s">
        <v>35</v>
      </c>
      <c r="Q154" s="31">
        <v>12000</v>
      </c>
      <c r="R154" s="31">
        <v>1000</v>
      </c>
      <c r="S154" s="30">
        <v>4.287E-3</v>
      </c>
      <c r="T154" s="66">
        <f t="shared" si="18"/>
        <v>0.27865499999999999</v>
      </c>
      <c r="U154" s="66">
        <f t="shared" si="19"/>
        <v>4.9932144799050447E-3</v>
      </c>
      <c r="V154" s="38">
        <f t="shared" si="20"/>
        <v>1.2861000000000003E-2</v>
      </c>
      <c r="W154" s="54">
        <v>3.0000000000000004</v>
      </c>
      <c r="X154" s="71" t="str">
        <f t="shared" si="26"/>
        <v>Q4 2021</v>
      </c>
      <c r="Y154" s="21">
        <f t="shared" si="21"/>
        <v>7680</v>
      </c>
      <c r="Z154" s="21">
        <f t="shared" si="22"/>
        <v>4320</v>
      </c>
      <c r="AA154" s="57">
        <f t="shared" si="23"/>
        <v>1164733.9584569733</v>
      </c>
      <c r="AB154" s="59">
        <f t="shared" si="24"/>
        <v>1.7777777777777777</v>
      </c>
      <c r="AC154" s="61">
        <f t="shared" si="25"/>
        <v>1651</v>
      </c>
    </row>
    <row r="155" spans="4:29" hidden="1">
      <c r="D155" s="12">
        <v>149</v>
      </c>
      <c r="E155" s="36" t="s">
        <v>68</v>
      </c>
      <c r="F155" s="16" t="s">
        <v>8</v>
      </c>
      <c r="G155" s="14" t="s">
        <v>51</v>
      </c>
      <c r="H155" s="13" t="s">
        <v>6</v>
      </c>
      <c r="I155" s="13" t="s">
        <v>125</v>
      </c>
      <c r="J155" s="13"/>
      <c r="K155" s="13" t="s">
        <v>123</v>
      </c>
      <c r="L155" s="14">
        <v>75</v>
      </c>
      <c r="M155" s="14" t="s">
        <v>15</v>
      </c>
      <c r="N155" s="31">
        <v>1000000</v>
      </c>
      <c r="O155" s="14" t="s">
        <v>2</v>
      </c>
      <c r="P155" s="14" t="s">
        <v>35</v>
      </c>
      <c r="Q155" s="31">
        <v>12000</v>
      </c>
      <c r="R155" s="31">
        <v>1000</v>
      </c>
      <c r="S155" s="30">
        <v>0.13941300000000001</v>
      </c>
      <c r="T155" s="66">
        <f t="shared" si="18"/>
        <v>10.455975</v>
      </c>
      <c r="U155" s="66">
        <f t="shared" si="19"/>
        <v>0.21618513286290802</v>
      </c>
      <c r="V155" s="38">
        <f t="shared" si="20"/>
        <v>0.41823900000000008</v>
      </c>
      <c r="W155" s="54">
        <v>3.0000000000000004</v>
      </c>
      <c r="X155" s="71" t="str">
        <f t="shared" si="26"/>
        <v>Q4 2021</v>
      </c>
      <c r="Y155" s="21">
        <f t="shared" si="21"/>
        <v>3840</v>
      </c>
      <c r="Z155" s="21">
        <f t="shared" si="22"/>
        <v>2160</v>
      </c>
      <c r="AA155" s="57">
        <f t="shared" si="23"/>
        <v>1550681.3056379822</v>
      </c>
      <c r="AB155" s="59">
        <f t="shared" si="24"/>
        <v>1.7777777777777777</v>
      </c>
      <c r="AC155" s="61">
        <f t="shared" si="25"/>
        <v>1905</v>
      </c>
    </row>
    <row r="156" spans="4:29" hidden="1">
      <c r="D156" s="12">
        <v>150</v>
      </c>
      <c r="E156" s="36" t="s">
        <v>68</v>
      </c>
      <c r="F156" s="16" t="s">
        <v>8</v>
      </c>
      <c r="G156" s="14" t="s">
        <v>51</v>
      </c>
      <c r="H156" s="13" t="s">
        <v>6</v>
      </c>
      <c r="I156" s="13" t="s">
        <v>125</v>
      </c>
      <c r="J156" s="13"/>
      <c r="K156" s="13" t="s">
        <v>123</v>
      </c>
      <c r="L156" s="14">
        <v>75</v>
      </c>
      <c r="M156" s="14" t="s">
        <v>52</v>
      </c>
      <c r="N156" s="31">
        <v>1000000</v>
      </c>
      <c r="O156" s="14" t="s">
        <v>2</v>
      </c>
      <c r="P156" s="14" t="s">
        <v>35</v>
      </c>
      <c r="Q156" s="31">
        <v>16000</v>
      </c>
      <c r="R156" s="31">
        <v>2000</v>
      </c>
      <c r="S156" s="30">
        <v>8.3280000000000003E-3</v>
      </c>
      <c r="T156" s="66">
        <f t="shared" si="18"/>
        <v>0.62460000000000004</v>
      </c>
      <c r="U156" s="66">
        <f t="shared" si="19"/>
        <v>1.2914073913353117E-2</v>
      </c>
      <c r="V156" s="38">
        <f t="shared" si="20"/>
        <v>2.4984000000000006E-2</v>
      </c>
      <c r="W156" s="54">
        <v>3.0000000000000004</v>
      </c>
      <c r="X156" s="71" t="str">
        <f t="shared" si="26"/>
        <v>Q4 2021</v>
      </c>
      <c r="Y156" s="21">
        <f t="shared" si="21"/>
        <v>7680</v>
      </c>
      <c r="Z156" s="21">
        <f t="shared" si="22"/>
        <v>4320</v>
      </c>
      <c r="AA156" s="57">
        <f t="shared" si="23"/>
        <v>1550681.3056379822</v>
      </c>
      <c r="AB156" s="59">
        <f t="shared" si="24"/>
        <v>1.7777777777777777</v>
      </c>
      <c r="AC156" s="61">
        <f t="shared" si="25"/>
        <v>1905</v>
      </c>
    </row>
    <row r="157" spans="4:29" hidden="1">
      <c r="D157" s="12">
        <v>151</v>
      </c>
      <c r="E157" s="36" t="s">
        <v>68</v>
      </c>
      <c r="F157" s="16" t="s">
        <v>8</v>
      </c>
      <c r="G157" s="14" t="s">
        <v>51</v>
      </c>
      <c r="H157" s="13" t="s">
        <v>6</v>
      </c>
      <c r="I157" s="13" t="s">
        <v>125</v>
      </c>
      <c r="J157" s="13"/>
      <c r="K157" s="13" t="s">
        <v>123</v>
      </c>
      <c r="L157" s="14">
        <v>86</v>
      </c>
      <c r="M157" s="14" t="s">
        <v>15</v>
      </c>
      <c r="N157" s="31">
        <v>1000000</v>
      </c>
      <c r="O157" s="14" t="s">
        <v>2</v>
      </c>
      <c r="P157" s="14" t="s">
        <v>35</v>
      </c>
      <c r="Q157" s="31">
        <v>18000</v>
      </c>
      <c r="R157" s="31">
        <v>1200</v>
      </c>
      <c r="S157" s="30">
        <v>6.2204000000000002E-2</v>
      </c>
      <c r="T157" s="66">
        <f t="shared" si="18"/>
        <v>5.3495439999999999</v>
      </c>
      <c r="U157" s="66">
        <f t="shared" si="19"/>
        <v>0.12682802794772513</v>
      </c>
      <c r="V157" s="38">
        <f t="shared" si="20"/>
        <v>0.18661200000000003</v>
      </c>
      <c r="W157" s="54">
        <v>3.0000000000000004</v>
      </c>
      <c r="X157" s="71" t="str">
        <f t="shared" si="26"/>
        <v>Q4 2021</v>
      </c>
      <c r="Y157" s="21">
        <f t="shared" si="21"/>
        <v>3840</v>
      </c>
      <c r="Z157" s="21">
        <f t="shared" si="22"/>
        <v>2160</v>
      </c>
      <c r="AA157" s="57">
        <f t="shared" si="23"/>
        <v>2038904.6998219588</v>
      </c>
      <c r="AB157" s="59">
        <f t="shared" si="24"/>
        <v>1.7777777777777777</v>
      </c>
      <c r="AC157" s="61">
        <f t="shared" si="25"/>
        <v>2184.4</v>
      </c>
    </row>
    <row r="158" spans="4:29" hidden="1">
      <c r="D158" s="12">
        <v>152</v>
      </c>
      <c r="E158" s="36" t="s">
        <v>68</v>
      </c>
      <c r="F158" s="16" t="s">
        <v>8</v>
      </c>
      <c r="G158" s="14" t="s">
        <v>51</v>
      </c>
      <c r="H158" s="13" t="s">
        <v>6</v>
      </c>
      <c r="I158" s="13" t="s">
        <v>125</v>
      </c>
      <c r="J158" s="13"/>
      <c r="K158" s="13" t="s">
        <v>123</v>
      </c>
      <c r="L158" s="14">
        <v>86</v>
      </c>
      <c r="M158" s="14" t="s">
        <v>52</v>
      </c>
      <c r="N158" s="31">
        <v>1000000</v>
      </c>
      <c r="O158" s="14" t="s">
        <v>2</v>
      </c>
      <c r="P158" s="14" t="s">
        <v>35</v>
      </c>
      <c r="Q158" s="31">
        <v>28800</v>
      </c>
      <c r="R158" s="31">
        <v>2400</v>
      </c>
      <c r="S158" s="30">
        <v>1.1529999999999999E-3</v>
      </c>
      <c r="T158" s="66">
        <f t="shared" si="18"/>
        <v>9.9157999999999996E-2</v>
      </c>
      <c r="U158" s="66">
        <f t="shared" si="19"/>
        <v>2.3508571188947183E-3</v>
      </c>
      <c r="V158" s="38">
        <f t="shared" si="20"/>
        <v>3.4590000000000003E-3</v>
      </c>
      <c r="W158" s="54">
        <v>3.0000000000000004</v>
      </c>
      <c r="X158" s="71" t="str">
        <f t="shared" si="26"/>
        <v>Q4 2021</v>
      </c>
      <c r="Y158" s="21">
        <f t="shared" si="21"/>
        <v>7680</v>
      </c>
      <c r="Z158" s="21">
        <f t="shared" si="22"/>
        <v>4320</v>
      </c>
      <c r="AA158" s="57">
        <f t="shared" si="23"/>
        <v>2038904.6998219588</v>
      </c>
      <c r="AB158" s="59">
        <f t="shared" si="24"/>
        <v>1.7777777777777777</v>
      </c>
      <c r="AC158" s="61">
        <f t="shared" si="25"/>
        <v>2184.4</v>
      </c>
    </row>
    <row r="159" spans="4:29" hidden="1">
      <c r="D159" s="12">
        <v>153</v>
      </c>
      <c r="E159" s="36" t="s">
        <v>68</v>
      </c>
      <c r="F159" s="16" t="s">
        <v>8</v>
      </c>
      <c r="G159" s="14" t="s">
        <v>51</v>
      </c>
      <c r="H159" s="13" t="s">
        <v>6</v>
      </c>
      <c r="I159" s="13" t="s">
        <v>53</v>
      </c>
      <c r="J159" s="13" t="s">
        <v>124</v>
      </c>
      <c r="K159" s="13" t="s">
        <v>123</v>
      </c>
      <c r="L159" s="14">
        <v>43</v>
      </c>
      <c r="M159" s="14" t="s">
        <v>15</v>
      </c>
      <c r="N159" s="31">
        <v>1000000</v>
      </c>
      <c r="O159" s="14" t="s">
        <v>2</v>
      </c>
      <c r="P159" s="14" t="s">
        <v>35</v>
      </c>
      <c r="Q159" s="31">
        <v>3976.0896000000002</v>
      </c>
      <c r="R159" s="31">
        <v>331.3408</v>
      </c>
      <c r="S159" s="30">
        <v>7.7213000000000004E-2</v>
      </c>
      <c r="T159" s="66">
        <f t="shared" si="18"/>
        <v>3.3201590000000003</v>
      </c>
      <c r="U159" s="66">
        <f t="shared" si="19"/>
        <v>3.9357487146838226E-2</v>
      </c>
      <c r="V159" s="38">
        <f t="shared" si="20"/>
        <v>0.23163900000000004</v>
      </c>
      <c r="W159" s="54">
        <v>3.0000000000000004</v>
      </c>
      <c r="X159" s="71" t="str">
        <f t="shared" si="26"/>
        <v>Q4 2021</v>
      </c>
      <c r="Y159" s="21">
        <f t="shared" si="21"/>
        <v>3840</v>
      </c>
      <c r="Z159" s="21">
        <f t="shared" si="22"/>
        <v>2160</v>
      </c>
      <c r="AA159" s="57">
        <f t="shared" si="23"/>
        <v>509726.1749554897</v>
      </c>
      <c r="AB159" s="59">
        <f t="shared" si="24"/>
        <v>1.7777777777777777</v>
      </c>
      <c r="AC159" s="61">
        <f t="shared" si="25"/>
        <v>1092.2</v>
      </c>
    </row>
    <row r="160" spans="4:29" hidden="1">
      <c r="D160" s="12">
        <v>154</v>
      </c>
      <c r="E160" s="36" t="s">
        <v>68</v>
      </c>
      <c r="F160" s="16" t="s">
        <v>8</v>
      </c>
      <c r="G160" s="14" t="s">
        <v>51</v>
      </c>
      <c r="H160" s="13" t="s">
        <v>6</v>
      </c>
      <c r="I160" s="13" t="s">
        <v>53</v>
      </c>
      <c r="J160" s="13" t="s">
        <v>124</v>
      </c>
      <c r="K160" s="13" t="s">
        <v>123</v>
      </c>
      <c r="L160" s="14">
        <v>50</v>
      </c>
      <c r="M160" s="14" t="s">
        <v>15</v>
      </c>
      <c r="N160" s="31">
        <v>1000000</v>
      </c>
      <c r="O160" s="14" t="s">
        <v>2</v>
      </c>
      <c r="P160" s="14" t="s">
        <v>35</v>
      </c>
      <c r="Q160" s="31">
        <v>5376</v>
      </c>
      <c r="R160" s="31">
        <v>448</v>
      </c>
      <c r="S160" s="30">
        <v>0.47291499999999997</v>
      </c>
      <c r="T160" s="66">
        <f t="shared" si="18"/>
        <v>23.64575</v>
      </c>
      <c r="U160" s="66">
        <f t="shared" si="19"/>
        <v>0.32592908873590504</v>
      </c>
      <c r="V160" s="38">
        <f t="shared" si="20"/>
        <v>1.4187450000000001</v>
      </c>
      <c r="W160" s="54">
        <v>3.0000000000000004</v>
      </c>
      <c r="X160" s="71" t="str">
        <f t="shared" si="26"/>
        <v>Q4 2021</v>
      </c>
      <c r="Y160" s="21">
        <f t="shared" si="21"/>
        <v>3840</v>
      </c>
      <c r="Z160" s="21">
        <f t="shared" si="22"/>
        <v>2160</v>
      </c>
      <c r="AA160" s="57">
        <f t="shared" si="23"/>
        <v>689191.69139465876</v>
      </c>
      <c r="AB160" s="59">
        <f t="shared" si="24"/>
        <v>1.7777777777777777</v>
      </c>
      <c r="AC160" s="61">
        <f t="shared" si="25"/>
        <v>1270</v>
      </c>
    </row>
    <row r="161" spans="4:29" hidden="1">
      <c r="D161" s="12">
        <v>155</v>
      </c>
      <c r="E161" s="36" t="s">
        <v>68</v>
      </c>
      <c r="F161" s="16" t="s">
        <v>8</v>
      </c>
      <c r="G161" s="14" t="s">
        <v>51</v>
      </c>
      <c r="H161" s="13" t="s">
        <v>6</v>
      </c>
      <c r="I161" s="13" t="s">
        <v>53</v>
      </c>
      <c r="J161" s="13" t="s">
        <v>124</v>
      </c>
      <c r="K161" s="13" t="s">
        <v>123</v>
      </c>
      <c r="L161" s="14">
        <v>55</v>
      </c>
      <c r="M161" s="14" t="s">
        <v>15</v>
      </c>
      <c r="N161" s="31">
        <v>1000000</v>
      </c>
      <c r="O161" s="14" t="s">
        <v>2</v>
      </c>
      <c r="P161" s="14" t="s">
        <v>35</v>
      </c>
      <c r="Q161" s="31">
        <v>6912</v>
      </c>
      <c r="R161" s="31">
        <v>576</v>
      </c>
      <c r="S161" s="30">
        <v>2.0538419999999999</v>
      </c>
      <c r="T161" s="66">
        <f t="shared" si="18"/>
        <v>112.96131</v>
      </c>
      <c r="U161" s="66">
        <f t="shared" si="19"/>
        <v>1.7127439186232403</v>
      </c>
      <c r="V161" s="38">
        <f t="shared" si="20"/>
        <v>6.1615260000000012</v>
      </c>
      <c r="W161" s="54">
        <v>3.0000000000000004</v>
      </c>
      <c r="X161" s="71" t="str">
        <f t="shared" si="26"/>
        <v>Q4 2021</v>
      </c>
      <c r="Y161" s="21">
        <f t="shared" si="21"/>
        <v>3840</v>
      </c>
      <c r="Z161" s="21">
        <f t="shared" si="22"/>
        <v>2160</v>
      </c>
      <c r="AA161" s="57">
        <f t="shared" si="23"/>
        <v>833921.94658753707</v>
      </c>
      <c r="AB161" s="59">
        <f t="shared" si="24"/>
        <v>1.7777777777777777</v>
      </c>
      <c r="AC161" s="61">
        <f t="shared" si="25"/>
        <v>1397</v>
      </c>
    </row>
    <row r="162" spans="4:29" hidden="1">
      <c r="D162" s="12">
        <v>156</v>
      </c>
      <c r="E162" s="36" t="s">
        <v>68</v>
      </c>
      <c r="F162" s="16" t="s">
        <v>8</v>
      </c>
      <c r="G162" s="14" t="s">
        <v>51</v>
      </c>
      <c r="H162" s="13" t="s">
        <v>6</v>
      </c>
      <c r="I162" s="13" t="s">
        <v>53</v>
      </c>
      <c r="J162" s="13" t="s">
        <v>124</v>
      </c>
      <c r="K162" s="13" t="s">
        <v>123</v>
      </c>
      <c r="L162" s="14">
        <v>55</v>
      </c>
      <c r="M162" s="14" t="s">
        <v>52</v>
      </c>
      <c r="N162" s="31">
        <v>1000000</v>
      </c>
      <c r="O162" s="14" t="s">
        <v>2</v>
      </c>
      <c r="P162" s="14" t="s">
        <v>35</v>
      </c>
      <c r="Q162" s="31">
        <v>8660.4497041420109</v>
      </c>
      <c r="R162" s="31">
        <v>962.27218934911241</v>
      </c>
      <c r="S162" s="30">
        <v>0.100268</v>
      </c>
      <c r="T162" s="66">
        <f t="shared" si="18"/>
        <v>5.5147399999999998</v>
      </c>
      <c r="U162" s="66">
        <f t="shared" si="19"/>
        <v>8.3615685740439163E-2</v>
      </c>
      <c r="V162" s="38">
        <f t="shared" si="20"/>
        <v>0.30080400000000002</v>
      </c>
      <c r="W162" s="54">
        <v>3.0000000000000004</v>
      </c>
      <c r="X162" s="71" t="str">
        <f t="shared" si="26"/>
        <v>Q4 2021</v>
      </c>
      <c r="Y162" s="21">
        <f t="shared" si="21"/>
        <v>7680</v>
      </c>
      <c r="Z162" s="21">
        <f t="shared" si="22"/>
        <v>4320</v>
      </c>
      <c r="AA162" s="57">
        <f t="shared" si="23"/>
        <v>833921.94658753707</v>
      </c>
      <c r="AB162" s="59">
        <f t="shared" si="24"/>
        <v>1.7777777777777777</v>
      </c>
      <c r="AC162" s="61">
        <f t="shared" si="25"/>
        <v>1397</v>
      </c>
    </row>
    <row r="163" spans="4:29" hidden="1">
      <c r="D163" s="12">
        <v>157</v>
      </c>
      <c r="E163" s="36" t="s">
        <v>68</v>
      </c>
      <c r="F163" s="16" t="s">
        <v>8</v>
      </c>
      <c r="G163" s="14" t="s">
        <v>51</v>
      </c>
      <c r="H163" s="13" t="s">
        <v>6</v>
      </c>
      <c r="I163" s="13" t="s">
        <v>53</v>
      </c>
      <c r="J163" s="13" t="s">
        <v>124</v>
      </c>
      <c r="K163" s="13" t="s">
        <v>123</v>
      </c>
      <c r="L163" s="14">
        <v>65</v>
      </c>
      <c r="M163" s="14" t="s">
        <v>15</v>
      </c>
      <c r="N163" s="31">
        <v>1000000</v>
      </c>
      <c r="O163" s="14" t="s">
        <v>2</v>
      </c>
      <c r="P163" s="14" t="s">
        <v>35</v>
      </c>
      <c r="Q163" s="31">
        <v>9504</v>
      </c>
      <c r="R163" s="31">
        <v>792</v>
      </c>
      <c r="S163" s="30">
        <v>2.758902</v>
      </c>
      <c r="T163" s="66">
        <f t="shared" si="18"/>
        <v>179.32863</v>
      </c>
      <c r="U163" s="66">
        <f t="shared" si="19"/>
        <v>3.2133868474548604</v>
      </c>
      <c r="V163" s="38">
        <f t="shared" si="20"/>
        <v>8.2767060000000008</v>
      </c>
      <c r="W163" s="54">
        <v>3.0000000000000004</v>
      </c>
      <c r="X163" s="71" t="str">
        <f t="shared" si="26"/>
        <v>Q4 2021</v>
      </c>
      <c r="Y163" s="21">
        <f t="shared" si="21"/>
        <v>3840</v>
      </c>
      <c r="Z163" s="21">
        <f t="shared" si="22"/>
        <v>2160</v>
      </c>
      <c r="AA163" s="57">
        <f t="shared" si="23"/>
        <v>1164733.9584569733</v>
      </c>
      <c r="AB163" s="59">
        <f t="shared" si="24"/>
        <v>1.7777777777777777</v>
      </c>
      <c r="AC163" s="61">
        <f t="shared" si="25"/>
        <v>1651</v>
      </c>
    </row>
    <row r="164" spans="4:29" hidden="1">
      <c r="D164" s="12">
        <v>158</v>
      </c>
      <c r="E164" s="36" t="s">
        <v>68</v>
      </c>
      <c r="F164" s="16" t="s">
        <v>8</v>
      </c>
      <c r="G164" s="14" t="s">
        <v>51</v>
      </c>
      <c r="H164" s="13" t="s">
        <v>6</v>
      </c>
      <c r="I164" s="13" t="s">
        <v>53</v>
      </c>
      <c r="J164" s="13" t="s">
        <v>124</v>
      </c>
      <c r="K164" s="13" t="s">
        <v>123</v>
      </c>
      <c r="L164" s="14">
        <v>65</v>
      </c>
      <c r="M164" s="14" t="s">
        <v>52</v>
      </c>
      <c r="N164" s="31">
        <v>1000000</v>
      </c>
      <c r="O164" s="14" t="s">
        <v>2</v>
      </c>
      <c r="P164" s="14" t="s">
        <v>35</v>
      </c>
      <c r="Q164" s="31">
        <v>12096</v>
      </c>
      <c r="R164" s="31">
        <v>1344</v>
      </c>
      <c r="S164" s="30">
        <v>0.42492000000000002</v>
      </c>
      <c r="T164" s="66">
        <f t="shared" si="18"/>
        <v>27.619800000000001</v>
      </c>
      <c r="U164" s="66">
        <f t="shared" si="19"/>
        <v>0.49491875362753712</v>
      </c>
      <c r="V164" s="38">
        <f t="shared" si="20"/>
        <v>1.2747600000000003</v>
      </c>
      <c r="W164" s="54">
        <v>3.0000000000000004</v>
      </c>
      <c r="X164" s="71" t="str">
        <f t="shared" si="26"/>
        <v>Q4 2021</v>
      </c>
      <c r="Y164" s="21">
        <f t="shared" si="21"/>
        <v>7680</v>
      </c>
      <c r="Z164" s="21">
        <f t="shared" si="22"/>
        <v>4320</v>
      </c>
      <c r="AA164" s="57">
        <f t="shared" si="23"/>
        <v>1164733.9584569733</v>
      </c>
      <c r="AB164" s="59">
        <f t="shared" si="24"/>
        <v>1.7777777777777777</v>
      </c>
      <c r="AC164" s="61">
        <f t="shared" si="25"/>
        <v>1651</v>
      </c>
    </row>
    <row r="165" spans="4:29" hidden="1">
      <c r="D165" s="12">
        <v>159</v>
      </c>
      <c r="E165" s="36" t="s">
        <v>68</v>
      </c>
      <c r="F165" s="16" t="s">
        <v>8</v>
      </c>
      <c r="G165" s="14" t="s">
        <v>51</v>
      </c>
      <c r="H165" s="13" t="s">
        <v>6</v>
      </c>
      <c r="I165" s="13" t="s">
        <v>53</v>
      </c>
      <c r="J165" s="13" t="s">
        <v>124</v>
      </c>
      <c r="K165" s="13" t="s">
        <v>123</v>
      </c>
      <c r="L165" s="14">
        <v>75</v>
      </c>
      <c r="M165" s="14" t="s">
        <v>15</v>
      </c>
      <c r="N165" s="31">
        <v>1000000</v>
      </c>
      <c r="O165" s="14" t="s">
        <v>2</v>
      </c>
      <c r="P165" s="14" t="s">
        <v>35</v>
      </c>
      <c r="Q165" s="31">
        <v>12000</v>
      </c>
      <c r="R165" s="31">
        <v>1000</v>
      </c>
      <c r="S165" s="30">
        <v>1.595194</v>
      </c>
      <c r="T165" s="66">
        <f t="shared" si="18"/>
        <v>119.63955</v>
      </c>
      <c r="U165" s="66">
        <f t="shared" si="19"/>
        <v>2.4736375146658758</v>
      </c>
      <c r="V165" s="38">
        <f t="shared" si="20"/>
        <v>4.7855820000000007</v>
      </c>
      <c r="W165" s="54">
        <v>3.0000000000000004</v>
      </c>
      <c r="X165" s="71" t="str">
        <f t="shared" si="26"/>
        <v>Q4 2021</v>
      </c>
      <c r="Y165" s="21">
        <f t="shared" si="21"/>
        <v>3840</v>
      </c>
      <c r="Z165" s="21">
        <f t="shared" si="22"/>
        <v>2160</v>
      </c>
      <c r="AA165" s="57">
        <f t="shared" si="23"/>
        <v>1550681.3056379822</v>
      </c>
      <c r="AB165" s="59">
        <f t="shared" si="24"/>
        <v>1.7777777777777777</v>
      </c>
      <c r="AC165" s="61">
        <f t="shared" si="25"/>
        <v>1905</v>
      </c>
    </row>
    <row r="166" spans="4:29" hidden="1">
      <c r="D166" s="12">
        <v>160</v>
      </c>
      <c r="E166" s="36" t="s">
        <v>68</v>
      </c>
      <c r="F166" s="16" t="s">
        <v>8</v>
      </c>
      <c r="G166" s="14" t="s">
        <v>51</v>
      </c>
      <c r="H166" s="13" t="s">
        <v>6</v>
      </c>
      <c r="I166" s="13" t="s">
        <v>53</v>
      </c>
      <c r="J166" s="13" t="s">
        <v>124</v>
      </c>
      <c r="K166" s="13" t="s">
        <v>123</v>
      </c>
      <c r="L166" s="14">
        <v>75</v>
      </c>
      <c r="M166" s="14" t="s">
        <v>52</v>
      </c>
      <c r="N166" s="31">
        <v>1000000</v>
      </c>
      <c r="O166" s="14" t="s">
        <v>2</v>
      </c>
      <c r="P166" s="14" t="s">
        <v>35</v>
      </c>
      <c r="Q166" s="31">
        <v>17279.640575999994</v>
      </c>
      <c r="R166" s="31">
        <v>1919.9600639999994</v>
      </c>
      <c r="S166" s="30">
        <v>0.35844500000000001</v>
      </c>
      <c r="T166" s="66">
        <f t="shared" si="18"/>
        <v>26.883375000000001</v>
      </c>
      <c r="U166" s="66">
        <f t="shared" si="19"/>
        <v>0.55583396059940648</v>
      </c>
      <c r="V166" s="38">
        <f t="shared" si="20"/>
        <v>1.0753350000000002</v>
      </c>
      <c r="W166" s="54">
        <v>3.0000000000000004</v>
      </c>
      <c r="X166" s="71" t="str">
        <f t="shared" si="26"/>
        <v>Q4 2021</v>
      </c>
      <c r="Y166" s="21">
        <f t="shared" si="21"/>
        <v>7680</v>
      </c>
      <c r="Z166" s="21">
        <f t="shared" si="22"/>
        <v>4320</v>
      </c>
      <c r="AA166" s="57">
        <f t="shared" si="23"/>
        <v>1550681.3056379822</v>
      </c>
      <c r="AB166" s="59">
        <f t="shared" si="24"/>
        <v>1.7777777777777777</v>
      </c>
      <c r="AC166" s="61">
        <f t="shared" si="25"/>
        <v>1905</v>
      </c>
    </row>
    <row r="167" spans="4:29" hidden="1">
      <c r="D167" s="12">
        <v>161</v>
      </c>
      <c r="E167" s="36" t="s">
        <v>68</v>
      </c>
      <c r="F167" s="16" t="s">
        <v>8</v>
      </c>
      <c r="G167" s="14" t="s">
        <v>51</v>
      </c>
      <c r="H167" s="13" t="s">
        <v>6</v>
      </c>
      <c r="I167" s="13" t="s">
        <v>53</v>
      </c>
      <c r="J167" s="13" t="s">
        <v>124</v>
      </c>
      <c r="K167" s="13" t="s">
        <v>123</v>
      </c>
      <c r="L167" s="14">
        <v>85</v>
      </c>
      <c r="M167" s="14" t="s">
        <v>15</v>
      </c>
      <c r="N167" s="31">
        <v>1000000</v>
      </c>
      <c r="O167" s="14" t="s">
        <v>2</v>
      </c>
      <c r="P167" s="14" t="s">
        <v>35</v>
      </c>
      <c r="Q167" s="31">
        <v>15840</v>
      </c>
      <c r="R167" s="31">
        <v>1320</v>
      </c>
      <c r="S167" s="30">
        <v>1.0839780000000001</v>
      </c>
      <c r="T167" s="66">
        <f t="shared" si="18"/>
        <v>92.138130000000004</v>
      </c>
      <c r="U167" s="66">
        <f t="shared" si="19"/>
        <v>2.1590283443257925</v>
      </c>
      <c r="V167" s="38">
        <f t="shared" si="20"/>
        <v>3.2519340000000008</v>
      </c>
      <c r="W167" s="54">
        <v>3.0000000000000004</v>
      </c>
      <c r="X167" s="71" t="str">
        <f t="shared" si="26"/>
        <v>Q4 2021</v>
      </c>
      <c r="Y167" s="21">
        <f t="shared" si="21"/>
        <v>3840</v>
      </c>
      <c r="Z167" s="21">
        <f t="shared" si="22"/>
        <v>2160</v>
      </c>
      <c r="AA167" s="57">
        <f t="shared" si="23"/>
        <v>1991763.9881305636</v>
      </c>
      <c r="AB167" s="59">
        <f t="shared" si="24"/>
        <v>1.7777777777777777</v>
      </c>
      <c r="AC167" s="61">
        <f t="shared" si="25"/>
        <v>2159</v>
      </c>
    </row>
    <row r="168" spans="4:29" hidden="1">
      <c r="D168" s="12">
        <v>162</v>
      </c>
      <c r="E168" s="36" t="s">
        <v>68</v>
      </c>
      <c r="F168" s="16" t="s">
        <v>8</v>
      </c>
      <c r="G168" s="14" t="s">
        <v>51</v>
      </c>
      <c r="H168" s="13" t="s">
        <v>6</v>
      </c>
      <c r="I168" s="13" t="s">
        <v>53</v>
      </c>
      <c r="J168" s="13" t="s">
        <v>124</v>
      </c>
      <c r="K168" s="13" t="s">
        <v>123</v>
      </c>
      <c r="L168" s="14">
        <v>85</v>
      </c>
      <c r="M168" s="14" t="s">
        <v>52</v>
      </c>
      <c r="N168" s="31">
        <v>1000000</v>
      </c>
      <c r="O168" s="14" t="s">
        <v>2</v>
      </c>
      <c r="P168" s="14" t="s">
        <v>35</v>
      </c>
      <c r="Q168" s="31">
        <v>21060</v>
      </c>
      <c r="R168" s="31">
        <v>2340</v>
      </c>
      <c r="S168" s="30">
        <v>0.42165399999999997</v>
      </c>
      <c r="T168" s="66">
        <f t="shared" si="18"/>
        <v>35.840589999999999</v>
      </c>
      <c r="U168" s="66">
        <f t="shared" si="19"/>
        <v>0.83983525265120462</v>
      </c>
      <c r="V168" s="38">
        <f t="shared" si="20"/>
        <v>1.2649620000000001</v>
      </c>
      <c r="W168" s="54">
        <v>3.0000000000000004</v>
      </c>
      <c r="X168" s="71" t="str">
        <f t="shared" si="26"/>
        <v>Q4 2021</v>
      </c>
      <c r="Y168" s="21">
        <f t="shared" si="21"/>
        <v>7680</v>
      </c>
      <c r="Z168" s="21">
        <f t="shared" si="22"/>
        <v>4320</v>
      </c>
      <c r="AA168" s="57">
        <f t="shared" si="23"/>
        <v>1991763.9881305636</v>
      </c>
      <c r="AB168" s="59">
        <f t="shared" si="24"/>
        <v>1.7777777777777777</v>
      </c>
      <c r="AC168" s="61">
        <f t="shared" si="25"/>
        <v>2159</v>
      </c>
    </row>
    <row r="169" spans="4:29" hidden="1">
      <c r="D169" s="12">
        <v>163</v>
      </c>
      <c r="E169" s="36" t="s">
        <v>68</v>
      </c>
      <c r="F169" s="16" t="s">
        <v>8</v>
      </c>
      <c r="G169" s="14" t="s">
        <v>51</v>
      </c>
      <c r="H169" s="13" t="s">
        <v>6</v>
      </c>
      <c r="I169" s="13" t="s">
        <v>53</v>
      </c>
      <c r="J169" s="13" t="s">
        <v>124</v>
      </c>
      <c r="K169" s="13" t="s">
        <v>123</v>
      </c>
      <c r="L169" s="14">
        <v>98</v>
      </c>
      <c r="M169" s="14" t="s">
        <v>15</v>
      </c>
      <c r="N169" s="31">
        <v>1000000</v>
      </c>
      <c r="O169" s="14" t="s">
        <v>2</v>
      </c>
      <c r="P169" s="14" t="s">
        <v>35</v>
      </c>
      <c r="Q169" s="31">
        <v>21055.689965397924</v>
      </c>
      <c r="R169" s="31">
        <v>1754.640830449827</v>
      </c>
      <c r="S169" s="30">
        <v>0.105611</v>
      </c>
      <c r="T169" s="66">
        <f t="shared" si="18"/>
        <v>10.349878</v>
      </c>
      <c r="U169" s="66">
        <f t="shared" si="19"/>
        <v>0.2796155570422959</v>
      </c>
      <c r="V169" s="38">
        <f t="shared" si="20"/>
        <v>0.31683300000000003</v>
      </c>
      <c r="W169" s="54">
        <v>3.0000000000000004</v>
      </c>
      <c r="X169" s="71" t="str">
        <f t="shared" si="26"/>
        <v>Q4 2021</v>
      </c>
      <c r="Y169" s="21">
        <f t="shared" si="21"/>
        <v>3840</v>
      </c>
      <c r="Z169" s="21">
        <f t="shared" si="22"/>
        <v>2160</v>
      </c>
      <c r="AA169" s="57">
        <f t="shared" si="23"/>
        <v>2647598.8016617205</v>
      </c>
      <c r="AB169" s="59">
        <f t="shared" si="24"/>
        <v>1.7777777777777777</v>
      </c>
      <c r="AC169" s="61">
        <f t="shared" si="25"/>
        <v>2489.1999999999998</v>
      </c>
    </row>
    <row r="170" spans="4:29" hidden="1">
      <c r="D170" s="12">
        <v>164</v>
      </c>
      <c r="E170" s="36" t="s">
        <v>68</v>
      </c>
      <c r="F170" s="16" t="s">
        <v>8</v>
      </c>
      <c r="G170" s="14" t="s">
        <v>51</v>
      </c>
      <c r="H170" s="13" t="s">
        <v>6</v>
      </c>
      <c r="I170" s="13" t="s">
        <v>108</v>
      </c>
      <c r="J170" s="13" t="s">
        <v>176</v>
      </c>
      <c r="K170" s="13" t="s">
        <v>123</v>
      </c>
      <c r="L170" s="14">
        <v>55</v>
      </c>
      <c r="M170" s="14" t="s">
        <v>15</v>
      </c>
      <c r="N170" s="31"/>
      <c r="O170" s="14" t="s">
        <v>2</v>
      </c>
      <c r="P170" s="14" t="s">
        <v>35</v>
      </c>
      <c r="Q170" s="31">
        <v>8000</v>
      </c>
      <c r="R170" s="31">
        <v>2000</v>
      </c>
      <c r="S170" s="30">
        <v>2.3466999999999998E-2</v>
      </c>
      <c r="T170" s="66">
        <f t="shared" si="18"/>
        <v>1.2906849999999999</v>
      </c>
      <c r="U170" s="66">
        <f t="shared" si="19"/>
        <v>1.956964632056973E-2</v>
      </c>
      <c r="V170" s="38">
        <f t="shared" si="20"/>
        <v>7.0401000000000005E-2</v>
      </c>
      <c r="W170" s="54">
        <v>3.0000000000000004</v>
      </c>
      <c r="X170" s="71" t="str">
        <f t="shared" si="26"/>
        <v>Q4 2021</v>
      </c>
      <c r="Y170" s="21">
        <f t="shared" si="21"/>
        <v>3840</v>
      </c>
      <c r="Z170" s="21">
        <f t="shared" si="22"/>
        <v>2160</v>
      </c>
      <c r="AA170" s="57">
        <f t="shared" si="23"/>
        <v>833921.94658753707</v>
      </c>
      <c r="AB170" s="59">
        <f t="shared" si="24"/>
        <v>1.7777777777777777</v>
      </c>
      <c r="AC170" s="61">
        <f t="shared" si="25"/>
        <v>1397</v>
      </c>
    </row>
    <row r="171" spans="4:29" hidden="1">
      <c r="D171" s="12">
        <v>165</v>
      </c>
      <c r="E171" s="36" t="s">
        <v>68</v>
      </c>
      <c r="F171" s="16" t="s">
        <v>8</v>
      </c>
      <c r="G171" s="14" t="s">
        <v>51</v>
      </c>
      <c r="H171" s="13" t="s">
        <v>6</v>
      </c>
      <c r="I171" s="13" t="s">
        <v>108</v>
      </c>
      <c r="J171" s="13" t="s">
        <v>177</v>
      </c>
      <c r="K171" s="13" t="s">
        <v>123</v>
      </c>
      <c r="L171" s="14">
        <v>65</v>
      </c>
      <c r="M171" s="14" t="s">
        <v>15</v>
      </c>
      <c r="N171" s="31"/>
      <c r="O171" s="14" t="s">
        <v>2</v>
      </c>
      <c r="P171" s="14" t="s">
        <v>35</v>
      </c>
      <c r="Q171" s="31">
        <v>8000</v>
      </c>
      <c r="R171" s="31">
        <v>2000</v>
      </c>
      <c r="S171" s="30">
        <v>0.1056</v>
      </c>
      <c r="T171" s="66">
        <f t="shared" si="18"/>
        <v>6.8639999999999999</v>
      </c>
      <c r="U171" s="66">
        <f t="shared" si="19"/>
        <v>0.12299590601305638</v>
      </c>
      <c r="V171" s="38">
        <f t="shared" si="20"/>
        <v>0.31680000000000003</v>
      </c>
      <c r="W171" s="54">
        <v>3.0000000000000004</v>
      </c>
      <c r="X171" s="71" t="str">
        <f t="shared" si="26"/>
        <v>Q4 2021</v>
      </c>
      <c r="Y171" s="21">
        <f t="shared" si="21"/>
        <v>3840</v>
      </c>
      <c r="Z171" s="21">
        <f t="shared" si="22"/>
        <v>2160</v>
      </c>
      <c r="AA171" s="57">
        <f t="shared" si="23"/>
        <v>1164733.9584569733</v>
      </c>
      <c r="AB171" s="59">
        <f t="shared" si="24"/>
        <v>1.7777777777777777</v>
      </c>
      <c r="AC171" s="61">
        <f t="shared" si="25"/>
        <v>1651</v>
      </c>
    </row>
    <row r="172" spans="4:29" hidden="1">
      <c r="D172" s="12">
        <v>166</v>
      </c>
      <c r="E172" s="36" t="s">
        <v>68</v>
      </c>
      <c r="F172" s="16" t="s">
        <v>8</v>
      </c>
      <c r="G172" s="14" t="s">
        <v>51</v>
      </c>
      <c r="H172" s="13" t="s">
        <v>6</v>
      </c>
      <c r="I172" s="13" t="s">
        <v>108</v>
      </c>
      <c r="J172" s="13" t="s">
        <v>175</v>
      </c>
      <c r="K172" s="13" t="s">
        <v>123</v>
      </c>
      <c r="L172" s="14">
        <v>65</v>
      </c>
      <c r="M172" s="14" t="s">
        <v>52</v>
      </c>
      <c r="N172" s="31">
        <v>1000000</v>
      </c>
      <c r="O172" s="14" t="s">
        <v>2</v>
      </c>
      <c r="P172" s="14" t="s">
        <v>35</v>
      </c>
      <c r="Q172" s="31">
        <v>12096</v>
      </c>
      <c r="R172" s="31">
        <v>1344</v>
      </c>
      <c r="S172" s="30">
        <v>8.8699999999999994E-3</v>
      </c>
      <c r="T172" s="66">
        <f t="shared" si="18"/>
        <v>0.57655000000000001</v>
      </c>
      <c r="U172" s="66">
        <f t="shared" si="19"/>
        <v>1.0331190211513352E-2</v>
      </c>
      <c r="V172" s="38">
        <f t="shared" si="20"/>
        <v>2.6610000000000002E-2</v>
      </c>
      <c r="W172" s="54">
        <v>3.0000000000000004</v>
      </c>
      <c r="X172" s="71" t="str">
        <f t="shared" si="26"/>
        <v>Q4 2021</v>
      </c>
      <c r="Y172" s="21">
        <f t="shared" si="21"/>
        <v>7680</v>
      </c>
      <c r="Z172" s="21">
        <f t="shared" si="22"/>
        <v>4320</v>
      </c>
      <c r="AA172" s="57">
        <f t="shared" si="23"/>
        <v>1164733.9584569733</v>
      </c>
      <c r="AB172" s="59">
        <f t="shared" si="24"/>
        <v>1.7777777777777777</v>
      </c>
      <c r="AC172" s="61">
        <f t="shared" si="25"/>
        <v>1651</v>
      </c>
    </row>
    <row r="173" spans="4:29" hidden="1">
      <c r="D173" s="12">
        <v>167</v>
      </c>
      <c r="E173" s="36" t="s">
        <v>68</v>
      </c>
      <c r="F173" s="16" t="s">
        <v>8</v>
      </c>
      <c r="G173" s="14" t="s">
        <v>51</v>
      </c>
      <c r="H173" s="13" t="s">
        <v>6</v>
      </c>
      <c r="I173" s="13" t="s">
        <v>108</v>
      </c>
      <c r="J173" s="13" t="s">
        <v>175</v>
      </c>
      <c r="K173" s="13" t="s">
        <v>123</v>
      </c>
      <c r="L173" s="14">
        <v>75</v>
      </c>
      <c r="M173" s="14" t="s">
        <v>52</v>
      </c>
      <c r="N173" s="31">
        <v>1000000</v>
      </c>
      <c r="O173" s="14" t="s">
        <v>2</v>
      </c>
      <c r="P173" s="14" t="s">
        <v>35</v>
      </c>
      <c r="Q173" s="31">
        <v>17279.640575999994</v>
      </c>
      <c r="R173" s="31">
        <v>1919.9600639999994</v>
      </c>
      <c r="S173" s="30">
        <v>1.0137E-2</v>
      </c>
      <c r="T173" s="66">
        <f t="shared" si="18"/>
        <v>0.76027500000000003</v>
      </c>
      <c r="U173" s="66">
        <f t="shared" si="19"/>
        <v>1.5719256395252224E-2</v>
      </c>
      <c r="V173" s="38">
        <f t="shared" si="20"/>
        <v>3.0411000000000004E-2</v>
      </c>
      <c r="W173" s="54">
        <v>3.0000000000000004</v>
      </c>
      <c r="X173" s="71" t="str">
        <f t="shared" si="26"/>
        <v>Q4 2021</v>
      </c>
      <c r="Y173" s="21">
        <f t="shared" si="21"/>
        <v>7680</v>
      </c>
      <c r="Z173" s="21">
        <f t="shared" si="22"/>
        <v>4320</v>
      </c>
      <c r="AA173" s="57">
        <f t="shared" si="23"/>
        <v>1550681.3056379822</v>
      </c>
      <c r="AB173" s="59">
        <f t="shared" si="24"/>
        <v>1.7777777777777777</v>
      </c>
      <c r="AC173" s="61">
        <f t="shared" si="25"/>
        <v>1905</v>
      </c>
    </row>
    <row r="174" spans="4:29" hidden="1">
      <c r="D174" s="12">
        <v>168</v>
      </c>
      <c r="E174" s="36" t="s">
        <v>68</v>
      </c>
      <c r="F174" s="16" t="s">
        <v>8</v>
      </c>
      <c r="G174" s="14" t="s">
        <v>51</v>
      </c>
      <c r="H174" s="13" t="s">
        <v>6</v>
      </c>
      <c r="I174" s="13" t="s">
        <v>108</v>
      </c>
      <c r="J174" s="13" t="s">
        <v>175</v>
      </c>
      <c r="K174" s="13" t="s">
        <v>123</v>
      </c>
      <c r="L174" s="14">
        <v>85</v>
      </c>
      <c r="M174" s="14" t="s">
        <v>52</v>
      </c>
      <c r="N174" s="31">
        <v>1000000</v>
      </c>
      <c r="O174" s="14" t="s">
        <v>2</v>
      </c>
      <c r="P174" s="14" t="s">
        <v>35</v>
      </c>
      <c r="Q174" s="31">
        <v>21060</v>
      </c>
      <c r="R174" s="31">
        <v>2340</v>
      </c>
      <c r="S174" s="30">
        <v>3.0890000000000002E-3</v>
      </c>
      <c r="T174" s="66">
        <f t="shared" si="18"/>
        <v>0.26256499999999999</v>
      </c>
      <c r="U174" s="66">
        <f t="shared" si="19"/>
        <v>6.1525589593353115E-3</v>
      </c>
      <c r="V174" s="38">
        <f t="shared" si="20"/>
        <v>9.2670000000000027E-3</v>
      </c>
      <c r="W174" s="54">
        <v>3.0000000000000004</v>
      </c>
      <c r="X174" s="71" t="str">
        <f t="shared" si="26"/>
        <v>Q4 2021</v>
      </c>
      <c r="Y174" s="21">
        <f t="shared" si="21"/>
        <v>7680</v>
      </c>
      <c r="Z174" s="21">
        <f t="shared" si="22"/>
        <v>4320</v>
      </c>
      <c r="AA174" s="57">
        <f t="shared" si="23"/>
        <v>1991763.9881305636</v>
      </c>
      <c r="AB174" s="59">
        <f t="shared" si="24"/>
        <v>1.7777777777777777</v>
      </c>
      <c r="AC174" s="61">
        <f t="shared" si="25"/>
        <v>2159</v>
      </c>
    </row>
    <row r="175" spans="4:29" hidden="1">
      <c r="D175" s="12">
        <v>169</v>
      </c>
      <c r="E175" s="36" t="s">
        <v>68</v>
      </c>
      <c r="F175" s="16" t="s">
        <v>8</v>
      </c>
      <c r="G175" s="14" t="s">
        <v>51</v>
      </c>
      <c r="H175" s="13" t="s">
        <v>6</v>
      </c>
      <c r="I175" s="13" t="s">
        <v>58</v>
      </c>
      <c r="J175" s="13" t="s">
        <v>59</v>
      </c>
      <c r="K175" s="13" t="s">
        <v>123</v>
      </c>
      <c r="L175" s="14">
        <v>75</v>
      </c>
      <c r="M175" s="14" t="s">
        <v>15</v>
      </c>
      <c r="N175" s="31">
        <v>1000000</v>
      </c>
      <c r="O175" s="14" t="s">
        <v>1</v>
      </c>
      <c r="P175" s="14" t="s">
        <v>35</v>
      </c>
      <c r="Q175" s="31">
        <v>4000</v>
      </c>
      <c r="R175" s="31">
        <v>252</v>
      </c>
      <c r="S175" s="30">
        <v>1.232E-3</v>
      </c>
      <c r="T175" s="66">
        <f t="shared" si="18"/>
        <v>9.2399999999999996E-2</v>
      </c>
      <c r="U175" s="66">
        <f t="shared" si="19"/>
        <v>1.910439368545994E-3</v>
      </c>
      <c r="V175" s="38">
        <f t="shared" si="20"/>
        <v>3.6960000000000005E-3</v>
      </c>
      <c r="W175" s="54">
        <v>3.0000000000000004</v>
      </c>
      <c r="X175" s="71" t="str">
        <f t="shared" si="26"/>
        <v>Q4 2021</v>
      </c>
      <c r="Y175" s="21">
        <f t="shared" si="21"/>
        <v>3840</v>
      </c>
      <c r="Z175" s="21">
        <f t="shared" si="22"/>
        <v>2160</v>
      </c>
      <c r="AA175" s="57">
        <f t="shared" si="23"/>
        <v>1550681.3056379822</v>
      </c>
      <c r="AB175" s="59">
        <f t="shared" si="24"/>
        <v>1.7777777777777777</v>
      </c>
      <c r="AC175" s="61">
        <f t="shared" si="25"/>
        <v>1905</v>
      </c>
    </row>
    <row r="176" spans="4:29" hidden="1">
      <c r="D176" s="12">
        <v>170</v>
      </c>
      <c r="E176" s="36" t="s">
        <v>68</v>
      </c>
      <c r="F176" s="16" t="s">
        <v>8</v>
      </c>
      <c r="G176" s="14" t="s">
        <v>51</v>
      </c>
      <c r="H176" s="13" t="s">
        <v>6</v>
      </c>
      <c r="I176" s="13" t="s">
        <v>58</v>
      </c>
      <c r="J176" s="13"/>
      <c r="K176" s="13" t="s">
        <v>123</v>
      </c>
      <c r="L176" s="14">
        <v>86</v>
      </c>
      <c r="M176" s="14" t="s">
        <v>15</v>
      </c>
      <c r="N176" s="31">
        <v>1000000</v>
      </c>
      <c r="O176" s="14" t="s">
        <v>1</v>
      </c>
      <c r="P176" s="14" t="s">
        <v>35</v>
      </c>
      <c r="Q176" s="31">
        <v>8000</v>
      </c>
      <c r="R176" s="31">
        <v>576</v>
      </c>
      <c r="S176" s="30">
        <v>6.1600000000000001E-4</v>
      </c>
      <c r="T176" s="66">
        <f t="shared" si="18"/>
        <v>5.2976000000000002E-2</v>
      </c>
      <c r="U176" s="66">
        <f t="shared" si="19"/>
        <v>1.2559652950903267E-3</v>
      </c>
      <c r="V176" s="38">
        <f t="shared" si="20"/>
        <v>1.8480000000000003E-3</v>
      </c>
      <c r="W176" s="54">
        <v>3.0000000000000004</v>
      </c>
      <c r="X176" s="71" t="str">
        <f t="shared" si="26"/>
        <v>Q4 2021</v>
      </c>
      <c r="Y176" s="21">
        <f t="shared" si="21"/>
        <v>3840</v>
      </c>
      <c r="Z176" s="21">
        <f t="shared" si="22"/>
        <v>2160</v>
      </c>
      <c r="AA176" s="57">
        <f t="shared" si="23"/>
        <v>2038904.6998219588</v>
      </c>
      <c r="AB176" s="59">
        <f t="shared" si="24"/>
        <v>1.7777777777777777</v>
      </c>
      <c r="AC176" s="61">
        <f t="shared" si="25"/>
        <v>2184.4</v>
      </c>
    </row>
    <row r="177" spans="4:29" hidden="1">
      <c r="D177" s="12">
        <v>171</v>
      </c>
      <c r="E177" s="36" t="s">
        <v>68</v>
      </c>
      <c r="F177" s="16" t="s">
        <v>8</v>
      </c>
      <c r="G177" s="14" t="s">
        <v>51</v>
      </c>
      <c r="H177" s="13" t="s">
        <v>6</v>
      </c>
      <c r="I177" s="13" t="s">
        <v>36</v>
      </c>
      <c r="J177" s="13" t="s">
        <v>37</v>
      </c>
      <c r="K177" s="13" t="s">
        <v>137</v>
      </c>
      <c r="L177" s="14">
        <v>65</v>
      </c>
      <c r="M177" s="14" t="s">
        <v>15</v>
      </c>
      <c r="N177" s="31">
        <v>1000000</v>
      </c>
      <c r="O177" s="14" t="s">
        <v>1</v>
      </c>
      <c r="P177" s="14" t="s">
        <v>35</v>
      </c>
      <c r="Q177" s="31">
        <v>2560</v>
      </c>
      <c r="R177" s="31">
        <v>160</v>
      </c>
      <c r="S177" s="30">
        <v>0.23536099999999999</v>
      </c>
      <c r="T177" s="66">
        <f t="shared" si="18"/>
        <v>15.298464999999998</v>
      </c>
      <c r="U177" s="66">
        <f t="shared" si="19"/>
        <v>0.2741329491963917</v>
      </c>
      <c r="V177" s="38">
        <f t="shared" si="20"/>
        <v>0.70608300000000002</v>
      </c>
      <c r="W177" s="54">
        <v>3.0000000000000004</v>
      </c>
      <c r="X177" s="71" t="str">
        <f t="shared" si="26"/>
        <v>Q4 2021</v>
      </c>
      <c r="Y177" s="21">
        <f t="shared" si="21"/>
        <v>3840</v>
      </c>
      <c r="Z177" s="21">
        <f t="shared" si="22"/>
        <v>2160</v>
      </c>
      <c r="AA177" s="57">
        <f t="shared" si="23"/>
        <v>1164733.9584569733</v>
      </c>
      <c r="AB177" s="59">
        <f t="shared" si="24"/>
        <v>1.7777777777777777</v>
      </c>
      <c r="AC177" s="61">
        <f t="shared" si="25"/>
        <v>1651</v>
      </c>
    </row>
    <row r="178" spans="4:29" hidden="1">
      <c r="D178" s="12">
        <v>172</v>
      </c>
      <c r="E178" s="36" t="s">
        <v>68</v>
      </c>
      <c r="F178" s="16" t="s">
        <v>8</v>
      </c>
      <c r="G178" s="14" t="s">
        <v>51</v>
      </c>
      <c r="H178" s="13" t="s">
        <v>6</v>
      </c>
      <c r="I178" s="13" t="s">
        <v>36</v>
      </c>
      <c r="J178" s="13" t="s">
        <v>38</v>
      </c>
      <c r="K178" s="13" t="s">
        <v>137</v>
      </c>
      <c r="L178" s="14">
        <v>75</v>
      </c>
      <c r="M178" s="14" t="s">
        <v>15</v>
      </c>
      <c r="N178" s="31">
        <v>1000000</v>
      </c>
      <c r="O178" s="14" t="s">
        <v>1</v>
      </c>
      <c r="P178" s="14" t="s">
        <v>35</v>
      </c>
      <c r="Q178" s="31">
        <v>3840</v>
      </c>
      <c r="R178" s="31">
        <v>240</v>
      </c>
      <c r="S178" s="30">
        <v>6.2093000000000002E-2</v>
      </c>
      <c r="T178" s="66">
        <f t="shared" si="18"/>
        <v>4.6569750000000001</v>
      </c>
      <c r="U178" s="66">
        <f t="shared" si="19"/>
        <v>9.6286454310979222E-2</v>
      </c>
      <c r="V178" s="38">
        <f t="shared" si="20"/>
        <v>0.18627900000000003</v>
      </c>
      <c r="W178" s="54">
        <v>3.0000000000000004</v>
      </c>
      <c r="X178" s="71" t="str">
        <f t="shared" si="26"/>
        <v>Q4 2021</v>
      </c>
      <c r="Y178" s="21">
        <f t="shared" si="21"/>
        <v>3840</v>
      </c>
      <c r="Z178" s="21">
        <f t="shared" si="22"/>
        <v>2160</v>
      </c>
      <c r="AA178" s="57">
        <f t="shared" si="23"/>
        <v>1550681.3056379822</v>
      </c>
      <c r="AB178" s="59">
        <f t="shared" si="24"/>
        <v>1.7777777777777777</v>
      </c>
      <c r="AC178" s="61">
        <f t="shared" si="25"/>
        <v>1905</v>
      </c>
    </row>
    <row r="179" spans="4:29" hidden="1">
      <c r="D179" s="12">
        <v>173</v>
      </c>
      <c r="E179" s="36" t="s">
        <v>68</v>
      </c>
      <c r="F179" s="16" t="s">
        <v>8</v>
      </c>
      <c r="G179" s="14" t="s">
        <v>51</v>
      </c>
      <c r="H179" s="13" t="s">
        <v>6</v>
      </c>
      <c r="I179" s="13" t="s">
        <v>36</v>
      </c>
      <c r="J179" s="13" t="s">
        <v>89</v>
      </c>
      <c r="K179" s="13" t="s">
        <v>137</v>
      </c>
      <c r="L179" s="14">
        <v>75</v>
      </c>
      <c r="M179" s="14" t="s">
        <v>52</v>
      </c>
      <c r="N179" s="31">
        <v>1000000</v>
      </c>
      <c r="O179" s="14" t="s">
        <v>2</v>
      </c>
      <c r="P179" s="14" t="s">
        <v>35</v>
      </c>
      <c r="Q179" s="31">
        <v>40000</v>
      </c>
      <c r="R179" s="31">
        <v>1000</v>
      </c>
      <c r="S179" s="30">
        <v>6.1599999999999997E-3</v>
      </c>
      <c r="T179" s="66">
        <f t="shared" si="18"/>
        <v>0.46199999999999997</v>
      </c>
      <c r="U179" s="66">
        <f t="shared" si="19"/>
        <v>9.5521968427299715E-3</v>
      </c>
      <c r="V179" s="38">
        <f t="shared" si="20"/>
        <v>1.8480000000000003E-2</v>
      </c>
      <c r="W179" s="54">
        <v>3.0000000000000004</v>
      </c>
      <c r="X179" s="71" t="str">
        <f t="shared" si="26"/>
        <v>Q4 2021</v>
      </c>
      <c r="Y179" s="21">
        <f t="shared" si="21"/>
        <v>7680</v>
      </c>
      <c r="Z179" s="21">
        <f t="shared" si="22"/>
        <v>4320</v>
      </c>
      <c r="AA179" s="57">
        <f t="shared" si="23"/>
        <v>1550681.3056379822</v>
      </c>
      <c r="AB179" s="59">
        <f t="shared" si="24"/>
        <v>1.7777777777777777</v>
      </c>
      <c r="AC179" s="61">
        <f t="shared" si="25"/>
        <v>1905</v>
      </c>
    </row>
    <row r="180" spans="4:29" hidden="1">
      <c r="D180" s="12">
        <v>174</v>
      </c>
      <c r="E180" s="36" t="s">
        <v>68</v>
      </c>
      <c r="F180" s="16" t="s">
        <v>8</v>
      </c>
      <c r="G180" s="14" t="s">
        <v>51</v>
      </c>
      <c r="H180" s="13" t="s">
        <v>6</v>
      </c>
      <c r="I180" s="13" t="s">
        <v>36</v>
      </c>
      <c r="J180" s="13" t="s">
        <v>100</v>
      </c>
      <c r="K180" s="13" t="s">
        <v>137</v>
      </c>
      <c r="L180" s="14">
        <v>85</v>
      </c>
      <c r="M180" s="14" t="s">
        <v>52</v>
      </c>
      <c r="N180" s="31">
        <v>1000000</v>
      </c>
      <c r="O180" s="14" t="s">
        <v>2</v>
      </c>
      <c r="P180" s="14" t="s">
        <v>35</v>
      </c>
      <c r="Q180" s="31">
        <v>96000</v>
      </c>
      <c r="R180" s="31">
        <v>1920</v>
      </c>
      <c r="S180" s="30">
        <v>0.47308800000000001</v>
      </c>
      <c r="T180" s="66">
        <f t="shared" si="18"/>
        <v>40.212479999999999</v>
      </c>
      <c r="U180" s="66">
        <f t="shared" si="19"/>
        <v>0.94227964161671207</v>
      </c>
      <c r="V180" s="38">
        <f t="shared" si="20"/>
        <v>1.4192640000000003</v>
      </c>
      <c r="W180" s="54">
        <v>3.0000000000000004</v>
      </c>
      <c r="X180" s="71" t="str">
        <f t="shared" si="26"/>
        <v>Q4 2021</v>
      </c>
      <c r="Y180" s="21">
        <f t="shared" si="21"/>
        <v>7680</v>
      </c>
      <c r="Z180" s="21">
        <f t="shared" si="22"/>
        <v>4320</v>
      </c>
      <c r="AA180" s="57">
        <f t="shared" si="23"/>
        <v>1991763.9881305636</v>
      </c>
      <c r="AB180" s="59">
        <f t="shared" si="24"/>
        <v>1.7777777777777777</v>
      </c>
      <c r="AC180" s="61">
        <f t="shared" si="25"/>
        <v>2159</v>
      </c>
    </row>
    <row r="181" spans="4:29" hidden="1">
      <c r="D181" s="12">
        <v>175</v>
      </c>
      <c r="E181" s="36" t="s">
        <v>68</v>
      </c>
      <c r="F181" s="16" t="s">
        <v>8</v>
      </c>
      <c r="G181" s="14" t="s">
        <v>51</v>
      </c>
      <c r="H181" s="13" t="s">
        <v>6</v>
      </c>
      <c r="I181" s="13" t="s">
        <v>36</v>
      </c>
      <c r="J181" s="13" t="s">
        <v>50</v>
      </c>
      <c r="K181" s="13" t="s">
        <v>123</v>
      </c>
      <c r="L181" s="14">
        <v>55</v>
      </c>
      <c r="M181" s="14" t="s">
        <v>15</v>
      </c>
      <c r="N181" s="31">
        <v>1000000</v>
      </c>
      <c r="O181" s="14" t="s">
        <v>1</v>
      </c>
      <c r="P181" s="14" t="s">
        <v>35</v>
      </c>
      <c r="Q181" s="31">
        <v>2048</v>
      </c>
      <c r="R181" s="31">
        <v>128</v>
      </c>
      <c r="S181" s="30">
        <v>5.1409000000000003E-2</v>
      </c>
      <c r="T181" s="66">
        <f t="shared" si="18"/>
        <v>2.8274950000000003</v>
      </c>
      <c r="U181" s="66">
        <f t="shared" si="19"/>
        <v>4.2871093352118694E-2</v>
      </c>
      <c r="V181" s="38">
        <f t="shared" si="20"/>
        <v>0.15422700000000003</v>
      </c>
      <c r="W181" s="54">
        <v>3.0000000000000004</v>
      </c>
      <c r="X181" s="71" t="str">
        <f t="shared" si="26"/>
        <v>Q4 2021</v>
      </c>
      <c r="Y181" s="21">
        <f t="shared" si="21"/>
        <v>3840</v>
      </c>
      <c r="Z181" s="21">
        <f t="shared" si="22"/>
        <v>2160</v>
      </c>
      <c r="AA181" s="57">
        <f t="shared" si="23"/>
        <v>833921.94658753707</v>
      </c>
      <c r="AB181" s="59">
        <f t="shared" si="24"/>
        <v>1.7777777777777777</v>
      </c>
      <c r="AC181" s="61">
        <f t="shared" si="25"/>
        <v>1397</v>
      </c>
    </row>
    <row r="182" spans="4:29" hidden="1">
      <c r="D182" s="12">
        <v>176</v>
      </c>
      <c r="E182" s="36" t="s">
        <v>68</v>
      </c>
      <c r="F182" s="16" t="s">
        <v>8</v>
      </c>
      <c r="G182" s="14" t="s">
        <v>51</v>
      </c>
      <c r="H182" s="13" t="s">
        <v>6</v>
      </c>
      <c r="I182" s="13" t="s">
        <v>36</v>
      </c>
      <c r="J182" s="13"/>
      <c r="K182" s="13" t="s">
        <v>123</v>
      </c>
      <c r="L182" s="14">
        <v>98</v>
      </c>
      <c r="M182" s="14" t="s">
        <v>15</v>
      </c>
      <c r="N182" s="31">
        <v>1000000</v>
      </c>
      <c r="O182" s="14" t="s">
        <v>1</v>
      </c>
      <c r="P182" s="14" t="s">
        <v>35</v>
      </c>
      <c r="Q182" s="31">
        <v>5120</v>
      </c>
      <c r="R182" s="31">
        <v>320</v>
      </c>
      <c r="S182" s="30">
        <v>8.6730000000000002E-3</v>
      </c>
      <c r="T182" s="66">
        <f t="shared" si="18"/>
        <v>0.84995399999999999</v>
      </c>
      <c r="U182" s="66">
        <f t="shared" si="19"/>
        <v>2.2962624406812102E-2</v>
      </c>
      <c r="V182" s="38">
        <f t="shared" si="20"/>
        <v>2.6019000000000004E-2</v>
      </c>
      <c r="W182" s="54">
        <v>3.0000000000000004</v>
      </c>
      <c r="X182" s="71" t="str">
        <f t="shared" si="26"/>
        <v>Q4 2021</v>
      </c>
      <c r="Y182" s="21">
        <f t="shared" si="21"/>
        <v>3840</v>
      </c>
      <c r="Z182" s="21">
        <f t="shared" si="22"/>
        <v>2160</v>
      </c>
      <c r="AA182" s="57">
        <f t="shared" si="23"/>
        <v>2647598.8016617205</v>
      </c>
      <c r="AB182" s="59">
        <f t="shared" si="24"/>
        <v>1.7777777777777777</v>
      </c>
      <c r="AC182" s="61">
        <f t="shared" si="25"/>
        <v>2489.1999999999998</v>
      </c>
    </row>
    <row r="183" spans="4:29" hidden="1">
      <c r="D183" s="12">
        <v>177</v>
      </c>
      <c r="E183" s="36" t="s">
        <v>68</v>
      </c>
      <c r="F183" s="16" t="s">
        <v>8</v>
      </c>
      <c r="G183" s="14" t="s">
        <v>51</v>
      </c>
      <c r="H183" s="13" t="s">
        <v>6</v>
      </c>
      <c r="I183" s="13" t="s">
        <v>36</v>
      </c>
      <c r="J183" s="13"/>
      <c r="K183" s="13" t="s">
        <v>123</v>
      </c>
      <c r="L183" s="14">
        <v>98</v>
      </c>
      <c r="M183" s="14" t="s">
        <v>52</v>
      </c>
      <c r="N183" s="31">
        <v>1000000</v>
      </c>
      <c r="O183" s="14" t="s">
        <v>2</v>
      </c>
      <c r="P183" s="14" t="s">
        <v>35</v>
      </c>
      <c r="Q183" s="31">
        <v>96000</v>
      </c>
      <c r="R183" s="31">
        <v>1920</v>
      </c>
      <c r="S183" s="30">
        <v>8.8704000000000005E-2</v>
      </c>
      <c r="T183" s="66">
        <f t="shared" si="18"/>
        <v>8.6929920000000003</v>
      </c>
      <c r="U183" s="66">
        <f t="shared" si="19"/>
        <v>0.23485260410260128</v>
      </c>
      <c r="V183" s="38">
        <f t="shared" si="20"/>
        <v>0.26611200000000007</v>
      </c>
      <c r="W183" s="54">
        <v>3.0000000000000004</v>
      </c>
      <c r="X183" s="71" t="str">
        <f t="shared" si="26"/>
        <v>Q4 2021</v>
      </c>
      <c r="Y183" s="21">
        <f t="shared" si="21"/>
        <v>7680</v>
      </c>
      <c r="Z183" s="21">
        <f t="shared" si="22"/>
        <v>4320</v>
      </c>
      <c r="AA183" s="57">
        <f t="shared" si="23"/>
        <v>2647598.8016617205</v>
      </c>
      <c r="AB183" s="59">
        <f t="shared" si="24"/>
        <v>1.7777777777777777</v>
      </c>
      <c r="AC183" s="61">
        <f t="shared" si="25"/>
        <v>2489.1999999999998</v>
      </c>
    </row>
    <row r="184" spans="4:29" hidden="1">
      <c r="D184" s="12">
        <v>178</v>
      </c>
      <c r="E184" s="36" t="s">
        <v>68</v>
      </c>
      <c r="F184" s="16" t="s">
        <v>9</v>
      </c>
      <c r="G184" s="14" t="s">
        <v>30</v>
      </c>
      <c r="H184" s="13" t="s">
        <v>5</v>
      </c>
      <c r="I184" s="13" t="s">
        <v>54</v>
      </c>
      <c r="J184" s="13" t="s">
        <v>55</v>
      </c>
      <c r="K184" s="13" t="s">
        <v>43</v>
      </c>
      <c r="L184" s="14">
        <v>31.5</v>
      </c>
      <c r="M184" s="14" t="s">
        <v>15</v>
      </c>
      <c r="N184" s="31">
        <v>1000000</v>
      </c>
      <c r="O184" s="14" t="s">
        <v>1</v>
      </c>
      <c r="P184" s="14" t="s">
        <v>35</v>
      </c>
      <c r="Q184" s="31">
        <v>2304</v>
      </c>
      <c r="R184" s="31">
        <v>1152</v>
      </c>
      <c r="S184" s="30">
        <v>9.5039999999999999E-2</v>
      </c>
      <c r="T184" s="66">
        <f t="shared" si="18"/>
        <v>2.99376</v>
      </c>
      <c r="U184" s="66">
        <f t="shared" si="19"/>
        <v>2.5997258927173885E-2</v>
      </c>
      <c r="V184" s="38">
        <f t="shared" si="20"/>
        <v>0.26801280000000005</v>
      </c>
      <c r="W184" s="54">
        <v>2.8200000000000003</v>
      </c>
      <c r="X184" s="71" t="str">
        <f t="shared" si="26"/>
        <v>Q1 2022</v>
      </c>
      <c r="Y184" s="21">
        <f t="shared" si="21"/>
        <v>3840</v>
      </c>
      <c r="Z184" s="21">
        <f t="shared" si="22"/>
        <v>2160</v>
      </c>
      <c r="AA184" s="57">
        <f t="shared" si="23"/>
        <v>273540.18231454003</v>
      </c>
      <c r="AB184" s="59">
        <f t="shared" si="24"/>
        <v>1.7777777777777777</v>
      </c>
      <c r="AC184" s="61">
        <f t="shared" si="25"/>
        <v>800.09999999999991</v>
      </c>
    </row>
    <row r="185" spans="4:29" hidden="1">
      <c r="D185" s="12">
        <v>179</v>
      </c>
      <c r="E185" s="36" t="s">
        <v>68</v>
      </c>
      <c r="F185" s="16" t="s">
        <v>9</v>
      </c>
      <c r="G185" s="14" t="s">
        <v>30</v>
      </c>
      <c r="H185" s="13" t="s">
        <v>5</v>
      </c>
      <c r="I185" s="13" t="s">
        <v>96</v>
      </c>
      <c r="J185" s="13" t="s">
        <v>61</v>
      </c>
      <c r="K185" s="13" t="s">
        <v>33</v>
      </c>
      <c r="L185" s="14">
        <v>27</v>
      </c>
      <c r="M185" s="14" t="s">
        <v>15</v>
      </c>
      <c r="N185" s="31">
        <v>80000000</v>
      </c>
      <c r="O185" s="14" t="s">
        <v>1</v>
      </c>
      <c r="P185" s="14" t="s">
        <v>35</v>
      </c>
      <c r="Q185" s="31">
        <v>2304</v>
      </c>
      <c r="R185" s="31">
        <v>576</v>
      </c>
      <c r="S185" s="30">
        <v>0.15840000000000001</v>
      </c>
      <c r="T185" s="66">
        <f t="shared" si="18"/>
        <v>4.2768000000000006</v>
      </c>
      <c r="U185" s="66">
        <f t="shared" si="19"/>
        <v>3.1833378278172106E-2</v>
      </c>
      <c r="V185" s="38">
        <f t="shared" si="20"/>
        <v>0.44668800000000008</v>
      </c>
      <c r="W185" s="54">
        <v>2.8200000000000003</v>
      </c>
      <c r="X185" s="71" t="str">
        <f t="shared" si="26"/>
        <v>Q1 2022</v>
      </c>
      <c r="Y185" s="21">
        <f t="shared" si="21"/>
        <v>3840</v>
      </c>
      <c r="Z185" s="21">
        <f t="shared" si="22"/>
        <v>2160</v>
      </c>
      <c r="AA185" s="57">
        <f t="shared" si="23"/>
        <v>200968.29721068247</v>
      </c>
      <c r="AB185" s="59">
        <f t="shared" si="24"/>
        <v>1.7777777777777777</v>
      </c>
      <c r="AC185" s="61">
        <f t="shared" si="25"/>
        <v>685.8</v>
      </c>
    </row>
    <row r="186" spans="4:29" hidden="1">
      <c r="D186" s="12">
        <v>180</v>
      </c>
      <c r="E186" s="36" t="s">
        <v>68</v>
      </c>
      <c r="F186" s="16" t="s">
        <v>9</v>
      </c>
      <c r="G186" s="14" t="s">
        <v>30</v>
      </c>
      <c r="H186" s="13" t="s">
        <v>5</v>
      </c>
      <c r="I186" s="13" t="s">
        <v>31</v>
      </c>
      <c r="J186" s="13" t="s">
        <v>32</v>
      </c>
      <c r="K186" s="13" t="s">
        <v>33</v>
      </c>
      <c r="L186" s="14">
        <v>31.5</v>
      </c>
      <c r="M186" s="14" t="s">
        <v>34</v>
      </c>
      <c r="N186" s="31">
        <v>1000000</v>
      </c>
      <c r="O186" s="14" t="s">
        <v>1</v>
      </c>
      <c r="P186" s="14" t="s">
        <v>35</v>
      </c>
      <c r="Q186" s="31">
        <v>576</v>
      </c>
      <c r="R186" s="31">
        <v>576</v>
      </c>
      <c r="S186" s="30">
        <v>1.584E-2</v>
      </c>
      <c r="T186" s="66">
        <f t="shared" si="18"/>
        <v>0.49896000000000001</v>
      </c>
      <c r="U186" s="66">
        <f t="shared" si="19"/>
        <v>4.3328764878623142E-3</v>
      </c>
      <c r="V186" s="38">
        <f t="shared" si="20"/>
        <v>4.4668800000000002E-2</v>
      </c>
      <c r="W186" s="54">
        <v>2.8200000000000003</v>
      </c>
      <c r="X186" s="71" t="str">
        <f t="shared" si="26"/>
        <v>Q1 2022</v>
      </c>
      <c r="Y186" s="21">
        <f t="shared" si="21"/>
        <v>6016</v>
      </c>
      <c r="Z186" s="21">
        <f t="shared" si="22"/>
        <v>3384</v>
      </c>
      <c r="AA186" s="57">
        <f t="shared" si="23"/>
        <v>273540.18231454003</v>
      </c>
      <c r="AB186" s="59">
        <f t="shared" si="24"/>
        <v>1.7777777777777777</v>
      </c>
      <c r="AC186" s="61">
        <f t="shared" si="25"/>
        <v>800.09999999999991</v>
      </c>
    </row>
    <row r="187" spans="4:29" hidden="1">
      <c r="D187" s="12">
        <v>181</v>
      </c>
      <c r="E187" s="36" t="s">
        <v>68</v>
      </c>
      <c r="F187" s="16" t="s">
        <v>9</v>
      </c>
      <c r="G187" s="14" t="s">
        <v>30</v>
      </c>
      <c r="H187" s="13" t="s">
        <v>5</v>
      </c>
      <c r="I187" s="13" t="s">
        <v>41</v>
      </c>
      <c r="J187" s="13" t="s">
        <v>42</v>
      </c>
      <c r="K187" s="13" t="s">
        <v>43</v>
      </c>
      <c r="L187" s="14">
        <v>31.5</v>
      </c>
      <c r="M187" s="14" t="s">
        <v>15</v>
      </c>
      <c r="N187" s="31">
        <v>1000000</v>
      </c>
      <c r="O187" s="14" t="s">
        <v>1</v>
      </c>
      <c r="P187" s="14" t="s">
        <v>35</v>
      </c>
      <c r="Q187" s="31">
        <v>5000</v>
      </c>
      <c r="R187" s="31">
        <v>1152</v>
      </c>
      <c r="S187" s="30">
        <v>0.27500000000000002</v>
      </c>
      <c r="T187" s="66">
        <f t="shared" si="18"/>
        <v>8.6625000000000014</v>
      </c>
      <c r="U187" s="66">
        <f t="shared" si="19"/>
        <v>7.5223550136498507E-2</v>
      </c>
      <c r="V187" s="38">
        <f t="shared" si="20"/>
        <v>0.77550000000000019</v>
      </c>
      <c r="W187" s="54">
        <v>2.8200000000000003</v>
      </c>
      <c r="X187" s="71" t="str">
        <f t="shared" si="26"/>
        <v>Q1 2022</v>
      </c>
      <c r="Y187" s="21">
        <f t="shared" si="21"/>
        <v>3840</v>
      </c>
      <c r="Z187" s="21">
        <f t="shared" si="22"/>
        <v>2160</v>
      </c>
      <c r="AA187" s="57">
        <f t="shared" si="23"/>
        <v>273540.18231454003</v>
      </c>
      <c r="AB187" s="59">
        <f t="shared" si="24"/>
        <v>1.7777777777777777</v>
      </c>
      <c r="AC187" s="61">
        <f t="shared" si="25"/>
        <v>800.09999999999991</v>
      </c>
    </row>
    <row r="188" spans="4:29" hidden="1">
      <c r="D188" s="12">
        <v>182</v>
      </c>
      <c r="E188" s="36" t="s">
        <v>68</v>
      </c>
      <c r="F188" s="16" t="s">
        <v>9</v>
      </c>
      <c r="G188" s="14" t="s">
        <v>30</v>
      </c>
      <c r="H188" s="13" t="s">
        <v>5</v>
      </c>
      <c r="I188" s="13" t="s">
        <v>41</v>
      </c>
      <c r="J188" s="13" t="s">
        <v>44</v>
      </c>
      <c r="K188" s="13" t="s">
        <v>43</v>
      </c>
      <c r="L188" s="14">
        <v>31.5</v>
      </c>
      <c r="M188" s="14" t="s">
        <v>15</v>
      </c>
      <c r="N188" s="31">
        <v>1000000</v>
      </c>
      <c r="O188" s="14" t="s">
        <v>1</v>
      </c>
      <c r="P188" s="14" t="s">
        <v>35</v>
      </c>
      <c r="Q188" s="31">
        <v>4608</v>
      </c>
      <c r="R188" s="31">
        <v>576</v>
      </c>
      <c r="S188" s="30">
        <v>0.31680000000000003</v>
      </c>
      <c r="T188" s="66">
        <f t="shared" si="18"/>
        <v>9.9792000000000005</v>
      </c>
      <c r="U188" s="66">
        <f t="shared" si="19"/>
        <v>8.665752975724629E-2</v>
      </c>
      <c r="V188" s="38">
        <f t="shared" si="20"/>
        <v>0.89337600000000017</v>
      </c>
      <c r="W188" s="54">
        <v>2.8200000000000003</v>
      </c>
      <c r="X188" s="71" t="str">
        <f t="shared" si="26"/>
        <v>Q1 2022</v>
      </c>
      <c r="Y188" s="21">
        <f t="shared" si="21"/>
        <v>3840</v>
      </c>
      <c r="Z188" s="21">
        <f t="shared" si="22"/>
        <v>2160</v>
      </c>
      <c r="AA188" s="57">
        <f t="shared" si="23"/>
        <v>273540.18231454003</v>
      </c>
      <c r="AB188" s="59">
        <f t="shared" si="24"/>
        <v>1.7777777777777777</v>
      </c>
      <c r="AC188" s="61">
        <f t="shared" si="25"/>
        <v>800.09999999999991</v>
      </c>
    </row>
    <row r="189" spans="4:29" hidden="1">
      <c r="D189" s="12">
        <v>183</v>
      </c>
      <c r="E189" s="36" t="s">
        <v>68</v>
      </c>
      <c r="F189" s="16" t="s">
        <v>9</v>
      </c>
      <c r="G189" s="14" t="s">
        <v>30</v>
      </c>
      <c r="H189" s="13" t="s">
        <v>5</v>
      </c>
      <c r="I189" s="13" t="s">
        <v>105</v>
      </c>
      <c r="J189" s="13" t="s">
        <v>106</v>
      </c>
      <c r="K189" s="13" t="s">
        <v>33</v>
      </c>
      <c r="L189" s="14">
        <v>31.5</v>
      </c>
      <c r="M189" s="14" t="s">
        <v>15</v>
      </c>
      <c r="N189" s="31">
        <v>1000000</v>
      </c>
      <c r="O189" s="14" t="s">
        <v>1</v>
      </c>
      <c r="P189" s="14" t="s">
        <v>35</v>
      </c>
      <c r="Q189" s="31">
        <v>5000</v>
      </c>
      <c r="R189" s="31">
        <v>1152</v>
      </c>
      <c r="S189" s="30">
        <v>6.8750000000000006E-2</v>
      </c>
      <c r="T189" s="66">
        <f t="shared" si="18"/>
        <v>2.1656250000000004</v>
      </c>
      <c r="U189" s="66">
        <f t="shared" si="19"/>
        <v>1.8805887534124627E-2</v>
      </c>
      <c r="V189" s="38">
        <f t="shared" si="20"/>
        <v>0.19387500000000005</v>
      </c>
      <c r="W189" s="54">
        <v>2.8200000000000003</v>
      </c>
      <c r="X189" s="71" t="str">
        <f t="shared" si="26"/>
        <v>Q1 2022</v>
      </c>
      <c r="Y189" s="21">
        <f t="shared" si="21"/>
        <v>3840</v>
      </c>
      <c r="Z189" s="21">
        <f t="shared" si="22"/>
        <v>2160</v>
      </c>
      <c r="AA189" s="57">
        <f t="shared" si="23"/>
        <v>273540.18231454003</v>
      </c>
      <c r="AB189" s="59">
        <f t="shared" si="24"/>
        <v>1.7777777777777777</v>
      </c>
      <c r="AC189" s="61">
        <f t="shared" si="25"/>
        <v>800.09999999999991</v>
      </c>
    </row>
    <row r="190" spans="4:29" hidden="1">
      <c r="D190" s="12">
        <v>184</v>
      </c>
      <c r="E190" s="36" t="s">
        <v>68</v>
      </c>
      <c r="F190" s="16" t="s">
        <v>9</v>
      </c>
      <c r="G190" s="14" t="s">
        <v>30</v>
      </c>
      <c r="H190" s="13" t="s">
        <v>5</v>
      </c>
      <c r="I190" s="13" t="s">
        <v>60</v>
      </c>
      <c r="J190" s="13" t="s">
        <v>107</v>
      </c>
      <c r="K190" s="13" t="s">
        <v>33</v>
      </c>
      <c r="L190" s="14">
        <v>27</v>
      </c>
      <c r="M190" s="14" t="s">
        <v>15</v>
      </c>
      <c r="N190" s="31">
        <v>80000000</v>
      </c>
      <c r="O190" s="14" t="s">
        <v>1</v>
      </c>
      <c r="P190" s="14" t="s">
        <v>35</v>
      </c>
      <c r="Q190" s="31">
        <v>2304</v>
      </c>
      <c r="R190" s="31">
        <v>576</v>
      </c>
      <c r="S190" s="30">
        <v>4.752E-2</v>
      </c>
      <c r="T190" s="66">
        <f t="shared" si="18"/>
        <v>1.28304</v>
      </c>
      <c r="U190" s="66">
        <f t="shared" si="19"/>
        <v>9.5500134834516307E-3</v>
      </c>
      <c r="V190" s="38">
        <f t="shared" si="20"/>
        <v>0.13400640000000003</v>
      </c>
      <c r="W190" s="54">
        <v>2.8200000000000003</v>
      </c>
      <c r="X190" s="71" t="str">
        <f t="shared" si="26"/>
        <v>Q1 2022</v>
      </c>
      <c r="Y190" s="21">
        <f t="shared" si="21"/>
        <v>3840</v>
      </c>
      <c r="Z190" s="21">
        <f t="shared" si="22"/>
        <v>2160</v>
      </c>
      <c r="AA190" s="57">
        <f t="shared" si="23"/>
        <v>200968.29721068247</v>
      </c>
      <c r="AB190" s="59">
        <f t="shared" si="24"/>
        <v>1.7777777777777777</v>
      </c>
      <c r="AC190" s="61">
        <f t="shared" si="25"/>
        <v>685.8</v>
      </c>
    </row>
    <row r="191" spans="4:29" hidden="1">
      <c r="D191" s="12">
        <v>185</v>
      </c>
      <c r="E191" s="36" t="s">
        <v>68</v>
      </c>
      <c r="F191" s="16" t="s">
        <v>9</v>
      </c>
      <c r="G191" s="14" t="s">
        <v>30</v>
      </c>
      <c r="H191" s="13" t="s">
        <v>5</v>
      </c>
      <c r="I191" s="13" t="s">
        <v>53</v>
      </c>
      <c r="J191" s="13" t="s">
        <v>97</v>
      </c>
      <c r="K191" s="13" t="s">
        <v>98</v>
      </c>
      <c r="L191" s="14">
        <v>49</v>
      </c>
      <c r="M191" s="14" t="s">
        <v>99</v>
      </c>
      <c r="N191" s="31">
        <v>1000000</v>
      </c>
      <c r="O191" s="14" t="s">
        <v>1</v>
      </c>
      <c r="P191" s="14" t="s">
        <v>35</v>
      </c>
      <c r="Q191" s="31">
        <v>5000</v>
      </c>
      <c r="R191" s="31">
        <v>1152</v>
      </c>
      <c r="S191" s="30">
        <v>0.10312499999999999</v>
      </c>
      <c r="T191" s="66">
        <f t="shared" si="18"/>
        <v>5.0531249999999996</v>
      </c>
      <c r="U191" s="66">
        <f t="shared" si="19"/>
        <v>4.1634539413574645E-2</v>
      </c>
      <c r="V191" s="38">
        <f t="shared" si="20"/>
        <v>0.29081250000000003</v>
      </c>
      <c r="W191" s="54">
        <v>2.8200000000000003</v>
      </c>
      <c r="X191" s="71" t="str">
        <f t="shared" si="26"/>
        <v>Q1 2022</v>
      </c>
      <c r="Y191" s="21">
        <f t="shared" si="21"/>
        <v>5120</v>
      </c>
      <c r="Z191" s="21">
        <f t="shared" si="22"/>
        <v>1440</v>
      </c>
      <c r="AA191" s="57">
        <f t="shared" si="23"/>
        <v>403728.86704072385</v>
      </c>
      <c r="AB191" s="59">
        <f t="shared" si="24"/>
        <v>3.5555555555555554</v>
      </c>
      <c r="AC191" s="61">
        <f t="shared" si="25"/>
        <v>1244.5999999999999</v>
      </c>
    </row>
    <row r="192" spans="4:29" hidden="1">
      <c r="D192" s="12">
        <v>186</v>
      </c>
      <c r="E192" s="36" t="s">
        <v>68</v>
      </c>
      <c r="F192" s="16" t="s">
        <v>9</v>
      </c>
      <c r="G192" s="14" t="s">
        <v>30</v>
      </c>
      <c r="H192" s="13" t="s">
        <v>90</v>
      </c>
      <c r="I192" s="13" t="s">
        <v>54</v>
      </c>
      <c r="J192" s="13" t="s">
        <v>92</v>
      </c>
      <c r="K192" s="13" t="s">
        <v>43</v>
      </c>
      <c r="L192" s="14">
        <v>17.3</v>
      </c>
      <c r="M192" s="14" t="s">
        <v>15</v>
      </c>
      <c r="N192" s="31">
        <v>1000000</v>
      </c>
      <c r="O192" s="14" t="s">
        <v>2</v>
      </c>
      <c r="P192" s="14" t="s">
        <v>47</v>
      </c>
      <c r="Q192" s="31">
        <v>4000</v>
      </c>
      <c r="R192" s="31">
        <v>1152</v>
      </c>
      <c r="S192" s="30">
        <v>1.6500000000000001E-2</v>
      </c>
      <c r="T192" s="66">
        <f t="shared" si="18"/>
        <v>0.28545000000000004</v>
      </c>
      <c r="U192" s="66">
        <f t="shared" si="19"/>
        <v>1.3613699966955489E-3</v>
      </c>
      <c r="V192" s="38">
        <f t="shared" si="20"/>
        <v>4.6530000000000009E-2</v>
      </c>
      <c r="W192" s="54">
        <v>2.8200000000000003</v>
      </c>
      <c r="X192" s="71" t="str">
        <f t="shared" si="26"/>
        <v>Q1 2022</v>
      </c>
      <c r="Y192" s="21">
        <f t="shared" si="21"/>
        <v>3840</v>
      </c>
      <c r="Z192" s="21">
        <f t="shared" si="22"/>
        <v>2160</v>
      </c>
      <c r="AA192" s="57">
        <f t="shared" si="23"/>
        <v>82507.272527002962</v>
      </c>
      <c r="AB192" s="59">
        <f t="shared" si="24"/>
        <v>1.7777777777777777</v>
      </c>
      <c r="AC192" s="61">
        <f t="shared" si="25"/>
        <v>439.42</v>
      </c>
    </row>
    <row r="193" spans="4:29" hidden="1">
      <c r="D193" s="12">
        <v>187</v>
      </c>
      <c r="E193" s="36" t="s">
        <v>68</v>
      </c>
      <c r="F193" s="16" t="s">
        <v>9</v>
      </c>
      <c r="G193" s="14" t="s">
        <v>30</v>
      </c>
      <c r="H193" s="13" t="s">
        <v>90</v>
      </c>
      <c r="I193" s="13" t="s">
        <v>31</v>
      </c>
      <c r="J193" s="13" t="s">
        <v>216</v>
      </c>
      <c r="K193" s="13" t="s">
        <v>57</v>
      </c>
      <c r="L193" s="14">
        <v>14.2</v>
      </c>
      <c r="M193" s="14" t="s">
        <v>63</v>
      </c>
      <c r="N193" s="31">
        <v>1000000</v>
      </c>
      <c r="O193" s="14" t="s">
        <v>2</v>
      </c>
      <c r="P193" s="14" t="s">
        <v>47</v>
      </c>
      <c r="Q193" s="31">
        <v>10384</v>
      </c>
      <c r="R193" s="31">
        <v>2596</v>
      </c>
      <c r="S193" s="30">
        <v>22.273679999999999</v>
      </c>
      <c r="T193" s="66">
        <f t="shared" si="18"/>
        <v>316.28625599999998</v>
      </c>
      <c r="U193" s="66">
        <f t="shared" si="19"/>
        <v>1.3235900144426371</v>
      </c>
      <c r="V193" s="38">
        <f t="shared" si="20"/>
        <v>62.811777600000006</v>
      </c>
      <c r="W193" s="54">
        <v>2.8200000000000003</v>
      </c>
      <c r="X193" s="71" t="str">
        <f t="shared" si="26"/>
        <v>Q1 2022</v>
      </c>
      <c r="Y193" s="21">
        <f t="shared" si="21"/>
        <v>3024</v>
      </c>
      <c r="Z193" s="21">
        <f t="shared" si="22"/>
        <v>1964</v>
      </c>
      <c r="AA193" s="57">
        <f t="shared" si="23"/>
        <v>59423.948554645533</v>
      </c>
      <c r="AB193" s="59">
        <f t="shared" si="24"/>
        <v>1.539714867617108</v>
      </c>
      <c r="AC193" s="61">
        <f t="shared" si="25"/>
        <v>360.67999999999995</v>
      </c>
    </row>
    <row r="194" spans="4:29" hidden="1">
      <c r="D194" s="12">
        <v>188</v>
      </c>
      <c r="E194" s="36" t="s">
        <v>68</v>
      </c>
      <c r="F194" s="16" t="s">
        <v>9</v>
      </c>
      <c r="G194" s="14" t="s">
        <v>30</v>
      </c>
      <c r="H194" s="13" t="s">
        <v>90</v>
      </c>
      <c r="I194" s="13" t="s">
        <v>31</v>
      </c>
      <c r="J194" s="13" t="s">
        <v>62</v>
      </c>
      <c r="K194" s="13" t="s">
        <v>57</v>
      </c>
      <c r="L194" s="14">
        <v>16.2</v>
      </c>
      <c r="M194" s="14" t="s">
        <v>64</v>
      </c>
      <c r="N194" s="31">
        <v>1000000</v>
      </c>
      <c r="O194" s="14" t="s">
        <v>2</v>
      </c>
      <c r="P194" s="14" t="s">
        <v>47</v>
      </c>
      <c r="Q194" s="31">
        <v>10384</v>
      </c>
      <c r="R194" s="31">
        <v>2596</v>
      </c>
      <c r="S194" s="30">
        <v>19.9892</v>
      </c>
      <c r="T194" s="66">
        <f t="shared" si="18"/>
        <v>323.82504</v>
      </c>
      <c r="U194" s="66">
        <f t="shared" si="19"/>
        <v>1.5430232710111658</v>
      </c>
      <c r="V194" s="38">
        <f t="shared" si="20"/>
        <v>56.369544000000005</v>
      </c>
      <c r="W194" s="54">
        <v>2.8200000000000003</v>
      </c>
      <c r="X194" s="71" t="str">
        <f t="shared" si="26"/>
        <v>Q1 2022</v>
      </c>
      <c r="Y194" s="21">
        <f t="shared" si="21"/>
        <v>3456</v>
      </c>
      <c r="Z194" s="21">
        <f t="shared" si="22"/>
        <v>2234</v>
      </c>
      <c r="AA194" s="57">
        <f t="shared" si="23"/>
        <v>77192.847688309979</v>
      </c>
      <c r="AB194" s="59">
        <f t="shared" si="24"/>
        <v>1.5470008952551477</v>
      </c>
      <c r="AC194" s="61">
        <f t="shared" si="25"/>
        <v>411.47999999999996</v>
      </c>
    </row>
    <row r="195" spans="4:29" hidden="1">
      <c r="D195" s="12">
        <v>189</v>
      </c>
      <c r="E195" s="36" t="s">
        <v>68</v>
      </c>
      <c r="F195" s="16" t="s">
        <v>9</v>
      </c>
      <c r="G195" s="14" t="s">
        <v>30</v>
      </c>
      <c r="H195" s="13" t="s">
        <v>90</v>
      </c>
      <c r="I195" s="13" t="s">
        <v>109</v>
      </c>
      <c r="J195" s="13" t="s">
        <v>110</v>
      </c>
      <c r="K195" s="13" t="s">
        <v>43</v>
      </c>
      <c r="L195" s="14">
        <v>16.2</v>
      </c>
      <c r="M195" s="14" t="s">
        <v>64</v>
      </c>
      <c r="N195" s="31">
        <v>1000000</v>
      </c>
      <c r="O195" s="14" t="s">
        <v>2</v>
      </c>
      <c r="P195" s="14" t="s">
        <v>47</v>
      </c>
      <c r="Q195" s="31">
        <v>4000</v>
      </c>
      <c r="R195" s="31">
        <v>512</v>
      </c>
      <c r="S195" s="30">
        <v>5.4999999999999997E-3</v>
      </c>
      <c r="T195" s="66">
        <f t="shared" si="18"/>
        <v>8.9099999999999985E-2</v>
      </c>
      <c r="U195" s="66">
        <f t="shared" si="19"/>
        <v>4.2456066228570483E-4</v>
      </c>
      <c r="V195" s="38">
        <f t="shared" si="20"/>
        <v>1.5510000000000001E-2</v>
      </c>
      <c r="W195" s="54">
        <v>2.8200000000000003</v>
      </c>
      <c r="X195" s="71" t="str">
        <f t="shared" si="26"/>
        <v>Q1 2022</v>
      </c>
      <c r="Y195" s="21">
        <f t="shared" si="21"/>
        <v>3456</v>
      </c>
      <c r="Z195" s="21">
        <f t="shared" si="22"/>
        <v>2234</v>
      </c>
      <c r="AA195" s="57">
        <f t="shared" si="23"/>
        <v>77192.847688309979</v>
      </c>
      <c r="AB195" s="59">
        <f t="shared" si="24"/>
        <v>1.5470008952551477</v>
      </c>
      <c r="AC195" s="61">
        <f t="shared" si="25"/>
        <v>411.47999999999996</v>
      </c>
    </row>
    <row r="196" spans="4:29" hidden="1">
      <c r="D196" s="12">
        <v>190</v>
      </c>
      <c r="E196" s="36" t="s">
        <v>68</v>
      </c>
      <c r="F196" s="16" t="s">
        <v>9</v>
      </c>
      <c r="G196" s="14" t="s">
        <v>30</v>
      </c>
      <c r="H196" s="13" t="s">
        <v>90</v>
      </c>
      <c r="I196" s="13" t="s">
        <v>102</v>
      </c>
      <c r="J196" s="13" t="s">
        <v>103</v>
      </c>
      <c r="K196" s="13" t="s">
        <v>43</v>
      </c>
      <c r="L196" s="14">
        <v>16</v>
      </c>
      <c r="M196" s="14" t="s">
        <v>66</v>
      </c>
      <c r="N196" s="31">
        <v>1000000</v>
      </c>
      <c r="O196" s="14" t="s">
        <v>2</v>
      </c>
      <c r="P196" s="14" t="s">
        <v>47</v>
      </c>
      <c r="Q196" s="31">
        <v>4000</v>
      </c>
      <c r="R196" s="31">
        <v>1152</v>
      </c>
      <c r="S196" s="30">
        <v>2.75E-2</v>
      </c>
      <c r="T196" s="66">
        <f t="shared" si="18"/>
        <v>0.44</v>
      </c>
      <c r="U196" s="66">
        <f t="shared" si="19"/>
        <v>2.041315235955056E-3</v>
      </c>
      <c r="V196" s="38">
        <f t="shared" si="20"/>
        <v>7.7550000000000008E-2</v>
      </c>
      <c r="W196" s="54">
        <v>2.8200000000000003</v>
      </c>
      <c r="X196" s="71" t="str">
        <f t="shared" si="26"/>
        <v>Q1 2022</v>
      </c>
      <c r="Y196" s="21">
        <f t="shared" si="21"/>
        <v>2560</v>
      </c>
      <c r="Z196" s="21">
        <f t="shared" si="22"/>
        <v>1600</v>
      </c>
      <c r="AA196" s="57">
        <f t="shared" si="23"/>
        <v>74229.644943820225</v>
      </c>
      <c r="AB196" s="59">
        <f t="shared" si="24"/>
        <v>1.6</v>
      </c>
      <c r="AC196" s="61">
        <f t="shared" si="25"/>
        <v>406.4</v>
      </c>
    </row>
    <row r="197" spans="4:29" hidden="1">
      <c r="D197" s="12">
        <v>191</v>
      </c>
      <c r="E197" s="36" t="s">
        <v>68</v>
      </c>
      <c r="F197" s="16" t="s">
        <v>9</v>
      </c>
      <c r="G197" s="14" t="s">
        <v>30</v>
      </c>
      <c r="H197" s="13" t="s">
        <v>90</v>
      </c>
      <c r="I197" s="13" t="s">
        <v>102</v>
      </c>
      <c r="J197" s="13" t="s">
        <v>104</v>
      </c>
      <c r="K197" s="13" t="s">
        <v>43</v>
      </c>
      <c r="L197" s="14">
        <v>17.3</v>
      </c>
      <c r="M197" s="14" t="s">
        <v>15</v>
      </c>
      <c r="N197" s="31">
        <v>1000000</v>
      </c>
      <c r="O197" s="14" t="s">
        <v>2</v>
      </c>
      <c r="P197" s="14" t="s">
        <v>47</v>
      </c>
      <c r="Q197" s="31">
        <v>4000</v>
      </c>
      <c r="R197" s="31">
        <v>1152</v>
      </c>
      <c r="S197" s="30">
        <v>2.75E-2</v>
      </c>
      <c r="T197" s="66">
        <f t="shared" si="18"/>
        <v>0.47575000000000001</v>
      </c>
      <c r="U197" s="66">
        <f t="shared" si="19"/>
        <v>2.2689499944925813E-3</v>
      </c>
      <c r="V197" s="38">
        <f t="shared" si="20"/>
        <v>7.7550000000000008E-2</v>
      </c>
      <c r="W197" s="54">
        <v>2.8200000000000003</v>
      </c>
      <c r="X197" s="71" t="str">
        <f t="shared" si="26"/>
        <v>Q1 2022</v>
      </c>
      <c r="Y197" s="21">
        <f t="shared" si="21"/>
        <v>3840</v>
      </c>
      <c r="Z197" s="21">
        <f t="shared" si="22"/>
        <v>2160</v>
      </c>
      <c r="AA197" s="57">
        <f t="shared" si="23"/>
        <v>82507.272527002962</v>
      </c>
      <c r="AB197" s="59">
        <f t="shared" si="24"/>
        <v>1.7777777777777777</v>
      </c>
      <c r="AC197" s="61">
        <f t="shared" si="25"/>
        <v>439.42</v>
      </c>
    </row>
    <row r="198" spans="4:29" hidden="1">
      <c r="D198" s="12">
        <v>192</v>
      </c>
      <c r="E198" s="36" t="s">
        <v>68</v>
      </c>
      <c r="F198" s="16" t="s">
        <v>9</v>
      </c>
      <c r="G198" s="14" t="s">
        <v>30</v>
      </c>
      <c r="H198" s="13" t="s">
        <v>90</v>
      </c>
      <c r="I198" s="13" t="s">
        <v>45</v>
      </c>
      <c r="J198" s="13" t="s">
        <v>101</v>
      </c>
      <c r="K198" s="13" t="s">
        <v>43</v>
      </c>
      <c r="L198" s="14">
        <v>16</v>
      </c>
      <c r="M198" s="14" t="s">
        <v>66</v>
      </c>
      <c r="N198" s="31">
        <v>1000000</v>
      </c>
      <c r="O198" s="14" t="s">
        <v>2</v>
      </c>
      <c r="P198" s="14" t="s">
        <v>47</v>
      </c>
      <c r="Q198" s="31">
        <v>4000</v>
      </c>
      <c r="R198" s="31">
        <v>1152</v>
      </c>
      <c r="S198" s="30">
        <v>2.4750000000000001E-2</v>
      </c>
      <c r="T198" s="66">
        <f t="shared" si="18"/>
        <v>0.39600000000000002</v>
      </c>
      <c r="U198" s="66">
        <f t="shared" si="19"/>
        <v>1.8371837123595505E-3</v>
      </c>
      <c r="V198" s="38">
        <f t="shared" si="20"/>
        <v>6.979500000000001E-2</v>
      </c>
      <c r="W198" s="54">
        <v>2.8200000000000003</v>
      </c>
      <c r="X198" s="71" t="str">
        <f t="shared" si="26"/>
        <v>Q1 2022</v>
      </c>
      <c r="Y198" s="21">
        <f t="shared" si="21"/>
        <v>2560</v>
      </c>
      <c r="Z198" s="21">
        <f t="shared" si="22"/>
        <v>1600</v>
      </c>
      <c r="AA198" s="57">
        <f t="shared" si="23"/>
        <v>74229.644943820225</v>
      </c>
      <c r="AB198" s="59">
        <f t="shared" si="24"/>
        <v>1.6</v>
      </c>
      <c r="AC198" s="61">
        <f t="shared" si="25"/>
        <v>406.4</v>
      </c>
    </row>
    <row r="199" spans="4:29" hidden="1">
      <c r="D199" s="12">
        <v>193</v>
      </c>
      <c r="E199" s="36" t="s">
        <v>68</v>
      </c>
      <c r="F199" s="16" t="s">
        <v>9</v>
      </c>
      <c r="G199" s="14" t="s">
        <v>30</v>
      </c>
      <c r="H199" s="13" t="s">
        <v>90</v>
      </c>
      <c r="I199" s="13" t="s">
        <v>45</v>
      </c>
      <c r="J199" s="13" t="s">
        <v>46</v>
      </c>
      <c r="K199" s="13" t="s">
        <v>43</v>
      </c>
      <c r="L199" s="14">
        <v>17.3</v>
      </c>
      <c r="M199" s="14" t="s">
        <v>15</v>
      </c>
      <c r="N199" s="31">
        <v>1000000</v>
      </c>
      <c r="O199" s="14" t="s">
        <v>2</v>
      </c>
      <c r="P199" s="14" t="s">
        <v>47</v>
      </c>
      <c r="Q199" s="31">
        <v>10000</v>
      </c>
      <c r="R199" s="31">
        <v>240</v>
      </c>
      <c r="S199" s="30">
        <v>5.5E-2</v>
      </c>
      <c r="T199" s="66">
        <f t="shared" ref="T199:T262" si="27">L199*S199</f>
        <v>0.95150000000000001</v>
      </c>
      <c r="U199" s="66">
        <f t="shared" ref="U199:U262" si="28">S199*AA199/10^6</f>
        <v>4.5378999889851626E-3</v>
      </c>
      <c r="V199" s="38">
        <f t="shared" ref="V199:V262" si="29">S199*W199</f>
        <v>0.15510000000000002</v>
      </c>
      <c r="W199" s="54">
        <v>2.8200000000000003</v>
      </c>
      <c r="X199" s="71" t="str">
        <f t="shared" si="26"/>
        <v>Q1 2022</v>
      </c>
      <c r="Y199" s="21">
        <f t="shared" ref="Y199:Y262" si="30">1*LEFT(M199, FIND("x", M199)-2)</f>
        <v>3840</v>
      </c>
      <c r="Z199" s="21">
        <f t="shared" ref="Z199:Z262" si="31">1*RIGHT(M199, LEN(M199)-FIND("x", M199)-1)</f>
        <v>2160</v>
      </c>
      <c r="AA199" s="57">
        <f t="shared" ref="AA199:AA262" si="32">AC199^2*AB199/(1+AB199^2)</f>
        <v>82507.272527002962</v>
      </c>
      <c r="AB199" s="59">
        <f t="shared" ref="AB199:AB262" si="33">Y199/Z199</f>
        <v>1.7777777777777777</v>
      </c>
      <c r="AC199" s="61">
        <f t="shared" ref="AC199:AC262" si="34">L199*25.4</f>
        <v>439.42</v>
      </c>
    </row>
    <row r="200" spans="4:29" hidden="1">
      <c r="D200" s="12">
        <v>194</v>
      </c>
      <c r="E200" s="36" t="s">
        <v>68</v>
      </c>
      <c r="F200" s="16" t="s">
        <v>9</v>
      </c>
      <c r="G200" s="14" t="s">
        <v>30</v>
      </c>
      <c r="H200" s="13" t="s">
        <v>4</v>
      </c>
      <c r="I200" s="13" t="s">
        <v>31</v>
      </c>
      <c r="J200" s="13" t="s">
        <v>56</v>
      </c>
      <c r="K200" s="13" t="s">
        <v>57</v>
      </c>
      <c r="L200" s="14">
        <v>12.9</v>
      </c>
      <c r="M200" s="14" t="s">
        <v>16</v>
      </c>
      <c r="N200" s="31">
        <v>1000000</v>
      </c>
      <c r="O200" s="14" t="s">
        <v>2</v>
      </c>
      <c r="P200" s="14" t="s">
        <v>47</v>
      </c>
      <c r="Q200" s="31">
        <v>10384</v>
      </c>
      <c r="R200" s="31">
        <v>2596</v>
      </c>
      <c r="S200" s="30">
        <v>16.27692</v>
      </c>
      <c r="T200" s="66">
        <f t="shared" si="27"/>
        <v>209.97226800000001</v>
      </c>
      <c r="U200" s="66">
        <f t="shared" si="28"/>
        <v>0.83868893010219392</v>
      </c>
      <c r="V200" s="38">
        <f t="shared" si="29"/>
        <v>45.900914400000005</v>
      </c>
      <c r="W200" s="54">
        <v>2.8200000000000003</v>
      </c>
      <c r="X200" s="71" t="str">
        <f t="shared" ref="X200:X263" si="35">G200&amp;" "&amp;F200</f>
        <v>Q1 2022</v>
      </c>
      <c r="Y200" s="21">
        <f t="shared" si="30"/>
        <v>2732</v>
      </c>
      <c r="Z200" s="21">
        <f t="shared" si="31"/>
        <v>2048</v>
      </c>
      <c r="AA200" s="57">
        <f t="shared" si="32"/>
        <v>51526.267260771325</v>
      </c>
      <c r="AB200" s="59">
        <f t="shared" si="33"/>
        <v>1.333984375</v>
      </c>
      <c r="AC200" s="61">
        <f t="shared" si="34"/>
        <v>327.65999999999997</v>
      </c>
    </row>
    <row r="201" spans="4:29" hidden="1">
      <c r="D201" s="12">
        <v>195</v>
      </c>
      <c r="E201" s="36" t="s">
        <v>68</v>
      </c>
      <c r="F201" s="16" t="s">
        <v>9</v>
      </c>
      <c r="G201" s="14" t="s">
        <v>30</v>
      </c>
      <c r="H201" s="13" t="s">
        <v>6</v>
      </c>
      <c r="I201" s="13" t="s">
        <v>139</v>
      </c>
      <c r="J201" s="13"/>
      <c r="K201" s="13" t="s">
        <v>123</v>
      </c>
      <c r="L201" s="14">
        <v>65</v>
      </c>
      <c r="M201" s="14" t="s">
        <v>15</v>
      </c>
      <c r="N201" s="31">
        <v>1000000</v>
      </c>
      <c r="O201" s="14" t="s">
        <v>1</v>
      </c>
      <c r="P201" s="14" t="s">
        <v>35</v>
      </c>
      <c r="Q201" s="31">
        <v>9216</v>
      </c>
      <c r="R201" s="31">
        <v>576</v>
      </c>
      <c r="S201" s="30">
        <v>2.6610000000000002E-3</v>
      </c>
      <c r="T201" s="66">
        <f t="shared" si="27"/>
        <v>0.17296500000000001</v>
      </c>
      <c r="U201" s="66">
        <f t="shared" si="28"/>
        <v>3.099357063454006E-3</v>
      </c>
      <c r="V201" s="38">
        <f t="shared" si="29"/>
        <v>7.504020000000001E-3</v>
      </c>
      <c r="W201" s="54">
        <v>2.8200000000000003</v>
      </c>
      <c r="X201" s="71" t="str">
        <f t="shared" si="35"/>
        <v>Q1 2022</v>
      </c>
      <c r="Y201" s="21">
        <f t="shared" si="30"/>
        <v>3840</v>
      </c>
      <c r="Z201" s="21">
        <f t="shared" si="31"/>
        <v>2160</v>
      </c>
      <c r="AA201" s="57">
        <f t="shared" si="32"/>
        <v>1164733.9584569733</v>
      </c>
      <c r="AB201" s="59">
        <f t="shared" si="33"/>
        <v>1.7777777777777777</v>
      </c>
      <c r="AC201" s="61">
        <f t="shared" si="34"/>
        <v>1651</v>
      </c>
    </row>
    <row r="202" spans="4:29" hidden="1">
      <c r="D202" s="12">
        <v>196</v>
      </c>
      <c r="E202" s="36" t="s">
        <v>68</v>
      </c>
      <c r="F202" s="16" t="s">
        <v>9</v>
      </c>
      <c r="G202" s="14" t="s">
        <v>30</v>
      </c>
      <c r="H202" s="13" t="s">
        <v>6</v>
      </c>
      <c r="I202" s="13" t="s">
        <v>48</v>
      </c>
      <c r="J202" s="13" t="s">
        <v>215</v>
      </c>
      <c r="K202" s="13" t="s">
        <v>123</v>
      </c>
      <c r="L202" s="14">
        <v>55</v>
      </c>
      <c r="M202" s="14" t="s">
        <v>15</v>
      </c>
      <c r="N202" s="31">
        <v>400000</v>
      </c>
      <c r="O202" s="14" t="s">
        <v>1</v>
      </c>
      <c r="P202" s="14" t="s">
        <v>35</v>
      </c>
      <c r="Q202" s="31">
        <v>2000</v>
      </c>
      <c r="R202" s="31">
        <v>200</v>
      </c>
      <c r="S202" s="30">
        <v>1.0395E-2</v>
      </c>
      <c r="T202" s="66">
        <f t="shared" si="27"/>
        <v>0.57172500000000004</v>
      </c>
      <c r="U202" s="66">
        <f t="shared" si="28"/>
        <v>8.6686186347774471E-3</v>
      </c>
      <c r="V202" s="38">
        <f t="shared" si="29"/>
        <v>2.9313900000000004E-2</v>
      </c>
      <c r="W202" s="54">
        <v>2.8200000000000003</v>
      </c>
      <c r="X202" s="71" t="str">
        <f t="shared" si="35"/>
        <v>Q1 2022</v>
      </c>
      <c r="Y202" s="21">
        <f t="shared" si="30"/>
        <v>3840</v>
      </c>
      <c r="Z202" s="21">
        <f t="shared" si="31"/>
        <v>2160</v>
      </c>
      <c r="AA202" s="57">
        <f t="shared" si="32"/>
        <v>833921.94658753707</v>
      </c>
      <c r="AB202" s="59">
        <f t="shared" si="33"/>
        <v>1.7777777777777777</v>
      </c>
      <c r="AC202" s="61">
        <f t="shared" si="34"/>
        <v>1397</v>
      </c>
    </row>
    <row r="203" spans="4:29" hidden="1">
      <c r="D203" s="12">
        <v>197</v>
      </c>
      <c r="E203" s="36" t="s">
        <v>68</v>
      </c>
      <c r="F203" s="16" t="s">
        <v>9</v>
      </c>
      <c r="G203" s="14" t="s">
        <v>30</v>
      </c>
      <c r="H203" s="13" t="s">
        <v>6</v>
      </c>
      <c r="I203" s="13" t="s">
        <v>48</v>
      </c>
      <c r="J203" s="13" t="s">
        <v>91</v>
      </c>
      <c r="K203" s="13" t="s">
        <v>123</v>
      </c>
      <c r="L203" s="14">
        <v>65</v>
      </c>
      <c r="M203" s="14" t="s">
        <v>15</v>
      </c>
      <c r="N203" s="31">
        <v>400000</v>
      </c>
      <c r="O203" s="14" t="s">
        <v>1</v>
      </c>
      <c r="P203" s="14" t="s">
        <v>35</v>
      </c>
      <c r="Q203" s="31">
        <v>9504</v>
      </c>
      <c r="R203" s="31">
        <v>792</v>
      </c>
      <c r="S203" s="30">
        <v>4.5418E-2</v>
      </c>
      <c r="T203" s="66">
        <f t="shared" si="27"/>
        <v>2.9521700000000002</v>
      </c>
      <c r="U203" s="66">
        <f t="shared" si="28"/>
        <v>5.2899886925198814E-2</v>
      </c>
      <c r="V203" s="38">
        <f t="shared" si="29"/>
        <v>0.12807876000000001</v>
      </c>
      <c r="W203" s="54">
        <v>2.8200000000000003</v>
      </c>
      <c r="X203" s="71" t="str">
        <f t="shared" si="35"/>
        <v>Q1 2022</v>
      </c>
      <c r="Y203" s="21">
        <f t="shared" si="30"/>
        <v>3840</v>
      </c>
      <c r="Z203" s="21">
        <f t="shared" si="31"/>
        <v>2160</v>
      </c>
      <c r="AA203" s="57">
        <f t="shared" si="32"/>
        <v>1164733.9584569733</v>
      </c>
      <c r="AB203" s="59">
        <f t="shared" si="33"/>
        <v>1.7777777777777777</v>
      </c>
      <c r="AC203" s="61">
        <f t="shared" si="34"/>
        <v>1651</v>
      </c>
    </row>
    <row r="204" spans="4:29" hidden="1">
      <c r="D204" s="12">
        <v>198</v>
      </c>
      <c r="E204" s="36" t="s">
        <v>68</v>
      </c>
      <c r="F204" s="16" t="s">
        <v>9</v>
      </c>
      <c r="G204" s="14" t="s">
        <v>30</v>
      </c>
      <c r="H204" s="13" t="s">
        <v>6</v>
      </c>
      <c r="I204" s="13" t="s">
        <v>48</v>
      </c>
      <c r="J204" s="13" t="s">
        <v>49</v>
      </c>
      <c r="K204" s="13" t="s">
        <v>123</v>
      </c>
      <c r="L204" s="14">
        <v>75</v>
      </c>
      <c r="M204" s="14" t="s">
        <v>15</v>
      </c>
      <c r="N204" s="31">
        <v>400000</v>
      </c>
      <c r="O204" s="14" t="s">
        <v>1</v>
      </c>
      <c r="P204" s="14" t="s">
        <v>35</v>
      </c>
      <c r="Q204" s="31">
        <v>15360</v>
      </c>
      <c r="R204" s="31">
        <v>1280</v>
      </c>
      <c r="S204" s="30">
        <v>2.5281000000000001E-2</v>
      </c>
      <c r="T204" s="66">
        <f t="shared" si="27"/>
        <v>1.8960750000000002</v>
      </c>
      <c r="U204" s="66">
        <f t="shared" si="28"/>
        <v>3.9202774087833833E-2</v>
      </c>
      <c r="V204" s="38">
        <f t="shared" si="29"/>
        <v>7.1292420000000009E-2</v>
      </c>
      <c r="W204" s="54">
        <v>2.8200000000000003</v>
      </c>
      <c r="X204" s="71" t="str">
        <f t="shared" si="35"/>
        <v>Q1 2022</v>
      </c>
      <c r="Y204" s="21">
        <f t="shared" si="30"/>
        <v>3840</v>
      </c>
      <c r="Z204" s="21">
        <f t="shared" si="31"/>
        <v>2160</v>
      </c>
      <c r="AA204" s="57">
        <f t="shared" si="32"/>
        <v>1550681.3056379822</v>
      </c>
      <c r="AB204" s="59">
        <f t="shared" si="33"/>
        <v>1.7777777777777777</v>
      </c>
      <c r="AC204" s="61">
        <f t="shared" si="34"/>
        <v>1905</v>
      </c>
    </row>
    <row r="205" spans="4:29" hidden="1">
      <c r="D205" s="12">
        <v>199</v>
      </c>
      <c r="E205" s="36" t="s">
        <v>68</v>
      </c>
      <c r="F205" s="16" t="s">
        <v>9</v>
      </c>
      <c r="G205" s="14" t="s">
        <v>30</v>
      </c>
      <c r="H205" s="13" t="s">
        <v>6</v>
      </c>
      <c r="I205" s="13" t="s">
        <v>48</v>
      </c>
      <c r="J205" s="13"/>
      <c r="K205" s="13" t="s">
        <v>123</v>
      </c>
      <c r="L205" s="14">
        <v>85</v>
      </c>
      <c r="M205" s="14" t="s">
        <v>52</v>
      </c>
      <c r="N205" s="31">
        <v>400000</v>
      </c>
      <c r="O205" s="14" t="s">
        <v>1</v>
      </c>
      <c r="P205" s="14" t="s">
        <v>35</v>
      </c>
      <c r="Q205" s="31">
        <v>21060</v>
      </c>
      <c r="R205" s="31">
        <v>2340</v>
      </c>
      <c r="S205" s="30">
        <v>3.0409999999999999E-3</v>
      </c>
      <c r="T205" s="66">
        <f t="shared" si="27"/>
        <v>0.25848499999999996</v>
      </c>
      <c r="U205" s="66">
        <f t="shared" si="28"/>
        <v>6.0569542879050442E-3</v>
      </c>
      <c r="V205" s="38">
        <f t="shared" si="29"/>
        <v>8.5756200000000008E-3</v>
      </c>
      <c r="W205" s="54">
        <v>2.8200000000000003</v>
      </c>
      <c r="X205" s="71" t="str">
        <f t="shared" si="35"/>
        <v>Q1 2022</v>
      </c>
      <c r="Y205" s="21">
        <f t="shared" si="30"/>
        <v>7680</v>
      </c>
      <c r="Z205" s="21">
        <f t="shared" si="31"/>
        <v>4320</v>
      </c>
      <c r="AA205" s="57">
        <f t="shared" si="32"/>
        <v>1991763.9881305636</v>
      </c>
      <c r="AB205" s="59">
        <f t="shared" si="33"/>
        <v>1.7777777777777777</v>
      </c>
      <c r="AC205" s="61">
        <f t="shared" si="34"/>
        <v>2159</v>
      </c>
    </row>
    <row r="206" spans="4:29" hidden="1">
      <c r="D206" s="12">
        <v>200</v>
      </c>
      <c r="E206" s="36" t="s">
        <v>68</v>
      </c>
      <c r="F206" s="16" t="s">
        <v>9</v>
      </c>
      <c r="G206" s="14" t="s">
        <v>30</v>
      </c>
      <c r="H206" s="13" t="s">
        <v>6</v>
      </c>
      <c r="I206" s="13" t="s">
        <v>93</v>
      </c>
      <c r="J206" s="13" t="s">
        <v>94</v>
      </c>
      <c r="K206" s="13" t="s">
        <v>95</v>
      </c>
      <c r="L206" s="14">
        <v>75</v>
      </c>
      <c r="M206" s="14" t="s">
        <v>15</v>
      </c>
      <c r="N206" s="31">
        <v>1000000</v>
      </c>
      <c r="O206" s="14" t="s">
        <v>2</v>
      </c>
      <c r="P206" s="14" t="s">
        <v>35</v>
      </c>
      <c r="Q206" s="31">
        <v>46080</v>
      </c>
      <c r="R206" s="31">
        <v>2880</v>
      </c>
      <c r="S206" s="30">
        <v>5.3221999999999998E-2</v>
      </c>
      <c r="T206" s="66">
        <f t="shared" si="27"/>
        <v>3.9916499999999999</v>
      </c>
      <c r="U206" s="66">
        <f t="shared" si="28"/>
        <v>8.2530360448664686E-2</v>
      </c>
      <c r="V206" s="38">
        <f t="shared" si="29"/>
        <v>0.15008604</v>
      </c>
      <c r="W206" s="54">
        <v>2.8200000000000003</v>
      </c>
      <c r="X206" s="71" t="str">
        <f t="shared" si="35"/>
        <v>Q1 2022</v>
      </c>
      <c r="Y206" s="21">
        <f t="shared" si="30"/>
        <v>3840</v>
      </c>
      <c r="Z206" s="21">
        <f t="shared" si="31"/>
        <v>2160</v>
      </c>
      <c r="AA206" s="57">
        <f t="shared" si="32"/>
        <v>1550681.3056379822</v>
      </c>
      <c r="AB206" s="59">
        <f t="shared" si="33"/>
        <v>1.7777777777777777</v>
      </c>
      <c r="AC206" s="61">
        <f t="shared" si="34"/>
        <v>1905</v>
      </c>
    </row>
    <row r="207" spans="4:29" hidden="1">
      <c r="D207" s="12">
        <v>201</v>
      </c>
      <c r="E207" s="36" t="s">
        <v>68</v>
      </c>
      <c r="F207" s="16" t="s">
        <v>9</v>
      </c>
      <c r="G207" s="14" t="s">
        <v>30</v>
      </c>
      <c r="H207" s="13" t="s">
        <v>6</v>
      </c>
      <c r="I207" s="13" t="s">
        <v>93</v>
      </c>
      <c r="J207" s="13" t="s">
        <v>94</v>
      </c>
      <c r="K207" s="13" t="s">
        <v>95</v>
      </c>
      <c r="L207" s="14">
        <v>85</v>
      </c>
      <c r="M207" s="14" t="s">
        <v>52</v>
      </c>
      <c r="N207" s="31">
        <v>1000000</v>
      </c>
      <c r="O207" s="14" t="s">
        <v>2</v>
      </c>
      <c r="P207" s="14" t="s">
        <v>35</v>
      </c>
      <c r="Q207" s="31">
        <v>46080</v>
      </c>
      <c r="R207" s="31">
        <v>2880</v>
      </c>
      <c r="S207" s="30">
        <v>7.3180999999999996E-2</v>
      </c>
      <c r="T207" s="66">
        <f t="shared" si="27"/>
        <v>6.2203849999999994</v>
      </c>
      <c r="U207" s="66">
        <f t="shared" si="28"/>
        <v>0.14575928041538275</v>
      </c>
      <c r="V207" s="38">
        <f t="shared" si="29"/>
        <v>0.20637042</v>
      </c>
      <c r="W207" s="54">
        <v>2.8200000000000003</v>
      </c>
      <c r="X207" s="71" t="str">
        <f t="shared" si="35"/>
        <v>Q1 2022</v>
      </c>
      <c r="Y207" s="21">
        <f t="shared" si="30"/>
        <v>7680</v>
      </c>
      <c r="Z207" s="21">
        <f t="shared" si="31"/>
        <v>4320</v>
      </c>
      <c r="AA207" s="57">
        <f t="shared" si="32"/>
        <v>1991763.9881305636</v>
      </c>
      <c r="AB207" s="59">
        <f t="shared" si="33"/>
        <v>1.7777777777777777</v>
      </c>
      <c r="AC207" s="61">
        <f t="shared" si="34"/>
        <v>2159</v>
      </c>
    </row>
    <row r="208" spans="4:29" hidden="1">
      <c r="D208" s="12">
        <v>202</v>
      </c>
      <c r="E208" s="36" t="s">
        <v>68</v>
      </c>
      <c r="F208" s="16" t="s">
        <v>9</v>
      </c>
      <c r="G208" s="14" t="s">
        <v>30</v>
      </c>
      <c r="H208" s="13" t="s">
        <v>6</v>
      </c>
      <c r="I208" s="13" t="s">
        <v>93</v>
      </c>
      <c r="J208" s="13" t="s">
        <v>38</v>
      </c>
      <c r="K208" s="13"/>
      <c r="L208" s="14">
        <v>65</v>
      </c>
      <c r="M208" s="14" t="s">
        <v>15</v>
      </c>
      <c r="N208" s="31">
        <v>1000000</v>
      </c>
      <c r="O208" s="14" t="s">
        <v>2</v>
      </c>
      <c r="P208" s="14" t="s">
        <v>35</v>
      </c>
      <c r="Q208" s="31">
        <v>37440</v>
      </c>
      <c r="R208" s="31">
        <v>2340</v>
      </c>
      <c r="S208" s="30">
        <v>2.1621999999999999E-2</v>
      </c>
      <c r="T208" s="66">
        <f t="shared" si="27"/>
        <v>1.40543</v>
      </c>
      <c r="U208" s="66">
        <f t="shared" si="28"/>
        <v>2.5183877649756676E-2</v>
      </c>
      <c r="V208" s="38">
        <f t="shared" si="29"/>
        <v>6.097404E-2</v>
      </c>
      <c r="W208" s="54">
        <v>2.8200000000000003</v>
      </c>
      <c r="X208" s="71" t="str">
        <f t="shared" si="35"/>
        <v>Q1 2022</v>
      </c>
      <c r="Y208" s="21">
        <f t="shared" si="30"/>
        <v>3840</v>
      </c>
      <c r="Z208" s="21">
        <f t="shared" si="31"/>
        <v>2160</v>
      </c>
      <c r="AA208" s="57">
        <f t="shared" si="32"/>
        <v>1164733.9584569733</v>
      </c>
      <c r="AB208" s="59">
        <f t="shared" si="33"/>
        <v>1.7777777777777777</v>
      </c>
      <c r="AC208" s="61">
        <f t="shared" si="34"/>
        <v>1651</v>
      </c>
    </row>
    <row r="209" spans="4:29" hidden="1">
      <c r="D209" s="12">
        <v>203</v>
      </c>
      <c r="E209" s="36" t="s">
        <v>68</v>
      </c>
      <c r="F209" s="16" t="s">
        <v>9</v>
      </c>
      <c r="G209" s="14" t="s">
        <v>30</v>
      </c>
      <c r="H209" s="13" t="s">
        <v>6</v>
      </c>
      <c r="I209" s="13" t="s">
        <v>125</v>
      </c>
      <c r="J209" s="13"/>
      <c r="K209" s="13" t="s">
        <v>123</v>
      </c>
      <c r="L209" s="14">
        <v>65</v>
      </c>
      <c r="M209" s="14" t="s">
        <v>15</v>
      </c>
      <c r="N209" s="31">
        <v>1000000</v>
      </c>
      <c r="O209" s="14" t="s">
        <v>2</v>
      </c>
      <c r="P209" s="14" t="s">
        <v>35</v>
      </c>
      <c r="Q209" s="31">
        <v>16384</v>
      </c>
      <c r="R209" s="31">
        <v>1000</v>
      </c>
      <c r="S209" s="30">
        <v>0.24141699999999999</v>
      </c>
      <c r="T209" s="66">
        <f t="shared" si="27"/>
        <v>15.692105</v>
      </c>
      <c r="U209" s="66">
        <f t="shared" si="28"/>
        <v>0.28118657804880709</v>
      </c>
      <c r="V209" s="38">
        <f t="shared" si="29"/>
        <v>0.6807959400000001</v>
      </c>
      <c r="W209" s="54">
        <v>2.8200000000000003</v>
      </c>
      <c r="X209" s="71" t="str">
        <f t="shared" si="35"/>
        <v>Q1 2022</v>
      </c>
      <c r="Y209" s="21">
        <f t="shared" si="30"/>
        <v>3840</v>
      </c>
      <c r="Z209" s="21">
        <f t="shared" si="31"/>
        <v>2160</v>
      </c>
      <c r="AA209" s="57">
        <f t="shared" si="32"/>
        <v>1164733.9584569733</v>
      </c>
      <c r="AB209" s="59">
        <f t="shared" si="33"/>
        <v>1.7777777777777777</v>
      </c>
      <c r="AC209" s="61">
        <f t="shared" si="34"/>
        <v>1651</v>
      </c>
    </row>
    <row r="210" spans="4:29" hidden="1">
      <c r="D210" s="12">
        <v>204</v>
      </c>
      <c r="E210" s="36" t="s">
        <v>68</v>
      </c>
      <c r="F210" s="16" t="s">
        <v>9</v>
      </c>
      <c r="G210" s="14" t="s">
        <v>30</v>
      </c>
      <c r="H210" s="13" t="s">
        <v>6</v>
      </c>
      <c r="I210" s="13" t="s">
        <v>125</v>
      </c>
      <c r="J210" s="13"/>
      <c r="K210" s="13" t="s">
        <v>123</v>
      </c>
      <c r="L210" s="14">
        <v>65</v>
      </c>
      <c r="M210" s="14" t="s">
        <v>52</v>
      </c>
      <c r="N210" s="31">
        <v>1000000</v>
      </c>
      <c r="O210" s="14" t="s">
        <v>2</v>
      </c>
      <c r="P210" s="14" t="s">
        <v>35</v>
      </c>
      <c r="Q210" s="31">
        <v>12000</v>
      </c>
      <c r="R210" s="31">
        <v>1000</v>
      </c>
      <c r="S210" s="30">
        <v>7.1000000000000002E-4</v>
      </c>
      <c r="T210" s="66">
        <f t="shared" si="27"/>
        <v>4.6150000000000004E-2</v>
      </c>
      <c r="U210" s="66">
        <f t="shared" si="28"/>
        <v>8.2696111050445105E-4</v>
      </c>
      <c r="V210" s="38">
        <f t="shared" si="29"/>
        <v>2.0022000000000004E-3</v>
      </c>
      <c r="W210" s="54">
        <v>2.8200000000000003</v>
      </c>
      <c r="X210" s="71" t="str">
        <f t="shared" si="35"/>
        <v>Q1 2022</v>
      </c>
      <c r="Y210" s="21">
        <f t="shared" si="30"/>
        <v>7680</v>
      </c>
      <c r="Z210" s="21">
        <f t="shared" si="31"/>
        <v>4320</v>
      </c>
      <c r="AA210" s="57">
        <f t="shared" si="32"/>
        <v>1164733.9584569733</v>
      </c>
      <c r="AB210" s="59">
        <f t="shared" si="33"/>
        <v>1.7777777777777777</v>
      </c>
      <c r="AC210" s="61">
        <f t="shared" si="34"/>
        <v>1651</v>
      </c>
    </row>
    <row r="211" spans="4:29" hidden="1">
      <c r="D211" s="12">
        <v>205</v>
      </c>
      <c r="E211" s="36" t="s">
        <v>68</v>
      </c>
      <c r="F211" s="16" t="s">
        <v>9</v>
      </c>
      <c r="G211" s="14" t="s">
        <v>30</v>
      </c>
      <c r="H211" s="13" t="s">
        <v>6</v>
      </c>
      <c r="I211" s="13" t="s">
        <v>125</v>
      </c>
      <c r="J211" s="13"/>
      <c r="K211" s="13" t="s">
        <v>123</v>
      </c>
      <c r="L211" s="14">
        <v>75</v>
      </c>
      <c r="M211" s="14" t="s">
        <v>15</v>
      </c>
      <c r="N211" s="31">
        <v>1000000</v>
      </c>
      <c r="O211" s="14" t="s">
        <v>2</v>
      </c>
      <c r="P211" s="14" t="s">
        <v>35</v>
      </c>
      <c r="Q211" s="31">
        <v>12000</v>
      </c>
      <c r="R211" s="31">
        <v>1000</v>
      </c>
      <c r="S211" s="30">
        <v>7.8673000000000007E-2</v>
      </c>
      <c r="T211" s="66">
        <f t="shared" si="27"/>
        <v>5.9004750000000001</v>
      </c>
      <c r="U211" s="66">
        <f t="shared" si="28"/>
        <v>0.12199675035845697</v>
      </c>
      <c r="V211" s="38">
        <f t="shared" si="29"/>
        <v>0.22185786000000005</v>
      </c>
      <c r="W211" s="54">
        <v>2.8200000000000003</v>
      </c>
      <c r="X211" s="71" t="str">
        <f t="shared" si="35"/>
        <v>Q1 2022</v>
      </c>
      <c r="Y211" s="21">
        <f t="shared" si="30"/>
        <v>3840</v>
      </c>
      <c r="Z211" s="21">
        <f t="shared" si="31"/>
        <v>2160</v>
      </c>
      <c r="AA211" s="57">
        <f t="shared" si="32"/>
        <v>1550681.3056379822</v>
      </c>
      <c r="AB211" s="59">
        <f t="shared" si="33"/>
        <v>1.7777777777777777</v>
      </c>
      <c r="AC211" s="61">
        <f t="shared" si="34"/>
        <v>1905</v>
      </c>
    </row>
    <row r="212" spans="4:29" hidden="1">
      <c r="D212" s="12">
        <v>206</v>
      </c>
      <c r="E212" s="36" t="s">
        <v>68</v>
      </c>
      <c r="F212" s="16" t="s">
        <v>9</v>
      </c>
      <c r="G212" s="14" t="s">
        <v>30</v>
      </c>
      <c r="H212" s="13" t="s">
        <v>6</v>
      </c>
      <c r="I212" s="13" t="s">
        <v>125</v>
      </c>
      <c r="J212" s="13"/>
      <c r="K212" s="13" t="s">
        <v>123</v>
      </c>
      <c r="L212" s="14">
        <v>75</v>
      </c>
      <c r="M212" s="14" t="s">
        <v>52</v>
      </c>
      <c r="N212" s="31">
        <v>1000000</v>
      </c>
      <c r="O212" s="14" t="s">
        <v>2</v>
      </c>
      <c r="P212" s="14" t="s">
        <v>35</v>
      </c>
      <c r="Q212" s="31">
        <v>16000</v>
      </c>
      <c r="R212" s="31">
        <v>2000</v>
      </c>
      <c r="S212" s="30">
        <v>5.0799999999999999E-4</v>
      </c>
      <c r="T212" s="66">
        <f t="shared" si="27"/>
        <v>3.8100000000000002E-2</v>
      </c>
      <c r="U212" s="66">
        <f t="shared" si="28"/>
        <v>7.8774610326409495E-4</v>
      </c>
      <c r="V212" s="38">
        <f t="shared" si="29"/>
        <v>1.43256E-3</v>
      </c>
      <c r="W212" s="54">
        <v>2.8200000000000003</v>
      </c>
      <c r="X212" s="71" t="str">
        <f t="shared" si="35"/>
        <v>Q1 2022</v>
      </c>
      <c r="Y212" s="21">
        <f t="shared" si="30"/>
        <v>7680</v>
      </c>
      <c r="Z212" s="21">
        <f t="shared" si="31"/>
        <v>4320</v>
      </c>
      <c r="AA212" s="57">
        <f t="shared" si="32"/>
        <v>1550681.3056379822</v>
      </c>
      <c r="AB212" s="59">
        <f t="shared" si="33"/>
        <v>1.7777777777777777</v>
      </c>
      <c r="AC212" s="61">
        <f t="shared" si="34"/>
        <v>1905</v>
      </c>
    </row>
    <row r="213" spans="4:29" hidden="1">
      <c r="D213" s="12">
        <v>207</v>
      </c>
      <c r="E213" s="36" t="s">
        <v>68</v>
      </c>
      <c r="F213" s="16" t="s">
        <v>9</v>
      </c>
      <c r="G213" s="14" t="s">
        <v>30</v>
      </c>
      <c r="H213" s="13" t="s">
        <v>6</v>
      </c>
      <c r="I213" s="13" t="s">
        <v>125</v>
      </c>
      <c r="J213" s="13"/>
      <c r="K213" s="13" t="s">
        <v>123</v>
      </c>
      <c r="L213" s="14">
        <v>86</v>
      </c>
      <c r="M213" s="14" t="s">
        <v>15</v>
      </c>
      <c r="N213" s="31">
        <v>1000000</v>
      </c>
      <c r="O213" s="14" t="s">
        <v>2</v>
      </c>
      <c r="P213" s="14" t="s">
        <v>35</v>
      </c>
      <c r="Q213" s="31">
        <v>18000</v>
      </c>
      <c r="R213" s="31">
        <v>1200</v>
      </c>
      <c r="S213" s="30">
        <v>3.9787000000000003E-2</v>
      </c>
      <c r="T213" s="66">
        <f t="shared" si="27"/>
        <v>3.4216820000000001</v>
      </c>
      <c r="U213" s="66">
        <f t="shared" si="28"/>
        <v>8.1121901291816276E-2</v>
      </c>
      <c r="V213" s="38">
        <f t="shared" si="29"/>
        <v>0.11219934000000002</v>
      </c>
      <c r="W213" s="54">
        <v>2.8200000000000003</v>
      </c>
      <c r="X213" s="71" t="str">
        <f t="shared" si="35"/>
        <v>Q1 2022</v>
      </c>
      <c r="Y213" s="21">
        <f t="shared" si="30"/>
        <v>3840</v>
      </c>
      <c r="Z213" s="21">
        <f t="shared" si="31"/>
        <v>2160</v>
      </c>
      <c r="AA213" s="57">
        <f t="shared" si="32"/>
        <v>2038904.6998219588</v>
      </c>
      <c r="AB213" s="59">
        <f t="shared" si="33"/>
        <v>1.7777777777777777</v>
      </c>
      <c r="AC213" s="61">
        <f t="shared" si="34"/>
        <v>2184.4</v>
      </c>
    </row>
    <row r="214" spans="4:29" hidden="1">
      <c r="D214" s="12">
        <v>208</v>
      </c>
      <c r="E214" s="36" t="s">
        <v>68</v>
      </c>
      <c r="F214" s="16" t="s">
        <v>9</v>
      </c>
      <c r="G214" s="14" t="s">
        <v>30</v>
      </c>
      <c r="H214" s="13" t="s">
        <v>6</v>
      </c>
      <c r="I214" s="13" t="s">
        <v>125</v>
      </c>
      <c r="J214" s="13"/>
      <c r="K214" s="13" t="s">
        <v>123</v>
      </c>
      <c r="L214" s="14">
        <v>86</v>
      </c>
      <c r="M214" s="14" t="s">
        <v>52</v>
      </c>
      <c r="N214" s="31">
        <v>1000000</v>
      </c>
      <c r="O214" s="14" t="s">
        <v>2</v>
      </c>
      <c r="P214" s="14" t="s">
        <v>35</v>
      </c>
      <c r="Q214" s="31">
        <v>28800</v>
      </c>
      <c r="R214" s="31">
        <v>2400</v>
      </c>
      <c r="S214" s="30">
        <v>2.4899999999999998E-4</v>
      </c>
      <c r="T214" s="66">
        <f t="shared" si="27"/>
        <v>2.1413999999999999E-2</v>
      </c>
      <c r="U214" s="66">
        <f t="shared" si="28"/>
        <v>5.0768727025566772E-4</v>
      </c>
      <c r="V214" s="38">
        <f t="shared" si="29"/>
        <v>7.0218000000000006E-4</v>
      </c>
      <c r="W214" s="54">
        <v>2.8200000000000003</v>
      </c>
      <c r="X214" s="71" t="str">
        <f t="shared" si="35"/>
        <v>Q1 2022</v>
      </c>
      <c r="Y214" s="21">
        <f t="shared" si="30"/>
        <v>7680</v>
      </c>
      <c r="Z214" s="21">
        <f t="shared" si="31"/>
        <v>4320</v>
      </c>
      <c r="AA214" s="57">
        <f t="shared" si="32"/>
        <v>2038904.6998219588</v>
      </c>
      <c r="AB214" s="59">
        <f t="shared" si="33"/>
        <v>1.7777777777777777</v>
      </c>
      <c r="AC214" s="61">
        <f t="shared" si="34"/>
        <v>2184.4</v>
      </c>
    </row>
    <row r="215" spans="4:29" hidden="1">
      <c r="D215" s="12">
        <v>209</v>
      </c>
      <c r="E215" s="36" t="s">
        <v>68</v>
      </c>
      <c r="F215" s="16" t="s">
        <v>9</v>
      </c>
      <c r="G215" s="14" t="s">
        <v>30</v>
      </c>
      <c r="H215" s="13" t="s">
        <v>6</v>
      </c>
      <c r="I215" s="13" t="s">
        <v>53</v>
      </c>
      <c r="J215" s="13" t="s">
        <v>126</v>
      </c>
      <c r="K215" s="13" t="s">
        <v>123</v>
      </c>
      <c r="L215" s="14">
        <v>43</v>
      </c>
      <c r="M215" s="14" t="s">
        <v>15</v>
      </c>
      <c r="N215" s="31">
        <v>1000000</v>
      </c>
      <c r="O215" s="14" t="s">
        <v>2</v>
      </c>
      <c r="P215" s="14" t="s">
        <v>35</v>
      </c>
      <c r="Q215" s="31">
        <v>3614.6269090909086</v>
      </c>
      <c r="R215" s="31">
        <v>301.21890909090905</v>
      </c>
      <c r="S215" s="30">
        <v>0.13297</v>
      </c>
      <c r="T215" s="66">
        <f t="shared" si="27"/>
        <v>5.7177100000000003</v>
      </c>
      <c r="U215" s="66">
        <f t="shared" si="28"/>
        <v>6.7778289483831466E-2</v>
      </c>
      <c r="V215" s="38">
        <f t="shared" si="29"/>
        <v>0.37497540000000007</v>
      </c>
      <c r="W215" s="54">
        <v>2.8200000000000003</v>
      </c>
      <c r="X215" s="71" t="str">
        <f t="shared" si="35"/>
        <v>Q1 2022</v>
      </c>
      <c r="Y215" s="21">
        <f t="shared" si="30"/>
        <v>3840</v>
      </c>
      <c r="Z215" s="21">
        <f t="shared" si="31"/>
        <v>2160</v>
      </c>
      <c r="AA215" s="57">
        <f t="shared" si="32"/>
        <v>509726.1749554897</v>
      </c>
      <c r="AB215" s="59">
        <f t="shared" si="33"/>
        <v>1.7777777777777777</v>
      </c>
      <c r="AC215" s="61">
        <f t="shared" si="34"/>
        <v>1092.2</v>
      </c>
    </row>
    <row r="216" spans="4:29" hidden="1">
      <c r="D216" s="12">
        <v>210</v>
      </c>
      <c r="E216" s="36" t="s">
        <v>68</v>
      </c>
      <c r="F216" s="16" t="s">
        <v>9</v>
      </c>
      <c r="G216" s="14" t="s">
        <v>30</v>
      </c>
      <c r="H216" s="13" t="s">
        <v>6</v>
      </c>
      <c r="I216" s="13" t="s">
        <v>53</v>
      </c>
      <c r="J216" s="13" t="s">
        <v>126</v>
      </c>
      <c r="K216" s="13" t="s">
        <v>123</v>
      </c>
      <c r="L216" s="14">
        <v>50</v>
      </c>
      <c r="M216" s="14" t="s">
        <v>15</v>
      </c>
      <c r="N216" s="31">
        <v>1000000</v>
      </c>
      <c r="O216" s="14" t="s">
        <v>2</v>
      </c>
      <c r="P216" s="14" t="s">
        <v>35</v>
      </c>
      <c r="Q216" s="31">
        <v>4887.272727272727</v>
      </c>
      <c r="R216" s="31">
        <v>407.27272727272725</v>
      </c>
      <c r="S216" s="30">
        <v>0.38816499999999998</v>
      </c>
      <c r="T216" s="66">
        <f t="shared" si="27"/>
        <v>19.408249999999999</v>
      </c>
      <c r="U216" s="66">
        <f t="shared" si="28"/>
        <v>0.26752009289020773</v>
      </c>
      <c r="V216" s="38">
        <f t="shared" si="29"/>
        <v>1.0946253000000001</v>
      </c>
      <c r="W216" s="54">
        <v>2.8200000000000003</v>
      </c>
      <c r="X216" s="71" t="str">
        <f t="shared" si="35"/>
        <v>Q1 2022</v>
      </c>
      <c r="Y216" s="21">
        <f t="shared" si="30"/>
        <v>3840</v>
      </c>
      <c r="Z216" s="21">
        <f t="shared" si="31"/>
        <v>2160</v>
      </c>
      <c r="AA216" s="57">
        <f t="shared" si="32"/>
        <v>689191.69139465876</v>
      </c>
      <c r="AB216" s="59">
        <f t="shared" si="33"/>
        <v>1.7777777777777777</v>
      </c>
      <c r="AC216" s="61">
        <f t="shared" si="34"/>
        <v>1270</v>
      </c>
    </row>
    <row r="217" spans="4:29" hidden="1">
      <c r="D217" s="12">
        <v>211</v>
      </c>
      <c r="E217" s="36" t="s">
        <v>68</v>
      </c>
      <c r="F217" s="16" t="s">
        <v>9</v>
      </c>
      <c r="G217" s="14" t="s">
        <v>30</v>
      </c>
      <c r="H217" s="13" t="s">
        <v>6</v>
      </c>
      <c r="I217" s="13" t="s">
        <v>53</v>
      </c>
      <c r="J217" s="13" t="s">
        <v>126</v>
      </c>
      <c r="K217" s="13" t="s">
        <v>123</v>
      </c>
      <c r="L217" s="14">
        <v>55</v>
      </c>
      <c r="M217" s="14" t="s">
        <v>15</v>
      </c>
      <c r="N217" s="31">
        <v>1000000</v>
      </c>
      <c r="O217" s="14" t="s">
        <v>2</v>
      </c>
      <c r="P217" s="14" t="s">
        <v>35</v>
      </c>
      <c r="Q217" s="31">
        <v>6283.636363636364</v>
      </c>
      <c r="R217" s="31">
        <v>523.63636363636363</v>
      </c>
      <c r="S217" s="30">
        <v>1.2167460000000001</v>
      </c>
      <c r="T217" s="66">
        <f t="shared" si="27"/>
        <v>66.921030000000002</v>
      </c>
      <c r="U217" s="66">
        <f t="shared" si="28"/>
        <v>1.0146711928225995</v>
      </c>
      <c r="V217" s="38">
        <f t="shared" si="29"/>
        <v>3.4312237200000006</v>
      </c>
      <c r="W217" s="54">
        <v>2.8200000000000003</v>
      </c>
      <c r="X217" s="71" t="str">
        <f t="shared" si="35"/>
        <v>Q1 2022</v>
      </c>
      <c r="Y217" s="21">
        <f t="shared" si="30"/>
        <v>3840</v>
      </c>
      <c r="Z217" s="21">
        <f t="shared" si="31"/>
        <v>2160</v>
      </c>
      <c r="AA217" s="57">
        <f t="shared" si="32"/>
        <v>833921.94658753707</v>
      </c>
      <c r="AB217" s="59">
        <f t="shared" si="33"/>
        <v>1.7777777777777777</v>
      </c>
      <c r="AC217" s="61">
        <f t="shared" si="34"/>
        <v>1397</v>
      </c>
    </row>
    <row r="218" spans="4:29" hidden="1">
      <c r="D218" s="12">
        <v>212</v>
      </c>
      <c r="E218" s="36" t="s">
        <v>68</v>
      </c>
      <c r="F218" s="16" t="s">
        <v>9</v>
      </c>
      <c r="G218" s="14" t="s">
        <v>30</v>
      </c>
      <c r="H218" s="13" t="s">
        <v>6</v>
      </c>
      <c r="I218" s="13" t="s">
        <v>53</v>
      </c>
      <c r="J218" s="13" t="s">
        <v>126</v>
      </c>
      <c r="K218" s="13" t="s">
        <v>123</v>
      </c>
      <c r="L218" s="14">
        <v>55</v>
      </c>
      <c r="M218" s="14" t="s">
        <v>52</v>
      </c>
      <c r="N218" s="31">
        <v>1000000</v>
      </c>
      <c r="O218" s="14" t="s">
        <v>2</v>
      </c>
      <c r="P218" s="14" t="s">
        <v>35</v>
      </c>
      <c r="Q218" s="31">
        <v>7873.1360946745563</v>
      </c>
      <c r="R218" s="31">
        <v>962.27218934911241</v>
      </c>
      <c r="S218" s="30">
        <v>0.10040300000000001</v>
      </c>
      <c r="T218" s="66">
        <f t="shared" si="27"/>
        <v>5.5221650000000002</v>
      </c>
      <c r="U218" s="66">
        <f t="shared" si="28"/>
        <v>8.3728265203228486E-2</v>
      </c>
      <c r="V218" s="38">
        <f t="shared" si="29"/>
        <v>0.28313646000000003</v>
      </c>
      <c r="W218" s="54">
        <v>2.8200000000000003</v>
      </c>
      <c r="X218" s="71" t="str">
        <f t="shared" si="35"/>
        <v>Q1 2022</v>
      </c>
      <c r="Y218" s="21">
        <f t="shared" si="30"/>
        <v>7680</v>
      </c>
      <c r="Z218" s="21">
        <f t="shared" si="31"/>
        <v>4320</v>
      </c>
      <c r="AA218" s="57">
        <f t="shared" si="32"/>
        <v>833921.94658753707</v>
      </c>
      <c r="AB218" s="59">
        <f t="shared" si="33"/>
        <v>1.7777777777777777</v>
      </c>
      <c r="AC218" s="61">
        <f t="shared" si="34"/>
        <v>1397</v>
      </c>
    </row>
    <row r="219" spans="4:29" hidden="1">
      <c r="D219" s="12">
        <v>213</v>
      </c>
      <c r="E219" s="36" t="s">
        <v>68</v>
      </c>
      <c r="F219" s="16" t="s">
        <v>9</v>
      </c>
      <c r="G219" s="14" t="s">
        <v>30</v>
      </c>
      <c r="H219" s="13" t="s">
        <v>6</v>
      </c>
      <c r="I219" s="13" t="s">
        <v>53</v>
      </c>
      <c r="J219" s="13" t="s">
        <v>126</v>
      </c>
      <c r="K219" s="13" t="s">
        <v>123</v>
      </c>
      <c r="L219" s="14">
        <v>65</v>
      </c>
      <c r="M219" s="14" t="s">
        <v>15</v>
      </c>
      <c r="N219" s="31">
        <v>1000000</v>
      </c>
      <c r="O219" s="14" t="s">
        <v>2</v>
      </c>
      <c r="P219" s="14" t="s">
        <v>35</v>
      </c>
      <c r="Q219" s="31">
        <v>8640</v>
      </c>
      <c r="R219" s="31">
        <v>720</v>
      </c>
      <c r="S219" s="30">
        <v>1.8080069999999999</v>
      </c>
      <c r="T219" s="66">
        <f t="shared" si="27"/>
        <v>117.520455</v>
      </c>
      <c r="U219" s="66">
        <f t="shared" si="28"/>
        <v>2.1058471500279166</v>
      </c>
      <c r="V219" s="38">
        <f t="shared" si="29"/>
        <v>5.0985797399999999</v>
      </c>
      <c r="W219" s="54">
        <v>2.8200000000000003</v>
      </c>
      <c r="X219" s="71" t="str">
        <f t="shared" si="35"/>
        <v>Q1 2022</v>
      </c>
      <c r="Y219" s="21">
        <f t="shared" si="30"/>
        <v>3840</v>
      </c>
      <c r="Z219" s="21">
        <f t="shared" si="31"/>
        <v>2160</v>
      </c>
      <c r="AA219" s="57">
        <f t="shared" si="32"/>
        <v>1164733.9584569733</v>
      </c>
      <c r="AB219" s="59">
        <f t="shared" si="33"/>
        <v>1.7777777777777777</v>
      </c>
      <c r="AC219" s="61">
        <f t="shared" si="34"/>
        <v>1651</v>
      </c>
    </row>
    <row r="220" spans="4:29" hidden="1">
      <c r="D220" s="12">
        <v>214</v>
      </c>
      <c r="E220" s="36" t="s">
        <v>68</v>
      </c>
      <c r="F220" s="16" t="s">
        <v>9</v>
      </c>
      <c r="G220" s="14" t="s">
        <v>30</v>
      </c>
      <c r="H220" s="13" t="s">
        <v>6</v>
      </c>
      <c r="I220" s="13" t="s">
        <v>53</v>
      </c>
      <c r="J220" s="13" t="s">
        <v>126</v>
      </c>
      <c r="K220" s="13" t="s">
        <v>123</v>
      </c>
      <c r="L220" s="14">
        <v>65</v>
      </c>
      <c r="M220" s="14" t="s">
        <v>52</v>
      </c>
      <c r="N220" s="31">
        <v>1000000</v>
      </c>
      <c r="O220" s="14" t="s">
        <v>2</v>
      </c>
      <c r="P220" s="14" t="s">
        <v>35</v>
      </c>
      <c r="Q220" s="31">
        <v>10996.363636363636</v>
      </c>
      <c r="R220" s="31">
        <v>1221.8181818181818</v>
      </c>
      <c r="S220" s="30">
        <v>0.41007700000000002</v>
      </c>
      <c r="T220" s="66">
        <f t="shared" si="27"/>
        <v>26.655005000000003</v>
      </c>
      <c r="U220" s="66">
        <f t="shared" si="28"/>
        <v>0.47763060748216024</v>
      </c>
      <c r="V220" s="38">
        <f t="shared" si="29"/>
        <v>1.1564171400000003</v>
      </c>
      <c r="W220" s="54">
        <v>2.8200000000000003</v>
      </c>
      <c r="X220" s="71" t="str">
        <f t="shared" si="35"/>
        <v>Q1 2022</v>
      </c>
      <c r="Y220" s="21">
        <f t="shared" si="30"/>
        <v>7680</v>
      </c>
      <c r="Z220" s="21">
        <f t="shared" si="31"/>
        <v>4320</v>
      </c>
      <c r="AA220" s="57">
        <f t="shared" si="32"/>
        <v>1164733.9584569733</v>
      </c>
      <c r="AB220" s="59">
        <f t="shared" si="33"/>
        <v>1.7777777777777777</v>
      </c>
      <c r="AC220" s="61">
        <f t="shared" si="34"/>
        <v>1651</v>
      </c>
    </row>
    <row r="221" spans="4:29" hidden="1">
      <c r="D221" s="12">
        <v>215</v>
      </c>
      <c r="E221" s="36" t="s">
        <v>68</v>
      </c>
      <c r="F221" s="16" t="s">
        <v>9</v>
      </c>
      <c r="G221" s="14" t="s">
        <v>30</v>
      </c>
      <c r="H221" s="13" t="s">
        <v>6</v>
      </c>
      <c r="I221" s="13" t="s">
        <v>53</v>
      </c>
      <c r="J221" s="13" t="s">
        <v>126</v>
      </c>
      <c r="K221" s="13" t="s">
        <v>123</v>
      </c>
      <c r="L221" s="14">
        <v>75</v>
      </c>
      <c r="M221" s="14" t="s">
        <v>15</v>
      </c>
      <c r="N221" s="31">
        <v>1000000</v>
      </c>
      <c r="O221" s="14" t="s">
        <v>2</v>
      </c>
      <c r="P221" s="14" t="s">
        <v>35</v>
      </c>
      <c r="Q221" s="31">
        <v>10909.09090909091</v>
      </c>
      <c r="R221" s="31">
        <v>909.09090909090912</v>
      </c>
      <c r="S221" s="30">
        <v>1.139591</v>
      </c>
      <c r="T221" s="66">
        <f t="shared" si="27"/>
        <v>85.469324999999998</v>
      </c>
      <c r="U221" s="66">
        <f t="shared" si="28"/>
        <v>1.7671424597732939</v>
      </c>
      <c r="V221" s="38">
        <f t="shared" si="29"/>
        <v>3.2136466200000005</v>
      </c>
      <c r="W221" s="54">
        <v>2.8200000000000003</v>
      </c>
      <c r="X221" s="71" t="str">
        <f t="shared" si="35"/>
        <v>Q1 2022</v>
      </c>
      <c r="Y221" s="21">
        <f t="shared" si="30"/>
        <v>3840</v>
      </c>
      <c r="Z221" s="21">
        <f t="shared" si="31"/>
        <v>2160</v>
      </c>
      <c r="AA221" s="57">
        <f t="shared" si="32"/>
        <v>1550681.3056379822</v>
      </c>
      <c r="AB221" s="59">
        <f t="shared" si="33"/>
        <v>1.7777777777777777</v>
      </c>
      <c r="AC221" s="61">
        <f t="shared" si="34"/>
        <v>1905</v>
      </c>
    </row>
    <row r="222" spans="4:29" hidden="1">
      <c r="D222" s="12">
        <v>216</v>
      </c>
      <c r="E222" s="36" t="s">
        <v>68</v>
      </c>
      <c r="F222" s="16" t="s">
        <v>9</v>
      </c>
      <c r="G222" s="14" t="s">
        <v>30</v>
      </c>
      <c r="H222" s="13" t="s">
        <v>6</v>
      </c>
      <c r="I222" s="13" t="s">
        <v>53</v>
      </c>
      <c r="J222" s="13" t="s">
        <v>126</v>
      </c>
      <c r="K222" s="13" t="s">
        <v>123</v>
      </c>
      <c r="L222" s="14">
        <v>75</v>
      </c>
      <c r="M222" s="14" t="s">
        <v>52</v>
      </c>
      <c r="N222" s="31">
        <v>1000000</v>
      </c>
      <c r="O222" s="14" t="s">
        <v>2</v>
      </c>
      <c r="P222" s="14" t="s">
        <v>35</v>
      </c>
      <c r="Q222" s="31">
        <v>15708.764159999995</v>
      </c>
      <c r="R222" s="31">
        <v>1745.4182399999995</v>
      </c>
      <c r="S222" s="30">
        <v>0.42943700000000001</v>
      </c>
      <c r="T222" s="66">
        <f t="shared" si="27"/>
        <v>32.207774999999998</v>
      </c>
      <c r="U222" s="66">
        <f t="shared" si="28"/>
        <v>0.66591992784925813</v>
      </c>
      <c r="V222" s="38">
        <f t="shared" si="29"/>
        <v>1.2110123400000001</v>
      </c>
      <c r="W222" s="54">
        <v>2.8200000000000003</v>
      </c>
      <c r="X222" s="71" t="str">
        <f t="shared" si="35"/>
        <v>Q1 2022</v>
      </c>
      <c r="Y222" s="21">
        <f t="shared" si="30"/>
        <v>7680</v>
      </c>
      <c r="Z222" s="21">
        <f t="shared" si="31"/>
        <v>4320</v>
      </c>
      <c r="AA222" s="57">
        <f t="shared" si="32"/>
        <v>1550681.3056379822</v>
      </c>
      <c r="AB222" s="59">
        <f t="shared" si="33"/>
        <v>1.7777777777777777</v>
      </c>
      <c r="AC222" s="61">
        <f t="shared" si="34"/>
        <v>1905</v>
      </c>
    </row>
    <row r="223" spans="4:29" hidden="1">
      <c r="D223" s="12">
        <v>217</v>
      </c>
      <c r="E223" s="36" t="s">
        <v>68</v>
      </c>
      <c r="F223" s="16" t="s">
        <v>9</v>
      </c>
      <c r="G223" s="14" t="s">
        <v>30</v>
      </c>
      <c r="H223" s="13" t="s">
        <v>6</v>
      </c>
      <c r="I223" s="13" t="s">
        <v>53</v>
      </c>
      <c r="J223" s="13" t="s">
        <v>126</v>
      </c>
      <c r="K223" s="13" t="s">
        <v>123</v>
      </c>
      <c r="L223" s="14">
        <v>85</v>
      </c>
      <c r="M223" s="14" t="s">
        <v>15</v>
      </c>
      <c r="N223" s="31">
        <v>1000000</v>
      </c>
      <c r="O223" s="14" t="s">
        <v>2</v>
      </c>
      <c r="P223" s="14" t="s">
        <v>35</v>
      </c>
      <c r="Q223" s="31">
        <v>14400</v>
      </c>
      <c r="R223" s="31">
        <v>1200</v>
      </c>
      <c r="S223" s="30">
        <v>1.2153</v>
      </c>
      <c r="T223" s="66">
        <f t="shared" si="27"/>
        <v>103.3005</v>
      </c>
      <c r="U223" s="66">
        <f t="shared" si="28"/>
        <v>2.4205907747750737</v>
      </c>
      <c r="V223" s="38">
        <f t="shared" si="29"/>
        <v>3.4271460000000005</v>
      </c>
      <c r="W223" s="54">
        <v>2.8200000000000003</v>
      </c>
      <c r="X223" s="71" t="str">
        <f t="shared" si="35"/>
        <v>Q1 2022</v>
      </c>
      <c r="Y223" s="21">
        <f t="shared" si="30"/>
        <v>3840</v>
      </c>
      <c r="Z223" s="21">
        <f t="shared" si="31"/>
        <v>2160</v>
      </c>
      <c r="AA223" s="57">
        <f t="shared" si="32"/>
        <v>1991763.9881305636</v>
      </c>
      <c r="AB223" s="59">
        <f t="shared" si="33"/>
        <v>1.7777777777777777</v>
      </c>
      <c r="AC223" s="61">
        <f t="shared" si="34"/>
        <v>2159</v>
      </c>
    </row>
    <row r="224" spans="4:29" hidden="1">
      <c r="D224" s="12">
        <v>218</v>
      </c>
      <c r="E224" s="36" t="s">
        <v>68</v>
      </c>
      <c r="F224" s="16" t="s">
        <v>9</v>
      </c>
      <c r="G224" s="14" t="s">
        <v>30</v>
      </c>
      <c r="H224" s="13" t="s">
        <v>6</v>
      </c>
      <c r="I224" s="13" t="s">
        <v>53</v>
      </c>
      <c r="J224" s="13" t="s">
        <v>126</v>
      </c>
      <c r="K224" s="13" t="s">
        <v>123</v>
      </c>
      <c r="L224" s="14">
        <v>85</v>
      </c>
      <c r="M224" s="14" t="s">
        <v>52</v>
      </c>
      <c r="N224" s="31">
        <v>1000000</v>
      </c>
      <c r="O224" s="14" t="s">
        <v>2</v>
      </c>
      <c r="P224" s="14" t="s">
        <v>35</v>
      </c>
      <c r="Q224" s="31">
        <v>19145.454545454544</v>
      </c>
      <c r="R224" s="31">
        <v>2127.272727272727</v>
      </c>
      <c r="S224" s="30">
        <v>0.29073100000000002</v>
      </c>
      <c r="T224" s="66">
        <f t="shared" si="27"/>
        <v>24.712135</v>
      </c>
      <c r="U224" s="66">
        <f t="shared" si="28"/>
        <v>0.57906753603318695</v>
      </c>
      <c r="V224" s="38">
        <f t="shared" si="29"/>
        <v>0.81986142000000017</v>
      </c>
      <c r="W224" s="54">
        <v>2.8200000000000003</v>
      </c>
      <c r="X224" s="71" t="str">
        <f t="shared" si="35"/>
        <v>Q1 2022</v>
      </c>
      <c r="Y224" s="21">
        <f t="shared" si="30"/>
        <v>7680</v>
      </c>
      <c r="Z224" s="21">
        <f t="shared" si="31"/>
        <v>4320</v>
      </c>
      <c r="AA224" s="57">
        <f t="shared" si="32"/>
        <v>1991763.9881305636</v>
      </c>
      <c r="AB224" s="59">
        <f t="shared" si="33"/>
        <v>1.7777777777777777</v>
      </c>
      <c r="AC224" s="61">
        <f t="shared" si="34"/>
        <v>2159</v>
      </c>
    </row>
    <row r="225" spans="4:29" hidden="1">
      <c r="D225" s="12">
        <v>219</v>
      </c>
      <c r="E225" s="36" t="s">
        <v>68</v>
      </c>
      <c r="F225" s="16" t="s">
        <v>9</v>
      </c>
      <c r="G225" s="14" t="s">
        <v>30</v>
      </c>
      <c r="H225" s="13" t="s">
        <v>6</v>
      </c>
      <c r="I225" s="13" t="s">
        <v>53</v>
      </c>
      <c r="J225" s="13" t="s">
        <v>126</v>
      </c>
      <c r="K225" s="13" t="s">
        <v>123</v>
      </c>
      <c r="L225" s="14">
        <v>98</v>
      </c>
      <c r="M225" s="14" t="s">
        <v>15</v>
      </c>
      <c r="N225" s="31">
        <v>1000000</v>
      </c>
      <c r="O225" s="14" t="s">
        <v>2</v>
      </c>
      <c r="P225" s="14" t="s">
        <v>35</v>
      </c>
      <c r="Q225" s="31">
        <v>19141.53633217993</v>
      </c>
      <c r="R225" s="31">
        <v>1595.1280276816608</v>
      </c>
      <c r="S225" s="30">
        <v>5.1596000000000003E-2</v>
      </c>
      <c r="T225" s="66">
        <f t="shared" si="27"/>
        <v>5.0564080000000002</v>
      </c>
      <c r="U225" s="66">
        <f t="shared" si="28"/>
        <v>0.13660550777053812</v>
      </c>
      <c r="V225" s="38">
        <f t="shared" si="29"/>
        <v>0.14550072000000003</v>
      </c>
      <c r="W225" s="54">
        <v>2.8200000000000003</v>
      </c>
      <c r="X225" s="71" t="str">
        <f t="shared" si="35"/>
        <v>Q1 2022</v>
      </c>
      <c r="Y225" s="21">
        <f t="shared" si="30"/>
        <v>3840</v>
      </c>
      <c r="Z225" s="21">
        <f t="shared" si="31"/>
        <v>2160</v>
      </c>
      <c r="AA225" s="57">
        <f t="shared" si="32"/>
        <v>2647598.8016617205</v>
      </c>
      <c r="AB225" s="59">
        <f t="shared" si="33"/>
        <v>1.7777777777777777</v>
      </c>
      <c r="AC225" s="61">
        <f t="shared" si="34"/>
        <v>2489.1999999999998</v>
      </c>
    </row>
    <row r="226" spans="4:29" hidden="1">
      <c r="D226" s="12">
        <v>220</v>
      </c>
      <c r="E226" s="36" t="s">
        <v>68</v>
      </c>
      <c r="F226" s="16" t="s">
        <v>9</v>
      </c>
      <c r="G226" s="14" t="s">
        <v>30</v>
      </c>
      <c r="H226" s="13" t="s">
        <v>6</v>
      </c>
      <c r="I226" s="13" t="s">
        <v>108</v>
      </c>
      <c r="J226" s="13" t="s">
        <v>176</v>
      </c>
      <c r="K226" s="13" t="s">
        <v>123</v>
      </c>
      <c r="L226" s="14">
        <v>55</v>
      </c>
      <c r="M226" s="14" t="s">
        <v>15</v>
      </c>
      <c r="N226" s="31"/>
      <c r="O226" s="14" t="s">
        <v>2</v>
      </c>
      <c r="P226" s="14" t="s">
        <v>35</v>
      </c>
      <c r="Q226" s="31">
        <v>8000</v>
      </c>
      <c r="R226" s="31">
        <v>2000</v>
      </c>
      <c r="S226" s="30">
        <v>0.11</v>
      </c>
      <c r="T226" s="66">
        <f t="shared" si="27"/>
        <v>6.05</v>
      </c>
      <c r="U226" s="66">
        <f t="shared" si="28"/>
        <v>9.1731414124629082E-2</v>
      </c>
      <c r="V226" s="38">
        <f t="shared" si="29"/>
        <v>0.31020000000000003</v>
      </c>
      <c r="W226" s="54">
        <v>2.8200000000000003</v>
      </c>
      <c r="X226" s="71" t="str">
        <f t="shared" si="35"/>
        <v>Q1 2022</v>
      </c>
      <c r="Y226" s="21">
        <f t="shared" si="30"/>
        <v>3840</v>
      </c>
      <c r="Z226" s="21">
        <f t="shared" si="31"/>
        <v>2160</v>
      </c>
      <c r="AA226" s="57">
        <f t="shared" si="32"/>
        <v>833921.94658753707</v>
      </c>
      <c r="AB226" s="59">
        <f t="shared" si="33"/>
        <v>1.7777777777777777</v>
      </c>
      <c r="AC226" s="61">
        <f t="shared" si="34"/>
        <v>1397</v>
      </c>
    </row>
    <row r="227" spans="4:29" hidden="1">
      <c r="D227" s="12">
        <v>221</v>
      </c>
      <c r="E227" s="36" t="s">
        <v>68</v>
      </c>
      <c r="F227" s="16" t="s">
        <v>9</v>
      </c>
      <c r="G227" s="14" t="s">
        <v>30</v>
      </c>
      <c r="H227" s="13" t="s">
        <v>6</v>
      </c>
      <c r="I227" s="13" t="s">
        <v>108</v>
      </c>
      <c r="J227" s="13" t="s">
        <v>177</v>
      </c>
      <c r="K227" s="13" t="s">
        <v>123</v>
      </c>
      <c r="L227" s="14">
        <v>65</v>
      </c>
      <c r="M227" s="14" t="s">
        <v>15</v>
      </c>
      <c r="N227" s="31"/>
      <c r="O227" s="14" t="s">
        <v>2</v>
      </c>
      <c r="P227" s="14" t="s">
        <v>35</v>
      </c>
      <c r="Q227" s="31">
        <v>8000</v>
      </c>
      <c r="R227" s="31">
        <v>2000</v>
      </c>
      <c r="S227" s="30">
        <v>2.5204000000000001E-2</v>
      </c>
      <c r="T227" s="66">
        <f t="shared" si="27"/>
        <v>1.63826</v>
      </c>
      <c r="U227" s="66">
        <f t="shared" si="28"/>
        <v>2.9355954688949557E-2</v>
      </c>
      <c r="V227" s="38">
        <f t="shared" si="29"/>
        <v>7.1075280000000005E-2</v>
      </c>
      <c r="W227" s="54">
        <v>2.8200000000000003</v>
      </c>
      <c r="X227" s="71" t="str">
        <f t="shared" si="35"/>
        <v>Q1 2022</v>
      </c>
      <c r="Y227" s="21">
        <f t="shared" si="30"/>
        <v>3840</v>
      </c>
      <c r="Z227" s="21">
        <f t="shared" si="31"/>
        <v>2160</v>
      </c>
      <c r="AA227" s="57">
        <f t="shared" si="32"/>
        <v>1164733.9584569733</v>
      </c>
      <c r="AB227" s="59">
        <f t="shared" si="33"/>
        <v>1.7777777777777777</v>
      </c>
      <c r="AC227" s="61">
        <f t="shared" si="34"/>
        <v>1651</v>
      </c>
    </row>
    <row r="228" spans="4:29" hidden="1">
      <c r="D228" s="12">
        <v>222</v>
      </c>
      <c r="E228" s="36" t="s">
        <v>68</v>
      </c>
      <c r="F228" s="16" t="s">
        <v>9</v>
      </c>
      <c r="G228" s="14" t="s">
        <v>30</v>
      </c>
      <c r="H228" s="13" t="s">
        <v>6</v>
      </c>
      <c r="I228" s="13" t="s">
        <v>108</v>
      </c>
      <c r="J228" s="13" t="s">
        <v>175</v>
      </c>
      <c r="K228" s="13" t="s">
        <v>123</v>
      </c>
      <c r="L228" s="14">
        <v>65</v>
      </c>
      <c r="M228" s="14" t="s">
        <v>52</v>
      </c>
      <c r="N228" s="31">
        <v>1000000</v>
      </c>
      <c r="O228" s="14" t="s">
        <v>2</v>
      </c>
      <c r="P228" s="14" t="s">
        <v>35</v>
      </c>
      <c r="Q228" s="31">
        <v>12096</v>
      </c>
      <c r="R228" s="31">
        <v>1344</v>
      </c>
      <c r="S228" s="30">
        <v>2.794E-3</v>
      </c>
      <c r="T228" s="66">
        <f t="shared" si="27"/>
        <v>0.18160999999999999</v>
      </c>
      <c r="U228" s="66">
        <f t="shared" si="28"/>
        <v>3.2542666799287834E-3</v>
      </c>
      <c r="V228" s="38">
        <f t="shared" si="29"/>
        <v>7.8790800000000001E-3</v>
      </c>
      <c r="W228" s="54">
        <v>2.8200000000000003</v>
      </c>
      <c r="X228" s="71" t="str">
        <f t="shared" si="35"/>
        <v>Q1 2022</v>
      </c>
      <c r="Y228" s="21">
        <f t="shared" si="30"/>
        <v>7680</v>
      </c>
      <c r="Z228" s="21">
        <f t="shared" si="31"/>
        <v>4320</v>
      </c>
      <c r="AA228" s="57">
        <f t="shared" si="32"/>
        <v>1164733.9584569733</v>
      </c>
      <c r="AB228" s="59">
        <f t="shared" si="33"/>
        <v>1.7777777777777777</v>
      </c>
      <c r="AC228" s="61">
        <f t="shared" si="34"/>
        <v>1651</v>
      </c>
    </row>
    <row r="229" spans="4:29" hidden="1">
      <c r="D229" s="12">
        <v>223</v>
      </c>
      <c r="E229" s="36" t="s">
        <v>68</v>
      </c>
      <c r="F229" s="16" t="s">
        <v>9</v>
      </c>
      <c r="G229" s="14" t="s">
        <v>30</v>
      </c>
      <c r="H229" s="13" t="s">
        <v>6</v>
      </c>
      <c r="I229" s="13" t="s">
        <v>108</v>
      </c>
      <c r="J229" s="13" t="s">
        <v>175</v>
      </c>
      <c r="K229" s="13" t="s">
        <v>123</v>
      </c>
      <c r="L229" s="14">
        <v>75</v>
      </c>
      <c r="M229" s="14" t="s">
        <v>52</v>
      </c>
      <c r="N229" s="31">
        <v>1000000</v>
      </c>
      <c r="O229" s="14" t="s">
        <v>2</v>
      </c>
      <c r="P229" s="14" t="s">
        <v>35</v>
      </c>
      <c r="Q229" s="31">
        <v>17279.640575999994</v>
      </c>
      <c r="R229" s="31">
        <v>1919.9600639999994</v>
      </c>
      <c r="S229" s="30">
        <v>1.1675E-2</v>
      </c>
      <c r="T229" s="66">
        <f t="shared" si="27"/>
        <v>0.87562499999999999</v>
      </c>
      <c r="U229" s="66">
        <f t="shared" si="28"/>
        <v>1.8104204243323443E-2</v>
      </c>
      <c r="V229" s="38">
        <f t="shared" si="29"/>
        <v>3.2923500000000001E-2</v>
      </c>
      <c r="W229" s="54">
        <v>2.8200000000000003</v>
      </c>
      <c r="X229" s="71" t="str">
        <f t="shared" si="35"/>
        <v>Q1 2022</v>
      </c>
      <c r="Y229" s="21">
        <f t="shared" si="30"/>
        <v>7680</v>
      </c>
      <c r="Z229" s="21">
        <f t="shared" si="31"/>
        <v>4320</v>
      </c>
      <c r="AA229" s="57">
        <f t="shared" si="32"/>
        <v>1550681.3056379822</v>
      </c>
      <c r="AB229" s="59">
        <f t="shared" si="33"/>
        <v>1.7777777777777777</v>
      </c>
      <c r="AC229" s="61">
        <f t="shared" si="34"/>
        <v>1905</v>
      </c>
    </row>
    <row r="230" spans="4:29" hidden="1">
      <c r="D230" s="12">
        <v>224</v>
      </c>
      <c r="E230" s="36" t="s">
        <v>68</v>
      </c>
      <c r="F230" s="16" t="s">
        <v>9</v>
      </c>
      <c r="G230" s="14" t="s">
        <v>30</v>
      </c>
      <c r="H230" s="13" t="s">
        <v>6</v>
      </c>
      <c r="I230" s="13" t="s">
        <v>58</v>
      </c>
      <c r="J230" s="13" t="s">
        <v>59</v>
      </c>
      <c r="K230" s="13" t="s">
        <v>123</v>
      </c>
      <c r="L230" s="14">
        <v>75</v>
      </c>
      <c r="M230" s="14" t="s">
        <v>15</v>
      </c>
      <c r="N230" s="31">
        <v>1000000</v>
      </c>
      <c r="O230" s="14" t="s">
        <v>1</v>
      </c>
      <c r="P230" s="14" t="s">
        <v>35</v>
      </c>
      <c r="Q230" s="31">
        <v>4000</v>
      </c>
      <c r="R230" s="31">
        <v>252</v>
      </c>
      <c r="S230" s="30">
        <v>5.7799999999999995E-4</v>
      </c>
      <c r="T230" s="66">
        <f t="shared" si="27"/>
        <v>4.335E-2</v>
      </c>
      <c r="U230" s="66">
        <f t="shared" si="28"/>
        <v>8.9629379465875367E-4</v>
      </c>
      <c r="V230" s="38">
        <f t="shared" si="29"/>
        <v>1.62996E-3</v>
      </c>
      <c r="W230" s="54">
        <v>2.8200000000000003</v>
      </c>
      <c r="X230" s="71" t="str">
        <f t="shared" si="35"/>
        <v>Q1 2022</v>
      </c>
      <c r="Y230" s="21">
        <f t="shared" si="30"/>
        <v>3840</v>
      </c>
      <c r="Z230" s="21">
        <f t="shared" si="31"/>
        <v>2160</v>
      </c>
      <c r="AA230" s="57">
        <f t="shared" si="32"/>
        <v>1550681.3056379822</v>
      </c>
      <c r="AB230" s="59">
        <f t="shared" si="33"/>
        <v>1.7777777777777777</v>
      </c>
      <c r="AC230" s="61">
        <f t="shared" si="34"/>
        <v>1905</v>
      </c>
    </row>
    <row r="231" spans="4:29" hidden="1">
      <c r="D231" s="12">
        <v>225</v>
      </c>
      <c r="E231" s="36" t="s">
        <v>68</v>
      </c>
      <c r="F231" s="16" t="s">
        <v>9</v>
      </c>
      <c r="G231" s="14" t="s">
        <v>30</v>
      </c>
      <c r="H231" s="13" t="s">
        <v>6</v>
      </c>
      <c r="I231" s="13" t="s">
        <v>58</v>
      </c>
      <c r="J231" s="13"/>
      <c r="K231" s="13" t="s">
        <v>123</v>
      </c>
      <c r="L231" s="14">
        <v>86</v>
      </c>
      <c r="M231" s="14" t="s">
        <v>15</v>
      </c>
      <c r="N231" s="31">
        <v>1000000</v>
      </c>
      <c r="O231" s="14" t="s">
        <v>1</v>
      </c>
      <c r="P231" s="14" t="s">
        <v>35</v>
      </c>
      <c r="Q231" s="31">
        <v>8000</v>
      </c>
      <c r="R231" s="31">
        <v>576</v>
      </c>
      <c r="S231" s="30">
        <v>1.155E-3</v>
      </c>
      <c r="T231" s="66">
        <f t="shared" si="27"/>
        <v>9.9330000000000002E-2</v>
      </c>
      <c r="U231" s="66">
        <f t="shared" si="28"/>
        <v>2.3549349282943623E-3</v>
      </c>
      <c r="V231" s="38">
        <f t="shared" si="29"/>
        <v>3.2571000000000002E-3</v>
      </c>
      <c r="W231" s="54">
        <v>2.8200000000000003</v>
      </c>
      <c r="X231" s="71" t="str">
        <f t="shared" si="35"/>
        <v>Q1 2022</v>
      </c>
      <c r="Y231" s="21">
        <f t="shared" si="30"/>
        <v>3840</v>
      </c>
      <c r="Z231" s="21">
        <f t="shared" si="31"/>
        <v>2160</v>
      </c>
      <c r="AA231" s="57">
        <f t="shared" si="32"/>
        <v>2038904.6998219588</v>
      </c>
      <c r="AB231" s="59">
        <f t="shared" si="33"/>
        <v>1.7777777777777777</v>
      </c>
      <c r="AC231" s="61">
        <f t="shared" si="34"/>
        <v>2184.4</v>
      </c>
    </row>
    <row r="232" spans="4:29" hidden="1">
      <c r="D232" s="12">
        <v>226</v>
      </c>
      <c r="E232" s="36" t="s">
        <v>68</v>
      </c>
      <c r="F232" s="16" t="s">
        <v>9</v>
      </c>
      <c r="G232" s="14" t="s">
        <v>30</v>
      </c>
      <c r="H232" s="13" t="s">
        <v>6</v>
      </c>
      <c r="I232" s="13" t="s">
        <v>111</v>
      </c>
      <c r="J232" s="13" t="s">
        <v>112</v>
      </c>
      <c r="K232" s="13" t="s">
        <v>43</v>
      </c>
      <c r="L232" s="14">
        <v>65</v>
      </c>
      <c r="M232" s="14" t="s">
        <v>15</v>
      </c>
      <c r="N232" s="31">
        <v>1000000</v>
      </c>
      <c r="O232" s="14" t="s">
        <v>2</v>
      </c>
      <c r="P232" s="14" t="s">
        <v>35</v>
      </c>
      <c r="Q232" s="31">
        <v>6480</v>
      </c>
      <c r="R232" s="31">
        <v>432</v>
      </c>
      <c r="S232" s="30">
        <v>7.4834999999999999E-2</v>
      </c>
      <c r="T232" s="66">
        <f t="shared" si="27"/>
        <v>4.8642750000000001</v>
      </c>
      <c r="U232" s="66">
        <f t="shared" si="28"/>
        <v>8.7162865781127585E-2</v>
      </c>
      <c r="V232" s="38">
        <f t="shared" si="29"/>
        <v>0.21103470000000002</v>
      </c>
      <c r="W232" s="54">
        <v>2.8200000000000003</v>
      </c>
      <c r="X232" s="71" t="str">
        <f t="shared" si="35"/>
        <v>Q1 2022</v>
      </c>
      <c r="Y232" s="21">
        <f t="shared" si="30"/>
        <v>3840</v>
      </c>
      <c r="Z232" s="21">
        <f t="shared" si="31"/>
        <v>2160</v>
      </c>
      <c r="AA232" s="57">
        <f t="shared" si="32"/>
        <v>1164733.9584569733</v>
      </c>
      <c r="AB232" s="59">
        <f t="shared" si="33"/>
        <v>1.7777777777777777</v>
      </c>
      <c r="AC232" s="61">
        <f t="shared" si="34"/>
        <v>1651</v>
      </c>
    </row>
    <row r="233" spans="4:29" hidden="1">
      <c r="D233" s="12">
        <v>227</v>
      </c>
      <c r="E233" s="36" t="s">
        <v>68</v>
      </c>
      <c r="F233" s="16" t="s">
        <v>9</v>
      </c>
      <c r="G233" s="14" t="s">
        <v>30</v>
      </c>
      <c r="H233" s="13" t="s">
        <v>6</v>
      </c>
      <c r="I233" s="13" t="s">
        <v>111</v>
      </c>
      <c r="J233" s="13" t="s">
        <v>112</v>
      </c>
      <c r="K233" s="13" t="s">
        <v>43</v>
      </c>
      <c r="L233" s="14">
        <v>75</v>
      </c>
      <c r="M233" s="14" t="s">
        <v>15</v>
      </c>
      <c r="N233" s="31">
        <v>1000000</v>
      </c>
      <c r="O233" s="14" t="s">
        <v>2</v>
      </c>
      <c r="P233" s="14" t="s">
        <v>35</v>
      </c>
      <c r="Q233" s="31">
        <v>12000</v>
      </c>
      <c r="R233" s="31">
        <v>600</v>
      </c>
      <c r="S233" s="30">
        <v>4.6205999999999997E-2</v>
      </c>
      <c r="T233" s="66">
        <f t="shared" si="27"/>
        <v>3.4654499999999997</v>
      </c>
      <c r="U233" s="66">
        <f t="shared" si="28"/>
        <v>7.1650780408308606E-2</v>
      </c>
      <c r="V233" s="38">
        <f t="shared" si="29"/>
        <v>0.13030092000000001</v>
      </c>
      <c r="W233" s="54">
        <v>2.8200000000000003</v>
      </c>
      <c r="X233" s="71" t="str">
        <f t="shared" si="35"/>
        <v>Q1 2022</v>
      </c>
      <c r="Y233" s="21">
        <f t="shared" si="30"/>
        <v>3840</v>
      </c>
      <c r="Z233" s="21">
        <f t="shared" si="31"/>
        <v>2160</v>
      </c>
      <c r="AA233" s="57">
        <f t="shared" si="32"/>
        <v>1550681.3056379822</v>
      </c>
      <c r="AB233" s="59">
        <f t="shared" si="33"/>
        <v>1.7777777777777777</v>
      </c>
      <c r="AC233" s="61">
        <f t="shared" si="34"/>
        <v>1905</v>
      </c>
    </row>
    <row r="234" spans="4:29" hidden="1">
      <c r="D234" s="12">
        <v>228</v>
      </c>
      <c r="E234" s="36" t="s">
        <v>68</v>
      </c>
      <c r="F234" s="16" t="s">
        <v>9</v>
      </c>
      <c r="G234" s="14" t="s">
        <v>30</v>
      </c>
      <c r="H234" s="13" t="s">
        <v>6</v>
      </c>
      <c r="I234" s="13" t="s">
        <v>111</v>
      </c>
      <c r="J234" s="13" t="s">
        <v>112</v>
      </c>
      <c r="K234" s="13" t="s">
        <v>43</v>
      </c>
      <c r="L234" s="14">
        <v>85</v>
      </c>
      <c r="M234" s="14" t="s">
        <v>15</v>
      </c>
      <c r="N234" s="31">
        <v>1000000</v>
      </c>
      <c r="O234" s="14" t="s">
        <v>2</v>
      </c>
      <c r="P234" s="14" t="s">
        <v>35</v>
      </c>
      <c r="Q234" s="31">
        <v>15360</v>
      </c>
      <c r="R234" s="31">
        <v>768</v>
      </c>
      <c r="S234" s="30">
        <v>0.118287</v>
      </c>
      <c r="T234" s="66">
        <f t="shared" si="27"/>
        <v>10.054395</v>
      </c>
      <c r="U234" s="66">
        <f t="shared" si="28"/>
        <v>0.23559978686399999</v>
      </c>
      <c r="V234" s="38">
        <f t="shared" si="29"/>
        <v>0.33356934000000005</v>
      </c>
      <c r="W234" s="54">
        <v>2.8200000000000003</v>
      </c>
      <c r="X234" s="71" t="str">
        <f t="shared" si="35"/>
        <v>Q1 2022</v>
      </c>
      <c r="Y234" s="21">
        <f t="shared" si="30"/>
        <v>3840</v>
      </c>
      <c r="Z234" s="21">
        <f t="shared" si="31"/>
        <v>2160</v>
      </c>
      <c r="AA234" s="57">
        <f t="shared" si="32"/>
        <v>1991763.9881305636</v>
      </c>
      <c r="AB234" s="59">
        <f t="shared" si="33"/>
        <v>1.7777777777777777</v>
      </c>
      <c r="AC234" s="61">
        <f t="shared" si="34"/>
        <v>2159</v>
      </c>
    </row>
    <row r="235" spans="4:29" hidden="1">
      <c r="D235" s="12">
        <v>229</v>
      </c>
      <c r="E235" s="36" t="s">
        <v>68</v>
      </c>
      <c r="F235" s="16" t="s">
        <v>9</v>
      </c>
      <c r="G235" s="14" t="s">
        <v>30</v>
      </c>
      <c r="H235" s="13" t="s">
        <v>6</v>
      </c>
      <c r="I235" s="13" t="s">
        <v>36</v>
      </c>
      <c r="J235" s="13" t="s">
        <v>37</v>
      </c>
      <c r="K235" s="13" t="s">
        <v>137</v>
      </c>
      <c r="L235" s="14">
        <v>65</v>
      </c>
      <c r="M235" s="14" t="s">
        <v>15</v>
      </c>
      <c r="N235" s="31">
        <v>1000000</v>
      </c>
      <c r="O235" s="14" t="s">
        <v>1</v>
      </c>
      <c r="P235" s="14" t="s">
        <v>35</v>
      </c>
      <c r="Q235" s="31">
        <v>2560</v>
      </c>
      <c r="R235" s="31">
        <v>160</v>
      </c>
      <c r="S235" s="30">
        <v>0.20069300000000001</v>
      </c>
      <c r="T235" s="66">
        <f t="shared" si="27"/>
        <v>13.045045</v>
      </c>
      <c r="U235" s="66">
        <f t="shared" si="28"/>
        <v>0.23375395232460533</v>
      </c>
      <c r="V235" s="38">
        <f t="shared" si="29"/>
        <v>0.56595426000000004</v>
      </c>
      <c r="W235" s="54">
        <v>2.8200000000000003</v>
      </c>
      <c r="X235" s="71" t="str">
        <f t="shared" si="35"/>
        <v>Q1 2022</v>
      </c>
      <c r="Y235" s="21">
        <f t="shared" si="30"/>
        <v>3840</v>
      </c>
      <c r="Z235" s="21">
        <f t="shared" si="31"/>
        <v>2160</v>
      </c>
      <c r="AA235" s="57">
        <f t="shared" si="32"/>
        <v>1164733.9584569733</v>
      </c>
      <c r="AB235" s="59">
        <f t="shared" si="33"/>
        <v>1.7777777777777777</v>
      </c>
      <c r="AC235" s="61">
        <f t="shared" si="34"/>
        <v>1651</v>
      </c>
    </row>
    <row r="236" spans="4:29" hidden="1">
      <c r="D236" s="12">
        <v>230</v>
      </c>
      <c r="E236" s="36" t="s">
        <v>68</v>
      </c>
      <c r="F236" s="16" t="s">
        <v>9</v>
      </c>
      <c r="G236" s="14" t="s">
        <v>30</v>
      </c>
      <c r="H236" s="13" t="s">
        <v>6</v>
      </c>
      <c r="I236" s="13" t="s">
        <v>36</v>
      </c>
      <c r="J236" s="13" t="s">
        <v>38</v>
      </c>
      <c r="K236" s="13" t="s">
        <v>137</v>
      </c>
      <c r="L236" s="14">
        <v>75</v>
      </c>
      <c r="M236" s="14" t="s">
        <v>15</v>
      </c>
      <c r="N236" s="31">
        <v>1000000</v>
      </c>
      <c r="O236" s="14" t="s">
        <v>1</v>
      </c>
      <c r="P236" s="14" t="s">
        <v>35</v>
      </c>
      <c r="Q236" s="31">
        <v>3840</v>
      </c>
      <c r="R236" s="31">
        <v>240</v>
      </c>
      <c r="S236" s="30">
        <v>7.4289999999999995E-2</v>
      </c>
      <c r="T236" s="66">
        <f t="shared" si="27"/>
        <v>5.5717499999999998</v>
      </c>
      <c r="U236" s="66">
        <f t="shared" si="28"/>
        <v>0.11520011419584569</v>
      </c>
      <c r="V236" s="38">
        <f t="shared" si="29"/>
        <v>0.20949780000000001</v>
      </c>
      <c r="W236" s="54">
        <v>2.8200000000000003</v>
      </c>
      <c r="X236" s="71" t="str">
        <f t="shared" si="35"/>
        <v>Q1 2022</v>
      </c>
      <c r="Y236" s="21">
        <f t="shared" si="30"/>
        <v>3840</v>
      </c>
      <c r="Z236" s="21">
        <f t="shared" si="31"/>
        <v>2160</v>
      </c>
      <c r="AA236" s="57">
        <f t="shared" si="32"/>
        <v>1550681.3056379822</v>
      </c>
      <c r="AB236" s="59">
        <f t="shared" si="33"/>
        <v>1.7777777777777777</v>
      </c>
      <c r="AC236" s="61">
        <f t="shared" si="34"/>
        <v>1905</v>
      </c>
    </row>
    <row r="237" spans="4:29" hidden="1">
      <c r="D237" s="12">
        <v>231</v>
      </c>
      <c r="E237" s="36" t="s">
        <v>68</v>
      </c>
      <c r="F237" s="16" t="s">
        <v>9</v>
      </c>
      <c r="G237" s="14" t="s">
        <v>30</v>
      </c>
      <c r="H237" s="13" t="s">
        <v>6</v>
      </c>
      <c r="I237" s="13" t="s">
        <v>36</v>
      </c>
      <c r="J237" s="13" t="s">
        <v>89</v>
      </c>
      <c r="K237" s="13" t="s">
        <v>137</v>
      </c>
      <c r="L237" s="14">
        <v>75</v>
      </c>
      <c r="M237" s="14" t="s">
        <v>52</v>
      </c>
      <c r="N237" s="31">
        <v>1000000</v>
      </c>
      <c r="O237" s="14" t="s">
        <v>2</v>
      </c>
      <c r="P237" s="14" t="s">
        <v>35</v>
      </c>
      <c r="Q237" s="31">
        <v>40000</v>
      </c>
      <c r="R237" s="31">
        <v>1000</v>
      </c>
      <c r="S237" s="30">
        <v>6.3524999999999998E-2</v>
      </c>
      <c r="T237" s="66">
        <f t="shared" si="27"/>
        <v>4.7643750000000002</v>
      </c>
      <c r="U237" s="66">
        <f t="shared" si="28"/>
        <v>9.8507029940652815E-2</v>
      </c>
      <c r="V237" s="38">
        <f t="shared" si="29"/>
        <v>0.17914050000000001</v>
      </c>
      <c r="W237" s="54">
        <v>2.8200000000000003</v>
      </c>
      <c r="X237" s="71" t="str">
        <f t="shared" si="35"/>
        <v>Q1 2022</v>
      </c>
      <c r="Y237" s="21">
        <f t="shared" si="30"/>
        <v>7680</v>
      </c>
      <c r="Z237" s="21">
        <f t="shared" si="31"/>
        <v>4320</v>
      </c>
      <c r="AA237" s="57">
        <f t="shared" si="32"/>
        <v>1550681.3056379822</v>
      </c>
      <c r="AB237" s="59">
        <f t="shared" si="33"/>
        <v>1.7777777777777777</v>
      </c>
      <c r="AC237" s="61">
        <f t="shared" si="34"/>
        <v>1905</v>
      </c>
    </row>
    <row r="238" spans="4:29" hidden="1">
      <c r="D238" s="12">
        <v>232</v>
      </c>
      <c r="E238" s="36" t="s">
        <v>68</v>
      </c>
      <c r="F238" s="16" t="s">
        <v>9</v>
      </c>
      <c r="G238" s="14" t="s">
        <v>30</v>
      </c>
      <c r="H238" s="13" t="s">
        <v>6</v>
      </c>
      <c r="I238" s="13" t="s">
        <v>36</v>
      </c>
      <c r="J238" s="13" t="s">
        <v>138</v>
      </c>
      <c r="K238" s="13" t="s">
        <v>137</v>
      </c>
      <c r="L238" s="14">
        <v>85</v>
      </c>
      <c r="M238" s="14" t="s">
        <v>15</v>
      </c>
      <c r="N238" s="31">
        <v>1000000</v>
      </c>
      <c r="O238" s="14" t="s">
        <v>1</v>
      </c>
      <c r="P238" s="14" t="s">
        <v>35</v>
      </c>
      <c r="Q238" s="31">
        <v>7168</v>
      </c>
      <c r="R238" s="31">
        <v>448</v>
      </c>
      <c r="S238" s="30">
        <v>2.5871999999999999E-2</v>
      </c>
      <c r="T238" s="66">
        <f t="shared" si="27"/>
        <v>2.1991199999999997</v>
      </c>
      <c r="U238" s="66">
        <f t="shared" si="28"/>
        <v>5.1530917900913943E-2</v>
      </c>
      <c r="V238" s="38">
        <f t="shared" si="29"/>
        <v>7.2959040000000003E-2</v>
      </c>
      <c r="W238" s="54">
        <v>2.8200000000000003</v>
      </c>
      <c r="X238" s="71" t="str">
        <f t="shared" si="35"/>
        <v>Q1 2022</v>
      </c>
      <c r="Y238" s="21">
        <f t="shared" si="30"/>
        <v>3840</v>
      </c>
      <c r="Z238" s="21">
        <f t="shared" si="31"/>
        <v>2160</v>
      </c>
      <c r="AA238" s="57">
        <f t="shared" si="32"/>
        <v>1991763.9881305636</v>
      </c>
      <c r="AB238" s="59">
        <f t="shared" si="33"/>
        <v>1.7777777777777777</v>
      </c>
      <c r="AC238" s="61">
        <f t="shared" si="34"/>
        <v>2159</v>
      </c>
    </row>
    <row r="239" spans="4:29" hidden="1">
      <c r="D239" s="12">
        <v>233</v>
      </c>
      <c r="E239" s="36" t="s">
        <v>68</v>
      </c>
      <c r="F239" s="16" t="s">
        <v>9</v>
      </c>
      <c r="G239" s="14" t="s">
        <v>30</v>
      </c>
      <c r="H239" s="13" t="s">
        <v>6</v>
      </c>
      <c r="I239" s="13" t="s">
        <v>36</v>
      </c>
      <c r="J239" s="13" t="s">
        <v>100</v>
      </c>
      <c r="K239" s="13" t="s">
        <v>137</v>
      </c>
      <c r="L239" s="14">
        <v>85</v>
      </c>
      <c r="M239" s="14" t="s">
        <v>52</v>
      </c>
      <c r="N239" s="31">
        <v>1000000</v>
      </c>
      <c r="O239" s="14" t="s">
        <v>2</v>
      </c>
      <c r="P239" s="14" t="s">
        <v>35</v>
      </c>
      <c r="Q239" s="31">
        <v>96000</v>
      </c>
      <c r="R239" s="31">
        <v>1920</v>
      </c>
      <c r="S239" s="30">
        <v>4.1579999999999999E-2</v>
      </c>
      <c r="T239" s="66">
        <f t="shared" si="27"/>
        <v>3.5343</v>
      </c>
      <c r="U239" s="66">
        <f t="shared" si="28"/>
        <v>8.2817546626468827E-2</v>
      </c>
      <c r="V239" s="38">
        <f t="shared" si="29"/>
        <v>0.11725560000000002</v>
      </c>
      <c r="W239" s="54">
        <v>2.8200000000000003</v>
      </c>
      <c r="X239" s="71" t="str">
        <f t="shared" si="35"/>
        <v>Q1 2022</v>
      </c>
      <c r="Y239" s="21">
        <f t="shared" si="30"/>
        <v>7680</v>
      </c>
      <c r="Z239" s="21">
        <f t="shared" si="31"/>
        <v>4320</v>
      </c>
      <c r="AA239" s="57">
        <f t="shared" si="32"/>
        <v>1991763.9881305636</v>
      </c>
      <c r="AB239" s="59">
        <f t="shared" si="33"/>
        <v>1.7777777777777777</v>
      </c>
      <c r="AC239" s="61">
        <f t="shared" si="34"/>
        <v>2159</v>
      </c>
    </row>
    <row r="240" spans="4:29" hidden="1">
      <c r="D240" s="12">
        <v>234</v>
      </c>
      <c r="E240" s="36" t="s">
        <v>68</v>
      </c>
      <c r="F240" s="16" t="s">
        <v>9</v>
      </c>
      <c r="G240" s="14" t="s">
        <v>30</v>
      </c>
      <c r="H240" s="13" t="s">
        <v>6</v>
      </c>
      <c r="I240" s="13" t="s">
        <v>36</v>
      </c>
      <c r="J240" s="13" t="s">
        <v>50</v>
      </c>
      <c r="K240" s="13" t="s">
        <v>123</v>
      </c>
      <c r="L240" s="14">
        <v>55</v>
      </c>
      <c r="M240" s="14" t="s">
        <v>15</v>
      </c>
      <c r="N240" s="31">
        <v>1000000</v>
      </c>
      <c r="O240" s="14" t="s">
        <v>1</v>
      </c>
      <c r="P240" s="14" t="s">
        <v>35</v>
      </c>
      <c r="Q240" s="31">
        <v>2048</v>
      </c>
      <c r="R240" s="31">
        <v>128</v>
      </c>
      <c r="S240" s="30">
        <v>4.2577999999999998E-2</v>
      </c>
      <c r="T240" s="66">
        <f t="shared" si="27"/>
        <v>2.34179</v>
      </c>
      <c r="U240" s="66">
        <f t="shared" si="28"/>
        <v>3.5506728641804153E-2</v>
      </c>
      <c r="V240" s="38">
        <f t="shared" si="29"/>
        <v>0.12006996</v>
      </c>
      <c r="W240" s="54">
        <v>2.8200000000000003</v>
      </c>
      <c r="X240" s="71" t="str">
        <f t="shared" si="35"/>
        <v>Q1 2022</v>
      </c>
      <c r="Y240" s="21">
        <f t="shared" si="30"/>
        <v>3840</v>
      </c>
      <c r="Z240" s="21">
        <f t="shared" si="31"/>
        <v>2160</v>
      </c>
      <c r="AA240" s="57">
        <f t="shared" si="32"/>
        <v>833921.94658753707</v>
      </c>
      <c r="AB240" s="59">
        <f t="shared" si="33"/>
        <v>1.7777777777777777</v>
      </c>
      <c r="AC240" s="61">
        <f t="shared" si="34"/>
        <v>1397</v>
      </c>
    </row>
    <row r="241" spans="4:29" hidden="1">
      <c r="D241" s="12">
        <v>235</v>
      </c>
      <c r="E241" s="36" t="s">
        <v>68</v>
      </c>
      <c r="F241" s="16" t="s">
        <v>9</v>
      </c>
      <c r="G241" s="14" t="s">
        <v>30</v>
      </c>
      <c r="H241" s="13" t="s">
        <v>6</v>
      </c>
      <c r="I241" s="13" t="s">
        <v>36</v>
      </c>
      <c r="J241" s="13"/>
      <c r="K241" s="13" t="s">
        <v>123</v>
      </c>
      <c r="L241" s="14">
        <v>98</v>
      </c>
      <c r="M241" s="14" t="s">
        <v>15</v>
      </c>
      <c r="N241" s="31">
        <v>1000000</v>
      </c>
      <c r="O241" s="14" t="s">
        <v>1</v>
      </c>
      <c r="P241" s="14" t="s">
        <v>35</v>
      </c>
      <c r="Q241" s="31">
        <v>5120</v>
      </c>
      <c r="R241" s="31">
        <v>320</v>
      </c>
      <c r="S241" s="30">
        <v>2.2179999999999999E-3</v>
      </c>
      <c r="T241" s="66">
        <f t="shared" si="27"/>
        <v>0.217364</v>
      </c>
      <c r="U241" s="66">
        <f t="shared" si="28"/>
        <v>5.8723741420856962E-3</v>
      </c>
      <c r="V241" s="38">
        <f t="shared" si="29"/>
        <v>6.2547600000000007E-3</v>
      </c>
      <c r="W241" s="54">
        <v>2.8200000000000003</v>
      </c>
      <c r="X241" s="71" t="str">
        <f t="shared" si="35"/>
        <v>Q1 2022</v>
      </c>
      <c r="Y241" s="21">
        <f t="shared" si="30"/>
        <v>3840</v>
      </c>
      <c r="Z241" s="21">
        <f t="shared" si="31"/>
        <v>2160</v>
      </c>
      <c r="AA241" s="57">
        <f t="shared" si="32"/>
        <v>2647598.8016617205</v>
      </c>
      <c r="AB241" s="59">
        <f t="shared" si="33"/>
        <v>1.7777777777777777</v>
      </c>
      <c r="AC241" s="61">
        <f t="shared" si="34"/>
        <v>2489.1999999999998</v>
      </c>
    </row>
    <row r="242" spans="4:29" hidden="1">
      <c r="D242" s="12">
        <v>236</v>
      </c>
      <c r="E242" s="36" t="s">
        <v>68</v>
      </c>
      <c r="F242" s="16" t="s">
        <v>9</v>
      </c>
      <c r="G242" s="14" t="s">
        <v>30</v>
      </c>
      <c r="H242" s="13" t="s">
        <v>6</v>
      </c>
      <c r="I242" s="13" t="s">
        <v>36</v>
      </c>
      <c r="J242" s="13"/>
      <c r="K242" s="13" t="s">
        <v>123</v>
      </c>
      <c r="L242" s="14">
        <v>98</v>
      </c>
      <c r="M242" s="14" t="s">
        <v>52</v>
      </c>
      <c r="N242" s="31">
        <v>1000000</v>
      </c>
      <c r="O242" s="14" t="s">
        <v>2</v>
      </c>
      <c r="P242" s="14" t="s">
        <v>35</v>
      </c>
      <c r="Q242" s="31">
        <v>96000</v>
      </c>
      <c r="R242" s="31">
        <v>1920</v>
      </c>
      <c r="S242" s="30">
        <v>6.9300000000000004E-3</v>
      </c>
      <c r="T242" s="66">
        <f t="shared" si="27"/>
        <v>0.67914000000000008</v>
      </c>
      <c r="U242" s="66">
        <f t="shared" si="28"/>
        <v>1.8347859695515722E-2</v>
      </c>
      <c r="V242" s="38">
        <f t="shared" si="29"/>
        <v>1.9542600000000004E-2</v>
      </c>
      <c r="W242" s="54">
        <v>2.8200000000000003</v>
      </c>
      <c r="X242" s="71" t="str">
        <f t="shared" si="35"/>
        <v>Q1 2022</v>
      </c>
      <c r="Y242" s="21">
        <f t="shared" si="30"/>
        <v>7680</v>
      </c>
      <c r="Z242" s="21">
        <f t="shared" si="31"/>
        <v>4320</v>
      </c>
      <c r="AA242" s="57">
        <f t="shared" si="32"/>
        <v>2647598.8016617205</v>
      </c>
      <c r="AB242" s="59">
        <f t="shared" si="33"/>
        <v>1.7777777777777777</v>
      </c>
      <c r="AC242" s="61">
        <f t="shared" si="34"/>
        <v>2489.1999999999998</v>
      </c>
    </row>
    <row r="243" spans="4:29" hidden="1">
      <c r="D243" s="12">
        <v>237</v>
      </c>
      <c r="E243" s="36" t="s">
        <v>68</v>
      </c>
      <c r="F243" s="16" t="s">
        <v>9</v>
      </c>
      <c r="G243" s="14" t="s">
        <v>39</v>
      </c>
      <c r="H243" s="13" t="s">
        <v>5</v>
      </c>
      <c r="I243" s="13" t="s">
        <v>54</v>
      </c>
      <c r="J243" s="13" t="s">
        <v>114</v>
      </c>
      <c r="K243" s="13" t="s">
        <v>43</v>
      </c>
      <c r="L243" s="14">
        <v>27</v>
      </c>
      <c r="M243" s="14" t="s">
        <v>15</v>
      </c>
      <c r="N243" s="31">
        <v>1000000</v>
      </c>
      <c r="O243" s="14" t="s">
        <v>1</v>
      </c>
      <c r="P243" s="14" t="s">
        <v>35</v>
      </c>
      <c r="Q243" s="31">
        <v>2304</v>
      </c>
      <c r="R243" s="31">
        <v>512</v>
      </c>
      <c r="S243" s="30">
        <v>4.752E-2</v>
      </c>
      <c r="T243" s="66">
        <f t="shared" si="27"/>
        <v>1.28304</v>
      </c>
      <c r="U243" s="66">
        <f t="shared" si="28"/>
        <v>9.5500134834516307E-3</v>
      </c>
      <c r="V243" s="38">
        <f t="shared" si="29"/>
        <v>0.13400640000000003</v>
      </c>
      <c r="W243" s="54">
        <v>2.8200000000000003</v>
      </c>
      <c r="X243" s="71" t="str">
        <f t="shared" si="35"/>
        <v>Q2 2022</v>
      </c>
      <c r="Y243" s="21">
        <f t="shared" si="30"/>
        <v>3840</v>
      </c>
      <c r="Z243" s="21">
        <f t="shared" si="31"/>
        <v>2160</v>
      </c>
      <c r="AA243" s="57">
        <f t="shared" si="32"/>
        <v>200968.29721068247</v>
      </c>
      <c r="AB243" s="59">
        <f t="shared" si="33"/>
        <v>1.7777777777777777</v>
      </c>
      <c r="AC243" s="61">
        <f t="shared" si="34"/>
        <v>685.8</v>
      </c>
    </row>
    <row r="244" spans="4:29" hidden="1">
      <c r="D244" s="12">
        <v>238</v>
      </c>
      <c r="E244" s="36" t="s">
        <v>68</v>
      </c>
      <c r="F244" s="16" t="s">
        <v>9</v>
      </c>
      <c r="G244" s="14" t="s">
        <v>39</v>
      </c>
      <c r="H244" s="13" t="s">
        <v>5</v>
      </c>
      <c r="I244" s="13" t="s">
        <v>54</v>
      </c>
      <c r="J244" s="13" t="s">
        <v>55</v>
      </c>
      <c r="K244" s="13" t="s">
        <v>43</v>
      </c>
      <c r="L244" s="14">
        <v>31.5</v>
      </c>
      <c r="M244" s="14" t="s">
        <v>15</v>
      </c>
      <c r="N244" s="31">
        <v>1000000</v>
      </c>
      <c r="O244" s="14" t="s">
        <v>1</v>
      </c>
      <c r="P244" s="14" t="s">
        <v>35</v>
      </c>
      <c r="Q244" s="31">
        <v>2304</v>
      </c>
      <c r="R244" s="31">
        <v>1152</v>
      </c>
      <c r="S244" s="30">
        <v>6.336E-2</v>
      </c>
      <c r="T244" s="66">
        <f t="shared" si="27"/>
        <v>1.9958400000000001</v>
      </c>
      <c r="U244" s="66">
        <f t="shared" si="28"/>
        <v>1.7331505951449257E-2</v>
      </c>
      <c r="V244" s="38">
        <f t="shared" si="29"/>
        <v>0.17867520000000001</v>
      </c>
      <c r="W244" s="54">
        <v>2.8200000000000003</v>
      </c>
      <c r="X244" s="71" t="str">
        <f t="shared" si="35"/>
        <v>Q2 2022</v>
      </c>
      <c r="Y244" s="21">
        <f t="shared" si="30"/>
        <v>3840</v>
      </c>
      <c r="Z244" s="21">
        <f t="shared" si="31"/>
        <v>2160</v>
      </c>
      <c r="AA244" s="57">
        <f t="shared" si="32"/>
        <v>273540.18231454003</v>
      </c>
      <c r="AB244" s="59">
        <f t="shared" si="33"/>
        <v>1.7777777777777777</v>
      </c>
      <c r="AC244" s="61">
        <f t="shared" si="34"/>
        <v>800.09999999999991</v>
      </c>
    </row>
    <row r="245" spans="4:29" hidden="1">
      <c r="D245" s="12">
        <v>239</v>
      </c>
      <c r="E245" s="36" t="s">
        <v>68</v>
      </c>
      <c r="F245" s="16" t="s">
        <v>9</v>
      </c>
      <c r="G245" s="14" t="s">
        <v>39</v>
      </c>
      <c r="H245" s="13" t="s">
        <v>5</v>
      </c>
      <c r="I245" s="13" t="s">
        <v>54</v>
      </c>
      <c r="J245" s="13" t="s">
        <v>128</v>
      </c>
      <c r="K245" s="13" t="s">
        <v>43</v>
      </c>
      <c r="L245" s="14">
        <v>31.5</v>
      </c>
      <c r="M245" s="14" t="s">
        <v>15</v>
      </c>
      <c r="N245" s="31">
        <v>1000000</v>
      </c>
      <c r="O245" s="14" t="s">
        <v>1</v>
      </c>
      <c r="P245" s="14" t="s">
        <v>35</v>
      </c>
      <c r="Q245" s="31">
        <v>2304</v>
      </c>
      <c r="R245" s="31">
        <v>576</v>
      </c>
      <c r="S245" s="30">
        <v>1.584E-2</v>
      </c>
      <c r="T245" s="66">
        <f t="shared" si="27"/>
        <v>0.49896000000000001</v>
      </c>
      <c r="U245" s="66">
        <f t="shared" si="28"/>
        <v>4.3328764878623142E-3</v>
      </c>
      <c r="V245" s="38">
        <f t="shared" si="29"/>
        <v>4.4668800000000002E-2</v>
      </c>
      <c r="W245" s="54">
        <v>2.8200000000000003</v>
      </c>
      <c r="X245" s="71" t="str">
        <f t="shared" si="35"/>
        <v>Q2 2022</v>
      </c>
      <c r="Y245" s="21">
        <f t="shared" si="30"/>
        <v>3840</v>
      </c>
      <c r="Z245" s="21">
        <f t="shared" si="31"/>
        <v>2160</v>
      </c>
      <c r="AA245" s="57">
        <f t="shared" si="32"/>
        <v>273540.18231454003</v>
      </c>
      <c r="AB245" s="59">
        <f t="shared" si="33"/>
        <v>1.7777777777777777</v>
      </c>
      <c r="AC245" s="61">
        <f t="shared" si="34"/>
        <v>800.09999999999991</v>
      </c>
    </row>
    <row r="246" spans="4:29" hidden="1">
      <c r="D246" s="12">
        <v>240</v>
      </c>
      <c r="E246" s="36" t="s">
        <v>68</v>
      </c>
      <c r="F246" s="16" t="s">
        <v>9</v>
      </c>
      <c r="G246" s="14" t="s">
        <v>39</v>
      </c>
      <c r="H246" s="13" t="s">
        <v>5</v>
      </c>
      <c r="I246" s="13" t="s">
        <v>54</v>
      </c>
      <c r="J246" s="13" t="s">
        <v>118</v>
      </c>
      <c r="K246" s="13" t="s">
        <v>43</v>
      </c>
      <c r="L246" s="14">
        <v>31.5</v>
      </c>
      <c r="M246" s="14" t="s">
        <v>15</v>
      </c>
      <c r="N246" s="31">
        <v>1000000</v>
      </c>
      <c r="O246" s="14" t="s">
        <v>1</v>
      </c>
      <c r="P246" s="14" t="s">
        <v>35</v>
      </c>
      <c r="Q246" s="31">
        <v>2304</v>
      </c>
      <c r="R246" s="31">
        <v>576</v>
      </c>
      <c r="S246" s="30">
        <v>3.168E-2</v>
      </c>
      <c r="T246" s="66">
        <f t="shared" si="27"/>
        <v>0.99792000000000003</v>
      </c>
      <c r="U246" s="66">
        <f t="shared" si="28"/>
        <v>8.6657529757246284E-3</v>
      </c>
      <c r="V246" s="38">
        <f t="shared" si="29"/>
        <v>8.9337600000000003E-2</v>
      </c>
      <c r="W246" s="54">
        <v>2.8200000000000003</v>
      </c>
      <c r="X246" s="71" t="str">
        <f t="shared" si="35"/>
        <v>Q2 2022</v>
      </c>
      <c r="Y246" s="21">
        <f t="shared" si="30"/>
        <v>3840</v>
      </c>
      <c r="Z246" s="21">
        <f t="shared" si="31"/>
        <v>2160</v>
      </c>
      <c r="AA246" s="57">
        <f t="shared" si="32"/>
        <v>273540.18231454003</v>
      </c>
      <c r="AB246" s="59">
        <f t="shared" si="33"/>
        <v>1.7777777777777777</v>
      </c>
      <c r="AC246" s="61">
        <f t="shared" si="34"/>
        <v>800.09999999999991</v>
      </c>
    </row>
    <row r="247" spans="4:29" hidden="1">
      <c r="D247" s="12">
        <v>241</v>
      </c>
      <c r="E247" s="36" t="s">
        <v>68</v>
      </c>
      <c r="F247" s="16" t="s">
        <v>9</v>
      </c>
      <c r="G247" s="14" t="s">
        <v>39</v>
      </c>
      <c r="H247" s="13" t="s">
        <v>5</v>
      </c>
      <c r="I247" s="13" t="s">
        <v>219</v>
      </c>
      <c r="J247" s="13"/>
      <c r="K247" s="13"/>
      <c r="L247" s="14">
        <v>31.5</v>
      </c>
      <c r="M247" s="14" t="s">
        <v>15</v>
      </c>
      <c r="N247" s="31" t="s">
        <v>65</v>
      </c>
      <c r="O247" s="14" t="s">
        <v>1</v>
      </c>
      <c r="P247" s="14" t="s">
        <v>35</v>
      </c>
      <c r="Q247" s="31">
        <v>5000</v>
      </c>
      <c r="R247" s="31">
        <v>1152</v>
      </c>
      <c r="S247" s="30">
        <v>3.4375000000000003E-2</v>
      </c>
      <c r="T247" s="66">
        <f t="shared" si="27"/>
        <v>1.0828125000000002</v>
      </c>
      <c r="U247" s="66">
        <f t="shared" si="28"/>
        <v>9.4029437670623134E-3</v>
      </c>
      <c r="V247" s="38">
        <f t="shared" si="29"/>
        <v>9.6937500000000024E-2</v>
      </c>
      <c r="W247" s="54">
        <v>2.8200000000000003</v>
      </c>
      <c r="X247" s="71" t="str">
        <f t="shared" si="35"/>
        <v>Q2 2022</v>
      </c>
      <c r="Y247" s="21">
        <f t="shared" si="30"/>
        <v>3840</v>
      </c>
      <c r="Z247" s="21">
        <f t="shared" si="31"/>
        <v>2160</v>
      </c>
      <c r="AA247" s="57">
        <f t="shared" si="32"/>
        <v>273540.18231454003</v>
      </c>
      <c r="AB247" s="59">
        <f t="shared" si="33"/>
        <v>1.7777777777777777</v>
      </c>
      <c r="AC247" s="61">
        <f t="shared" si="34"/>
        <v>800.09999999999991</v>
      </c>
    </row>
    <row r="248" spans="4:29" hidden="1">
      <c r="D248" s="12">
        <v>242</v>
      </c>
      <c r="E248" s="36" t="s">
        <v>68</v>
      </c>
      <c r="F248" s="16" t="s">
        <v>9</v>
      </c>
      <c r="G248" s="14" t="s">
        <v>39</v>
      </c>
      <c r="H248" s="13" t="s">
        <v>5</v>
      </c>
      <c r="I248" s="13" t="s">
        <v>96</v>
      </c>
      <c r="J248" s="13" t="s">
        <v>132</v>
      </c>
      <c r="K248" s="13" t="s">
        <v>43</v>
      </c>
      <c r="L248" s="14">
        <v>31.5</v>
      </c>
      <c r="M248" s="14" t="s">
        <v>15</v>
      </c>
      <c r="N248" s="31">
        <v>1000000</v>
      </c>
      <c r="O248" s="14" t="s">
        <v>1</v>
      </c>
      <c r="P248" s="14" t="s">
        <v>35</v>
      </c>
      <c r="Q248" s="31">
        <v>2304</v>
      </c>
      <c r="R248" s="31">
        <v>576</v>
      </c>
      <c r="S248" s="30">
        <v>1.2671999999999999E-2</v>
      </c>
      <c r="T248" s="66">
        <f t="shared" si="27"/>
        <v>0.39916799999999997</v>
      </c>
      <c r="U248" s="66">
        <f t="shared" si="28"/>
        <v>3.4663011902898509E-3</v>
      </c>
      <c r="V248" s="38">
        <f t="shared" si="29"/>
        <v>3.5735040000000003E-2</v>
      </c>
      <c r="W248" s="54">
        <v>2.8200000000000003</v>
      </c>
      <c r="X248" s="71" t="str">
        <f t="shared" si="35"/>
        <v>Q2 2022</v>
      </c>
      <c r="Y248" s="21">
        <f t="shared" si="30"/>
        <v>3840</v>
      </c>
      <c r="Z248" s="21">
        <f t="shared" si="31"/>
        <v>2160</v>
      </c>
      <c r="AA248" s="57">
        <f t="shared" si="32"/>
        <v>273540.18231454003</v>
      </c>
      <c r="AB248" s="59">
        <f t="shared" si="33"/>
        <v>1.7777777777777777</v>
      </c>
      <c r="AC248" s="61">
        <f t="shared" si="34"/>
        <v>800.09999999999991</v>
      </c>
    </row>
    <row r="249" spans="4:29" hidden="1">
      <c r="D249" s="12">
        <v>243</v>
      </c>
      <c r="E249" s="36" t="s">
        <v>68</v>
      </c>
      <c r="F249" s="16" t="s">
        <v>9</v>
      </c>
      <c r="G249" s="14" t="s">
        <v>39</v>
      </c>
      <c r="H249" s="13" t="s">
        <v>5</v>
      </c>
      <c r="I249" s="13" t="s">
        <v>96</v>
      </c>
      <c r="J249" s="13" t="s">
        <v>131</v>
      </c>
      <c r="K249" s="13" t="s">
        <v>95</v>
      </c>
      <c r="L249" s="14">
        <v>34</v>
      </c>
      <c r="M249" s="14" t="s">
        <v>117</v>
      </c>
      <c r="N249" s="31">
        <v>1000000</v>
      </c>
      <c r="O249" s="14" t="s">
        <v>1</v>
      </c>
      <c r="P249" s="14" t="s">
        <v>35</v>
      </c>
      <c r="Q249" s="31">
        <v>4608</v>
      </c>
      <c r="R249" s="31">
        <v>1152</v>
      </c>
      <c r="S249" s="30">
        <v>3.168E-2</v>
      </c>
      <c r="T249" s="66">
        <f t="shared" si="27"/>
        <v>1.0771200000000001</v>
      </c>
      <c r="U249" s="66">
        <f t="shared" si="28"/>
        <v>8.415727692953151E-3</v>
      </c>
      <c r="V249" s="38">
        <f t="shared" si="29"/>
        <v>8.9337600000000003E-2</v>
      </c>
      <c r="W249" s="54">
        <v>2.8200000000000003</v>
      </c>
      <c r="X249" s="71" t="str">
        <f t="shared" si="35"/>
        <v>Q2 2022</v>
      </c>
      <c r="Y249" s="21">
        <f t="shared" si="30"/>
        <v>3440</v>
      </c>
      <c r="Z249" s="21">
        <f t="shared" si="31"/>
        <v>1440</v>
      </c>
      <c r="AA249" s="57">
        <f t="shared" si="32"/>
        <v>265647.97010584443</v>
      </c>
      <c r="AB249" s="59">
        <f t="shared" si="33"/>
        <v>2.3888888888888888</v>
      </c>
      <c r="AC249" s="61">
        <f t="shared" si="34"/>
        <v>863.59999999999991</v>
      </c>
    </row>
    <row r="250" spans="4:29" hidden="1">
      <c r="D250" s="12">
        <v>244</v>
      </c>
      <c r="E250" s="36" t="s">
        <v>68</v>
      </c>
      <c r="F250" s="16" t="s">
        <v>9</v>
      </c>
      <c r="G250" s="14" t="s">
        <v>39</v>
      </c>
      <c r="H250" s="13" t="s">
        <v>5</v>
      </c>
      <c r="I250" s="13" t="s">
        <v>96</v>
      </c>
      <c r="J250" s="13" t="s">
        <v>61</v>
      </c>
      <c r="K250" s="13" t="s">
        <v>33</v>
      </c>
      <c r="L250" s="14">
        <v>27</v>
      </c>
      <c r="M250" s="14" t="s">
        <v>15</v>
      </c>
      <c r="N250" s="31">
        <v>80000000</v>
      </c>
      <c r="O250" s="14" t="s">
        <v>1</v>
      </c>
      <c r="P250" s="14" t="s">
        <v>35</v>
      </c>
      <c r="Q250" s="31">
        <v>2304</v>
      </c>
      <c r="R250" s="31">
        <v>576</v>
      </c>
      <c r="S250" s="30">
        <v>0.15840000000000001</v>
      </c>
      <c r="T250" s="66">
        <f t="shared" si="27"/>
        <v>4.2768000000000006</v>
      </c>
      <c r="U250" s="66">
        <f t="shared" si="28"/>
        <v>3.1833378278172106E-2</v>
      </c>
      <c r="V250" s="38">
        <f t="shared" si="29"/>
        <v>0.44668800000000008</v>
      </c>
      <c r="W250" s="54">
        <v>2.8200000000000003</v>
      </c>
      <c r="X250" s="71" t="str">
        <f t="shared" si="35"/>
        <v>Q2 2022</v>
      </c>
      <c r="Y250" s="21">
        <f t="shared" si="30"/>
        <v>3840</v>
      </c>
      <c r="Z250" s="21">
        <f t="shared" si="31"/>
        <v>2160</v>
      </c>
      <c r="AA250" s="57">
        <f t="shared" si="32"/>
        <v>200968.29721068247</v>
      </c>
      <c r="AB250" s="59">
        <f t="shared" si="33"/>
        <v>1.7777777777777777</v>
      </c>
      <c r="AC250" s="61">
        <f t="shared" si="34"/>
        <v>685.8</v>
      </c>
    </row>
    <row r="251" spans="4:29" hidden="1">
      <c r="D251" s="12">
        <v>245</v>
      </c>
      <c r="E251" s="36" t="s">
        <v>68</v>
      </c>
      <c r="F251" s="16" t="s">
        <v>9</v>
      </c>
      <c r="G251" s="14" t="s">
        <v>39</v>
      </c>
      <c r="H251" s="13" t="s">
        <v>5</v>
      </c>
      <c r="I251" s="13" t="s">
        <v>96</v>
      </c>
      <c r="J251" s="13" t="s">
        <v>129</v>
      </c>
      <c r="K251" s="13" t="s">
        <v>33</v>
      </c>
      <c r="L251" s="14">
        <v>27</v>
      </c>
      <c r="M251" s="14" t="s">
        <v>143</v>
      </c>
      <c r="N251" s="31">
        <v>1000000</v>
      </c>
      <c r="O251" s="14" t="s">
        <v>1</v>
      </c>
      <c r="P251" s="14" t="s">
        <v>35</v>
      </c>
      <c r="Q251" s="31">
        <v>2304</v>
      </c>
      <c r="R251" s="31">
        <v>576</v>
      </c>
      <c r="S251" s="30">
        <v>3.8016000000000001E-2</v>
      </c>
      <c r="T251" s="66">
        <f t="shared" si="27"/>
        <v>1.026432</v>
      </c>
      <c r="U251" s="66">
        <f t="shared" si="28"/>
        <v>7.6400107867613054E-3</v>
      </c>
      <c r="V251" s="38">
        <f t="shared" si="29"/>
        <v>0.10720512000000001</v>
      </c>
      <c r="W251" s="54">
        <v>2.8200000000000003</v>
      </c>
      <c r="X251" s="71" t="str">
        <f t="shared" si="35"/>
        <v>Q2 2022</v>
      </c>
      <c r="Y251" s="21">
        <f t="shared" si="30"/>
        <v>2560</v>
      </c>
      <c r="Z251" s="21">
        <f t="shared" si="31"/>
        <v>1440</v>
      </c>
      <c r="AA251" s="57">
        <f t="shared" si="32"/>
        <v>200968.29721068247</v>
      </c>
      <c r="AB251" s="59">
        <f t="shared" si="33"/>
        <v>1.7777777777777777</v>
      </c>
      <c r="AC251" s="61">
        <f t="shared" si="34"/>
        <v>685.8</v>
      </c>
    </row>
    <row r="252" spans="4:29" hidden="1">
      <c r="D252" s="12">
        <v>246</v>
      </c>
      <c r="E252" s="36" t="s">
        <v>68</v>
      </c>
      <c r="F252" s="16" t="s">
        <v>9</v>
      </c>
      <c r="G252" s="14" t="s">
        <v>39</v>
      </c>
      <c r="H252" s="13" t="s">
        <v>5</v>
      </c>
      <c r="I252" s="13" t="s">
        <v>96</v>
      </c>
      <c r="J252" s="13" t="s">
        <v>130</v>
      </c>
      <c r="K252" s="13" t="s">
        <v>33</v>
      </c>
      <c r="L252" s="14">
        <v>27</v>
      </c>
      <c r="M252" s="14" t="s">
        <v>143</v>
      </c>
      <c r="N252" s="31">
        <v>1000000</v>
      </c>
      <c r="O252" s="14" t="s">
        <v>1</v>
      </c>
      <c r="P252" s="14" t="s">
        <v>35</v>
      </c>
      <c r="Q252" s="31">
        <v>2304</v>
      </c>
      <c r="R252" s="31">
        <v>576</v>
      </c>
      <c r="S252" s="30">
        <v>5.7023999999999998E-2</v>
      </c>
      <c r="T252" s="66">
        <f t="shared" si="27"/>
        <v>1.5396479999999999</v>
      </c>
      <c r="U252" s="66">
        <f t="shared" si="28"/>
        <v>1.1460016180141957E-2</v>
      </c>
      <c r="V252" s="38">
        <f t="shared" si="29"/>
        <v>0.16080768000000001</v>
      </c>
      <c r="W252" s="54">
        <v>2.8200000000000003</v>
      </c>
      <c r="X252" s="71" t="str">
        <f t="shared" si="35"/>
        <v>Q2 2022</v>
      </c>
      <c r="Y252" s="21">
        <f t="shared" si="30"/>
        <v>2560</v>
      </c>
      <c r="Z252" s="21">
        <f t="shared" si="31"/>
        <v>1440</v>
      </c>
      <c r="AA252" s="57">
        <f t="shared" si="32"/>
        <v>200968.29721068247</v>
      </c>
      <c r="AB252" s="59">
        <f t="shared" si="33"/>
        <v>1.7777777777777777</v>
      </c>
      <c r="AC252" s="61">
        <f t="shared" si="34"/>
        <v>685.8</v>
      </c>
    </row>
    <row r="253" spans="4:29" hidden="1">
      <c r="D253" s="12">
        <v>247</v>
      </c>
      <c r="E253" s="36" t="s">
        <v>68</v>
      </c>
      <c r="F253" s="16" t="s">
        <v>9</v>
      </c>
      <c r="G253" s="14" t="s">
        <v>39</v>
      </c>
      <c r="H253" s="13" t="s">
        <v>5</v>
      </c>
      <c r="I253" s="13" t="s">
        <v>31</v>
      </c>
      <c r="J253" s="13" t="s">
        <v>32</v>
      </c>
      <c r="K253" s="13" t="s">
        <v>33</v>
      </c>
      <c r="L253" s="14">
        <v>31.5</v>
      </c>
      <c r="M253" s="14" t="s">
        <v>34</v>
      </c>
      <c r="N253" s="31">
        <v>1000000</v>
      </c>
      <c r="O253" s="14" t="s">
        <v>1</v>
      </c>
      <c r="P253" s="14" t="s">
        <v>35</v>
      </c>
      <c r="Q253" s="31">
        <v>576</v>
      </c>
      <c r="R253" s="31">
        <v>576</v>
      </c>
      <c r="S253" s="30">
        <v>1.2671999999999999E-2</v>
      </c>
      <c r="T253" s="66">
        <f t="shared" si="27"/>
        <v>0.39916799999999997</v>
      </c>
      <c r="U253" s="66">
        <f t="shared" si="28"/>
        <v>3.4663011902898509E-3</v>
      </c>
      <c r="V253" s="38">
        <f t="shared" si="29"/>
        <v>3.5735040000000003E-2</v>
      </c>
      <c r="W253" s="54">
        <v>2.8200000000000003</v>
      </c>
      <c r="X253" s="71" t="str">
        <f t="shared" si="35"/>
        <v>Q2 2022</v>
      </c>
      <c r="Y253" s="21">
        <f t="shared" si="30"/>
        <v>6016</v>
      </c>
      <c r="Z253" s="21">
        <f t="shared" si="31"/>
        <v>3384</v>
      </c>
      <c r="AA253" s="57">
        <f t="shared" si="32"/>
        <v>273540.18231454003</v>
      </c>
      <c r="AB253" s="59">
        <f t="shared" si="33"/>
        <v>1.7777777777777777</v>
      </c>
      <c r="AC253" s="61">
        <f t="shared" si="34"/>
        <v>800.09999999999991</v>
      </c>
    </row>
    <row r="254" spans="4:29" hidden="1">
      <c r="D254" s="12">
        <v>248</v>
      </c>
      <c r="E254" s="36" t="s">
        <v>68</v>
      </c>
      <c r="F254" s="16" t="s">
        <v>9</v>
      </c>
      <c r="G254" s="14" t="s">
        <v>39</v>
      </c>
      <c r="H254" s="13" t="s">
        <v>5</v>
      </c>
      <c r="I254" s="13" t="s">
        <v>41</v>
      </c>
      <c r="J254" s="13" t="s">
        <v>116</v>
      </c>
      <c r="K254" s="13" t="s">
        <v>43</v>
      </c>
      <c r="L254" s="14">
        <v>27</v>
      </c>
      <c r="M254" s="14" t="s">
        <v>117</v>
      </c>
      <c r="N254" s="31">
        <v>1000000</v>
      </c>
      <c r="O254" s="14" t="s">
        <v>1</v>
      </c>
      <c r="P254" s="14" t="s">
        <v>35</v>
      </c>
      <c r="Q254" s="31">
        <v>2304</v>
      </c>
      <c r="R254" s="31">
        <v>576</v>
      </c>
      <c r="S254" s="30">
        <v>3.168E-2</v>
      </c>
      <c r="T254" s="66">
        <f t="shared" si="27"/>
        <v>0.85536000000000001</v>
      </c>
      <c r="U254" s="66">
        <f t="shared" si="28"/>
        <v>5.3071500762654393E-3</v>
      </c>
      <c r="V254" s="38">
        <f t="shared" si="29"/>
        <v>8.9337600000000003E-2</v>
      </c>
      <c r="W254" s="54">
        <v>2.8200000000000003</v>
      </c>
      <c r="X254" s="71" t="str">
        <f t="shared" si="35"/>
        <v>Q2 2022</v>
      </c>
      <c r="Y254" s="21">
        <f t="shared" si="30"/>
        <v>3440</v>
      </c>
      <c r="Z254" s="21">
        <f t="shared" si="31"/>
        <v>1440</v>
      </c>
      <c r="AA254" s="57">
        <f t="shared" si="32"/>
        <v>167523.67664979291</v>
      </c>
      <c r="AB254" s="59">
        <f t="shared" si="33"/>
        <v>2.3888888888888888</v>
      </c>
      <c r="AC254" s="61">
        <f t="shared" si="34"/>
        <v>685.8</v>
      </c>
    </row>
    <row r="255" spans="4:29" hidden="1">
      <c r="D255" s="12">
        <v>249</v>
      </c>
      <c r="E255" s="36" t="s">
        <v>68</v>
      </c>
      <c r="F255" s="16" t="s">
        <v>9</v>
      </c>
      <c r="G255" s="14" t="s">
        <v>39</v>
      </c>
      <c r="H255" s="13" t="s">
        <v>5</v>
      </c>
      <c r="I255" s="13" t="s">
        <v>41</v>
      </c>
      <c r="J255" s="13" t="s">
        <v>42</v>
      </c>
      <c r="K255" s="13" t="s">
        <v>43</v>
      </c>
      <c r="L255" s="14">
        <v>31.5</v>
      </c>
      <c r="M255" s="14" t="s">
        <v>15</v>
      </c>
      <c r="N255" s="31">
        <v>1000000</v>
      </c>
      <c r="O255" s="14" t="s">
        <v>1</v>
      </c>
      <c r="P255" s="14" t="s">
        <v>35</v>
      </c>
      <c r="Q255" s="31">
        <v>5000</v>
      </c>
      <c r="R255" s="31">
        <v>1152</v>
      </c>
      <c r="S255" s="30">
        <v>0.20624999999999999</v>
      </c>
      <c r="T255" s="66">
        <f t="shared" si="27"/>
        <v>6.4968749999999993</v>
      </c>
      <c r="U255" s="66">
        <f t="shared" si="28"/>
        <v>5.641766260237388E-2</v>
      </c>
      <c r="V255" s="38">
        <f t="shared" si="29"/>
        <v>0.58162500000000006</v>
      </c>
      <c r="W255" s="54">
        <v>2.8200000000000003</v>
      </c>
      <c r="X255" s="71" t="str">
        <f t="shared" si="35"/>
        <v>Q2 2022</v>
      </c>
      <c r="Y255" s="21">
        <f t="shared" si="30"/>
        <v>3840</v>
      </c>
      <c r="Z255" s="21">
        <f t="shared" si="31"/>
        <v>2160</v>
      </c>
      <c r="AA255" s="57">
        <f t="shared" si="32"/>
        <v>273540.18231454003</v>
      </c>
      <c r="AB255" s="59">
        <f t="shared" si="33"/>
        <v>1.7777777777777777</v>
      </c>
      <c r="AC255" s="61">
        <f t="shared" si="34"/>
        <v>800.09999999999991</v>
      </c>
    </row>
    <row r="256" spans="4:29" hidden="1">
      <c r="D256" s="12">
        <v>250</v>
      </c>
      <c r="E256" s="36" t="s">
        <v>68</v>
      </c>
      <c r="F256" s="16" t="s">
        <v>9</v>
      </c>
      <c r="G256" s="14" t="s">
        <v>39</v>
      </c>
      <c r="H256" s="13" t="s">
        <v>5</v>
      </c>
      <c r="I256" s="13" t="s">
        <v>41</v>
      </c>
      <c r="J256" s="13" t="s">
        <v>44</v>
      </c>
      <c r="K256" s="13" t="s">
        <v>43</v>
      </c>
      <c r="L256" s="14">
        <v>31.5</v>
      </c>
      <c r="M256" s="14" t="s">
        <v>15</v>
      </c>
      <c r="N256" s="31">
        <v>1000000</v>
      </c>
      <c r="O256" s="14" t="s">
        <v>1</v>
      </c>
      <c r="P256" s="14" t="s">
        <v>35</v>
      </c>
      <c r="Q256" s="31">
        <v>4608</v>
      </c>
      <c r="R256" s="31">
        <v>576</v>
      </c>
      <c r="S256" s="30">
        <v>0.19008</v>
      </c>
      <c r="T256" s="66">
        <f t="shared" si="27"/>
        <v>5.98752</v>
      </c>
      <c r="U256" s="66">
        <f t="shared" si="28"/>
        <v>5.199451785434777E-2</v>
      </c>
      <c r="V256" s="38">
        <f t="shared" si="29"/>
        <v>0.5360256000000001</v>
      </c>
      <c r="W256" s="54">
        <v>2.8200000000000003</v>
      </c>
      <c r="X256" s="71" t="str">
        <f t="shared" si="35"/>
        <v>Q2 2022</v>
      </c>
      <c r="Y256" s="21">
        <f t="shared" si="30"/>
        <v>3840</v>
      </c>
      <c r="Z256" s="21">
        <f t="shared" si="31"/>
        <v>2160</v>
      </c>
      <c r="AA256" s="57">
        <f t="shared" si="32"/>
        <v>273540.18231454003</v>
      </c>
      <c r="AB256" s="59">
        <f t="shared" si="33"/>
        <v>1.7777777777777777</v>
      </c>
      <c r="AC256" s="61">
        <f t="shared" si="34"/>
        <v>800.09999999999991</v>
      </c>
    </row>
    <row r="257" spans="4:29" hidden="1">
      <c r="D257" s="12">
        <v>251</v>
      </c>
      <c r="E257" s="36" t="s">
        <v>68</v>
      </c>
      <c r="F257" s="16" t="s">
        <v>9</v>
      </c>
      <c r="G257" s="14" t="s">
        <v>39</v>
      </c>
      <c r="H257" s="13" t="s">
        <v>5</v>
      </c>
      <c r="I257" s="13" t="s">
        <v>41</v>
      </c>
      <c r="J257" s="13" t="s">
        <v>113</v>
      </c>
      <c r="K257" s="13" t="s">
        <v>43</v>
      </c>
      <c r="L257" s="14">
        <v>31.5</v>
      </c>
      <c r="M257" s="14" t="s">
        <v>15</v>
      </c>
      <c r="N257" s="31">
        <v>1000000</v>
      </c>
      <c r="O257" s="14" t="s">
        <v>1</v>
      </c>
      <c r="P257" s="14" t="s">
        <v>35</v>
      </c>
      <c r="Q257" s="31">
        <v>4608</v>
      </c>
      <c r="R257" s="31">
        <v>576</v>
      </c>
      <c r="S257" s="30">
        <v>0.12672</v>
      </c>
      <c r="T257" s="66">
        <f t="shared" si="27"/>
        <v>3.9916800000000001</v>
      </c>
      <c r="U257" s="66">
        <f t="shared" si="28"/>
        <v>3.4663011902898513E-2</v>
      </c>
      <c r="V257" s="38">
        <f t="shared" si="29"/>
        <v>0.35735040000000001</v>
      </c>
      <c r="W257" s="54">
        <v>2.8200000000000003</v>
      </c>
      <c r="X257" s="71" t="str">
        <f t="shared" si="35"/>
        <v>Q2 2022</v>
      </c>
      <c r="Y257" s="21">
        <f t="shared" si="30"/>
        <v>3840</v>
      </c>
      <c r="Z257" s="21">
        <f t="shared" si="31"/>
        <v>2160</v>
      </c>
      <c r="AA257" s="57">
        <f t="shared" si="32"/>
        <v>273540.18231454003</v>
      </c>
      <c r="AB257" s="59">
        <f t="shared" si="33"/>
        <v>1.7777777777777777</v>
      </c>
      <c r="AC257" s="61">
        <f t="shared" si="34"/>
        <v>800.09999999999991</v>
      </c>
    </row>
    <row r="258" spans="4:29" hidden="1">
      <c r="D258" s="12">
        <v>252</v>
      </c>
      <c r="E258" s="36" t="s">
        <v>68</v>
      </c>
      <c r="F258" s="16" t="s">
        <v>9</v>
      </c>
      <c r="G258" s="14" t="s">
        <v>39</v>
      </c>
      <c r="H258" s="13" t="s">
        <v>5</v>
      </c>
      <c r="I258" s="13" t="s">
        <v>217</v>
      </c>
      <c r="J258" s="13" t="s">
        <v>218</v>
      </c>
      <c r="K258" s="13" t="s">
        <v>43</v>
      </c>
      <c r="L258" s="14">
        <v>32</v>
      </c>
      <c r="M258" s="14" t="s">
        <v>15</v>
      </c>
      <c r="N258" s="31">
        <v>1000000</v>
      </c>
      <c r="O258" s="14" t="s">
        <v>1</v>
      </c>
      <c r="P258" s="14" t="s">
        <v>35</v>
      </c>
      <c r="Q258" s="31">
        <v>4608</v>
      </c>
      <c r="R258" s="31">
        <v>1152</v>
      </c>
      <c r="S258" s="30">
        <v>6.336E-2</v>
      </c>
      <c r="T258" s="66">
        <f t="shared" si="27"/>
        <v>2.02752</v>
      </c>
      <c r="U258" s="66">
        <f t="shared" si="28"/>
        <v>1.7886079208147176E-2</v>
      </c>
      <c r="V258" s="38">
        <f t="shared" si="29"/>
        <v>0.17867520000000001</v>
      </c>
      <c r="W258" s="54">
        <v>2.8200000000000003</v>
      </c>
      <c r="X258" s="71" t="str">
        <f t="shared" si="35"/>
        <v>Q2 2022</v>
      </c>
      <c r="Y258" s="21">
        <f t="shared" si="30"/>
        <v>3840</v>
      </c>
      <c r="Z258" s="21">
        <f t="shared" si="31"/>
        <v>2160</v>
      </c>
      <c r="AA258" s="57">
        <f t="shared" si="32"/>
        <v>282292.91679525218</v>
      </c>
      <c r="AB258" s="59">
        <f t="shared" si="33"/>
        <v>1.7777777777777777</v>
      </c>
      <c r="AC258" s="61">
        <f t="shared" si="34"/>
        <v>812.8</v>
      </c>
    </row>
    <row r="259" spans="4:29" hidden="1">
      <c r="D259" s="12">
        <v>253</v>
      </c>
      <c r="E259" s="36" t="s">
        <v>68</v>
      </c>
      <c r="F259" s="16" t="s">
        <v>9</v>
      </c>
      <c r="G259" s="14" t="s">
        <v>39</v>
      </c>
      <c r="H259" s="13" t="s">
        <v>5</v>
      </c>
      <c r="I259" s="13" t="s">
        <v>105</v>
      </c>
      <c r="J259" s="13" t="s">
        <v>106</v>
      </c>
      <c r="K259" s="13" t="s">
        <v>33</v>
      </c>
      <c r="L259" s="14">
        <v>31.5</v>
      </c>
      <c r="M259" s="14" t="s">
        <v>15</v>
      </c>
      <c r="N259" s="31">
        <v>1000000</v>
      </c>
      <c r="O259" s="14" t="s">
        <v>1</v>
      </c>
      <c r="P259" s="14" t="s">
        <v>35</v>
      </c>
      <c r="Q259" s="31">
        <v>5000</v>
      </c>
      <c r="R259" s="31">
        <v>1152</v>
      </c>
      <c r="S259" s="30">
        <v>0.10312499999999999</v>
      </c>
      <c r="T259" s="66">
        <f t="shared" si="27"/>
        <v>3.2484374999999996</v>
      </c>
      <c r="U259" s="66">
        <f t="shared" si="28"/>
        <v>2.820883130118694E-2</v>
      </c>
      <c r="V259" s="38">
        <f t="shared" si="29"/>
        <v>0.29081250000000003</v>
      </c>
      <c r="W259" s="54">
        <v>2.8200000000000003</v>
      </c>
      <c r="X259" s="71" t="str">
        <f t="shared" si="35"/>
        <v>Q2 2022</v>
      </c>
      <c r="Y259" s="21">
        <f t="shared" si="30"/>
        <v>3840</v>
      </c>
      <c r="Z259" s="21">
        <f t="shared" si="31"/>
        <v>2160</v>
      </c>
      <c r="AA259" s="57">
        <f t="shared" si="32"/>
        <v>273540.18231454003</v>
      </c>
      <c r="AB259" s="59">
        <f t="shared" si="33"/>
        <v>1.7777777777777777</v>
      </c>
      <c r="AC259" s="61">
        <f t="shared" si="34"/>
        <v>800.09999999999991</v>
      </c>
    </row>
    <row r="260" spans="4:29" hidden="1">
      <c r="D260" s="12">
        <v>254</v>
      </c>
      <c r="E260" s="36" t="s">
        <v>68</v>
      </c>
      <c r="F260" s="16" t="s">
        <v>9</v>
      </c>
      <c r="G260" s="14" t="s">
        <v>39</v>
      </c>
      <c r="H260" s="13" t="s">
        <v>5</v>
      </c>
      <c r="I260" s="13" t="s">
        <v>120</v>
      </c>
      <c r="J260" s="13"/>
      <c r="K260" s="13" t="s">
        <v>120</v>
      </c>
      <c r="L260" s="14">
        <v>27</v>
      </c>
      <c r="M260" s="14" t="s">
        <v>15</v>
      </c>
      <c r="N260" s="31" t="s">
        <v>65</v>
      </c>
      <c r="O260" s="14" t="s">
        <v>1</v>
      </c>
      <c r="P260" s="14" t="s">
        <v>35</v>
      </c>
      <c r="Q260" s="31">
        <v>5000</v>
      </c>
      <c r="R260" s="31">
        <v>1152</v>
      </c>
      <c r="S260" s="30">
        <v>6.1874999999999999E-2</v>
      </c>
      <c r="T260" s="66">
        <f t="shared" si="27"/>
        <v>1.670625</v>
      </c>
      <c r="U260" s="66">
        <f t="shared" si="28"/>
        <v>1.2434913389910979E-2</v>
      </c>
      <c r="V260" s="38">
        <f t="shared" si="29"/>
        <v>0.17448750000000002</v>
      </c>
      <c r="W260" s="54">
        <v>2.8200000000000003</v>
      </c>
      <c r="X260" s="71" t="str">
        <f t="shared" si="35"/>
        <v>Q2 2022</v>
      </c>
      <c r="Y260" s="21">
        <f t="shared" si="30"/>
        <v>3840</v>
      </c>
      <c r="Z260" s="21">
        <f t="shared" si="31"/>
        <v>2160</v>
      </c>
      <c r="AA260" s="57">
        <f t="shared" si="32"/>
        <v>200968.29721068247</v>
      </c>
      <c r="AB260" s="59">
        <f t="shared" si="33"/>
        <v>1.7777777777777777</v>
      </c>
      <c r="AC260" s="61">
        <f t="shared" si="34"/>
        <v>685.8</v>
      </c>
    </row>
    <row r="261" spans="4:29" hidden="1">
      <c r="D261" s="12">
        <v>255</v>
      </c>
      <c r="E261" s="36" t="s">
        <v>68</v>
      </c>
      <c r="F261" s="16" t="s">
        <v>9</v>
      </c>
      <c r="G261" s="14" t="s">
        <v>39</v>
      </c>
      <c r="H261" s="13" t="s">
        <v>5</v>
      </c>
      <c r="I261" s="13" t="s">
        <v>120</v>
      </c>
      <c r="J261" s="13"/>
      <c r="K261" s="13" t="s">
        <v>120</v>
      </c>
      <c r="L261" s="14">
        <v>31.5</v>
      </c>
      <c r="M261" s="14" t="s">
        <v>15</v>
      </c>
      <c r="N261" s="31" t="s">
        <v>65</v>
      </c>
      <c r="O261" s="14" t="s">
        <v>1</v>
      </c>
      <c r="P261" s="14" t="s">
        <v>35</v>
      </c>
      <c r="Q261" s="31">
        <v>5000</v>
      </c>
      <c r="R261" s="31">
        <v>1152</v>
      </c>
      <c r="S261" s="30">
        <v>6.1874999999999999E-2</v>
      </c>
      <c r="T261" s="66">
        <f t="shared" si="27"/>
        <v>1.9490624999999999</v>
      </c>
      <c r="U261" s="66">
        <f t="shared" si="28"/>
        <v>1.6925298780712163E-2</v>
      </c>
      <c r="V261" s="38">
        <f t="shared" si="29"/>
        <v>0.17448750000000002</v>
      </c>
      <c r="W261" s="54">
        <v>2.8200000000000003</v>
      </c>
      <c r="X261" s="71" t="str">
        <f t="shared" si="35"/>
        <v>Q2 2022</v>
      </c>
      <c r="Y261" s="21">
        <f t="shared" si="30"/>
        <v>3840</v>
      </c>
      <c r="Z261" s="21">
        <f t="shared" si="31"/>
        <v>2160</v>
      </c>
      <c r="AA261" s="57">
        <f t="shared" si="32"/>
        <v>273540.18231454003</v>
      </c>
      <c r="AB261" s="59">
        <f t="shared" si="33"/>
        <v>1.7777777777777777</v>
      </c>
      <c r="AC261" s="61">
        <f t="shared" si="34"/>
        <v>800.09999999999991</v>
      </c>
    </row>
    <row r="262" spans="4:29" hidden="1">
      <c r="D262" s="12">
        <v>256</v>
      </c>
      <c r="E262" s="36" t="s">
        <v>68</v>
      </c>
      <c r="F262" s="16" t="s">
        <v>9</v>
      </c>
      <c r="G262" s="14" t="s">
        <v>39</v>
      </c>
      <c r="H262" s="13" t="s">
        <v>5</v>
      </c>
      <c r="I262" s="13" t="s">
        <v>45</v>
      </c>
      <c r="J262" s="13" t="s">
        <v>134</v>
      </c>
      <c r="K262" s="13" t="s">
        <v>43</v>
      </c>
      <c r="L262" s="14">
        <v>27</v>
      </c>
      <c r="M262" s="14" t="s">
        <v>15</v>
      </c>
      <c r="N262" s="31">
        <v>1000000</v>
      </c>
      <c r="O262" s="14" t="s">
        <v>1</v>
      </c>
      <c r="P262" s="14" t="s">
        <v>35</v>
      </c>
      <c r="Q262" s="31">
        <v>2304</v>
      </c>
      <c r="R262" s="31">
        <v>576</v>
      </c>
      <c r="S262" s="30">
        <v>3.168E-2</v>
      </c>
      <c r="T262" s="66">
        <f t="shared" si="27"/>
        <v>0.85536000000000001</v>
      </c>
      <c r="U262" s="66">
        <f t="shared" si="28"/>
        <v>6.3666756556344205E-3</v>
      </c>
      <c r="V262" s="38">
        <f t="shared" si="29"/>
        <v>8.9337600000000003E-2</v>
      </c>
      <c r="W262" s="54">
        <v>2.8200000000000003</v>
      </c>
      <c r="X262" s="71" t="str">
        <f t="shared" si="35"/>
        <v>Q2 2022</v>
      </c>
      <c r="Y262" s="21">
        <f t="shared" si="30"/>
        <v>3840</v>
      </c>
      <c r="Z262" s="21">
        <f t="shared" si="31"/>
        <v>2160</v>
      </c>
      <c r="AA262" s="57">
        <f t="shared" si="32"/>
        <v>200968.29721068247</v>
      </c>
      <c r="AB262" s="59">
        <f t="shared" si="33"/>
        <v>1.7777777777777777</v>
      </c>
      <c r="AC262" s="61">
        <f t="shared" si="34"/>
        <v>685.8</v>
      </c>
    </row>
    <row r="263" spans="4:29" hidden="1">
      <c r="D263" s="12">
        <v>257</v>
      </c>
      <c r="E263" s="36" t="s">
        <v>68</v>
      </c>
      <c r="F263" s="16" t="s">
        <v>9</v>
      </c>
      <c r="G263" s="14" t="s">
        <v>39</v>
      </c>
      <c r="H263" s="13" t="s">
        <v>5</v>
      </c>
      <c r="I263" s="13" t="s">
        <v>121</v>
      </c>
      <c r="J263" s="13"/>
      <c r="K263" s="13"/>
      <c r="L263" s="14">
        <v>27</v>
      </c>
      <c r="M263" s="14" t="s">
        <v>15</v>
      </c>
      <c r="N263" s="31" t="s">
        <v>65</v>
      </c>
      <c r="O263" s="14" t="s">
        <v>1</v>
      </c>
      <c r="P263" s="14" t="s">
        <v>35</v>
      </c>
      <c r="Q263" s="31">
        <v>5000</v>
      </c>
      <c r="R263" s="31">
        <v>1152</v>
      </c>
      <c r="S263" s="30">
        <v>4.1250000000000002E-2</v>
      </c>
      <c r="T263" s="66">
        <f t="shared" ref="T263:T326" si="36">L263*S263</f>
        <v>1.11375</v>
      </c>
      <c r="U263" s="66">
        <f t="shared" ref="U263:U326" si="37">S263*AA263/10^6</f>
        <v>8.2899422599406521E-3</v>
      </c>
      <c r="V263" s="38">
        <f t="shared" ref="V263:V326" si="38">S263*W263</f>
        <v>0.11632500000000001</v>
      </c>
      <c r="W263" s="54">
        <v>2.8200000000000003</v>
      </c>
      <c r="X263" s="71" t="str">
        <f t="shared" si="35"/>
        <v>Q2 2022</v>
      </c>
      <c r="Y263" s="21">
        <f t="shared" ref="Y263:Y326" si="39">1*LEFT(M263, FIND("x", M263)-2)</f>
        <v>3840</v>
      </c>
      <c r="Z263" s="21">
        <f t="shared" ref="Z263:Z326" si="40">1*RIGHT(M263, LEN(M263)-FIND("x", M263)-1)</f>
        <v>2160</v>
      </c>
      <c r="AA263" s="57">
        <f t="shared" ref="AA263:AA326" si="41">AC263^2*AB263/(1+AB263^2)</f>
        <v>200968.29721068247</v>
      </c>
      <c r="AB263" s="59">
        <f t="shared" ref="AB263:AB326" si="42">Y263/Z263</f>
        <v>1.7777777777777777</v>
      </c>
      <c r="AC263" s="61">
        <f t="shared" ref="AC263:AC326" si="43">L263*25.4</f>
        <v>685.8</v>
      </c>
    </row>
    <row r="264" spans="4:29" hidden="1">
      <c r="D264" s="12">
        <v>258</v>
      </c>
      <c r="E264" s="36" t="s">
        <v>68</v>
      </c>
      <c r="F264" s="16" t="s">
        <v>9</v>
      </c>
      <c r="G264" s="14" t="s">
        <v>39</v>
      </c>
      <c r="H264" s="13" t="s">
        <v>5</v>
      </c>
      <c r="I264" s="13" t="s">
        <v>121</v>
      </c>
      <c r="J264" s="13"/>
      <c r="K264" s="13"/>
      <c r="L264" s="14">
        <v>31.5</v>
      </c>
      <c r="M264" s="14" t="s">
        <v>15</v>
      </c>
      <c r="N264" s="31" t="s">
        <v>65</v>
      </c>
      <c r="O264" s="14" t="s">
        <v>1</v>
      </c>
      <c r="P264" s="14" t="s">
        <v>35</v>
      </c>
      <c r="Q264" s="31">
        <v>5000</v>
      </c>
      <c r="R264" s="31">
        <v>1152</v>
      </c>
      <c r="S264" s="30">
        <v>4.1250000000000002E-2</v>
      </c>
      <c r="T264" s="66">
        <f t="shared" si="36"/>
        <v>1.2993750000000002</v>
      </c>
      <c r="U264" s="66">
        <f t="shared" si="37"/>
        <v>1.1283532520474777E-2</v>
      </c>
      <c r="V264" s="38">
        <f t="shared" si="38"/>
        <v>0.11632500000000001</v>
      </c>
      <c r="W264" s="54">
        <v>2.8200000000000003</v>
      </c>
      <c r="X264" s="71" t="str">
        <f t="shared" ref="X264:X327" si="44">G264&amp;" "&amp;F264</f>
        <v>Q2 2022</v>
      </c>
      <c r="Y264" s="21">
        <f t="shared" si="39"/>
        <v>3840</v>
      </c>
      <c r="Z264" s="21">
        <f t="shared" si="40"/>
        <v>2160</v>
      </c>
      <c r="AA264" s="57">
        <f t="shared" si="41"/>
        <v>273540.18231454003</v>
      </c>
      <c r="AB264" s="59">
        <f t="shared" si="42"/>
        <v>1.7777777777777777</v>
      </c>
      <c r="AC264" s="61">
        <f t="shared" si="43"/>
        <v>800.09999999999991</v>
      </c>
    </row>
    <row r="265" spans="4:29" hidden="1">
      <c r="D265" s="12">
        <v>259</v>
      </c>
      <c r="E265" s="36" t="s">
        <v>68</v>
      </c>
      <c r="F265" s="16" t="s">
        <v>9</v>
      </c>
      <c r="G265" s="14" t="s">
        <v>39</v>
      </c>
      <c r="H265" s="13" t="s">
        <v>5</v>
      </c>
      <c r="I265" s="13" t="s">
        <v>60</v>
      </c>
      <c r="J265" s="13" t="s">
        <v>107</v>
      </c>
      <c r="K265" s="13" t="s">
        <v>33</v>
      </c>
      <c r="L265" s="14">
        <v>27</v>
      </c>
      <c r="M265" s="14" t="s">
        <v>15</v>
      </c>
      <c r="N265" s="31">
        <v>80000000</v>
      </c>
      <c r="O265" s="14" t="s">
        <v>1</v>
      </c>
      <c r="P265" s="14" t="s">
        <v>35</v>
      </c>
      <c r="Q265" s="31">
        <v>2304</v>
      </c>
      <c r="R265" s="31">
        <v>576</v>
      </c>
      <c r="S265" s="30">
        <v>4.752E-2</v>
      </c>
      <c r="T265" s="66">
        <f t="shared" si="36"/>
        <v>1.28304</v>
      </c>
      <c r="U265" s="66">
        <f t="shared" si="37"/>
        <v>9.5500134834516307E-3</v>
      </c>
      <c r="V265" s="38">
        <f t="shared" si="38"/>
        <v>0.13400640000000003</v>
      </c>
      <c r="W265" s="54">
        <v>2.8200000000000003</v>
      </c>
      <c r="X265" s="71" t="str">
        <f t="shared" si="44"/>
        <v>Q2 2022</v>
      </c>
      <c r="Y265" s="21">
        <f t="shared" si="39"/>
        <v>3840</v>
      </c>
      <c r="Z265" s="21">
        <f t="shared" si="40"/>
        <v>2160</v>
      </c>
      <c r="AA265" s="57">
        <f t="shared" si="41"/>
        <v>200968.29721068247</v>
      </c>
      <c r="AB265" s="59">
        <f t="shared" si="42"/>
        <v>1.7777777777777777</v>
      </c>
      <c r="AC265" s="61">
        <f t="shared" si="43"/>
        <v>685.8</v>
      </c>
    </row>
    <row r="266" spans="4:29" hidden="1">
      <c r="D266" s="12">
        <v>260</v>
      </c>
      <c r="E266" s="36" t="s">
        <v>68</v>
      </c>
      <c r="F266" s="16" t="s">
        <v>9</v>
      </c>
      <c r="G266" s="14" t="s">
        <v>39</v>
      </c>
      <c r="H266" s="13" t="s">
        <v>5</v>
      </c>
      <c r="I266" s="13" t="s">
        <v>60</v>
      </c>
      <c r="J266" s="13" t="s">
        <v>115</v>
      </c>
      <c r="K266" s="13" t="s">
        <v>33</v>
      </c>
      <c r="L266" s="14">
        <v>27</v>
      </c>
      <c r="M266" s="14" t="s">
        <v>15</v>
      </c>
      <c r="N266" s="31">
        <v>80000000</v>
      </c>
      <c r="O266" s="14" t="s">
        <v>1</v>
      </c>
      <c r="P266" s="14" t="s">
        <v>35</v>
      </c>
      <c r="Q266" s="31">
        <v>2304</v>
      </c>
      <c r="R266" s="31">
        <v>576</v>
      </c>
      <c r="S266" s="30">
        <v>3.168E-2</v>
      </c>
      <c r="T266" s="66">
        <f t="shared" si="36"/>
        <v>0.85536000000000001</v>
      </c>
      <c r="U266" s="66">
        <f t="shared" si="37"/>
        <v>6.3666756556344205E-3</v>
      </c>
      <c r="V266" s="38">
        <f t="shared" si="38"/>
        <v>8.9337600000000003E-2</v>
      </c>
      <c r="W266" s="54">
        <v>2.8200000000000003</v>
      </c>
      <c r="X266" s="71" t="str">
        <f t="shared" si="44"/>
        <v>Q2 2022</v>
      </c>
      <c r="Y266" s="21">
        <f t="shared" si="39"/>
        <v>3840</v>
      </c>
      <c r="Z266" s="21">
        <f t="shared" si="40"/>
        <v>2160</v>
      </c>
      <c r="AA266" s="57">
        <f t="shared" si="41"/>
        <v>200968.29721068247</v>
      </c>
      <c r="AB266" s="59">
        <f t="shared" si="42"/>
        <v>1.7777777777777777</v>
      </c>
      <c r="AC266" s="61">
        <f t="shared" si="43"/>
        <v>685.8</v>
      </c>
    </row>
    <row r="267" spans="4:29" hidden="1">
      <c r="D267" s="12">
        <v>261</v>
      </c>
      <c r="E267" s="36" t="s">
        <v>68</v>
      </c>
      <c r="F267" s="16" t="s">
        <v>9</v>
      </c>
      <c r="G267" s="14" t="s">
        <v>39</v>
      </c>
      <c r="H267" s="13" t="s">
        <v>5</v>
      </c>
      <c r="I267" s="13" t="s">
        <v>53</v>
      </c>
      <c r="J267" s="13" t="s">
        <v>119</v>
      </c>
      <c r="K267" s="13" t="s">
        <v>98</v>
      </c>
      <c r="L267" s="14">
        <v>31.5</v>
      </c>
      <c r="M267" s="14" t="s">
        <v>15</v>
      </c>
      <c r="N267" s="31">
        <v>1000000</v>
      </c>
      <c r="O267" s="14" t="s">
        <v>1</v>
      </c>
      <c r="P267" s="14" t="s">
        <v>35</v>
      </c>
      <c r="Q267" s="31">
        <v>5000</v>
      </c>
      <c r="R267" s="31">
        <v>1152</v>
      </c>
      <c r="S267" s="30">
        <v>1.375E-2</v>
      </c>
      <c r="T267" s="66">
        <f t="shared" si="36"/>
        <v>0.43312499999999998</v>
      </c>
      <c r="U267" s="66">
        <f t="shared" si="37"/>
        <v>3.7611775068249254E-3</v>
      </c>
      <c r="V267" s="38">
        <f t="shared" si="38"/>
        <v>3.8775000000000004E-2</v>
      </c>
      <c r="W267" s="54">
        <v>2.8200000000000003</v>
      </c>
      <c r="X267" s="71" t="str">
        <f t="shared" si="44"/>
        <v>Q2 2022</v>
      </c>
      <c r="Y267" s="21">
        <f t="shared" si="39"/>
        <v>3840</v>
      </c>
      <c r="Z267" s="21">
        <f t="shared" si="40"/>
        <v>2160</v>
      </c>
      <c r="AA267" s="57">
        <f t="shared" si="41"/>
        <v>273540.18231454003</v>
      </c>
      <c r="AB267" s="59">
        <f t="shared" si="42"/>
        <v>1.7777777777777777</v>
      </c>
      <c r="AC267" s="61">
        <f t="shared" si="43"/>
        <v>800.09999999999991</v>
      </c>
    </row>
    <row r="268" spans="4:29" hidden="1">
      <c r="D268" s="12">
        <v>262</v>
      </c>
      <c r="E268" s="36" t="s">
        <v>68</v>
      </c>
      <c r="F268" s="16" t="s">
        <v>9</v>
      </c>
      <c r="G268" s="14" t="s">
        <v>39</v>
      </c>
      <c r="H268" s="13" t="s">
        <v>5</v>
      </c>
      <c r="I268" s="13" t="s">
        <v>53</v>
      </c>
      <c r="J268" s="13" t="s">
        <v>97</v>
      </c>
      <c r="K268" s="13" t="s">
        <v>98</v>
      </c>
      <c r="L268" s="14">
        <v>49</v>
      </c>
      <c r="M268" s="14" t="s">
        <v>99</v>
      </c>
      <c r="N268" s="31">
        <v>1000000</v>
      </c>
      <c r="O268" s="14" t="s">
        <v>1</v>
      </c>
      <c r="P268" s="14" t="s">
        <v>35</v>
      </c>
      <c r="Q268" s="31">
        <v>5000</v>
      </c>
      <c r="R268" s="31">
        <v>1152</v>
      </c>
      <c r="S268" s="30">
        <v>0.10312499999999999</v>
      </c>
      <c r="T268" s="66">
        <f t="shared" si="36"/>
        <v>5.0531249999999996</v>
      </c>
      <c r="U268" s="66">
        <f t="shared" si="37"/>
        <v>4.1634539413574645E-2</v>
      </c>
      <c r="V268" s="38">
        <f t="shared" si="38"/>
        <v>0.29081250000000003</v>
      </c>
      <c r="W268" s="54">
        <v>2.8200000000000003</v>
      </c>
      <c r="X268" s="71" t="str">
        <f t="shared" si="44"/>
        <v>Q2 2022</v>
      </c>
      <c r="Y268" s="21">
        <f t="shared" si="39"/>
        <v>5120</v>
      </c>
      <c r="Z268" s="21">
        <f t="shared" si="40"/>
        <v>1440</v>
      </c>
      <c r="AA268" s="57">
        <f t="shared" si="41"/>
        <v>403728.86704072385</v>
      </c>
      <c r="AB268" s="59">
        <f t="shared" si="42"/>
        <v>3.5555555555555554</v>
      </c>
      <c r="AC268" s="61">
        <f t="shared" si="43"/>
        <v>1244.5999999999999</v>
      </c>
    </row>
    <row r="269" spans="4:29" hidden="1">
      <c r="D269" s="12">
        <v>263</v>
      </c>
      <c r="E269" s="36" t="s">
        <v>68</v>
      </c>
      <c r="F269" s="16" t="s">
        <v>9</v>
      </c>
      <c r="G269" s="14" t="s">
        <v>39</v>
      </c>
      <c r="H269" s="13" t="s">
        <v>5</v>
      </c>
      <c r="I269" s="13" t="s">
        <v>53</v>
      </c>
      <c r="J269" s="13" t="s">
        <v>133</v>
      </c>
      <c r="K269" s="13"/>
      <c r="L269" s="14">
        <v>31.5</v>
      </c>
      <c r="M269" s="14" t="s">
        <v>15</v>
      </c>
      <c r="N269" s="31">
        <v>1000000</v>
      </c>
      <c r="O269" s="14" t="s">
        <v>1</v>
      </c>
      <c r="P269" s="14" t="s">
        <v>35</v>
      </c>
      <c r="Q269" s="31">
        <v>5000</v>
      </c>
      <c r="R269" s="31">
        <v>1196</v>
      </c>
      <c r="S269" s="30">
        <v>6.875E-3</v>
      </c>
      <c r="T269" s="66">
        <f t="shared" si="36"/>
        <v>0.21656249999999999</v>
      </c>
      <c r="U269" s="66">
        <f t="shared" si="37"/>
        <v>1.8805887534124627E-3</v>
      </c>
      <c r="V269" s="38">
        <f t="shared" si="38"/>
        <v>1.9387500000000002E-2</v>
      </c>
      <c r="W269" s="54">
        <v>2.8200000000000003</v>
      </c>
      <c r="X269" s="71" t="str">
        <f t="shared" si="44"/>
        <v>Q2 2022</v>
      </c>
      <c r="Y269" s="21">
        <f t="shared" si="39"/>
        <v>3840</v>
      </c>
      <c r="Z269" s="21">
        <f t="shared" si="40"/>
        <v>2160</v>
      </c>
      <c r="AA269" s="57">
        <f t="shared" si="41"/>
        <v>273540.18231454003</v>
      </c>
      <c r="AB269" s="59">
        <f t="shared" si="42"/>
        <v>1.7777777777777777</v>
      </c>
      <c r="AC269" s="61">
        <f t="shared" si="43"/>
        <v>800.09999999999991</v>
      </c>
    </row>
    <row r="270" spans="4:29" hidden="1">
      <c r="D270" s="12">
        <v>264</v>
      </c>
      <c r="E270" s="36" t="s">
        <v>68</v>
      </c>
      <c r="F270" s="16" t="s">
        <v>9</v>
      </c>
      <c r="G270" s="14" t="s">
        <v>39</v>
      </c>
      <c r="H270" s="13" t="s">
        <v>5</v>
      </c>
      <c r="I270" s="13" t="s">
        <v>122</v>
      </c>
      <c r="J270" s="13"/>
      <c r="K270" s="13"/>
      <c r="L270" s="14">
        <v>27</v>
      </c>
      <c r="M270" s="14" t="s">
        <v>15</v>
      </c>
      <c r="N270" s="31" t="s">
        <v>65</v>
      </c>
      <c r="O270" s="14" t="s">
        <v>1</v>
      </c>
      <c r="P270" s="14" t="s">
        <v>35</v>
      </c>
      <c r="Q270" s="31">
        <v>5000</v>
      </c>
      <c r="R270" s="31">
        <v>1152</v>
      </c>
      <c r="S270" s="30">
        <v>0.10312499999999999</v>
      </c>
      <c r="T270" s="66">
        <f t="shared" si="36"/>
        <v>2.7843749999999998</v>
      </c>
      <c r="U270" s="66">
        <f t="shared" si="37"/>
        <v>2.0724855649851631E-2</v>
      </c>
      <c r="V270" s="38">
        <f t="shared" si="38"/>
        <v>0.29081250000000003</v>
      </c>
      <c r="W270" s="54">
        <v>2.8200000000000003</v>
      </c>
      <c r="X270" s="71" t="str">
        <f t="shared" si="44"/>
        <v>Q2 2022</v>
      </c>
      <c r="Y270" s="21">
        <f t="shared" si="39"/>
        <v>3840</v>
      </c>
      <c r="Z270" s="21">
        <f t="shared" si="40"/>
        <v>2160</v>
      </c>
      <c r="AA270" s="57">
        <f t="shared" si="41"/>
        <v>200968.29721068247</v>
      </c>
      <c r="AB270" s="59">
        <f t="shared" si="42"/>
        <v>1.7777777777777777</v>
      </c>
      <c r="AC270" s="61">
        <f t="shared" si="43"/>
        <v>685.8</v>
      </c>
    </row>
    <row r="271" spans="4:29" hidden="1">
      <c r="D271" s="12">
        <v>265</v>
      </c>
      <c r="E271" s="36" t="s">
        <v>68</v>
      </c>
      <c r="F271" s="16" t="s">
        <v>9</v>
      </c>
      <c r="G271" s="14" t="s">
        <v>39</v>
      </c>
      <c r="H271" s="13" t="s">
        <v>5</v>
      </c>
      <c r="I271" s="13" t="s">
        <v>122</v>
      </c>
      <c r="J271" s="13"/>
      <c r="K271" s="13"/>
      <c r="L271" s="14">
        <v>31.5</v>
      </c>
      <c r="M271" s="14" t="s">
        <v>15</v>
      </c>
      <c r="N271" s="31" t="s">
        <v>65</v>
      </c>
      <c r="O271" s="14" t="s">
        <v>1</v>
      </c>
      <c r="P271" s="14" t="s">
        <v>35</v>
      </c>
      <c r="Q271" s="31">
        <v>5000</v>
      </c>
      <c r="R271" s="31">
        <v>1152</v>
      </c>
      <c r="S271" s="30">
        <v>0.10312499999999999</v>
      </c>
      <c r="T271" s="66">
        <f t="shared" si="36"/>
        <v>3.2484374999999996</v>
      </c>
      <c r="U271" s="66">
        <f t="shared" si="37"/>
        <v>2.820883130118694E-2</v>
      </c>
      <c r="V271" s="38">
        <f t="shared" si="38"/>
        <v>0.29081250000000003</v>
      </c>
      <c r="W271" s="54">
        <v>2.8200000000000003</v>
      </c>
      <c r="X271" s="71" t="str">
        <f t="shared" si="44"/>
        <v>Q2 2022</v>
      </c>
      <c r="Y271" s="21">
        <f t="shared" si="39"/>
        <v>3840</v>
      </c>
      <c r="Z271" s="21">
        <f t="shared" si="40"/>
        <v>2160</v>
      </c>
      <c r="AA271" s="57">
        <f t="shared" si="41"/>
        <v>273540.18231454003</v>
      </c>
      <c r="AB271" s="59">
        <f t="shared" si="42"/>
        <v>1.7777777777777777</v>
      </c>
      <c r="AC271" s="61">
        <f t="shared" si="43"/>
        <v>800.09999999999991</v>
      </c>
    </row>
    <row r="272" spans="4:29" hidden="1">
      <c r="D272" s="12">
        <v>266</v>
      </c>
      <c r="E272" s="36" t="s">
        <v>68</v>
      </c>
      <c r="F272" s="16" t="s">
        <v>9</v>
      </c>
      <c r="G272" s="14" t="s">
        <v>39</v>
      </c>
      <c r="H272" s="13" t="s">
        <v>90</v>
      </c>
      <c r="I272" s="13" t="s">
        <v>54</v>
      </c>
      <c r="J272" s="13" t="s">
        <v>92</v>
      </c>
      <c r="K272" s="13" t="s">
        <v>43</v>
      </c>
      <c r="L272" s="14">
        <v>17.3</v>
      </c>
      <c r="M272" s="14" t="s">
        <v>15</v>
      </c>
      <c r="N272" s="31">
        <v>1000000</v>
      </c>
      <c r="O272" s="14" t="s">
        <v>2</v>
      </c>
      <c r="P272" s="14" t="s">
        <v>47</v>
      </c>
      <c r="Q272" s="31">
        <v>4000</v>
      </c>
      <c r="R272" s="31">
        <v>1152</v>
      </c>
      <c r="S272" s="30">
        <v>4.3999999999999997E-2</v>
      </c>
      <c r="T272" s="66">
        <f t="shared" si="36"/>
        <v>0.76119999999999999</v>
      </c>
      <c r="U272" s="66">
        <f t="shared" si="37"/>
        <v>3.6303199911881302E-3</v>
      </c>
      <c r="V272" s="38">
        <f t="shared" si="38"/>
        <v>0.12408000000000001</v>
      </c>
      <c r="W272" s="54">
        <v>2.8200000000000003</v>
      </c>
      <c r="X272" s="71" t="str">
        <f t="shared" si="44"/>
        <v>Q2 2022</v>
      </c>
      <c r="Y272" s="21">
        <f t="shared" si="39"/>
        <v>3840</v>
      </c>
      <c r="Z272" s="21">
        <f t="shared" si="40"/>
        <v>2160</v>
      </c>
      <c r="AA272" s="57">
        <f t="shared" si="41"/>
        <v>82507.272527002962</v>
      </c>
      <c r="AB272" s="59">
        <f t="shared" si="42"/>
        <v>1.7777777777777777</v>
      </c>
      <c r="AC272" s="61">
        <f t="shared" si="43"/>
        <v>439.42</v>
      </c>
    </row>
    <row r="273" spans="4:29" hidden="1">
      <c r="D273" s="12">
        <v>267</v>
      </c>
      <c r="E273" s="36" t="s">
        <v>68</v>
      </c>
      <c r="F273" s="16" t="s">
        <v>9</v>
      </c>
      <c r="G273" s="14" t="s">
        <v>39</v>
      </c>
      <c r="H273" s="13" t="s">
        <v>90</v>
      </c>
      <c r="I273" s="13" t="s">
        <v>31</v>
      </c>
      <c r="J273" s="13" t="s">
        <v>216</v>
      </c>
      <c r="K273" s="13" t="s">
        <v>57</v>
      </c>
      <c r="L273" s="14">
        <v>14.2</v>
      </c>
      <c r="M273" s="14" t="s">
        <v>63</v>
      </c>
      <c r="N273" s="31">
        <v>1000000</v>
      </c>
      <c r="O273" s="14" t="s">
        <v>2</v>
      </c>
      <c r="P273" s="14" t="s">
        <v>47</v>
      </c>
      <c r="Q273" s="31">
        <v>10384</v>
      </c>
      <c r="R273" s="31">
        <v>2596</v>
      </c>
      <c r="S273" s="30">
        <v>16.990819999999999</v>
      </c>
      <c r="T273" s="66">
        <f t="shared" si="36"/>
        <v>241.26964399999997</v>
      </c>
      <c r="U273" s="66">
        <f t="shared" si="37"/>
        <v>1.0096616135812424</v>
      </c>
      <c r="V273" s="38">
        <f t="shared" si="38"/>
        <v>47.9141124</v>
      </c>
      <c r="W273" s="54">
        <v>2.8200000000000003</v>
      </c>
      <c r="X273" s="71" t="str">
        <f t="shared" si="44"/>
        <v>Q2 2022</v>
      </c>
      <c r="Y273" s="21">
        <f t="shared" si="39"/>
        <v>3024</v>
      </c>
      <c r="Z273" s="21">
        <f t="shared" si="40"/>
        <v>1964</v>
      </c>
      <c r="AA273" s="57">
        <f t="shared" si="41"/>
        <v>59423.948554645533</v>
      </c>
      <c r="AB273" s="59">
        <f t="shared" si="42"/>
        <v>1.539714867617108</v>
      </c>
      <c r="AC273" s="61">
        <f t="shared" si="43"/>
        <v>360.67999999999995</v>
      </c>
    </row>
    <row r="274" spans="4:29" hidden="1">
      <c r="D274" s="12">
        <v>268</v>
      </c>
      <c r="E274" s="36" t="s">
        <v>68</v>
      </c>
      <c r="F274" s="16" t="s">
        <v>9</v>
      </c>
      <c r="G274" s="14" t="s">
        <v>39</v>
      </c>
      <c r="H274" s="13" t="s">
        <v>90</v>
      </c>
      <c r="I274" s="13" t="s">
        <v>31</v>
      </c>
      <c r="J274" s="13" t="s">
        <v>62</v>
      </c>
      <c r="K274" s="13" t="s">
        <v>57</v>
      </c>
      <c r="L274" s="14">
        <v>16.2</v>
      </c>
      <c r="M274" s="14" t="s">
        <v>64</v>
      </c>
      <c r="N274" s="31">
        <v>1000000</v>
      </c>
      <c r="O274" s="14" t="s">
        <v>2</v>
      </c>
      <c r="P274" s="14" t="s">
        <v>47</v>
      </c>
      <c r="Q274" s="31">
        <v>10384</v>
      </c>
      <c r="R274" s="31">
        <v>2596</v>
      </c>
      <c r="S274" s="30">
        <v>19.560860000000002</v>
      </c>
      <c r="T274" s="66">
        <f t="shared" si="36"/>
        <v>316.88593200000003</v>
      </c>
      <c r="U274" s="66">
        <f t="shared" si="37"/>
        <v>1.5099584866323552</v>
      </c>
      <c r="V274" s="38">
        <f t="shared" si="38"/>
        <v>55.16162520000001</v>
      </c>
      <c r="W274" s="54">
        <v>2.8200000000000003</v>
      </c>
      <c r="X274" s="71" t="str">
        <f t="shared" si="44"/>
        <v>Q2 2022</v>
      </c>
      <c r="Y274" s="21">
        <f t="shared" si="39"/>
        <v>3456</v>
      </c>
      <c r="Z274" s="21">
        <f t="shared" si="40"/>
        <v>2234</v>
      </c>
      <c r="AA274" s="57">
        <f t="shared" si="41"/>
        <v>77192.847688309979</v>
      </c>
      <c r="AB274" s="59">
        <f t="shared" si="42"/>
        <v>1.5470008952551477</v>
      </c>
      <c r="AC274" s="61">
        <f t="shared" si="43"/>
        <v>411.47999999999996</v>
      </c>
    </row>
    <row r="275" spans="4:29" hidden="1">
      <c r="D275" s="12">
        <v>269</v>
      </c>
      <c r="E275" s="36" t="s">
        <v>68</v>
      </c>
      <c r="F275" s="16" t="s">
        <v>9</v>
      </c>
      <c r="G275" s="14" t="s">
        <v>39</v>
      </c>
      <c r="H275" s="13" t="s">
        <v>90</v>
      </c>
      <c r="I275" s="13" t="s">
        <v>109</v>
      </c>
      <c r="J275" s="13" t="s">
        <v>127</v>
      </c>
      <c r="K275" s="13" t="s">
        <v>43</v>
      </c>
      <c r="L275" s="14">
        <v>16.2</v>
      </c>
      <c r="M275" s="14" t="s">
        <v>66</v>
      </c>
      <c r="N275" s="31">
        <v>1000000</v>
      </c>
      <c r="O275" s="14" t="s">
        <v>2</v>
      </c>
      <c r="P275" s="14" t="s">
        <v>47</v>
      </c>
      <c r="Q275" s="31">
        <v>4000</v>
      </c>
      <c r="R275" s="31">
        <v>512</v>
      </c>
      <c r="S275" s="30">
        <v>1.6500000000000001E-2</v>
      </c>
      <c r="T275" s="66">
        <f t="shared" si="36"/>
        <v>0.26729999999999998</v>
      </c>
      <c r="U275" s="66">
        <f t="shared" si="37"/>
        <v>1.2556002434157302E-3</v>
      </c>
      <c r="V275" s="38">
        <f t="shared" si="38"/>
        <v>4.6530000000000009E-2</v>
      </c>
      <c r="W275" s="54">
        <v>2.8200000000000003</v>
      </c>
      <c r="X275" s="71" t="str">
        <f t="shared" si="44"/>
        <v>Q2 2022</v>
      </c>
      <c r="Y275" s="21">
        <f t="shared" si="39"/>
        <v>2560</v>
      </c>
      <c r="Z275" s="21">
        <f t="shared" si="40"/>
        <v>1600</v>
      </c>
      <c r="AA275" s="57">
        <f t="shared" si="41"/>
        <v>76096.984449438183</v>
      </c>
      <c r="AB275" s="59">
        <f t="shared" si="42"/>
        <v>1.6</v>
      </c>
      <c r="AC275" s="61">
        <f t="shared" si="43"/>
        <v>411.47999999999996</v>
      </c>
    </row>
    <row r="276" spans="4:29" hidden="1">
      <c r="D276" s="12">
        <v>270</v>
      </c>
      <c r="E276" s="36" t="s">
        <v>68</v>
      </c>
      <c r="F276" s="16" t="s">
        <v>9</v>
      </c>
      <c r="G276" s="14" t="s">
        <v>39</v>
      </c>
      <c r="H276" s="13" t="s">
        <v>90</v>
      </c>
      <c r="I276" s="13" t="s">
        <v>109</v>
      </c>
      <c r="J276" s="13" t="s">
        <v>110</v>
      </c>
      <c r="K276" s="13" t="s">
        <v>43</v>
      </c>
      <c r="L276" s="14">
        <v>16.2</v>
      </c>
      <c r="M276" s="14" t="s">
        <v>64</v>
      </c>
      <c r="N276" s="31">
        <v>1000000</v>
      </c>
      <c r="O276" s="14" t="s">
        <v>2</v>
      </c>
      <c r="P276" s="14" t="s">
        <v>47</v>
      </c>
      <c r="Q276" s="31">
        <v>4000</v>
      </c>
      <c r="R276" s="31">
        <v>512</v>
      </c>
      <c r="S276" s="30">
        <v>2.75E-2</v>
      </c>
      <c r="T276" s="66">
        <f t="shared" si="36"/>
        <v>0.44550000000000001</v>
      </c>
      <c r="U276" s="66">
        <f t="shared" si="37"/>
        <v>2.1228033114285244E-3</v>
      </c>
      <c r="V276" s="38">
        <f t="shared" si="38"/>
        <v>7.7550000000000008E-2</v>
      </c>
      <c r="W276" s="54">
        <v>2.8200000000000003</v>
      </c>
      <c r="X276" s="71" t="str">
        <f t="shared" si="44"/>
        <v>Q2 2022</v>
      </c>
      <c r="Y276" s="21">
        <f t="shared" si="39"/>
        <v>3456</v>
      </c>
      <c r="Z276" s="21">
        <f t="shared" si="40"/>
        <v>2234</v>
      </c>
      <c r="AA276" s="57">
        <f t="shared" si="41"/>
        <v>77192.847688309979</v>
      </c>
      <c r="AB276" s="59">
        <f t="shared" si="42"/>
        <v>1.5470008952551477</v>
      </c>
      <c r="AC276" s="61">
        <f t="shared" si="43"/>
        <v>411.47999999999996</v>
      </c>
    </row>
    <row r="277" spans="4:29" hidden="1">
      <c r="D277" s="12">
        <v>271</v>
      </c>
      <c r="E277" s="36" t="s">
        <v>68</v>
      </c>
      <c r="F277" s="16" t="s">
        <v>9</v>
      </c>
      <c r="G277" s="14" t="s">
        <v>39</v>
      </c>
      <c r="H277" s="13" t="s">
        <v>90</v>
      </c>
      <c r="I277" s="13" t="s">
        <v>102</v>
      </c>
      <c r="J277" s="13" t="s">
        <v>103</v>
      </c>
      <c r="K277" s="13" t="s">
        <v>43</v>
      </c>
      <c r="L277" s="14">
        <v>16</v>
      </c>
      <c r="M277" s="14" t="s">
        <v>66</v>
      </c>
      <c r="N277" s="31">
        <v>1000000</v>
      </c>
      <c r="O277" s="14" t="s">
        <v>2</v>
      </c>
      <c r="P277" s="14" t="s">
        <v>47</v>
      </c>
      <c r="Q277" s="31">
        <v>4000</v>
      </c>
      <c r="R277" s="31">
        <v>1152</v>
      </c>
      <c r="S277" s="30">
        <v>5.5E-2</v>
      </c>
      <c r="T277" s="66">
        <f t="shared" si="36"/>
        <v>0.88</v>
      </c>
      <c r="U277" s="66">
        <f t="shared" si="37"/>
        <v>4.082630471910112E-3</v>
      </c>
      <c r="V277" s="38">
        <f t="shared" si="38"/>
        <v>0.15510000000000002</v>
      </c>
      <c r="W277" s="54">
        <v>2.8200000000000003</v>
      </c>
      <c r="X277" s="71" t="str">
        <f t="shared" si="44"/>
        <v>Q2 2022</v>
      </c>
      <c r="Y277" s="21">
        <f t="shared" si="39"/>
        <v>2560</v>
      </c>
      <c r="Z277" s="21">
        <f t="shared" si="40"/>
        <v>1600</v>
      </c>
      <c r="AA277" s="57">
        <f t="shared" si="41"/>
        <v>74229.644943820225</v>
      </c>
      <c r="AB277" s="59">
        <f t="shared" si="42"/>
        <v>1.6</v>
      </c>
      <c r="AC277" s="61">
        <f t="shared" si="43"/>
        <v>406.4</v>
      </c>
    </row>
    <row r="278" spans="4:29" hidden="1">
      <c r="D278" s="12">
        <v>272</v>
      </c>
      <c r="E278" s="36" t="s">
        <v>68</v>
      </c>
      <c r="F278" s="16" t="s">
        <v>9</v>
      </c>
      <c r="G278" s="14" t="s">
        <v>39</v>
      </c>
      <c r="H278" s="13" t="s">
        <v>90</v>
      </c>
      <c r="I278" s="13" t="s">
        <v>102</v>
      </c>
      <c r="J278" s="13" t="s">
        <v>104</v>
      </c>
      <c r="K278" s="13" t="s">
        <v>43</v>
      </c>
      <c r="L278" s="14">
        <v>17.3</v>
      </c>
      <c r="M278" s="14" t="s">
        <v>15</v>
      </c>
      <c r="N278" s="31">
        <v>1000000</v>
      </c>
      <c r="O278" s="14" t="s">
        <v>2</v>
      </c>
      <c r="P278" s="14" t="s">
        <v>47</v>
      </c>
      <c r="Q278" s="31">
        <v>4000</v>
      </c>
      <c r="R278" s="31">
        <v>1152</v>
      </c>
      <c r="S278" s="30">
        <v>5.5E-2</v>
      </c>
      <c r="T278" s="66">
        <f t="shared" si="36"/>
        <v>0.95150000000000001</v>
      </c>
      <c r="U278" s="66">
        <f t="shared" si="37"/>
        <v>4.5378999889851626E-3</v>
      </c>
      <c r="V278" s="38">
        <f t="shared" si="38"/>
        <v>0.15510000000000002</v>
      </c>
      <c r="W278" s="54">
        <v>2.8200000000000003</v>
      </c>
      <c r="X278" s="71" t="str">
        <f t="shared" si="44"/>
        <v>Q2 2022</v>
      </c>
      <c r="Y278" s="21">
        <f t="shared" si="39"/>
        <v>3840</v>
      </c>
      <c r="Z278" s="21">
        <f t="shared" si="40"/>
        <v>2160</v>
      </c>
      <c r="AA278" s="57">
        <f t="shared" si="41"/>
        <v>82507.272527002962</v>
      </c>
      <c r="AB278" s="59">
        <f t="shared" si="42"/>
        <v>1.7777777777777777</v>
      </c>
      <c r="AC278" s="61">
        <f t="shared" si="43"/>
        <v>439.42</v>
      </c>
    </row>
    <row r="279" spans="4:29" hidden="1">
      <c r="D279" s="12">
        <v>273</v>
      </c>
      <c r="E279" s="36" t="s">
        <v>68</v>
      </c>
      <c r="F279" s="16" t="s">
        <v>9</v>
      </c>
      <c r="G279" s="14" t="s">
        <v>39</v>
      </c>
      <c r="H279" s="13" t="s">
        <v>90</v>
      </c>
      <c r="I279" s="13" t="s">
        <v>45</v>
      </c>
      <c r="J279" s="13" t="s">
        <v>101</v>
      </c>
      <c r="K279" s="13" t="s">
        <v>43</v>
      </c>
      <c r="L279" s="14">
        <v>16</v>
      </c>
      <c r="M279" s="14" t="s">
        <v>66</v>
      </c>
      <c r="N279" s="31">
        <v>1000000</v>
      </c>
      <c r="O279" s="14" t="s">
        <v>2</v>
      </c>
      <c r="P279" s="14" t="s">
        <v>47</v>
      </c>
      <c r="Q279" s="31">
        <v>4000</v>
      </c>
      <c r="R279" s="31">
        <v>1152</v>
      </c>
      <c r="S279" s="30">
        <v>2.75E-2</v>
      </c>
      <c r="T279" s="66">
        <f t="shared" si="36"/>
        <v>0.44</v>
      </c>
      <c r="U279" s="66">
        <f t="shared" si="37"/>
        <v>2.041315235955056E-3</v>
      </c>
      <c r="V279" s="38">
        <f t="shared" si="38"/>
        <v>7.7550000000000008E-2</v>
      </c>
      <c r="W279" s="54">
        <v>2.8200000000000003</v>
      </c>
      <c r="X279" s="71" t="str">
        <f t="shared" si="44"/>
        <v>Q2 2022</v>
      </c>
      <c r="Y279" s="21">
        <f t="shared" si="39"/>
        <v>2560</v>
      </c>
      <c r="Z279" s="21">
        <f t="shared" si="40"/>
        <v>1600</v>
      </c>
      <c r="AA279" s="57">
        <f t="shared" si="41"/>
        <v>74229.644943820225</v>
      </c>
      <c r="AB279" s="59">
        <f t="shared" si="42"/>
        <v>1.6</v>
      </c>
      <c r="AC279" s="61">
        <f t="shared" si="43"/>
        <v>406.4</v>
      </c>
    </row>
    <row r="280" spans="4:29" hidden="1">
      <c r="D280" s="12">
        <v>274</v>
      </c>
      <c r="E280" s="36" t="s">
        <v>68</v>
      </c>
      <c r="F280" s="16" t="s">
        <v>9</v>
      </c>
      <c r="G280" s="14" t="s">
        <v>39</v>
      </c>
      <c r="H280" s="13" t="s">
        <v>90</v>
      </c>
      <c r="I280" s="13" t="s">
        <v>45</v>
      </c>
      <c r="J280" s="13" t="s">
        <v>46</v>
      </c>
      <c r="K280" s="13" t="s">
        <v>43</v>
      </c>
      <c r="L280" s="14">
        <v>17.3</v>
      </c>
      <c r="M280" s="14" t="s">
        <v>15</v>
      </c>
      <c r="N280" s="31">
        <v>1000000</v>
      </c>
      <c r="O280" s="14" t="s">
        <v>2</v>
      </c>
      <c r="P280" s="14" t="s">
        <v>47</v>
      </c>
      <c r="Q280" s="31">
        <v>10000</v>
      </c>
      <c r="R280" s="31">
        <v>240</v>
      </c>
      <c r="S280" s="30">
        <v>4.1250000000000002E-2</v>
      </c>
      <c r="T280" s="66">
        <f t="shared" si="36"/>
        <v>0.71362500000000006</v>
      </c>
      <c r="U280" s="66">
        <f t="shared" si="37"/>
        <v>3.4034249917388724E-3</v>
      </c>
      <c r="V280" s="38">
        <f t="shared" si="38"/>
        <v>0.11632500000000001</v>
      </c>
      <c r="W280" s="54">
        <v>2.8200000000000003</v>
      </c>
      <c r="X280" s="71" t="str">
        <f t="shared" si="44"/>
        <v>Q2 2022</v>
      </c>
      <c r="Y280" s="21">
        <f t="shared" si="39"/>
        <v>3840</v>
      </c>
      <c r="Z280" s="21">
        <f t="shared" si="40"/>
        <v>2160</v>
      </c>
      <c r="AA280" s="57">
        <f t="shared" si="41"/>
        <v>82507.272527002962</v>
      </c>
      <c r="AB280" s="59">
        <f t="shared" si="42"/>
        <v>1.7777777777777777</v>
      </c>
      <c r="AC280" s="61">
        <f t="shared" si="43"/>
        <v>439.42</v>
      </c>
    </row>
    <row r="281" spans="4:29" hidden="1">
      <c r="D281" s="12">
        <v>275</v>
      </c>
      <c r="E281" s="36" t="s">
        <v>68</v>
      </c>
      <c r="F281" s="16" t="s">
        <v>9</v>
      </c>
      <c r="G281" s="14" t="s">
        <v>39</v>
      </c>
      <c r="H281" s="13" t="s">
        <v>4</v>
      </c>
      <c r="I281" s="13" t="s">
        <v>31</v>
      </c>
      <c r="J281" s="13" t="s">
        <v>56</v>
      </c>
      <c r="K281" s="13" t="s">
        <v>57</v>
      </c>
      <c r="L281" s="14">
        <v>12.9</v>
      </c>
      <c r="M281" s="14" t="s">
        <v>16</v>
      </c>
      <c r="N281" s="31">
        <v>1000000</v>
      </c>
      <c r="O281" s="14" t="s">
        <v>2</v>
      </c>
      <c r="P281" s="14" t="s">
        <v>47</v>
      </c>
      <c r="Q281" s="31">
        <v>10384</v>
      </c>
      <c r="R281" s="31">
        <v>2596</v>
      </c>
      <c r="S281" s="30">
        <v>12.850199999999999</v>
      </c>
      <c r="T281" s="66">
        <f t="shared" si="36"/>
        <v>165.76757999999998</v>
      </c>
      <c r="U281" s="66">
        <f t="shared" si="37"/>
        <v>0.66212283955436357</v>
      </c>
      <c r="V281" s="38">
        <f t="shared" si="38"/>
        <v>36.237563999999999</v>
      </c>
      <c r="W281" s="54">
        <v>2.8200000000000003</v>
      </c>
      <c r="X281" s="71" t="str">
        <f t="shared" si="44"/>
        <v>Q2 2022</v>
      </c>
      <c r="Y281" s="21">
        <f t="shared" si="39"/>
        <v>2732</v>
      </c>
      <c r="Z281" s="21">
        <f t="shared" si="40"/>
        <v>2048</v>
      </c>
      <c r="AA281" s="57">
        <f t="shared" si="41"/>
        <v>51526.267260771325</v>
      </c>
      <c r="AB281" s="59">
        <f t="shared" si="42"/>
        <v>1.333984375</v>
      </c>
      <c r="AC281" s="61">
        <f t="shared" si="43"/>
        <v>327.65999999999997</v>
      </c>
    </row>
    <row r="282" spans="4:29" hidden="1">
      <c r="D282" s="12">
        <v>276</v>
      </c>
      <c r="E282" s="36" t="s">
        <v>68</v>
      </c>
      <c r="F282" s="16" t="s">
        <v>9</v>
      </c>
      <c r="G282" s="14" t="s">
        <v>39</v>
      </c>
      <c r="H282" s="13" t="s">
        <v>6</v>
      </c>
      <c r="I282" s="13" t="s">
        <v>219</v>
      </c>
      <c r="J282" s="13"/>
      <c r="K282" s="13"/>
      <c r="L282" s="14">
        <v>55</v>
      </c>
      <c r="M282" s="14" t="s">
        <v>15</v>
      </c>
      <c r="N282" s="31">
        <v>1000000</v>
      </c>
      <c r="O282" s="14" t="s">
        <v>2</v>
      </c>
      <c r="P282" s="14" t="s">
        <v>35</v>
      </c>
      <c r="Q282" s="31">
        <v>6804.6390532544374</v>
      </c>
      <c r="R282" s="31">
        <v>567.05325443786978</v>
      </c>
      <c r="S282" s="30">
        <v>1.8713E-2</v>
      </c>
      <c r="T282" s="66">
        <f t="shared" si="36"/>
        <v>1.029215</v>
      </c>
      <c r="U282" s="66">
        <f t="shared" si="37"/>
        <v>1.560518138649258E-2</v>
      </c>
      <c r="V282" s="38">
        <f t="shared" si="38"/>
        <v>5.2770660000000004E-2</v>
      </c>
      <c r="W282" s="54">
        <v>2.8200000000000003</v>
      </c>
      <c r="X282" s="71" t="str">
        <f t="shared" si="44"/>
        <v>Q2 2022</v>
      </c>
      <c r="Y282" s="21">
        <f t="shared" si="39"/>
        <v>3840</v>
      </c>
      <c r="Z282" s="21">
        <f t="shared" si="40"/>
        <v>2160</v>
      </c>
      <c r="AA282" s="57">
        <f t="shared" si="41"/>
        <v>833921.94658753707</v>
      </c>
      <c r="AB282" s="59">
        <f t="shared" si="42"/>
        <v>1.7777777777777777</v>
      </c>
      <c r="AC282" s="61">
        <f t="shared" si="43"/>
        <v>1397</v>
      </c>
    </row>
    <row r="283" spans="4:29" hidden="1">
      <c r="D283" s="12">
        <v>277</v>
      </c>
      <c r="E283" s="36" t="s">
        <v>68</v>
      </c>
      <c r="F283" s="16" t="s">
        <v>9</v>
      </c>
      <c r="G283" s="14" t="s">
        <v>39</v>
      </c>
      <c r="H283" s="13" t="s">
        <v>6</v>
      </c>
      <c r="I283" s="13" t="s">
        <v>219</v>
      </c>
      <c r="J283" s="13"/>
      <c r="K283" s="13"/>
      <c r="L283" s="14">
        <v>65</v>
      </c>
      <c r="M283" s="14" t="s">
        <v>15</v>
      </c>
      <c r="N283" s="31">
        <v>1000000</v>
      </c>
      <c r="O283" s="14" t="s">
        <v>2</v>
      </c>
      <c r="P283" s="14" t="s">
        <v>35</v>
      </c>
      <c r="Q283" s="31">
        <v>9504</v>
      </c>
      <c r="R283" s="31">
        <v>792</v>
      </c>
      <c r="S283" s="30">
        <v>2.6136E-2</v>
      </c>
      <c r="T283" s="66">
        <f t="shared" si="36"/>
        <v>1.6988399999999999</v>
      </c>
      <c r="U283" s="66">
        <f t="shared" si="37"/>
        <v>3.0441486738231455E-2</v>
      </c>
      <c r="V283" s="38">
        <f t="shared" si="38"/>
        <v>7.3703520000000008E-2</v>
      </c>
      <c r="W283" s="54">
        <v>2.8200000000000003</v>
      </c>
      <c r="X283" s="71" t="str">
        <f t="shared" si="44"/>
        <v>Q2 2022</v>
      </c>
      <c r="Y283" s="21">
        <f t="shared" si="39"/>
        <v>3840</v>
      </c>
      <c r="Z283" s="21">
        <f t="shared" si="40"/>
        <v>2160</v>
      </c>
      <c r="AA283" s="57">
        <f t="shared" si="41"/>
        <v>1164733.9584569733</v>
      </c>
      <c r="AB283" s="59">
        <f t="shared" si="42"/>
        <v>1.7777777777777777</v>
      </c>
      <c r="AC283" s="61">
        <f t="shared" si="43"/>
        <v>1651</v>
      </c>
    </row>
    <row r="284" spans="4:29" hidden="1">
      <c r="D284" s="12">
        <v>278</v>
      </c>
      <c r="E284" s="36" t="s">
        <v>68</v>
      </c>
      <c r="F284" s="16" t="s">
        <v>9</v>
      </c>
      <c r="G284" s="14" t="s">
        <v>39</v>
      </c>
      <c r="H284" s="13" t="s">
        <v>6</v>
      </c>
      <c r="I284" s="13" t="s">
        <v>219</v>
      </c>
      <c r="J284" s="13"/>
      <c r="K284" s="13"/>
      <c r="L284" s="14">
        <v>75</v>
      </c>
      <c r="M284" s="14" t="s">
        <v>15</v>
      </c>
      <c r="N284" s="31">
        <v>1000000</v>
      </c>
      <c r="O284" s="14" t="s">
        <v>2</v>
      </c>
      <c r="P284" s="14" t="s">
        <v>35</v>
      </c>
      <c r="Q284" s="31">
        <v>13685.759999999997</v>
      </c>
      <c r="R284" s="31">
        <v>1140.4799999999998</v>
      </c>
      <c r="S284" s="30">
        <v>1.8818000000000001E-2</v>
      </c>
      <c r="T284" s="66">
        <f t="shared" si="36"/>
        <v>1.4113500000000001</v>
      </c>
      <c r="U284" s="66">
        <f t="shared" si="37"/>
        <v>2.9180720809495554E-2</v>
      </c>
      <c r="V284" s="38">
        <f t="shared" si="38"/>
        <v>5.3066760000000011E-2</v>
      </c>
      <c r="W284" s="54">
        <v>2.8200000000000003</v>
      </c>
      <c r="X284" s="71" t="str">
        <f t="shared" si="44"/>
        <v>Q2 2022</v>
      </c>
      <c r="Y284" s="21">
        <f t="shared" si="39"/>
        <v>3840</v>
      </c>
      <c r="Z284" s="21">
        <f t="shared" si="40"/>
        <v>2160</v>
      </c>
      <c r="AA284" s="57">
        <f t="shared" si="41"/>
        <v>1550681.3056379822</v>
      </c>
      <c r="AB284" s="59">
        <f t="shared" si="42"/>
        <v>1.7777777777777777</v>
      </c>
      <c r="AC284" s="61">
        <f t="shared" si="43"/>
        <v>1905</v>
      </c>
    </row>
    <row r="285" spans="4:29" hidden="1">
      <c r="D285" s="12">
        <v>279</v>
      </c>
      <c r="E285" s="36" t="s">
        <v>68</v>
      </c>
      <c r="F285" s="16" t="s">
        <v>9</v>
      </c>
      <c r="G285" s="14" t="s">
        <v>39</v>
      </c>
      <c r="H285" s="13" t="s">
        <v>6</v>
      </c>
      <c r="I285" s="13" t="s">
        <v>139</v>
      </c>
      <c r="J285" s="13"/>
      <c r="K285" s="13" t="s">
        <v>123</v>
      </c>
      <c r="L285" s="14">
        <v>65</v>
      </c>
      <c r="M285" s="14" t="s">
        <v>15</v>
      </c>
      <c r="N285" s="31">
        <v>1000000</v>
      </c>
      <c r="O285" s="14" t="s">
        <v>1</v>
      </c>
      <c r="P285" s="14" t="s">
        <v>35</v>
      </c>
      <c r="Q285" s="31">
        <v>9216</v>
      </c>
      <c r="R285" s="31">
        <v>576</v>
      </c>
      <c r="S285" s="30">
        <v>6.6530000000000001E-3</v>
      </c>
      <c r="T285" s="66">
        <f t="shared" si="36"/>
        <v>0.43244500000000002</v>
      </c>
      <c r="U285" s="66">
        <f t="shared" si="37"/>
        <v>7.7489750256142433E-3</v>
      </c>
      <c r="V285" s="38">
        <f t="shared" si="38"/>
        <v>1.8761460000000001E-2</v>
      </c>
      <c r="W285" s="54">
        <v>2.8200000000000003</v>
      </c>
      <c r="X285" s="71" t="str">
        <f t="shared" si="44"/>
        <v>Q2 2022</v>
      </c>
      <c r="Y285" s="21">
        <f t="shared" si="39"/>
        <v>3840</v>
      </c>
      <c r="Z285" s="21">
        <f t="shared" si="40"/>
        <v>2160</v>
      </c>
      <c r="AA285" s="57">
        <f t="shared" si="41"/>
        <v>1164733.9584569733</v>
      </c>
      <c r="AB285" s="59">
        <f t="shared" si="42"/>
        <v>1.7777777777777777</v>
      </c>
      <c r="AC285" s="61">
        <f t="shared" si="43"/>
        <v>1651</v>
      </c>
    </row>
    <row r="286" spans="4:29" hidden="1">
      <c r="D286" s="12">
        <v>280</v>
      </c>
      <c r="E286" s="36" t="s">
        <v>68</v>
      </c>
      <c r="F286" s="16" t="s">
        <v>9</v>
      </c>
      <c r="G286" s="14" t="s">
        <v>39</v>
      </c>
      <c r="H286" s="13" t="s">
        <v>6</v>
      </c>
      <c r="I286" s="13" t="s">
        <v>48</v>
      </c>
      <c r="J286" s="13" t="s">
        <v>215</v>
      </c>
      <c r="K286" s="13" t="s">
        <v>123</v>
      </c>
      <c r="L286" s="14">
        <v>55</v>
      </c>
      <c r="M286" s="14" t="s">
        <v>15</v>
      </c>
      <c r="N286" s="31">
        <v>400000</v>
      </c>
      <c r="O286" s="14" t="s">
        <v>1</v>
      </c>
      <c r="P286" s="14" t="s">
        <v>35</v>
      </c>
      <c r="Q286" s="31">
        <v>2000</v>
      </c>
      <c r="R286" s="31">
        <v>200</v>
      </c>
      <c r="S286" s="30">
        <v>1.2704999999999999E-2</v>
      </c>
      <c r="T286" s="66">
        <f t="shared" si="36"/>
        <v>0.69877499999999992</v>
      </c>
      <c r="U286" s="66">
        <f t="shared" si="37"/>
        <v>1.0594978331394658E-2</v>
      </c>
      <c r="V286" s="38">
        <f t="shared" si="38"/>
        <v>3.5828100000000002E-2</v>
      </c>
      <c r="W286" s="54">
        <v>2.8200000000000003</v>
      </c>
      <c r="X286" s="71" t="str">
        <f t="shared" si="44"/>
        <v>Q2 2022</v>
      </c>
      <c r="Y286" s="21">
        <f t="shared" si="39"/>
        <v>3840</v>
      </c>
      <c r="Z286" s="21">
        <f t="shared" si="40"/>
        <v>2160</v>
      </c>
      <c r="AA286" s="57">
        <f t="shared" si="41"/>
        <v>833921.94658753707</v>
      </c>
      <c r="AB286" s="59">
        <f t="shared" si="42"/>
        <v>1.7777777777777777</v>
      </c>
      <c r="AC286" s="61">
        <f t="shared" si="43"/>
        <v>1397</v>
      </c>
    </row>
    <row r="287" spans="4:29" hidden="1">
      <c r="D287" s="12">
        <v>281</v>
      </c>
      <c r="E287" s="36" t="s">
        <v>68</v>
      </c>
      <c r="F287" s="16" t="s">
        <v>9</v>
      </c>
      <c r="G287" s="14" t="s">
        <v>39</v>
      </c>
      <c r="H287" s="13" t="s">
        <v>6</v>
      </c>
      <c r="I287" s="13" t="s">
        <v>48</v>
      </c>
      <c r="J287" s="13" t="s">
        <v>91</v>
      </c>
      <c r="K287" s="13" t="s">
        <v>123</v>
      </c>
      <c r="L287" s="14">
        <v>65</v>
      </c>
      <c r="M287" s="14" t="s">
        <v>15</v>
      </c>
      <c r="N287" s="31">
        <v>400000</v>
      </c>
      <c r="O287" s="14" t="s">
        <v>1</v>
      </c>
      <c r="P287" s="14" t="s">
        <v>35</v>
      </c>
      <c r="Q287" s="31">
        <v>9504</v>
      </c>
      <c r="R287" s="31">
        <v>792</v>
      </c>
      <c r="S287" s="30">
        <v>6.5863000000000005E-2</v>
      </c>
      <c r="T287" s="66">
        <f t="shared" si="36"/>
        <v>4.2810950000000005</v>
      </c>
      <c r="U287" s="66">
        <f t="shared" si="37"/>
        <v>7.6712872705851642E-2</v>
      </c>
      <c r="V287" s="38">
        <f t="shared" si="38"/>
        <v>0.18573366000000002</v>
      </c>
      <c r="W287" s="54">
        <v>2.8200000000000003</v>
      </c>
      <c r="X287" s="71" t="str">
        <f t="shared" si="44"/>
        <v>Q2 2022</v>
      </c>
      <c r="Y287" s="21">
        <f t="shared" si="39"/>
        <v>3840</v>
      </c>
      <c r="Z287" s="21">
        <f t="shared" si="40"/>
        <v>2160</v>
      </c>
      <c r="AA287" s="57">
        <f t="shared" si="41"/>
        <v>1164733.9584569733</v>
      </c>
      <c r="AB287" s="59">
        <f t="shared" si="42"/>
        <v>1.7777777777777777</v>
      </c>
      <c r="AC287" s="61">
        <f t="shared" si="43"/>
        <v>1651</v>
      </c>
    </row>
    <row r="288" spans="4:29" hidden="1">
      <c r="D288" s="12">
        <v>282</v>
      </c>
      <c r="E288" s="36" t="s">
        <v>68</v>
      </c>
      <c r="F288" s="16" t="s">
        <v>9</v>
      </c>
      <c r="G288" s="14" t="s">
        <v>39</v>
      </c>
      <c r="H288" s="13" t="s">
        <v>6</v>
      </c>
      <c r="I288" s="13" t="s">
        <v>48</v>
      </c>
      <c r="J288" s="13" t="s">
        <v>49</v>
      </c>
      <c r="K288" s="13" t="s">
        <v>123</v>
      </c>
      <c r="L288" s="14">
        <v>75</v>
      </c>
      <c r="M288" s="14" t="s">
        <v>15</v>
      </c>
      <c r="N288" s="31">
        <v>400000</v>
      </c>
      <c r="O288" s="14" t="s">
        <v>1</v>
      </c>
      <c r="P288" s="14" t="s">
        <v>35</v>
      </c>
      <c r="Q288" s="31">
        <v>15360</v>
      </c>
      <c r="R288" s="31">
        <v>1280</v>
      </c>
      <c r="S288" s="30">
        <v>0.10201</v>
      </c>
      <c r="T288" s="66">
        <f t="shared" si="36"/>
        <v>7.6507500000000004</v>
      </c>
      <c r="U288" s="66">
        <f t="shared" si="37"/>
        <v>0.1581849999881306</v>
      </c>
      <c r="V288" s="38">
        <f t="shared" si="38"/>
        <v>0.28766820000000004</v>
      </c>
      <c r="W288" s="54">
        <v>2.8200000000000003</v>
      </c>
      <c r="X288" s="71" t="str">
        <f t="shared" si="44"/>
        <v>Q2 2022</v>
      </c>
      <c r="Y288" s="21">
        <f t="shared" si="39"/>
        <v>3840</v>
      </c>
      <c r="Z288" s="21">
        <f t="shared" si="40"/>
        <v>2160</v>
      </c>
      <c r="AA288" s="57">
        <f t="shared" si="41"/>
        <v>1550681.3056379822</v>
      </c>
      <c r="AB288" s="59">
        <f t="shared" si="42"/>
        <v>1.7777777777777777</v>
      </c>
      <c r="AC288" s="61">
        <f t="shared" si="43"/>
        <v>1905</v>
      </c>
    </row>
    <row r="289" spans="4:29" hidden="1">
      <c r="D289" s="12">
        <v>283</v>
      </c>
      <c r="E289" s="36" t="s">
        <v>68</v>
      </c>
      <c r="F289" s="16" t="s">
        <v>9</v>
      </c>
      <c r="G289" s="14" t="s">
        <v>39</v>
      </c>
      <c r="H289" s="13" t="s">
        <v>6</v>
      </c>
      <c r="I289" s="13" t="s">
        <v>48</v>
      </c>
      <c r="J289" s="13" t="s">
        <v>49</v>
      </c>
      <c r="K289" s="13" t="s">
        <v>123</v>
      </c>
      <c r="L289" s="14">
        <v>85</v>
      </c>
      <c r="M289" s="14" t="s">
        <v>15</v>
      </c>
      <c r="N289" s="31">
        <v>400000</v>
      </c>
      <c r="O289" s="14" t="s">
        <v>1</v>
      </c>
      <c r="P289" s="14" t="s">
        <v>35</v>
      </c>
      <c r="Q289" s="31">
        <v>15360</v>
      </c>
      <c r="R289" s="31">
        <v>1280</v>
      </c>
      <c r="S289" s="30">
        <v>4.4349999999999997E-3</v>
      </c>
      <c r="T289" s="66">
        <f t="shared" si="36"/>
        <v>0.37697499999999995</v>
      </c>
      <c r="U289" s="66">
        <f t="shared" si="37"/>
        <v>8.8334732873590494E-3</v>
      </c>
      <c r="V289" s="38">
        <f t="shared" si="38"/>
        <v>1.2506700000000001E-2</v>
      </c>
      <c r="W289" s="54">
        <v>2.8200000000000003</v>
      </c>
      <c r="X289" s="71" t="str">
        <f t="shared" si="44"/>
        <v>Q2 2022</v>
      </c>
      <c r="Y289" s="21">
        <f t="shared" si="39"/>
        <v>3840</v>
      </c>
      <c r="Z289" s="21">
        <f t="shared" si="40"/>
        <v>2160</v>
      </c>
      <c r="AA289" s="57">
        <f t="shared" si="41"/>
        <v>1991763.9881305636</v>
      </c>
      <c r="AB289" s="59">
        <f t="shared" si="42"/>
        <v>1.7777777777777777</v>
      </c>
      <c r="AC289" s="61">
        <f t="shared" si="43"/>
        <v>2159</v>
      </c>
    </row>
    <row r="290" spans="4:29" hidden="1">
      <c r="D290" s="12">
        <v>284</v>
      </c>
      <c r="E290" s="36" t="s">
        <v>68</v>
      </c>
      <c r="F290" s="16" t="s">
        <v>9</v>
      </c>
      <c r="G290" s="14" t="s">
        <v>39</v>
      </c>
      <c r="H290" s="13" t="s">
        <v>6</v>
      </c>
      <c r="I290" s="13" t="s">
        <v>93</v>
      </c>
      <c r="J290" s="13" t="s">
        <v>94</v>
      </c>
      <c r="K290" s="13" t="s">
        <v>95</v>
      </c>
      <c r="L290" s="14">
        <v>75</v>
      </c>
      <c r="M290" s="14" t="s">
        <v>15</v>
      </c>
      <c r="N290" s="31">
        <v>1000000</v>
      </c>
      <c r="O290" s="14" t="s">
        <v>2</v>
      </c>
      <c r="P290" s="14" t="s">
        <v>35</v>
      </c>
      <c r="Q290" s="31">
        <v>46080</v>
      </c>
      <c r="R290" s="31">
        <v>2880</v>
      </c>
      <c r="S290" s="30">
        <v>8.6485999999999993E-2</v>
      </c>
      <c r="T290" s="66">
        <f t="shared" si="36"/>
        <v>6.4864499999999996</v>
      </c>
      <c r="U290" s="66">
        <f t="shared" si="37"/>
        <v>0.13411222339940654</v>
      </c>
      <c r="V290" s="38">
        <f t="shared" si="38"/>
        <v>0.24389052</v>
      </c>
      <c r="W290" s="54">
        <v>2.8200000000000003</v>
      </c>
      <c r="X290" s="71" t="str">
        <f t="shared" si="44"/>
        <v>Q2 2022</v>
      </c>
      <c r="Y290" s="21">
        <f t="shared" si="39"/>
        <v>3840</v>
      </c>
      <c r="Z290" s="21">
        <f t="shared" si="40"/>
        <v>2160</v>
      </c>
      <c r="AA290" s="57">
        <f t="shared" si="41"/>
        <v>1550681.3056379822</v>
      </c>
      <c r="AB290" s="59">
        <f t="shared" si="42"/>
        <v>1.7777777777777777</v>
      </c>
      <c r="AC290" s="61">
        <f t="shared" si="43"/>
        <v>1905</v>
      </c>
    </row>
    <row r="291" spans="4:29" hidden="1">
      <c r="D291" s="12">
        <v>285</v>
      </c>
      <c r="E291" s="36" t="s">
        <v>68</v>
      </c>
      <c r="F291" s="16" t="s">
        <v>9</v>
      </c>
      <c r="G291" s="14" t="s">
        <v>39</v>
      </c>
      <c r="H291" s="13" t="s">
        <v>6</v>
      </c>
      <c r="I291" s="13" t="s">
        <v>93</v>
      </c>
      <c r="J291" s="13" t="s">
        <v>94</v>
      </c>
      <c r="K291" s="13" t="s">
        <v>95</v>
      </c>
      <c r="L291" s="14">
        <v>85</v>
      </c>
      <c r="M291" s="14" t="s">
        <v>52</v>
      </c>
      <c r="N291" s="31">
        <v>1000000</v>
      </c>
      <c r="O291" s="14" t="s">
        <v>2</v>
      </c>
      <c r="P291" s="14" t="s">
        <v>35</v>
      </c>
      <c r="Q291" s="31">
        <v>46080</v>
      </c>
      <c r="R291" s="31">
        <v>2880</v>
      </c>
      <c r="S291" s="30">
        <v>5.3221999999999998E-2</v>
      </c>
      <c r="T291" s="66">
        <f t="shared" si="36"/>
        <v>4.5238699999999996</v>
      </c>
      <c r="U291" s="66">
        <f t="shared" si="37"/>
        <v>0.10600566297628486</v>
      </c>
      <c r="V291" s="38">
        <f t="shared" si="38"/>
        <v>0.15008604</v>
      </c>
      <c r="W291" s="54">
        <v>2.8200000000000003</v>
      </c>
      <c r="X291" s="71" t="str">
        <f t="shared" si="44"/>
        <v>Q2 2022</v>
      </c>
      <c r="Y291" s="21">
        <f t="shared" si="39"/>
        <v>7680</v>
      </c>
      <c r="Z291" s="21">
        <f t="shared" si="40"/>
        <v>4320</v>
      </c>
      <c r="AA291" s="57">
        <f t="shared" si="41"/>
        <v>1991763.9881305636</v>
      </c>
      <c r="AB291" s="59">
        <f t="shared" si="42"/>
        <v>1.7777777777777777</v>
      </c>
      <c r="AC291" s="61">
        <f t="shared" si="43"/>
        <v>2159</v>
      </c>
    </row>
    <row r="292" spans="4:29" hidden="1">
      <c r="D292" s="12">
        <v>286</v>
      </c>
      <c r="E292" s="36" t="s">
        <v>68</v>
      </c>
      <c r="F292" s="16" t="s">
        <v>9</v>
      </c>
      <c r="G292" s="14" t="s">
        <v>39</v>
      </c>
      <c r="H292" s="13" t="s">
        <v>6</v>
      </c>
      <c r="I292" s="13" t="s">
        <v>93</v>
      </c>
      <c r="J292" s="13" t="s">
        <v>38</v>
      </c>
      <c r="K292" s="13"/>
      <c r="L292" s="14">
        <v>65</v>
      </c>
      <c r="M292" s="14" t="s">
        <v>15</v>
      </c>
      <c r="N292" s="31">
        <v>1000000</v>
      </c>
      <c r="O292" s="14" t="s">
        <v>2</v>
      </c>
      <c r="P292" s="14" t="s">
        <v>35</v>
      </c>
      <c r="Q292" s="31">
        <v>37440</v>
      </c>
      <c r="R292" s="31">
        <v>2340</v>
      </c>
      <c r="S292" s="30">
        <v>2.7026999999999999E-2</v>
      </c>
      <c r="T292" s="66">
        <f t="shared" si="36"/>
        <v>1.7567549999999998</v>
      </c>
      <c r="U292" s="66">
        <f t="shared" si="37"/>
        <v>3.147926469521662E-2</v>
      </c>
      <c r="V292" s="38">
        <f t="shared" si="38"/>
        <v>7.6216140000000002E-2</v>
      </c>
      <c r="W292" s="54">
        <v>2.8200000000000003</v>
      </c>
      <c r="X292" s="71" t="str">
        <f t="shared" si="44"/>
        <v>Q2 2022</v>
      </c>
      <c r="Y292" s="21">
        <f t="shared" si="39"/>
        <v>3840</v>
      </c>
      <c r="Z292" s="21">
        <f t="shared" si="40"/>
        <v>2160</v>
      </c>
      <c r="AA292" s="57">
        <f t="shared" si="41"/>
        <v>1164733.9584569733</v>
      </c>
      <c r="AB292" s="59">
        <f t="shared" si="42"/>
        <v>1.7777777777777777</v>
      </c>
      <c r="AC292" s="61">
        <f t="shared" si="43"/>
        <v>1651</v>
      </c>
    </row>
    <row r="293" spans="4:29" hidden="1">
      <c r="D293" s="12">
        <v>287</v>
      </c>
      <c r="E293" s="36" t="s">
        <v>68</v>
      </c>
      <c r="F293" s="16" t="s">
        <v>9</v>
      </c>
      <c r="G293" s="14" t="s">
        <v>39</v>
      </c>
      <c r="H293" s="13" t="s">
        <v>6</v>
      </c>
      <c r="I293" s="13" t="s">
        <v>125</v>
      </c>
      <c r="J293" s="13"/>
      <c r="K293" s="13" t="s">
        <v>123</v>
      </c>
      <c r="L293" s="14">
        <v>65</v>
      </c>
      <c r="M293" s="14" t="s">
        <v>15</v>
      </c>
      <c r="N293" s="31">
        <v>1000000</v>
      </c>
      <c r="O293" s="14" t="s">
        <v>2</v>
      </c>
      <c r="P293" s="14" t="s">
        <v>35</v>
      </c>
      <c r="Q293" s="31">
        <v>16384</v>
      </c>
      <c r="R293" s="31">
        <v>1000</v>
      </c>
      <c r="S293" s="30">
        <v>1.151662</v>
      </c>
      <c r="T293" s="66">
        <f t="shared" si="36"/>
        <v>74.858029999999999</v>
      </c>
      <c r="U293" s="66">
        <f t="shared" si="37"/>
        <v>1.3413798400644747</v>
      </c>
      <c r="V293" s="38">
        <f t="shared" si="38"/>
        <v>3.2476868400000001</v>
      </c>
      <c r="W293" s="54">
        <v>2.8200000000000003</v>
      </c>
      <c r="X293" s="71" t="str">
        <f t="shared" si="44"/>
        <v>Q2 2022</v>
      </c>
      <c r="Y293" s="21">
        <f t="shared" si="39"/>
        <v>3840</v>
      </c>
      <c r="Z293" s="21">
        <f t="shared" si="40"/>
        <v>2160</v>
      </c>
      <c r="AA293" s="57">
        <f t="shared" si="41"/>
        <v>1164733.9584569733</v>
      </c>
      <c r="AB293" s="59">
        <f t="shared" si="42"/>
        <v>1.7777777777777777</v>
      </c>
      <c r="AC293" s="61">
        <f t="shared" si="43"/>
        <v>1651</v>
      </c>
    </row>
    <row r="294" spans="4:29" hidden="1">
      <c r="D294" s="12">
        <v>288</v>
      </c>
      <c r="E294" s="36" t="s">
        <v>68</v>
      </c>
      <c r="F294" s="16" t="s">
        <v>9</v>
      </c>
      <c r="G294" s="14" t="s">
        <v>39</v>
      </c>
      <c r="H294" s="13" t="s">
        <v>6</v>
      </c>
      <c r="I294" s="13" t="s">
        <v>125</v>
      </c>
      <c r="J294" s="13"/>
      <c r="K294" s="13" t="s">
        <v>123</v>
      </c>
      <c r="L294" s="14">
        <v>65</v>
      </c>
      <c r="M294" s="14" t="s">
        <v>52</v>
      </c>
      <c r="N294" s="31">
        <v>1000000</v>
      </c>
      <c r="O294" s="14" t="s">
        <v>2</v>
      </c>
      <c r="P294" s="14" t="s">
        <v>35</v>
      </c>
      <c r="Q294" s="31">
        <v>12000</v>
      </c>
      <c r="R294" s="31">
        <v>1000</v>
      </c>
      <c r="S294" s="30">
        <v>4.5909999999999996E-3</v>
      </c>
      <c r="T294" s="66">
        <f t="shared" si="36"/>
        <v>0.29841499999999999</v>
      </c>
      <c r="U294" s="66">
        <f t="shared" si="37"/>
        <v>5.3472936032759643E-3</v>
      </c>
      <c r="V294" s="38">
        <f t="shared" si="38"/>
        <v>1.2946620000000001E-2</v>
      </c>
      <c r="W294" s="54">
        <v>2.8200000000000003</v>
      </c>
      <c r="X294" s="71" t="str">
        <f t="shared" si="44"/>
        <v>Q2 2022</v>
      </c>
      <c r="Y294" s="21">
        <f t="shared" si="39"/>
        <v>7680</v>
      </c>
      <c r="Z294" s="21">
        <f t="shared" si="40"/>
        <v>4320</v>
      </c>
      <c r="AA294" s="57">
        <f t="shared" si="41"/>
        <v>1164733.9584569733</v>
      </c>
      <c r="AB294" s="59">
        <f t="shared" si="42"/>
        <v>1.7777777777777777</v>
      </c>
      <c r="AC294" s="61">
        <f t="shared" si="43"/>
        <v>1651</v>
      </c>
    </row>
    <row r="295" spans="4:29" hidden="1">
      <c r="D295" s="12">
        <v>289</v>
      </c>
      <c r="E295" s="36" t="s">
        <v>68</v>
      </c>
      <c r="F295" s="16" t="s">
        <v>9</v>
      </c>
      <c r="G295" s="14" t="s">
        <v>39</v>
      </c>
      <c r="H295" s="13" t="s">
        <v>6</v>
      </c>
      <c r="I295" s="13" t="s">
        <v>125</v>
      </c>
      <c r="J295" s="13"/>
      <c r="K295" s="13" t="s">
        <v>123</v>
      </c>
      <c r="L295" s="14">
        <v>75</v>
      </c>
      <c r="M295" s="14" t="s">
        <v>15</v>
      </c>
      <c r="N295" s="31">
        <v>1000000</v>
      </c>
      <c r="O295" s="14" t="s">
        <v>2</v>
      </c>
      <c r="P295" s="14" t="s">
        <v>35</v>
      </c>
      <c r="Q295" s="31">
        <v>12000</v>
      </c>
      <c r="R295" s="31">
        <v>1000</v>
      </c>
      <c r="S295" s="30">
        <v>0.25509300000000001</v>
      </c>
      <c r="T295" s="66">
        <f t="shared" si="36"/>
        <v>19.131975000000001</v>
      </c>
      <c r="U295" s="66">
        <f t="shared" si="37"/>
        <v>0.39556794629910985</v>
      </c>
      <c r="V295" s="38">
        <f t="shared" si="38"/>
        <v>0.71936226000000014</v>
      </c>
      <c r="W295" s="54">
        <v>2.8200000000000003</v>
      </c>
      <c r="X295" s="71" t="str">
        <f t="shared" si="44"/>
        <v>Q2 2022</v>
      </c>
      <c r="Y295" s="21">
        <f t="shared" si="39"/>
        <v>3840</v>
      </c>
      <c r="Z295" s="21">
        <f t="shared" si="40"/>
        <v>2160</v>
      </c>
      <c r="AA295" s="57">
        <f t="shared" si="41"/>
        <v>1550681.3056379822</v>
      </c>
      <c r="AB295" s="59">
        <f t="shared" si="42"/>
        <v>1.7777777777777777</v>
      </c>
      <c r="AC295" s="61">
        <f t="shared" si="43"/>
        <v>1905</v>
      </c>
    </row>
    <row r="296" spans="4:29" hidden="1">
      <c r="D296" s="12">
        <v>290</v>
      </c>
      <c r="E296" s="36" t="s">
        <v>68</v>
      </c>
      <c r="F296" s="16" t="s">
        <v>9</v>
      </c>
      <c r="G296" s="14" t="s">
        <v>39</v>
      </c>
      <c r="H296" s="13" t="s">
        <v>6</v>
      </c>
      <c r="I296" s="13" t="s">
        <v>125</v>
      </c>
      <c r="J296" s="13"/>
      <c r="K296" s="13" t="s">
        <v>123</v>
      </c>
      <c r="L296" s="14">
        <v>75</v>
      </c>
      <c r="M296" s="14" t="s">
        <v>52</v>
      </c>
      <c r="N296" s="31">
        <v>1000000</v>
      </c>
      <c r="O296" s="14" t="s">
        <v>2</v>
      </c>
      <c r="P296" s="14" t="s">
        <v>35</v>
      </c>
      <c r="Q296" s="31">
        <v>16000</v>
      </c>
      <c r="R296" s="31">
        <v>2000</v>
      </c>
      <c r="S296" s="30">
        <v>2.8180000000000002E-3</v>
      </c>
      <c r="T296" s="66">
        <f t="shared" si="36"/>
        <v>0.21135000000000001</v>
      </c>
      <c r="U296" s="66">
        <f t="shared" si="37"/>
        <v>4.3698199192878338E-3</v>
      </c>
      <c r="V296" s="38">
        <f t="shared" si="38"/>
        <v>7.9467600000000006E-3</v>
      </c>
      <c r="W296" s="54">
        <v>2.8200000000000003</v>
      </c>
      <c r="X296" s="71" t="str">
        <f t="shared" si="44"/>
        <v>Q2 2022</v>
      </c>
      <c r="Y296" s="21">
        <f t="shared" si="39"/>
        <v>7680</v>
      </c>
      <c r="Z296" s="21">
        <f t="shared" si="40"/>
        <v>4320</v>
      </c>
      <c r="AA296" s="57">
        <f t="shared" si="41"/>
        <v>1550681.3056379822</v>
      </c>
      <c r="AB296" s="59">
        <f t="shared" si="42"/>
        <v>1.7777777777777777</v>
      </c>
      <c r="AC296" s="61">
        <f t="shared" si="43"/>
        <v>1905</v>
      </c>
    </row>
    <row r="297" spans="4:29" hidden="1">
      <c r="D297" s="12">
        <v>291</v>
      </c>
      <c r="E297" s="36" t="s">
        <v>68</v>
      </c>
      <c r="F297" s="16" t="s">
        <v>9</v>
      </c>
      <c r="G297" s="14" t="s">
        <v>39</v>
      </c>
      <c r="H297" s="13" t="s">
        <v>6</v>
      </c>
      <c r="I297" s="13" t="s">
        <v>125</v>
      </c>
      <c r="J297" s="13"/>
      <c r="K297" s="13" t="s">
        <v>123</v>
      </c>
      <c r="L297" s="14">
        <v>86</v>
      </c>
      <c r="M297" s="14" t="s">
        <v>15</v>
      </c>
      <c r="N297" s="31">
        <v>1000000</v>
      </c>
      <c r="O297" s="14" t="s">
        <v>2</v>
      </c>
      <c r="P297" s="14" t="s">
        <v>35</v>
      </c>
      <c r="Q297" s="31">
        <v>18000</v>
      </c>
      <c r="R297" s="31">
        <v>1200</v>
      </c>
      <c r="S297" s="30">
        <v>0.15945899999999999</v>
      </c>
      <c r="T297" s="66">
        <f t="shared" si="36"/>
        <v>13.713474</v>
      </c>
      <c r="U297" s="66">
        <f t="shared" si="37"/>
        <v>0.32512170452890971</v>
      </c>
      <c r="V297" s="38">
        <f t="shared" si="38"/>
        <v>0.44967438000000004</v>
      </c>
      <c r="W297" s="54">
        <v>2.8200000000000003</v>
      </c>
      <c r="X297" s="71" t="str">
        <f t="shared" si="44"/>
        <v>Q2 2022</v>
      </c>
      <c r="Y297" s="21">
        <f t="shared" si="39"/>
        <v>3840</v>
      </c>
      <c r="Z297" s="21">
        <f t="shared" si="40"/>
        <v>2160</v>
      </c>
      <c r="AA297" s="57">
        <f t="shared" si="41"/>
        <v>2038904.6998219588</v>
      </c>
      <c r="AB297" s="59">
        <f t="shared" si="42"/>
        <v>1.7777777777777777</v>
      </c>
      <c r="AC297" s="61">
        <f t="shared" si="43"/>
        <v>2184.4</v>
      </c>
    </row>
    <row r="298" spans="4:29" hidden="1">
      <c r="D298" s="12">
        <v>292</v>
      </c>
      <c r="E298" s="36" t="s">
        <v>68</v>
      </c>
      <c r="F298" s="16" t="s">
        <v>9</v>
      </c>
      <c r="G298" s="14" t="s">
        <v>39</v>
      </c>
      <c r="H298" s="13" t="s">
        <v>6</v>
      </c>
      <c r="I298" s="13" t="s">
        <v>125</v>
      </c>
      <c r="J298" s="13"/>
      <c r="K298" s="13" t="s">
        <v>123</v>
      </c>
      <c r="L298" s="14">
        <v>86</v>
      </c>
      <c r="M298" s="14" t="s">
        <v>52</v>
      </c>
      <c r="N298" s="31">
        <v>1000000</v>
      </c>
      <c r="O298" s="14" t="s">
        <v>2</v>
      </c>
      <c r="P298" s="14" t="s">
        <v>35</v>
      </c>
      <c r="Q298" s="31">
        <v>28800</v>
      </c>
      <c r="R298" s="31">
        <v>2400</v>
      </c>
      <c r="S298" s="30">
        <v>5.8200000000000005E-4</v>
      </c>
      <c r="T298" s="66">
        <f t="shared" si="36"/>
        <v>5.0052000000000006E-2</v>
      </c>
      <c r="U298" s="66">
        <f t="shared" si="37"/>
        <v>1.1866425352963803E-3</v>
      </c>
      <c r="V298" s="38">
        <f t="shared" si="38"/>
        <v>1.6412400000000004E-3</v>
      </c>
      <c r="W298" s="54">
        <v>2.8200000000000003</v>
      </c>
      <c r="X298" s="71" t="str">
        <f t="shared" si="44"/>
        <v>Q2 2022</v>
      </c>
      <c r="Y298" s="21">
        <f t="shared" si="39"/>
        <v>7680</v>
      </c>
      <c r="Z298" s="21">
        <f t="shared" si="40"/>
        <v>4320</v>
      </c>
      <c r="AA298" s="57">
        <f t="shared" si="41"/>
        <v>2038904.6998219588</v>
      </c>
      <c r="AB298" s="59">
        <f t="shared" si="42"/>
        <v>1.7777777777777777</v>
      </c>
      <c r="AC298" s="61">
        <f t="shared" si="43"/>
        <v>2184.4</v>
      </c>
    </row>
    <row r="299" spans="4:29" hidden="1">
      <c r="D299" s="12">
        <v>293</v>
      </c>
      <c r="E299" s="36" t="s">
        <v>68</v>
      </c>
      <c r="F299" s="16" t="s">
        <v>9</v>
      </c>
      <c r="G299" s="14" t="s">
        <v>39</v>
      </c>
      <c r="H299" s="13" t="s">
        <v>6</v>
      </c>
      <c r="I299" s="13" t="s">
        <v>53</v>
      </c>
      <c r="J299" s="13" t="s">
        <v>126</v>
      </c>
      <c r="K299" s="13" t="s">
        <v>123</v>
      </c>
      <c r="L299" s="14">
        <v>43</v>
      </c>
      <c r="M299" s="14" t="s">
        <v>15</v>
      </c>
      <c r="N299" s="31">
        <v>1000000</v>
      </c>
      <c r="O299" s="14" t="s">
        <v>2</v>
      </c>
      <c r="P299" s="14" t="s">
        <v>35</v>
      </c>
      <c r="Q299" s="31">
        <v>3614.6269090909086</v>
      </c>
      <c r="R299" s="31">
        <v>301.21890909090905</v>
      </c>
      <c r="S299" s="30">
        <v>0.15315599999999999</v>
      </c>
      <c r="T299" s="66">
        <f t="shared" si="36"/>
        <v>6.5857079999999995</v>
      </c>
      <c r="U299" s="66">
        <f t="shared" si="37"/>
        <v>7.8067622051482974E-2</v>
      </c>
      <c r="V299" s="38">
        <f t="shared" si="38"/>
        <v>0.43189991999999999</v>
      </c>
      <c r="W299" s="54">
        <v>2.8200000000000003</v>
      </c>
      <c r="X299" s="71" t="str">
        <f t="shared" si="44"/>
        <v>Q2 2022</v>
      </c>
      <c r="Y299" s="21">
        <f t="shared" si="39"/>
        <v>3840</v>
      </c>
      <c r="Z299" s="21">
        <f t="shared" si="40"/>
        <v>2160</v>
      </c>
      <c r="AA299" s="57">
        <f t="shared" si="41"/>
        <v>509726.1749554897</v>
      </c>
      <c r="AB299" s="59">
        <f t="shared" si="42"/>
        <v>1.7777777777777777</v>
      </c>
      <c r="AC299" s="61">
        <f t="shared" si="43"/>
        <v>1092.2</v>
      </c>
    </row>
    <row r="300" spans="4:29" hidden="1">
      <c r="D300" s="12">
        <v>294</v>
      </c>
      <c r="E300" s="36" t="s">
        <v>68</v>
      </c>
      <c r="F300" s="16" t="s">
        <v>9</v>
      </c>
      <c r="G300" s="14" t="s">
        <v>39</v>
      </c>
      <c r="H300" s="13" t="s">
        <v>6</v>
      </c>
      <c r="I300" s="13" t="s">
        <v>53</v>
      </c>
      <c r="J300" s="13" t="s">
        <v>126</v>
      </c>
      <c r="K300" s="13" t="s">
        <v>123</v>
      </c>
      <c r="L300" s="14">
        <v>50</v>
      </c>
      <c r="M300" s="14" t="s">
        <v>15</v>
      </c>
      <c r="N300" s="31">
        <v>1000000</v>
      </c>
      <c r="O300" s="14" t="s">
        <v>2</v>
      </c>
      <c r="P300" s="14" t="s">
        <v>35</v>
      </c>
      <c r="Q300" s="31">
        <v>4887.272727272727</v>
      </c>
      <c r="R300" s="31">
        <v>407.27272727272725</v>
      </c>
      <c r="S300" s="30">
        <v>0.275057</v>
      </c>
      <c r="T300" s="66">
        <f t="shared" si="36"/>
        <v>13.75285</v>
      </c>
      <c r="U300" s="66">
        <f t="shared" si="37"/>
        <v>0.18956699905994065</v>
      </c>
      <c r="V300" s="38">
        <f t="shared" si="38"/>
        <v>0.77566074000000007</v>
      </c>
      <c r="W300" s="54">
        <v>2.8200000000000003</v>
      </c>
      <c r="X300" s="71" t="str">
        <f t="shared" si="44"/>
        <v>Q2 2022</v>
      </c>
      <c r="Y300" s="21">
        <f t="shared" si="39"/>
        <v>3840</v>
      </c>
      <c r="Z300" s="21">
        <f t="shared" si="40"/>
        <v>2160</v>
      </c>
      <c r="AA300" s="57">
        <f t="shared" si="41"/>
        <v>689191.69139465876</v>
      </c>
      <c r="AB300" s="59">
        <f t="shared" si="42"/>
        <v>1.7777777777777777</v>
      </c>
      <c r="AC300" s="61">
        <f t="shared" si="43"/>
        <v>1270</v>
      </c>
    </row>
    <row r="301" spans="4:29" hidden="1">
      <c r="D301" s="12">
        <v>295</v>
      </c>
      <c r="E301" s="36" t="s">
        <v>68</v>
      </c>
      <c r="F301" s="16" t="s">
        <v>9</v>
      </c>
      <c r="G301" s="14" t="s">
        <v>39</v>
      </c>
      <c r="H301" s="13" t="s">
        <v>6</v>
      </c>
      <c r="I301" s="13" t="s">
        <v>53</v>
      </c>
      <c r="J301" s="13" t="s">
        <v>126</v>
      </c>
      <c r="K301" s="13" t="s">
        <v>123</v>
      </c>
      <c r="L301" s="14">
        <v>55</v>
      </c>
      <c r="M301" s="14" t="s">
        <v>15</v>
      </c>
      <c r="N301" s="31">
        <v>1000000</v>
      </c>
      <c r="O301" s="14" t="s">
        <v>2</v>
      </c>
      <c r="P301" s="14" t="s">
        <v>35</v>
      </c>
      <c r="Q301" s="31">
        <v>6283.636363636364</v>
      </c>
      <c r="R301" s="31">
        <v>523.63636363636363</v>
      </c>
      <c r="S301" s="30">
        <v>1.043226</v>
      </c>
      <c r="T301" s="66">
        <f t="shared" si="36"/>
        <v>57.377429999999997</v>
      </c>
      <c r="U301" s="66">
        <f t="shared" si="37"/>
        <v>0.86996905665072999</v>
      </c>
      <c r="V301" s="38">
        <f t="shared" si="38"/>
        <v>2.9418973200000003</v>
      </c>
      <c r="W301" s="54">
        <v>2.8200000000000003</v>
      </c>
      <c r="X301" s="71" t="str">
        <f t="shared" si="44"/>
        <v>Q2 2022</v>
      </c>
      <c r="Y301" s="21">
        <f t="shared" si="39"/>
        <v>3840</v>
      </c>
      <c r="Z301" s="21">
        <f t="shared" si="40"/>
        <v>2160</v>
      </c>
      <c r="AA301" s="57">
        <f t="shared" si="41"/>
        <v>833921.94658753707</v>
      </c>
      <c r="AB301" s="59">
        <f t="shared" si="42"/>
        <v>1.7777777777777777</v>
      </c>
      <c r="AC301" s="61">
        <f t="shared" si="43"/>
        <v>1397</v>
      </c>
    </row>
    <row r="302" spans="4:29" hidden="1">
      <c r="D302" s="12">
        <v>296</v>
      </c>
      <c r="E302" s="36" t="s">
        <v>68</v>
      </c>
      <c r="F302" s="16" t="s">
        <v>9</v>
      </c>
      <c r="G302" s="14" t="s">
        <v>39</v>
      </c>
      <c r="H302" s="13" t="s">
        <v>6</v>
      </c>
      <c r="I302" s="13" t="s">
        <v>53</v>
      </c>
      <c r="J302" s="13" t="s">
        <v>126</v>
      </c>
      <c r="K302" s="13" t="s">
        <v>123</v>
      </c>
      <c r="L302" s="14">
        <v>55</v>
      </c>
      <c r="M302" s="14" t="s">
        <v>52</v>
      </c>
      <c r="N302" s="31">
        <v>1000000</v>
      </c>
      <c r="O302" s="14" t="s">
        <v>2</v>
      </c>
      <c r="P302" s="14" t="s">
        <v>35</v>
      </c>
      <c r="Q302" s="31">
        <v>7873.1360946745563</v>
      </c>
      <c r="R302" s="31">
        <v>962.27218934911241</v>
      </c>
      <c r="S302" s="30">
        <v>0.12909300000000001</v>
      </c>
      <c r="T302" s="66">
        <f t="shared" si="36"/>
        <v>7.1001150000000006</v>
      </c>
      <c r="U302" s="66">
        <f t="shared" si="37"/>
        <v>0.10765348585082493</v>
      </c>
      <c r="V302" s="38">
        <f t="shared" si="38"/>
        <v>0.36404226000000006</v>
      </c>
      <c r="W302" s="54">
        <v>2.8200000000000003</v>
      </c>
      <c r="X302" s="71" t="str">
        <f t="shared" si="44"/>
        <v>Q2 2022</v>
      </c>
      <c r="Y302" s="21">
        <f t="shared" si="39"/>
        <v>7680</v>
      </c>
      <c r="Z302" s="21">
        <f t="shared" si="40"/>
        <v>4320</v>
      </c>
      <c r="AA302" s="57">
        <f t="shared" si="41"/>
        <v>833921.94658753707</v>
      </c>
      <c r="AB302" s="59">
        <f t="shared" si="42"/>
        <v>1.7777777777777777</v>
      </c>
      <c r="AC302" s="61">
        <f t="shared" si="43"/>
        <v>1397</v>
      </c>
    </row>
    <row r="303" spans="4:29" hidden="1">
      <c r="D303" s="12">
        <v>297</v>
      </c>
      <c r="E303" s="36" t="s">
        <v>68</v>
      </c>
      <c r="F303" s="16" t="s">
        <v>9</v>
      </c>
      <c r="G303" s="14" t="s">
        <v>39</v>
      </c>
      <c r="H303" s="13" t="s">
        <v>6</v>
      </c>
      <c r="I303" s="13" t="s">
        <v>53</v>
      </c>
      <c r="J303" s="13" t="s">
        <v>126</v>
      </c>
      <c r="K303" s="13" t="s">
        <v>123</v>
      </c>
      <c r="L303" s="14">
        <v>65</v>
      </c>
      <c r="M303" s="14" t="s">
        <v>15</v>
      </c>
      <c r="N303" s="31">
        <v>1000000</v>
      </c>
      <c r="O303" s="14" t="s">
        <v>2</v>
      </c>
      <c r="P303" s="14" t="s">
        <v>35</v>
      </c>
      <c r="Q303" s="31">
        <v>8640</v>
      </c>
      <c r="R303" s="31">
        <v>720</v>
      </c>
      <c r="S303" s="30">
        <v>1.4731540000000001</v>
      </c>
      <c r="T303" s="66">
        <f t="shared" si="36"/>
        <v>95.755009999999999</v>
      </c>
      <c r="U303" s="66">
        <f t="shared" si="37"/>
        <v>1.7158324898367243</v>
      </c>
      <c r="V303" s="38">
        <f t="shared" si="38"/>
        <v>4.1542942800000002</v>
      </c>
      <c r="W303" s="54">
        <v>2.8200000000000003</v>
      </c>
      <c r="X303" s="71" t="str">
        <f t="shared" si="44"/>
        <v>Q2 2022</v>
      </c>
      <c r="Y303" s="21">
        <f t="shared" si="39"/>
        <v>3840</v>
      </c>
      <c r="Z303" s="21">
        <f t="shared" si="40"/>
        <v>2160</v>
      </c>
      <c r="AA303" s="57">
        <f t="shared" si="41"/>
        <v>1164733.9584569733</v>
      </c>
      <c r="AB303" s="59">
        <f t="shared" si="42"/>
        <v>1.7777777777777777</v>
      </c>
      <c r="AC303" s="61">
        <f t="shared" si="43"/>
        <v>1651</v>
      </c>
    </row>
    <row r="304" spans="4:29" hidden="1">
      <c r="D304" s="12">
        <v>298</v>
      </c>
      <c r="E304" s="36" t="s">
        <v>68</v>
      </c>
      <c r="F304" s="16" t="s">
        <v>9</v>
      </c>
      <c r="G304" s="14" t="s">
        <v>39</v>
      </c>
      <c r="H304" s="13" t="s">
        <v>6</v>
      </c>
      <c r="I304" s="13" t="s">
        <v>53</v>
      </c>
      <c r="J304" s="13" t="s">
        <v>126</v>
      </c>
      <c r="K304" s="13" t="s">
        <v>123</v>
      </c>
      <c r="L304" s="14">
        <v>65</v>
      </c>
      <c r="M304" s="14" t="s">
        <v>52</v>
      </c>
      <c r="N304" s="31">
        <v>1000000</v>
      </c>
      <c r="O304" s="14" t="s">
        <v>2</v>
      </c>
      <c r="P304" s="14" t="s">
        <v>35</v>
      </c>
      <c r="Q304" s="31">
        <v>10996.363636363636</v>
      </c>
      <c r="R304" s="31">
        <v>1221.8181818181818</v>
      </c>
      <c r="S304" s="30">
        <v>0.391486</v>
      </c>
      <c r="T304" s="66">
        <f t="shared" si="36"/>
        <v>25.44659</v>
      </c>
      <c r="U304" s="66">
        <f t="shared" si="37"/>
        <v>0.45597703846048665</v>
      </c>
      <c r="V304" s="38">
        <f t="shared" si="38"/>
        <v>1.1039905200000002</v>
      </c>
      <c r="W304" s="54">
        <v>2.8200000000000003</v>
      </c>
      <c r="X304" s="71" t="str">
        <f t="shared" si="44"/>
        <v>Q2 2022</v>
      </c>
      <c r="Y304" s="21">
        <f t="shared" si="39"/>
        <v>7680</v>
      </c>
      <c r="Z304" s="21">
        <f t="shared" si="40"/>
        <v>4320</v>
      </c>
      <c r="AA304" s="57">
        <f t="shared" si="41"/>
        <v>1164733.9584569733</v>
      </c>
      <c r="AB304" s="59">
        <f t="shared" si="42"/>
        <v>1.7777777777777777</v>
      </c>
      <c r="AC304" s="61">
        <f t="shared" si="43"/>
        <v>1651</v>
      </c>
    </row>
    <row r="305" spans="4:29" hidden="1">
      <c r="D305" s="12">
        <v>299</v>
      </c>
      <c r="E305" s="36" t="s">
        <v>68</v>
      </c>
      <c r="F305" s="16" t="s">
        <v>9</v>
      </c>
      <c r="G305" s="14" t="s">
        <v>39</v>
      </c>
      <c r="H305" s="13" t="s">
        <v>6</v>
      </c>
      <c r="I305" s="13" t="s">
        <v>53</v>
      </c>
      <c r="J305" s="13" t="s">
        <v>126</v>
      </c>
      <c r="K305" s="13" t="s">
        <v>123</v>
      </c>
      <c r="L305" s="14">
        <v>75</v>
      </c>
      <c r="M305" s="14" t="s">
        <v>15</v>
      </c>
      <c r="N305" s="31">
        <v>1000000</v>
      </c>
      <c r="O305" s="14" t="s">
        <v>2</v>
      </c>
      <c r="P305" s="14" t="s">
        <v>35</v>
      </c>
      <c r="Q305" s="31">
        <v>10909.09090909091</v>
      </c>
      <c r="R305" s="31">
        <v>909.09090909090912</v>
      </c>
      <c r="S305" s="30">
        <v>1.122692</v>
      </c>
      <c r="T305" s="66">
        <f t="shared" si="36"/>
        <v>84.201899999999995</v>
      </c>
      <c r="U305" s="66">
        <f t="shared" si="37"/>
        <v>1.7409374963893176</v>
      </c>
      <c r="V305" s="38">
        <f t="shared" si="38"/>
        <v>3.1659914400000004</v>
      </c>
      <c r="W305" s="54">
        <v>2.8200000000000003</v>
      </c>
      <c r="X305" s="71" t="str">
        <f t="shared" si="44"/>
        <v>Q2 2022</v>
      </c>
      <c r="Y305" s="21">
        <f t="shared" si="39"/>
        <v>3840</v>
      </c>
      <c r="Z305" s="21">
        <f t="shared" si="40"/>
        <v>2160</v>
      </c>
      <c r="AA305" s="57">
        <f t="shared" si="41"/>
        <v>1550681.3056379822</v>
      </c>
      <c r="AB305" s="59">
        <f t="shared" si="42"/>
        <v>1.7777777777777777</v>
      </c>
      <c r="AC305" s="61">
        <f t="shared" si="43"/>
        <v>1905</v>
      </c>
    </row>
    <row r="306" spans="4:29" hidden="1">
      <c r="D306" s="12">
        <v>300</v>
      </c>
      <c r="E306" s="36" t="s">
        <v>68</v>
      </c>
      <c r="F306" s="16" t="s">
        <v>9</v>
      </c>
      <c r="G306" s="14" t="s">
        <v>39</v>
      </c>
      <c r="H306" s="13" t="s">
        <v>6</v>
      </c>
      <c r="I306" s="13" t="s">
        <v>53</v>
      </c>
      <c r="J306" s="13" t="s">
        <v>126</v>
      </c>
      <c r="K306" s="13" t="s">
        <v>123</v>
      </c>
      <c r="L306" s="14">
        <v>75</v>
      </c>
      <c r="M306" s="14" t="s">
        <v>52</v>
      </c>
      <c r="N306" s="31">
        <v>1000000</v>
      </c>
      <c r="O306" s="14" t="s">
        <v>2</v>
      </c>
      <c r="P306" s="14" t="s">
        <v>35</v>
      </c>
      <c r="Q306" s="31">
        <v>15708.764159999995</v>
      </c>
      <c r="R306" s="31">
        <v>1745.4182399999995</v>
      </c>
      <c r="S306" s="30">
        <v>0.36269099999999999</v>
      </c>
      <c r="T306" s="66">
        <f t="shared" si="36"/>
        <v>27.201824999999999</v>
      </c>
      <c r="U306" s="66">
        <f t="shared" si="37"/>
        <v>0.56241815342314538</v>
      </c>
      <c r="V306" s="38">
        <f t="shared" si="38"/>
        <v>1.02278862</v>
      </c>
      <c r="W306" s="54">
        <v>2.8200000000000003</v>
      </c>
      <c r="X306" s="71" t="str">
        <f t="shared" si="44"/>
        <v>Q2 2022</v>
      </c>
      <c r="Y306" s="21">
        <f t="shared" si="39"/>
        <v>7680</v>
      </c>
      <c r="Z306" s="21">
        <f t="shared" si="40"/>
        <v>4320</v>
      </c>
      <c r="AA306" s="57">
        <f t="shared" si="41"/>
        <v>1550681.3056379822</v>
      </c>
      <c r="AB306" s="59">
        <f t="shared" si="42"/>
        <v>1.7777777777777777</v>
      </c>
      <c r="AC306" s="61">
        <f t="shared" si="43"/>
        <v>1905</v>
      </c>
    </row>
    <row r="307" spans="4:29" hidden="1">
      <c r="D307" s="12">
        <v>301</v>
      </c>
      <c r="E307" s="36" t="s">
        <v>68</v>
      </c>
      <c r="F307" s="16" t="s">
        <v>9</v>
      </c>
      <c r="G307" s="14" t="s">
        <v>39</v>
      </c>
      <c r="H307" s="13" t="s">
        <v>6</v>
      </c>
      <c r="I307" s="13" t="s">
        <v>53</v>
      </c>
      <c r="J307" s="13" t="s">
        <v>126</v>
      </c>
      <c r="K307" s="13" t="s">
        <v>123</v>
      </c>
      <c r="L307" s="14">
        <v>85</v>
      </c>
      <c r="M307" s="14" t="s">
        <v>15</v>
      </c>
      <c r="N307" s="31">
        <v>1000000</v>
      </c>
      <c r="O307" s="14" t="s">
        <v>2</v>
      </c>
      <c r="P307" s="14" t="s">
        <v>35</v>
      </c>
      <c r="Q307" s="31">
        <v>14400</v>
      </c>
      <c r="R307" s="31">
        <v>1200</v>
      </c>
      <c r="S307" s="30">
        <v>0.82756700000000005</v>
      </c>
      <c r="T307" s="66">
        <f t="shared" si="36"/>
        <v>70.343195000000009</v>
      </c>
      <c r="U307" s="66">
        <f t="shared" si="37"/>
        <v>1.6483181483652463</v>
      </c>
      <c r="V307" s="38">
        <f t="shared" si="38"/>
        <v>2.3337389400000004</v>
      </c>
      <c r="W307" s="54">
        <v>2.8200000000000003</v>
      </c>
      <c r="X307" s="71" t="str">
        <f t="shared" si="44"/>
        <v>Q2 2022</v>
      </c>
      <c r="Y307" s="21">
        <f t="shared" si="39"/>
        <v>3840</v>
      </c>
      <c r="Z307" s="21">
        <f t="shared" si="40"/>
        <v>2160</v>
      </c>
      <c r="AA307" s="57">
        <f t="shared" si="41"/>
        <v>1991763.9881305636</v>
      </c>
      <c r="AB307" s="59">
        <f t="shared" si="42"/>
        <v>1.7777777777777777</v>
      </c>
      <c r="AC307" s="61">
        <f t="shared" si="43"/>
        <v>2159</v>
      </c>
    </row>
    <row r="308" spans="4:29" hidden="1">
      <c r="D308" s="12">
        <v>302</v>
      </c>
      <c r="E308" s="36" t="s">
        <v>68</v>
      </c>
      <c r="F308" s="16" t="s">
        <v>9</v>
      </c>
      <c r="G308" s="14" t="s">
        <v>39</v>
      </c>
      <c r="H308" s="13" t="s">
        <v>6</v>
      </c>
      <c r="I308" s="13" t="s">
        <v>53</v>
      </c>
      <c r="J308" s="13" t="s">
        <v>126</v>
      </c>
      <c r="K308" s="13" t="s">
        <v>123</v>
      </c>
      <c r="L308" s="14">
        <v>85</v>
      </c>
      <c r="M308" s="14" t="s">
        <v>52</v>
      </c>
      <c r="N308" s="31">
        <v>1000000</v>
      </c>
      <c r="O308" s="14" t="s">
        <v>2</v>
      </c>
      <c r="P308" s="14" t="s">
        <v>35</v>
      </c>
      <c r="Q308" s="31">
        <v>19145.454545454544</v>
      </c>
      <c r="R308" s="31">
        <v>2127.272727272727</v>
      </c>
      <c r="S308" s="30">
        <v>0.273648</v>
      </c>
      <c r="T308" s="66">
        <f t="shared" si="36"/>
        <v>23.260079999999999</v>
      </c>
      <c r="U308" s="66">
        <f t="shared" si="37"/>
        <v>0.54504223182395251</v>
      </c>
      <c r="V308" s="38">
        <f t="shared" si="38"/>
        <v>0.77168736000000004</v>
      </c>
      <c r="W308" s="54">
        <v>2.8200000000000003</v>
      </c>
      <c r="X308" s="71" t="str">
        <f t="shared" si="44"/>
        <v>Q2 2022</v>
      </c>
      <c r="Y308" s="21">
        <f t="shared" si="39"/>
        <v>7680</v>
      </c>
      <c r="Z308" s="21">
        <f t="shared" si="40"/>
        <v>4320</v>
      </c>
      <c r="AA308" s="57">
        <f t="shared" si="41"/>
        <v>1991763.9881305636</v>
      </c>
      <c r="AB308" s="59">
        <f t="shared" si="42"/>
        <v>1.7777777777777777</v>
      </c>
      <c r="AC308" s="61">
        <f t="shared" si="43"/>
        <v>2159</v>
      </c>
    </row>
    <row r="309" spans="4:29" hidden="1">
      <c r="D309" s="12">
        <v>303</v>
      </c>
      <c r="E309" s="36" t="s">
        <v>68</v>
      </c>
      <c r="F309" s="16" t="s">
        <v>9</v>
      </c>
      <c r="G309" s="14" t="s">
        <v>39</v>
      </c>
      <c r="H309" s="13" t="s">
        <v>6</v>
      </c>
      <c r="I309" s="13" t="s">
        <v>53</v>
      </c>
      <c r="J309" s="13" t="s">
        <v>126</v>
      </c>
      <c r="K309" s="13" t="s">
        <v>123</v>
      </c>
      <c r="L309" s="14">
        <v>98</v>
      </c>
      <c r="M309" s="14" t="s">
        <v>15</v>
      </c>
      <c r="N309" s="31">
        <v>1000000</v>
      </c>
      <c r="O309" s="14" t="s">
        <v>2</v>
      </c>
      <c r="P309" s="14" t="s">
        <v>35</v>
      </c>
      <c r="Q309" s="31">
        <v>19141.53633217993</v>
      </c>
      <c r="R309" s="31">
        <v>1595.1280276816608</v>
      </c>
      <c r="S309" s="30">
        <v>5.4331999999999998E-2</v>
      </c>
      <c r="T309" s="66">
        <f t="shared" si="36"/>
        <v>5.3245360000000002</v>
      </c>
      <c r="U309" s="66">
        <f t="shared" si="37"/>
        <v>0.1438493380918846</v>
      </c>
      <c r="V309" s="38">
        <f t="shared" si="38"/>
        <v>0.15321624</v>
      </c>
      <c r="W309" s="54">
        <v>2.8200000000000003</v>
      </c>
      <c r="X309" s="71" t="str">
        <f t="shared" si="44"/>
        <v>Q2 2022</v>
      </c>
      <c r="Y309" s="21">
        <f t="shared" si="39"/>
        <v>3840</v>
      </c>
      <c r="Z309" s="21">
        <f t="shared" si="40"/>
        <v>2160</v>
      </c>
      <c r="AA309" s="57">
        <f t="shared" si="41"/>
        <v>2647598.8016617205</v>
      </c>
      <c r="AB309" s="59">
        <f t="shared" si="42"/>
        <v>1.7777777777777777</v>
      </c>
      <c r="AC309" s="61">
        <f t="shared" si="43"/>
        <v>2489.1999999999998</v>
      </c>
    </row>
    <row r="310" spans="4:29" hidden="1">
      <c r="D310" s="12">
        <v>304</v>
      </c>
      <c r="E310" s="36" t="s">
        <v>68</v>
      </c>
      <c r="F310" s="16" t="s">
        <v>9</v>
      </c>
      <c r="G310" s="14" t="s">
        <v>39</v>
      </c>
      <c r="H310" s="13" t="s">
        <v>6</v>
      </c>
      <c r="I310" s="13" t="s">
        <v>108</v>
      </c>
      <c r="J310" s="13" t="s">
        <v>176</v>
      </c>
      <c r="K310" s="13" t="s">
        <v>123</v>
      </c>
      <c r="L310" s="14">
        <v>55</v>
      </c>
      <c r="M310" s="14" t="s">
        <v>15</v>
      </c>
      <c r="N310" s="31"/>
      <c r="O310" s="14" t="s">
        <v>2</v>
      </c>
      <c r="P310" s="14" t="s">
        <v>35</v>
      </c>
      <c r="Q310" s="31">
        <v>8000</v>
      </c>
      <c r="R310" s="31">
        <v>2000</v>
      </c>
      <c r="S310" s="30">
        <v>5.7246999999999999E-2</v>
      </c>
      <c r="T310" s="66">
        <f t="shared" si="36"/>
        <v>3.1485849999999997</v>
      </c>
      <c r="U310" s="66">
        <f t="shared" si="37"/>
        <v>4.7739529676296737E-2</v>
      </c>
      <c r="V310" s="38">
        <f t="shared" si="38"/>
        <v>0.16143654000000002</v>
      </c>
      <c r="W310" s="54">
        <v>2.8200000000000003</v>
      </c>
      <c r="X310" s="71" t="str">
        <f t="shared" si="44"/>
        <v>Q2 2022</v>
      </c>
      <c r="Y310" s="21">
        <f t="shared" si="39"/>
        <v>3840</v>
      </c>
      <c r="Z310" s="21">
        <f t="shared" si="40"/>
        <v>2160</v>
      </c>
      <c r="AA310" s="57">
        <f t="shared" si="41"/>
        <v>833921.94658753707</v>
      </c>
      <c r="AB310" s="59">
        <f t="shared" si="42"/>
        <v>1.7777777777777777</v>
      </c>
      <c r="AC310" s="61">
        <f t="shared" si="43"/>
        <v>1397</v>
      </c>
    </row>
    <row r="311" spans="4:29" hidden="1">
      <c r="D311" s="12">
        <v>305</v>
      </c>
      <c r="E311" s="36" t="s">
        <v>68</v>
      </c>
      <c r="F311" s="16" t="s">
        <v>9</v>
      </c>
      <c r="G311" s="14" t="s">
        <v>39</v>
      </c>
      <c r="H311" s="13" t="s">
        <v>6</v>
      </c>
      <c r="I311" s="13" t="s">
        <v>108</v>
      </c>
      <c r="J311" s="13" t="s">
        <v>177</v>
      </c>
      <c r="K311" s="13" t="s">
        <v>123</v>
      </c>
      <c r="L311" s="14">
        <v>65</v>
      </c>
      <c r="M311" s="14" t="s">
        <v>15</v>
      </c>
      <c r="N311" s="31"/>
      <c r="O311" s="14" t="s">
        <v>2</v>
      </c>
      <c r="P311" s="14" t="s">
        <v>35</v>
      </c>
      <c r="Q311" s="31">
        <v>8000</v>
      </c>
      <c r="R311" s="31">
        <v>2000</v>
      </c>
      <c r="S311" s="30">
        <v>1.6500000000000001E-2</v>
      </c>
      <c r="T311" s="66">
        <f t="shared" si="36"/>
        <v>1.0725</v>
      </c>
      <c r="U311" s="66">
        <f t="shared" si="37"/>
        <v>1.9218110314540061E-2</v>
      </c>
      <c r="V311" s="38">
        <f t="shared" si="38"/>
        <v>4.6530000000000009E-2</v>
      </c>
      <c r="W311" s="54">
        <v>2.8200000000000003</v>
      </c>
      <c r="X311" s="71" t="str">
        <f t="shared" si="44"/>
        <v>Q2 2022</v>
      </c>
      <c r="Y311" s="21">
        <f t="shared" si="39"/>
        <v>3840</v>
      </c>
      <c r="Z311" s="21">
        <f t="shared" si="40"/>
        <v>2160</v>
      </c>
      <c r="AA311" s="57">
        <f t="shared" si="41"/>
        <v>1164733.9584569733</v>
      </c>
      <c r="AB311" s="59">
        <f t="shared" si="42"/>
        <v>1.7777777777777777</v>
      </c>
      <c r="AC311" s="61">
        <f t="shared" si="43"/>
        <v>1651</v>
      </c>
    </row>
    <row r="312" spans="4:29" hidden="1">
      <c r="D312" s="12">
        <v>306</v>
      </c>
      <c r="E312" s="36" t="s">
        <v>68</v>
      </c>
      <c r="F312" s="16" t="s">
        <v>9</v>
      </c>
      <c r="G312" s="14" t="s">
        <v>39</v>
      </c>
      <c r="H312" s="13" t="s">
        <v>6</v>
      </c>
      <c r="I312" s="13" t="s">
        <v>108</v>
      </c>
      <c r="J312" s="13" t="s">
        <v>175</v>
      </c>
      <c r="K312" s="13" t="s">
        <v>123</v>
      </c>
      <c r="L312" s="14">
        <v>65</v>
      </c>
      <c r="M312" s="14" t="s">
        <v>52</v>
      </c>
      <c r="N312" s="31">
        <v>1000000</v>
      </c>
      <c r="O312" s="14" t="s">
        <v>2</v>
      </c>
      <c r="P312" s="14" t="s">
        <v>35</v>
      </c>
      <c r="Q312" s="31">
        <v>12096</v>
      </c>
      <c r="R312" s="31">
        <v>1344</v>
      </c>
      <c r="S312" s="30">
        <v>1.851E-3</v>
      </c>
      <c r="T312" s="66">
        <f t="shared" si="36"/>
        <v>0.12031500000000001</v>
      </c>
      <c r="U312" s="66">
        <f t="shared" si="37"/>
        <v>2.1559225571038576E-3</v>
      </c>
      <c r="V312" s="38">
        <f t="shared" si="38"/>
        <v>5.2198200000000009E-3</v>
      </c>
      <c r="W312" s="54">
        <v>2.8200000000000003</v>
      </c>
      <c r="X312" s="71" t="str">
        <f t="shared" si="44"/>
        <v>Q2 2022</v>
      </c>
      <c r="Y312" s="21">
        <f t="shared" si="39"/>
        <v>7680</v>
      </c>
      <c r="Z312" s="21">
        <f t="shared" si="40"/>
        <v>4320</v>
      </c>
      <c r="AA312" s="57">
        <f t="shared" si="41"/>
        <v>1164733.9584569733</v>
      </c>
      <c r="AB312" s="59">
        <f t="shared" si="42"/>
        <v>1.7777777777777777</v>
      </c>
      <c r="AC312" s="61">
        <f t="shared" si="43"/>
        <v>1651</v>
      </c>
    </row>
    <row r="313" spans="4:29" hidden="1">
      <c r="D313" s="12">
        <v>307</v>
      </c>
      <c r="E313" s="36" t="s">
        <v>68</v>
      </c>
      <c r="F313" s="16" t="s">
        <v>9</v>
      </c>
      <c r="G313" s="14" t="s">
        <v>39</v>
      </c>
      <c r="H313" s="13" t="s">
        <v>6</v>
      </c>
      <c r="I313" s="13" t="s">
        <v>108</v>
      </c>
      <c r="J313" s="13" t="s">
        <v>175</v>
      </c>
      <c r="K313" s="13" t="s">
        <v>123</v>
      </c>
      <c r="L313" s="14">
        <v>75</v>
      </c>
      <c r="M313" s="14" t="s">
        <v>52</v>
      </c>
      <c r="N313" s="31">
        <v>1000000</v>
      </c>
      <c r="O313" s="14" t="s">
        <v>2</v>
      </c>
      <c r="P313" s="14" t="s">
        <v>35</v>
      </c>
      <c r="Q313" s="31">
        <v>17279.640575999994</v>
      </c>
      <c r="R313" s="31">
        <v>1919.9600639999994</v>
      </c>
      <c r="S313" s="30">
        <v>7.9579999999999998E-3</v>
      </c>
      <c r="T313" s="66">
        <f t="shared" si="36"/>
        <v>0.59684999999999999</v>
      </c>
      <c r="U313" s="66">
        <f t="shared" si="37"/>
        <v>1.2340321830267063E-2</v>
      </c>
      <c r="V313" s="38">
        <f t="shared" si="38"/>
        <v>2.2441560000000003E-2</v>
      </c>
      <c r="W313" s="54">
        <v>2.8200000000000003</v>
      </c>
      <c r="X313" s="71" t="str">
        <f t="shared" si="44"/>
        <v>Q2 2022</v>
      </c>
      <c r="Y313" s="21">
        <f t="shared" si="39"/>
        <v>7680</v>
      </c>
      <c r="Z313" s="21">
        <f t="shared" si="40"/>
        <v>4320</v>
      </c>
      <c r="AA313" s="57">
        <f t="shared" si="41"/>
        <v>1550681.3056379822</v>
      </c>
      <c r="AB313" s="59">
        <f t="shared" si="42"/>
        <v>1.7777777777777777</v>
      </c>
      <c r="AC313" s="61">
        <f t="shared" si="43"/>
        <v>1905</v>
      </c>
    </row>
    <row r="314" spans="4:29" hidden="1">
      <c r="D314" s="12">
        <v>308</v>
      </c>
      <c r="E314" s="36" t="s">
        <v>68</v>
      </c>
      <c r="F314" s="16" t="s">
        <v>9</v>
      </c>
      <c r="G314" s="14" t="s">
        <v>39</v>
      </c>
      <c r="H314" s="13" t="s">
        <v>6</v>
      </c>
      <c r="I314" s="13" t="s">
        <v>58</v>
      </c>
      <c r="J314" s="13"/>
      <c r="K314" s="13" t="s">
        <v>123</v>
      </c>
      <c r="L314" s="14">
        <v>86</v>
      </c>
      <c r="M314" s="14" t="s">
        <v>15</v>
      </c>
      <c r="N314" s="31">
        <v>1000000</v>
      </c>
      <c r="O314" s="14" t="s">
        <v>1</v>
      </c>
      <c r="P314" s="14" t="s">
        <v>35</v>
      </c>
      <c r="Q314" s="31">
        <v>8000</v>
      </c>
      <c r="R314" s="31">
        <v>576</v>
      </c>
      <c r="S314" s="30">
        <v>2.31E-4</v>
      </c>
      <c r="T314" s="66">
        <f t="shared" si="36"/>
        <v>1.9866000000000002E-2</v>
      </c>
      <c r="U314" s="66">
        <f t="shared" si="37"/>
        <v>4.7098698565887245E-4</v>
      </c>
      <c r="V314" s="38">
        <f t="shared" si="38"/>
        <v>6.514200000000001E-4</v>
      </c>
      <c r="W314" s="54">
        <v>2.8200000000000003</v>
      </c>
      <c r="X314" s="71" t="str">
        <f t="shared" si="44"/>
        <v>Q2 2022</v>
      </c>
      <c r="Y314" s="21">
        <f t="shared" si="39"/>
        <v>3840</v>
      </c>
      <c r="Z314" s="21">
        <f t="shared" si="40"/>
        <v>2160</v>
      </c>
      <c r="AA314" s="57">
        <f t="shared" si="41"/>
        <v>2038904.6998219588</v>
      </c>
      <c r="AB314" s="59">
        <f t="shared" si="42"/>
        <v>1.7777777777777777</v>
      </c>
      <c r="AC314" s="61">
        <f t="shared" si="43"/>
        <v>2184.4</v>
      </c>
    </row>
    <row r="315" spans="4:29" hidden="1">
      <c r="D315" s="12">
        <v>309</v>
      </c>
      <c r="E315" s="36" t="s">
        <v>68</v>
      </c>
      <c r="F315" s="16" t="s">
        <v>9</v>
      </c>
      <c r="G315" s="14" t="s">
        <v>39</v>
      </c>
      <c r="H315" s="13" t="s">
        <v>6</v>
      </c>
      <c r="I315" s="13" t="s">
        <v>111</v>
      </c>
      <c r="J315" s="13" t="s">
        <v>112</v>
      </c>
      <c r="K315" s="13" t="s">
        <v>43</v>
      </c>
      <c r="L315" s="14">
        <v>65</v>
      </c>
      <c r="M315" s="14" t="s">
        <v>15</v>
      </c>
      <c r="N315" s="31">
        <v>1000000</v>
      </c>
      <c r="O315" s="14" t="s">
        <v>2</v>
      </c>
      <c r="P315" s="14" t="s">
        <v>35</v>
      </c>
      <c r="Q315" s="31">
        <v>6480</v>
      </c>
      <c r="R315" s="31">
        <v>432</v>
      </c>
      <c r="S315" s="30">
        <v>0.185753</v>
      </c>
      <c r="T315" s="66">
        <f t="shared" si="36"/>
        <v>12.073945</v>
      </c>
      <c r="U315" s="66">
        <f t="shared" si="37"/>
        <v>0.21635282698525818</v>
      </c>
      <c r="V315" s="38">
        <f t="shared" si="38"/>
        <v>0.52382346000000002</v>
      </c>
      <c r="W315" s="54">
        <v>2.8200000000000003</v>
      </c>
      <c r="X315" s="71" t="str">
        <f t="shared" si="44"/>
        <v>Q2 2022</v>
      </c>
      <c r="Y315" s="21">
        <f t="shared" si="39"/>
        <v>3840</v>
      </c>
      <c r="Z315" s="21">
        <f t="shared" si="40"/>
        <v>2160</v>
      </c>
      <c r="AA315" s="57">
        <f t="shared" si="41"/>
        <v>1164733.9584569733</v>
      </c>
      <c r="AB315" s="59">
        <f t="shared" si="42"/>
        <v>1.7777777777777777</v>
      </c>
      <c r="AC315" s="61">
        <f t="shared" si="43"/>
        <v>1651</v>
      </c>
    </row>
    <row r="316" spans="4:29" hidden="1">
      <c r="D316" s="12">
        <v>310</v>
      </c>
      <c r="E316" s="36" t="s">
        <v>68</v>
      </c>
      <c r="F316" s="16" t="s">
        <v>9</v>
      </c>
      <c r="G316" s="14" t="s">
        <v>39</v>
      </c>
      <c r="H316" s="13" t="s">
        <v>6</v>
      </c>
      <c r="I316" s="13" t="s">
        <v>111</v>
      </c>
      <c r="J316" s="13" t="s">
        <v>112</v>
      </c>
      <c r="K316" s="13" t="s">
        <v>43</v>
      </c>
      <c r="L316" s="14">
        <v>75</v>
      </c>
      <c r="M316" s="14" t="s">
        <v>15</v>
      </c>
      <c r="N316" s="31">
        <v>1000000</v>
      </c>
      <c r="O316" s="14" t="s">
        <v>2</v>
      </c>
      <c r="P316" s="14" t="s">
        <v>35</v>
      </c>
      <c r="Q316" s="31">
        <v>12000</v>
      </c>
      <c r="R316" s="31">
        <v>600</v>
      </c>
      <c r="S316" s="30">
        <v>0.20885300000000001</v>
      </c>
      <c r="T316" s="66">
        <f t="shared" si="36"/>
        <v>15.663975000000001</v>
      </c>
      <c r="U316" s="66">
        <f t="shared" si="37"/>
        <v>0.32386444272640952</v>
      </c>
      <c r="V316" s="38">
        <f t="shared" si="38"/>
        <v>0.58896546000000005</v>
      </c>
      <c r="W316" s="54">
        <v>2.8200000000000003</v>
      </c>
      <c r="X316" s="71" t="str">
        <f t="shared" si="44"/>
        <v>Q2 2022</v>
      </c>
      <c r="Y316" s="21">
        <f t="shared" si="39"/>
        <v>3840</v>
      </c>
      <c r="Z316" s="21">
        <f t="shared" si="40"/>
        <v>2160</v>
      </c>
      <c r="AA316" s="57">
        <f t="shared" si="41"/>
        <v>1550681.3056379822</v>
      </c>
      <c r="AB316" s="59">
        <f t="shared" si="42"/>
        <v>1.7777777777777777</v>
      </c>
      <c r="AC316" s="61">
        <f t="shared" si="43"/>
        <v>1905</v>
      </c>
    </row>
    <row r="317" spans="4:29" hidden="1">
      <c r="D317" s="12">
        <v>311</v>
      </c>
      <c r="E317" s="36" t="s">
        <v>68</v>
      </c>
      <c r="F317" s="16" t="s">
        <v>9</v>
      </c>
      <c r="G317" s="14" t="s">
        <v>39</v>
      </c>
      <c r="H317" s="13" t="s">
        <v>6</v>
      </c>
      <c r="I317" s="13" t="s">
        <v>111</v>
      </c>
      <c r="J317" s="13" t="s">
        <v>112</v>
      </c>
      <c r="K317" s="13" t="s">
        <v>43</v>
      </c>
      <c r="L317" s="14">
        <v>85</v>
      </c>
      <c r="M317" s="14" t="s">
        <v>15</v>
      </c>
      <c r="N317" s="31">
        <v>1000000</v>
      </c>
      <c r="O317" s="14" t="s">
        <v>2</v>
      </c>
      <c r="P317" s="14" t="s">
        <v>35</v>
      </c>
      <c r="Q317" s="31">
        <v>15360</v>
      </c>
      <c r="R317" s="31">
        <v>768</v>
      </c>
      <c r="S317" s="30">
        <v>0.15722800000000001</v>
      </c>
      <c r="T317" s="66">
        <f t="shared" si="36"/>
        <v>13.364380000000001</v>
      </c>
      <c r="U317" s="66">
        <f t="shared" si="37"/>
        <v>0.31316106832579227</v>
      </c>
      <c r="V317" s="38">
        <f t="shared" si="38"/>
        <v>0.44338296000000005</v>
      </c>
      <c r="W317" s="54">
        <v>2.8200000000000003</v>
      </c>
      <c r="X317" s="71" t="str">
        <f t="shared" si="44"/>
        <v>Q2 2022</v>
      </c>
      <c r="Y317" s="21">
        <f t="shared" si="39"/>
        <v>3840</v>
      </c>
      <c r="Z317" s="21">
        <f t="shared" si="40"/>
        <v>2160</v>
      </c>
      <c r="AA317" s="57">
        <f t="shared" si="41"/>
        <v>1991763.9881305636</v>
      </c>
      <c r="AB317" s="59">
        <f t="shared" si="42"/>
        <v>1.7777777777777777</v>
      </c>
      <c r="AC317" s="61">
        <f t="shared" si="43"/>
        <v>2159</v>
      </c>
    </row>
    <row r="318" spans="4:29" hidden="1">
      <c r="D318" s="12">
        <v>312</v>
      </c>
      <c r="E318" s="36" t="s">
        <v>68</v>
      </c>
      <c r="F318" s="16" t="s">
        <v>9</v>
      </c>
      <c r="G318" s="14" t="s">
        <v>39</v>
      </c>
      <c r="H318" s="13" t="s">
        <v>6</v>
      </c>
      <c r="I318" s="13" t="s">
        <v>36</v>
      </c>
      <c r="J318" s="13" t="s">
        <v>37</v>
      </c>
      <c r="K318" s="13" t="s">
        <v>137</v>
      </c>
      <c r="L318" s="14">
        <v>65</v>
      </c>
      <c r="M318" s="14" t="s">
        <v>15</v>
      </c>
      <c r="N318" s="31">
        <v>1000000</v>
      </c>
      <c r="O318" s="14" t="s">
        <v>1</v>
      </c>
      <c r="P318" s="14" t="s">
        <v>35</v>
      </c>
      <c r="Q318" s="31">
        <v>2560</v>
      </c>
      <c r="R318" s="31">
        <v>160</v>
      </c>
      <c r="S318" s="30">
        <v>0.23026099999999999</v>
      </c>
      <c r="T318" s="66">
        <f t="shared" si="36"/>
        <v>14.966965</v>
      </c>
      <c r="U318" s="66">
        <f t="shared" si="37"/>
        <v>0.26819280600826112</v>
      </c>
      <c r="V318" s="38">
        <f t="shared" si="38"/>
        <v>0.64933602000000001</v>
      </c>
      <c r="W318" s="54">
        <v>2.8200000000000003</v>
      </c>
      <c r="X318" s="71" t="str">
        <f t="shared" si="44"/>
        <v>Q2 2022</v>
      </c>
      <c r="Y318" s="21">
        <f t="shared" si="39"/>
        <v>3840</v>
      </c>
      <c r="Z318" s="21">
        <f t="shared" si="40"/>
        <v>2160</v>
      </c>
      <c r="AA318" s="57">
        <f t="shared" si="41"/>
        <v>1164733.9584569733</v>
      </c>
      <c r="AB318" s="59">
        <f t="shared" si="42"/>
        <v>1.7777777777777777</v>
      </c>
      <c r="AC318" s="61">
        <f t="shared" si="43"/>
        <v>1651</v>
      </c>
    </row>
    <row r="319" spans="4:29" hidden="1">
      <c r="D319" s="12">
        <v>313</v>
      </c>
      <c r="E319" s="36" t="s">
        <v>68</v>
      </c>
      <c r="F319" s="16" t="s">
        <v>9</v>
      </c>
      <c r="G319" s="14" t="s">
        <v>39</v>
      </c>
      <c r="H319" s="13" t="s">
        <v>6</v>
      </c>
      <c r="I319" s="13" t="s">
        <v>36</v>
      </c>
      <c r="J319" s="13" t="s">
        <v>38</v>
      </c>
      <c r="K319" s="13" t="s">
        <v>137</v>
      </c>
      <c r="L319" s="14">
        <v>75</v>
      </c>
      <c r="M319" s="14" t="s">
        <v>15</v>
      </c>
      <c r="N319" s="31">
        <v>1000000</v>
      </c>
      <c r="O319" s="14" t="s">
        <v>1</v>
      </c>
      <c r="P319" s="14" t="s">
        <v>35</v>
      </c>
      <c r="Q319" s="31">
        <v>3840</v>
      </c>
      <c r="R319" s="31">
        <v>240</v>
      </c>
      <c r="S319" s="30">
        <v>0.104227</v>
      </c>
      <c r="T319" s="66">
        <f t="shared" si="36"/>
        <v>7.8170250000000001</v>
      </c>
      <c r="U319" s="66">
        <f t="shared" si="37"/>
        <v>0.16162286044272997</v>
      </c>
      <c r="V319" s="38">
        <f t="shared" si="38"/>
        <v>0.29392014000000005</v>
      </c>
      <c r="W319" s="54">
        <v>2.8200000000000003</v>
      </c>
      <c r="X319" s="71" t="str">
        <f t="shared" si="44"/>
        <v>Q2 2022</v>
      </c>
      <c r="Y319" s="21">
        <f t="shared" si="39"/>
        <v>3840</v>
      </c>
      <c r="Z319" s="21">
        <f t="shared" si="40"/>
        <v>2160</v>
      </c>
      <c r="AA319" s="57">
        <f t="shared" si="41"/>
        <v>1550681.3056379822</v>
      </c>
      <c r="AB319" s="59">
        <f t="shared" si="42"/>
        <v>1.7777777777777777</v>
      </c>
      <c r="AC319" s="61">
        <f t="shared" si="43"/>
        <v>1905</v>
      </c>
    </row>
    <row r="320" spans="4:29" hidden="1">
      <c r="D320" s="12">
        <v>314</v>
      </c>
      <c r="E320" s="36" t="s">
        <v>68</v>
      </c>
      <c r="F320" s="16" t="s">
        <v>9</v>
      </c>
      <c r="G320" s="14" t="s">
        <v>39</v>
      </c>
      <c r="H320" s="13" t="s">
        <v>6</v>
      </c>
      <c r="I320" s="13" t="s">
        <v>36</v>
      </c>
      <c r="J320" s="13" t="s">
        <v>89</v>
      </c>
      <c r="K320" s="13" t="s">
        <v>137</v>
      </c>
      <c r="L320" s="14">
        <v>75</v>
      </c>
      <c r="M320" s="14" t="s">
        <v>52</v>
      </c>
      <c r="N320" s="31">
        <v>1000000</v>
      </c>
      <c r="O320" s="14" t="s">
        <v>2</v>
      </c>
      <c r="P320" s="14" t="s">
        <v>35</v>
      </c>
      <c r="Q320" s="31">
        <v>40000</v>
      </c>
      <c r="R320" s="31">
        <v>1000</v>
      </c>
      <c r="S320" s="30">
        <v>4.6199999999999998E-2</v>
      </c>
      <c r="T320" s="66">
        <f t="shared" si="36"/>
        <v>3.4649999999999999</v>
      </c>
      <c r="U320" s="66">
        <f t="shared" si="37"/>
        <v>7.1641476320474767E-2</v>
      </c>
      <c r="V320" s="38">
        <f t="shared" si="38"/>
        <v>0.13028400000000001</v>
      </c>
      <c r="W320" s="54">
        <v>2.8200000000000003</v>
      </c>
      <c r="X320" s="71" t="str">
        <f t="shared" si="44"/>
        <v>Q2 2022</v>
      </c>
      <c r="Y320" s="21">
        <f t="shared" si="39"/>
        <v>7680</v>
      </c>
      <c r="Z320" s="21">
        <f t="shared" si="40"/>
        <v>4320</v>
      </c>
      <c r="AA320" s="57">
        <f t="shared" si="41"/>
        <v>1550681.3056379822</v>
      </c>
      <c r="AB320" s="59">
        <f t="shared" si="42"/>
        <v>1.7777777777777777</v>
      </c>
      <c r="AC320" s="61">
        <f t="shared" si="43"/>
        <v>1905</v>
      </c>
    </row>
    <row r="321" spans="4:29" hidden="1">
      <c r="D321" s="12">
        <v>315</v>
      </c>
      <c r="E321" s="36" t="s">
        <v>68</v>
      </c>
      <c r="F321" s="16" t="s">
        <v>9</v>
      </c>
      <c r="G321" s="14" t="s">
        <v>39</v>
      </c>
      <c r="H321" s="13" t="s">
        <v>6</v>
      </c>
      <c r="I321" s="13" t="s">
        <v>36</v>
      </c>
      <c r="J321" s="13" t="s">
        <v>138</v>
      </c>
      <c r="K321" s="13" t="s">
        <v>137</v>
      </c>
      <c r="L321" s="14">
        <v>85</v>
      </c>
      <c r="M321" s="14" t="s">
        <v>15</v>
      </c>
      <c r="N321" s="31">
        <v>1000000</v>
      </c>
      <c r="O321" s="14" t="s">
        <v>1</v>
      </c>
      <c r="P321" s="14" t="s">
        <v>35</v>
      </c>
      <c r="Q321" s="31">
        <v>7168</v>
      </c>
      <c r="R321" s="31">
        <v>448</v>
      </c>
      <c r="S321" s="30">
        <v>4.5534999999999999E-2</v>
      </c>
      <c r="T321" s="66">
        <f t="shared" si="36"/>
        <v>3.8704749999999999</v>
      </c>
      <c r="U321" s="66">
        <f t="shared" si="37"/>
        <v>9.0694973199525214E-2</v>
      </c>
      <c r="V321" s="38">
        <f t="shared" si="38"/>
        <v>0.12840870000000001</v>
      </c>
      <c r="W321" s="54">
        <v>2.8200000000000003</v>
      </c>
      <c r="X321" s="71" t="str">
        <f t="shared" si="44"/>
        <v>Q2 2022</v>
      </c>
      <c r="Y321" s="21">
        <f t="shared" si="39"/>
        <v>3840</v>
      </c>
      <c r="Z321" s="21">
        <f t="shared" si="40"/>
        <v>2160</v>
      </c>
      <c r="AA321" s="57">
        <f t="shared" si="41"/>
        <v>1991763.9881305636</v>
      </c>
      <c r="AB321" s="59">
        <f t="shared" si="42"/>
        <v>1.7777777777777777</v>
      </c>
      <c r="AC321" s="61">
        <f t="shared" si="43"/>
        <v>2159</v>
      </c>
    </row>
    <row r="322" spans="4:29" hidden="1">
      <c r="D322" s="12">
        <v>316</v>
      </c>
      <c r="E322" s="36" t="s">
        <v>68</v>
      </c>
      <c r="F322" s="16" t="s">
        <v>9</v>
      </c>
      <c r="G322" s="14" t="s">
        <v>39</v>
      </c>
      <c r="H322" s="13" t="s">
        <v>6</v>
      </c>
      <c r="I322" s="13" t="s">
        <v>36</v>
      </c>
      <c r="J322" s="13" t="s">
        <v>100</v>
      </c>
      <c r="K322" s="13" t="s">
        <v>137</v>
      </c>
      <c r="L322" s="14">
        <v>85</v>
      </c>
      <c r="M322" s="14" t="s">
        <v>52</v>
      </c>
      <c r="N322" s="31">
        <v>1000000</v>
      </c>
      <c r="O322" s="14" t="s">
        <v>2</v>
      </c>
      <c r="P322" s="14" t="s">
        <v>35</v>
      </c>
      <c r="Q322" s="31">
        <v>96000</v>
      </c>
      <c r="R322" s="31">
        <v>1920</v>
      </c>
      <c r="S322" s="30">
        <v>1.3860000000000001E-2</v>
      </c>
      <c r="T322" s="66">
        <f t="shared" si="36"/>
        <v>1.1781000000000001</v>
      </c>
      <c r="U322" s="66">
        <f t="shared" si="37"/>
        <v>2.7605848875489614E-2</v>
      </c>
      <c r="V322" s="38">
        <f t="shared" si="38"/>
        <v>3.9085200000000007E-2</v>
      </c>
      <c r="W322" s="54">
        <v>2.8200000000000003</v>
      </c>
      <c r="X322" s="71" t="str">
        <f t="shared" si="44"/>
        <v>Q2 2022</v>
      </c>
      <c r="Y322" s="21">
        <f t="shared" si="39"/>
        <v>7680</v>
      </c>
      <c r="Z322" s="21">
        <f t="shared" si="40"/>
        <v>4320</v>
      </c>
      <c r="AA322" s="57">
        <f t="shared" si="41"/>
        <v>1991763.9881305636</v>
      </c>
      <c r="AB322" s="59">
        <f t="shared" si="42"/>
        <v>1.7777777777777777</v>
      </c>
      <c r="AC322" s="61">
        <f t="shared" si="43"/>
        <v>2159</v>
      </c>
    </row>
    <row r="323" spans="4:29" hidden="1">
      <c r="D323" s="12">
        <v>317</v>
      </c>
      <c r="E323" s="36" t="s">
        <v>68</v>
      </c>
      <c r="F323" s="16" t="s">
        <v>9</v>
      </c>
      <c r="G323" s="14" t="s">
        <v>39</v>
      </c>
      <c r="H323" s="13" t="s">
        <v>6</v>
      </c>
      <c r="I323" s="13" t="s">
        <v>36</v>
      </c>
      <c r="J323" s="13" t="s">
        <v>50</v>
      </c>
      <c r="K323" s="13" t="s">
        <v>123</v>
      </c>
      <c r="L323" s="14">
        <v>55</v>
      </c>
      <c r="M323" s="14" t="s">
        <v>15</v>
      </c>
      <c r="N323" s="31">
        <v>1000000</v>
      </c>
      <c r="O323" s="14" t="s">
        <v>1</v>
      </c>
      <c r="P323" s="14" t="s">
        <v>35</v>
      </c>
      <c r="Q323" s="31">
        <v>2048</v>
      </c>
      <c r="R323" s="31">
        <v>128</v>
      </c>
      <c r="S323" s="30">
        <v>6.8005999999999997E-2</v>
      </c>
      <c r="T323" s="66">
        <f t="shared" si="36"/>
        <v>3.7403299999999997</v>
      </c>
      <c r="U323" s="66">
        <f t="shared" si="37"/>
        <v>5.6711695899632049E-2</v>
      </c>
      <c r="V323" s="38">
        <f t="shared" si="38"/>
        <v>0.19177692000000002</v>
      </c>
      <c r="W323" s="54">
        <v>2.8200000000000003</v>
      </c>
      <c r="X323" s="71" t="str">
        <f t="shared" si="44"/>
        <v>Q2 2022</v>
      </c>
      <c r="Y323" s="21">
        <f t="shared" si="39"/>
        <v>3840</v>
      </c>
      <c r="Z323" s="21">
        <f t="shared" si="40"/>
        <v>2160</v>
      </c>
      <c r="AA323" s="57">
        <f t="shared" si="41"/>
        <v>833921.94658753707</v>
      </c>
      <c r="AB323" s="59">
        <f t="shared" si="42"/>
        <v>1.7777777777777777</v>
      </c>
      <c r="AC323" s="61">
        <f t="shared" si="43"/>
        <v>1397</v>
      </c>
    </row>
    <row r="324" spans="4:29" hidden="1">
      <c r="D324" s="12">
        <v>318</v>
      </c>
      <c r="E324" s="36" t="s">
        <v>68</v>
      </c>
      <c r="F324" s="16" t="s">
        <v>9</v>
      </c>
      <c r="G324" s="14" t="s">
        <v>39</v>
      </c>
      <c r="H324" s="13" t="s">
        <v>6</v>
      </c>
      <c r="I324" s="13" t="s">
        <v>36</v>
      </c>
      <c r="J324" s="13"/>
      <c r="K324" s="13" t="s">
        <v>123</v>
      </c>
      <c r="L324" s="14">
        <v>98</v>
      </c>
      <c r="M324" s="14" t="s">
        <v>15</v>
      </c>
      <c r="N324" s="31">
        <v>1000000</v>
      </c>
      <c r="O324" s="14" t="s">
        <v>1</v>
      </c>
      <c r="P324" s="14" t="s">
        <v>35</v>
      </c>
      <c r="Q324" s="31">
        <v>5120</v>
      </c>
      <c r="R324" s="31">
        <v>320</v>
      </c>
      <c r="S324" s="30">
        <v>5.914E-3</v>
      </c>
      <c r="T324" s="66">
        <f t="shared" si="36"/>
        <v>0.57957199999999998</v>
      </c>
      <c r="U324" s="66">
        <f t="shared" si="37"/>
        <v>1.5657899313027416E-2</v>
      </c>
      <c r="V324" s="38">
        <f t="shared" si="38"/>
        <v>1.6677480000000001E-2</v>
      </c>
      <c r="W324" s="54">
        <v>2.8200000000000003</v>
      </c>
      <c r="X324" s="71" t="str">
        <f t="shared" si="44"/>
        <v>Q2 2022</v>
      </c>
      <c r="Y324" s="21">
        <f t="shared" si="39"/>
        <v>3840</v>
      </c>
      <c r="Z324" s="21">
        <f t="shared" si="40"/>
        <v>2160</v>
      </c>
      <c r="AA324" s="57">
        <f t="shared" si="41"/>
        <v>2647598.8016617205</v>
      </c>
      <c r="AB324" s="59">
        <f t="shared" si="42"/>
        <v>1.7777777777777777</v>
      </c>
      <c r="AC324" s="61">
        <f t="shared" si="43"/>
        <v>2489.1999999999998</v>
      </c>
    </row>
    <row r="325" spans="4:29" hidden="1">
      <c r="D325" s="12">
        <v>319</v>
      </c>
      <c r="E325" s="36" t="s">
        <v>68</v>
      </c>
      <c r="F325" s="16" t="s">
        <v>9</v>
      </c>
      <c r="G325" s="14" t="s">
        <v>40</v>
      </c>
      <c r="H325" s="13" t="s">
        <v>5</v>
      </c>
      <c r="I325" s="13" t="s">
        <v>54</v>
      </c>
      <c r="J325" s="13" t="s">
        <v>114</v>
      </c>
      <c r="K325" s="13" t="s">
        <v>43</v>
      </c>
      <c r="L325" s="14">
        <v>27</v>
      </c>
      <c r="M325" s="14" t="s">
        <v>15</v>
      </c>
      <c r="N325" s="31">
        <v>1000000</v>
      </c>
      <c r="O325" s="14" t="s">
        <v>1</v>
      </c>
      <c r="P325" s="14" t="s">
        <v>35</v>
      </c>
      <c r="Q325" s="31">
        <v>2304</v>
      </c>
      <c r="R325" s="31">
        <v>512</v>
      </c>
      <c r="S325" s="30">
        <v>6.336E-2</v>
      </c>
      <c r="T325" s="66">
        <f t="shared" si="36"/>
        <v>1.71072</v>
      </c>
      <c r="U325" s="66">
        <f t="shared" si="37"/>
        <v>1.2733351311268841E-2</v>
      </c>
      <c r="V325" s="38">
        <f t="shared" si="38"/>
        <v>0.17867520000000001</v>
      </c>
      <c r="W325" s="54">
        <v>2.8200000000000003</v>
      </c>
      <c r="X325" s="71" t="str">
        <f t="shared" si="44"/>
        <v>Q3 2022</v>
      </c>
      <c r="Y325" s="21">
        <f t="shared" si="39"/>
        <v>3840</v>
      </c>
      <c r="Z325" s="21">
        <f t="shared" si="40"/>
        <v>2160</v>
      </c>
      <c r="AA325" s="57">
        <f t="shared" si="41"/>
        <v>200968.29721068247</v>
      </c>
      <c r="AB325" s="59">
        <f t="shared" si="42"/>
        <v>1.7777777777777777</v>
      </c>
      <c r="AC325" s="61">
        <f t="shared" si="43"/>
        <v>685.8</v>
      </c>
    </row>
    <row r="326" spans="4:29" hidden="1">
      <c r="D326" s="12">
        <v>320</v>
      </c>
      <c r="E326" s="36" t="s">
        <v>68</v>
      </c>
      <c r="F326" s="16" t="s">
        <v>9</v>
      </c>
      <c r="G326" s="14" t="s">
        <v>40</v>
      </c>
      <c r="H326" s="13" t="s">
        <v>5</v>
      </c>
      <c r="I326" s="13" t="s">
        <v>54</v>
      </c>
      <c r="J326" s="13" t="s">
        <v>55</v>
      </c>
      <c r="K326" s="13" t="s">
        <v>43</v>
      </c>
      <c r="L326" s="14">
        <v>31.5</v>
      </c>
      <c r="M326" s="14" t="s">
        <v>15</v>
      </c>
      <c r="N326" s="31">
        <v>1000000</v>
      </c>
      <c r="O326" s="14" t="s">
        <v>1</v>
      </c>
      <c r="P326" s="14" t="s">
        <v>35</v>
      </c>
      <c r="Q326" s="31">
        <v>2304</v>
      </c>
      <c r="R326" s="31">
        <v>1152</v>
      </c>
      <c r="S326" s="30">
        <v>4.752E-2</v>
      </c>
      <c r="T326" s="66">
        <f t="shared" si="36"/>
        <v>1.49688</v>
      </c>
      <c r="U326" s="66">
        <f t="shared" si="37"/>
        <v>1.2998629463586943E-2</v>
      </c>
      <c r="V326" s="38">
        <f t="shared" si="38"/>
        <v>0.13400640000000003</v>
      </c>
      <c r="W326" s="54">
        <v>2.8200000000000003</v>
      </c>
      <c r="X326" s="71" t="str">
        <f t="shared" si="44"/>
        <v>Q3 2022</v>
      </c>
      <c r="Y326" s="21">
        <f t="shared" si="39"/>
        <v>3840</v>
      </c>
      <c r="Z326" s="21">
        <f t="shared" si="40"/>
        <v>2160</v>
      </c>
      <c r="AA326" s="57">
        <f t="shared" si="41"/>
        <v>273540.18231454003</v>
      </c>
      <c r="AB326" s="59">
        <f t="shared" si="42"/>
        <v>1.7777777777777777</v>
      </c>
      <c r="AC326" s="61">
        <f t="shared" si="43"/>
        <v>800.09999999999991</v>
      </c>
    </row>
    <row r="327" spans="4:29" hidden="1">
      <c r="D327" s="12">
        <v>321</v>
      </c>
      <c r="E327" s="36" t="s">
        <v>68</v>
      </c>
      <c r="F327" s="16" t="s">
        <v>9</v>
      </c>
      <c r="G327" s="14" t="s">
        <v>40</v>
      </c>
      <c r="H327" s="13" t="s">
        <v>5</v>
      </c>
      <c r="I327" s="13" t="s">
        <v>54</v>
      </c>
      <c r="J327" s="13" t="s">
        <v>128</v>
      </c>
      <c r="K327" s="13" t="s">
        <v>43</v>
      </c>
      <c r="L327" s="14">
        <v>31.5</v>
      </c>
      <c r="M327" s="14" t="s">
        <v>15</v>
      </c>
      <c r="N327" s="31">
        <v>1000000</v>
      </c>
      <c r="O327" s="14" t="s">
        <v>1</v>
      </c>
      <c r="P327" s="14" t="s">
        <v>35</v>
      </c>
      <c r="Q327" s="31">
        <v>2304</v>
      </c>
      <c r="R327" s="31">
        <v>576</v>
      </c>
      <c r="S327" s="30">
        <v>1.584E-2</v>
      </c>
      <c r="T327" s="66">
        <f t="shared" ref="T327:T390" si="45">L327*S327</f>
        <v>0.49896000000000001</v>
      </c>
      <c r="U327" s="66">
        <f t="shared" ref="U327:U390" si="46">S327*AA327/10^6</f>
        <v>4.3328764878623142E-3</v>
      </c>
      <c r="V327" s="38">
        <f t="shared" ref="V327:V390" si="47">S327*W327</f>
        <v>4.4668800000000002E-2</v>
      </c>
      <c r="W327" s="54">
        <v>2.8200000000000003</v>
      </c>
      <c r="X327" s="71" t="str">
        <f t="shared" si="44"/>
        <v>Q3 2022</v>
      </c>
      <c r="Y327" s="21">
        <f t="shared" ref="Y327:Y390" si="48">1*LEFT(M327, FIND("x", M327)-2)</f>
        <v>3840</v>
      </c>
      <c r="Z327" s="21">
        <f t="shared" ref="Z327:Z390" si="49">1*RIGHT(M327, LEN(M327)-FIND("x", M327)-1)</f>
        <v>2160</v>
      </c>
      <c r="AA327" s="57">
        <f t="shared" ref="AA327:AA390" si="50">AC327^2*AB327/(1+AB327^2)</f>
        <v>273540.18231454003</v>
      </c>
      <c r="AB327" s="59">
        <f t="shared" ref="AB327:AB390" si="51">Y327/Z327</f>
        <v>1.7777777777777777</v>
      </c>
      <c r="AC327" s="61">
        <f t="shared" ref="AC327:AC390" si="52">L327*25.4</f>
        <v>800.09999999999991</v>
      </c>
    </row>
    <row r="328" spans="4:29" hidden="1">
      <c r="D328" s="12">
        <v>322</v>
      </c>
      <c r="E328" s="36" t="s">
        <v>68</v>
      </c>
      <c r="F328" s="16" t="s">
        <v>9</v>
      </c>
      <c r="G328" s="14" t="s">
        <v>40</v>
      </c>
      <c r="H328" s="13" t="s">
        <v>5</v>
      </c>
      <c r="I328" s="13" t="s">
        <v>54</v>
      </c>
      <c r="J328" s="13" t="s">
        <v>118</v>
      </c>
      <c r="K328" s="13" t="s">
        <v>43</v>
      </c>
      <c r="L328" s="14">
        <v>31.5</v>
      </c>
      <c r="M328" s="14" t="s">
        <v>15</v>
      </c>
      <c r="N328" s="31">
        <v>1000000</v>
      </c>
      <c r="O328" s="14" t="s">
        <v>1</v>
      </c>
      <c r="P328" s="14" t="s">
        <v>35</v>
      </c>
      <c r="Q328" s="31">
        <v>2304</v>
      </c>
      <c r="R328" s="31">
        <v>576</v>
      </c>
      <c r="S328" s="30">
        <v>2.5343999999999998E-2</v>
      </c>
      <c r="T328" s="66">
        <f t="shared" si="45"/>
        <v>0.79833599999999993</v>
      </c>
      <c r="U328" s="66">
        <f t="shared" si="46"/>
        <v>6.9326023805797018E-3</v>
      </c>
      <c r="V328" s="38">
        <f t="shared" si="47"/>
        <v>7.1470080000000005E-2</v>
      </c>
      <c r="W328" s="54">
        <v>2.8200000000000003</v>
      </c>
      <c r="X328" s="71" t="str">
        <f t="shared" ref="X328:X391" si="53">G328&amp;" "&amp;F328</f>
        <v>Q3 2022</v>
      </c>
      <c r="Y328" s="21">
        <f t="shared" si="48"/>
        <v>3840</v>
      </c>
      <c r="Z328" s="21">
        <f t="shared" si="49"/>
        <v>2160</v>
      </c>
      <c r="AA328" s="57">
        <f t="shared" si="50"/>
        <v>273540.18231454003</v>
      </c>
      <c r="AB328" s="59">
        <f t="shared" si="51"/>
        <v>1.7777777777777777</v>
      </c>
      <c r="AC328" s="61">
        <f t="shared" si="52"/>
        <v>800.09999999999991</v>
      </c>
    </row>
    <row r="329" spans="4:29" hidden="1">
      <c r="D329" s="12">
        <v>323</v>
      </c>
      <c r="E329" s="36" t="s">
        <v>68</v>
      </c>
      <c r="F329" s="16" t="s">
        <v>9</v>
      </c>
      <c r="G329" s="14" t="s">
        <v>40</v>
      </c>
      <c r="H329" s="13" t="s">
        <v>5</v>
      </c>
      <c r="I329" s="13" t="s">
        <v>219</v>
      </c>
      <c r="J329" s="13"/>
      <c r="K329" s="13"/>
      <c r="L329" s="14">
        <v>31.5</v>
      </c>
      <c r="M329" s="14" t="s">
        <v>15</v>
      </c>
      <c r="N329" s="31" t="s">
        <v>65</v>
      </c>
      <c r="O329" s="14" t="s">
        <v>1</v>
      </c>
      <c r="P329" s="14" t="s">
        <v>35</v>
      </c>
      <c r="Q329" s="31">
        <v>5000</v>
      </c>
      <c r="R329" s="31">
        <v>1152</v>
      </c>
      <c r="S329" s="30">
        <v>0.10312499999999999</v>
      </c>
      <c r="T329" s="66">
        <f t="shared" si="45"/>
        <v>3.2484374999999996</v>
      </c>
      <c r="U329" s="66">
        <f t="shared" si="46"/>
        <v>2.820883130118694E-2</v>
      </c>
      <c r="V329" s="38">
        <f t="shared" si="47"/>
        <v>0.29081250000000003</v>
      </c>
      <c r="W329" s="54">
        <v>2.8200000000000003</v>
      </c>
      <c r="X329" s="71" t="str">
        <f t="shared" si="53"/>
        <v>Q3 2022</v>
      </c>
      <c r="Y329" s="21">
        <f t="shared" si="48"/>
        <v>3840</v>
      </c>
      <c r="Z329" s="21">
        <f t="shared" si="49"/>
        <v>2160</v>
      </c>
      <c r="AA329" s="57">
        <f t="shared" si="50"/>
        <v>273540.18231454003</v>
      </c>
      <c r="AB329" s="59">
        <f t="shared" si="51"/>
        <v>1.7777777777777777</v>
      </c>
      <c r="AC329" s="61">
        <f t="shared" si="52"/>
        <v>800.09999999999991</v>
      </c>
    </row>
    <row r="330" spans="4:29" hidden="1">
      <c r="D330" s="12">
        <v>324</v>
      </c>
      <c r="E330" s="36" t="s">
        <v>68</v>
      </c>
      <c r="F330" s="16" t="s">
        <v>9</v>
      </c>
      <c r="G330" s="14" t="s">
        <v>40</v>
      </c>
      <c r="H330" s="13" t="s">
        <v>5</v>
      </c>
      <c r="I330" s="13" t="s">
        <v>96</v>
      </c>
      <c r="J330" s="13" t="s">
        <v>132</v>
      </c>
      <c r="K330" s="13" t="s">
        <v>43</v>
      </c>
      <c r="L330" s="14">
        <v>31.5</v>
      </c>
      <c r="M330" s="14" t="s">
        <v>15</v>
      </c>
      <c r="N330" s="31">
        <v>1000000</v>
      </c>
      <c r="O330" s="14" t="s">
        <v>1</v>
      </c>
      <c r="P330" s="14" t="s">
        <v>35</v>
      </c>
      <c r="Q330" s="31">
        <v>2304</v>
      </c>
      <c r="R330" s="31">
        <v>576</v>
      </c>
      <c r="S330" s="30">
        <v>4.752E-2</v>
      </c>
      <c r="T330" s="66">
        <f t="shared" si="45"/>
        <v>1.49688</v>
      </c>
      <c r="U330" s="66">
        <f t="shared" si="46"/>
        <v>1.2998629463586943E-2</v>
      </c>
      <c r="V330" s="38">
        <f t="shared" si="47"/>
        <v>0.13400640000000003</v>
      </c>
      <c r="W330" s="54">
        <v>2.8200000000000003</v>
      </c>
      <c r="X330" s="71" t="str">
        <f t="shared" si="53"/>
        <v>Q3 2022</v>
      </c>
      <c r="Y330" s="21">
        <f t="shared" si="48"/>
        <v>3840</v>
      </c>
      <c r="Z330" s="21">
        <f t="shared" si="49"/>
        <v>2160</v>
      </c>
      <c r="AA330" s="57">
        <f t="shared" si="50"/>
        <v>273540.18231454003</v>
      </c>
      <c r="AB330" s="59">
        <f t="shared" si="51"/>
        <v>1.7777777777777777</v>
      </c>
      <c r="AC330" s="61">
        <f t="shared" si="52"/>
        <v>800.09999999999991</v>
      </c>
    </row>
    <row r="331" spans="4:29" hidden="1">
      <c r="D331" s="12">
        <v>325</v>
      </c>
      <c r="E331" s="36" t="s">
        <v>68</v>
      </c>
      <c r="F331" s="16" t="s">
        <v>9</v>
      </c>
      <c r="G331" s="14" t="s">
        <v>40</v>
      </c>
      <c r="H331" s="13" t="s">
        <v>5</v>
      </c>
      <c r="I331" s="13" t="s">
        <v>96</v>
      </c>
      <c r="J331" s="13" t="s">
        <v>131</v>
      </c>
      <c r="K331" s="13" t="s">
        <v>95</v>
      </c>
      <c r="L331" s="14">
        <v>34</v>
      </c>
      <c r="M331" s="14" t="s">
        <v>117</v>
      </c>
      <c r="N331" s="31">
        <v>1000000</v>
      </c>
      <c r="O331" s="14" t="s">
        <v>1</v>
      </c>
      <c r="P331" s="14" t="s">
        <v>35</v>
      </c>
      <c r="Q331" s="31">
        <v>4608</v>
      </c>
      <c r="R331" s="31">
        <v>1152</v>
      </c>
      <c r="S331" s="30">
        <v>0.19008</v>
      </c>
      <c r="T331" s="66">
        <f t="shared" si="45"/>
        <v>6.46272</v>
      </c>
      <c r="U331" s="66">
        <f t="shared" si="46"/>
        <v>5.0494366157718913E-2</v>
      </c>
      <c r="V331" s="38">
        <f t="shared" si="47"/>
        <v>0.5360256000000001</v>
      </c>
      <c r="W331" s="54">
        <v>2.8200000000000003</v>
      </c>
      <c r="X331" s="71" t="str">
        <f t="shared" si="53"/>
        <v>Q3 2022</v>
      </c>
      <c r="Y331" s="21">
        <f t="shared" si="48"/>
        <v>3440</v>
      </c>
      <c r="Z331" s="21">
        <f t="shared" si="49"/>
        <v>1440</v>
      </c>
      <c r="AA331" s="57">
        <f t="shared" si="50"/>
        <v>265647.97010584443</v>
      </c>
      <c r="AB331" s="59">
        <f t="shared" si="51"/>
        <v>2.3888888888888888</v>
      </c>
      <c r="AC331" s="61">
        <f t="shared" si="52"/>
        <v>863.59999999999991</v>
      </c>
    </row>
    <row r="332" spans="4:29" hidden="1">
      <c r="D332" s="12">
        <v>326</v>
      </c>
      <c r="E332" s="36" t="s">
        <v>68</v>
      </c>
      <c r="F332" s="16" t="s">
        <v>9</v>
      </c>
      <c r="G332" s="14" t="s">
        <v>40</v>
      </c>
      <c r="H332" s="13" t="s">
        <v>5</v>
      </c>
      <c r="I332" s="13" t="s">
        <v>96</v>
      </c>
      <c r="J332" s="13" t="s">
        <v>61</v>
      </c>
      <c r="K332" s="13" t="s">
        <v>33</v>
      </c>
      <c r="L332" s="14">
        <v>27</v>
      </c>
      <c r="M332" s="14" t="s">
        <v>15</v>
      </c>
      <c r="N332" s="31">
        <v>80000000</v>
      </c>
      <c r="O332" s="14" t="s">
        <v>1</v>
      </c>
      <c r="P332" s="14" t="s">
        <v>35</v>
      </c>
      <c r="Q332" s="31">
        <v>2304</v>
      </c>
      <c r="R332" s="31">
        <v>576</v>
      </c>
      <c r="S332" s="30">
        <v>0.15840000000000001</v>
      </c>
      <c r="T332" s="66">
        <f t="shared" si="45"/>
        <v>4.2768000000000006</v>
      </c>
      <c r="U332" s="66">
        <f t="shared" si="46"/>
        <v>3.1833378278172106E-2</v>
      </c>
      <c r="V332" s="38">
        <f t="shared" si="47"/>
        <v>0.44668800000000008</v>
      </c>
      <c r="W332" s="54">
        <v>2.8200000000000003</v>
      </c>
      <c r="X332" s="71" t="str">
        <f t="shared" si="53"/>
        <v>Q3 2022</v>
      </c>
      <c r="Y332" s="21">
        <f t="shared" si="48"/>
        <v>3840</v>
      </c>
      <c r="Z332" s="21">
        <f t="shared" si="49"/>
        <v>2160</v>
      </c>
      <c r="AA332" s="57">
        <f t="shared" si="50"/>
        <v>200968.29721068247</v>
      </c>
      <c r="AB332" s="59">
        <f t="shared" si="51"/>
        <v>1.7777777777777777</v>
      </c>
      <c r="AC332" s="61">
        <f t="shared" si="52"/>
        <v>685.8</v>
      </c>
    </row>
    <row r="333" spans="4:29" hidden="1">
      <c r="D333" s="12">
        <v>327</v>
      </c>
      <c r="E333" s="36" t="s">
        <v>68</v>
      </c>
      <c r="F333" s="16" t="s">
        <v>9</v>
      </c>
      <c r="G333" s="14" t="s">
        <v>40</v>
      </c>
      <c r="H333" s="13" t="s">
        <v>5</v>
      </c>
      <c r="I333" s="13" t="s">
        <v>96</v>
      </c>
      <c r="J333" s="13" t="s">
        <v>129</v>
      </c>
      <c r="K333" s="13" t="s">
        <v>33</v>
      </c>
      <c r="L333" s="14">
        <v>27</v>
      </c>
      <c r="M333" s="14" t="s">
        <v>143</v>
      </c>
      <c r="N333" s="31">
        <v>1000000</v>
      </c>
      <c r="O333" s="14" t="s">
        <v>1</v>
      </c>
      <c r="P333" s="14" t="s">
        <v>35</v>
      </c>
      <c r="Q333" s="31">
        <v>2304</v>
      </c>
      <c r="R333" s="31">
        <v>576</v>
      </c>
      <c r="S333" s="30">
        <v>5.0687999999999997E-2</v>
      </c>
      <c r="T333" s="66">
        <f t="shared" si="45"/>
        <v>1.368576</v>
      </c>
      <c r="U333" s="66">
        <f t="shared" si="46"/>
        <v>1.0186681049015073E-2</v>
      </c>
      <c r="V333" s="38">
        <f t="shared" si="47"/>
        <v>0.14294016000000001</v>
      </c>
      <c r="W333" s="54">
        <v>2.8200000000000003</v>
      </c>
      <c r="X333" s="71" t="str">
        <f t="shared" si="53"/>
        <v>Q3 2022</v>
      </c>
      <c r="Y333" s="21">
        <f t="shared" si="48"/>
        <v>2560</v>
      </c>
      <c r="Z333" s="21">
        <f t="shared" si="49"/>
        <v>1440</v>
      </c>
      <c r="AA333" s="57">
        <f t="shared" si="50"/>
        <v>200968.29721068247</v>
      </c>
      <c r="AB333" s="59">
        <f t="shared" si="51"/>
        <v>1.7777777777777777</v>
      </c>
      <c r="AC333" s="61">
        <f t="shared" si="52"/>
        <v>685.8</v>
      </c>
    </row>
    <row r="334" spans="4:29" hidden="1">
      <c r="D334" s="12">
        <v>328</v>
      </c>
      <c r="E334" s="36" t="s">
        <v>68</v>
      </c>
      <c r="F334" s="16" t="s">
        <v>9</v>
      </c>
      <c r="G334" s="14" t="s">
        <v>40</v>
      </c>
      <c r="H334" s="13" t="s">
        <v>5</v>
      </c>
      <c r="I334" s="13" t="s">
        <v>96</v>
      </c>
      <c r="J334" s="13" t="s">
        <v>130</v>
      </c>
      <c r="K334" s="13" t="s">
        <v>33</v>
      </c>
      <c r="L334" s="14">
        <v>27</v>
      </c>
      <c r="M334" s="14" t="s">
        <v>143</v>
      </c>
      <c r="N334" s="31">
        <v>1000000</v>
      </c>
      <c r="O334" s="14" t="s">
        <v>1</v>
      </c>
      <c r="P334" s="14" t="s">
        <v>35</v>
      </c>
      <c r="Q334" s="31">
        <v>2304</v>
      </c>
      <c r="R334" s="31">
        <v>576</v>
      </c>
      <c r="S334" s="30">
        <v>6.336E-2</v>
      </c>
      <c r="T334" s="66">
        <f t="shared" si="45"/>
        <v>1.71072</v>
      </c>
      <c r="U334" s="66">
        <f t="shared" si="46"/>
        <v>1.2733351311268841E-2</v>
      </c>
      <c r="V334" s="38">
        <f t="shared" si="47"/>
        <v>0.17867520000000001</v>
      </c>
      <c r="W334" s="54">
        <v>2.8200000000000003</v>
      </c>
      <c r="X334" s="71" t="str">
        <f t="shared" si="53"/>
        <v>Q3 2022</v>
      </c>
      <c r="Y334" s="21">
        <f t="shared" si="48"/>
        <v>2560</v>
      </c>
      <c r="Z334" s="21">
        <f t="shared" si="49"/>
        <v>1440</v>
      </c>
      <c r="AA334" s="57">
        <f t="shared" si="50"/>
        <v>200968.29721068247</v>
      </c>
      <c r="AB334" s="59">
        <f t="shared" si="51"/>
        <v>1.7777777777777777</v>
      </c>
      <c r="AC334" s="61">
        <f t="shared" si="52"/>
        <v>685.8</v>
      </c>
    </row>
    <row r="335" spans="4:29" hidden="1">
      <c r="D335" s="12">
        <v>329</v>
      </c>
      <c r="E335" s="36" t="s">
        <v>68</v>
      </c>
      <c r="F335" s="16" t="s">
        <v>9</v>
      </c>
      <c r="G335" s="14" t="s">
        <v>40</v>
      </c>
      <c r="H335" s="13" t="s">
        <v>5</v>
      </c>
      <c r="I335" s="13" t="s">
        <v>31</v>
      </c>
      <c r="J335" s="13" t="s">
        <v>32</v>
      </c>
      <c r="K335" s="13" t="s">
        <v>33</v>
      </c>
      <c r="L335" s="14">
        <v>31.5</v>
      </c>
      <c r="M335" s="14" t="s">
        <v>34</v>
      </c>
      <c r="N335" s="31">
        <v>1000000</v>
      </c>
      <c r="O335" s="14" t="s">
        <v>1</v>
      </c>
      <c r="P335" s="14" t="s">
        <v>35</v>
      </c>
      <c r="Q335" s="31">
        <v>576</v>
      </c>
      <c r="R335" s="31">
        <v>576</v>
      </c>
      <c r="S335" s="30">
        <v>1.056E-2</v>
      </c>
      <c r="T335" s="66">
        <f t="shared" si="45"/>
        <v>0.33263999999999999</v>
      </c>
      <c r="U335" s="66">
        <f t="shared" si="46"/>
        <v>2.8885843252415425E-3</v>
      </c>
      <c r="V335" s="38">
        <f t="shared" si="47"/>
        <v>2.9779200000000002E-2</v>
      </c>
      <c r="W335" s="54">
        <v>2.8200000000000003</v>
      </c>
      <c r="X335" s="71" t="str">
        <f t="shared" si="53"/>
        <v>Q3 2022</v>
      </c>
      <c r="Y335" s="21">
        <f t="shared" si="48"/>
        <v>6016</v>
      </c>
      <c r="Z335" s="21">
        <f t="shared" si="49"/>
        <v>3384</v>
      </c>
      <c r="AA335" s="57">
        <f t="shared" si="50"/>
        <v>273540.18231454003</v>
      </c>
      <c r="AB335" s="59">
        <f t="shared" si="51"/>
        <v>1.7777777777777777</v>
      </c>
      <c r="AC335" s="61">
        <f t="shared" si="52"/>
        <v>800.09999999999991</v>
      </c>
    </row>
    <row r="336" spans="4:29" hidden="1">
      <c r="D336" s="12">
        <v>330</v>
      </c>
      <c r="E336" s="36" t="s">
        <v>68</v>
      </c>
      <c r="F336" s="16" t="s">
        <v>9</v>
      </c>
      <c r="G336" s="14" t="s">
        <v>40</v>
      </c>
      <c r="H336" s="13" t="s">
        <v>5</v>
      </c>
      <c r="I336" s="13" t="s">
        <v>41</v>
      </c>
      <c r="J336" s="13" t="s">
        <v>116</v>
      </c>
      <c r="K336" s="13" t="s">
        <v>43</v>
      </c>
      <c r="L336" s="14">
        <v>27</v>
      </c>
      <c r="M336" s="14" t="s">
        <v>117</v>
      </c>
      <c r="N336" s="31">
        <v>1000000</v>
      </c>
      <c r="O336" s="14" t="s">
        <v>1</v>
      </c>
      <c r="P336" s="14" t="s">
        <v>35</v>
      </c>
      <c r="Q336" s="31">
        <v>2304</v>
      </c>
      <c r="R336" s="31">
        <v>576</v>
      </c>
      <c r="S336" s="30">
        <v>4.752E-2</v>
      </c>
      <c r="T336" s="66">
        <f t="shared" si="45"/>
        <v>1.28304</v>
      </c>
      <c r="U336" s="66">
        <f t="shared" si="46"/>
        <v>7.9607251143981577E-3</v>
      </c>
      <c r="V336" s="38">
        <f t="shared" si="47"/>
        <v>0.13400640000000003</v>
      </c>
      <c r="W336" s="54">
        <v>2.8200000000000003</v>
      </c>
      <c r="X336" s="71" t="str">
        <f t="shared" si="53"/>
        <v>Q3 2022</v>
      </c>
      <c r="Y336" s="21">
        <f t="shared" si="48"/>
        <v>3440</v>
      </c>
      <c r="Z336" s="21">
        <f t="shared" si="49"/>
        <v>1440</v>
      </c>
      <c r="AA336" s="57">
        <f t="shared" si="50"/>
        <v>167523.67664979291</v>
      </c>
      <c r="AB336" s="59">
        <f t="shared" si="51"/>
        <v>2.3888888888888888</v>
      </c>
      <c r="AC336" s="61">
        <f t="shared" si="52"/>
        <v>685.8</v>
      </c>
    </row>
    <row r="337" spans="4:29" hidden="1">
      <c r="D337" s="12">
        <v>331</v>
      </c>
      <c r="E337" s="36" t="s">
        <v>68</v>
      </c>
      <c r="F337" s="16" t="s">
        <v>9</v>
      </c>
      <c r="G337" s="14" t="s">
        <v>40</v>
      </c>
      <c r="H337" s="13" t="s">
        <v>5</v>
      </c>
      <c r="I337" s="13" t="s">
        <v>41</v>
      </c>
      <c r="J337" s="13" t="s">
        <v>42</v>
      </c>
      <c r="K337" s="13" t="s">
        <v>43</v>
      </c>
      <c r="L337" s="14">
        <v>31.5</v>
      </c>
      <c r="M337" s="14" t="s">
        <v>15</v>
      </c>
      <c r="N337" s="31">
        <v>1000000</v>
      </c>
      <c r="O337" s="14" t="s">
        <v>1</v>
      </c>
      <c r="P337" s="14" t="s">
        <v>35</v>
      </c>
      <c r="Q337" s="31">
        <v>5000</v>
      </c>
      <c r="R337" s="31">
        <v>1152</v>
      </c>
      <c r="S337" s="30">
        <v>0.20624999999999999</v>
      </c>
      <c r="T337" s="66">
        <f t="shared" si="45"/>
        <v>6.4968749999999993</v>
      </c>
      <c r="U337" s="66">
        <f t="shared" si="46"/>
        <v>5.641766260237388E-2</v>
      </c>
      <c r="V337" s="38">
        <f t="shared" si="47"/>
        <v>0.58162500000000006</v>
      </c>
      <c r="W337" s="54">
        <v>2.8200000000000003</v>
      </c>
      <c r="X337" s="71" t="str">
        <f t="shared" si="53"/>
        <v>Q3 2022</v>
      </c>
      <c r="Y337" s="21">
        <f t="shared" si="48"/>
        <v>3840</v>
      </c>
      <c r="Z337" s="21">
        <f t="shared" si="49"/>
        <v>2160</v>
      </c>
      <c r="AA337" s="57">
        <f t="shared" si="50"/>
        <v>273540.18231454003</v>
      </c>
      <c r="AB337" s="59">
        <f t="shared" si="51"/>
        <v>1.7777777777777777</v>
      </c>
      <c r="AC337" s="61">
        <f t="shared" si="52"/>
        <v>800.09999999999991</v>
      </c>
    </row>
    <row r="338" spans="4:29" hidden="1">
      <c r="D338" s="12">
        <v>332</v>
      </c>
      <c r="E338" s="36" t="s">
        <v>68</v>
      </c>
      <c r="F338" s="16" t="s">
        <v>9</v>
      </c>
      <c r="G338" s="14" t="s">
        <v>40</v>
      </c>
      <c r="H338" s="13" t="s">
        <v>5</v>
      </c>
      <c r="I338" s="13" t="s">
        <v>41</v>
      </c>
      <c r="J338" s="13" t="s">
        <v>44</v>
      </c>
      <c r="K338" s="13" t="s">
        <v>43</v>
      </c>
      <c r="L338" s="14">
        <v>31.5</v>
      </c>
      <c r="M338" s="14" t="s">
        <v>15</v>
      </c>
      <c r="N338" s="31">
        <v>1000000</v>
      </c>
      <c r="O338" s="14" t="s">
        <v>1</v>
      </c>
      <c r="P338" s="14" t="s">
        <v>35</v>
      </c>
      <c r="Q338" s="31">
        <v>4608</v>
      </c>
      <c r="R338" s="31">
        <v>576</v>
      </c>
      <c r="S338" s="30">
        <v>0.19008</v>
      </c>
      <c r="T338" s="66">
        <f t="shared" si="45"/>
        <v>5.98752</v>
      </c>
      <c r="U338" s="66">
        <f t="shared" si="46"/>
        <v>5.199451785434777E-2</v>
      </c>
      <c r="V338" s="38">
        <f t="shared" si="47"/>
        <v>0.5360256000000001</v>
      </c>
      <c r="W338" s="54">
        <v>2.8200000000000003</v>
      </c>
      <c r="X338" s="71" t="str">
        <f t="shared" si="53"/>
        <v>Q3 2022</v>
      </c>
      <c r="Y338" s="21">
        <f t="shared" si="48"/>
        <v>3840</v>
      </c>
      <c r="Z338" s="21">
        <f t="shared" si="49"/>
        <v>2160</v>
      </c>
      <c r="AA338" s="57">
        <f t="shared" si="50"/>
        <v>273540.18231454003</v>
      </c>
      <c r="AB338" s="59">
        <f t="shared" si="51"/>
        <v>1.7777777777777777</v>
      </c>
      <c r="AC338" s="61">
        <f t="shared" si="52"/>
        <v>800.09999999999991</v>
      </c>
    </row>
    <row r="339" spans="4:29" hidden="1">
      <c r="D339" s="12">
        <v>333</v>
      </c>
      <c r="E339" s="36" t="s">
        <v>68</v>
      </c>
      <c r="F339" s="16" t="s">
        <v>9</v>
      </c>
      <c r="G339" s="14" t="s">
        <v>40</v>
      </c>
      <c r="H339" s="13" t="s">
        <v>5</v>
      </c>
      <c r="I339" s="13" t="s">
        <v>41</v>
      </c>
      <c r="J339" s="13" t="s">
        <v>113</v>
      </c>
      <c r="K339" s="13" t="s">
        <v>43</v>
      </c>
      <c r="L339" s="14">
        <v>31.5</v>
      </c>
      <c r="M339" s="14" t="s">
        <v>15</v>
      </c>
      <c r="N339" s="31">
        <v>1000000</v>
      </c>
      <c r="O339" s="14" t="s">
        <v>1</v>
      </c>
      <c r="P339" s="14" t="s">
        <v>35</v>
      </c>
      <c r="Q339" s="31">
        <v>4608</v>
      </c>
      <c r="R339" s="31">
        <v>576</v>
      </c>
      <c r="S339" s="30">
        <v>0.12672</v>
      </c>
      <c r="T339" s="66">
        <f t="shared" si="45"/>
        <v>3.9916800000000001</v>
      </c>
      <c r="U339" s="66">
        <f t="shared" si="46"/>
        <v>3.4663011902898513E-2</v>
      </c>
      <c r="V339" s="38">
        <f t="shared" si="47"/>
        <v>0.35735040000000001</v>
      </c>
      <c r="W339" s="54">
        <v>2.8200000000000003</v>
      </c>
      <c r="X339" s="71" t="str">
        <f t="shared" si="53"/>
        <v>Q3 2022</v>
      </c>
      <c r="Y339" s="21">
        <f t="shared" si="48"/>
        <v>3840</v>
      </c>
      <c r="Z339" s="21">
        <f t="shared" si="49"/>
        <v>2160</v>
      </c>
      <c r="AA339" s="57">
        <f t="shared" si="50"/>
        <v>273540.18231454003</v>
      </c>
      <c r="AB339" s="59">
        <f t="shared" si="51"/>
        <v>1.7777777777777777</v>
      </c>
      <c r="AC339" s="61">
        <f t="shared" si="52"/>
        <v>800.09999999999991</v>
      </c>
    </row>
    <row r="340" spans="4:29" hidden="1">
      <c r="D340" s="12">
        <v>334</v>
      </c>
      <c r="E340" s="36" t="s">
        <v>68</v>
      </c>
      <c r="F340" s="16" t="s">
        <v>9</v>
      </c>
      <c r="G340" s="14" t="s">
        <v>40</v>
      </c>
      <c r="H340" s="13" t="s">
        <v>5</v>
      </c>
      <c r="I340" s="13" t="s">
        <v>217</v>
      </c>
      <c r="J340" s="13" t="s">
        <v>218</v>
      </c>
      <c r="K340" s="13" t="s">
        <v>43</v>
      </c>
      <c r="L340" s="14">
        <v>32</v>
      </c>
      <c r="M340" s="14" t="s">
        <v>15</v>
      </c>
      <c r="N340" s="31">
        <v>1000000</v>
      </c>
      <c r="O340" s="14" t="s">
        <v>1</v>
      </c>
      <c r="P340" s="14" t="s">
        <v>35</v>
      </c>
      <c r="Q340" s="31">
        <v>4608</v>
      </c>
      <c r="R340" s="31">
        <v>1152</v>
      </c>
      <c r="S340" s="30">
        <v>5.0687999999999997E-2</v>
      </c>
      <c r="T340" s="66">
        <f t="shared" si="45"/>
        <v>1.6220159999999999</v>
      </c>
      <c r="U340" s="66">
        <f t="shared" si="46"/>
        <v>1.4308863366517743E-2</v>
      </c>
      <c r="V340" s="38">
        <f t="shared" si="47"/>
        <v>0.14294016000000001</v>
      </c>
      <c r="W340" s="54">
        <v>2.8200000000000003</v>
      </c>
      <c r="X340" s="71" t="str">
        <f t="shared" si="53"/>
        <v>Q3 2022</v>
      </c>
      <c r="Y340" s="21">
        <f t="shared" si="48"/>
        <v>3840</v>
      </c>
      <c r="Z340" s="21">
        <f t="shared" si="49"/>
        <v>2160</v>
      </c>
      <c r="AA340" s="57">
        <f t="shared" si="50"/>
        <v>282292.91679525218</v>
      </c>
      <c r="AB340" s="59">
        <f t="shared" si="51"/>
        <v>1.7777777777777777</v>
      </c>
      <c r="AC340" s="61">
        <f t="shared" si="52"/>
        <v>812.8</v>
      </c>
    </row>
    <row r="341" spans="4:29" hidden="1">
      <c r="D341" s="12">
        <v>335</v>
      </c>
      <c r="E341" s="36" t="s">
        <v>68</v>
      </c>
      <c r="F341" s="16" t="s">
        <v>9</v>
      </c>
      <c r="G341" s="14" t="s">
        <v>40</v>
      </c>
      <c r="H341" s="13" t="s">
        <v>5</v>
      </c>
      <c r="I341" s="13" t="s">
        <v>105</v>
      </c>
      <c r="J341" s="13" t="s">
        <v>106</v>
      </c>
      <c r="K341" s="13" t="s">
        <v>33</v>
      </c>
      <c r="L341" s="14">
        <v>31.5</v>
      </c>
      <c r="M341" s="14" t="s">
        <v>15</v>
      </c>
      <c r="N341" s="31">
        <v>1000000</v>
      </c>
      <c r="O341" s="14" t="s">
        <v>1</v>
      </c>
      <c r="P341" s="14" t="s">
        <v>35</v>
      </c>
      <c r="Q341" s="31">
        <v>5000</v>
      </c>
      <c r="R341" s="31">
        <v>1152</v>
      </c>
      <c r="S341" s="30">
        <v>0.10312499999999999</v>
      </c>
      <c r="T341" s="66">
        <f t="shared" si="45"/>
        <v>3.2484374999999996</v>
      </c>
      <c r="U341" s="66">
        <f t="shared" si="46"/>
        <v>2.820883130118694E-2</v>
      </c>
      <c r="V341" s="38">
        <f t="shared" si="47"/>
        <v>0.29081250000000003</v>
      </c>
      <c r="W341" s="54">
        <v>2.8200000000000003</v>
      </c>
      <c r="X341" s="71" t="str">
        <f t="shared" si="53"/>
        <v>Q3 2022</v>
      </c>
      <c r="Y341" s="21">
        <f t="shared" si="48"/>
        <v>3840</v>
      </c>
      <c r="Z341" s="21">
        <f t="shared" si="49"/>
        <v>2160</v>
      </c>
      <c r="AA341" s="57">
        <f t="shared" si="50"/>
        <v>273540.18231454003</v>
      </c>
      <c r="AB341" s="59">
        <f t="shared" si="51"/>
        <v>1.7777777777777777</v>
      </c>
      <c r="AC341" s="61">
        <f t="shared" si="52"/>
        <v>800.09999999999991</v>
      </c>
    </row>
    <row r="342" spans="4:29" hidden="1">
      <c r="D342" s="12">
        <v>336</v>
      </c>
      <c r="E342" s="36" t="s">
        <v>68</v>
      </c>
      <c r="F342" s="16" t="s">
        <v>9</v>
      </c>
      <c r="G342" s="14" t="s">
        <v>40</v>
      </c>
      <c r="H342" s="13" t="s">
        <v>5</v>
      </c>
      <c r="I342" s="13" t="s">
        <v>120</v>
      </c>
      <c r="J342" s="13"/>
      <c r="K342" s="13" t="s">
        <v>120</v>
      </c>
      <c r="L342" s="14">
        <v>27</v>
      </c>
      <c r="M342" s="14" t="s">
        <v>15</v>
      </c>
      <c r="N342" s="31" t="s">
        <v>65</v>
      </c>
      <c r="O342" s="14" t="s">
        <v>1</v>
      </c>
      <c r="P342" s="14" t="s">
        <v>35</v>
      </c>
      <c r="Q342" s="31">
        <v>5000</v>
      </c>
      <c r="R342" s="31">
        <v>1152</v>
      </c>
      <c r="S342" s="30">
        <v>6.8750000000000006E-2</v>
      </c>
      <c r="T342" s="66">
        <f t="shared" si="45"/>
        <v>1.8562500000000002</v>
      </c>
      <c r="U342" s="66">
        <f t="shared" si="46"/>
        <v>1.3816570433234421E-2</v>
      </c>
      <c r="V342" s="38">
        <f t="shared" si="47"/>
        <v>0.19387500000000005</v>
      </c>
      <c r="W342" s="54">
        <v>2.8200000000000003</v>
      </c>
      <c r="X342" s="71" t="str">
        <f t="shared" si="53"/>
        <v>Q3 2022</v>
      </c>
      <c r="Y342" s="21">
        <f t="shared" si="48"/>
        <v>3840</v>
      </c>
      <c r="Z342" s="21">
        <f t="shared" si="49"/>
        <v>2160</v>
      </c>
      <c r="AA342" s="57">
        <f t="shared" si="50"/>
        <v>200968.29721068247</v>
      </c>
      <c r="AB342" s="59">
        <f t="shared" si="51"/>
        <v>1.7777777777777777</v>
      </c>
      <c r="AC342" s="61">
        <f t="shared" si="52"/>
        <v>685.8</v>
      </c>
    </row>
    <row r="343" spans="4:29" hidden="1">
      <c r="D343" s="12">
        <v>337</v>
      </c>
      <c r="E343" s="36" t="s">
        <v>68</v>
      </c>
      <c r="F343" s="16" t="s">
        <v>9</v>
      </c>
      <c r="G343" s="14" t="s">
        <v>40</v>
      </c>
      <c r="H343" s="13" t="s">
        <v>5</v>
      </c>
      <c r="I343" s="13" t="s">
        <v>120</v>
      </c>
      <c r="J343" s="13"/>
      <c r="K343" s="13" t="s">
        <v>120</v>
      </c>
      <c r="L343" s="14">
        <v>31.5</v>
      </c>
      <c r="M343" s="14" t="s">
        <v>15</v>
      </c>
      <c r="N343" s="31" t="s">
        <v>65</v>
      </c>
      <c r="O343" s="14" t="s">
        <v>1</v>
      </c>
      <c r="P343" s="14" t="s">
        <v>35</v>
      </c>
      <c r="Q343" s="31">
        <v>5000</v>
      </c>
      <c r="R343" s="31">
        <v>1152</v>
      </c>
      <c r="S343" s="30">
        <v>6.8750000000000006E-2</v>
      </c>
      <c r="T343" s="66">
        <f t="shared" si="45"/>
        <v>2.1656250000000004</v>
      </c>
      <c r="U343" s="66">
        <f t="shared" si="46"/>
        <v>1.8805887534124627E-2</v>
      </c>
      <c r="V343" s="38">
        <f t="shared" si="47"/>
        <v>0.19387500000000005</v>
      </c>
      <c r="W343" s="54">
        <v>2.8200000000000003</v>
      </c>
      <c r="X343" s="71" t="str">
        <f t="shared" si="53"/>
        <v>Q3 2022</v>
      </c>
      <c r="Y343" s="21">
        <f t="shared" si="48"/>
        <v>3840</v>
      </c>
      <c r="Z343" s="21">
        <f t="shared" si="49"/>
        <v>2160</v>
      </c>
      <c r="AA343" s="57">
        <f t="shared" si="50"/>
        <v>273540.18231454003</v>
      </c>
      <c r="AB343" s="59">
        <f t="shared" si="51"/>
        <v>1.7777777777777777</v>
      </c>
      <c r="AC343" s="61">
        <f t="shared" si="52"/>
        <v>800.09999999999991</v>
      </c>
    </row>
    <row r="344" spans="4:29" hidden="1">
      <c r="D344" s="12">
        <v>338</v>
      </c>
      <c r="E344" s="36" t="s">
        <v>68</v>
      </c>
      <c r="F344" s="16" t="s">
        <v>9</v>
      </c>
      <c r="G344" s="14" t="s">
        <v>40</v>
      </c>
      <c r="H344" s="13" t="s">
        <v>5</v>
      </c>
      <c r="I344" s="13" t="s">
        <v>45</v>
      </c>
      <c r="J344" s="13" t="s">
        <v>134</v>
      </c>
      <c r="K344" s="13" t="s">
        <v>43</v>
      </c>
      <c r="L344" s="14">
        <v>27</v>
      </c>
      <c r="M344" s="14" t="s">
        <v>15</v>
      </c>
      <c r="N344" s="31">
        <v>1000000</v>
      </c>
      <c r="O344" s="14" t="s">
        <v>1</v>
      </c>
      <c r="P344" s="14" t="s">
        <v>35</v>
      </c>
      <c r="Q344" s="31">
        <v>2304</v>
      </c>
      <c r="R344" s="31">
        <v>576</v>
      </c>
      <c r="S344" s="30">
        <v>9.5039999999999999E-2</v>
      </c>
      <c r="T344" s="66">
        <f t="shared" si="45"/>
        <v>2.5660799999999999</v>
      </c>
      <c r="U344" s="66">
        <f t="shared" si="46"/>
        <v>1.9100026966903261E-2</v>
      </c>
      <c r="V344" s="38">
        <f t="shared" si="47"/>
        <v>0.26801280000000005</v>
      </c>
      <c r="W344" s="54">
        <v>2.8200000000000003</v>
      </c>
      <c r="X344" s="71" t="str">
        <f t="shared" si="53"/>
        <v>Q3 2022</v>
      </c>
      <c r="Y344" s="21">
        <f t="shared" si="48"/>
        <v>3840</v>
      </c>
      <c r="Z344" s="21">
        <f t="shared" si="49"/>
        <v>2160</v>
      </c>
      <c r="AA344" s="57">
        <f t="shared" si="50"/>
        <v>200968.29721068247</v>
      </c>
      <c r="AB344" s="59">
        <f t="shared" si="51"/>
        <v>1.7777777777777777</v>
      </c>
      <c r="AC344" s="61">
        <f t="shared" si="52"/>
        <v>685.8</v>
      </c>
    </row>
    <row r="345" spans="4:29" hidden="1">
      <c r="D345" s="12">
        <v>339</v>
      </c>
      <c r="E345" s="36" t="s">
        <v>68</v>
      </c>
      <c r="F345" s="16" t="s">
        <v>9</v>
      </c>
      <c r="G345" s="14" t="s">
        <v>40</v>
      </c>
      <c r="H345" s="13" t="s">
        <v>5</v>
      </c>
      <c r="I345" s="13" t="s">
        <v>121</v>
      </c>
      <c r="J345" s="13"/>
      <c r="K345" s="13"/>
      <c r="L345" s="14">
        <v>27</v>
      </c>
      <c r="M345" s="14" t="s">
        <v>15</v>
      </c>
      <c r="N345" s="31" t="s">
        <v>65</v>
      </c>
      <c r="O345" s="14" t="s">
        <v>1</v>
      </c>
      <c r="P345" s="14" t="s">
        <v>35</v>
      </c>
      <c r="Q345" s="31">
        <v>5000</v>
      </c>
      <c r="R345" s="31">
        <v>1152</v>
      </c>
      <c r="S345" s="30">
        <v>6.8750000000000006E-2</v>
      </c>
      <c r="T345" s="66">
        <f t="shared" si="45"/>
        <v>1.8562500000000002</v>
      </c>
      <c r="U345" s="66">
        <f t="shared" si="46"/>
        <v>1.3816570433234421E-2</v>
      </c>
      <c r="V345" s="38">
        <f t="shared" si="47"/>
        <v>0.19387500000000005</v>
      </c>
      <c r="W345" s="54">
        <v>2.8200000000000003</v>
      </c>
      <c r="X345" s="71" t="str">
        <f t="shared" si="53"/>
        <v>Q3 2022</v>
      </c>
      <c r="Y345" s="21">
        <f t="shared" si="48"/>
        <v>3840</v>
      </c>
      <c r="Z345" s="21">
        <f t="shared" si="49"/>
        <v>2160</v>
      </c>
      <c r="AA345" s="57">
        <f t="shared" si="50"/>
        <v>200968.29721068247</v>
      </c>
      <c r="AB345" s="59">
        <f t="shared" si="51"/>
        <v>1.7777777777777777</v>
      </c>
      <c r="AC345" s="61">
        <f t="shared" si="52"/>
        <v>685.8</v>
      </c>
    </row>
    <row r="346" spans="4:29" hidden="1">
      <c r="D346" s="12">
        <v>340</v>
      </c>
      <c r="E346" s="36" t="s">
        <v>68</v>
      </c>
      <c r="F346" s="16" t="s">
        <v>9</v>
      </c>
      <c r="G346" s="14" t="s">
        <v>40</v>
      </c>
      <c r="H346" s="13" t="s">
        <v>5</v>
      </c>
      <c r="I346" s="13" t="s">
        <v>121</v>
      </c>
      <c r="J346" s="13"/>
      <c r="K346" s="13"/>
      <c r="L346" s="14">
        <v>31.5</v>
      </c>
      <c r="M346" s="14" t="s">
        <v>15</v>
      </c>
      <c r="N346" s="31" t="s">
        <v>65</v>
      </c>
      <c r="O346" s="14" t="s">
        <v>1</v>
      </c>
      <c r="P346" s="14" t="s">
        <v>35</v>
      </c>
      <c r="Q346" s="31">
        <v>5000</v>
      </c>
      <c r="R346" s="31">
        <v>1152</v>
      </c>
      <c r="S346" s="30">
        <v>3.4375000000000003E-2</v>
      </c>
      <c r="T346" s="66">
        <f t="shared" si="45"/>
        <v>1.0828125000000002</v>
      </c>
      <c r="U346" s="66">
        <f t="shared" si="46"/>
        <v>9.4029437670623134E-3</v>
      </c>
      <c r="V346" s="38">
        <f t="shared" si="47"/>
        <v>9.6937500000000024E-2</v>
      </c>
      <c r="W346" s="54">
        <v>2.8200000000000003</v>
      </c>
      <c r="X346" s="71" t="str">
        <f t="shared" si="53"/>
        <v>Q3 2022</v>
      </c>
      <c r="Y346" s="21">
        <f t="shared" si="48"/>
        <v>3840</v>
      </c>
      <c r="Z346" s="21">
        <f t="shared" si="49"/>
        <v>2160</v>
      </c>
      <c r="AA346" s="57">
        <f t="shared" si="50"/>
        <v>273540.18231454003</v>
      </c>
      <c r="AB346" s="59">
        <f t="shared" si="51"/>
        <v>1.7777777777777777</v>
      </c>
      <c r="AC346" s="61">
        <f t="shared" si="52"/>
        <v>800.09999999999991</v>
      </c>
    </row>
    <row r="347" spans="4:29" hidden="1">
      <c r="D347" s="12">
        <v>341</v>
      </c>
      <c r="E347" s="36" t="s">
        <v>68</v>
      </c>
      <c r="F347" s="16" t="s">
        <v>9</v>
      </c>
      <c r="G347" s="14" t="s">
        <v>40</v>
      </c>
      <c r="H347" s="13" t="s">
        <v>5</v>
      </c>
      <c r="I347" s="13" t="s">
        <v>60</v>
      </c>
      <c r="J347" s="13" t="s">
        <v>107</v>
      </c>
      <c r="K347" s="13" t="s">
        <v>33</v>
      </c>
      <c r="L347" s="14">
        <v>27</v>
      </c>
      <c r="M347" s="14" t="s">
        <v>15</v>
      </c>
      <c r="N347" s="31">
        <v>80000000</v>
      </c>
      <c r="O347" s="14" t="s">
        <v>1</v>
      </c>
      <c r="P347" s="14" t="s">
        <v>35</v>
      </c>
      <c r="Q347" s="31">
        <v>2304</v>
      </c>
      <c r="R347" s="31">
        <v>576</v>
      </c>
      <c r="S347" s="30">
        <v>6.336E-2</v>
      </c>
      <c r="T347" s="66">
        <f t="shared" si="45"/>
        <v>1.71072</v>
      </c>
      <c r="U347" s="66">
        <f t="shared" si="46"/>
        <v>1.2733351311268841E-2</v>
      </c>
      <c r="V347" s="38">
        <f t="shared" si="47"/>
        <v>0.17867520000000001</v>
      </c>
      <c r="W347" s="54">
        <v>2.8200000000000003</v>
      </c>
      <c r="X347" s="71" t="str">
        <f t="shared" si="53"/>
        <v>Q3 2022</v>
      </c>
      <c r="Y347" s="21">
        <f t="shared" si="48"/>
        <v>3840</v>
      </c>
      <c r="Z347" s="21">
        <f t="shared" si="49"/>
        <v>2160</v>
      </c>
      <c r="AA347" s="57">
        <f t="shared" si="50"/>
        <v>200968.29721068247</v>
      </c>
      <c r="AB347" s="59">
        <f t="shared" si="51"/>
        <v>1.7777777777777777</v>
      </c>
      <c r="AC347" s="61">
        <f t="shared" si="52"/>
        <v>685.8</v>
      </c>
    </row>
    <row r="348" spans="4:29" hidden="1">
      <c r="D348" s="12">
        <v>342</v>
      </c>
      <c r="E348" s="36" t="s">
        <v>68</v>
      </c>
      <c r="F348" s="16" t="s">
        <v>9</v>
      </c>
      <c r="G348" s="14" t="s">
        <v>40</v>
      </c>
      <c r="H348" s="13" t="s">
        <v>5</v>
      </c>
      <c r="I348" s="13" t="s">
        <v>60</v>
      </c>
      <c r="J348" s="13" t="s">
        <v>115</v>
      </c>
      <c r="K348" s="13" t="s">
        <v>33</v>
      </c>
      <c r="L348" s="14">
        <v>27</v>
      </c>
      <c r="M348" s="14" t="s">
        <v>15</v>
      </c>
      <c r="N348" s="31">
        <v>80000000</v>
      </c>
      <c r="O348" s="14" t="s">
        <v>1</v>
      </c>
      <c r="P348" s="14" t="s">
        <v>35</v>
      </c>
      <c r="Q348" s="31">
        <v>2304</v>
      </c>
      <c r="R348" s="31">
        <v>576</v>
      </c>
      <c r="S348" s="30">
        <v>6.336E-2</v>
      </c>
      <c r="T348" s="66">
        <f t="shared" si="45"/>
        <v>1.71072</v>
      </c>
      <c r="U348" s="66">
        <f t="shared" si="46"/>
        <v>1.2733351311268841E-2</v>
      </c>
      <c r="V348" s="38">
        <f t="shared" si="47"/>
        <v>0.17867520000000001</v>
      </c>
      <c r="W348" s="54">
        <v>2.8200000000000003</v>
      </c>
      <c r="X348" s="71" t="str">
        <f t="shared" si="53"/>
        <v>Q3 2022</v>
      </c>
      <c r="Y348" s="21">
        <f t="shared" si="48"/>
        <v>3840</v>
      </c>
      <c r="Z348" s="21">
        <f t="shared" si="49"/>
        <v>2160</v>
      </c>
      <c r="AA348" s="57">
        <f t="shared" si="50"/>
        <v>200968.29721068247</v>
      </c>
      <c r="AB348" s="59">
        <f t="shared" si="51"/>
        <v>1.7777777777777777</v>
      </c>
      <c r="AC348" s="61">
        <f t="shared" si="52"/>
        <v>685.8</v>
      </c>
    </row>
    <row r="349" spans="4:29" hidden="1">
      <c r="D349" s="12">
        <v>343</v>
      </c>
      <c r="E349" s="36" t="s">
        <v>68</v>
      </c>
      <c r="F349" s="16" t="s">
        <v>9</v>
      </c>
      <c r="G349" s="14" t="s">
        <v>40</v>
      </c>
      <c r="H349" s="13" t="s">
        <v>5</v>
      </c>
      <c r="I349" s="13" t="s">
        <v>53</v>
      </c>
      <c r="J349" s="13" t="s">
        <v>119</v>
      </c>
      <c r="K349" s="13" t="s">
        <v>98</v>
      </c>
      <c r="L349" s="14">
        <v>31.5</v>
      </c>
      <c r="M349" s="14" t="s">
        <v>15</v>
      </c>
      <c r="N349" s="31">
        <v>1000000</v>
      </c>
      <c r="O349" s="14" t="s">
        <v>1</v>
      </c>
      <c r="P349" s="14" t="s">
        <v>35</v>
      </c>
      <c r="Q349" s="31">
        <v>5000</v>
      </c>
      <c r="R349" s="31">
        <v>1152</v>
      </c>
      <c r="S349" s="30">
        <v>2.0625000000000001E-2</v>
      </c>
      <c r="T349" s="66">
        <f t="shared" si="45"/>
        <v>0.64968750000000008</v>
      </c>
      <c r="U349" s="66">
        <f t="shared" si="46"/>
        <v>5.6417662602373884E-3</v>
      </c>
      <c r="V349" s="38">
        <f t="shared" si="47"/>
        <v>5.8162500000000006E-2</v>
      </c>
      <c r="W349" s="54">
        <v>2.8200000000000003</v>
      </c>
      <c r="X349" s="71" t="str">
        <f t="shared" si="53"/>
        <v>Q3 2022</v>
      </c>
      <c r="Y349" s="21">
        <f t="shared" si="48"/>
        <v>3840</v>
      </c>
      <c r="Z349" s="21">
        <f t="shared" si="49"/>
        <v>2160</v>
      </c>
      <c r="AA349" s="57">
        <f t="shared" si="50"/>
        <v>273540.18231454003</v>
      </c>
      <c r="AB349" s="59">
        <f t="shared" si="51"/>
        <v>1.7777777777777777</v>
      </c>
      <c r="AC349" s="61">
        <f t="shared" si="52"/>
        <v>800.09999999999991</v>
      </c>
    </row>
    <row r="350" spans="4:29" hidden="1">
      <c r="D350" s="12">
        <v>344</v>
      </c>
      <c r="E350" s="36" t="s">
        <v>68</v>
      </c>
      <c r="F350" s="16" t="s">
        <v>9</v>
      </c>
      <c r="G350" s="14" t="s">
        <v>40</v>
      </c>
      <c r="H350" s="13" t="s">
        <v>5</v>
      </c>
      <c r="I350" s="13" t="s">
        <v>53</v>
      </c>
      <c r="J350" s="13" t="s">
        <v>97</v>
      </c>
      <c r="K350" s="13" t="s">
        <v>98</v>
      </c>
      <c r="L350" s="14">
        <v>49</v>
      </c>
      <c r="M350" s="14" t="s">
        <v>99</v>
      </c>
      <c r="N350" s="31">
        <v>1000000</v>
      </c>
      <c r="O350" s="14" t="s">
        <v>1</v>
      </c>
      <c r="P350" s="14" t="s">
        <v>35</v>
      </c>
      <c r="Q350" s="31">
        <v>5000</v>
      </c>
      <c r="R350" s="31">
        <v>1152</v>
      </c>
      <c r="S350" s="30">
        <v>0.10312499999999999</v>
      </c>
      <c r="T350" s="66">
        <f t="shared" si="45"/>
        <v>5.0531249999999996</v>
      </c>
      <c r="U350" s="66">
        <f t="shared" si="46"/>
        <v>4.1634539413574645E-2</v>
      </c>
      <c r="V350" s="38">
        <f t="shared" si="47"/>
        <v>0.29081250000000003</v>
      </c>
      <c r="W350" s="54">
        <v>2.8200000000000003</v>
      </c>
      <c r="X350" s="71" t="str">
        <f t="shared" si="53"/>
        <v>Q3 2022</v>
      </c>
      <c r="Y350" s="21">
        <f t="shared" si="48"/>
        <v>5120</v>
      </c>
      <c r="Z350" s="21">
        <f t="shared" si="49"/>
        <v>1440</v>
      </c>
      <c r="AA350" s="57">
        <f t="shared" si="50"/>
        <v>403728.86704072385</v>
      </c>
      <c r="AB350" s="59">
        <f t="shared" si="51"/>
        <v>3.5555555555555554</v>
      </c>
      <c r="AC350" s="61">
        <f t="shared" si="52"/>
        <v>1244.5999999999999</v>
      </c>
    </row>
    <row r="351" spans="4:29" hidden="1">
      <c r="D351" s="12">
        <v>345</v>
      </c>
      <c r="E351" s="36" t="s">
        <v>68</v>
      </c>
      <c r="F351" s="16" t="s">
        <v>9</v>
      </c>
      <c r="G351" s="14" t="s">
        <v>40</v>
      </c>
      <c r="H351" s="13" t="s">
        <v>5</v>
      </c>
      <c r="I351" s="13" t="s">
        <v>53</v>
      </c>
      <c r="J351" s="13" t="s">
        <v>133</v>
      </c>
      <c r="K351" s="13"/>
      <c r="L351" s="14">
        <v>31.5</v>
      </c>
      <c r="M351" s="14" t="s">
        <v>15</v>
      </c>
      <c r="N351" s="31">
        <v>1000000</v>
      </c>
      <c r="O351" s="14" t="s">
        <v>1</v>
      </c>
      <c r="P351" s="14" t="s">
        <v>35</v>
      </c>
      <c r="Q351" s="31">
        <v>5000</v>
      </c>
      <c r="R351" s="31">
        <v>1196</v>
      </c>
      <c r="S351" s="30">
        <v>5.5E-2</v>
      </c>
      <c r="T351" s="66">
        <f t="shared" si="45"/>
        <v>1.7324999999999999</v>
      </c>
      <c r="U351" s="66">
        <f t="shared" si="46"/>
        <v>1.5044710027299702E-2</v>
      </c>
      <c r="V351" s="38">
        <f t="shared" si="47"/>
        <v>0.15510000000000002</v>
      </c>
      <c r="W351" s="54">
        <v>2.8200000000000003</v>
      </c>
      <c r="X351" s="71" t="str">
        <f t="shared" si="53"/>
        <v>Q3 2022</v>
      </c>
      <c r="Y351" s="21">
        <f t="shared" si="48"/>
        <v>3840</v>
      </c>
      <c r="Z351" s="21">
        <f t="shared" si="49"/>
        <v>2160</v>
      </c>
      <c r="AA351" s="57">
        <f t="shared" si="50"/>
        <v>273540.18231454003</v>
      </c>
      <c r="AB351" s="59">
        <f t="shared" si="51"/>
        <v>1.7777777777777777</v>
      </c>
      <c r="AC351" s="61">
        <f t="shared" si="52"/>
        <v>800.09999999999991</v>
      </c>
    </row>
    <row r="352" spans="4:29" hidden="1">
      <c r="D352" s="12">
        <v>346</v>
      </c>
      <c r="E352" s="36" t="s">
        <v>68</v>
      </c>
      <c r="F352" s="16" t="s">
        <v>9</v>
      </c>
      <c r="G352" s="14" t="s">
        <v>40</v>
      </c>
      <c r="H352" s="13" t="s">
        <v>5</v>
      </c>
      <c r="I352" s="13" t="s">
        <v>122</v>
      </c>
      <c r="J352" s="13"/>
      <c r="K352" s="13"/>
      <c r="L352" s="14">
        <v>27</v>
      </c>
      <c r="M352" s="14" t="s">
        <v>15</v>
      </c>
      <c r="N352" s="31" t="s">
        <v>65</v>
      </c>
      <c r="O352" s="14" t="s">
        <v>1</v>
      </c>
      <c r="P352" s="14" t="s">
        <v>35</v>
      </c>
      <c r="Q352" s="31">
        <v>5000</v>
      </c>
      <c r="R352" s="31">
        <v>1152</v>
      </c>
      <c r="S352" s="30">
        <v>0.13750000000000001</v>
      </c>
      <c r="T352" s="66">
        <f t="shared" si="45"/>
        <v>3.7125000000000004</v>
      </c>
      <c r="U352" s="66">
        <f t="shared" si="46"/>
        <v>2.7633140866468842E-2</v>
      </c>
      <c r="V352" s="38">
        <f t="shared" si="47"/>
        <v>0.38775000000000009</v>
      </c>
      <c r="W352" s="54">
        <v>2.8200000000000003</v>
      </c>
      <c r="X352" s="71" t="str">
        <f t="shared" si="53"/>
        <v>Q3 2022</v>
      </c>
      <c r="Y352" s="21">
        <f t="shared" si="48"/>
        <v>3840</v>
      </c>
      <c r="Z352" s="21">
        <f t="shared" si="49"/>
        <v>2160</v>
      </c>
      <c r="AA352" s="57">
        <f t="shared" si="50"/>
        <v>200968.29721068247</v>
      </c>
      <c r="AB352" s="59">
        <f t="shared" si="51"/>
        <v>1.7777777777777777</v>
      </c>
      <c r="AC352" s="61">
        <f t="shared" si="52"/>
        <v>685.8</v>
      </c>
    </row>
    <row r="353" spans="4:29" hidden="1">
      <c r="D353" s="12">
        <v>347</v>
      </c>
      <c r="E353" s="36" t="s">
        <v>68</v>
      </c>
      <c r="F353" s="16" t="s">
        <v>9</v>
      </c>
      <c r="G353" s="14" t="s">
        <v>40</v>
      </c>
      <c r="H353" s="13" t="s">
        <v>5</v>
      </c>
      <c r="I353" s="13" t="s">
        <v>122</v>
      </c>
      <c r="J353" s="13"/>
      <c r="K353" s="13"/>
      <c r="L353" s="14">
        <v>31.5</v>
      </c>
      <c r="M353" s="14" t="s">
        <v>15</v>
      </c>
      <c r="N353" s="31" t="s">
        <v>65</v>
      </c>
      <c r="O353" s="14" t="s">
        <v>1</v>
      </c>
      <c r="P353" s="14" t="s">
        <v>35</v>
      </c>
      <c r="Q353" s="31">
        <v>5000</v>
      </c>
      <c r="R353" s="31">
        <v>1152</v>
      </c>
      <c r="S353" s="30">
        <v>0.13750000000000001</v>
      </c>
      <c r="T353" s="66">
        <f t="shared" si="45"/>
        <v>4.3312500000000007</v>
      </c>
      <c r="U353" s="66">
        <f t="shared" si="46"/>
        <v>3.7611775068249254E-2</v>
      </c>
      <c r="V353" s="38">
        <f t="shared" si="47"/>
        <v>0.38775000000000009</v>
      </c>
      <c r="W353" s="54">
        <v>2.8200000000000003</v>
      </c>
      <c r="X353" s="71" t="str">
        <f t="shared" si="53"/>
        <v>Q3 2022</v>
      </c>
      <c r="Y353" s="21">
        <f t="shared" si="48"/>
        <v>3840</v>
      </c>
      <c r="Z353" s="21">
        <f t="shared" si="49"/>
        <v>2160</v>
      </c>
      <c r="AA353" s="57">
        <f t="shared" si="50"/>
        <v>273540.18231454003</v>
      </c>
      <c r="AB353" s="59">
        <f t="shared" si="51"/>
        <v>1.7777777777777777</v>
      </c>
      <c r="AC353" s="61">
        <f t="shared" si="52"/>
        <v>800.09999999999991</v>
      </c>
    </row>
    <row r="354" spans="4:29" hidden="1">
      <c r="D354" s="12">
        <v>348</v>
      </c>
      <c r="E354" s="36" t="s">
        <v>68</v>
      </c>
      <c r="F354" s="16" t="s">
        <v>9</v>
      </c>
      <c r="G354" s="14" t="s">
        <v>40</v>
      </c>
      <c r="H354" s="13" t="s">
        <v>90</v>
      </c>
      <c r="I354" s="13" t="s">
        <v>54</v>
      </c>
      <c r="J354" s="13" t="s">
        <v>92</v>
      </c>
      <c r="K354" s="13" t="s">
        <v>43</v>
      </c>
      <c r="L354" s="14">
        <v>17.3</v>
      </c>
      <c r="M354" s="14" t="s">
        <v>15</v>
      </c>
      <c r="N354" s="31">
        <v>1000000</v>
      </c>
      <c r="O354" s="14" t="s">
        <v>2</v>
      </c>
      <c r="P354" s="14" t="s">
        <v>47</v>
      </c>
      <c r="Q354" s="31">
        <v>4000</v>
      </c>
      <c r="R354" s="31">
        <v>1152</v>
      </c>
      <c r="S354" s="30">
        <v>5.5E-2</v>
      </c>
      <c r="T354" s="66">
        <f t="shared" si="45"/>
        <v>0.95150000000000001</v>
      </c>
      <c r="U354" s="66">
        <f t="shared" si="46"/>
        <v>4.5378999889851626E-3</v>
      </c>
      <c r="V354" s="38">
        <f t="shared" si="47"/>
        <v>0.15510000000000002</v>
      </c>
      <c r="W354" s="54">
        <v>2.8200000000000003</v>
      </c>
      <c r="X354" s="71" t="str">
        <f t="shared" si="53"/>
        <v>Q3 2022</v>
      </c>
      <c r="Y354" s="21">
        <f t="shared" si="48"/>
        <v>3840</v>
      </c>
      <c r="Z354" s="21">
        <f t="shared" si="49"/>
        <v>2160</v>
      </c>
      <c r="AA354" s="57">
        <f t="shared" si="50"/>
        <v>82507.272527002962</v>
      </c>
      <c r="AB354" s="59">
        <f t="shared" si="51"/>
        <v>1.7777777777777777</v>
      </c>
      <c r="AC354" s="61">
        <f t="shared" si="52"/>
        <v>439.42</v>
      </c>
    </row>
    <row r="355" spans="4:29" hidden="1">
      <c r="D355" s="12">
        <v>349</v>
      </c>
      <c r="E355" s="36" t="s">
        <v>68</v>
      </c>
      <c r="F355" s="16" t="s">
        <v>9</v>
      </c>
      <c r="G355" s="14" t="s">
        <v>40</v>
      </c>
      <c r="H355" s="13" t="s">
        <v>90</v>
      </c>
      <c r="I355" s="13" t="s">
        <v>31</v>
      </c>
      <c r="J355" s="13" t="s">
        <v>216</v>
      </c>
      <c r="K355" s="13" t="s">
        <v>57</v>
      </c>
      <c r="L355" s="14">
        <v>14.2</v>
      </c>
      <c r="M355" s="14" t="s">
        <v>63</v>
      </c>
      <c r="N355" s="31">
        <v>1000000</v>
      </c>
      <c r="O355" s="14" t="s">
        <v>2</v>
      </c>
      <c r="P355" s="14" t="s">
        <v>47</v>
      </c>
      <c r="Q355" s="31">
        <v>10384</v>
      </c>
      <c r="R355" s="31">
        <v>2596</v>
      </c>
      <c r="S355" s="30">
        <v>23.186972000000001</v>
      </c>
      <c r="T355" s="66">
        <f t="shared" si="45"/>
        <v>329.25500239999997</v>
      </c>
      <c r="U355" s="66">
        <f t="shared" si="46"/>
        <v>1.3778614312660065</v>
      </c>
      <c r="V355" s="38">
        <f t="shared" si="47"/>
        <v>65.387261040000013</v>
      </c>
      <c r="W355" s="54">
        <v>2.8200000000000003</v>
      </c>
      <c r="X355" s="71" t="str">
        <f t="shared" si="53"/>
        <v>Q3 2022</v>
      </c>
      <c r="Y355" s="21">
        <f t="shared" si="48"/>
        <v>3024</v>
      </c>
      <c r="Z355" s="21">
        <f t="shared" si="49"/>
        <v>1964</v>
      </c>
      <c r="AA355" s="57">
        <f t="shared" si="50"/>
        <v>59423.948554645533</v>
      </c>
      <c r="AB355" s="59">
        <f t="shared" si="51"/>
        <v>1.539714867617108</v>
      </c>
      <c r="AC355" s="61">
        <f t="shared" si="52"/>
        <v>360.67999999999995</v>
      </c>
    </row>
    <row r="356" spans="4:29" hidden="1">
      <c r="D356" s="12">
        <v>350</v>
      </c>
      <c r="E356" s="36" t="s">
        <v>68</v>
      </c>
      <c r="F356" s="16" t="s">
        <v>9</v>
      </c>
      <c r="G356" s="14" t="s">
        <v>40</v>
      </c>
      <c r="H356" s="13" t="s">
        <v>90</v>
      </c>
      <c r="I356" s="13" t="s">
        <v>31</v>
      </c>
      <c r="J356" s="13" t="s">
        <v>62</v>
      </c>
      <c r="K356" s="13" t="s">
        <v>57</v>
      </c>
      <c r="L356" s="14">
        <v>16.2</v>
      </c>
      <c r="M356" s="14" t="s">
        <v>64</v>
      </c>
      <c r="N356" s="31">
        <v>1000000</v>
      </c>
      <c r="O356" s="14" t="s">
        <v>2</v>
      </c>
      <c r="P356" s="14" t="s">
        <v>47</v>
      </c>
      <c r="Q356" s="31">
        <v>10384</v>
      </c>
      <c r="R356" s="31">
        <v>2596</v>
      </c>
      <c r="S356" s="30">
        <v>15.326790000000001</v>
      </c>
      <c r="T356" s="66">
        <f t="shared" si="45"/>
        <v>248.29399800000002</v>
      </c>
      <c r="U356" s="66">
        <f t="shared" si="46"/>
        <v>1.1831185660207124</v>
      </c>
      <c r="V356" s="38">
        <f t="shared" si="47"/>
        <v>43.221547800000003</v>
      </c>
      <c r="W356" s="54">
        <v>2.8200000000000003</v>
      </c>
      <c r="X356" s="71" t="str">
        <f t="shared" si="53"/>
        <v>Q3 2022</v>
      </c>
      <c r="Y356" s="21">
        <f t="shared" si="48"/>
        <v>3456</v>
      </c>
      <c r="Z356" s="21">
        <f t="shared" si="49"/>
        <v>2234</v>
      </c>
      <c r="AA356" s="57">
        <f t="shared" si="50"/>
        <v>77192.847688309979</v>
      </c>
      <c r="AB356" s="59">
        <f t="shared" si="51"/>
        <v>1.5470008952551477</v>
      </c>
      <c r="AC356" s="61">
        <f t="shared" si="52"/>
        <v>411.47999999999996</v>
      </c>
    </row>
    <row r="357" spans="4:29" hidden="1">
      <c r="D357" s="12">
        <v>351</v>
      </c>
      <c r="E357" s="36" t="s">
        <v>68</v>
      </c>
      <c r="F357" s="16" t="s">
        <v>9</v>
      </c>
      <c r="G357" s="14" t="s">
        <v>40</v>
      </c>
      <c r="H357" s="13" t="s">
        <v>90</v>
      </c>
      <c r="I357" s="13" t="s">
        <v>109</v>
      </c>
      <c r="J357" s="13" t="s">
        <v>127</v>
      </c>
      <c r="K357" s="13" t="s">
        <v>43</v>
      </c>
      <c r="L357" s="14">
        <v>16.2</v>
      </c>
      <c r="M357" s="14" t="s">
        <v>66</v>
      </c>
      <c r="N357" s="31">
        <v>1000000</v>
      </c>
      <c r="O357" s="14" t="s">
        <v>2</v>
      </c>
      <c r="P357" s="14" t="s">
        <v>47</v>
      </c>
      <c r="Q357" s="31">
        <v>4000</v>
      </c>
      <c r="R357" s="31">
        <v>512</v>
      </c>
      <c r="S357" s="30">
        <v>5.5E-2</v>
      </c>
      <c r="T357" s="66">
        <f t="shared" si="45"/>
        <v>0.89100000000000001</v>
      </c>
      <c r="U357" s="66">
        <f t="shared" si="46"/>
        <v>4.1853341447191002E-3</v>
      </c>
      <c r="V357" s="38">
        <f t="shared" si="47"/>
        <v>0.15510000000000002</v>
      </c>
      <c r="W357" s="54">
        <v>2.8200000000000003</v>
      </c>
      <c r="X357" s="71" t="str">
        <f t="shared" si="53"/>
        <v>Q3 2022</v>
      </c>
      <c r="Y357" s="21">
        <f t="shared" si="48"/>
        <v>2560</v>
      </c>
      <c r="Z357" s="21">
        <f t="shared" si="49"/>
        <v>1600</v>
      </c>
      <c r="AA357" s="57">
        <f t="shared" si="50"/>
        <v>76096.984449438183</v>
      </c>
      <c r="AB357" s="59">
        <f t="shared" si="51"/>
        <v>1.6</v>
      </c>
      <c r="AC357" s="61">
        <f t="shared" si="52"/>
        <v>411.47999999999996</v>
      </c>
    </row>
    <row r="358" spans="4:29" hidden="1">
      <c r="D358" s="12">
        <v>352</v>
      </c>
      <c r="E358" s="36" t="s">
        <v>68</v>
      </c>
      <c r="F358" s="16" t="s">
        <v>9</v>
      </c>
      <c r="G358" s="14" t="s">
        <v>40</v>
      </c>
      <c r="H358" s="13" t="s">
        <v>90</v>
      </c>
      <c r="I358" s="13" t="s">
        <v>109</v>
      </c>
      <c r="J358" s="13" t="s">
        <v>110</v>
      </c>
      <c r="K358" s="13" t="s">
        <v>43</v>
      </c>
      <c r="L358" s="14">
        <v>16.2</v>
      </c>
      <c r="M358" s="14" t="s">
        <v>64</v>
      </c>
      <c r="N358" s="31">
        <v>1000000</v>
      </c>
      <c r="O358" s="14" t="s">
        <v>2</v>
      </c>
      <c r="P358" s="14" t="s">
        <v>47</v>
      </c>
      <c r="Q358" s="31">
        <v>4000</v>
      </c>
      <c r="R358" s="31">
        <v>512</v>
      </c>
      <c r="S358" s="30">
        <v>5.5E-2</v>
      </c>
      <c r="T358" s="66">
        <f t="shared" si="45"/>
        <v>0.89100000000000001</v>
      </c>
      <c r="U358" s="66">
        <f t="shared" si="46"/>
        <v>4.2456066228570488E-3</v>
      </c>
      <c r="V358" s="38">
        <f t="shared" si="47"/>
        <v>0.15510000000000002</v>
      </c>
      <c r="W358" s="54">
        <v>2.8200000000000003</v>
      </c>
      <c r="X358" s="71" t="str">
        <f t="shared" si="53"/>
        <v>Q3 2022</v>
      </c>
      <c r="Y358" s="21">
        <f t="shared" si="48"/>
        <v>3456</v>
      </c>
      <c r="Z358" s="21">
        <f t="shared" si="49"/>
        <v>2234</v>
      </c>
      <c r="AA358" s="57">
        <f t="shared" si="50"/>
        <v>77192.847688309979</v>
      </c>
      <c r="AB358" s="59">
        <f t="shared" si="51"/>
        <v>1.5470008952551477</v>
      </c>
      <c r="AC358" s="61">
        <f t="shared" si="52"/>
        <v>411.47999999999996</v>
      </c>
    </row>
    <row r="359" spans="4:29" hidden="1">
      <c r="D359" s="12">
        <v>353</v>
      </c>
      <c r="E359" s="36" t="s">
        <v>68</v>
      </c>
      <c r="F359" s="16" t="s">
        <v>9</v>
      </c>
      <c r="G359" s="14" t="s">
        <v>40</v>
      </c>
      <c r="H359" s="13" t="s">
        <v>90</v>
      </c>
      <c r="I359" s="13" t="s">
        <v>102</v>
      </c>
      <c r="J359" s="13" t="s">
        <v>103</v>
      </c>
      <c r="K359" s="13" t="s">
        <v>43</v>
      </c>
      <c r="L359" s="14">
        <v>16</v>
      </c>
      <c r="M359" s="14" t="s">
        <v>66</v>
      </c>
      <c r="N359" s="31">
        <v>1000000</v>
      </c>
      <c r="O359" s="14" t="s">
        <v>2</v>
      </c>
      <c r="P359" s="14" t="s">
        <v>47</v>
      </c>
      <c r="Q359" s="31">
        <v>4000</v>
      </c>
      <c r="R359" s="31">
        <v>1152</v>
      </c>
      <c r="S359" s="30">
        <v>5.5E-2</v>
      </c>
      <c r="T359" s="66">
        <f t="shared" si="45"/>
        <v>0.88</v>
      </c>
      <c r="U359" s="66">
        <f t="shared" si="46"/>
        <v>4.082630471910112E-3</v>
      </c>
      <c r="V359" s="38">
        <f t="shared" si="47"/>
        <v>0.15510000000000002</v>
      </c>
      <c r="W359" s="54">
        <v>2.8200000000000003</v>
      </c>
      <c r="X359" s="71" t="str">
        <f t="shared" si="53"/>
        <v>Q3 2022</v>
      </c>
      <c r="Y359" s="21">
        <f t="shared" si="48"/>
        <v>2560</v>
      </c>
      <c r="Z359" s="21">
        <f t="shared" si="49"/>
        <v>1600</v>
      </c>
      <c r="AA359" s="57">
        <f t="shared" si="50"/>
        <v>74229.644943820225</v>
      </c>
      <c r="AB359" s="59">
        <f t="shared" si="51"/>
        <v>1.6</v>
      </c>
      <c r="AC359" s="61">
        <f t="shared" si="52"/>
        <v>406.4</v>
      </c>
    </row>
    <row r="360" spans="4:29" hidden="1">
      <c r="D360" s="12">
        <v>354</v>
      </c>
      <c r="E360" s="36" t="s">
        <v>68</v>
      </c>
      <c r="F360" s="16" t="s">
        <v>9</v>
      </c>
      <c r="G360" s="14" t="s">
        <v>40</v>
      </c>
      <c r="H360" s="13" t="s">
        <v>90</v>
      </c>
      <c r="I360" s="13" t="s">
        <v>102</v>
      </c>
      <c r="J360" s="13" t="s">
        <v>104</v>
      </c>
      <c r="K360" s="13" t="s">
        <v>43</v>
      </c>
      <c r="L360" s="14">
        <v>17.3</v>
      </c>
      <c r="M360" s="14" t="s">
        <v>15</v>
      </c>
      <c r="N360" s="31">
        <v>1000000</v>
      </c>
      <c r="O360" s="14" t="s">
        <v>2</v>
      </c>
      <c r="P360" s="14" t="s">
        <v>47</v>
      </c>
      <c r="Q360" s="31">
        <v>4000</v>
      </c>
      <c r="R360" s="31">
        <v>1152</v>
      </c>
      <c r="S360" s="30">
        <v>8.2500000000000004E-2</v>
      </c>
      <c r="T360" s="66">
        <f t="shared" si="45"/>
        <v>1.4272500000000001</v>
      </c>
      <c r="U360" s="66">
        <f t="shared" si="46"/>
        <v>6.8068499834777448E-3</v>
      </c>
      <c r="V360" s="38">
        <f t="shared" si="47"/>
        <v>0.23265000000000002</v>
      </c>
      <c r="W360" s="54">
        <v>2.8200000000000003</v>
      </c>
      <c r="X360" s="71" t="str">
        <f t="shared" si="53"/>
        <v>Q3 2022</v>
      </c>
      <c r="Y360" s="21">
        <f t="shared" si="48"/>
        <v>3840</v>
      </c>
      <c r="Z360" s="21">
        <f t="shared" si="49"/>
        <v>2160</v>
      </c>
      <c r="AA360" s="57">
        <f t="shared" si="50"/>
        <v>82507.272527002962</v>
      </c>
      <c r="AB360" s="59">
        <f t="shared" si="51"/>
        <v>1.7777777777777777</v>
      </c>
      <c r="AC360" s="61">
        <f t="shared" si="52"/>
        <v>439.42</v>
      </c>
    </row>
    <row r="361" spans="4:29" hidden="1">
      <c r="D361" s="12">
        <v>355</v>
      </c>
      <c r="E361" s="36" t="s">
        <v>68</v>
      </c>
      <c r="F361" s="16" t="s">
        <v>9</v>
      </c>
      <c r="G361" s="14" t="s">
        <v>40</v>
      </c>
      <c r="H361" s="13" t="s">
        <v>90</v>
      </c>
      <c r="I361" s="13" t="s">
        <v>135</v>
      </c>
      <c r="J361" s="13" t="s">
        <v>136</v>
      </c>
      <c r="K361" s="13"/>
      <c r="L361" s="14">
        <v>16.2</v>
      </c>
      <c r="M361" s="14" t="s">
        <v>66</v>
      </c>
      <c r="N361" s="31">
        <v>1000000</v>
      </c>
      <c r="O361" s="14" t="s">
        <v>2</v>
      </c>
      <c r="P361" s="14" t="s">
        <v>47</v>
      </c>
      <c r="Q361" s="31">
        <v>4000</v>
      </c>
      <c r="R361" s="31">
        <v>512</v>
      </c>
      <c r="S361" s="30">
        <v>0.22</v>
      </c>
      <c r="T361" s="66">
        <f t="shared" si="45"/>
        <v>3.5640000000000001</v>
      </c>
      <c r="U361" s="66">
        <f t="shared" si="46"/>
        <v>1.6741336578876401E-2</v>
      </c>
      <c r="V361" s="38">
        <f t="shared" si="47"/>
        <v>0.62040000000000006</v>
      </c>
      <c r="W361" s="54">
        <v>2.8200000000000003</v>
      </c>
      <c r="X361" s="71" t="str">
        <f t="shared" si="53"/>
        <v>Q3 2022</v>
      </c>
      <c r="Y361" s="21">
        <f t="shared" si="48"/>
        <v>2560</v>
      </c>
      <c r="Z361" s="21">
        <f t="shared" si="49"/>
        <v>1600</v>
      </c>
      <c r="AA361" s="57">
        <f t="shared" si="50"/>
        <v>76096.984449438183</v>
      </c>
      <c r="AB361" s="59">
        <f t="shared" si="51"/>
        <v>1.6</v>
      </c>
      <c r="AC361" s="61">
        <f t="shared" si="52"/>
        <v>411.47999999999996</v>
      </c>
    </row>
    <row r="362" spans="4:29" hidden="1">
      <c r="D362" s="12">
        <v>356</v>
      </c>
      <c r="E362" s="36" t="s">
        <v>68</v>
      </c>
      <c r="F362" s="16" t="s">
        <v>9</v>
      </c>
      <c r="G362" s="14" t="s">
        <v>40</v>
      </c>
      <c r="H362" s="13" t="s">
        <v>90</v>
      </c>
      <c r="I362" s="13" t="s">
        <v>45</v>
      </c>
      <c r="J362" s="13" t="s">
        <v>101</v>
      </c>
      <c r="K362" s="13" t="s">
        <v>43</v>
      </c>
      <c r="L362" s="14">
        <v>16</v>
      </c>
      <c r="M362" s="14" t="s">
        <v>66</v>
      </c>
      <c r="N362" s="31">
        <v>1000000</v>
      </c>
      <c r="O362" s="14" t="s">
        <v>2</v>
      </c>
      <c r="P362" s="14" t="s">
        <v>47</v>
      </c>
      <c r="Q362" s="31">
        <v>4000</v>
      </c>
      <c r="R362" s="31">
        <v>1152</v>
      </c>
      <c r="S362" s="30">
        <v>2.75E-2</v>
      </c>
      <c r="T362" s="66">
        <f t="shared" si="45"/>
        <v>0.44</v>
      </c>
      <c r="U362" s="66">
        <f t="shared" si="46"/>
        <v>2.041315235955056E-3</v>
      </c>
      <c r="V362" s="38">
        <f t="shared" si="47"/>
        <v>7.7550000000000008E-2</v>
      </c>
      <c r="W362" s="54">
        <v>2.8200000000000003</v>
      </c>
      <c r="X362" s="71" t="str">
        <f t="shared" si="53"/>
        <v>Q3 2022</v>
      </c>
      <c r="Y362" s="21">
        <f t="shared" si="48"/>
        <v>2560</v>
      </c>
      <c r="Z362" s="21">
        <f t="shared" si="49"/>
        <v>1600</v>
      </c>
      <c r="AA362" s="57">
        <f t="shared" si="50"/>
        <v>74229.644943820225</v>
      </c>
      <c r="AB362" s="59">
        <f t="shared" si="51"/>
        <v>1.6</v>
      </c>
      <c r="AC362" s="61">
        <f t="shared" si="52"/>
        <v>406.4</v>
      </c>
    </row>
    <row r="363" spans="4:29" hidden="1">
      <c r="D363" s="12">
        <v>357</v>
      </c>
      <c r="E363" s="36" t="s">
        <v>68</v>
      </c>
      <c r="F363" s="16" t="s">
        <v>9</v>
      </c>
      <c r="G363" s="14" t="s">
        <v>40</v>
      </c>
      <c r="H363" s="13" t="s">
        <v>90</v>
      </c>
      <c r="I363" s="13" t="s">
        <v>45</v>
      </c>
      <c r="J363" s="13" t="s">
        <v>46</v>
      </c>
      <c r="K363" s="13" t="s">
        <v>43</v>
      </c>
      <c r="L363" s="14">
        <v>17.3</v>
      </c>
      <c r="M363" s="14" t="s">
        <v>15</v>
      </c>
      <c r="N363" s="31">
        <v>1000000</v>
      </c>
      <c r="O363" s="14" t="s">
        <v>2</v>
      </c>
      <c r="P363" s="14" t="s">
        <v>47</v>
      </c>
      <c r="Q363" s="31">
        <v>10000</v>
      </c>
      <c r="R363" s="31">
        <v>240</v>
      </c>
      <c r="S363" s="30">
        <v>4.1250000000000002E-2</v>
      </c>
      <c r="T363" s="66">
        <f t="shared" si="45"/>
        <v>0.71362500000000006</v>
      </c>
      <c r="U363" s="66">
        <f t="shared" si="46"/>
        <v>3.4034249917388724E-3</v>
      </c>
      <c r="V363" s="38">
        <f t="shared" si="47"/>
        <v>0.11632500000000001</v>
      </c>
      <c r="W363" s="54">
        <v>2.8200000000000003</v>
      </c>
      <c r="X363" s="71" t="str">
        <f t="shared" si="53"/>
        <v>Q3 2022</v>
      </c>
      <c r="Y363" s="21">
        <f t="shared" si="48"/>
        <v>3840</v>
      </c>
      <c r="Z363" s="21">
        <f t="shared" si="49"/>
        <v>2160</v>
      </c>
      <c r="AA363" s="57">
        <f t="shared" si="50"/>
        <v>82507.272527002962</v>
      </c>
      <c r="AB363" s="59">
        <f t="shared" si="51"/>
        <v>1.7777777777777777</v>
      </c>
      <c r="AC363" s="61">
        <f t="shared" si="52"/>
        <v>439.42</v>
      </c>
    </row>
    <row r="364" spans="4:29" hidden="1">
      <c r="D364" s="12">
        <v>358</v>
      </c>
      <c r="E364" s="36" t="s">
        <v>68</v>
      </c>
      <c r="F364" s="16" t="s">
        <v>9</v>
      </c>
      <c r="G364" s="14" t="s">
        <v>40</v>
      </c>
      <c r="H364" s="13" t="s">
        <v>4</v>
      </c>
      <c r="I364" s="13" t="s">
        <v>31</v>
      </c>
      <c r="J364" s="13" t="s">
        <v>56</v>
      </c>
      <c r="K364" s="13" t="s">
        <v>57</v>
      </c>
      <c r="L364" s="14">
        <v>12.9</v>
      </c>
      <c r="M364" s="14" t="s">
        <v>16</v>
      </c>
      <c r="N364" s="31">
        <v>1000000</v>
      </c>
      <c r="O364" s="14" t="s">
        <v>2</v>
      </c>
      <c r="P364" s="14" t="s">
        <v>47</v>
      </c>
      <c r="Q364" s="31">
        <v>10384</v>
      </c>
      <c r="R364" s="31">
        <v>2596</v>
      </c>
      <c r="S364" s="30">
        <v>25.971682000000001</v>
      </c>
      <c r="T364" s="66">
        <f t="shared" si="45"/>
        <v>335.0346978</v>
      </c>
      <c r="U364" s="66">
        <f t="shared" si="46"/>
        <v>1.3382238279437639</v>
      </c>
      <c r="V364" s="38">
        <f t="shared" si="47"/>
        <v>73.240143240000009</v>
      </c>
      <c r="W364" s="54">
        <v>2.8200000000000003</v>
      </c>
      <c r="X364" s="71" t="str">
        <f t="shared" si="53"/>
        <v>Q3 2022</v>
      </c>
      <c r="Y364" s="21">
        <f t="shared" si="48"/>
        <v>2732</v>
      </c>
      <c r="Z364" s="21">
        <f t="shared" si="49"/>
        <v>2048</v>
      </c>
      <c r="AA364" s="57">
        <f t="shared" si="50"/>
        <v>51526.267260771325</v>
      </c>
      <c r="AB364" s="59">
        <f t="shared" si="51"/>
        <v>1.333984375</v>
      </c>
      <c r="AC364" s="61">
        <f t="shared" si="52"/>
        <v>327.65999999999997</v>
      </c>
    </row>
    <row r="365" spans="4:29" hidden="1">
      <c r="D365" s="12">
        <v>359</v>
      </c>
      <c r="E365" s="36" t="s">
        <v>68</v>
      </c>
      <c r="F365" s="16" t="s">
        <v>9</v>
      </c>
      <c r="G365" s="14" t="s">
        <v>40</v>
      </c>
      <c r="H365" s="13" t="s">
        <v>6</v>
      </c>
      <c r="I365" s="13" t="s">
        <v>219</v>
      </c>
      <c r="J365" s="13"/>
      <c r="K365" s="13"/>
      <c r="L365" s="14">
        <v>55</v>
      </c>
      <c r="M365" s="14" t="s">
        <v>15</v>
      </c>
      <c r="N365" s="31">
        <v>1000000</v>
      </c>
      <c r="O365" s="14" t="s">
        <v>2</v>
      </c>
      <c r="P365" s="14" t="s">
        <v>35</v>
      </c>
      <c r="Q365" s="31">
        <v>6804.6390532544374</v>
      </c>
      <c r="R365" s="31">
        <v>567.05325443786978</v>
      </c>
      <c r="S365" s="30">
        <v>3.7426000000000001E-2</v>
      </c>
      <c r="T365" s="66">
        <f t="shared" si="45"/>
        <v>2.05843</v>
      </c>
      <c r="U365" s="66">
        <f t="shared" si="46"/>
        <v>3.121036277298516E-2</v>
      </c>
      <c r="V365" s="38">
        <f t="shared" si="47"/>
        <v>0.10554132000000001</v>
      </c>
      <c r="W365" s="54">
        <v>2.8200000000000003</v>
      </c>
      <c r="X365" s="71" t="str">
        <f t="shared" si="53"/>
        <v>Q3 2022</v>
      </c>
      <c r="Y365" s="21">
        <f t="shared" si="48"/>
        <v>3840</v>
      </c>
      <c r="Z365" s="21">
        <f t="shared" si="49"/>
        <v>2160</v>
      </c>
      <c r="AA365" s="57">
        <f t="shared" si="50"/>
        <v>833921.94658753707</v>
      </c>
      <c r="AB365" s="59">
        <f t="shared" si="51"/>
        <v>1.7777777777777777</v>
      </c>
      <c r="AC365" s="61">
        <f t="shared" si="52"/>
        <v>1397</v>
      </c>
    </row>
    <row r="366" spans="4:29" hidden="1">
      <c r="D366" s="12">
        <v>360</v>
      </c>
      <c r="E366" s="36" t="s">
        <v>68</v>
      </c>
      <c r="F366" s="16" t="s">
        <v>9</v>
      </c>
      <c r="G366" s="14" t="s">
        <v>40</v>
      </c>
      <c r="H366" s="13" t="s">
        <v>6</v>
      </c>
      <c r="I366" s="13" t="s">
        <v>219</v>
      </c>
      <c r="J366" s="13"/>
      <c r="K366" s="13"/>
      <c r="L366" s="14">
        <v>65</v>
      </c>
      <c r="M366" s="14" t="s">
        <v>15</v>
      </c>
      <c r="N366" s="31">
        <v>1000000</v>
      </c>
      <c r="O366" s="14" t="s">
        <v>2</v>
      </c>
      <c r="P366" s="14" t="s">
        <v>35</v>
      </c>
      <c r="Q366" s="31">
        <v>9504</v>
      </c>
      <c r="R366" s="31">
        <v>792</v>
      </c>
      <c r="S366" s="30">
        <v>7.8408000000000005E-2</v>
      </c>
      <c r="T366" s="66">
        <f t="shared" si="45"/>
        <v>5.0965199999999999</v>
      </c>
      <c r="U366" s="66">
        <f t="shared" si="46"/>
        <v>9.132446021469437E-2</v>
      </c>
      <c r="V366" s="38">
        <f t="shared" si="47"/>
        <v>0.22111056000000004</v>
      </c>
      <c r="W366" s="54">
        <v>2.8200000000000003</v>
      </c>
      <c r="X366" s="71" t="str">
        <f t="shared" si="53"/>
        <v>Q3 2022</v>
      </c>
      <c r="Y366" s="21">
        <f t="shared" si="48"/>
        <v>3840</v>
      </c>
      <c r="Z366" s="21">
        <f t="shared" si="49"/>
        <v>2160</v>
      </c>
      <c r="AA366" s="57">
        <f t="shared" si="50"/>
        <v>1164733.9584569733</v>
      </c>
      <c r="AB366" s="59">
        <f t="shared" si="51"/>
        <v>1.7777777777777777</v>
      </c>
      <c r="AC366" s="61">
        <f t="shared" si="52"/>
        <v>1651</v>
      </c>
    </row>
    <row r="367" spans="4:29" hidden="1">
      <c r="D367" s="12">
        <v>361</v>
      </c>
      <c r="E367" s="36" t="s">
        <v>68</v>
      </c>
      <c r="F367" s="16" t="s">
        <v>9</v>
      </c>
      <c r="G367" s="14" t="s">
        <v>40</v>
      </c>
      <c r="H367" s="13" t="s">
        <v>6</v>
      </c>
      <c r="I367" s="13" t="s">
        <v>219</v>
      </c>
      <c r="J367" s="13"/>
      <c r="K367" s="13"/>
      <c r="L367" s="14">
        <v>75</v>
      </c>
      <c r="M367" s="14" t="s">
        <v>15</v>
      </c>
      <c r="N367" s="31">
        <v>1000000</v>
      </c>
      <c r="O367" s="14" t="s">
        <v>2</v>
      </c>
      <c r="P367" s="14" t="s">
        <v>35</v>
      </c>
      <c r="Q367" s="31">
        <v>13685.759999999997</v>
      </c>
      <c r="R367" s="31">
        <v>1140.4799999999998</v>
      </c>
      <c r="S367" s="30">
        <v>5.6453999999999997E-2</v>
      </c>
      <c r="T367" s="66">
        <f t="shared" si="45"/>
        <v>4.2340499999999999</v>
      </c>
      <c r="U367" s="66">
        <f t="shared" si="46"/>
        <v>8.7542162428486642E-2</v>
      </c>
      <c r="V367" s="38">
        <f t="shared" si="47"/>
        <v>0.15920028</v>
      </c>
      <c r="W367" s="54">
        <v>2.8200000000000003</v>
      </c>
      <c r="X367" s="71" t="str">
        <f t="shared" si="53"/>
        <v>Q3 2022</v>
      </c>
      <c r="Y367" s="21">
        <f t="shared" si="48"/>
        <v>3840</v>
      </c>
      <c r="Z367" s="21">
        <f t="shared" si="49"/>
        <v>2160</v>
      </c>
      <c r="AA367" s="57">
        <f t="shared" si="50"/>
        <v>1550681.3056379822</v>
      </c>
      <c r="AB367" s="59">
        <f t="shared" si="51"/>
        <v>1.7777777777777777</v>
      </c>
      <c r="AC367" s="61">
        <f t="shared" si="52"/>
        <v>1905</v>
      </c>
    </row>
    <row r="368" spans="4:29" hidden="1">
      <c r="D368" s="12">
        <v>362</v>
      </c>
      <c r="E368" s="36" t="s">
        <v>68</v>
      </c>
      <c r="F368" s="16" t="s">
        <v>9</v>
      </c>
      <c r="G368" s="14" t="s">
        <v>40</v>
      </c>
      <c r="H368" s="13" t="s">
        <v>6</v>
      </c>
      <c r="I368" s="13" t="s">
        <v>139</v>
      </c>
      <c r="J368" s="13"/>
      <c r="K368" s="13" t="s">
        <v>123</v>
      </c>
      <c r="L368" s="14">
        <v>65</v>
      </c>
      <c r="M368" s="14" t="s">
        <v>15</v>
      </c>
      <c r="N368" s="31">
        <v>1000000</v>
      </c>
      <c r="O368" s="14" t="s">
        <v>1</v>
      </c>
      <c r="P368" s="14" t="s">
        <v>35</v>
      </c>
      <c r="Q368" s="31">
        <v>9216</v>
      </c>
      <c r="R368" s="31">
        <v>576</v>
      </c>
      <c r="S368" s="30">
        <v>6.6530000000000001E-3</v>
      </c>
      <c r="T368" s="66">
        <f t="shared" si="45"/>
        <v>0.43244500000000002</v>
      </c>
      <c r="U368" s="66">
        <f t="shared" si="46"/>
        <v>7.7489750256142433E-3</v>
      </c>
      <c r="V368" s="38">
        <f t="shared" si="47"/>
        <v>1.8761460000000001E-2</v>
      </c>
      <c r="W368" s="54">
        <v>2.8200000000000003</v>
      </c>
      <c r="X368" s="71" t="str">
        <f t="shared" si="53"/>
        <v>Q3 2022</v>
      </c>
      <c r="Y368" s="21">
        <f t="shared" si="48"/>
        <v>3840</v>
      </c>
      <c r="Z368" s="21">
        <f t="shared" si="49"/>
        <v>2160</v>
      </c>
      <c r="AA368" s="57">
        <f t="shared" si="50"/>
        <v>1164733.9584569733</v>
      </c>
      <c r="AB368" s="59">
        <f t="shared" si="51"/>
        <v>1.7777777777777777</v>
      </c>
      <c r="AC368" s="61">
        <f t="shared" si="52"/>
        <v>1651</v>
      </c>
    </row>
    <row r="369" spans="4:29" hidden="1">
      <c r="D369" s="12">
        <v>363</v>
      </c>
      <c r="E369" s="36" t="s">
        <v>68</v>
      </c>
      <c r="F369" s="16" t="s">
        <v>9</v>
      </c>
      <c r="G369" s="14" t="s">
        <v>40</v>
      </c>
      <c r="H369" s="13" t="s">
        <v>6</v>
      </c>
      <c r="I369" s="13" t="s">
        <v>48</v>
      </c>
      <c r="J369" s="13" t="s">
        <v>215</v>
      </c>
      <c r="K369" s="13" t="s">
        <v>123</v>
      </c>
      <c r="L369" s="14">
        <v>55</v>
      </c>
      <c r="M369" s="14" t="s">
        <v>15</v>
      </c>
      <c r="N369" s="31">
        <v>400000</v>
      </c>
      <c r="O369" s="14" t="s">
        <v>1</v>
      </c>
      <c r="P369" s="14" t="s">
        <v>35</v>
      </c>
      <c r="Q369" s="31">
        <v>2000</v>
      </c>
      <c r="R369" s="31">
        <v>200</v>
      </c>
      <c r="S369" s="30">
        <v>1.4581999999999999E-2</v>
      </c>
      <c r="T369" s="66">
        <f t="shared" si="45"/>
        <v>0.80201</v>
      </c>
      <c r="U369" s="66">
        <f t="shared" si="46"/>
        <v>1.2160249825139465E-2</v>
      </c>
      <c r="V369" s="38">
        <f t="shared" si="47"/>
        <v>4.1121240000000003E-2</v>
      </c>
      <c r="W369" s="54">
        <v>2.8200000000000003</v>
      </c>
      <c r="X369" s="71" t="str">
        <f t="shared" si="53"/>
        <v>Q3 2022</v>
      </c>
      <c r="Y369" s="21">
        <f t="shared" si="48"/>
        <v>3840</v>
      </c>
      <c r="Z369" s="21">
        <f t="shared" si="49"/>
        <v>2160</v>
      </c>
      <c r="AA369" s="57">
        <f t="shared" si="50"/>
        <v>833921.94658753707</v>
      </c>
      <c r="AB369" s="59">
        <f t="shared" si="51"/>
        <v>1.7777777777777777</v>
      </c>
      <c r="AC369" s="61">
        <f t="shared" si="52"/>
        <v>1397</v>
      </c>
    </row>
    <row r="370" spans="4:29" hidden="1">
      <c r="D370" s="12">
        <v>364</v>
      </c>
      <c r="E370" s="36" t="s">
        <v>68</v>
      </c>
      <c r="F370" s="16" t="s">
        <v>9</v>
      </c>
      <c r="G370" s="14" t="s">
        <v>40</v>
      </c>
      <c r="H370" s="13" t="s">
        <v>6</v>
      </c>
      <c r="I370" s="13" t="s">
        <v>48</v>
      </c>
      <c r="J370" s="13" t="s">
        <v>91</v>
      </c>
      <c r="K370" s="13" t="s">
        <v>123</v>
      </c>
      <c r="L370" s="14">
        <v>65</v>
      </c>
      <c r="M370" s="14" t="s">
        <v>15</v>
      </c>
      <c r="N370" s="31">
        <v>400000</v>
      </c>
      <c r="O370" s="14" t="s">
        <v>1</v>
      </c>
      <c r="P370" s="14" t="s">
        <v>35</v>
      </c>
      <c r="Q370" s="31">
        <v>9504</v>
      </c>
      <c r="R370" s="31">
        <v>792</v>
      </c>
      <c r="S370" s="30">
        <v>0.13858599999999999</v>
      </c>
      <c r="T370" s="66">
        <f t="shared" si="45"/>
        <v>9.0080899999999993</v>
      </c>
      <c r="U370" s="66">
        <f t="shared" si="46"/>
        <v>0.16141582036671809</v>
      </c>
      <c r="V370" s="38">
        <f t="shared" si="47"/>
        <v>0.39081252</v>
      </c>
      <c r="W370" s="54">
        <v>2.8200000000000003</v>
      </c>
      <c r="X370" s="71" t="str">
        <f t="shared" si="53"/>
        <v>Q3 2022</v>
      </c>
      <c r="Y370" s="21">
        <f t="shared" si="48"/>
        <v>3840</v>
      </c>
      <c r="Z370" s="21">
        <f t="shared" si="49"/>
        <v>2160</v>
      </c>
      <c r="AA370" s="57">
        <f t="shared" si="50"/>
        <v>1164733.9584569733</v>
      </c>
      <c r="AB370" s="59">
        <f t="shared" si="51"/>
        <v>1.7777777777777777</v>
      </c>
      <c r="AC370" s="61">
        <f t="shared" si="52"/>
        <v>1651</v>
      </c>
    </row>
    <row r="371" spans="4:29" hidden="1">
      <c r="D371" s="12">
        <v>365</v>
      </c>
      <c r="E371" s="36" t="s">
        <v>68</v>
      </c>
      <c r="F371" s="16" t="s">
        <v>9</v>
      </c>
      <c r="G371" s="14" t="s">
        <v>40</v>
      </c>
      <c r="H371" s="13" t="s">
        <v>6</v>
      </c>
      <c r="I371" s="13" t="s">
        <v>48</v>
      </c>
      <c r="J371" s="13" t="s">
        <v>49</v>
      </c>
      <c r="K371" s="13" t="s">
        <v>123</v>
      </c>
      <c r="L371" s="14">
        <v>75</v>
      </c>
      <c r="M371" s="14" t="s">
        <v>15</v>
      </c>
      <c r="N371" s="31">
        <v>400000</v>
      </c>
      <c r="O371" s="14" t="s">
        <v>1</v>
      </c>
      <c r="P371" s="14" t="s">
        <v>35</v>
      </c>
      <c r="Q371" s="31">
        <v>15360</v>
      </c>
      <c r="R371" s="31">
        <v>1280</v>
      </c>
      <c r="S371" s="30">
        <v>0.23728299999999999</v>
      </c>
      <c r="T371" s="66">
        <f t="shared" si="45"/>
        <v>17.796225</v>
      </c>
      <c r="U371" s="66">
        <f t="shared" si="46"/>
        <v>0.3679503122456973</v>
      </c>
      <c r="V371" s="38">
        <f t="shared" si="47"/>
        <v>0.66913806000000009</v>
      </c>
      <c r="W371" s="54">
        <v>2.8200000000000003</v>
      </c>
      <c r="X371" s="71" t="str">
        <f t="shared" si="53"/>
        <v>Q3 2022</v>
      </c>
      <c r="Y371" s="21">
        <f t="shared" si="48"/>
        <v>3840</v>
      </c>
      <c r="Z371" s="21">
        <f t="shared" si="49"/>
        <v>2160</v>
      </c>
      <c r="AA371" s="57">
        <f t="shared" si="50"/>
        <v>1550681.3056379822</v>
      </c>
      <c r="AB371" s="59">
        <f t="shared" si="51"/>
        <v>1.7777777777777777</v>
      </c>
      <c r="AC371" s="61">
        <f t="shared" si="52"/>
        <v>1905</v>
      </c>
    </row>
    <row r="372" spans="4:29" hidden="1">
      <c r="D372" s="12">
        <v>366</v>
      </c>
      <c r="E372" s="36" t="s">
        <v>68</v>
      </c>
      <c r="F372" s="16" t="s">
        <v>9</v>
      </c>
      <c r="G372" s="14" t="s">
        <v>40</v>
      </c>
      <c r="H372" s="13" t="s">
        <v>6</v>
      </c>
      <c r="I372" s="13" t="s">
        <v>48</v>
      </c>
      <c r="J372" s="13" t="s">
        <v>49</v>
      </c>
      <c r="K372" s="13" t="s">
        <v>123</v>
      </c>
      <c r="L372" s="14">
        <v>85</v>
      </c>
      <c r="M372" s="14" t="s">
        <v>15</v>
      </c>
      <c r="N372" s="31">
        <v>400000</v>
      </c>
      <c r="O372" s="14" t="s">
        <v>1</v>
      </c>
      <c r="P372" s="14" t="s">
        <v>35</v>
      </c>
      <c r="Q372" s="31">
        <v>15360</v>
      </c>
      <c r="R372" s="31">
        <v>1280</v>
      </c>
      <c r="S372" s="30">
        <v>3.7699000000000003E-2</v>
      </c>
      <c r="T372" s="66">
        <f t="shared" si="45"/>
        <v>3.2044150000000005</v>
      </c>
      <c r="U372" s="66">
        <f t="shared" si="46"/>
        <v>7.508751058853412E-2</v>
      </c>
      <c r="V372" s="38">
        <f t="shared" si="47"/>
        <v>0.10631118000000002</v>
      </c>
      <c r="W372" s="54">
        <v>2.8200000000000003</v>
      </c>
      <c r="X372" s="71" t="str">
        <f t="shared" si="53"/>
        <v>Q3 2022</v>
      </c>
      <c r="Y372" s="21">
        <f t="shared" si="48"/>
        <v>3840</v>
      </c>
      <c r="Z372" s="21">
        <f t="shared" si="49"/>
        <v>2160</v>
      </c>
      <c r="AA372" s="57">
        <f t="shared" si="50"/>
        <v>1991763.9881305636</v>
      </c>
      <c r="AB372" s="59">
        <f t="shared" si="51"/>
        <v>1.7777777777777777</v>
      </c>
      <c r="AC372" s="61">
        <f t="shared" si="52"/>
        <v>2159</v>
      </c>
    </row>
    <row r="373" spans="4:29" hidden="1">
      <c r="D373" s="12">
        <v>367</v>
      </c>
      <c r="E373" s="36" t="s">
        <v>68</v>
      </c>
      <c r="F373" s="16" t="s">
        <v>9</v>
      </c>
      <c r="G373" s="14" t="s">
        <v>40</v>
      </c>
      <c r="H373" s="13" t="s">
        <v>6</v>
      </c>
      <c r="I373" s="13" t="s">
        <v>93</v>
      </c>
      <c r="J373" s="13" t="s">
        <v>94</v>
      </c>
      <c r="K373" s="13" t="s">
        <v>95</v>
      </c>
      <c r="L373" s="14">
        <v>75</v>
      </c>
      <c r="M373" s="14" t="s">
        <v>15</v>
      </c>
      <c r="N373" s="31">
        <v>1000000</v>
      </c>
      <c r="O373" s="14" t="s">
        <v>2</v>
      </c>
      <c r="P373" s="14" t="s">
        <v>35</v>
      </c>
      <c r="Q373" s="31">
        <v>46080</v>
      </c>
      <c r="R373" s="31">
        <v>2880</v>
      </c>
      <c r="S373" s="30">
        <v>0.103118</v>
      </c>
      <c r="T373" s="66">
        <f t="shared" si="45"/>
        <v>7.7338500000000003</v>
      </c>
      <c r="U373" s="66">
        <f t="shared" si="46"/>
        <v>0.15990315487477744</v>
      </c>
      <c r="V373" s="38">
        <f t="shared" si="47"/>
        <v>0.29079276000000004</v>
      </c>
      <c r="W373" s="54">
        <v>2.8200000000000003</v>
      </c>
      <c r="X373" s="71" t="str">
        <f t="shared" si="53"/>
        <v>Q3 2022</v>
      </c>
      <c r="Y373" s="21">
        <f t="shared" si="48"/>
        <v>3840</v>
      </c>
      <c r="Z373" s="21">
        <f t="shared" si="49"/>
        <v>2160</v>
      </c>
      <c r="AA373" s="57">
        <f t="shared" si="50"/>
        <v>1550681.3056379822</v>
      </c>
      <c r="AB373" s="59">
        <f t="shared" si="51"/>
        <v>1.7777777777777777</v>
      </c>
      <c r="AC373" s="61">
        <f t="shared" si="52"/>
        <v>1905</v>
      </c>
    </row>
    <row r="374" spans="4:29" hidden="1">
      <c r="D374" s="12">
        <v>368</v>
      </c>
      <c r="E374" s="36" t="s">
        <v>68</v>
      </c>
      <c r="F374" s="16" t="s">
        <v>9</v>
      </c>
      <c r="G374" s="14" t="s">
        <v>40</v>
      </c>
      <c r="H374" s="13" t="s">
        <v>6</v>
      </c>
      <c r="I374" s="13" t="s">
        <v>93</v>
      </c>
      <c r="J374" s="13" t="s">
        <v>94</v>
      </c>
      <c r="K374" s="13" t="s">
        <v>95</v>
      </c>
      <c r="L374" s="14">
        <v>85</v>
      </c>
      <c r="M374" s="14" t="s">
        <v>52</v>
      </c>
      <c r="N374" s="31">
        <v>1000000</v>
      </c>
      <c r="O374" s="14" t="s">
        <v>2</v>
      </c>
      <c r="P374" s="14" t="s">
        <v>35</v>
      </c>
      <c r="Q374" s="31">
        <v>46080</v>
      </c>
      <c r="R374" s="31">
        <v>2880</v>
      </c>
      <c r="S374" s="30">
        <v>2.6610999999999999E-2</v>
      </c>
      <c r="T374" s="66">
        <f t="shared" si="45"/>
        <v>2.2619349999999998</v>
      </c>
      <c r="U374" s="66">
        <f t="shared" si="46"/>
        <v>5.300283148814243E-2</v>
      </c>
      <c r="V374" s="38">
        <f t="shared" si="47"/>
        <v>7.5043020000000002E-2</v>
      </c>
      <c r="W374" s="54">
        <v>2.8200000000000003</v>
      </c>
      <c r="X374" s="71" t="str">
        <f t="shared" si="53"/>
        <v>Q3 2022</v>
      </c>
      <c r="Y374" s="21">
        <f t="shared" si="48"/>
        <v>7680</v>
      </c>
      <c r="Z374" s="21">
        <f t="shared" si="49"/>
        <v>4320</v>
      </c>
      <c r="AA374" s="57">
        <f t="shared" si="50"/>
        <v>1991763.9881305636</v>
      </c>
      <c r="AB374" s="59">
        <f t="shared" si="51"/>
        <v>1.7777777777777777</v>
      </c>
      <c r="AC374" s="61">
        <f t="shared" si="52"/>
        <v>2159</v>
      </c>
    </row>
    <row r="375" spans="4:29" hidden="1">
      <c r="D375" s="12">
        <v>369</v>
      </c>
      <c r="E375" s="36" t="s">
        <v>68</v>
      </c>
      <c r="F375" s="16" t="s">
        <v>9</v>
      </c>
      <c r="G375" s="14" t="s">
        <v>40</v>
      </c>
      <c r="H375" s="13" t="s">
        <v>6</v>
      </c>
      <c r="I375" s="13" t="s">
        <v>93</v>
      </c>
      <c r="J375" s="13" t="s">
        <v>38</v>
      </c>
      <c r="K375" s="13"/>
      <c r="L375" s="14">
        <v>65</v>
      </c>
      <c r="M375" s="14" t="s">
        <v>15</v>
      </c>
      <c r="N375" s="31">
        <v>1000000</v>
      </c>
      <c r="O375" s="14" t="s">
        <v>2</v>
      </c>
      <c r="P375" s="14" t="s">
        <v>35</v>
      </c>
      <c r="Q375" s="31">
        <v>37440</v>
      </c>
      <c r="R375" s="31">
        <v>2340</v>
      </c>
      <c r="S375" s="30">
        <v>4.0541000000000001E-2</v>
      </c>
      <c r="T375" s="66">
        <f t="shared" si="45"/>
        <v>2.6351650000000002</v>
      </c>
      <c r="U375" s="66">
        <f t="shared" si="46"/>
        <v>4.7219479409804151E-2</v>
      </c>
      <c r="V375" s="38">
        <f t="shared" si="47"/>
        <v>0.11432562000000002</v>
      </c>
      <c r="W375" s="54">
        <v>2.8200000000000003</v>
      </c>
      <c r="X375" s="71" t="str">
        <f t="shared" si="53"/>
        <v>Q3 2022</v>
      </c>
      <c r="Y375" s="21">
        <f t="shared" si="48"/>
        <v>3840</v>
      </c>
      <c r="Z375" s="21">
        <f t="shared" si="49"/>
        <v>2160</v>
      </c>
      <c r="AA375" s="57">
        <f t="shared" si="50"/>
        <v>1164733.9584569733</v>
      </c>
      <c r="AB375" s="59">
        <f t="shared" si="51"/>
        <v>1.7777777777777777</v>
      </c>
      <c r="AC375" s="61">
        <f t="shared" si="52"/>
        <v>1651</v>
      </c>
    </row>
    <row r="376" spans="4:29" hidden="1">
      <c r="D376" s="12">
        <v>370</v>
      </c>
      <c r="E376" s="36" t="s">
        <v>68</v>
      </c>
      <c r="F376" s="16" t="s">
        <v>9</v>
      </c>
      <c r="G376" s="14" t="s">
        <v>40</v>
      </c>
      <c r="H376" s="13" t="s">
        <v>6</v>
      </c>
      <c r="I376" s="13" t="s">
        <v>125</v>
      </c>
      <c r="J376" s="13"/>
      <c r="K376" s="13" t="s">
        <v>123</v>
      </c>
      <c r="L376" s="14">
        <v>65</v>
      </c>
      <c r="M376" s="14" t="s">
        <v>15</v>
      </c>
      <c r="N376" s="31">
        <v>1000000</v>
      </c>
      <c r="O376" s="14" t="s">
        <v>2</v>
      </c>
      <c r="P376" s="14" t="s">
        <v>35</v>
      </c>
      <c r="Q376" s="31">
        <v>16384</v>
      </c>
      <c r="R376" s="31">
        <v>1000</v>
      </c>
      <c r="S376" s="30">
        <v>0.86597599999999997</v>
      </c>
      <c r="T376" s="66">
        <f t="shared" si="45"/>
        <v>56.288440000000001</v>
      </c>
      <c r="U376" s="66">
        <f t="shared" si="46"/>
        <v>1.0086316544087359</v>
      </c>
      <c r="V376" s="38">
        <f t="shared" si="47"/>
        <v>2.4420523200000002</v>
      </c>
      <c r="W376" s="54">
        <v>2.8200000000000003</v>
      </c>
      <c r="X376" s="71" t="str">
        <f t="shared" si="53"/>
        <v>Q3 2022</v>
      </c>
      <c r="Y376" s="21">
        <f t="shared" si="48"/>
        <v>3840</v>
      </c>
      <c r="Z376" s="21">
        <f t="shared" si="49"/>
        <v>2160</v>
      </c>
      <c r="AA376" s="57">
        <f t="shared" si="50"/>
        <v>1164733.9584569733</v>
      </c>
      <c r="AB376" s="59">
        <f t="shared" si="51"/>
        <v>1.7777777777777777</v>
      </c>
      <c r="AC376" s="61">
        <f t="shared" si="52"/>
        <v>1651</v>
      </c>
    </row>
    <row r="377" spans="4:29" hidden="1">
      <c r="D377" s="12">
        <v>371</v>
      </c>
      <c r="E377" s="36" t="s">
        <v>68</v>
      </c>
      <c r="F377" s="16" t="s">
        <v>9</v>
      </c>
      <c r="G377" s="14" t="s">
        <v>40</v>
      </c>
      <c r="H377" s="13" t="s">
        <v>6</v>
      </c>
      <c r="I377" s="13" t="s">
        <v>125</v>
      </c>
      <c r="J377" s="13"/>
      <c r="K377" s="13" t="s">
        <v>123</v>
      </c>
      <c r="L377" s="14">
        <v>65</v>
      </c>
      <c r="M377" s="14" t="s">
        <v>52</v>
      </c>
      <c r="N377" s="31">
        <v>1000000</v>
      </c>
      <c r="O377" s="14" t="s">
        <v>2</v>
      </c>
      <c r="P377" s="14" t="s">
        <v>35</v>
      </c>
      <c r="Q377" s="31">
        <v>12000</v>
      </c>
      <c r="R377" s="31">
        <v>1000</v>
      </c>
      <c r="S377" s="30">
        <v>5.4660000000000004E-3</v>
      </c>
      <c r="T377" s="66">
        <f t="shared" si="45"/>
        <v>0.35529000000000005</v>
      </c>
      <c r="U377" s="66">
        <f t="shared" si="46"/>
        <v>6.3664358169258171E-3</v>
      </c>
      <c r="V377" s="38">
        <f t="shared" si="47"/>
        <v>1.5414120000000003E-2</v>
      </c>
      <c r="W377" s="54">
        <v>2.8200000000000003</v>
      </c>
      <c r="X377" s="71" t="str">
        <f t="shared" si="53"/>
        <v>Q3 2022</v>
      </c>
      <c r="Y377" s="21">
        <f t="shared" si="48"/>
        <v>7680</v>
      </c>
      <c r="Z377" s="21">
        <f t="shared" si="49"/>
        <v>4320</v>
      </c>
      <c r="AA377" s="57">
        <f t="shared" si="50"/>
        <v>1164733.9584569733</v>
      </c>
      <c r="AB377" s="59">
        <f t="shared" si="51"/>
        <v>1.7777777777777777</v>
      </c>
      <c r="AC377" s="61">
        <f t="shared" si="52"/>
        <v>1651</v>
      </c>
    </row>
    <row r="378" spans="4:29" hidden="1">
      <c r="D378" s="12">
        <v>372</v>
      </c>
      <c r="E378" s="36" t="s">
        <v>68</v>
      </c>
      <c r="F378" s="16" t="s">
        <v>9</v>
      </c>
      <c r="G378" s="14" t="s">
        <v>40</v>
      </c>
      <c r="H378" s="13" t="s">
        <v>6</v>
      </c>
      <c r="I378" s="13" t="s">
        <v>125</v>
      </c>
      <c r="J378" s="13"/>
      <c r="K378" s="13" t="s">
        <v>123</v>
      </c>
      <c r="L378" s="14">
        <v>75</v>
      </c>
      <c r="M378" s="14" t="s">
        <v>15</v>
      </c>
      <c r="N378" s="31">
        <v>1000000</v>
      </c>
      <c r="O378" s="14" t="s">
        <v>2</v>
      </c>
      <c r="P378" s="14" t="s">
        <v>35</v>
      </c>
      <c r="Q378" s="31">
        <v>12000</v>
      </c>
      <c r="R378" s="31">
        <v>1000</v>
      </c>
      <c r="S378" s="30">
        <v>0.22273899999999999</v>
      </c>
      <c r="T378" s="66">
        <f t="shared" si="45"/>
        <v>16.705424999999998</v>
      </c>
      <c r="U378" s="66">
        <f t="shared" si="46"/>
        <v>0.34539720333649854</v>
      </c>
      <c r="V378" s="38">
        <f t="shared" si="47"/>
        <v>0.62812398000000003</v>
      </c>
      <c r="W378" s="54">
        <v>2.8200000000000003</v>
      </c>
      <c r="X378" s="71" t="str">
        <f t="shared" si="53"/>
        <v>Q3 2022</v>
      </c>
      <c r="Y378" s="21">
        <f t="shared" si="48"/>
        <v>3840</v>
      </c>
      <c r="Z378" s="21">
        <f t="shared" si="49"/>
        <v>2160</v>
      </c>
      <c r="AA378" s="57">
        <f t="shared" si="50"/>
        <v>1550681.3056379822</v>
      </c>
      <c r="AB378" s="59">
        <f t="shared" si="51"/>
        <v>1.7777777777777777</v>
      </c>
      <c r="AC378" s="61">
        <f t="shared" si="52"/>
        <v>1905</v>
      </c>
    </row>
    <row r="379" spans="4:29" hidden="1">
      <c r="D379" s="12">
        <v>373</v>
      </c>
      <c r="E379" s="36" t="s">
        <v>68</v>
      </c>
      <c r="F379" s="16" t="s">
        <v>9</v>
      </c>
      <c r="G379" s="14" t="s">
        <v>40</v>
      </c>
      <c r="H379" s="13" t="s">
        <v>6</v>
      </c>
      <c r="I379" s="13" t="s">
        <v>125</v>
      </c>
      <c r="J379" s="13"/>
      <c r="K379" s="13" t="s">
        <v>123</v>
      </c>
      <c r="L379" s="14">
        <v>75</v>
      </c>
      <c r="M379" s="14" t="s">
        <v>52</v>
      </c>
      <c r="N379" s="31">
        <v>1000000</v>
      </c>
      <c r="O379" s="14" t="s">
        <v>2</v>
      </c>
      <c r="P379" s="14" t="s">
        <v>35</v>
      </c>
      <c r="Q379" s="31">
        <v>16000</v>
      </c>
      <c r="R379" s="31">
        <v>2000</v>
      </c>
      <c r="S379" s="30">
        <v>3.6150000000000002E-3</v>
      </c>
      <c r="T379" s="66">
        <f t="shared" si="45"/>
        <v>0.271125</v>
      </c>
      <c r="U379" s="66">
        <f t="shared" si="46"/>
        <v>5.6057129198813062E-3</v>
      </c>
      <c r="V379" s="38">
        <f t="shared" si="47"/>
        <v>1.0194300000000002E-2</v>
      </c>
      <c r="W379" s="54">
        <v>2.8200000000000003</v>
      </c>
      <c r="X379" s="71" t="str">
        <f t="shared" si="53"/>
        <v>Q3 2022</v>
      </c>
      <c r="Y379" s="21">
        <f t="shared" si="48"/>
        <v>7680</v>
      </c>
      <c r="Z379" s="21">
        <f t="shared" si="49"/>
        <v>4320</v>
      </c>
      <c r="AA379" s="57">
        <f t="shared" si="50"/>
        <v>1550681.3056379822</v>
      </c>
      <c r="AB379" s="59">
        <f t="shared" si="51"/>
        <v>1.7777777777777777</v>
      </c>
      <c r="AC379" s="61">
        <f t="shared" si="52"/>
        <v>1905</v>
      </c>
    </row>
    <row r="380" spans="4:29" hidden="1">
      <c r="D380" s="12">
        <v>374</v>
      </c>
      <c r="E380" s="36" t="s">
        <v>68</v>
      </c>
      <c r="F380" s="16" t="s">
        <v>9</v>
      </c>
      <c r="G380" s="14" t="s">
        <v>40</v>
      </c>
      <c r="H380" s="13" t="s">
        <v>6</v>
      </c>
      <c r="I380" s="13" t="s">
        <v>125</v>
      </c>
      <c r="J380" s="13"/>
      <c r="K380" s="13" t="s">
        <v>123</v>
      </c>
      <c r="L380" s="14">
        <v>86</v>
      </c>
      <c r="M380" s="14" t="s">
        <v>15</v>
      </c>
      <c r="N380" s="31">
        <v>1000000</v>
      </c>
      <c r="O380" s="14" t="s">
        <v>2</v>
      </c>
      <c r="P380" s="14" t="s">
        <v>35</v>
      </c>
      <c r="Q380" s="31">
        <v>18000</v>
      </c>
      <c r="R380" s="31">
        <v>1200</v>
      </c>
      <c r="S380" s="30">
        <v>0.130691</v>
      </c>
      <c r="T380" s="66">
        <f t="shared" si="45"/>
        <v>11.239426</v>
      </c>
      <c r="U380" s="66">
        <f t="shared" si="46"/>
        <v>0.26646649412443163</v>
      </c>
      <c r="V380" s="38">
        <f t="shared" si="47"/>
        <v>0.36854862000000005</v>
      </c>
      <c r="W380" s="54">
        <v>2.8200000000000003</v>
      </c>
      <c r="X380" s="71" t="str">
        <f t="shared" si="53"/>
        <v>Q3 2022</v>
      </c>
      <c r="Y380" s="21">
        <f t="shared" si="48"/>
        <v>3840</v>
      </c>
      <c r="Z380" s="21">
        <f t="shared" si="49"/>
        <v>2160</v>
      </c>
      <c r="AA380" s="57">
        <f t="shared" si="50"/>
        <v>2038904.6998219588</v>
      </c>
      <c r="AB380" s="59">
        <f t="shared" si="51"/>
        <v>1.7777777777777777</v>
      </c>
      <c r="AC380" s="61">
        <f t="shared" si="52"/>
        <v>2184.4</v>
      </c>
    </row>
    <row r="381" spans="4:29" hidden="1">
      <c r="D381" s="12">
        <v>375</v>
      </c>
      <c r="E381" s="36" t="s">
        <v>68</v>
      </c>
      <c r="F381" s="16" t="s">
        <v>9</v>
      </c>
      <c r="G381" s="14" t="s">
        <v>40</v>
      </c>
      <c r="H381" s="13" t="s">
        <v>6</v>
      </c>
      <c r="I381" s="13" t="s">
        <v>125</v>
      </c>
      <c r="J381" s="13"/>
      <c r="K381" s="13" t="s">
        <v>123</v>
      </c>
      <c r="L381" s="14">
        <v>86</v>
      </c>
      <c r="M381" s="14" t="s">
        <v>52</v>
      </c>
      <c r="N381" s="31">
        <v>1000000</v>
      </c>
      <c r="O381" s="14" t="s">
        <v>2</v>
      </c>
      <c r="P381" s="14" t="s">
        <v>35</v>
      </c>
      <c r="Q381" s="31">
        <v>28800</v>
      </c>
      <c r="R381" s="31">
        <v>2400</v>
      </c>
      <c r="S381" s="30">
        <v>2.9100000000000003E-4</v>
      </c>
      <c r="T381" s="66">
        <f t="shared" si="45"/>
        <v>2.5026000000000003E-2</v>
      </c>
      <c r="U381" s="66">
        <f t="shared" si="46"/>
        <v>5.9332126764819013E-4</v>
      </c>
      <c r="V381" s="38">
        <f t="shared" si="47"/>
        <v>8.206200000000002E-4</v>
      </c>
      <c r="W381" s="54">
        <v>2.8200000000000003</v>
      </c>
      <c r="X381" s="71" t="str">
        <f t="shared" si="53"/>
        <v>Q3 2022</v>
      </c>
      <c r="Y381" s="21">
        <f t="shared" si="48"/>
        <v>7680</v>
      </c>
      <c r="Z381" s="21">
        <f t="shared" si="49"/>
        <v>4320</v>
      </c>
      <c r="AA381" s="57">
        <f t="shared" si="50"/>
        <v>2038904.6998219588</v>
      </c>
      <c r="AB381" s="59">
        <f t="shared" si="51"/>
        <v>1.7777777777777777</v>
      </c>
      <c r="AC381" s="61">
        <f t="shared" si="52"/>
        <v>2184.4</v>
      </c>
    </row>
    <row r="382" spans="4:29" hidden="1">
      <c r="D382" s="12">
        <v>376</v>
      </c>
      <c r="E382" s="36" t="s">
        <v>68</v>
      </c>
      <c r="F382" s="16" t="s">
        <v>9</v>
      </c>
      <c r="G382" s="14" t="s">
        <v>40</v>
      </c>
      <c r="H382" s="13" t="s">
        <v>6</v>
      </c>
      <c r="I382" s="13" t="s">
        <v>53</v>
      </c>
      <c r="J382" s="13" t="s">
        <v>126</v>
      </c>
      <c r="K382" s="13" t="s">
        <v>123</v>
      </c>
      <c r="L382" s="14">
        <v>43</v>
      </c>
      <c r="M382" s="14" t="s">
        <v>15</v>
      </c>
      <c r="N382" s="31">
        <v>1000000</v>
      </c>
      <c r="O382" s="14" t="s">
        <v>2</v>
      </c>
      <c r="P382" s="14" t="s">
        <v>35</v>
      </c>
      <c r="Q382" s="31">
        <v>3614.6269090909086</v>
      </c>
      <c r="R382" s="31">
        <v>301.21890909090905</v>
      </c>
      <c r="S382" s="30">
        <v>0.185331</v>
      </c>
      <c r="T382" s="66">
        <f t="shared" si="45"/>
        <v>7.969233</v>
      </c>
      <c r="U382" s="66">
        <f t="shared" si="46"/>
        <v>9.4468061730675859E-2</v>
      </c>
      <c r="V382" s="38">
        <f t="shared" si="47"/>
        <v>0.52263342000000002</v>
      </c>
      <c r="W382" s="54">
        <v>2.8200000000000003</v>
      </c>
      <c r="X382" s="71" t="str">
        <f t="shared" si="53"/>
        <v>Q3 2022</v>
      </c>
      <c r="Y382" s="21">
        <f t="shared" si="48"/>
        <v>3840</v>
      </c>
      <c r="Z382" s="21">
        <f t="shared" si="49"/>
        <v>2160</v>
      </c>
      <c r="AA382" s="57">
        <f t="shared" si="50"/>
        <v>509726.1749554897</v>
      </c>
      <c r="AB382" s="59">
        <f t="shared" si="51"/>
        <v>1.7777777777777777</v>
      </c>
      <c r="AC382" s="61">
        <f t="shared" si="52"/>
        <v>1092.2</v>
      </c>
    </row>
    <row r="383" spans="4:29" hidden="1">
      <c r="D383" s="12">
        <v>377</v>
      </c>
      <c r="E383" s="36" t="s">
        <v>68</v>
      </c>
      <c r="F383" s="16" t="s">
        <v>9</v>
      </c>
      <c r="G383" s="14" t="s">
        <v>40</v>
      </c>
      <c r="H383" s="13" t="s">
        <v>6</v>
      </c>
      <c r="I383" s="13" t="s">
        <v>53</v>
      </c>
      <c r="J383" s="13" t="s">
        <v>126</v>
      </c>
      <c r="K383" s="13" t="s">
        <v>123</v>
      </c>
      <c r="L383" s="14">
        <v>50</v>
      </c>
      <c r="M383" s="14" t="s">
        <v>15</v>
      </c>
      <c r="N383" s="31">
        <v>1000000</v>
      </c>
      <c r="O383" s="14" t="s">
        <v>2</v>
      </c>
      <c r="P383" s="14" t="s">
        <v>35</v>
      </c>
      <c r="Q383" s="31">
        <v>4887.272727272727</v>
      </c>
      <c r="R383" s="31">
        <v>407.27272727272725</v>
      </c>
      <c r="S383" s="30">
        <v>0.34803699999999999</v>
      </c>
      <c r="T383" s="66">
        <f t="shared" si="45"/>
        <v>17.40185</v>
      </c>
      <c r="U383" s="66">
        <f t="shared" si="46"/>
        <v>0.23986420869792285</v>
      </c>
      <c r="V383" s="38">
        <f t="shared" si="47"/>
        <v>0.98146434000000005</v>
      </c>
      <c r="W383" s="54">
        <v>2.8200000000000003</v>
      </c>
      <c r="X383" s="71" t="str">
        <f t="shared" si="53"/>
        <v>Q3 2022</v>
      </c>
      <c r="Y383" s="21">
        <f t="shared" si="48"/>
        <v>3840</v>
      </c>
      <c r="Z383" s="21">
        <f t="shared" si="49"/>
        <v>2160</v>
      </c>
      <c r="AA383" s="57">
        <f t="shared" si="50"/>
        <v>689191.69139465876</v>
      </c>
      <c r="AB383" s="59">
        <f t="shared" si="51"/>
        <v>1.7777777777777777</v>
      </c>
      <c r="AC383" s="61">
        <f t="shared" si="52"/>
        <v>1270</v>
      </c>
    </row>
    <row r="384" spans="4:29" hidden="1">
      <c r="D384" s="12">
        <v>378</v>
      </c>
      <c r="E384" s="36" t="s">
        <v>68</v>
      </c>
      <c r="F384" s="16" t="s">
        <v>9</v>
      </c>
      <c r="G384" s="14" t="s">
        <v>40</v>
      </c>
      <c r="H384" s="13" t="s">
        <v>6</v>
      </c>
      <c r="I384" s="13" t="s">
        <v>53</v>
      </c>
      <c r="J384" s="13" t="s">
        <v>126</v>
      </c>
      <c r="K384" s="13" t="s">
        <v>123</v>
      </c>
      <c r="L384" s="14">
        <v>55</v>
      </c>
      <c r="M384" s="14" t="s">
        <v>15</v>
      </c>
      <c r="N384" s="31">
        <v>1000000</v>
      </c>
      <c r="O384" s="14" t="s">
        <v>2</v>
      </c>
      <c r="P384" s="14" t="s">
        <v>35</v>
      </c>
      <c r="Q384" s="31">
        <v>6283.636363636364</v>
      </c>
      <c r="R384" s="31">
        <v>523.63636363636363</v>
      </c>
      <c r="S384" s="30">
        <v>1.344411</v>
      </c>
      <c r="T384" s="66">
        <f t="shared" si="45"/>
        <v>73.942605</v>
      </c>
      <c r="U384" s="66">
        <f t="shared" si="46"/>
        <v>1.1211338381336975</v>
      </c>
      <c r="V384" s="38">
        <f t="shared" si="47"/>
        <v>3.7912390200000003</v>
      </c>
      <c r="W384" s="54">
        <v>2.8200000000000003</v>
      </c>
      <c r="X384" s="71" t="str">
        <f t="shared" si="53"/>
        <v>Q3 2022</v>
      </c>
      <c r="Y384" s="21">
        <f t="shared" si="48"/>
        <v>3840</v>
      </c>
      <c r="Z384" s="21">
        <f t="shared" si="49"/>
        <v>2160</v>
      </c>
      <c r="AA384" s="57">
        <f t="shared" si="50"/>
        <v>833921.94658753707</v>
      </c>
      <c r="AB384" s="59">
        <f t="shared" si="51"/>
        <v>1.7777777777777777</v>
      </c>
      <c r="AC384" s="61">
        <f t="shared" si="52"/>
        <v>1397</v>
      </c>
    </row>
    <row r="385" spans="4:29" hidden="1">
      <c r="D385" s="12">
        <v>379</v>
      </c>
      <c r="E385" s="36" t="s">
        <v>68</v>
      </c>
      <c r="F385" s="16" t="s">
        <v>9</v>
      </c>
      <c r="G385" s="14" t="s">
        <v>40</v>
      </c>
      <c r="H385" s="13" t="s">
        <v>6</v>
      </c>
      <c r="I385" s="13" t="s">
        <v>53</v>
      </c>
      <c r="J385" s="13" t="s">
        <v>126</v>
      </c>
      <c r="K385" s="13" t="s">
        <v>123</v>
      </c>
      <c r="L385" s="14">
        <v>55</v>
      </c>
      <c r="M385" s="14" t="s">
        <v>52</v>
      </c>
      <c r="N385" s="31">
        <v>1000000</v>
      </c>
      <c r="O385" s="14" t="s">
        <v>2</v>
      </c>
      <c r="P385" s="14" t="s">
        <v>35</v>
      </c>
      <c r="Q385" s="31">
        <v>7873.1360946745563</v>
      </c>
      <c r="R385" s="31">
        <v>962.27218934911241</v>
      </c>
      <c r="S385" s="30">
        <v>0.18795600000000001</v>
      </c>
      <c r="T385" s="66">
        <f t="shared" si="45"/>
        <v>10.337580000000001</v>
      </c>
      <c r="U385" s="66">
        <f t="shared" si="46"/>
        <v>0.15674063339280714</v>
      </c>
      <c r="V385" s="38">
        <f t="shared" si="47"/>
        <v>0.5300359200000001</v>
      </c>
      <c r="W385" s="54">
        <v>2.8200000000000003</v>
      </c>
      <c r="X385" s="71" t="str">
        <f t="shared" si="53"/>
        <v>Q3 2022</v>
      </c>
      <c r="Y385" s="21">
        <f t="shared" si="48"/>
        <v>7680</v>
      </c>
      <c r="Z385" s="21">
        <f t="shared" si="49"/>
        <v>4320</v>
      </c>
      <c r="AA385" s="57">
        <f t="shared" si="50"/>
        <v>833921.94658753707</v>
      </c>
      <c r="AB385" s="59">
        <f t="shared" si="51"/>
        <v>1.7777777777777777</v>
      </c>
      <c r="AC385" s="61">
        <f t="shared" si="52"/>
        <v>1397</v>
      </c>
    </row>
    <row r="386" spans="4:29" hidden="1">
      <c r="D386" s="12">
        <v>380</v>
      </c>
      <c r="E386" s="36" t="s">
        <v>68</v>
      </c>
      <c r="F386" s="16" t="s">
        <v>9</v>
      </c>
      <c r="G386" s="14" t="s">
        <v>40</v>
      </c>
      <c r="H386" s="13" t="s">
        <v>6</v>
      </c>
      <c r="I386" s="13" t="s">
        <v>53</v>
      </c>
      <c r="J386" s="13" t="s">
        <v>126</v>
      </c>
      <c r="K386" s="13" t="s">
        <v>123</v>
      </c>
      <c r="L386" s="14">
        <v>65</v>
      </c>
      <c r="M386" s="14" t="s">
        <v>15</v>
      </c>
      <c r="N386" s="31">
        <v>1000000</v>
      </c>
      <c r="O386" s="14" t="s">
        <v>2</v>
      </c>
      <c r="P386" s="14" t="s">
        <v>35</v>
      </c>
      <c r="Q386" s="31">
        <v>8640</v>
      </c>
      <c r="R386" s="31">
        <v>720</v>
      </c>
      <c r="S386" s="30">
        <v>1.8008900000000001</v>
      </c>
      <c r="T386" s="66">
        <f t="shared" si="45"/>
        <v>117.05785</v>
      </c>
      <c r="U386" s="66">
        <f t="shared" si="46"/>
        <v>2.0975577384455786</v>
      </c>
      <c r="V386" s="38">
        <f t="shared" si="47"/>
        <v>5.0785098000000009</v>
      </c>
      <c r="W386" s="54">
        <v>2.8200000000000003</v>
      </c>
      <c r="X386" s="71" t="str">
        <f t="shared" si="53"/>
        <v>Q3 2022</v>
      </c>
      <c r="Y386" s="21">
        <f t="shared" si="48"/>
        <v>3840</v>
      </c>
      <c r="Z386" s="21">
        <f t="shared" si="49"/>
        <v>2160</v>
      </c>
      <c r="AA386" s="57">
        <f t="shared" si="50"/>
        <v>1164733.9584569733</v>
      </c>
      <c r="AB386" s="59">
        <f t="shared" si="51"/>
        <v>1.7777777777777777</v>
      </c>
      <c r="AC386" s="61">
        <f t="shared" si="52"/>
        <v>1651</v>
      </c>
    </row>
    <row r="387" spans="4:29" hidden="1">
      <c r="D387" s="12">
        <v>381</v>
      </c>
      <c r="E387" s="36" t="s">
        <v>68</v>
      </c>
      <c r="F387" s="16" t="s">
        <v>9</v>
      </c>
      <c r="G387" s="14" t="s">
        <v>40</v>
      </c>
      <c r="H387" s="13" t="s">
        <v>6</v>
      </c>
      <c r="I387" s="13" t="s">
        <v>53</v>
      </c>
      <c r="J387" s="13" t="s">
        <v>126</v>
      </c>
      <c r="K387" s="13" t="s">
        <v>123</v>
      </c>
      <c r="L387" s="14">
        <v>65</v>
      </c>
      <c r="M387" s="14" t="s">
        <v>52</v>
      </c>
      <c r="N387" s="31">
        <v>1000000</v>
      </c>
      <c r="O387" s="14" t="s">
        <v>2</v>
      </c>
      <c r="P387" s="14" t="s">
        <v>35</v>
      </c>
      <c r="Q387" s="31">
        <v>10996.363636363636</v>
      </c>
      <c r="R387" s="31">
        <v>1221.8181818181818</v>
      </c>
      <c r="S387" s="30">
        <v>0.41668100000000002</v>
      </c>
      <c r="T387" s="66">
        <f t="shared" si="45"/>
        <v>27.084265000000002</v>
      </c>
      <c r="U387" s="66">
        <f t="shared" si="46"/>
        <v>0.48532251054381015</v>
      </c>
      <c r="V387" s="38">
        <f t="shared" si="47"/>
        <v>1.1750404200000002</v>
      </c>
      <c r="W387" s="54">
        <v>2.8200000000000003</v>
      </c>
      <c r="X387" s="71" t="str">
        <f t="shared" si="53"/>
        <v>Q3 2022</v>
      </c>
      <c r="Y387" s="21">
        <f t="shared" si="48"/>
        <v>7680</v>
      </c>
      <c r="Z387" s="21">
        <f t="shared" si="49"/>
        <v>4320</v>
      </c>
      <c r="AA387" s="57">
        <f t="shared" si="50"/>
        <v>1164733.9584569733</v>
      </c>
      <c r="AB387" s="59">
        <f t="shared" si="51"/>
        <v>1.7777777777777777</v>
      </c>
      <c r="AC387" s="61">
        <f t="shared" si="52"/>
        <v>1651</v>
      </c>
    </row>
    <row r="388" spans="4:29" hidden="1">
      <c r="D388" s="12">
        <v>382</v>
      </c>
      <c r="E388" s="36" t="s">
        <v>68</v>
      </c>
      <c r="F388" s="16" t="s">
        <v>9</v>
      </c>
      <c r="G388" s="14" t="s">
        <v>40</v>
      </c>
      <c r="H388" s="13" t="s">
        <v>6</v>
      </c>
      <c r="I388" s="13" t="s">
        <v>53</v>
      </c>
      <c r="J388" s="13" t="s">
        <v>126</v>
      </c>
      <c r="K388" s="13" t="s">
        <v>123</v>
      </c>
      <c r="L388" s="14">
        <v>75</v>
      </c>
      <c r="M388" s="14" t="s">
        <v>15</v>
      </c>
      <c r="N388" s="31">
        <v>1000000</v>
      </c>
      <c r="O388" s="14" t="s">
        <v>2</v>
      </c>
      <c r="P388" s="14" t="s">
        <v>35</v>
      </c>
      <c r="Q388" s="31">
        <v>10909.09090909091</v>
      </c>
      <c r="R388" s="31">
        <v>909.09090909090912</v>
      </c>
      <c r="S388" s="30">
        <v>1.2621500000000001</v>
      </c>
      <c r="T388" s="66">
        <f t="shared" si="45"/>
        <v>94.66125000000001</v>
      </c>
      <c r="U388" s="66">
        <f t="shared" si="46"/>
        <v>1.9571924099109794</v>
      </c>
      <c r="V388" s="38">
        <f t="shared" si="47"/>
        <v>3.5592630000000005</v>
      </c>
      <c r="W388" s="54">
        <v>2.8200000000000003</v>
      </c>
      <c r="X388" s="71" t="str">
        <f t="shared" si="53"/>
        <v>Q3 2022</v>
      </c>
      <c r="Y388" s="21">
        <f t="shared" si="48"/>
        <v>3840</v>
      </c>
      <c r="Z388" s="21">
        <f t="shared" si="49"/>
        <v>2160</v>
      </c>
      <c r="AA388" s="57">
        <f t="shared" si="50"/>
        <v>1550681.3056379822</v>
      </c>
      <c r="AB388" s="59">
        <f t="shared" si="51"/>
        <v>1.7777777777777777</v>
      </c>
      <c r="AC388" s="61">
        <f t="shared" si="52"/>
        <v>1905</v>
      </c>
    </row>
    <row r="389" spans="4:29" hidden="1">
      <c r="D389" s="12">
        <v>383</v>
      </c>
      <c r="E389" s="36" t="s">
        <v>68</v>
      </c>
      <c r="F389" s="16" t="s">
        <v>9</v>
      </c>
      <c r="G389" s="14" t="s">
        <v>40</v>
      </c>
      <c r="H389" s="13" t="s">
        <v>6</v>
      </c>
      <c r="I389" s="13" t="s">
        <v>53</v>
      </c>
      <c r="J389" s="13" t="s">
        <v>126</v>
      </c>
      <c r="K389" s="13" t="s">
        <v>123</v>
      </c>
      <c r="L389" s="14">
        <v>75</v>
      </c>
      <c r="M389" s="14" t="s">
        <v>52</v>
      </c>
      <c r="N389" s="31">
        <v>1000000</v>
      </c>
      <c r="O389" s="14" t="s">
        <v>2</v>
      </c>
      <c r="P389" s="14" t="s">
        <v>35</v>
      </c>
      <c r="Q389" s="31">
        <v>15708.764159999995</v>
      </c>
      <c r="R389" s="31">
        <v>1745.4182399999995</v>
      </c>
      <c r="S389" s="30">
        <v>0.36940400000000001</v>
      </c>
      <c r="T389" s="66">
        <f t="shared" si="45"/>
        <v>27.705300000000001</v>
      </c>
      <c r="U389" s="66">
        <f t="shared" si="46"/>
        <v>0.57282787702789317</v>
      </c>
      <c r="V389" s="38">
        <f t="shared" si="47"/>
        <v>1.0417192800000001</v>
      </c>
      <c r="W389" s="54">
        <v>2.8200000000000003</v>
      </c>
      <c r="X389" s="71" t="str">
        <f t="shared" si="53"/>
        <v>Q3 2022</v>
      </c>
      <c r="Y389" s="21">
        <f t="shared" si="48"/>
        <v>7680</v>
      </c>
      <c r="Z389" s="21">
        <f t="shared" si="49"/>
        <v>4320</v>
      </c>
      <c r="AA389" s="57">
        <f t="shared" si="50"/>
        <v>1550681.3056379822</v>
      </c>
      <c r="AB389" s="59">
        <f t="shared" si="51"/>
        <v>1.7777777777777777</v>
      </c>
      <c r="AC389" s="61">
        <f t="shared" si="52"/>
        <v>1905</v>
      </c>
    </row>
    <row r="390" spans="4:29" hidden="1">
      <c r="D390" s="12">
        <v>384</v>
      </c>
      <c r="E390" s="36" t="s">
        <v>68</v>
      </c>
      <c r="F390" s="16" t="s">
        <v>9</v>
      </c>
      <c r="G390" s="14" t="s">
        <v>40</v>
      </c>
      <c r="H390" s="13" t="s">
        <v>6</v>
      </c>
      <c r="I390" s="13" t="s">
        <v>53</v>
      </c>
      <c r="J390" s="13" t="s">
        <v>126</v>
      </c>
      <c r="K390" s="13" t="s">
        <v>123</v>
      </c>
      <c r="L390" s="14">
        <v>85</v>
      </c>
      <c r="M390" s="14" t="s">
        <v>15</v>
      </c>
      <c r="N390" s="31">
        <v>1000000</v>
      </c>
      <c r="O390" s="14" t="s">
        <v>2</v>
      </c>
      <c r="P390" s="14" t="s">
        <v>35</v>
      </c>
      <c r="Q390" s="31">
        <v>14400</v>
      </c>
      <c r="R390" s="31">
        <v>1200</v>
      </c>
      <c r="S390" s="30">
        <v>1.097847</v>
      </c>
      <c r="T390" s="66">
        <f t="shared" si="45"/>
        <v>93.316995000000006</v>
      </c>
      <c r="U390" s="66">
        <f t="shared" si="46"/>
        <v>2.1866521190771748</v>
      </c>
      <c r="V390" s="38">
        <f t="shared" si="47"/>
        <v>3.0959285400000005</v>
      </c>
      <c r="W390" s="54">
        <v>2.8200000000000003</v>
      </c>
      <c r="X390" s="71" t="str">
        <f t="shared" si="53"/>
        <v>Q3 2022</v>
      </c>
      <c r="Y390" s="21">
        <f t="shared" si="48"/>
        <v>3840</v>
      </c>
      <c r="Z390" s="21">
        <f t="shared" si="49"/>
        <v>2160</v>
      </c>
      <c r="AA390" s="57">
        <f t="shared" si="50"/>
        <v>1991763.9881305636</v>
      </c>
      <c r="AB390" s="59">
        <f t="shared" si="51"/>
        <v>1.7777777777777777</v>
      </c>
      <c r="AC390" s="61">
        <f t="shared" si="52"/>
        <v>2159</v>
      </c>
    </row>
    <row r="391" spans="4:29" hidden="1">
      <c r="D391" s="12">
        <v>385</v>
      </c>
      <c r="E391" s="36" t="s">
        <v>68</v>
      </c>
      <c r="F391" s="16" t="s">
        <v>9</v>
      </c>
      <c r="G391" s="14" t="s">
        <v>40</v>
      </c>
      <c r="H391" s="13" t="s">
        <v>6</v>
      </c>
      <c r="I391" s="13" t="s">
        <v>53</v>
      </c>
      <c r="J391" s="13" t="s">
        <v>126</v>
      </c>
      <c r="K391" s="13" t="s">
        <v>123</v>
      </c>
      <c r="L391" s="14">
        <v>85</v>
      </c>
      <c r="M391" s="14" t="s">
        <v>52</v>
      </c>
      <c r="N391" s="31">
        <v>1000000</v>
      </c>
      <c r="O391" s="14" t="s">
        <v>2</v>
      </c>
      <c r="P391" s="14" t="s">
        <v>35</v>
      </c>
      <c r="Q391" s="31">
        <v>19145.454545454544</v>
      </c>
      <c r="R391" s="31">
        <v>2127.272727272727</v>
      </c>
      <c r="S391" s="30">
        <v>0.29323199999999999</v>
      </c>
      <c r="T391" s="66">
        <f t="shared" ref="T391:T454" si="54">L391*S391</f>
        <v>24.924720000000001</v>
      </c>
      <c r="U391" s="66">
        <f t="shared" ref="U391:U454" si="55">S391*AA391/10^6</f>
        <v>0.58404893776750144</v>
      </c>
      <c r="V391" s="38">
        <f t="shared" ref="V391:V454" si="56">S391*W391</f>
        <v>0.82691424000000002</v>
      </c>
      <c r="W391" s="54">
        <v>2.8200000000000003</v>
      </c>
      <c r="X391" s="71" t="str">
        <f t="shared" si="53"/>
        <v>Q3 2022</v>
      </c>
      <c r="Y391" s="21">
        <f t="shared" ref="Y391:Y454" si="57">1*LEFT(M391, FIND("x", M391)-2)</f>
        <v>7680</v>
      </c>
      <c r="Z391" s="21">
        <f t="shared" ref="Z391:Z454" si="58">1*RIGHT(M391, LEN(M391)-FIND("x", M391)-1)</f>
        <v>4320</v>
      </c>
      <c r="AA391" s="57">
        <f t="shared" ref="AA391:AA454" si="59">AC391^2*AB391/(1+AB391^2)</f>
        <v>1991763.9881305636</v>
      </c>
      <c r="AB391" s="59">
        <f t="shared" ref="AB391:AB454" si="60">Y391/Z391</f>
        <v>1.7777777777777777</v>
      </c>
      <c r="AC391" s="61">
        <f t="shared" ref="AC391:AC454" si="61">L391*25.4</f>
        <v>2159</v>
      </c>
    </row>
    <row r="392" spans="4:29" hidden="1">
      <c r="D392" s="12">
        <v>386</v>
      </c>
      <c r="E392" s="36" t="s">
        <v>68</v>
      </c>
      <c r="F392" s="16" t="s">
        <v>9</v>
      </c>
      <c r="G392" s="14" t="s">
        <v>40</v>
      </c>
      <c r="H392" s="13" t="s">
        <v>6</v>
      </c>
      <c r="I392" s="13" t="s">
        <v>53</v>
      </c>
      <c r="J392" s="13" t="s">
        <v>126</v>
      </c>
      <c r="K392" s="13" t="s">
        <v>123</v>
      </c>
      <c r="L392" s="14">
        <v>98</v>
      </c>
      <c r="M392" s="14" t="s">
        <v>15</v>
      </c>
      <c r="N392" s="31">
        <v>1000000</v>
      </c>
      <c r="O392" s="14" t="s">
        <v>2</v>
      </c>
      <c r="P392" s="14" t="s">
        <v>35</v>
      </c>
      <c r="Q392" s="31">
        <v>19141.53633217993</v>
      </c>
      <c r="R392" s="31">
        <v>1595.1280276816608</v>
      </c>
      <c r="S392" s="30">
        <v>7.1162000000000003E-2</v>
      </c>
      <c r="T392" s="66">
        <f t="shared" si="54"/>
        <v>6.9738760000000006</v>
      </c>
      <c r="U392" s="66">
        <f t="shared" si="55"/>
        <v>0.18840842592385135</v>
      </c>
      <c r="V392" s="38">
        <f t="shared" si="56"/>
        <v>0.20067684000000002</v>
      </c>
      <c r="W392" s="54">
        <v>2.8200000000000003</v>
      </c>
      <c r="X392" s="71" t="str">
        <f t="shared" ref="X392:X455" si="62">G392&amp;" "&amp;F392</f>
        <v>Q3 2022</v>
      </c>
      <c r="Y392" s="21">
        <f t="shared" si="57"/>
        <v>3840</v>
      </c>
      <c r="Z392" s="21">
        <f t="shared" si="58"/>
        <v>2160</v>
      </c>
      <c r="AA392" s="57">
        <f t="shared" si="59"/>
        <v>2647598.8016617205</v>
      </c>
      <c r="AB392" s="59">
        <f t="shared" si="60"/>
        <v>1.7777777777777777</v>
      </c>
      <c r="AC392" s="61">
        <f t="shared" si="61"/>
        <v>2489.1999999999998</v>
      </c>
    </row>
    <row r="393" spans="4:29" hidden="1">
      <c r="D393" s="12">
        <v>387</v>
      </c>
      <c r="E393" s="36" t="s">
        <v>68</v>
      </c>
      <c r="F393" s="16" t="s">
        <v>9</v>
      </c>
      <c r="G393" s="14" t="s">
        <v>40</v>
      </c>
      <c r="H393" s="13" t="s">
        <v>6</v>
      </c>
      <c r="I393" s="13" t="s">
        <v>108</v>
      </c>
      <c r="J393" s="13" t="s">
        <v>176</v>
      </c>
      <c r="K393" s="13" t="s">
        <v>123</v>
      </c>
      <c r="L393" s="14">
        <v>55</v>
      </c>
      <c r="M393" s="14" t="s">
        <v>15</v>
      </c>
      <c r="N393" s="31"/>
      <c r="O393" s="14" t="s">
        <v>2</v>
      </c>
      <c r="P393" s="14" t="s">
        <v>35</v>
      </c>
      <c r="Q393" s="31">
        <v>8000</v>
      </c>
      <c r="R393" s="31">
        <v>2000</v>
      </c>
      <c r="S393" s="30">
        <v>4.9248E-2</v>
      </c>
      <c r="T393" s="66">
        <f t="shared" si="54"/>
        <v>2.7086399999999999</v>
      </c>
      <c r="U393" s="66">
        <f t="shared" si="55"/>
        <v>4.1068988025543027E-2</v>
      </c>
      <c r="V393" s="38">
        <f t="shared" si="56"/>
        <v>0.13887936000000001</v>
      </c>
      <c r="W393" s="54">
        <v>2.8200000000000003</v>
      </c>
      <c r="X393" s="71" t="str">
        <f t="shared" si="62"/>
        <v>Q3 2022</v>
      </c>
      <c r="Y393" s="21">
        <f t="shared" si="57"/>
        <v>3840</v>
      </c>
      <c r="Z393" s="21">
        <f t="shared" si="58"/>
        <v>2160</v>
      </c>
      <c r="AA393" s="57">
        <f t="shared" si="59"/>
        <v>833921.94658753707</v>
      </c>
      <c r="AB393" s="59">
        <f t="shared" si="60"/>
        <v>1.7777777777777777</v>
      </c>
      <c r="AC393" s="61">
        <f t="shared" si="61"/>
        <v>1397</v>
      </c>
    </row>
    <row r="394" spans="4:29" hidden="1">
      <c r="D394" s="12">
        <v>388</v>
      </c>
      <c r="E394" s="36" t="s">
        <v>68</v>
      </c>
      <c r="F394" s="16" t="s">
        <v>9</v>
      </c>
      <c r="G394" s="14" t="s">
        <v>40</v>
      </c>
      <c r="H394" s="13" t="s">
        <v>6</v>
      </c>
      <c r="I394" s="13" t="s">
        <v>108</v>
      </c>
      <c r="J394" s="13" t="s">
        <v>177</v>
      </c>
      <c r="K394" s="13" t="s">
        <v>123</v>
      </c>
      <c r="L394" s="14">
        <v>65</v>
      </c>
      <c r="M394" s="14" t="s">
        <v>15</v>
      </c>
      <c r="N394" s="31"/>
      <c r="O394" s="14" t="s">
        <v>2</v>
      </c>
      <c r="P394" s="14" t="s">
        <v>35</v>
      </c>
      <c r="Q394" s="31">
        <v>8000</v>
      </c>
      <c r="R394" s="31">
        <v>2000</v>
      </c>
      <c r="S394" s="30">
        <v>1.6500000000000001E-2</v>
      </c>
      <c r="T394" s="66">
        <f t="shared" si="54"/>
        <v>1.0725</v>
      </c>
      <c r="U394" s="66">
        <f t="shared" si="55"/>
        <v>1.9218110314540061E-2</v>
      </c>
      <c r="V394" s="38">
        <f t="shared" si="56"/>
        <v>4.6530000000000009E-2</v>
      </c>
      <c r="W394" s="54">
        <v>2.8200000000000003</v>
      </c>
      <c r="X394" s="71" t="str">
        <f t="shared" si="62"/>
        <v>Q3 2022</v>
      </c>
      <c r="Y394" s="21">
        <f t="shared" si="57"/>
        <v>3840</v>
      </c>
      <c r="Z394" s="21">
        <f t="shared" si="58"/>
        <v>2160</v>
      </c>
      <c r="AA394" s="57">
        <f t="shared" si="59"/>
        <v>1164733.9584569733</v>
      </c>
      <c r="AB394" s="59">
        <f t="shared" si="60"/>
        <v>1.7777777777777777</v>
      </c>
      <c r="AC394" s="61">
        <f t="shared" si="61"/>
        <v>1651</v>
      </c>
    </row>
    <row r="395" spans="4:29" hidden="1">
      <c r="D395" s="12">
        <v>389</v>
      </c>
      <c r="E395" s="36" t="s">
        <v>68</v>
      </c>
      <c r="F395" s="16" t="s">
        <v>9</v>
      </c>
      <c r="G395" s="14" t="s">
        <v>40</v>
      </c>
      <c r="H395" s="13" t="s">
        <v>6</v>
      </c>
      <c r="I395" s="13" t="s">
        <v>108</v>
      </c>
      <c r="J395" s="13" t="s">
        <v>175</v>
      </c>
      <c r="K395" s="13" t="s">
        <v>123</v>
      </c>
      <c r="L395" s="14">
        <v>65</v>
      </c>
      <c r="M395" s="14" t="s">
        <v>52</v>
      </c>
      <c r="N395" s="31">
        <v>1000000</v>
      </c>
      <c r="O395" s="14" t="s">
        <v>2</v>
      </c>
      <c r="P395" s="14" t="s">
        <v>35</v>
      </c>
      <c r="Q395" s="31">
        <v>12096</v>
      </c>
      <c r="R395" s="31">
        <v>1344</v>
      </c>
      <c r="S395" s="30">
        <v>1.449E-3</v>
      </c>
      <c r="T395" s="66">
        <f t="shared" si="54"/>
        <v>9.4185000000000005E-2</v>
      </c>
      <c r="U395" s="66">
        <f t="shared" si="55"/>
        <v>1.6876995058041544E-3</v>
      </c>
      <c r="V395" s="38">
        <f t="shared" si="56"/>
        <v>4.08618E-3</v>
      </c>
      <c r="W395" s="54">
        <v>2.8200000000000003</v>
      </c>
      <c r="X395" s="71" t="str">
        <f t="shared" si="62"/>
        <v>Q3 2022</v>
      </c>
      <c r="Y395" s="21">
        <f t="shared" si="57"/>
        <v>7680</v>
      </c>
      <c r="Z395" s="21">
        <f t="shared" si="58"/>
        <v>4320</v>
      </c>
      <c r="AA395" s="57">
        <f t="shared" si="59"/>
        <v>1164733.9584569733</v>
      </c>
      <c r="AB395" s="59">
        <f t="shared" si="60"/>
        <v>1.7777777777777777</v>
      </c>
      <c r="AC395" s="61">
        <f t="shared" si="61"/>
        <v>1651</v>
      </c>
    </row>
    <row r="396" spans="4:29" hidden="1">
      <c r="D396" s="12">
        <v>390</v>
      </c>
      <c r="E396" s="36" t="s">
        <v>68</v>
      </c>
      <c r="F396" s="16" t="s">
        <v>9</v>
      </c>
      <c r="G396" s="14" t="s">
        <v>40</v>
      </c>
      <c r="H396" s="13" t="s">
        <v>6</v>
      </c>
      <c r="I396" s="13" t="s">
        <v>108</v>
      </c>
      <c r="J396" s="13" t="s">
        <v>175</v>
      </c>
      <c r="K396" s="13" t="s">
        <v>123</v>
      </c>
      <c r="L396" s="14">
        <v>75</v>
      </c>
      <c r="M396" s="14" t="s">
        <v>52</v>
      </c>
      <c r="N396" s="31">
        <v>1000000</v>
      </c>
      <c r="O396" s="14" t="s">
        <v>2</v>
      </c>
      <c r="P396" s="14" t="s">
        <v>35</v>
      </c>
      <c r="Q396" s="31">
        <v>17279.640575999994</v>
      </c>
      <c r="R396" s="31">
        <v>1919.9600639999994</v>
      </c>
      <c r="S396" s="30">
        <v>5.1019999999999998E-3</v>
      </c>
      <c r="T396" s="66">
        <f t="shared" si="54"/>
        <v>0.38264999999999999</v>
      </c>
      <c r="U396" s="66">
        <f t="shared" si="55"/>
        <v>7.9115760213649845E-3</v>
      </c>
      <c r="V396" s="38">
        <f t="shared" si="56"/>
        <v>1.438764E-2</v>
      </c>
      <c r="W396" s="54">
        <v>2.8200000000000003</v>
      </c>
      <c r="X396" s="71" t="str">
        <f t="shared" si="62"/>
        <v>Q3 2022</v>
      </c>
      <c r="Y396" s="21">
        <f t="shared" si="57"/>
        <v>7680</v>
      </c>
      <c r="Z396" s="21">
        <f t="shared" si="58"/>
        <v>4320</v>
      </c>
      <c r="AA396" s="57">
        <f t="shared" si="59"/>
        <v>1550681.3056379822</v>
      </c>
      <c r="AB396" s="59">
        <f t="shared" si="60"/>
        <v>1.7777777777777777</v>
      </c>
      <c r="AC396" s="61">
        <f t="shared" si="61"/>
        <v>1905</v>
      </c>
    </row>
    <row r="397" spans="4:29" hidden="1">
      <c r="D397" s="12">
        <v>391</v>
      </c>
      <c r="E397" s="36" t="s">
        <v>68</v>
      </c>
      <c r="F397" s="16" t="s">
        <v>9</v>
      </c>
      <c r="G397" s="14" t="s">
        <v>40</v>
      </c>
      <c r="H397" s="13" t="s">
        <v>6</v>
      </c>
      <c r="I397" s="13" t="s">
        <v>108</v>
      </c>
      <c r="J397" s="13" t="s">
        <v>175</v>
      </c>
      <c r="K397" s="13" t="s">
        <v>123</v>
      </c>
      <c r="L397" s="14">
        <v>85</v>
      </c>
      <c r="M397" s="14" t="s">
        <v>52</v>
      </c>
      <c r="N397" s="31">
        <v>1000000</v>
      </c>
      <c r="O397" s="14" t="s">
        <v>2</v>
      </c>
      <c r="P397" s="14" t="s">
        <v>35</v>
      </c>
      <c r="Q397" s="31">
        <v>21060</v>
      </c>
      <c r="R397" s="31">
        <v>2340</v>
      </c>
      <c r="S397" s="30">
        <v>4.5600000000000003E-4</v>
      </c>
      <c r="T397" s="66">
        <f t="shared" si="54"/>
        <v>3.8760000000000003E-2</v>
      </c>
      <c r="U397" s="66">
        <f t="shared" si="55"/>
        <v>9.0824437858753708E-4</v>
      </c>
      <c r="V397" s="38">
        <f t="shared" si="56"/>
        <v>1.2859200000000003E-3</v>
      </c>
      <c r="W397" s="54">
        <v>2.8200000000000003</v>
      </c>
      <c r="X397" s="71" t="str">
        <f t="shared" si="62"/>
        <v>Q3 2022</v>
      </c>
      <c r="Y397" s="21">
        <f t="shared" si="57"/>
        <v>7680</v>
      </c>
      <c r="Z397" s="21">
        <f t="shared" si="58"/>
        <v>4320</v>
      </c>
      <c r="AA397" s="57">
        <f t="shared" si="59"/>
        <v>1991763.9881305636</v>
      </c>
      <c r="AB397" s="59">
        <f t="shared" si="60"/>
        <v>1.7777777777777777</v>
      </c>
      <c r="AC397" s="61">
        <f t="shared" si="61"/>
        <v>2159</v>
      </c>
    </row>
    <row r="398" spans="4:29" hidden="1">
      <c r="D398" s="12">
        <v>392</v>
      </c>
      <c r="E398" s="36" t="s">
        <v>68</v>
      </c>
      <c r="F398" s="16" t="s">
        <v>9</v>
      </c>
      <c r="G398" s="14" t="s">
        <v>40</v>
      </c>
      <c r="H398" s="13" t="s">
        <v>6</v>
      </c>
      <c r="I398" s="13" t="s">
        <v>58</v>
      </c>
      <c r="J398" s="13"/>
      <c r="K398" s="13" t="s">
        <v>123</v>
      </c>
      <c r="L398" s="14">
        <v>65</v>
      </c>
      <c r="M398" s="14" t="s">
        <v>15</v>
      </c>
      <c r="N398" s="31">
        <v>1000000</v>
      </c>
      <c r="O398" s="14" t="s">
        <v>1</v>
      </c>
      <c r="P398" s="14" t="s">
        <v>35</v>
      </c>
      <c r="Q398" s="31">
        <v>2560</v>
      </c>
      <c r="R398" s="31">
        <v>160</v>
      </c>
      <c r="S398" s="30">
        <v>5.5440000000000003E-3</v>
      </c>
      <c r="T398" s="66">
        <f t="shared" si="54"/>
        <v>0.36036000000000001</v>
      </c>
      <c r="U398" s="66">
        <f t="shared" si="55"/>
        <v>6.4572850656854607E-3</v>
      </c>
      <c r="V398" s="38">
        <f t="shared" si="56"/>
        <v>1.5634080000000002E-2</v>
      </c>
      <c r="W398" s="54">
        <v>2.8200000000000003</v>
      </c>
      <c r="X398" s="71" t="str">
        <f t="shared" si="62"/>
        <v>Q3 2022</v>
      </c>
      <c r="Y398" s="21">
        <f t="shared" si="57"/>
        <v>3840</v>
      </c>
      <c r="Z398" s="21">
        <f t="shared" si="58"/>
        <v>2160</v>
      </c>
      <c r="AA398" s="57">
        <f t="shared" si="59"/>
        <v>1164733.9584569733</v>
      </c>
      <c r="AB398" s="59">
        <f t="shared" si="60"/>
        <v>1.7777777777777777</v>
      </c>
      <c r="AC398" s="61">
        <f t="shared" si="61"/>
        <v>1651</v>
      </c>
    </row>
    <row r="399" spans="4:29" hidden="1">
      <c r="D399" s="12">
        <v>393</v>
      </c>
      <c r="E399" s="36" t="s">
        <v>68</v>
      </c>
      <c r="F399" s="16" t="s">
        <v>9</v>
      </c>
      <c r="G399" s="14" t="s">
        <v>40</v>
      </c>
      <c r="H399" s="13" t="s">
        <v>6</v>
      </c>
      <c r="I399" s="13" t="s">
        <v>58</v>
      </c>
      <c r="J399" s="13" t="s">
        <v>59</v>
      </c>
      <c r="K399" s="13" t="s">
        <v>123</v>
      </c>
      <c r="L399" s="14">
        <v>75</v>
      </c>
      <c r="M399" s="14" t="s">
        <v>15</v>
      </c>
      <c r="N399" s="31">
        <v>1000000</v>
      </c>
      <c r="O399" s="14" t="s">
        <v>1</v>
      </c>
      <c r="P399" s="14" t="s">
        <v>35</v>
      </c>
      <c r="Q399" s="31">
        <v>4000</v>
      </c>
      <c r="R399" s="31">
        <v>252</v>
      </c>
      <c r="S399" s="30">
        <v>6.0639999999999999E-3</v>
      </c>
      <c r="T399" s="66">
        <f t="shared" si="54"/>
        <v>0.45479999999999998</v>
      </c>
      <c r="U399" s="66">
        <f t="shared" si="55"/>
        <v>9.4033314373887251E-3</v>
      </c>
      <c r="V399" s="38">
        <f t="shared" si="56"/>
        <v>1.7100480000000001E-2</v>
      </c>
      <c r="W399" s="54">
        <v>2.8200000000000003</v>
      </c>
      <c r="X399" s="71" t="str">
        <f t="shared" si="62"/>
        <v>Q3 2022</v>
      </c>
      <c r="Y399" s="21">
        <f t="shared" si="57"/>
        <v>3840</v>
      </c>
      <c r="Z399" s="21">
        <f t="shared" si="58"/>
        <v>2160</v>
      </c>
      <c r="AA399" s="57">
        <f t="shared" si="59"/>
        <v>1550681.3056379822</v>
      </c>
      <c r="AB399" s="59">
        <f t="shared" si="60"/>
        <v>1.7777777777777777</v>
      </c>
      <c r="AC399" s="61">
        <f t="shared" si="61"/>
        <v>1905</v>
      </c>
    </row>
    <row r="400" spans="4:29" hidden="1">
      <c r="D400" s="12">
        <v>394</v>
      </c>
      <c r="E400" s="36" t="s">
        <v>68</v>
      </c>
      <c r="F400" s="16" t="s">
        <v>9</v>
      </c>
      <c r="G400" s="14" t="s">
        <v>40</v>
      </c>
      <c r="H400" s="13" t="s">
        <v>6</v>
      </c>
      <c r="I400" s="13" t="s">
        <v>58</v>
      </c>
      <c r="J400" s="13"/>
      <c r="K400" s="13" t="s">
        <v>123</v>
      </c>
      <c r="L400" s="14">
        <v>86</v>
      </c>
      <c r="M400" s="14" t="s">
        <v>15</v>
      </c>
      <c r="N400" s="31">
        <v>1000000</v>
      </c>
      <c r="O400" s="14" t="s">
        <v>1</v>
      </c>
      <c r="P400" s="14" t="s">
        <v>35</v>
      </c>
      <c r="Q400" s="31">
        <v>8000</v>
      </c>
      <c r="R400" s="31">
        <v>576</v>
      </c>
      <c r="S400" s="30">
        <v>1.16E-4</v>
      </c>
      <c r="T400" s="66">
        <f t="shared" si="54"/>
        <v>9.9760000000000005E-3</v>
      </c>
      <c r="U400" s="66">
        <f t="shared" si="55"/>
        <v>2.3651294517934723E-4</v>
      </c>
      <c r="V400" s="38">
        <f t="shared" si="56"/>
        <v>3.2712000000000003E-4</v>
      </c>
      <c r="W400" s="54">
        <v>2.8200000000000003</v>
      </c>
      <c r="X400" s="71" t="str">
        <f t="shared" si="62"/>
        <v>Q3 2022</v>
      </c>
      <c r="Y400" s="21">
        <f t="shared" si="57"/>
        <v>3840</v>
      </c>
      <c r="Z400" s="21">
        <f t="shared" si="58"/>
        <v>2160</v>
      </c>
      <c r="AA400" s="57">
        <f t="shared" si="59"/>
        <v>2038904.6998219588</v>
      </c>
      <c r="AB400" s="59">
        <f t="shared" si="60"/>
        <v>1.7777777777777777</v>
      </c>
      <c r="AC400" s="61">
        <f t="shared" si="61"/>
        <v>2184.4</v>
      </c>
    </row>
    <row r="401" spans="4:29" hidden="1">
      <c r="D401" s="12">
        <v>395</v>
      </c>
      <c r="E401" s="36" t="s">
        <v>68</v>
      </c>
      <c r="F401" s="16" t="s">
        <v>9</v>
      </c>
      <c r="G401" s="14" t="s">
        <v>40</v>
      </c>
      <c r="H401" s="13" t="s">
        <v>6</v>
      </c>
      <c r="I401" s="13" t="s">
        <v>111</v>
      </c>
      <c r="J401" s="13" t="s">
        <v>112</v>
      </c>
      <c r="K401" s="13" t="s">
        <v>43</v>
      </c>
      <c r="L401" s="14">
        <v>65</v>
      </c>
      <c r="M401" s="14" t="s">
        <v>15</v>
      </c>
      <c r="N401" s="31">
        <v>1000000</v>
      </c>
      <c r="O401" s="14" t="s">
        <v>2</v>
      </c>
      <c r="P401" s="14" t="s">
        <v>35</v>
      </c>
      <c r="Q401" s="31">
        <v>6480</v>
      </c>
      <c r="R401" s="31">
        <v>432</v>
      </c>
      <c r="S401" s="30">
        <v>0.14842</v>
      </c>
      <c r="T401" s="66">
        <f t="shared" si="54"/>
        <v>9.6472999999999995</v>
      </c>
      <c r="U401" s="66">
        <f t="shared" si="55"/>
        <v>0.17286981411418398</v>
      </c>
      <c r="V401" s="38">
        <f t="shared" si="56"/>
        <v>0.41854440000000004</v>
      </c>
      <c r="W401" s="54">
        <v>2.8200000000000003</v>
      </c>
      <c r="X401" s="71" t="str">
        <f t="shared" si="62"/>
        <v>Q3 2022</v>
      </c>
      <c r="Y401" s="21">
        <f t="shared" si="57"/>
        <v>3840</v>
      </c>
      <c r="Z401" s="21">
        <f t="shared" si="58"/>
        <v>2160</v>
      </c>
      <c r="AA401" s="57">
        <f t="shared" si="59"/>
        <v>1164733.9584569733</v>
      </c>
      <c r="AB401" s="59">
        <f t="shared" si="60"/>
        <v>1.7777777777777777</v>
      </c>
      <c r="AC401" s="61">
        <f t="shared" si="61"/>
        <v>1651</v>
      </c>
    </row>
    <row r="402" spans="4:29" hidden="1">
      <c r="D402" s="12">
        <v>396</v>
      </c>
      <c r="E402" s="36" t="s">
        <v>68</v>
      </c>
      <c r="F402" s="16" t="s">
        <v>9</v>
      </c>
      <c r="G402" s="14" t="s">
        <v>40</v>
      </c>
      <c r="H402" s="13" t="s">
        <v>6</v>
      </c>
      <c r="I402" s="13" t="s">
        <v>111</v>
      </c>
      <c r="J402" s="13" t="s">
        <v>112</v>
      </c>
      <c r="K402" s="13" t="s">
        <v>43</v>
      </c>
      <c r="L402" s="14">
        <v>75</v>
      </c>
      <c r="M402" s="14" t="s">
        <v>15</v>
      </c>
      <c r="N402" s="31">
        <v>1000000</v>
      </c>
      <c r="O402" s="14" t="s">
        <v>2</v>
      </c>
      <c r="P402" s="14" t="s">
        <v>35</v>
      </c>
      <c r="Q402" s="31">
        <v>12000</v>
      </c>
      <c r="R402" s="31">
        <v>600</v>
      </c>
      <c r="S402" s="30">
        <v>0.179504</v>
      </c>
      <c r="T402" s="66">
        <f t="shared" si="54"/>
        <v>13.4628</v>
      </c>
      <c r="U402" s="66">
        <f t="shared" si="55"/>
        <v>0.27835349708724033</v>
      </c>
      <c r="V402" s="38">
        <f t="shared" si="56"/>
        <v>0.50620128000000009</v>
      </c>
      <c r="W402" s="54">
        <v>2.8200000000000003</v>
      </c>
      <c r="X402" s="71" t="str">
        <f t="shared" si="62"/>
        <v>Q3 2022</v>
      </c>
      <c r="Y402" s="21">
        <f t="shared" si="57"/>
        <v>3840</v>
      </c>
      <c r="Z402" s="21">
        <f t="shared" si="58"/>
        <v>2160</v>
      </c>
      <c r="AA402" s="57">
        <f t="shared" si="59"/>
        <v>1550681.3056379822</v>
      </c>
      <c r="AB402" s="59">
        <f t="shared" si="60"/>
        <v>1.7777777777777777</v>
      </c>
      <c r="AC402" s="61">
        <f t="shared" si="61"/>
        <v>1905</v>
      </c>
    </row>
    <row r="403" spans="4:29" hidden="1">
      <c r="D403" s="12">
        <v>397</v>
      </c>
      <c r="E403" s="36" t="s">
        <v>68</v>
      </c>
      <c r="F403" s="16" t="s">
        <v>9</v>
      </c>
      <c r="G403" s="14" t="s">
        <v>40</v>
      </c>
      <c r="H403" s="13" t="s">
        <v>6</v>
      </c>
      <c r="I403" s="13" t="s">
        <v>111</v>
      </c>
      <c r="J403" s="13" t="s">
        <v>112</v>
      </c>
      <c r="K403" s="13" t="s">
        <v>43</v>
      </c>
      <c r="L403" s="14">
        <v>85</v>
      </c>
      <c r="M403" s="14" t="s">
        <v>15</v>
      </c>
      <c r="N403" s="31">
        <v>1000000</v>
      </c>
      <c r="O403" s="14" t="s">
        <v>2</v>
      </c>
      <c r="P403" s="14" t="s">
        <v>35</v>
      </c>
      <c r="Q403" s="31">
        <v>15360</v>
      </c>
      <c r="R403" s="31">
        <v>768</v>
      </c>
      <c r="S403" s="30">
        <v>0.13912099999999999</v>
      </c>
      <c r="T403" s="66">
        <f t="shared" si="54"/>
        <v>11.825284999999999</v>
      </c>
      <c r="U403" s="66">
        <f t="shared" si="55"/>
        <v>0.27709619779271211</v>
      </c>
      <c r="V403" s="38">
        <f t="shared" si="56"/>
        <v>0.39232122000000003</v>
      </c>
      <c r="W403" s="54">
        <v>2.8200000000000003</v>
      </c>
      <c r="X403" s="71" t="str">
        <f t="shared" si="62"/>
        <v>Q3 2022</v>
      </c>
      <c r="Y403" s="21">
        <f t="shared" si="57"/>
        <v>3840</v>
      </c>
      <c r="Z403" s="21">
        <f t="shared" si="58"/>
        <v>2160</v>
      </c>
      <c r="AA403" s="57">
        <f t="shared" si="59"/>
        <v>1991763.9881305636</v>
      </c>
      <c r="AB403" s="59">
        <f t="shared" si="60"/>
        <v>1.7777777777777777</v>
      </c>
      <c r="AC403" s="61">
        <f t="shared" si="61"/>
        <v>2159</v>
      </c>
    </row>
    <row r="404" spans="4:29" hidden="1">
      <c r="D404" s="12">
        <v>398</v>
      </c>
      <c r="E404" s="36" t="s">
        <v>68</v>
      </c>
      <c r="F404" s="16" t="s">
        <v>9</v>
      </c>
      <c r="G404" s="14" t="s">
        <v>40</v>
      </c>
      <c r="H404" s="13" t="s">
        <v>6</v>
      </c>
      <c r="I404" s="13" t="s">
        <v>36</v>
      </c>
      <c r="J404" s="13" t="s">
        <v>37</v>
      </c>
      <c r="K404" s="13" t="s">
        <v>137</v>
      </c>
      <c r="L404" s="14">
        <v>65</v>
      </c>
      <c r="M404" s="14" t="s">
        <v>15</v>
      </c>
      <c r="N404" s="31">
        <v>1000000</v>
      </c>
      <c r="O404" s="14" t="s">
        <v>1</v>
      </c>
      <c r="P404" s="14" t="s">
        <v>35</v>
      </c>
      <c r="Q404" s="31">
        <v>2560</v>
      </c>
      <c r="R404" s="31">
        <v>160</v>
      </c>
      <c r="S404" s="30">
        <v>0.25724200000000003</v>
      </c>
      <c r="T404" s="66">
        <f t="shared" si="54"/>
        <v>16.720730000000003</v>
      </c>
      <c r="U404" s="66">
        <f t="shared" si="55"/>
        <v>0.29961849294138876</v>
      </c>
      <c r="V404" s="38">
        <f t="shared" si="56"/>
        <v>0.72542244000000011</v>
      </c>
      <c r="W404" s="54">
        <v>2.8200000000000003</v>
      </c>
      <c r="X404" s="71" t="str">
        <f t="shared" si="62"/>
        <v>Q3 2022</v>
      </c>
      <c r="Y404" s="21">
        <f t="shared" si="57"/>
        <v>3840</v>
      </c>
      <c r="Z404" s="21">
        <f t="shared" si="58"/>
        <v>2160</v>
      </c>
      <c r="AA404" s="57">
        <f t="shared" si="59"/>
        <v>1164733.9584569733</v>
      </c>
      <c r="AB404" s="59">
        <f t="shared" si="60"/>
        <v>1.7777777777777777</v>
      </c>
      <c r="AC404" s="61">
        <f t="shared" si="61"/>
        <v>1651</v>
      </c>
    </row>
    <row r="405" spans="4:29" hidden="1">
      <c r="D405" s="12">
        <v>399</v>
      </c>
      <c r="E405" s="36" t="s">
        <v>68</v>
      </c>
      <c r="F405" s="16" t="s">
        <v>9</v>
      </c>
      <c r="G405" s="14" t="s">
        <v>40</v>
      </c>
      <c r="H405" s="13" t="s">
        <v>6</v>
      </c>
      <c r="I405" s="13" t="s">
        <v>36</v>
      </c>
      <c r="J405" s="13" t="s">
        <v>38</v>
      </c>
      <c r="K405" s="13" t="s">
        <v>137</v>
      </c>
      <c r="L405" s="14">
        <v>75</v>
      </c>
      <c r="M405" s="14" t="s">
        <v>15</v>
      </c>
      <c r="N405" s="31">
        <v>1000000</v>
      </c>
      <c r="O405" s="14" t="s">
        <v>1</v>
      </c>
      <c r="P405" s="14" t="s">
        <v>35</v>
      </c>
      <c r="Q405" s="31">
        <v>3840</v>
      </c>
      <c r="R405" s="31">
        <v>240</v>
      </c>
      <c r="S405" s="30">
        <v>0.15301400000000001</v>
      </c>
      <c r="T405" s="66">
        <f t="shared" si="54"/>
        <v>11.476050000000001</v>
      </c>
      <c r="U405" s="66">
        <f t="shared" si="55"/>
        <v>0.23727594930089024</v>
      </c>
      <c r="V405" s="38">
        <f t="shared" si="56"/>
        <v>0.4314994800000001</v>
      </c>
      <c r="W405" s="54">
        <v>2.8200000000000003</v>
      </c>
      <c r="X405" s="71" t="str">
        <f t="shared" si="62"/>
        <v>Q3 2022</v>
      </c>
      <c r="Y405" s="21">
        <f t="shared" si="57"/>
        <v>3840</v>
      </c>
      <c r="Z405" s="21">
        <f t="shared" si="58"/>
        <v>2160</v>
      </c>
      <c r="AA405" s="57">
        <f t="shared" si="59"/>
        <v>1550681.3056379822</v>
      </c>
      <c r="AB405" s="59">
        <f t="shared" si="60"/>
        <v>1.7777777777777777</v>
      </c>
      <c r="AC405" s="61">
        <f t="shared" si="61"/>
        <v>1905</v>
      </c>
    </row>
    <row r="406" spans="4:29" hidden="1">
      <c r="D406" s="12">
        <v>400</v>
      </c>
      <c r="E406" s="36" t="s">
        <v>68</v>
      </c>
      <c r="F406" s="16" t="s">
        <v>9</v>
      </c>
      <c r="G406" s="14" t="s">
        <v>40</v>
      </c>
      <c r="H406" s="13" t="s">
        <v>6</v>
      </c>
      <c r="I406" s="13" t="s">
        <v>36</v>
      </c>
      <c r="J406" s="13" t="s">
        <v>89</v>
      </c>
      <c r="K406" s="13" t="s">
        <v>137</v>
      </c>
      <c r="L406" s="14">
        <v>75</v>
      </c>
      <c r="M406" s="14" t="s">
        <v>52</v>
      </c>
      <c r="N406" s="31">
        <v>1000000</v>
      </c>
      <c r="O406" s="14" t="s">
        <v>2</v>
      </c>
      <c r="P406" s="14" t="s">
        <v>35</v>
      </c>
      <c r="Q406" s="31">
        <v>40000</v>
      </c>
      <c r="R406" s="31">
        <v>1000</v>
      </c>
      <c r="S406" s="30">
        <v>2.8875000000000001E-2</v>
      </c>
      <c r="T406" s="66">
        <f t="shared" si="54"/>
        <v>2.1656249999999999</v>
      </c>
      <c r="U406" s="66">
        <f t="shared" si="55"/>
        <v>4.477592270029674E-2</v>
      </c>
      <c r="V406" s="38">
        <f t="shared" si="56"/>
        <v>8.1427500000000014E-2</v>
      </c>
      <c r="W406" s="54">
        <v>2.8200000000000003</v>
      </c>
      <c r="X406" s="71" t="str">
        <f t="shared" si="62"/>
        <v>Q3 2022</v>
      </c>
      <c r="Y406" s="21">
        <f t="shared" si="57"/>
        <v>7680</v>
      </c>
      <c r="Z406" s="21">
        <f t="shared" si="58"/>
        <v>4320</v>
      </c>
      <c r="AA406" s="57">
        <f t="shared" si="59"/>
        <v>1550681.3056379822</v>
      </c>
      <c r="AB406" s="59">
        <f t="shared" si="60"/>
        <v>1.7777777777777777</v>
      </c>
      <c r="AC406" s="61">
        <f t="shared" si="61"/>
        <v>1905</v>
      </c>
    </row>
    <row r="407" spans="4:29" hidden="1">
      <c r="D407" s="12">
        <v>401</v>
      </c>
      <c r="E407" s="36" t="s">
        <v>68</v>
      </c>
      <c r="F407" s="16" t="s">
        <v>9</v>
      </c>
      <c r="G407" s="14" t="s">
        <v>40</v>
      </c>
      <c r="H407" s="13" t="s">
        <v>6</v>
      </c>
      <c r="I407" s="13" t="s">
        <v>36</v>
      </c>
      <c r="J407" s="13" t="s">
        <v>138</v>
      </c>
      <c r="K407" s="13" t="s">
        <v>137</v>
      </c>
      <c r="L407" s="14">
        <v>85</v>
      </c>
      <c r="M407" s="14" t="s">
        <v>15</v>
      </c>
      <c r="N407" s="31">
        <v>1000000</v>
      </c>
      <c r="O407" s="14" t="s">
        <v>1</v>
      </c>
      <c r="P407" s="14" t="s">
        <v>35</v>
      </c>
      <c r="Q407" s="31">
        <v>7168</v>
      </c>
      <c r="R407" s="31">
        <v>448</v>
      </c>
      <c r="S407" s="30">
        <v>9.1068999999999997E-2</v>
      </c>
      <c r="T407" s="66">
        <f t="shared" si="54"/>
        <v>7.7408649999999994</v>
      </c>
      <c r="U407" s="66">
        <f t="shared" si="55"/>
        <v>0.18138795463506227</v>
      </c>
      <c r="V407" s="38">
        <f t="shared" si="56"/>
        <v>0.25681458000000001</v>
      </c>
      <c r="W407" s="54">
        <v>2.8200000000000003</v>
      </c>
      <c r="X407" s="71" t="str">
        <f t="shared" si="62"/>
        <v>Q3 2022</v>
      </c>
      <c r="Y407" s="21">
        <f t="shared" si="57"/>
        <v>3840</v>
      </c>
      <c r="Z407" s="21">
        <f t="shared" si="58"/>
        <v>2160</v>
      </c>
      <c r="AA407" s="57">
        <f t="shared" si="59"/>
        <v>1991763.9881305636</v>
      </c>
      <c r="AB407" s="59">
        <f t="shared" si="60"/>
        <v>1.7777777777777777</v>
      </c>
      <c r="AC407" s="61">
        <f t="shared" si="61"/>
        <v>2159</v>
      </c>
    </row>
    <row r="408" spans="4:29" hidden="1">
      <c r="D408" s="12">
        <v>402</v>
      </c>
      <c r="E408" s="36" t="s">
        <v>68</v>
      </c>
      <c r="F408" s="16" t="s">
        <v>9</v>
      </c>
      <c r="G408" s="14" t="s">
        <v>40</v>
      </c>
      <c r="H408" s="13" t="s">
        <v>6</v>
      </c>
      <c r="I408" s="13" t="s">
        <v>36</v>
      </c>
      <c r="J408" s="13" t="s">
        <v>100</v>
      </c>
      <c r="K408" s="13" t="s">
        <v>137</v>
      </c>
      <c r="L408" s="14">
        <v>85</v>
      </c>
      <c r="M408" s="14" t="s">
        <v>52</v>
      </c>
      <c r="N408" s="31">
        <v>1000000</v>
      </c>
      <c r="O408" s="14" t="s">
        <v>2</v>
      </c>
      <c r="P408" s="14" t="s">
        <v>35</v>
      </c>
      <c r="Q408" s="31">
        <v>96000</v>
      </c>
      <c r="R408" s="31">
        <v>1920</v>
      </c>
      <c r="S408" s="30">
        <v>1.3860000000000001E-2</v>
      </c>
      <c r="T408" s="66">
        <f t="shared" si="54"/>
        <v>1.1781000000000001</v>
      </c>
      <c r="U408" s="66">
        <f t="shared" si="55"/>
        <v>2.7605848875489614E-2</v>
      </c>
      <c r="V408" s="38">
        <f t="shared" si="56"/>
        <v>3.9085200000000007E-2</v>
      </c>
      <c r="W408" s="54">
        <v>2.8200000000000003</v>
      </c>
      <c r="X408" s="71" t="str">
        <f t="shared" si="62"/>
        <v>Q3 2022</v>
      </c>
      <c r="Y408" s="21">
        <f t="shared" si="57"/>
        <v>7680</v>
      </c>
      <c r="Z408" s="21">
        <f t="shared" si="58"/>
        <v>4320</v>
      </c>
      <c r="AA408" s="57">
        <f t="shared" si="59"/>
        <v>1991763.9881305636</v>
      </c>
      <c r="AB408" s="59">
        <f t="shared" si="60"/>
        <v>1.7777777777777777</v>
      </c>
      <c r="AC408" s="61">
        <f t="shared" si="61"/>
        <v>2159</v>
      </c>
    </row>
    <row r="409" spans="4:29" hidden="1">
      <c r="D409" s="12">
        <v>403</v>
      </c>
      <c r="E409" s="36" t="s">
        <v>68</v>
      </c>
      <c r="F409" s="16" t="s">
        <v>9</v>
      </c>
      <c r="G409" s="14" t="s">
        <v>40</v>
      </c>
      <c r="H409" s="13" t="s">
        <v>6</v>
      </c>
      <c r="I409" s="13" t="s">
        <v>36</v>
      </c>
      <c r="J409" s="13" t="s">
        <v>50</v>
      </c>
      <c r="K409" s="13" t="s">
        <v>123</v>
      </c>
      <c r="L409" s="14">
        <v>55</v>
      </c>
      <c r="M409" s="14" t="s">
        <v>15</v>
      </c>
      <c r="N409" s="31">
        <v>1000000</v>
      </c>
      <c r="O409" s="14" t="s">
        <v>1</v>
      </c>
      <c r="P409" s="14" t="s">
        <v>35</v>
      </c>
      <c r="Q409" s="31">
        <v>2048</v>
      </c>
      <c r="R409" s="31">
        <v>128</v>
      </c>
      <c r="S409" s="30">
        <v>9.0922000000000003E-2</v>
      </c>
      <c r="T409" s="66">
        <f t="shared" si="54"/>
        <v>5.0007099999999998</v>
      </c>
      <c r="U409" s="66">
        <f t="shared" si="55"/>
        <v>7.5821851227632048E-2</v>
      </c>
      <c r="V409" s="38">
        <f t="shared" si="56"/>
        <v>0.25640004000000005</v>
      </c>
      <c r="W409" s="54">
        <v>2.8200000000000003</v>
      </c>
      <c r="X409" s="71" t="str">
        <f t="shared" si="62"/>
        <v>Q3 2022</v>
      </c>
      <c r="Y409" s="21">
        <f t="shared" si="57"/>
        <v>3840</v>
      </c>
      <c r="Z409" s="21">
        <f t="shared" si="58"/>
        <v>2160</v>
      </c>
      <c r="AA409" s="57">
        <f t="shared" si="59"/>
        <v>833921.94658753707</v>
      </c>
      <c r="AB409" s="59">
        <f t="shared" si="60"/>
        <v>1.7777777777777777</v>
      </c>
      <c r="AC409" s="61">
        <f t="shared" si="61"/>
        <v>1397</v>
      </c>
    </row>
    <row r="410" spans="4:29" hidden="1">
      <c r="D410" s="12">
        <v>404</v>
      </c>
      <c r="E410" s="36" t="s">
        <v>68</v>
      </c>
      <c r="F410" s="16" t="s">
        <v>9</v>
      </c>
      <c r="G410" s="14" t="s">
        <v>40</v>
      </c>
      <c r="H410" s="13" t="s">
        <v>6</v>
      </c>
      <c r="I410" s="13" t="s">
        <v>36</v>
      </c>
      <c r="J410" s="13"/>
      <c r="K410" s="13" t="s">
        <v>123</v>
      </c>
      <c r="L410" s="14">
        <v>98</v>
      </c>
      <c r="M410" s="14" t="s">
        <v>15</v>
      </c>
      <c r="N410" s="31">
        <v>1000000</v>
      </c>
      <c r="O410" s="14" t="s">
        <v>1</v>
      </c>
      <c r="P410" s="14" t="s">
        <v>35</v>
      </c>
      <c r="Q410" s="31">
        <v>5120</v>
      </c>
      <c r="R410" s="31">
        <v>320</v>
      </c>
      <c r="S410" s="30">
        <v>2.7349999999999999E-2</v>
      </c>
      <c r="T410" s="66">
        <f t="shared" si="54"/>
        <v>2.6802999999999999</v>
      </c>
      <c r="U410" s="66">
        <f t="shared" si="55"/>
        <v>7.2411827225448061E-2</v>
      </c>
      <c r="V410" s="38">
        <f t="shared" si="56"/>
        <v>7.7127000000000001E-2</v>
      </c>
      <c r="W410" s="54">
        <v>2.8200000000000003</v>
      </c>
      <c r="X410" s="71" t="str">
        <f t="shared" si="62"/>
        <v>Q3 2022</v>
      </c>
      <c r="Y410" s="21">
        <f t="shared" si="57"/>
        <v>3840</v>
      </c>
      <c r="Z410" s="21">
        <f t="shared" si="58"/>
        <v>2160</v>
      </c>
      <c r="AA410" s="57">
        <f t="shared" si="59"/>
        <v>2647598.8016617205</v>
      </c>
      <c r="AB410" s="59">
        <f t="shared" si="60"/>
        <v>1.7777777777777777</v>
      </c>
      <c r="AC410" s="61">
        <f t="shared" si="61"/>
        <v>2489.1999999999998</v>
      </c>
    </row>
    <row r="411" spans="4:29" hidden="1">
      <c r="D411" s="12">
        <v>405</v>
      </c>
      <c r="E411" s="36" t="s">
        <v>68</v>
      </c>
      <c r="F411" s="16" t="s">
        <v>9</v>
      </c>
      <c r="G411" s="14" t="s">
        <v>51</v>
      </c>
      <c r="H411" s="13" t="s">
        <v>5</v>
      </c>
      <c r="I411" s="13" t="s">
        <v>54</v>
      </c>
      <c r="J411" s="13" t="s">
        <v>114</v>
      </c>
      <c r="K411" s="13" t="s">
        <v>43</v>
      </c>
      <c r="L411" s="14">
        <v>27</v>
      </c>
      <c r="M411" s="14" t="s">
        <v>15</v>
      </c>
      <c r="N411" s="31">
        <v>1000000</v>
      </c>
      <c r="O411" s="14" t="s">
        <v>1</v>
      </c>
      <c r="P411" s="14" t="s">
        <v>35</v>
      </c>
      <c r="Q411" s="31">
        <v>2304</v>
      </c>
      <c r="R411" s="31">
        <v>512</v>
      </c>
      <c r="S411" s="30">
        <v>6.336E-2</v>
      </c>
      <c r="T411" s="66">
        <f t="shared" si="54"/>
        <v>1.71072</v>
      </c>
      <c r="U411" s="66">
        <f t="shared" si="55"/>
        <v>1.2733351311268841E-2</v>
      </c>
      <c r="V411" s="38">
        <f t="shared" si="56"/>
        <v>0.17867520000000001</v>
      </c>
      <c r="W411" s="54">
        <v>2.8200000000000003</v>
      </c>
      <c r="X411" s="71" t="str">
        <f t="shared" si="62"/>
        <v>Q4 2022</v>
      </c>
      <c r="Y411" s="21">
        <f t="shared" si="57"/>
        <v>3840</v>
      </c>
      <c r="Z411" s="21">
        <f t="shared" si="58"/>
        <v>2160</v>
      </c>
      <c r="AA411" s="57">
        <f t="shared" si="59"/>
        <v>200968.29721068247</v>
      </c>
      <c r="AB411" s="59">
        <f t="shared" si="60"/>
        <v>1.7777777777777777</v>
      </c>
      <c r="AC411" s="61">
        <f t="shared" si="61"/>
        <v>685.8</v>
      </c>
    </row>
    <row r="412" spans="4:29" hidden="1">
      <c r="D412" s="12">
        <v>406</v>
      </c>
      <c r="E412" s="36" t="s">
        <v>68</v>
      </c>
      <c r="F412" s="16" t="s">
        <v>9</v>
      </c>
      <c r="G412" s="14" t="s">
        <v>51</v>
      </c>
      <c r="H412" s="13" t="s">
        <v>5</v>
      </c>
      <c r="I412" s="13" t="s">
        <v>54</v>
      </c>
      <c r="J412" s="13" t="s">
        <v>55</v>
      </c>
      <c r="K412" s="13" t="s">
        <v>43</v>
      </c>
      <c r="L412" s="14">
        <v>31.5</v>
      </c>
      <c r="M412" s="14" t="s">
        <v>15</v>
      </c>
      <c r="N412" s="31">
        <v>1000000</v>
      </c>
      <c r="O412" s="14" t="s">
        <v>1</v>
      </c>
      <c r="P412" s="14" t="s">
        <v>35</v>
      </c>
      <c r="Q412" s="31">
        <v>2304</v>
      </c>
      <c r="R412" s="31">
        <v>1152</v>
      </c>
      <c r="S412" s="30">
        <v>4.752E-2</v>
      </c>
      <c r="T412" s="66">
        <f t="shared" si="54"/>
        <v>1.49688</v>
      </c>
      <c r="U412" s="66">
        <f t="shared" si="55"/>
        <v>1.2998629463586943E-2</v>
      </c>
      <c r="V412" s="38">
        <f t="shared" si="56"/>
        <v>0.13400640000000003</v>
      </c>
      <c r="W412" s="54">
        <v>2.8200000000000003</v>
      </c>
      <c r="X412" s="71" t="str">
        <f t="shared" si="62"/>
        <v>Q4 2022</v>
      </c>
      <c r="Y412" s="21">
        <f t="shared" si="57"/>
        <v>3840</v>
      </c>
      <c r="Z412" s="21">
        <f t="shared" si="58"/>
        <v>2160</v>
      </c>
      <c r="AA412" s="57">
        <f t="shared" si="59"/>
        <v>273540.18231454003</v>
      </c>
      <c r="AB412" s="59">
        <f t="shared" si="60"/>
        <v>1.7777777777777777</v>
      </c>
      <c r="AC412" s="61">
        <f t="shared" si="61"/>
        <v>800.09999999999991</v>
      </c>
    </row>
    <row r="413" spans="4:29" hidden="1">
      <c r="D413" s="12">
        <v>407</v>
      </c>
      <c r="E413" s="36" t="s">
        <v>68</v>
      </c>
      <c r="F413" s="16" t="s">
        <v>9</v>
      </c>
      <c r="G413" s="14" t="s">
        <v>51</v>
      </c>
      <c r="H413" s="13" t="s">
        <v>5</v>
      </c>
      <c r="I413" s="13" t="s">
        <v>54</v>
      </c>
      <c r="J413" s="13" t="s">
        <v>128</v>
      </c>
      <c r="K413" s="13" t="s">
        <v>43</v>
      </c>
      <c r="L413" s="14">
        <v>31.5</v>
      </c>
      <c r="M413" s="14" t="s">
        <v>15</v>
      </c>
      <c r="N413" s="31">
        <v>1000000</v>
      </c>
      <c r="O413" s="14" t="s">
        <v>1</v>
      </c>
      <c r="P413" s="14" t="s">
        <v>35</v>
      </c>
      <c r="Q413" s="31">
        <v>2304</v>
      </c>
      <c r="R413" s="31">
        <v>576</v>
      </c>
      <c r="S413" s="30">
        <v>3.168E-2</v>
      </c>
      <c r="T413" s="66">
        <f t="shared" si="54"/>
        <v>0.99792000000000003</v>
      </c>
      <c r="U413" s="66">
        <f t="shared" si="55"/>
        <v>8.6657529757246284E-3</v>
      </c>
      <c r="V413" s="38">
        <f t="shared" si="56"/>
        <v>8.9337600000000003E-2</v>
      </c>
      <c r="W413" s="54">
        <v>2.8200000000000003</v>
      </c>
      <c r="X413" s="71" t="str">
        <f t="shared" si="62"/>
        <v>Q4 2022</v>
      </c>
      <c r="Y413" s="21">
        <f t="shared" si="57"/>
        <v>3840</v>
      </c>
      <c r="Z413" s="21">
        <f t="shared" si="58"/>
        <v>2160</v>
      </c>
      <c r="AA413" s="57">
        <f t="shared" si="59"/>
        <v>273540.18231454003</v>
      </c>
      <c r="AB413" s="59">
        <f t="shared" si="60"/>
        <v>1.7777777777777777</v>
      </c>
      <c r="AC413" s="61">
        <f t="shared" si="61"/>
        <v>800.09999999999991</v>
      </c>
    </row>
    <row r="414" spans="4:29" hidden="1">
      <c r="D414" s="12">
        <v>408</v>
      </c>
      <c r="E414" s="36" t="s">
        <v>68</v>
      </c>
      <c r="F414" s="16" t="s">
        <v>9</v>
      </c>
      <c r="G414" s="14" t="s">
        <v>51</v>
      </c>
      <c r="H414" s="13" t="s">
        <v>5</v>
      </c>
      <c r="I414" s="13" t="s">
        <v>54</v>
      </c>
      <c r="J414" s="13" t="s">
        <v>118</v>
      </c>
      <c r="K414" s="13" t="s">
        <v>43</v>
      </c>
      <c r="L414" s="14">
        <v>31.5</v>
      </c>
      <c r="M414" s="14" t="s">
        <v>15</v>
      </c>
      <c r="N414" s="31">
        <v>1000000</v>
      </c>
      <c r="O414" s="14" t="s">
        <v>1</v>
      </c>
      <c r="P414" s="14" t="s">
        <v>35</v>
      </c>
      <c r="Q414" s="31">
        <v>2304</v>
      </c>
      <c r="R414" s="31">
        <v>576</v>
      </c>
      <c r="S414" s="30">
        <v>4.752E-2</v>
      </c>
      <c r="T414" s="66">
        <f t="shared" si="54"/>
        <v>1.49688</v>
      </c>
      <c r="U414" s="66">
        <f t="shared" si="55"/>
        <v>1.2998629463586943E-2</v>
      </c>
      <c r="V414" s="38">
        <f t="shared" si="56"/>
        <v>0.13400640000000003</v>
      </c>
      <c r="W414" s="54">
        <v>2.8200000000000003</v>
      </c>
      <c r="X414" s="71" t="str">
        <f t="shared" si="62"/>
        <v>Q4 2022</v>
      </c>
      <c r="Y414" s="21">
        <f t="shared" si="57"/>
        <v>3840</v>
      </c>
      <c r="Z414" s="21">
        <f t="shared" si="58"/>
        <v>2160</v>
      </c>
      <c r="AA414" s="57">
        <f t="shared" si="59"/>
        <v>273540.18231454003</v>
      </c>
      <c r="AB414" s="59">
        <f t="shared" si="60"/>
        <v>1.7777777777777777</v>
      </c>
      <c r="AC414" s="61">
        <f t="shared" si="61"/>
        <v>800.09999999999991</v>
      </c>
    </row>
    <row r="415" spans="4:29" hidden="1">
      <c r="D415" s="12">
        <v>409</v>
      </c>
      <c r="E415" s="36" t="s">
        <v>68</v>
      </c>
      <c r="F415" s="16" t="s">
        <v>9</v>
      </c>
      <c r="G415" s="14" t="s">
        <v>51</v>
      </c>
      <c r="H415" s="13" t="s">
        <v>5</v>
      </c>
      <c r="I415" s="13" t="s">
        <v>219</v>
      </c>
      <c r="J415" s="13"/>
      <c r="K415" s="13"/>
      <c r="L415" s="14">
        <v>31.5</v>
      </c>
      <c r="M415" s="14" t="s">
        <v>15</v>
      </c>
      <c r="N415" s="31" t="s">
        <v>65</v>
      </c>
      <c r="O415" s="14" t="s">
        <v>1</v>
      </c>
      <c r="P415" s="14" t="s">
        <v>35</v>
      </c>
      <c r="Q415" s="31">
        <v>5000</v>
      </c>
      <c r="R415" s="31">
        <v>1152</v>
      </c>
      <c r="S415" s="30">
        <v>0.10312499999999999</v>
      </c>
      <c r="T415" s="66">
        <f t="shared" si="54"/>
        <v>3.2484374999999996</v>
      </c>
      <c r="U415" s="66">
        <f t="shared" si="55"/>
        <v>2.820883130118694E-2</v>
      </c>
      <c r="V415" s="38">
        <f t="shared" si="56"/>
        <v>0.29081250000000003</v>
      </c>
      <c r="W415" s="54">
        <v>2.8200000000000003</v>
      </c>
      <c r="X415" s="71" t="str">
        <f t="shared" si="62"/>
        <v>Q4 2022</v>
      </c>
      <c r="Y415" s="21">
        <f t="shared" si="57"/>
        <v>3840</v>
      </c>
      <c r="Z415" s="21">
        <f t="shared" si="58"/>
        <v>2160</v>
      </c>
      <c r="AA415" s="57">
        <f t="shared" si="59"/>
        <v>273540.18231454003</v>
      </c>
      <c r="AB415" s="59">
        <f t="shared" si="60"/>
        <v>1.7777777777777777</v>
      </c>
      <c r="AC415" s="61">
        <f t="shared" si="61"/>
        <v>800.09999999999991</v>
      </c>
    </row>
    <row r="416" spans="4:29" hidden="1">
      <c r="D416" s="12">
        <v>410</v>
      </c>
      <c r="E416" s="36" t="s">
        <v>68</v>
      </c>
      <c r="F416" s="16" t="s">
        <v>9</v>
      </c>
      <c r="G416" s="14" t="s">
        <v>51</v>
      </c>
      <c r="H416" s="13" t="s">
        <v>5</v>
      </c>
      <c r="I416" s="13" t="s">
        <v>96</v>
      </c>
      <c r="J416" s="13" t="s">
        <v>132</v>
      </c>
      <c r="K416" s="13" t="s">
        <v>43</v>
      </c>
      <c r="L416" s="14">
        <v>31.5</v>
      </c>
      <c r="M416" s="14" t="s">
        <v>15</v>
      </c>
      <c r="N416" s="31">
        <v>1000000</v>
      </c>
      <c r="O416" s="14" t="s">
        <v>1</v>
      </c>
      <c r="P416" s="14" t="s">
        <v>35</v>
      </c>
      <c r="Q416" s="31">
        <v>2304</v>
      </c>
      <c r="R416" s="31">
        <v>576</v>
      </c>
      <c r="S416" s="30">
        <v>4.752E-2</v>
      </c>
      <c r="T416" s="66">
        <f t="shared" si="54"/>
        <v>1.49688</v>
      </c>
      <c r="U416" s="66">
        <f t="shared" si="55"/>
        <v>1.2998629463586943E-2</v>
      </c>
      <c r="V416" s="38">
        <f t="shared" si="56"/>
        <v>0.13400640000000003</v>
      </c>
      <c r="W416" s="54">
        <v>2.8200000000000003</v>
      </c>
      <c r="X416" s="71" t="str">
        <f t="shared" si="62"/>
        <v>Q4 2022</v>
      </c>
      <c r="Y416" s="21">
        <f t="shared" si="57"/>
        <v>3840</v>
      </c>
      <c r="Z416" s="21">
        <f t="shared" si="58"/>
        <v>2160</v>
      </c>
      <c r="AA416" s="57">
        <f t="shared" si="59"/>
        <v>273540.18231454003</v>
      </c>
      <c r="AB416" s="59">
        <f t="shared" si="60"/>
        <v>1.7777777777777777</v>
      </c>
      <c r="AC416" s="61">
        <f t="shared" si="61"/>
        <v>800.09999999999991</v>
      </c>
    </row>
    <row r="417" spans="4:29" hidden="1">
      <c r="D417" s="12">
        <v>411</v>
      </c>
      <c r="E417" s="36" t="s">
        <v>68</v>
      </c>
      <c r="F417" s="16" t="s">
        <v>9</v>
      </c>
      <c r="G417" s="14" t="s">
        <v>51</v>
      </c>
      <c r="H417" s="13" t="s">
        <v>5</v>
      </c>
      <c r="I417" s="13" t="s">
        <v>96</v>
      </c>
      <c r="J417" s="13" t="s">
        <v>131</v>
      </c>
      <c r="K417" s="13" t="s">
        <v>95</v>
      </c>
      <c r="L417" s="14">
        <v>34</v>
      </c>
      <c r="M417" s="14" t="s">
        <v>117</v>
      </c>
      <c r="N417" s="31">
        <v>1000000</v>
      </c>
      <c r="O417" s="14" t="s">
        <v>1</v>
      </c>
      <c r="P417" s="14" t="s">
        <v>35</v>
      </c>
      <c r="Q417" s="31">
        <v>4608</v>
      </c>
      <c r="R417" s="31">
        <v>1152</v>
      </c>
      <c r="S417" s="30">
        <v>0.19008</v>
      </c>
      <c r="T417" s="66">
        <f t="shared" si="54"/>
        <v>6.46272</v>
      </c>
      <c r="U417" s="66">
        <f t="shared" si="55"/>
        <v>5.0494366157718913E-2</v>
      </c>
      <c r="V417" s="38">
        <f t="shared" si="56"/>
        <v>0.5360256000000001</v>
      </c>
      <c r="W417" s="54">
        <v>2.8200000000000003</v>
      </c>
      <c r="X417" s="71" t="str">
        <f t="shared" si="62"/>
        <v>Q4 2022</v>
      </c>
      <c r="Y417" s="21">
        <f t="shared" si="57"/>
        <v>3440</v>
      </c>
      <c r="Z417" s="21">
        <f t="shared" si="58"/>
        <v>1440</v>
      </c>
      <c r="AA417" s="57">
        <f t="shared" si="59"/>
        <v>265647.97010584443</v>
      </c>
      <c r="AB417" s="59">
        <f t="shared" si="60"/>
        <v>2.3888888888888888</v>
      </c>
      <c r="AC417" s="61">
        <f t="shared" si="61"/>
        <v>863.59999999999991</v>
      </c>
    </row>
    <row r="418" spans="4:29" hidden="1">
      <c r="D418" s="12">
        <v>412</v>
      </c>
      <c r="E418" s="36" t="s">
        <v>68</v>
      </c>
      <c r="F418" s="16" t="s">
        <v>9</v>
      </c>
      <c r="G418" s="14" t="s">
        <v>51</v>
      </c>
      <c r="H418" s="13" t="s">
        <v>5</v>
      </c>
      <c r="I418" s="13" t="s">
        <v>96</v>
      </c>
      <c r="J418" s="13" t="s">
        <v>61</v>
      </c>
      <c r="K418" s="13" t="s">
        <v>33</v>
      </c>
      <c r="L418" s="14">
        <v>27</v>
      </c>
      <c r="M418" s="14" t="s">
        <v>15</v>
      </c>
      <c r="N418" s="31">
        <v>80000000</v>
      </c>
      <c r="O418" s="14" t="s">
        <v>1</v>
      </c>
      <c r="P418" s="14" t="s">
        <v>35</v>
      </c>
      <c r="Q418" s="31">
        <v>2304</v>
      </c>
      <c r="R418" s="31">
        <v>576</v>
      </c>
      <c r="S418" s="30">
        <v>0.15840000000000001</v>
      </c>
      <c r="T418" s="66">
        <f t="shared" si="54"/>
        <v>4.2768000000000006</v>
      </c>
      <c r="U418" s="66">
        <f t="shared" si="55"/>
        <v>3.1833378278172106E-2</v>
      </c>
      <c r="V418" s="38">
        <f t="shared" si="56"/>
        <v>0.44668800000000008</v>
      </c>
      <c r="W418" s="54">
        <v>2.8200000000000003</v>
      </c>
      <c r="X418" s="71" t="str">
        <f t="shared" si="62"/>
        <v>Q4 2022</v>
      </c>
      <c r="Y418" s="21">
        <f t="shared" si="57"/>
        <v>3840</v>
      </c>
      <c r="Z418" s="21">
        <f t="shared" si="58"/>
        <v>2160</v>
      </c>
      <c r="AA418" s="57">
        <f t="shared" si="59"/>
        <v>200968.29721068247</v>
      </c>
      <c r="AB418" s="59">
        <f t="shared" si="60"/>
        <v>1.7777777777777777</v>
      </c>
      <c r="AC418" s="61">
        <f t="shared" si="61"/>
        <v>685.8</v>
      </c>
    </row>
    <row r="419" spans="4:29" hidden="1">
      <c r="D419" s="12">
        <v>413</v>
      </c>
      <c r="E419" s="36" t="s">
        <v>68</v>
      </c>
      <c r="F419" s="16" t="s">
        <v>9</v>
      </c>
      <c r="G419" s="14" t="s">
        <v>51</v>
      </c>
      <c r="H419" s="13" t="s">
        <v>5</v>
      </c>
      <c r="I419" s="13" t="s">
        <v>96</v>
      </c>
      <c r="J419" s="13" t="s">
        <v>129</v>
      </c>
      <c r="K419" s="13" t="s">
        <v>33</v>
      </c>
      <c r="L419" s="14">
        <v>27</v>
      </c>
      <c r="M419" s="14" t="s">
        <v>143</v>
      </c>
      <c r="N419" s="31">
        <v>1000000</v>
      </c>
      <c r="O419" s="14" t="s">
        <v>1</v>
      </c>
      <c r="P419" s="14" t="s">
        <v>35</v>
      </c>
      <c r="Q419" s="31">
        <v>2304</v>
      </c>
      <c r="R419" s="31">
        <v>576</v>
      </c>
      <c r="S419" s="30">
        <v>7.9200000000000007E-2</v>
      </c>
      <c r="T419" s="66">
        <f t="shared" si="54"/>
        <v>2.1384000000000003</v>
      </c>
      <c r="U419" s="66">
        <f t="shared" si="55"/>
        <v>1.5916689139086053E-2</v>
      </c>
      <c r="V419" s="38">
        <f t="shared" si="56"/>
        <v>0.22334400000000004</v>
      </c>
      <c r="W419" s="54">
        <v>2.8200000000000003</v>
      </c>
      <c r="X419" s="71" t="str">
        <f t="shared" si="62"/>
        <v>Q4 2022</v>
      </c>
      <c r="Y419" s="21">
        <f t="shared" si="57"/>
        <v>2560</v>
      </c>
      <c r="Z419" s="21">
        <f t="shared" si="58"/>
        <v>1440</v>
      </c>
      <c r="AA419" s="57">
        <f t="shared" si="59"/>
        <v>200968.29721068247</v>
      </c>
      <c r="AB419" s="59">
        <f t="shared" si="60"/>
        <v>1.7777777777777777</v>
      </c>
      <c r="AC419" s="61">
        <f t="shared" si="61"/>
        <v>685.8</v>
      </c>
    </row>
    <row r="420" spans="4:29" hidden="1">
      <c r="D420" s="12">
        <v>414</v>
      </c>
      <c r="E420" s="36" t="s">
        <v>68</v>
      </c>
      <c r="F420" s="16" t="s">
        <v>9</v>
      </c>
      <c r="G420" s="14" t="s">
        <v>51</v>
      </c>
      <c r="H420" s="13" t="s">
        <v>5</v>
      </c>
      <c r="I420" s="13" t="s">
        <v>96</v>
      </c>
      <c r="J420" s="13" t="s">
        <v>130</v>
      </c>
      <c r="K420" s="13" t="s">
        <v>33</v>
      </c>
      <c r="L420" s="14">
        <v>27</v>
      </c>
      <c r="M420" s="14" t="s">
        <v>143</v>
      </c>
      <c r="N420" s="31">
        <v>1000000</v>
      </c>
      <c r="O420" s="14" t="s">
        <v>1</v>
      </c>
      <c r="P420" s="14" t="s">
        <v>35</v>
      </c>
      <c r="Q420" s="31">
        <v>2304</v>
      </c>
      <c r="R420" s="31">
        <v>576</v>
      </c>
      <c r="S420" s="30">
        <v>7.9200000000000007E-2</v>
      </c>
      <c r="T420" s="66">
        <f t="shared" si="54"/>
        <v>2.1384000000000003</v>
      </c>
      <c r="U420" s="66">
        <f t="shared" si="55"/>
        <v>1.5916689139086053E-2</v>
      </c>
      <c r="V420" s="38">
        <f t="shared" si="56"/>
        <v>0.22334400000000004</v>
      </c>
      <c r="W420" s="54">
        <v>2.8200000000000003</v>
      </c>
      <c r="X420" s="71" t="str">
        <f t="shared" si="62"/>
        <v>Q4 2022</v>
      </c>
      <c r="Y420" s="21">
        <f t="shared" si="57"/>
        <v>2560</v>
      </c>
      <c r="Z420" s="21">
        <f t="shared" si="58"/>
        <v>1440</v>
      </c>
      <c r="AA420" s="57">
        <f t="shared" si="59"/>
        <v>200968.29721068247</v>
      </c>
      <c r="AB420" s="59">
        <f t="shared" si="60"/>
        <v>1.7777777777777777</v>
      </c>
      <c r="AC420" s="61">
        <f t="shared" si="61"/>
        <v>685.8</v>
      </c>
    </row>
    <row r="421" spans="4:29" hidden="1">
      <c r="D421" s="12">
        <v>415</v>
      </c>
      <c r="E421" s="36" t="s">
        <v>68</v>
      </c>
      <c r="F421" s="16" t="s">
        <v>9</v>
      </c>
      <c r="G421" s="14" t="s">
        <v>51</v>
      </c>
      <c r="H421" s="13" t="s">
        <v>5</v>
      </c>
      <c r="I421" s="13" t="s">
        <v>31</v>
      </c>
      <c r="J421" s="13" t="s">
        <v>32</v>
      </c>
      <c r="K421" s="13" t="s">
        <v>33</v>
      </c>
      <c r="L421" s="14">
        <v>31.5</v>
      </c>
      <c r="M421" s="14" t="s">
        <v>34</v>
      </c>
      <c r="N421" s="31">
        <v>1000000</v>
      </c>
      <c r="O421" s="14" t="s">
        <v>1</v>
      </c>
      <c r="P421" s="14" t="s">
        <v>35</v>
      </c>
      <c r="Q421" s="31">
        <v>576</v>
      </c>
      <c r="R421" s="31">
        <v>576</v>
      </c>
      <c r="S421" s="30">
        <v>2.614E-3</v>
      </c>
      <c r="T421" s="66">
        <f t="shared" si="54"/>
        <v>8.2340999999999998E-2</v>
      </c>
      <c r="U421" s="66">
        <f t="shared" si="55"/>
        <v>7.1503403657020761E-4</v>
      </c>
      <c r="V421" s="38">
        <f t="shared" si="56"/>
        <v>7.3714800000000006E-3</v>
      </c>
      <c r="W421" s="54">
        <v>2.8200000000000003</v>
      </c>
      <c r="X421" s="71" t="str">
        <f t="shared" si="62"/>
        <v>Q4 2022</v>
      </c>
      <c r="Y421" s="21">
        <f t="shared" si="57"/>
        <v>6016</v>
      </c>
      <c r="Z421" s="21">
        <f t="shared" si="58"/>
        <v>3384</v>
      </c>
      <c r="AA421" s="57">
        <f t="shared" si="59"/>
        <v>273540.18231454003</v>
      </c>
      <c r="AB421" s="59">
        <f t="shared" si="60"/>
        <v>1.7777777777777777</v>
      </c>
      <c r="AC421" s="61">
        <f t="shared" si="61"/>
        <v>800.09999999999991</v>
      </c>
    </row>
    <row r="422" spans="4:29" hidden="1">
      <c r="D422" s="12">
        <v>416</v>
      </c>
      <c r="E422" s="36" t="s">
        <v>68</v>
      </c>
      <c r="F422" s="16" t="s">
        <v>9</v>
      </c>
      <c r="G422" s="14" t="s">
        <v>51</v>
      </c>
      <c r="H422" s="13" t="s">
        <v>5</v>
      </c>
      <c r="I422" s="13" t="s">
        <v>41</v>
      </c>
      <c r="J422" s="13" t="s">
        <v>116</v>
      </c>
      <c r="K422" s="13" t="s">
        <v>43</v>
      </c>
      <c r="L422" s="14">
        <v>27</v>
      </c>
      <c r="M422" s="14" t="s">
        <v>117</v>
      </c>
      <c r="N422" s="31">
        <v>1000000</v>
      </c>
      <c r="O422" s="14" t="s">
        <v>1</v>
      </c>
      <c r="P422" s="14" t="s">
        <v>35</v>
      </c>
      <c r="Q422" s="31">
        <v>2304</v>
      </c>
      <c r="R422" s="31">
        <v>576</v>
      </c>
      <c r="S422" s="30">
        <v>3.168E-2</v>
      </c>
      <c r="T422" s="66">
        <f t="shared" si="54"/>
        <v>0.85536000000000001</v>
      </c>
      <c r="U422" s="66">
        <f t="shared" si="55"/>
        <v>5.3071500762654393E-3</v>
      </c>
      <c r="V422" s="38">
        <f t="shared" si="56"/>
        <v>8.9337600000000003E-2</v>
      </c>
      <c r="W422" s="54">
        <v>2.8200000000000003</v>
      </c>
      <c r="X422" s="71" t="str">
        <f t="shared" si="62"/>
        <v>Q4 2022</v>
      </c>
      <c r="Y422" s="21">
        <f t="shared" si="57"/>
        <v>3440</v>
      </c>
      <c r="Z422" s="21">
        <f t="shared" si="58"/>
        <v>1440</v>
      </c>
      <c r="AA422" s="57">
        <f t="shared" si="59"/>
        <v>167523.67664979291</v>
      </c>
      <c r="AB422" s="59">
        <f t="shared" si="60"/>
        <v>2.3888888888888888</v>
      </c>
      <c r="AC422" s="61">
        <f t="shared" si="61"/>
        <v>685.8</v>
      </c>
    </row>
    <row r="423" spans="4:29" hidden="1">
      <c r="D423" s="12">
        <v>417</v>
      </c>
      <c r="E423" s="36" t="s">
        <v>68</v>
      </c>
      <c r="F423" s="16" t="s">
        <v>9</v>
      </c>
      <c r="G423" s="14" t="s">
        <v>51</v>
      </c>
      <c r="H423" s="13" t="s">
        <v>5</v>
      </c>
      <c r="I423" s="13" t="s">
        <v>41</v>
      </c>
      <c r="J423" s="13" t="s">
        <v>42</v>
      </c>
      <c r="K423" s="13" t="s">
        <v>43</v>
      </c>
      <c r="L423" s="14">
        <v>31.5</v>
      </c>
      <c r="M423" s="14" t="s">
        <v>15</v>
      </c>
      <c r="N423" s="31">
        <v>1000000</v>
      </c>
      <c r="O423" s="14" t="s">
        <v>1</v>
      </c>
      <c r="P423" s="14" t="s">
        <v>35</v>
      </c>
      <c r="Q423" s="31">
        <v>5000</v>
      </c>
      <c r="R423" s="31">
        <v>1152</v>
      </c>
      <c r="S423" s="30">
        <v>0.13750000000000001</v>
      </c>
      <c r="T423" s="66">
        <f t="shared" si="54"/>
        <v>4.3312500000000007</v>
      </c>
      <c r="U423" s="66">
        <f t="shared" si="55"/>
        <v>3.7611775068249254E-2</v>
      </c>
      <c r="V423" s="38">
        <f t="shared" si="56"/>
        <v>0.38775000000000009</v>
      </c>
      <c r="W423" s="54">
        <v>2.8200000000000003</v>
      </c>
      <c r="X423" s="71" t="str">
        <f t="shared" si="62"/>
        <v>Q4 2022</v>
      </c>
      <c r="Y423" s="21">
        <f t="shared" si="57"/>
        <v>3840</v>
      </c>
      <c r="Z423" s="21">
        <f t="shared" si="58"/>
        <v>2160</v>
      </c>
      <c r="AA423" s="57">
        <f t="shared" si="59"/>
        <v>273540.18231454003</v>
      </c>
      <c r="AB423" s="59">
        <f t="shared" si="60"/>
        <v>1.7777777777777777</v>
      </c>
      <c r="AC423" s="61">
        <f t="shared" si="61"/>
        <v>800.09999999999991</v>
      </c>
    </row>
    <row r="424" spans="4:29" hidden="1">
      <c r="D424" s="12">
        <v>418</v>
      </c>
      <c r="E424" s="36" t="s">
        <v>68</v>
      </c>
      <c r="F424" s="16" t="s">
        <v>9</v>
      </c>
      <c r="G424" s="14" t="s">
        <v>51</v>
      </c>
      <c r="H424" s="13" t="s">
        <v>5</v>
      </c>
      <c r="I424" s="13" t="s">
        <v>41</v>
      </c>
      <c r="J424" s="13" t="s">
        <v>44</v>
      </c>
      <c r="K424" s="13" t="s">
        <v>43</v>
      </c>
      <c r="L424" s="14">
        <v>31.5</v>
      </c>
      <c r="M424" s="14" t="s">
        <v>15</v>
      </c>
      <c r="N424" s="31">
        <v>1000000</v>
      </c>
      <c r="O424" s="14" t="s">
        <v>1</v>
      </c>
      <c r="P424" s="14" t="s">
        <v>35</v>
      </c>
      <c r="Q424" s="31">
        <v>4608</v>
      </c>
      <c r="R424" s="31">
        <v>576</v>
      </c>
      <c r="S424" s="30">
        <v>0.12672</v>
      </c>
      <c r="T424" s="66">
        <f t="shared" si="54"/>
        <v>3.9916800000000001</v>
      </c>
      <c r="U424" s="66">
        <f t="shared" si="55"/>
        <v>3.4663011902898513E-2</v>
      </c>
      <c r="V424" s="38">
        <f t="shared" si="56"/>
        <v>0.35735040000000001</v>
      </c>
      <c r="W424" s="54">
        <v>2.8200000000000003</v>
      </c>
      <c r="X424" s="71" t="str">
        <f t="shared" si="62"/>
        <v>Q4 2022</v>
      </c>
      <c r="Y424" s="21">
        <f t="shared" si="57"/>
        <v>3840</v>
      </c>
      <c r="Z424" s="21">
        <f t="shared" si="58"/>
        <v>2160</v>
      </c>
      <c r="AA424" s="57">
        <f t="shared" si="59"/>
        <v>273540.18231454003</v>
      </c>
      <c r="AB424" s="59">
        <f t="shared" si="60"/>
        <v>1.7777777777777777</v>
      </c>
      <c r="AC424" s="61">
        <f t="shared" si="61"/>
        <v>800.09999999999991</v>
      </c>
    </row>
    <row r="425" spans="4:29" hidden="1">
      <c r="D425" s="12">
        <v>419</v>
      </c>
      <c r="E425" s="36" t="s">
        <v>68</v>
      </c>
      <c r="F425" s="16" t="s">
        <v>9</v>
      </c>
      <c r="G425" s="14" t="s">
        <v>51</v>
      </c>
      <c r="H425" s="13" t="s">
        <v>5</v>
      </c>
      <c r="I425" s="13" t="s">
        <v>41</v>
      </c>
      <c r="J425" s="13" t="s">
        <v>113</v>
      </c>
      <c r="K425" s="13" t="s">
        <v>43</v>
      </c>
      <c r="L425" s="14">
        <v>31.5</v>
      </c>
      <c r="M425" s="14" t="s">
        <v>15</v>
      </c>
      <c r="N425" s="31">
        <v>1000000</v>
      </c>
      <c r="O425" s="14" t="s">
        <v>1</v>
      </c>
      <c r="P425" s="14" t="s">
        <v>35</v>
      </c>
      <c r="Q425" s="31">
        <v>4608</v>
      </c>
      <c r="R425" s="31">
        <v>576</v>
      </c>
      <c r="S425" s="30">
        <v>6.336E-2</v>
      </c>
      <c r="T425" s="66">
        <f t="shared" si="54"/>
        <v>1.9958400000000001</v>
      </c>
      <c r="U425" s="66">
        <f t="shared" si="55"/>
        <v>1.7331505951449257E-2</v>
      </c>
      <c r="V425" s="38">
        <f t="shared" si="56"/>
        <v>0.17867520000000001</v>
      </c>
      <c r="W425" s="54">
        <v>2.8200000000000003</v>
      </c>
      <c r="X425" s="71" t="str">
        <f t="shared" si="62"/>
        <v>Q4 2022</v>
      </c>
      <c r="Y425" s="21">
        <f t="shared" si="57"/>
        <v>3840</v>
      </c>
      <c r="Z425" s="21">
        <f t="shared" si="58"/>
        <v>2160</v>
      </c>
      <c r="AA425" s="57">
        <f t="shared" si="59"/>
        <v>273540.18231454003</v>
      </c>
      <c r="AB425" s="59">
        <f t="shared" si="60"/>
        <v>1.7777777777777777</v>
      </c>
      <c r="AC425" s="61">
        <f t="shared" si="61"/>
        <v>800.09999999999991</v>
      </c>
    </row>
    <row r="426" spans="4:29" hidden="1">
      <c r="D426" s="12">
        <v>420</v>
      </c>
      <c r="E426" s="36" t="s">
        <v>68</v>
      </c>
      <c r="F426" s="16" t="s">
        <v>9</v>
      </c>
      <c r="G426" s="14" t="s">
        <v>51</v>
      </c>
      <c r="H426" s="13" t="s">
        <v>5</v>
      </c>
      <c r="I426" s="13" t="s">
        <v>217</v>
      </c>
      <c r="J426" s="13" t="s">
        <v>218</v>
      </c>
      <c r="K426" s="13" t="s">
        <v>43</v>
      </c>
      <c r="L426" s="14">
        <v>32</v>
      </c>
      <c r="M426" s="14" t="s">
        <v>15</v>
      </c>
      <c r="N426" s="31">
        <v>1000000</v>
      </c>
      <c r="O426" s="14" t="s">
        <v>1</v>
      </c>
      <c r="P426" s="14" t="s">
        <v>35</v>
      </c>
      <c r="Q426" s="31">
        <v>4608</v>
      </c>
      <c r="R426" s="31">
        <v>1152</v>
      </c>
      <c r="S426" s="30">
        <v>9.5039999999999999E-2</v>
      </c>
      <c r="T426" s="66">
        <f t="shared" si="54"/>
        <v>3.04128</v>
      </c>
      <c r="U426" s="66">
        <f t="shared" si="55"/>
        <v>2.6829118812220769E-2</v>
      </c>
      <c r="V426" s="38">
        <f t="shared" si="56"/>
        <v>0.26801280000000005</v>
      </c>
      <c r="W426" s="54">
        <v>2.8200000000000003</v>
      </c>
      <c r="X426" s="71" t="str">
        <f t="shared" si="62"/>
        <v>Q4 2022</v>
      </c>
      <c r="Y426" s="21">
        <f t="shared" si="57"/>
        <v>3840</v>
      </c>
      <c r="Z426" s="21">
        <f t="shared" si="58"/>
        <v>2160</v>
      </c>
      <c r="AA426" s="57">
        <f t="shared" si="59"/>
        <v>282292.91679525218</v>
      </c>
      <c r="AB426" s="59">
        <f t="shared" si="60"/>
        <v>1.7777777777777777</v>
      </c>
      <c r="AC426" s="61">
        <f t="shared" si="61"/>
        <v>812.8</v>
      </c>
    </row>
    <row r="427" spans="4:29" hidden="1">
      <c r="D427" s="12">
        <v>421</v>
      </c>
      <c r="E427" s="36" t="s">
        <v>68</v>
      </c>
      <c r="F427" s="16" t="s">
        <v>9</v>
      </c>
      <c r="G427" s="14" t="s">
        <v>51</v>
      </c>
      <c r="H427" s="13" t="s">
        <v>5</v>
      </c>
      <c r="I427" s="13" t="s">
        <v>105</v>
      </c>
      <c r="J427" s="13" t="s">
        <v>106</v>
      </c>
      <c r="K427" s="13" t="s">
        <v>33</v>
      </c>
      <c r="L427" s="14">
        <v>31.5</v>
      </c>
      <c r="M427" s="14" t="s">
        <v>15</v>
      </c>
      <c r="N427" s="31">
        <v>1000000</v>
      </c>
      <c r="O427" s="14" t="s">
        <v>1</v>
      </c>
      <c r="P427" s="14" t="s">
        <v>35</v>
      </c>
      <c r="Q427" s="31">
        <v>5000</v>
      </c>
      <c r="R427" s="31">
        <v>1152</v>
      </c>
      <c r="S427" s="30">
        <v>6.8750000000000006E-2</v>
      </c>
      <c r="T427" s="66">
        <f t="shared" si="54"/>
        <v>2.1656250000000004</v>
      </c>
      <c r="U427" s="66">
        <f t="shared" si="55"/>
        <v>1.8805887534124627E-2</v>
      </c>
      <c r="V427" s="38">
        <f t="shared" si="56"/>
        <v>0.19387500000000005</v>
      </c>
      <c r="W427" s="54">
        <v>2.8200000000000003</v>
      </c>
      <c r="X427" s="71" t="str">
        <f t="shared" si="62"/>
        <v>Q4 2022</v>
      </c>
      <c r="Y427" s="21">
        <f t="shared" si="57"/>
        <v>3840</v>
      </c>
      <c r="Z427" s="21">
        <f t="shared" si="58"/>
        <v>2160</v>
      </c>
      <c r="AA427" s="57">
        <f t="shared" si="59"/>
        <v>273540.18231454003</v>
      </c>
      <c r="AB427" s="59">
        <f t="shared" si="60"/>
        <v>1.7777777777777777</v>
      </c>
      <c r="AC427" s="61">
        <f t="shared" si="61"/>
        <v>800.09999999999991</v>
      </c>
    </row>
    <row r="428" spans="4:29" hidden="1">
      <c r="D428" s="12">
        <v>422</v>
      </c>
      <c r="E428" s="36" t="s">
        <v>68</v>
      </c>
      <c r="F428" s="16" t="s">
        <v>9</v>
      </c>
      <c r="G428" s="14" t="s">
        <v>51</v>
      </c>
      <c r="H428" s="13" t="s">
        <v>5</v>
      </c>
      <c r="I428" s="13" t="s">
        <v>120</v>
      </c>
      <c r="J428" s="13"/>
      <c r="K428" s="13" t="s">
        <v>120</v>
      </c>
      <c r="L428" s="14">
        <v>27</v>
      </c>
      <c r="M428" s="14" t="s">
        <v>15</v>
      </c>
      <c r="N428" s="31" t="s">
        <v>65</v>
      </c>
      <c r="O428" s="14" t="s">
        <v>1</v>
      </c>
      <c r="P428" s="14" t="s">
        <v>35</v>
      </c>
      <c r="Q428" s="31">
        <v>5000</v>
      </c>
      <c r="R428" s="31">
        <v>1152</v>
      </c>
      <c r="S428" s="30">
        <v>0.13750000000000001</v>
      </c>
      <c r="T428" s="66">
        <f t="shared" si="54"/>
        <v>3.7125000000000004</v>
      </c>
      <c r="U428" s="66">
        <f t="shared" si="55"/>
        <v>2.7633140866468842E-2</v>
      </c>
      <c r="V428" s="38">
        <f t="shared" si="56"/>
        <v>0.38775000000000009</v>
      </c>
      <c r="W428" s="54">
        <v>2.8200000000000003</v>
      </c>
      <c r="X428" s="71" t="str">
        <f t="shared" si="62"/>
        <v>Q4 2022</v>
      </c>
      <c r="Y428" s="21">
        <f t="shared" si="57"/>
        <v>3840</v>
      </c>
      <c r="Z428" s="21">
        <f t="shared" si="58"/>
        <v>2160</v>
      </c>
      <c r="AA428" s="57">
        <f t="shared" si="59"/>
        <v>200968.29721068247</v>
      </c>
      <c r="AB428" s="59">
        <f t="shared" si="60"/>
        <v>1.7777777777777777</v>
      </c>
      <c r="AC428" s="61">
        <f t="shared" si="61"/>
        <v>685.8</v>
      </c>
    </row>
    <row r="429" spans="4:29" hidden="1">
      <c r="D429" s="12">
        <v>423</v>
      </c>
      <c r="E429" s="36" t="s">
        <v>68</v>
      </c>
      <c r="F429" s="16" t="s">
        <v>9</v>
      </c>
      <c r="G429" s="14" t="s">
        <v>51</v>
      </c>
      <c r="H429" s="13" t="s">
        <v>5</v>
      </c>
      <c r="I429" s="13" t="s">
        <v>120</v>
      </c>
      <c r="J429" s="13"/>
      <c r="K429" s="13" t="s">
        <v>120</v>
      </c>
      <c r="L429" s="14">
        <v>31.5</v>
      </c>
      <c r="M429" s="14" t="s">
        <v>15</v>
      </c>
      <c r="N429" s="31" t="s">
        <v>65</v>
      </c>
      <c r="O429" s="14" t="s">
        <v>1</v>
      </c>
      <c r="P429" s="14" t="s">
        <v>35</v>
      </c>
      <c r="Q429" s="31">
        <v>5000</v>
      </c>
      <c r="R429" s="31">
        <v>1152</v>
      </c>
      <c r="S429" s="30">
        <v>0.13750000000000001</v>
      </c>
      <c r="T429" s="66">
        <f t="shared" si="54"/>
        <v>4.3312500000000007</v>
      </c>
      <c r="U429" s="66">
        <f t="shared" si="55"/>
        <v>3.7611775068249254E-2</v>
      </c>
      <c r="V429" s="38">
        <f t="shared" si="56"/>
        <v>0.38775000000000009</v>
      </c>
      <c r="W429" s="54">
        <v>2.8200000000000003</v>
      </c>
      <c r="X429" s="71" t="str">
        <f t="shared" si="62"/>
        <v>Q4 2022</v>
      </c>
      <c r="Y429" s="21">
        <f t="shared" si="57"/>
        <v>3840</v>
      </c>
      <c r="Z429" s="21">
        <f t="shared" si="58"/>
        <v>2160</v>
      </c>
      <c r="AA429" s="57">
        <f t="shared" si="59"/>
        <v>273540.18231454003</v>
      </c>
      <c r="AB429" s="59">
        <f t="shared" si="60"/>
        <v>1.7777777777777777</v>
      </c>
      <c r="AC429" s="61">
        <f t="shared" si="61"/>
        <v>800.09999999999991</v>
      </c>
    </row>
    <row r="430" spans="4:29" hidden="1">
      <c r="D430" s="12">
        <v>424</v>
      </c>
      <c r="E430" s="36" t="s">
        <v>68</v>
      </c>
      <c r="F430" s="16" t="s">
        <v>9</v>
      </c>
      <c r="G430" s="14" t="s">
        <v>51</v>
      </c>
      <c r="H430" s="13" t="s">
        <v>5</v>
      </c>
      <c r="I430" s="13" t="s">
        <v>140</v>
      </c>
      <c r="J430" s="13"/>
      <c r="K430" s="13"/>
      <c r="L430" s="14">
        <v>27</v>
      </c>
      <c r="M430" s="14" t="s">
        <v>15</v>
      </c>
      <c r="N430" s="31" t="s">
        <v>65</v>
      </c>
      <c r="O430" s="14" t="s">
        <v>1</v>
      </c>
      <c r="P430" s="14" t="s">
        <v>35</v>
      </c>
      <c r="Q430" s="31">
        <v>2304</v>
      </c>
      <c r="R430" s="31">
        <v>576</v>
      </c>
      <c r="S430" s="30">
        <v>6.336E-2</v>
      </c>
      <c r="T430" s="66">
        <f t="shared" si="54"/>
        <v>1.71072</v>
      </c>
      <c r="U430" s="66">
        <f t="shared" si="55"/>
        <v>1.2733351311268841E-2</v>
      </c>
      <c r="V430" s="38">
        <f t="shared" si="56"/>
        <v>0.17867520000000001</v>
      </c>
      <c r="W430" s="54">
        <v>2.8200000000000003</v>
      </c>
      <c r="X430" s="71" t="str">
        <f t="shared" si="62"/>
        <v>Q4 2022</v>
      </c>
      <c r="Y430" s="21">
        <f t="shared" si="57"/>
        <v>3840</v>
      </c>
      <c r="Z430" s="21">
        <f t="shared" si="58"/>
        <v>2160</v>
      </c>
      <c r="AA430" s="57">
        <f t="shared" si="59"/>
        <v>200968.29721068247</v>
      </c>
      <c r="AB430" s="59">
        <f t="shared" si="60"/>
        <v>1.7777777777777777</v>
      </c>
      <c r="AC430" s="61">
        <f t="shared" si="61"/>
        <v>685.8</v>
      </c>
    </row>
    <row r="431" spans="4:29" hidden="1">
      <c r="D431" s="12">
        <v>425</v>
      </c>
      <c r="E431" s="36" t="s">
        <v>68</v>
      </c>
      <c r="F431" s="16" t="s">
        <v>9</v>
      </c>
      <c r="G431" s="14" t="s">
        <v>51</v>
      </c>
      <c r="H431" s="13" t="s">
        <v>5</v>
      </c>
      <c r="I431" s="13" t="s">
        <v>140</v>
      </c>
      <c r="J431" s="13"/>
      <c r="K431" s="13"/>
      <c r="L431" s="14">
        <v>31.5</v>
      </c>
      <c r="M431" s="14" t="s">
        <v>15</v>
      </c>
      <c r="N431" s="31" t="s">
        <v>65</v>
      </c>
      <c r="O431" s="14" t="s">
        <v>1</v>
      </c>
      <c r="P431" s="14" t="s">
        <v>35</v>
      </c>
      <c r="Q431" s="31">
        <v>4608</v>
      </c>
      <c r="R431" s="31">
        <v>1152</v>
      </c>
      <c r="S431" s="30">
        <v>9.5039999999999999E-2</v>
      </c>
      <c r="T431" s="66">
        <f t="shared" si="54"/>
        <v>2.99376</v>
      </c>
      <c r="U431" s="66">
        <f t="shared" si="55"/>
        <v>2.5997258927173885E-2</v>
      </c>
      <c r="V431" s="38">
        <f t="shared" si="56"/>
        <v>0.26801280000000005</v>
      </c>
      <c r="W431" s="54">
        <v>2.8200000000000003</v>
      </c>
      <c r="X431" s="71" t="str">
        <f t="shared" si="62"/>
        <v>Q4 2022</v>
      </c>
      <c r="Y431" s="21">
        <f t="shared" si="57"/>
        <v>3840</v>
      </c>
      <c r="Z431" s="21">
        <f t="shared" si="58"/>
        <v>2160</v>
      </c>
      <c r="AA431" s="57">
        <f t="shared" si="59"/>
        <v>273540.18231454003</v>
      </c>
      <c r="AB431" s="59">
        <f t="shared" si="60"/>
        <v>1.7777777777777777</v>
      </c>
      <c r="AC431" s="61">
        <f t="shared" si="61"/>
        <v>800.09999999999991</v>
      </c>
    </row>
    <row r="432" spans="4:29" hidden="1">
      <c r="D432" s="12">
        <v>426</v>
      </c>
      <c r="E432" s="36" t="s">
        <v>68</v>
      </c>
      <c r="F432" s="16" t="s">
        <v>9</v>
      </c>
      <c r="G432" s="14" t="s">
        <v>51</v>
      </c>
      <c r="H432" s="13" t="s">
        <v>5</v>
      </c>
      <c r="I432" s="13" t="s">
        <v>135</v>
      </c>
      <c r="J432" s="13"/>
      <c r="K432" s="13" t="s">
        <v>95</v>
      </c>
      <c r="L432" s="14">
        <v>27</v>
      </c>
      <c r="M432" s="14" t="s">
        <v>15</v>
      </c>
      <c r="N432" s="31" t="s">
        <v>65</v>
      </c>
      <c r="O432" s="14" t="s">
        <v>2</v>
      </c>
      <c r="P432" s="14" t="s">
        <v>35</v>
      </c>
      <c r="Q432" s="31">
        <v>10368</v>
      </c>
      <c r="R432" s="31">
        <v>1152</v>
      </c>
      <c r="S432" s="30">
        <v>0.35639999999999999</v>
      </c>
      <c r="T432" s="66">
        <f t="shared" si="54"/>
        <v>9.6227999999999998</v>
      </c>
      <c r="U432" s="66">
        <f t="shared" si="55"/>
        <v>7.1625101125887228E-2</v>
      </c>
      <c r="V432" s="38">
        <f t="shared" si="56"/>
        <v>1.0050480000000002</v>
      </c>
      <c r="W432" s="54">
        <v>2.8200000000000003</v>
      </c>
      <c r="X432" s="71" t="str">
        <f t="shared" si="62"/>
        <v>Q4 2022</v>
      </c>
      <c r="Y432" s="21">
        <f t="shared" si="57"/>
        <v>3840</v>
      </c>
      <c r="Z432" s="21">
        <f t="shared" si="58"/>
        <v>2160</v>
      </c>
      <c r="AA432" s="57">
        <f t="shared" si="59"/>
        <v>200968.29721068247</v>
      </c>
      <c r="AB432" s="59">
        <f t="shared" si="60"/>
        <v>1.7777777777777777</v>
      </c>
      <c r="AC432" s="61">
        <f t="shared" si="61"/>
        <v>685.8</v>
      </c>
    </row>
    <row r="433" spans="4:29" hidden="1">
      <c r="D433" s="12">
        <v>427</v>
      </c>
      <c r="E433" s="36" t="s">
        <v>68</v>
      </c>
      <c r="F433" s="16" t="s">
        <v>9</v>
      </c>
      <c r="G433" s="14" t="s">
        <v>51</v>
      </c>
      <c r="H433" s="13" t="s">
        <v>5</v>
      </c>
      <c r="I433" s="13" t="s">
        <v>45</v>
      </c>
      <c r="J433" s="13" t="s">
        <v>134</v>
      </c>
      <c r="K433" s="13" t="s">
        <v>43</v>
      </c>
      <c r="L433" s="14">
        <v>27</v>
      </c>
      <c r="M433" s="14" t="s">
        <v>15</v>
      </c>
      <c r="N433" s="31">
        <v>1000000</v>
      </c>
      <c r="O433" s="14" t="s">
        <v>1</v>
      </c>
      <c r="P433" s="14" t="s">
        <v>35</v>
      </c>
      <c r="Q433" s="31">
        <v>2304</v>
      </c>
      <c r="R433" s="31">
        <v>576</v>
      </c>
      <c r="S433" s="30">
        <v>0.11088000000000001</v>
      </c>
      <c r="T433" s="66">
        <f t="shared" si="54"/>
        <v>2.99376</v>
      </c>
      <c r="U433" s="66">
        <f t="shared" si="55"/>
        <v>2.2283364794720473E-2</v>
      </c>
      <c r="V433" s="38">
        <f t="shared" si="56"/>
        <v>0.31268160000000006</v>
      </c>
      <c r="W433" s="54">
        <v>2.8200000000000003</v>
      </c>
      <c r="X433" s="71" t="str">
        <f t="shared" si="62"/>
        <v>Q4 2022</v>
      </c>
      <c r="Y433" s="21">
        <f t="shared" si="57"/>
        <v>3840</v>
      </c>
      <c r="Z433" s="21">
        <f t="shared" si="58"/>
        <v>2160</v>
      </c>
      <c r="AA433" s="57">
        <f t="shared" si="59"/>
        <v>200968.29721068247</v>
      </c>
      <c r="AB433" s="59">
        <f t="shared" si="60"/>
        <v>1.7777777777777777</v>
      </c>
      <c r="AC433" s="61">
        <f t="shared" si="61"/>
        <v>685.8</v>
      </c>
    </row>
    <row r="434" spans="4:29" hidden="1">
      <c r="D434" s="12">
        <v>428</v>
      </c>
      <c r="E434" s="36" t="s">
        <v>68</v>
      </c>
      <c r="F434" s="16" t="s">
        <v>9</v>
      </c>
      <c r="G434" s="14" t="s">
        <v>51</v>
      </c>
      <c r="H434" s="13" t="s">
        <v>5</v>
      </c>
      <c r="I434" s="13" t="s">
        <v>121</v>
      </c>
      <c r="J434" s="13"/>
      <c r="K434" s="13"/>
      <c r="L434" s="14">
        <v>27</v>
      </c>
      <c r="M434" s="14" t="s">
        <v>15</v>
      </c>
      <c r="N434" s="31" t="s">
        <v>65</v>
      </c>
      <c r="O434" s="14" t="s">
        <v>1</v>
      </c>
      <c r="P434" s="14" t="s">
        <v>35</v>
      </c>
      <c r="Q434" s="31">
        <v>5000</v>
      </c>
      <c r="R434" s="31">
        <v>1152</v>
      </c>
      <c r="S434" s="30">
        <v>0.13750000000000001</v>
      </c>
      <c r="T434" s="66">
        <f t="shared" si="54"/>
        <v>3.7125000000000004</v>
      </c>
      <c r="U434" s="66">
        <f t="shared" si="55"/>
        <v>2.7633140866468842E-2</v>
      </c>
      <c r="V434" s="38">
        <f t="shared" si="56"/>
        <v>0.38775000000000009</v>
      </c>
      <c r="W434" s="54">
        <v>2.8200000000000003</v>
      </c>
      <c r="X434" s="71" t="str">
        <f t="shared" si="62"/>
        <v>Q4 2022</v>
      </c>
      <c r="Y434" s="21">
        <f t="shared" si="57"/>
        <v>3840</v>
      </c>
      <c r="Z434" s="21">
        <f t="shared" si="58"/>
        <v>2160</v>
      </c>
      <c r="AA434" s="57">
        <f t="shared" si="59"/>
        <v>200968.29721068247</v>
      </c>
      <c r="AB434" s="59">
        <f t="shared" si="60"/>
        <v>1.7777777777777777</v>
      </c>
      <c r="AC434" s="61">
        <f t="shared" si="61"/>
        <v>685.8</v>
      </c>
    </row>
    <row r="435" spans="4:29" hidden="1">
      <c r="D435" s="12">
        <v>429</v>
      </c>
      <c r="E435" s="36" t="s">
        <v>68</v>
      </c>
      <c r="F435" s="16" t="s">
        <v>9</v>
      </c>
      <c r="G435" s="14" t="s">
        <v>51</v>
      </c>
      <c r="H435" s="13" t="s">
        <v>5</v>
      </c>
      <c r="I435" s="13" t="s">
        <v>121</v>
      </c>
      <c r="J435" s="13"/>
      <c r="K435" s="13"/>
      <c r="L435" s="14">
        <v>31.5</v>
      </c>
      <c r="M435" s="14" t="s">
        <v>15</v>
      </c>
      <c r="N435" s="31" t="s">
        <v>65</v>
      </c>
      <c r="O435" s="14" t="s">
        <v>1</v>
      </c>
      <c r="P435" s="14" t="s">
        <v>35</v>
      </c>
      <c r="Q435" s="31">
        <v>5000</v>
      </c>
      <c r="R435" s="31">
        <v>1152</v>
      </c>
      <c r="S435" s="30">
        <v>3.4375000000000003E-2</v>
      </c>
      <c r="T435" s="66">
        <f t="shared" si="54"/>
        <v>1.0828125000000002</v>
      </c>
      <c r="U435" s="66">
        <f t="shared" si="55"/>
        <v>9.4029437670623134E-3</v>
      </c>
      <c r="V435" s="38">
        <f t="shared" si="56"/>
        <v>9.6937500000000024E-2</v>
      </c>
      <c r="W435" s="54">
        <v>2.8200000000000003</v>
      </c>
      <c r="X435" s="71" t="str">
        <f t="shared" si="62"/>
        <v>Q4 2022</v>
      </c>
      <c r="Y435" s="21">
        <f t="shared" si="57"/>
        <v>3840</v>
      </c>
      <c r="Z435" s="21">
        <f t="shared" si="58"/>
        <v>2160</v>
      </c>
      <c r="AA435" s="57">
        <f t="shared" si="59"/>
        <v>273540.18231454003</v>
      </c>
      <c r="AB435" s="59">
        <f t="shared" si="60"/>
        <v>1.7777777777777777</v>
      </c>
      <c r="AC435" s="61">
        <f t="shared" si="61"/>
        <v>800.09999999999991</v>
      </c>
    </row>
    <row r="436" spans="4:29" hidden="1">
      <c r="D436" s="12">
        <v>430</v>
      </c>
      <c r="E436" s="36" t="s">
        <v>68</v>
      </c>
      <c r="F436" s="16" t="s">
        <v>9</v>
      </c>
      <c r="G436" s="14" t="s">
        <v>51</v>
      </c>
      <c r="H436" s="13" t="s">
        <v>5</v>
      </c>
      <c r="I436" s="13" t="s">
        <v>60</v>
      </c>
      <c r="J436" s="13" t="s">
        <v>107</v>
      </c>
      <c r="K436" s="13" t="s">
        <v>33</v>
      </c>
      <c r="L436" s="14">
        <v>27</v>
      </c>
      <c r="M436" s="14" t="s">
        <v>15</v>
      </c>
      <c r="N436" s="31">
        <v>80000000</v>
      </c>
      <c r="O436" s="14" t="s">
        <v>1</v>
      </c>
      <c r="P436" s="14" t="s">
        <v>35</v>
      </c>
      <c r="Q436" s="31">
        <v>2304</v>
      </c>
      <c r="R436" s="31">
        <v>576</v>
      </c>
      <c r="S436" s="30">
        <v>4.752E-2</v>
      </c>
      <c r="T436" s="66">
        <f t="shared" si="54"/>
        <v>1.28304</v>
      </c>
      <c r="U436" s="66">
        <f t="shared" si="55"/>
        <v>9.5500134834516307E-3</v>
      </c>
      <c r="V436" s="38">
        <f t="shared" si="56"/>
        <v>0.13400640000000003</v>
      </c>
      <c r="W436" s="54">
        <v>2.8200000000000003</v>
      </c>
      <c r="X436" s="71" t="str">
        <f t="shared" si="62"/>
        <v>Q4 2022</v>
      </c>
      <c r="Y436" s="21">
        <f t="shared" si="57"/>
        <v>3840</v>
      </c>
      <c r="Z436" s="21">
        <f t="shared" si="58"/>
        <v>2160</v>
      </c>
      <c r="AA436" s="57">
        <f t="shared" si="59"/>
        <v>200968.29721068247</v>
      </c>
      <c r="AB436" s="59">
        <f t="shared" si="60"/>
        <v>1.7777777777777777</v>
      </c>
      <c r="AC436" s="61">
        <f t="shared" si="61"/>
        <v>685.8</v>
      </c>
    </row>
    <row r="437" spans="4:29" hidden="1">
      <c r="D437" s="12">
        <v>431</v>
      </c>
      <c r="E437" s="36" t="s">
        <v>68</v>
      </c>
      <c r="F437" s="16" t="s">
        <v>9</v>
      </c>
      <c r="G437" s="14" t="s">
        <v>51</v>
      </c>
      <c r="H437" s="13" t="s">
        <v>5</v>
      </c>
      <c r="I437" s="13" t="s">
        <v>60</v>
      </c>
      <c r="J437" s="13" t="s">
        <v>115</v>
      </c>
      <c r="K437" s="13" t="s">
        <v>33</v>
      </c>
      <c r="L437" s="14">
        <v>27</v>
      </c>
      <c r="M437" s="14" t="s">
        <v>15</v>
      </c>
      <c r="N437" s="31">
        <v>80000000</v>
      </c>
      <c r="O437" s="14" t="s">
        <v>1</v>
      </c>
      <c r="P437" s="14" t="s">
        <v>35</v>
      </c>
      <c r="Q437" s="31">
        <v>2304</v>
      </c>
      <c r="R437" s="31">
        <v>576</v>
      </c>
      <c r="S437" s="30">
        <v>4.752E-2</v>
      </c>
      <c r="T437" s="66">
        <f t="shared" si="54"/>
        <v>1.28304</v>
      </c>
      <c r="U437" s="66">
        <f t="shared" si="55"/>
        <v>9.5500134834516307E-3</v>
      </c>
      <c r="V437" s="38">
        <f t="shared" si="56"/>
        <v>0.13400640000000003</v>
      </c>
      <c r="W437" s="54">
        <v>2.8200000000000003</v>
      </c>
      <c r="X437" s="71" t="str">
        <f t="shared" si="62"/>
        <v>Q4 2022</v>
      </c>
      <c r="Y437" s="21">
        <f t="shared" si="57"/>
        <v>3840</v>
      </c>
      <c r="Z437" s="21">
        <f t="shared" si="58"/>
        <v>2160</v>
      </c>
      <c r="AA437" s="57">
        <f t="shared" si="59"/>
        <v>200968.29721068247</v>
      </c>
      <c r="AB437" s="59">
        <f t="shared" si="60"/>
        <v>1.7777777777777777</v>
      </c>
      <c r="AC437" s="61">
        <f t="shared" si="61"/>
        <v>685.8</v>
      </c>
    </row>
    <row r="438" spans="4:29" hidden="1">
      <c r="D438" s="12">
        <v>432</v>
      </c>
      <c r="E438" s="36" t="s">
        <v>68</v>
      </c>
      <c r="F438" s="16" t="s">
        <v>9</v>
      </c>
      <c r="G438" s="14" t="s">
        <v>51</v>
      </c>
      <c r="H438" s="13" t="s">
        <v>5</v>
      </c>
      <c r="I438" s="13" t="s">
        <v>53</v>
      </c>
      <c r="J438" s="13" t="s">
        <v>119</v>
      </c>
      <c r="K438" s="13" t="s">
        <v>98</v>
      </c>
      <c r="L438" s="14">
        <v>31.5</v>
      </c>
      <c r="M438" s="14" t="s">
        <v>15</v>
      </c>
      <c r="N438" s="31">
        <v>1000000</v>
      </c>
      <c r="O438" s="14" t="s">
        <v>1</v>
      </c>
      <c r="P438" s="14" t="s">
        <v>35</v>
      </c>
      <c r="Q438" s="31">
        <v>5000</v>
      </c>
      <c r="R438" s="31">
        <v>1152</v>
      </c>
      <c r="S438" s="30">
        <v>3.4375000000000003E-2</v>
      </c>
      <c r="T438" s="66">
        <f t="shared" si="54"/>
        <v>1.0828125000000002</v>
      </c>
      <c r="U438" s="66">
        <f t="shared" si="55"/>
        <v>9.4029437670623134E-3</v>
      </c>
      <c r="V438" s="38">
        <f t="shared" si="56"/>
        <v>9.6937500000000024E-2</v>
      </c>
      <c r="W438" s="54">
        <v>2.8200000000000003</v>
      </c>
      <c r="X438" s="71" t="str">
        <f t="shared" si="62"/>
        <v>Q4 2022</v>
      </c>
      <c r="Y438" s="21">
        <f t="shared" si="57"/>
        <v>3840</v>
      </c>
      <c r="Z438" s="21">
        <f t="shared" si="58"/>
        <v>2160</v>
      </c>
      <c r="AA438" s="57">
        <f t="shared" si="59"/>
        <v>273540.18231454003</v>
      </c>
      <c r="AB438" s="59">
        <f t="shared" si="60"/>
        <v>1.7777777777777777</v>
      </c>
      <c r="AC438" s="61">
        <f t="shared" si="61"/>
        <v>800.09999999999991</v>
      </c>
    </row>
    <row r="439" spans="4:29" hidden="1">
      <c r="D439" s="12">
        <v>433</v>
      </c>
      <c r="E439" s="36" t="s">
        <v>68</v>
      </c>
      <c r="F439" s="16" t="s">
        <v>9</v>
      </c>
      <c r="G439" s="14" t="s">
        <v>51</v>
      </c>
      <c r="H439" s="13" t="s">
        <v>5</v>
      </c>
      <c r="I439" s="13" t="s">
        <v>53</v>
      </c>
      <c r="J439" s="13" t="s">
        <v>97</v>
      </c>
      <c r="K439" s="13" t="s">
        <v>98</v>
      </c>
      <c r="L439" s="14">
        <v>49</v>
      </c>
      <c r="M439" s="14" t="s">
        <v>99</v>
      </c>
      <c r="N439" s="31">
        <v>1000000</v>
      </c>
      <c r="O439" s="14" t="s">
        <v>1</v>
      </c>
      <c r="P439" s="14" t="s">
        <v>35</v>
      </c>
      <c r="Q439" s="31">
        <v>5000</v>
      </c>
      <c r="R439" s="31">
        <v>1152</v>
      </c>
      <c r="S439" s="30">
        <v>0.10312499999999999</v>
      </c>
      <c r="T439" s="66">
        <f t="shared" si="54"/>
        <v>5.0531249999999996</v>
      </c>
      <c r="U439" s="66">
        <f t="shared" si="55"/>
        <v>4.1634539413574645E-2</v>
      </c>
      <c r="V439" s="38">
        <f t="shared" si="56"/>
        <v>0.29081250000000003</v>
      </c>
      <c r="W439" s="54">
        <v>2.8200000000000003</v>
      </c>
      <c r="X439" s="71" t="str">
        <f t="shared" si="62"/>
        <v>Q4 2022</v>
      </c>
      <c r="Y439" s="21">
        <f t="shared" si="57"/>
        <v>5120</v>
      </c>
      <c r="Z439" s="21">
        <f t="shared" si="58"/>
        <v>1440</v>
      </c>
      <c r="AA439" s="57">
        <f t="shared" si="59"/>
        <v>403728.86704072385</v>
      </c>
      <c r="AB439" s="59">
        <f t="shared" si="60"/>
        <v>3.5555555555555554</v>
      </c>
      <c r="AC439" s="61">
        <f t="shared" si="61"/>
        <v>1244.5999999999999</v>
      </c>
    </row>
    <row r="440" spans="4:29" hidden="1">
      <c r="D440" s="12">
        <v>434</v>
      </c>
      <c r="E440" s="36" t="s">
        <v>68</v>
      </c>
      <c r="F440" s="16" t="s">
        <v>9</v>
      </c>
      <c r="G440" s="14" t="s">
        <v>51</v>
      </c>
      <c r="H440" s="13" t="s">
        <v>5</v>
      </c>
      <c r="I440" s="13" t="s">
        <v>53</v>
      </c>
      <c r="J440" s="13" t="s">
        <v>133</v>
      </c>
      <c r="K440" s="13"/>
      <c r="L440" s="14">
        <v>31.5</v>
      </c>
      <c r="M440" s="14" t="s">
        <v>15</v>
      </c>
      <c r="N440" s="31">
        <v>1000000</v>
      </c>
      <c r="O440" s="14" t="s">
        <v>1</v>
      </c>
      <c r="P440" s="14" t="s">
        <v>35</v>
      </c>
      <c r="Q440" s="31">
        <v>5000</v>
      </c>
      <c r="R440" s="31">
        <v>1196</v>
      </c>
      <c r="S440" s="30">
        <v>6.1874999999999999E-2</v>
      </c>
      <c r="T440" s="66">
        <f t="shared" si="54"/>
        <v>1.9490624999999999</v>
      </c>
      <c r="U440" s="66">
        <f t="shared" si="55"/>
        <v>1.6925298780712163E-2</v>
      </c>
      <c r="V440" s="38">
        <f t="shared" si="56"/>
        <v>0.17448750000000002</v>
      </c>
      <c r="W440" s="54">
        <v>2.8200000000000003</v>
      </c>
      <c r="X440" s="71" t="str">
        <f t="shared" si="62"/>
        <v>Q4 2022</v>
      </c>
      <c r="Y440" s="21">
        <f t="shared" si="57"/>
        <v>3840</v>
      </c>
      <c r="Z440" s="21">
        <f t="shared" si="58"/>
        <v>2160</v>
      </c>
      <c r="AA440" s="57">
        <f t="shared" si="59"/>
        <v>273540.18231454003</v>
      </c>
      <c r="AB440" s="59">
        <f t="shared" si="60"/>
        <v>1.7777777777777777</v>
      </c>
      <c r="AC440" s="61">
        <f t="shared" si="61"/>
        <v>800.09999999999991</v>
      </c>
    </row>
    <row r="441" spans="4:29" hidden="1">
      <c r="D441" s="12">
        <v>435</v>
      </c>
      <c r="E441" s="36" t="s">
        <v>68</v>
      </c>
      <c r="F441" s="16" t="s">
        <v>9</v>
      </c>
      <c r="G441" s="14" t="s">
        <v>51</v>
      </c>
      <c r="H441" s="13" t="s">
        <v>5</v>
      </c>
      <c r="I441" s="13" t="s">
        <v>122</v>
      </c>
      <c r="J441" s="13"/>
      <c r="K441" s="13"/>
      <c r="L441" s="14">
        <v>27</v>
      </c>
      <c r="M441" s="14" t="s">
        <v>15</v>
      </c>
      <c r="N441" s="31" t="s">
        <v>65</v>
      </c>
      <c r="O441" s="14" t="s">
        <v>1</v>
      </c>
      <c r="P441" s="14" t="s">
        <v>35</v>
      </c>
      <c r="Q441" s="31">
        <v>5000</v>
      </c>
      <c r="R441" s="31">
        <v>1152</v>
      </c>
      <c r="S441" s="30">
        <v>0.171875</v>
      </c>
      <c r="T441" s="66">
        <f t="shared" si="54"/>
        <v>4.640625</v>
      </c>
      <c r="U441" s="66">
        <f t="shared" si="55"/>
        <v>3.4541426083086052E-2</v>
      </c>
      <c r="V441" s="38">
        <f t="shared" si="56"/>
        <v>0.48468750000000005</v>
      </c>
      <c r="W441" s="54">
        <v>2.8200000000000003</v>
      </c>
      <c r="X441" s="71" t="str">
        <f t="shared" si="62"/>
        <v>Q4 2022</v>
      </c>
      <c r="Y441" s="21">
        <f t="shared" si="57"/>
        <v>3840</v>
      </c>
      <c r="Z441" s="21">
        <f t="shared" si="58"/>
        <v>2160</v>
      </c>
      <c r="AA441" s="57">
        <f t="shared" si="59"/>
        <v>200968.29721068247</v>
      </c>
      <c r="AB441" s="59">
        <f t="shared" si="60"/>
        <v>1.7777777777777777</v>
      </c>
      <c r="AC441" s="61">
        <f t="shared" si="61"/>
        <v>685.8</v>
      </c>
    </row>
    <row r="442" spans="4:29" hidden="1">
      <c r="D442" s="12">
        <v>436</v>
      </c>
      <c r="E442" s="36" t="s">
        <v>68</v>
      </c>
      <c r="F442" s="16" t="s">
        <v>9</v>
      </c>
      <c r="G442" s="14" t="s">
        <v>51</v>
      </c>
      <c r="H442" s="13" t="s">
        <v>5</v>
      </c>
      <c r="I442" s="13" t="s">
        <v>122</v>
      </c>
      <c r="J442" s="13"/>
      <c r="K442" s="13"/>
      <c r="L442" s="14">
        <v>31.5</v>
      </c>
      <c r="M442" s="14" t="s">
        <v>15</v>
      </c>
      <c r="N442" s="31" t="s">
        <v>65</v>
      </c>
      <c r="O442" s="14" t="s">
        <v>1</v>
      </c>
      <c r="P442" s="14" t="s">
        <v>35</v>
      </c>
      <c r="Q442" s="31">
        <v>5000</v>
      </c>
      <c r="R442" s="31">
        <v>1152</v>
      </c>
      <c r="S442" s="30">
        <v>0.20624999999999999</v>
      </c>
      <c r="T442" s="66">
        <f t="shared" si="54"/>
        <v>6.4968749999999993</v>
      </c>
      <c r="U442" s="66">
        <f t="shared" si="55"/>
        <v>5.641766260237388E-2</v>
      </c>
      <c r="V442" s="38">
        <f t="shared" si="56"/>
        <v>0.58162500000000006</v>
      </c>
      <c r="W442" s="54">
        <v>2.8200000000000003</v>
      </c>
      <c r="X442" s="71" t="str">
        <f t="shared" si="62"/>
        <v>Q4 2022</v>
      </c>
      <c r="Y442" s="21">
        <f t="shared" si="57"/>
        <v>3840</v>
      </c>
      <c r="Z442" s="21">
        <f t="shared" si="58"/>
        <v>2160</v>
      </c>
      <c r="AA442" s="57">
        <f t="shared" si="59"/>
        <v>273540.18231454003</v>
      </c>
      <c r="AB442" s="59">
        <f t="shared" si="60"/>
        <v>1.7777777777777777</v>
      </c>
      <c r="AC442" s="61">
        <f t="shared" si="61"/>
        <v>800.09999999999991</v>
      </c>
    </row>
    <row r="443" spans="4:29" hidden="1">
      <c r="D443" s="12">
        <v>437</v>
      </c>
      <c r="E443" s="36" t="s">
        <v>68</v>
      </c>
      <c r="F443" s="16" t="s">
        <v>9</v>
      </c>
      <c r="G443" s="14" t="s">
        <v>51</v>
      </c>
      <c r="H443" s="13" t="s">
        <v>90</v>
      </c>
      <c r="I443" s="13" t="s">
        <v>54</v>
      </c>
      <c r="J443" s="13" t="s">
        <v>92</v>
      </c>
      <c r="K443" s="13" t="s">
        <v>43</v>
      </c>
      <c r="L443" s="14">
        <v>17.3</v>
      </c>
      <c r="M443" s="14" t="s">
        <v>15</v>
      </c>
      <c r="N443" s="31">
        <v>1000000</v>
      </c>
      <c r="O443" s="14" t="s">
        <v>2</v>
      </c>
      <c r="P443" s="14" t="s">
        <v>47</v>
      </c>
      <c r="Q443" s="31">
        <v>4000</v>
      </c>
      <c r="R443" s="31">
        <v>1152</v>
      </c>
      <c r="S443" s="30">
        <v>5.5E-2</v>
      </c>
      <c r="T443" s="66">
        <f t="shared" si="54"/>
        <v>0.95150000000000001</v>
      </c>
      <c r="U443" s="66">
        <f t="shared" si="55"/>
        <v>4.5378999889851626E-3</v>
      </c>
      <c r="V443" s="38">
        <f t="shared" si="56"/>
        <v>0.15510000000000002</v>
      </c>
      <c r="W443" s="54">
        <v>2.8200000000000003</v>
      </c>
      <c r="X443" s="71" t="str">
        <f t="shared" si="62"/>
        <v>Q4 2022</v>
      </c>
      <c r="Y443" s="21">
        <f t="shared" si="57"/>
        <v>3840</v>
      </c>
      <c r="Z443" s="21">
        <f t="shared" si="58"/>
        <v>2160</v>
      </c>
      <c r="AA443" s="57">
        <f t="shared" si="59"/>
        <v>82507.272527002962</v>
      </c>
      <c r="AB443" s="59">
        <f t="shared" si="60"/>
        <v>1.7777777777777777</v>
      </c>
      <c r="AC443" s="61">
        <f t="shared" si="61"/>
        <v>439.42</v>
      </c>
    </row>
    <row r="444" spans="4:29" hidden="1">
      <c r="D444" s="12">
        <v>438</v>
      </c>
      <c r="E444" s="36" t="s">
        <v>68</v>
      </c>
      <c r="F444" s="16" t="s">
        <v>9</v>
      </c>
      <c r="G444" s="14" t="s">
        <v>51</v>
      </c>
      <c r="H444" s="13" t="s">
        <v>90</v>
      </c>
      <c r="I444" s="13" t="s">
        <v>31</v>
      </c>
      <c r="J444" s="13" t="s">
        <v>216</v>
      </c>
      <c r="K444" s="13" t="s">
        <v>57</v>
      </c>
      <c r="L444" s="14">
        <v>14.2</v>
      </c>
      <c r="M444" s="14" t="s">
        <v>63</v>
      </c>
      <c r="N444" s="31">
        <v>1000000</v>
      </c>
      <c r="O444" s="14" t="s">
        <v>2</v>
      </c>
      <c r="P444" s="14" t="s">
        <v>47</v>
      </c>
      <c r="Q444" s="31">
        <v>10384</v>
      </c>
      <c r="R444" s="31">
        <v>2596</v>
      </c>
      <c r="S444" s="30">
        <v>21.417000000000002</v>
      </c>
      <c r="T444" s="66">
        <f t="shared" si="54"/>
        <v>304.12139999999999</v>
      </c>
      <c r="U444" s="66">
        <f t="shared" si="55"/>
        <v>1.2726827061948434</v>
      </c>
      <c r="V444" s="38">
        <f t="shared" si="56"/>
        <v>60.39594000000001</v>
      </c>
      <c r="W444" s="54">
        <v>2.8200000000000003</v>
      </c>
      <c r="X444" s="71" t="str">
        <f t="shared" si="62"/>
        <v>Q4 2022</v>
      </c>
      <c r="Y444" s="21">
        <f t="shared" si="57"/>
        <v>3024</v>
      </c>
      <c r="Z444" s="21">
        <f t="shared" si="58"/>
        <v>1964</v>
      </c>
      <c r="AA444" s="57">
        <f t="shared" si="59"/>
        <v>59423.948554645533</v>
      </c>
      <c r="AB444" s="59">
        <f t="shared" si="60"/>
        <v>1.539714867617108</v>
      </c>
      <c r="AC444" s="61">
        <f t="shared" si="61"/>
        <v>360.67999999999995</v>
      </c>
    </row>
    <row r="445" spans="4:29" hidden="1">
      <c r="D445" s="12">
        <v>439</v>
      </c>
      <c r="E445" s="36" t="s">
        <v>68</v>
      </c>
      <c r="F445" s="16" t="s">
        <v>9</v>
      </c>
      <c r="G445" s="14" t="s">
        <v>51</v>
      </c>
      <c r="H445" s="13" t="s">
        <v>90</v>
      </c>
      <c r="I445" s="13" t="s">
        <v>31</v>
      </c>
      <c r="J445" s="13" t="s">
        <v>62</v>
      </c>
      <c r="K445" s="13" t="s">
        <v>57</v>
      </c>
      <c r="L445" s="14">
        <v>16.2</v>
      </c>
      <c r="M445" s="14" t="s">
        <v>64</v>
      </c>
      <c r="N445" s="31">
        <v>1000000</v>
      </c>
      <c r="O445" s="14" t="s">
        <v>2</v>
      </c>
      <c r="P445" s="14" t="s">
        <v>47</v>
      </c>
      <c r="Q445" s="31">
        <v>10384</v>
      </c>
      <c r="R445" s="31">
        <v>2596</v>
      </c>
      <c r="S445" s="30">
        <v>14.278</v>
      </c>
      <c r="T445" s="66">
        <f t="shared" si="54"/>
        <v>231.30359999999999</v>
      </c>
      <c r="U445" s="66">
        <f t="shared" si="55"/>
        <v>1.1021594792936897</v>
      </c>
      <c r="V445" s="38">
        <f t="shared" si="56"/>
        <v>40.263960000000004</v>
      </c>
      <c r="W445" s="54">
        <v>2.8200000000000003</v>
      </c>
      <c r="X445" s="71" t="str">
        <f t="shared" si="62"/>
        <v>Q4 2022</v>
      </c>
      <c r="Y445" s="21">
        <f t="shared" si="57"/>
        <v>3456</v>
      </c>
      <c r="Z445" s="21">
        <f t="shared" si="58"/>
        <v>2234</v>
      </c>
      <c r="AA445" s="57">
        <f t="shared" si="59"/>
        <v>77192.847688309979</v>
      </c>
      <c r="AB445" s="59">
        <f t="shared" si="60"/>
        <v>1.5470008952551477</v>
      </c>
      <c r="AC445" s="61">
        <f t="shared" si="61"/>
        <v>411.47999999999996</v>
      </c>
    </row>
    <row r="446" spans="4:29" hidden="1">
      <c r="D446" s="12">
        <v>440</v>
      </c>
      <c r="E446" s="36" t="s">
        <v>68</v>
      </c>
      <c r="F446" s="16" t="s">
        <v>9</v>
      </c>
      <c r="G446" s="14" t="s">
        <v>51</v>
      </c>
      <c r="H446" s="13" t="s">
        <v>90</v>
      </c>
      <c r="I446" s="13" t="s">
        <v>109</v>
      </c>
      <c r="J446" s="13" t="s">
        <v>127</v>
      </c>
      <c r="K446" s="13" t="s">
        <v>43</v>
      </c>
      <c r="L446" s="14">
        <v>16.2</v>
      </c>
      <c r="M446" s="14" t="s">
        <v>66</v>
      </c>
      <c r="N446" s="31">
        <v>1000000</v>
      </c>
      <c r="O446" s="14" t="s">
        <v>2</v>
      </c>
      <c r="P446" s="14" t="s">
        <v>47</v>
      </c>
      <c r="Q446" s="31">
        <v>4000</v>
      </c>
      <c r="R446" s="31">
        <v>512</v>
      </c>
      <c r="S446" s="30">
        <v>8.2500000000000004E-2</v>
      </c>
      <c r="T446" s="66">
        <f t="shared" si="54"/>
        <v>1.3365</v>
      </c>
      <c r="U446" s="66">
        <f t="shared" si="55"/>
        <v>6.2780012170786503E-3</v>
      </c>
      <c r="V446" s="38">
        <f t="shared" si="56"/>
        <v>0.23265000000000002</v>
      </c>
      <c r="W446" s="54">
        <v>2.8200000000000003</v>
      </c>
      <c r="X446" s="71" t="str">
        <f t="shared" si="62"/>
        <v>Q4 2022</v>
      </c>
      <c r="Y446" s="21">
        <f t="shared" si="57"/>
        <v>2560</v>
      </c>
      <c r="Z446" s="21">
        <f t="shared" si="58"/>
        <v>1600</v>
      </c>
      <c r="AA446" s="57">
        <f t="shared" si="59"/>
        <v>76096.984449438183</v>
      </c>
      <c r="AB446" s="59">
        <f t="shared" si="60"/>
        <v>1.6</v>
      </c>
      <c r="AC446" s="61">
        <f t="shared" si="61"/>
        <v>411.47999999999996</v>
      </c>
    </row>
    <row r="447" spans="4:29" hidden="1">
      <c r="D447" s="12">
        <v>441</v>
      </c>
      <c r="E447" s="36" t="s">
        <v>68</v>
      </c>
      <c r="F447" s="16" t="s">
        <v>9</v>
      </c>
      <c r="G447" s="14" t="s">
        <v>51</v>
      </c>
      <c r="H447" s="13" t="s">
        <v>90</v>
      </c>
      <c r="I447" s="13" t="s">
        <v>109</v>
      </c>
      <c r="J447" s="13" t="s">
        <v>110</v>
      </c>
      <c r="K447" s="13" t="s">
        <v>43</v>
      </c>
      <c r="L447" s="14">
        <v>16.2</v>
      </c>
      <c r="M447" s="14" t="s">
        <v>64</v>
      </c>
      <c r="N447" s="31">
        <v>1000000</v>
      </c>
      <c r="O447" s="14" t="s">
        <v>2</v>
      </c>
      <c r="P447" s="14" t="s">
        <v>47</v>
      </c>
      <c r="Q447" s="31">
        <v>4000</v>
      </c>
      <c r="R447" s="31">
        <v>512</v>
      </c>
      <c r="S447" s="30">
        <v>5.5E-2</v>
      </c>
      <c r="T447" s="66">
        <f t="shared" si="54"/>
        <v>0.89100000000000001</v>
      </c>
      <c r="U447" s="66">
        <f t="shared" si="55"/>
        <v>4.2456066228570488E-3</v>
      </c>
      <c r="V447" s="38">
        <f t="shared" si="56"/>
        <v>0.15510000000000002</v>
      </c>
      <c r="W447" s="54">
        <v>2.8200000000000003</v>
      </c>
      <c r="X447" s="71" t="str">
        <f t="shared" si="62"/>
        <v>Q4 2022</v>
      </c>
      <c r="Y447" s="21">
        <f t="shared" si="57"/>
        <v>3456</v>
      </c>
      <c r="Z447" s="21">
        <f t="shared" si="58"/>
        <v>2234</v>
      </c>
      <c r="AA447" s="57">
        <f t="shared" si="59"/>
        <v>77192.847688309979</v>
      </c>
      <c r="AB447" s="59">
        <f t="shared" si="60"/>
        <v>1.5470008952551477</v>
      </c>
      <c r="AC447" s="61">
        <f t="shared" si="61"/>
        <v>411.47999999999996</v>
      </c>
    </row>
    <row r="448" spans="4:29" hidden="1">
      <c r="D448" s="12">
        <v>442</v>
      </c>
      <c r="E448" s="36" t="s">
        <v>68</v>
      </c>
      <c r="F448" s="16" t="s">
        <v>9</v>
      </c>
      <c r="G448" s="14" t="s">
        <v>51</v>
      </c>
      <c r="H448" s="13" t="s">
        <v>90</v>
      </c>
      <c r="I448" s="13" t="s">
        <v>102</v>
      </c>
      <c r="J448" s="13" t="s">
        <v>103</v>
      </c>
      <c r="K448" s="13" t="s">
        <v>43</v>
      </c>
      <c r="L448" s="14">
        <v>16</v>
      </c>
      <c r="M448" s="14" t="s">
        <v>66</v>
      </c>
      <c r="N448" s="31">
        <v>1000000</v>
      </c>
      <c r="O448" s="14" t="s">
        <v>2</v>
      </c>
      <c r="P448" s="14" t="s">
        <v>47</v>
      </c>
      <c r="Q448" s="31">
        <v>4000</v>
      </c>
      <c r="R448" s="31">
        <v>1152</v>
      </c>
      <c r="S448" s="30">
        <v>8.2500000000000004E-2</v>
      </c>
      <c r="T448" s="66">
        <f t="shared" si="54"/>
        <v>1.32</v>
      </c>
      <c r="U448" s="66">
        <f t="shared" si="55"/>
        <v>6.1239457078651688E-3</v>
      </c>
      <c r="V448" s="38">
        <f t="shared" si="56"/>
        <v>0.23265000000000002</v>
      </c>
      <c r="W448" s="54">
        <v>2.8200000000000003</v>
      </c>
      <c r="X448" s="71" t="str">
        <f t="shared" si="62"/>
        <v>Q4 2022</v>
      </c>
      <c r="Y448" s="21">
        <f t="shared" si="57"/>
        <v>2560</v>
      </c>
      <c r="Z448" s="21">
        <f t="shared" si="58"/>
        <v>1600</v>
      </c>
      <c r="AA448" s="57">
        <f t="shared" si="59"/>
        <v>74229.644943820225</v>
      </c>
      <c r="AB448" s="59">
        <f t="shared" si="60"/>
        <v>1.6</v>
      </c>
      <c r="AC448" s="61">
        <f t="shared" si="61"/>
        <v>406.4</v>
      </c>
    </row>
    <row r="449" spans="4:29" hidden="1">
      <c r="D449" s="12">
        <v>443</v>
      </c>
      <c r="E449" s="36" t="s">
        <v>68</v>
      </c>
      <c r="F449" s="16" t="s">
        <v>9</v>
      </c>
      <c r="G449" s="14" t="s">
        <v>51</v>
      </c>
      <c r="H449" s="13" t="s">
        <v>90</v>
      </c>
      <c r="I449" s="13" t="s">
        <v>102</v>
      </c>
      <c r="J449" s="13" t="s">
        <v>104</v>
      </c>
      <c r="K449" s="13" t="s">
        <v>43</v>
      </c>
      <c r="L449" s="14">
        <v>17.3</v>
      </c>
      <c r="M449" s="14" t="s">
        <v>15</v>
      </c>
      <c r="N449" s="31">
        <v>1000000</v>
      </c>
      <c r="O449" s="14" t="s">
        <v>2</v>
      </c>
      <c r="P449" s="14" t="s">
        <v>47</v>
      </c>
      <c r="Q449" s="31">
        <v>4000</v>
      </c>
      <c r="R449" s="31">
        <v>1152</v>
      </c>
      <c r="S449" s="30">
        <v>0.11</v>
      </c>
      <c r="T449" s="66">
        <f t="shared" si="54"/>
        <v>1.903</v>
      </c>
      <c r="U449" s="66">
        <f t="shared" si="55"/>
        <v>9.0757999779703252E-3</v>
      </c>
      <c r="V449" s="38">
        <f t="shared" si="56"/>
        <v>0.31020000000000003</v>
      </c>
      <c r="W449" s="54">
        <v>2.8200000000000003</v>
      </c>
      <c r="X449" s="71" t="str">
        <f t="shared" si="62"/>
        <v>Q4 2022</v>
      </c>
      <c r="Y449" s="21">
        <f t="shared" si="57"/>
        <v>3840</v>
      </c>
      <c r="Z449" s="21">
        <f t="shared" si="58"/>
        <v>2160</v>
      </c>
      <c r="AA449" s="57">
        <f t="shared" si="59"/>
        <v>82507.272527002962</v>
      </c>
      <c r="AB449" s="59">
        <f t="shared" si="60"/>
        <v>1.7777777777777777</v>
      </c>
      <c r="AC449" s="61">
        <f t="shared" si="61"/>
        <v>439.42</v>
      </c>
    </row>
    <row r="450" spans="4:29" hidden="1">
      <c r="D450" s="12">
        <v>444</v>
      </c>
      <c r="E450" s="36" t="s">
        <v>68</v>
      </c>
      <c r="F450" s="16" t="s">
        <v>9</v>
      </c>
      <c r="G450" s="14" t="s">
        <v>51</v>
      </c>
      <c r="H450" s="13" t="s">
        <v>90</v>
      </c>
      <c r="I450" s="13" t="s">
        <v>135</v>
      </c>
      <c r="J450" s="13" t="s">
        <v>136</v>
      </c>
      <c r="K450" s="13"/>
      <c r="L450" s="14">
        <v>16.2</v>
      </c>
      <c r="M450" s="14" t="s">
        <v>66</v>
      </c>
      <c r="N450" s="31">
        <v>1000000</v>
      </c>
      <c r="O450" s="14" t="s">
        <v>2</v>
      </c>
      <c r="P450" s="14" t="s">
        <v>47</v>
      </c>
      <c r="Q450" s="31">
        <v>4000</v>
      </c>
      <c r="R450" s="31">
        <v>512</v>
      </c>
      <c r="S450" s="30">
        <v>0.30249999999999999</v>
      </c>
      <c r="T450" s="66">
        <f t="shared" si="54"/>
        <v>4.9005000000000001</v>
      </c>
      <c r="U450" s="66">
        <f t="shared" si="55"/>
        <v>2.3019337795955049E-2</v>
      </c>
      <c r="V450" s="38">
        <f t="shared" si="56"/>
        <v>0.85305000000000009</v>
      </c>
      <c r="W450" s="54">
        <v>2.8200000000000003</v>
      </c>
      <c r="X450" s="71" t="str">
        <f t="shared" si="62"/>
        <v>Q4 2022</v>
      </c>
      <c r="Y450" s="21">
        <f t="shared" si="57"/>
        <v>2560</v>
      </c>
      <c r="Z450" s="21">
        <f t="shared" si="58"/>
        <v>1600</v>
      </c>
      <c r="AA450" s="57">
        <f t="shared" si="59"/>
        <v>76096.984449438183</v>
      </c>
      <c r="AB450" s="59">
        <f t="shared" si="60"/>
        <v>1.6</v>
      </c>
      <c r="AC450" s="61">
        <f t="shared" si="61"/>
        <v>411.47999999999996</v>
      </c>
    </row>
    <row r="451" spans="4:29" hidden="1">
      <c r="D451" s="12">
        <v>445</v>
      </c>
      <c r="E451" s="36" t="s">
        <v>68</v>
      </c>
      <c r="F451" s="16" t="s">
        <v>9</v>
      </c>
      <c r="G451" s="14" t="s">
        <v>51</v>
      </c>
      <c r="H451" s="13" t="s">
        <v>90</v>
      </c>
      <c r="I451" s="13" t="s">
        <v>45</v>
      </c>
      <c r="J451" s="13" t="s">
        <v>101</v>
      </c>
      <c r="K451" s="13" t="s">
        <v>43</v>
      </c>
      <c r="L451" s="14">
        <v>16</v>
      </c>
      <c r="M451" s="14" t="s">
        <v>66</v>
      </c>
      <c r="N451" s="31">
        <v>1000000</v>
      </c>
      <c r="O451" s="14" t="s">
        <v>2</v>
      </c>
      <c r="P451" s="14" t="s">
        <v>47</v>
      </c>
      <c r="Q451" s="31">
        <v>4000</v>
      </c>
      <c r="R451" s="31">
        <v>1152</v>
      </c>
      <c r="S451" s="30">
        <v>5.5E-2</v>
      </c>
      <c r="T451" s="66">
        <f t="shared" si="54"/>
        <v>0.88</v>
      </c>
      <c r="U451" s="66">
        <f t="shared" si="55"/>
        <v>4.082630471910112E-3</v>
      </c>
      <c r="V451" s="38">
        <f t="shared" si="56"/>
        <v>0.15510000000000002</v>
      </c>
      <c r="W451" s="54">
        <v>2.8200000000000003</v>
      </c>
      <c r="X451" s="71" t="str">
        <f t="shared" si="62"/>
        <v>Q4 2022</v>
      </c>
      <c r="Y451" s="21">
        <f t="shared" si="57"/>
        <v>2560</v>
      </c>
      <c r="Z451" s="21">
        <f t="shared" si="58"/>
        <v>1600</v>
      </c>
      <c r="AA451" s="57">
        <f t="shared" si="59"/>
        <v>74229.644943820225</v>
      </c>
      <c r="AB451" s="59">
        <f t="shared" si="60"/>
        <v>1.6</v>
      </c>
      <c r="AC451" s="61">
        <f t="shared" si="61"/>
        <v>406.4</v>
      </c>
    </row>
    <row r="452" spans="4:29" hidden="1">
      <c r="D452" s="12">
        <v>446</v>
      </c>
      <c r="E452" s="36" t="s">
        <v>68</v>
      </c>
      <c r="F452" s="16" t="s">
        <v>9</v>
      </c>
      <c r="G452" s="14" t="s">
        <v>51</v>
      </c>
      <c r="H452" s="13" t="s">
        <v>90</v>
      </c>
      <c r="I452" s="13" t="s">
        <v>45</v>
      </c>
      <c r="J452" s="13" t="s">
        <v>46</v>
      </c>
      <c r="K452" s="13" t="s">
        <v>43</v>
      </c>
      <c r="L452" s="14">
        <v>17.3</v>
      </c>
      <c r="M452" s="14" t="s">
        <v>15</v>
      </c>
      <c r="N452" s="31">
        <v>1000000</v>
      </c>
      <c r="O452" s="14" t="s">
        <v>2</v>
      </c>
      <c r="P452" s="14" t="s">
        <v>47</v>
      </c>
      <c r="Q452" s="31">
        <v>10000</v>
      </c>
      <c r="R452" s="31">
        <v>240</v>
      </c>
      <c r="S452" s="30">
        <v>5.5E-2</v>
      </c>
      <c r="T452" s="66">
        <f t="shared" si="54"/>
        <v>0.95150000000000001</v>
      </c>
      <c r="U452" s="66">
        <f t="shared" si="55"/>
        <v>4.5378999889851626E-3</v>
      </c>
      <c r="V452" s="38">
        <f t="shared" si="56"/>
        <v>0.15510000000000002</v>
      </c>
      <c r="W452" s="54">
        <v>2.8200000000000003</v>
      </c>
      <c r="X452" s="71" t="str">
        <f t="shared" si="62"/>
        <v>Q4 2022</v>
      </c>
      <c r="Y452" s="21">
        <f t="shared" si="57"/>
        <v>3840</v>
      </c>
      <c r="Z452" s="21">
        <f t="shared" si="58"/>
        <v>2160</v>
      </c>
      <c r="AA452" s="57">
        <f t="shared" si="59"/>
        <v>82507.272527002962</v>
      </c>
      <c r="AB452" s="59">
        <f t="shared" si="60"/>
        <v>1.7777777777777777</v>
      </c>
      <c r="AC452" s="61">
        <f t="shared" si="61"/>
        <v>439.42</v>
      </c>
    </row>
    <row r="453" spans="4:29" hidden="1">
      <c r="D453" s="12">
        <v>447</v>
      </c>
      <c r="E453" s="36" t="s">
        <v>68</v>
      </c>
      <c r="F453" s="16" t="s">
        <v>9</v>
      </c>
      <c r="G453" s="14" t="s">
        <v>51</v>
      </c>
      <c r="H453" s="13" t="s">
        <v>4</v>
      </c>
      <c r="I453" s="13" t="s">
        <v>31</v>
      </c>
      <c r="J453" s="13" t="s">
        <v>56</v>
      </c>
      <c r="K453" s="13" t="s">
        <v>57</v>
      </c>
      <c r="L453" s="14">
        <v>12.9</v>
      </c>
      <c r="M453" s="14" t="s">
        <v>16</v>
      </c>
      <c r="N453" s="31">
        <v>1000000</v>
      </c>
      <c r="O453" s="14" t="s">
        <v>2</v>
      </c>
      <c r="P453" s="14" t="s">
        <v>47</v>
      </c>
      <c r="Q453" s="31">
        <v>10384</v>
      </c>
      <c r="R453" s="31">
        <v>2596</v>
      </c>
      <c r="S453" s="30">
        <v>21.445556</v>
      </c>
      <c r="T453" s="66">
        <f t="shared" si="54"/>
        <v>276.64767240000003</v>
      </c>
      <c r="U453" s="66">
        <f t="shared" si="55"/>
        <v>1.1050094500118379</v>
      </c>
      <c r="V453" s="38">
        <f t="shared" si="56"/>
        <v>60.476467920000005</v>
      </c>
      <c r="W453" s="54">
        <v>2.8200000000000003</v>
      </c>
      <c r="X453" s="71" t="str">
        <f t="shared" si="62"/>
        <v>Q4 2022</v>
      </c>
      <c r="Y453" s="21">
        <f t="shared" si="57"/>
        <v>2732</v>
      </c>
      <c r="Z453" s="21">
        <f t="shared" si="58"/>
        <v>2048</v>
      </c>
      <c r="AA453" s="57">
        <f t="shared" si="59"/>
        <v>51526.267260771325</v>
      </c>
      <c r="AB453" s="59">
        <f t="shared" si="60"/>
        <v>1.333984375</v>
      </c>
      <c r="AC453" s="61">
        <f t="shared" si="61"/>
        <v>327.65999999999997</v>
      </c>
    </row>
    <row r="454" spans="4:29" hidden="1">
      <c r="D454" s="12">
        <v>448</v>
      </c>
      <c r="E454" s="36" t="s">
        <v>68</v>
      </c>
      <c r="F454" s="16" t="s">
        <v>9</v>
      </c>
      <c r="G454" s="14" t="s">
        <v>51</v>
      </c>
      <c r="H454" s="13" t="s">
        <v>6</v>
      </c>
      <c r="I454" s="13" t="s">
        <v>219</v>
      </c>
      <c r="J454" s="13"/>
      <c r="K454" s="13"/>
      <c r="L454" s="14">
        <v>55</v>
      </c>
      <c r="M454" s="14" t="s">
        <v>15</v>
      </c>
      <c r="N454" s="31">
        <v>1000000</v>
      </c>
      <c r="O454" s="14" t="s">
        <v>2</v>
      </c>
      <c r="P454" s="14" t="s">
        <v>35</v>
      </c>
      <c r="Q454" s="31">
        <v>6804.6390532544374</v>
      </c>
      <c r="R454" s="31">
        <v>567.05325443786978</v>
      </c>
      <c r="S454" s="30">
        <v>5.6138E-2</v>
      </c>
      <c r="T454" s="66">
        <f t="shared" si="54"/>
        <v>3.0875900000000001</v>
      </c>
      <c r="U454" s="66">
        <f t="shared" si="55"/>
        <v>4.6814710237531157E-2</v>
      </c>
      <c r="V454" s="38">
        <f t="shared" si="56"/>
        <v>0.15830916</v>
      </c>
      <c r="W454" s="54">
        <v>2.8200000000000003</v>
      </c>
      <c r="X454" s="71" t="str">
        <f t="shared" si="62"/>
        <v>Q4 2022</v>
      </c>
      <c r="Y454" s="21">
        <f t="shared" si="57"/>
        <v>3840</v>
      </c>
      <c r="Z454" s="21">
        <f t="shared" si="58"/>
        <v>2160</v>
      </c>
      <c r="AA454" s="57">
        <f t="shared" si="59"/>
        <v>833921.94658753707</v>
      </c>
      <c r="AB454" s="59">
        <f t="shared" si="60"/>
        <v>1.7777777777777777</v>
      </c>
      <c r="AC454" s="61">
        <f t="shared" si="61"/>
        <v>1397</v>
      </c>
    </row>
    <row r="455" spans="4:29" hidden="1">
      <c r="D455" s="12">
        <v>449</v>
      </c>
      <c r="E455" s="36" t="s">
        <v>68</v>
      </c>
      <c r="F455" s="16" t="s">
        <v>9</v>
      </c>
      <c r="G455" s="14" t="s">
        <v>51</v>
      </c>
      <c r="H455" s="13" t="s">
        <v>6</v>
      </c>
      <c r="I455" s="13" t="s">
        <v>219</v>
      </c>
      <c r="J455" s="13"/>
      <c r="K455" s="13"/>
      <c r="L455" s="14">
        <v>65</v>
      </c>
      <c r="M455" s="14" t="s">
        <v>15</v>
      </c>
      <c r="N455" s="31">
        <v>1000000</v>
      </c>
      <c r="O455" s="14" t="s">
        <v>2</v>
      </c>
      <c r="P455" s="14" t="s">
        <v>35</v>
      </c>
      <c r="Q455" s="31">
        <v>9504</v>
      </c>
      <c r="R455" s="31">
        <v>792</v>
      </c>
      <c r="S455" s="30">
        <v>0.104544</v>
      </c>
      <c r="T455" s="66">
        <f t="shared" ref="T455:T518" si="63">L455*S455</f>
        <v>6.7953599999999996</v>
      </c>
      <c r="U455" s="66">
        <f t="shared" ref="U455:U518" si="64">S455*AA455/10^6</f>
        <v>0.12176594695292582</v>
      </c>
      <c r="V455" s="38">
        <f t="shared" ref="V455:V518" si="65">S455*W455</f>
        <v>0.29481408000000003</v>
      </c>
      <c r="W455" s="54">
        <v>2.8200000000000003</v>
      </c>
      <c r="X455" s="71" t="str">
        <f t="shared" si="62"/>
        <v>Q4 2022</v>
      </c>
      <c r="Y455" s="21">
        <f t="shared" ref="Y455:Y518" si="66">1*LEFT(M455, FIND("x", M455)-2)</f>
        <v>3840</v>
      </c>
      <c r="Z455" s="21">
        <f t="shared" ref="Z455:Z518" si="67">1*RIGHT(M455, LEN(M455)-FIND("x", M455)-1)</f>
        <v>2160</v>
      </c>
      <c r="AA455" s="57">
        <f t="shared" ref="AA455:AA518" si="68">AC455^2*AB455/(1+AB455^2)</f>
        <v>1164733.9584569733</v>
      </c>
      <c r="AB455" s="59">
        <f t="shared" ref="AB455:AB518" si="69">Y455/Z455</f>
        <v>1.7777777777777777</v>
      </c>
      <c r="AC455" s="61">
        <f t="shared" ref="AC455:AC518" si="70">L455*25.4</f>
        <v>1651</v>
      </c>
    </row>
    <row r="456" spans="4:29" hidden="1">
      <c r="D456" s="12">
        <v>450</v>
      </c>
      <c r="E456" s="36" t="s">
        <v>68</v>
      </c>
      <c r="F456" s="16" t="s">
        <v>9</v>
      </c>
      <c r="G456" s="14" t="s">
        <v>51</v>
      </c>
      <c r="H456" s="13" t="s">
        <v>6</v>
      </c>
      <c r="I456" s="13" t="s">
        <v>219</v>
      </c>
      <c r="J456" s="13"/>
      <c r="K456" s="13"/>
      <c r="L456" s="14">
        <v>75</v>
      </c>
      <c r="M456" s="14" t="s">
        <v>15</v>
      </c>
      <c r="N456" s="31">
        <v>1000000</v>
      </c>
      <c r="O456" s="14" t="s">
        <v>2</v>
      </c>
      <c r="P456" s="14" t="s">
        <v>35</v>
      </c>
      <c r="Q456" s="31">
        <v>13685.759999999997</v>
      </c>
      <c r="R456" s="31">
        <v>1140.4799999999998</v>
      </c>
      <c r="S456" s="30">
        <v>7.5272000000000006E-2</v>
      </c>
      <c r="T456" s="66">
        <f t="shared" si="63"/>
        <v>5.6454000000000004</v>
      </c>
      <c r="U456" s="66">
        <f t="shared" si="64"/>
        <v>0.11672288323798222</v>
      </c>
      <c r="V456" s="38">
        <f t="shared" si="65"/>
        <v>0.21226704000000005</v>
      </c>
      <c r="W456" s="54">
        <v>2.8200000000000003</v>
      </c>
      <c r="X456" s="71" t="str">
        <f t="shared" ref="X456:X519" si="71">G456&amp;" "&amp;F456</f>
        <v>Q4 2022</v>
      </c>
      <c r="Y456" s="21">
        <f t="shared" si="66"/>
        <v>3840</v>
      </c>
      <c r="Z456" s="21">
        <f t="shared" si="67"/>
        <v>2160</v>
      </c>
      <c r="AA456" s="57">
        <f t="shared" si="68"/>
        <v>1550681.3056379822</v>
      </c>
      <c r="AB456" s="59">
        <f t="shared" si="69"/>
        <v>1.7777777777777777</v>
      </c>
      <c r="AC456" s="61">
        <f t="shared" si="70"/>
        <v>1905</v>
      </c>
    </row>
    <row r="457" spans="4:29" hidden="1">
      <c r="D457" s="12">
        <v>451</v>
      </c>
      <c r="E457" s="36" t="s">
        <v>68</v>
      </c>
      <c r="F457" s="16" t="s">
        <v>9</v>
      </c>
      <c r="G457" s="14" t="s">
        <v>51</v>
      </c>
      <c r="H457" s="13" t="s">
        <v>6</v>
      </c>
      <c r="I457" s="13" t="s">
        <v>139</v>
      </c>
      <c r="J457" s="13"/>
      <c r="K457" s="13" t="s">
        <v>123</v>
      </c>
      <c r="L457" s="14">
        <v>65</v>
      </c>
      <c r="M457" s="14" t="s">
        <v>15</v>
      </c>
      <c r="N457" s="31">
        <v>1000000</v>
      </c>
      <c r="O457" s="14" t="s">
        <v>1</v>
      </c>
      <c r="P457" s="14" t="s">
        <v>35</v>
      </c>
      <c r="Q457" s="31">
        <v>9216</v>
      </c>
      <c r="R457" s="31">
        <v>576</v>
      </c>
      <c r="S457" s="30">
        <v>5.9940000000000002E-3</v>
      </c>
      <c r="T457" s="66">
        <f t="shared" si="63"/>
        <v>0.38961000000000001</v>
      </c>
      <c r="U457" s="66">
        <f t="shared" si="64"/>
        <v>6.9814153469910977E-3</v>
      </c>
      <c r="V457" s="38">
        <f t="shared" si="65"/>
        <v>1.6903080000000001E-2</v>
      </c>
      <c r="W457" s="54">
        <v>2.8200000000000003</v>
      </c>
      <c r="X457" s="71" t="str">
        <f t="shared" si="71"/>
        <v>Q4 2022</v>
      </c>
      <c r="Y457" s="21">
        <f t="shared" si="66"/>
        <v>3840</v>
      </c>
      <c r="Z457" s="21">
        <f t="shared" si="67"/>
        <v>2160</v>
      </c>
      <c r="AA457" s="57">
        <f t="shared" si="68"/>
        <v>1164733.9584569733</v>
      </c>
      <c r="AB457" s="59">
        <f t="shared" si="69"/>
        <v>1.7777777777777777</v>
      </c>
      <c r="AC457" s="61">
        <f t="shared" si="70"/>
        <v>1651</v>
      </c>
    </row>
    <row r="458" spans="4:29" hidden="1">
      <c r="D458" s="12">
        <v>452</v>
      </c>
      <c r="E458" s="36" t="s">
        <v>68</v>
      </c>
      <c r="F458" s="16" t="s">
        <v>9</v>
      </c>
      <c r="G458" s="14" t="s">
        <v>51</v>
      </c>
      <c r="H458" s="13" t="s">
        <v>6</v>
      </c>
      <c r="I458" s="13" t="s">
        <v>48</v>
      </c>
      <c r="J458" s="13" t="s">
        <v>215</v>
      </c>
      <c r="K458" s="13" t="s">
        <v>123</v>
      </c>
      <c r="L458" s="14">
        <v>55</v>
      </c>
      <c r="M458" s="14" t="s">
        <v>15</v>
      </c>
      <c r="N458" s="31">
        <v>400000</v>
      </c>
      <c r="O458" s="14" t="s">
        <v>1</v>
      </c>
      <c r="P458" s="14" t="s">
        <v>35</v>
      </c>
      <c r="Q458" s="31">
        <v>2000</v>
      </c>
      <c r="R458" s="31">
        <v>200</v>
      </c>
      <c r="S458" s="30">
        <v>1.545E-2</v>
      </c>
      <c r="T458" s="66">
        <f t="shared" si="63"/>
        <v>0.84975000000000001</v>
      </c>
      <c r="U458" s="66">
        <f t="shared" si="64"/>
        <v>1.2884094074777447E-2</v>
      </c>
      <c r="V458" s="38">
        <f t="shared" si="65"/>
        <v>4.3569000000000004E-2</v>
      </c>
      <c r="W458" s="54">
        <v>2.8200000000000003</v>
      </c>
      <c r="X458" s="71" t="str">
        <f t="shared" si="71"/>
        <v>Q4 2022</v>
      </c>
      <c r="Y458" s="21">
        <f t="shared" si="66"/>
        <v>3840</v>
      </c>
      <c r="Z458" s="21">
        <f t="shared" si="67"/>
        <v>2160</v>
      </c>
      <c r="AA458" s="57">
        <f t="shared" si="68"/>
        <v>833921.94658753707</v>
      </c>
      <c r="AB458" s="59">
        <f t="shared" si="69"/>
        <v>1.7777777777777777</v>
      </c>
      <c r="AC458" s="61">
        <f t="shared" si="70"/>
        <v>1397</v>
      </c>
    </row>
    <row r="459" spans="4:29" hidden="1">
      <c r="D459" s="12">
        <v>453</v>
      </c>
      <c r="E459" s="36" t="s">
        <v>68</v>
      </c>
      <c r="F459" s="16" t="s">
        <v>9</v>
      </c>
      <c r="G459" s="14" t="s">
        <v>51</v>
      </c>
      <c r="H459" s="13" t="s">
        <v>6</v>
      </c>
      <c r="I459" s="13" t="s">
        <v>48</v>
      </c>
      <c r="J459" s="13" t="s">
        <v>91</v>
      </c>
      <c r="K459" s="13" t="s">
        <v>123</v>
      </c>
      <c r="L459" s="14">
        <v>65</v>
      </c>
      <c r="M459" s="14" t="s">
        <v>15</v>
      </c>
      <c r="N459" s="31">
        <v>400000</v>
      </c>
      <c r="O459" s="14" t="s">
        <v>1</v>
      </c>
      <c r="P459" s="14" t="s">
        <v>35</v>
      </c>
      <c r="Q459" s="31">
        <v>9504</v>
      </c>
      <c r="R459" s="31">
        <v>792</v>
      </c>
      <c r="S459" s="30">
        <v>0.22297900000000001</v>
      </c>
      <c r="T459" s="66">
        <f t="shared" si="63"/>
        <v>14.493635000000001</v>
      </c>
      <c r="U459" s="66">
        <f t="shared" si="64"/>
        <v>0.25971121332277747</v>
      </c>
      <c r="V459" s="38">
        <f t="shared" si="65"/>
        <v>0.62880078000000006</v>
      </c>
      <c r="W459" s="54">
        <v>2.8200000000000003</v>
      </c>
      <c r="X459" s="71" t="str">
        <f t="shared" si="71"/>
        <v>Q4 2022</v>
      </c>
      <c r="Y459" s="21">
        <f t="shared" si="66"/>
        <v>3840</v>
      </c>
      <c r="Z459" s="21">
        <f t="shared" si="67"/>
        <v>2160</v>
      </c>
      <c r="AA459" s="57">
        <f t="shared" si="68"/>
        <v>1164733.9584569733</v>
      </c>
      <c r="AB459" s="59">
        <f t="shared" si="69"/>
        <v>1.7777777777777777</v>
      </c>
      <c r="AC459" s="61">
        <f t="shared" si="70"/>
        <v>1651</v>
      </c>
    </row>
    <row r="460" spans="4:29" hidden="1">
      <c r="D460" s="12">
        <v>454</v>
      </c>
      <c r="E460" s="36" t="s">
        <v>68</v>
      </c>
      <c r="F460" s="16" t="s">
        <v>9</v>
      </c>
      <c r="G460" s="14" t="s">
        <v>51</v>
      </c>
      <c r="H460" s="13" t="s">
        <v>6</v>
      </c>
      <c r="I460" s="13" t="s">
        <v>48</v>
      </c>
      <c r="J460" s="13" t="s">
        <v>49</v>
      </c>
      <c r="K460" s="13" t="s">
        <v>123</v>
      </c>
      <c r="L460" s="14">
        <v>75</v>
      </c>
      <c r="M460" s="14" t="s">
        <v>15</v>
      </c>
      <c r="N460" s="31">
        <v>400000</v>
      </c>
      <c r="O460" s="14" t="s">
        <v>1</v>
      </c>
      <c r="P460" s="14" t="s">
        <v>35</v>
      </c>
      <c r="Q460" s="31">
        <v>15360</v>
      </c>
      <c r="R460" s="31">
        <v>1280</v>
      </c>
      <c r="S460" s="30">
        <v>0.29494100000000001</v>
      </c>
      <c r="T460" s="66">
        <f t="shared" si="63"/>
        <v>22.120575000000002</v>
      </c>
      <c r="U460" s="66">
        <f t="shared" si="64"/>
        <v>0.45735949496617212</v>
      </c>
      <c r="V460" s="38">
        <f t="shared" si="65"/>
        <v>0.83173362000000006</v>
      </c>
      <c r="W460" s="54">
        <v>2.8200000000000003</v>
      </c>
      <c r="X460" s="71" t="str">
        <f t="shared" si="71"/>
        <v>Q4 2022</v>
      </c>
      <c r="Y460" s="21">
        <f t="shared" si="66"/>
        <v>3840</v>
      </c>
      <c r="Z460" s="21">
        <f t="shared" si="67"/>
        <v>2160</v>
      </c>
      <c r="AA460" s="57">
        <f t="shared" si="68"/>
        <v>1550681.3056379822</v>
      </c>
      <c r="AB460" s="59">
        <f t="shared" si="69"/>
        <v>1.7777777777777777</v>
      </c>
      <c r="AC460" s="61">
        <f t="shared" si="70"/>
        <v>1905</v>
      </c>
    </row>
    <row r="461" spans="4:29" hidden="1">
      <c r="D461" s="12">
        <v>455</v>
      </c>
      <c r="E461" s="36" t="s">
        <v>68</v>
      </c>
      <c r="F461" s="16" t="s">
        <v>9</v>
      </c>
      <c r="G461" s="14" t="s">
        <v>51</v>
      </c>
      <c r="H461" s="13" t="s">
        <v>6</v>
      </c>
      <c r="I461" s="13" t="s">
        <v>48</v>
      </c>
      <c r="J461" s="13" t="s">
        <v>49</v>
      </c>
      <c r="K461" s="13" t="s">
        <v>123</v>
      </c>
      <c r="L461" s="14">
        <v>85</v>
      </c>
      <c r="M461" s="14" t="s">
        <v>15</v>
      </c>
      <c r="N461" s="31">
        <v>400000</v>
      </c>
      <c r="O461" s="14" t="s">
        <v>1</v>
      </c>
      <c r="P461" s="14" t="s">
        <v>35</v>
      </c>
      <c r="Q461" s="31">
        <v>15360</v>
      </c>
      <c r="R461" s="31">
        <v>1280</v>
      </c>
      <c r="S461" s="30">
        <v>8.8704000000000005E-2</v>
      </c>
      <c r="T461" s="66">
        <f t="shared" si="63"/>
        <v>7.5398400000000008</v>
      </c>
      <c r="U461" s="66">
        <f t="shared" si="64"/>
        <v>0.17667743280313353</v>
      </c>
      <c r="V461" s="38">
        <f t="shared" si="65"/>
        <v>0.25014528000000003</v>
      </c>
      <c r="W461" s="54">
        <v>2.8200000000000003</v>
      </c>
      <c r="X461" s="71" t="str">
        <f t="shared" si="71"/>
        <v>Q4 2022</v>
      </c>
      <c r="Y461" s="21">
        <f t="shared" si="66"/>
        <v>3840</v>
      </c>
      <c r="Z461" s="21">
        <f t="shared" si="67"/>
        <v>2160</v>
      </c>
      <c r="AA461" s="57">
        <f t="shared" si="68"/>
        <v>1991763.9881305636</v>
      </c>
      <c r="AB461" s="59">
        <f t="shared" si="69"/>
        <v>1.7777777777777777</v>
      </c>
      <c r="AC461" s="61">
        <f t="shared" si="70"/>
        <v>2159</v>
      </c>
    </row>
    <row r="462" spans="4:29" hidden="1">
      <c r="D462" s="12">
        <v>456</v>
      </c>
      <c r="E462" s="36" t="s">
        <v>68</v>
      </c>
      <c r="F462" s="16" t="s">
        <v>9</v>
      </c>
      <c r="G462" s="14" t="s">
        <v>51</v>
      </c>
      <c r="H462" s="13" t="s">
        <v>6</v>
      </c>
      <c r="I462" s="13" t="s">
        <v>93</v>
      </c>
      <c r="J462" s="13" t="s">
        <v>94</v>
      </c>
      <c r="K462" s="13" t="s">
        <v>95</v>
      </c>
      <c r="L462" s="14">
        <v>75</v>
      </c>
      <c r="M462" s="14" t="s">
        <v>15</v>
      </c>
      <c r="N462" s="31">
        <v>1000000</v>
      </c>
      <c r="O462" s="14" t="s">
        <v>2</v>
      </c>
      <c r="P462" s="14" t="s">
        <v>35</v>
      </c>
      <c r="Q462" s="31">
        <v>46080</v>
      </c>
      <c r="R462" s="31">
        <v>2880</v>
      </c>
      <c r="S462" s="30">
        <v>9.6496999999999999E-2</v>
      </c>
      <c r="T462" s="66">
        <f t="shared" si="63"/>
        <v>7.2372750000000003</v>
      </c>
      <c r="U462" s="66">
        <f t="shared" si="64"/>
        <v>0.14963609395014837</v>
      </c>
      <c r="V462" s="38">
        <f t="shared" si="65"/>
        <v>0.27212154000000005</v>
      </c>
      <c r="W462" s="54">
        <v>2.8200000000000003</v>
      </c>
      <c r="X462" s="71" t="str">
        <f t="shared" si="71"/>
        <v>Q4 2022</v>
      </c>
      <c r="Y462" s="21">
        <f t="shared" si="66"/>
        <v>3840</v>
      </c>
      <c r="Z462" s="21">
        <f t="shared" si="67"/>
        <v>2160</v>
      </c>
      <c r="AA462" s="57">
        <f t="shared" si="68"/>
        <v>1550681.3056379822</v>
      </c>
      <c r="AB462" s="59">
        <f t="shared" si="69"/>
        <v>1.7777777777777777</v>
      </c>
      <c r="AC462" s="61">
        <f t="shared" si="70"/>
        <v>1905</v>
      </c>
    </row>
    <row r="463" spans="4:29" hidden="1">
      <c r="D463" s="12">
        <v>457</v>
      </c>
      <c r="E463" s="36" t="s">
        <v>68</v>
      </c>
      <c r="F463" s="16" t="s">
        <v>9</v>
      </c>
      <c r="G463" s="14" t="s">
        <v>51</v>
      </c>
      <c r="H463" s="13" t="s">
        <v>6</v>
      </c>
      <c r="I463" s="13" t="s">
        <v>93</v>
      </c>
      <c r="J463" s="13" t="s">
        <v>38</v>
      </c>
      <c r="K463" s="13"/>
      <c r="L463" s="14">
        <v>65</v>
      </c>
      <c r="M463" s="14" t="s">
        <v>15</v>
      </c>
      <c r="N463" s="31">
        <v>1000000</v>
      </c>
      <c r="O463" s="14" t="s">
        <v>2</v>
      </c>
      <c r="P463" s="14" t="s">
        <v>35</v>
      </c>
      <c r="Q463" s="31">
        <v>37440</v>
      </c>
      <c r="R463" s="31">
        <v>2340</v>
      </c>
      <c r="S463" s="30">
        <v>5.4053999999999998E-2</v>
      </c>
      <c r="T463" s="66">
        <f t="shared" si="63"/>
        <v>3.5135099999999997</v>
      </c>
      <c r="U463" s="66">
        <f t="shared" si="64"/>
        <v>6.295852939043324E-2</v>
      </c>
      <c r="V463" s="38">
        <f t="shared" si="65"/>
        <v>0.15243228</v>
      </c>
      <c r="W463" s="54">
        <v>2.8200000000000003</v>
      </c>
      <c r="X463" s="71" t="str">
        <f t="shared" si="71"/>
        <v>Q4 2022</v>
      </c>
      <c r="Y463" s="21">
        <f t="shared" si="66"/>
        <v>3840</v>
      </c>
      <c r="Z463" s="21">
        <f t="shared" si="67"/>
        <v>2160</v>
      </c>
      <c r="AA463" s="57">
        <f t="shared" si="68"/>
        <v>1164733.9584569733</v>
      </c>
      <c r="AB463" s="59">
        <f t="shared" si="69"/>
        <v>1.7777777777777777</v>
      </c>
      <c r="AC463" s="61">
        <f t="shared" si="70"/>
        <v>1651</v>
      </c>
    </row>
    <row r="464" spans="4:29" hidden="1">
      <c r="D464" s="12">
        <v>458</v>
      </c>
      <c r="E464" s="36" t="s">
        <v>68</v>
      </c>
      <c r="F464" s="16" t="s">
        <v>9</v>
      </c>
      <c r="G464" s="14" t="s">
        <v>51</v>
      </c>
      <c r="H464" s="13" t="s">
        <v>6</v>
      </c>
      <c r="I464" s="13" t="s">
        <v>125</v>
      </c>
      <c r="J464" s="13"/>
      <c r="K464" s="13" t="s">
        <v>123</v>
      </c>
      <c r="L464" s="14">
        <v>55</v>
      </c>
      <c r="M464" s="14" t="s">
        <v>15</v>
      </c>
      <c r="N464" s="31">
        <v>1000000</v>
      </c>
      <c r="O464" s="14" t="s">
        <v>1</v>
      </c>
      <c r="P464" s="14" t="s">
        <v>35</v>
      </c>
      <c r="Q464" s="31">
        <v>4000</v>
      </c>
      <c r="R464" s="31">
        <v>500</v>
      </c>
      <c r="S464" s="30">
        <v>2.5773000000000001E-2</v>
      </c>
      <c r="T464" s="66">
        <f t="shared" si="63"/>
        <v>1.4175150000000001</v>
      </c>
      <c r="U464" s="66">
        <f t="shared" si="64"/>
        <v>2.1492670329400592E-2</v>
      </c>
      <c r="V464" s="38">
        <f t="shared" si="65"/>
        <v>7.2679860000000013E-2</v>
      </c>
      <c r="W464" s="54">
        <v>2.8200000000000003</v>
      </c>
      <c r="X464" s="71" t="str">
        <f t="shared" si="71"/>
        <v>Q4 2022</v>
      </c>
      <c r="Y464" s="21">
        <f t="shared" si="66"/>
        <v>3840</v>
      </c>
      <c r="Z464" s="21">
        <f t="shared" si="67"/>
        <v>2160</v>
      </c>
      <c r="AA464" s="57">
        <f t="shared" si="68"/>
        <v>833921.94658753707</v>
      </c>
      <c r="AB464" s="59">
        <f t="shared" si="69"/>
        <v>1.7777777777777777</v>
      </c>
      <c r="AC464" s="61">
        <f t="shared" si="70"/>
        <v>1397</v>
      </c>
    </row>
    <row r="465" spans="4:29" hidden="1">
      <c r="D465" s="12">
        <v>459</v>
      </c>
      <c r="E465" s="36" t="s">
        <v>68</v>
      </c>
      <c r="F465" s="16" t="s">
        <v>9</v>
      </c>
      <c r="G465" s="14" t="s">
        <v>51</v>
      </c>
      <c r="H465" s="13" t="s">
        <v>6</v>
      </c>
      <c r="I465" s="13" t="s">
        <v>125</v>
      </c>
      <c r="J465" s="13"/>
      <c r="K465" s="13" t="s">
        <v>123</v>
      </c>
      <c r="L465" s="14">
        <v>65</v>
      </c>
      <c r="M465" s="14" t="s">
        <v>15</v>
      </c>
      <c r="N465" s="31">
        <v>1000000</v>
      </c>
      <c r="O465" s="14" t="s">
        <v>2</v>
      </c>
      <c r="P465" s="14" t="s">
        <v>35</v>
      </c>
      <c r="Q465" s="31">
        <v>16384</v>
      </c>
      <c r="R465" s="31">
        <v>1000</v>
      </c>
      <c r="S465" s="30">
        <v>0.48692000000000002</v>
      </c>
      <c r="T465" s="66">
        <f t="shared" si="63"/>
        <v>31.649800000000003</v>
      </c>
      <c r="U465" s="66">
        <f t="shared" si="64"/>
        <v>0.56713225905186948</v>
      </c>
      <c r="V465" s="38">
        <f t="shared" si="65"/>
        <v>1.3731144000000002</v>
      </c>
      <c r="W465" s="54">
        <v>2.8200000000000003</v>
      </c>
      <c r="X465" s="71" t="str">
        <f t="shared" si="71"/>
        <v>Q4 2022</v>
      </c>
      <c r="Y465" s="21">
        <f t="shared" si="66"/>
        <v>3840</v>
      </c>
      <c r="Z465" s="21">
        <f t="shared" si="67"/>
        <v>2160</v>
      </c>
      <c r="AA465" s="57">
        <f t="shared" si="68"/>
        <v>1164733.9584569733</v>
      </c>
      <c r="AB465" s="59">
        <f t="shared" si="69"/>
        <v>1.7777777777777777</v>
      </c>
      <c r="AC465" s="61">
        <f t="shared" si="70"/>
        <v>1651</v>
      </c>
    </row>
    <row r="466" spans="4:29" hidden="1">
      <c r="D466" s="12">
        <v>460</v>
      </c>
      <c r="E466" s="36" t="s">
        <v>68</v>
      </c>
      <c r="F466" s="16" t="s">
        <v>9</v>
      </c>
      <c r="G466" s="14" t="s">
        <v>51</v>
      </c>
      <c r="H466" s="13" t="s">
        <v>6</v>
      </c>
      <c r="I466" s="13" t="s">
        <v>125</v>
      </c>
      <c r="J466" s="13"/>
      <c r="K466" s="13" t="s">
        <v>123</v>
      </c>
      <c r="L466" s="14">
        <v>65</v>
      </c>
      <c r="M466" s="14" t="s">
        <v>52</v>
      </c>
      <c r="N466" s="31">
        <v>1000000</v>
      </c>
      <c r="O466" s="14" t="s">
        <v>2</v>
      </c>
      <c r="P466" s="14" t="s">
        <v>35</v>
      </c>
      <c r="Q466" s="31">
        <v>12000</v>
      </c>
      <c r="R466" s="31">
        <v>1000</v>
      </c>
      <c r="S466" s="30">
        <v>8.4150000000000006E-3</v>
      </c>
      <c r="T466" s="66">
        <f t="shared" si="63"/>
        <v>0.54697499999999999</v>
      </c>
      <c r="U466" s="66">
        <f t="shared" si="64"/>
        <v>9.8012362604154319E-3</v>
      </c>
      <c r="V466" s="38">
        <f t="shared" si="65"/>
        <v>2.3730300000000003E-2</v>
      </c>
      <c r="W466" s="54">
        <v>2.8200000000000003</v>
      </c>
      <c r="X466" s="71" t="str">
        <f t="shared" si="71"/>
        <v>Q4 2022</v>
      </c>
      <c r="Y466" s="21">
        <f t="shared" si="66"/>
        <v>7680</v>
      </c>
      <c r="Z466" s="21">
        <f t="shared" si="67"/>
        <v>4320</v>
      </c>
      <c r="AA466" s="57">
        <f t="shared" si="68"/>
        <v>1164733.9584569733</v>
      </c>
      <c r="AB466" s="59">
        <f t="shared" si="69"/>
        <v>1.7777777777777777</v>
      </c>
      <c r="AC466" s="61">
        <f t="shared" si="70"/>
        <v>1651</v>
      </c>
    </row>
    <row r="467" spans="4:29" hidden="1">
      <c r="D467" s="12">
        <v>461</v>
      </c>
      <c r="E467" s="36" t="s">
        <v>68</v>
      </c>
      <c r="F467" s="16" t="s">
        <v>9</v>
      </c>
      <c r="G467" s="14" t="s">
        <v>51</v>
      </c>
      <c r="H467" s="13" t="s">
        <v>6</v>
      </c>
      <c r="I467" s="13" t="s">
        <v>125</v>
      </c>
      <c r="J467" s="13"/>
      <c r="K467" s="13" t="s">
        <v>123</v>
      </c>
      <c r="L467" s="14">
        <v>75</v>
      </c>
      <c r="M467" s="14" t="s">
        <v>15</v>
      </c>
      <c r="N467" s="31">
        <v>1000000</v>
      </c>
      <c r="O467" s="14" t="s">
        <v>2</v>
      </c>
      <c r="P467" s="14" t="s">
        <v>35</v>
      </c>
      <c r="Q467" s="31">
        <v>12000</v>
      </c>
      <c r="R467" s="31">
        <v>1000</v>
      </c>
      <c r="S467" s="30">
        <v>0.21532499999999999</v>
      </c>
      <c r="T467" s="66">
        <f t="shared" si="63"/>
        <v>16.149374999999999</v>
      </c>
      <c r="U467" s="66">
        <f t="shared" si="64"/>
        <v>0.33390045213649855</v>
      </c>
      <c r="V467" s="38">
        <f t="shared" si="65"/>
        <v>0.60721650000000005</v>
      </c>
      <c r="W467" s="54">
        <v>2.8200000000000003</v>
      </c>
      <c r="X467" s="71" t="str">
        <f t="shared" si="71"/>
        <v>Q4 2022</v>
      </c>
      <c r="Y467" s="21">
        <f t="shared" si="66"/>
        <v>3840</v>
      </c>
      <c r="Z467" s="21">
        <f t="shared" si="67"/>
        <v>2160</v>
      </c>
      <c r="AA467" s="57">
        <f t="shared" si="68"/>
        <v>1550681.3056379822</v>
      </c>
      <c r="AB467" s="59">
        <f t="shared" si="69"/>
        <v>1.7777777777777777</v>
      </c>
      <c r="AC467" s="61">
        <f t="shared" si="70"/>
        <v>1905</v>
      </c>
    </row>
    <row r="468" spans="4:29" hidden="1">
      <c r="D468" s="12">
        <v>462</v>
      </c>
      <c r="E468" s="36" t="s">
        <v>68</v>
      </c>
      <c r="F468" s="16" t="s">
        <v>9</v>
      </c>
      <c r="G468" s="14" t="s">
        <v>51</v>
      </c>
      <c r="H468" s="13" t="s">
        <v>6</v>
      </c>
      <c r="I468" s="13" t="s">
        <v>125</v>
      </c>
      <c r="J468" s="13"/>
      <c r="K468" s="13" t="s">
        <v>123</v>
      </c>
      <c r="L468" s="14">
        <v>75</v>
      </c>
      <c r="M468" s="14" t="s">
        <v>52</v>
      </c>
      <c r="N468" s="31">
        <v>1000000</v>
      </c>
      <c r="O468" s="14" t="s">
        <v>2</v>
      </c>
      <c r="P468" s="14" t="s">
        <v>35</v>
      </c>
      <c r="Q468" s="31">
        <v>16000</v>
      </c>
      <c r="R468" s="31">
        <v>2000</v>
      </c>
      <c r="S468" s="30">
        <v>2.4331999999999999E-2</v>
      </c>
      <c r="T468" s="66">
        <f t="shared" si="63"/>
        <v>1.8249</v>
      </c>
      <c r="U468" s="66">
        <f t="shared" si="64"/>
        <v>3.7731177528783383E-2</v>
      </c>
      <c r="V468" s="38">
        <f t="shared" si="65"/>
        <v>6.8616240000000009E-2</v>
      </c>
      <c r="W468" s="54">
        <v>2.8200000000000003</v>
      </c>
      <c r="X468" s="71" t="str">
        <f t="shared" si="71"/>
        <v>Q4 2022</v>
      </c>
      <c r="Y468" s="21">
        <f t="shared" si="66"/>
        <v>7680</v>
      </c>
      <c r="Z468" s="21">
        <f t="shared" si="67"/>
        <v>4320</v>
      </c>
      <c r="AA468" s="57">
        <f t="shared" si="68"/>
        <v>1550681.3056379822</v>
      </c>
      <c r="AB468" s="59">
        <f t="shared" si="69"/>
        <v>1.7777777777777777</v>
      </c>
      <c r="AC468" s="61">
        <f t="shared" si="70"/>
        <v>1905</v>
      </c>
    </row>
    <row r="469" spans="4:29" hidden="1">
      <c r="D469" s="12">
        <v>463</v>
      </c>
      <c r="E469" s="36" t="s">
        <v>68</v>
      </c>
      <c r="F469" s="16" t="s">
        <v>9</v>
      </c>
      <c r="G469" s="14" t="s">
        <v>51</v>
      </c>
      <c r="H469" s="13" t="s">
        <v>6</v>
      </c>
      <c r="I469" s="13" t="s">
        <v>125</v>
      </c>
      <c r="J469" s="13"/>
      <c r="K469" s="13" t="s">
        <v>123</v>
      </c>
      <c r="L469" s="14">
        <v>86</v>
      </c>
      <c r="M469" s="14" t="s">
        <v>15</v>
      </c>
      <c r="N469" s="31">
        <v>1000000</v>
      </c>
      <c r="O469" s="14" t="s">
        <v>2</v>
      </c>
      <c r="P469" s="14" t="s">
        <v>35</v>
      </c>
      <c r="Q469" s="31">
        <v>18000</v>
      </c>
      <c r="R469" s="31">
        <v>1200</v>
      </c>
      <c r="S469" s="30">
        <v>9.7143999999999994E-2</v>
      </c>
      <c r="T469" s="66">
        <f t="shared" si="63"/>
        <v>8.3543839999999996</v>
      </c>
      <c r="U469" s="66">
        <f t="shared" si="64"/>
        <v>0.19806735815950435</v>
      </c>
      <c r="V469" s="38">
        <f t="shared" si="65"/>
        <v>0.27394608000000004</v>
      </c>
      <c r="W469" s="54">
        <v>2.8200000000000003</v>
      </c>
      <c r="X469" s="71" t="str">
        <f t="shared" si="71"/>
        <v>Q4 2022</v>
      </c>
      <c r="Y469" s="21">
        <f t="shared" si="66"/>
        <v>3840</v>
      </c>
      <c r="Z469" s="21">
        <f t="shared" si="67"/>
        <v>2160</v>
      </c>
      <c r="AA469" s="57">
        <f t="shared" si="68"/>
        <v>2038904.6998219588</v>
      </c>
      <c r="AB469" s="59">
        <f t="shared" si="69"/>
        <v>1.7777777777777777</v>
      </c>
      <c r="AC469" s="61">
        <f t="shared" si="70"/>
        <v>2184.4</v>
      </c>
    </row>
    <row r="470" spans="4:29" hidden="1">
      <c r="D470" s="12">
        <v>464</v>
      </c>
      <c r="E470" s="36" t="s">
        <v>68</v>
      </c>
      <c r="F470" s="16" t="s">
        <v>9</v>
      </c>
      <c r="G470" s="14" t="s">
        <v>51</v>
      </c>
      <c r="H470" s="13" t="s">
        <v>6</v>
      </c>
      <c r="I470" s="13" t="s">
        <v>125</v>
      </c>
      <c r="J470" s="13"/>
      <c r="K470" s="13" t="s">
        <v>123</v>
      </c>
      <c r="L470" s="14">
        <v>86</v>
      </c>
      <c r="M470" s="14" t="s">
        <v>52</v>
      </c>
      <c r="N470" s="31">
        <v>1000000</v>
      </c>
      <c r="O470" s="14" t="s">
        <v>2</v>
      </c>
      <c r="P470" s="14" t="s">
        <v>35</v>
      </c>
      <c r="Q470" s="31">
        <v>28800</v>
      </c>
      <c r="R470" s="31">
        <v>2400</v>
      </c>
      <c r="S470" s="30">
        <v>2.8274000000000001E-2</v>
      </c>
      <c r="T470" s="66">
        <f t="shared" si="63"/>
        <v>2.4315639999999998</v>
      </c>
      <c r="U470" s="66">
        <f t="shared" si="64"/>
        <v>5.7647991482766059E-2</v>
      </c>
      <c r="V470" s="38">
        <f t="shared" si="65"/>
        <v>7.9732680000000014E-2</v>
      </c>
      <c r="W470" s="54">
        <v>2.8200000000000003</v>
      </c>
      <c r="X470" s="71" t="str">
        <f t="shared" si="71"/>
        <v>Q4 2022</v>
      </c>
      <c r="Y470" s="21">
        <f t="shared" si="66"/>
        <v>7680</v>
      </c>
      <c r="Z470" s="21">
        <f t="shared" si="67"/>
        <v>4320</v>
      </c>
      <c r="AA470" s="57">
        <f t="shared" si="68"/>
        <v>2038904.6998219588</v>
      </c>
      <c r="AB470" s="59">
        <f t="shared" si="69"/>
        <v>1.7777777777777777</v>
      </c>
      <c r="AC470" s="61">
        <f t="shared" si="70"/>
        <v>2184.4</v>
      </c>
    </row>
    <row r="471" spans="4:29" hidden="1">
      <c r="D471" s="12">
        <v>465</v>
      </c>
      <c r="E471" s="36" t="s">
        <v>68</v>
      </c>
      <c r="F471" s="16" t="s">
        <v>9</v>
      </c>
      <c r="G471" s="14" t="s">
        <v>51</v>
      </c>
      <c r="H471" s="13" t="s">
        <v>6</v>
      </c>
      <c r="I471" s="13" t="s">
        <v>53</v>
      </c>
      <c r="J471" s="13" t="s">
        <v>126</v>
      </c>
      <c r="K471" s="13" t="s">
        <v>123</v>
      </c>
      <c r="L471" s="14">
        <v>43</v>
      </c>
      <c r="M471" s="14" t="s">
        <v>15</v>
      </c>
      <c r="N471" s="31">
        <v>1000000</v>
      </c>
      <c r="O471" s="14" t="s">
        <v>2</v>
      </c>
      <c r="P471" s="14" t="s">
        <v>35</v>
      </c>
      <c r="Q471" s="31">
        <v>3614.6269090909086</v>
      </c>
      <c r="R471" s="31">
        <v>301.21890909090905</v>
      </c>
      <c r="S471" s="30">
        <v>0.18743799999999999</v>
      </c>
      <c r="T471" s="66">
        <f t="shared" si="63"/>
        <v>8.0598340000000004</v>
      </c>
      <c r="U471" s="66">
        <f t="shared" si="64"/>
        <v>9.5542054781307076E-2</v>
      </c>
      <c r="V471" s="38">
        <f t="shared" si="65"/>
        <v>0.52857516000000004</v>
      </c>
      <c r="W471" s="54">
        <v>2.8200000000000003</v>
      </c>
      <c r="X471" s="71" t="str">
        <f t="shared" si="71"/>
        <v>Q4 2022</v>
      </c>
      <c r="Y471" s="21">
        <f t="shared" si="66"/>
        <v>3840</v>
      </c>
      <c r="Z471" s="21">
        <f t="shared" si="67"/>
        <v>2160</v>
      </c>
      <c r="AA471" s="57">
        <f t="shared" si="68"/>
        <v>509726.1749554897</v>
      </c>
      <c r="AB471" s="59">
        <f t="shared" si="69"/>
        <v>1.7777777777777777</v>
      </c>
      <c r="AC471" s="61">
        <f t="shared" si="70"/>
        <v>1092.2</v>
      </c>
    </row>
    <row r="472" spans="4:29" hidden="1">
      <c r="D472" s="12">
        <v>466</v>
      </c>
      <c r="E472" s="36" t="s">
        <v>68</v>
      </c>
      <c r="F472" s="16" t="s">
        <v>9</v>
      </c>
      <c r="G472" s="14" t="s">
        <v>51</v>
      </c>
      <c r="H472" s="13" t="s">
        <v>6</v>
      </c>
      <c r="I472" s="13" t="s">
        <v>53</v>
      </c>
      <c r="J472" s="13" t="s">
        <v>126</v>
      </c>
      <c r="K472" s="13" t="s">
        <v>123</v>
      </c>
      <c r="L472" s="14">
        <v>50</v>
      </c>
      <c r="M472" s="14" t="s">
        <v>15</v>
      </c>
      <c r="N472" s="31">
        <v>1000000</v>
      </c>
      <c r="O472" s="14" t="s">
        <v>2</v>
      </c>
      <c r="P472" s="14" t="s">
        <v>35</v>
      </c>
      <c r="Q472" s="31">
        <v>4887.272727272727</v>
      </c>
      <c r="R472" s="31">
        <v>407.27272727272725</v>
      </c>
      <c r="S472" s="30">
        <v>0.36779899999999999</v>
      </c>
      <c r="T472" s="66">
        <f t="shared" si="63"/>
        <v>18.389949999999999</v>
      </c>
      <c r="U472" s="66">
        <f t="shared" si="64"/>
        <v>0.25348401490326411</v>
      </c>
      <c r="V472" s="38">
        <f t="shared" si="65"/>
        <v>1.03719318</v>
      </c>
      <c r="W472" s="54">
        <v>2.8200000000000003</v>
      </c>
      <c r="X472" s="71" t="str">
        <f t="shared" si="71"/>
        <v>Q4 2022</v>
      </c>
      <c r="Y472" s="21">
        <f t="shared" si="66"/>
        <v>3840</v>
      </c>
      <c r="Z472" s="21">
        <f t="shared" si="67"/>
        <v>2160</v>
      </c>
      <c r="AA472" s="57">
        <f t="shared" si="68"/>
        <v>689191.69139465876</v>
      </c>
      <c r="AB472" s="59">
        <f t="shared" si="69"/>
        <v>1.7777777777777777</v>
      </c>
      <c r="AC472" s="61">
        <f t="shared" si="70"/>
        <v>1270</v>
      </c>
    </row>
    <row r="473" spans="4:29" hidden="1">
      <c r="D473" s="12">
        <v>467</v>
      </c>
      <c r="E473" s="36" t="s">
        <v>68</v>
      </c>
      <c r="F473" s="16" t="s">
        <v>9</v>
      </c>
      <c r="G473" s="14" t="s">
        <v>51</v>
      </c>
      <c r="H473" s="13" t="s">
        <v>6</v>
      </c>
      <c r="I473" s="13" t="s">
        <v>53</v>
      </c>
      <c r="J473" s="13" t="s">
        <v>126</v>
      </c>
      <c r="K473" s="13" t="s">
        <v>123</v>
      </c>
      <c r="L473" s="14">
        <v>55</v>
      </c>
      <c r="M473" s="14" t="s">
        <v>15</v>
      </c>
      <c r="N473" s="31">
        <v>1000000</v>
      </c>
      <c r="O473" s="14" t="s">
        <v>2</v>
      </c>
      <c r="P473" s="14" t="s">
        <v>35</v>
      </c>
      <c r="Q473" s="31">
        <v>6283.636363636364</v>
      </c>
      <c r="R473" s="31">
        <v>523.63636363636363</v>
      </c>
      <c r="S473" s="30">
        <v>1.3777170000000001</v>
      </c>
      <c r="T473" s="66">
        <f t="shared" si="63"/>
        <v>75.774435000000011</v>
      </c>
      <c r="U473" s="66">
        <f t="shared" si="64"/>
        <v>1.1489084424867417</v>
      </c>
      <c r="V473" s="38">
        <f t="shared" si="65"/>
        <v>3.8851619400000006</v>
      </c>
      <c r="W473" s="54">
        <v>2.8200000000000003</v>
      </c>
      <c r="X473" s="71" t="str">
        <f t="shared" si="71"/>
        <v>Q4 2022</v>
      </c>
      <c r="Y473" s="21">
        <f t="shared" si="66"/>
        <v>3840</v>
      </c>
      <c r="Z473" s="21">
        <f t="shared" si="67"/>
        <v>2160</v>
      </c>
      <c r="AA473" s="57">
        <f t="shared" si="68"/>
        <v>833921.94658753707</v>
      </c>
      <c r="AB473" s="59">
        <f t="shared" si="69"/>
        <v>1.7777777777777777</v>
      </c>
      <c r="AC473" s="61">
        <f t="shared" si="70"/>
        <v>1397</v>
      </c>
    </row>
    <row r="474" spans="4:29" hidden="1">
      <c r="D474" s="12">
        <v>468</v>
      </c>
      <c r="E474" s="36" t="s">
        <v>68</v>
      </c>
      <c r="F474" s="16" t="s">
        <v>9</v>
      </c>
      <c r="G474" s="14" t="s">
        <v>51</v>
      </c>
      <c r="H474" s="13" t="s">
        <v>6</v>
      </c>
      <c r="I474" s="13" t="s">
        <v>53</v>
      </c>
      <c r="J474" s="13" t="s">
        <v>126</v>
      </c>
      <c r="K474" s="13" t="s">
        <v>123</v>
      </c>
      <c r="L474" s="14">
        <v>55</v>
      </c>
      <c r="M474" s="14" t="s">
        <v>52</v>
      </c>
      <c r="N474" s="31">
        <v>1000000</v>
      </c>
      <c r="O474" s="14" t="s">
        <v>2</v>
      </c>
      <c r="P474" s="14" t="s">
        <v>35</v>
      </c>
      <c r="Q474" s="31">
        <v>7873.1360946745563</v>
      </c>
      <c r="R474" s="31">
        <v>962.27218934911241</v>
      </c>
      <c r="S474" s="30">
        <v>0.16299</v>
      </c>
      <c r="T474" s="66">
        <f t="shared" si="63"/>
        <v>8.9644499999999994</v>
      </c>
      <c r="U474" s="66">
        <f t="shared" si="64"/>
        <v>0.13592093807430267</v>
      </c>
      <c r="V474" s="38">
        <f t="shared" si="65"/>
        <v>0.45963180000000003</v>
      </c>
      <c r="W474" s="54">
        <v>2.8200000000000003</v>
      </c>
      <c r="X474" s="71" t="str">
        <f t="shared" si="71"/>
        <v>Q4 2022</v>
      </c>
      <c r="Y474" s="21">
        <f t="shared" si="66"/>
        <v>7680</v>
      </c>
      <c r="Z474" s="21">
        <f t="shared" si="67"/>
        <v>4320</v>
      </c>
      <c r="AA474" s="57">
        <f t="shared" si="68"/>
        <v>833921.94658753707</v>
      </c>
      <c r="AB474" s="59">
        <f t="shared" si="69"/>
        <v>1.7777777777777777</v>
      </c>
      <c r="AC474" s="61">
        <f t="shared" si="70"/>
        <v>1397</v>
      </c>
    </row>
    <row r="475" spans="4:29" hidden="1">
      <c r="D475" s="12">
        <v>469</v>
      </c>
      <c r="E475" s="36" t="s">
        <v>68</v>
      </c>
      <c r="F475" s="16" t="s">
        <v>9</v>
      </c>
      <c r="G475" s="14" t="s">
        <v>51</v>
      </c>
      <c r="H475" s="13" t="s">
        <v>6</v>
      </c>
      <c r="I475" s="13" t="s">
        <v>53</v>
      </c>
      <c r="J475" s="13" t="s">
        <v>126</v>
      </c>
      <c r="K475" s="13" t="s">
        <v>123</v>
      </c>
      <c r="L475" s="14">
        <v>65</v>
      </c>
      <c r="M475" s="14" t="s">
        <v>15</v>
      </c>
      <c r="N475" s="31">
        <v>1000000</v>
      </c>
      <c r="O475" s="14" t="s">
        <v>2</v>
      </c>
      <c r="P475" s="14" t="s">
        <v>35</v>
      </c>
      <c r="Q475" s="31">
        <v>8640</v>
      </c>
      <c r="R475" s="31">
        <v>720</v>
      </c>
      <c r="S475" s="30">
        <v>1.7518959999999999</v>
      </c>
      <c r="T475" s="66">
        <f t="shared" si="63"/>
        <v>113.87324</v>
      </c>
      <c r="U475" s="66">
        <f t="shared" si="64"/>
        <v>2.0404927628849379</v>
      </c>
      <c r="V475" s="38">
        <f t="shared" si="65"/>
        <v>4.94034672</v>
      </c>
      <c r="W475" s="54">
        <v>2.8200000000000003</v>
      </c>
      <c r="X475" s="71" t="str">
        <f t="shared" si="71"/>
        <v>Q4 2022</v>
      </c>
      <c r="Y475" s="21">
        <f t="shared" si="66"/>
        <v>3840</v>
      </c>
      <c r="Z475" s="21">
        <f t="shared" si="67"/>
        <v>2160</v>
      </c>
      <c r="AA475" s="57">
        <f t="shared" si="68"/>
        <v>1164733.9584569733</v>
      </c>
      <c r="AB475" s="59">
        <f t="shared" si="69"/>
        <v>1.7777777777777777</v>
      </c>
      <c r="AC475" s="61">
        <f t="shared" si="70"/>
        <v>1651</v>
      </c>
    </row>
    <row r="476" spans="4:29" hidden="1">
      <c r="D476" s="12">
        <v>470</v>
      </c>
      <c r="E476" s="36" t="s">
        <v>68</v>
      </c>
      <c r="F476" s="16" t="s">
        <v>9</v>
      </c>
      <c r="G476" s="14" t="s">
        <v>51</v>
      </c>
      <c r="H476" s="13" t="s">
        <v>6</v>
      </c>
      <c r="I476" s="13" t="s">
        <v>53</v>
      </c>
      <c r="J476" s="13" t="s">
        <v>126</v>
      </c>
      <c r="K476" s="13" t="s">
        <v>123</v>
      </c>
      <c r="L476" s="14">
        <v>65</v>
      </c>
      <c r="M476" s="14" t="s">
        <v>52</v>
      </c>
      <c r="N476" s="31">
        <v>1000000</v>
      </c>
      <c r="O476" s="14" t="s">
        <v>2</v>
      </c>
      <c r="P476" s="14" t="s">
        <v>35</v>
      </c>
      <c r="Q476" s="31">
        <v>10996.363636363636</v>
      </c>
      <c r="R476" s="31">
        <v>1221.8181818181818</v>
      </c>
      <c r="S476" s="30">
        <v>0.36850500000000003</v>
      </c>
      <c r="T476" s="66">
        <f t="shared" si="63"/>
        <v>23.952825000000001</v>
      </c>
      <c r="U476" s="66">
        <f t="shared" si="64"/>
        <v>0.42921028736118699</v>
      </c>
      <c r="V476" s="38">
        <f t="shared" si="65"/>
        <v>1.0391841000000002</v>
      </c>
      <c r="W476" s="54">
        <v>2.8200000000000003</v>
      </c>
      <c r="X476" s="71" t="str">
        <f t="shared" si="71"/>
        <v>Q4 2022</v>
      </c>
      <c r="Y476" s="21">
        <f t="shared" si="66"/>
        <v>7680</v>
      </c>
      <c r="Z476" s="21">
        <f t="shared" si="67"/>
        <v>4320</v>
      </c>
      <c r="AA476" s="57">
        <f t="shared" si="68"/>
        <v>1164733.9584569733</v>
      </c>
      <c r="AB476" s="59">
        <f t="shared" si="69"/>
        <v>1.7777777777777777</v>
      </c>
      <c r="AC476" s="61">
        <f t="shared" si="70"/>
        <v>1651</v>
      </c>
    </row>
    <row r="477" spans="4:29" hidden="1">
      <c r="D477" s="12">
        <v>471</v>
      </c>
      <c r="E477" s="36" t="s">
        <v>68</v>
      </c>
      <c r="F477" s="16" t="s">
        <v>9</v>
      </c>
      <c r="G477" s="14" t="s">
        <v>51</v>
      </c>
      <c r="H477" s="13" t="s">
        <v>6</v>
      </c>
      <c r="I477" s="13" t="s">
        <v>53</v>
      </c>
      <c r="J477" s="13" t="s">
        <v>126</v>
      </c>
      <c r="K477" s="13" t="s">
        <v>123</v>
      </c>
      <c r="L477" s="14">
        <v>75</v>
      </c>
      <c r="M477" s="14" t="s">
        <v>15</v>
      </c>
      <c r="N477" s="31">
        <v>1000000</v>
      </c>
      <c r="O477" s="14" t="s">
        <v>2</v>
      </c>
      <c r="P477" s="14" t="s">
        <v>35</v>
      </c>
      <c r="Q477" s="31">
        <v>10909.09090909091</v>
      </c>
      <c r="R477" s="31">
        <v>909.09090909090912</v>
      </c>
      <c r="S477" s="30">
        <v>1.2320549999999999</v>
      </c>
      <c r="T477" s="66">
        <f t="shared" si="63"/>
        <v>92.404124999999993</v>
      </c>
      <c r="U477" s="66">
        <f t="shared" si="64"/>
        <v>1.910524656017804</v>
      </c>
      <c r="V477" s="38">
        <f t="shared" si="65"/>
        <v>3.4743951000000002</v>
      </c>
      <c r="W477" s="54">
        <v>2.8200000000000003</v>
      </c>
      <c r="X477" s="71" t="str">
        <f t="shared" si="71"/>
        <v>Q4 2022</v>
      </c>
      <c r="Y477" s="21">
        <f t="shared" si="66"/>
        <v>3840</v>
      </c>
      <c r="Z477" s="21">
        <f t="shared" si="67"/>
        <v>2160</v>
      </c>
      <c r="AA477" s="57">
        <f t="shared" si="68"/>
        <v>1550681.3056379822</v>
      </c>
      <c r="AB477" s="59">
        <f t="shared" si="69"/>
        <v>1.7777777777777777</v>
      </c>
      <c r="AC477" s="61">
        <f t="shared" si="70"/>
        <v>1905</v>
      </c>
    </row>
    <row r="478" spans="4:29" hidden="1">
      <c r="D478" s="12">
        <v>472</v>
      </c>
      <c r="E478" s="36" t="s">
        <v>68</v>
      </c>
      <c r="F478" s="16" t="s">
        <v>9</v>
      </c>
      <c r="G478" s="14" t="s">
        <v>51</v>
      </c>
      <c r="H478" s="13" t="s">
        <v>6</v>
      </c>
      <c r="I478" s="13" t="s">
        <v>53</v>
      </c>
      <c r="J478" s="13" t="s">
        <v>126</v>
      </c>
      <c r="K478" s="13" t="s">
        <v>123</v>
      </c>
      <c r="L478" s="14">
        <v>75</v>
      </c>
      <c r="M478" s="14" t="s">
        <v>52</v>
      </c>
      <c r="N478" s="31">
        <v>1000000</v>
      </c>
      <c r="O478" s="14" t="s">
        <v>2</v>
      </c>
      <c r="P478" s="14" t="s">
        <v>35</v>
      </c>
      <c r="Q478" s="31">
        <v>15708.764159999995</v>
      </c>
      <c r="R478" s="31">
        <v>1745.4182399999995</v>
      </c>
      <c r="S478" s="30">
        <v>0.350518</v>
      </c>
      <c r="T478" s="66">
        <f t="shared" si="63"/>
        <v>26.28885</v>
      </c>
      <c r="U478" s="66">
        <f t="shared" si="64"/>
        <v>0.54354170988961426</v>
      </c>
      <c r="V478" s="38">
        <f t="shared" si="65"/>
        <v>0.98846076000000005</v>
      </c>
      <c r="W478" s="54">
        <v>2.8200000000000003</v>
      </c>
      <c r="X478" s="71" t="str">
        <f t="shared" si="71"/>
        <v>Q4 2022</v>
      </c>
      <c r="Y478" s="21">
        <f t="shared" si="66"/>
        <v>7680</v>
      </c>
      <c r="Z478" s="21">
        <f t="shared" si="67"/>
        <v>4320</v>
      </c>
      <c r="AA478" s="57">
        <f t="shared" si="68"/>
        <v>1550681.3056379822</v>
      </c>
      <c r="AB478" s="59">
        <f t="shared" si="69"/>
        <v>1.7777777777777777</v>
      </c>
      <c r="AC478" s="61">
        <f t="shared" si="70"/>
        <v>1905</v>
      </c>
    </row>
    <row r="479" spans="4:29" hidden="1">
      <c r="D479" s="12">
        <v>473</v>
      </c>
      <c r="E479" s="36" t="s">
        <v>68</v>
      </c>
      <c r="F479" s="16" t="s">
        <v>9</v>
      </c>
      <c r="G479" s="14" t="s">
        <v>51</v>
      </c>
      <c r="H479" s="13" t="s">
        <v>6</v>
      </c>
      <c r="I479" s="13" t="s">
        <v>53</v>
      </c>
      <c r="J479" s="13" t="s">
        <v>126</v>
      </c>
      <c r="K479" s="13" t="s">
        <v>123</v>
      </c>
      <c r="L479" s="14">
        <v>85</v>
      </c>
      <c r="M479" s="14" t="s">
        <v>15</v>
      </c>
      <c r="N479" s="31">
        <v>1000000</v>
      </c>
      <c r="O479" s="14" t="s">
        <v>2</v>
      </c>
      <c r="P479" s="14" t="s">
        <v>35</v>
      </c>
      <c r="Q479" s="31">
        <v>14400</v>
      </c>
      <c r="R479" s="31">
        <v>1200</v>
      </c>
      <c r="S479" s="30">
        <v>1.216116</v>
      </c>
      <c r="T479" s="66">
        <f t="shared" si="63"/>
        <v>103.36986</v>
      </c>
      <c r="U479" s="66">
        <f t="shared" si="64"/>
        <v>2.4222160541893887</v>
      </c>
      <c r="V479" s="38">
        <f t="shared" si="65"/>
        <v>3.4294471200000003</v>
      </c>
      <c r="W479" s="54">
        <v>2.8200000000000003</v>
      </c>
      <c r="X479" s="71" t="str">
        <f t="shared" si="71"/>
        <v>Q4 2022</v>
      </c>
      <c r="Y479" s="21">
        <f t="shared" si="66"/>
        <v>3840</v>
      </c>
      <c r="Z479" s="21">
        <f t="shared" si="67"/>
        <v>2160</v>
      </c>
      <c r="AA479" s="57">
        <f t="shared" si="68"/>
        <v>1991763.9881305636</v>
      </c>
      <c r="AB479" s="59">
        <f t="shared" si="69"/>
        <v>1.7777777777777777</v>
      </c>
      <c r="AC479" s="61">
        <f t="shared" si="70"/>
        <v>2159</v>
      </c>
    </row>
    <row r="480" spans="4:29" hidden="1">
      <c r="D480" s="12">
        <v>474</v>
      </c>
      <c r="E480" s="36" t="s">
        <v>68</v>
      </c>
      <c r="F480" s="16" t="s">
        <v>9</v>
      </c>
      <c r="G480" s="14" t="s">
        <v>51</v>
      </c>
      <c r="H480" s="13" t="s">
        <v>6</v>
      </c>
      <c r="I480" s="13" t="s">
        <v>53</v>
      </c>
      <c r="J480" s="13" t="s">
        <v>126</v>
      </c>
      <c r="K480" s="13" t="s">
        <v>123</v>
      </c>
      <c r="L480" s="14">
        <v>85</v>
      </c>
      <c r="M480" s="14" t="s">
        <v>52</v>
      </c>
      <c r="N480" s="31">
        <v>1000000</v>
      </c>
      <c r="O480" s="14" t="s">
        <v>2</v>
      </c>
      <c r="P480" s="14" t="s">
        <v>35</v>
      </c>
      <c r="Q480" s="31">
        <v>19145.454545454544</v>
      </c>
      <c r="R480" s="31">
        <v>2127.272727272727</v>
      </c>
      <c r="S480" s="30">
        <v>0.290628</v>
      </c>
      <c r="T480" s="66">
        <f t="shared" si="63"/>
        <v>24.703379999999999</v>
      </c>
      <c r="U480" s="66">
        <f t="shared" si="64"/>
        <v>0.57886238434240944</v>
      </c>
      <c r="V480" s="38">
        <f t="shared" si="65"/>
        <v>0.81957096000000007</v>
      </c>
      <c r="W480" s="54">
        <v>2.8200000000000003</v>
      </c>
      <c r="X480" s="71" t="str">
        <f t="shared" si="71"/>
        <v>Q4 2022</v>
      </c>
      <c r="Y480" s="21">
        <f t="shared" si="66"/>
        <v>7680</v>
      </c>
      <c r="Z480" s="21">
        <f t="shared" si="67"/>
        <v>4320</v>
      </c>
      <c r="AA480" s="57">
        <f t="shared" si="68"/>
        <v>1991763.9881305636</v>
      </c>
      <c r="AB480" s="59">
        <f t="shared" si="69"/>
        <v>1.7777777777777777</v>
      </c>
      <c r="AC480" s="61">
        <f t="shared" si="70"/>
        <v>2159</v>
      </c>
    </row>
    <row r="481" spans="4:29" hidden="1">
      <c r="D481" s="12">
        <v>475</v>
      </c>
      <c r="E481" s="36" t="s">
        <v>68</v>
      </c>
      <c r="F481" s="16" t="s">
        <v>9</v>
      </c>
      <c r="G481" s="14" t="s">
        <v>51</v>
      </c>
      <c r="H481" s="13" t="s">
        <v>6</v>
      </c>
      <c r="I481" s="13" t="s">
        <v>53</v>
      </c>
      <c r="J481" s="13" t="s">
        <v>126</v>
      </c>
      <c r="K481" s="13" t="s">
        <v>123</v>
      </c>
      <c r="L481" s="14">
        <v>98</v>
      </c>
      <c r="M481" s="14" t="s">
        <v>15</v>
      </c>
      <c r="N481" s="31">
        <v>1000000</v>
      </c>
      <c r="O481" s="14" t="s">
        <v>2</v>
      </c>
      <c r="P481" s="14" t="s">
        <v>35</v>
      </c>
      <c r="Q481" s="31">
        <v>19141.53633217993</v>
      </c>
      <c r="R481" s="31">
        <v>1595.1280276816608</v>
      </c>
      <c r="S481" s="30">
        <v>8.0749000000000001E-2</v>
      </c>
      <c r="T481" s="66">
        <f t="shared" si="63"/>
        <v>7.9134020000000005</v>
      </c>
      <c r="U481" s="66">
        <f t="shared" si="64"/>
        <v>0.21379095563538228</v>
      </c>
      <c r="V481" s="38">
        <f t="shared" si="65"/>
        <v>0.22771218000000001</v>
      </c>
      <c r="W481" s="54">
        <v>2.8200000000000003</v>
      </c>
      <c r="X481" s="71" t="str">
        <f t="shared" si="71"/>
        <v>Q4 2022</v>
      </c>
      <c r="Y481" s="21">
        <f t="shared" si="66"/>
        <v>3840</v>
      </c>
      <c r="Z481" s="21">
        <f t="shared" si="67"/>
        <v>2160</v>
      </c>
      <c r="AA481" s="57">
        <f t="shared" si="68"/>
        <v>2647598.8016617205</v>
      </c>
      <c r="AB481" s="59">
        <f t="shared" si="69"/>
        <v>1.7777777777777777</v>
      </c>
      <c r="AC481" s="61">
        <f t="shared" si="70"/>
        <v>2489.1999999999998</v>
      </c>
    </row>
    <row r="482" spans="4:29" hidden="1">
      <c r="D482" s="12">
        <v>476</v>
      </c>
      <c r="E482" s="36" t="s">
        <v>68</v>
      </c>
      <c r="F482" s="16" t="s">
        <v>9</v>
      </c>
      <c r="G482" s="14" t="s">
        <v>51</v>
      </c>
      <c r="H482" s="13" t="s">
        <v>6</v>
      </c>
      <c r="I482" s="13" t="s">
        <v>108</v>
      </c>
      <c r="J482" s="13" t="s">
        <v>176</v>
      </c>
      <c r="K482" s="13" t="s">
        <v>123</v>
      </c>
      <c r="L482" s="14">
        <v>55</v>
      </c>
      <c r="M482" s="14" t="s">
        <v>15</v>
      </c>
      <c r="N482" s="31"/>
      <c r="O482" s="14" t="s">
        <v>2</v>
      </c>
      <c r="P482" s="14" t="s">
        <v>35</v>
      </c>
      <c r="Q482" s="31">
        <v>8000</v>
      </c>
      <c r="R482" s="31">
        <v>2000</v>
      </c>
      <c r="S482" s="30">
        <v>4.1250000000000002E-2</v>
      </c>
      <c r="T482" s="66">
        <f t="shared" si="63"/>
        <v>2.2687500000000003</v>
      </c>
      <c r="U482" s="66">
        <f t="shared" si="64"/>
        <v>3.4399280296735904E-2</v>
      </c>
      <c r="V482" s="38">
        <f t="shared" si="65"/>
        <v>0.11632500000000001</v>
      </c>
      <c r="W482" s="54">
        <v>2.8200000000000003</v>
      </c>
      <c r="X482" s="71" t="str">
        <f t="shared" si="71"/>
        <v>Q4 2022</v>
      </c>
      <c r="Y482" s="21">
        <f t="shared" si="66"/>
        <v>3840</v>
      </c>
      <c r="Z482" s="21">
        <f t="shared" si="67"/>
        <v>2160</v>
      </c>
      <c r="AA482" s="57">
        <f t="shared" si="68"/>
        <v>833921.94658753707</v>
      </c>
      <c r="AB482" s="59">
        <f t="shared" si="69"/>
        <v>1.7777777777777777</v>
      </c>
      <c r="AC482" s="61">
        <f t="shared" si="70"/>
        <v>1397</v>
      </c>
    </row>
    <row r="483" spans="4:29" hidden="1">
      <c r="D483" s="12">
        <v>477</v>
      </c>
      <c r="E483" s="36" t="s">
        <v>68</v>
      </c>
      <c r="F483" s="16" t="s">
        <v>9</v>
      </c>
      <c r="G483" s="14" t="s">
        <v>51</v>
      </c>
      <c r="H483" s="13" t="s">
        <v>6</v>
      </c>
      <c r="I483" s="13" t="s">
        <v>108</v>
      </c>
      <c r="J483" s="13" t="s">
        <v>177</v>
      </c>
      <c r="K483" s="13" t="s">
        <v>123</v>
      </c>
      <c r="L483" s="14">
        <v>65</v>
      </c>
      <c r="M483" s="14" t="s">
        <v>15</v>
      </c>
      <c r="N483" s="31"/>
      <c r="O483" s="14" t="s">
        <v>2</v>
      </c>
      <c r="P483" s="14" t="s">
        <v>35</v>
      </c>
      <c r="Q483" s="31">
        <v>8000</v>
      </c>
      <c r="R483" s="31">
        <v>2000</v>
      </c>
      <c r="S483" s="30">
        <v>1.6500000000000001E-2</v>
      </c>
      <c r="T483" s="66">
        <f t="shared" si="63"/>
        <v>1.0725</v>
      </c>
      <c r="U483" s="66">
        <f t="shared" si="64"/>
        <v>1.9218110314540061E-2</v>
      </c>
      <c r="V483" s="38">
        <f t="shared" si="65"/>
        <v>4.6530000000000009E-2</v>
      </c>
      <c r="W483" s="54">
        <v>2.8200000000000003</v>
      </c>
      <c r="X483" s="71" t="str">
        <f t="shared" si="71"/>
        <v>Q4 2022</v>
      </c>
      <c r="Y483" s="21">
        <f t="shared" si="66"/>
        <v>3840</v>
      </c>
      <c r="Z483" s="21">
        <f t="shared" si="67"/>
        <v>2160</v>
      </c>
      <c r="AA483" s="57">
        <f t="shared" si="68"/>
        <v>1164733.9584569733</v>
      </c>
      <c r="AB483" s="59">
        <f t="shared" si="69"/>
        <v>1.7777777777777777</v>
      </c>
      <c r="AC483" s="61">
        <f t="shared" si="70"/>
        <v>1651</v>
      </c>
    </row>
    <row r="484" spans="4:29" hidden="1">
      <c r="D484" s="12">
        <v>478</v>
      </c>
      <c r="E484" s="36" t="s">
        <v>68</v>
      </c>
      <c r="F484" s="16" t="s">
        <v>9</v>
      </c>
      <c r="G484" s="14" t="s">
        <v>51</v>
      </c>
      <c r="H484" s="13" t="s">
        <v>6</v>
      </c>
      <c r="I484" s="13" t="s">
        <v>108</v>
      </c>
      <c r="J484" s="13" t="s">
        <v>175</v>
      </c>
      <c r="K484" s="13" t="s">
        <v>123</v>
      </c>
      <c r="L484" s="14">
        <v>65</v>
      </c>
      <c r="M484" s="14" t="s">
        <v>52</v>
      </c>
      <c r="N484" s="31">
        <v>1000000</v>
      </c>
      <c r="O484" s="14" t="s">
        <v>2</v>
      </c>
      <c r="P484" s="14" t="s">
        <v>35</v>
      </c>
      <c r="Q484" s="31">
        <v>12096</v>
      </c>
      <c r="R484" s="31">
        <v>1344</v>
      </c>
      <c r="S484" s="30">
        <v>1.0480000000000001E-3</v>
      </c>
      <c r="T484" s="66">
        <f t="shared" si="63"/>
        <v>6.812E-2</v>
      </c>
      <c r="U484" s="66">
        <f t="shared" si="64"/>
        <v>1.220641188462908E-3</v>
      </c>
      <c r="V484" s="38">
        <f t="shared" si="65"/>
        <v>2.9553600000000006E-3</v>
      </c>
      <c r="W484" s="54">
        <v>2.8200000000000003</v>
      </c>
      <c r="X484" s="71" t="str">
        <f t="shared" si="71"/>
        <v>Q4 2022</v>
      </c>
      <c r="Y484" s="21">
        <f t="shared" si="66"/>
        <v>7680</v>
      </c>
      <c r="Z484" s="21">
        <f t="shared" si="67"/>
        <v>4320</v>
      </c>
      <c r="AA484" s="57">
        <f t="shared" si="68"/>
        <v>1164733.9584569733</v>
      </c>
      <c r="AB484" s="59">
        <f t="shared" si="69"/>
        <v>1.7777777777777777</v>
      </c>
      <c r="AC484" s="61">
        <f t="shared" si="70"/>
        <v>1651</v>
      </c>
    </row>
    <row r="485" spans="4:29" hidden="1">
      <c r="D485" s="12">
        <v>479</v>
      </c>
      <c r="E485" s="36" t="s">
        <v>68</v>
      </c>
      <c r="F485" s="16" t="s">
        <v>9</v>
      </c>
      <c r="G485" s="14" t="s">
        <v>51</v>
      </c>
      <c r="H485" s="13" t="s">
        <v>6</v>
      </c>
      <c r="I485" s="13" t="s">
        <v>108</v>
      </c>
      <c r="J485" s="13" t="s">
        <v>175</v>
      </c>
      <c r="K485" s="13" t="s">
        <v>123</v>
      </c>
      <c r="L485" s="14">
        <v>75</v>
      </c>
      <c r="M485" s="14" t="s">
        <v>52</v>
      </c>
      <c r="N485" s="31">
        <v>1000000</v>
      </c>
      <c r="O485" s="14" t="s">
        <v>2</v>
      </c>
      <c r="P485" s="14" t="s">
        <v>35</v>
      </c>
      <c r="Q485" s="31">
        <v>17279.640575999994</v>
      </c>
      <c r="R485" s="31">
        <v>1919.9600639999994</v>
      </c>
      <c r="S485" s="30">
        <v>2.2569999999999999E-3</v>
      </c>
      <c r="T485" s="66">
        <f t="shared" si="63"/>
        <v>0.16927499999999998</v>
      </c>
      <c r="U485" s="66">
        <f t="shared" si="64"/>
        <v>3.499887706824926E-3</v>
      </c>
      <c r="V485" s="38">
        <f t="shared" si="65"/>
        <v>6.3647400000000007E-3</v>
      </c>
      <c r="W485" s="54">
        <v>2.8200000000000003</v>
      </c>
      <c r="X485" s="71" t="str">
        <f t="shared" si="71"/>
        <v>Q4 2022</v>
      </c>
      <c r="Y485" s="21">
        <f t="shared" si="66"/>
        <v>7680</v>
      </c>
      <c r="Z485" s="21">
        <f t="shared" si="67"/>
        <v>4320</v>
      </c>
      <c r="AA485" s="57">
        <f t="shared" si="68"/>
        <v>1550681.3056379822</v>
      </c>
      <c r="AB485" s="59">
        <f t="shared" si="69"/>
        <v>1.7777777777777777</v>
      </c>
      <c r="AC485" s="61">
        <f t="shared" si="70"/>
        <v>1905</v>
      </c>
    </row>
    <row r="486" spans="4:29" hidden="1">
      <c r="D486" s="12">
        <v>480</v>
      </c>
      <c r="E486" s="36" t="s">
        <v>68</v>
      </c>
      <c r="F486" s="16" t="s">
        <v>9</v>
      </c>
      <c r="G486" s="14" t="s">
        <v>51</v>
      </c>
      <c r="H486" s="13" t="s">
        <v>6</v>
      </c>
      <c r="I486" s="13" t="s">
        <v>108</v>
      </c>
      <c r="J486" s="13" t="s">
        <v>175</v>
      </c>
      <c r="K486" s="13" t="s">
        <v>123</v>
      </c>
      <c r="L486" s="14">
        <v>85</v>
      </c>
      <c r="M486" s="14" t="s">
        <v>52</v>
      </c>
      <c r="N486" s="31">
        <v>1000000</v>
      </c>
      <c r="O486" s="14" t="s">
        <v>2</v>
      </c>
      <c r="P486" s="14" t="s">
        <v>35</v>
      </c>
      <c r="Q486" s="31">
        <v>21060</v>
      </c>
      <c r="R486" s="31">
        <v>2340</v>
      </c>
      <c r="S486" s="30">
        <v>9.2699999999999998E-4</v>
      </c>
      <c r="T486" s="66">
        <f t="shared" si="63"/>
        <v>7.8795000000000004E-2</v>
      </c>
      <c r="U486" s="66">
        <f t="shared" si="64"/>
        <v>1.8463652169970323E-3</v>
      </c>
      <c r="V486" s="38">
        <f t="shared" si="65"/>
        <v>2.61414E-3</v>
      </c>
      <c r="W486" s="54">
        <v>2.8200000000000003</v>
      </c>
      <c r="X486" s="71" t="str">
        <f t="shared" si="71"/>
        <v>Q4 2022</v>
      </c>
      <c r="Y486" s="21">
        <f t="shared" si="66"/>
        <v>7680</v>
      </c>
      <c r="Z486" s="21">
        <f t="shared" si="67"/>
        <v>4320</v>
      </c>
      <c r="AA486" s="57">
        <f t="shared" si="68"/>
        <v>1991763.9881305636</v>
      </c>
      <c r="AB486" s="59">
        <f t="shared" si="69"/>
        <v>1.7777777777777777</v>
      </c>
      <c r="AC486" s="61">
        <f t="shared" si="70"/>
        <v>2159</v>
      </c>
    </row>
    <row r="487" spans="4:29" hidden="1">
      <c r="D487" s="12">
        <v>481</v>
      </c>
      <c r="E487" s="36" t="s">
        <v>68</v>
      </c>
      <c r="F487" s="16" t="s">
        <v>9</v>
      </c>
      <c r="G487" s="14" t="s">
        <v>51</v>
      </c>
      <c r="H487" s="13" t="s">
        <v>6</v>
      </c>
      <c r="I487" s="13" t="s">
        <v>58</v>
      </c>
      <c r="J487" s="13"/>
      <c r="K487" s="13" t="s">
        <v>123</v>
      </c>
      <c r="L487" s="14">
        <v>65</v>
      </c>
      <c r="M487" s="14" t="s">
        <v>15</v>
      </c>
      <c r="N487" s="31">
        <v>1000000</v>
      </c>
      <c r="O487" s="14" t="s">
        <v>1</v>
      </c>
      <c r="P487" s="14" t="s">
        <v>35</v>
      </c>
      <c r="Q487" s="31">
        <v>2560</v>
      </c>
      <c r="R487" s="31">
        <v>160</v>
      </c>
      <c r="S487" s="30">
        <v>8.5009999999999999E-3</v>
      </c>
      <c r="T487" s="66">
        <f t="shared" si="63"/>
        <v>0.55256499999999997</v>
      </c>
      <c r="U487" s="66">
        <f t="shared" si="64"/>
        <v>9.9014033808427302E-3</v>
      </c>
      <c r="V487" s="38">
        <f t="shared" si="65"/>
        <v>2.3972820000000002E-2</v>
      </c>
      <c r="W487" s="54">
        <v>2.8200000000000003</v>
      </c>
      <c r="X487" s="71" t="str">
        <f t="shared" si="71"/>
        <v>Q4 2022</v>
      </c>
      <c r="Y487" s="21">
        <f t="shared" si="66"/>
        <v>3840</v>
      </c>
      <c r="Z487" s="21">
        <f t="shared" si="67"/>
        <v>2160</v>
      </c>
      <c r="AA487" s="57">
        <f t="shared" si="68"/>
        <v>1164733.9584569733</v>
      </c>
      <c r="AB487" s="59">
        <f t="shared" si="69"/>
        <v>1.7777777777777777</v>
      </c>
      <c r="AC487" s="61">
        <f t="shared" si="70"/>
        <v>1651</v>
      </c>
    </row>
    <row r="488" spans="4:29" hidden="1">
      <c r="D488" s="12">
        <v>482</v>
      </c>
      <c r="E488" s="36" t="s">
        <v>68</v>
      </c>
      <c r="F488" s="16" t="s">
        <v>9</v>
      </c>
      <c r="G488" s="14" t="s">
        <v>51</v>
      </c>
      <c r="H488" s="13" t="s">
        <v>6</v>
      </c>
      <c r="I488" s="13" t="s">
        <v>58</v>
      </c>
      <c r="J488" s="13" t="s">
        <v>59</v>
      </c>
      <c r="K488" s="13" t="s">
        <v>123</v>
      </c>
      <c r="L488" s="14">
        <v>75</v>
      </c>
      <c r="M488" s="14" t="s">
        <v>15</v>
      </c>
      <c r="N488" s="31">
        <v>1000000</v>
      </c>
      <c r="O488" s="14" t="s">
        <v>1</v>
      </c>
      <c r="P488" s="14" t="s">
        <v>35</v>
      </c>
      <c r="Q488" s="31">
        <v>4000</v>
      </c>
      <c r="R488" s="31">
        <v>252</v>
      </c>
      <c r="S488" s="30">
        <v>9.5320000000000005E-3</v>
      </c>
      <c r="T488" s="66">
        <f t="shared" si="63"/>
        <v>0.71490000000000009</v>
      </c>
      <c r="U488" s="66">
        <f t="shared" si="64"/>
        <v>1.4781094205341247E-2</v>
      </c>
      <c r="V488" s="38">
        <f t="shared" si="65"/>
        <v>2.6880240000000003E-2</v>
      </c>
      <c r="W488" s="54">
        <v>2.8200000000000003</v>
      </c>
      <c r="X488" s="71" t="str">
        <f t="shared" si="71"/>
        <v>Q4 2022</v>
      </c>
      <c r="Y488" s="21">
        <f t="shared" si="66"/>
        <v>3840</v>
      </c>
      <c r="Z488" s="21">
        <f t="shared" si="67"/>
        <v>2160</v>
      </c>
      <c r="AA488" s="57">
        <f t="shared" si="68"/>
        <v>1550681.3056379822</v>
      </c>
      <c r="AB488" s="59">
        <f t="shared" si="69"/>
        <v>1.7777777777777777</v>
      </c>
      <c r="AC488" s="61">
        <f t="shared" si="70"/>
        <v>1905</v>
      </c>
    </row>
    <row r="489" spans="4:29" hidden="1">
      <c r="D489" s="12">
        <v>483</v>
      </c>
      <c r="E489" s="36" t="s">
        <v>68</v>
      </c>
      <c r="F489" s="16" t="s">
        <v>9</v>
      </c>
      <c r="G489" s="14" t="s">
        <v>51</v>
      </c>
      <c r="H489" s="13" t="s">
        <v>6</v>
      </c>
      <c r="I489" s="13" t="s">
        <v>111</v>
      </c>
      <c r="J489" s="13" t="s">
        <v>112</v>
      </c>
      <c r="K489" s="13" t="s">
        <v>43</v>
      </c>
      <c r="L489" s="14">
        <v>65</v>
      </c>
      <c r="M489" s="14" t="s">
        <v>15</v>
      </c>
      <c r="N489" s="31">
        <v>1000000</v>
      </c>
      <c r="O489" s="14" t="s">
        <v>2</v>
      </c>
      <c r="P489" s="14" t="s">
        <v>35</v>
      </c>
      <c r="Q489" s="31">
        <v>6480</v>
      </c>
      <c r="R489" s="31">
        <v>432</v>
      </c>
      <c r="S489" s="30">
        <v>0.104666</v>
      </c>
      <c r="T489" s="66">
        <f t="shared" si="63"/>
        <v>6.8032899999999996</v>
      </c>
      <c r="U489" s="66">
        <f t="shared" si="64"/>
        <v>0.12190804449585757</v>
      </c>
      <c r="V489" s="38">
        <f t="shared" si="65"/>
        <v>0.29515812000000002</v>
      </c>
      <c r="W489" s="54">
        <v>2.8200000000000003</v>
      </c>
      <c r="X489" s="71" t="str">
        <f t="shared" si="71"/>
        <v>Q4 2022</v>
      </c>
      <c r="Y489" s="21">
        <f t="shared" si="66"/>
        <v>3840</v>
      </c>
      <c r="Z489" s="21">
        <f t="shared" si="67"/>
        <v>2160</v>
      </c>
      <c r="AA489" s="57">
        <f t="shared" si="68"/>
        <v>1164733.9584569733</v>
      </c>
      <c r="AB489" s="59">
        <f t="shared" si="69"/>
        <v>1.7777777777777777</v>
      </c>
      <c r="AC489" s="61">
        <f t="shared" si="70"/>
        <v>1651</v>
      </c>
    </row>
    <row r="490" spans="4:29" hidden="1">
      <c r="D490" s="12">
        <v>484</v>
      </c>
      <c r="E490" s="36" t="s">
        <v>68</v>
      </c>
      <c r="F490" s="16" t="s">
        <v>9</v>
      </c>
      <c r="G490" s="14" t="s">
        <v>51</v>
      </c>
      <c r="H490" s="13" t="s">
        <v>6</v>
      </c>
      <c r="I490" s="13" t="s">
        <v>111</v>
      </c>
      <c r="J490" s="13" t="s">
        <v>112</v>
      </c>
      <c r="K490" s="13" t="s">
        <v>43</v>
      </c>
      <c r="L490" s="14">
        <v>75</v>
      </c>
      <c r="M490" s="14" t="s">
        <v>15</v>
      </c>
      <c r="N490" s="31">
        <v>1000000</v>
      </c>
      <c r="O490" s="14" t="s">
        <v>2</v>
      </c>
      <c r="P490" s="14" t="s">
        <v>35</v>
      </c>
      <c r="Q490" s="31">
        <v>12000</v>
      </c>
      <c r="R490" s="31">
        <v>600</v>
      </c>
      <c r="S490" s="30">
        <v>0.13139000000000001</v>
      </c>
      <c r="T490" s="66">
        <f t="shared" si="63"/>
        <v>9.8542500000000004</v>
      </c>
      <c r="U490" s="66">
        <f t="shared" si="64"/>
        <v>0.20374401674777451</v>
      </c>
      <c r="V490" s="38">
        <f t="shared" si="65"/>
        <v>0.37051980000000007</v>
      </c>
      <c r="W490" s="54">
        <v>2.8200000000000003</v>
      </c>
      <c r="X490" s="71" t="str">
        <f t="shared" si="71"/>
        <v>Q4 2022</v>
      </c>
      <c r="Y490" s="21">
        <f t="shared" si="66"/>
        <v>3840</v>
      </c>
      <c r="Z490" s="21">
        <f t="shared" si="67"/>
        <v>2160</v>
      </c>
      <c r="AA490" s="57">
        <f t="shared" si="68"/>
        <v>1550681.3056379822</v>
      </c>
      <c r="AB490" s="59">
        <f t="shared" si="69"/>
        <v>1.7777777777777777</v>
      </c>
      <c r="AC490" s="61">
        <f t="shared" si="70"/>
        <v>1905</v>
      </c>
    </row>
    <row r="491" spans="4:29" hidden="1">
      <c r="D491" s="12">
        <v>485</v>
      </c>
      <c r="E491" s="36" t="s">
        <v>68</v>
      </c>
      <c r="F491" s="16" t="s">
        <v>9</v>
      </c>
      <c r="G491" s="14" t="s">
        <v>51</v>
      </c>
      <c r="H491" s="13" t="s">
        <v>6</v>
      </c>
      <c r="I491" s="13" t="s">
        <v>111</v>
      </c>
      <c r="J491" s="13" t="s">
        <v>112</v>
      </c>
      <c r="K491" s="13" t="s">
        <v>43</v>
      </c>
      <c r="L491" s="14">
        <v>85</v>
      </c>
      <c r="M491" s="14" t="s">
        <v>15</v>
      </c>
      <c r="N491" s="31">
        <v>1000000</v>
      </c>
      <c r="O491" s="14" t="s">
        <v>2</v>
      </c>
      <c r="P491" s="14" t="s">
        <v>35</v>
      </c>
      <c r="Q491" s="31">
        <v>15360</v>
      </c>
      <c r="R491" s="31">
        <v>768</v>
      </c>
      <c r="S491" s="30">
        <v>0.12148200000000001</v>
      </c>
      <c r="T491" s="66">
        <f t="shared" si="63"/>
        <v>10.32597</v>
      </c>
      <c r="U491" s="66">
        <f t="shared" si="64"/>
        <v>0.24196347280607716</v>
      </c>
      <c r="V491" s="38">
        <f t="shared" si="65"/>
        <v>0.34257924000000006</v>
      </c>
      <c r="W491" s="54">
        <v>2.8200000000000003</v>
      </c>
      <c r="X491" s="71" t="str">
        <f t="shared" si="71"/>
        <v>Q4 2022</v>
      </c>
      <c r="Y491" s="21">
        <f t="shared" si="66"/>
        <v>3840</v>
      </c>
      <c r="Z491" s="21">
        <f t="shared" si="67"/>
        <v>2160</v>
      </c>
      <c r="AA491" s="57">
        <f t="shared" si="68"/>
        <v>1991763.9881305636</v>
      </c>
      <c r="AB491" s="59">
        <f t="shared" si="69"/>
        <v>1.7777777777777777</v>
      </c>
      <c r="AC491" s="61">
        <f t="shared" si="70"/>
        <v>2159</v>
      </c>
    </row>
    <row r="492" spans="4:29" hidden="1">
      <c r="D492" s="12">
        <v>486</v>
      </c>
      <c r="E492" s="36" t="s">
        <v>68</v>
      </c>
      <c r="F492" s="16" t="s">
        <v>9</v>
      </c>
      <c r="G492" s="14" t="s">
        <v>51</v>
      </c>
      <c r="H492" s="13" t="s">
        <v>6</v>
      </c>
      <c r="I492" s="13" t="s">
        <v>36</v>
      </c>
      <c r="J492" s="13" t="s">
        <v>37</v>
      </c>
      <c r="K492" s="13" t="s">
        <v>137</v>
      </c>
      <c r="L492" s="14">
        <v>65</v>
      </c>
      <c r="M492" s="14" t="s">
        <v>15</v>
      </c>
      <c r="N492" s="31">
        <v>1000000</v>
      </c>
      <c r="O492" s="14" t="s">
        <v>1</v>
      </c>
      <c r="P492" s="14" t="s">
        <v>35</v>
      </c>
      <c r="Q492" s="31">
        <v>2560</v>
      </c>
      <c r="R492" s="31">
        <v>160</v>
      </c>
      <c r="S492" s="30">
        <v>0.275169</v>
      </c>
      <c r="T492" s="66">
        <f t="shared" si="63"/>
        <v>17.885984999999998</v>
      </c>
      <c r="U492" s="66">
        <f t="shared" si="64"/>
        <v>0.32049867861464687</v>
      </c>
      <c r="V492" s="38">
        <f t="shared" si="65"/>
        <v>0.77597658000000003</v>
      </c>
      <c r="W492" s="54">
        <v>2.8200000000000003</v>
      </c>
      <c r="X492" s="71" t="str">
        <f t="shared" si="71"/>
        <v>Q4 2022</v>
      </c>
      <c r="Y492" s="21">
        <f t="shared" si="66"/>
        <v>3840</v>
      </c>
      <c r="Z492" s="21">
        <f t="shared" si="67"/>
        <v>2160</v>
      </c>
      <c r="AA492" s="57">
        <f t="shared" si="68"/>
        <v>1164733.9584569733</v>
      </c>
      <c r="AB492" s="59">
        <f t="shared" si="69"/>
        <v>1.7777777777777777</v>
      </c>
      <c r="AC492" s="61">
        <f t="shared" si="70"/>
        <v>1651</v>
      </c>
    </row>
    <row r="493" spans="4:29" hidden="1">
      <c r="D493" s="12">
        <v>487</v>
      </c>
      <c r="E493" s="36" t="s">
        <v>68</v>
      </c>
      <c r="F493" s="16" t="s">
        <v>9</v>
      </c>
      <c r="G493" s="14" t="s">
        <v>51</v>
      </c>
      <c r="H493" s="13" t="s">
        <v>6</v>
      </c>
      <c r="I493" s="13" t="s">
        <v>36</v>
      </c>
      <c r="J493" s="13" t="s">
        <v>38</v>
      </c>
      <c r="K493" s="13" t="s">
        <v>137</v>
      </c>
      <c r="L493" s="14">
        <v>75</v>
      </c>
      <c r="M493" s="14" t="s">
        <v>15</v>
      </c>
      <c r="N493" s="31">
        <v>1000000</v>
      </c>
      <c r="O493" s="14" t="s">
        <v>1</v>
      </c>
      <c r="P493" s="14" t="s">
        <v>35</v>
      </c>
      <c r="Q493" s="31">
        <v>3840</v>
      </c>
      <c r="R493" s="31">
        <v>240</v>
      </c>
      <c r="S493" s="30">
        <v>0.159667</v>
      </c>
      <c r="T493" s="66">
        <f t="shared" si="63"/>
        <v>11.975025</v>
      </c>
      <c r="U493" s="66">
        <f t="shared" si="64"/>
        <v>0.2475926320272997</v>
      </c>
      <c r="V493" s="38">
        <f t="shared" si="65"/>
        <v>0.45026094000000005</v>
      </c>
      <c r="W493" s="54">
        <v>2.8200000000000003</v>
      </c>
      <c r="X493" s="71" t="str">
        <f t="shared" si="71"/>
        <v>Q4 2022</v>
      </c>
      <c r="Y493" s="21">
        <f t="shared" si="66"/>
        <v>3840</v>
      </c>
      <c r="Z493" s="21">
        <f t="shared" si="67"/>
        <v>2160</v>
      </c>
      <c r="AA493" s="57">
        <f t="shared" si="68"/>
        <v>1550681.3056379822</v>
      </c>
      <c r="AB493" s="59">
        <f t="shared" si="69"/>
        <v>1.7777777777777777</v>
      </c>
      <c r="AC493" s="61">
        <f t="shared" si="70"/>
        <v>1905</v>
      </c>
    </row>
    <row r="494" spans="4:29" hidden="1">
      <c r="D494" s="12">
        <v>488</v>
      </c>
      <c r="E494" s="36" t="s">
        <v>68</v>
      </c>
      <c r="F494" s="16" t="s">
        <v>9</v>
      </c>
      <c r="G494" s="14" t="s">
        <v>51</v>
      </c>
      <c r="H494" s="13" t="s">
        <v>6</v>
      </c>
      <c r="I494" s="13" t="s">
        <v>36</v>
      </c>
      <c r="J494" s="13" t="s">
        <v>89</v>
      </c>
      <c r="K494" s="13" t="s">
        <v>137</v>
      </c>
      <c r="L494" s="14">
        <v>75</v>
      </c>
      <c r="M494" s="14" t="s">
        <v>52</v>
      </c>
      <c r="N494" s="31">
        <v>1000000</v>
      </c>
      <c r="O494" s="14" t="s">
        <v>2</v>
      </c>
      <c r="P494" s="14" t="s">
        <v>35</v>
      </c>
      <c r="Q494" s="31">
        <v>40000</v>
      </c>
      <c r="R494" s="31">
        <v>1000</v>
      </c>
      <c r="S494" s="30">
        <v>5.7749999999999998E-3</v>
      </c>
      <c r="T494" s="66">
        <f t="shared" si="63"/>
        <v>0.43312499999999998</v>
      </c>
      <c r="U494" s="66">
        <f t="shared" si="64"/>
        <v>8.9551845400593459E-3</v>
      </c>
      <c r="V494" s="38">
        <f t="shared" si="65"/>
        <v>1.6285500000000001E-2</v>
      </c>
      <c r="W494" s="54">
        <v>2.8200000000000003</v>
      </c>
      <c r="X494" s="71" t="str">
        <f t="shared" si="71"/>
        <v>Q4 2022</v>
      </c>
      <c r="Y494" s="21">
        <f t="shared" si="66"/>
        <v>7680</v>
      </c>
      <c r="Z494" s="21">
        <f t="shared" si="67"/>
        <v>4320</v>
      </c>
      <c r="AA494" s="57">
        <f t="shared" si="68"/>
        <v>1550681.3056379822</v>
      </c>
      <c r="AB494" s="59">
        <f t="shared" si="69"/>
        <v>1.7777777777777777</v>
      </c>
      <c r="AC494" s="61">
        <f t="shared" si="70"/>
        <v>1905</v>
      </c>
    </row>
    <row r="495" spans="4:29" hidden="1">
      <c r="D495" s="12">
        <v>489</v>
      </c>
      <c r="E495" s="36" t="s">
        <v>68</v>
      </c>
      <c r="F495" s="16" t="s">
        <v>9</v>
      </c>
      <c r="G495" s="14" t="s">
        <v>51</v>
      </c>
      <c r="H495" s="13" t="s">
        <v>6</v>
      </c>
      <c r="I495" s="13" t="s">
        <v>36</v>
      </c>
      <c r="J495" s="13" t="s">
        <v>138</v>
      </c>
      <c r="K495" s="13" t="s">
        <v>137</v>
      </c>
      <c r="L495" s="14">
        <v>85</v>
      </c>
      <c r="M495" s="14" t="s">
        <v>15</v>
      </c>
      <c r="N495" s="31">
        <v>1000000</v>
      </c>
      <c r="O495" s="14" t="s">
        <v>1</v>
      </c>
      <c r="P495" s="14" t="s">
        <v>35</v>
      </c>
      <c r="Q495" s="31">
        <v>7168</v>
      </c>
      <c r="R495" s="31">
        <v>448</v>
      </c>
      <c r="S495" s="30">
        <v>0.150058</v>
      </c>
      <c r="T495" s="66">
        <f t="shared" si="63"/>
        <v>12.75493</v>
      </c>
      <c r="U495" s="66">
        <f t="shared" si="64"/>
        <v>0.29888012053089613</v>
      </c>
      <c r="V495" s="38">
        <f t="shared" si="65"/>
        <v>0.42316356000000005</v>
      </c>
      <c r="W495" s="54">
        <v>2.8200000000000003</v>
      </c>
      <c r="X495" s="71" t="str">
        <f t="shared" si="71"/>
        <v>Q4 2022</v>
      </c>
      <c r="Y495" s="21">
        <f t="shared" si="66"/>
        <v>3840</v>
      </c>
      <c r="Z495" s="21">
        <f t="shared" si="67"/>
        <v>2160</v>
      </c>
      <c r="AA495" s="57">
        <f t="shared" si="68"/>
        <v>1991763.9881305636</v>
      </c>
      <c r="AB495" s="59">
        <f t="shared" si="69"/>
        <v>1.7777777777777777</v>
      </c>
      <c r="AC495" s="61">
        <f t="shared" si="70"/>
        <v>2159</v>
      </c>
    </row>
    <row r="496" spans="4:29" hidden="1">
      <c r="D496" s="12">
        <v>490</v>
      </c>
      <c r="E496" s="36" t="s">
        <v>68</v>
      </c>
      <c r="F496" s="16" t="s">
        <v>9</v>
      </c>
      <c r="G496" s="14" t="s">
        <v>51</v>
      </c>
      <c r="H496" s="13" t="s">
        <v>6</v>
      </c>
      <c r="I496" s="13" t="s">
        <v>36</v>
      </c>
      <c r="J496" s="13" t="s">
        <v>100</v>
      </c>
      <c r="K496" s="13" t="s">
        <v>137</v>
      </c>
      <c r="L496" s="14">
        <v>85</v>
      </c>
      <c r="M496" s="14" t="s">
        <v>52</v>
      </c>
      <c r="N496" s="31">
        <v>1000000</v>
      </c>
      <c r="O496" s="14" t="s">
        <v>2</v>
      </c>
      <c r="P496" s="14" t="s">
        <v>35</v>
      </c>
      <c r="Q496" s="31">
        <v>96000</v>
      </c>
      <c r="R496" s="31">
        <v>1920</v>
      </c>
      <c r="S496" s="30">
        <v>6.9959999999999996E-3</v>
      </c>
      <c r="T496" s="66">
        <f t="shared" si="63"/>
        <v>0.59465999999999997</v>
      </c>
      <c r="U496" s="66">
        <f t="shared" si="64"/>
        <v>1.3934380860961423E-2</v>
      </c>
      <c r="V496" s="38">
        <f t="shared" si="65"/>
        <v>1.9728720000000002E-2</v>
      </c>
      <c r="W496" s="54">
        <v>2.8200000000000003</v>
      </c>
      <c r="X496" s="71" t="str">
        <f t="shared" si="71"/>
        <v>Q4 2022</v>
      </c>
      <c r="Y496" s="21">
        <f t="shared" si="66"/>
        <v>7680</v>
      </c>
      <c r="Z496" s="21">
        <f t="shared" si="67"/>
        <v>4320</v>
      </c>
      <c r="AA496" s="57">
        <f t="shared" si="68"/>
        <v>1991763.9881305636</v>
      </c>
      <c r="AB496" s="59">
        <f t="shared" si="69"/>
        <v>1.7777777777777777</v>
      </c>
      <c r="AC496" s="61">
        <f t="shared" si="70"/>
        <v>2159</v>
      </c>
    </row>
    <row r="497" spans="4:29" hidden="1">
      <c r="D497" s="12">
        <v>491</v>
      </c>
      <c r="E497" s="36" t="s">
        <v>68</v>
      </c>
      <c r="F497" s="16" t="s">
        <v>9</v>
      </c>
      <c r="G497" s="14" t="s">
        <v>51</v>
      </c>
      <c r="H497" s="13" t="s">
        <v>6</v>
      </c>
      <c r="I497" s="13" t="s">
        <v>36</v>
      </c>
      <c r="J497" s="13" t="s">
        <v>50</v>
      </c>
      <c r="K497" s="13" t="s">
        <v>123</v>
      </c>
      <c r="L497" s="14">
        <v>55</v>
      </c>
      <c r="M497" s="14" t="s">
        <v>15</v>
      </c>
      <c r="N497" s="31">
        <v>1000000</v>
      </c>
      <c r="O497" s="14" t="s">
        <v>1</v>
      </c>
      <c r="P497" s="14" t="s">
        <v>35</v>
      </c>
      <c r="Q497" s="31">
        <v>2048</v>
      </c>
      <c r="R497" s="31">
        <v>128</v>
      </c>
      <c r="S497" s="30">
        <v>9.7869999999999999E-2</v>
      </c>
      <c r="T497" s="66">
        <f t="shared" si="63"/>
        <v>5.3828500000000004</v>
      </c>
      <c r="U497" s="66">
        <f t="shared" si="64"/>
        <v>8.161594091252225E-2</v>
      </c>
      <c r="V497" s="38">
        <f t="shared" si="65"/>
        <v>0.2759934</v>
      </c>
      <c r="W497" s="54">
        <v>2.8200000000000003</v>
      </c>
      <c r="X497" s="71" t="str">
        <f t="shared" si="71"/>
        <v>Q4 2022</v>
      </c>
      <c r="Y497" s="21">
        <f t="shared" si="66"/>
        <v>3840</v>
      </c>
      <c r="Z497" s="21">
        <f t="shared" si="67"/>
        <v>2160</v>
      </c>
      <c r="AA497" s="57">
        <f t="shared" si="68"/>
        <v>833921.94658753707</v>
      </c>
      <c r="AB497" s="59">
        <f t="shared" si="69"/>
        <v>1.7777777777777777</v>
      </c>
      <c r="AC497" s="61">
        <f t="shared" si="70"/>
        <v>1397</v>
      </c>
    </row>
    <row r="498" spans="4:29" hidden="1">
      <c r="D498" s="12">
        <v>492</v>
      </c>
      <c r="E498" s="36" t="s">
        <v>68</v>
      </c>
      <c r="F498" s="16" t="s">
        <v>9</v>
      </c>
      <c r="G498" s="14" t="s">
        <v>51</v>
      </c>
      <c r="H498" s="13" t="s">
        <v>6</v>
      </c>
      <c r="I498" s="13" t="s">
        <v>36</v>
      </c>
      <c r="J498" s="13"/>
      <c r="K498" s="13" t="s">
        <v>123</v>
      </c>
      <c r="L498" s="14">
        <v>98</v>
      </c>
      <c r="M498" s="14" t="s">
        <v>15</v>
      </c>
      <c r="N498" s="31">
        <v>1000000</v>
      </c>
      <c r="O498" s="14" t="s">
        <v>1</v>
      </c>
      <c r="P498" s="14" t="s">
        <v>35</v>
      </c>
      <c r="Q498" s="31">
        <v>5120</v>
      </c>
      <c r="R498" s="31">
        <v>320</v>
      </c>
      <c r="S498" s="30">
        <v>6.0988000000000001E-2</v>
      </c>
      <c r="T498" s="66">
        <f t="shared" si="63"/>
        <v>5.9768239999999997</v>
      </c>
      <c r="U498" s="66">
        <f t="shared" si="64"/>
        <v>0.16147175571574501</v>
      </c>
      <c r="V498" s="38">
        <f t="shared" si="65"/>
        <v>0.17198616000000003</v>
      </c>
      <c r="W498" s="54">
        <v>2.8200000000000003</v>
      </c>
      <c r="X498" s="71" t="str">
        <f t="shared" si="71"/>
        <v>Q4 2022</v>
      </c>
      <c r="Y498" s="21">
        <f t="shared" si="66"/>
        <v>3840</v>
      </c>
      <c r="Z498" s="21">
        <f t="shared" si="67"/>
        <v>2160</v>
      </c>
      <c r="AA498" s="57">
        <f t="shared" si="68"/>
        <v>2647598.8016617205</v>
      </c>
      <c r="AB498" s="59">
        <f t="shared" si="69"/>
        <v>1.7777777777777777</v>
      </c>
      <c r="AC498" s="61">
        <f t="shared" si="70"/>
        <v>2489.1999999999998</v>
      </c>
    </row>
    <row r="499" spans="4:29">
      <c r="D499" s="12">
        <v>493</v>
      </c>
      <c r="E499" s="36" t="s">
        <v>68</v>
      </c>
      <c r="F499" s="16" t="s">
        <v>10</v>
      </c>
      <c r="G499" s="14" t="s">
        <v>30</v>
      </c>
      <c r="H499" s="13" t="s">
        <v>4</v>
      </c>
      <c r="I499" s="13" t="s">
        <v>31</v>
      </c>
      <c r="J499" s="13" t="s">
        <v>56</v>
      </c>
      <c r="K499" s="13" t="s">
        <v>57</v>
      </c>
      <c r="L499" s="14">
        <v>12.9</v>
      </c>
      <c r="M499" s="14" t="s">
        <v>16</v>
      </c>
      <c r="N499" s="31">
        <v>1000000</v>
      </c>
      <c r="O499" s="14" t="s">
        <v>2</v>
      </c>
      <c r="P499" s="14" t="s">
        <v>47</v>
      </c>
      <c r="Q499" s="31">
        <v>10384</v>
      </c>
      <c r="R499" s="31">
        <v>2596</v>
      </c>
      <c r="S499" s="30">
        <v>5.5414918130000004</v>
      </c>
      <c r="T499" s="66">
        <f t="shared" si="63"/>
        <v>71.485244387700007</v>
      </c>
      <c r="U499" s="66">
        <f t="shared" si="64"/>
        <v>0.28553238818001425</v>
      </c>
      <c r="V499" s="38">
        <f t="shared" si="65"/>
        <v>14.689386497900403</v>
      </c>
      <c r="W499" s="54">
        <v>2.6508000000000003</v>
      </c>
      <c r="X499" s="71" t="str">
        <f t="shared" si="71"/>
        <v>Q1 2023</v>
      </c>
      <c r="Y499" s="21">
        <f t="shared" si="66"/>
        <v>2732</v>
      </c>
      <c r="Z499" s="21">
        <f t="shared" si="67"/>
        <v>2048</v>
      </c>
      <c r="AA499" s="57">
        <f t="shared" si="68"/>
        <v>51526.267260771325</v>
      </c>
      <c r="AB499" s="59">
        <f t="shared" si="69"/>
        <v>1.333984375</v>
      </c>
      <c r="AC499" s="61">
        <f t="shared" si="70"/>
        <v>327.65999999999997</v>
      </c>
    </row>
    <row r="500" spans="4:29">
      <c r="D500" s="12">
        <v>494</v>
      </c>
      <c r="E500" s="36" t="s">
        <v>68</v>
      </c>
      <c r="F500" s="16" t="s">
        <v>10</v>
      </c>
      <c r="G500" s="14" t="s">
        <v>30</v>
      </c>
      <c r="H500" s="13" t="s">
        <v>90</v>
      </c>
      <c r="I500" s="13" t="s">
        <v>45</v>
      </c>
      <c r="J500" s="13" t="s">
        <v>101</v>
      </c>
      <c r="K500" s="13" t="s">
        <v>43</v>
      </c>
      <c r="L500" s="14">
        <v>16</v>
      </c>
      <c r="M500" s="14" t="s">
        <v>66</v>
      </c>
      <c r="N500" s="31">
        <v>1000000</v>
      </c>
      <c r="O500" s="14" t="s">
        <v>2</v>
      </c>
      <c r="P500" s="14" t="s">
        <v>47</v>
      </c>
      <c r="Q500" s="31">
        <v>4000</v>
      </c>
      <c r="R500" s="31">
        <v>1152</v>
      </c>
      <c r="S500" s="30">
        <v>5.3365676000000001E-2</v>
      </c>
      <c r="T500" s="66">
        <f t="shared" si="63"/>
        <v>0.85385081600000001</v>
      </c>
      <c r="U500" s="66">
        <f t="shared" si="64"/>
        <v>3.961315181666948E-3</v>
      </c>
      <c r="V500" s="38">
        <f t="shared" si="65"/>
        <v>0.14146173394080003</v>
      </c>
      <c r="W500" s="54">
        <v>2.6508000000000003</v>
      </c>
      <c r="X500" s="71" t="str">
        <f t="shared" si="71"/>
        <v>Q1 2023</v>
      </c>
      <c r="Y500" s="21">
        <f t="shared" si="66"/>
        <v>2560</v>
      </c>
      <c r="Z500" s="21">
        <f t="shared" si="67"/>
        <v>1600</v>
      </c>
      <c r="AA500" s="57">
        <f t="shared" si="68"/>
        <v>74229.644943820225</v>
      </c>
      <c r="AB500" s="59">
        <f t="shared" si="69"/>
        <v>1.6</v>
      </c>
      <c r="AC500" s="61">
        <f t="shared" si="70"/>
        <v>406.4</v>
      </c>
    </row>
    <row r="501" spans="4:29">
      <c r="D501" s="12">
        <v>495</v>
      </c>
      <c r="E501" s="36" t="s">
        <v>68</v>
      </c>
      <c r="F501" s="16" t="s">
        <v>10</v>
      </c>
      <c r="G501" s="14" t="s">
        <v>30</v>
      </c>
      <c r="H501" s="13" t="s">
        <v>90</v>
      </c>
      <c r="I501" s="13" t="s">
        <v>45</v>
      </c>
      <c r="J501" s="13" t="s">
        <v>46</v>
      </c>
      <c r="K501" s="13" t="s">
        <v>43</v>
      </c>
      <c r="L501" s="14">
        <v>17.3</v>
      </c>
      <c r="M501" s="14" t="s">
        <v>15</v>
      </c>
      <c r="N501" s="31">
        <v>1000000</v>
      </c>
      <c r="O501" s="14" t="s">
        <v>2</v>
      </c>
      <c r="P501" s="14" t="s">
        <v>47</v>
      </c>
      <c r="Q501" s="31">
        <v>10000</v>
      </c>
      <c r="R501" s="31">
        <v>240</v>
      </c>
      <c r="S501" s="30">
        <v>6.6707094999999994E-2</v>
      </c>
      <c r="T501" s="66">
        <f t="shared" si="63"/>
        <v>1.1540327435</v>
      </c>
      <c r="U501" s="66">
        <f t="shared" si="64"/>
        <v>5.5038204666496759E-3</v>
      </c>
      <c r="V501" s="38">
        <f t="shared" si="65"/>
        <v>0.17682716742599999</v>
      </c>
      <c r="W501" s="54">
        <v>2.6508000000000003</v>
      </c>
      <c r="X501" s="71" t="str">
        <f t="shared" si="71"/>
        <v>Q1 2023</v>
      </c>
      <c r="Y501" s="21">
        <f t="shared" si="66"/>
        <v>3840</v>
      </c>
      <c r="Z501" s="21">
        <f t="shared" si="67"/>
        <v>2160</v>
      </c>
      <c r="AA501" s="57">
        <f t="shared" si="68"/>
        <v>82507.272527002962</v>
      </c>
      <c r="AB501" s="59">
        <f t="shared" si="69"/>
        <v>1.7777777777777777</v>
      </c>
      <c r="AC501" s="61">
        <f t="shared" si="70"/>
        <v>439.42</v>
      </c>
    </row>
    <row r="502" spans="4:29">
      <c r="D502" s="12">
        <v>496</v>
      </c>
      <c r="E502" s="36" t="s">
        <v>68</v>
      </c>
      <c r="F502" s="16" t="s">
        <v>10</v>
      </c>
      <c r="G502" s="14" t="s">
        <v>30</v>
      </c>
      <c r="H502" s="13" t="s">
        <v>90</v>
      </c>
      <c r="I502" s="13" t="s">
        <v>31</v>
      </c>
      <c r="J502" s="13" t="s">
        <v>216</v>
      </c>
      <c r="K502" s="13" t="s">
        <v>57</v>
      </c>
      <c r="L502" s="14">
        <v>14.2</v>
      </c>
      <c r="M502" s="14" t="s">
        <v>63</v>
      </c>
      <c r="N502" s="31">
        <v>1000000</v>
      </c>
      <c r="O502" s="14" t="s">
        <v>2</v>
      </c>
      <c r="P502" s="14" t="s">
        <v>47</v>
      </c>
      <c r="Q502" s="31">
        <v>10384</v>
      </c>
      <c r="R502" s="31">
        <v>2596</v>
      </c>
      <c r="S502" s="30">
        <v>9.6976106729999998</v>
      </c>
      <c r="T502" s="66">
        <f t="shared" si="63"/>
        <v>137.70607155659999</v>
      </c>
      <c r="U502" s="66">
        <f t="shared" si="64"/>
        <v>0.57627031773533344</v>
      </c>
      <c r="V502" s="38">
        <f t="shared" si="65"/>
        <v>25.706426371988403</v>
      </c>
      <c r="W502" s="54">
        <v>2.6508000000000003</v>
      </c>
      <c r="X502" s="71" t="str">
        <f t="shared" si="71"/>
        <v>Q1 2023</v>
      </c>
      <c r="Y502" s="21">
        <f t="shared" si="66"/>
        <v>3024</v>
      </c>
      <c r="Z502" s="21">
        <f t="shared" si="67"/>
        <v>1964</v>
      </c>
      <c r="AA502" s="57">
        <f t="shared" si="68"/>
        <v>59423.948554645533</v>
      </c>
      <c r="AB502" s="59">
        <f t="shared" si="69"/>
        <v>1.539714867617108</v>
      </c>
      <c r="AC502" s="61">
        <f t="shared" si="70"/>
        <v>360.67999999999995</v>
      </c>
    </row>
    <row r="503" spans="4:29">
      <c r="D503" s="12">
        <v>497</v>
      </c>
      <c r="E503" s="36" t="s">
        <v>68</v>
      </c>
      <c r="F503" s="16" t="s">
        <v>10</v>
      </c>
      <c r="G503" s="14" t="s">
        <v>30</v>
      </c>
      <c r="H503" s="13" t="s">
        <v>90</v>
      </c>
      <c r="I503" s="13" t="s">
        <v>31</v>
      </c>
      <c r="J503" s="13" t="s">
        <v>62</v>
      </c>
      <c r="K503" s="13" t="s">
        <v>57</v>
      </c>
      <c r="L503" s="14">
        <v>16.2</v>
      </c>
      <c r="M503" s="14" t="s">
        <v>64</v>
      </c>
      <c r="N503" s="31">
        <v>1000000</v>
      </c>
      <c r="O503" s="14" t="s">
        <v>2</v>
      </c>
      <c r="P503" s="14" t="s">
        <v>47</v>
      </c>
      <c r="Q503" s="31">
        <v>10384</v>
      </c>
      <c r="R503" s="31">
        <v>2596</v>
      </c>
      <c r="S503" s="30">
        <v>13.853729532999999</v>
      </c>
      <c r="T503" s="66">
        <f t="shared" si="63"/>
        <v>224.43041843459997</v>
      </c>
      <c r="U503" s="66">
        <f t="shared" si="64"/>
        <v>1.0694088337559107</v>
      </c>
      <c r="V503" s="38">
        <f t="shared" si="65"/>
        <v>36.723466246076399</v>
      </c>
      <c r="W503" s="54">
        <v>2.6508000000000003</v>
      </c>
      <c r="X503" s="71" t="str">
        <f t="shared" si="71"/>
        <v>Q1 2023</v>
      </c>
      <c r="Y503" s="21">
        <f t="shared" si="66"/>
        <v>3456</v>
      </c>
      <c r="Z503" s="21">
        <f t="shared" si="67"/>
        <v>2234</v>
      </c>
      <c r="AA503" s="57">
        <f t="shared" si="68"/>
        <v>77192.847688309979</v>
      </c>
      <c r="AB503" s="59">
        <f t="shared" si="69"/>
        <v>1.5470008952551477</v>
      </c>
      <c r="AC503" s="61">
        <f t="shared" si="70"/>
        <v>411.47999999999996</v>
      </c>
    </row>
    <row r="504" spans="4:29">
      <c r="D504" s="12">
        <v>498</v>
      </c>
      <c r="E504" s="36" t="s">
        <v>68</v>
      </c>
      <c r="F504" s="16" t="s">
        <v>10</v>
      </c>
      <c r="G504" s="14" t="s">
        <v>30</v>
      </c>
      <c r="H504" s="13" t="s">
        <v>90</v>
      </c>
      <c r="I504" s="13" t="s">
        <v>102</v>
      </c>
      <c r="J504" s="13" t="s">
        <v>103</v>
      </c>
      <c r="K504" s="13" t="s">
        <v>43</v>
      </c>
      <c r="L504" s="14">
        <v>16</v>
      </c>
      <c r="M504" s="14" t="s">
        <v>66</v>
      </c>
      <c r="N504" s="31">
        <v>1000000</v>
      </c>
      <c r="O504" s="14" t="s">
        <v>2</v>
      </c>
      <c r="P504" s="14" t="s">
        <v>47</v>
      </c>
      <c r="Q504" s="31">
        <v>4000</v>
      </c>
      <c r="R504" s="31">
        <v>1152</v>
      </c>
      <c r="S504" s="30">
        <v>5.3365676000000001E-2</v>
      </c>
      <c r="T504" s="66">
        <f t="shared" si="63"/>
        <v>0.85385081600000001</v>
      </c>
      <c r="U504" s="66">
        <f t="shared" si="64"/>
        <v>3.961315181666948E-3</v>
      </c>
      <c r="V504" s="38">
        <f t="shared" si="65"/>
        <v>0.14146173394080003</v>
      </c>
      <c r="W504" s="54">
        <v>2.6508000000000003</v>
      </c>
      <c r="X504" s="71" t="str">
        <f t="shared" si="71"/>
        <v>Q1 2023</v>
      </c>
      <c r="Y504" s="21">
        <f t="shared" si="66"/>
        <v>2560</v>
      </c>
      <c r="Z504" s="21">
        <f t="shared" si="67"/>
        <v>1600</v>
      </c>
      <c r="AA504" s="57">
        <f t="shared" si="68"/>
        <v>74229.644943820225</v>
      </c>
      <c r="AB504" s="59">
        <f t="shared" si="69"/>
        <v>1.6</v>
      </c>
      <c r="AC504" s="61">
        <f t="shared" si="70"/>
        <v>406.4</v>
      </c>
    </row>
    <row r="505" spans="4:29">
      <c r="D505" s="12">
        <v>499</v>
      </c>
      <c r="E505" s="36" t="s">
        <v>68</v>
      </c>
      <c r="F505" s="16" t="s">
        <v>10</v>
      </c>
      <c r="G505" s="14" t="s">
        <v>30</v>
      </c>
      <c r="H505" s="13" t="s">
        <v>90</v>
      </c>
      <c r="I505" s="13" t="s">
        <v>102</v>
      </c>
      <c r="J505" s="13" t="s">
        <v>104</v>
      </c>
      <c r="K505" s="13" t="s">
        <v>43</v>
      </c>
      <c r="L505" s="14">
        <v>17.3</v>
      </c>
      <c r="M505" s="14" t="s">
        <v>15</v>
      </c>
      <c r="N505" s="31">
        <v>1000000</v>
      </c>
      <c r="O505" s="14" t="s">
        <v>2</v>
      </c>
      <c r="P505" s="14" t="s">
        <v>47</v>
      </c>
      <c r="Q505" s="31">
        <v>4000</v>
      </c>
      <c r="R505" s="31">
        <v>1152</v>
      </c>
      <c r="S505" s="30">
        <v>5.3365676000000001E-2</v>
      </c>
      <c r="T505" s="66">
        <f t="shared" si="63"/>
        <v>0.92322619480000001</v>
      </c>
      <c r="U505" s="66">
        <f t="shared" si="64"/>
        <v>4.4030563733197412E-3</v>
      </c>
      <c r="V505" s="38">
        <f t="shared" si="65"/>
        <v>0.14146173394080003</v>
      </c>
      <c r="W505" s="54">
        <v>2.6508000000000003</v>
      </c>
      <c r="X505" s="71" t="str">
        <f t="shared" si="71"/>
        <v>Q1 2023</v>
      </c>
      <c r="Y505" s="21">
        <f t="shared" si="66"/>
        <v>3840</v>
      </c>
      <c r="Z505" s="21">
        <f t="shared" si="67"/>
        <v>2160</v>
      </c>
      <c r="AA505" s="57">
        <f t="shared" si="68"/>
        <v>82507.272527002962</v>
      </c>
      <c r="AB505" s="59">
        <f t="shared" si="69"/>
        <v>1.7777777777777777</v>
      </c>
      <c r="AC505" s="61">
        <f t="shared" si="70"/>
        <v>439.42</v>
      </c>
    </row>
    <row r="506" spans="4:29">
      <c r="D506" s="12">
        <v>500</v>
      </c>
      <c r="E506" s="36" t="s">
        <v>68</v>
      </c>
      <c r="F506" s="16" t="s">
        <v>10</v>
      </c>
      <c r="G506" s="14" t="s">
        <v>30</v>
      </c>
      <c r="H506" s="13" t="s">
        <v>90</v>
      </c>
      <c r="I506" s="13" t="s">
        <v>54</v>
      </c>
      <c r="J506" s="13" t="s">
        <v>92</v>
      </c>
      <c r="K506" s="13" t="s">
        <v>43</v>
      </c>
      <c r="L506" s="14">
        <v>17.3</v>
      </c>
      <c r="M506" s="14" t="s">
        <v>15</v>
      </c>
      <c r="N506" s="31">
        <v>1000000</v>
      </c>
      <c r="O506" s="14" t="s">
        <v>2</v>
      </c>
      <c r="P506" s="14" t="s">
        <v>47</v>
      </c>
      <c r="Q506" s="31">
        <v>4000</v>
      </c>
      <c r="R506" s="31">
        <v>1152</v>
      </c>
      <c r="S506" s="30">
        <v>6.4038811000000001E-2</v>
      </c>
      <c r="T506" s="66">
        <f t="shared" si="63"/>
        <v>1.1078714303000001</v>
      </c>
      <c r="U506" s="66">
        <f t="shared" si="64"/>
        <v>5.2836676314822351E-3</v>
      </c>
      <c r="V506" s="38">
        <f t="shared" si="65"/>
        <v>0.16975408019880003</v>
      </c>
      <c r="W506" s="54">
        <v>2.6508000000000003</v>
      </c>
      <c r="X506" s="71" t="str">
        <f t="shared" si="71"/>
        <v>Q1 2023</v>
      </c>
      <c r="Y506" s="21">
        <f t="shared" si="66"/>
        <v>3840</v>
      </c>
      <c r="Z506" s="21">
        <f t="shared" si="67"/>
        <v>2160</v>
      </c>
      <c r="AA506" s="57">
        <f t="shared" si="68"/>
        <v>82507.272527002962</v>
      </c>
      <c r="AB506" s="59">
        <f t="shared" si="69"/>
        <v>1.7777777777777777</v>
      </c>
      <c r="AC506" s="61">
        <f t="shared" si="70"/>
        <v>439.42</v>
      </c>
    </row>
    <row r="507" spans="4:29">
      <c r="D507" s="12">
        <v>501</v>
      </c>
      <c r="E507" s="36" t="s">
        <v>68</v>
      </c>
      <c r="F507" s="16" t="s">
        <v>10</v>
      </c>
      <c r="G507" s="14" t="s">
        <v>30</v>
      </c>
      <c r="H507" s="13" t="s">
        <v>90</v>
      </c>
      <c r="I507" s="13" t="s">
        <v>54</v>
      </c>
      <c r="J507" s="13" t="s">
        <v>92</v>
      </c>
      <c r="K507" s="13" t="s">
        <v>43</v>
      </c>
      <c r="L507" s="14">
        <v>16</v>
      </c>
      <c r="M507" s="14" t="s">
        <v>66</v>
      </c>
      <c r="N507" s="31">
        <v>1000000</v>
      </c>
      <c r="O507" s="14" t="s">
        <v>2</v>
      </c>
      <c r="P507" s="14" t="s">
        <v>47</v>
      </c>
      <c r="Q507" s="31">
        <v>4000</v>
      </c>
      <c r="R507" s="31">
        <v>1152</v>
      </c>
      <c r="S507" s="30">
        <v>8.0048514000000001E-2</v>
      </c>
      <c r="T507" s="66">
        <f t="shared" si="63"/>
        <v>1.280776224</v>
      </c>
      <c r="U507" s="66">
        <f t="shared" si="64"/>
        <v>5.9419727725004224E-3</v>
      </c>
      <c r="V507" s="38">
        <f t="shared" si="65"/>
        <v>0.21219260091120001</v>
      </c>
      <c r="W507" s="54">
        <v>2.6508000000000003</v>
      </c>
      <c r="X507" s="71" t="str">
        <f t="shared" si="71"/>
        <v>Q1 2023</v>
      </c>
      <c r="Y507" s="21">
        <f t="shared" si="66"/>
        <v>2560</v>
      </c>
      <c r="Z507" s="21">
        <f t="shared" si="67"/>
        <v>1600</v>
      </c>
      <c r="AA507" s="57">
        <f t="shared" si="68"/>
        <v>74229.644943820225</v>
      </c>
      <c r="AB507" s="59">
        <f t="shared" si="69"/>
        <v>1.6</v>
      </c>
      <c r="AC507" s="61">
        <f t="shared" si="70"/>
        <v>406.4</v>
      </c>
    </row>
    <row r="508" spans="4:29">
      <c r="D508" s="12">
        <v>502</v>
      </c>
      <c r="E508" s="36" t="s">
        <v>68</v>
      </c>
      <c r="F508" s="16" t="s">
        <v>10</v>
      </c>
      <c r="G508" s="14" t="s">
        <v>30</v>
      </c>
      <c r="H508" s="13" t="s">
        <v>90</v>
      </c>
      <c r="I508" s="13" t="s">
        <v>54</v>
      </c>
      <c r="J508" s="13" t="s">
        <v>92</v>
      </c>
      <c r="K508" s="13" t="s">
        <v>43</v>
      </c>
      <c r="L508" s="14">
        <v>18</v>
      </c>
      <c r="M508" s="14" t="s">
        <v>66</v>
      </c>
      <c r="N508" s="31">
        <v>1000000</v>
      </c>
      <c r="O508" s="14" t="s">
        <v>2</v>
      </c>
      <c r="P508" s="14" t="s">
        <v>47</v>
      </c>
      <c r="Q508" s="31">
        <v>4000</v>
      </c>
      <c r="R508" s="31">
        <v>1152</v>
      </c>
      <c r="S508" s="30">
        <v>8.0048514000000001E-2</v>
      </c>
      <c r="T508" s="66">
        <f t="shared" si="63"/>
        <v>1.440873252</v>
      </c>
      <c r="U508" s="66">
        <f t="shared" si="64"/>
        <v>7.5203092901958467E-3</v>
      </c>
      <c r="V508" s="38">
        <f t="shared" si="65"/>
        <v>0.21219260091120001</v>
      </c>
      <c r="W508" s="54">
        <v>2.6508000000000003</v>
      </c>
      <c r="X508" s="71" t="str">
        <f t="shared" si="71"/>
        <v>Q1 2023</v>
      </c>
      <c r="Y508" s="21">
        <f t="shared" si="66"/>
        <v>2560</v>
      </c>
      <c r="Z508" s="21">
        <f t="shared" si="67"/>
        <v>1600</v>
      </c>
      <c r="AA508" s="57">
        <f t="shared" si="68"/>
        <v>93946.894382022467</v>
      </c>
      <c r="AB508" s="59">
        <f t="shared" si="69"/>
        <v>1.6</v>
      </c>
      <c r="AC508" s="61">
        <f t="shared" si="70"/>
        <v>457.2</v>
      </c>
    </row>
    <row r="509" spans="4:29">
      <c r="D509" s="12">
        <v>503</v>
      </c>
      <c r="E509" s="36" t="s">
        <v>68</v>
      </c>
      <c r="F509" s="16" t="s">
        <v>10</v>
      </c>
      <c r="G509" s="14" t="s">
        <v>30</v>
      </c>
      <c r="H509" s="13" t="s">
        <v>90</v>
      </c>
      <c r="I509" s="13" t="s">
        <v>109</v>
      </c>
      <c r="J509" s="13" t="s">
        <v>127</v>
      </c>
      <c r="K509" s="13" t="s">
        <v>43</v>
      </c>
      <c r="L509" s="14">
        <v>16.2</v>
      </c>
      <c r="M509" s="14" t="s">
        <v>66</v>
      </c>
      <c r="N509" s="31">
        <v>1000000</v>
      </c>
      <c r="O509" s="14" t="s">
        <v>2</v>
      </c>
      <c r="P509" s="14" t="s">
        <v>47</v>
      </c>
      <c r="Q509" s="31">
        <v>4000</v>
      </c>
      <c r="R509" s="31">
        <v>512</v>
      </c>
      <c r="S509" s="30">
        <v>0.18677986699999999</v>
      </c>
      <c r="T509" s="66">
        <f t="shared" si="63"/>
        <v>3.0258338453999998</v>
      </c>
      <c r="U509" s="66">
        <f t="shared" si="64"/>
        <v>1.4213384634567132E-2</v>
      </c>
      <c r="V509" s="38">
        <f t="shared" si="65"/>
        <v>0.49511607144360004</v>
      </c>
      <c r="W509" s="54">
        <v>2.6508000000000003</v>
      </c>
      <c r="X509" s="71" t="str">
        <f t="shared" si="71"/>
        <v>Q1 2023</v>
      </c>
      <c r="Y509" s="21">
        <f t="shared" si="66"/>
        <v>2560</v>
      </c>
      <c r="Z509" s="21">
        <f t="shared" si="67"/>
        <v>1600</v>
      </c>
      <c r="AA509" s="57">
        <f t="shared" si="68"/>
        <v>76096.984449438183</v>
      </c>
      <c r="AB509" s="59">
        <f t="shared" si="69"/>
        <v>1.6</v>
      </c>
      <c r="AC509" s="61">
        <f t="shared" si="70"/>
        <v>411.47999999999996</v>
      </c>
    </row>
    <row r="510" spans="4:29">
      <c r="D510" s="12">
        <v>504</v>
      </c>
      <c r="E510" s="36" t="s">
        <v>68</v>
      </c>
      <c r="F510" s="16" t="s">
        <v>10</v>
      </c>
      <c r="G510" s="14" t="s">
        <v>30</v>
      </c>
      <c r="H510" s="13" t="s">
        <v>90</v>
      </c>
      <c r="I510" s="13" t="s">
        <v>109</v>
      </c>
      <c r="J510" s="13" t="s">
        <v>110</v>
      </c>
      <c r="K510" s="13" t="s">
        <v>43</v>
      </c>
      <c r="L510" s="14">
        <v>16.2</v>
      </c>
      <c r="M510" s="14" t="s">
        <v>64</v>
      </c>
      <c r="N510" s="31">
        <v>1000000</v>
      </c>
      <c r="O510" s="14" t="s">
        <v>2</v>
      </c>
      <c r="P510" s="14" t="s">
        <v>47</v>
      </c>
      <c r="Q510" s="31">
        <v>4000</v>
      </c>
      <c r="R510" s="31">
        <v>512</v>
      </c>
      <c r="S510" s="30">
        <v>6.4038811000000001E-2</v>
      </c>
      <c r="T510" s="66">
        <f t="shared" si="63"/>
        <v>1.0374287382</v>
      </c>
      <c r="U510" s="66">
        <f t="shared" si="64"/>
        <v>4.9433381836634701E-3</v>
      </c>
      <c r="V510" s="38">
        <f t="shared" si="65"/>
        <v>0.16975408019880003</v>
      </c>
      <c r="W510" s="54">
        <v>2.6508000000000003</v>
      </c>
      <c r="X510" s="71" t="str">
        <f t="shared" si="71"/>
        <v>Q1 2023</v>
      </c>
      <c r="Y510" s="21">
        <f t="shared" si="66"/>
        <v>3456</v>
      </c>
      <c r="Z510" s="21">
        <f t="shared" si="67"/>
        <v>2234</v>
      </c>
      <c r="AA510" s="57">
        <f t="shared" si="68"/>
        <v>77192.847688309979</v>
      </c>
      <c r="AB510" s="59">
        <f t="shared" si="69"/>
        <v>1.5470008952551477</v>
      </c>
      <c r="AC510" s="61">
        <f t="shared" si="70"/>
        <v>411.47999999999996</v>
      </c>
    </row>
    <row r="511" spans="4:29">
      <c r="D511" s="12">
        <v>505</v>
      </c>
      <c r="E511" s="36" t="s">
        <v>68</v>
      </c>
      <c r="F511" s="16" t="s">
        <v>10</v>
      </c>
      <c r="G511" s="14" t="s">
        <v>30</v>
      </c>
      <c r="H511" s="13" t="s">
        <v>90</v>
      </c>
      <c r="I511" s="13" t="s">
        <v>135</v>
      </c>
      <c r="J511" s="13" t="s">
        <v>136</v>
      </c>
      <c r="K511" s="13"/>
      <c r="L511" s="14">
        <v>16.2</v>
      </c>
      <c r="M511" s="14" t="s">
        <v>66</v>
      </c>
      <c r="N511" s="31">
        <v>1000000</v>
      </c>
      <c r="O511" s="14" t="s">
        <v>2</v>
      </c>
      <c r="P511" s="14" t="s">
        <v>47</v>
      </c>
      <c r="Q511" s="31">
        <v>4000</v>
      </c>
      <c r="R511" s="31">
        <v>512</v>
      </c>
      <c r="S511" s="30">
        <v>0.24014554299999999</v>
      </c>
      <c r="T511" s="66">
        <f t="shared" si="63"/>
        <v>3.8903577965999996</v>
      </c>
      <c r="U511" s="66">
        <f t="shared" si="64"/>
        <v>1.8274351651272891E-2</v>
      </c>
      <c r="V511" s="38">
        <f t="shared" si="65"/>
        <v>0.63657780538440001</v>
      </c>
      <c r="W511" s="54">
        <v>2.6508000000000003</v>
      </c>
      <c r="X511" s="71" t="str">
        <f t="shared" si="71"/>
        <v>Q1 2023</v>
      </c>
      <c r="Y511" s="21">
        <f t="shared" si="66"/>
        <v>2560</v>
      </c>
      <c r="Z511" s="21">
        <f t="shared" si="67"/>
        <v>1600</v>
      </c>
      <c r="AA511" s="57">
        <f t="shared" si="68"/>
        <v>76096.984449438183</v>
      </c>
      <c r="AB511" s="59">
        <f t="shared" si="69"/>
        <v>1.6</v>
      </c>
      <c r="AC511" s="61">
        <f t="shared" si="70"/>
        <v>411.47999999999996</v>
      </c>
    </row>
    <row r="512" spans="4:29">
      <c r="D512" s="12">
        <v>506</v>
      </c>
      <c r="E512" s="36" t="s">
        <v>68</v>
      </c>
      <c r="F512" s="16" t="s">
        <v>10</v>
      </c>
      <c r="G512" s="14" t="s">
        <v>30</v>
      </c>
      <c r="H512" s="13" t="s">
        <v>90</v>
      </c>
      <c r="I512" s="13" t="s">
        <v>141</v>
      </c>
      <c r="J512" s="13" t="s">
        <v>214</v>
      </c>
      <c r="K512" s="13" t="s">
        <v>95</v>
      </c>
      <c r="L512" s="14">
        <v>15.6</v>
      </c>
      <c r="M512" s="14" t="s">
        <v>15</v>
      </c>
      <c r="N512" s="31">
        <v>1000000</v>
      </c>
      <c r="O512" s="14" t="s">
        <v>2</v>
      </c>
      <c r="P512" s="14" t="s">
        <v>47</v>
      </c>
      <c r="Q512" s="31">
        <v>10000</v>
      </c>
      <c r="R512" s="31">
        <v>1152</v>
      </c>
      <c r="S512" s="30">
        <v>0.20012128600000001</v>
      </c>
      <c r="T512" s="66">
        <f t="shared" si="63"/>
        <v>3.1218920616000001</v>
      </c>
      <c r="U512" s="66">
        <f t="shared" si="64"/>
        <v>1.3425872118582529E-2</v>
      </c>
      <c r="V512" s="38">
        <f t="shared" si="65"/>
        <v>0.53048150492880008</v>
      </c>
      <c r="W512" s="54">
        <v>2.6508000000000003</v>
      </c>
      <c r="X512" s="71" t="str">
        <f t="shared" si="71"/>
        <v>Q1 2023</v>
      </c>
      <c r="Y512" s="21">
        <f t="shared" si="66"/>
        <v>3840</v>
      </c>
      <c r="Z512" s="21">
        <f t="shared" si="67"/>
        <v>2160</v>
      </c>
      <c r="AA512" s="57">
        <f t="shared" si="68"/>
        <v>67088.676007121641</v>
      </c>
      <c r="AB512" s="59">
        <f t="shared" si="69"/>
        <v>1.7777777777777777</v>
      </c>
      <c r="AC512" s="61">
        <f t="shared" si="70"/>
        <v>396.23999999999995</v>
      </c>
    </row>
    <row r="513" spans="4:29">
      <c r="D513" s="12">
        <v>507</v>
      </c>
      <c r="E513" s="36" t="s">
        <v>68</v>
      </c>
      <c r="F513" s="16" t="s">
        <v>10</v>
      </c>
      <c r="G513" s="14" t="s">
        <v>30</v>
      </c>
      <c r="H513" s="13" t="s">
        <v>5</v>
      </c>
      <c r="I513" s="13" t="s">
        <v>31</v>
      </c>
      <c r="J513" s="13" t="s">
        <v>32</v>
      </c>
      <c r="K513" s="13" t="s">
        <v>33</v>
      </c>
      <c r="L513" s="14">
        <v>31.5</v>
      </c>
      <c r="M513" s="14" t="s">
        <v>34</v>
      </c>
      <c r="N513" s="31">
        <v>1000000</v>
      </c>
      <c r="O513" s="14" t="s">
        <v>1</v>
      </c>
      <c r="P513" s="14" t="s">
        <v>35</v>
      </c>
      <c r="Q513" s="31">
        <v>576</v>
      </c>
      <c r="R513" s="31">
        <v>576</v>
      </c>
      <c r="S513" s="30">
        <v>1.665265E-3</v>
      </c>
      <c r="T513" s="66">
        <f t="shared" si="63"/>
        <v>5.24558475E-2</v>
      </c>
      <c r="U513" s="66">
        <f t="shared" si="64"/>
        <v>4.5551689170202244E-4</v>
      </c>
      <c r="V513" s="38">
        <f t="shared" si="65"/>
        <v>4.414284462E-3</v>
      </c>
      <c r="W513" s="54">
        <v>2.6508000000000003</v>
      </c>
      <c r="X513" s="71" t="str">
        <f t="shared" si="71"/>
        <v>Q1 2023</v>
      </c>
      <c r="Y513" s="21">
        <f t="shared" si="66"/>
        <v>6016</v>
      </c>
      <c r="Z513" s="21">
        <f t="shared" si="67"/>
        <v>3384</v>
      </c>
      <c r="AA513" s="57">
        <f t="shared" si="68"/>
        <v>273540.18231454003</v>
      </c>
      <c r="AB513" s="59">
        <f t="shared" si="69"/>
        <v>1.7777777777777777</v>
      </c>
      <c r="AC513" s="61">
        <f t="shared" si="70"/>
        <v>800.09999999999991</v>
      </c>
    </row>
    <row r="514" spans="4:29">
      <c r="D514" s="12">
        <v>508</v>
      </c>
      <c r="E514" s="36" t="s">
        <v>68</v>
      </c>
      <c r="F514" s="16" t="s">
        <v>10</v>
      </c>
      <c r="G514" s="14" t="s">
        <v>30</v>
      </c>
      <c r="H514" s="13" t="s">
        <v>5</v>
      </c>
      <c r="I514" s="13" t="s">
        <v>41</v>
      </c>
      <c r="J514" s="13" t="s">
        <v>42</v>
      </c>
      <c r="K514" s="13" t="s">
        <v>43</v>
      </c>
      <c r="L514" s="14">
        <v>31.5</v>
      </c>
      <c r="M514" s="14" t="s">
        <v>15</v>
      </c>
      <c r="N514" s="31">
        <v>1000000</v>
      </c>
      <c r="O514" s="14" t="s">
        <v>1</v>
      </c>
      <c r="P514" s="14" t="s">
        <v>35</v>
      </c>
      <c r="Q514" s="31">
        <v>5000</v>
      </c>
      <c r="R514" s="31">
        <v>1152</v>
      </c>
      <c r="S514" s="30">
        <v>0.12007277099999999</v>
      </c>
      <c r="T514" s="66">
        <f t="shared" si="63"/>
        <v>3.7822922864999997</v>
      </c>
      <c r="U514" s="66">
        <f t="shared" si="64"/>
        <v>3.2844727670352014E-2</v>
      </c>
      <c r="V514" s="38">
        <f t="shared" si="65"/>
        <v>0.31828890136679999</v>
      </c>
      <c r="W514" s="54">
        <v>2.6508000000000003</v>
      </c>
      <c r="X514" s="71" t="str">
        <f t="shared" si="71"/>
        <v>Q1 2023</v>
      </c>
      <c r="Y514" s="21">
        <f t="shared" si="66"/>
        <v>3840</v>
      </c>
      <c r="Z514" s="21">
        <f t="shared" si="67"/>
        <v>2160</v>
      </c>
      <c r="AA514" s="57">
        <f t="shared" si="68"/>
        <v>273540.18231454003</v>
      </c>
      <c r="AB514" s="59">
        <f t="shared" si="69"/>
        <v>1.7777777777777777</v>
      </c>
      <c r="AC514" s="61">
        <f t="shared" si="70"/>
        <v>800.09999999999991</v>
      </c>
    </row>
    <row r="515" spans="4:29">
      <c r="D515" s="12">
        <v>509</v>
      </c>
      <c r="E515" s="36" t="s">
        <v>68</v>
      </c>
      <c r="F515" s="16" t="s">
        <v>10</v>
      </c>
      <c r="G515" s="14" t="s">
        <v>30</v>
      </c>
      <c r="H515" s="13" t="s">
        <v>5</v>
      </c>
      <c r="I515" s="13" t="s">
        <v>41</v>
      </c>
      <c r="J515" s="13" t="s">
        <v>44</v>
      </c>
      <c r="K515" s="13" t="s">
        <v>43</v>
      </c>
      <c r="L515" s="14">
        <v>31.5</v>
      </c>
      <c r="M515" s="14" t="s">
        <v>15</v>
      </c>
      <c r="N515" s="31">
        <v>1000000</v>
      </c>
      <c r="O515" s="14" t="s">
        <v>1</v>
      </c>
      <c r="P515" s="14" t="s">
        <v>35</v>
      </c>
      <c r="Q515" s="31">
        <v>4608</v>
      </c>
      <c r="R515" s="31">
        <v>576</v>
      </c>
      <c r="S515" s="30">
        <v>0.122954518</v>
      </c>
      <c r="T515" s="66">
        <f t="shared" si="63"/>
        <v>3.8730673169999998</v>
      </c>
      <c r="U515" s="66">
        <f t="shared" si="64"/>
        <v>3.3633001270116397E-2</v>
      </c>
      <c r="V515" s="38">
        <f t="shared" si="65"/>
        <v>0.32592783631440003</v>
      </c>
      <c r="W515" s="54">
        <v>2.6508000000000003</v>
      </c>
      <c r="X515" s="71" t="str">
        <f t="shared" si="71"/>
        <v>Q1 2023</v>
      </c>
      <c r="Y515" s="21">
        <f t="shared" si="66"/>
        <v>3840</v>
      </c>
      <c r="Z515" s="21">
        <f t="shared" si="67"/>
        <v>2160</v>
      </c>
      <c r="AA515" s="57">
        <f t="shared" si="68"/>
        <v>273540.18231454003</v>
      </c>
      <c r="AB515" s="59">
        <f t="shared" si="69"/>
        <v>1.7777777777777777</v>
      </c>
      <c r="AC515" s="61">
        <f t="shared" si="70"/>
        <v>800.09999999999991</v>
      </c>
    </row>
    <row r="516" spans="4:29">
      <c r="D516" s="12">
        <v>510</v>
      </c>
      <c r="E516" s="36" t="s">
        <v>68</v>
      </c>
      <c r="F516" s="16" t="s">
        <v>10</v>
      </c>
      <c r="G516" s="14" t="s">
        <v>30</v>
      </c>
      <c r="H516" s="13" t="s">
        <v>5</v>
      </c>
      <c r="I516" s="13" t="s">
        <v>41</v>
      </c>
      <c r="J516" s="13" t="s">
        <v>113</v>
      </c>
      <c r="K516" s="13" t="s">
        <v>43</v>
      </c>
      <c r="L516" s="14">
        <v>31.5</v>
      </c>
      <c r="M516" s="14" t="s">
        <v>15</v>
      </c>
      <c r="N516" s="31">
        <v>1000000</v>
      </c>
      <c r="O516" s="14" t="s">
        <v>1</v>
      </c>
      <c r="P516" s="14" t="s">
        <v>35</v>
      </c>
      <c r="Q516" s="31">
        <v>4608</v>
      </c>
      <c r="R516" s="31">
        <v>576</v>
      </c>
      <c r="S516" s="30">
        <v>9.2215887999999996E-2</v>
      </c>
      <c r="T516" s="66">
        <f t="shared" si="63"/>
        <v>2.9048004719999998</v>
      </c>
      <c r="U516" s="66">
        <f t="shared" si="64"/>
        <v>2.5224750815817203E-2</v>
      </c>
      <c r="V516" s="38">
        <f t="shared" si="65"/>
        <v>0.24444587591040001</v>
      </c>
      <c r="W516" s="54">
        <v>2.6508000000000003</v>
      </c>
      <c r="X516" s="71" t="str">
        <f t="shared" si="71"/>
        <v>Q1 2023</v>
      </c>
      <c r="Y516" s="21">
        <f t="shared" si="66"/>
        <v>3840</v>
      </c>
      <c r="Z516" s="21">
        <f t="shared" si="67"/>
        <v>2160</v>
      </c>
      <c r="AA516" s="57">
        <f t="shared" si="68"/>
        <v>273540.18231454003</v>
      </c>
      <c r="AB516" s="59">
        <f t="shared" si="69"/>
        <v>1.7777777777777777</v>
      </c>
      <c r="AC516" s="61">
        <f t="shared" si="70"/>
        <v>800.09999999999991</v>
      </c>
    </row>
    <row r="517" spans="4:29">
      <c r="D517" s="12">
        <v>511</v>
      </c>
      <c r="E517" s="36" t="s">
        <v>68</v>
      </c>
      <c r="F517" s="16" t="s">
        <v>10</v>
      </c>
      <c r="G517" s="14" t="s">
        <v>30</v>
      </c>
      <c r="H517" s="13" t="s">
        <v>5</v>
      </c>
      <c r="I517" s="13" t="s">
        <v>41</v>
      </c>
      <c r="J517" s="13" t="s">
        <v>116</v>
      </c>
      <c r="K517" s="13" t="s">
        <v>43</v>
      </c>
      <c r="L517" s="14">
        <v>27</v>
      </c>
      <c r="M517" s="14" t="s">
        <v>117</v>
      </c>
      <c r="N517" s="31">
        <v>1000000</v>
      </c>
      <c r="O517" s="14" t="s">
        <v>1</v>
      </c>
      <c r="P517" s="14" t="s">
        <v>35</v>
      </c>
      <c r="Q517" s="31">
        <v>2304</v>
      </c>
      <c r="R517" s="31">
        <v>576</v>
      </c>
      <c r="S517" s="30">
        <v>4.6107943999999998E-2</v>
      </c>
      <c r="T517" s="66">
        <f t="shared" si="63"/>
        <v>1.244914488</v>
      </c>
      <c r="U517" s="66">
        <f t="shared" si="64"/>
        <v>7.724172301642759E-3</v>
      </c>
      <c r="V517" s="38">
        <f t="shared" si="65"/>
        <v>0.12222293795520001</v>
      </c>
      <c r="W517" s="54">
        <v>2.6508000000000003</v>
      </c>
      <c r="X517" s="71" t="str">
        <f t="shared" si="71"/>
        <v>Q1 2023</v>
      </c>
      <c r="Y517" s="21">
        <f t="shared" si="66"/>
        <v>3440</v>
      </c>
      <c r="Z517" s="21">
        <f t="shared" si="67"/>
        <v>1440</v>
      </c>
      <c r="AA517" s="57">
        <f t="shared" si="68"/>
        <v>167523.67664979291</v>
      </c>
      <c r="AB517" s="59">
        <f t="shared" si="69"/>
        <v>2.3888888888888888</v>
      </c>
      <c r="AC517" s="61">
        <f t="shared" si="70"/>
        <v>685.8</v>
      </c>
    </row>
    <row r="518" spans="4:29">
      <c r="D518" s="12">
        <v>512</v>
      </c>
      <c r="E518" s="36" t="s">
        <v>68</v>
      </c>
      <c r="F518" s="16" t="s">
        <v>10</v>
      </c>
      <c r="G518" s="14" t="s">
        <v>30</v>
      </c>
      <c r="H518" s="13" t="s">
        <v>5</v>
      </c>
      <c r="I518" s="13" t="s">
        <v>54</v>
      </c>
      <c r="J518" s="13" t="s">
        <v>55</v>
      </c>
      <c r="K518" s="13" t="s">
        <v>43</v>
      </c>
      <c r="L518" s="14">
        <v>31.5</v>
      </c>
      <c r="M518" s="14" t="s">
        <v>15</v>
      </c>
      <c r="N518" s="31">
        <v>1000000</v>
      </c>
      <c r="O518" s="14" t="s">
        <v>1</v>
      </c>
      <c r="P518" s="14" t="s">
        <v>35</v>
      </c>
      <c r="Q518" s="31">
        <v>2304</v>
      </c>
      <c r="R518" s="31">
        <v>1152</v>
      </c>
      <c r="S518" s="30">
        <v>4.6107943999999998E-2</v>
      </c>
      <c r="T518" s="66">
        <f t="shared" si="63"/>
        <v>1.4524002359999999</v>
      </c>
      <c r="U518" s="66">
        <f t="shared" si="64"/>
        <v>1.2612375407908601E-2</v>
      </c>
      <c r="V518" s="38">
        <f t="shared" si="65"/>
        <v>0.12222293795520001</v>
      </c>
      <c r="W518" s="54">
        <v>2.6508000000000003</v>
      </c>
      <c r="X518" s="71" t="str">
        <f t="shared" si="71"/>
        <v>Q1 2023</v>
      </c>
      <c r="Y518" s="21">
        <f t="shared" si="66"/>
        <v>3840</v>
      </c>
      <c r="Z518" s="21">
        <f t="shared" si="67"/>
        <v>2160</v>
      </c>
      <c r="AA518" s="57">
        <f t="shared" si="68"/>
        <v>273540.18231454003</v>
      </c>
      <c r="AB518" s="59">
        <f t="shared" si="69"/>
        <v>1.7777777777777777</v>
      </c>
      <c r="AC518" s="61">
        <f t="shared" si="70"/>
        <v>800.09999999999991</v>
      </c>
    </row>
    <row r="519" spans="4:29">
      <c r="D519" s="12">
        <v>513</v>
      </c>
      <c r="E519" s="36" t="s">
        <v>68</v>
      </c>
      <c r="F519" s="16" t="s">
        <v>10</v>
      </c>
      <c r="G519" s="14" t="s">
        <v>30</v>
      </c>
      <c r="H519" s="13" t="s">
        <v>5</v>
      </c>
      <c r="I519" s="13" t="s">
        <v>54</v>
      </c>
      <c r="J519" s="13" t="s">
        <v>114</v>
      </c>
      <c r="K519" s="13" t="s">
        <v>43</v>
      </c>
      <c r="L519" s="14">
        <v>27</v>
      </c>
      <c r="M519" s="14" t="s">
        <v>15</v>
      </c>
      <c r="N519" s="31">
        <v>1000000</v>
      </c>
      <c r="O519" s="14" t="s">
        <v>1</v>
      </c>
      <c r="P519" s="14" t="s">
        <v>35</v>
      </c>
      <c r="Q519" s="31">
        <v>2304</v>
      </c>
      <c r="R519" s="31">
        <v>512</v>
      </c>
      <c r="S519" s="30">
        <v>4.6107943999999998E-2</v>
      </c>
      <c r="T519" s="66">
        <f t="shared" ref="T519:T582" si="72">L519*S519</f>
        <v>1.244914488</v>
      </c>
      <c r="U519" s="66">
        <f t="shared" ref="U519:U582" si="73">S519*AA519/10^6</f>
        <v>9.2662349935655041E-3</v>
      </c>
      <c r="V519" s="38">
        <f t="shared" ref="V519:V582" si="74">S519*W519</f>
        <v>0.12222293795520001</v>
      </c>
      <c r="W519" s="54">
        <v>2.6508000000000003</v>
      </c>
      <c r="X519" s="71" t="str">
        <f t="shared" si="71"/>
        <v>Q1 2023</v>
      </c>
      <c r="Y519" s="21">
        <f t="shared" ref="Y519:Y582" si="75">1*LEFT(M519, FIND("x", M519)-2)</f>
        <v>3840</v>
      </c>
      <c r="Z519" s="21">
        <f t="shared" ref="Z519:Z582" si="76">1*RIGHT(M519, LEN(M519)-FIND("x", M519)-1)</f>
        <v>2160</v>
      </c>
      <c r="AA519" s="57">
        <f t="shared" ref="AA519:AA582" si="77">AC519^2*AB519/(1+AB519^2)</f>
        <v>200968.29721068247</v>
      </c>
      <c r="AB519" s="59">
        <f t="shared" ref="AB519:AB582" si="78">Y519/Z519</f>
        <v>1.7777777777777777</v>
      </c>
      <c r="AC519" s="61">
        <f t="shared" ref="AC519:AC582" si="79">L519*25.4</f>
        <v>685.8</v>
      </c>
    </row>
    <row r="520" spans="4:29">
      <c r="D520" s="12">
        <v>514</v>
      </c>
      <c r="E520" s="36" t="s">
        <v>68</v>
      </c>
      <c r="F520" s="16" t="s">
        <v>10</v>
      </c>
      <c r="G520" s="14" t="s">
        <v>30</v>
      </c>
      <c r="H520" s="13" t="s">
        <v>5</v>
      </c>
      <c r="I520" s="13" t="s">
        <v>54</v>
      </c>
      <c r="J520" s="13" t="s">
        <v>128</v>
      </c>
      <c r="K520" s="13" t="s">
        <v>43</v>
      </c>
      <c r="L520" s="14">
        <v>31.5</v>
      </c>
      <c r="M520" s="14" t="s">
        <v>15</v>
      </c>
      <c r="N520" s="31">
        <v>1000000</v>
      </c>
      <c r="O520" s="14" t="s">
        <v>1</v>
      </c>
      <c r="P520" s="14" t="s">
        <v>35</v>
      </c>
      <c r="Q520" s="31">
        <v>2304</v>
      </c>
      <c r="R520" s="31">
        <v>576</v>
      </c>
      <c r="S520" s="30">
        <v>3.0738629E-2</v>
      </c>
      <c r="T520" s="66">
        <f t="shared" si="72"/>
        <v>0.96826681349999999</v>
      </c>
      <c r="U520" s="66">
        <f t="shared" si="73"/>
        <v>8.4082501807590075E-3</v>
      </c>
      <c r="V520" s="38">
        <f t="shared" si="74"/>
        <v>8.148195775320001E-2</v>
      </c>
      <c r="W520" s="54">
        <v>2.6508000000000003</v>
      </c>
      <c r="X520" s="71" t="str">
        <f t="shared" ref="X520:X583" si="80">G520&amp;" "&amp;F520</f>
        <v>Q1 2023</v>
      </c>
      <c r="Y520" s="21">
        <f t="shared" si="75"/>
        <v>3840</v>
      </c>
      <c r="Z520" s="21">
        <f t="shared" si="76"/>
        <v>2160</v>
      </c>
      <c r="AA520" s="57">
        <f t="shared" si="77"/>
        <v>273540.18231454003</v>
      </c>
      <c r="AB520" s="59">
        <f t="shared" si="78"/>
        <v>1.7777777777777777</v>
      </c>
      <c r="AC520" s="61">
        <f t="shared" si="79"/>
        <v>800.09999999999991</v>
      </c>
    </row>
    <row r="521" spans="4:29">
      <c r="D521" s="12">
        <v>515</v>
      </c>
      <c r="E521" s="36" t="s">
        <v>68</v>
      </c>
      <c r="F521" s="16" t="s">
        <v>10</v>
      </c>
      <c r="G521" s="14" t="s">
        <v>30</v>
      </c>
      <c r="H521" s="13" t="s">
        <v>5</v>
      </c>
      <c r="I521" s="13" t="s">
        <v>54</v>
      </c>
      <c r="J521" s="13" t="s">
        <v>118</v>
      </c>
      <c r="K521" s="13" t="s">
        <v>43</v>
      </c>
      <c r="L521" s="14">
        <v>31.5</v>
      </c>
      <c r="M521" s="14" t="s">
        <v>15</v>
      </c>
      <c r="N521" s="31">
        <v>1000000</v>
      </c>
      <c r="O521" s="14" t="s">
        <v>1</v>
      </c>
      <c r="P521" s="14" t="s">
        <v>35</v>
      </c>
      <c r="Q521" s="31">
        <v>2304</v>
      </c>
      <c r="R521" s="31">
        <v>576</v>
      </c>
      <c r="S521" s="30">
        <v>3.0738629E-2</v>
      </c>
      <c r="T521" s="66">
        <f t="shared" si="72"/>
        <v>0.96826681349999999</v>
      </c>
      <c r="U521" s="66">
        <f t="shared" si="73"/>
        <v>8.4082501807590075E-3</v>
      </c>
      <c r="V521" s="38">
        <f t="shared" si="74"/>
        <v>8.148195775320001E-2</v>
      </c>
      <c r="W521" s="54">
        <v>2.6508000000000003</v>
      </c>
      <c r="X521" s="71" t="str">
        <f t="shared" si="80"/>
        <v>Q1 2023</v>
      </c>
      <c r="Y521" s="21">
        <f t="shared" si="75"/>
        <v>3840</v>
      </c>
      <c r="Z521" s="21">
        <f t="shared" si="76"/>
        <v>2160</v>
      </c>
      <c r="AA521" s="57">
        <f t="shared" si="77"/>
        <v>273540.18231454003</v>
      </c>
      <c r="AB521" s="59">
        <f t="shared" si="78"/>
        <v>1.7777777777777777</v>
      </c>
      <c r="AC521" s="61">
        <f t="shared" si="79"/>
        <v>800.09999999999991</v>
      </c>
    </row>
    <row r="522" spans="4:29">
      <c r="D522" s="12">
        <v>516</v>
      </c>
      <c r="E522" s="36" t="s">
        <v>68</v>
      </c>
      <c r="F522" s="16" t="s">
        <v>10</v>
      </c>
      <c r="G522" s="14" t="s">
        <v>30</v>
      </c>
      <c r="H522" s="13" t="s">
        <v>5</v>
      </c>
      <c r="I522" s="13" t="s">
        <v>217</v>
      </c>
      <c r="J522" s="13" t="s">
        <v>218</v>
      </c>
      <c r="K522" s="13" t="s">
        <v>43</v>
      </c>
      <c r="L522" s="14">
        <v>32</v>
      </c>
      <c r="M522" s="14" t="s">
        <v>15</v>
      </c>
      <c r="N522" s="31">
        <v>1000000</v>
      </c>
      <c r="O522" s="14" t="s">
        <v>1</v>
      </c>
      <c r="P522" s="14" t="s">
        <v>35</v>
      </c>
      <c r="Q522" s="31">
        <v>4608</v>
      </c>
      <c r="R522" s="31">
        <v>1152</v>
      </c>
      <c r="S522" s="30">
        <v>6.1477258999999999E-2</v>
      </c>
      <c r="T522" s="66">
        <f t="shared" si="72"/>
        <v>1.967272288</v>
      </c>
      <c r="U522" s="66">
        <f t="shared" si="73"/>
        <v>1.7354594759687165E-2</v>
      </c>
      <c r="V522" s="38">
        <f t="shared" si="74"/>
        <v>0.16296391815720002</v>
      </c>
      <c r="W522" s="54">
        <v>2.6508000000000003</v>
      </c>
      <c r="X522" s="71" t="str">
        <f t="shared" si="80"/>
        <v>Q1 2023</v>
      </c>
      <c r="Y522" s="21">
        <f t="shared" si="75"/>
        <v>3840</v>
      </c>
      <c r="Z522" s="21">
        <f t="shared" si="76"/>
        <v>2160</v>
      </c>
      <c r="AA522" s="57">
        <f t="shared" si="77"/>
        <v>282292.91679525218</v>
      </c>
      <c r="AB522" s="59">
        <f t="shared" si="78"/>
        <v>1.7777777777777777</v>
      </c>
      <c r="AC522" s="61">
        <f t="shared" si="79"/>
        <v>812.8</v>
      </c>
    </row>
    <row r="523" spans="4:29">
      <c r="D523" s="12">
        <v>517</v>
      </c>
      <c r="E523" s="36" t="s">
        <v>68</v>
      </c>
      <c r="F523" s="16" t="s">
        <v>10</v>
      </c>
      <c r="G523" s="14" t="s">
        <v>30</v>
      </c>
      <c r="H523" s="13" t="s">
        <v>5</v>
      </c>
      <c r="I523" s="13" t="s">
        <v>105</v>
      </c>
      <c r="J523" s="13" t="s">
        <v>106</v>
      </c>
      <c r="K523" s="13" t="s">
        <v>33</v>
      </c>
      <c r="L523" s="14">
        <v>31.5</v>
      </c>
      <c r="M523" s="14" t="s">
        <v>15</v>
      </c>
      <c r="N523" s="31">
        <v>1000000</v>
      </c>
      <c r="O523" s="14" t="s">
        <v>1</v>
      </c>
      <c r="P523" s="14" t="s">
        <v>35</v>
      </c>
      <c r="Q523" s="31">
        <v>5000</v>
      </c>
      <c r="R523" s="31">
        <v>1152</v>
      </c>
      <c r="S523" s="30">
        <v>6.6707094999999994E-2</v>
      </c>
      <c r="T523" s="66">
        <f t="shared" si="72"/>
        <v>2.1012734924999998</v>
      </c>
      <c r="U523" s="66">
        <f t="shared" si="73"/>
        <v>1.8247070927973338E-2</v>
      </c>
      <c r="V523" s="38">
        <f t="shared" si="74"/>
        <v>0.17682716742599999</v>
      </c>
      <c r="W523" s="54">
        <v>2.6508000000000003</v>
      </c>
      <c r="X523" s="71" t="str">
        <f t="shared" si="80"/>
        <v>Q1 2023</v>
      </c>
      <c r="Y523" s="21">
        <f t="shared" si="75"/>
        <v>3840</v>
      </c>
      <c r="Z523" s="21">
        <f t="shared" si="76"/>
        <v>2160</v>
      </c>
      <c r="AA523" s="57">
        <f t="shared" si="77"/>
        <v>273540.18231454003</v>
      </c>
      <c r="AB523" s="59">
        <f t="shared" si="78"/>
        <v>1.7777777777777777</v>
      </c>
      <c r="AC523" s="61">
        <f t="shared" si="79"/>
        <v>800.09999999999991</v>
      </c>
    </row>
    <row r="524" spans="4:29">
      <c r="D524" s="12">
        <v>518</v>
      </c>
      <c r="E524" s="36" t="s">
        <v>68</v>
      </c>
      <c r="F524" s="16" t="s">
        <v>10</v>
      </c>
      <c r="G524" s="14" t="s">
        <v>30</v>
      </c>
      <c r="H524" s="13" t="s">
        <v>5</v>
      </c>
      <c r="I524" s="13" t="s">
        <v>96</v>
      </c>
      <c r="J524" s="13" t="s">
        <v>61</v>
      </c>
      <c r="K524" s="13" t="s">
        <v>33</v>
      </c>
      <c r="L524" s="14">
        <v>27</v>
      </c>
      <c r="M524" s="14" t="s">
        <v>15</v>
      </c>
      <c r="N524" s="31">
        <v>80000000</v>
      </c>
      <c r="O524" s="14" t="s">
        <v>1</v>
      </c>
      <c r="P524" s="14" t="s">
        <v>35</v>
      </c>
      <c r="Q524" s="31">
        <v>2304</v>
      </c>
      <c r="R524" s="31">
        <v>576</v>
      </c>
      <c r="S524" s="30">
        <v>0.122954518</v>
      </c>
      <c r="T524" s="66">
        <f t="shared" si="72"/>
        <v>3.3197719860000001</v>
      </c>
      <c r="U524" s="66">
        <f t="shared" si="73"/>
        <v>2.4709960116820206E-2</v>
      </c>
      <c r="V524" s="38">
        <f t="shared" si="74"/>
        <v>0.32592783631440003</v>
      </c>
      <c r="W524" s="54">
        <v>2.6508000000000003</v>
      </c>
      <c r="X524" s="71" t="str">
        <f t="shared" si="80"/>
        <v>Q1 2023</v>
      </c>
      <c r="Y524" s="21">
        <f t="shared" si="75"/>
        <v>3840</v>
      </c>
      <c r="Z524" s="21">
        <f t="shared" si="76"/>
        <v>2160</v>
      </c>
      <c r="AA524" s="57">
        <f t="shared" si="77"/>
        <v>200968.29721068247</v>
      </c>
      <c r="AB524" s="59">
        <f t="shared" si="78"/>
        <v>1.7777777777777777</v>
      </c>
      <c r="AC524" s="61">
        <f t="shared" si="79"/>
        <v>685.8</v>
      </c>
    </row>
    <row r="525" spans="4:29">
      <c r="D525" s="12">
        <v>519</v>
      </c>
      <c r="E525" s="36" t="s">
        <v>68</v>
      </c>
      <c r="F525" s="16" t="s">
        <v>10</v>
      </c>
      <c r="G525" s="14" t="s">
        <v>30</v>
      </c>
      <c r="H525" s="13" t="s">
        <v>5</v>
      </c>
      <c r="I525" s="13" t="s">
        <v>96</v>
      </c>
      <c r="J525" s="13" t="s">
        <v>129</v>
      </c>
      <c r="K525" s="13" t="s">
        <v>33</v>
      </c>
      <c r="L525" s="14">
        <v>27</v>
      </c>
      <c r="M525" s="14" t="s">
        <v>143</v>
      </c>
      <c r="N525" s="31">
        <v>1000000</v>
      </c>
      <c r="O525" s="14" t="s">
        <v>1</v>
      </c>
      <c r="P525" s="14" t="s">
        <v>35</v>
      </c>
      <c r="Q525" s="31">
        <v>2304</v>
      </c>
      <c r="R525" s="31">
        <v>576</v>
      </c>
      <c r="S525" s="30">
        <v>6.1477258999999999E-2</v>
      </c>
      <c r="T525" s="66">
        <f t="shared" si="72"/>
        <v>1.6598859930000001</v>
      </c>
      <c r="U525" s="66">
        <f t="shared" si="73"/>
        <v>1.2354980058410103E-2</v>
      </c>
      <c r="V525" s="38">
        <f t="shared" si="74"/>
        <v>0.16296391815720002</v>
      </c>
      <c r="W525" s="54">
        <v>2.6508000000000003</v>
      </c>
      <c r="X525" s="71" t="str">
        <f t="shared" si="80"/>
        <v>Q1 2023</v>
      </c>
      <c r="Y525" s="21">
        <f t="shared" si="75"/>
        <v>2560</v>
      </c>
      <c r="Z525" s="21">
        <f t="shared" si="76"/>
        <v>1440</v>
      </c>
      <c r="AA525" s="57">
        <f t="shared" si="77"/>
        <v>200968.29721068247</v>
      </c>
      <c r="AB525" s="59">
        <f t="shared" si="78"/>
        <v>1.7777777777777777</v>
      </c>
      <c r="AC525" s="61">
        <f t="shared" si="79"/>
        <v>685.8</v>
      </c>
    </row>
    <row r="526" spans="4:29">
      <c r="D526" s="12">
        <v>520</v>
      </c>
      <c r="E526" s="36" t="s">
        <v>68</v>
      </c>
      <c r="F526" s="16" t="s">
        <v>10</v>
      </c>
      <c r="G526" s="14" t="s">
        <v>30</v>
      </c>
      <c r="H526" s="13" t="s">
        <v>5</v>
      </c>
      <c r="I526" s="13" t="s">
        <v>96</v>
      </c>
      <c r="J526" s="13" t="s">
        <v>130</v>
      </c>
      <c r="K526" s="13" t="s">
        <v>33</v>
      </c>
      <c r="L526" s="14">
        <v>27</v>
      </c>
      <c r="M526" s="14" t="s">
        <v>143</v>
      </c>
      <c r="N526" s="31">
        <v>1000000</v>
      </c>
      <c r="O526" s="14" t="s">
        <v>1</v>
      </c>
      <c r="P526" s="14" t="s">
        <v>35</v>
      </c>
      <c r="Q526" s="31">
        <v>2304</v>
      </c>
      <c r="R526" s="31">
        <v>576</v>
      </c>
      <c r="S526" s="30">
        <v>7.6846574000000001E-2</v>
      </c>
      <c r="T526" s="66">
        <f t="shared" si="72"/>
        <v>2.0748574980000001</v>
      </c>
      <c r="U526" s="66">
        <f t="shared" si="73"/>
        <v>1.5443725123254703E-2</v>
      </c>
      <c r="V526" s="38">
        <f t="shared" si="74"/>
        <v>0.20370489835920003</v>
      </c>
      <c r="W526" s="54">
        <v>2.6508000000000003</v>
      </c>
      <c r="X526" s="71" t="str">
        <f t="shared" si="80"/>
        <v>Q1 2023</v>
      </c>
      <c r="Y526" s="21">
        <f t="shared" si="75"/>
        <v>2560</v>
      </c>
      <c r="Z526" s="21">
        <f t="shared" si="76"/>
        <v>1440</v>
      </c>
      <c r="AA526" s="57">
        <f t="shared" si="77"/>
        <v>200968.29721068247</v>
      </c>
      <c r="AB526" s="59">
        <f t="shared" si="78"/>
        <v>1.7777777777777777</v>
      </c>
      <c r="AC526" s="61">
        <f t="shared" si="79"/>
        <v>685.8</v>
      </c>
    </row>
    <row r="527" spans="4:29">
      <c r="D527" s="12">
        <v>521</v>
      </c>
      <c r="E527" s="36" t="s">
        <v>68</v>
      </c>
      <c r="F527" s="16" t="s">
        <v>10</v>
      </c>
      <c r="G527" s="14" t="s">
        <v>30</v>
      </c>
      <c r="H527" s="13" t="s">
        <v>5</v>
      </c>
      <c r="I527" s="13" t="s">
        <v>96</v>
      </c>
      <c r="J527" s="13" t="s">
        <v>131</v>
      </c>
      <c r="K527" s="13" t="s">
        <v>95</v>
      </c>
      <c r="L527" s="14">
        <v>34</v>
      </c>
      <c r="M527" s="14" t="s">
        <v>117</v>
      </c>
      <c r="N527" s="31">
        <v>1000000</v>
      </c>
      <c r="O527" s="14" t="s">
        <v>1</v>
      </c>
      <c r="P527" s="14" t="s">
        <v>35</v>
      </c>
      <c r="Q527" s="31">
        <v>4608</v>
      </c>
      <c r="R527" s="31">
        <v>1152</v>
      </c>
      <c r="S527" s="30">
        <v>0.18443177699999999</v>
      </c>
      <c r="T527" s="66">
        <f t="shared" si="72"/>
        <v>6.2706804179999995</v>
      </c>
      <c r="U527" s="66">
        <f t="shared" si="73"/>
        <v>4.8993927183063765E-2</v>
      </c>
      <c r="V527" s="38">
        <f t="shared" si="74"/>
        <v>0.48889175447160005</v>
      </c>
      <c r="W527" s="54">
        <v>2.6508000000000003</v>
      </c>
      <c r="X527" s="71" t="str">
        <f t="shared" si="80"/>
        <v>Q1 2023</v>
      </c>
      <c r="Y527" s="21">
        <f t="shared" si="75"/>
        <v>3440</v>
      </c>
      <c r="Z527" s="21">
        <f t="shared" si="76"/>
        <v>1440</v>
      </c>
      <c r="AA527" s="57">
        <f t="shared" si="77"/>
        <v>265647.97010584443</v>
      </c>
      <c r="AB527" s="59">
        <f t="shared" si="78"/>
        <v>2.3888888888888888</v>
      </c>
      <c r="AC527" s="61">
        <f t="shared" si="79"/>
        <v>863.59999999999991</v>
      </c>
    </row>
    <row r="528" spans="4:29">
      <c r="D528" s="12">
        <v>522</v>
      </c>
      <c r="E528" s="36" t="s">
        <v>68</v>
      </c>
      <c r="F528" s="16" t="s">
        <v>10</v>
      </c>
      <c r="G528" s="14" t="s">
        <v>30</v>
      </c>
      <c r="H528" s="13" t="s">
        <v>5</v>
      </c>
      <c r="I528" s="13" t="s">
        <v>96</v>
      </c>
      <c r="J528" s="13" t="s">
        <v>132</v>
      </c>
      <c r="K528" s="13" t="s">
        <v>43</v>
      </c>
      <c r="L528" s="14">
        <v>31.5</v>
      </c>
      <c r="M528" s="14" t="s">
        <v>15</v>
      </c>
      <c r="N528" s="31">
        <v>1000000</v>
      </c>
      <c r="O528" s="14" t="s">
        <v>1</v>
      </c>
      <c r="P528" s="14" t="s">
        <v>35</v>
      </c>
      <c r="Q528" s="31">
        <v>2304</v>
      </c>
      <c r="R528" s="31">
        <v>576</v>
      </c>
      <c r="S528" s="30">
        <v>4.6107943999999998E-2</v>
      </c>
      <c r="T528" s="66">
        <f t="shared" si="72"/>
        <v>1.4524002359999999</v>
      </c>
      <c r="U528" s="66">
        <f t="shared" si="73"/>
        <v>1.2612375407908601E-2</v>
      </c>
      <c r="V528" s="38">
        <f t="shared" si="74"/>
        <v>0.12222293795520001</v>
      </c>
      <c r="W528" s="54">
        <v>2.6508000000000003</v>
      </c>
      <c r="X528" s="71" t="str">
        <f t="shared" si="80"/>
        <v>Q1 2023</v>
      </c>
      <c r="Y528" s="21">
        <f t="shared" si="75"/>
        <v>3840</v>
      </c>
      <c r="Z528" s="21">
        <f t="shared" si="76"/>
        <v>2160</v>
      </c>
      <c r="AA528" s="57">
        <f t="shared" si="77"/>
        <v>273540.18231454003</v>
      </c>
      <c r="AB528" s="59">
        <f t="shared" si="78"/>
        <v>1.7777777777777777</v>
      </c>
      <c r="AC528" s="61">
        <f t="shared" si="79"/>
        <v>800.09999999999991</v>
      </c>
    </row>
    <row r="529" spans="4:29">
      <c r="D529" s="12">
        <v>523</v>
      </c>
      <c r="E529" s="36" t="s">
        <v>68</v>
      </c>
      <c r="F529" s="16" t="s">
        <v>10</v>
      </c>
      <c r="G529" s="14" t="s">
        <v>30</v>
      </c>
      <c r="H529" s="13" t="s">
        <v>5</v>
      </c>
      <c r="I529" s="13" t="s">
        <v>60</v>
      </c>
      <c r="J529" s="13" t="s">
        <v>107</v>
      </c>
      <c r="K529" s="13" t="s">
        <v>33</v>
      </c>
      <c r="L529" s="14">
        <v>27</v>
      </c>
      <c r="M529" s="14" t="s">
        <v>15</v>
      </c>
      <c r="N529" s="31">
        <v>80000000</v>
      </c>
      <c r="O529" s="14" t="s">
        <v>1</v>
      </c>
      <c r="P529" s="14" t="s">
        <v>35</v>
      </c>
      <c r="Q529" s="31">
        <v>2304</v>
      </c>
      <c r="R529" s="31">
        <v>576</v>
      </c>
      <c r="S529" s="30">
        <v>4.6107943999999998E-2</v>
      </c>
      <c r="T529" s="66">
        <f t="shared" si="72"/>
        <v>1.244914488</v>
      </c>
      <c r="U529" s="66">
        <f t="shared" si="73"/>
        <v>9.2662349935655041E-3</v>
      </c>
      <c r="V529" s="38">
        <f t="shared" si="74"/>
        <v>0.12222293795520001</v>
      </c>
      <c r="W529" s="54">
        <v>2.6508000000000003</v>
      </c>
      <c r="X529" s="71" t="str">
        <f t="shared" si="80"/>
        <v>Q1 2023</v>
      </c>
      <c r="Y529" s="21">
        <f t="shared" si="75"/>
        <v>3840</v>
      </c>
      <c r="Z529" s="21">
        <f t="shared" si="76"/>
        <v>2160</v>
      </c>
      <c r="AA529" s="57">
        <f t="shared" si="77"/>
        <v>200968.29721068247</v>
      </c>
      <c r="AB529" s="59">
        <f t="shared" si="78"/>
        <v>1.7777777777777777</v>
      </c>
      <c r="AC529" s="61">
        <f t="shared" si="79"/>
        <v>685.8</v>
      </c>
    </row>
    <row r="530" spans="4:29">
      <c r="D530" s="12">
        <v>524</v>
      </c>
      <c r="E530" s="36" t="s">
        <v>68</v>
      </c>
      <c r="F530" s="16" t="s">
        <v>10</v>
      </c>
      <c r="G530" s="14" t="s">
        <v>30</v>
      </c>
      <c r="H530" s="13" t="s">
        <v>5</v>
      </c>
      <c r="I530" s="13" t="s">
        <v>60</v>
      </c>
      <c r="J530" s="13" t="s">
        <v>115</v>
      </c>
      <c r="K530" s="13" t="s">
        <v>33</v>
      </c>
      <c r="L530" s="14">
        <v>27</v>
      </c>
      <c r="M530" s="14" t="s">
        <v>15</v>
      </c>
      <c r="N530" s="31">
        <v>80000000</v>
      </c>
      <c r="O530" s="14" t="s">
        <v>1</v>
      </c>
      <c r="P530" s="14" t="s">
        <v>35</v>
      </c>
      <c r="Q530" s="31">
        <v>2304</v>
      </c>
      <c r="R530" s="31">
        <v>576</v>
      </c>
      <c r="S530" s="30">
        <v>3.0738629E-2</v>
      </c>
      <c r="T530" s="66">
        <f t="shared" si="72"/>
        <v>0.82994298300000002</v>
      </c>
      <c r="U530" s="66">
        <f t="shared" si="73"/>
        <v>6.1774899287209036E-3</v>
      </c>
      <c r="V530" s="38">
        <f t="shared" si="74"/>
        <v>8.148195775320001E-2</v>
      </c>
      <c r="W530" s="54">
        <v>2.6508000000000003</v>
      </c>
      <c r="X530" s="71" t="str">
        <f t="shared" si="80"/>
        <v>Q1 2023</v>
      </c>
      <c r="Y530" s="21">
        <f t="shared" si="75"/>
        <v>3840</v>
      </c>
      <c r="Z530" s="21">
        <f t="shared" si="76"/>
        <v>2160</v>
      </c>
      <c r="AA530" s="57">
        <f t="shared" si="77"/>
        <v>200968.29721068247</v>
      </c>
      <c r="AB530" s="59">
        <f t="shared" si="78"/>
        <v>1.7777777777777777</v>
      </c>
      <c r="AC530" s="61">
        <f t="shared" si="79"/>
        <v>685.8</v>
      </c>
    </row>
    <row r="531" spans="4:29">
      <c r="D531" s="12">
        <v>525</v>
      </c>
      <c r="E531" s="36" t="s">
        <v>68</v>
      </c>
      <c r="F531" s="16" t="s">
        <v>10</v>
      </c>
      <c r="G531" s="14" t="s">
        <v>30</v>
      </c>
      <c r="H531" s="13" t="s">
        <v>5</v>
      </c>
      <c r="I531" s="13" t="s">
        <v>53</v>
      </c>
      <c r="J531" s="13" t="s">
        <v>133</v>
      </c>
      <c r="K531" s="13"/>
      <c r="L531" s="14">
        <v>31.5</v>
      </c>
      <c r="M531" s="14" t="s">
        <v>15</v>
      </c>
      <c r="N531" s="31">
        <v>1000000</v>
      </c>
      <c r="O531" s="14" t="s">
        <v>1</v>
      </c>
      <c r="P531" s="14" t="s">
        <v>35</v>
      </c>
      <c r="Q531" s="31">
        <v>4608</v>
      </c>
      <c r="R531" s="31">
        <v>1196</v>
      </c>
      <c r="S531" s="30">
        <v>6.1477258999999999E-2</v>
      </c>
      <c r="T531" s="66">
        <f t="shared" si="72"/>
        <v>1.9365336584999999</v>
      </c>
      <c r="U531" s="66">
        <f t="shared" si="73"/>
        <v>1.6816500635058199E-2</v>
      </c>
      <c r="V531" s="38">
        <f t="shared" si="74"/>
        <v>0.16296391815720002</v>
      </c>
      <c r="W531" s="54">
        <v>2.6508000000000003</v>
      </c>
      <c r="X531" s="71" t="str">
        <f t="shared" si="80"/>
        <v>Q1 2023</v>
      </c>
      <c r="Y531" s="21">
        <f t="shared" si="75"/>
        <v>3840</v>
      </c>
      <c r="Z531" s="21">
        <f t="shared" si="76"/>
        <v>2160</v>
      </c>
      <c r="AA531" s="57">
        <f t="shared" si="77"/>
        <v>273540.18231454003</v>
      </c>
      <c r="AB531" s="59">
        <f t="shared" si="78"/>
        <v>1.7777777777777777</v>
      </c>
      <c r="AC531" s="61">
        <f t="shared" si="79"/>
        <v>800.09999999999991</v>
      </c>
    </row>
    <row r="532" spans="4:29">
      <c r="D532" s="12">
        <v>526</v>
      </c>
      <c r="E532" s="36" t="s">
        <v>68</v>
      </c>
      <c r="F532" s="16" t="s">
        <v>10</v>
      </c>
      <c r="G532" s="14" t="s">
        <v>30</v>
      </c>
      <c r="H532" s="13" t="s">
        <v>5</v>
      </c>
      <c r="I532" s="13" t="s">
        <v>53</v>
      </c>
      <c r="J532" s="13" t="s">
        <v>97</v>
      </c>
      <c r="K532" s="13" t="s">
        <v>98</v>
      </c>
      <c r="L532" s="14">
        <v>49</v>
      </c>
      <c r="M532" s="14" t="s">
        <v>99</v>
      </c>
      <c r="N532" s="31">
        <v>1000000</v>
      </c>
      <c r="O532" s="14" t="s">
        <v>1</v>
      </c>
      <c r="P532" s="14" t="s">
        <v>35</v>
      </c>
      <c r="Q532" s="31">
        <v>5000</v>
      </c>
      <c r="R532" s="31">
        <v>1152</v>
      </c>
      <c r="S532" s="30">
        <v>0.100060643</v>
      </c>
      <c r="T532" s="66">
        <f t="shared" si="72"/>
        <v>4.9029715070000002</v>
      </c>
      <c r="U532" s="66">
        <f t="shared" si="73"/>
        <v>4.0397370033756333E-2</v>
      </c>
      <c r="V532" s="38">
        <f t="shared" si="74"/>
        <v>0.26524075246440004</v>
      </c>
      <c r="W532" s="54">
        <v>2.6508000000000003</v>
      </c>
      <c r="X532" s="71" t="str">
        <f t="shared" si="80"/>
        <v>Q1 2023</v>
      </c>
      <c r="Y532" s="21">
        <f t="shared" si="75"/>
        <v>5120</v>
      </c>
      <c r="Z532" s="21">
        <f t="shared" si="76"/>
        <v>1440</v>
      </c>
      <c r="AA532" s="57">
        <f t="shared" si="77"/>
        <v>403728.86704072385</v>
      </c>
      <c r="AB532" s="59">
        <f t="shared" si="78"/>
        <v>3.5555555555555554</v>
      </c>
      <c r="AC532" s="61">
        <f t="shared" si="79"/>
        <v>1244.5999999999999</v>
      </c>
    </row>
    <row r="533" spans="4:29">
      <c r="D533" s="12">
        <v>527</v>
      </c>
      <c r="E533" s="36" t="s">
        <v>68</v>
      </c>
      <c r="F533" s="16" t="s">
        <v>10</v>
      </c>
      <c r="G533" s="14" t="s">
        <v>30</v>
      </c>
      <c r="H533" s="13" t="s">
        <v>5</v>
      </c>
      <c r="I533" s="13" t="s">
        <v>53</v>
      </c>
      <c r="J533" s="13" t="s">
        <v>119</v>
      </c>
      <c r="K533" s="13" t="s">
        <v>98</v>
      </c>
      <c r="L533" s="14">
        <v>31.5</v>
      </c>
      <c r="M533" s="14" t="s">
        <v>15</v>
      </c>
      <c r="N533" s="31">
        <v>1000000</v>
      </c>
      <c r="O533" s="14" t="s">
        <v>1</v>
      </c>
      <c r="P533" s="14" t="s">
        <v>35</v>
      </c>
      <c r="Q533" s="31">
        <v>5000</v>
      </c>
      <c r="R533" s="31">
        <v>1152</v>
      </c>
      <c r="S533" s="30">
        <v>3.3353547999999997E-2</v>
      </c>
      <c r="T533" s="66">
        <f t="shared" si="72"/>
        <v>1.0506367619999999</v>
      </c>
      <c r="U533" s="66">
        <f t="shared" si="73"/>
        <v>9.1235356007567606E-3</v>
      </c>
      <c r="V533" s="38">
        <f t="shared" si="74"/>
        <v>8.8413585038399994E-2</v>
      </c>
      <c r="W533" s="54">
        <v>2.6508000000000003</v>
      </c>
      <c r="X533" s="71" t="str">
        <f t="shared" si="80"/>
        <v>Q1 2023</v>
      </c>
      <c r="Y533" s="21">
        <f t="shared" si="75"/>
        <v>3840</v>
      </c>
      <c r="Z533" s="21">
        <f t="shared" si="76"/>
        <v>2160</v>
      </c>
      <c r="AA533" s="57">
        <f t="shared" si="77"/>
        <v>273540.18231454003</v>
      </c>
      <c r="AB533" s="59">
        <f t="shared" si="78"/>
        <v>1.7777777777777777</v>
      </c>
      <c r="AC533" s="61">
        <f t="shared" si="79"/>
        <v>800.09999999999991</v>
      </c>
    </row>
    <row r="534" spans="4:29">
      <c r="D534" s="12">
        <v>528</v>
      </c>
      <c r="E534" s="36" t="s">
        <v>68</v>
      </c>
      <c r="F534" s="16" t="s">
        <v>10</v>
      </c>
      <c r="G534" s="14" t="s">
        <v>30</v>
      </c>
      <c r="H534" s="13" t="s">
        <v>5</v>
      </c>
      <c r="I534" s="13" t="s">
        <v>120</v>
      </c>
      <c r="J534" s="13"/>
      <c r="K534" s="13" t="s">
        <v>120</v>
      </c>
      <c r="L534" s="14">
        <v>27</v>
      </c>
      <c r="M534" s="14" t="s">
        <v>15</v>
      </c>
      <c r="N534" s="31" t="s">
        <v>65</v>
      </c>
      <c r="O534" s="14" t="s">
        <v>1</v>
      </c>
      <c r="P534" s="14" t="s">
        <v>35</v>
      </c>
      <c r="Q534" s="31">
        <v>5000</v>
      </c>
      <c r="R534" s="31">
        <v>1152</v>
      </c>
      <c r="S534" s="30">
        <v>0.166767738</v>
      </c>
      <c r="T534" s="66">
        <f t="shared" si="72"/>
        <v>4.5027289259999996</v>
      </c>
      <c r="U534" s="66">
        <f t="shared" si="73"/>
        <v>3.3515028335537225E-2</v>
      </c>
      <c r="V534" s="38">
        <f t="shared" si="74"/>
        <v>0.44206791989040006</v>
      </c>
      <c r="W534" s="54">
        <v>2.6508000000000003</v>
      </c>
      <c r="X534" s="71" t="str">
        <f t="shared" si="80"/>
        <v>Q1 2023</v>
      </c>
      <c r="Y534" s="21">
        <f t="shared" si="75"/>
        <v>3840</v>
      </c>
      <c r="Z534" s="21">
        <f t="shared" si="76"/>
        <v>2160</v>
      </c>
      <c r="AA534" s="57">
        <f t="shared" si="77"/>
        <v>200968.29721068247</v>
      </c>
      <c r="AB534" s="59">
        <f t="shared" si="78"/>
        <v>1.7777777777777777</v>
      </c>
      <c r="AC534" s="61">
        <f t="shared" si="79"/>
        <v>685.8</v>
      </c>
    </row>
    <row r="535" spans="4:29">
      <c r="D535" s="12">
        <v>529</v>
      </c>
      <c r="E535" s="36" t="s">
        <v>68</v>
      </c>
      <c r="F535" s="16" t="s">
        <v>10</v>
      </c>
      <c r="G535" s="14" t="s">
        <v>30</v>
      </c>
      <c r="H535" s="13" t="s">
        <v>5</v>
      </c>
      <c r="I535" s="13" t="s">
        <v>120</v>
      </c>
      <c r="J535" s="13"/>
      <c r="K535" s="13" t="s">
        <v>120</v>
      </c>
      <c r="L535" s="14">
        <v>31.5</v>
      </c>
      <c r="M535" s="14" t="s">
        <v>15</v>
      </c>
      <c r="N535" s="31" t="s">
        <v>65</v>
      </c>
      <c r="O535" s="14" t="s">
        <v>1</v>
      </c>
      <c r="P535" s="14" t="s">
        <v>35</v>
      </c>
      <c r="Q535" s="31">
        <v>5000</v>
      </c>
      <c r="R535" s="31">
        <v>1152</v>
      </c>
      <c r="S535" s="30">
        <v>0.13341418999999999</v>
      </c>
      <c r="T535" s="66">
        <f t="shared" si="72"/>
        <v>4.2025469849999997</v>
      </c>
      <c r="U535" s="66">
        <f t="shared" si="73"/>
        <v>3.6494141855946675E-2</v>
      </c>
      <c r="V535" s="38">
        <f t="shared" si="74"/>
        <v>0.35365433485199999</v>
      </c>
      <c r="W535" s="54">
        <v>2.6508000000000003</v>
      </c>
      <c r="X535" s="71" t="str">
        <f t="shared" si="80"/>
        <v>Q1 2023</v>
      </c>
      <c r="Y535" s="21">
        <f t="shared" si="75"/>
        <v>3840</v>
      </c>
      <c r="Z535" s="21">
        <f t="shared" si="76"/>
        <v>2160</v>
      </c>
      <c r="AA535" s="57">
        <f t="shared" si="77"/>
        <v>273540.18231454003</v>
      </c>
      <c r="AB535" s="59">
        <f t="shared" si="78"/>
        <v>1.7777777777777777</v>
      </c>
      <c r="AC535" s="61">
        <f t="shared" si="79"/>
        <v>800.09999999999991</v>
      </c>
    </row>
    <row r="536" spans="4:29">
      <c r="D536" s="12">
        <v>530</v>
      </c>
      <c r="E536" s="36" t="s">
        <v>68</v>
      </c>
      <c r="F536" s="16" t="s">
        <v>10</v>
      </c>
      <c r="G536" s="14" t="s">
        <v>30</v>
      </c>
      <c r="H536" s="13" t="s">
        <v>5</v>
      </c>
      <c r="I536" s="13" t="s">
        <v>45</v>
      </c>
      <c r="J536" s="13" t="s">
        <v>134</v>
      </c>
      <c r="K536" s="13" t="s">
        <v>43</v>
      </c>
      <c r="L536" s="14">
        <v>27</v>
      </c>
      <c r="M536" s="14" t="s">
        <v>15</v>
      </c>
      <c r="N536" s="31">
        <v>1000000</v>
      </c>
      <c r="O536" s="14" t="s">
        <v>1</v>
      </c>
      <c r="P536" s="14" t="s">
        <v>35</v>
      </c>
      <c r="Q536" s="31">
        <v>2304</v>
      </c>
      <c r="R536" s="31">
        <v>576</v>
      </c>
      <c r="S536" s="30">
        <v>0.101437477</v>
      </c>
      <c r="T536" s="66">
        <f t="shared" si="72"/>
        <v>2.738811879</v>
      </c>
      <c r="U536" s="66">
        <f t="shared" si="73"/>
        <v>2.0385717026037767E-2</v>
      </c>
      <c r="V536" s="38">
        <f t="shared" si="74"/>
        <v>0.2688904640316</v>
      </c>
      <c r="W536" s="54">
        <v>2.6508000000000003</v>
      </c>
      <c r="X536" s="71" t="str">
        <f t="shared" si="80"/>
        <v>Q1 2023</v>
      </c>
      <c r="Y536" s="21">
        <f t="shared" si="75"/>
        <v>3840</v>
      </c>
      <c r="Z536" s="21">
        <f t="shared" si="76"/>
        <v>2160</v>
      </c>
      <c r="AA536" s="57">
        <f t="shared" si="77"/>
        <v>200968.29721068247</v>
      </c>
      <c r="AB536" s="59">
        <f t="shared" si="78"/>
        <v>1.7777777777777777</v>
      </c>
      <c r="AC536" s="61">
        <f t="shared" si="79"/>
        <v>685.8</v>
      </c>
    </row>
    <row r="537" spans="4:29">
      <c r="D537" s="12">
        <v>531</v>
      </c>
      <c r="E537" s="36" t="s">
        <v>68</v>
      </c>
      <c r="F537" s="16" t="s">
        <v>10</v>
      </c>
      <c r="G537" s="14" t="s">
        <v>30</v>
      </c>
      <c r="H537" s="13" t="s">
        <v>5</v>
      </c>
      <c r="I537" s="13" t="s">
        <v>121</v>
      </c>
      <c r="J537" s="13" t="s">
        <v>282</v>
      </c>
      <c r="K537" s="13"/>
      <c r="L537" s="14">
        <v>27</v>
      </c>
      <c r="M537" s="14" t="s">
        <v>15</v>
      </c>
      <c r="N537" s="31" t="s">
        <v>65</v>
      </c>
      <c r="O537" s="14" t="s">
        <v>1</v>
      </c>
      <c r="P537" s="14" t="s">
        <v>35</v>
      </c>
      <c r="Q537" s="31">
        <v>5000</v>
      </c>
      <c r="R537" s="31">
        <v>1152</v>
      </c>
      <c r="S537" s="30">
        <v>0.15342631900000001</v>
      </c>
      <c r="T537" s="66">
        <f t="shared" si="72"/>
        <v>4.1425106129999998</v>
      </c>
      <c r="U537" s="66">
        <f t="shared" si="73"/>
        <v>3.0833826076732983E-2</v>
      </c>
      <c r="V537" s="38">
        <f t="shared" si="74"/>
        <v>0.40670248640520007</v>
      </c>
      <c r="W537" s="54">
        <v>2.6508000000000003</v>
      </c>
      <c r="X537" s="71" t="str">
        <f t="shared" si="80"/>
        <v>Q1 2023</v>
      </c>
      <c r="Y537" s="21">
        <f t="shared" si="75"/>
        <v>3840</v>
      </c>
      <c r="Z537" s="21">
        <f t="shared" si="76"/>
        <v>2160</v>
      </c>
      <c r="AA537" s="57">
        <f t="shared" si="77"/>
        <v>200968.29721068247</v>
      </c>
      <c r="AB537" s="59">
        <f t="shared" si="78"/>
        <v>1.7777777777777777</v>
      </c>
      <c r="AC537" s="61">
        <f t="shared" si="79"/>
        <v>685.8</v>
      </c>
    </row>
    <row r="538" spans="4:29">
      <c r="D538" s="12">
        <v>532</v>
      </c>
      <c r="E538" s="36" t="s">
        <v>68</v>
      </c>
      <c r="F538" s="16" t="s">
        <v>10</v>
      </c>
      <c r="G538" s="14" t="s">
        <v>30</v>
      </c>
      <c r="H538" s="13" t="s">
        <v>5</v>
      </c>
      <c r="I538" s="13" t="s">
        <v>121</v>
      </c>
      <c r="J538" s="13" t="s">
        <v>283</v>
      </c>
      <c r="K538" s="13"/>
      <c r="L538" s="14">
        <v>31.5</v>
      </c>
      <c r="M538" s="14" t="s">
        <v>15</v>
      </c>
      <c r="N538" s="31" t="s">
        <v>65</v>
      </c>
      <c r="O538" s="14" t="s">
        <v>1</v>
      </c>
      <c r="P538" s="14" t="s">
        <v>35</v>
      </c>
      <c r="Q538" s="31">
        <v>5000</v>
      </c>
      <c r="R538" s="31">
        <v>1152</v>
      </c>
      <c r="S538" s="30">
        <v>3.3353547999999997E-2</v>
      </c>
      <c r="T538" s="66">
        <f t="shared" si="72"/>
        <v>1.0506367619999999</v>
      </c>
      <c r="U538" s="66">
        <f t="shared" si="73"/>
        <v>9.1235356007567606E-3</v>
      </c>
      <c r="V538" s="38">
        <f t="shared" si="74"/>
        <v>8.8413585038399994E-2</v>
      </c>
      <c r="W538" s="54">
        <v>2.6508000000000003</v>
      </c>
      <c r="X538" s="71" t="str">
        <f t="shared" si="80"/>
        <v>Q1 2023</v>
      </c>
      <c r="Y538" s="21">
        <f t="shared" si="75"/>
        <v>3840</v>
      </c>
      <c r="Z538" s="21">
        <f t="shared" si="76"/>
        <v>2160</v>
      </c>
      <c r="AA538" s="57">
        <f t="shared" si="77"/>
        <v>273540.18231454003</v>
      </c>
      <c r="AB538" s="59">
        <f t="shared" si="78"/>
        <v>1.7777777777777777</v>
      </c>
      <c r="AC538" s="61">
        <f t="shared" si="79"/>
        <v>800.09999999999991</v>
      </c>
    </row>
    <row r="539" spans="4:29">
      <c r="D539" s="12">
        <v>533</v>
      </c>
      <c r="E539" s="36" t="s">
        <v>68</v>
      </c>
      <c r="F539" s="16" t="s">
        <v>10</v>
      </c>
      <c r="G539" s="14" t="s">
        <v>30</v>
      </c>
      <c r="H539" s="13" t="s">
        <v>5</v>
      </c>
      <c r="I539" s="13" t="s">
        <v>122</v>
      </c>
      <c r="J539" s="13"/>
      <c r="K539" s="13"/>
      <c r="L539" s="14">
        <v>27</v>
      </c>
      <c r="M539" s="14" t="s">
        <v>15</v>
      </c>
      <c r="N539" s="31" t="s">
        <v>65</v>
      </c>
      <c r="O539" s="14" t="s">
        <v>2</v>
      </c>
      <c r="P539" s="14" t="s">
        <v>35</v>
      </c>
      <c r="Q539" s="31">
        <v>5000</v>
      </c>
      <c r="R539" s="31">
        <v>1152</v>
      </c>
      <c r="S539" s="30">
        <v>0.13341418999999999</v>
      </c>
      <c r="T539" s="66">
        <f t="shared" si="72"/>
        <v>3.6021831299999998</v>
      </c>
      <c r="U539" s="66">
        <f t="shared" si="73"/>
        <v>2.681202258804246E-2</v>
      </c>
      <c r="V539" s="38">
        <f t="shared" si="74"/>
        <v>0.35365433485199999</v>
      </c>
      <c r="W539" s="54">
        <v>2.6508000000000003</v>
      </c>
      <c r="X539" s="71" t="str">
        <f t="shared" si="80"/>
        <v>Q1 2023</v>
      </c>
      <c r="Y539" s="21">
        <f t="shared" si="75"/>
        <v>3840</v>
      </c>
      <c r="Z539" s="21">
        <f t="shared" si="76"/>
        <v>2160</v>
      </c>
      <c r="AA539" s="57">
        <f t="shared" si="77"/>
        <v>200968.29721068247</v>
      </c>
      <c r="AB539" s="59">
        <f t="shared" si="78"/>
        <v>1.7777777777777777</v>
      </c>
      <c r="AC539" s="61">
        <f t="shared" si="79"/>
        <v>685.8</v>
      </c>
    </row>
    <row r="540" spans="4:29">
      <c r="D540" s="12">
        <v>534</v>
      </c>
      <c r="E540" s="36" t="s">
        <v>68</v>
      </c>
      <c r="F540" s="16" t="s">
        <v>10</v>
      </c>
      <c r="G540" s="14" t="s">
        <v>30</v>
      </c>
      <c r="H540" s="13" t="s">
        <v>5</v>
      </c>
      <c r="I540" s="13" t="s">
        <v>122</v>
      </c>
      <c r="J540" s="13"/>
      <c r="K540" s="13"/>
      <c r="L540" s="14">
        <v>31.5</v>
      </c>
      <c r="M540" s="14" t="s">
        <v>15</v>
      </c>
      <c r="N540" s="31" t="s">
        <v>65</v>
      </c>
      <c r="O540" s="14" t="s">
        <v>2</v>
      </c>
      <c r="P540" s="14" t="s">
        <v>35</v>
      </c>
      <c r="Q540" s="31">
        <v>5000</v>
      </c>
      <c r="R540" s="31">
        <v>1152</v>
      </c>
      <c r="S540" s="30">
        <v>0.13341418999999999</v>
      </c>
      <c r="T540" s="66">
        <f t="shared" si="72"/>
        <v>4.2025469849999997</v>
      </c>
      <c r="U540" s="66">
        <f t="shared" si="73"/>
        <v>3.6494141855946675E-2</v>
      </c>
      <c r="V540" s="38">
        <f t="shared" si="74"/>
        <v>0.35365433485199999</v>
      </c>
      <c r="W540" s="54">
        <v>2.6508000000000003</v>
      </c>
      <c r="X540" s="71" t="str">
        <f t="shared" si="80"/>
        <v>Q1 2023</v>
      </c>
      <c r="Y540" s="21">
        <f t="shared" si="75"/>
        <v>3840</v>
      </c>
      <c r="Z540" s="21">
        <f t="shared" si="76"/>
        <v>2160</v>
      </c>
      <c r="AA540" s="57">
        <f t="shared" si="77"/>
        <v>273540.18231454003</v>
      </c>
      <c r="AB540" s="59">
        <f t="shared" si="78"/>
        <v>1.7777777777777777</v>
      </c>
      <c r="AC540" s="61">
        <f t="shared" si="79"/>
        <v>800.09999999999991</v>
      </c>
    </row>
    <row r="541" spans="4:29">
      <c r="D541" s="12">
        <v>535</v>
      </c>
      <c r="E541" s="36" t="s">
        <v>68</v>
      </c>
      <c r="F541" s="16" t="s">
        <v>10</v>
      </c>
      <c r="G541" s="14" t="s">
        <v>30</v>
      </c>
      <c r="H541" s="13" t="s">
        <v>5</v>
      </c>
      <c r="I541" s="13" t="s">
        <v>140</v>
      </c>
      <c r="J541" s="13"/>
      <c r="K541" s="13"/>
      <c r="L541" s="14">
        <v>27</v>
      </c>
      <c r="M541" s="14" t="s">
        <v>15</v>
      </c>
      <c r="N541" s="31" t="s">
        <v>65</v>
      </c>
      <c r="O541" s="14" t="s">
        <v>1</v>
      </c>
      <c r="P541" s="14" t="s">
        <v>35</v>
      </c>
      <c r="Q541" s="31">
        <v>2304</v>
      </c>
      <c r="R541" s="31">
        <v>576</v>
      </c>
      <c r="S541" s="30">
        <v>6.1477258999999999E-2</v>
      </c>
      <c r="T541" s="66">
        <f t="shared" si="72"/>
        <v>1.6598859930000001</v>
      </c>
      <c r="U541" s="66">
        <f t="shared" si="73"/>
        <v>1.2354980058410103E-2</v>
      </c>
      <c r="V541" s="38">
        <f t="shared" si="74"/>
        <v>0.16296391815720002</v>
      </c>
      <c r="W541" s="54">
        <v>2.6508000000000003</v>
      </c>
      <c r="X541" s="71" t="str">
        <f t="shared" si="80"/>
        <v>Q1 2023</v>
      </c>
      <c r="Y541" s="21">
        <f t="shared" si="75"/>
        <v>3840</v>
      </c>
      <c r="Z541" s="21">
        <f t="shared" si="76"/>
        <v>2160</v>
      </c>
      <c r="AA541" s="57">
        <f t="shared" si="77"/>
        <v>200968.29721068247</v>
      </c>
      <c r="AB541" s="59">
        <f t="shared" si="78"/>
        <v>1.7777777777777777</v>
      </c>
      <c r="AC541" s="61">
        <f t="shared" si="79"/>
        <v>685.8</v>
      </c>
    </row>
    <row r="542" spans="4:29">
      <c r="D542" s="12">
        <v>536</v>
      </c>
      <c r="E542" s="36" t="s">
        <v>68</v>
      </c>
      <c r="F542" s="16" t="s">
        <v>10</v>
      </c>
      <c r="G542" s="14" t="s">
        <v>30</v>
      </c>
      <c r="H542" s="13" t="s">
        <v>5</v>
      </c>
      <c r="I542" s="13" t="s">
        <v>140</v>
      </c>
      <c r="J542" s="13"/>
      <c r="K542" s="13"/>
      <c r="L542" s="14">
        <v>31.5</v>
      </c>
      <c r="M542" s="14" t="s">
        <v>15</v>
      </c>
      <c r="N542" s="31" t="s">
        <v>65</v>
      </c>
      <c r="O542" s="14" t="s">
        <v>1</v>
      </c>
      <c r="P542" s="14" t="s">
        <v>35</v>
      </c>
      <c r="Q542" s="31">
        <v>4608</v>
      </c>
      <c r="R542" s="31">
        <v>1152</v>
      </c>
      <c r="S542" s="30">
        <v>9.2215887999999996E-2</v>
      </c>
      <c r="T542" s="66">
        <f t="shared" si="72"/>
        <v>2.9048004719999998</v>
      </c>
      <c r="U542" s="66">
        <f t="shared" si="73"/>
        <v>2.5224750815817203E-2</v>
      </c>
      <c r="V542" s="38">
        <f t="shared" si="74"/>
        <v>0.24444587591040001</v>
      </c>
      <c r="W542" s="54">
        <v>2.6508000000000003</v>
      </c>
      <c r="X542" s="71" t="str">
        <f t="shared" si="80"/>
        <v>Q1 2023</v>
      </c>
      <c r="Y542" s="21">
        <f t="shared" si="75"/>
        <v>3840</v>
      </c>
      <c r="Z542" s="21">
        <f t="shared" si="76"/>
        <v>2160</v>
      </c>
      <c r="AA542" s="57">
        <f t="shared" si="77"/>
        <v>273540.18231454003</v>
      </c>
      <c r="AB542" s="59">
        <f t="shared" si="78"/>
        <v>1.7777777777777777</v>
      </c>
      <c r="AC542" s="61">
        <f t="shared" si="79"/>
        <v>800.09999999999991</v>
      </c>
    </row>
    <row r="543" spans="4:29">
      <c r="D543" s="12">
        <v>537</v>
      </c>
      <c r="E543" s="36" t="s">
        <v>68</v>
      </c>
      <c r="F543" s="16" t="s">
        <v>10</v>
      </c>
      <c r="G543" s="14" t="s">
        <v>30</v>
      </c>
      <c r="H543" s="13" t="s">
        <v>5</v>
      </c>
      <c r="I543" s="13" t="s">
        <v>135</v>
      </c>
      <c r="J543" s="13" t="s">
        <v>225</v>
      </c>
      <c r="K543" s="13" t="s">
        <v>95</v>
      </c>
      <c r="L543" s="14">
        <v>27</v>
      </c>
      <c r="M543" s="14" t="s">
        <v>15</v>
      </c>
      <c r="N543" s="31" t="s">
        <v>65</v>
      </c>
      <c r="O543" s="14" t="s">
        <v>2</v>
      </c>
      <c r="P543" s="14" t="s">
        <v>35</v>
      </c>
      <c r="Q543" s="31">
        <v>10368</v>
      </c>
      <c r="R543" s="31">
        <v>1152</v>
      </c>
      <c r="S543" s="30">
        <v>0.345809582</v>
      </c>
      <c r="T543" s="66">
        <f t="shared" si="72"/>
        <v>9.3368587139999999</v>
      </c>
      <c r="U543" s="66">
        <f t="shared" si="73"/>
        <v>6.9496762853677882E-2</v>
      </c>
      <c r="V543" s="38">
        <f t="shared" si="74"/>
        <v>0.91667203996560009</v>
      </c>
      <c r="W543" s="54">
        <v>2.6508000000000003</v>
      </c>
      <c r="X543" s="71" t="str">
        <f t="shared" si="80"/>
        <v>Q1 2023</v>
      </c>
      <c r="Y543" s="21">
        <f t="shared" si="75"/>
        <v>3840</v>
      </c>
      <c r="Z543" s="21">
        <f t="shared" si="76"/>
        <v>2160</v>
      </c>
      <c r="AA543" s="57">
        <f t="shared" si="77"/>
        <v>200968.29721068247</v>
      </c>
      <c r="AB543" s="59">
        <f t="shared" si="78"/>
        <v>1.7777777777777777</v>
      </c>
      <c r="AC543" s="61">
        <f t="shared" si="79"/>
        <v>685.8</v>
      </c>
    </row>
    <row r="544" spans="4:29">
      <c r="D544" s="12">
        <v>538</v>
      </c>
      <c r="E544" s="36" t="s">
        <v>68</v>
      </c>
      <c r="F544" s="16" t="s">
        <v>10</v>
      </c>
      <c r="G544" s="14" t="s">
        <v>30</v>
      </c>
      <c r="H544" s="13" t="s">
        <v>5</v>
      </c>
      <c r="I544" s="13" t="s">
        <v>144</v>
      </c>
      <c r="J544" s="13" t="s">
        <v>284</v>
      </c>
      <c r="K544" s="13" t="s">
        <v>43</v>
      </c>
      <c r="L544" s="14">
        <v>27</v>
      </c>
      <c r="M544" s="14" t="s">
        <v>15</v>
      </c>
      <c r="N544" s="31" t="s">
        <v>65</v>
      </c>
      <c r="O544" s="14" t="s">
        <v>1</v>
      </c>
      <c r="P544" s="14" t="s">
        <v>35</v>
      </c>
      <c r="Q544" s="31">
        <v>1536</v>
      </c>
      <c r="R544" s="31">
        <v>384</v>
      </c>
      <c r="S544" s="30">
        <v>5.1231049000000001E-2</v>
      </c>
      <c r="T544" s="66">
        <f t="shared" si="72"/>
        <v>1.383238323</v>
      </c>
      <c r="U544" s="66">
        <f t="shared" si="73"/>
        <v>1.0295816681847038E-2</v>
      </c>
      <c r="V544" s="38">
        <f t="shared" si="74"/>
        <v>0.13580326468920001</v>
      </c>
      <c r="W544" s="54">
        <v>2.6508000000000003</v>
      </c>
      <c r="X544" s="71" t="str">
        <f t="shared" si="80"/>
        <v>Q1 2023</v>
      </c>
      <c r="Y544" s="21">
        <f t="shared" si="75"/>
        <v>3840</v>
      </c>
      <c r="Z544" s="21">
        <f t="shared" si="76"/>
        <v>2160</v>
      </c>
      <c r="AA544" s="57">
        <f t="shared" si="77"/>
        <v>200968.29721068247</v>
      </c>
      <c r="AB544" s="59">
        <f t="shared" si="78"/>
        <v>1.7777777777777777</v>
      </c>
      <c r="AC544" s="61">
        <f t="shared" si="79"/>
        <v>685.8</v>
      </c>
    </row>
    <row r="545" spans="4:29">
      <c r="D545" s="12">
        <v>539</v>
      </c>
      <c r="E545" s="36" t="s">
        <v>68</v>
      </c>
      <c r="F545" s="16" t="s">
        <v>10</v>
      </c>
      <c r="G545" s="14" t="s">
        <v>30</v>
      </c>
      <c r="H545" s="13" t="s">
        <v>5</v>
      </c>
      <c r="I545" s="13" t="s">
        <v>144</v>
      </c>
      <c r="J545" s="13" t="s">
        <v>285</v>
      </c>
      <c r="K545" s="13" t="s">
        <v>43</v>
      </c>
      <c r="L545" s="14">
        <v>27</v>
      </c>
      <c r="M545" s="14" t="s">
        <v>15</v>
      </c>
      <c r="N545" s="31" t="s">
        <v>65</v>
      </c>
      <c r="O545" s="14" t="s">
        <v>1</v>
      </c>
      <c r="P545" s="14" t="s">
        <v>35</v>
      </c>
      <c r="Q545" s="31">
        <v>2304</v>
      </c>
      <c r="R545" s="31">
        <v>1152</v>
      </c>
      <c r="S545" s="30">
        <v>6.1477258999999999E-2</v>
      </c>
      <c r="T545" s="66">
        <f t="shared" si="72"/>
        <v>1.6598859930000001</v>
      </c>
      <c r="U545" s="66">
        <f t="shared" si="73"/>
        <v>1.2354980058410103E-2</v>
      </c>
      <c r="V545" s="38">
        <f t="shared" si="74"/>
        <v>0.16296391815720002</v>
      </c>
      <c r="W545" s="54">
        <v>2.6508000000000003</v>
      </c>
      <c r="X545" s="71" t="str">
        <f t="shared" si="80"/>
        <v>Q1 2023</v>
      </c>
      <c r="Y545" s="21">
        <f t="shared" si="75"/>
        <v>3840</v>
      </c>
      <c r="Z545" s="21">
        <f t="shared" si="76"/>
        <v>2160</v>
      </c>
      <c r="AA545" s="57">
        <f t="shared" si="77"/>
        <v>200968.29721068247</v>
      </c>
      <c r="AB545" s="59">
        <f t="shared" si="78"/>
        <v>1.7777777777777777</v>
      </c>
      <c r="AC545" s="61">
        <f t="shared" si="79"/>
        <v>685.8</v>
      </c>
    </row>
    <row r="546" spans="4:29">
      <c r="D546" s="12">
        <v>540</v>
      </c>
      <c r="E546" s="36" t="s">
        <v>68</v>
      </c>
      <c r="F546" s="16" t="s">
        <v>10</v>
      </c>
      <c r="G546" s="14" t="s">
        <v>30</v>
      </c>
      <c r="H546" s="13" t="s">
        <v>5</v>
      </c>
      <c r="I546" s="13" t="s">
        <v>144</v>
      </c>
      <c r="J546" s="13" t="s">
        <v>286</v>
      </c>
      <c r="K546" s="13" t="s">
        <v>43</v>
      </c>
      <c r="L546" s="14">
        <v>31.5</v>
      </c>
      <c r="M546" s="14" t="s">
        <v>15</v>
      </c>
      <c r="N546" s="31" t="s">
        <v>65</v>
      </c>
      <c r="O546" s="14" t="s">
        <v>1</v>
      </c>
      <c r="P546" s="14" t="s">
        <v>35</v>
      </c>
      <c r="Q546" s="31">
        <v>2304</v>
      </c>
      <c r="R546" s="31">
        <v>1152</v>
      </c>
      <c r="S546" s="30">
        <v>4.6107943999999998E-2</v>
      </c>
      <c r="T546" s="66">
        <f t="shared" si="72"/>
        <v>1.4524002359999999</v>
      </c>
      <c r="U546" s="66">
        <f t="shared" si="73"/>
        <v>1.2612375407908601E-2</v>
      </c>
      <c r="V546" s="38">
        <f t="shared" si="74"/>
        <v>0.12222293795520001</v>
      </c>
      <c r="W546" s="54">
        <v>2.6508000000000003</v>
      </c>
      <c r="X546" s="71" t="str">
        <f t="shared" si="80"/>
        <v>Q1 2023</v>
      </c>
      <c r="Y546" s="21">
        <f t="shared" si="75"/>
        <v>3840</v>
      </c>
      <c r="Z546" s="21">
        <f t="shared" si="76"/>
        <v>2160</v>
      </c>
      <c r="AA546" s="57">
        <f t="shared" si="77"/>
        <v>273540.18231454003</v>
      </c>
      <c r="AB546" s="59">
        <f t="shared" si="78"/>
        <v>1.7777777777777777</v>
      </c>
      <c r="AC546" s="61">
        <f t="shared" si="79"/>
        <v>800.09999999999991</v>
      </c>
    </row>
    <row r="547" spans="4:29">
      <c r="D547" s="12">
        <v>541</v>
      </c>
      <c r="E547" s="36" t="s">
        <v>68</v>
      </c>
      <c r="F547" s="16" t="s">
        <v>10</v>
      </c>
      <c r="G547" s="14" t="s">
        <v>30</v>
      </c>
      <c r="H547" s="13" t="s">
        <v>5</v>
      </c>
      <c r="I547" s="13" t="s">
        <v>145</v>
      </c>
      <c r="J547" s="13"/>
      <c r="K547" s="13" t="s">
        <v>43</v>
      </c>
      <c r="L547" s="14">
        <v>27</v>
      </c>
      <c r="M547" s="14" t="s">
        <v>15</v>
      </c>
      <c r="N547" s="31" t="s">
        <v>65</v>
      </c>
      <c r="O547" s="14" t="s">
        <v>1</v>
      </c>
      <c r="P547" s="14" t="s">
        <v>35</v>
      </c>
      <c r="Q547" s="31">
        <v>2304</v>
      </c>
      <c r="R547" s="31">
        <v>1152</v>
      </c>
      <c r="S547" s="30">
        <v>7.6846574000000001E-2</v>
      </c>
      <c r="T547" s="66">
        <f t="shared" si="72"/>
        <v>2.0748574980000001</v>
      </c>
      <c r="U547" s="66">
        <f t="shared" si="73"/>
        <v>1.5443725123254703E-2</v>
      </c>
      <c r="V547" s="38">
        <f t="shared" si="74"/>
        <v>0.20370489835920003</v>
      </c>
      <c r="W547" s="54">
        <v>2.6508000000000003</v>
      </c>
      <c r="X547" s="71" t="str">
        <f t="shared" si="80"/>
        <v>Q1 2023</v>
      </c>
      <c r="Y547" s="21">
        <f t="shared" si="75"/>
        <v>3840</v>
      </c>
      <c r="Z547" s="21">
        <f t="shared" si="76"/>
        <v>2160</v>
      </c>
      <c r="AA547" s="57">
        <f t="shared" si="77"/>
        <v>200968.29721068247</v>
      </c>
      <c r="AB547" s="59">
        <f t="shared" si="78"/>
        <v>1.7777777777777777</v>
      </c>
      <c r="AC547" s="61">
        <f t="shared" si="79"/>
        <v>685.8</v>
      </c>
    </row>
    <row r="548" spans="4:29">
      <c r="D548" s="12">
        <v>542</v>
      </c>
      <c r="E548" s="36" t="s">
        <v>68</v>
      </c>
      <c r="F548" s="16" t="s">
        <v>10</v>
      </c>
      <c r="G548" s="14" t="s">
        <v>30</v>
      </c>
      <c r="H548" s="13" t="s">
        <v>5</v>
      </c>
      <c r="I548" s="13" t="s">
        <v>145</v>
      </c>
      <c r="J548" s="13"/>
      <c r="K548" s="13" t="s">
        <v>43</v>
      </c>
      <c r="L548" s="14">
        <v>31.5</v>
      </c>
      <c r="M548" s="14" t="s">
        <v>15</v>
      </c>
      <c r="N548" s="31" t="s">
        <v>65</v>
      </c>
      <c r="O548" s="14" t="s">
        <v>1</v>
      </c>
      <c r="P548" s="14" t="s">
        <v>35</v>
      </c>
      <c r="Q548" s="31">
        <v>2304</v>
      </c>
      <c r="R548" s="31">
        <v>1152</v>
      </c>
      <c r="S548" s="30">
        <v>4.6107943999999998E-2</v>
      </c>
      <c r="T548" s="66">
        <f t="shared" si="72"/>
        <v>1.4524002359999999</v>
      </c>
      <c r="U548" s="66">
        <f t="shared" si="73"/>
        <v>1.2612375407908601E-2</v>
      </c>
      <c r="V548" s="38">
        <f t="shared" si="74"/>
        <v>0.12222293795520001</v>
      </c>
      <c r="W548" s="54">
        <v>2.6508000000000003</v>
      </c>
      <c r="X548" s="71" t="str">
        <f t="shared" si="80"/>
        <v>Q1 2023</v>
      </c>
      <c r="Y548" s="21">
        <f t="shared" si="75"/>
        <v>3840</v>
      </c>
      <c r="Z548" s="21">
        <f t="shared" si="76"/>
        <v>2160</v>
      </c>
      <c r="AA548" s="57">
        <f t="shared" si="77"/>
        <v>273540.18231454003</v>
      </c>
      <c r="AB548" s="59">
        <f t="shared" si="78"/>
        <v>1.7777777777777777</v>
      </c>
      <c r="AC548" s="61">
        <f t="shared" si="79"/>
        <v>800.09999999999991</v>
      </c>
    </row>
    <row r="549" spans="4:29">
      <c r="D549" s="12">
        <v>543</v>
      </c>
      <c r="E549" s="36" t="s">
        <v>68</v>
      </c>
      <c r="F549" s="16" t="s">
        <v>10</v>
      </c>
      <c r="G549" s="14" t="s">
        <v>30</v>
      </c>
      <c r="H549" s="13" t="s">
        <v>5</v>
      </c>
      <c r="I549" s="13" t="s">
        <v>166</v>
      </c>
      <c r="J549" s="13" t="s">
        <v>287</v>
      </c>
      <c r="K549" s="13" t="s">
        <v>167</v>
      </c>
      <c r="L549" s="14">
        <v>27</v>
      </c>
      <c r="M549" s="14" t="s">
        <v>143</v>
      </c>
      <c r="N549" s="31">
        <v>1000000</v>
      </c>
      <c r="O549" s="14" t="s">
        <v>1</v>
      </c>
      <c r="P549" s="14" t="s">
        <v>35</v>
      </c>
      <c r="Q549" s="31">
        <v>2304</v>
      </c>
      <c r="R549" s="31">
        <v>1152</v>
      </c>
      <c r="S549" s="30">
        <v>3.0738629E-2</v>
      </c>
      <c r="T549" s="66">
        <f t="shared" si="72"/>
        <v>0.82994298300000002</v>
      </c>
      <c r="U549" s="66">
        <f t="shared" si="73"/>
        <v>6.1774899287209036E-3</v>
      </c>
      <c r="V549" s="38">
        <f t="shared" si="74"/>
        <v>8.148195775320001E-2</v>
      </c>
      <c r="W549" s="54">
        <v>2.6508000000000003</v>
      </c>
      <c r="X549" s="71" t="str">
        <f t="shared" si="80"/>
        <v>Q1 2023</v>
      </c>
      <c r="Y549" s="21">
        <f t="shared" si="75"/>
        <v>2560</v>
      </c>
      <c r="Z549" s="21">
        <f t="shared" si="76"/>
        <v>1440</v>
      </c>
      <c r="AA549" s="57">
        <f t="shared" si="77"/>
        <v>200968.29721068247</v>
      </c>
      <c r="AB549" s="59">
        <f t="shared" si="78"/>
        <v>1.7777777777777777</v>
      </c>
      <c r="AC549" s="61">
        <f t="shared" si="79"/>
        <v>685.8</v>
      </c>
    </row>
    <row r="550" spans="4:29">
      <c r="D550" s="12">
        <v>544</v>
      </c>
      <c r="E550" s="36" t="s">
        <v>68</v>
      </c>
      <c r="F550" s="16" t="s">
        <v>10</v>
      </c>
      <c r="G550" s="14" t="s">
        <v>30</v>
      </c>
      <c r="H550" s="13" t="s">
        <v>5</v>
      </c>
      <c r="I550" s="13" t="s">
        <v>166</v>
      </c>
      <c r="J550" s="13" t="s">
        <v>288</v>
      </c>
      <c r="K550" s="13" t="s">
        <v>43</v>
      </c>
      <c r="L550" s="14">
        <v>34</v>
      </c>
      <c r="M550" s="14" t="s">
        <v>117</v>
      </c>
      <c r="N550" s="31">
        <v>1000000</v>
      </c>
      <c r="O550" s="14" t="s">
        <v>1</v>
      </c>
      <c r="P550" s="14" t="s">
        <v>35</v>
      </c>
      <c r="Q550" s="31">
        <v>2304</v>
      </c>
      <c r="R550" s="31">
        <v>1152</v>
      </c>
      <c r="S550" s="30">
        <v>3.0738629E-2</v>
      </c>
      <c r="T550" s="66">
        <f t="shared" si="72"/>
        <v>1.0451133859999999</v>
      </c>
      <c r="U550" s="66">
        <f t="shared" si="73"/>
        <v>8.1656543976866419E-3</v>
      </c>
      <c r="V550" s="38">
        <f t="shared" si="74"/>
        <v>8.148195775320001E-2</v>
      </c>
      <c r="W550" s="54">
        <v>2.6508000000000003</v>
      </c>
      <c r="X550" s="71" t="str">
        <f t="shared" si="80"/>
        <v>Q1 2023</v>
      </c>
      <c r="Y550" s="21">
        <f t="shared" si="75"/>
        <v>3440</v>
      </c>
      <c r="Z550" s="21">
        <f t="shared" si="76"/>
        <v>1440</v>
      </c>
      <c r="AA550" s="57">
        <f t="shared" si="77"/>
        <v>265647.97010584443</v>
      </c>
      <c r="AB550" s="59">
        <f t="shared" si="78"/>
        <v>2.3888888888888888</v>
      </c>
      <c r="AC550" s="61">
        <f t="shared" si="79"/>
        <v>863.59999999999991</v>
      </c>
    </row>
    <row r="551" spans="4:29">
      <c r="D551" s="12">
        <v>545</v>
      </c>
      <c r="E551" s="36" t="s">
        <v>68</v>
      </c>
      <c r="F551" s="16" t="s">
        <v>10</v>
      </c>
      <c r="G551" s="14" t="s">
        <v>30</v>
      </c>
      <c r="H551" s="13" t="s">
        <v>5</v>
      </c>
      <c r="I551" s="13" t="s">
        <v>36</v>
      </c>
      <c r="J551" s="13" t="s">
        <v>220</v>
      </c>
      <c r="K551" s="13" t="s">
        <v>98</v>
      </c>
      <c r="L551" s="14">
        <v>34</v>
      </c>
      <c r="M551" s="14" t="s">
        <v>117</v>
      </c>
      <c r="N551" s="31">
        <v>1000000</v>
      </c>
      <c r="O551" s="14" t="s">
        <v>1</v>
      </c>
      <c r="P551" s="14" t="s">
        <v>35</v>
      </c>
      <c r="Q551" s="31">
        <v>4608</v>
      </c>
      <c r="R551" s="31">
        <v>1152</v>
      </c>
      <c r="S551" s="30">
        <v>6.1477258999999999E-2</v>
      </c>
      <c r="T551" s="66">
        <f t="shared" si="72"/>
        <v>2.090226806</v>
      </c>
      <c r="U551" s="66">
        <f t="shared" si="73"/>
        <v>1.6331309061021256E-2</v>
      </c>
      <c r="V551" s="38">
        <f t="shared" si="74"/>
        <v>0.16296391815720002</v>
      </c>
      <c r="W551" s="54">
        <v>2.6508000000000003</v>
      </c>
      <c r="X551" s="71" t="str">
        <f t="shared" si="80"/>
        <v>Q1 2023</v>
      </c>
      <c r="Y551" s="21">
        <f t="shared" si="75"/>
        <v>3440</v>
      </c>
      <c r="Z551" s="21">
        <f t="shared" si="76"/>
        <v>1440</v>
      </c>
      <c r="AA551" s="57">
        <f t="shared" si="77"/>
        <v>265647.97010584443</v>
      </c>
      <c r="AB551" s="59">
        <f t="shared" si="78"/>
        <v>2.3888888888888888</v>
      </c>
      <c r="AC551" s="61">
        <f t="shared" si="79"/>
        <v>863.59999999999991</v>
      </c>
    </row>
    <row r="552" spans="4:29">
      <c r="D552" s="12">
        <v>546</v>
      </c>
      <c r="E552" s="36" t="s">
        <v>68</v>
      </c>
      <c r="F552" s="16" t="s">
        <v>10</v>
      </c>
      <c r="G552" s="14" t="s">
        <v>30</v>
      </c>
      <c r="H552" s="13" t="s">
        <v>5</v>
      </c>
      <c r="I552" s="13" t="s">
        <v>76</v>
      </c>
      <c r="J552" s="13"/>
      <c r="K552" s="13"/>
      <c r="L552" s="14">
        <v>31.5</v>
      </c>
      <c r="M552" s="14" t="s">
        <v>15</v>
      </c>
      <c r="N552" s="31" t="s">
        <v>65</v>
      </c>
      <c r="O552" s="14" t="s">
        <v>1</v>
      </c>
      <c r="P552" s="14" t="s">
        <v>35</v>
      </c>
      <c r="Q552" s="31">
        <v>5000</v>
      </c>
      <c r="R552" s="31">
        <v>1152</v>
      </c>
      <c r="S552" s="30">
        <v>0.333535476</v>
      </c>
      <c r="T552" s="66">
        <f t="shared" si="72"/>
        <v>10.506367493999999</v>
      </c>
      <c r="U552" s="66">
        <f t="shared" si="73"/>
        <v>9.1235354913406883E-2</v>
      </c>
      <c r="V552" s="38">
        <f t="shared" si="74"/>
        <v>0.88413583978080013</v>
      </c>
      <c r="W552" s="54">
        <v>2.6508000000000003</v>
      </c>
      <c r="X552" s="71" t="str">
        <f t="shared" si="80"/>
        <v>Q1 2023</v>
      </c>
      <c r="Y552" s="21">
        <f t="shared" si="75"/>
        <v>3840</v>
      </c>
      <c r="Z552" s="21">
        <f t="shared" si="76"/>
        <v>2160</v>
      </c>
      <c r="AA552" s="57">
        <f t="shared" si="77"/>
        <v>273540.18231454003</v>
      </c>
      <c r="AB552" s="59">
        <f t="shared" si="78"/>
        <v>1.7777777777777777</v>
      </c>
      <c r="AC552" s="61">
        <f t="shared" si="79"/>
        <v>800.09999999999991</v>
      </c>
    </row>
    <row r="553" spans="4:29">
      <c r="D553" s="12">
        <v>547</v>
      </c>
      <c r="E553" s="36" t="s">
        <v>68</v>
      </c>
      <c r="F553" s="16" t="s">
        <v>10</v>
      </c>
      <c r="G553" s="14" t="s">
        <v>30</v>
      </c>
      <c r="H553" s="13" t="s">
        <v>6</v>
      </c>
      <c r="I553" s="13" t="s">
        <v>125</v>
      </c>
      <c r="J553" s="13"/>
      <c r="K553" s="13" t="s">
        <v>123</v>
      </c>
      <c r="L553" s="14">
        <v>55</v>
      </c>
      <c r="M553" s="14" t="s">
        <v>15</v>
      </c>
      <c r="N553" s="31">
        <v>1000000</v>
      </c>
      <c r="O553" s="14" t="s">
        <v>1</v>
      </c>
      <c r="P553" s="14" t="s">
        <v>35</v>
      </c>
      <c r="Q553" s="31">
        <v>4000</v>
      </c>
      <c r="R553" s="31">
        <v>500</v>
      </c>
      <c r="S553" s="30">
        <v>1.7076483E-2</v>
      </c>
      <c r="T553" s="66">
        <f t="shared" si="72"/>
        <v>0.93920656499999999</v>
      </c>
      <c r="U553" s="66">
        <f t="shared" si="73"/>
        <v>1.4240453944228985E-2</v>
      </c>
      <c r="V553" s="38">
        <f t="shared" si="74"/>
        <v>4.5266341136400004E-2</v>
      </c>
      <c r="W553" s="54">
        <v>2.6508000000000003</v>
      </c>
      <c r="X553" s="71" t="str">
        <f t="shared" si="80"/>
        <v>Q1 2023</v>
      </c>
      <c r="Y553" s="21">
        <f t="shared" si="75"/>
        <v>3840</v>
      </c>
      <c r="Z553" s="21">
        <f t="shared" si="76"/>
        <v>2160</v>
      </c>
      <c r="AA553" s="57">
        <f t="shared" si="77"/>
        <v>833921.94658753707</v>
      </c>
      <c r="AB553" s="59">
        <f t="shared" si="78"/>
        <v>1.7777777777777777</v>
      </c>
      <c r="AC553" s="61">
        <f t="shared" si="79"/>
        <v>1397</v>
      </c>
    </row>
    <row r="554" spans="4:29">
      <c r="D554" s="12">
        <v>548</v>
      </c>
      <c r="E554" s="36" t="s">
        <v>68</v>
      </c>
      <c r="F554" s="16" t="s">
        <v>10</v>
      </c>
      <c r="G554" s="14" t="s">
        <v>30</v>
      </c>
      <c r="H554" s="13" t="s">
        <v>6</v>
      </c>
      <c r="I554" s="13" t="s">
        <v>125</v>
      </c>
      <c r="J554" s="13"/>
      <c r="K554" s="13" t="s">
        <v>123</v>
      </c>
      <c r="L554" s="14">
        <v>65</v>
      </c>
      <c r="M554" s="14" t="s">
        <v>15</v>
      </c>
      <c r="N554" s="31">
        <v>1000000</v>
      </c>
      <c r="O554" s="14" t="s">
        <v>2</v>
      </c>
      <c r="P554" s="14" t="s">
        <v>35</v>
      </c>
      <c r="Q554" s="31">
        <v>16384</v>
      </c>
      <c r="R554" s="31">
        <v>1000</v>
      </c>
      <c r="S554" s="30">
        <v>0.12539175</v>
      </c>
      <c r="T554" s="66">
        <f t="shared" si="72"/>
        <v>8.1504637500000001</v>
      </c>
      <c r="U554" s="66">
        <f t="shared" si="73"/>
        <v>0.14604802933534719</v>
      </c>
      <c r="V554" s="38">
        <f t="shared" si="74"/>
        <v>0.33238845090000002</v>
      </c>
      <c r="W554" s="54">
        <v>2.6508000000000003</v>
      </c>
      <c r="X554" s="71" t="str">
        <f t="shared" si="80"/>
        <v>Q1 2023</v>
      </c>
      <c r="Y554" s="21">
        <f t="shared" si="75"/>
        <v>3840</v>
      </c>
      <c r="Z554" s="21">
        <f t="shared" si="76"/>
        <v>2160</v>
      </c>
      <c r="AA554" s="57">
        <f t="shared" si="77"/>
        <v>1164733.9584569733</v>
      </c>
      <c r="AB554" s="59">
        <f t="shared" si="78"/>
        <v>1.7777777777777777</v>
      </c>
      <c r="AC554" s="61">
        <f t="shared" si="79"/>
        <v>1651</v>
      </c>
    </row>
    <row r="555" spans="4:29">
      <c r="D555" s="12">
        <v>549</v>
      </c>
      <c r="E555" s="36" t="s">
        <v>68</v>
      </c>
      <c r="F555" s="16" t="s">
        <v>10</v>
      </c>
      <c r="G555" s="14" t="s">
        <v>30</v>
      </c>
      <c r="H555" s="13" t="s">
        <v>6</v>
      </c>
      <c r="I555" s="13" t="s">
        <v>125</v>
      </c>
      <c r="J555" s="13"/>
      <c r="K555" s="13" t="s">
        <v>123</v>
      </c>
      <c r="L555" s="14">
        <v>75</v>
      </c>
      <c r="M555" s="14" t="s">
        <v>15</v>
      </c>
      <c r="N555" s="31">
        <v>1000000</v>
      </c>
      <c r="O555" s="14" t="s">
        <v>2</v>
      </c>
      <c r="P555" s="14" t="s">
        <v>35</v>
      </c>
      <c r="Q555" s="31">
        <v>12000</v>
      </c>
      <c r="R555" s="31">
        <v>1000</v>
      </c>
      <c r="S555" s="30">
        <v>4.1966233999999998E-2</v>
      </c>
      <c r="T555" s="66">
        <f t="shared" si="72"/>
        <v>3.14746755</v>
      </c>
      <c r="U555" s="66">
        <f t="shared" si="73"/>
        <v>6.5076254531829081E-2</v>
      </c>
      <c r="V555" s="38">
        <f t="shared" si="74"/>
        <v>0.1112440930872</v>
      </c>
      <c r="W555" s="54">
        <v>2.6508000000000003</v>
      </c>
      <c r="X555" s="71" t="str">
        <f t="shared" si="80"/>
        <v>Q1 2023</v>
      </c>
      <c r="Y555" s="21">
        <f t="shared" si="75"/>
        <v>3840</v>
      </c>
      <c r="Z555" s="21">
        <f t="shared" si="76"/>
        <v>2160</v>
      </c>
      <c r="AA555" s="57">
        <f t="shared" si="77"/>
        <v>1550681.3056379822</v>
      </c>
      <c r="AB555" s="59">
        <f t="shared" si="78"/>
        <v>1.7777777777777777</v>
      </c>
      <c r="AC555" s="61">
        <f t="shared" si="79"/>
        <v>1905</v>
      </c>
    </row>
    <row r="556" spans="4:29">
      <c r="D556" s="12">
        <v>550</v>
      </c>
      <c r="E556" s="36" t="s">
        <v>68</v>
      </c>
      <c r="F556" s="16" t="s">
        <v>10</v>
      </c>
      <c r="G556" s="14" t="s">
        <v>30</v>
      </c>
      <c r="H556" s="13" t="s">
        <v>6</v>
      </c>
      <c r="I556" s="13" t="s">
        <v>125</v>
      </c>
      <c r="J556" s="13"/>
      <c r="K556" s="13" t="s">
        <v>123</v>
      </c>
      <c r="L556" s="14">
        <v>86</v>
      </c>
      <c r="M556" s="14" t="s">
        <v>15</v>
      </c>
      <c r="N556" s="31">
        <v>1000000</v>
      </c>
      <c r="O556" s="14" t="s">
        <v>2</v>
      </c>
      <c r="P556" s="14" t="s">
        <v>35</v>
      </c>
      <c r="Q556" s="31">
        <v>18000</v>
      </c>
      <c r="R556" s="31">
        <v>1200</v>
      </c>
      <c r="S556" s="30">
        <v>2.2295111999999999E-2</v>
      </c>
      <c r="T556" s="66">
        <f t="shared" si="72"/>
        <v>1.9173796319999998</v>
      </c>
      <c r="U556" s="66">
        <f t="shared" si="73"/>
        <v>4.5457608639856949E-2</v>
      </c>
      <c r="V556" s="38">
        <f t="shared" si="74"/>
        <v>5.9099882889600004E-2</v>
      </c>
      <c r="W556" s="54">
        <v>2.6508000000000003</v>
      </c>
      <c r="X556" s="71" t="str">
        <f t="shared" si="80"/>
        <v>Q1 2023</v>
      </c>
      <c r="Y556" s="21">
        <f t="shared" si="75"/>
        <v>3840</v>
      </c>
      <c r="Z556" s="21">
        <f t="shared" si="76"/>
        <v>2160</v>
      </c>
      <c r="AA556" s="57">
        <f t="shared" si="77"/>
        <v>2038904.6998219588</v>
      </c>
      <c r="AB556" s="59">
        <f t="shared" si="78"/>
        <v>1.7777777777777777</v>
      </c>
      <c r="AC556" s="61">
        <f t="shared" si="79"/>
        <v>2184.4</v>
      </c>
    </row>
    <row r="557" spans="4:29">
      <c r="D557" s="12">
        <v>551</v>
      </c>
      <c r="E557" s="36" t="s">
        <v>68</v>
      </c>
      <c r="F557" s="16" t="s">
        <v>10</v>
      </c>
      <c r="G557" s="14" t="s">
        <v>30</v>
      </c>
      <c r="H557" s="13" t="s">
        <v>6</v>
      </c>
      <c r="I557" s="13" t="s">
        <v>125</v>
      </c>
      <c r="J557" s="13"/>
      <c r="K557" s="13" t="s">
        <v>123</v>
      </c>
      <c r="L557" s="14">
        <v>65</v>
      </c>
      <c r="M557" s="14" t="s">
        <v>52</v>
      </c>
      <c r="N557" s="31">
        <v>1000000</v>
      </c>
      <c r="O557" s="14" t="s">
        <v>2</v>
      </c>
      <c r="P557" s="14" t="s">
        <v>35</v>
      </c>
      <c r="Q557" s="31">
        <v>12000</v>
      </c>
      <c r="R557" s="31">
        <v>1000</v>
      </c>
      <c r="S557" s="30">
        <v>5.9347970000000003E-3</v>
      </c>
      <c r="T557" s="66">
        <f t="shared" si="72"/>
        <v>0.38576180500000001</v>
      </c>
      <c r="U557" s="66">
        <f t="shared" si="73"/>
        <v>6.9124596024485703E-3</v>
      </c>
      <c r="V557" s="38">
        <f t="shared" si="74"/>
        <v>1.5731959887600004E-2</v>
      </c>
      <c r="W557" s="54">
        <v>2.6508000000000003</v>
      </c>
      <c r="X557" s="71" t="str">
        <f t="shared" si="80"/>
        <v>Q1 2023</v>
      </c>
      <c r="Y557" s="21">
        <f t="shared" si="75"/>
        <v>7680</v>
      </c>
      <c r="Z557" s="21">
        <f t="shared" si="76"/>
        <v>4320</v>
      </c>
      <c r="AA557" s="57">
        <f t="shared" si="77"/>
        <v>1164733.9584569733</v>
      </c>
      <c r="AB557" s="59">
        <f t="shared" si="78"/>
        <v>1.7777777777777777</v>
      </c>
      <c r="AC557" s="61">
        <f t="shared" si="79"/>
        <v>1651</v>
      </c>
    </row>
    <row r="558" spans="4:29">
      <c r="D558" s="12">
        <v>552</v>
      </c>
      <c r="E558" s="36" t="s">
        <v>68</v>
      </c>
      <c r="F558" s="16" t="s">
        <v>10</v>
      </c>
      <c r="G558" s="14" t="s">
        <v>30</v>
      </c>
      <c r="H558" s="13" t="s">
        <v>6</v>
      </c>
      <c r="I558" s="13" t="s">
        <v>125</v>
      </c>
      <c r="J558" s="13"/>
      <c r="K558" s="13" t="s">
        <v>123</v>
      </c>
      <c r="L558" s="14">
        <v>75</v>
      </c>
      <c r="M558" s="14" t="s">
        <v>52</v>
      </c>
      <c r="N558" s="31">
        <v>1000000</v>
      </c>
      <c r="O558" s="14" t="s">
        <v>2</v>
      </c>
      <c r="P558" s="14" t="s">
        <v>35</v>
      </c>
      <c r="Q558" s="31">
        <v>16000</v>
      </c>
      <c r="R558" s="31">
        <v>2000</v>
      </c>
      <c r="S558" s="30">
        <v>1.9841358E-2</v>
      </c>
      <c r="T558" s="66">
        <f t="shared" si="72"/>
        <v>1.4881018500000001</v>
      </c>
      <c r="U558" s="66">
        <f t="shared" si="73"/>
        <v>3.076762292907062E-2</v>
      </c>
      <c r="V558" s="38">
        <f t="shared" si="74"/>
        <v>5.2595471786400005E-2</v>
      </c>
      <c r="W558" s="54">
        <v>2.6508000000000003</v>
      </c>
      <c r="X558" s="71" t="str">
        <f t="shared" si="80"/>
        <v>Q1 2023</v>
      </c>
      <c r="Y558" s="21">
        <f t="shared" si="75"/>
        <v>7680</v>
      </c>
      <c r="Z558" s="21">
        <f t="shared" si="76"/>
        <v>4320</v>
      </c>
      <c r="AA558" s="57">
        <f t="shared" si="77"/>
        <v>1550681.3056379822</v>
      </c>
      <c r="AB558" s="59">
        <f t="shared" si="78"/>
        <v>1.7777777777777777</v>
      </c>
      <c r="AC558" s="61">
        <f t="shared" si="79"/>
        <v>1905</v>
      </c>
    </row>
    <row r="559" spans="4:29">
      <c r="D559" s="12">
        <v>553</v>
      </c>
      <c r="E559" s="36" t="s">
        <v>68</v>
      </c>
      <c r="F559" s="16" t="s">
        <v>10</v>
      </c>
      <c r="G559" s="14" t="s">
        <v>30</v>
      </c>
      <c r="H559" s="13" t="s">
        <v>6</v>
      </c>
      <c r="I559" s="13" t="s">
        <v>125</v>
      </c>
      <c r="J559" s="13"/>
      <c r="K559" s="13" t="s">
        <v>123</v>
      </c>
      <c r="L559" s="14">
        <v>86</v>
      </c>
      <c r="M559" s="14" t="s">
        <v>52</v>
      </c>
      <c r="N559" s="31">
        <v>1000000</v>
      </c>
      <c r="O559" s="14" t="s">
        <v>2</v>
      </c>
      <c r="P559" s="14" t="s">
        <v>35</v>
      </c>
      <c r="Q559" s="31">
        <v>28800</v>
      </c>
      <c r="R559" s="31">
        <v>2400</v>
      </c>
      <c r="S559" s="30">
        <v>1.9653510999999999E-2</v>
      </c>
      <c r="T559" s="66">
        <f t="shared" si="72"/>
        <v>1.690201946</v>
      </c>
      <c r="U559" s="66">
        <f t="shared" si="73"/>
        <v>4.0071635945902566E-2</v>
      </c>
      <c r="V559" s="38">
        <f t="shared" si="74"/>
        <v>5.2097526958800003E-2</v>
      </c>
      <c r="W559" s="54">
        <v>2.6508000000000003</v>
      </c>
      <c r="X559" s="71" t="str">
        <f t="shared" si="80"/>
        <v>Q1 2023</v>
      </c>
      <c r="Y559" s="21">
        <f t="shared" si="75"/>
        <v>7680</v>
      </c>
      <c r="Z559" s="21">
        <f t="shared" si="76"/>
        <v>4320</v>
      </c>
      <c r="AA559" s="57">
        <f t="shared" si="77"/>
        <v>2038904.6998219588</v>
      </c>
      <c r="AB559" s="59">
        <f t="shared" si="78"/>
        <v>1.7777777777777777</v>
      </c>
      <c r="AC559" s="61">
        <f t="shared" si="79"/>
        <v>2184.4</v>
      </c>
    </row>
    <row r="560" spans="4:29">
      <c r="D560" s="12">
        <v>554</v>
      </c>
      <c r="E560" s="36" t="s">
        <v>68</v>
      </c>
      <c r="F560" s="16" t="s">
        <v>10</v>
      </c>
      <c r="G560" s="14" t="s">
        <v>30</v>
      </c>
      <c r="H560" s="13" t="s">
        <v>6</v>
      </c>
      <c r="I560" s="13" t="s">
        <v>53</v>
      </c>
      <c r="J560" s="13" t="s">
        <v>126</v>
      </c>
      <c r="K560" s="13" t="s">
        <v>123</v>
      </c>
      <c r="L560" s="14">
        <v>43</v>
      </c>
      <c r="M560" s="14" t="s">
        <v>15</v>
      </c>
      <c r="N560" s="31">
        <v>1000000</v>
      </c>
      <c r="O560" s="14" t="s">
        <v>1</v>
      </c>
      <c r="P560" s="14" t="s">
        <v>35</v>
      </c>
      <c r="Q560" s="31">
        <v>3614.6269090909086</v>
      </c>
      <c r="R560" s="31">
        <v>301.21890909090905</v>
      </c>
      <c r="S560" s="30">
        <v>0.156777526</v>
      </c>
      <c r="T560" s="66">
        <f t="shared" si="72"/>
        <v>6.7414336180000003</v>
      </c>
      <c r="U560" s="66">
        <f t="shared" si="73"/>
        <v>7.9913608646964826E-2</v>
      </c>
      <c r="V560" s="38">
        <f t="shared" si="74"/>
        <v>0.41558586592080005</v>
      </c>
      <c r="W560" s="54">
        <v>2.6508000000000003</v>
      </c>
      <c r="X560" s="71" t="str">
        <f t="shared" si="80"/>
        <v>Q1 2023</v>
      </c>
      <c r="Y560" s="21">
        <f t="shared" si="75"/>
        <v>3840</v>
      </c>
      <c r="Z560" s="21">
        <f t="shared" si="76"/>
        <v>2160</v>
      </c>
      <c r="AA560" s="57">
        <f t="shared" si="77"/>
        <v>509726.1749554897</v>
      </c>
      <c r="AB560" s="59">
        <f t="shared" si="78"/>
        <v>1.7777777777777777</v>
      </c>
      <c r="AC560" s="61">
        <f t="shared" si="79"/>
        <v>1092.2</v>
      </c>
    </row>
    <row r="561" spans="4:29">
      <c r="D561" s="12">
        <v>555</v>
      </c>
      <c r="E561" s="36" t="s">
        <v>68</v>
      </c>
      <c r="F561" s="16" t="s">
        <v>10</v>
      </c>
      <c r="G561" s="14" t="s">
        <v>30</v>
      </c>
      <c r="H561" s="13" t="s">
        <v>6</v>
      </c>
      <c r="I561" s="13" t="s">
        <v>53</v>
      </c>
      <c r="J561" s="13" t="s">
        <v>126</v>
      </c>
      <c r="K561" s="13" t="s">
        <v>123</v>
      </c>
      <c r="L561" s="14">
        <v>50</v>
      </c>
      <c r="M561" s="14" t="s">
        <v>15</v>
      </c>
      <c r="N561" s="31">
        <v>1000000</v>
      </c>
      <c r="O561" s="14" t="s">
        <v>2</v>
      </c>
      <c r="P561" s="14" t="s">
        <v>35</v>
      </c>
      <c r="Q561" s="31">
        <v>4887.272727272727</v>
      </c>
      <c r="R561" s="31">
        <v>407.27272727272725</v>
      </c>
      <c r="S561" s="30">
        <v>0.245961291</v>
      </c>
      <c r="T561" s="66">
        <f t="shared" si="72"/>
        <v>12.298064549999999</v>
      </c>
      <c r="U561" s="66">
        <f t="shared" si="73"/>
        <v>0.16951447816190385</v>
      </c>
      <c r="V561" s="38">
        <f t="shared" si="74"/>
        <v>0.65199419018280003</v>
      </c>
      <c r="W561" s="54">
        <v>2.6508000000000003</v>
      </c>
      <c r="X561" s="71" t="str">
        <f t="shared" si="80"/>
        <v>Q1 2023</v>
      </c>
      <c r="Y561" s="21">
        <f t="shared" si="75"/>
        <v>3840</v>
      </c>
      <c r="Z561" s="21">
        <f t="shared" si="76"/>
        <v>2160</v>
      </c>
      <c r="AA561" s="57">
        <f t="shared" si="77"/>
        <v>689191.69139465876</v>
      </c>
      <c r="AB561" s="59">
        <f t="shared" si="78"/>
        <v>1.7777777777777777</v>
      </c>
      <c r="AC561" s="61">
        <f t="shared" si="79"/>
        <v>1270</v>
      </c>
    </row>
    <row r="562" spans="4:29">
      <c r="D562" s="12">
        <v>556</v>
      </c>
      <c r="E562" s="36" t="s">
        <v>68</v>
      </c>
      <c r="F562" s="16" t="s">
        <v>10</v>
      </c>
      <c r="G562" s="14" t="s">
        <v>30</v>
      </c>
      <c r="H562" s="13" t="s">
        <v>6</v>
      </c>
      <c r="I562" s="13" t="s">
        <v>53</v>
      </c>
      <c r="J562" s="13" t="s">
        <v>126</v>
      </c>
      <c r="K562" s="13" t="s">
        <v>123</v>
      </c>
      <c r="L562" s="14">
        <v>55</v>
      </c>
      <c r="M562" s="14" t="s">
        <v>15</v>
      </c>
      <c r="N562" s="31">
        <v>1000000</v>
      </c>
      <c r="O562" s="14" t="s">
        <v>2</v>
      </c>
      <c r="P562" s="14" t="s">
        <v>35</v>
      </c>
      <c r="Q562" s="31">
        <v>6283.636363636364</v>
      </c>
      <c r="R562" s="31">
        <v>523.63636363636363</v>
      </c>
      <c r="S562" s="30">
        <v>1.1123625370000001</v>
      </c>
      <c r="T562" s="66">
        <f t="shared" si="72"/>
        <v>61.179939535000003</v>
      </c>
      <c r="U562" s="66">
        <f t="shared" si="73"/>
        <v>0.92762353216609128</v>
      </c>
      <c r="V562" s="38">
        <f t="shared" si="74"/>
        <v>2.9486506130796006</v>
      </c>
      <c r="W562" s="54">
        <v>2.6508000000000003</v>
      </c>
      <c r="X562" s="71" t="str">
        <f t="shared" si="80"/>
        <v>Q1 2023</v>
      </c>
      <c r="Y562" s="21">
        <f t="shared" si="75"/>
        <v>3840</v>
      </c>
      <c r="Z562" s="21">
        <f t="shared" si="76"/>
        <v>2160</v>
      </c>
      <c r="AA562" s="57">
        <f t="shared" si="77"/>
        <v>833921.94658753707</v>
      </c>
      <c r="AB562" s="59">
        <f t="shared" si="78"/>
        <v>1.7777777777777777</v>
      </c>
      <c r="AC562" s="61">
        <f t="shared" si="79"/>
        <v>1397</v>
      </c>
    </row>
    <row r="563" spans="4:29">
      <c r="D563" s="12">
        <v>557</v>
      </c>
      <c r="E563" s="36" t="s">
        <v>68</v>
      </c>
      <c r="F563" s="16" t="s">
        <v>10</v>
      </c>
      <c r="G563" s="14" t="s">
        <v>30</v>
      </c>
      <c r="H563" s="13" t="s">
        <v>6</v>
      </c>
      <c r="I563" s="13" t="s">
        <v>53</v>
      </c>
      <c r="J563" s="13" t="s">
        <v>126</v>
      </c>
      <c r="K563" s="13" t="s">
        <v>123</v>
      </c>
      <c r="L563" s="14">
        <v>65</v>
      </c>
      <c r="M563" s="14" t="s">
        <v>15</v>
      </c>
      <c r="N563" s="31">
        <v>1000000</v>
      </c>
      <c r="O563" s="14" t="s">
        <v>2</v>
      </c>
      <c r="P563" s="14" t="s">
        <v>35</v>
      </c>
      <c r="Q563" s="31">
        <v>8640</v>
      </c>
      <c r="R563" s="31">
        <v>720</v>
      </c>
      <c r="S563" s="30">
        <v>1.2810654269999999</v>
      </c>
      <c r="T563" s="66">
        <f t="shared" si="72"/>
        <v>83.269252754999997</v>
      </c>
      <c r="U563" s="66">
        <f t="shared" si="73"/>
        <v>1.4921004058320828</v>
      </c>
      <c r="V563" s="38">
        <f t="shared" si="74"/>
        <v>3.3958482338916003</v>
      </c>
      <c r="W563" s="54">
        <v>2.6508000000000003</v>
      </c>
      <c r="X563" s="71" t="str">
        <f t="shared" si="80"/>
        <v>Q1 2023</v>
      </c>
      <c r="Y563" s="21">
        <f t="shared" si="75"/>
        <v>3840</v>
      </c>
      <c r="Z563" s="21">
        <f t="shared" si="76"/>
        <v>2160</v>
      </c>
      <c r="AA563" s="57">
        <f t="shared" si="77"/>
        <v>1164733.9584569733</v>
      </c>
      <c r="AB563" s="59">
        <f t="shared" si="78"/>
        <v>1.7777777777777777</v>
      </c>
      <c r="AC563" s="61">
        <f t="shared" si="79"/>
        <v>1651</v>
      </c>
    </row>
    <row r="564" spans="4:29">
      <c r="D564" s="12">
        <v>558</v>
      </c>
      <c r="E564" s="36" t="s">
        <v>68</v>
      </c>
      <c r="F564" s="16" t="s">
        <v>10</v>
      </c>
      <c r="G564" s="14" t="s">
        <v>30</v>
      </c>
      <c r="H564" s="13" t="s">
        <v>6</v>
      </c>
      <c r="I564" s="13" t="s">
        <v>53</v>
      </c>
      <c r="J564" s="13" t="s">
        <v>126</v>
      </c>
      <c r="K564" s="13" t="s">
        <v>123</v>
      </c>
      <c r="L564" s="14">
        <v>75</v>
      </c>
      <c r="M564" s="14" t="s">
        <v>15</v>
      </c>
      <c r="N564" s="31">
        <v>1000000</v>
      </c>
      <c r="O564" s="14" t="s">
        <v>2</v>
      </c>
      <c r="P564" s="14" t="s">
        <v>35</v>
      </c>
      <c r="Q564" s="31">
        <v>10909.09090909091</v>
      </c>
      <c r="R564" s="31">
        <v>909.09090909090912</v>
      </c>
      <c r="S564" s="30">
        <v>1.0370204970000001</v>
      </c>
      <c r="T564" s="66">
        <f t="shared" si="72"/>
        <v>77.77653727500001</v>
      </c>
      <c r="U564" s="66">
        <f t="shared" si="73"/>
        <v>1.6080882982613092</v>
      </c>
      <c r="V564" s="38">
        <f t="shared" si="74"/>
        <v>2.7489339334476006</v>
      </c>
      <c r="W564" s="54">
        <v>2.6508000000000003</v>
      </c>
      <c r="X564" s="71" t="str">
        <f t="shared" si="80"/>
        <v>Q1 2023</v>
      </c>
      <c r="Y564" s="21">
        <f t="shared" si="75"/>
        <v>3840</v>
      </c>
      <c r="Z564" s="21">
        <f t="shared" si="76"/>
        <v>2160</v>
      </c>
      <c r="AA564" s="57">
        <f t="shared" si="77"/>
        <v>1550681.3056379822</v>
      </c>
      <c r="AB564" s="59">
        <f t="shared" si="78"/>
        <v>1.7777777777777777</v>
      </c>
      <c r="AC564" s="61">
        <f t="shared" si="79"/>
        <v>1905</v>
      </c>
    </row>
    <row r="565" spans="4:29">
      <c r="D565" s="12">
        <v>559</v>
      </c>
      <c r="E565" s="36" t="s">
        <v>68</v>
      </c>
      <c r="F565" s="16" t="s">
        <v>10</v>
      </c>
      <c r="G565" s="14" t="s">
        <v>30</v>
      </c>
      <c r="H565" s="13" t="s">
        <v>6</v>
      </c>
      <c r="I565" s="13" t="s">
        <v>53</v>
      </c>
      <c r="J565" s="13" t="s">
        <v>126</v>
      </c>
      <c r="K565" s="13" t="s">
        <v>123</v>
      </c>
      <c r="L565" s="14">
        <v>85</v>
      </c>
      <c r="M565" s="14" t="s">
        <v>15</v>
      </c>
      <c r="N565" s="31">
        <v>1000000</v>
      </c>
      <c r="O565" s="14" t="s">
        <v>2</v>
      </c>
      <c r="P565" s="14" t="s">
        <v>35</v>
      </c>
      <c r="Q565" s="31">
        <v>14400</v>
      </c>
      <c r="R565" s="31">
        <v>1200</v>
      </c>
      <c r="S565" s="30">
        <v>1.073807913</v>
      </c>
      <c r="T565" s="66">
        <f t="shared" si="72"/>
        <v>91.273672605000002</v>
      </c>
      <c r="U565" s="66">
        <f t="shared" si="73"/>
        <v>2.1387719312830371</v>
      </c>
      <c r="V565" s="38">
        <f t="shared" si="74"/>
        <v>2.8464500157804005</v>
      </c>
      <c r="W565" s="54">
        <v>2.6508000000000003</v>
      </c>
      <c r="X565" s="71" t="str">
        <f t="shared" si="80"/>
        <v>Q1 2023</v>
      </c>
      <c r="Y565" s="21">
        <f t="shared" si="75"/>
        <v>3840</v>
      </c>
      <c r="Z565" s="21">
        <f t="shared" si="76"/>
        <v>2160</v>
      </c>
      <c r="AA565" s="57">
        <f t="shared" si="77"/>
        <v>1991763.9881305636</v>
      </c>
      <c r="AB565" s="59">
        <f t="shared" si="78"/>
        <v>1.7777777777777777</v>
      </c>
      <c r="AC565" s="61">
        <f t="shared" si="79"/>
        <v>2159</v>
      </c>
    </row>
    <row r="566" spans="4:29">
      <c r="D566" s="12">
        <v>560</v>
      </c>
      <c r="E566" s="36" t="s">
        <v>68</v>
      </c>
      <c r="F566" s="16" t="s">
        <v>10</v>
      </c>
      <c r="G566" s="14" t="s">
        <v>30</v>
      </c>
      <c r="H566" s="13" t="s">
        <v>6</v>
      </c>
      <c r="I566" s="13" t="s">
        <v>53</v>
      </c>
      <c r="J566" s="13" t="s">
        <v>126</v>
      </c>
      <c r="K566" s="13" t="s">
        <v>123</v>
      </c>
      <c r="L566" s="14">
        <v>98</v>
      </c>
      <c r="M566" s="14" t="s">
        <v>15</v>
      </c>
      <c r="N566" s="31">
        <v>1000000</v>
      </c>
      <c r="O566" s="14" t="s">
        <v>2</v>
      </c>
      <c r="P566" s="14" t="s">
        <v>35</v>
      </c>
      <c r="Q566" s="31">
        <v>19141.53633217993</v>
      </c>
      <c r="R566" s="31">
        <v>1595.1280276816608</v>
      </c>
      <c r="S566" s="30">
        <v>7.3659162E-2</v>
      </c>
      <c r="T566" s="66">
        <f t="shared" si="72"/>
        <v>7.2185978760000005</v>
      </c>
      <c r="U566" s="66">
        <f t="shared" si="73"/>
        <v>0.19501990904260655</v>
      </c>
      <c r="V566" s="38">
        <f t="shared" si="74"/>
        <v>0.19525570662960001</v>
      </c>
      <c r="W566" s="54">
        <v>2.6508000000000003</v>
      </c>
      <c r="X566" s="71" t="str">
        <f t="shared" si="80"/>
        <v>Q1 2023</v>
      </c>
      <c r="Y566" s="21">
        <f t="shared" si="75"/>
        <v>3840</v>
      </c>
      <c r="Z566" s="21">
        <f t="shared" si="76"/>
        <v>2160</v>
      </c>
      <c r="AA566" s="57">
        <f t="shared" si="77"/>
        <v>2647598.8016617205</v>
      </c>
      <c r="AB566" s="59">
        <f t="shared" si="78"/>
        <v>1.7777777777777777</v>
      </c>
      <c r="AC566" s="61">
        <f t="shared" si="79"/>
        <v>2489.1999999999998</v>
      </c>
    </row>
    <row r="567" spans="4:29">
      <c r="D567" s="12">
        <v>561</v>
      </c>
      <c r="E567" s="36" t="s">
        <v>68</v>
      </c>
      <c r="F567" s="16" t="s">
        <v>10</v>
      </c>
      <c r="G567" s="14" t="s">
        <v>30</v>
      </c>
      <c r="H567" s="13" t="s">
        <v>6</v>
      </c>
      <c r="I567" s="13" t="s">
        <v>53</v>
      </c>
      <c r="J567" s="13" t="s">
        <v>126</v>
      </c>
      <c r="K567" s="13" t="s">
        <v>123</v>
      </c>
      <c r="L567" s="14">
        <v>55</v>
      </c>
      <c r="M567" s="14" t="s">
        <v>52</v>
      </c>
      <c r="N567" s="31">
        <v>1000000</v>
      </c>
      <c r="O567" s="14" t="s">
        <v>2</v>
      </c>
      <c r="P567" s="14" t="s">
        <v>35</v>
      </c>
      <c r="Q567" s="31">
        <v>7873.1360946745563</v>
      </c>
      <c r="R567" s="31">
        <v>962.27218934911241</v>
      </c>
      <c r="S567" s="30">
        <v>0.123305056</v>
      </c>
      <c r="T567" s="66">
        <f t="shared" si="72"/>
        <v>6.7817780799999996</v>
      </c>
      <c r="U567" s="66">
        <f t="shared" si="73"/>
        <v>0.10282679232360525</v>
      </c>
      <c r="V567" s="38">
        <f t="shared" si="74"/>
        <v>0.32685704244480002</v>
      </c>
      <c r="W567" s="54">
        <v>2.6508000000000003</v>
      </c>
      <c r="X567" s="71" t="str">
        <f t="shared" si="80"/>
        <v>Q1 2023</v>
      </c>
      <c r="Y567" s="21">
        <f t="shared" si="75"/>
        <v>7680</v>
      </c>
      <c r="Z567" s="21">
        <f t="shared" si="76"/>
        <v>4320</v>
      </c>
      <c r="AA567" s="57">
        <f t="shared" si="77"/>
        <v>833921.94658753707</v>
      </c>
      <c r="AB567" s="59">
        <f t="shared" si="78"/>
        <v>1.7777777777777777</v>
      </c>
      <c r="AC567" s="61">
        <f t="shared" si="79"/>
        <v>1397</v>
      </c>
    </row>
    <row r="568" spans="4:29">
      <c r="D568" s="12">
        <v>562</v>
      </c>
      <c r="E568" s="36" t="s">
        <v>68</v>
      </c>
      <c r="F568" s="16" t="s">
        <v>10</v>
      </c>
      <c r="G568" s="14" t="s">
        <v>30</v>
      </c>
      <c r="H568" s="13" t="s">
        <v>6</v>
      </c>
      <c r="I568" s="13" t="s">
        <v>53</v>
      </c>
      <c r="J568" s="13" t="s">
        <v>126</v>
      </c>
      <c r="K568" s="13" t="s">
        <v>123</v>
      </c>
      <c r="L568" s="14">
        <v>65</v>
      </c>
      <c r="M568" s="14" t="s">
        <v>52</v>
      </c>
      <c r="N568" s="31">
        <v>1000000</v>
      </c>
      <c r="O568" s="14" t="s">
        <v>2</v>
      </c>
      <c r="P568" s="14" t="s">
        <v>35</v>
      </c>
      <c r="Q568" s="31">
        <v>10996.363636363636</v>
      </c>
      <c r="R568" s="31">
        <v>1221.8181818181818</v>
      </c>
      <c r="S568" s="30">
        <v>0.337599433</v>
      </c>
      <c r="T568" s="66">
        <f t="shared" si="72"/>
        <v>21.943963145000001</v>
      </c>
      <c r="U568" s="66">
        <f t="shared" si="73"/>
        <v>0.3932135239709198</v>
      </c>
      <c r="V568" s="38">
        <f t="shared" si="74"/>
        <v>0.89490857699640014</v>
      </c>
      <c r="W568" s="54">
        <v>2.6508000000000003</v>
      </c>
      <c r="X568" s="71" t="str">
        <f t="shared" si="80"/>
        <v>Q1 2023</v>
      </c>
      <c r="Y568" s="21">
        <f t="shared" si="75"/>
        <v>7680</v>
      </c>
      <c r="Z568" s="21">
        <f t="shared" si="76"/>
        <v>4320</v>
      </c>
      <c r="AA568" s="57">
        <f t="shared" si="77"/>
        <v>1164733.9584569733</v>
      </c>
      <c r="AB568" s="59">
        <f t="shared" si="78"/>
        <v>1.7777777777777777</v>
      </c>
      <c r="AC568" s="61">
        <f t="shared" si="79"/>
        <v>1651</v>
      </c>
    </row>
    <row r="569" spans="4:29">
      <c r="D569" s="12">
        <v>563</v>
      </c>
      <c r="E569" s="36" t="s">
        <v>68</v>
      </c>
      <c r="F569" s="16" t="s">
        <v>10</v>
      </c>
      <c r="G569" s="14" t="s">
        <v>30</v>
      </c>
      <c r="H569" s="13" t="s">
        <v>6</v>
      </c>
      <c r="I569" s="13" t="s">
        <v>53</v>
      </c>
      <c r="J569" s="13" t="s">
        <v>126</v>
      </c>
      <c r="K569" s="13" t="s">
        <v>123</v>
      </c>
      <c r="L569" s="14">
        <v>75</v>
      </c>
      <c r="M569" s="14" t="s">
        <v>52</v>
      </c>
      <c r="N569" s="31">
        <v>1000000</v>
      </c>
      <c r="O569" s="14" t="s">
        <v>2</v>
      </c>
      <c r="P569" s="14" t="s">
        <v>35</v>
      </c>
      <c r="Q569" s="31">
        <v>15708.764159999995</v>
      </c>
      <c r="R569" s="31">
        <v>1745.4182399999995</v>
      </c>
      <c r="S569" s="30">
        <v>0.39156776300000001</v>
      </c>
      <c r="T569" s="66">
        <f t="shared" si="72"/>
        <v>29.367582225</v>
      </c>
      <c r="U569" s="66">
        <f t="shared" si="73"/>
        <v>0.60719680997458403</v>
      </c>
      <c r="V569" s="38">
        <f t="shared" si="74"/>
        <v>1.0379678261604002</v>
      </c>
      <c r="W569" s="54">
        <v>2.6508000000000003</v>
      </c>
      <c r="X569" s="71" t="str">
        <f t="shared" si="80"/>
        <v>Q1 2023</v>
      </c>
      <c r="Y569" s="21">
        <f t="shared" si="75"/>
        <v>7680</v>
      </c>
      <c r="Z569" s="21">
        <f t="shared" si="76"/>
        <v>4320</v>
      </c>
      <c r="AA569" s="57">
        <f t="shared" si="77"/>
        <v>1550681.3056379822</v>
      </c>
      <c r="AB569" s="59">
        <f t="shared" si="78"/>
        <v>1.7777777777777777</v>
      </c>
      <c r="AC569" s="61">
        <f t="shared" si="79"/>
        <v>1905</v>
      </c>
    </row>
    <row r="570" spans="4:29">
      <c r="D570" s="12">
        <v>564</v>
      </c>
      <c r="E570" s="36" t="s">
        <v>68</v>
      </c>
      <c r="F570" s="16" t="s">
        <v>10</v>
      </c>
      <c r="G570" s="14" t="s">
        <v>30</v>
      </c>
      <c r="H570" s="13" t="s">
        <v>6</v>
      </c>
      <c r="I570" s="13" t="s">
        <v>53</v>
      </c>
      <c r="J570" s="13" t="s">
        <v>126</v>
      </c>
      <c r="K570" s="13" t="s">
        <v>123</v>
      </c>
      <c r="L570" s="14">
        <v>85</v>
      </c>
      <c r="M570" s="14" t="s">
        <v>52</v>
      </c>
      <c r="N570" s="31">
        <v>1000000</v>
      </c>
      <c r="O570" s="14" t="s">
        <v>2</v>
      </c>
      <c r="P570" s="14" t="s">
        <v>35</v>
      </c>
      <c r="Q570" s="31">
        <v>19145.454545454544</v>
      </c>
      <c r="R570" s="31">
        <v>2127.272727272727</v>
      </c>
      <c r="S570" s="30">
        <v>0.25486942299999998</v>
      </c>
      <c r="T570" s="66">
        <f t="shared" si="72"/>
        <v>21.663900954999999</v>
      </c>
      <c r="U570" s="66">
        <f t="shared" si="73"/>
        <v>0.50763973840701559</v>
      </c>
      <c r="V570" s="38">
        <f t="shared" si="74"/>
        <v>0.67560786648839999</v>
      </c>
      <c r="W570" s="54">
        <v>2.6508000000000003</v>
      </c>
      <c r="X570" s="71" t="str">
        <f t="shared" si="80"/>
        <v>Q1 2023</v>
      </c>
      <c r="Y570" s="21">
        <f t="shared" si="75"/>
        <v>7680</v>
      </c>
      <c r="Z570" s="21">
        <f t="shared" si="76"/>
        <v>4320</v>
      </c>
      <c r="AA570" s="57">
        <f t="shared" si="77"/>
        <v>1991763.9881305636</v>
      </c>
      <c r="AB570" s="59">
        <f t="shared" si="78"/>
        <v>1.7777777777777777</v>
      </c>
      <c r="AC570" s="61">
        <f t="shared" si="79"/>
        <v>2159</v>
      </c>
    </row>
    <row r="571" spans="4:29">
      <c r="D571" s="12">
        <v>565</v>
      </c>
      <c r="E571" s="36" t="s">
        <v>68</v>
      </c>
      <c r="F571" s="16" t="s">
        <v>10</v>
      </c>
      <c r="G571" s="14" t="s">
        <v>30</v>
      </c>
      <c r="H571" s="13" t="s">
        <v>6</v>
      </c>
      <c r="I571" s="13" t="s">
        <v>111</v>
      </c>
      <c r="J571" s="13" t="s">
        <v>112</v>
      </c>
      <c r="K571" s="13" t="s">
        <v>43</v>
      </c>
      <c r="L571" s="14">
        <v>65</v>
      </c>
      <c r="M571" s="14" t="s">
        <v>15</v>
      </c>
      <c r="N571" s="31">
        <v>1000000</v>
      </c>
      <c r="O571" s="14" t="s">
        <v>2</v>
      </c>
      <c r="P571" s="14" t="s">
        <v>35</v>
      </c>
      <c r="Q571" s="31">
        <v>6480</v>
      </c>
      <c r="R571" s="31">
        <v>432</v>
      </c>
      <c r="S571" s="30">
        <v>0.10892094099999999</v>
      </c>
      <c r="T571" s="66">
        <f t="shared" si="72"/>
        <v>7.0798611649999996</v>
      </c>
      <c r="U571" s="66">
        <f t="shared" si="73"/>
        <v>0.12686391876978845</v>
      </c>
      <c r="V571" s="38">
        <f t="shared" si="74"/>
        <v>0.28872763040280003</v>
      </c>
      <c r="W571" s="54">
        <v>2.6508000000000003</v>
      </c>
      <c r="X571" s="71" t="str">
        <f t="shared" si="80"/>
        <v>Q1 2023</v>
      </c>
      <c r="Y571" s="21">
        <f t="shared" si="75"/>
        <v>3840</v>
      </c>
      <c r="Z571" s="21">
        <f t="shared" si="76"/>
        <v>2160</v>
      </c>
      <c r="AA571" s="57">
        <f t="shared" si="77"/>
        <v>1164733.9584569733</v>
      </c>
      <c r="AB571" s="59">
        <f t="shared" si="78"/>
        <v>1.7777777777777777</v>
      </c>
      <c r="AC571" s="61">
        <f t="shared" si="79"/>
        <v>1651</v>
      </c>
    </row>
    <row r="572" spans="4:29">
      <c r="D572" s="12">
        <v>566</v>
      </c>
      <c r="E572" s="36" t="s">
        <v>68</v>
      </c>
      <c r="F572" s="16" t="s">
        <v>10</v>
      </c>
      <c r="G572" s="14" t="s">
        <v>30</v>
      </c>
      <c r="H572" s="13" t="s">
        <v>6</v>
      </c>
      <c r="I572" s="13" t="s">
        <v>111</v>
      </c>
      <c r="J572" s="13" t="s">
        <v>112</v>
      </c>
      <c r="K572" s="13" t="s">
        <v>43</v>
      </c>
      <c r="L572" s="14">
        <v>75</v>
      </c>
      <c r="M572" s="14" t="s">
        <v>15</v>
      </c>
      <c r="N572" s="31">
        <v>1000000</v>
      </c>
      <c r="O572" s="14" t="s">
        <v>2</v>
      </c>
      <c r="P572" s="14" t="s">
        <v>35</v>
      </c>
      <c r="Q572" s="31">
        <v>12000</v>
      </c>
      <c r="R572" s="31">
        <v>600</v>
      </c>
      <c r="S572" s="30">
        <v>0.142886598</v>
      </c>
      <c r="T572" s="66">
        <f t="shared" si="72"/>
        <v>10.71649485</v>
      </c>
      <c r="U572" s="66">
        <f t="shared" si="73"/>
        <v>0.22157157634480951</v>
      </c>
      <c r="V572" s="38">
        <f t="shared" si="74"/>
        <v>0.37876379397840004</v>
      </c>
      <c r="W572" s="54">
        <v>2.6508000000000003</v>
      </c>
      <c r="X572" s="71" t="str">
        <f t="shared" si="80"/>
        <v>Q1 2023</v>
      </c>
      <c r="Y572" s="21">
        <f t="shared" si="75"/>
        <v>3840</v>
      </c>
      <c r="Z572" s="21">
        <f t="shared" si="76"/>
        <v>2160</v>
      </c>
      <c r="AA572" s="57">
        <f t="shared" si="77"/>
        <v>1550681.3056379822</v>
      </c>
      <c r="AB572" s="59">
        <f t="shared" si="78"/>
        <v>1.7777777777777777</v>
      </c>
      <c r="AC572" s="61">
        <f t="shared" si="79"/>
        <v>1905</v>
      </c>
    </row>
    <row r="573" spans="4:29">
      <c r="D573" s="12">
        <v>567</v>
      </c>
      <c r="E573" s="36" t="s">
        <v>68</v>
      </c>
      <c r="F573" s="16" t="s">
        <v>10</v>
      </c>
      <c r="G573" s="14" t="s">
        <v>30</v>
      </c>
      <c r="H573" s="13" t="s">
        <v>6</v>
      </c>
      <c r="I573" s="13" t="s">
        <v>111</v>
      </c>
      <c r="J573" s="13" t="s">
        <v>112</v>
      </c>
      <c r="K573" s="13" t="s">
        <v>43</v>
      </c>
      <c r="L573" s="14">
        <v>85</v>
      </c>
      <c r="M573" s="14" t="s">
        <v>15</v>
      </c>
      <c r="N573" s="31">
        <v>1000000</v>
      </c>
      <c r="O573" s="14" t="s">
        <v>2</v>
      </c>
      <c r="P573" s="14" t="s">
        <v>35</v>
      </c>
      <c r="Q573" s="31">
        <v>15360</v>
      </c>
      <c r="R573" s="31">
        <v>768</v>
      </c>
      <c r="S573" s="30">
        <v>0.16135628799999999</v>
      </c>
      <c r="T573" s="66">
        <f t="shared" si="72"/>
        <v>13.715284479999999</v>
      </c>
      <c r="U573" s="66">
        <f t="shared" si="73"/>
        <v>0.32138364369682382</v>
      </c>
      <c r="V573" s="38">
        <f t="shared" si="74"/>
        <v>0.42772324823040003</v>
      </c>
      <c r="W573" s="54">
        <v>2.6508000000000003</v>
      </c>
      <c r="X573" s="71" t="str">
        <f t="shared" si="80"/>
        <v>Q1 2023</v>
      </c>
      <c r="Y573" s="21">
        <f t="shared" si="75"/>
        <v>3840</v>
      </c>
      <c r="Z573" s="21">
        <f t="shared" si="76"/>
        <v>2160</v>
      </c>
      <c r="AA573" s="57">
        <f t="shared" si="77"/>
        <v>1991763.9881305636</v>
      </c>
      <c r="AB573" s="59">
        <f t="shared" si="78"/>
        <v>1.7777777777777777</v>
      </c>
      <c r="AC573" s="61">
        <f t="shared" si="79"/>
        <v>2159</v>
      </c>
    </row>
    <row r="574" spans="4:29">
      <c r="D574" s="12">
        <v>568</v>
      </c>
      <c r="E574" s="36" t="s">
        <v>68</v>
      </c>
      <c r="F574" s="16" t="s">
        <v>10</v>
      </c>
      <c r="G574" s="14" t="s">
        <v>30</v>
      </c>
      <c r="H574" s="13" t="s">
        <v>6</v>
      </c>
      <c r="I574" s="13" t="s">
        <v>36</v>
      </c>
      <c r="J574" s="13" t="s">
        <v>50</v>
      </c>
      <c r="K574" s="13" t="s">
        <v>123</v>
      </c>
      <c r="L574" s="14">
        <v>55</v>
      </c>
      <c r="M574" s="14" t="s">
        <v>15</v>
      </c>
      <c r="N574" s="31">
        <v>1000000</v>
      </c>
      <c r="O574" s="14" t="s">
        <v>1</v>
      </c>
      <c r="P574" s="14" t="s">
        <v>35</v>
      </c>
      <c r="Q574" s="31">
        <v>2048</v>
      </c>
      <c r="R574" s="31">
        <v>128</v>
      </c>
      <c r="S574" s="30">
        <v>0.106232703</v>
      </c>
      <c r="T574" s="66">
        <f t="shared" si="72"/>
        <v>5.8427986650000001</v>
      </c>
      <c r="U574" s="66">
        <f t="shared" si="73"/>
        <v>8.8589782477015683E-2</v>
      </c>
      <c r="V574" s="38">
        <f t="shared" si="74"/>
        <v>0.28160164911240004</v>
      </c>
      <c r="W574" s="54">
        <v>2.6508000000000003</v>
      </c>
      <c r="X574" s="71" t="str">
        <f t="shared" si="80"/>
        <v>Q1 2023</v>
      </c>
      <c r="Y574" s="21">
        <f t="shared" si="75"/>
        <v>3840</v>
      </c>
      <c r="Z574" s="21">
        <f t="shared" si="76"/>
        <v>2160</v>
      </c>
      <c r="AA574" s="57">
        <f t="shared" si="77"/>
        <v>833921.94658753707</v>
      </c>
      <c r="AB574" s="59">
        <f t="shared" si="78"/>
        <v>1.7777777777777777</v>
      </c>
      <c r="AC574" s="61">
        <f t="shared" si="79"/>
        <v>1397</v>
      </c>
    </row>
    <row r="575" spans="4:29">
      <c r="D575" s="12">
        <v>569</v>
      </c>
      <c r="E575" s="36" t="s">
        <v>68</v>
      </c>
      <c r="F575" s="16" t="s">
        <v>10</v>
      </c>
      <c r="G575" s="14" t="s">
        <v>30</v>
      </c>
      <c r="H575" s="13" t="s">
        <v>6</v>
      </c>
      <c r="I575" s="13" t="s">
        <v>36</v>
      </c>
      <c r="J575" s="13" t="s">
        <v>37</v>
      </c>
      <c r="K575" s="13" t="s">
        <v>137</v>
      </c>
      <c r="L575" s="14">
        <v>65</v>
      </c>
      <c r="M575" s="14" t="s">
        <v>15</v>
      </c>
      <c r="N575" s="31">
        <v>1000000</v>
      </c>
      <c r="O575" s="14" t="s">
        <v>1</v>
      </c>
      <c r="P575" s="14" t="s">
        <v>35</v>
      </c>
      <c r="Q575" s="31">
        <v>2560</v>
      </c>
      <c r="R575" s="31">
        <v>160</v>
      </c>
      <c r="S575" s="30">
        <v>0.272412565</v>
      </c>
      <c r="T575" s="66">
        <f t="shared" si="72"/>
        <v>17.706816724999999</v>
      </c>
      <c r="U575" s="66">
        <f t="shared" si="73"/>
        <v>0.31728816516586755</v>
      </c>
      <c r="V575" s="38">
        <f t="shared" si="74"/>
        <v>0.72211122730200006</v>
      </c>
      <c r="W575" s="54">
        <v>2.6508000000000003</v>
      </c>
      <c r="X575" s="71" t="str">
        <f t="shared" si="80"/>
        <v>Q1 2023</v>
      </c>
      <c r="Y575" s="21">
        <f t="shared" si="75"/>
        <v>3840</v>
      </c>
      <c r="Z575" s="21">
        <f t="shared" si="76"/>
        <v>2160</v>
      </c>
      <c r="AA575" s="57">
        <f t="shared" si="77"/>
        <v>1164733.9584569733</v>
      </c>
      <c r="AB575" s="59">
        <f t="shared" si="78"/>
        <v>1.7777777777777777</v>
      </c>
      <c r="AC575" s="61">
        <f t="shared" si="79"/>
        <v>1651</v>
      </c>
    </row>
    <row r="576" spans="4:29">
      <c r="D576" s="12">
        <v>570</v>
      </c>
      <c r="E576" s="36" t="s">
        <v>68</v>
      </c>
      <c r="F576" s="16" t="s">
        <v>10</v>
      </c>
      <c r="G576" s="14" t="s">
        <v>30</v>
      </c>
      <c r="H576" s="13" t="s">
        <v>6</v>
      </c>
      <c r="I576" s="13" t="s">
        <v>36</v>
      </c>
      <c r="J576" s="13" t="s">
        <v>38</v>
      </c>
      <c r="K576" s="13" t="s">
        <v>137</v>
      </c>
      <c r="L576" s="14">
        <v>75</v>
      </c>
      <c r="M576" s="14" t="s">
        <v>15</v>
      </c>
      <c r="N576" s="31">
        <v>1000000</v>
      </c>
      <c r="O576" s="14" t="s">
        <v>1</v>
      </c>
      <c r="P576" s="14" t="s">
        <v>35</v>
      </c>
      <c r="Q576" s="31">
        <v>3840</v>
      </c>
      <c r="R576" s="31">
        <v>240</v>
      </c>
      <c r="S576" s="30">
        <v>0.225006768</v>
      </c>
      <c r="T576" s="66">
        <f t="shared" si="72"/>
        <v>16.875507599999999</v>
      </c>
      <c r="U576" s="66">
        <f t="shared" si="73"/>
        <v>0.34891378877962254</v>
      </c>
      <c r="V576" s="38">
        <f t="shared" si="74"/>
        <v>0.5964479406144001</v>
      </c>
      <c r="W576" s="54">
        <v>2.6508000000000003</v>
      </c>
      <c r="X576" s="71" t="str">
        <f t="shared" si="80"/>
        <v>Q1 2023</v>
      </c>
      <c r="Y576" s="21">
        <f t="shared" si="75"/>
        <v>3840</v>
      </c>
      <c r="Z576" s="21">
        <f t="shared" si="76"/>
        <v>2160</v>
      </c>
      <c r="AA576" s="57">
        <f t="shared" si="77"/>
        <v>1550681.3056379822</v>
      </c>
      <c r="AB576" s="59">
        <f t="shared" si="78"/>
        <v>1.7777777777777777</v>
      </c>
      <c r="AC576" s="61">
        <f t="shared" si="79"/>
        <v>1905</v>
      </c>
    </row>
    <row r="577" spans="4:29">
      <c r="D577" s="12">
        <v>571</v>
      </c>
      <c r="E577" s="36" t="s">
        <v>68</v>
      </c>
      <c r="F577" s="16" t="s">
        <v>10</v>
      </c>
      <c r="G577" s="14" t="s">
        <v>30</v>
      </c>
      <c r="H577" s="13" t="s">
        <v>6</v>
      </c>
      <c r="I577" s="13" t="s">
        <v>36</v>
      </c>
      <c r="J577" s="13" t="s">
        <v>138</v>
      </c>
      <c r="K577" s="13" t="s">
        <v>137</v>
      </c>
      <c r="L577" s="14">
        <v>85</v>
      </c>
      <c r="M577" s="14" t="s">
        <v>15</v>
      </c>
      <c r="N577" s="31">
        <v>1000000</v>
      </c>
      <c r="O577" s="14" t="s">
        <v>1</v>
      </c>
      <c r="P577" s="14" t="s">
        <v>35</v>
      </c>
      <c r="Q577" s="31">
        <v>7168</v>
      </c>
      <c r="R577" s="31">
        <v>448</v>
      </c>
      <c r="S577" s="30">
        <v>0.34962800199999999</v>
      </c>
      <c r="T577" s="66">
        <f t="shared" si="72"/>
        <v>29.71838017</v>
      </c>
      <c r="U577" s="66">
        <f t="shared" si="73"/>
        <v>0.69637646362564065</v>
      </c>
      <c r="V577" s="38">
        <f t="shared" si="74"/>
        <v>0.92679390770160008</v>
      </c>
      <c r="W577" s="54">
        <v>2.6508000000000003</v>
      </c>
      <c r="X577" s="71" t="str">
        <f t="shared" si="80"/>
        <v>Q1 2023</v>
      </c>
      <c r="Y577" s="21">
        <f t="shared" si="75"/>
        <v>3840</v>
      </c>
      <c r="Z577" s="21">
        <f t="shared" si="76"/>
        <v>2160</v>
      </c>
      <c r="AA577" s="57">
        <f t="shared" si="77"/>
        <v>1991763.9881305636</v>
      </c>
      <c r="AB577" s="59">
        <f t="shared" si="78"/>
        <v>1.7777777777777777</v>
      </c>
      <c r="AC577" s="61">
        <f t="shared" si="79"/>
        <v>2159</v>
      </c>
    </row>
    <row r="578" spans="4:29">
      <c r="D578" s="12">
        <v>572</v>
      </c>
      <c r="E578" s="36" t="s">
        <v>68</v>
      </c>
      <c r="F578" s="16" t="s">
        <v>10</v>
      </c>
      <c r="G578" s="14" t="s">
        <v>30</v>
      </c>
      <c r="H578" s="13" t="s">
        <v>6</v>
      </c>
      <c r="I578" s="13" t="s">
        <v>36</v>
      </c>
      <c r="J578" s="13"/>
      <c r="K578" s="13" t="s">
        <v>123</v>
      </c>
      <c r="L578" s="14">
        <v>98</v>
      </c>
      <c r="M578" s="14" t="s">
        <v>15</v>
      </c>
      <c r="N578" s="31">
        <v>1000000</v>
      </c>
      <c r="O578" s="14" t="s">
        <v>1</v>
      </c>
      <c r="P578" s="14" t="s">
        <v>35</v>
      </c>
      <c r="Q578" s="31">
        <v>5120</v>
      </c>
      <c r="R578" s="31">
        <v>320</v>
      </c>
      <c r="S578" s="30">
        <v>0.11748987299999999</v>
      </c>
      <c r="T578" s="66">
        <f t="shared" si="72"/>
        <v>11.514007553999999</v>
      </c>
      <c r="U578" s="66">
        <f t="shared" si="73"/>
        <v>0.31106604696218776</v>
      </c>
      <c r="V578" s="38">
        <f t="shared" si="74"/>
        <v>0.31144215534840003</v>
      </c>
      <c r="W578" s="54">
        <v>2.6508000000000003</v>
      </c>
      <c r="X578" s="71" t="str">
        <f t="shared" si="80"/>
        <v>Q1 2023</v>
      </c>
      <c r="Y578" s="21">
        <f t="shared" si="75"/>
        <v>3840</v>
      </c>
      <c r="Z578" s="21">
        <f t="shared" si="76"/>
        <v>2160</v>
      </c>
      <c r="AA578" s="57">
        <f t="shared" si="77"/>
        <v>2647598.8016617205</v>
      </c>
      <c r="AB578" s="59">
        <f t="shared" si="78"/>
        <v>1.7777777777777777</v>
      </c>
      <c r="AC578" s="61">
        <f t="shared" si="79"/>
        <v>2489.1999999999998</v>
      </c>
    </row>
    <row r="579" spans="4:29">
      <c r="D579" s="12">
        <v>573</v>
      </c>
      <c r="E579" s="36" t="s">
        <v>68</v>
      </c>
      <c r="F579" s="16" t="s">
        <v>10</v>
      </c>
      <c r="G579" s="14" t="s">
        <v>30</v>
      </c>
      <c r="H579" s="13" t="s">
        <v>6</v>
      </c>
      <c r="I579" s="13" t="s">
        <v>58</v>
      </c>
      <c r="J579" s="13"/>
      <c r="K579" s="13" t="s">
        <v>123</v>
      </c>
      <c r="L579" s="14">
        <v>65</v>
      </c>
      <c r="M579" s="14" t="s">
        <v>15</v>
      </c>
      <c r="N579" s="31">
        <v>1000000</v>
      </c>
      <c r="O579" s="14" t="s">
        <v>1</v>
      </c>
      <c r="P579" s="14" t="s">
        <v>35</v>
      </c>
      <c r="Q579" s="31">
        <v>2560</v>
      </c>
      <c r="R579" s="31">
        <v>160</v>
      </c>
      <c r="S579" s="30">
        <v>2.1517041000000001E-2</v>
      </c>
      <c r="T579" s="66">
        <f t="shared" si="72"/>
        <v>1.3986076650000001</v>
      </c>
      <c r="U579" s="66">
        <f t="shared" si="73"/>
        <v>2.5061628338210989E-2</v>
      </c>
      <c r="V579" s="38">
        <f t="shared" si="74"/>
        <v>5.7037372282800008E-2</v>
      </c>
      <c r="W579" s="54">
        <v>2.6508000000000003</v>
      </c>
      <c r="X579" s="71" t="str">
        <f t="shared" si="80"/>
        <v>Q1 2023</v>
      </c>
      <c r="Y579" s="21">
        <f t="shared" si="75"/>
        <v>3840</v>
      </c>
      <c r="Z579" s="21">
        <f t="shared" si="76"/>
        <v>2160</v>
      </c>
      <c r="AA579" s="57">
        <f t="shared" si="77"/>
        <v>1164733.9584569733</v>
      </c>
      <c r="AB579" s="59">
        <f t="shared" si="78"/>
        <v>1.7777777777777777</v>
      </c>
      <c r="AC579" s="61">
        <f t="shared" si="79"/>
        <v>1651</v>
      </c>
    </row>
    <row r="580" spans="4:29">
      <c r="D580" s="12">
        <v>574</v>
      </c>
      <c r="E580" s="36" t="s">
        <v>68</v>
      </c>
      <c r="F580" s="16" t="s">
        <v>10</v>
      </c>
      <c r="G580" s="14" t="s">
        <v>30</v>
      </c>
      <c r="H580" s="13" t="s">
        <v>6</v>
      </c>
      <c r="I580" s="13" t="s">
        <v>58</v>
      </c>
      <c r="J580" s="13" t="s">
        <v>59</v>
      </c>
      <c r="K580" s="13" t="s">
        <v>123</v>
      </c>
      <c r="L580" s="14">
        <v>75</v>
      </c>
      <c r="M580" s="14" t="s">
        <v>15</v>
      </c>
      <c r="N580" s="31">
        <v>1000000</v>
      </c>
      <c r="O580" s="14" t="s">
        <v>1</v>
      </c>
      <c r="P580" s="14" t="s">
        <v>35</v>
      </c>
      <c r="Q580" s="31">
        <v>4000</v>
      </c>
      <c r="R580" s="31">
        <v>252</v>
      </c>
      <c r="S580" s="30">
        <v>2.6896301000000001E-2</v>
      </c>
      <c r="T580" s="66">
        <f t="shared" si="72"/>
        <v>2.0172225749999999</v>
      </c>
      <c r="U580" s="66">
        <f t="shared" si="73"/>
        <v>4.1707591151512173E-2</v>
      </c>
      <c r="V580" s="38">
        <f t="shared" si="74"/>
        <v>7.1296714690800012E-2</v>
      </c>
      <c r="W580" s="54">
        <v>2.6508000000000003</v>
      </c>
      <c r="X580" s="71" t="str">
        <f t="shared" si="80"/>
        <v>Q1 2023</v>
      </c>
      <c r="Y580" s="21">
        <f t="shared" si="75"/>
        <v>3840</v>
      </c>
      <c r="Z580" s="21">
        <f t="shared" si="76"/>
        <v>2160</v>
      </c>
      <c r="AA580" s="57">
        <f t="shared" si="77"/>
        <v>1550681.3056379822</v>
      </c>
      <c r="AB580" s="59">
        <f t="shared" si="78"/>
        <v>1.7777777777777777</v>
      </c>
      <c r="AC580" s="61">
        <f t="shared" si="79"/>
        <v>1905</v>
      </c>
    </row>
    <row r="581" spans="4:29">
      <c r="D581" s="12">
        <v>575</v>
      </c>
      <c r="E581" s="36" t="s">
        <v>68</v>
      </c>
      <c r="F581" s="16" t="s">
        <v>10</v>
      </c>
      <c r="G581" s="14" t="s">
        <v>30</v>
      </c>
      <c r="H581" s="13" t="s">
        <v>6</v>
      </c>
      <c r="I581" s="13" t="s">
        <v>139</v>
      </c>
      <c r="J581" s="13"/>
      <c r="K581" s="13" t="s">
        <v>123</v>
      </c>
      <c r="L581" s="14">
        <v>65</v>
      </c>
      <c r="M581" s="14" t="s">
        <v>15</v>
      </c>
      <c r="N581" s="31">
        <v>1000000</v>
      </c>
      <c r="O581" s="14" t="s">
        <v>1</v>
      </c>
      <c r="P581" s="14" t="s">
        <v>35</v>
      </c>
      <c r="Q581" s="31">
        <v>9216</v>
      </c>
      <c r="R581" s="31">
        <v>576</v>
      </c>
      <c r="S581" s="30">
        <v>2.5820449999999998E-3</v>
      </c>
      <c r="T581" s="66">
        <f t="shared" si="72"/>
        <v>0.16783292499999999</v>
      </c>
      <c r="U581" s="66">
        <f t="shared" si="73"/>
        <v>3.0073954937640357E-3</v>
      </c>
      <c r="V581" s="38">
        <f t="shared" si="74"/>
        <v>6.8444848860000004E-3</v>
      </c>
      <c r="W581" s="54">
        <v>2.6508000000000003</v>
      </c>
      <c r="X581" s="71" t="str">
        <f t="shared" si="80"/>
        <v>Q1 2023</v>
      </c>
      <c r="Y581" s="21">
        <f t="shared" si="75"/>
        <v>3840</v>
      </c>
      <c r="Z581" s="21">
        <f t="shared" si="76"/>
        <v>2160</v>
      </c>
      <c r="AA581" s="57">
        <f t="shared" si="77"/>
        <v>1164733.9584569733</v>
      </c>
      <c r="AB581" s="59">
        <f t="shared" si="78"/>
        <v>1.7777777777777777</v>
      </c>
      <c r="AC581" s="61">
        <f t="shared" si="79"/>
        <v>1651</v>
      </c>
    </row>
    <row r="582" spans="4:29">
      <c r="D582" s="12">
        <v>576</v>
      </c>
      <c r="E582" s="36" t="s">
        <v>68</v>
      </c>
      <c r="F582" s="16" t="s">
        <v>10</v>
      </c>
      <c r="G582" s="14" t="s">
        <v>30</v>
      </c>
      <c r="H582" s="13" t="s">
        <v>6</v>
      </c>
      <c r="I582" s="13" t="s">
        <v>139</v>
      </c>
      <c r="J582" s="13"/>
      <c r="K582" s="13" t="s">
        <v>123</v>
      </c>
      <c r="L582" s="14">
        <v>86</v>
      </c>
      <c r="M582" s="14" t="s">
        <v>15</v>
      </c>
      <c r="N582" s="31">
        <v>1000000</v>
      </c>
      <c r="O582" s="14" t="s">
        <v>1</v>
      </c>
      <c r="P582" s="14" t="s">
        <v>35</v>
      </c>
      <c r="Q582" s="31">
        <v>16000</v>
      </c>
      <c r="R582" s="31">
        <v>1000</v>
      </c>
      <c r="S582" s="30">
        <v>6.7240750000000004E-3</v>
      </c>
      <c r="T582" s="66">
        <f t="shared" si="72"/>
        <v>0.57827044999999999</v>
      </c>
      <c r="U582" s="66">
        <f t="shared" si="73"/>
        <v>1.3709748119455339E-2</v>
      </c>
      <c r="V582" s="38">
        <f t="shared" si="74"/>
        <v>1.7824178010000004E-2</v>
      </c>
      <c r="W582" s="54">
        <v>2.6508000000000003</v>
      </c>
      <c r="X582" s="71" t="str">
        <f t="shared" si="80"/>
        <v>Q1 2023</v>
      </c>
      <c r="Y582" s="21">
        <f t="shared" si="75"/>
        <v>3840</v>
      </c>
      <c r="Z582" s="21">
        <f t="shared" si="76"/>
        <v>2160</v>
      </c>
      <c r="AA582" s="57">
        <f t="shared" si="77"/>
        <v>2038904.6998219588</v>
      </c>
      <c r="AB582" s="59">
        <f t="shared" si="78"/>
        <v>1.7777777777777777</v>
      </c>
      <c r="AC582" s="61">
        <f t="shared" si="79"/>
        <v>2184.4</v>
      </c>
    </row>
    <row r="583" spans="4:29">
      <c r="D583" s="12">
        <v>577</v>
      </c>
      <c r="E583" s="36" t="s">
        <v>68</v>
      </c>
      <c r="F583" s="16" t="s">
        <v>10</v>
      </c>
      <c r="G583" s="14" t="s">
        <v>30</v>
      </c>
      <c r="H583" s="13" t="s">
        <v>6</v>
      </c>
      <c r="I583" s="13" t="s">
        <v>48</v>
      </c>
      <c r="J583" s="13" t="s">
        <v>215</v>
      </c>
      <c r="K583" s="13" t="s">
        <v>123</v>
      </c>
      <c r="L583" s="14">
        <v>55</v>
      </c>
      <c r="M583" s="14" t="s">
        <v>15</v>
      </c>
      <c r="N583" s="31">
        <v>400000</v>
      </c>
      <c r="O583" s="14" t="s">
        <v>1</v>
      </c>
      <c r="P583" s="14" t="s">
        <v>35</v>
      </c>
      <c r="Q583" s="31">
        <v>2000</v>
      </c>
      <c r="R583" s="31">
        <v>200</v>
      </c>
      <c r="S583" s="30">
        <v>0.116724075</v>
      </c>
      <c r="T583" s="66">
        <f t="shared" ref="T583:T646" si="81">L583*S583</f>
        <v>6.4198241249999999</v>
      </c>
      <c r="U583" s="66">
        <f t="shared" ref="U583:U646" si="82">S583*AA583/10^6</f>
        <v>9.7338767837629667E-2</v>
      </c>
      <c r="V583" s="38">
        <f t="shared" ref="V583:V646" si="83">S583*W583</f>
        <v>0.30941217801000004</v>
      </c>
      <c r="W583" s="54">
        <v>2.6508000000000003</v>
      </c>
      <c r="X583" s="71" t="str">
        <f t="shared" si="80"/>
        <v>Q1 2023</v>
      </c>
      <c r="Y583" s="21">
        <f t="shared" ref="Y583:Y646" si="84">1*LEFT(M583, FIND("x", M583)-2)</f>
        <v>3840</v>
      </c>
      <c r="Z583" s="21">
        <f t="shared" ref="Z583:Z646" si="85">1*RIGHT(M583, LEN(M583)-FIND("x", M583)-1)</f>
        <v>2160</v>
      </c>
      <c r="AA583" s="57">
        <f t="shared" ref="AA583:AA646" si="86">AC583^2*AB583/(1+AB583^2)</f>
        <v>833921.94658753707</v>
      </c>
      <c r="AB583" s="59">
        <f t="shared" ref="AB583:AB646" si="87">Y583/Z583</f>
        <v>1.7777777777777777</v>
      </c>
      <c r="AC583" s="61">
        <f t="shared" ref="AC583:AC646" si="88">L583*25.4</f>
        <v>1397</v>
      </c>
    </row>
    <row r="584" spans="4:29">
      <c r="D584" s="12">
        <v>578</v>
      </c>
      <c r="E584" s="36" t="s">
        <v>68</v>
      </c>
      <c r="F584" s="16" t="s">
        <v>10</v>
      </c>
      <c r="G584" s="14" t="s">
        <v>30</v>
      </c>
      <c r="H584" s="13" t="s">
        <v>6</v>
      </c>
      <c r="I584" s="13" t="s">
        <v>48</v>
      </c>
      <c r="J584" s="13"/>
      <c r="K584" s="13" t="s">
        <v>123</v>
      </c>
      <c r="L584" s="14">
        <v>85</v>
      </c>
      <c r="M584" s="14" t="s">
        <v>52</v>
      </c>
      <c r="N584" s="31">
        <v>400000</v>
      </c>
      <c r="O584" s="14" t="s">
        <v>2</v>
      </c>
      <c r="P584" s="14" t="s">
        <v>35</v>
      </c>
      <c r="Q584" s="31">
        <v>21060</v>
      </c>
      <c r="R584" s="31">
        <v>2340</v>
      </c>
      <c r="S584" s="30">
        <v>1.8263070000000001E-3</v>
      </c>
      <c r="T584" s="66">
        <f t="shared" si="81"/>
        <v>0.15523609500000002</v>
      </c>
      <c r="U584" s="66">
        <f t="shared" si="82"/>
        <v>3.6375725138707653E-3</v>
      </c>
      <c r="V584" s="38">
        <f t="shared" si="83"/>
        <v>4.8411745956000009E-3</v>
      </c>
      <c r="W584" s="54">
        <v>2.6508000000000003</v>
      </c>
      <c r="X584" s="71" t="str">
        <f t="shared" ref="X584:X647" si="89">G584&amp;" "&amp;F584</f>
        <v>Q1 2023</v>
      </c>
      <c r="Y584" s="21">
        <f t="shared" si="84"/>
        <v>7680</v>
      </c>
      <c r="Z584" s="21">
        <f t="shared" si="85"/>
        <v>4320</v>
      </c>
      <c r="AA584" s="57">
        <f t="shared" si="86"/>
        <v>1991763.9881305636</v>
      </c>
      <c r="AB584" s="59">
        <f t="shared" si="87"/>
        <v>1.7777777777777777</v>
      </c>
      <c r="AC584" s="61">
        <f t="shared" si="88"/>
        <v>2159</v>
      </c>
    </row>
    <row r="585" spans="4:29">
      <c r="D585" s="12">
        <v>579</v>
      </c>
      <c r="E585" s="36" t="s">
        <v>68</v>
      </c>
      <c r="F585" s="16" t="s">
        <v>10</v>
      </c>
      <c r="G585" s="14" t="s">
        <v>30</v>
      </c>
      <c r="H585" s="13" t="s">
        <v>6</v>
      </c>
      <c r="I585" s="13" t="s">
        <v>48</v>
      </c>
      <c r="J585" s="13" t="s">
        <v>180</v>
      </c>
      <c r="K585" s="13" t="s">
        <v>123</v>
      </c>
      <c r="L585" s="14">
        <v>65</v>
      </c>
      <c r="M585" s="14" t="s">
        <v>15</v>
      </c>
      <c r="N585" s="31"/>
      <c r="O585" s="14" t="s">
        <v>1</v>
      </c>
      <c r="P585" s="14" t="s">
        <v>35</v>
      </c>
      <c r="Q585" s="31">
        <v>6400</v>
      </c>
      <c r="R585" s="31">
        <v>1600</v>
      </c>
      <c r="S585" s="30">
        <v>0.33466682800000003</v>
      </c>
      <c r="T585" s="66">
        <f t="shared" si="81"/>
        <v>21.753343820000001</v>
      </c>
      <c r="U585" s="66">
        <f t="shared" si="82"/>
        <v>0.38979781934067903</v>
      </c>
      <c r="V585" s="38">
        <f t="shared" si="83"/>
        <v>0.88713482766240015</v>
      </c>
      <c r="W585" s="54">
        <v>2.6508000000000003</v>
      </c>
      <c r="X585" s="71" t="str">
        <f t="shared" si="89"/>
        <v>Q1 2023</v>
      </c>
      <c r="Y585" s="21">
        <f t="shared" si="84"/>
        <v>3840</v>
      </c>
      <c r="Z585" s="21">
        <f t="shared" si="85"/>
        <v>2160</v>
      </c>
      <c r="AA585" s="57">
        <f t="shared" si="86"/>
        <v>1164733.9584569733</v>
      </c>
      <c r="AB585" s="59">
        <f t="shared" si="87"/>
        <v>1.7777777777777777</v>
      </c>
      <c r="AC585" s="61">
        <f t="shared" si="88"/>
        <v>1651</v>
      </c>
    </row>
    <row r="586" spans="4:29">
      <c r="D586" s="12">
        <v>580</v>
      </c>
      <c r="E586" s="36" t="s">
        <v>68</v>
      </c>
      <c r="F586" s="16" t="s">
        <v>10</v>
      </c>
      <c r="G586" s="14" t="s">
        <v>30</v>
      </c>
      <c r="H586" s="13" t="s">
        <v>6</v>
      </c>
      <c r="I586" s="13" t="s">
        <v>48</v>
      </c>
      <c r="J586" s="13" t="s">
        <v>179</v>
      </c>
      <c r="K586" s="13" t="s">
        <v>123</v>
      </c>
      <c r="L586" s="14">
        <v>75</v>
      </c>
      <c r="M586" s="14" t="s">
        <v>15</v>
      </c>
      <c r="N586" s="31"/>
      <c r="O586" s="14" t="s">
        <v>1</v>
      </c>
      <c r="P586" s="14" t="s">
        <v>35</v>
      </c>
      <c r="Q586" s="31">
        <v>8000</v>
      </c>
      <c r="R586" s="31">
        <v>2000</v>
      </c>
      <c r="S586" s="30">
        <v>0.251832626</v>
      </c>
      <c r="T586" s="66">
        <f t="shared" si="81"/>
        <v>18.887446950000001</v>
      </c>
      <c r="U586" s="66">
        <f t="shared" si="82"/>
        <v>0.39051214528792166</v>
      </c>
      <c r="V586" s="38">
        <f t="shared" si="83"/>
        <v>0.66755792500080002</v>
      </c>
      <c r="W586" s="54">
        <v>2.6508000000000003</v>
      </c>
      <c r="X586" s="71" t="str">
        <f t="shared" si="89"/>
        <v>Q1 2023</v>
      </c>
      <c r="Y586" s="21">
        <f t="shared" si="84"/>
        <v>3840</v>
      </c>
      <c r="Z586" s="21">
        <f t="shared" si="85"/>
        <v>2160</v>
      </c>
      <c r="AA586" s="57">
        <f t="shared" si="86"/>
        <v>1550681.3056379822</v>
      </c>
      <c r="AB586" s="59">
        <f t="shared" si="87"/>
        <v>1.7777777777777777</v>
      </c>
      <c r="AC586" s="61">
        <f t="shared" si="88"/>
        <v>1905</v>
      </c>
    </row>
    <row r="587" spans="4:29">
      <c r="D587" s="12">
        <v>581</v>
      </c>
      <c r="E587" s="36" t="s">
        <v>68</v>
      </c>
      <c r="F587" s="16" t="s">
        <v>10</v>
      </c>
      <c r="G587" s="14" t="s">
        <v>30</v>
      </c>
      <c r="H587" s="13" t="s">
        <v>6</v>
      </c>
      <c r="I587" s="13" t="s">
        <v>48</v>
      </c>
      <c r="J587" s="13" t="s">
        <v>178</v>
      </c>
      <c r="K587" s="13" t="s">
        <v>123</v>
      </c>
      <c r="L587" s="14">
        <v>85</v>
      </c>
      <c r="M587" s="14" t="s">
        <v>15</v>
      </c>
      <c r="N587" s="31"/>
      <c r="O587" s="14" t="s">
        <v>1</v>
      </c>
      <c r="P587" s="14" t="s">
        <v>35</v>
      </c>
      <c r="Q587" s="31">
        <v>9600</v>
      </c>
      <c r="R587" s="31">
        <v>2400</v>
      </c>
      <c r="S587" s="30">
        <v>9.4905517999999994E-2</v>
      </c>
      <c r="T587" s="66">
        <f t="shared" si="81"/>
        <v>8.0669690299999992</v>
      </c>
      <c r="U587" s="66">
        <f t="shared" si="82"/>
        <v>0.189029393027277</v>
      </c>
      <c r="V587" s="38">
        <f t="shared" si="83"/>
        <v>0.2515755471144</v>
      </c>
      <c r="W587" s="54">
        <v>2.6508000000000003</v>
      </c>
      <c r="X587" s="71" t="str">
        <f t="shared" si="89"/>
        <v>Q1 2023</v>
      </c>
      <c r="Y587" s="21">
        <f t="shared" si="84"/>
        <v>3840</v>
      </c>
      <c r="Z587" s="21">
        <f t="shared" si="85"/>
        <v>2160</v>
      </c>
      <c r="AA587" s="57">
        <f t="shared" si="86"/>
        <v>1991763.9881305636</v>
      </c>
      <c r="AB587" s="59">
        <f t="shared" si="87"/>
        <v>1.7777777777777777</v>
      </c>
      <c r="AC587" s="61">
        <f t="shared" si="88"/>
        <v>2159</v>
      </c>
    </row>
    <row r="588" spans="4:29">
      <c r="D588" s="12">
        <v>582</v>
      </c>
      <c r="E588" s="36" t="s">
        <v>68</v>
      </c>
      <c r="F588" s="16" t="s">
        <v>10</v>
      </c>
      <c r="G588" s="14" t="s">
        <v>30</v>
      </c>
      <c r="H588" s="13" t="s">
        <v>6</v>
      </c>
      <c r="I588" s="13" t="s">
        <v>108</v>
      </c>
      <c r="J588" s="13" t="s">
        <v>176</v>
      </c>
      <c r="K588" s="13" t="s">
        <v>123</v>
      </c>
      <c r="L588" s="14">
        <v>55</v>
      </c>
      <c r="M588" s="14" t="s">
        <v>15</v>
      </c>
      <c r="N588" s="31"/>
      <c r="O588" s="14" t="s">
        <v>2</v>
      </c>
      <c r="P588" s="14" t="s">
        <v>35</v>
      </c>
      <c r="Q588" s="31">
        <v>8000</v>
      </c>
      <c r="R588" s="31">
        <v>2000</v>
      </c>
      <c r="S588" s="30">
        <v>2.2413584E-2</v>
      </c>
      <c r="T588" s="66">
        <f t="shared" si="81"/>
        <v>1.23274712</v>
      </c>
      <c r="U588" s="66">
        <f t="shared" si="82"/>
        <v>1.8691179599283275E-2</v>
      </c>
      <c r="V588" s="38">
        <f t="shared" si="83"/>
        <v>5.9413928467200006E-2</v>
      </c>
      <c r="W588" s="54">
        <v>2.6508000000000003</v>
      </c>
      <c r="X588" s="71" t="str">
        <f t="shared" si="89"/>
        <v>Q1 2023</v>
      </c>
      <c r="Y588" s="21">
        <f t="shared" si="84"/>
        <v>3840</v>
      </c>
      <c r="Z588" s="21">
        <f t="shared" si="85"/>
        <v>2160</v>
      </c>
      <c r="AA588" s="57">
        <f t="shared" si="86"/>
        <v>833921.94658753707</v>
      </c>
      <c r="AB588" s="59">
        <f t="shared" si="87"/>
        <v>1.7777777777777777</v>
      </c>
      <c r="AC588" s="61">
        <f t="shared" si="88"/>
        <v>1397</v>
      </c>
    </row>
    <row r="589" spans="4:29">
      <c r="D589" s="12">
        <v>583</v>
      </c>
      <c r="E589" s="36" t="s">
        <v>68</v>
      </c>
      <c r="F589" s="16" t="s">
        <v>10</v>
      </c>
      <c r="G589" s="14" t="s">
        <v>30</v>
      </c>
      <c r="H589" s="13" t="s">
        <v>6</v>
      </c>
      <c r="I589" s="13" t="s">
        <v>108</v>
      </c>
      <c r="J589" s="13" t="s">
        <v>191</v>
      </c>
      <c r="K589" s="13" t="s">
        <v>123</v>
      </c>
      <c r="L589" s="14">
        <v>60</v>
      </c>
      <c r="M589" s="14" t="s">
        <v>15</v>
      </c>
      <c r="N589" s="31"/>
      <c r="O589" s="14" t="s">
        <v>2</v>
      </c>
      <c r="P589" s="14" t="s">
        <v>35</v>
      </c>
      <c r="Q589" s="31">
        <v>8000</v>
      </c>
      <c r="R589" s="31">
        <v>2000</v>
      </c>
      <c r="S589" s="30">
        <v>8.9654339999999996E-3</v>
      </c>
      <c r="T589" s="66">
        <f t="shared" si="81"/>
        <v>0.53792603999999999</v>
      </c>
      <c r="U589" s="66">
        <f t="shared" si="82"/>
        <v>8.8976197764679393E-3</v>
      </c>
      <c r="V589" s="38">
        <f t="shared" si="83"/>
        <v>2.3765572447200001E-2</v>
      </c>
      <c r="W589" s="54">
        <v>2.6508000000000003</v>
      </c>
      <c r="X589" s="71" t="str">
        <f t="shared" si="89"/>
        <v>Q1 2023</v>
      </c>
      <c r="Y589" s="21">
        <f t="shared" si="84"/>
        <v>3840</v>
      </c>
      <c r="Z589" s="21">
        <f t="shared" si="85"/>
        <v>2160</v>
      </c>
      <c r="AA589" s="57">
        <f t="shared" si="86"/>
        <v>992436.03560830862</v>
      </c>
      <c r="AB589" s="59">
        <f t="shared" si="87"/>
        <v>1.7777777777777777</v>
      </c>
      <c r="AC589" s="61">
        <f t="shared" si="88"/>
        <v>1524</v>
      </c>
    </row>
    <row r="590" spans="4:29">
      <c r="D590" s="12">
        <v>584</v>
      </c>
      <c r="E590" s="36" t="s">
        <v>68</v>
      </c>
      <c r="F590" s="16" t="s">
        <v>10</v>
      </c>
      <c r="G590" s="14" t="s">
        <v>30</v>
      </c>
      <c r="H590" s="13" t="s">
        <v>6</v>
      </c>
      <c r="I590" s="13" t="s">
        <v>108</v>
      </c>
      <c r="J590" s="13" t="s">
        <v>177</v>
      </c>
      <c r="K590" s="13" t="s">
        <v>123</v>
      </c>
      <c r="L590" s="14">
        <v>65</v>
      </c>
      <c r="M590" s="14" t="s">
        <v>15</v>
      </c>
      <c r="N590" s="31"/>
      <c r="O590" s="14" t="s">
        <v>2</v>
      </c>
      <c r="P590" s="14" t="s">
        <v>35</v>
      </c>
      <c r="Q590" s="31">
        <v>8000</v>
      </c>
      <c r="R590" s="31">
        <v>2000</v>
      </c>
      <c r="S590" s="30">
        <v>3.1379018000000002E-2</v>
      </c>
      <c r="T590" s="66">
        <f t="shared" si="81"/>
        <v>2.0396361700000001</v>
      </c>
      <c r="U590" s="66">
        <f t="shared" si="82"/>
        <v>3.6548207847632623E-2</v>
      </c>
      <c r="V590" s="38">
        <f t="shared" si="83"/>
        <v>8.3179500914400017E-2</v>
      </c>
      <c r="W590" s="54">
        <v>2.6508000000000003</v>
      </c>
      <c r="X590" s="71" t="str">
        <f t="shared" si="89"/>
        <v>Q1 2023</v>
      </c>
      <c r="Y590" s="21">
        <f t="shared" si="84"/>
        <v>3840</v>
      </c>
      <c r="Z590" s="21">
        <f t="shared" si="85"/>
        <v>2160</v>
      </c>
      <c r="AA590" s="57">
        <f t="shared" si="86"/>
        <v>1164733.9584569733</v>
      </c>
      <c r="AB590" s="59">
        <f t="shared" si="87"/>
        <v>1.7777777777777777</v>
      </c>
      <c r="AC590" s="61">
        <f t="shared" si="88"/>
        <v>1651</v>
      </c>
    </row>
    <row r="591" spans="4:29">
      <c r="D591" s="12">
        <v>585</v>
      </c>
      <c r="E591" s="36" t="s">
        <v>68</v>
      </c>
      <c r="F591" s="16" t="s">
        <v>10</v>
      </c>
      <c r="G591" s="14" t="s">
        <v>30</v>
      </c>
      <c r="H591" s="13" t="s">
        <v>6</v>
      </c>
      <c r="I591" s="13" t="s">
        <v>108</v>
      </c>
      <c r="J591" s="13" t="s">
        <v>190</v>
      </c>
      <c r="K591" s="13" t="s">
        <v>123</v>
      </c>
      <c r="L591" s="14">
        <v>70</v>
      </c>
      <c r="M591" s="14" t="s">
        <v>15</v>
      </c>
      <c r="N591" s="31"/>
      <c r="O591" s="14" t="s">
        <v>2</v>
      </c>
      <c r="P591" s="14" t="s">
        <v>35</v>
      </c>
      <c r="Q591" s="31">
        <v>8000</v>
      </c>
      <c r="R591" s="31">
        <v>2000</v>
      </c>
      <c r="S591" s="30">
        <v>6.7240750000000004E-3</v>
      </c>
      <c r="T591" s="66">
        <f t="shared" si="81"/>
        <v>0.47068525</v>
      </c>
      <c r="U591" s="66">
        <f t="shared" si="82"/>
        <v>9.0829861797364977E-3</v>
      </c>
      <c r="V591" s="38">
        <f t="shared" si="83"/>
        <v>1.7824178010000004E-2</v>
      </c>
      <c r="W591" s="54">
        <v>2.6508000000000003</v>
      </c>
      <c r="X591" s="71" t="str">
        <f t="shared" si="89"/>
        <v>Q1 2023</v>
      </c>
      <c r="Y591" s="21">
        <f t="shared" si="84"/>
        <v>3840</v>
      </c>
      <c r="Z591" s="21">
        <f t="shared" si="85"/>
        <v>2160</v>
      </c>
      <c r="AA591" s="57">
        <f t="shared" si="86"/>
        <v>1350815.715133531</v>
      </c>
      <c r="AB591" s="59">
        <f t="shared" si="87"/>
        <v>1.7777777777777777</v>
      </c>
      <c r="AC591" s="61">
        <f t="shared" si="88"/>
        <v>1778</v>
      </c>
    </row>
    <row r="592" spans="4:29">
      <c r="D592" s="12">
        <v>586</v>
      </c>
      <c r="E592" s="36" t="s">
        <v>68</v>
      </c>
      <c r="F592" s="16" t="s">
        <v>10</v>
      </c>
      <c r="G592" s="14" t="s">
        <v>30</v>
      </c>
      <c r="H592" s="13" t="s">
        <v>6</v>
      </c>
      <c r="I592" s="13" t="s">
        <v>108</v>
      </c>
      <c r="J592" s="13" t="s">
        <v>181</v>
      </c>
      <c r="K592" s="13" t="s">
        <v>123</v>
      </c>
      <c r="L592" s="14">
        <v>75</v>
      </c>
      <c r="M592" s="14" t="s">
        <v>15</v>
      </c>
      <c r="N592" s="31"/>
      <c r="O592" s="14" t="s">
        <v>2</v>
      </c>
      <c r="P592" s="14" t="s">
        <v>35</v>
      </c>
      <c r="Q592" s="31">
        <v>8000</v>
      </c>
      <c r="R592" s="31">
        <v>2000</v>
      </c>
      <c r="S592" s="30">
        <v>4.4827169999999998E-3</v>
      </c>
      <c r="T592" s="66">
        <f t="shared" si="81"/>
        <v>0.33620377499999998</v>
      </c>
      <c r="U592" s="66">
        <f t="shared" si="82"/>
        <v>6.9512654503655789E-3</v>
      </c>
      <c r="V592" s="38">
        <f t="shared" si="83"/>
        <v>1.1882786223600001E-2</v>
      </c>
      <c r="W592" s="54">
        <v>2.6508000000000003</v>
      </c>
      <c r="X592" s="71" t="str">
        <f t="shared" si="89"/>
        <v>Q1 2023</v>
      </c>
      <c r="Y592" s="21">
        <f t="shared" si="84"/>
        <v>3840</v>
      </c>
      <c r="Z592" s="21">
        <f t="shared" si="85"/>
        <v>2160</v>
      </c>
      <c r="AA592" s="57">
        <f t="shared" si="86"/>
        <v>1550681.3056379822</v>
      </c>
      <c r="AB592" s="59">
        <f t="shared" si="87"/>
        <v>1.7777777777777777</v>
      </c>
      <c r="AC592" s="61">
        <f t="shared" si="88"/>
        <v>1905</v>
      </c>
    </row>
    <row r="593" spans="4:29">
      <c r="D593" s="12">
        <v>587</v>
      </c>
      <c r="E593" s="36" t="s">
        <v>68</v>
      </c>
      <c r="F593" s="16" t="s">
        <v>10</v>
      </c>
      <c r="G593" s="14" t="s">
        <v>30</v>
      </c>
      <c r="H593" s="13" t="s">
        <v>6</v>
      </c>
      <c r="I593" s="13" t="s">
        <v>108</v>
      </c>
      <c r="J593" s="13" t="s">
        <v>175</v>
      </c>
      <c r="K593" s="13" t="s">
        <v>123</v>
      </c>
      <c r="L593" s="14">
        <v>65</v>
      </c>
      <c r="M593" s="14" t="s">
        <v>52</v>
      </c>
      <c r="N593" s="31">
        <v>1000000</v>
      </c>
      <c r="O593" s="14" t="s">
        <v>2</v>
      </c>
      <c r="P593" s="14" t="s">
        <v>35</v>
      </c>
      <c r="Q593" s="31">
        <v>12096</v>
      </c>
      <c r="R593" s="31">
        <v>1344</v>
      </c>
      <c r="S593" s="30">
        <v>6.7778700000000001E-4</v>
      </c>
      <c r="T593" s="66">
        <f t="shared" si="81"/>
        <v>4.4056155E-2</v>
      </c>
      <c r="U593" s="66">
        <f t="shared" si="82"/>
        <v>7.8944153550067656E-4</v>
      </c>
      <c r="V593" s="38">
        <f t="shared" si="83"/>
        <v>1.7966777796000002E-3</v>
      </c>
      <c r="W593" s="54">
        <v>2.6508000000000003</v>
      </c>
      <c r="X593" s="71" t="str">
        <f t="shared" si="89"/>
        <v>Q1 2023</v>
      </c>
      <c r="Y593" s="21">
        <f t="shared" si="84"/>
        <v>7680</v>
      </c>
      <c r="Z593" s="21">
        <f t="shared" si="85"/>
        <v>4320</v>
      </c>
      <c r="AA593" s="57">
        <f t="shared" si="86"/>
        <v>1164733.9584569733</v>
      </c>
      <c r="AB593" s="59">
        <f t="shared" si="87"/>
        <v>1.7777777777777777</v>
      </c>
      <c r="AC593" s="61">
        <f t="shared" si="88"/>
        <v>1651</v>
      </c>
    </row>
    <row r="594" spans="4:29">
      <c r="D594" s="12">
        <v>588</v>
      </c>
      <c r="E594" s="36" t="s">
        <v>68</v>
      </c>
      <c r="F594" s="16" t="s">
        <v>10</v>
      </c>
      <c r="G594" s="14" t="s">
        <v>30</v>
      </c>
      <c r="H594" s="13" t="s">
        <v>6</v>
      </c>
      <c r="I594" s="13" t="s">
        <v>108</v>
      </c>
      <c r="J594" s="13" t="s">
        <v>175</v>
      </c>
      <c r="K594" s="13" t="s">
        <v>123</v>
      </c>
      <c r="L594" s="14">
        <v>75</v>
      </c>
      <c r="M594" s="14" t="s">
        <v>52</v>
      </c>
      <c r="N594" s="31">
        <v>1000000</v>
      </c>
      <c r="O594" s="14" t="s">
        <v>2</v>
      </c>
      <c r="P594" s="14" t="s">
        <v>35</v>
      </c>
      <c r="Q594" s="31">
        <v>17279.640575999994</v>
      </c>
      <c r="R594" s="31">
        <v>1919.9600639999994</v>
      </c>
      <c r="S594" s="30">
        <v>2.4206169999999999E-3</v>
      </c>
      <c r="T594" s="66">
        <f t="shared" si="81"/>
        <v>0.18154627499999998</v>
      </c>
      <c r="U594" s="66">
        <f t="shared" si="82"/>
        <v>3.7536055300094952E-3</v>
      </c>
      <c r="V594" s="38">
        <f t="shared" si="83"/>
        <v>6.4165715436000003E-3</v>
      </c>
      <c r="W594" s="54">
        <v>2.6508000000000003</v>
      </c>
      <c r="X594" s="71" t="str">
        <f t="shared" si="89"/>
        <v>Q1 2023</v>
      </c>
      <c r="Y594" s="21">
        <f t="shared" si="84"/>
        <v>7680</v>
      </c>
      <c r="Z594" s="21">
        <f t="shared" si="85"/>
        <v>4320</v>
      </c>
      <c r="AA594" s="57">
        <f t="shared" si="86"/>
        <v>1550681.3056379822</v>
      </c>
      <c r="AB594" s="59">
        <f t="shared" si="87"/>
        <v>1.7777777777777777</v>
      </c>
      <c r="AC594" s="61">
        <f t="shared" si="88"/>
        <v>1905</v>
      </c>
    </row>
    <row r="595" spans="4:29">
      <c r="D595" s="12">
        <v>589</v>
      </c>
      <c r="E595" s="36" t="s">
        <v>68</v>
      </c>
      <c r="F595" s="16" t="s">
        <v>10</v>
      </c>
      <c r="G595" s="14" t="s">
        <v>30</v>
      </c>
      <c r="H595" s="13" t="s">
        <v>6</v>
      </c>
      <c r="I595" s="13" t="s">
        <v>108</v>
      </c>
      <c r="J595" s="13" t="s">
        <v>175</v>
      </c>
      <c r="K595" s="13" t="s">
        <v>123</v>
      </c>
      <c r="L595" s="14">
        <v>85</v>
      </c>
      <c r="M595" s="14" t="s">
        <v>52</v>
      </c>
      <c r="N595" s="31">
        <v>1000000</v>
      </c>
      <c r="O595" s="14" t="s">
        <v>2</v>
      </c>
      <c r="P595" s="14" t="s">
        <v>35</v>
      </c>
      <c r="Q595" s="31">
        <v>21060</v>
      </c>
      <c r="R595" s="31">
        <v>2340</v>
      </c>
      <c r="S595" s="30">
        <v>1.180075E-3</v>
      </c>
      <c r="T595" s="66">
        <f t="shared" si="81"/>
        <v>0.100306375</v>
      </c>
      <c r="U595" s="66">
        <f t="shared" si="82"/>
        <v>2.3504308882931748E-3</v>
      </c>
      <c r="V595" s="38">
        <f t="shared" si="83"/>
        <v>3.1281428100000007E-3</v>
      </c>
      <c r="W595" s="54">
        <v>2.6508000000000003</v>
      </c>
      <c r="X595" s="71" t="str">
        <f t="shared" si="89"/>
        <v>Q1 2023</v>
      </c>
      <c r="Y595" s="21">
        <f t="shared" si="84"/>
        <v>7680</v>
      </c>
      <c r="Z595" s="21">
        <f t="shared" si="85"/>
        <v>4320</v>
      </c>
      <c r="AA595" s="57">
        <f t="shared" si="86"/>
        <v>1991763.9881305636</v>
      </c>
      <c r="AB595" s="59">
        <f t="shared" si="87"/>
        <v>1.7777777777777777</v>
      </c>
      <c r="AC595" s="61">
        <f t="shared" si="88"/>
        <v>2159</v>
      </c>
    </row>
    <row r="596" spans="4:29">
      <c r="D596" s="12">
        <v>590</v>
      </c>
      <c r="E596" s="36" t="s">
        <v>68</v>
      </c>
      <c r="F596" s="16" t="s">
        <v>10</v>
      </c>
      <c r="G596" s="14" t="s">
        <v>30</v>
      </c>
      <c r="H596" s="13" t="s">
        <v>6</v>
      </c>
      <c r="I596" s="13" t="s">
        <v>93</v>
      </c>
      <c r="J596" s="13" t="s">
        <v>289</v>
      </c>
      <c r="K596" s="13"/>
      <c r="L596" s="14">
        <v>65</v>
      </c>
      <c r="M596" s="14" t="s">
        <v>15</v>
      </c>
      <c r="N596" s="31">
        <v>1000000</v>
      </c>
      <c r="O596" s="14" t="s">
        <v>2</v>
      </c>
      <c r="P596" s="14" t="s">
        <v>35</v>
      </c>
      <c r="Q596" s="31">
        <v>37440</v>
      </c>
      <c r="R596" s="31">
        <v>2340</v>
      </c>
      <c r="S596" s="30">
        <v>3.1468672000000003E-2</v>
      </c>
      <c r="T596" s="66">
        <f t="shared" si="81"/>
        <v>2.0454636800000001</v>
      </c>
      <c r="U596" s="66">
        <f t="shared" si="82"/>
        <v>3.6652630905944124E-2</v>
      </c>
      <c r="V596" s="38">
        <f t="shared" si="83"/>
        <v>8.3417155737600016E-2</v>
      </c>
      <c r="W596" s="54">
        <v>2.6508000000000003</v>
      </c>
      <c r="X596" s="71" t="str">
        <f t="shared" si="89"/>
        <v>Q1 2023</v>
      </c>
      <c r="Y596" s="21">
        <f t="shared" si="84"/>
        <v>3840</v>
      </c>
      <c r="Z596" s="21">
        <f t="shared" si="85"/>
        <v>2160</v>
      </c>
      <c r="AA596" s="57">
        <f t="shared" si="86"/>
        <v>1164733.9584569733</v>
      </c>
      <c r="AB596" s="59">
        <f t="shared" si="87"/>
        <v>1.7777777777777777</v>
      </c>
      <c r="AC596" s="61">
        <f t="shared" si="88"/>
        <v>1651</v>
      </c>
    </row>
    <row r="597" spans="4:29">
      <c r="D597" s="12">
        <v>591</v>
      </c>
      <c r="E597" s="36" t="s">
        <v>68</v>
      </c>
      <c r="F597" s="16" t="s">
        <v>10</v>
      </c>
      <c r="G597" s="14" t="s">
        <v>30</v>
      </c>
      <c r="H597" s="13" t="s">
        <v>6</v>
      </c>
      <c r="I597" s="13" t="s">
        <v>93</v>
      </c>
      <c r="J597" s="13" t="s">
        <v>290</v>
      </c>
      <c r="K597" s="13" t="s">
        <v>95</v>
      </c>
      <c r="L597" s="14">
        <v>65</v>
      </c>
      <c r="M597" s="14" t="s">
        <v>15</v>
      </c>
      <c r="N597" s="31">
        <v>1000000</v>
      </c>
      <c r="O597" s="14" t="s">
        <v>1</v>
      </c>
      <c r="P597" s="14" t="s">
        <v>35</v>
      </c>
      <c r="Q597" s="31">
        <v>3696</v>
      </c>
      <c r="R597" s="31">
        <v>231</v>
      </c>
      <c r="S597" s="30">
        <v>2.5887689999999999E-3</v>
      </c>
      <c r="T597" s="66">
        <f t="shared" si="81"/>
        <v>0.16826998499999998</v>
      </c>
      <c r="U597" s="66">
        <f t="shared" si="82"/>
        <v>3.0152271649007004E-3</v>
      </c>
      <c r="V597" s="38">
        <f t="shared" si="83"/>
        <v>6.8623088652000003E-3</v>
      </c>
      <c r="W597" s="54">
        <v>2.6508000000000003</v>
      </c>
      <c r="X597" s="71" t="str">
        <f t="shared" si="89"/>
        <v>Q1 2023</v>
      </c>
      <c r="Y597" s="21">
        <f t="shared" si="84"/>
        <v>3840</v>
      </c>
      <c r="Z597" s="21">
        <f t="shared" si="85"/>
        <v>2160</v>
      </c>
      <c r="AA597" s="57">
        <f t="shared" si="86"/>
        <v>1164733.9584569733</v>
      </c>
      <c r="AB597" s="59">
        <f t="shared" si="87"/>
        <v>1.7777777777777777</v>
      </c>
      <c r="AC597" s="61">
        <f t="shared" si="88"/>
        <v>1651</v>
      </c>
    </row>
    <row r="598" spans="4:29">
      <c r="D598" s="12">
        <v>592</v>
      </c>
      <c r="E598" s="36" t="s">
        <v>68</v>
      </c>
      <c r="F598" s="16" t="s">
        <v>10</v>
      </c>
      <c r="G598" s="14" t="s">
        <v>30</v>
      </c>
      <c r="H598" s="13" t="s">
        <v>6</v>
      </c>
      <c r="I598" s="13" t="s">
        <v>76</v>
      </c>
      <c r="J598" s="13"/>
      <c r="K598" s="13" t="s">
        <v>123</v>
      </c>
      <c r="L598" s="14">
        <v>55</v>
      </c>
      <c r="M598" s="14" t="s">
        <v>15</v>
      </c>
      <c r="N598" s="31">
        <v>1000000</v>
      </c>
      <c r="O598" s="14" t="s">
        <v>1</v>
      </c>
      <c r="P598" s="14" t="s">
        <v>35</v>
      </c>
      <c r="Q598" s="31">
        <v>6804.6390532544374</v>
      </c>
      <c r="R598" s="31">
        <v>567.05325443786978</v>
      </c>
      <c r="S598" s="30">
        <v>0.13617531199999999</v>
      </c>
      <c r="T598" s="66">
        <f t="shared" si="81"/>
        <v>7.4896421599999998</v>
      </c>
      <c r="U598" s="66">
        <f t="shared" si="82"/>
        <v>0.11355958126020518</v>
      </c>
      <c r="V598" s="38">
        <f t="shared" si="83"/>
        <v>0.36097351704960001</v>
      </c>
      <c r="W598" s="54">
        <v>2.6508000000000003</v>
      </c>
      <c r="X598" s="71" t="str">
        <f t="shared" si="89"/>
        <v>Q1 2023</v>
      </c>
      <c r="Y598" s="21">
        <f t="shared" si="84"/>
        <v>3840</v>
      </c>
      <c r="Z598" s="21">
        <f t="shared" si="85"/>
        <v>2160</v>
      </c>
      <c r="AA598" s="57">
        <f t="shared" si="86"/>
        <v>833921.94658753707</v>
      </c>
      <c r="AB598" s="59">
        <f t="shared" si="87"/>
        <v>1.7777777777777777</v>
      </c>
      <c r="AC598" s="61">
        <f t="shared" si="88"/>
        <v>1397</v>
      </c>
    </row>
    <row r="599" spans="4:29">
      <c r="D599" s="12">
        <v>593</v>
      </c>
      <c r="E599" s="36" t="s">
        <v>68</v>
      </c>
      <c r="F599" s="16" t="s">
        <v>10</v>
      </c>
      <c r="G599" s="14" t="s">
        <v>30</v>
      </c>
      <c r="H599" s="13" t="s">
        <v>6</v>
      </c>
      <c r="I599" s="13" t="s">
        <v>76</v>
      </c>
      <c r="J599" s="13"/>
      <c r="K599" s="13" t="s">
        <v>123</v>
      </c>
      <c r="L599" s="14">
        <v>65</v>
      </c>
      <c r="M599" s="14" t="s">
        <v>15</v>
      </c>
      <c r="N599" s="31">
        <v>1000000</v>
      </c>
      <c r="O599" s="14" t="s">
        <v>1</v>
      </c>
      <c r="P599" s="14" t="s">
        <v>35</v>
      </c>
      <c r="Q599" s="31">
        <v>9504</v>
      </c>
      <c r="R599" s="31">
        <v>792</v>
      </c>
      <c r="S599" s="30">
        <v>0.26627337800000001</v>
      </c>
      <c r="T599" s="66">
        <f t="shared" si="81"/>
        <v>17.307769570000001</v>
      </c>
      <c r="U599" s="66">
        <f t="shared" si="82"/>
        <v>0.31013764558964996</v>
      </c>
      <c r="V599" s="38">
        <f t="shared" si="83"/>
        <v>0.70583747040240008</v>
      </c>
      <c r="W599" s="54">
        <v>2.6508000000000003</v>
      </c>
      <c r="X599" s="71" t="str">
        <f t="shared" si="89"/>
        <v>Q1 2023</v>
      </c>
      <c r="Y599" s="21">
        <f t="shared" si="84"/>
        <v>3840</v>
      </c>
      <c r="Z599" s="21">
        <f t="shared" si="85"/>
        <v>2160</v>
      </c>
      <c r="AA599" s="57">
        <f t="shared" si="86"/>
        <v>1164733.9584569733</v>
      </c>
      <c r="AB599" s="59">
        <f t="shared" si="87"/>
        <v>1.7777777777777777</v>
      </c>
      <c r="AC599" s="61">
        <f t="shared" si="88"/>
        <v>1651</v>
      </c>
    </row>
    <row r="600" spans="4:29">
      <c r="D600" s="12">
        <v>594</v>
      </c>
      <c r="E600" s="36" t="s">
        <v>68</v>
      </c>
      <c r="F600" s="16" t="s">
        <v>10</v>
      </c>
      <c r="G600" s="14" t="s">
        <v>30</v>
      </c>
      <c r="H600" s="13" t="s">
        <v>6</v>
      </c>
      <c r="I600" s="13" t="s">
        <v>76</v>
      </c>
      <c r="J600" s="13"/>
      <c r="K600" s="13" t="s">
        <v>123</v>
      </c>
      <c r="L600" s="14">
        <v>75</v>
      </c>
      <c r="M600" s="14" t="s">
        <v>15</v>
      </c>
      <c r="N600" s="31">
        <v>1000000</v>
      </c>
      <c r="O600" s="14" t="s">
        <v>2</v>
      </c>
      <c r="P600" s="14" t="s">
        <v>35</v>
      </c>
      <c r="Q600" s="31">
        <v>13685.759999999997</v>
      </c>
      <c r="R600" s="31">
        <v>1140.4799999999998</v>
      </c>
      <c r="S600" s="30">
        <v>0.21910495099999999</v>
      </c>
      <c r="T600" s="66">
        <f t="shared" si="81"/>
        <v>16.432871325000001</v>
      </c>
      <c r="U600" s="66">
        <f t="shared" si="82"/>
        <v>0.33976195148842614</v>
      </c>
      <c r="V600" s="38">
        <f t="shared" si="83"/>
        <v>0.5808034041108</v>
      </c>
      <c r="W600" s="54">
        <v>2.6508000000000003</v>
      </c>
      <c r="X600" s="71" t="str">
        <f t="shared" si="89"/>
        <v>Q1 2023</v>
      </c>
      <c r="Y600" s="21">
        <f t="shared" si="84"/>
        <v>3840</v>
      </c>
      <c r="Z600" s="21">
        <f t="shared" si="85"/>
        <v>2160</v>
      </c>
      <c r="AA600" s="57">
        <f t="shared" si="86"/>
        <v>1550681.3056379822</v>
      </c>
      <c r="AB600" s="59">
        <f t="shared" si="87"/>
        <v>1.7777777777777777</v>
      </c>
      <c r="AC600" s="61">
        <f t="shared" si="88"/>
        <v>1905</v>
      </c>
    </row>
    <row r="601" spans="4:29">
      <c r="D601" s="12">
        <v>595</v>
      </c>
      <c r="E601" s="36" t="s">
        <v>68</v>
      </c>
      <c r="F601" s="16" t="s">
        <v>10</v>
      </c>
      <c r="G601" s="14" t="s">
        <v>39</v>
      </c>
      <c r="H601" s="13" t="s">
        <v>4</v>
      </c>
      <c r="I601" s="13" t="s">
        <v>31</v>
      </c>
      <c r="J601" s="13" t="s">
        <v>56</v>
      </c>
      <c r="K601" s="13" t="s">
        <v>57</v>
      </c>
      <c r="L601" s="14">
        <v>12.9</v>
      </c>
      <c r="M601" s="14" t="s">
        <v>16</v>
      </c>
      <c r="N601" s="31">
        <v>1000000</v>
      </c>
      <c r="O601" s="14" t="s">
        <v>2</v>
      </c>
      <c r="P601" s="14" t="s">
        <v>47</v>
      </c>
      <c r="Q601" s="31">
        <v>10384</v>
      </c>
      <c r="R601" s="31">
        <v>2596</v>
      </c>
      <c r="S601" s="30">
        <v>4.1561188600000003</v>
      </c>
      <c r="T601" s="66">
        <f t="shared" si="81"/>
        <v>53.613933294000006</v>
      </c>
      <c r="U601" s="66">
        <f t="shared" si="82"/>
        <v>0.21414929114789225</v>
      </c>
      <c r="V601" s="38">
        <f t="shared" si="83"/>
        <v>11.017039874088002</v>
      </c>
      <c r="W601" s="54">
        <v>2.6508000000000003</v>
      </c>
      <c r="X601" s="71" t="str">
        <f t="shared" si="89"/>
        <v>Q2 2023</v>
      </c>
      <c r="Y601" s="21">
        <f t="shared" si="84"/>
        <v>2732</v>
      </c>
      <c r="Z601" s="21">
        <f t="shared" si="85"/>
        <v>2048</v>
      </c>
      <c r="AA601" s="57">
        <f t="shared" si="86"/>
        <v>51526.267260771325</v>
      </c>
      <c r="AB601" s="59">
        <f t="shared" si="87"/>
        <v>1.333984375</v>
      </c>
      <c r="AC601" s="61">
        <f t="shared" si="88"/>
        <v>327.65999999999997</v>
      </c>
    </row>
    <row r="602" spans="4:29">
      <c r="D602" s="12">
        <v>596</v>
      </c>
      <c r="E602" s="36" t="s">
        <v>68</v>
      </c>
      <c r="F602" s="16" t="s">
        <v>10</v>
      </c>
      <c r="G602" s="14" t="s">
        <v>39</v>
      </c>
      <c r="H602" s="13" t="s">
        <v>90</v>
      </c>
      <c r="I602" s="13" t="s">
        <v>45</v>
      </c>
      <c r="J602" s="13" t="s">
        <v>101</v>
      </c>
      <c r="K602" s="13" t="s">
        <v>43</v>
      </c>
      <c r="L602" s="14">
        <v>16</v>
      </c>
      <c r="M602" s="14" t="s">
        <v>66</v>
      </c>
      <c r="N602" s="31">
        <v>1000000</v>
      </c>
      <c r="O602" s="14" t="s">
        <v>2</v>
      </c>
      <c r="P602" s="14" t="s">
        <v>47</v>
      </c>
      <c r="Q602" s="31">
        <v>4000</v>
      </c>
      <c r="R602" s="31">
        <v>1152</v>
      </c>
      <c r="S602" s="30">
        <v>5.3365676000000001E-2</v>
      </c>
      <c r="T602" s="66">
        <f t="shared" si="81"/>
        <v>0.85385081600000001</v>
      </c>
      <c r="U602" s="66">
        <f t="shared" si="82"/>
        <v>3.961315181666948E-3</v>
      </c>
      <c r="V602" s="38">
        <f t="shared" si="83"/>
        <v>0.14146173394080003</v>
      </c>
      <c r="W602" s="54">
        <v>2.6508000000000003</v>
      </c>
      <c r="X602" s="71" t="str">
        <f t="shared" si="89"/>
        <v>Q2 2023</v>
      </c>
      <c r="Y602" s="21">
        <f t="shared" si="84"/>
        <v>2560</v>
      </c>
      <c r="Z602" s="21">
        <f t="shared" si="85"/>
        <v>1600</v>
      </c>
      <c r="AA602" s="57">
        <f t="shared" si="86"/>
        <v>74229.644943820225</v>
      </c>
      <c r="AB602" s="59">
        <f t="shared" si="87"/>
        <v>1.6</v>
      </c>
      <c r="AC602" s="61">
        <f t="shared" si="88"/>
        <v>406.4</v>
      </c>
    </row>
    <row r="603" spans="4:29">
      <c r="D603" s="12">
        <v>597</v>
      </c>
      <c r="E603" s="36" t="s">
        <v>68</v>
      </c>
      <c r="F603" s="16" t="s">
        <v>10</v>
      </c>
      <c r="G603" s="14" t="s">
        <v>39</v>
      </c>
      <c r="H603" s="13" t="s">
        <v>90</v>
      </c>
      <c r="I603" s="13" t="s">
        <v>45</v>
      </c>
      <c r="J603" s="13" t="s">
        <v>46</v>
      </c>
      <c r="K603" s="13" t="s">
        <v>43</v>
      </c>
      <c r="L603" s="14">
        <v>17.3</v>
      </c>
      <c r="M603" s="14" t="s">
        <v>15</v>
      </c>
      <c r="N603" s="31">
        <v>1000000</v>
      </c>
      <c r="O603" s="14" t="s">
        <v>2</v>
      </c>
      <c r="P603" s="14" t="s">
        <v>47</v>
      </c>
      <c r="Q603" s="31">
        <v>10000</v>
      </c>
      <c r="R603" s="31">
        <v>240</v>
      </c>
      <c r="S603" s="30">
        <v>5.3365676000000001E-2</v>
      </c>
      <c r="T603" s="66">
        <f t="shared" si="81"/>
        <v>0.92322619480000001</v>
      </c>
      <c r="U603" s="66">
        <f t="shared" si="82"/>
        <v>4.4030563733197412E-3</v>
      </c>
      <c r="V603" s="38">
        <f t="shared" si="83"/>
        <v>0.14146173394080003</v>
      </c>
      <c r="W603" s="54">
        <v>2.6508000000000003</v>
      </c>
      <c r="X603" s="71" t="str">
        <f t="shared" si="89"/>
        <v>Q2 2023</v>
      </c>
      <c r="Y603" s="21">
        <f t="shared" si="84"/>
        <v>3840</v>
      </c>
      <c r="Z603" s="21">
        <f t="shared" si="85"/>
        <v>2160</v>
      </c>
      <c r="AA603" s="57">
        <f t="shared" si="86"/>
        <v>82507.272527002962</v>
      </c>
      <c r="AB603" s="59">
        <f t="shared" si="87"/>
        <v>1.7777777777777777</v>
      </c>
      <c r="AC603" s="61">
        <f t="shared" si="88"/>
        <v>439.42</v>
      </c>
    </row>
    <row r="604" spans="4:29">
      <c r="D604" s="12">
        <v>598</v>
      </c>
      <c r="E604" s="36" t="s">
        <v>68</v>
      </c>
      <c r="F604" s="16" t="s">
        <v>10</v>
      </c>
      <c r="G604" s="14" t="s">
        <v>39</v>
      </c>
      <c r="H604" s="13" t="s">
        <v>90</v>
      </c>
      <c r="I604" s="13" t="s">
        <v>45</v>
      </c>
      <c r="J604" s="13" t="s">
        <v>168</v>
      </c>
      <c r="K604" s="13" t="s">
        <v>43</v>
      </c>
      <c r="L604" s="14">
        <v>17.3</v>
      </c>
      <c r="M604" s="14" t="s">
        <v>15</v>
      </c>
      <c r="N604" s="31">
        <v>1000000</v>
      </c>
      <c r="O604" s="14" t="s">
        <v>2</v>
      </c>
      <c r="P604" s="14" t="s">
        <v>47</v>
      </c>
      <c r="Q604" s="31">
        <v>4032</v>
      </c>
      <c r="R604" s="31">
        <v>1008</v>
      </c>
      <c r="S604" s="30">
        <v>5.3792602000000002E-2</v>
      </c>
      <c r="T604" s="66">
        <f t="shared" si="81"/>
        <v>0.93061201460000009</v>
      </c>
      <c r="U604" s="66">
        <f t="shared" si="82"/>
        <v>4.4382808731506049E-3</v>
      </c>
      <c r="V604" s="38">
        <f t="shared" si="83"/>
        <v>0.14259342938160002</v>
      </c>
      <c r="W604" s="54">
        <v>2.6508000000000003</v>
      </c>
      <c r="X604" s="71" t="str">
        <f t="shared" si="89"/>
        <v>Q2 2023</v>
      </c>
      <c r="Y604" s="21">
        <f t="shared" si="84"/>
        <v>3840</v>
      </c>
      <c r="Z604" s="21">
        <f t="shared" si="85"/>
        <v>2160</v>
      </c>
      <c r="AA604" s="57">
        <f t="shared" si="86"/>
        <v>82507.272527002962</v>
      </c>
      <c r="AB604" s="59">
        <f t="shared" si="87"/>
        <v>1.7777777777777777</v>
      </c>
      <c r="AC604" s="61">
        <f t="shared" si="88"/>
        <v>439.42</v>
      </c>
    </row>
    <row r="605" spans="4:29">
      <c r="D605" s="12">
        <v>599</v>
      </c>
      <c r="E605" s="36" t="s">
        <v>68</v>
      </c>
      <c r="F605" s="16" t="s">
        <v>10</v>
      </c>
      <c r="G605" s="14" t="s">
        <v>39</v>
      </c>
      <c r="H605" s="13" t="s">
        <v>90</v>
      </c>
      <c r="I605" s="13" t="s">
        <v>31</v>
      </c>
      <c r="J605" s="13" t="s">
        <v>216</v>
      </c>
      <c r="K605" s="13" t="s">
        <v>57</v>
      </c>
      <c r="L605" s="14">
        <v>14.2</v>
      </c>
      <c r="M605" s="14" t="s">
        <v>63</v>
      </c>
      <c r="N605" s="31">
        <v>1000000</v>
      </c>
      <c r="O605" s="14" t="s">
        <v>2</v>
      </c>
      <c r="P605" s="14" t="s">
        <v>47</v>
      </c>
      <c r="Q605" s="31">
        <v>10384</v>
      </c>
      <c r="R605" s="31">
        <v>2596</v>
      </c>
      <c r="S605" s="30">
        <v>11.082983626000001</v>
      </c>
      <c r="T605" s="66">
        <f t="shared" si="81"/>
        <v>157.3783674892</v>
      </c>
      <c r="U605" s="66">
        <f t="shared" si="82"/>
        <v>0.6585946488234028</v>
      </c>
      <c r="V605" s="38">
        <f t="shared" si="83"/>
        <v>29.378772995800805</v>
      </c>
      <c r="W605" s="54">
        <v>2.6508000000000003</v>
      </c>
      <c r="X605" s="71" t="str">
        <f t="shared" si="89"/>
        <v>Q2 2023</v>
      </c>
      <c r="Y605" s="21">
        <f t="shared" si="84"/>
        <v>3024</v>
      </c>
      <c r="Z605" s="21">
        <f t="shared" si="85"/>
        <v>1964</v>
      </c>
      <c r="AA605" s="57">
        <f t="shared" si="86"/>
        <v>59423.948554645533</v>
      </c>
      <c r="AB605" s="59">
        <f t="shared" si="87"/>
        <v>1.539714867617108</v>
      </c>
      <c r="AC605" s="61">
        <f t="shared" si="88"/>
        <v>360.67999999999995</v>
      </c>
    </row>
    <row r="606" spans="4:29">
      <c r="D606" s="12">
        <v>600</v>
      </c>
      <c r="E606" s="36" t="s">
        <v>68</v>
      </c>
      <c r="F606" s="16" t="s">
        <v>10</v>
      </c>
      <c r="G606" s="14" t="s">
        <v>39</v>
      </c>
      <c r="H606" s="13" t="s">
        <v>90</v>
      </c>
      <c r="I606" s="13" t="s">
        <v>31</v>
      </c>
      <c r="J606" s="13" t="s">
        <v>62</v>
      </c>
      <c r="K606" s="13" t="s">
        <v>57</v>
      </c>
      <c r="L606" s="14">
        <v>16.2</v>
      </c>
      <c r="M606" s="14" t="s">
        <v>64</v>
      </c>
      <c r="N606" s="31">
        <v>1000000</v>
      </c>
      <c r="O606" s="14" t="s">
        <v>2</v>
      </c>
      <c r="P606" s="14" t="s">
        <v>47</v>
      </c>
      <c r="Q606" s="31">
        <v>10384</v>
      </c>
      <c r="R606" s="31">
        <v>2596</v>
      </c>
      <c r="S606" s="30">
        <v>9.6976106729999998</v>
      </c>
      <c r="T606" s="66">
        <f t="shared" si="81"/>
        <v>157.10129290259999</v>
      </c>
      <c r="U606" s="66">
        <f t="shared" si="82"/>
        <v>0.74858618362141816</v>
      </c>
      <c r="V606" s="38">
        <f t="shared" si="83"/>
        <v>25.706426371988403</v>
      </c>
      <c r="W606" s="54">
        <v>2.6508000000000003</v>
      </c>
      <c r="X606" s="71" t="str">
        <f t="shared" si="89"/>
        <v>Q2 2023</v>
      </c>
      <c r="Y606" s="21">
        <f t="shared" si="84"/>
        <v>3456</v>
      </c>
      <c r="Z606" s="21">
        <f t="shared" si="85"/>
        <v>2234</v>
      </c>
      <c r="AA606" s="57">
        <f t="shared" si="86"/>
        <v>77192.847688309979</v>
      </c>
      <c r="AB606" s="59">
        <f t="shared" si="87"/>
        <v>1.5470008952551477</v>
      </c>
      <c r="AC606" s="61">
        <f t="shared" si="88"/>
        <v>411.47999999999996</v>
      </c>
    </row>
    <row r="607" spans="4:29">
      <c r="D607" s="12">
        <v>601</v>
      </c>
      <c r="E607" s="36" t="s">
        <v>68</v>
      </c>
      <c r="F607" s="16" t="s">
        <v>10</v>
      </c>
      <c r="G607" s="14" t="s">
        <v>39</v>
      </c>
      <c r="H607" s="13" t="s">
        <v>90</v>
      </c>
      <c r="I607" s="13" t="s">
        <v>102</v>
      </c>
      <c r="J607" s="13" t="s">
        <v>103</v>
      </c>
      <c r="K607" s="13" t="s">
        <v>43</v>
      </c>
      <c r="L607" s="14">
        <v>16</v>
      </c>
      <c r="M607" s="14" t="s">
        <v>66</v>
      </c>
      <c r="N607" s="31">
        <v>1000000</v>
      </c>
      <c r="O607" s="14" t="s">
        <v>2</v>
      </c>
      <c r="P607" s="14" t="s">
        <v>47</v>
      </c>
      <c r="Q607" s="31">
        <v>4000</v>
      </c>
      <c r="R607" s="31">
        <v>1152</v>
      </c>
      <c r="S607" s="30">
        <v>5.3365676000000001E-2</v>
      </c>
      <c r="T607" s="66">
        <f t="shared" si="81"/>
        <v>0.85385081600000001</v>
      </c>
      <c r="U607" s="66">
        <f t="shared" si="82"/>
        <v>3.961315181666948E-3</v>
      </c>
      <c r="V607" s="38">
        <f t="shared" si="83"/>
        <v>0.14146173394080003</v>
      </c>
      <c r="W607" s="54">
        <v>2.6508000000000003</v>
      </c>
      <c r="X607" s="71" t="str">
        <f t="shared" si="89"/>
        <v>Q2 2023</v>
      </c>
      <c r="Y607" s="21">
        <f t="shared" si="84"/>
        <v>2560</v>
      </c>
      <c r="Z607" s="21">
        <f t="shared" si="85"/>
        <v>1600</v>
      </c>
      <c r="AA607" s="57">
        <f t="shared" si="86"/>
        <v>74229.644943820225</v>
      </c>
      <c r="AB607" s="59">
        <f t="shared" si="87"/>
        <v>1.6</v>
      </c>
      <c r="AC607" s="61">
        <f t="shared" si="88"/>
        <v>406.4</v>
      </c>
    </row>
    <row r="608" spans="4:29">
      <c r="D608" s="12">
        <v>602</v>
      </c>
      <c r="E608" s="36" t="s">
        <v>68</v>
      </c>
      <c r="F608" s="16" t="s">
        <v>10</v>
      </c>
      <c r="G608" s="14" t="s">
        <v>39</v>
      </c>
      <c r="H608" s="13" t="s">
        <v>90</v>
      </c>
      <c r="I608" s="13" t="s">
        <v>102</v>
      </c>
      <c r="J608" s="13" t="s">
        <v>104</v>
      </c>
      <c r="K608" s="13" t="s">
        <v>43</v>
      </c>
      <c r="L608" s="14">
        <v>17.3</v>
      </c>
      <c r="M608" s="14" t="s">
        <v>15</v>
      </c>
      <c r="N608" s="31">
        <v>1000000</v>
      </c>
      <c r="O608" s="14" t="s">
        <v>2</v>
      </c>
      <c r="P608" s="14" t="s">
        <v>47</v>
      </c>
      <c r="Q608" s="31">
        <v>4000</v>
      </c>
      <c r="R608" s="31">
        <v>1152</v>
      </c>
      <c r="S608" s="30">
        <v>5.3365676000000001E-2</v>
      </c>
      <c r="T608" s="66">
        <f t="shared" si="81"/>
        <v>0.92322619480000001</v>
      </c>
      <c r="U608" s="66">
        <f t="shared" si="82"/>
        <v>4.4030563733197412E-3</v>
      </c>
      <c r="V608" s="38">
        <f t="shared" si="83"/>
        <v>0.14146173394080003</v>
      </c>
      <c r="W608" s="54">
        <v>2.6508000000000003</v>
      </c>
      <c r="X608" s="71" t="str">
        <f t="shared" si="89"/>
        <v>Q2 2023</v>
      </c>
      <c r="Y608" s="21">
        <f t="shared" si="84"/>
        <v>3840</v>
      </c>
      <c r="Z608" s="21">
        <f t="shared" si="85"/>
        <v>2160</v>
      </c>
      <c r="AA608" s="57">
        <f t="shared" si="86"/>
        <v>82507.272527002962</v>
      </c>
      <c r="AB608" s="59">
        <f t="shared" si="87"/>
        <v>1.7777777777777777</v>
      </c>
      <c r="AC608" s="61">
        <f t="shared" si="88"/>
        <v>439.42</v>
      </c>
    </row>
    <row r="609" spans="4:29">
      <c r="D609" s="12">
        <v>603</v>
      </c>
      <c r="E609" s="36" t="s">
        <v>68</v>
      </c>
      <c r="F609" s="16" t="s">
        <v>10</v>
      </c>
      <c r="G609" s="14" t="s">
        <v>39</v>
      </c>
      <c r="H609" s="13" t="s">
        <v>90</v>
      </c>
      <c r="I609" s="13" t="s">
        <v>54</v>
      </c>
      <c r="J609" s="13" t="s">
        <v>92</v>
      </c>
      <c r="K609" s="13" t="s">
        <v>43</v>
      </c>
      <c r="L609" s="14">
        <v>17.3</v>
      </c>
      <c r="M609" s="14" t="s">
        <v>15</v>
      </c>
      <c r="N609" s="31">
        <v>1000000</v>
      </c>
      <c r="O609" s="14" t="s">
        <v>2</v>
      </c>
      <c r="P609" s="14" t="s">
        <v>47</v>
      </c>
      <c r="Q609" s="31">
        <v>4000</v>
      </c>
      <c r="R609" s="31">
        <v>1152</v>
      </c>
      <c r="S609" s="30">
        <v>8.0048514000000001E-2</v>
      </c>
      <c r="T609" s="66">
        <f t="shared" si="81"/>
        <v>1.3848392922000001</v>
      </c>
      <c r="U609" s="66">
        <f t="shared" si="82"/>
        <v>6.6045845599796123E-3</v>
      </c>
      <c r="V609" s="38">
        <f t="shared" si="83"/>
        <v>0.21219260091120001</v>
      </c>
      <c r="W609" s="54">
        <v>2.6508000000000003</v>
      </c>
      <c r="X609" s="71" t="str">
        <f t="shared" si="89"/>
        <v>Q2 2023</v>
      </c>
      <c r="Y609" s="21">
        <f t="shared" si="84"/>
        <v>3840</v>
      </c>
      <c r="Z609" s="21">
        <f t="shared" si="85"/>
        <v>2160</v>
      </c>
      <c r="AA609" s="57">
        <f t="shared" si="86"/>
        <v>82507.272527002962</v>
      </c>
      <c r="AB609" s="59">
        <f t="shared" si="87"/>
        <v>1.7777777777777777</v>
      </c>
      <c r="AC609" s="61">
        <f t="shared" si="88"/>
        <v>439.42</v>
      </c>
    </row>
    <row r="610" spans="4:29">
      <c r="D610" s="12">
        <v>604</v>
      </c>
      <c r="E610" s="36" t="s">
        <v>68</v>
      </c>
      <c r="F610" s="16" t="s">
        <v>10</v>
      </c>
      <c r="G610" s="14" t="s">
        <v>39</v>
      </c>
      <c r="H610" s="13" t="s">
        <v>90</v>
      </c>
      <c r="I610" s="13" t="s">
        <v>54</v>
      </c>
      <c r="J610" s="13" t="s">
        <v>92</v>
      </c>
      <c r="K610" s="13" t="s">
        <v>43</v>
      </c>
      <c r="L610" s="14">
        <v>16</v>
      </c>
      <c r="M610" s="14" t="s">
        <v>66</v>
      </c>
      <c r="N610" s="31">
        <v>1000000</v>
      </c>
      <c r="O610" s="14" t="s">
        <v>2</v>
      </c>
      <c r="P610" s="14" t="s">
        <v>47</v>
      </c>
      <c r="Q610" s="31">
        <v>4000</v>
      </c>
      <c r="R610" s="31">
        <v>1152</v>
      </c>
      <c r="S610" s="30">
        <v>0.160097029</v>
      </c>
      <c r="T610" s="66">
        <f t="shared" si="81"/>
        <v>2.561552464</v>
      </c>
      <c r="U610" s="66">
        <f t="shared" si="82"/>
        <v>1.188394561923049E-2</v>
      </c>
      <c r="V610" s="38">
        <f t="shared" si="83"/>
        <v>0.42438520447320005</v>
      </c>
      <c r="W610" s="54">
        <v>2.6508000000000003</v>
      </c>
      <c r="X610" s="71" t="str">
        <f t="shared" si="89"/>
        <v>Q2 2023</v>
      </c>
      <c r="Y610" s="21">
        <f t="shared" si="84"/>
        <v>2560</v>
      </c>
      <c r="Z610" s="21">
        <f t="shared" si="85"/>
        <v>1600</v>
      </c>
      <c r="AA610" s="57">
        <f t="shared" si="86"/>
        <v>74229.644943820225</v>
      </c>
      <c r="AB610" s="59">
        <f t="shared" si="87"/>
        <v>1.6</v>
      </c>
      <c r="AC610" s="61">
        <f t="shared" si="88"/>
        <v>406.4</v>
      </c>
    </row>
    <row r="611" spans="4:29">
      <c r="D611" s="12">
        <v>605</v>
      </c>
      <c r="E611" s="36" t="s">
        <v>68</v>
      </c>
      <c r="F611" s="16" t="s">
        <v>10</v>
      </c>
      <c r="G611" s="14" t="s">
        <v>39</v>
      </c>
      <c r="H611" s="13" t="s">
        <v>90</v>
      </c>
      <c r="I611" s="13" t="s">
        <v>54</v>
      </c>
      <c r="J611" s="13" t="s">
        <v>92</v>
      </c>
      <c r="K611" s="13" t="s">
        <v>43</v>
      </c>
      <c r="L611" s="14">
        <v>18</v>
      </c>
      <c r="M611" s="14" t="s">
        <v>66</v>
      </c>
      <c r="N611" s="31">
        <v>1000000</v>
      </c>
      <c r="O611" s="14" t="s">
        <v>2</v>
      </c>
      <c r="P611" s="14" t="s">
        <v>47</v>
      </c>
      <c r="Q611" s="31">
        <v>4000</v>
      </c>
      <c r="R611" s="31">
        <v>1152</v>
      </c>
      <c r="S611" s="30">
        <v>8.0048514000000001E-2</v>
      </c>
      <c r="T611" s="66">
        <f t="shared" si="81"/>
        <v>1.440873252</v>
      </c>
      <c r="U611" s="66">
        <f t="shared" si="82"/>
        <v>7.5203092901958467E-3</v>
      </c>
      <c r="V611" s="38">
        <f t="shared" si="83"/>
        <v>0.21219260091120001</v>
      </c>
      <c r="W611" s="54">
        <v>2.6508000000000003</v>
      </c>
      <c r="X611" s="71" t="str">
        <f t="shared" si="89"/>
        <v>Q2 2023</v>
      </c>
      <c r="Y611" s="21">
        <f t="shared" si="84"/>
        <v>2560</v>
      </c>
      <c r="Z611" s="21">
        <f t="shared" si="85"/>
        <v>1600</v>
      </c>
      <c r="AA611" s="57">
        <f t="shared" si="86"/>
        <v>93946.894382022467</v>
      </c>
      <c r="AB611" s="59">
        <f t="shared" si="87"/>
        <v>1.6</v>
      </c>
      <c r="AC611" s="61">
        <f t="shared" si="88"/>
        <v>457.2</v>
      </c>
    </row>
    <row r="612" spans="4:29">
      <c r="D612" s="12">
        <v>606</v>
      </c>
      <c r="E612" s="36" t="s">
        <v>68</v>
      </c>
      <c r="F612" s="16" t="s">
        <v>10</v>
      </c>
      <c r="G612" s="14" t="s">
        <v>39</v>
      </c>
      <c r="H612" s="13" t="s">
        <v>90</v>
      </c>
      <c r="I612" s="13" t="s">
        <v>54</v>
      </c>
      <c r="J612" s="13" t="s">
        <v>169</v>
      </c>
      <c r="K612" s="13" t="s">
        <v>43</v>
      </c>
      <c r="L612" s="14">
        <v>17</v>
      </c>
      <c r="M612" s="14" t="s">
        <v>66</v>
      </c>
      <c r="N612" s="31">
        <v>1000000</v>
      </c>
      <c r="O612" s="14" t="s">
        <v>2</v>
      </c>
      <c r="P612" s="14" t="s">
        <v>47</v>
      </c>
      <c r="Q612" s="31">
        <v>4000</v>
      </c>
      <c r="R612" s="31">
        <v>1152</v>
      </c>
      <c r="S612" s="30">
        <v>2.6682838E-2</v>
      </c>
      <c r="T612" s="66">
        <f t="shared" si="81"/>
        <v>0.45360824599999999</v>
      </c>
      <c r="U612" s="66">
        <f t="shared" si="82"/>
        <v>2.2359767334018512E-3</v>
      </c>
      <c r="V612" s="38">
        <f t="shared" si="83"/>
        <v>7.0730866970400014E-2</v>
      </c>
      <c r="W612" s="54">
        <v>2.6508000000000003</v>
      </c>
      <c r="X612" s="71" t="str">
        <f t="shared" si="89"/>
        <v>Q2 2023</v>
      </c>
      <c r="Y612" s="21">
        <f t="shared" si="84"/>
        <v>2560</v>
      </c>
      <c r="Z612" s="21">
        <f t="shared" si="85"/>
        <v>1600</v>
      </c>
      <c r="AA612" s="57">
        <f t="shared" si="86"/>
        <v>83798.310112359526</v>
      </c>
      <c r="AB612" s="59">
        <f t="shared" si="87"/>
        <v>1.6</v>
      </c>
      <c r="AC612" s="61">
        <f t="shared" si="88"/>
        <v>431.79999999999995</v>
      </c>
    </row>
    <row r="613" spans="4:29">
      <c r="D613" s="12">
        <v>607</v>
      </c>
      <c r="E613" s="36" t="s">
        <v>68</v>
      </c>
      <c r="F613" s="16" t="s">
        <v>10</v>
      </c>
      <c r="G613" s="14" t="s">
        <v>39</v>
      </c>
      <c r="H613" s="13" t="s">
        <v>90</v>
      </c>
      <c r="I613" s="13" t="s">
        <v>54</v>
      </c>
      <c r="J613" s="13" t="s">
        <v>170</v>
      </c>
      <c r="K613" s="13" t="s">
        <v>43</v>
      </c>
      <c r="L613" s="14">
        <v>14</v>
      </c>
      <c r="M613" s="14" t="s">
        <v>66</v>
      </c>
      <c r="N613" s="31">
        <v>1000000</v>
      </c>
      <c r="O613" s="14" t="s">
        <v>2</v>
      </c>
      <c r="P613" s="14" t="s">
        <v>47</v>
      </c>
      <c r="Q613" s="31">
        <v>4000</v>
      </c>
      <c r="R613" s="31">
        <v>1152</v>
      </c>
      <c r="S613" s="30">
        <v>5.3365676000000001E-2</v>
      </c>
      <c r="T613" s="66">
        <f t="shared" si="81"/>
        <v>0.74711946400000007</v>
      </c>
      <c r="U613" s="66">
        <f t="shared" si="82"/>
        <v>3.0328819359637569E-3</v>
      </c>
      <c r="V613" s="38">
        <f t="shared" si="83"/>
        <v>0.14146173394080003</v>
      </c>
      <c r="W613" s="54">
        <v>2.6508000000000003</v>
      </c>
      <c r="X613" s="71" t="str">
        <f t="shared" si="89"/>
        <v>Q2 2023</v>
      </c>
      <c r="Y613" s="21">
        <f t="shared" si="84"/>
        <v>2560</v>
      </c>
      <c r="Z613" s="21">
        <f t="shared" si="85"/>
        <v>1600</v>
      </c>
      <c r="AA613" s="57">
        <f t="shared" si="86"/>
        <v>56832.071910112347</v>
      </c>
      <c r="AB613" s="59">
        <f t="shared" si="87"/>
        <v>1.6</v>
      </c>
      <c r="AC613" s="61">
        <f t="shared" si="88"/>
        <v>355.59999999999997</v>
      </c>
    </row>
    <row r="614" spans="4:29">
      <c r="D614" s="12">
        <v>608</v>
      </c>
      <c r="E614" s="36" t="s">
        <v>68</v>
      </c>
      <c r="F614" s="16" t="s">
        <v>10</v>
      </c>
      <c r="G614" s="14" t="s">
        <v>39</v>
      </c>
      <c r="H614" s="13" t="s">
        <v>90</v>
      </c>
      <c r="I614" s="13" t="s">
        <v>109</v>
      </c>
      <c r="J614" s="13" t="s">
        <v>127</v>
      </c>
      <c r="K614" s="13" t="s">
        <v>43</v>
      </c>
      <c r="L614" s="14">
        <v>16.2</v>
      </c>
      <c r="M614" s="14" t="s">
        <v>66</v>
      </c>
      <c r="N614" s="31">
        <v>1000000</v>
      </c>
      <c r="O614" s="14" t="s">
        <v>2</v>
      </c>
      <c r="P614" s="14" t="s">
        <v>47</v>
      </c>
      <c r="Q614" s="31">
        <v>4000</v>
      </c>
      <c r="R614" s="31">
        <v>512</v>
      </c>
      <c r="S614" s="30">
        <v>0.160097029</v>
      </c>
      <c r="T614" s="66">
        <f t="shared" si="81"/>
        <v>2.5935718697999999</v>
      </c>
      <c r="U614" s="66">
        <f t="shared" si="82"/>
        <v>1.2182901126214254E-2</v>
      </c>
      <c r="V614" s="38">
        <f t="shared" si="83"/>
        <v>0.42438520447320005</v>
      </c>
      <c r="W614" s="54">
        <v>2.6508000000000003</v>
      </c>
      <c r="X614" s="71" t="str">
        <f t="shared" si="89"/>
        <v>Q2 2023</v>
      </c>
      <c r="Y614" s="21">
        <f t="shared" si="84"/>
        <v>2560</v>
      </c>
      <c r="Z614" s="21">
        <f t="shared" si="85"/>
        <v>1600</v>
      </c>
      <c r="AA614" s="57">
        <f t="shared" si="86"/>
        <v>76096.984449438183</v>
      </c>
      <c r="AB614" s="59">
        <f t="shared" si="87"/>
        <v>1.6</v>
      </c>
      <c r="AC614" s="61">
        <f t="shared" si="88"/>
        <v>411.47999999999996</v>
      </c>
    </row>
    <row r="615" spans="4:29">
      <c r="D615" s="12">
        <v>609</v>
      </c>
      <c r="E615" s="36" t="s">
        <v>68</v>
      </c>
      <c r="F615" s="16" t="s">
        <v>10</v>
      </c>
      <c r="G615" s="14" t="s">
        <v>39</v>
      </c>
      <c r="H615" s="13" t="s">
        <v>90</v>
      </c>
      <c r="I615" s="13" t="s">
        <v>109</v>
      </c>
      <c r="J615" s="13" t="s">
        <v>110</v>
      </c>
      <c r="K615" s="13" t="s">
        <v>43</v>
      </c>
      <c r="L615" s="14">
        <v>16.2</v>
      </c>
      <c r="M615" s="14" t="s">
        <v>64</v>
      </c>
      <c r="N615" s="31">
        <v>1000000</v>
      </c>
      <c r="O615" s="14" t="s">
        <v>2</v>
      </c>
      <c r="P615" s="14" t="s">
        <v>47</v>
      </c>
      <c r="Q615" s="31">
        <v>4000</v>
      </c>
      <c r="R615" s="31">
        <v>512</v>
      </c>
      <c r="S615" s="30">
        <v>5.3365676000000001E-2</v>
      </c>
      <c r="T615" s="66">
        <f t="shared" si="81"/>
        <v>0.86452395120000003</v>
      </c>
      <c r="U615" s="66">
        <f t="shared" si="82"/>
        <v>4.1194484992516994E-3</v>
      </c>
      <c r="V615" s="38">
        <f t="shared" si="83"/>
        <v>0.14146173394080003</v>
      </c>
      <c r="W615" s="54">
        <v>2.6508000000000003</v>
      </c>
      <c r="X615" s="71" t="str">
        <f t="shared" si="89"/>
        <v>Q2 2023</v>
      </c>
      <c r="Y615" s="21">
        <f t="shared" si="84"/>
        <v>3456</v>
      </c>
      <c r="Z615" s="21">
        <f t="shared" si="85"/>
        <v>2234</v>
      </c>
      <c r="AA615" s="57">
        <f t="shared" si="86"/>
        <v>77192.847688309979</v>
      </c>
      <c r="AB615" s="59">
        <f t="shared" si="87"/>
        <v>1.5470008952551477</v>
      </c>
      <c r="AC615" s="61">
        <f t="shared" si="88"/>
        <v>411.47999999999996</v>
      </c>
    </row>
    <row r="616" spans="4:29">
      <c r="D616" s="12">
        <v>610</v>
      </c>
      <c r="E616" s="36" t="s">
        <v>68</v>
      </c>
      <c r="F616" s="16" t="s">
        <v>10</v>
      </c>
      <c r="G616" s="14" t="s">
        <v>39</v>
      </c>
      <c r="H616" s="13" t="s">
        <v>90</v>
      </c>
      <c r="I616" s="13" t="s">
        <v>135</v>
      </c>
      <c r="J616" s="13" t="s">
        <v>136</v>
      </c>
      <c r="K616" s="13"/>
      <c r="L616" s="14">
        <v>16.2</v>
      </c>
      <c r="M616" s="14" t="s">
        <v>66</v>
      </c>
      <c r="N616" s="31">
        <v>1000000</v>
      </c>
      <c r="O616" s="14" t="s">
        <v>2</v>
      </c>
      <c r="P616" s="14" t="s">
        <v>47</v>
      </c>
      <c r="Q616" s="31">
        <v>4000</v>
      </c>
      <c r="R616" s="31">
        <v>512</v>
      </c>
      <c r="S616" s="30">
        <v>0.42692540899999998</v>
      </c>
      <c r="T616" s="66">
        <f t="shared" si="81"/>
        <v>6.9161916257999989</v>
      </c>
      <c r="U616" s="66">
        <f t="shared" si="82"/>
        <v>3.2487736209743032E-2</v>
      </c>
      <c r="V616" s="38">
        <f t="shared" si="83"/>
        <v>1.1316938741772</v>
      </c>
      <c r="W616" s="54">
        <v>2.6508000000000003</v>
      </c>
      <c r="X616" s="71" t="str">
        <f t="shared" si="89"/>
        <v>Q2 2023</v>
      </c>
      <c r="Y616" s="21">
        <f t="shared" si="84"/>
        <v>2560</v>
      </c>
      <c r="Z616" s="21">
        <f t="shared" si="85"/>
        <v>1600</v>
      </c>
      <c r="AA616" s="57">
        <f t="shared" si="86"/>
        <v>76096.984449438183</v>
      </c>
      <c r="AB616" s="59">
        <f t="shared" si="87"/>
        <v>1.6</v>
      </c>
      <c r="AC616" s="61">
        <f t="shared" si="88"/>
        <v>411.47999999999996</v>
      </c>
    </row>
    <row r="617" spans="4:29">
      <c r="D617" s="12">
        <v>611</v>
      </c>
      <c r="E617" s="36" t="s">
        <v>68</v>
      </c>
      <c r="F617" s="16" t="s">
        <v>10</v>
      </c>
      <c r="G617" s="14" t="s">
        <v>39</v>
      </c>
      <c r="H617" s="13" t="s">
        <v>90</v>
      </c>
      <c r="I617" s="13" t="s">
        <v>135</v>
      </c>
      <c r="J617" s="13" t="s">
        <v>171</v>
      </c>
      <c r="K617" s="13" t="s">
        <v>98</v>
      </c>
      <c r="L617" s="14">
        <v>16</v>
      </c>
      <c r="M617" s="14" t="s">
        <v>172</v>
      </c>
      <c r="N617" s="31">
        <v>1000000</v>
      </c>
      <c r="O617" s="14" t="s">
        <v>2</v>
      </c>
      <c r="P617" s="14" t="s">
        <v>47</v>
      </c>
      <c r="Q617" s="31">
        <v>4000</v>
      </c>
      <c r="R617" s="31">
        <v>1000</v>
      </c>
      <c r="S617" s="30">
        <v>8.0048514000000001E-2</v>
      </c>
      <c r="T617" s="66">
        <f t="shared" si="81"/>
        <v>1.280776224</v>
      </c>
      <c r="U617" s="66">
        <f t="shared" si="82"/>
        <v>5.9419727725004224E-3</v>
      </c>
      <c r="V617" s="38">
        <f t="shared" si="83"/>
        <v>0.21219260091120001</v>
      </c>
      <c r="W617" s="54">
        <v>2.6508000000000003</v>
      </c>
      <c r="X617" s="71" t="str">
        <f t="shared" si="89"/>
        <v>Q2 2023</v>
      </c>
      <c r="Y617" s="21">
        <f t="shared" si="84"/>
        <v>3200</v>
      </c>
      <c r="Z617" s="21">
        <f t="shared" si="85"/>
        <v>2000</v>
      </c>
      <c r="AA617" s="57">
        <f t="shared" si="86"/>
        <v>74229.644943820225</v>
      </c>
      <c r="AB617" s="59">
        <f t="shared" si="87"/>
        <v>1.6</v>
      </c>
      <c r="AC617" s="61">
        <f t="shared" si="88"/>
        <v>406.4</v>
      </c>
    </row>
    <row r="618" spans="4:29">
      <c r="D618" s="12">
        <v>612</v>
      </c>
      <c r="E618" s="36" t="s">
        <v>68</v>
      </c>
      <c r="F618" s="16" t="s">
        <v>10</v>
      </c>
      <c r="G618" s="14" t="s">
        <v>39</v>
      </c>
      <c r="H618" s="13" t="s">
        <v>90</v>
      </c>
      <c r="I618" s="13" t="s">
        <v>135</v>
      </c>
      <c r="J618" s="13" t="s">
        <v>171</v>
      </c>
      <c r="K618" s="13" t="s">
        <v>98</v>
      </c>
      <c r="L618" s="14">
        <v>14.5</v>
      </c>
      <c r="M618" s="14" t="s">
        <v>173</v>
      </c>
      <c r="N618" s="31">
        <v>1000000</v>
      </c>
      <c r="O618" s="14" t="s">
        <v>2</v>
      </c>
      <c r="P618" s="14" t="s">
        <v>47</v>
      </c>
      <c r="Q618" s="31">
        <v>4000</v>
      </c>
      <c r="R618" s="31">
        <v>1000</v>
      </c>
      <c r="S618" s="30">
        <v>0.160097029</v>
      </c>
      <c r="T618" s="66">
        <f t="shared" si="81"/>
        <v>2.3214069204999999</v>
      </c>
      <c r="U618" s="66">
        <f t="shared" si="82"/>
        <v>9.7601545564187878E-3</v>
      </c>
      <c r="V618" s="38">
        <f t="shared" si="83"/>
        <v>0.42438520447320005</v>
      </c>
      <c r="W618" s="54">
        <v>2.6508000000000003</v>
      </c>
      <c r="X618" s="71" t="str">
        <f t="shared" si="89"/>
        <v>Q2 2023</v>
      </c>
      <c r="Y618" s="21">
        <f t="shared" si="84"/>
        <v>3072</v>
      </c>
      <c r="Z618" s="21">
        <f t="shared" si="85"/>
        <v>1920</v>
      </c>
      <c r="AA618" s="57">
        <f t="shared" si="86"/>
        <v>60963.995505617953</v>
      </c>
      <c r="AB618" s="59">
        <f t="shared" si="87"/>
        <v>1.6</v>
      </c>
      <c r="AC618" s="61">
        <f t="shared" si="88"/>
        <v>368.29999999999995</v>
      </c>
    </row>
    <row r="619" spans="4:29">
      <c r="D619" s="12">
        <v>613</v>
      </c>
      <c r="E619" s="36" t="s">
        <v>68</v>
      </c>
      <c r="F619" s="16" t="s">
        <v>10</v>
      </c>
      <c r="G619" s="14" t="s">
        <v>39</v>
      </c>
      <c r="H619" s="13" t="s">
        <v>90</v>
      </c>
      <c r="I619" s="13" t="s">
        <v>141</v>
      </c>
      <c r="J619" s="13" t="s">
        <v>214</v>
      </c>
      <c r="K619" s="13" t="s">
        <v>95</v>
      </c>
      <c r="L619" s="14">
        <v>15.6</v>
      </c>
      <c r="M619" s="14" t="s">
        <v>15</v>
      </c>
      <c r="N619" s="31">
        <v>1000000</v>
      </c>
      <c r="O619" s="14" t="s">
        <v>2</v>
      </c>
      <c r="P619" s="14" t="s">
        <v>47</v>
      </c>
      <c r="Q619" s="31">
        <v>10000</v>
      </c>
      <c r="R619" s="31">
        <v>1152</v>
      </c>
      <c r="S619" s="30">
        <v>0.20012128600000001</v>
      </c>
      <c r="T619" s="66">
        <f t="shared" si="81"/>
        <v>3.1218920616000001</v>
      </c>
      <c r="U619" s="66">
        <f t="shared" si="82"/>
        <v>1.3425872118582529E-2</v>
      </c>
      <c r="V619" s="38">
        <f t="shared" si="83"/>
        <v>0.53048150492880008</v>
      </c>
      <c r="W619" s="54">
        <v>2.6508000000000003</v>
      </c>
      <c r="X619" s="71" t="str">
        <f t="shared" si="89"/>
        <v>Q2 2023</v>
      </c>
      <c r="Y619" s="21">
        <f t="shared" si="84"/>
        <v>3840</v>
      </c>
      <c r="Z619" s="21">
        <f t="shared" si="85"/>
        <v>2160</v>
      </c>
      <c r="AA619" s="57">
        <f t="shared" si="86"/>
        <v>67088.676007121641</v>
      </c>
      <c r="AB619" s="59">
        <f t="shared" si="87"/>
        <v>1.7777777777777777</v>
      </c>
      <c r="AC619" s="61">
        <f t="shared" si="88"/>
        <v>396.23999999999995</v>
      </c>
    </row>
    <row r="620" spans="4:29">
      <c r="D620" s="12">
        <v>614</v>
      </c>
      <c r="E620" s="36" t="s">
        <v>68</v>
      </c>
      <c r="F620" s="16" t="s">
        <v>10</v>
      </c>
      <c r="G620" s="14" t="s">
        <v>39</v>
      </c>
      <c r="H620" s="13" t="s">
        <v>90</v>
      </c>
      <c r="I620" s="13" t="s">
        <v>184</v>
      </c>
      <c r="J620" s="13" t="s">
        <v>185</v>
      </c>
      <c r="K620" s="13" t="s">
        <v>95</v>
      </c>
      <c r="L620" s="14">
        <v>16</v>
      </c>
      <c r="M620" s="14" t="s">
        <v>186</v>
      </c>
      <c r="N620" s="31">
        <v>1000000</v>
      </c>
      <c r="O620" s="14" t="s">
        <v>2</v>
      </c>
      <c r="P620" s="14" t="s">
        <v>47</v>
      </c>
      <c r="Q620" s="31">
        <v>10000</v>
      </c>
      <c r="R620" s="31">
        <v>2596</v>
      </c>
      <c r="S620" s="30">
        <v>0.13341418999999999</v>
      </c>
      <c r="T620" s="66">
        <f t="shared" si="81"/>
        <v>2.1346270399999998</v>
      </c>
      <c r="U620" s="66">
        <f t="shared" si="82"/>
        <v>9.9032879541673703E-3</v>
      </c>
      <c r="V620" s="38">
        <f t="shared" si="83"/>
        <v>0.35365433485199999</v>
      </c>
      <c r="W620" s="54">
        <v>2.6508000000000003</v>
      </c>
      <c r="X620" s="71" t="str">
        <f t="shared" si="89"/>
        <v>Q2 2023</v>
      </c>
      <c r="Y620" s="21">
        <f t="shared" si="84"/>
        <v>3840</v>
      </c>
      <c r="Z620" s="21">
        <f t="shared" si="85"/>
        <v>2400</v>
      </c>
      <c r="AA620" s="57">
        <f t="shared" si="86"/>
        <v>74229.644943820225</v>
      </c>
      <c r="AB620" s="59">
        <f t="shared" si="87"/>
        <v>1.6</v>
      </c>
      <c r="AC620" s="61">
        <f t="shared" si="88"/>
        <v>406.4</v>
      </c>
    </row>
    <row r="621" spans="4:29">
      <c r="D621" s="12">
        <v>615</v>
      </c>
      <c r="E621" s="36" t="s">
        <v>68</v>
      </c>
      <c r="F621" s="16" t="s">
        <v>10</v>
      </c>
      <c r="G621" s="14" t="s">
        <v>39</v>
      </c>
      <c r="H621" s="13" t="s">
        <v>5</v>
      </c>
      <c r="I621" s="13" t="s">
        <v>31</v>
      </c>
      <c r="J621" s="13" t="s">
        <v>32</v>
      </c>
      <c r="K621" s="13" t="s">
        <v>33</v>
      </c>
      <c r="L621" s="14">
        <v>31.5</v>
      </c>
      <c r="M621" s="14" t="s">
        <v>34</v>
      </c>
      <c r="N621" s="31">
        <v>1000000</v>
      </c>
      <c r="O621" s="14" t="s">
        <v>1</v>
      </c>
      <c r="P621" s="14" t="s">
        <v>35</v>
      </c>
      <c r="Q621" s="31">
        <v>576</v>
      </c>
      <c r="R621" s="31">
        <v>576</v>
      </c>
      <c r="S621" s="30">
        <v>1.9211639999999999E-3</v>
      </c>
      <c r="T621" s="66">
        <f t="shared" si="81"/>
        <v>6.0516665999999997E-2</v>
      </c>
      <c r="U621" s="66">
        <f t="shared" si="82"/>
        <v>5.2551555081613093E-4</v>
      </c>
      <c r="V621" s="38">
        <f t="shared" si="83"/>
        <v>5.0926215312000001E-3</v>
      </c>
      <c r="W621" s="54">
        <v>2.6508000000000003</v>
      </c>
      <c r="X621" s="71" t="str">
        <f t="shared" si="89"/>
        <v>Q2 2023</v>
      </c>
      <c r="Y621" s="21">
        <f t="shared" si="84"/>
        <v>6016</v>
      </c>
      <c r="Z621" s="21">
        <f t="shared" si="85"/>
        <v>3384</v>
      </c>
      <c r="AA621" s="57">
        <f t="shared" si="86"/>
        <v>273540.18231454003</v>
      </c>
      <c r="AB621" s="59">
        <f t="shared" si="87"/>
        <v>1.7777777777777777</v>
      </c>
      <c r="AC621" s="61">
        <f t="shared" si="88"/>
        <v>800.09999999999991</v>
      </c>
    </row>
    <row r="622" spans="4:29">
      <c r="D622" s="12">
        <v>616</v>
      </c>
      <c r="E622" s="36" t="s">
        <v>68</v>
      </c>
      <c r="F622" s="16" t="s">
        <v>10</v>
      </c>
      <c r="G622" s="14" t="s">
        <v>39</v>
      </c>
      <c r="H622" s="13" t="s">
        <v>5</v>
      </c>
      <c r="I622" s="13" t="s">
        <v>41</v>
      </c>
      <c r="J622" s="13" t="s">
        <v>42</v>
      </c>
      <c r="K622" s="13" t="s">
        <v>43</v>
      </c>
      <c r="L622" s="14">
        <v>31.5</v>
      </c>
      <c r="M622" s="14" t="s">
        <v>15</v>
      </c>
      <c r="N622" s="31">
        <v>1000000</v>
      </c>
      <c r="O622" s="14" t="s">
        <v>1</v>
      </c>
      <c r="P622" s="14" t="s">
        <v>35</v>
      </c>
      <c r="Q622" s="31">
        <v>5000</v>
      </c>
      <c r="R622" s="31">
        <v>1152</v>
      </c>
      <c r="S622" s="30">
        <v>0.13341418999999999</v>
      </c>
      <c r="T622" s="66">
        <f t="shared" si="81"/>
        <v>4.2025469849999997</v>
      </c>
      <c r="U622" s="66">
        <f t="shared" si="82"/>
        <v>3.6494141855946675E-2</v>
      </c>
      <c r="V622" s="38">
        <f t="shared" si="83"/>
        <v>0.35365433485199999</v>
      </c>
      <c r="W622" s="54">
        <v>2.6508000000000003</v>
      </c>
      <c r="X622" s="71" t="str">
        <f t="shared" si="89"/>
        <v>Q2 2023</v>
      </c>
      <c r="Y622" s="21">
        <f t="shared" si="84"/>
        <v>3840</v>
      </c>
      <c r="Z622" s="21">
        <f t="shared" si="85"/>
        <v>2160</v>
      </c>
      <c r="AA622" s="57">
        <f t="shared" si="86"/>
        <v>273540.18231454003</v>
      </c>
      <c r="AB622" s="59">
        <f t="shared" si="87"/>
        <v>1.7777777777777777</v>
      </c>
      <c r="AC622" s="61">
        <f t="shared" si="88"/>
        <v>800.09999999999991</v>
      </c>
    </row>
    <row r="623" spans="4:29">
      <c r="D623" s="12">
        <v>617</v>
      </c>
      <c r="E623" s="36" t="s">
        <v>68</v>
      </c>
      <c r="F623" s="16" t="s">
        <v>10</v>
      </c>
      <c r="G623" s="14" t="s">
        <v>39</v>
      </c>
      <c r="H623" s="13" t="s">
        <v>5</v>
      </c>
      <c r="I623" s="13" t="s">
        <v>41</v>
      </c>
      <c r="J623" s="13" t="s">
        <v>44</v>
      </c>
      <c r="K623" s="13" t="s">
        <v>43</v>
      </c>
      <c r="L623" s="14">
        <v>31.5</v>
      </c>
      <c r="M623" s="14" t="s">
        <v>15</v>
      </c>
      <c r="N623" s="31">
        <v>1000000</v>
      </c>
      <c r="O623" s="14" t="s">
        <v>1</v>
      </c>
      <c r="P623" s="14" t="s">
        <v>35</v>
      </c>
      <c r="Q623" s="31">
        <v>4608</v>
      </c>
      <c r="R623" s="31">
        <v>576</v>
      </c>
      <c r="S623" s="30">
        <v>0.122954518</v>
      </c>
      <c r="T623" s="66">
        <f t="shared" si="81"/>
        <v>3.8730673169999998</v>
      </c>
      <c r="U623" s="66">
        <f t="shared" si="82"/>
        <v>3.3633001270116397E-2</v>
      </c>
      <c r="V623" s="38">
        <f t="shared" si="83"/>
        <v>0.32592783631440003</v>
      </c>
      <c r="W623" s="54">
        <v>2.6508000000000003</v>
      </c>
      <c r="X623" s="71" t="str">
        <f t="shared" si="89"/>
        <v>Q2 2023</v>
      </c>
      <c r="Y623" s="21">
        <f t="shared" si="84"/>
        <v>3840</v>
      </c>
      <c r="Z623" s="21">
        <f t="shared" si="85"/>
        <v>2160</v>
      </c>
      <c r="AA623" s="57">
        <f t="shared" si="86"/>
        <v>273540.18231454003</v>
      </c>
      <c r="AB623" s="59">
        <f t="shared" si="87"/>
        <v>1.7777777777777777</v>
      </c>
      <c r="AC623" s="61">
        <f t="shared" si="88"/>
        <v>800.09999999999991</v>
      </c>
    </row>
    <row r="624" spans="4:29">
      <c r="D624" s="12">
        <v>618</v>
      </c>
      <c r="E624" s="36" t="s">
        <v>68</v>
      </c>
      <c r="F624" s="16" t="s">
        <v>10</v>
      </c>
      <c r="G624" s="14" t="s">
        <v>39</v>
      </c>
      <c r="H624" s="13" t="s">
        <v>5</v>
      </c>
      <c r="I624" s="13" t="s">
        <v>41</v>
      </c>
      <c r="J624" s="13" t="s">
        <v>113</v>
      </c>
      <c r="K624" s="13" t="s">
        <v>43</v>
      </c>
      <c r="L624" s="14">
        <v>31.5</v>
      </c>
      <c r="M624" s="14" t="s">
        <v>15</v>
      </c>
      <c r="N624" s="31">
        <v>1000000</v>
      </c>
      <c r="O624" s="14" t="s">
        <v>1</v>
      </c>
      <c r="P624" s="14" t="s">
        <v>35</v>
      </c>
      <c r="Q624" s="31">
        <v>4608</v>
      </c>
      <c r="R624" s="31">
        <v>576</v>
      </c>
      <c r="S624" s="30">
        <v>9.2215887999999996E-2</v>
      </c>
      <c r="T624" s="66">
        <f t="shared" si="81"/>
        <v>2.9048004719999998</v>
      </c>
      <c r="U624" s="66">
        <f t="shared" si="82"/>
        <v>2.5224750815817203E-2</v>
      </c>
      <c r="V624" s="38">
        <f t="shared" si="83"/>
        <v>0.24444587591040001</v>
      </c>
      <c r="W624" s="54">
        <v>2.6508000000000003</v>
      </c>
      <c r="X624" s="71" t="str">
        <f t="shared" si="89"/>
        <v>Q2 2023</v>
      </c>
      <c r="Y624" s="21">
        <f t="shared" si="84"/>
        <v>3840</v>
      </c>
      <c r="Z624" s="21">
        <f t="shared" si="85"/>
        <v>2160</v>
      </c>
      <c r="AA624" s="57">
        <f t="shared" si="86"/>
        <v>273540.18231454003</v>
      </c>
      <c r="AB624" s="59">
        <f t="shared" si="87"/>
        <v>1.7777777777777777</v>
      </c>
      <c r="AC624" s="61">
        <f t="shared" si="88"/>
        <v>800.09999999999991</v>
      </c>
    </row>
    <row r="625" spans="4:29">
      <c r="D625" s="12">
        <v>619</v>
      </c>
      <c r="E625" s="36" t="s">
        <v>68</v>
      </c>
      <c r="F625" s="16" t="s">
        <v>10</v>
      </c>
      <c r="G625" s="14" t="s">
        <v>39</v>
      </c>
      <c r="H625" s="13" t="s">
        <v>5</v>
      </c>
      <c r="I625" s="13" t="s">
        <v>41</v>
      </c>
      <c r="J625" s="13" t="s">
        <v>116</v>
      </c>
      <c r="K625" s="13" t="s">
        <v>43</v>
      </c>
      <c r="L625" s="14">
        <v>27</v>
      </c>
      <c r="M625" s="14" t="s">
        <v>117</v>
      </c>
      <c r="N625" s="31">
        <v>1000000</v>
      </c>
      <c r="O625" s="14" t="s">
        <v>1</v>
      </c>
      <c r="P625" s="14" t="s">
        <v>35</v>
      </c>
      <c r="Q625" s="31">
        <v>2304</v>
      </c>
      <c r="R625" s="31">
        <v>576</v>
      </c>
      <c r="S625" s="30">
        <v>4.6107943999999998E-2</v>
      </c>
      <c r="T625" s="66">
        <f t="shared" si="81"/>
        <v>1.244914488</v>
      </c>
      <c r="U625" s="66">
        <f t="shared" si="82"/>
        <v>7.724172301642759E-3</v>
      </c>
      <c r="V625" s="38">
        <f t="shared" si="83"/>
        <v>0.12222293795520001</v>
      </c>
      <c r="W625" s="54">
        <v>2.6508000000000003</v>
      </c>
      <c r="X625" s="71" t="str">
        <f t="shared" si="89"/>
        <v>Q2 2023</v>
      </c>
      <c r="Y625" s="21">
        <f t="shared" si="84"/>
        <v>3440</v>
      </c>
      <c r="Z625" s="21">
        <f t="shared" si="85"/>
        <v>1440</v>
      </c>
      <c r="AA625" s="57">
        <f t="shared" si="86"/>
        <v>167523.67664979291</v>
      </c>
      <c r="AB625" s="59">
        <f t="shared" si="87"/>
        <v>2.3888888888888888</v>
      </c>
      <c r="AC625" s="61">
        <f t="shared" si="88"/>
        <v>685.8</v>
      </c>
    </row>
    <row r="626" spans="4:29">
      <c r="D626" s="12">
        <v>620</v>
      </c>
      <c r="E626" s="36" t="s">
        <v>68</v>
      </c>
      <c r="F626" s="16" t="s">
        <v>10</v>
      </c>
      <c r="G626" s="14" t="s">
        <v>39</v>
      </c>
      <c r="H626" s="13" t="s">
        <v>5</v>
      </c>
      <c r="I626" s="13" t="s">
        <v>54</v>
      </c>
      <c r="J626" s="13" t="s">
        <v>55</v>
      </c>
      <c r="K626" s="13" t="s">
        <v>43</v>
      </c>
      <c r="L626" s="14">
        <v>31.5</v>
      </c>
      <c r="M626" s="14" t="s">
        <v>15</v>
      </c>
      <c r="N626" s="31">
        <v>1000000</v>
      </c>
      <c r="O626" s="14" t="s">
        <v>1</v>
      </c>
      <c r="P626" s="14" t="s">
        <v>35</v>
      </c>
      <c r="Q626" s="31">
        <v>2304</v>
      </c>
      <c r="R626" s="31">
        <v>1152</v>
      </c>
      <c r="S626" s="30">
        <v>3.0738629E-2</v>
      </c>
      <c r="T626" s="66">
        <f t="shared" si="81"/>
        <v>0.96826681349999999</v>
      </c>
      <c r="U626" s="66">
        <f t="shared" si="82"/>
        <v>8.4082501807590075E-3</v>
      </c>
      <c r="V626" s="38">
        <f t="shared" si="83"/>
        <v>8.148195775320001E-2</v>
      </c>
      <c r="W626" s="54">
        <v>2.6508000000000003</v>
      </c>
      <c r="X626" s="71" t="str">
        <f t="shared" si="89"/>
        <v>Q2 2023</v>
      </c>
      <c r="Y626" s="21">
        <f t="shared" si="84"/>
        <v>3840</v>
      </c>
      <c r="Z626" s="21">
        <f t="shared" si="85"/>
        <v>2160</v>
      </c>
      <c r="AA626" s="57">
        <f t="shared" si="86"/>
        <v>273540.18231454003</v>
      </c>
      <c r="AB626" s="59">
        <f t="shared" si="87"/>
        <v>1.7777777777777777</v>
      </c>
      <c r="AC626" s="61">
        <f t="shared" si="88"/>
        <v>800.09999999999991</v>
      </c>
    </row>
    <row r="627" spans="4:29">
      <c r="D627" s="12">
        <v>621</v>
      </c>
      <c r="E627" s="36" t="s">
        <v>68</v>
      </c>
      <c r="F627" s="16" t="s">
        <v>10</v>
      </c>
      <c r="G627" s="14" t="s">
        <v>39</v>
      </c>
      <c r="H627" s="13" t="s">
        <v>5</v>
      </c>
      <c r="I627" s="13" t="s">
        <v>54</v>
      </c>
      <c r="J627" s="13" t="s">
        <v>114</v>
      </c>
      <c r="K627" s="13" t="s">
        <v>43</v>
      </c>
      <c r="L627" s="14">
        <v>27</v>
      </c>
      <c r="M627" s="14" t="s">
        <v>15</v>
      </c>
      <c r="N627" s="31">
        <v>1000000</v>
      </c>
      <c r="O627" s="14" t="s">
        <v>1</v>
      </c>
      <c r="P627" s="14" t="s">
        <v>35</v>
      </c>
      <c r="Q627" s="31">
        <v>2304</v>
      </c>
      <c r="R627" s="31">
        <v>512</v>
      </c>
      <c r="S627" s="30">
        <v>4.6107943999999998E-2</v>
      </c>
      <c r="T627" s="66">
        <f t="shared" si="81"/>
        <v>1.244914488</v>
      </c>
      <c r="U627" s="66">
        <f t="shared" si="82"/>
        <v>9.2662349935655041E-3</v>
      </c>
      <c r="V627" s="38">
        <f t="shared" si="83"/>
        <v>0.12222293795520001</v>
      </c>
      <c r="W627" s="54">
        <v>2.6508000000000003</v>
      </c>
      <c r="X627" s="71" t="str">
        <f t="shared" si="89"/>
        <v>Q2 2023</v>
      </c>
      <c r="Y627" s="21">
        <f t="shared" si="84"/>
        <v>3840</v>
      </c>
      <c r="Z627" s="21">
        <f t="shared" si="85"/>
        <v>2160</v>
      </c>
      <c r="AA627" s="57">
        <f t="shared" si="86"/>
        <v>200968.29721068247</v>
      </c>
      <c r="AB627" s="59">
        <f t="shared" si="87"/>
        <v>1.7777777777777777</v>
      </c>
      <c r="AC627" s="61">
        <f t="shared" si="88"/>
        <v>685.8</v>
      </c>
    </row>
    <row r="628" spans="4:29">
      <c r="D628" s="12">
        <v>622</v>
      </c>
      <c r="E628" s="36" t="s">
        <v>68</v>
      </c>
      <c r="F628" s="16" t="s">
        <v>10</v>
      </c>
      <c r="G628" s="14" t="s">
        <v>39</v>
      </c>
      <c r="H628" s="13" t="s">
        <v>5</v>
      </c>
      <c r="I628" s="13" t="s">
        <v>54</v>
      </c>
      <c r="J628" s="13" t="s">
        <v>128</v>
      </c>
      <c r="K628" s="13" t="s">
        <v>43</v>
      </c>
      <c r="L628" s="14">
        <v>31.5</v>
      </c>
      <c r="M628" s="14" t="s">
        <v>15</v>
      </c>
      <c r="N628" s="31">
        <v>1000000</v>
      </c>
      <c r="O628" s="14" t="s">
        <v>1</v>
      </c>
      <c r="P628" s="14" t="s">
        <v>35</v>
      </c>
      <c r="Q628" s="31">
        <v>2304</v>
      </c>
      <c r="R628" s="31">
        <v>576</v>
      </c>
      <c r="S628" s="30">
        <v>3.0738629E-2</v>
      </c>
      <c r="T628" s="66">
        <f t="shared" si="81"/>
        <v>0.96826681349999999</v>
      </c>
      <c r="U628" s="66">
        <f t="shared" si="82"/>
        <v>8.4082501807590075E-3</v>
      </c>
      <c r="V628" s="38">
        <f t="shared" si="83"/>
        <v>8.148195775320001E-2</v>
      </c>
      <c r="W628" s="54">
        <v>2.6508000000000003</v>
      </c>
      <c r="X628" s="71" t="str">
        <f t="shared" si="89"/>
        <v>Q2 2023</v>
      </c>
      <c r="Y628" s="21">
        <f t="shared" si="84"/>
        <v>3840</v>
      </c>
      <c r="Z628" s="21">
        <f t="shared" si="85"/>
        <v>2160</v>
      </c>
      <c r="AA628" s="57">
        <f t="shared" si="86"/>
        <v>273540.18231454003</v>
      </c>
      <c r="AB628" s="59">
        <f t="shared" si="87"/>
        <v>1.7777777777777777</v>
      </c>
      <c r="AC628" s="61">
        <f t="shared" si="88"/>
        <v>800.09999999999991</v>
      </c>
    </row>
    <row r="629" spans="4:29">
      <c r="D629" s="12">
        <v>623</v>
      </c>
      <c r="E629" s="36" t="s">
        <v>68</v>
      </c>
      <c r="F629" s="16" t="s">
        <v>10</v>
      </c>
      <c r="G629" s="14" t="s">
        <v>39</v>
      </c>
      <c r="H629" s="13" t="s">
        <v>5</v>
      </c>
      <c r="I629" s="13" t="s">
        <v>54</v>
      </c>
      <c r="J629" s="13" t="s">
        <v>118</v>
      </c>
      <c r="K629" s="13" t="s">
        <v>43</v>
      </c>
      <c r="L629" s="14">
        <v>31.5</v>
      </c>
      <c r="M629" s="14" t="s">
        <v>15</v>
      </c>
      <c r="N629" s="31">
        <v>1000000</v>
      </c>
      <c r="O629" s="14" t="s">
        <v>1</v>
      </c>
      <c r="P629" s="14" t="s">
        <v>35</v>
      </c>
      <c r="Q629" s="31">
        <v>2304</v>
      </c>
      <c r="R629" s="31">
        <v>576</v>
      </c>
      <c r="S629" s="30">
        <v>4.6107943999999998E-2</v>
      </c>
      <c r="T629" s="66">
        <f t="shared" si="81"/>
        <v>1.4524002359999999</v>
      </c>
      <c r="U629" s="66">
        <f t="shared" si="82"/>
        <v>1.2612375407908601E-2</v>
      </c>
      <c r="V629" s="38">
        <f t="shared" si="83"/>
        <v>0.12222293795520001</v>
      </c>
      <c r="W629" s="54">
        <v>2.6508000000000003</v>
      </c>
      <c r="X629" s="71" t="str">
        <f t="shared" si="89"/>
        <v>Q2 2023</v>
      </c>
      <c r="Y629" s="21">
        <f t="shared" si="84"/>
        <v>3840</v>
      </c>
      <c r="Z629" s="21">
        <f t="shared" si="85"/>
        <v>2160</v>
      </c>
      <c r="AA629" s="57">
        <f t="shared" si="86"/>
        <v>273540.18231454003</v>
      </c>
      <c r="AB629" s="59">
        <f t="shared" si="87"/>
        <v>1.7777777777777777</v>
      </c>
      <c r="AC629" s="61">
        <f t="shared" si="88"/>
        <v>800.09999999999991</v>
      </c>
    </row>
    <row r="630" spans="4:29">
      <c r="D630" s="12">
        <v>624</v>
      </c>
      <c r="E630" s="36" t="s">
        <v>68</v>
      </c>
      <c r="F630" s="16" t="s">
        <v>10</v>
      </c>
      <c r="G630" s="14" t="s">
        <v>39</v>
      </c>
      <c r="H630" s="13" t="s">
        <v>5</v>
      </c>
      <c r="I630" s="13" t="s">
        <v>217</v>
      </c>
      <c r="J630" s="13" t="s">
        <v>218</v>
      </c>
      <c r="K630" s="13" t="s">
        <v>43</v>
      </c>
      <c r="L630" s="14">
        <v>32</v>
      </c>
      <c r="M630" s="14" t="s">
        <v>15</v>
      </c>
      <c r="N630" s="31">
        <v>1000000</v>
      </c>
      <c r="O630" s="14" t="s">
        <v>1</v>
      </c>
      <c r="P630" s="14" t="s">
        <v>35</v>
      </c>
      <c r="Q630" s="31">
        <v>4608</v>
      </c>
      <c r="R630" s="31">
        <v>1152</v>
      </c>
      <c r="S630" s="30">
        <v>9.2215887999999996E-2</v>
      </c>
      <c r="T630" s="66">
        <f t="shared" si="81"/>
        <v>2.9509084159999999</v>
      </c>
      <c r="U630" s="66">
        <f t="shared" si="82"/>
        <v>2.6031891998384293E-2</v>
      </c>
      <c r="V630" s="38">
        <f t="shared" si="83"/>
        <v>0.24444587591040001</v>
      </c>
      <c r="W630" s="54">
        <v>2.6508000000000003</v>
      </c>
      <c r="X630" s="71" t="str">
        <f t="shared" si="89"/>
        <v>Q2 2023</v>
      </c>
      <c r="Y630" s="21">
        <f t="shared" si="84"/>
        <v>3840</v>
      </c>
      <c r="Z630" s="21">
        <f t="shared" si="85"/>
        <v>2160</v>
      </c>
      <c r="AA630" s="57">
        <f t="shared" si="86"/>
        <v>282292.91679525218</v>
      </c>
      <c r="AB630" s="59">
        <f t="shared" si="87"/>
        <v>1.7777777777777777</v>
      </c>
      <c r="AC630" s="61">
        <f t="shared" si="88"/>
        <v>812.8</v>
      </c>
    </row>
    <row r="631" spans="4:29">
      <c r="D631" s="12">
        <v>625</v>
      </c>
      <c r="E631" s="36" t="s">
        <v>68</v>
      </c>
      <c r="F631" s="16" t="s">
        <v>10</v>
      </c>
      <c r="G631" s="14" t="s">
        <v>39</v>
      </c>
      <c r="H631" s="13" t="s">
        <v>5</v>
      </c>
      <c r="I631" s="13" t="s">
        <v>105</v>
      </c>
      <c r="J631" s="13" t="s">
        <v>106</v>
      </c>
      <c r="K631" s="13" t="s">
        <v>33</v>
      </c>
      <c r="L631" s="14">
        <v>31.5</v>
      </c>
      <c r="M631" s="14" t="s">
        <v>15</v>
      </c>
      <c r="N631" s="31">
        <v>1000000</v>
      </c>
      <c r="O631" s="14" t="s">
        <v>1</v>
      </c>
      <c r="P631" s="14" t="s">
        <v>35</v>
      </c>
      <c r="Q631" s="31">
        <v>5000</v>
      </c>
      <c r="R631" s="31">
        <v>1152</v>
      </c>
      <c r="S631" s="30">
        <v>0.100060643</v>
      </c>
      <c r="T631" s="66">
        <f t="shared" si="81"/>
        <v>3.1519102545000002</v>
      </c>
      <c r="U631" s="66">
        <f t="shared" si="82"/>
        <v>2.7370606528730107E-2</v>
      </c>
      <c r="V631" s="38">
        <f t="shared" si="83"/>
        <v>0.26524075246440004</v>
      </c>
      <c r="W631" s="54">
        <v>2.6508000000000003</v>
      </c>
      <c r="X631" s="71" t="str">
        <f t="shared" si="89"/>
        <v>Q2 2023</v>
      </c>
      <c r="Y631" s="21">
        <f t="shared" si="84"/>
        <v>3840</v>
      </c>
      <c r="Z631" s="21">
        <f t="shared" si="85"/>
        <v>2160</v>
      </c>
      <c r="AA631" s="57">
        <f t="shared" si="86"/>
        <v>273540.18231454003</v>
      </c>
      <c r="AB631" s="59">
        <f t="shared" si="87"/>
        <v>1.7777777777777777</v>
      </c>
      <c r="AC631" s="61">
        <f t="shared" si="88"/>
        <v>800.09999999999991</v>
      </c>
    </row>
    <row r="632" spans="4:29">
      <c r="D632" s="12">
        <v>626</v>
      </c>
      <c r="E632" s="36" t="s">
        <v>68</v>
      </c>
      <c r="F632" s="16" t="s">
        <v>10</v>
      </c>
      <c r="G632" s="14" t="s">
        <v>39</v>
      </c>
      <c r="H632" s="13" t="s">
        <v>5</v>
      </c>
      <c r="I632" s="13" t="s">
        <v>96</v>
      </c>
      <c r="J632" s="13" t="s">
        <v>61</v>
      </c>
      <c r="K632" s="13" t="s">
        <v>33</v>
      </c>
      <c r="L632" s="14">
        <v>27</v>
      </c>
      <c r="M632" s="14" t="s">
        <v>15</v>
      </c>
      <c r="N632" s="31">
        <v>80000000</v>
      </c>
      <c r="O632" s="14" t="s">
        <v>1</v>
      </c>
      <c r="P632" s="14" t="s">
        <v>35</v>
      </c>
      <c r="Q632" s="31">
        <v>2304</v>
      </c>
      <c r="R632" s="31">
        <v>576</v>
      </c>
      <c r="S632" s="30">
        <v>0.122954518</v>
      </c>
      <c r="T632" s="66">
        <f t="shared" si="81"/>
        <v>3.3197719860000001</v>
      </c>
      <c r="U632" s="66">
        <f t="shared" si="82"/>
        <v>2.4709960116820206E-2</v>
      </c>
      <c r="V632" s="38">
        <f t="shared" si="83"/>
        <v>0.32592783631440003</v>
      </c>
      <c r="W632" s="54">
        <v>2.6508000000000003</v>
      </c>
      <c r="X632" s="71" t="str">
        <f t="shared" si="89"/>
        <v>Q2 2023</v>
      </c>
      <c r="Y632" s="21">
        <f t="shared" si="84"/>
        <v>3840</v>
      </c>
      <c r="Z632" s="21">
        <f t="shared" si="85"/>
        <v>2160</v>
      </c>
      <c r="AA632" s="57">
        <f t="shared" si="86"/>
        <v>200968.29721068247</v>
      </c>
      <c r="AB632" s="59">
        <f t="shared" si="87"/>
        <v>1.7777777777777777</v>
      </c>
      <c r="AC632" s="61">
        <f t="shared" si="88"/>
        <v>685.8</v>
      </c>
    </row>
    <row r="633" spans="4:29">
      <c r="D633" s="12">
        <v>627</v>
      </c>
      <c r="E633" s="36" t="s">
        <v>68</v>
      </c>
      <c r="F633" s="16" t="s">
        <v>10</v>
      </c>
      <c r="G633" s="14" t="s">
        <v>39</v>
      </c>
      <c r="H633" s="13" t="s">
        <v>5</v>
      </c>
      <c r="I633" s="13" t="s">
        <v>96</v>
      </c>
      <c r="J633" s="13" t="s">
        <v>129</v>
      </c>
      <c r="K633" s="13" t="s">
        <v>33</v>
      </c>
      <c r="L633" s="14">
        <v>27</v>
      </c>
      <c r="M633" s="14" t="s">
        <v>143</v>
      </c>
      <c r="N633" s="31">
        <v>1000000</v>
      </c>
      <c r="O633" s="14" t="s">
        <v>1</v>
      </c>
      <c r="P633" s="14" t="s">
        <v>35</v>
      </c>
      <c r="Q633" s="31">
        <v>2304</v>
      </c>
      <c r="R633" s="31">
        <v>576</v>
      </c>
      <c r="S633" s="30">
        <v>6.1477258999999999E-2</v>
      </c>
      <c r="T633" s="66">
        <f t="shared" si="81"/>
        <v>1.6598859930000001</v>
      </c>
      <c r="U633" s="66">
        <f t="shared" si="82"/>
        <v>1.2354980058410103E-2</v>
      </c>
      <c r="V633" s="38">
        <f t="shared" si="83"/>
        <v>0.16296391815720002</v>
      </c>
      <c r="W633" s="54">
        <v>2.6508000000000003</v>
      </c>
      <c r="X633" s="71" t="str">
        <f t="shared" si="89"/>
        <v>Q2 2023</v>
      </c>
      <c r="Y633" s="21">
        <f t="shared" si="84"/>
        <v>2560</v>
      </c>
      <c r="Z633" s="21">
        <f t="shared" si="85"/>
        <v>1440</v>
      </c>
      <c r="AA633" s="57">
        <f t="shared" si="86"/>
        <v>200968.29721068247</v>
      </c>
      <c r="AB633" s="59">
        <f t="shared" si="87"/>
        <v>1.7777777777777777</v>
      </c>
      <c r="AC633" s="61">
        <f t="shared" si="88"/>
        <v>685.8</v>
      </c>
    </row>
    <row r="634" spans="4:29">
      <c r="D634" s="12">
        <v>628</v>
      </c>
      <c r="E634" s="36" t="s">
        <v>68</v>
      </c>
      <c r="F634" s="16" t="s">
        <v>10</v>
      </c>
      <c r="G634" s="14" t="s">
        <v>39</v>
      </c>
      <c r="H634" s="13" t="s">
        <v>5</v>
      </c>
      <c r="I634" s="13" t="s">
        <v>96</v>
      </c>
      <c r="J634" s="13" t="s">
        <v>130</v>
      </c>
      <c r="K634" s="13" t="s">
        <v>33</v>
      </c>
      <c r="L634" s="14">
        <v>27</v>
      </c>
      <c r="M634" s="14" t="s">
        <v>143</v>
      </c>
      <c r="N634" s="31">
        <v>1000000</v>
      </c>
      <c r="O634" s="14" t="s">
        <v>1</v>
      </c>
      <c r="P634" s="14" t="s">
        <v>35</v>
      </c>
      <c r="Q634" s="31">
        <v>2304</v>
      </c>
      <c r="R634" s="31">
        <v>576</v>
      </c>
      <c r="S634" s="30">
        <v>7.6846574000000001E-2</v>
      </c>
      <c r="T634" s="66">
        <f t="shared" si="81"/>
        <v>2.0748574980000001</v>
      </c>
      <c r="U634" s="66">
        <f t="shared" si="82"/>
        <v>1.5443725123254703E-2</v>
      </c>
      <c r="V634" s="38">
        <f t="shared" si="83"/>
        <v>0.20370489835920003</v>
      </c>
      <c r="W634" s="54">
        <v>2.6508000000000003</v>
      </c>
      <c r="X634" s="71" t="str">
        <f t="shared" si="89"/>
        <v>Q2 2023</v>
      </c>
      <c r="Y634" s="21">
        <f t="shared" si="84"/>
        <v>2560</v>
      </c>
      <c r="Z634" s="21">
        <f t="shared" si="85"/>
        <v>1440</v>
      </c>
      <c r="AA634" s="57">
        <f t="shared" si="86"/>
        <v>200968.29721068247</v>
      </c>
      <c r="AB634" s="59">
        <f t="shared" si="87"/>
        <v>1.7777777777777777</v>
      </c>
      <c r="AC634" s="61">
        <f t="shared" si="88"/>
        <v>685.8</v>
      </c>
    </row>
    <row r="635" spans="4:29">
      <c r="D635" s="12">
        <v>629</v>
      </c>
      <c r="E635" s="36" t="s">
        <v>68</v>
      </c>
      <c r="F635" s="16" t="s">
        <v>10</v>
      </c>
      <c r="G635" s="14" t="s">
        <v>39</v>
      </c>
      <c r="H635" s="13" t="s">
        <v>5</v>
      </c>
      <c r="I635" s="13" t="s">
        <v>96</v>
      </c>
      <c r="J635" s="13" t="s">
        <v>131</v>
      </c>
      <c r="K635" s="13" t="s">
        <v>95</v>
      </c>
      <c r="L635" s="14">
        <v>34</v>
      </c>
      <c r="M635" s="14" t="s">
        <v>117</v>
      </c>
      <c r="N635" s="31">
        <v>1000000</v>
      </c>
      <c r="O635" s="14" t="s">
        <v>1</v>
      </c>
      <c r="P635" s="14" t="s">
        <v>35</v>
      </c>
      <c r="Q635" s="31">
        <v>4608</v>
      </c>
      <c r="R635" s="31">
        <v>1152</v>
      </c>
      <c r="S635" s="30">
        <v>0.21517040600000001</v>
      </c>
      <c r="T635" s="66">
        <f t="shared" si="81"/>
        <v>7.3157938040000001</v>
      </c>
      <c r="U635" s="66">
        <f t="shared" si="82"/>
        <v>5.7159581580750414E-2</v>
      </c>
      <c r="V635" s="38">
        <f t="shared" si="83"/>
        <v>0.57037371222480004</v>
      </c>
      <c r="W635" s="54">
        <v>2.6508000000000003</v>
      </c>
      <c r="X635" s="71" t="str">
        <f t="shared" si="89"/>
        <v>Q2 2023</v>
      </c>
      <c r="Y635" s="21">
        <f t="shared" si="84"/>
        <v>3440</v>
      </c>
      <c r="Z635" s="21">
        <f t="shared" si="85"/>
        <v>1440</v>
      </c>
      <c r="AA635" s="57">
        <f t="shared" si="86"/>
        <v>265647.97010584443</v>
      </c>
      <c r="AB635" s="59">
        <f t="shared" si="87"/>
        <v>2.3888888888888888</v>
      </c>
      <c r="AC635" s="61">
        <f t="shared" si="88"/>
        <v>863.59999999999991</v>
      </c>
    </row>
    <row r="636" spans="4:29">
      <c r="D636" s="12">
        <v>630</v>
      </c>
      <c r="E636" s="36" t="s">
        <v>68</v>
      </c>
      <c r="F636" s="16" t="s">
        <v>10</v>
      </c>
      <c r="G636" s="14" t="s">
        <v>39</v>
      </c>
      <c r="H636" s="13" t="s">
        <v>5</v>
      </c>
      <c r="I636" s="13" t="s">
        <v>96</v>
      </c>
      <c r="J636" s="13" t="s">
        <v>132</v>
      </c>
      <c r="K636" s="13" t="s">
        <v>43</v>
      </c>
      <c r="L636" s="14">
        <v>31.5</v>
      </c>
      <c r="M636" s="14" t="s">
        <v>15</v>
      </c>
      <c r="N636" s="31">
        <v>1000000</v>
      </c>
      <c r="O636" s="14" t="s">
        <v>1</v>
      </c>
      <c r="P636" s="14" t="s">
        <v>35</v>
      </c>
      <c r="Q636" s="31">
        <v>2304</v>
      </c>
      <c r="R636" s="31">
        <v>576</v>
      </c>
      <c r="S636" s="30">
        <v>4.6107943999999998E-2</v>
      </c>
      <c r="T636" s="66">
        <f t="shared" si="81"/>
        <v>1.4524002359999999</v>
      </c>
      <c r="U636" s="66">
        <f t="shared" si="82"/>
        <v>1.2612375407908601E-2</v>
      </c>
      <c r="V636" s="38">
        <f t="shared" si="83"/>
        <v>0.12222293795520001</v>
      </c>
      <c r="W636" s="54">
        <v>2.6508000000000003</v>
      </c>
      <c r="X636" s="71" t="str">
        <f t="shared" si="89"/>
        <v>Q2 2023</v>
      </c>
      <c r="Y636" s="21">
        <f t="shared" si="84"/>
        <v>3840</v>
      </c>
      <c r="Z636" s="21">
        <f t="shared" si="85"/>
        <v>2160</v>
      </c>
      <c r="AA636" s="57">
        <f t="shared" si="86"/>
        <v>273540.18231454003</v>
      </c>
      <c r="AB636" s="59">
        <f t="shared" si="87"/>
        <v>1.7777777777777777</v>
      </c>
      <c r="AC636" s="61">
        <f t="shared" si="88"/>
        <v>800.09999999999991</v>
      </c>
    </row>
    <row r="637" spans="4:29">
      <c r="D637" s="12">
        <v>631</v>
      </c>
      <c r="E637" s="36" t="s">
        <v>68</v>
      </c>
      <c r="F637" s="16" t="s">
        <v>10</v>
      </c>
      <c r="G637" s="14" t="s">
        <v>39</v>
      </c>
      <c r="H637" s="13" t="s">
        <v>5</v>
      </c>
      <c r="I637" s="13" t="s">
        <v>60</v>
      </c>
      <c r="J637" s="13" t="s">
        <v>107</v>
      </c>
      <c r="K637" s="13" t="s">
        <v>33</v>
      </c>
      <c r="L637" s="14">
        <v>27</v>
      </c>
      <c r="M637" s="14" t="s">
        <v>15</v>
      </c>
      <c r="N637" s="31">
        <v>80000000</v>
      </c>
      <c r="O637" s="14" t="s">
        <v>1</v>
      </c>
      <c r="P637" s="14" t="s">
        <v>35</v>
      </c>
      <c r="Q637" s="31">
        <v>2304</v>
      </c>
      <c r="R637" s="31">
        <v>576</v>
      </c>
      <c r="S637" s="30">
        <v>4.6107943999999998E-2</v>
      </c>
      <c r="T637" s="66">
        <f t="shared" si="81"/>
        <v>1.244914488</v>
      </c>
      <c r="U637" s="66">
        <f t="shared" si="82"/>
        <v>9.2662349935655041E-3</v>
      </c>
      <c r="V637" s="38">
        <f t="shared" si="83"/>
        <v>0.12222293795520001</v>
      </c>
      <c r="W637" s="54">
        <v>2.6508000000000003</v>
      </c>
      <c r="X637" s="71" t="str">
        <f t="shared" si="89"/>
        <v>Q2 2023</v>
      </c>
      <c r="Y637" s="21">
        <f t="shared" si="84"/>
        <v>3840</v>
      </c>
      <c r="Z637" s="21">
        <f t="shared" si="85"/>
        <v>2160</v>
      </c>
      <c r="AA637" s="57">
        <f t="shared" si="86"/>
        <v>200968.29721068247</v>
      </c>
      <c r="AB637" s="59">
        <f t="shared" si="87"/>
        <v>1.7777777777777777</v>
      </c>
      <c r="AC637" s="61">
        <f t="shared" si="88"/>
        <v>685.8</v>
      </c>
    </row>
    <row r="638" spans="4:29">
      <c r="D638" s="12">
        <v>632</v>
      </c>
      <c r="E638" s="36" t="s">
        <v>68</v>
      </c>
      <c r="F638" s="16" t="s">
        <v>10</v>
      </c>
      <c r="G638" s="14" t="s">
        <v>39</v>
      </c>
      <c r="H638" s="13" t="s">
        <v>5</v>
      </c>
      <c r="I638" s="13" t="s">
        <v>60</v>
      </c>
      <c r="J638" s="13" t="s">
        <v>115</v>
      </c>
      <c r="K638" s="13" t="s">
        <v>33</v>
      </c>
      <c r="L638" s="14">
        <v>27</v>
      </c>
      <c r="M638" s="14" t="s">
        <v>15</v>
      </c>
      <c r="N638" s="31">
        <v>80000000</v>
      </c>
      <c r="O638" s="14" t="s">
        <v>1</v>
      </c>
      <c r="P638" s="14" t="s">
        <v>35</v>
      </c>
      <c r="Q638" s="31">
        <v>2304</v>
      </c>
      <c r="R638" s="31">
        <v>576</v>
      </c>
      <c r="S638" s="30">
        <v>4.6107943999999998E-2</v>
      </c>
      <c r="T638" s="66">
        <f t="shared" si="81"/>
        <v>1.244914488</v>
      </c>
      <c r="U638" s="66">
        <f t="shared" si="82"/>
        <v>9.2662349935655041E-3</v>
      </c>
      <c r="V638" s="38">
        <f t="shared" si="83"/>
        <v>0.12222293795520001</v>
      </c>
      <c r="W638" s="54">
        <v>2.6508000000000003</v>
      </c>
      <c r="X638" s="71" t="str">
        <f t="shared" si="89"/>
        <v>Q2 2023</v>
      </c>
      <c r="Y638" s="21">
        <f t="shared" si="84"/>
        <v>3840</v>
      </c>
      <c r="Z638" s="21">
        <f t="shared" si="85"/>
        <v>2160</v>
      </c>
      <c r="AA638" s="57">
        <f t="shared" si="86"/>
        <v>200968.29721068247</v>
      </c>
      <c r="AB638" s="59">
        <f t="shared" si="87"/>
        <v>1.7777777777777777</v>
      </c>
      <c r="AC638" s="61">
        <f t="shared" si="88"/>
        <v>685.8</v>
      </c>
    </row>
    <row r="639" spans="4:29">
      <c r="D639" s="12">
        <v>633</v>
      </c>
      <c r="E639" s="36" t="s">
        <v>68</v>
      </c>
      <c r="F639" s="16" t="s">
        <v>10</v>
      </c>
      <c r="G639" s="14" t="s">
        <v>39</v>
      </c>
      <c r="H639" s="13" t="s">
        <v>5</v>
      </c>
      <c r="I639" s="13" t="s">
        <v>53</v>
      </c>
      <c r="J639" s="13" t="s">
        <v>133</v>
      </c>
      <c r="K639" s="13"/>
      <c r="L639" s="14">
        <v>31.5</v>
      </c>
      <c r="M639" s="14" t="s">
        <v>15</v>
      </c>
      <c r="N639" s="31">
        <v>1000000</v>
      </c>
      <c r="O639" s="14" t="s">
        <v>1</v>
      </c>
      <c r="P639" s="14" t="s">
        <v>35</v>
      </c>
      <c r="Q639" s="31">
        <v>4608</v>
      </c>
      <c r="R639" s="31">
        <v>1196</v>
      </c>
      <c r="S639" s="30">
        <v>6.1477258999999999E-2</v>
      </c>
      <c r="T639" s="66">
        <f t="shared" si="81"/>
        <v>1.9365336584999999</v>
      </c>
      <c r="U639" s="66">
        <f t="shared" si="82"/>
        <v>1.6816500635058199E-2</v>
      </c>
      <c r="V639" s="38">
        <f t="shared" si="83"/>
        <v>0.16296391815720002</v>
      </c>
      <c r="W639" s="54">
        <v>2.6508000000000003</v>
      </c>
      <c r="X639" s="71" t="str">
        <f t="shared" si="89"/>
        <v>Q2 2023</v>
      </c>
      <c r="Y639" s="21">
        <f t="shared" si="84"/>
        <v>3840</v>
      </c>
      <c r="Z639" s="21">
        <f t="shared" si="85"/>
        <v>2160</v>
      </c>
      <c r="AA639" s="57">
        <f t="shared" si="86"/>
        <v>273540.18231454003</v>
      </c>
      <c r="AB639" s="59">
        <f t="shared" si="87"/>
        <v>1.7777777777777777</v>
      </c>
      <c r="AC639" s="61">
        <f t="shared" si="88"/>
        <v>800.09999999999991</v>
      </c>
    </row>
    <row r="640" spans="4:29">
      <c r="D640" s="12">
        <v>634</v>
      </c>
      <c r="E640" s="36" t="s">
        <v>68</v>
      </c>
      <c r="F640" s="16" t="s">
        <v>10</v>
      </c>
      <c r="G640" s="14" t="s">
        <v>39</v>
      </c>
      <c r="H640" s="13" t="s">
        <v>5</v>
      </c>
      <c r="I640" s="13" t="s">
        <v>53</v>
      </c>
      <c r="J640" s="13" t="s">
        <v>97</v>
      </c>
      <c r="K640" s="13" t="s">
        <v>98</v>
      </c>
      <c r="L640" s="14">
        <v>49</v>
      </c>
      <c r="M640" s="14" t="s">
        <v>99</v>
      </c>
      <c r="N640" s="31">
        <v>1000000</v>
      </c>
      <c r="O640" s="14" t="s">
        <v>1</v>
      </c>
      <c r="P640" s="14" t="s">
        <v>35</v>
      </c>
      <c r="Q640" s="31">
        <v>5000</v>
      </c>
      <c r="R640" s="31">
        <v>1152</v>
      </c>
      <c r="S640" s="30">
        <v>0.100060643</v>
      </c>
      <c r="T640" s="66">
        <f t="shared" si="81"/>
        <v>4.9029715070000002</v>
      </c>
      <c r="U640" s="66">
        <f t="shared" si="82"/>
        <v>4.0397370033756333E-2</v>
      </c>
      <c r="V640" s="38">
        <f t="shared" si="83"/>
        <v>0.26524075246440004</v>
      </c>
      <c r="W640" s="54">
        <v>2.6508000000000003</v>
      </c>
      <c r="X640" s="71" t="str">
        <f t="shared" si="89"/>
        <v>Q2 2023</v>
      </c>
      <c r="Y640" s="21">
        <f t="shared" si="84"/>
        <v>5120</v>
      </c>
      <c r="Z640" s="21">
        <f t="shared" si="85"/>
        <v>1440</v>
      </c>
      <c r="AA640" s="57">
        <f t="shared" si="86"/>
        <v>403728.86704072385</v>
      </c>
      <c r="AB640" s="59">
        <f t="shared" si="87"/>
        <v>3.5555555555555554</v>
      </c>
      <c r="AC640" s="61">
        <f t="shared" si="88"/>
        <v>1244.5999999999999</v>
      </c>
    </row>
    <row r="641" spans="4:29">
      <c r="D641" s="12">
        <v>635</v>
      </c>
      <c r="E641" s="36" t="s">
        <v>68</v>
      </c>
      <c r="F641" s="16" t="s">
        <v>10</v>
      </c>
      <c r="G641" s="14" t="s">
        <v>39</v>
      </c>
      <c r="H641" s="13" t="s">
        <v>5</v>
      </c>
      <c r="I641" s="13" t="s">
        <v>53</v>
      </c>
      <c r="J641" s="13" t="s">
        <v>119</v>
      </c>
      <c r="K641" s="13" t="s">
        <v>98</v>
      </c>
      <c r="L641" s="14">
        <v>31.5</v>
      </c>
      <c r="M641" s="14" t="s">
        <v>15</v>
      </c>
      <c r="N641" s="31">
        <v>1000000</v>
      </c>
      <c r="O641" s="14" t="s">
        <v>1</v>
      </c>
      <c r="P641" s="14" t="s">
        <v>35</v>
      </c>
      <c r="Q641" s="31">
        <v>5000</v>
      </c>
      <c r="R641" s="31">
        <v>1152</v>
      </c>
      <c r="S641" s="30">
        <v>3.3353547999999997E-2</v>
      </c>
      <c r="T641" s="66">
        <f t="shared" si="81"/>
        <v>1.0506367619999999</v>
      </c>
      <c r="U641" s="66">
        <f t="shared" si="82"/>
        <v>9.1235356007567606E-3</v>
      </c>
      <c r="V641" s="38">
        <f t="shared" si="83"/>
        <v>8.8413585038399994E-2</v>
      </c>
      <c r="W641" s="54">
        <v>2.6508000000000003</v>
      </c>
      <c r="X641" s="71" t="str">
        <f t="shared" si="89"/>
        <v>Q2 2023</v>
      </c>
      <c r="Y641" s="21">
        <f t="shared" si="84"/>
        <v>3840</v>
      </c>
      <c r="Z641" s="21">
        <f t="shared" si="85"/>
        <v>2160</v>
      </c>
      <c r="AA641" s="57">
        <f t="shared" si="86"/>
        <v>273540.18231454003</v>
      </c>
      <c r="AB641" s="59">
        <f t="shared" si="87"/>
        <v>1.7777777777777777</v>
      </c>
      <c r="AC641" s="61">
        <f t="shared" si="88"/>
        <v>800.09999999999991</v>
      </c>
    </row>
    <row r="642" spans="4:29">
      <c r="D642" s="12">
        <v>636</v>
      </c>
      <c r="E642" s="36" t="s">
        <v>68</v>
      </c>
      <c r="F642" s="16" t="s">
        <v>10</v>
      </c>
      <c r="G642" s="14" t="s">
        <v>39</v>
      </c>
      <c r="H642" s="13" t="s">
        <v>5</v>
      </c>
      <c r="I642" s="13" t="s">
        <v>120</v>
      </c>
      <c r="J642" s="13"/>
      <c r="K642" s="13" t="s">
        <v>120</v>
      </c>
      <c r="L642" s="14">
        <v>27</v>
      </c>
      <c r="M642" s="14" t="s">
        <v>15</v>
      </c>
      <c r="N642" s="31" t="s">
        <v>65</v>
      </c>
      <c r="O642" s="14" t="s">
        <v>1</v>
      </c>
      <c r="P642" s="14" t="s">
        <v>35</v>
      </c>
      <c r="Q642" s="31">
        <v>5000</v>
      </c>
      <c r="R642" s="31">
        <v>1152</v>
      </c>
      <c r="S642" s="30">
        <v>0.166767738</v>
      </c>
      <c r="T642" s="66">
        <f t="shared" si="81"/>
        <v>4.5027289259999996</v>
      </c>
      <c r="U642" s="66">
        <f t="shared" si="82"/>
        <v>3.3515028335537225E-2</v>
      </c>
      <c r="V642" s="38">
        <f t="shared" si="83"/>
        <v>0.44206791989040006</v>
      </c>
      <c r="W642" s="54">
        <v>2.6508000000000003</v>
      </c>
      <c r="X642" s="71" t="str">
        <f t="shared" si="89"/>
        <v>Q2 2023</v>
      </c>
      <c r="Y642" s="21">
        <f t="shared" si="84"/>
        <v>3840</v>
      </c>
      <c r="Z642" s="21">
        <f t="shared" si="85"/>
        <v>2160</v>
      </c>
      <c r="AA642" s="57">
        <f t="shared" si="86"/>
        <v>200968.29721068247</v>
      </c>
      <c r="AB642" s="59">
        <f t="shared" si="87"/>
        <v>1.7777777777777777</v>
      </c>
      <c r="AC642" s="61">
        <f t="shared" si="88"/>
        <v>685.8</v>
      </c>
    </row>
    <row r="643" spans="4:29">
      <c r="D643" s="12">
        <v>637</v>
      </c>
      <c r="E643" s="36" t="s">
        <v>68</v>
      </c>
      <c r="F643" s="16" t="s">
        <v>10</v>
      </c>
      <c r="G643" s="14" t="s">
        <v>39</v>
      </c>
      <c r="H643" s="13" t="s">
        <v>5</v>
      </c>
      <c r="I643" s="13" t="s">
        <v>120</v>
      </c>
      <c r="J643" s="13"/>
      <c r="K643" s="13" t="s">
        <v>120</v>
      </c>
      <c r="L643" s="14">
        <v>31.5</v>
      </c>
      <c r="M643" s="14" t="s">
        <v>15</v>
      </c>
      <c r="N643" s="31" t="s">
        <v>65</v>
      </c>
      <c r="O643" s="14" t="s">
        <v>1</v>
      </c>
      <c r="P643" s="14" t="s">
        <v>35</v>
      </c>
      <c r="Q643" s="31">
        <v>5000</v>
      </c>
      <c r="R643" s="31">
        <v>1152</v>
      </c>
      <c r="S643" s="30">
        <v>0.13341418999999999</v>
      </c>
      <c r="T643" s="66">
        <f t="shared" si="81"/>
        <v>4.2025469849999997</v>
      </c>
      <c r="U643" s="66">
        <f t="shared" si="82"/>
        <v>3.6494141855946675E-2</v>
      </c>
      <c r="V643" s="38">
        <f t="shared" si="83"/>
        <v>0.35365433485199999</v>
      </c>
      <c r="W643" s="54">
        <v>2.6508000000000003</v>
      </c>
      <c r="X643" s="71" t="str">
        <f t="shared" si="89"/>
        <v>Q2 2023</v>
      </c>
      <c r="Y643" s="21">
        <f t="shared" si="84"/>
        <v>3840</v>
      </c>
      <c r="Z643" s="21">
        <f t="shared" si="85"/>
        <v>2160</v>
      </c>
      <c r="AA643" s="57">
        <f t="shared" si="86"/>
        <v>273540.18231454003</v>
      </c>
      <c r="AB643" s="59">
        <f t="shared" si="87"/>
        <v>1.7777777777777777</v>
      </c>
      <c r="AC643" s="61">
        <f t="shared" si="88"/>
        <v>800.09999999999991</v>
      </c>
    </row>
    <row r="644" spans="4:29">
      <c r="D644" s="12">
        <v>638</v>
      </c>
      <c r="E644" s="36" t="s">
        <v>68</v>
      </c>
      <c r="F644" s="16" t="s">
        <v>10</v>
      </c>
      <c r="G644" s="14" t="s">
        <v>39</v>
      </c>
      <c r="H644" s="13" t="s">
        <v>5</v>
      </c>
      <c r="I644" s="13" t="s">
        <v>45</v>
      </c>
      <c r="J644" s="13" t="s">
        <v>134</v>
      </c>
      <c r="K644" s="13" t="s">
        <v>43</v>
      </c>
      <c r="L644" s="14">
        <v>27</v>
      </c>
      <c r="M644" s="14" t="s">
        <v>15</v>
      </c>
      <c r="N644" s="31">
        <v>1000000</v>
      </c>
      <c r="O644" s="14" t="s">
        <v>1</v>
      </c>
      <c r="P644" s="14" t="s">
        <v>35</v>
      </c>
      <c r="Q644" s="31">
        <v>2304</v>
      </c>
      <c r="R644" s="31">
        <v>576</v>
      </c>
      <c r="S644" s="30">
        <v>9.8363614000000002E-2</v>
      </c>
      <c r="T644" s="66">
        <f t="shared" si="81"/>
        <v>2.6558175780000002</v>
      </c>
      <c r="U644" s="66">
        <f t="shared" si="82"/>
        <v>1.9767968013068845E-2</v>
      </c>
      <c r="V644" s="38">
        <f t="shared" si="83"/>
        <v>0.26074226799120004</v>
      </c>
      <c r="W644" s="54">
        <v>2.6508000000000003</v>
      </c>
      <c r="X644" s="71" t="str">
        <f t="shared" si="89"/>
        <v>Q2 2023</v>
      </c>
      <c r="Y644" s="21">
        <f t="shared" si="84"/>
        <v>3840</v>
      </c>
      <c r="Z644" s="21">
        <f t="shared" si="85"/>
        <v>2160</v>
      </c>
      <c r="AA644" s="57">
        <f t="shared" si="86"/>
        <v>200968.29721068247</v>
      </c>
      <c r="AB644" s="59">
        <f t="shared" si="87"/>
        <v>1.7777777777777777</v>
      </c>
      <c r="AC644" s="61">
        <f t="shared" si="88"/>
        <v>685.8</v>
      </c>
    </row>
    <row r="645" spans="4:29">
      <c r="D645" s="12">
        <v>639</v>
      </c>
      <c r="E645" s="36" t="s">
        <v>68</v>
      </c>
      <c r="F645" s="16" t="s">
        <v>10</v>
      </c>
      <c r="G645" s="14" t="s">
        <v>39</v>
      </c>
      <c r="H645" s="13" t="s">
        <v>5</v>
      </c>
      <c r="I645" s="13" t="s">
        <v>121</v>
      </c>
      <c r="J645" s="13" t="s">
        <v>282</v>
      </c>
      <c r="K645" s="13"/>
      <c r="L645" s="14">
        <v>27</v>
      </c>
      <c r="M645" s="14" t="s">
        <v>15</v>
      </c>
      <c r="N645" s="31" t="s">
        <v>65</v>
      </c>
      <c r="O645" s="14" t="s">
        <v>1</v>
      </c>
      <c r="P645" s="14" t="s">
        <v>35</v>
      </c>
      <c r="Q645" s="31">
        <v>5000</v>
      </c>
      <c r="R645" s="31">
        <v>1152</v>
      </c>
      <c r="S645" s="30">
        <v>0.160097029</v>
      </c>
      <c r="T645" s="66">
        <f t="shared" si="81"/>
        <v>4.3226197830000004</v>
      </c>
      <c r="U645" s="66">
        <f t="shared" si="82"/>
        <v>3.2174427306619249E-2</v>
      </c>
      <c r="V645" s="38">
        <f t="shared" si="83"/>
        <v>0.42438520447320005</v>
      </c>
      <c r="W645" s="54">
        <v>2.6508000000000003</v>
      </c>
      <c r="X645" s="71" t="str">
        <f t="shared" si="89"/>
        <v>Q2 2023</v>
      </c>
      <c r="Y645" s="21">
        <f t="shared" si="84"/>
        <v>3840</v>
      </c>
      <c r="Z645" s="21">
        <f t="shared" si="85"/>
        <v>2160</v>
      </c>
      <c r="AA645" s="57">
        <f t="shared" si="86"/>
        <v>200968.29721068247</v>
      </c>
      <c r="AB645" s="59">
        <f t="shared" si="87"/>
        <v>1.7777777777777777</v>
      </c>
      <c r="AC645" s="61">
        <f t="shared" si="88"/>
        <v>685.8</v>
      </c>
    </row>
    <row r="646" spans="4:29">
      <c r="D646" s="12">
        <v>640</v>
      </c>
      <c r="E646" s="36" t="s">
        <v>68</v>
      </c>
      <c r="F646" s="16" t="s">
        <v>10</v>
      </c>
      <c r="G646" s="14" t="s">
        <v>39</v>
      </c>
      <c r="H646" s="13" t="s">
        <v>5</v>
      </c>
      <c r="I646" s="13" t="s">
        <v>121</v>
      </c>
      <c r="J646" s="13" t="s">
        <v>283</v>
      </c>
      <c r="K646" s="13"/>
      <c r="L646" s="14">
        <v>31.5</v>
      </c>
      <c r="M646" s="14" t="s">
        <v>15</v>
      </c>
      <c r="N646" s="31" t="s">
        <v>65</v>
      </c>
      <c r="O646" s="14" t="s">
        <v>1</v>
      </c>
      <c r="P646" s="14" t="s">
        <v>35</v>
      </c>
      <c r="Q646" s="31">
        <v>5000</v>
      </c>
      <c r="R646" s="31">
        <v>1152</v>
      </c>
      <c r="S646" s="30">
        <v>6.6707094999999994E-2</v>
      </c>
      <c r="T646" s="66">
        <f t="shared" si="81"/>
        <v>2.1012734924999998</v>
      </c>
      <c r="U646" s="66">
        <f t="shared" si="82"/>
        <v>1.8247070927973338E-2</v>
      </c>
      <c r="V646" s="38">
        <f t="shared" si="83"/>
        <v>0.17682716742599999</v>
      </c>
      <c r="W646" s="54">
        <v>2.6508000000000003</v>
      </c>
      <c r="X646" s="71" t="str">
        <f t="shared" si="89"/>
        <v>Q2 2023</v>
      </c>
      <c r="Y646" s="21">
        <f t="shared" si="84"/>
        <v>3840</v>
      </c>
      <c r="Z646" s="21">
        <f t="shared" si="85"/>
        <v>2160</v>
      </c>
      <c r="AA646" s="57">
        <f t="shared" si="86"/>
        <v>273540.18231454003</v>
      </c>
      <c r="AB646" s="59">
        <f t="shared" si="87"/>
        <v>1.7777777777777777</v>
      </c>
      <c r="AC646" s="61">
        <f t="shared" si="88"/>
        <v>800.09999999999991</v>
      </c>
    </row>
    <row r="647" spans="4:29">
      <c r="D647" s="12">
        <v>641</v>
      </c>
      <c r="E647" s="36" t="s">
        <v>68</v>
      </c>
      <c r="F647" s="16" t="s">
        <v>10</v>
      </c>
      <c r="G647" s="14" t="s">
        <v>39</v>
      </c>
      <c r="H647" s="13" t="s">
        <v>5</v>
      </c>
      <c r="I647" s="13" t="s">
        <v>122</v>
      </c>
      <c r="J647" s="13"/>
      <c r="K647" s="13"/>
      <c r="L647" s="14">
        <v>27</v>
      </c>
      <c r="M647" s="14" t="s">
        <v>15</v>
      </c>
      <c r="N647" s="31" t="s">
        <v>65</v>
      </c>
      <c r="O647" s="14" t="s">
        <v>2</v>
      </c>
      <c r="P647" s="14" t="s">
        <v>35</v>
      </c>
      <c r="Q647" s="31">
        <v>5000</v>
      </c>
      <c r="R647" s="31">
        <v>1152</v>
      </c>
      <c r="S647" s="30">
        <v>0.13341418999999999</v>
      </c>
      <c r="T647" s="66">
        <f t="shared" ref="T647:T710" si="90">L647*S647</f>
        <v>3.6021831299999998</v>
      </c>
      <c r="U647" s="66">
        <f t="shared" ref="U647:U710" si="91">S647*AA647/10^6</f>
        <v>2.681202258804246E-2</v>
      </c>
      <c r="V647" s="38">
        <f t="shared" ref="V647:V710" si="92">S647*W647</f>
        <v>0.35365433485199999</v>
      </c>
      <c r="W647" s="54">
        <v>2.6508000000000003</v>
      </c>
      <c r="X647" s="71" t="str">
        <f t="shared" si="89"/>
        <v>Q2 2023</v>
      </c>
      <c r="Y647" s="21">
        <f t="shared" ref="Y647:Y710" si="93">1*LEFT(M647, FIND("x", M647)-2)</f>
        <v>3840</v>
      </c>
      <c r="Z647" s="21">
        <f t="shared" ref="Z647:Z710" si="94">1*RIGHT(M647, LEN(M647)-FIND("x", M647)-1)</f>
        <v>2160</v>
      </c>
      <c r="AA647" s="57">
        <f t="shared" ref="AA647:AA710" si="95">AC647^2*AB647/(1+AB647^2)</f>
        <v>200968.29721068247</v>
      </c>
      <c r="AB647" s="59">
        <f t="shared" ref="AB647:AB710" si="96">Y647/Z647</f>
        <v>1.7777777777777777</v>
      </c>
      <c r="AC647" s="61">
        <f t="shared" ref="AC647:AC710" si="97">L647*25.4</f>
        <v>685.8</v>
      </c>
    </row>
    <row r="648" spans="4:29">
      <c r="D648" s="12">
        <v>642</v>
      </c>
      <c r="E648" s="36" t="s">
        <v>68</v>
      </c>
      <c r="F648" s="16" t="s">
        <v>10</v>
      </c>
      <c r="G648" s="14" t="s">
        <v>39</v>
      </c>
      <c r="H648" s="13" t="s">
        <v>5</v>
      </c>
      <c r="I648" s="13" t="s">
        <v>122</v>
      </c>
      <c r="J648" s="13"/>
      <c r="K648" s="13"/>
      <c r="L648" s="14">
        <v>31.5</v>
      </c>
      <c r="M648" s="14" t="s">
        <v>15</v>
      </c>
      <c r="N648" s="31" t="s">
        <v>65</v>
      </c>
      <c r="O648" s="14" t="s">
        <v>2</v>
      </c>
      <c r="P648" s="14" t="s">
        <v>35</v>
      </c>
      <c r="Q648" s="31">
        <v>5000</v>
      </c>
      <c r="R648" s="31">
        <v>1152</v>
      </c>
      <c r="S648" s="30">
        <v>0.166767738</v>
      </c>
      <c r="T648" s="66">
        <f t="shared" si="90"/>
        <v>5.2531837469999996</v>
      </c>
      <c r="U648" s="66">
        <f t="shared" si="91"/>
        <v>4.5617677456703441E-2</v>
      </c>
      <c r="V648" s="38">
        <f t="shared" si="92"/>
        <v>0.44206791989040006</v>
      </c>
      <c r="W648" s="54">
        <v>2.6508000000000003</v>
      </c>
      <c r="X648" s="71" t="str">
        <f t="shared" ref="X648:X711" si="98">G648&amp;" "&amp;F648</f>
        <v>Q2 2023</v>
      </c>
      <c r="Y648" s="21">
        <f t="shared" si="93"/>
        <v>3840</v>
      </c>
      <c r="Z648" s="21">
        <f t="shared" si="94"/>
        <v>2160</v>
      </c>
      <c r="AA648" s="57">
        <f t="shared" si="95"/>
        <v>273540.18231454003</v>
      </c>
      <c r="AB648" s="59">
        <f t="shared" si="96"/>
        <v>1.7777777777777777</v>
      </c>
      <c r="AC648" s="61">
        <f t="shared" si="97"/>
        <v>800.09999999999991</v>
      </c>
    </row>
    <row r="649" spans="4:29">
      <c r="D649" s="12">
        <v>643</v>
      </c>
      <c r="E649" s="36" t="s">
        <v>68</v>
      </c>
      <c r="F649" s="16" t="s">
        <v>10</v>
      </c>
      <c r="G649" s="14" t="s">
        <v>39</v>
      </c>
      <c r="H649" s="13" t="s">
        <v>5</v>
      </c>
      <c r="I649" s="13" t="s">
        <v>140</v>
      </c>
      <c r="J649" s="13"/>
      <c r="K649" s="13"/>
      <c r="L649" s="14">
        <v>27</v>
      </c>
      <c r="M649" s="14" t="s">
        <v>15</v>
      </c>
      <c r="N649" s="31" t="s">
        <v>65</v>
      </c>
      <c r="O649" s="14" t="s">
        <v>1</v>
      </c>
      <c r="P649" s="14" t="s">
        <v>35</v>
      </c>
      <c r="Q649" s="31">
        <v>2304</v>
      </c>
      <c r="R649" s="31">
        <v>576</v>
      </c>
      <c r="S649" s="30">
        <v>6.1477258999999999E-2</v>
      </c>
      <c r="T649" s="66">
        <f t="shared" si="90"/>
        <v>1.6598859930000001</v>
      </c>
      <c r="U649" s="66">
        <f t="shared" si="91"/>
        <v>1.2354980058410103E-2</v>
      </c>
      <c r="V649" s="38">
        <f t="shared" si="92"/>
        <v>0.16296391815720002</v>
      </c>
      <c r="W649" s="54">
        <v>2.6508000000000003</v>
      </c>
      <c r="X649" s="71" t="str">
        <f t="shared" si="98"/>
        <v>Q2 2023</v>
      </c>
      <c r="Y649" s="21">
        <f t="shared" si="93"/>
        <v>3840</v>
      </c>
      <c r="Z649" s="21">
        <f t="shared" si="94"/>
        <v>2160</v>
      </c>
      <c r="AA649" s="57">
        <f t="shared" si="95"/>
        <v>200968.29721068247</v>
      </c>
      <c r="AB649" s="59">
        <f t="shared" si="96"/>
        <v>1.7777777777777777</v>
      </c>
      <c r="AC649" s="61">
        <f t="shared" si="97"/>
        <v>685.8</v>
      </c>
    </row>
    <row r="650" spans="4:29">
      <c r="D650" s="12">
        <v>644</v>
      </c>
      <c r="E650" s="36" t="s">
        <v>68</v>
      </c>
      <c r="F650" s="16" t="s">
        <v>10</v>
      </c>
      <c r="G650" s="14" t="s">
        <v>39</v>
      </c>
      <c r="H650" s="13" t="s">
        <v>5</v>
      </c>
      <c r="I650" s="13" t="s">
        <v>140</v>
      </c>
      <c r="J650" s="13"/>
      <c r="K650" s="13"/>
      <c r="L650" s="14">
        <v>31.5</v>
      </c>
      <c r="M650" s="14" t="s">
        <v>15</v>
      </c>
      <c r="N650" s="31" t="s">
        <v>65</v>
      </c>
      <c r="O650" s="14" t="s">
        <v>1</v>
      </c>
      <c r="P650" s="14" t="s">
        <v>35</v>
      </c>
      <c r="Q650" s="31">
        <v>4608</v>
      </c>
      <c r="R650" s="31">
        <v>1152</v>
      </c>
      <c r="S650" s="30">
        <v>9.2215887999999996E-2</v>
      </c>
      <c r="T650" s="66">
        <f t="shared" si="90"/>
        <v>2.9048004719999998</v>
      </c>
      <c r="U650" s="66">
        <f t="shared" si="91"/>
        <v>2.5224750815817203E-2</v>
      </c>
      <c r="V650" s="38">
        <f t="shared" si="92"/>
        <v>0.24444587591040001</v>
      </c>
      <c r="W650" s="54">
        <v>2.6508000000000003</v>
      </c>
      <c r="X650" s="71" t="str">
        <f t="shared" si="98"/>
        <v>Q2 2023</v>
      </c>
      <c r="Y650" s="21">
        <f t="shared" si="93"/>
        <v>3840</v>
      </c>
      <c r="Z650" s="21">
        <f t="shared" si="94"/>
        <v>2160</v>
      </c>
      <c r="AA650" s="57">
        <f t="shared" si="95"/>
        <v>273540.18231454003</v>
      </c>
      <c r="AB650" s="59">
        <f t="shared" si="96"/>
        <v>1.7777777777777777</v>
      </c>
      <c r="AC650" s="61">
        <f t="shared" si="97"/>
        <v>800.09999999999991</v>
      </c>
    </row>
    <row r="651" spans="4:29">
      <c r="D651" s="12">
        <v>645</v>
      </c>
      <c r="E651" s="36" t="s">
        <v>68</v>
      </c>
      <c r="F651" s="16" t="s">
        <v>10</v>
      </c>
      <c r="G651" s="14" t="s">
        <v>39</v>
      </c>
      <c r="H651" s="13" t="s">
        <v>5</v>
      </c>
      <c r="I651" s="13" t="s">
        <v>135</v>
      </c>
      <c r="J651" s="13" t="s">
        <v>225</v>
      </c>
      <c r="K651" s="13" t="s">
        <v>95</v>
      </c>
      <c r="L651" s="14">
        <v>27</v>
      </c>
      <c r="M651" s="14" t="s">
        <v>15</v>
      </c>
      <c r="N651" s="31" t="s">
        <v>65</v>
      </c>
      <c r="O651" s="14" t="s">
        <v>2</v>
      </c>
      <c r="P651" s="14" t="s">
        <v>35</v>
      </c>
      <c r="Q651" s="31">
        <v>10368</v>
      </c>
      <c r="R651" s="31">
        <v>1152</v>
      </c>
      <c r="S651" s="30">
        <v>0.41497149799999999</v>
      </c>
      <c r="T651" s="66">
        <f t="shared" si="90"/>
        <v>11.204230446</v>
      </c>
      <c r="U651" s="66">
        <f t="shared" si="91"/>
        <v>8.339611534402612E-2</v>
      </c>
      <c r="V651" s="38">
        <f t="shared" si="92"/>
        <v>1.1000064468984001</v>
      </c>
      <c r="W651" s="54">
        <v>2.6508000000000003</v>
      </c>
      <c r="X651" s="71" t="str">
        <f t="shared" si="98"/>
        <v>Q2 2023</v>
      </c>
      <c r="Y651" s="21">
        <f t="shared" si="93"/>
        <v>3840</v>
      </c>
      <c r="Z651" s="21">
        <f t="shared" si="94"/>
        <v>2160</v>
      </c>
      <c r="AA651" s="57">
        <f t="shared" si="95"/>
        <v>200968.29721068247</v>
      </c>
      <c r="AB651" s="59">
        <f t="shared" si="96"/>
        <v>1.7777777777777777</v>
      </c>
      <c r="AC651" s="61">
        <f t="shared" si="97"/>
        <v>685.8</v>
      </c>
    </row>
    <row r="652" spans="4:29">
      <c r="D652" s="12">
        <v>646</v>
      </c>
      <c r="E652" s="36" t="s">
        <v>68</v>
      </c>
      <c r="F652" s="16" t="s">
        <v>10</v>
      </c>
      <c r="G652" s="14" t="s">
        <v>39</v>
      </c>
      <c r="H652" s="13" t="s">
        <v>5</v>
      </c>
      <c r="I652" s="13" t="s">
        <v>144</v>
      </c>
      <c r="J652" s="13" t="s">
        <v>284</v>
      </c>
      <c r="K652" s="13" t="s">
        <v>43</v>
      </c>
      <c r="L652" s="14">
        <v>27</v>
      </c>
      <c r="M652" s="14" t="s">
        <v>15</v>
      </c>
      <c r="N652" s="31" t="s">
        <v>65</v>
      </c>
      <c r="O652" s="14" t="s">
        <v>1</v>
      </c>
      <c r="P652" s="14" t="s">
        <v>35</v>
      </c>
      <c r="Q652" s="31">
        <v>1536</v>
      </c>
      <c r="R652" s="31">
        <v>384</v>
      </c>
      <c r="S652" s="30">
        <v>6.1477258999999999E-2</v>
      </c>
      <c r="T652" s="66">
        <f t="shared" si="90"/>
        <v>1.6598859930000001</v>
      </c>
      <c r="U652" s="66">
        <f t="shared" si="91"/>
        <v>1.2354980058410103E-2</v>
      </c>
      <c r="V652" s="38">
        <f t="shared" si="92"/>
        <v>0.16296391815720002</v>
      </c>
      <c r="W652" s="54">
        <v>2.6508000000000003</v>
      </c>
      <c r="X652" s="71" t="str">
        <f t="shared" si="98"/>
        <v>Q2 2023</v>
      </c>
      <c r="Y652" s="21">
        <f t="shared" si="93"/>
        <v>3840</v>
      </c>
      <c r="Z652" s="21">
        <f t="shared" si="94"/>
        <v>2160</v>
      </c>
      <c r="AA652" s="57">
        <f t="shared" si="95"/>
        <v>200968.29721068247</v>
      </c>
      <c r="AB652" s="59">
        <f t="shared" si="96"/>
        <v>1.7777777777777777</v>
      </c>
      <c r="AC652" s="61">
        <f t="shared" si="97"/>
        <v>685.8</v>
      </c>
    </row>
    <row r="653" spans="4:29">
      <c r="D653" s="12">
        <v>647</v>
      </c>
      <c r="E653" s="36" t="s">
        <v>68</v>
      </c>
      <c r="F653" s="16" t="s">
        <v>10</v>
      </c>
      <c r="G653" s="14" t="s">
        <v>39</v>
      </c>
      <c r="H653" s="13" t="s">
        <v>5</v>
      </c>
      <c r="I653" s="13" t="s">
        <v>144</v>
      </c>
      <c r="J653" s="13" t="s">
        <v>285</v>
      </c>
      <c r="K653" s="13" t="s">
        <v>43</v>
      </c>
      <c r="L653" s="14">
        <v>27</v>
      </c>
      <c r="M653" s="14" t="s">
        <v>15</v>
      </c>
      <c r="N653" s="31" t="s">
        <v>65</v>
      </c>
      <c r="O653" s="14" t="s">
        <v>1</v>
      </c>
      <c r="P653" s="14" t="s">
        <v>35</v>
      </c>
      <c r="Q653" s="31">
        <v>2304</v>
      </c>
      <c r="R653" s="31">
        <v>1152</v>
      </c>
      <c r="S653" s="30">
        <v>6.1477258999999999E-2</v>
      </c>
      <c r="T653" s="66">
        <f t="shared" si="90"/>
        <v>1.6598859930000001</v>
      </c>
      <c r="U653" s="66">
        <f t="shared" si="91"/>
        <v>1.2354980058410103E-2</v>
      </c>
      <c r="V653" s="38">
        <f t="shared" si="92"/>
        <v>0.16296391815720002</v>
      </c>
      <c r="W653" s="54">
        <v>2.6508000000000003</v>
      </c>
      <c r="X653" s="71" t="str">
        <f t="shared" si="98"/>
        <v>Q2 2023</v>
      </c>
      <c r="Y653" s="21">
        <f t="shared" si="93"/>
        <v>3840</v>
      </c>
      <c r="Z653" s="21">
        <f t="shared" si="94"/>
        <v>2160</v>
      </c>
      <c r="AA653" s="57">
        <f t="shared" si="95"/>
        <v>200968.29721068247</v>
      </c>
      <c r="AB653" s="59">
        <f t="shared" si="96"/>
        <v>1.7777777777777777</v>
      </c>
      <c r="AC653" s="61">
        <f t="shared" si="97"/>
        <v>685.8</v>
      </c>
    </row>
    <row r="654" spans="4:29">
      <c r="D654" s="12">
        <v>648</v>
      </c>
      <c r="E654" s="36" t="s">
        <v>68</v>
      </c>
      <c r="F654" s="16" t="s">
        <v>10</v>
      </c>
      <c r="G654" s="14" t="s">
        <v>39</v>
      </c>
      <c r="H654" s="13" t="s">
        <v>5</v>
      </c>
      <c r="I654" s="13" t="s">
        <v>144</v>
      </c>
      <c r="J654" s="13" t="s">
        <v>286</v>
      </c>
      <c r="K654" s="13" t="s">
        <v>43</v>
      </c>
      <c r="L654" s="14">
        <v>31.5</v>
      </c>
      <c r="M654" s="14" t="s">
        <v>15</v>
      </c>
      <c r="N654" s="31" t="s">
        <v>65</v>
      </c>
      <c r="O654" s="14" t="s">
        <v>1</v>
      </c>
      <c r="P654" s="14" t="s">
        <v>35</v>
      </c>
      <c r="Q654" s="31">
        <v>2304</v>
      </c>
      <c r="R654" s="31">
        <v>1152</v>
      </c>
      <c r="S654" s="30">
        <v>4.6107943999999998E-2</v>
      </c>
      <c r="T654" s="66">
        <f t="shared" si="90"/>
        <v>1.4524002359999999</v>
      </c>
      <c r="U654" s="66">
        <f t="shared" si="91"/>
        <v>1.2612375407908601E-2</v>
      </c>
      <c r="V654" s="38">
        <f t="shared" si="92"/>
        <v>0.12222293795520001</v>
      </c>
      <c r="W654" s="54">
        <v>2.6508000000000003</v>
      </c>
      <c r="X654" s="71" t="str">
        <f t="shared" si="98"/>
        <v>Q2 2023</v>
      </c>
      <c r="Y654" s="21">
        <f t="shared" si="93"/>
        <v>3840</v>
      </c>
      <c r="Z654" s="21">
        <f t="shared" si="94"/>
        <v>2160</v>
      </c>
      <c r="AA654" s="57">
        <f t="shared" si="95"/>
        <v>273540.18231454003</v>
      </c>
      <c r="AB654" s="59">
        <f t="shared" si="96"/>
        <v>1.7777777777777777</v>
      </c>
      <c r="AC654" s="61">
        <f t="shared" si="97"/>
        <v>800.09999999999991</v>
      </c>
    </row>
    <row r="655" spans="4:29">
      <c r="D655" s="12">
        <v>649</v>
      </c>
      <c r="E655" s="36" t="s">
        <v>68</v>
      </c>
      <c r="F655" s="16" t="s">
        <v>10</v>
      </c>
      <c r="G655" s="14" t="s">
        <v>39</v>
      </c>
      <c r="H655" s="13" t="s">
        <v>5</v>
      </c>
      <c r="I655" s="13" t="s">
        <v>145</v>
      </c>
      <c r="J655" s="13"/>
      <c r="K655" s="13" t="s">
        <v>43</v>
      </c>
      <c r="L655" s="14">
        <v>27</v>
      </c>
      <c r="M655" s="14" t="s">
        <v>15</v>
      </c>
      <c r="N655" s="31" t="s">
        <v>65</v>
      </c>
      <c r="O655" s="14" t="s">
        <v>1</v>
      </c>
      <c r="P655" s="14" t="s">
        <v>35</v>
      </c>
      <c r="Q655" s="31">
        <v>2304</v>
      </c>
      <c r="R655" s="31">
        <v>1152</v>
      </c>
      <c r="S655" s="30">
        <v>9.2215887999999996E-2</v>
      </c>
      <c r="T655" s="66">
        <f t="shared" si="90"/>
        <v>2.4898289760000001</v>
      </c>
      <c r="U655" s="66">
        <f t="shared" si="91"/>
        <v>1.8532469987131008E-2</v>
      </c>
      <c r="V655" s="38">
        <f t="shared" si="92"/>
        <v>0.24444587591040001</v>
      </c>
      <c r="W655" s="54">
        <v>2.6508000000000003</v>
      </c>
      <c r="X655" s="71" t="str">
        <f t="shared" si="98"/>
        <v>Q2 2023</v>
      </c>
      <c r="Y655" s="21">
        <f t="shared" si="93"/>
        <v>3840</v>
      </c>
      <c r="Z655" s="21">
        <f t="shared" si="94"/>
        <v>2160</v>
      </c>
      <c r="AA655" s="57">
        <f t="shared" si="95"/>
        <v>200968.29721068247</v>
      </c>
      <c r="AB655" s="59">
        <f t="shared" si="96"/>
        <v>1.7777777777777777</v>
      </c>
      <c r="AC655" s="61">
        <f t="shared" si="97"/>
        <v>685.8</v>
      </c>
    </row>
    <row r="656" spans="4:29">
      <c r="D656" s="12">
        <v>650</v>
      </c>
      <c r="E656" s="36" t="s">
        <v>68</v>
      </c>
      <c r="F656" s="16" t="s">
        <v>10</v>
      </c>
      <c r="G656" s="14" t="s">
        <v>39</v>
      </c>
      <c r="H656" s="13" t="s">
        <v>5</v>
      </c>
      <c r="I656" s="13" t="s">
        <v>145</v>
      </c>
      <c r="J656" s="13"/>
      <c r="K656" s="13" t="s">
        <v>43</v>
      </c>
      <c r="L656" s="14">
        <v>31.5</v>
      </c>
      <c r="M656" s="14" t="s">
        <v>15</v>
      </c>
      <c r="N656" s="31" t="s">
        <v>65</v>
      </c>
      <c r="O656" s="14" t="s">
        <v>1</v>
      </c>
      <c r="P656" s="14" t="s">
        <v>35</v>
      </c>
      <c r="Q656" s="31">
        <v>2304</v>
      </c>
      <c r="R656" s="31">
        <v>1152</v>
      </c>
      <c r="S656" s="30">
        <v>6.1477258999999999E-2</v>
      </c>
      <c r="T656" s="66">
        <f t="shared" si="90"/>
        <v>1.9365336584999999</v>
      </c>
      <c r="U656" s="66">
        <f t="shared" si="91"/>
        <v>1.6816500635058199E-2</v>
      </c>
      <c r="V656" s="38">
        <f t="shared" si="92"/>
        <v>0.16296391815720002</v>
      </c>
      <c r="W656" s="54">
        <v>2.6508000000000003</v>
      </c>
      <c r="X656" s="71" t="str">
        <f t="shared" si="98"/>
        <v>Q2 2023</v>
      </c>
      <c r="Y656" s="21">
        <f t="shared" si="93"/>
        <v>3840</v>
      </c>
      <c r="Z656" s="21">
        <f t="shared" si="94"/>
        <v>2160</v>
      </c>
      <c r="AA656" s="57">
        <f t="shared" si="95"/>
        <v>273540.18231454003</v>
      </c>
      <c r="AB656" s="59">
        <f t="shared" si="96"/>
        <v>1.7777777777777777</v>
      </c>
      <c r="AC656" s="61">
        <f t="shared" si="97"/>
        <v>800.09999999999991</v>
      </c>
    </row>
    <row r="657" spans="4:29">
      <c r="D657" s="12">
        <v>651</v>
      </c>
      <c r="E657" s="36" t="s">
        <v>68</v>
      </c>
      <c r="F657" s="16" t="s">
        <v>10</v>
      </c>
      <c r="G657" s="14" t="s">
        <v>39</v>
      </c>
      <c r="H657" s="13" t="s">
        <v>5</v>
      </c>
      <c r="I657" s="13" t="s">
        <v>166</v>
      </c>
      <c r="J657" s="13" t="s">
        <v>287</v>
      </c>
      <c r="K657" s="13" t="s">
        <v>167</v>
      </c>
      <c r="L657" s="14">
        <v>27</v>
      </c>
      <c r="M657" s="14" t="s">
        <v>143</v>
      </c>
      <c r="N657" s="31">
        <v>1000000</v>
      </c>
      <c r="O657" s="14" t="s">
        <v>1</v>
      </c>
      <c r="P657" s="14" t="s">
        <v>35</v>
      </c>
      <c r="Q657" s="31">
        <v>2304</v>
      </c>
      <c r="R657" s="31">
        <v>1152</v>
      </c>
      <c r="S657" s="30">
        <v>6.1477258999999999E-2</v>
      </c>
      <c r="T657" s="66">
        <f t="shared" si="90"/>
        <v>1.6598859930000001</v>
      </c>
      <c r="U657" s="66">
        <f t="shared" si="91"/>
        <v>1.2354980058410103E-2</v>
      </c>
      <c r="V657" s="38">
        <f t="shared" si="92"/>
        <v>0.16296391815720002</v>
      </c>
      <c r="W657" s="54">
        <v>2.6508000000000003</v>
      </c>
      <c r="X657" s="71" t="str">
        <f t="shared" si="98"/>
        <v>Q2 2023</v>
      </c>
      <c r="Y657" s="21">
        <f t="shared" si="93"/>
        <v>2560</v>
      </c>
      <c r="Z657" s="21">
        <f t="shared" si="94"/>
        <v>1440</v>
      </c>
      <c r="AA657" s="57">
        <f t="shared" si="95"/>
        <v>200968.29721068247</v>
      </c>
      <c r="AB657" s="59">
        <f t="shared" si="96"/>
        <v>1.7777777777777777</v>
      </c>
      <c r="AC657" s="61">
        <f t="shared" si="97"/>
        <v>685.8</v>
      </c>
    </row>
    <row r="658" spans="4:29">
      <c r="D658" s="12">
        <v>652</v>
      </c>
      <c r="E658" s="36" t="s">
        <v>68</v>
      </c>
      <c r="F658" s="16" t="s">
        <v>10</v>
      </c>
      <c r="G658" s="14" t="s">
        <v>39</v>
      </c>
      <c r="H658" s="13" t="s">
        <v>5</v>
      </c>
      <c r="I658" s="13" t="s">
        <v>166</v>
      </c>
      <c r="J658" s="13" t="s">
        <v>288</v>
      </c>
      <c r="K658" s="13" t="s">
        <v>43</v>
      </c>
      <c r="L658" s="14">
        <v>34</v>
      </c>
      <c r="M658" s="14" t="s">
        <v>117</v>
      </c>
      <c r="N658" s="31">
        <v>1000000</v>
      </c>
      <c r="O658" s="14" t="s">
        <v>1</v>
      </c>
      <c r="P658" s="14" t="s">
        <v>35</v>
      </c>
      <c r="Q658" s="31">
        <v>2304</v>
      </c>
      <c r="R658" s="31">
        <v>1152</v>
      </c>
      <c r="S658" s="30">
        <v>3.0738629E-2</v>
      </c>
      <c r="T658" s="66">
        <f t="shared" si="90"/>
        <v>1.0451133859999999</v>
      </c>
      <c r="U658" s="66">
        <f t="shared" si="91"/>
        <v>8.1656543976866419E-3</v>
      </c>
      <c r="V658" s="38">
        <f t="shared" si="92"/>
        <v>8.148195775320001E-2</v>
      </c>
      <c r="W658" s="54">
        <v>2.6508000000000003</v>
      </c>
      <c r="X658" s="71" t="str">
        <f t="shared" si="98"/>
        <v>Q2 2023</v>
      </c>
      <c r="Y658" s="21">
        <f t="shared" si="93"/>
        <v>3440</v>
      </c>
      <c r="Z658" s="21">
        <f t="shared" si="94"/>
        <v>1440</v>
      </c>
      <c r="AA658" s="57">
        <f t="shared" si="95"/>
        <v>265647.97010584443</v>
      </c>
      <c r="AB658" s="59">
        <f t="shared" si="96"/>
        <v>2.3888888888888888</v>
      </c>
      <c r="AC658" s="61">
        <f t="shared" si="97"/>
        <v>863.59999999999991</v>
      </c>
    </row>
    <row r="659" spans="4:29">
      <c r="D659" s="12">
        <v>653</v>
      </c>
      <c r="E659" s="36" t="s">
        <v>68</v>
      </c>
      <c r="F659" s="16" t="s">
        <v>10</v>
      </c>
      <c r="G659" s="14" t="s">
        <v>39</v>
      </c>
      <c r="H659" s="13" t="s">
        <v>5</v>
      </c>
      <c r="I659" s="13" t="s">
        <v>182</v>
      </c>
      <c r="J659" s="13" t="s">
        <v>183</v>
      </c>
      <c r="K659" s="13" t="s">
        <v>98</v>
      </c>
      <c r="L659" s="14">
        <v>27</v>
      </c>
      <c r="M659" s="14" t="s">
        <v>143</v>
      </c>
      <c r="N659" s="31" t="s">
        <v>65</v>
      </c>
      <c r="O659" s="14" t="s">
        <v>1</v>
      </c>
      <c r="P659" s="14" t="s">
        <v>35</v>
      </c>
      <c r="Q659" s="31">
        <v>5000</v>
      </c>
      <c r="R659" s="31">
        <v>1152</v>
      </c>
      <c r="S659" s="30">
        <v>3.3353547999999997E-2</v>
      </c>
      <c r="T659" s="66">
        <f t="shared" si="90"/>
        <v>0.90054579599999995</v>
      </c>
      <c r="U659" s="66">
        <f t="shared" si="91"/>
        <v>6.7030057474947637E-3</v>
      </c>
      <c r="V659" s="38">
        <f t="shared" si="92"/>
        <v>8.8413585038399994E-2</v>
      </c>
      <c r="W659" s="54">
        <v>2.6508000000000003</v>
      </c>
      <c r="X659" s="71" t="str">
        <f t="shared" si="98"/>
        <v>Q2 2023</v>
      </c>
      <c r="Y659" s="21">
        <f t="shared" si="93"/>
        <v>2560</v>
      </c>
      <c r="Z659" s="21">
        <f t="shared" si="94"/>
        <v>1440</v>
      </c>
      <c r="AA659" s="57">
        <f t="shared" si="95"/>
        <v>200968.29721068247</v>
      </c>
      <c r="AB659" s="59">
        <f t="shared" si="96"/>
        <v>1.7777777777777777</v>
      </c>
      <c r="AC659" s="61">
        <f t="shared" si="97"/>
        <v>685.8</v>
      </c>
    </row>
    <row r="660" spans="4:29">
      <c r="D660" s="12">
        <v>654</v>
      </c>
      <c r="E660" s="36" t="s">
        <v>68</v>
      </c>
      <c r="F660" s="16" t="s">
        <v>10</v>
      </c>
      <c r="G660" s="14" t="s">
        <v>39</v>
      </c>
      <c r="H660" s="13" t="s">
        <v>5</v>
      </c>
      <c r="I660" s="13" t="s">
        <v>36</v>
      </c>
      <c r="J660" s="13" t="s">
        <v>220</v>
      </c>
      <c r="K660" s="13" t="s">
        <v>98</v>
      </c>
      <c r="L660" s="14">
        <v>34</v>
      </c>
      <c r="M660" s="14" t="s">
        <v>117</v>
      </c>
      <c r="N660" s="31">
        <v>1000000</v>
      </c>
      <c r="O660" s="14" t="s">
        <v>1</v>
      </c>
      <c r="P660" s="14" t="s">
        <v>35</v>
      </c>
      <c r="Q660" s="31">
        <v>4608</v>
      </c>
      <c r="R660" s="31">
        <v>1152</v>
      </c>
      <c r="S660" s="30">
        <v>6.1477258999999999E-2</v>
      </c>
      <c r="T660" s="66">
        <f t="shared" si="90"/>
        <v>2.090226806</v>
      </c>
      <c r="U660" s="66">
        <f t="shared" si="91"/>
        <v>1.6331309061021256E-2</v>
      </c>
      <c r="V660" s="38">
        <f t="shared" si="92"/>
        <v>0.16296391815720002</v>
      </c>
      <c r="W660" s="54">
        <v>2.6508000000000003</v>
      </c>
      <c r="X660" s="71" t="str">
        <f t="shared" si="98"/>
        <v>Q2 2023</v>
      </c>
      <c r="Y660" s="21">
        <f t="shared" si="93"/>
        <v>3440</v>
      </c>
      <c r="Z660" s="21">
        <f t="shared" si="94"/>
        <v>1440</v>
      </c>
      <c r="AA660" s="57">
        <f t="shared" si="95"/>
        <v>265647.97010584443</v>
      </c>
      <c r="AB660" s="59">
        <f t="shared" si="96"/>
        <v>2.3888888888888888</v>
      </c>
      <c r="AC660" s="61">
        <f t="shared" si="97"/>
        <v>863.59999999999991</v>
      </c>
    </row>
    <row r="661" spans="4:29">
      <c r="D661" s="12">
        <v>655</v>
      </c>
      <c r="E661" s="36" t="s">
        <v>68</v>
      </c>
      <c r="F661" s="16" t="s">
        <v>10</v>
      </c>
      <c r="G661" s="14" t="s">
        <v>39</v>
      </c>
      <c r="H661" s="13" t="s">
        <v>5</v>
      </c>
      <c r="I661" s="13" t="s">
        <v>76</v>
      </c>
      <c r="J661" s="13"/>
      <c r="K661" s="13"/>
      <c r="L661" s="14">
        <v>31.5</v>
      </c>
      <c r="M661" s="14" t="s">
        <v>15</v>
      </c>
      <c r="N661" s="31" t="s">
        <v>65</v>
      </c>
      <c r="O661" s="14" t="s">
        <v>1</v>
      </c>
      <c r="P661" s="14" t="s">
        <v>35</v>
      </c>
      <c r="Q661" s="31">
        <v>5000</v>
      </c>
      <c r="R661" s="31">
        <v>1152</v>
      </c>
      <c r="S661" s="30">
        <v>0.333535476</v>
      </c>
      <c r="T661" s="66">
        <f t="shared" si="90"/>
        <v>10.506367493999999</v>
      </c>
      <c r="U661" s="66">
        <f t="shared" si="91"/>
        <v>9.1235354913406883E-2</v>
      </c>
      <c r="V661" s="38">
        <f t="shared" si="92"/>
        <v>0.88413583978080013</v>
      </c>
      <c r="W661" s="54">
        <v>2.6508000000000003</v>
      </c>
      <c r="X661" s="71" t="str">
        <f t="shared" si="98"/>
        <v>Q2 2023</v>
      </c>
      <c r="Y661" s="21">
        <f t="shared" si="93"/>
        <v>3840</v>
      </c>
      <c r="Z661" s="21">
        <f t="shared" si="94"/>
        <v>2160</v>
      </c>
      <c r="AA661" s="57">
        <f t="shared" si="95"/>
        <v>273540.18231454003</v>
      </c>
      <c r="AB661" s="59">
        <f t="shared" si="96"/>
        <v>1.7777777777777777</v>
      </c>
      <c r="AC661" s="61">
        <f t="shared" si="97"/>
        <v>800.09999999999991</v>
      </c>
    </row>
    <row r="662" spans="4:29">
      <c r="D662" s="12">
        <v>656</v>
      </c>
      <c r="E662" s="36" t="s">
        <v>68</v>
      </c>
      <c r="F662" s="16" t="s">
        <v>10</v>
      </c>
      <c r="G662" s="14" t="s">
        <v>39</v>
      </c>
      <c r="H662" s="13" t="s">
        <v>6</v>
      </c>
      <c r="I662" s="13" t="s">
        <v>125</v>
      </c>
      <c r="J662" s="13"/>
      <c r="K662" s="13" t="s">
        <v>123</v>
      </c>
      <c r="L662" s="14">
        <v>55</v>
      </c>
      <c r="M662" s="14" t="s">
        <v>15</v>
      </c>
      <c r="N662" s="31">
        <v>1000000</v>
      </c>
      <c r="O662" s="14" t="s">
        <v>1</v>
      </c>
      <c r="P662" s="14" t="s">
        <v>35</v>
      </c>
      <c r="Q662" s="31">
        <v>4000</v>
      </c>
      <c r="R662" s="31">
        <v>500</v>
      </c>
      <c r="S662" s="30">
        <v>1.2910224E-2</v>
      </c>
      <c r="T662" s="66">
        <f t="shared" si="90"/>
        <v>0.71006232000000002</v>
      </c>
      <c r="U662" s="66">
        <f t="shared" si="91"/>
        <v>1.076611912896114E-2</v>
      </c>
      <c r="V662" s="38">
        <f t="shared" si="92"/>
        <v>3.4222421779200006E-2</v>
      </c>
      <c r="W662" s="54">
        <v>2.6508000000000003</v>
      </c>
      <c r="X662" s="71" t="str">
        <f t="shared" si="98"/>
        <v>Q2 2023</v>
      </c>
      <c r="Y662" s="21">
        <f t="shared" si="93"/>
        <v>3840</v>
      </c>
      <c r="Z662" s="21">
        <f t="shared" si="94"/>
        <v>2160</v>
      </c>
      <c r="AA662" s="57">
        <f t="shared" si="95"/>
        <v>833921.94658753707</v>
      </c>
      <c r="AB662" s="59">
        <f t="shared" si="96"/>
        <v>1.7777777777777777</v>
      </c>
      <c r="AC662" s="61">
        <f t="shared" si="97"/>
        <v>1397</v>
      </c>
    </row>
    <row r="663" spans="4:29">
      <c r="D663" s="12">
        <v>657</v>
      </c>
      <c r="E663" s="36" t="s">
        <v>68</v>
      </c>
      <c r="F663" s="16" t="s">
        <v>10</v>
      </c>
      <c r="G663" s="14" t="s">
        <v>39</v>
      </c>
      <c r="H663" s="13" t="s">
        <v>6</v>
      </c>
      <c r="I663" s="13" t="s">
        <v>125</v>
      </c>
      <c r="J663" s="13"/>
      <c r="K663" s="13" t="s">
        <v>123</v>
      </c>
      <c r="L663" s="14">
        <v>65</v>
      </c>
      <c r="M663" s="14" t="s">
        <v>15</v>
      </c>
      <c r="N663" s="31">
        <v>1000000</v>
      </c>
      <c r="O663" s="14" t="s">
        <v>2</v>
      </c>
      <c r="P663" s="14" t="s">
        <v>35</v>
      </c>
      <c r="Q663" s="31">
        <v>16384</v>
      </c>
      <c r="R663" s="31">
        <v>1000</v>
      </c>
      <c r="S663" s="30">
        <v>9.3379857999999996E-2</v>
      </c>
      <c r="T663" s="66">
        <f t="shared" si="90"/>
        <v>6.0696907699999993</v>
      </c>
      <c r="U663" s="66">
        <f t="shared" si="91"/>
        <v>0.10876269164849006</v>
      </c>
      <c r="V663" s="38">
        <f t="shared" si="92"/>
        <v>0.24753132758640001</v>
      </c>
      <c r="W663" s="54">
        <v>2.6508000000000003</v>
      </c>
      <c r="X663" s="71" t="str">
        <f t="shared" si="98"/>
        <v>Q2 2023</v>
      </c>
      <c r="Y663" s="21">
        <f t="shared" si="93"/>
        <v>3840</v>
      </c>
      <c r="Z663" s="21">
        <f t="shared" si="94"/>
        <v>2160</v>
      </c>
      <c r="AA663" s="57">
        <f t="shared" si="95"/>
        <v>1164733.9584569733</v>
      </c>
      <c r="AB663" s="59">
        <f t="shared" si="96"/>
        <v>1.7777777777777777</v>
      </c>
      <c r="AC663" s="61">
        <f t="shared" si="97"/>
        <v>1651</v>
      </c>
    </row>
    <row r="664" spans="4:29">
      <c r="D664" s="12">
        <v>658</v>
      </c>
      <c r="E664" s="36" t="s">
        <v>68</v>
      </c>
      <c r="F664" s="16" t="s">
        <v>10</v>
      </c>
      <c r="G664" s="14" t="s">
        <v>39</v>
      </c>
      <c r="H664" s="13" t="s">
        <v>6</v>
      </c>
      <c r="I664" s="13" t="s">
        <v>125</v>
      </c>
      <c r="J664" s="13"/>
      <c r="K664" s="13" t="s">
        <v>123</v>
      </c>
      <c r="L664" s="14">
        <v>75</v>
      </c>
      <c r="M664" s="14" t="s">
        <v>15</v>
      </c>
      <c r="N664" s="31">
        <v>1000000</v>
      </c>
      <c r="O664" s="14" t="s">
        <v>2</v>
      </c>
      <c r="P664" s="14" t="s">
        <v>35</v>
      </c>
      <c r="Q664" s="31">
        <v>12000</v>
      </c>
      <c r="R664" s="31">
        <v>1000</v>
      </c>
      <c r="S664" s="30">
        <v>3.6578969000000003E-2</v>
      </c>
      <c r="T664" s="66">
        <f t="shared" si="90"/>
        <v>2.7434226750000001</v>
      </c>
      <c r="U664" s="66">
        <f t="shared" si="91"/>
        <v>5.6722323407811283E-2</v>
      </c>
      <c r="V664" s="38">
        <f t="shared" si="92"/>
        <v>9.6963531025200014E-2</v>
      </c>
      <c r="W664" s="54">
        <v>2.6508000000000003</v>
      </c>
      <c r="X664" s="71" t="str">
        <f t="shared" si="98"/>
        <v>Q2 2023</v>
      </c>
      <c r="Y664" s="21">
        <f t="shared" si="93"/>
        <v>3840</v>
      </c>
      <c r="Z664" s="21">
        <f t="shared" si="94"/>
        <v>2160</v>
      </c>
      <c r="AA664" s="57">
        <f t="shared" si="95"/>
        <v>1550681.3056379822</v>
      </c>
      <c r="AB664" s="59">
        <f t="shared" si="96"/>
        <v>1.7777777777777777</v>
      </c>
      <c r="AC664" s="61">
        <f t="shared" si="97"/>
        <v>1905</v>
      </c>
    </row>
    <row r="665" spans="4:29">
      <c r="D665" s="12">
        <v>659</v>
      </c>
      <c r="E665" s="36" t="s">
        <v>68</v>
      </c>
      <c r="F665" s="16" t="s">
        <v>10</v>
      </c>
      <c r="G665" s="14" t="s">
        <v>39</v>
      </c>
      <c r="H665" s="13" t="s">
        <v>6</v>
      </c>
      <c r="I665" s="13" t="s">
        <v>125</v>
      </c>
      <c r="J665" s="13"/>
      <c r="K665" s="13" t="s">
        <v>123</v>
      </c>
      <c r="L665" s="14">
        <v>86</v>
      </c>
      <c r="M665" s="14" t="s">
        <v>15</v>
      </c>
      <c r="N665" s="31">
        <v>1000000</v>
      </c>
      <c r="O665" s="14" t="s">
        <v>2</v>
      </c>
      <c r="P665" s="14" t="s">
        <v>35</v>
      </c>
      <c r="Q665" s="31">
        <v>18000</v>
      </c>
      <c r="R665" s="31">
        <v>1200</v>
      </c>
      <c r="S665" s="30">
        <v>1.6656495E-2</v>
      </c>
      <c r="T665" s="66">
        <f t="shared" si="90"/>
        <v>1.4324585700000001</v>
      </c>
      <c r="U665" s="66">
        <f t="shared" si="91"/>
        <v>3.3961005938060958E-2</v>
      </c>
      <c r="V665" s="38">
        <f t="shared" si="92"/>
        <v>4.4153036946000007E-2</v>
      </c>
      <c r="W665" s="54">
        <v>2.6508000000000003</v>
      </c>
      <c r="X665" s="71" t="str">
        <f t="shared" si="98"/>
        <v>Q2 2023</v>
      </c>
      <c r="Y665" s="21">
        <f t="shared" si="93"/>
        <v>3840</v>
      </c>
      <c r="Z665" s="21">
        <f t="shared" si="94"/>
        <v>2160</v>
      </c>
      <c r="AA665" s="57">
        <f t="shared" si="95"/>
        <v>2038904.6998219588</v>
      </c>
      <c r="AB665" s="59">
        <f t="shared" si="96"/>
        <v>1.7777777777777777</v>
      </c>
      <c r="AC665" s="61">
        <f t="shared" si="97"/>
        <v>2184.4</v>
      </c>
    </row>
    <row r="666" spans="4:29">
      <c r="D666" s="12">
        <v>660</v>
      </c>
      <c r="E666" s="36" t="s">
        <v>68</v>
      </c>
      <c r="F666" s="16" t="s">
        <v>10</v>
      </c>
      <c r="G666" s="14" t="s">
        <v>39</v>
      </c>
      <c r="H666" s="13" t="s">
        <v>6</v>
      </c>
      <c r="I666" s="13" t="s">
        <v>125</v>
      </c>
      <c r="J666" s="13"/>
      <c r="K666" s="13" t="s">
        <v>123</v>
      </c>
      <c r="L666" s="14">
        <v>65</v>
      </c>
      <c r="M666" s="14" t="s">
        <v>52</v>
      </c>
      <c r="N666" s="31">
        <v>1000000</v>
      </c>
      <c r="O666" s="14" t="s">
        <v>2</v>
      </c>
      <c r="P666" s="14" t="s">
        <v>35</v>
      </c>
      <c r="Q666" s="31">
        <v>12000</v>
      </c>
      <c r="R666" s="31">
        <v>1000</v>
      </c>
      <c r="S666" s="30">
        <v>5.5713769999999998E-3</v>
      </c>
      <c r="T666" s="66">
        <f t="shared" si="90"/>
        <v>0.36213950499999997</v>
      </c>
      <c r="U666" s="66">
        <f t="shared" si="91"/>
        <v>6.4891719872661362E-3</v>
      </c>
      <c r="V666" s="38">
        <f t="shared" si="92"/>
        <v>1.47686061516E-2</v>
      </c>
      <c r="W666" s="54">
        <v>2.6508000000000003</v>
      </c>
      <c r="X666" s="71" t="str">
        <f t="shared" si="98"/>
        <v>Q2 2023</v>
      </c>
      <c r="Y666" s="21">
        <f t="shared" si="93"/>
        <v>7680</v>
      </c>
      <c r="Z666" s="21">
        <f t="shared" si="94"/>
        <v>4320</v>
      </c>
      <c r="AA666" s="57">
        <f t="shared" si="95"/>
        <v>1164733.9584569733</v>
      </c>
      <c r="AB666" s="59">
        <f t="shared" si="96"/>
        <v>1.7777777777777777</v>
      </c>
      <c r="AC666" s="61">
        <f t="shared" si="97"/>
        <v>1651</v>
      </c>
    </row>
    <row r="667" spans="4:29">
      <c r="D667" s="12">
        <v>661</v>
      </c>
      <c r="E667" s="36" t="s">
        <v>68</v>
      </c>
      <c r="F667" s="16" t="s">
        <v>10</v>
      </c>
      <c r="G667" s="14" t="s">
        <v>39</v>
      </c>
      <c r="H667" s="13" t="s">
        <v>6</v>
      </c>
      <c r="I667" s="13" t="s">
        <v>125</v>
      </c>
      <c r="J667" s="13"/>
      <c r="K667" s="13" t="s">
        <v>123</v>
      </c>
      <c r="L667" s="14">
        <v>75</v>
      </c>
      <c r="M667" s="14" t="s">
        <v>52</v>
      </c>
      <c r="N667" s="31">
        <v>1000000</v>
      </c>
      <c r="O667" s="14" t="s">
        <v>2</v>
      </c>
      <c r="P667" s="14" t="s">
        <v>35</v>
      </c>
      <c r="Q667" s="31">
        <v>16000</v>
      </c>
      <c r="R667" s="31">
        <v>2000</v>
      </c>
      <c r="S667" s="30">
        <v>1.8135790999999998E-2</v>
      </c>
      <c r="T667" s="66">
        <f t="shared" si="90"/>
        <v>1.3601843249999999</v>
      </c>
      <c r="U667" s="66">
        <f t="shared" si="91"/>
        <v>2.8122832066657565E-2</v>
      </c>
      <c r="V667" s="38">
        <f t="shared" si="92"/>
        <v>4.8074354782799998E-2</v>
      </c>
      <c r="W667" s="54">
        <v>2.6508000000000003</v>
      </c>
      <c r="X667" s="71" t="str">
        <f t="shared" si="98"/>
        <v>Q2 2023</v>
      </c>
      <c r="Y667" s="21">
        <f t="shared" si="93"/>
        <v>7680</v>
      </c>
      <c r="Z667" s="21">
        <f t="shared" si="94"/>
        <v>4320</v>
      </c>
      <c r="AA667" s="57">
        <f t="shared" si="95"/>
        <v>1550681.3056379822</v>
      </c>
      <c r="AB667" s="59">
        <f t="shared" si="96"/>
        <v>1.7777777777777777</v>
      </c>
      <c r="AC667" s="61">
        <f t="shared" si="97"/>
        <v>1905</v>
      </c>
    </row>
    <row r="668" spans="4:29">
      <c r="D668" s="12">
        <v>662</v>
      </c>
      <c r="E668" s="36" t="s">
        <v>68</v>
      </c>
      <c r="F668" s="16" t="s">
        <v>10</v>
      </c>
      <c r="G668" s="14" t="s">
        <v>39</v>
      </c>
      <c r="H668" s="13" t="s">
        <v>6</v>
      </c>
      <c r="I668" s="13" t="s">
        <v>125</v>
      </c>
      <c r="J668" s="13"/>
      <c r="K668" s="13" t="s">
        <v>123</v>
      </c>
      <c r="L668" s="14">
        <v>86</v>
      </c>
      <c r="M668" s="14" t="s">
        <v>52</v>
      </c>
      <c r="N668" s="31">
        <v>1000000</v>
      </c>
      <c r="O668" s="14" t="s">
        <v>2</v>
      </c>
      <c r="P668" s="14" t="s">
        <v>35</v>
      </c>
      <c r="Q668" s="31">
        <v>28800</v>
      </c>
      <c r="R668" s="31">
        <v>2400</v>
      </c>
      <c r="S668" s="30">
        <v>1.5861132999999999E-2</v>
      </c>
      <c r="T668" s="66">
        <f t="shared" si="90"/>
        <v>1.3640574379999999</v>
      </c>
      <c r="U668" s="66">
        <f t="shared" si="91"/>
        <v>3.2339338618201166E-2</v>
      </c>
      <c r="V668" s="38">
        <f t="shared" si="92"/>
        <v>4.2044691356400002E-2</v>
      </c>
      <c r="W668" s="54">
        <v>2.6508000000000003</v>
      </c>
      <c r="X668" s="71" t="str">
        <f t="shared" si="98"/>
        <v>Q2 2023</v>
      </c>
      <c r="Y668" s="21">
        <f t="shared" si="93"/>
        <v>7680</v>
      </c>
      <c r="Z668" s="21">
        <f t="shared" si="94"/>
        <v>4320</v>
      </c>
      <c r="AA668" s="57">
        <f t="shared" si="95"/>
        <v>2038904.6998219588</v>
      </c>
      <c r="AB668" s="59">
        <f t="shared" si="96"/>
        <v>1.7777777777777777</v>
      </c>
      <c r="AC668" s="61">
        <f t="shared" si="97"/>
        <v>2184.4</v>
      </c>
    </row>
    <row r="669" spans="4:29">
      <c r="D669" s="12">
        <v>663</v>
      </c>
      <c r="E669" s="36" t="s">
        <v>68</v>
      </c>
      <c r="F669" s="16" t="s">
        <v>10</v>
      </c>
      <c r="G669" s="14" t="s">
        <v>39</v>
      </c>
      <c r="H669" s="13" t="s">
        <v>6</v>
      </c>
      <c r="I669" s="13" t="s">
        <v>53</v>
      </c>
      <c r="J669" s="13" t="s">
        <v>126</v>
      </c>
      <c r="K669" s="13" t="s">
        <v>123</v>
      </c>
      <c r="L669" s="14">
        <v>43</v>
      </c>
      <c r="M669" s="14" t="s">
        <v>15</v>
      </c>
      <c r="N669" s="31">
        <v>1000000</v>
      </c>
      <c r="O669" s="14" t="s">
        <v>1</v>
      </c>
      <c r="P669" s="14" t="s">
        <v>35</v>
      </c>
      <c r="Q669" s="31">
        <v>3614.6269090909086</v>
      </c>
      <c r="R669" s="31">
        <v>301.21890909090905</v>
      </c>
      <c r="S669" s="30">
        <v>0.133206717</v>
      </c>
      <c r="T669" s="66">
        <f t="shared" si="90"/>
        <v>5.7278888310000005</v>
      </c>
      <c r="U669" s="66">
        <f t="shared" si="91"/>
        <v>6.7898950334788405E-2</v>
      </c>
      <c r="V669" s="38">
        <f t="shared" si="92"/>
        <v>0.35310436542360002</v>
      </c>
      <c r="W669" s="54">
        <v>2.6508000000000003</v>
      </c>
      <c r="X669" s="71" t="str">
        <f t="shared" si="98"/>
        <v>Q2 2023</v>
      </c>
      <c r="Y669" s="21">
        <f t="shared" si="93"/>
        <v>3840</v>
      </c>
      <c r="Z669" s="21">
        <f t="shared" si="94"/>
        <v>2160</v>
      </c>
      <c r="AA669" s="57">
        <f t="shared" si="95"/>
        <v>509726.1749554897</v>
      </c>
      <c r="AB669" s="59">
        <f t="shared" si="96"/>
        <v>1.7777777777777777</v>
      </c>
      <c r="AC669" s="61">
        <f t="shared" si="97"/>
        <v>1092.2</v>
      </c>
    </row>
    <row r="670" spans="4:29">
      <c r="D670" s="12">
        <v>664</v>
      </c>
      <c r="E670" s="36" t="s">
        <v>68</v>
      </c>
      <c r="F670" s="16" t="s">
        <v>10</v>
      </c>
      <c r="G670" s="14" t="s">
        <v>39</v>
      </c>
      <c r="H670" s="13" t="s">
        <v>6</v>
      </c>
      <c r="I670" s="13" t="s">
        <v>53</v>
      </c>
      <c r="J670" s="13" t="s">
        <v>126</v>
      </c>
      <c r="K670" s="13" t="s">
        <v>123</v>
      </c>
      <c r="L670" s="14">
        <v>50</v>
      </c>
      <c r="M670" s="14" t="s">
        <v>15</v>
      </c>
      <c r="N670" s="31">
        <v>1000000</v>
      </c>
      <c r="O670" s="14" t="s">
        <v>2</v>
      </c>
      <c r="P670" s="14" t="s">
        <v>35</v>
      </c>
      <c r="Q670" s="31">
        <v>4887.272727272727</v>
      </c>
      <c r="R670" s="31">
        <v>407.27272727272725</v>
      </c>
      <c r="S670" s="30">
        <v>0.21158586300000001</v>
      </c>
      <c r="T670" s="66">
        <f t="shared" si="90"/>
        <v>10.57929315</v>
      </c>
      <c r="U670" s="66">
        <f t="shared" si="91"/>
        <v>0.14582321879616858</v>
      </c>
      <c r="V670" s="38">
        <f t="shared" si="92"/>
        <v>0.56087180564040007</v>
      </c>
      <c r="W670" s="54">
        <v>2.6508000000000003</v>
      </c>
      <c r="X670" s="71" t="str">
        <f t="shared" si="98"/>
        <v>Q2 2023</v>
      </c>
      <c r="Y670" s="21">
        <f t="shared" si="93"/>
        <v>3840</v>
      </c>
      <c r="Z670" s="21">
        <f t="shared" si="94"/>
        <v>2160</v>
      </c>
      <c r="AA670" s="57">
        <f t="shared" si="95"/>
        <v>689191.69139465876</v>
      </c>
      <c r="AB670" s="59">
        <f t="shared" si="96"/>
        <v>1.7777777777777777</v>
      </c>
      <c r="AC670" s="61">
        <f t="shared" si="97"/>
        <v>1270</v>
      </c>
    </row>
    <row r="671" spans="4:29">
      <c r="D671" s="12">
        <v>665</v>
      </c>
      <c r="E671" s="36" t="s">
        <v>68</v>
      </c>
      <c r="F671" s="16" t="s">
        <v>10</v>
      </c>
      <c r="G671" s="14" t="s">
        <v>39</v>
      </c>
      <c r="H671" s="13" t="s">
        <v>6</v>
      </c>
      <c r="I671" s="13" t="s">
        <v>53</v>
      </c>
      <c r="J671" s="13" t="s">
        <v>126</v>
      </c>
      <c r="K671" s="13" t="s">
        <v>123</v>
      </c>
      <c r="L671" s="14">
        <v>55</v>
      </c>
      <c r="M671" s="14" t="s">
        <v>15</v>
      </c>
      <c r="N671" s="31">
        <v>1000000</v>
      </c>
      <c r="O671" s="14" t="s">
        <v>2</v>
      </c>
      <c r="P671" s="14" t="s">
        <v>35</v>
      </c>
      <c r="Q671" s="31">
        <v>6283.636363636364</v>
      </c>
      <c r="R671" s="31">
        <v>523.63636363636363</v>
      </c>
      <c r="S671" s="30">
        <v>0.72051375399999995</v>
      </c>
      <c r="T671" s="66">
        <f t="shared" si="90"/>
        <v>39.628256469999997</v>
      </c>
      <c r="U671" s="66">
        <f t="shared" si="91"/>
        <v>0.60085223227877382</v>
      </c>
      <c r="V671" s="38">
        <f t="shared" si="92"/>
        <v>1.9099378591032001</v>
      </c>
      <c r="W671" s="54">
        <v>2.6508000000000003</v>
      </c>
      <c r="X671" s="71" t="str">
        <f t="shared" si="98"/>
        <v>Q2 2023</v>
      </c>
      <c r="Y671" s="21">
        <f t="shared" si="93"/>
        <v>3840</v>
      </c>
      <c r="Z671" s="21">
        <f t="shared" si="94"/>
        <v>2160</v>
      </c>
      <c r="AA671" s="57">
        <f t="shared" si="95"/>
        <v>833921.94658753707</v>
      </c>
      <c r="AB671" s="59">
        <f t="shared" si="96"/>
        <v>1.7777777777777777</v>
      </c>
      <c r="AC671" s="61">
        <f t="shared" si="97"/>
        <v>1397</v>
      </c>
    </row>
    <row r="672" spans="4:29">
      <c r="D672" s="12">
        <v>666</v>
      </c>
      <c r="E672" s="36" t="s">
        <v>68</v>
      </c>
      <c r="F672" s="16" t="s">
        <v>10</v>
      </c>
      <c r="G672" s="14" t="s">
        <v>39</v>
      </c>
      <c r="H672" s="13" t="s">
        <v>6</v>
      </c>
      <c r="I672" s="13" t="s">
        <v>53</v>
      </c>
      <c r="J672" s="13" t="s">
        <v>126</v>
      </c>
      <c r="K672" s="13" t="s">
        <v>123</v>
      </c>
      <c r="L672" s="14">
        <v>65</v>
      </c>
      <c r="M672" s="14" t="s">
        <v>15</v>
      </c>
      <c r="N672" s="31">
        <v>1000000</v>
      </c>
      <c r="O672" s="14" t="s">
        <v>2</v>
      </c>
      <c r="P672" s="14" t="s">
        <v>35</v>
      </c>
      <c r="Q672" s="31">
        <v>8640</v>
      </c>
      <c r="R672" s="31">
        <v>720</v>
      </c>
      <c r="S672" s="30">
        <v>0.98817681499999999</v>
      </c>
      <c r="T672" s="66">
        <f t="shared" si="90"/>
        <v>64.231492974999995</v>
      </c>
      <c r="U672" s="66">
        <f t="shared" si="91"/>
        <v>1.1509630933903543</v>
      </c>
      <c r="V672" s="38">
        <f t="shared" si="92"/>
        <v>2.6194591012020001</v>
      </c>
      <c r="W672" s="54">
        <v>2.6508000000000003</v>
      </c>
      <c r="X672" s="71" t="str">
        <f t="shared" si="98"/>
        <v>Q2 2023</v>
      </c>
      <c r="Y672" s="21">
        <f t="shared" si="93"/>
        <v>3840</v>
      </c>
      <c r="Z672" s="21">
        <f t="shared" si="94"/>
        <v>2160</v>
      </c>
      <c r="AA672" s="57">
        <f t="shared" si="95"/>
        <v>1164733.9584569733</v>
      </c>
      <c r="AB672" s="59">
        <f t="shared" si="96"/>
        <v>1.7777777777777777</v>
      </c>
      <c r="AC672" s="61">
        <f t="shared" si="97"/>
        <v>1651</v>
      </c>
    </row>
    <row r="673" spans="4:29">
      <c r="D673" s="12">
        <v>667</v>
      </c>
      <c r="E673" s="36" t="s">
        <v>68</v>
      </c>
      <c r="F673" s="16" t="s">
        <v>10</v>
      </c>
      <c r="G673" s="14" t="s">
        <v>39</v>
      </c>
      <c r="H673" s="13" t="s">
        <v>6</v>
      </c>
      <c r="I673" s="13" t="s">
        <v>53</v>
      </c>
      <c r="J673" s="13" t="s">
        <v>126</v>
      </c>
      <c r="K673" s="13" t="s">
        <v>123</v>
      </c>
      <c r="L673" s="14">
        <v>75</v>
      </c>
      <c r="M673" s="14" t="s">
        <v>15</v>
      </c>
      <c r="N673" s="31">
        <v>1000000</v>
      </c>
      <c r="O673" s="14" t="s">
        <v>2</v>
      </c>
      <c r="P673" s="14" t="s">
        <v>35</v>
      </c>
      <c r="Q673" s="31">
        <v>10909.09090909091</v>
      </c>
      <c r="R673" s="31">
        <v>909.09090909090912</v>
      </c>
      <c r="S673" s="30">
        <v>0.817785082</v>
      </c>
      <c r="T673" s="66">
        <f t="shared" si="90"/>
        <v>61.333881149999996</v>
      </c>
      <c r="U673" s="66">
        <f t="shared" si="91"/>
        <v>1.2681240386870243</v>
      </c>
      <c r="V673" s="38">
        <f t="shared" si="92"/>
        <v>2.1677846953656004</v>
      </c>
      <c r="W673" s="54">
        <v>2.6508000000000003</v>
      </c>
      <c r="X673" s="71" t="str">
        <f t="shared" si="98"/>
        <v>Q2 2023</v>
      </c>
      <c r="Y673" s="21">
        <f t="shared" si="93"/>
        <v>3840</v>
      </c>
      <c r="Z673" s="21">
        <f t="shared" si="94"/>
        <v>2160</v>
      </c>
      <c r="AA673" s="57">
        <f t="shared" si="95"/>
        <v>1550681.3056379822</v>
      </c>
      <c r="AB673" s="59">
        <f t="shared" si="96"/>
        <v>1.7777777777777777</v>
      </c>
      <c r="AC673" s="61">
        <f t="shared" si="97"/>
        <v>1905</v>
      </c>
    </row>
    <row r="674" spans="4:29">
      <c r="D674" s="12">
        <v>668</v>
      </c>
      <c r="E674" s="36" t="s">
        <v>68</v>
      </c>
      <c r="F674" s="16" t="s">
        <v>10</v>
      </c>
      <c r="G674" s="14" t="s">
        <v>39</v>
      </c>
      <c r="H674" s="13" t="s">
        <v>6</v>
      </c>
      <c r="I674" s="13" t="s">
        <v>53</v>
      </c>
      <c r="J674" s="13" t="s">
        <v>126</v>
      </c>
      <c r="K674" s="13" t="s">
        <v>123</v>
      </c>
      <c r="L674" s="14">
        <v>85</v>
      </c>
      <c r="M674" s="14" t="s">
        <v>15</v>
      </c>
      <c r="N674" s="31">
        <v>1000000</v>
      </c>
      <c r="O674" s="14" t="s">
        <v>2</v>
      </c>
      <c r="P674" s="14" t="s">
        <v>35</v>
      </c>
      <c r="Q674" s="31">
        <v>14400</v>
      </c>
      <c r="R674" s="31">
        <v>1200</v>
      </c>
      <c r="S674" s="30">
        <v>0.85965956600000004</v>
      </c>
      <c r="T674" s="66">
        <f t="shared" si="90"/>
        <v>73.071063109999997</v>
      </c>
      <c r="U674" s="66">
        <f t="shared" si="91"/>
        <v>1.7122389656107495</v>
      </c>
      <c r="V674" s="38">
        <f t="shared" si="92"/>
        <v>2.2787855775528003</v>
      </c>
      <c r="W674" s="54">
        <v>2.6508000000000003</v>
      </c>
      <c r="X674" s="71" t="str">
        <f t="shared" si="98"/>
        <v>Q2 2023</v>
      </c>
      <c r="Y674" s="21">
        <f t="shared" si="93"/>
        <v>3840</v>
      </c>
      <c r="Z674" s="21">
        <f t="shared" si="94"/>
        <v>2160</v>
      </c>
      <c r="AA674" s="57">
        <f t="shared" si="95"/>
        <v>1991763.9881305636</v>
      </c>
      <c r="AB674" s="59">
        <f t="shared" si="96"/>
        <v>1.7777777777777777</v>
      </c>
      <c r="AC674" s="61">
        <f t="shared" si="97"/>
        <v>2159</v>
      </c>
    </row>
    <row r="675" spans="4:29">
      <c r="D675" s="12">
        <v>669</v>
      </c>
      <c r="E675" s="36" t="s">
        <v>68</v>
      </c>
      <c r="F675" s="16" t="s">
        <v>10</v>
      </c>
      <c r="G675" s="14" t="s">
        <v>39</v>
      </c>
      <c r="H675" s="13" t="s">
        <v>6</v>
      </c>
      <c r="I675" s="13" t="s">
        <v>53</v>
      </c>
      <c r="J675" s="13" t="s">
        <v>126</v>
      </c>
      <c r="K675" s="13" t="s">
        <v>123</v>
      </c>
      <c r="L675" s="14">
        <v>98</v>
      </c>
      <c r="M675" s="14" t="s">
        <v>15</v>
      </c>
      <c r="N675" s="31">
        <v>1000000</v>
      </c>
      <c r="O675" s="14" t="s">
        <v>2</v>
      </c>
      <c r="P675" s="14" t="s">
        <v>35</v>
      </c>
      <c r="Q675" s="31">
        <v>19141.53633217993</v>
      </c>
      <c r="R675" s="31">
        <v>1595.1280276816608</v>
      </c>
      <c r="S675" s="30">
        <v>6.9851517000000002E-2</v>
      </c>
      <c r="T675" s="66">
        <f t="shared" si="90"/>
        <v>6.8454486660000002</v>
      </c>
      <c r="U675" s="66">
        <f t="shared" si="91"/>
        <v>0.18493879270345331</v>
      </c>
      <c r="V675" s="38">
        <f t="shared" si="92"/>
        <v>0.18516240126360003</v>
      </c>
      <c r="W675" s="54">
        <v>2.6508000000000003</v>
      </c>
      <c r="X675" s="71" t="str">
        <f t="shared" si="98"/>
        <v>Q2 2023</v>
      </c>
      <c r="Y675" s="21">
        <f t="shared" si="93"/>
        <v>3840</v>
      </c>
      <c r="Z675" s="21">
        <f t="shared" si="94"/>
        <v>2160</v>
      </c>
      <c r="AA675" s="57">
        <f t="shared" si="95"/>
        <v>2647598.8016617205</v>
      </c>
      <c r="AB675" s="59">
        <f t="shared" si="96"/>
        <v>1.7777777777777777</v>
      </c>
      <c r="AC675" s="61">
        <f t="shared" si="97"/>
        <v>2489.1999999999998</v>
      </c>
    </row>
    <row r="676" spans="4:29">
      <c r="D676" s="12">
        <v>670</v>
      </c>
      <c r="E676" s="36" t="s">
        <v>68</v>
      </c>
      <c r="F676" s="16" t="s">
        <v>10</v>
      </c>
      <c r="G676" s="14" t="s">
        <v>39</v>
      </c>
      <c r="H676" s="13" t="s">
        <v>6</v>
      </c>
      <c r="I676" s="13" t="s">
        <v>53</v>
      </c>
      <c r="J676" s="13" t="s">
        <v>126</v>
      </c>
      <c r="K676" s="13" t="s">
        <v>123</v>
      </c>
      <c r="L676" s="14">
        <v>55</v>
      </c>
      <c r="M676" s="14" t="s">
        <v>52</v>
      </c>
      <c r="N676" s="31">
        <v>1000000</v>
      </c>
      <c r="O676" s="14" t="s">
        <v>2</v>
      </c>
      <c r="P676" s="14" t="s">
        <v>35</v>
      </c>
      <c r="Q676" s="31">
        <v>7873.1360946745563</v>
      </c>
      <c r="R676" s="31">
        <v>962.27218934911241</v>
      </c>
      <c r="S676" s="30">
        <v>3.6737847999999997E-2</v>
      </c>
      <c r="T676" s="66">
        <f t="shared" si="90"/>
        <v>2.0205816399999996</v>
      </c>
      <c r="U676" s="66">
        <f t="shared" si="91"/>
        <v>3.0636497717597053E-2</v>
      </c>
      <c r="V676" s="38">
        <f t="shared" si="92"/>
        <v>9.7384687478399998E-2</v>
      </c>
      <c r="W676" s="54">
        <v>2.6508000000000003</v>
      </c>
      <c r="X676" s="71" t="str">
        <f t="shared" si="98"/>
        <v>Q2 2023</v>
      </c>
      <c r="Y676" s="21">
        <f t="shared" si="93"/>
        <v>7680</v>
      </c>
      <c r="Z676" s="21">
        <f t="shared" si="94"/>
        <v>4320</v>
      </c>
      <c r="AA676" s="57">
        <f t="shared" si="95"/>
        <v>833921.94658753707</v>
      </c>
      <c r="AB676" s="59">
        <f t="shared" si="96"/>
        <v>1.7777777777777777</v>
      </c>
      <c r="AC676" s="61">
        <f t="shared" si="97"/>
        <v>1397</v>
      </c>
    </row>
    <row r="677" spans="4:29">
      <c r="D677" s="12">
        <v>671</v>
      </c>
      <c r="E677" s="36" t="s">
        <v>68</v>
      </c>
      <c r="F677" s="16" t="s">
        <v>10</v>
      </c>
      <c r="G677" s="14" t="s">
        <v>39</v>
      </c>
      <c r="H677" s="13" t="s">
        <v>6</v>
      </c>
      <c r="I677" s="13" t="s">
        <v>53</v>
      </c>
      <c r="J677" s="13" t="s">
        <v>126</v>
      </c>
      <c r="K677" s="13" t="s">
        <v>123</v>
      </c>
      <c r="L677" s="14">
        <v>65</v>
      </c>
      <c r="M677" s="14" t="s">
        <v>52</v>
      </c>
      <c r="N677" s="31">
        <v>1000000</v>
      </c>
      <c r="O677" s="14" t="s">
        <v>2</v>
      </c>
      <c r="P677" s="14" t="s">
        <v>35</v>
      </c>
      <c r="Q677" s="31">
        <v>10996.363636363636</v>
      </c>
      <c r="R677" s="31">
        <v>1221.8181818181818</v>
      </c>
      <c r="S677" s="30">
        <v>0.184804727</v>
      </c>
      <c r="T677" s="66">
        <f t="shared" si="90"/>
        <v>12.012307255</v>
      </c>
      <c r="U677" s="66">
        <f t="shared" si="91"/>
        <v>0.21524834122027028</v>
      </c>
      <c r="V677" s="38">
        <f t="shared" si="92"/>
        <v>0.48988037033160003</v>
      </c>
      <c r="W677" s="54">
        <v>2.6508000000000003</v>
      </c>
      <c r="X677" s="71" t="str">
        <f t="shared" si="98"/>
        <v>Q2 2023</v>
      </c>
      <c r="Y677" s="21">
        <f t="shared" si="93"/>
        <v>7680</v>
      </c>
      <c r="Z677" s="21">
        <f t="shared" si="94"/>
        <v>4320</v>
      </c>
      <c r="AA677" s="57">
        <f t="shared" si="95"/>
        <v>1164733.9584569733</v>
      </c>
      <c r="AB677" s="59">
        <f t="shared" si="96"/>
        <v>1.7777777777777777</v>
      </c>
      <c r="AC677" s="61">
        <f t="shared" si="97"/>
        <v>1651</v>
      </c>
    </row>
    <row r="678" spans="4:29">
      <c r="D678" s="12">
        <v>672</v>
      </c>
      <c r="E678" s="36" t="s">
        <v>68</v>
      </c>
      <c r="F678" s="16" t="s">
        <v>10</v>
      </c>
      <c r="G678" s="14" t="s">
        <v>39</v>
      </c>
      <c r="H678" s="13" t="s">
        <v>6</v>
      </c>
      <c r="I678" s="13" t="s">
        <v>53</v>
      </c>
      <c r="J678" s="13" t="s">
        <v>126</v>
      </c>
      <c r="K678" s="13" t="s">
        <v>123</v>
      </c>
      <c r="L678" s="14">
        <v>75</v>
      </c>
      <c r="M678" s="14" t="s">
        <v>52</v>
      </c>
      <c r="N678" s="31">
        <v>1000000</v>
      </c>
      <c r="O678" s="14" t="s">
        <v>2</v>
      </c>
      <c r="P678" s="14" t="s">
        <v>35</v>
      </c>
      <c r="Q678" s="31">
        <v>15708.764159999995</v>
      </c>
      <c r="R678" s="31">
        <v>1745.4182399999995</v>
      </c>
      <c r="S678" s="30">
        <v>0.185859353</v>
      </c>
      <c r="T678" s="66">
        <f t="shared" si="90"/>
        <v>13.939451475</v>
      </c>
      <c r="U678" s="66">
        <f t="shared" si="91"/>
        <v>0.28820862417507059</v>
      </c>
      <c r="V678" s="38">
        <f t="shared" si="92"/>
        <v>0.49267597293240006</v>
      </c>
      <c r="W678" s="54">
        <v>2.6508000000000003</v>
      </c>
      <c r="X678" s="71" t="str">
        <f t="shared" si="98"/>
        <v>Q2 2023</v>
      </c>
      <c r="Y678" s="21">
        <f t="shared" si="93"/>
        <v>7680</v>
      </c>
      <c r="Z678" s="21">
        <f t="shared" si="94"/>
        <v>4320</v>
      </c>
      <c r="AA678" s="57">
        <f t="shared" si="95"/>
        <v>1550681.3056379822</v>
      </c>
      <c r="AB678" s="59">
        <f t="shared" si="96"/>
        <v>1.7777777777777777</v>
      </c>
      <c r="AC678" s="61">
        <f t="shared" si="97"/>
        <v>1905</v>
      </c>
    </row>
    <row r="679" spans="4:29">
      <c r="D679" s="12">
        <v>673</v>
      </c>
      <c r="E679" s="36" t="s">
        <v>68</v>
      </c>
      <c r="F679" s="16" t="s">
        <v>10</v>
      </c>
      <c r="G679" s="14" t="s">
        <v>39</v>
      </c>
      <c r="H679" s="13" t="s">
        <v>6</v>
      </c>
      <c r="I679" s="13" t="s">
        <v>53</v>
      </c>
      <c r="J679" s="13" t="s">
        <v>126</v>
      </c>
      <c r="K679" s="13" t="s">
        <v>123</v>
      </c>
      <c r="L679" s="14">
        <v>85</v>
      </c>
      <c r="M679" s="14" t="s">
        <v>52</v>
      </c>
      <c r="N679" s="31">
        <v>1000000</v>
      </c>
      <c r="O679" s="14" t="s">
        <v>2</v>
      </c>
      <c r="P679" s="14" t="s">
        <v>35</v>
      </c>
      <c r="Q679" s="31">
        <v>19145.454545454544</v>
      </c>
      <c r="R679" s="31">
        <v>2127.272727272727</v>
      </c>
      <c r="S679" s="30">
        <v>0.188612798</v>
      </c>
      <c r="T679" s="66">
        <f t="shared" si="90"/>
        <v>16.032087829999998</v>
      </c>
      <c r="U679" s="66">
        <f t="shared" si="91"/>
        <v>0.37567217875694436</v>
      </c>
      <c r="V679" s="38">
        <f t="shared" si="92"/>
        <v>0.49997480493840002</v>
      </c>
      <c r="W679" s="54">
        <v>2.6508000000000003</v>
      </c>
      <c r="X679" s="71" t="str">
        <f t="shared" si="98"/>
        <v>Q2 2023</v>
      </c>
      <c r="Y679" s="21">
        <f t="shared" si="93"/>
        <v>7680</v>
      </c>
      <c r="Z679" s="21">
        <f t="shared" si="94"/>
        <v>4320</v>
      </c>
      <c r="AA679" s="57">
        <f t="shared" si="95"/>
        <v>1991763.9881305636</v>
      </c>
      <c r="AB679" s="59">
        <f t="shared" si="96"/>
        <v>1.7777777777777777</v>
      </c>
      <c r="AC679" s="61">
        <f t="shared" si="97"/>
        <v>2159</v>
      </c>
    </row>
    <row r="680" spans="4:29">
      <c r="D680" s="12">
        <v>674</v>
      </c>
      <c r="E680" s="36" t="s">
        <v>68</v>
      </c>
      <c r="F680" s="16" t="s">
        <v>10</v>
      </c>
      <c r="G680" s="14" t="s">
        <v>39</v>
      </c>
      <c r="H680" s="13" t="s">
        <v>6</v>
      </c>
      <c r="I680" s="13" t="s">
        <v>111</v>
      </c>
      <c r="J680" s="13" t="s">
        <v>112</v>
      </c>
      <c r="K680" s="13" t="s">
        <v>43</v>
      </c>
      <c r="L680" s="14">
        <v>65</v>
      </c>
      <c r="M680" s="14" t="s">
        <v>15</v>
      </c>
      <c r="N680" s="31">
        <v>1000000</v>
      </c>
      <c r="O680" s="14" t="s">
        <v>2</v>
      </c>
      <c r="P680" s="14" t="s">
        <v>35</v>
      </c>
      <c r="Q680" s="31">
        <v>6480</v>
      </c>
      <c r="R680" s="31">
        <v>432</v>
      </c>
      <c r="S680" s="30">
        <v>0.19517535999999999</v>
      </c>
      <c r="T680" s="66">
        <f t="shared" si="90"/>
        <v>12.6863984</v>
      </c>
      <c r="U680" s="66">
        <f t="shared" si="91"/>
        <v>0.22732736964606479</v>
      </c>
      <c r="V680" s="38">
        <f t="shared" si="92"/>
        <v>0.51737084428800006</v>
      </c>
      <c r="W680" s="54">
        <v>2.6508000000000003</v>
      </c>
      <c r="X680" s="71" t="str">
        <f t="shared" si="98"/>
        <v>Q2 2023</v>
      </c>
      <c r="Y680" s="21">
        <f t="shared" si="93"/>
        <v>3840</v>
      </c>
      <c r="Z680" s="21">
        <f t="shared" si="94"/>
        <v>2160</v>
      </c>
      <c r="AA680" s="57">
        <f t="shared" si="95"/>
        <v>1164733.9584569733</v>
      </c>
      <c r="AB680" s="59">
        <f t="shared" si="96"/>
        <v>1.7777777777777777</v>
      </c>
      <c r="AC680" s="61">
        <f t="shared" si="97"/>
        <v>1651</v>
      </c>
    </row>
    <row r="681" spans="4:29">
      <c r="D681" s="12">
        <v>675</v>
      </c>
      <c r="E681" s="36" t="s">
        <v>68</v>
      </c>
      <c r="F681" s="16" t="s">
        <v>10</v>
      </c>
      <c r="G681" s="14" t="s">
        <v>39</v>
      </c>
      <c r="H681" s="13" t="s">
        <v>6</v>
      </c>
      <c r="I681" s="13" t="s">
        <v>111</v>
      </c>
      <c r="J681" s="13" t="s">
        <v>112</v>
      </c>
      <c r="K681" s="13" t="s">
        <v>43</v>
      </c>
      <c r="L681" s="14">
        <v>75</v>
      </c>
      <c r="M681" s="14" t="s">
        <v>15</v>
      </c>
      <c r="N681" s="31">
        <v>1000000</v>
      </c>
      <c r="O681" s="14" t="s">
        <v>2</v>
      </c>
      <c r="P681" s="14" t="s">
        <v>35</v>
      </c>
      <c r="Q681" s="31">
        <v>12000</v>
      </c>
      <c r="R681" s="31">
        <v>600</v>
      </c>
      <c r="S681" s="30">
        <v>0.23532582199999999</v>
      </c>
      <c r="T681" s="66">
        <f t="shared" si="90"/>
        <v>17.649436649999998</v>
      </c>
      <c r="U681" s="66">
        <f t="shared" si="91"/>
        <v>0.36491535290929139</v>
      </c>
      <c r="V681" s="38">
        <f t="shared" si="92"/>
        <v>0.62380168895760002</v>
      </c>
      <c r="W681" s="54">
        <v>2.6508000000000003</v>
      </c>
      <c r="X681" s="71" t="str">
        <f t="shared" si="98"/>
        <v>Q2 2023</v>
      </c>
      <c r="Y681" s="21">
        <f t="shared" si="93"/>
        <v>3840</v>
      </c>
      <c r="Z681" s="21">
        <f t="shared" si="94"/>
        <v>2160</v>
      </c>
      <c r="AA681" s="57">
        <f t="shared" si="95"/>
        <v>1550681.3056379822</v>
      </c>
      <c r="AB681" s="59">
        <f t="shared" si="96"/>
        <v>1.7777777777777777</v>
      </c>
      <c r="AC681" s="61">
        <f t="shared" si="97"/>
        <v>1905</v>
      </c>
    </row>
    <row r="682" spans="4:29">
      <c r="D682" s="12">
        <v>676</v>
      </c>
      <c r="E682" s="36" t="s">
        <v>68</v>
      </c>
      <c r="F682" s="16" t="s">
        <v>10</v>
      </c>
      <c r="G682" s="14" t="s">
        <v>39</v>
      </c>
      <c r="H682" s="13" t="s">
        <v>6</v>
      </c>
      <c r="I682" s="13" t="s">
        <v>111</v>
      </c>
      <c r="J682" s="13" t="s">
        <v>112</v>
      </c>
      <c r="K682" s="13" t="s">
        <v>43</v>
      </c>
      <c r="L682" s="14">
        <v>85</v>
      </c>
      <c r="M682" s="14" t="s">
        <v>15</v>
      </c>
      <c r="N682" s="31">
        <v>1000000</v>
      </c>
      <c r="O682" s="14" t="s">
        <v>2</v>
      </c>
      <c r="P682" s="14" t="s">
        <v>35</v>
      </c>
      <c r="Q682" s="31">
        <v>15360</v>
      </c>
      <c r="R682" s="31">
        <v>768</v>
      </c>
      <c r="S682" s="30">
        <v>0.23666593</v>
      </c>
      <c r="T682" s="66">
        <f t="shared" si="90"/>
        <v>20.116604049999999</v>
      </c>
      <c r="U682" s="66">
        <f t="shared" si="91"/>
        <v>0.4713826765914288</v>
      </c>
      <c r="V682" s="38">
        <f t="shared" si="92"/>
        <v>0.62735404724400001</v>
      </c>
      <c r="W682" s="54">
        <v>2.6508000000000003</v>
      </c>
      <c r="X682" s="71" t="str">
        <f t="shared" si="98"/>
        <v>Q2 2023</v>
      </c>
      <c r="Y682" s="21">
        <f t="shared" si="93"/>
        <v>3840</v>
      </c>
      <c r="Z682" s="21">
        <f t="shared" si="94"/>
        <v>2160</v>
      </c>
      <c r="AA682" s="57">
        <f t="shared" si="95"/>
        <v>1991763.9881305636</v>
      </c>
      <c r="AB682" s="59">
        <f t="shared" si="96"/>
        <v>1.7777777777777777</v>
      </c>
      <c r="AC682" s="61">
        <f t="shared" si="97"/>
        <v>2159</v>
      </c>
    </row>
    <row r="683" spans="4:29">
      <c r="D683" s="12">
        <v>677</v>
      </c>
      <c r="E683" s="36" t="s">
        <v>68</v>
      </c>
      <c r="F683" s="16" t="s">
        <v>10</v>
      </c>
      <c r="G683" s="14" t="s">
        <v>39</v>
      </c>
      <c r="H683" s="13" t="s">
        <v>6</v>
      </c>
      <c r="I683" s="13" t="s">
        <v>36</v>
      </c>
      <c r="J683" s="13" t="s">
        <v>50</v>
      </c>
      <c r="K683" s="13" t="s">
        <v>123</v>
      </c>
      <c r="L683" s="14">
        <v>55</v>
      </c>
      <c r="M683" s="14" t="s">
        <v>15</v>
      </c>
      <c r="N683" s="31">
        <v>1000000</v>
      </c>
      <c r="O683" s="14" t="s">
        <v>1</v>
      </c>
      <c r="P683" s="14" t="s">
        <v>35</v>
      </c>
      <c r="Q683" s="31">
        <v>2048</v>
      </c>
      <c r="R683" s="31">
        <v>128</v>
      </c>
      <c r="S683" s="30">
        <v>0.13254497000000001</v>
      </c>
      <c r="T683" s="66">
        <f t="shared" si="90"/>
        <v>7.2899733500000004</v>
      </c>
      <c r="U683" s="66">
        <f t="shared" si="91"/>
        <v>0.11053215939278671</v>
      </c>
      <c r="V683" s="38">
        <f t="shared" si="92"/>
        <v>0.35135020647600007</v>
      </c>
      <c r="W683" s="54">
        <v>2.6508000000000003</v>
      </c>
      <c r="X683" s="71" t="str">
        <f t="shared" si="98"/>
        <v>Q2 2023</v>
      </c>
      <c r="Y683" s="21">
        <f t="shared" si="93"/>
        <v>3840</v>
      </c>
      <c r="Z683" s="21">
        <f t="shared" si="94"/>
        <v>2160</v>
      </c>
      <c r="AA683" s="57">
        <f t="shared" si="95"/>
        <v>833921.94658753707</v>
      </c>
      <c r="AB683" s="59">
        <f t="shared" si="96"/>
        <v>1.7777777777777777</v>
      </c>
      <c r="AC683" s="61">
        <f t="shared" si="97"/>
        <v>1397</v>
      </c>
    </row>
    <row r="684" spans="4:29">
      <c r="D684" s="12">
        <v>678</v>
      </c>
      <c r="E684" s="36" t="s">
        <v>68</v>
      </c>
      <c r="F684" s="16" t="s">
        <v>10</v>
      </c>
      <c r="G684" s="14" t="s">
        <v>39</v>
      </c>
      <c r="H684" s="13" t="s">
        <v>6</v>
      </c>
      <c r="I684" s="13" t="s">
        <v>36</v>
      </c>
      <c r="J684" s="13" t="s">
        <v>37</v>
      </c>
      <c r="K684" s="13" t="s">
        <v>137</v>
      </c>
      <c r="L684" s="14">
        <v>65</v>
      </c>
      <c r="M684" s="14" t="s">
        <v>15</v>
      </c>
      <c r="N684" s="31">
        <v>1000000</v>
      </c>
      <c r="O684" s="14" t="s">
        <v>1</v>
      </c>
      <c r="P684" s="14" t="s">
        <v>35</v>
      </c>
      <c r="Q684" s="31">
        <v>2560</v>
      </c>
      <c r="R684" s="31">
        <v>160</v>
      </c>
      <c r="S684" s="30">
        <v>0.33624645199999997</v>
      </c>
      <c r="T684" s="66">
        <f t="shared" si="90"/>
        <v>21.856019379999999</v>
      </c>
      <c r="U684" s="66">
        <f t="shared" si="91"/>
        <v>0.39163766105507264</v>
      </c>
      <c r="V684" s="38">
        <f t="shared" si="92"/>
        <v>0.89132209496159998</v>
      </c>
      <c r="W684" s="54">
        <v>2.6508000000000003</v>
      </c>
      <c r="X684" s="71" t="str">
        <f t="shared" si="98"/>
        <v>Q2 2023</v>
      </c>
      <c r="Y684" s="21">
        <f t="shared" si="93"/>
        <v>3840</v>
      </c>
      <c r="Z684" s="21">
        <f t="shared" si="94"/>
        <v>2160</v>
      </c>
      <c r="AA684" s="57">
        <f t="shared" si="95"/>
        <v>1164733.9584569733</v>
      </c>
      <c r="AB684" s="59">
        <f t="shared" si="96"/>
        <v>1.7777777777777777</v>
      </c>
      <c r="AC684" s="61">
        <f t="shared" si="97"/>
        <v>1651</v>
      </c>
    </row>
    <row r="685" spans="4:29">
      <c r="D685" s="12">
        <v>679</v>
      </c>
      <c r="E685" s="36" t="s">
        <v>68</v>
      </c>
      <c r="F685" s="16" t="s">
        <v>10</v>
      </c>
      <c r="G685" s="14" t="s">
        <v>39</v>
      </c>
      <c r="H685" s="13" t="s">
        <v>6</v>
      </c>
      <c r="I685" s="13" t="s">
        <v>36</v>
      </c>
      <c r="J685" s="13" t="s">
        <v>38</v>
      </c>
      <c r="K685" s="13" t="s">
        <v>137</v>
      </c>
      <c r="L685" s="14">
        <v>75</v>
      </c>
      <c r="M685" s="14" t="s">
        <v>15</v>
      </c>
      <c r="N685" s="31">
        <v>1000000</v>
      </c>
      <c r="O685" s="14" t="s">
        <v>1</v>
      </c>
      <c r="P685" s="14" t="s">
        <v>35</v>
      </c>
      <c r="Q685" s="31">
        <v>3840</v>
      </c>
      <c r="R685" s="31">
        <v>240</v>
      </c>
      <c r="S685" s="30">
        <v>0.23105203199999999</v>
      </c>
      <c r="T685" s="66">
        <f t="shared" si="90"/>
        <v>17.3289024</v>
      </c>
      <c r="U685" s="66">
        <f t="shared" si="91"/>
        <v>0.3582880666520688</v>
      </c>
      <c r="V685" s="38">
        <f t="shared" si="92"/>
        <v>0.61247272642560002</v>
      </c>
      <c r="W685" s="54">
        <v>2.6508000000000003</v>
      </c>
      <c r="X685" s="71" t="str">
        <f t="shared" si="98"/>
        <v>Q2 2023</v>
      </c>
      <c r="Y685" s="21">
        <f t="shared" si="93"/>
        <v>3840</v>
      </c>
      <c r="Z685" s="21">
        <f t="shared" si="94"/>
        <v>2160</v>
      </c>
      <c r="AA685" s="57">
        <f t="shared" si="95"/>
        <v>1550681.3056379822</v>
      </c>
      <c r="AB685" s="59">
        <f t="shared" si="96"/>
        <v>1.7777777777777777</v>
      </c>
      <c r="AC685" s="61">
        <f t="shared" si="97"/>
        <v>1905</v>
      </c>
    </row>
    <row r="686" spans="4:29">
      <c r="D686" s="12">
        <v>680</v>
      </c>
      <c r="E686" s="36" t="s">
        <v>68</v>
      </c>
      <c r="F686" s="16" t="s">
        <v>10</v>
      </c>
      <c r="G686" s="14" t="s">
        <v>39</v>
      </c>
      <c r="H686" s="13" t="s">
        <v>6</v>
      </c>
      <c r="I686" s="13" t="s">
        <v>36</v>
      </c>
      <c r="J686" s="13" t="s">
        <v>138</v>
      </c>
      <c r="K686" s="13" t="s">
        <v>137</v>
      </c>
      <c r="L686" s="14">
        <v>85</v>
      </c>
      <c r="M686" s="14" t="s">
        <v>15</v>
      </c>
      <c r="N686" s="31">
        <v>1000000</v>
      </c>
      <c r="O686" s="14" t="s">
        <v>1</v>
      </c>
      <c r="P686" s="14" t="s">
        <v>35</v>
      </c>
      <c r="Q686" s="31">
        <v>7168</v>
      </c>
      <c r="R686" s="31">
        <v>448</v>
      </c>
      <c r="S686" s="30">
        <v>0.41972573899999999</v>
      </c>
      <c r="T686" s="66">
        <f t="shared" si="90"/>
        <v>35.676687815000001</v>
      </c>
      <c r="U686" s="66">
        <f t="shared" si="91"/>
        <v>0.83599461183168799</v>
      </c>
      <c r="V686" s="38">
        <f t="shared" si="92"/>
        <v>1.1126089889412001</v>
      </c>
      <c r="W686" s="54">
        <v>2.6508000000000003</v>
      </c>
      <c r="X686" s="71" t="str">
        <f t="shared" si="98"/>
        <v>Q2 2023</v>
      </c>
      <c r="Y686" s="21">
        <f t="shared" si="93"/>
        <v>3840</v>
      </c>
      <c r="Z686" s="21">
        <f t="shared" si="94"/>
        <v>2160</v>
      </c>
      <c r="AA686" s="57">
        <f t="shared" si="95"/>
        <v>1991763.9881305636</v>
      </c>
      <c r="AB686" s="59">
        <f t="shared" si="96"/>
        <v>1.7777777777777777</v>
      </c>
      <c r="AC686" s="61">
        <f t="shared" si="97"/>
        <v>2159</v>
      </c>
    </row>
    <row r="687" spans="4:29">
      <c r="D687" s="12">
        <v>681</v>
      </c>
      <c r="E687" s="36" t="s">
        <v>68</v>
      </c>
      <c r="F687" s="16" t="s">
        <v>10</v>
      </c>
      <c r="G687" s="14" t="s">
        <v>39</v>
      </c>
      <c r="H687" s="13" t="s">
        <v>6</v>
      </c>
      <c r="I687" s="13" t="s">
        <v>36</v>
      </c>
      <c r="J687" s="13"/>
      <c r="K687" s="13" t="s">
        <v>123</v>
      </c>
      <c r="L687" s="14">
        <v>98</v>
      </c>
      <c r="M687" s="14" t="s">
        <v>15</v>
      </c>
      <c r="N687" s="31">
        <v>1000000</v>
      </c>
      <c r="O687" s="14" t="s">
        <v>1</v>
      </c>
      <c r="P687" s="14" t="s">
        <v>35</v>
      </c>
      <c r="Q687" s="31">
        <v>5120</v>
      </c>
      <c r="R687" s="31">
        <v>320</v>
      </c>
      <c r="S687" s="30">
        <v>0.14351524600000001</v>
      </c>
      <c r="T687" s="66">
        <f t="shared" si="90"/>
        <v>14.064494108000002</v>
      </c>
      <c r="U687" s="66">
        <f t="shared" si="91"/>
        <v>0.37997079332978706</v>
      </c>
      <c r="V687" s="38">
        <f t="shared" si="92"/>
        <v>0.38043021409680006</v>
      </c>
      <c r="W687" s="54">
        <v>2.6508000000000003</v>
      </c>
      <c r="X687" s="71" t="str">
        <f t="shared" si="98"/>
        <v>Q2 2023</v>
      </c>
      <c r="Y687" s="21">
        <f t="shared" si="93"/>
        <v>3840</v>
      </c>
      <c r="Z687" s="21">
        <f t="shared" si="94"/>
        <v>2160</v>
      </c>
      <c r="AA687" s="57">
        <f t="shared" si="95"/>
        <v>2647598.8016617205</v>
      </c>
      <c r="AB687" s="59">
        <f t="shared" si="96"/>
        <v>1.7777777777777777</v>
      </c>
      <c r="AC687" s="61">
        <f t="shared" si="97"/>
        <v>2489.1999999999998</v>
      </c>
    </row>
    <row r="688" spans="4:29">
      <c r="D688" s="12">
        <v>682</v>
      </c>
      <c r="E688" s="36" t="s">
        <v>68</v>
      </c>
      <c r="F688" s="16" t="s">
        <v>10</v>
      </c>
      <c r="G688" s="14" t="s">
        <v>39</v>
      </c>
      <c r="H688" s="13" t="s">
        <v>6</v>
      </c>
      <c r="I688" s="13" t="s">
        <v>58</v>
      </c>
      <c r="J688" s="13"/>
      <c r="K688" s="13" t="s">
        <v>123</v>
      </c>
      <c r="L688" s="14">
        <v>65</v>
      </c>
      <c r="M688" s="14" t="s">
        <v>15</v>
      </c>
      <c r="N688" s="31">
        <v>1000000</v>
      </c>
      <c r="O688" s="14" t="s">
        <v>1</v>
      </c>
      <c r="P688" s="14" t="s">
        <v>35</v>
      </c>
      <c r="Q688" s="31">
        <v>2560</v>
      </c>
      <c r="R688" s="31">
        <v>160</v>
      </c>
      <c r="S688" s="30">
        <v>1.2551606999999999E-2</v>
      </c>
      <c r="T688" s="66">
        <f t="shared" si="90"/>
        <v>0.81585445499999998</v>
      </c>
      <c r="U688" s="66">
        <f t="shared" si="91"/>
        <v>1.4619282906106255E-2</v>
      </c>
      <c r="V688" s="38">
        <f t="shared" si="92"/>
        <v>3.3271799835600004E-2</v>
      </c>
      <c r="W688" s="54">
        <v>2.6508000000000003</v>
      </c>
      <c r="X688" s="71" t="str">
        <f t="shared" si="98"/>
        <v>Q2 2023</v>
      </c>
      <c r="Y688" s="21">
        <f t="shared" si="93"/>
        <v>3840</v>
      </c>
      <c r="Z688" s="21">
        <f t="shared" si="94"/>
        <v>2160</v>
      </c>
      <c r="AA688" s="57">
        <f t="shared" si="95"/>
        <v>1164733.9584569733</v>
      </c>
      <c r="AB688" s="59">
        <f t="shared" si="96"/>
        <v>1.7777777777777777</v>
      </c>
      <c r="AC688" s="61">
        <f t="shared" si="97"/>
        <v>1651</v>
      </c>
    </row>
    <row r="689" spans="4:29">
      <c r="D689" s="12">
        <v>683</v>
      </c>
      <c r="E689" s="36" t="s">
        <v>68</v>
      </c>
      <c r="F689" s="16" t="s">
        <v>10</v>
      </c>
      <c r="G689" s="14" t="s">
        <v>39</v>
      </c>
      <c r="H689" s="13" t="s">
        <v>6</v>
      </c>
      <c r="I689" s="13" t="s">
        <v>58</v>
      </c>
      <c r="J689" s="13" t="s">
        <v>59</v>
      </c>
      <c r="K689" s="13" t="s">
        <v>123</v>
      </c>
      <c r="L689" s="14">
        <v>75</v>
      </c>
      <c r="M689" s="14" t="s">
        <v>15</v>
      </c>
      <c r="N689" s="31">
        <v>1000000</v>
      </c>
      <c r="O689" s="14" t="s">
        <v>1</v>
      </c>
      <c r="P689" s="14" t="s">
        <v>35</v>
      </c>
      <c r="Q689" s="31">
        <v>4000</v>
      </c>
      <c r="R689" s="31">
        <v>252</v>
      </c>
      <c r="S689" s="30">
        <v>2.801698E-2</v>
      </c>
      <c r="T689" s="66">
        <f t="shared" si="90"/>
        <v>2.1012735</v>
      </c>
      <c r="U689" s="66">
        <f t="shared" si="91"/>
        <v>4.3445407126433237E-2</v>
      </c>
      <c r="V689" s="38">
        <f t="shared" si="92"/>
        <v>7.4267410584000007E-2</v>
      </c>
      <c r="W689" s="54">
        <v>2.6508000000000003</v>
      </c>
      <c r="X689" s="71" t="str">
        <f t="shared" si="98"/>
        <v>Q2 2023</v>
      </c>
      <c r="Y689" s="21">
        <f t="shared" si="93"/>
        <v>3840</v>
      </c>
      <c r="Z689" s="21">
        <f t="shared" si="94"/>
        <v>2160</v>
      </c>
      <c r="AA689" s="57">
        <f t="shared" si="95"/>
        <v>1550681.3056379822</v>
      </c>
      <c r="AB689" s="59">
        <f t="shared" si="96"/>
        <v>1.7777777777777777</v>
      </c>
      <c r="AC689" s="61">
        <f t="shared" si="97"/>
        <v>1905</v>
      </c>
    </row>
    <row r="690" spans="4:29">
      <c r="D690" s="12">
        <v>684</v>
      </c>
      <c r="E690" s="36" t="s">
        <v>68</v>
      </c>
      <c r="F690" s="16" t="s">
        <v>10</v>
      </c>
      <c r="G690" s="14" t="s">
        <v>39</v>
      </c>
      <c r="H690" s="13" t="s">
        <v>6</v>
      </c>
      <c r="I690" s="13" t="s">
        <v>58</v>
      </c>
      <c r="J690" s="13"/>
      <c r="K690" s="13" t="s">
        <v>123</v>
      </c>
      <c r="L690" s="14">
        <v>86</v>
      </c>
      <c r="M690" s="14" t="s">
        <v>15</v>
      </c>
      <c r="N690" s="31">
        <v>1000000</v>
      </c>
      <c r="O690" s="14" t="s">
        <v>1</v>
      </c>
      <c r="P690" s="14" t="s">
        <v>35</v>
      </c>
      <c r="Q690" s="31">
        <v>8000</v>
      </c>
      <c r="R690" s="31">
        <v>576</v>
      </c>
      <c r="S690" s="30">
        <v>8.5171619000000004E-2</v>
      </c>
      <c r="T690" s="66">
        <f t="shared" si="90"/>
        <v>7.3247592340000001</v>
      </c>
      <c r="U690" s="66">
        <f t="shared" si="91"/>
        <v>0.17365681427054527</v>
      </c>
      <c r="V690" s="38">
        <f t="shared" si="92"/>
        <v>0.22577292764520004</v>
      </c>
      <c r="W690" s="54">
        <v>2.6508000000000003</v>
      </c>
      <c r="X690" s="71" t="str">
        <f t="shared" si="98"/>
        <v>Q2 2023</v>
      </c>
      <c r="Y690" s="21">
        <f t="shared" si="93"/>
        <v>3840</v>
      </c>
      <c r="Z690" s="21">
        <f t="shared" si="94"/>
        <v>2160</v>
      </c>
      <c r="AA690" s="57">
        <f t="shared" si="95"/>
        <v>2038904.6998219588</v>
      </c>
      <c r="AB690" s="59">
        <f t="shared" si="96"/>
        <v>1.7777777777777777</v>
      </c>
      <c r="AC690" s="61">
        <f t="shared" si="97"/>
        <v>2184.4</v>
      </c>
    </row>
    <row r="691" spans="4:29">
      <c r="D691" s="12">
        <v>685</v>
      </c>
      <c r="E691" s="36" t="s">
        <v>68</v>
      </c>
      <c r="F691" s="16" t="s">
        <v>10</v>
      </c>
      <c r="G691" s="14" t="s">
        <v>39</v>
      </c>
      <c r="H691" s="13" t="s">
        <v>6</v>
      </c>
      <c r="I691" s="13" t="s">
        <v>139</v>
      </c>
      <c r="J691" s="13"/>
      <c r="K691" s="13" t="s">
        <v>123</v>
      </c>
      <c r="L691" s="14">
        <v>65</v>
      </c>
      <c r="M691" s="14" t="s">
        <v>15</v>
      </c>
      <c r="N691" s="31">
        <v>1000000</v>
      </c>
      <c r="O691" s="14" t="s">
        <v>1</v>
      </c>
      <c r="P691" s="14" t="s">
        <v>35</v>
      </c>
      <c r="Q691" s="31">
        <v>9216</v>
      </c>
      <c r="R691" s="31">
        <v>576</v>
      </c>
      <c r="S691" s="30">
        <v>8.7297710000000008E-3</v>
      </c>
      <c r="T691" s="66">
        <f t="shared" si="90"/>
        <v>0.5674351150000001</v>
      </c>
      <c r="U691" s="66">
        <f t="shared" si="91"/>
        <v>1.0167860733252891E-2</v>
      </c>
      <c r="V691" s="38">
        <f t="shared" si="92"/>
        <v>2.3140876966800006E-2</v>
      </c>
      <c r="W691" s="54">
        <v>2.6508000000000003</v>
      </c>
      <c r="X691" s="71" t="str">
        <f t="shared" si="98"/>
        <v>Q2 2023</v>
      </c>
      <c r="Y691" s="21">
        <f t="shared" si="93"/>
        <v>3840</v>
      </c>
      <c r="Z691" s="21">
        <f t="shared" si="94"/>
        <v>2160</v>
      </c>
      <c r="AA691" s="57">
        <f t="shared" si="95"/>
        <v>1164733.9584569733</v>
      </c>
      <c r="AB691" s="59">
        <f t="shared" si="96"/>
        <v>1.7777777777777777</v>
      </c>
      <c r="AC691" s="61">
        <f t="shared" si="97"/>
        <v>1651</v>
      </c>
    </row>
    <row r="692" spans="4:29">
      <c r="D692" s="12">
        <v>686</v>
      </c>
      <c r="E692" s="36" t="s">
        <v>68</v>
      </c>
      <c r="F692" s="16" t="s">
        <v>10</v>
      </c>
      <c r="G692" s="14" t="s">
        <v>39</v>
      </c>
      <c r="H692" s="13" t="s">
        <v>6</v>
      </c>
      <c r="I692" s="13" t="s">
        <v>139</v>
      </c>
      <c r="J692" s="13"/>
      <c r="K692" s="13" t="s">
        <v>123</v>
      </c>
      <c r="L692" s="14">
        <v>86</v>
      </c>
      <c r="M692" s="14" t="s">
        <v>15</v>
      </c>
      <c r="N692" s="31">
        <v>1000000</v>
      </c>
      <c r="O692" s="14" t="s">
        <v>1</v>
      </c>
      <c r="P692" s="14" t="s">
        <v>35</v>
      </c>
      <c r="Q692" s="31">
        <v>16000</v>
      </c>
      <c r="R692" s="31">
        <v>1000</v>
      </c>
      <c r="S692" s="30">
        <v>2.6896301000000001E-2</v>
      </c>
      <c r="T692" s="66">
        <f t="shared" si="90"/>
        <v>2.313081886</v>
      </c>
      <c r="U692" s="66">
        <f t="shared" si="91"/>
        <v>5.4838994516726053E-2</v>
      </c>
      <c r="V692" s="38">
        <f t="shared" si="92"/>
        <v>7.1296714690800012E-2</v>
      </c>
      <c r="W692" s="54">
        <v>2.6508000000000003</v>
      </c>
      <c r="X692" s="71" t="str">
        <f t="shared" si="98"/>
        <v>Q2 2023</v>
      </c>
      <c r="Y692" s="21">
        <f t="shared" si="93"/>
        <v>3840</v>
      </c>
      <c r="Z692" s="21">
        <f t="shared" si="94"/>
        <v>2160</v>
      </c>
      <c r="AA692" s="57">
        <f t="shared" si="95"/>
        <v>2038904.6998219588</v>
      </c>
      <c r="AB692" s="59">
        <f t="shared" si="96"/>
        <v>1.7777777777777777</v>
      </c>
      <c r="AC692" s="61">
        <f t="shared" si="97"/>
        <v>2184.4</v>
      </c>
    </row>
    <row r="693" spans="4:29">
      <c r="D693" s="12">
        <v>687</v>
      </c>
      <c r="E693" s="36" t="s">
        <v>68</v>
      </c>
      <c r="F693" s="16" t="s">
        <v>10</v>
      </c>
      <c r="G693" s="14" t="s">
        <v>39</v>
      </c>
      <c r="H693" s="13" t="s">
        <v>6</v>
      </c>
      <c r="I693" s="13" t="s">
        <v>139</v>
      </c>
      <c r="J693" s="13"/>
      <c r="K693" s="13" t="s">
        <v>123</v>
      </c>
      <c r="L693" s="14">
        <v>98</v>
      </c>
      <c r="M693" s="14" t="s">
        <v>15</v>
      </c>
      <c r="N693" s="31">
        <v>1000000</v>
      </c>
      <c r="O693" s="14" t="s">
        <v>1</v>
      </c>
      <c r="P693" s="14" t="s">
        <v>35</v>
      </c>
      <c r="Q693" s="31">
        <v>19200</v>
      </c>
      <c r="R693" s="31">
        <v>1200</v>
      </c>
      <c r="S693" s="30">
        <v>2.6896301000000001E-2</v>
      </c>
      <c r="T693" s="66">
        <f t="shared" si="90"/>
        <v>2.6358374979999999</v>
      </c>
      <c r="U693" s="66">
        <f t="shared" si="91"/>
        <v>7.1210614296732935E-2</v>
      </c>
      <c r="V693" s="38">
        <f t="shared" si="92"/>
        <v>7.1296714690800012E-2</v>
      </c>
      <c r="W693" s="54">
        <v>2.6508000000000003</v>
      </c>
      <c r="X693" s="71" t="str">
        <f t="shared" si="98"/>
        <v>Q2 2023</v>
      </c>
      <c r="Y693" s="21">
        <f t="shared" si="93"/>
        <v>3840</v>
      </c>
      <c r="Z693" s="21">
        <f t="shared" si="94"/>
        <v>2160</v>
      </c>
      <c r="AA693" s="57">
        <f t="shared" si="95"/>
        <v>2647598.8016617205</v>
      </c>
      <c r="AB693" s="59">
        <f t="shared" si="96"/>
        <v>1.7777777777777777</v>
      </c>
      <c r="AC693" s="61">
        <f t="shared" si="97"/>
        <v>2489.1999999999998</v>
      </c>
    </row>
    <row r="694" spans="4:29">
      <c r="D694" s="12">
        <v>688</v>
      </c>
      <c r="E694" s="36" t="s">
        <v>68</v>
      </c>
      <c r="F694" s="16" t="s">
        <v>10</v>
      </c>
      <c r="G694" s="14" t="s">
        <v>39</v>
      </c>
      <c r="H694" s="13" t="s">
        <v>6</v>
      </c>
      <c r="I694" s="13" t="s">
        <v>48</v>
      </c>
      <c r="J694" s="13" t="s">
        <v>215</v>
      </c>
      <c r="K694" s="13" t="s">
        <v>123</v>
      </c>
      <c r="L694" s="14">
        <v>55</v>
      </c>
      <c r="M694" s="14" t="s">
        <v>15</v>
      </c>
      <c r="N694" s="31">
        <v>400000</v>
      </c>
      <c r="O694" s="14" t="s">
        <v>1</v>
      </c>
      <c r="P694" s="14" t="s">
        <v>35</v>
      </c>
      <c r="Q694" s="31">
        <v>2000</v>
      </c>
      <c r="R694" s="31">
        <v>200</v>
      </c>
      <c r="S694" s="30">
        <v>0.22501637399999999</v>
      </c>
      <c r="T694" s="66">
        <f t="shared" si="90"/>
        <v>12.375900569999999</v>
      </c>
      <c r="U694" s="66">
        <f t="shared" si="91"/>
        <v>0.18764609262014925</v>
      </c>
      <c r="V694" s="38">
        <f t="shared" si="92"/>
        <v>0.59647340419920003</v>
      </c>
      <c r="W694" s="54">
        <v>2.6508000000000003</v>
      </c>
      <c r="X694" s="71" t="str">
        <f t="shared" si="98"/>
        <v>Q2 2023</v>
      </c>
      <c r="Y694" s="21">
        <f t="shared" si="93"/>
        <v>3840</v>
      </c>
      <c r="Z694" s="21">
        <f t="shared" si="94"/>
        <v>2160</v>
      </c>
      <c r="AA694" s="57">
        <f t="shared" si="95"/>
        <v>833921.94658753707</v>
      </c>
      <c r="AB694" s="59">
        <f t="shared" si="96"/>
        <v>1.7777777777777777</v>
      </c>
      <c r="AC694" s="61">
        <f t="shared" si="97"/>
        <v>1397</v>
      </c>
    </row>
    <row r="695" spans="4:29">
      <c r="D695" s="12">
        <v>689</v>
      </c>
      <c r="E695" s="36" t="s">
        <v>68</v>
      </c>
      <c r="F695" s="16" t="s">
        <v>10</v>
      </c>
      <c r="G695" s="14" t="s">
        <v>39</v>
      </c>
      <c r="H695" s="13" t="s">
        <v>6</v>
      </c>
      <c r="I695" s="13" t="s">
        <v>48</v>
      </c>
      <c r="J695" s="13"/>
      <c r="K695" s="13" t="s">
        <v>123</v>
      </c>
      <c r="L695" s="14">
        <v>85</v>
      </c>
      <c r="M695" s="14" t="s">
        <v>52</v>
      </c>
      <c r="N695" s="31">
        <v>400000</v>
      </c>
      <c r="O695" s="14" t="s">
        <v>2</v>
      </c>
      <c r="P695" s="14" t="s">
        <v>35</v>
      </c>
      <c r="Q695" s="31">
        <v>21060</v>
      </c>
      <c r="R695" s="31">
        <v>2340</v>
      </c>
      <c r="S695" s="30">
        <v>1.0114929999999999E-2</v>
      </c>
      <c r="T695" s="66">
        <f t="shared" si="90"/>
        <v>0.85976904999999992</v>
      </c>
      <c r="U695" s="66">
        <f t="shared" si="91"/>
        <v>2.0146553316461483E-2</v>
      </c>
      <c r="V695" s="38">
        <f t="shared" si="92"/>
        <v>2.6812656444000001E-2</v>
      </c>
      <c r="W695" s="54">
        <v>2.6508000000000003</v>
      </c>
      <c r="X695" s="71" t="str">
        <f t="shared" si="98"/>
        <v>Q2 2023</v>
      </c>
      <c r="Y695" s="21">
        <f t="shared" si="93"/>
        <v>7680</v>
      </c>
      <c r="Z695" s="21">
        <f t="shared" si="94"/>
        <v>4320</v>
      </c>
      <c r="AA695" s="57">
        <f t="shared" si="95"/>
        <v>1991763.9881305636</v>
      </c>
      <c r="AB695" s="59">
        <f t="shared" si="96"/>
        <v>1.7777777777777777</v>
      </c>
      <c r="AC695" s="61">
        <f t="shared" si="97"/>
        <v>2159</v>
      </c>
    </row>
    <row r="696" spans="4:29">
      <c r="D696" s="12">
        <v>690</v>
      </c>
      <c r="E696" s="36" t="s">
        <v>68</v>
      </c>
      <c r="F696" s="16" t="s">
        <v>10</v>
      </c>
      <c r="G696" s="14" t="s">
        <v>39</v>
      </c>
      <c r="H696" s="13" t="s">
        <v>6</v>
      </c>
      <c r="I696" s="13" t="s">
        <v>48</v>
      </c>
      <c r="J696" s="13" t="s">
        <v>180</v>
      </c>
      <c r="K696" s="13" t="s">
        <v>123</v>
      </c>
      <c r="L696" s="14">
        <v>65</v>
      </c>
      <c r="M696" s="14" t="s">
        <v>15</v>
      </c>
      <c r="N696" s="31"/>
      <c r="O696" s="14" t="s">
        <v>1</v>
      </c>
      <c r="P696" s="14" t="s">
        <v>35</v>
      </c>
      <c r="Q696" s="31">
        <v>6400</v>
      </c>
      <c r="R696" s="31">
        <v>1600</v>
      </c>
      <c r="S696" s="30">
        <v>0.69469302600000005</v>
      </c>
      <c r="T696" s="66">
        <f t="shared" si="90"/>
        <v>45.155046690000006</v>
      </c>
      <c r="U696" s="66">
        <f t="shared" si="91"/>
        <v>0.80913255808543305</v>
      </c>
      <c r="V696" s="38">
        <f t="shared" si="92"/>
        <v>1.8414922733208003</v>
      </c>
      <c r="W696" s="54">
        <v>2.6508000000000003</v>
      </c>
      <c r="X696" s="71" t="str">
        <f t="shared" si="98"/>
        <v>Q2 2023</v>
      </c>
      <c r="Y696" s="21">
        <f t="shared" si="93"/>
        <v>3840</v>
      </c>
      <c r="Z696" s="21">
        <f t="shared" si="94"/>
        <v>2160</v>
      </c>
      <c r="AA696" s="57">
        <f t="shared" si="95"/>
        <v>1164733.9584569733</v>
      </c>
      <c r="AB696" s="59">
        <f t="shared" si="96"/>
        <v>1.7777777777777777</v>
      </c>
      <c r="AC696" s="61">
        <f t="shared" si="97"/>
        <v>1651</v>
      </c>
    </row>
    <row r="697" spans="4:29">
      <c r="D697" s="12">
        <v>691</v>
      </c>
      <c r="E697" s="36" t="s">
        <v>68</v>
      </c>
      <c r="F697" s="16" t="s">
        <v>10</v>
      </c>
      <c r="G697" s="14" t="s">
        <v>39</v>
      </c>
      <c r="H697" s="13" t="s">
        <v>6</v>
      </c>
      <c r="I697" s="13" t="s">
        <v>48</v>
      </c>
      <c r="J697" s="13" t="s">
        <v>179</v>
      </c>
      <c r="K697" s="13" t="s">
        <v>123</v>
      </c>
      <c r="L697" s="14">
        <v>75</v>
      </c>
      <c r="M697" s="14" t="s">
        <v>15</v>
      </c>
      <c r="N697" s="31"/>
      <c r="O697" s="14" t="s">
        <v>1</v>
      </c>
      <c r="P697" s="14" t="s">
        <v>35</v>
      </c>
      <c r="Q697" s="31">
        <v>8000</v>
      </c>
      <c r="R697" s="31">
        <v>2000</v>
      </c>
      <c r="S697" s="30">
        <v>0.448591874</v>
      </c>
      <c r="T697" s="66">
        <f t="shared" si="90"/>
        <v>33.644390549999997</v>
      </c>
      <c r="U697" s="66">
        <f t="shared" si="91"/>
        <v>0.69562303287290916</v>
      </c>
      <c r="V697" s="38">
        <f t="shared" si="92"/>
        <v>1.1891273395992001</v>
      </c>
      <c r="W697" s="54">
        <v>2.6508000000000003</v>
      </c>
      <c r="X697" s="71" t="str">
        <f t="shared" si="98"/>
        <v>Q2 2023</v>
      </c>
      <c r="Y697" s="21">
        <f t="shared" si="93"/>
        <v>3840</v>
      </c>
      <c r="Z697" s="21">
        <f t="shared" si="94"/>
        <v>2160</v>
      </c>
      <c r="AA697" s="57">
        <f t="shared" si="95"/>
        <v>1550681.3056379822</v>
      </c>
      <c r="AB697" s="59">
        <f t="shared" si="96"/>
        <v>1.7777777777777777</v>
      </c>
      <c r="AC697" s="61">
        <f t="shared" si="97"/>
        <v>1905</v>
      </c>
    </row>
    <row r="698" spans="4:29">
      <c r="D698" s="12">
        <v>692</v>
      </c>
      <c r="E698" s="36" t="s">
        <v>68</v>
      </c>
      <c r="F698" s="16" t="s">
        <v>10</v>
      </c>
      <c r="G698" s="14" t="s">
        <v>39</v>
      </c>
      <c r="H698" s="13" t="s">
        <v>6</v>
      </c>
      <c r="I698" s="13" t="s">
        <v>48</v>
      </c>
      <c r="J698" s="13" t="s">
        <v>178</v>
      </c>
      <c r="K698" s="13" t="s">
        <v>123</v>
      </c>
      <c r="L698" s="14">
        <v>85</v>
      </c>
      <c r="M698" s="14" t="s">
        <v>15</v>
      </c>
      <c r="N698" s="31"/>
      <c r="O698" s="14" t="s">
        <v>1</v>
      </c>
      <c r="P698" s="14" t="s">
        <v>35</v>
      </c>
      <c r="Q698" s="31">
        <v>9600</v>
      </c>
      <c r="R698" s="31">
        <v>2400</v>
      </c>
      <c r="S698" s="30">
        <v>0.18904257099999999</v>
      </c>
      <c r="T698" s="66">
        <f t="shared" si="90"/>
        <v>16.068618534999999</v>
      </c>
      <c r="U698" s="66">
        <f t="shared" si="91"/>
        <v>0.37652818514141523</v>
      </c>
      <c r="V698" s="38">
        <f t="shared" si="92"/>
        <v>0.50111404720680008</v>
      </c>
      <c r="W698" s="54">
        <v>2.6508000000000003</v>
      </c>
      <c r="X698" s="71" t="str">
        <f t="shared" si="98"/>
        <v>Q2 2023</v>
      </c>
      <c r="Y698" s="21">
        <f t="shared" si="93"/>
        <v>3840</v>
      </c>
      <c r="Z698" s="21">
        <f t="shared" si="94"/>
        <v>2160</v>
      </c>
      <c r="AA698" s="57">
        <f t="shared" si="95"/>
        <v>1991763.9881305636</v>
      </c>
      <c r="AB698" s="59">
        <f t="shared" si="96"/>
        <v>1.7777777777777777</v>
      </c>
      <c r="AC698" s="61">
        <f t="shared" si="97"/>
        <v>2159</v>
      </c>
    </row>
    <row r="699" spans="4:29">
      <c r="D699" s="12">
        <v>693</v>
      </c>
      <c r="E699" s="36" t="s">
        <v>68</v>
      </c>
      <c r="F699" s="16" t="s">
        <v>10</v>
      </c>
      <c r="G699" s="14" t="s">
        <v>39</v>
      </c>
      <c r="H699" s="13" t="s">
        <v>6</v>
      </c>
      <c r="I699" s="13" t="s">
        <v>108</v>
      </c>
      <c r="J699" s="13" t="s">
        <v>176</v>
      </c>
      <c r="K699" s="13" t="s">
        <v>123</v>
      </c>
      <c r="L699" s="14">
        <v>55</v>
      </c>
      <c r="M699" s="14" t="s">
        <v>15</v>
      </c>
      <c r="N699" s="31"/>
      <c r="O699" s="14" t="s">
        <v>2</v>
      </c>
      <c r="P699" s="14" t="s">
        <v>35</v>
      </c>
      <c r="Q699" s="31">
        <v>8000</v>
      </c>
      <c r="R699" s="31">
        <v>2000</v>
      </c>
      <c r="S699" s="30">
        <v>2.5775622000000002E-2</v>
      </c>
      <c r="T699" s="66">
        <f t="shared" si="90"/>
        <v>1.4176592100000001</v>
      </c>
      <c r="U699" s="66">
        <f t="shared" si="91"/>
        <v>2.1494856872744546E-2</v>
      </c>
      <c r="V699" s="38">
        <f t="shared" si="92"/>
        <v>6.8326018797600016E-2</v>
      </c>
      <c r="W699" s="54">
        <v>2.6508000000000003</v>
      </c>
      <c r="X699" s="71" t="str">
        <f t="shared" si="98"/>
        <v>Q2 2023</v>
      </c>
      <c r="Y699" s="21">
        <f t="shared" si="93"/>
        <v>3840</v>
      </c>
      <c r="Z699" s="21">
        <f t="shared" si="94"/>
        <v>2160</v>
      </c>
      <c r="AA699" s="57">
        <f t="shared" si="95"/>
        <v>833921.94658753707</v>
      </c>
      <c r="AB699" s="59">
        <f t="shared" si="96"/>
        <v>1.7777777777777777</v>
      </c>
      <c r="AC699" s="61">
        <f t="shared" si="97"/>
        <v>1397</v>
      </c>
    </row>
    <row r="700" spans="4:29">
      <c r="D700" s="12">
        <v>694</v>
      </c>
      <c r="E700" s="36" t="s">
        <v>68</v>
      </c>
      <c r="F700" s="16" t="s">
        <v>10</v>
      </c>
      <c r="G700" s="14" t="s">
        <v>39</v>
      </c>
      <c r="H700" s="13" t="s">
        <v>6</v>
      </c>
      <c r="I700" s="13" t="s">
        <v>108</v>
      </c>
      <c r="J700" s="13" t="s">
        <v>191</v>
      </c>
      <c r="K700" s="13" t="s">
        <v>123</v>
      </c>
      <c r="L700" s="14">
        <v>60</v>
      </c>
      <c r="M700" s="14" t="s">
        <v>15</v>
      </c>
      <c r="N700" s="31"/>
      <c r="O700" s="14" t="s">
        <v>2</v>
      </c>
      <c r="P700" s="14" t="s">
        <v>35</v>
      </c>
      <c r="Q700" s="31">
        <v>8000</v>
      </c>
      <c r="R700" s="31">
        <v>2000</v>
      </c>
      <c r="S700" s="30">
        <v>1.0310249E-2</v>
      </c>
      <c r="T700" s="66">
        <f t="shared" si="90"/>
        <v>0.61861494000000006</v>
      </c>
      <c r="U700" s="66">
        <f t="shared" si="91"/>
        <v>1.0232262643694529E-2</v>
      </c>
      <c r="V700" s="38">
        <f t="shared" si="92"/>
        <v>2.7330408049200006E-2</v>
      </c>
      <c r="W700" s="54">
        <v>2.6508000000000003</v>
      </c>
      <c r="X700" s="71" t="str">
        <f t="shared" si="98"/>
        <v>Q2 2023</v>
      </c>
      <c r="Y700" s="21">
        <f t="shared" si="93"/>
        <v>3840</v>
      </c>
      <c r="Z700" s="21">
        <f t="shared" si="94"/>
        <v>2160</v>
      </c>
      <c r="AA700" s="57">
        <f t="shared" si="95"/>
        <v>992436.03560830862</v>
      </c>
      <c r="AB700" s="59">
        <f t="shared" si="96"/>
        <v>1.7777777777777777</v>
      </c>
      <c r="AC700" s="61">
        <f t="shared" si="97"/>
        <v>1524</v>
      </c>
    </row>
    <row r="701" spans="4:29">
      <c r="D701" s="12">
        <v>695</v>
      </c>
      <c r="E701" s="36" t="s">
        <v>68</v>
      </c>
      <c r="F701" s="16" t="s">
        <v>10</v>
      </c>
      <c r="G701" s="14" t="s">
        <v>39</v>
      </c>
      <c r="H701" s="13" t="s">
        <v>6</v>
      </c>
      <c r="I701" s="13" t="s">
        <v>108</v>
      </c>
      <c r="J701" s="13" t="s">
        <v>177</v>
      </c>
      <c r="K701" s="13" t="s">
        <v>123</v>
      </c>
      <c r="L701" s="14">
        <v>65</v>
      </c>
      <c r="M701" s="14" t="s">
        <v>15</v>
      </c>
      <c r="N701" s="31"/>
      <c r="O701" s="14" t="s">
        <v>2</v>
      </c>
      <c r="P701" s="14" t="s">
        <v>35</v>
      </c>
      <c r="Q701" s="31">
        <v>8000</v>
      </c>
      <c r="R701" s="31">
        <v>2000</v>
      </c>
      <c r="S701" s="30">
        <v>3.6085869999999999E-2</v>
      </c>
      <c r="T701" s="66">
        <f t="shared" si="90"/>
        <v>2.3455815499999999</v>
      </c>
      <c r="U701" s="66">
        <f t="shared" si="91"/>
        <v>4.2030438209463741E-2</v>
      </c>
      <c r="V701" s="38">
        <f t="shared" si="92"/>
        <v>9.5656424196000012E-2</v>
      </c>
      <c r="W701" s="54">
        <v>2.6508000000000003</v>
      </c>
      <c r="X701" s="71" t="str">
        <f t="shared" si="98"/>
        <v>Q2 2023</v>
      </c>
      <c r="Y701" s="21">
        <f t="shared" si="93"/>
        <v>3840</v>
      </c>
      <c r="Z701" s="21">
        <f t="shared" si="94"/>
        <v>2160</v>
      </c>
      <c r="AA701" s="57">
        <f t="shared" si="95"/>
        <v>1164733.9584569733</v>
      </c>
      <c r="AB701" s="59">
        <f t="shared" si="96"/>
        <v>1.7777777777777777</v>
      </c>
      <c r="AC701" s="61">
        <f t="shared" si="97"/>
        <v>1651</v>
      </c>
    </row>
    <row r="702" spans="4:29">
      <c r="D702" s="12">
        <v>696</v>
      </c>
      <c r="E702" s="36" t="s">
        <v>68</v>
      </c>
      <c r="F702" s="16" t="s">
        <v>10</v>
      </c>
      <c r="G702" s="14" t="s">
        <v>39</v>
      </c>
      <c r="H702" s="13" t="s">
        <v>6</v>
      </c>
      <c r="I702" s="13" t="s">
        <v>108</v>
      </c>
      <c r="J702" s="13" t="s">
        <v>190</v>
      </c>
      <c r="K702" s="13" t="s">
        <v>123</v>
      </c>
      <c r="L702" s="14">
        <v>70</v>
      </c>
      <c r="M702" s="14" t="s">
        <v>15</v>
      </c>
      <c r="N702" s="31"/>
      <c r="O702" s="14" t="s">
        <v>2</v>
      </c>
      <c r="P702" s="14" t="s">
        <v>35</v>
      </c>
      <c r="Q702" s="31">
        <v>8000</v>
      </c>
      <c r="R702" s="31">
        <v>2000</v>
      </c>
      <c r="S702" s="30">
        <v>7.7326859999999999E-3</v>
      </c>
      <c r="T702" s="66">
        <f t="shared" si="90"/>
        <v>0.54128801999999998</v>
      </c>
      <c r="U702" s="66">
        <f t="shared" si="91"/>
        <v>1.0445433768993043E-2</v>
      </c>
      <c r="V702" s="38">
        <f t="shared" si="92"/>
        <v>2.04978040488E-2</v>
      </c>
      <c r="W702" s="54">
        <v>2.6508000000000003</v>
      </c>
      <c r="X702" s="71" t="str">
        <f t="shared" si="98"/>
        <v>Q2 2023</v>
      </c>
      <c r="Y702" s="21">
        <f t="shared" si="93"/>
        <v>3840</v>
      </c>
      <c r="Z702" s="21">
        <f t="shared" si="94"/>
        <v>2160</v>
      </c>
      <c r="AA702" s="57">
        <f t="shared" si="95"/>
        <v>1350815.715133531</v>
      </c>
      <c r="AB702" s="59">
        <f t="shared" si="96"/>
        <v>1.7777777777777777</v>
      </c>
      <c r="AC702" s="61">
        <f t="shared" si="97"/>
        <v>1778</v>
      </c>
    </row>
    <row r="703" spans="4:29">
      <c r="D703" s="12">
        <v>697</v>
      </c>
      <c r="E703" s="36" t="s">
        <v>68</v>
      </c>
      <c r="F703" s="16" t="s">
        <v>10</v>
      </c>
      <c r="G703" s="14" t="s">
        <v>39</v>
      </c>
      <c r="H703" s="13" t="s">
        <v>6</v>
      </c>
      <c r="I703" s="13" t="s">
        <v>108</v>
      </c>
      <c r="J703" s="13" t="s">
        <v>181</v>
      </c>
      <c r="K703" s="13" t="s">
        <v>123</v>
      </c>
      <c r="L703" s="14">
        <v>75</v>
      </c>
      <c r="M703" s="14" t="s">
        <v>15</v>
      </c>
      <c r="N703" s="31"/>
      <c r="O703" s="14" t="s">
        <v>2</v>
      </c>
      <c r="P703" s="14" t="s">
        <v>35</v>
      </c>
      <c r="Q703" s="31">
        <v>8000</v>
      </c>
      <c r="R703" s="31">
        <v>2000</v>
      </c>
      <c r="S703" s="30">
        <v>5.1551239999999996E-3</v>
      </c>
      <c r="T703" s="66">
        <f t="shared" si="90"/>
        <v>0.38663429999999999</v>
      </c>
      <c r="U703" s="66">
        <f t="shared" si="91"/>
        <v>7.9939544150456968E-3</v>
      </c>
      <c r="V703" s="38">
        <f t="shared" si="92"/>
        <v>1.3665202699200001E-2</v>
      </c>
      <c r="W703" s="54">
        <v>2.6508000000000003</v>
      </c>
      <c r="X703" s="71" t="str">
        <f t="shared" si="98"/>
        <v>Q2 2023</v>
      </c>
      <c r="Y703" s="21">
        <f t="shared" si="93"/>
        <v>3840</v>
      </c>
      <c r="Z703" s="21">
        <f t="shared" si="94"/>
        <v>2160</v>
      </c>
      <c r="AA703" s="57">
        <f t="shared" si="95"/>
        <v>1550681.3056379822</v>
      </c>
      <c r="AB703" s="59">
        <f t="shared" si="96"/>
        <v>1.7777777777777777</v>
      </c>
      <c r="AC703" s="61">
        <f t="shared" si="97"/>
        <v>1905</v>
      </c>
    </row>
    <row r="704" spans="4:29">
      <c r="D704" s="12">
        <v>698</v>
      </c>
      <c r="E704" s="36" t="s">
        <v>68</v>
      </c>
      <c r="F704" s="16" t="s">
        <v>10</v>
      </c>
      <c r="G704" s="14" t="s">
        <v>39</v>
      </c>
      <c r="H704" s="13" t="s">
        <v>6</v>
      </c>
      <c r="I704" s="13" t="s">
        <v>108</v>
      </c>
      <c r="J704" s="13" t="s">
        <v>175</v>
      </c>
      <c r="K704" s="13" t="s">
        <v>123</v>
      </c>
      <c r="L704" s="14">
        <v>65</v>
      </c>
      <c r="M704" s="14" t="s">
        <v>52</v>
      </c>
      <c r="N704" s="31">
        <v>1000000</v>
      </c>
      <c r="O704" s="14" t="s">
        <v>2</v>
      </c>
      <c r="P704" s="14" t="s">
        <v>35</v>
      </c>
      <c r="Q704" s="31">
        <v>12096</v>
      </c>
      <c r="R704" s="31">
        <v>1344</v>
      </c>
      <c r="S704" s="30">
        <v>7.7945499999999997E-4</v>
      </c>
      <c r="T704" s="66">
        <f t="shared" si="90"/>
        <v>5.0664574999999996E-2</v>
      </c>
      <c r="U704" s="66">
        <f t="shared" si="91"/>
        <v>9.0785770758908008E-4</v>
      </c>
      <c r="V704" s="38">
        <f t="shared" si="92"/>
        <v>2.0661793140000001E-3</v>
      </c>
      <c r="W704" s="54">
        <v>2.6508000000000003</v>
      </c>
      <c r="X704" s="71" t="str">
        <f t="shared" si="98"/>
        <v>Q2 2023</v>
      </c>
      <c r="Y704" s="21">
        <f t="shared" si="93"/>
        <v>7680</v>
      </c>
      <c r="Z704" s="21">
        <f t="shared" si="94"/>
        <v>4320</v>
      </c>
      <c r="AA704" s="57">
        <f t="shared" si="95"/>
        <v>1164733.9584569733</v>
      </c>
      <c r="AB704" s="59">
        <f t="shared" si="96"/>
        <v>1.7777777777777777</v>
      </c>
      <c r="AC704" s="61">
        <f t="shared" si="97"/>
        <v>1651</v>
      </c>
    </row>
    <row r="705" spans="4:29">
      <c r="D705" s="12">
        <v>699</v>
      </c>
      <c r="E705" s="36" t="s">
        <v>68</v>
      </c>
      <c r="F705" s="16" t="s">
        <v>10</v>
      </c>
      <c r="G705" s="14" t="s">
        <v>39</v>
      </c>
      <c r="H705" s="13" t="s">
        <v>6</v>
      </c>
      <c r="I705" s="13" t="s">
        <v>108</v>
      </c>
      <c r="J705" s="13" t="s">
        <v>175</v>
      </c>
      <c r="K705" s="13" t="s">
        <v>123</v>
      </c>
      <c r="L705" s="14">
        <v>75</v>
      </c>
      <c r="M705" s="14" t="s">
        <v>52</v>
      </c>
      <c r="N705" s="31">
        <v>1000000</v>
      </c>
      <c r="O705" s="14" t="s">
        <v>2</v>
      </c>
      <c r="P705" s="14" t="s">
        <v>35</v>
      </c>
      <c r="Q705" s="31">
        <v>17279.640575999994</v>
      </c>
      <c r="R705" s="31">
        <v>1919.9600639999994</v>
      </c>
      <c r="S705" s="30">
        <v>2.7837090000000001E-3</v>
      </c>
      <c r="T705" s="66">
        <f t="shared" si="90"/>
        <v>0.20877817500000001</v>
      </c>
      <c r="U705" s="66">
        <f t="shared" si="91"/>
        <v>4.3166455066362026E-3</v>
      </c>
      <c r="V705" s="38">
        <f t="shared" si="92"/>
        <v>7.3790558172000011E-3</v>
      </c>
      <c r="W705" s="54">
        <v>2.6508000000000003</v>
      </c>
      <c r="X705" s="71" t="str">
        <f t="shared" si="98"/>
        <v>Q2 2023</v>
      </c>
      <c r="Y705" s="21">
        <f t="shared" si="93"/>
        <v>7680</v>
      </c>
      <c r="Z705" s="21">
        <f t="shared" si="94"/>
        <v>4320</v>
      </c>
      <c r="AA705" s="57">
        <f t="shared" si="95"/>
        <v>1550681.3056379822</v>
      </c>
      <c r="AB705" s="59">
        <f t="shared" si="96"/>
        <v>1.7777777777777777</v>
      </c>
      <c r="AC705" s="61">
        <f t="shared" si="97"/>
        <v>1905</v>
      </c>
    </row>
    <row r="706" spans="4:29">
      <c r="D706" s="12">
        <v>700</v>
      </c>
      <c r="E706" s="36" t="s">
        <v>68</v>
      </c>
      <c r="F706" s="16" t="s">
        <v>10</v>
      </c>
      <c r="G706" s="14" t="s">
        <v>39</v>
      </c>
      <c r="H706" s="13" t="s">
        <v>6</v>
      </c>
      <c r="I706" s="13" t="s">
        <v>108</v>
      </c>
      <c r="J706" s="13" t="s">
        <v>175</v>
      </c>
      <c r="K706" s="13" t="s">
        <v>123</v>
      </c>
      <c r="L706" s="14">
        <v>85</v>
      </c>
      <c r="M706" s="14" t="s">
        <v>52</v>
      </c>
      <c r="N706" s="31">
        <v>1000000</v>
      </c>
      <c r="O706" s="14" t="s">
        <v>2</v>
      </c>
      <c r="P706" s="14" t="s">
        <v>35</v>
      </c>
      <c r="Q706" s="31">
        <v>21060</v>
      </c>
      <c r="R706" s="31">
        <v>2340</v>
      </c>
      <c r="S706" s="30">
        <v>1.357086E-3</v>
      </c>
      <c r="T706" s="66">
        <f t="shared" si="90"/>
        <v>0.11535231</v>
      </c>
      <c r="U706" s="66">
        <f t="shared" si="91"/>
        <v>2.7029950235961542E-3</v>
      </c>
      <c r="V706" s="38">
        <f t="shared" si="92"/>
        <v>3.5973635688000003E-3</v>
      </c>
      <c r="W706" s="54">
        <v>2.6508000000000003</v>
      </c>
      <c r="X706" s="71" t="str">
        <f t="shared" si="98"/>
        <v>Q2 2023</v>
      </c>
      <c r="Y706" s="21">
        <f t="shared" si="93"/>
        <v>7680</v>
      </c>
      <c r="Z706" s="21">
        <f t="shared" si="94"/>
        <v>4320</v>
      </c>
      <c r="AA706" s="57">
        <f t="shared" si="95"/>
        <v>1991763.9881305636</v>
      </c>
      <c r="AB706" s="59">
        <f t="shared" si="96"/>
        <v>1.7777777777777777</v>
      </c>
      <c r="AC706" s="61">
        <f t="shared" si="97"/>
        <v>2159</v>
      </c>
    </row>
    <row r="707" spans="4:29">
      <c r="D707" s="12">
        <v>701</v>
      </c>
      <c r="E707" s="36" t="s">
        <v>68</v>
      </c>
      <c r="F707" s="16" t="s">
        <v>10</v>
      </c>
      <c r="G707" s="14" t="s">
        <v>39</v>
      </c>
      <c r="H707" s="13" t="s">
        <v>6</v>
      </c>
      <c r="I707" s="13" t="s">
        <v>93</v>
      </c>
      <c r="J707" s="13" t="s">
        <v>289</v>
      </c>
      <c r="K707" s="13"/>
      <c r="L707" s="14">
        <v>65</v>
      </c>
      <c r="M707" s="14" t="s">
        <v>15</v>
      </c>
      <c r="N707" s="31">
        <v>1000000</v>
      </c>
      <c r="O707" s="14" t="s">
        <v>2</v>
      </c>
      <c r="P707" s="14" t="s">
        <v>35</v>
      </c>
      <c r="Q707" s="31">
        <v>37440</v>
      </c>
      <c r="R707" s="31">
        <v>2340</v>
      </c>
      <c r="S707" s="30">
        <v>2.6223893000000002E-2</v>
      </c>
      <c r="T707" s="66">
        <f t="shared" si="90"/>
        <v>1.7045530450000002</v>
      </c>
      <c r="U707" s="66">
        <f t="shared" si="91"/>
        <v>3.0543858700042115E-2</v>
      </c>
      <c r="V707" s="38">
        <f t="shared" si="92"/>
        <v>6.9514295564400017E-2</v>
      </c>
      <c r="W707" s="54">
        <v>2.6508000000000003</v>
      </c>
      <c r="X707" s="71" t="str">
        <f t="shared" si="98"/>
        <v>Q2 2023</v>
      </c>
      <c r="Y707" s="21">
        <f t="shared" si="93"/>
        <v>3840</v>
      </c>
      <c r="Z707" s="21">
        <f t="shared" si="94"/>
        <v>2160</v>
      </c>
      <c r="AA707" s="57">
        <f t="shared" si="95"/>
        <v>1164733.9584569733</v>
      </c>
      <c r="AB707" s="59">
        <f t="shared" si="96"/>
        <v>1.7777777777777777</v>
      </c>
      <c r="AC707" s="61">
        <f t="shared" si="97"/>
        <v>1651</v>
      </c>
    </row>
    <row r="708" spans="4:29">
      <c r="D708" s="12">
        <v>702</v>
      </c>
      <c r="E708" s="36" t="s">
        <v>68</v>
      </c>
      <c r="F708" s="16" t="s">
        <v>10</v>
      </c>
      <c r="G708" s="14" t="s">
        <v>39</v>
      </c>
      <c r="H708" s="13" t="s">
        <v>6</v>
      </c>
      <c r="I708" s="13" t="s">
        <v>93</v>
      </c>
      <c r="J708" s="13" t="s">
        <v>290</v>
      </c>
      <c r="K708" s="13" t="s">
        <v>95</v>
      </c>
      <c r="L708" s="14">
        <v>65</v>
      </c>
      <c r="M708" s="14" t="s">
        <v>15</v>
      </c>
      <c r="N708" s="31">
        <v>1000000</v>
      </c>
      <c r="O708" s="14" t="s">
        <v>1</v>
      </c>
      <c r="P708" s="14" t="s">
        <v>35</v>
      </c>
      <c r="Q708" s="31">
        <v>3696</v>
      </c>
      <c r="R708" s="31">
        <v>231</v>
      </c>
      <c r="S708" s="30">
        <v>2.5887689999999999E-3</v>
      </c>
      <c r="T708" s="66">
        <f t="shared" si="90"/>
        <v>0.16826998499999998</v>
      </c>
      <c r="U708" s="66">
        <f t="shared" si="91"/>
        <v>3.0152271649007004E-3</v>
      </c>
      <c r="V708" s="38">
        <f t="shared" si="92"/>
        <v>6.8623088652000003E-3</v>
      </c>
      <c r="W708" s="54">
        <v>2.6508000000000003</v>
      </c>
      <c r="X708" s="71" t="str">
        <f t="shared" si="98"/>
        <v>Q2 2023</v>
      </c>
      <c r="Y708" s="21">
        <f t="shared" si="93"/>
        <v>3840</v>
      </c>
      <c r="Z708" s="21">
        <f t="shared" si="94"/>
        <v>2160</v>
      </c>
      <c r="AA708" s="57">
        <f t="shared" si="95"/>
        <v>1164733.9584569733</v>
      </c>
      <c r="AB708" s="59">
        <f t="shared" si="96"/>
        <v>1.7777777777777777</v>
      </c>
      <c r="AC708" s="61">
        <f t="shared" si="97"/>
        <v>1651</v>
      </c>
    </row>
    <row r="709" spans="4:29">
      <c r="D709" s="12">
        <v>703</v>
      </c>
      <c r="E709" s="36" t="s">
        <v>68</v>
      </c>
      <c r="F709" s="16" t="s">
        <v>10</v>
      </c>
      <c r="G709" s="14" t="s">
        <v>39</v>
      </c>
      <c r="H709" s="13" t="s">
        <v>6</v>
      </c>
      <c r="I709" s="13" t="s">
        <v>93</v>
      </c>
      <c r="J709" s="13" t="s">
        <v>290</v>
      </c>
      <c r="K709" s="13" t="s">
        <v>95</v>
      </c>
      <c r="L709" s="14">
        <v>98</v>
      </c>
      <c r="M709" s="14" t="s">
        <v>15</v>
      </c>
      <c r="N709" s="31">
        <v>1000000</v>
      </c>
      <c r="O709" s="14" t="s">
        <v>1</v>
      </c>
      <c r="P709" s="14" t="s">
        <v>35</v>
      </c>
      <c r="Q709" s="31">
        <v>16080</v>
      </c>
      <c r="R709" s="31">
        <v>1005</v>
      </c>
      <c r="S709" s="30">
        <v>2.2525650000000002E-3</v>
      </c>
      <c r="T709" s="66">
        <f t="shared" si="90"/>
        <v>0.22075137000000003</v>
      </c>
      <c r="U709" s="66">
        <f t="shared" si="91"/>
        <v>5.9638883946651344E-3</v>
      </c>
      <c r="V709" s="38">
        <f t="shared" si="92"/>
        <v>5.9710993020000011E-3</v>
      </c>
      <c r="W709" s="54">
        <v>2.6508000000000003</v>
      </c>
      <c r="X709" s="71" t="str">
        <f t="shared" si="98"/>
        <v>Q2 2023</v>
      </c>
      <c r="Y709" s="21">
        <f t="shared" si="93"/>
        <v>3840</v>
      </c>
      <c r="Z709" s="21">
        <f t="shared" si="94"/>
        <v>2160</v>
      </c>
      <c r="AA709" s="57">
        <f t="shared" si="95"/>
        <v>2647598.8016617205</v>
      </c>
      <c r="AB709" s="59">
        <f t="shared" si="96"/>
        <v>1.7777777777777777</v>
      </c>
      <c r="AC709" s="61">
        <f t="shared" si="97"/>
        <v>2489.1999999999998</v>
      </c>
    </row>
    <row r="710" spans="4:29">
      <c r="D710" s="12">
        <v>704</v>
      </c>
      <c r="E710" s="36" t="s">
        <v>68</v>
      </c>
      <c r="F710" s="16" t="s">
        <v>10</v>
      </c>
      <c r="G710" s="14" t="s">
        <v>39</v>
      </c>
      <c r="H710" s="13" t="s">
        <v>6</v>
      </c>
      <c r="I710" s="13" t="s">
        <v>76</v>
      </c>
      <c r="J710" s="13"/>
      <c r="K710" s="13" t="s">
        <v>123</v>
      </c>
      <c r="L710" s="14">
        <v>55</v>
      </c>
      <c r="M710" s="14" t="s">
        <v>15</v>
      </c>
      <c r="N710" s="31">
        <v>1000000</v>
      </c>
      <c r="O710" s="14" t="s">
        <v>1</v>
      </c>
      <c r="P710" s="14" t="s">
        <v>35</v>
      </c>
      <c r="Q710" s="31">
        <v>6804.6390532544374</v>
      </c>
      <c r="R710" s="31">
        <v>567.05325443786978</v>
      </c>
      <c r="S710" s="30">
        <v>0.13617531199999999</v>
      </c>
      <c r="T710" s="66">
        <f t="shared" si="90"/>
        <v>7.4896421599999998</v>
      </c>
      <c r="U710" s="66">
        <f t="shared" si="91"/>
        <v>0.11355958126020518</v>
      </c>
      <c r="V710" s="38">
        <f t="shared" si="92"/>
        <v>0.36097351704960001</v>
      </c>
      <c r="W710" s="54">
        <v>2.6508000000000003</v>
      </c>
      <c r="X710" s="71" t="str">
        <f t="shared" si="98"/>
        <v>Q2 2023</v>
      </c>
      <c r="Y710" s="21">
        <f t="shared" si="93"/>
        <v>3840</v>
      </c>
      <c r="Z710" s="21">
        <f t="shared" si="94"/>
        <v>2160</v>
      </c>
      <c r="AA710" s="57">
        <f t="shared" si="95"/>
        <v>833921.94658753707</v>
      </c>
      <c r="AB710" s="59">
        <f t="shared" si="96"/>
        <v>1.7777777777777777</v>
      </c>
      <c r="AC710" s="61">
        <f t="shared" si="97"/>
        <v>1397</v>
      </c>
    </row>
    <row r="711" spans="4:29">
      <c r="D711" s="12">
        <v>705</v>
      </c>
      <c r="E711" s="36" t="s">
        <v>68</v>
      </c>
      <c r="F711" s="16" t="s">
        <v>10</v>
      </c>
      <c r="G711" s="14" t="s">
        <v>39</v>
      </c>
      <c r="H711" s="13" t="s">
        <v>6</v>
      </c>
      <c r="I711" s="13" t="s">
        <v>76</v>
      </c>
      <c r="J711" s="13"/>
      <c r="K711" s="13" t="s">
        <v>123</v>
      </c>
      <c r="L711" s="14">
        <v>65</v>
      </c>
      <c r="M711" s="14" t="s">
        <v>15</v>
      </c>
      <c r="N711" s="31">
        <v>1000000</v>
      </c>
      <c r="O711" s="14" t="s">
        <v>1</v>
      </c>
      <c r="P711" s="14" t="s">
        <v>35</v>
      </c>
      <c r="Q711" s="31">
        <v>9504</v>
      </c>
      <c r="R711" s="31">
        <v>792</v>
      </c>
      <c r="S711" s="30">
        <v>0.26627337800000001</v>
      </c>
      <c r="T711" s="66">
        <f t="shared" ref="T711:T774" si="99">L711*S711</f>
        <v>17.307769570000001</v>
      </c>
      <c r="U711" s="66">
        <f t="shared" ref="U711:U774" si="100">S711*AA711/10^6</f>
        <v>0.31013764558964996</v>
      </c>
      <c r="V711" s="38">
        <f t="shared" ref="V711:V774" si="101">S711*W711</f>
        <v>0.70583747040240008</v>
      </c>
      <c r="W711" s="54">
        <v>2.6508000000000003</v>
      </c>
      <c r="X711" s="71" t="str">
        <f t="shared" si="98"/>
        <v>Q2 2023</v>
      </c>
      <c r="Y711" s="21">
        <f t="shared" ref="Y711:Y774" si="102">1*LEFT(M711, FIND("x", M711)-2)</f>
        <v>3840</v>
      </c>
      <c r="Z711" s="21">
        <f t="shared" ref="Z711:Z774" si="103">1*RIGHT(M711, LEN(M711)-FIND("x", M711)-1)</f>
        <v>2160</v>
      </c>
      <c r="AA711" s="57">
        <f t="shared" ref="AA711:AA774" si="104">AC711^2*AB711/(1+AB711^2)</f>
        <v>1164733.9584569733</v>
      </c>
      <c r="AB711" s="59">
        <f t="shared" ref="AB711:AB774" si="105">Y711/Z711</f>
        <v>1.7777777777777777</v>
      </c>
      <c r="AC711" s="61">
        <f t="shared" ref="AC711:AC774" si="106">L711*25.4</f>
        <v>1651</v>
      </c>
    </row>
    <row r="712" spans="4:29">
      <c r="D712" s="12">
        <v>706</v>
      </c>
      <c r="E712" s="36" t="s">
        <v>68</v>
      </c>
      <c r="F712" s="16" t="s">
        <v>10</v>
      </c>
      <c r="G712" s="14" t="s">
        <v>39</v>
      </c>
      <c r="H712" s="13" t="s">
        <v>6</v>
      </c>
      <c r="I712" s="13" t="s">
        <v>76</v>
      </c>
      <c r="J712" s="13"/>
      <c r="K712" s="13" t="s">
        <v>123</v>
      </c>
      <c r="L712" s="14">
        <v>75</v>
      </c>
      <c r="M712" s="14" t="s">
        <v>15</v>
      </c>
      <c r="N712" s="31">
        <v>1000000</v>
      </c>
      <c r="O712" s="14" t="s">
        <v>2</v>
      </c>
      <c r="P712" s="14" t="s">
        <v>35</v>
      </c>
      <c r="Q712" s="31">
        <v>13685.759999999997</v>
      </c>
      <c r="R712" s="31">
        <v>1140.4799999999998</v>
      </c>
      <c r="S712" s="30">
        <v>0.21910495099999999</v>
      </c>
      <c r="T712" s="66">
        <f t="shared" si="99"/>
        <v>16.432871325000001</v>
      </c>
      <c r="U712" s="66">
        <f t="shared" si="100"/>
        <v>0.33976195148842614</v>
      </c>
      <c r="V712" s="38">
        <f t="shared" si="101"/>
        <v>0.5808034041108</v>
      </c>
      <c r="W712" s="54">
        <v>2.6508000000000003</v>
      </c>
      <c r="X712" s="71" t="str">
        <f t="shared" ref="X712:X775" si="107">G712&amp;" "&amp;F712</f>
        <v>Q2 2023</v>
      </c>
      <c r="Y712" s="21">
        <f t="shared" si="102"/>
        <v>3840</v>
      </c>
      <c r="Z712" s="21">
        <f t="shared" si="103"/>
        <v>2160</v>
      </c>
      <c r="AA712" s="57">
        <f t="shared" si="104"/>
        <v>1550681.3056379822</v>
      </c>
      <c r="AB712" s="59">
        <f t="shared" si="105"/>
        <v>1.7777777777777777</v>
      </c>
      <c r="AC712" s="61">
        <f t="shared" si="106"/>
        <v>1905</v>
      </c>
    </row>
    <row r="713" spans="4:29">
      <c r="D713" s="12">
        <v>707</v>
      </c>
      <c r="E713" s="36" t="s">
        <v>68</v>
      </c>
      <c r="F713" s="16" t="s">
        <v>10</v>
      </c>
      <c r="G713" s="14" t="s">
        <v>40</v>
      </c>
      <c r="H713" s="13" t="s">
        <v>4</v>
      </c>
      <c r="I713" s="13" t="s">
        <v>31</v>
      </c>
      <c r="J713" s="13" t="s">
        <v>56</v>
      </c>
      <c r="K713" s="13" t="s">
        <v>57</v>
      </c>
      <c r="L713" s="14">
        <v>12.9</v>
      </c>
      <c r="M713" s="14" t="s">
        <v>16</v>
      </c>
      <c r="N713" s="31">
        <v>1000000</v>
      </c>
      <c r="O713" s="14" t="s">
        <v>2</v>
      </c>
      <c r="P713" s="14" t="s">
        <v>47</v>
      </c>
      <c r="Q713" s="31">
        <v>10384</v>
      </c>
      <c r="R713" s="31">
        <v>2596</v>
      </c>
      <c r="S713" s="30">
        <v>13.853729532999999</v>
      </c>
      <c r="T713" s="66">
        <f t="shared" si="99"/>
        <v>178.7131109757</v>
      </c>
      <c r="U713" s="66">
        <f t="shared" si="100"/>
        <v>0.71383097047579869</v>
      </c>
      <c r="V713" s="38">
        <f t="shared" si="101"/>
        <v>36.723466246076399</v>
      </c>
      <c r="W713" s="54">
        <v>2.6508000000000003</v>
      </c>
      <c r="X713" s="71" t="str">
        <f t="shared" si="107"/>
        <v>Q3 2023</v>
      </c>
      <c r="Y713" s="21">
        <f t="shared" si="102"/>
        <v>2732</v>
      </c>
      <c r="Z713" s="21">
        <f t="shared" si="103"/>
        <v>2048</v>
      </c>
      <c r="AA713" s="57">
        <f t="shared" si="104"/>
        <v>51526.267260771325</v>
      </c>
      <c r="AB713" s="59">
        <f t="shared" si="105"/>
        <v>1.333984375</v>
      </c>
      <c r="AC713" s="61">
        <f t="shared" si="106"/>
        <v>327.65999999999997</v>
      </c>
    </row>
    <row r="714" spans="4:29">
      <c r="D714" s="12">
        <v>708</v>
      </c>
      <c r="E714" s="36" t="s">
        <v>68</v>
      </c>
      <c r="F714" s="16" t="s">
        <v>10</v>
      </c>
      <c r="G714" s="14" t="s">
        <v>40</v>
      </c>
      <c r="H714" s="13" t="s">
        <v>90</v>
      </c>
      <c r="I714" s="13" t="s">
        <v>45</v>
      </c>
      <c r="J714" s="13" t="s">
        <v>101</v>
      </c>
      <c r="K714" s="13" t="s">
        <v>43</v>
      </c>
      <c r="L714" s="14">
        <v>16</v>
      </c>
      <c r="M714" s="14" t="s">
        <v>66</v>
      </c>
      <c r="N714" s="31">
        <v>1000000</v>
      </c>
      <c r="O714" s="14" t="s">
        <v>2</v>
      </c>
      <c r="P714" s="14" t="s">
        <v>47</v>
      </c>
      <c r="Q714" s="31">
        <v>4000</v>
      </c>
      <c r="R714" s="31">
        <v>1152</v>
      </c>
      <c r="S714" s="30">
        <v>8.0048514000000001E-2</v>
      </c>
      <c r="T714" s="66">
        <f t="shared" si="99"/>
        <v>1.280776224</v>
      </c>
      <c r="U714" s="66">
        <f t="shared" si="100"/>
        <v>5.9419727725004224E-3</v>
      </c>
      <c r="V714" s="38">
        <f t="shared" si="101"/>
        <v>0.21219260091120001</v>
      </c>
      <c r="W714" s="54">
        <v>2.6508000000000003</v>
      </c>
      <c r="X714" s="71" t="str">
        <f t="shared" si="107"/>
        <v>Q3 2023</v>
      </c>
      <c r="Y714" s="21">
        <f t="shared" si="102"/>
        <v>2560</v>
      </c>
      <c r="Z714" s="21">
        <f t="shared" si="103"/>
        <v>1600</v>
      </c>
      <c r="AA714" s="57">
        <f t="shared" si="104"/>
        <v>74229.644943820225</v>
      </c>
      <c r="AB714" s="59">
        <f t="shared" si="105"/>
        <v>1.6</v>
      </c>
      <c r="AC714" s="61">
        <f t="shared" si="106"/>
        <v>406.4</v>
      </c>
    </row>
    <row r="715" spans="4:29">
      <c r="D715" s="12">
        <v>709</v>
      </c>
      <c r="E715" s="36" t="s">
        <v>68</v>
      </c>
      <c r="F715" s="16" t="s">
        <v>10</v>
      </c>
      <c r="G715" s="14" t="s">
        <v>40</v>
      </c>
      <c r="H715" s="13" t="s">
        <v>90</v>
      </c>
      <c r="I715" s="13" t="s">
        <v>45</v>
      </c>
      <c r="J715" s="13" t="s">
        <v>46</v>
      </c>
      <c r="K715" s="13" t="s">
        <v>43</v>
      </c>
      <c r="L715" s="14">
        <v>17.3</v>
      </c>
      <c r="M715" s="14" t="s">
        <v>15</v>
      </c>
      <c r="N715" s="31">
        <v>1000000</v>
      </c>
      <c r="O715" s="14" t="s">
        <v>2</v>
      </c>
      <c r="P715" s="14" t="s">
        <v>47</v>
      </c>
      <c r="Q715" s="31">
        <v>10000</v>
      </c>
      <c r="R715" s="31">
        <v>240</v>
      </c>
      <c r="S715" s="30">
        <v>5.3365676000000001E-2</v>
      </c>
      <c r="T715" s="66">
        <f t="shared" si="99"/>
        <v>0.92322619480000001</v>
      </c>
      <c r="U715" s="66">
        <f t="shared" si="100"/>
        <v>4.4030563733197412E-3</v>
      </c>
      <c r="V715" s="38">
        <f t="shared" si="101"/>
        <v>0.14146173394080003</v>
      </c>
      <c r="W715" s="54">
        <v>2.6508000000000003</v>
      </c>
      <c r="X715" s="71" t="str">
        <f t="shared" si="107"/>
        <v>Q3 2023</v>
      </c>
      <c r="Y715" s="21">
        <f t="shared" si="102"/>
        <v>3840</v>
      </c>
      <c r="Z715" s="21">
        <f t="shared" si="103"/>
        <v>2160</v>
      </c>
      <c r="AA715" s="57">
        <f t="shared" si="104"/>
        <v>82507.272527002962</v>
      </c>
      <c r="AB715" s="59">
        <f t="shared" si="105"/>
        <v>1.7777777777777777</v>
      </c>
      <c r="AC715" s="61">
        <f t="shared" si="106"/>
        <v>439.42</v>
      </c>
    </row>
    <row r="716" spans="4:29">
      <c r="D716" s="12">
        <v>710</v>
      </c>
      <c r="E716" s="36" t="s">
        <v>68</v>
      </c>
      <c r="F716" s="16" t="s">
        <v>10</v>
      </c>
      <c r="G716" s="14" t="s">
        <v>40</v>
      </c>
      <c r="H716" s="13" t="s">
        <v>90</v>
      </c>
      <c r="I716" s="13" t="s">
        <v>45</v>
      </c>
      <c r="J716" s="13" t="s">
        <v>168</v>
      </c>
      <c r="K716" s="13" t="s">
        <v>43</v>
      </c>
      <c r="L716" s="14">
        <v>17.3</v>
      </c>
      <c r="M716" s="14" t="s">
        <v>15</v>
      </c>
      <c r="N716" s="31">
        <v>1000000</v>
      </c>
      <c r="O716" s="14" t="s">
        <v>2</v>
      </c>
      <c r="P716" s="14" t="s">
        <v>47</v>
      </c>
      <c r="Q716" s="31">
        <v>4032</v>
      </c>
      <c r="R716" s="31">
        <v>1008</v>
      </c>
      <c r="S716" s="30">
        <v>0.107585203</v>
      </c>
      <c r="T716" s="66">
        <f t="shared" si="99"/>
        <v>1.8612240119000001</v>
      </c>
      <c r="U716" s="66">
        <f t="shared" si="100"/>
        <v>8.8765616637939363E-3</v>
      </c>
      <c r="V716" s="38">
        <f t="shared" si="101"/>
        <v>0.28518685611240002</v>
      </c>
      <c r="W716" s="54">
        <v>2.6508000000000003</v>
      </c>
      <c r="X716" s="71" t="str">
        <f t="shared" si="107"/>
        <v>Q3 2023</v>
      </c>
      <c r="Y716" s="21">
        <f t="shared" si="102"/>
        <v>3840</v>
      </c>
      <c r="Z716" s="21">
        <f t="shared" si="103"/>
        <v>2160</v>
      </c>
      <c r="AA716" s="57">
        <f t="shared" si="104"/>
        <v>82507.272527002962</v>
      </c>
      <c r="AB716" s="59">
        <f t="shared" si="105"/>
        <v>1.7777777777777777</v>
      </c>
      <c r="AC716" s="61">
        <f t="shared" si="106"/>
        <v>439.42</v>
      </c>
    </row>
    <row r="717" spans="4:29">
      <c r="D717" s="12">
        <v>711</v>
      </c>
      <c r="E717" s="36" t="s">
        <v>68</v>
      </c>
      <c r="F717" s="16" t="s">
        <v>10</v>
      </c>
      <c r="G717" s="14" t="s">
        <v>40</v>
      </c>
      <c r="H717" s="13" t="s">
        <v>90</v>
      </c>
      <c r="I717" s="13" t="s">
        <v>31</v>
      </c>
      <c r="J717" s="13" t="s">
        <v>216</v>
      </c>
      <c r="K717" s="13" t="s">
        <v>57</v>
      </c>
      <c r="L717" s="14">
        <v>14.2</v>
      </c>
      <c r="M717" s="14" t="s">
        <v>63</v>
      </c>
      <c r="N717" s="31">
        <v>1000000</v>
      </c>
      <c r="O717" s="14" t="s">
        <v>2</v>
      </c>
      <c r="P717" s="14" t="s">
        <v>47</v>
      </c>
      <c r="Q717" s="31">
        <v>10384</v>
      </c>
      <c r="R717" s="31">
        <v>2596</v>
      </c>
      <c r="S717" s="30">
        <v>15.239102486</v>
      </c>
      <c r="T717" s="66">
        <f t="shared" si="99"/>
        <v>216.3952553012</v>
      </c>
      <c r="U717" s="66">
        <f t="shared" si="100"/>
        <v>0.90556764214703489</v>
      </c>
      <c r="V717" s="38">
        <f t="shared" si="101"/>
        <v>40.395812869888807</v>
      </c>
      <c r="W717" s="54">
        <v>2.6508000000000003</v>
      </c>
      <c r="X717" s="71" t="str">
        <f t="shared" si="107"/>
        <v>Q3 2023</v>
      </c>
      <c r="Y717" s="21">
        <f t="shared" si="102"/>
        <v>3024</v>
      </c>
      <c r="Z717" s="21">
        <f t="shared" si="103"/>
        <v>1964</v>
      </c>
      <c r="AA717" s="57">
        <f t="shared" si="104"/>
        <v>59423.948554645533</v>
      </c>
      <c r="AB717" s="59">
        <f t="shared" si="105"/>
        <v>1.539714867617108</v>
      </c>
      <c r="AC717" s="61">
        <f t="shared" si="106"/>
        <v>360.67999999999995</v>
      </c>
    </row>
    <row r="718" spans="4:29">
      <c r="D718" s="12">
        <v>712</v>
      </c>
      <c r="E718" s="36" t="s">
        <v>68</v>
      </c>
      <c r="F718" s="16" t="s">
        <v>10</v>
      </c>
      <c r="G718" s="14" t="s">
        <v>40</v>
      </c>
      <c r="H718" s="13" t="s">
        <v>90</v>
      </c>
      <c r="I718" s="13" t="s">
        <v>31</v>
      </c>
      <c r="J718" s="13" t="s">
        <v>62</v>
      </c>
      <c r="K718" s="13" t="s">
        <v>57</v>
      </c>
      <c r="L718" s="14">
        <v>16.2</v>
      </c>
      <c r="M718" s="14" t="s">
        <v>64</v>
      </c>
      <c r="N718" s="31">
        <v>1000000</v>
      </c>
      <c r="O718" s="14" t="s">
        <v>2</v>
      </c>
      <c r="P718" s="14" t="s">
        <v>47</v>
      </c>
      <c r="Q718" s="31">
        <v>10384</v>
      </c>
      <c r="R718" s="31">
        <v>2596</v>
      </c>
      <c r="S718" s="30">
        <v>2.7707459069999998</v>
      </c>
      <c r="T718" s="66">
        <f t="shared" si="99"/>
        <v>44.886083693399996</v>
      </c>
      <c r="U718" s="66">
        <f t="shared" si="100"/>
        <v>0.21388176678205928</v>
      </c>
      <c r="V718" s="38">
        <f t="shared" si="101"/>
        <v>7.3446932502756006</v>
      </c>
      <c r="W718" s="54">
        <v>2.6508000000000003</v>
      </c>
      <c r="X718" s="71" t="str">
        <f t="shared" si="107"/>
        <v>Q3 2023</v>
      </c>
      <c r="Y718" s="21">
        <f t="shared" si="102"/>
        <v>3456</v>
      </c>
      <c r="Z718" s="21">
        <f t="shared" si="103"/>
        <v>2234</v>
      </c>
      <c r="AA718" s="57">
        <f t="shared" si="104"/>
        <v>77192.847688309979</v>
      </c>
      <c r="AB718" s="59">
        <f t="shared" si="105"/>
        <v>1.5470008952551477</v>
      </c>
      <c r="AC718" s="61">
        <f t="shared" si="106"/>
        <v>411.47999999999996</v>
      </c>
    </row>
    <row r="719" spans="4:29">
      <c r="D719" s="12">
        <v>713</v>
      </c>
      <c r="E719" s="36" t="s">
        <v>68</v>
      </c>
      <c r="F719" s="16" t="s">
        <v>10</v>
      </c>
      <c r="G719" s="14" t="s">
        <v>40</v>
      </c>
      <c r="H719" s="13" t="s">
        <v>90</v>
      </c>
      <c r="I719" s="13" t="s">
        <v>102</v>
      </c>
      <c r="J719" s="13" t="s">
        <v>103</v>
      </c>
      <c r="K719" s="13" t="s">
        <v>43</v>
      </c>
      <c r="L719" s="14">
        <v>16</v>
      </c>
      <c r="M719" s="14" t="s">
        <v>66</v>
      </c>
      <c r="N719" s="31">
        <v>1000000</v>
      </c>
      <c r="O719" s="14" t="s">
        <v>2</v>
      </c>
      <c r="P719" s="14" t="s">
        <v>47</v>
      </c>
      <c r="Q719" s="31">
        <v>4000</v>
      </c>
      <c r="R719" s="31">
        <v>1152</v>
      </c>
      <c r="S719" s="30">
        <v>8.0048514000000001E-2</v>
      </c>
      <c r="T719" s="66">
        <f t="shared" si="99"/>
        <v>1.280776224</v>
      </c>
      <c r="U719" s="66">
        <f t="shared" si="100"/>
        <v>5.9419727725004224E-3</v>
      </c>
      <c r="V719" s="38">
        <f t="shared" si="101"/>
        <v>0.21219260091120001</v>
      </c>
      <c r="W719" s="54">
        <v>2.6508000000000003</v>
      </c>
      <c r="X719" s="71" t="str">
        <f t="shared" si="107"/>
        <v>Q3 2023</v>
      </c>
      <c r="Y719" s="21">
        <f t="shared" si="102"/>
        <v>2560</v>
      </c>
      <c r="Z719" s="21">
        <f t="shared" si="103"/>
        <v>1600</v>
      </c>
      <c r="AA719" s="57">
        <f t="shared" si="104"/>
        <v>74229.644943820225</v>
      </c>
      <c r="AB719" s="59">
        <f t="shared" si="105"/>
        <v>1.6</v>
      </c>
      <c r="AC719" s="61">
        <f t="shared" si="106"/>
        <v>406.4</v>
      </c>
    </row>
    <row r="720" spans="4:29">
      <c r="D720" s="12">
        <v>714</v>
      </c>
      <c r="E720" s="36" t="s">
        <v>68</v>
      </c>
      <c r="F720" s="16" t="s">
        <v>10</v>
      </c>
      <c r="G720" s="14" t="s">
        <v>40</v>
      </c>
      <c r="H720" s="13" t="s">
        <v>90</v>
      </c>
      <c r="I720" s="13" t="s">
        <v>102</v>
      </c>
      <c r="J720" s="13" t="s">
        <v>104</v>
      </c>
      <c r="K720" s="13" t="s">
        <v>43</v>
      </c>
      <c r="L720" s="14">
        <v>17.3</v>
      </c>
      <c r="M720" s="14" t="s">
        <v>15</v>
      </c>
      <c r="N720" s="31">
        <v>1000000</v>
      </c>
      <c r="O720" s="14" t="s">
        <v>2</v>
      </c>
      <c r="P720" s="14" t="s">
        <v>47</v>
      </c>
      <c r="Q720" s="31">
        <v>4000</v>
      </c>
      <c r="R720" s="31">
        <v>1152</v>
      </c>
      <c r="S720" s="30">
        <v>8.0048514000000001E-2</v>
      </c>
      <c r="T720" s="66">
        <f t="shared" si="99"/>
        <v>1.3848392922000001</v>
      </c>
      <c r="U720" s="66">
        <f t="shared" si="100"/>
        <v>6.6045845599796123E-3</v>
      </c>
      <c r="V720" s="38">
        <f t="shared" si="101"/>
        <v>0.21219260091120001</v>
      </c>
      <c r="W720" s="54">
        <v>2.6508000000000003</v>
      </c>
      <c r="X720" s="71" t="str">
        <f t="shared" si="107"/>
        <v>Q3 2023</v>
      </c>
      <c r="Y720" s="21">
        <f t="shared" si="102"/>
        <v>3840</v>
      </c>
      <c r="Z720" s="21">
        <f t="shared" si="103"/>
        <v>2160</v>
      </c>
      <c r="AA720" s="57">
        <f t="shared" si="104"/>
        <v>82507.272527002962</v>
      </c>
      <c r="AB720" s="59">
        <f t="shared" si="105"/>
        <v>1.7777777777777777</v>
      </c>
      <c r="AC720" s="61">
        <f t="shared" si="106"/>
        <v>439.42</v>
      </c>
    </row>
    <row r="721" spans="4:29">
      <c r="D721" s="12">
        <v>715</v>
      </c>
      <c r="E721" s="36" t="s">
        <v>68</v>
      </c>
      <c r="F721" s="16" t="s">
        <v>10</v>
      </c>
      <c r="G721" s="14" t="s">
        <v>40</v>
      </c>
      <c r="H721" s="13" t="s">
        <v>90</v>
      </c>
      <c r="I721" s="13" t="s">
        <v>54</v>
      </c>
      <c r="J721" s="13" t="s">
        <v>92</v>
      </c>
      <c r="K721" s="13" t="s">
        <v>43</v>
      </c>
      <c r="L721" s="14">
        <v>17.3</v>
      </c>
      <c r="M721" s="14" t="s">
        <v>15</v>
      </c>
      <c r="N721" s="31">
        <v>1000000</v>
      </c>
      <c r="O721" s="14" t="s">
        <v>2</v>
      </c>
      <c r="P721" s="14" t="s">
        <v>47</v>
      </c>
      <c r="Q721" s="31">
        <v>4000</v>
      </c>
      <c r="R721" s="31">
        <v>1152</v>
      </c>
      <c r="S721" s="30">
        <v>8.0048514000000001E-2</v>
      </c>
      <c r="T721" s="66">
        <f t="shared" si="99"/>
        <v>1.3848392922000001</v>
      </c>
      <c r="U721" s="66">
        <f t="shared" si="100"/>
        <v>6.6045845599796123E-3</v>
      </c>
      <c r="V721" s="38">
        <f t="shared" si="101"/>
        <v>0.21219260091120001</v>
      </c>
      <c r="W721" s="54">
        <v>2.6508000000000003</v>
      </c>
      <c r="X721" s="71" t="str">
        <f t="shared" si="107"/>
        <v>Q3 2023</v>
      </c>
      <c r="Y721" s="21">
        <f t="shared" si="102"/>
        <v>3840</v>
      </c>
      <c r="Z721" s="21">
        <f t="shared" si="103"/>
        <v>2160</v>
      </c>
      <c r="AA721" s="57">
        <f t="shared" si="104"/>
        <v>82507.272527002962</v>
      </c>
      <c r="AB721" s="59">
        <f t="shared" si="105"/>
        <v>1.7777777777777777</v>
      </c>
      <c r="AC721" s="61">
        <f t="shared" si="106"/>
        <v>439.42</v>
      </c>
    </row>
    <row r="722" spans="4:29">
      <c r="D722" s="12">
        <v>716</v>
      </c>
      <c r="E722" s="36" t="s">
        <v>68</v>
      </c>
      <c r="F722" s="16" t="s">
        <v>10</v>
      </c>
      <c r="G722" s="14" t="s">
        <v>40</v>
      </c>
      <c r="H722" s="13" t="s">
        <v>90</v>
      </c>
      <c r="I722" s="13" t="s">
        <v>54</v>
      </c>
      <c r="J722" s="13" t="s">
        <v>92</v>
      </c>
      <c r="K722" s="13" t="s">
        <v>43</v>
      </c>
      <c r="L722" s="14">
        <v>16</v>
      </c>
      <c r="M722" s="14" t="s">
        <v>66</v>
      </c>
      <c r="N722" s="31">
        <v>1000000</v>
      </c>
      <c r="O722" s="14" t="s">
        <v>2</v>
      </c>
      <c r="P722" s="14" t="s">
        <v>47</v>
      </c>
      <c r="Q722" s="31">
        <v>4000</v>
      </c>
      <c r="R722" s="31">
        <v>1152</v>
      </c>
      <c r="S722" s="30">
        <v>0.266828381</v>
      </c>
      <c r="T722" s="66">
        <f t="shared" si="99"/>
        <v>4.2692540960000001</v>
      </c>
      <c r="U722" s="66">
        <f t="shared" si="100"/>
        <v>1.9806575982564387E-2</v>
      </c>
      <c r="V722" s="38">
        <f t="shared" si="101"/>
        <v>0.70730867235480011</v>
      </c>
      <c r="W722" s="54">
        <v>2.6508000000000003</v>
      </c>
      <c r="X722" s="71" t="str">
        <f t="shared" si="107"/>
        <v>Q3 2023</v>
      </c>
      <c r="Y722" s="21">
        <f t="shared" si="102"/>
        <v>2560</v>
      </c>
      <c r="Z722" s="21">
        <f t="shared" si="103"/>
        <v>1600</v>
      </c>
      <c r="AA722" s="57">
        <f t="shared" si="104"/>
        <v>74229.644943820225</v>
      </c>
      <c r="AB722" s="59">
        <f t="shared" si="105"/>
        <v>1.6</v>
      </c>
      <c r="AC722" s="61">
        <f t="shared" si="106"/>
        <v>406.4</v>
      </c>
    </row>
    <row r="723" spans="4:29">
      <c r="D723" s="12">
        <v>717</v>
      </c>
      <c r="E723" s="36" t="s">
        <v>68</v>
      </c>
      <c r="F723" s="16" t="s">
        <v>10</v>
      </c>
      <c r="G723" s="14" t="s">
        <v>40</v>
      </c>
      <c r="H723" s="13" t="s">
        <v>90</v>
      </c>
      <c r="I723" s="13" t="s">
        <v>54</v>
      </c>
      <c r="J723" s="13" t="s">
        <v>92</v>
      </c>
      <c r="K723" s="13" t="s">
        <v>43</v>
      </c>
      <c r="L723" s="14">
        <v>18</v>
      </c>
      <c r="M723" s="14" t="s">
        <v>66</v>
      </c>
      <c r="N723" s="31">
        <v>1000000</v>
      </c>
      <c r="O723" s="14" t="s">
        <v>2</v>
      </c>
      <c r="P723" s="14" t="s">
        <v>47</v>
      </c>
      <c r="Q723" s="31">
        <v>4000</v>
      </c>
      <c r="R723" s="31">
        <v>1152</v>
      </c>
      <c r="S723" s="30">
        <v>0.160097029</v>
      </c>
      <c r="T723" s="66">
        <f t="shared" si="99"/>
        <v>2.8817465220000003</v>
      </c>
      <c r="U723" s="66">
        <f t="shared" si="100"/>
        <v>1.5040618674338587E-2</v>
      </c>
      <c r="V723" s="38">
        <f t="shared" si="101"/>
        <v>0.42438520447320005</v>
      </c>
      <c r="W723" s="54">
        <v>2.6508000000000003</v>
      </c>
      <c r="X723" s="71" t="str">
        <f t="shared" si="107"/>
        <v>Q3 2023</v>
      </c>
      <c r="Y723" s="21">
        <f t="shared" si="102"/>
        <v>2560</v>
      </c>
      <c r="Z723" s="21">
        <f t="shared" si="103"/>
        <v>1600</v>
      </c>
      <c r="AA723" s="57">
        <f t="shared" si="104"/>
        <v>93946.894382022467</v>
      </c>
      <c r="AB723" s="59">
        <f t="shared" si="105"/>
        <v>1.6</v>
      </c>
      <c r="AC723" s="61">
        <f t="shared" si="106"/>
        <v>457.2</v>
      </c>
    </row>
    <row r="724" spans="4:29">
      <c r="D724" s="12">
        <v>718</v>
      </c>
      <c r="E724" s="36" t="s">
        <v>68</v>
      </c>
      <c r="F724" s="16" t="s">
        <v>10</v>
      </c>
      <c r="G724" s="14" t="s">
        <v>40</v>
      </c>
      <c r="H724" s="13" t="s">
        <v>90</v>
      </c>
      <c r="I724" s="13" t="s">
        <v>54</v>
      </c>
      <c r="J724" s="13" t="s">
        <v>169</v>
      </c>
      <c r="K724" s="13" t="s">
        <v>43</v>
      </c>
      <c r="L724" s="14">
        <v>17</v>
      </c>
      <c r="M724" s="14" t="s">
        <v>66</v>
      </c>
      <c r="N724" s="31">
        <v>1000000</v>
      </c>
      <c r="O724" s="14" t="s">
        <v>2</v>
      </c>
      <c r="P724" s="14" t="s">
        <v>47</v>
      </c>
      <c r="Q724" s="31">
        <v>4000</v>
      </c>
      <c r="R724" s="31">
        <v>1152</v>
      </c>
      <c r="S724" s="30">
        <v>8.0048514000000001E-2</v>
      </c>
      <c r="T724" s="66">
        <f t="shared" si="99"/>
        <v>1.360824738</v>
      </c>
      <c r="U724" s="66">
        <f t="shared" si="100"/>
        <v>6.7079302002055526E-3</v>
      </c>
      <c r="V724" s="38">
        <f t="shared" si="101"/>
        <v>0.21219260091120001</v>
      </c>
      <c r="W724" s="54">
        <v>2.6508000000000003</v>
      </c>
      <c r="X724" s="71" t="str">
        <f t="shared" si="107"/>
        <v>Q3 2023</v>
      </c>
      <c r="Y724" s="21">
        <f t="shared" si="102"/>
        <v>2560</v>
      </c>
      <c r="Z724" s="21">
        <f t="shared" si="103"/>
        <v>1600</v>
      </c>
      <c r="AA724" s="57">
        <f t="shared" si="104"/>
        <v>83798.310112359526</v>
      </c>
      <c r="AB724" s="59">
        <f t="shared" si="105"/>
        <v>1.6</v>
      </c>
      <c r="AC724" s="61">
        <f t="shared" si="106"/>
        <v>431.79999999999995</v>
      </c>
    </row>
    <row r="725" spans="4:29">
      <c r="D725" s="12">
        <v>719</v>
      </c>
      <c r="E725" s="36" t="s">
        <v>68</v>
      </c>
      <c r="F725" s="16" t="s">
        <v>10</v>
      </c>
      <c r="G725" s="14" t="s">
        <v>40</v>
      </c>
      <c r="H725" s="13" t="s">
        <v>90</v>
      </c>
      <c r="I725" s="13" t="s">
        <v>54</v>
      </c>
      <c r="J725" s="13" t="s">
        <v>170</v>
      </c>
      <c r="K725" s="13" t="s">
        <v>43</v>
      </c>
      <c r="L725" s="14">
        <v>14</v>
      </c>
      <c r="M725" s="14" t="s">
        <v>66</v>
      </c>
      <c r="N725" s="31">
        <v>1000000</v>
      </c>
      <c r="O725" s="14" t="s">
        <v>2</v>
      </c>
      <c r="P725" s="14" t="s">
        <v>47</v>
      </c>
      <c r="Q725" s="31">
        <v>4000</v>
      </c>
      <c r="R725" s="31">
        <v>1152</v>
      </c>
      <c r="S725" s="30">
        <v>0.106731352</v>
      </c>
      <c r="T725" s="66">
        <f t="shared" si="99"/>
        <v>1.4942389280000001</v>
      </c>
      <c r="U725" s="66">
        <f t="shared" si="100"/>
        <v>6.0657638719275138E-3</v>
      </c>
      <c r="V725" s="38">
        <f t="shared" si="101"/>
        <v>0.28292346788160005</v>
      </c>
      <c r="W725" s="54">
        <v>2.6508000000000003</v>
      </c>
      <c r="X725" s="71" t="str">
        <f t="shared" si="107"/>
        <v>Q3 2023</v>
      </c>
      <c r="Y725" s="21">
        <f t="shared" si="102"/>
        <v>2560</v>
      </c>
      <c r="Z725" s="21">
        <f t="shared" si="103"/>
        <v>1600</v>
      </c>
      <c r="AA725" s="57">
        <f t="shared" si="104"/>
        <v>56832.071910112347</v>
      </c>
      <c r="AB725" s="59">
        <f t="shared" si="105"/>
        <v>1.6</v>
      </c>
      <c r="AC725" s="61">
        <f t="shared" si="106"/>
        <v>355.59999999999997</v>
      </c>
    </row>
    <row r="726" spans="4:29">
      <c r="D726" s="12">
        <v>720</v>
      </c>
      <c r="E726" s="36" t="s">
        <v>68</v>
      </c>
      <c r="F726" s="16" t="s">
        <v>10</v>
      </c>
      <c r="G726" s="14" t="s">
        <v>40</v>
      </c>
      <c r="H726" s="13" t="s">
        <v>90</v>
      </c>
      <c r="I726" s="13" t="s">
        <v>109</v>
      </c>
      <c r="J726" s="13" t="s">
        <v>127</v>
      </c>
      <c r="K726" s="13" t="s">
        <v>43</v>
      </c>
      <c r="L726" s="14">
        <v>16.2</v>
      </c>
      <c r="M726" s="14" t="s">
        <v>66</v>
      </c>
      <c r="N726" s="31">
        <v>1000000</v>
      </c>
      <c r="O726" s="14" t="s">
        <v>2</v>
      </c>
      <c r="P726" s="14" t="s">
        <v>47</v>
      </c>
      <c r="Q726" s="31">
        <v>4000</v>
      </c>
      <c r="R726" s="31">
        <v>512</v>
      </c>
      <c r="S726" s="30">
        <v>0.213462705</v>
      </c>
      <c r="T726" s="66">
        <f t="shared" si="99"/>
        <v>3.4580958209999997</v>
      </c>
      <c r="U726" s="66">
        <f t="shared" si="100"/>
        <v>1.6243868142920011E-2</v>
      </c>
      <c r="V726" s="38">
        <f t="shared" si="101"/>
        <v>0.56584693841400002</v>
      </c>
      <c r="W726" s="54">
        <v>2.6508000000000003</v>
      </c>
      <c r="X726" s="71" t="str">
        <f t="shared" si="107"/>
        <v>Q3 2023</v>
      </c>
      <c r="Y726" s="21">
        <f t="shared" si="102"/>
        <v>2560</v>
      </c>
      <c r="Z726" s="21">
        <f t="shared" si="103"/>
        <v>1600</v>
      </c>
      <c r="AA726" s="57">
        <f t="shared" si="104"/>
        <v>76096.984449438183</v>
      </c>
      <c r="AB726" s="59">
        <f t="shared" si="105"/>
        <v>1.6</v>
      </c>
      <c r="AC726" s="61">
        <f t="shared" si="106"/>
        <v>411.47999999999996</v>
      </c>
    </row>
    <row r="727" spans="4:29">
      <c r="D727" s="12">
        <v>721</v>
      </c>
      <c r="E727" s="36" t="s">
        <v>68</v>
      </c>
      <c r="F727" s="16" t="s">
        <v>10</v>
      </c>
      <c r="G727" s="14" t="s">
        <v>40</v>
      </c>
      <c r="H727" s="13" t="s">
        <v>90</v>
      </c>
      <c r="I727" s="13" t="s">
        <v>109</v>
      </c>
      <c r="J727" s="13" t="s">
        <v>110</v>
      </c>
      <c r="K727" s="13" t="s">
        <v>43</v>
      </c>
      <c r="L727" s="14">
        <v>16.2</v>
      </c>
      <c r="M727" s="14" t="s">
        <v>64</v>
      </c>
      <c r="N727" s="31">
        <v>1000000</v>
      </c>
      <c r="O727" s="14" t="s">
        <v>2</v>
      </c>
      <c r="P727" s="14" t="s">
        <v>47</v>
      </c>
      <c r="Q727" s="31">
        <v>4000</v>
      </c>
      <c r="R727" s="31">
        <v>512</v>
      </c>
      <c r="S727" s="30">
        <v>8.0048514000000001E-2</v>
      </c>
      <c r="T727" s="66">
        <f t="shared" si="99"/>
        <v>1.2967859267999999</v>
      </c>
      <c r="U727" s="66">
        <f t="shared" si="100"/>
        <v>6.1791727488775487E-3</v>
      </c>
      <c r="V727" s="38">
        <f t="shared" si="101"/>
        <v>0.21219260091120001</v>
      </c>
      <c r="W727" s="54">
        <v>2.6508000000000003</v>
      </c>
      <c r="X727" s="71" t="str">
        <f t="shared" si="107"/>
        <v>Q3 2023</v>
      </c>
      <c r="Y727" s="21">
        <f t="shared" si="102"/>
        <v>3456</v>
      </c>
      <c r="Z727" s="21">
        <f t="shared" si="103"/>
        <v>2234</v>
      </c>
      <c r="AA727" s="57">
        <f t="shared" si="104"/>
        <v>77192.847688309979</v>
      </c>
      <c r="AB727" s="59">
        <f t="shared" si="105"/>
        <v>1.5470008952551477</v>
      </c>
      <c r="AC727" s="61">
        <f t="shared" si="106"/>
        <v>411.47999999999996</v>
      </c>
    </row>
    <row r="728" spans="4:29">
      <c r="D728" s="12">
        <v>722</v>
      </c>
      <c r="E728" s="36" t="s">
        <v>68</v>
      </c>
      <c r="F728" s="16" t="s">
        <v>10</v>
      </c>
      <c r="G728" s="14" t="s">
        <v>40</v>
      </c>
      <c r="H728" s="13" t="s">
        <v>90</v>
      </c>
      <c r="I728" s="13" t="s">
        <v>135</v>
      </c>
      <c r="J728" s="13" t="s">
        <v>136</v>
      </c>
      <c r="K728" s="13"/>
      <c r="L728" s="14">
        <v>16.2</v>
      </c>
      <c r="M728" s="14" t="s">
        <v>66</v>
      </c>
      <c r="N728" s="31">
        <v>1000000</v>
      </c>
      <c r="O728" s="14" t="s">
        <v>2</v>
      </c>
      <c r="P728" s="14" t="s">
        <v>47</v>
      </c>
      <c r="Q728" s="31">
        <v>4000</v>
      </c>
      <c r="R728" s="31">
        <v>512</v>
      </c>
      <c r="S728" s="30">
        <v>0.48029108599999998</v>
      </c>
      <c r="T728" s="66">
        <f t="shared" si="99"/>
        <v>7.7807155931999992</v>
      </c>
      <c r="U728" s="66">
        <f t="shared" si="100"/>
        <v>3.6548703302545782E-2</v>
      </c>
      <c r="V728" s="38">
        <f t="shared" si="101"/>
        <v>1.2731556107688</v>
      </c>
      <c r="W728" s="54">
        <v>2.6508000000000003</v>
      </c>
      <c r="X728" s="71" t="str">
        <f t="shared" si="107"/>
        <v>Q3 2023</v>
      </c>
      <c r="Y728" s="21">
        <f t="shared" si="102"/>
        <v>2560</v>
      </c>
      <c r="Z728" s="21">
        <f t="shared" si="103"/>
        <v>1600</v>
      </c>
      <c r="AA728" s="57">
        <f t="shared" si="104"/>
        <v>76096.984449438183</v>
      </c>
      <c r="AB728" s="59">
        <f t="shared" si="105"/>
        <v>1.6</v>
      </c>
      <c r="AC728" s="61">
        <f t="shared" si="106"/>
        <v>411.47999999999996</v>
      </c>
    </row>
    <row r="729" spans="4:29">
      <c r="D729" s="12">
        <v>723</v>
      </c>
      <c r="E729" s="36" t="s">
        <v>68</v>
      </c>
      <c r="F729" s="16" t="s">
        <v>10</v>
      </c>
      <c r="G729" s="14" t="s">
        <v>40</v>
      </c>
      <c r="H729" s="13" t="s">
        <v>90</v>
      </c>
      <c r="I729" s="13" t="s">
        <v>135</v>
      </c>
      <c r="J729" s="13" t="s">
        <v>171</v>
      </c>
      <c r="K729" s="13" t="s">
        <v>98</v>
      </c>
      <c r="L729" s="14">
        <v>16</v>
      </c>
      <c r="M729" s="14" t="s">
        <v>172</v>
      </c>
      <c r="N729" s="31">
        <v>1000000</v>
      </c>
      <c r="O729" s="14" t="s">
        <v>2</v>
      </c>
      <c r="P729" s="14" t="s">
        <v>47</v>
      </c>
      <c r="Q729" s="31">
        <v>4000</v>
      </c>
      <c r="R729" s="31">
        <v>1000</v>
      </c>
      <c r="S729" s="30">
        <v>0.160097029</v>
      </c>
      <c r="T729" s="66">
        <f t="shared" si="99"/>
        <v>2.561552464</v>
      </c>
      <c r="U729" s="66">
        <f t="shared" si="100"/>
        <v>1.188394561923049E-2</v>
      </c>
      <c r="V729" s="38">
        <f t="shared" si="101"/>
        <v>0.42438520447320005</v>
      </c>
      <c r="W729" s="54">
        <v>2.6508000000000003</v>
      </c>
      <c r="X729" s="71" t="str">
        <f t="shared" si="107"/>
        <v>Q3 2023</v>
      </c>
      <c r="Y729" s="21">
        <f t="shared" si="102"/>
        <v>3200</v>
      </c>
      <c r="Z729" s="21">
        <f t="shared" si="103"/>
        <v>2000</v>
      </c>
      <c r="AA729" s="57">
        <f t="shared" si="104"/>
        <v>74229.644943820225</v>
      </c>
      <c r="AB729" s="59">
        <f t="shared" si="105"/>
        <v>1.6</v>
      </c>
      <c r="AC729" s="61">
        <f t="shared" si="106"/>
        <v>406.4</v>
      </c>
    </row>
    <row r="730" spans="4:29">
      <c r="D730" s="12">
        <v>724</v>
      </c>
      <c r="E730" s="36" t="s">
        <v>68</v>
      </c>
      <c r="F730" s="16" t="s">
        <v>10</v>
      </c>
      <c r="G730" s="14" t="s">
        <v>40</v>
      </c>
      <c r="H730" s="13" t="s">
        <v>90</v>
      </c>
      <c r="I730" s="13" t="s">
        <v>135</v>
      </c>
      <c r="J730" s="13" t="s">
        <v>171</v>
      </c>
      <c r="K730" s="13" t="s">
        <v>98</v>
      </c>
      <c r="L730" s="14">
        <v>14.5</v>
      </c>
      <c r="M730" s="14" t="s">
        <v>173</v>
      </c>
      <c r="N730" s="31">
        <v>1000000</v>
      </c>
      <c r="O730" s="14" t="s">
        <v>2</v>
      </c>
      <c r="P730" s="14" t="s">
        <v>47</v>
      </c>
      <c r="Q730" s="31">
        <v>4000</v>
      </c>
      <c r="R730" s="31">
        <v>1000</v>
      </c>
      <c r="S730" s="30">
        <v>0.266828381</v>
      </c>
      <c r="T730" s="66">
        <f t="shared" si="99"/>
        <v>3.8690115244999999</v>
      </c>
      <c r="U730" s="66">
        <f t="shared" si="100"/>
        <v>1.6266924220055313E-2</v>
      </c>
      <c r="V730" s="38">
        <f t="shared" si="101"/>
        <v>0.70730867235480011</v>
      </c>
      <c r="W730" s="54">
        <v>2.6508000000000003</v>
      </c>
      <c r="X730" s="71" t="str">
        <f t="shared" si="107"/>
        <v>Q3 2023</v>
      </c>
      <c r="Y730" s="21">
        <f t="shared" si="102"/>
        <v>3072</v>
      </c>
      <c r="Z730" s="21">
        <f t="shared" si="103"/>
        <v>1920</v>
      </c>
      <c r="AA730" s="57">
        <f t="shared" si="104"/>
        <v>60963.995505617953</v>
      </c>
      <c r="AB730" s="59">
        <f t="shared" si="105"/>
        <v>1.6</v>
      </c>
      <c r="AC730" s="61">
        <f t="shared" si="106"/>
        <v>368.29999999999995</v>
      </c>
    </row>
    <row r="731" spans="4:29">
      <c r="D731" s="12">
        <v>725</v>
      </c>
      <c r="E731" s="36" t="s">
        <v>68</v>
      </c>
      <c r="F731" s="16" t="s">
        <v>10</v>
      </c>
      <c r="G731" s="14" t="s">
        <v>40</v>
      </c>
      <c r="H731" s="13" t="s">
        <v>90</v>
      </c>
      <c r="I731" s="13" t="s">
        <v>141</v>
      </c>
      <c r="J731" s="13" t="s">
        <v>214</v>
      </c>
      <c r="K731" s="13" t="s">
        <v>95</v>
      </c>
      <c r="L731" s="14">
        <v>15.6</v>
      </c>
      <c r="M731" s="14" t="s">
        <v>15</v>
      </c>
      <c r="N731" s="31">
        <v>1000000</v>
      </c>
      <c r="O731" s="14" t="s">
        <v>2</v>
      </c>
      <c r="P731" s="14" t="s">
        <v>47</v>
      </c>
      <c r="Q731" s="31">
        <v>10000</v>
      </c>
      <c r="R731" s="31">
        <v>1152</v>
      </c>
      <c r="S731" s="30">
        <v>0.20012128600000001</v>
      </c>
      <c r="T731" s="66">
        <f t="shared" si="99"/>
        <v>3.1218920616000001</v>
      </c>
      <c r="U731" s="66">
        <f t="shared" si="100"/>
        <v>1.3425872118582529E-2</v>
      </c>
      <c r="V731" s="38">
        <f t="shared" si="101"/>
        <v>0.53048150492880008</v>
      </c>
      <c r="W731" s="54">
        <v>2.6508000000000003</v>
      </c>
      <c r="X731" s="71" t="str">
        <f t="shared" si="107"/>
        <v>Q3 2023</v>
      </c>
      <c r="Y731" s="21">
        <f t="shared" si="102"/>
        <v>3840</v>
      </c>
      <c r="Z731" s="21">
        <f t="shared" si="103"/>
        <v>2160</v>
      </c>
      <c r="AA731" s="57">
        <f t="shared" si="104"/>
        <v>67088.676007121641</v>
      </c>
      <c r="AB731" s="59">
        <f t="shared" si="105"/>
        <v>1.7777777777777777</v>
      </c>
      <c r="AC731" s="61">
        <f t="shared" si="106"/>
        <v>396.23999999999995</v>
      </c>
    </row>
    <row r="732" spans="4:29">
      <c r="D732" s="12">
        <v>726</v>
      </c>
      <c r="E732" s="36" t="s">
        <v>68</v>
      </c>
      <c r="F732" s="16" t="s">
        <v>10</v>
      </c>
      <c r="G732" s="14" t="s">
        <v>40</v>
      </c>
      <c r="H732" s="13" t="s">
        <v>90</v>
      </c>
      <c r="I732" s="13" t="s">
        <v>184</v>
      </c>
      <c r="J732" s="13" t="s">
        <v>185</v>
      </c>
      <c r="K732" s="13" t="s">
        <v>95</v>
      </c>
      <c r="L732" s="14">
        <v>16</v>
      </c>
      <c r="M732" s="14" t="s">
        <v>186</v>
      </c>
      <c r="N732" s="31">
        <v>1000000</v>
      </c>
      <c r="O732" s="14" t="s">
        <v>2</v>
      </c>
      <c r="P732" s="14" t="s">
        <v>47</v>
      </c>
      <c r="Q732" s="31">
        <v>10000</v>
      </c>
      <c r="R732" s="31">
        <v>2596</v>
      </c>
      <c r="S732" s="30">
        <v>0.266828381</v>
      </c>
      <c r="T732" s="66">
        <f t="shared" si="99"/>
        <v>4.2692540960000001</v>
      </c>
      <c r="U732" s="66">
        <f t="shared" si="100"/>
        <v>1.9806575982564387E-2</v>
      </c>
      <c r="V732" s="38">
        <f t="shared" si="101"/>
        <v>0.70730867235480011</v>
      </c>
      <c r="W732" s="54">
        <v>2.6508000000000003</v>
      </c>
      <c r="X732" s="71" t="str">
        <f t="shared" si="107"/>
        <v>Q3 2023</v>
      </c>
      <c r="Y732" s="21">
        <f t="shared" si="102"/>
        <v>3840</v>
      </c>
      <c r="Z732" s="21">
        <f t="shared" si="103"/>
        <v>2400</v>
      </c>
      <c r="AA732" s="57">
        <f t="shared" si="104"/>
        <v>74229.644943820225</v>
      </c>
      <c r="AB732" s="59">
        <f t="shared" si="105"/>
        <v>1.6</v>
      </c>
      <c r="AC732" s="61">
        <f t="shared" si="106"/>
        <v>406.4</v>
      </c>
    </row>
    <row r="733" spans="4:29">
      <c r="D733" s="12">
        <v>727</v>
      </c>
      <c r="E733" s="36" t="s">
        <v>68</v>
      </c>
      <c r="F733" s="16" t="s">
        <v>10</v>
      </c>
      <c r="G733" s="14" t="s">
        <v>40</v>
      </c>
      <c r="H733" s="13" t="s">
        <v>90</v>
      </c>
      <c r="I733" s="13" t="s">
        <v>195</v>
      </c>
      <c r="J733" s="13" t="s">
        <v>196</v>
      </c>
      <c r="K733" s="13" t="s">
        <v>43</v>
      </c>
      <c r="L733" s="14">
        <v>16.100000000000001</v>
      </c>
      <c r="M733" s="14" t="s">
        <v>143</v>
      </c>
      <c r="N733" s="31">
        <v>1000000</v>
      </c>
      <c r="O733" s="14" t="s">
        <v>2</v>
      </c>
      <c r="P733" s="14" t="s">
        <v>47</v>
      </c>
      <c r="Q733" s="31">
        <v>4000</v>
      </c>
      <c r="R733" s="31">
        <v>1000</v>
      </c>
      <c r="S733" s="30">
        <v>0.106731352</v>
      </c>
      <c r="T733" s="66">
        <f t="shared" si="99"/>
        <v>1.7183747672000003</v>
      </c>
      <c r="U733" s="66">
        <f t="shared" si="100"/>
        <v>7.6268251029316721E-3</v>
      </c>
      <c r="V733" s="38">
        <f t="shared" si="101"/>
        <v>0.28292346788160005</v>
      </c>
      <c r="W733" s="54">
        <v>2.6508000000000003</v>
      </c>
      <c r="X733" s="71" t="str">
        <f t="shared" si="107"/>
        <v>Q3 2023</v>
      </c>
      <c r="Y733" s="21">
        <f t="shared" si="102"/>
        <v>2560</v>
      </c>
      <c r="Z733" s="21">
        <f t="shared" si="103"/>
        <v>1440</v>
      </c>
      <c r="AA733" s="57">
        <f t="shared" si="104"/>
        <v>71458.151330563793</v>
      </c>
      <c r="AB733" s="59">
        <f t="shared" si="105"/>
        <v>1.7777777777777777</v>
      </c>
      <c r="AC733" s="61">
        <f t="shared" si="106"/>
        <v>408.94</v>
      </c>
    </row>
    <row r="734" spans="4:29">
      <c r="D734" s="12">
        <v>728</v>
      </c>
      <c r="E734" s="36" t="s">
        <v>68</v>
      </c>
      <c r="F734" s="16" t="s">
        <v>10</v>
      </c>
      <c r="G734" s="14" t="s">
        <v>40</v>
      </c>
      <c r="H734" s="13" t="s">
        <v>5</v>
      </c>
      <c r="I734" s="13" t="s">
        <v>31</v>
      </c>
      <c r="J734" s="13" t="s">
        <v>32</v>
      </c>
      <c r="K734" s="13" t="s">
        <v>33</v>
      </c>
      <c r="L734" s="14">
        <v>31.5</v>
      </c>
      <c r="M734" s="14" t="s">
        <v>34</v>
      </c>
      <c r="N734" s="31">
        <v>1000000</v>
      </c>
      <c r="O734" s="14" t="s">
        <v>1</v>
      </c>
      <c r="P734" s="14" t="s">
        <v>35</v>
      </c>
      <c r="Q734" s="31">
        <v>576</v>
      </c>
      <c r="R734" s="31">
        <v>576</v>
      </c>
      <c r="S734" s="30">
        <v>1.9211639999999999E-3</v>
      </c>
      <c r="T734" s="66">
        <f t="shared" si="99"/>
        <v>6.0516665999999997E-2</v>
      </c>
      <c r="U734" s="66">
        <f t="shared" si="100"/>
        <v>5.2551555081613093E-4</v>
      </c>
      <c r="V734" s="38">
        <f t="shared" si="101"/>
        <v>5.0926215312000001E-3</v>
      </c>
      <c r="W734" s="54">
        <v>2.6508000000000003</v>
      </c>
      <c r="X734" s="71" t="str">
        <f t="shared" si="107"/>
        <v>Q3 2023</v>
      </c>
      <c r="Y734" s="21">
        <f t="shared" si="102"/>
        <v>6016</v>
      </c>
      <c r="Z734" s="21">
        <f t="shared" si="103"/>
        <v>3384</v>
      </c>
      <c r="AA734" s="57">
        <f t="shared" si="104"/>
        <v>273540.18231454003</v>
      </c>
      <c r="AB734" s="59">
        <f t="shared" si="105"/>
        <v>1.7777777777777777</v>
      </c>
      <c r="AC734" s="61">
        <f t="shared" si="106"/>
        <v>800.09999999999991</v>
      </c>
    </row>
    <row r="735" spans="4:29">
      <c r="D735" s="12">
        <v>729</v>
      </c>
      <c r="E735" s="36" t="s">
        <v>68</v>
      </c>
      <c r="F735" s="16" t="s">
        <v>10</v>
      </c>
      <c r="G735" s="14" t="s">
        <v>40</v>
      </c>
      <c r="H735" s="13" t="s">
        <v>5</v>
      </c>
      <c r="I735" s="13" t="s">
        <v>41</v>
      </c>
      <c r="J735" s="13" t="s">
        <v>42</v>
      </c>
      <c r="K735" s="13" t="s">
        <v>43</v>
      </c>
      <c r="L735" s="14">
        <v>31.5</v>
      </c>
      <c r="M735" s="14" t="s">
        <v>15</v>
      </c>
      <c r="N735" s="31">
        <v>1000000</v>
      </c>
      <c r="O735" s="14" t="s">
        <v>1</v>
      </c>
      <c r="P735" s="14" t="s">
        <v>35</v>
      </c>
      <c r="Q735" s="31">
        <v>5000</v>
      </c>
      <c r="R735" s="31">
        <v>1152</v>
      </c>
      <c r="S735" s="30">
        <v>0.15342631900000001</v>
      </c>
      <c r="T735" s="66">
        <f t="shared" si="99"/>
        <v>4.8329290485000005</v>
      </c>
      <c r="U735" s="66">
        <f t="shared" si="100"/>
        <v>4.196826327110878E-2</v>
      </c>
      <c r="V735" s="38">
        <f t="shared" si="101"/>
        <v>0.40670248640520007</v>
      </c>
      <c r="W735" s="54">
        <v>2.6508000000000003</v>
      </c>
      <c r="X735" s="71" t="str">
        <f t="shared" si="107"/>
        <v>Q3 2023</v>
      </c>
      <c r="Y735" s="21">
        <f t="shared" si="102"/>
        <v>3840</v>
      </c>
      <c r="Z735" s="21">
        <f t="shared" si="103"/>
        <v>2160</v>
      </c>
      <c r="AA735" s="57">
        <f t="shared" si="104"/>
        <v>273540.18231454003</v>
      </c>
      <c r="AB735" s="59">
        <f t="shared" si="105"/>
        <v>1.7777777777777777</v>
      </c>
      <c r="AC735" s="61">
        <f t="shared" si="106"/>
        <v>800.09999999999991</v>
      </c>
    </row>
    <row r="736" spans="4:29">
      <c r="D736" s="12">
        <v>730</v>
      </c>
      <c r="E736" s="36" t="s">
        <v>68</v>
      </c>
      <c r="F736" s="16" t="s">
        <v>10</v>
      </c>
      <c r="G736" s="14" t="s">
        <v>40</v>
      </c>
      <c r="H736" s="13" t="s">
        <v>5</v>
      </c>
      <c r="I736" s="13" t="s">
        <v>41</v>
      </c>
      <c r="J736" s="13" t="s">
        <v>44</v>
      </c>
      <c r="K736" s="13" t="s">
        <v>43</v>
      </c>
      <c r="L736" s="14">
        <v>31.5</v>
      </c>
      <c r="M736" s="14" t="s">
        <v>15</v>
      </c>
      <c r="N736" s="31">
        <v>1000000</v>
      </c>
      <c r="O736" s="14" t="s">
        <v>1</v>
      </c>
      <c r="P736" s="14" t="s">
        <v>35</v>
      </c>
      <c r="Q736" s="31">
        <v>4608</v>
      </c>
      <c r="R736" s="31">
        <v>576</v>
      </c>
      <c r="S736" s="30">
        <v>0.122954518</v>
      </c>
      <c r="T736" s="66">
        <f t="shared" si="99"/>
        <v>3.8730673169999998</v>
      </c>
      <c r="U736" s="66">
        <f t="shared" si="100"/>
        <v>3.3633001270116397E-2</v>
      </c>
      <c r="V736" s="38">
        <f t="shared" si="101"/>
        <v>0.32592783631440003</v>
      </c>
      <c r="W736" s="54">
        <v>2.6508000000000003</v>
      </c>
      <c r="X736" s="71" t="str">
        <f t="shared" si="107"/>
        <v>Q3 2023</v>
      </c>
      <c r="Y736" s="21">
        <f t="shared" si="102"/>
        <v>3840</v>
      </c>
      <c r="Z736" s="21">
        <f t="shared" si="103"/>
        <v>2160</v>
      </c>
      <c r="AA736" s="57">
        <f t="shared" si="104"/>
        <v>273540.18231454003</v>
      </c>
      <c r="AB736" s="59">
        <f t="shared" si="105"/>
        <v>1.7777777777777777</v>
      </c>
      <c r="AC736" s="61">
        <f t="shared" si="106"/>
        <v>800.09999999999991</v>
      </c>
    </row>
    <row r="737" spans="4:29">
      <c r="D737" s="12">
        <v>731</v>
      </c>
      <c r="E737" s="36" t="s">
        <v>68</v>
      </c>
      <c r="F737" s="16" t="s">
        <v>10</v>
      </c>
      <c r="G737" s="14" t="s">
        <v>40</v>
      </c>
      <c r="H737" s="13" t="s">
        <v>5</v>
      </c>
      <c r="I737" s="13" t="s">
        <v>41</v>
      </c>
      <c r="J737" s="13" t="s">
        <v>113</v>
      </c>
      <c r="K737" s="13" t="s">
        <v>43</v>
      </c>
      <c r="L737" s="14">
        <v>31.5</v>
      </c>
      <c r="M737" s="14" t="s">
        <v>15</v>
      </c>
      <c r="N737" s="31">
        <v>1000000</v>
      </c>
      <c r="O737" s="14" t="s">
        <v>1</v>
      </c>
      <c r="P737" s="14" t="s">
        <v>35</v>
      </c>
      <c r="Q737" s="31">
        <v>4608</v>
      </c>
      <c r="R737" s="31">
        <v>576</v>
      </c>
      <c r="S737" s="30">
        <v>0.122954518</v>
      </c>
      <c r="T737" s="66">
        <f t="shared" si="99"/>
        <v>3.8730673169999998</v>
      </c>
      <c r="U737" s="66">
        <f t="shared" si="100"/>
        <v>3.3633001270116397E-2</v>
      </c>
      <c r="V737" s="38">
        <f t="shared" si="101"/>
        <v>0.32592783631440003</v>
      </c>
      <c r="W737" s="54">
        <v>2.6508000000000003</v>
      </c>
      <c r="X737" s="71" t="str">
        <f t="shared" si="107"/>
        <v>Q3 2023</v>
      </c>
      <c r="Y737" s="21">
        <f t="shared" si="102"/>
        <v>3840</v>
      </c>
      <c r="Z737" s="21">
        <f t="shared" si="103"/>
        <v>2160</v>
      </c>
      <c r="AA737" s="57">
        <f t="shared" si="104"/>
        <v>273540.18231454003</v>
      </c>
      <c r="AB737" s="59">
        <f t="shared" si="105"/>
        <v>1.7777777777777777</v>
      </c>
      <c r="AC737" s="61">
        <f t="shared" si="106"/>
        <v>800.09999999999991</v>
      </c>
    </row>
    <row r="738" spans="4:29">
      <c r="D738" s="12">
        <v>732</v>
      </c>
      <c r="E738" s="36" t="s">
        <v>68</v>
      </c>
      <c r="F738" s="16" t="s">
        <v>10</v>
      </c>
      <c r="G738" s="14" t="s">
        <v>40</v>
      </c>
      <c r="H738" s="13" t="s">
        <v>5</v>
      </c>
      <c r="I738" s="13" t="s">
        <v>41</v>
      </c>
      <c r="J738" s="13" t="s">
        <v>116</v>
      </c>
      <c r="K738" s="13" t="s">
        <v>43</v>
      </c>
      <c r="L738" s="14">
        <v>27</v>
      </c>
      <c r="M738" s="14" t="s">
        <v>117</v>
      </c>
      <c r="N738" s="31">
        <v>1000000</v>
      </c>
      <c r="O738" s="14" t="s">
        <v>1</v>
      </c>
      <c r="P738" s="14" t="s">
        <v>35</v>
      </c>
      <c r="Q738" s="31">
        <v>2304</v>
      </c>
      <c r="R738" s="31">
        <v>576</v>
      </c>
      <c r="S738" s="30">
        <v>4.6107943999999998E-2</v>
      </c>
      <c r="T738" s="66">
        <f t="shared" si="99"/>
        <v>1.244914488</v>
      </c>
      <c r="U738" s="66">
        <f t="shared" si="100"/>
        <v>7.724172301642759E-3</v>
      </c>
      <c r="V738" s="38">
        <f t="shared" si="101"/>
        <v>0.12222293795520001</v>
      </c>
      <c r="W738" s="54">
        <v>2.6508000000000003</v>
      </c>
      <c r="X738" s="71" t="str">
        <f t="shared" si="107"/>
        <v>Q3 2023</v>
      </c>
      <c r="Y738" s="21">
        <f t="shared" si="102"/>
        <v>3440</v>
      </c>
      <c r="Z738" s="21">
        <f t="shared" si="103"/>
        <v>1440</v>
      </c>
      <c r="AA738" s="57">
        <f t="shared" si="104"/>
        <v>167523.67664979291</v>
      </c>
      <c r="AB738" s="59">
        <f t="shared" si="105"/>
        <v>2.3888888888888888</v>
      </c>
      <c r="AC738" s="61">
        <f t="shared" si="106"/>
        <v>685.8</v>
      </c>
    </row>
    <row r="739" spans="4:29">
      <c r="D739" s="12">
        <v>733</v>
      </c>
      <c r="E739" s="36" t="s">
        <v>68</v>
      </c>
      <c r="F739" s="16" t="s">
        <v>10</v>
      </c>
      <c r="G739" s="14" t="s">
        <v>40</v>
      </c>
      <c r="H739" s="13" t="s">
        <v>5</v>
      </c>
      <c r="I739" s="13" t="s">
        <v>54</v>
      </c>
      <c r="J739" s="13" t="s">
        <v>55</v>
      </c>
      <c r="K739" s="13" t="s">
        <v>43</v>
      </c>
      <c r="L739" s="14">
        <v>31.5</v>
      </c>
      <c r="M739" s="14" t="s">
        <v>15</v>
      </c>
      <c r="N739" s="31">
        <v>1000000</v>
      </c>
      <c r="O739" s="14" t="s">
        <v>1</v>
      </c>
      <c r="P739" s="14" t="s">
        <v>35</v>
      </c>
      <c r="Q739" s="31">
        <v>2304</v>
      </c>
      <c r="R739" s="31">
        <v>1152</v>
      </c>
      <c r="S739" s="30">
        <v>4.6107943999999998E-2</v>
      </c>
      <c r="T739" s="66">
        <f t="shared" si="99"/>
        <v>1.4524002359999999</v>
      </c>
      <c r="U739" s="66">
        <f t="shared" si="100"/>
        <v>1.2612375407908601E-2</v>
      </c>
      <c r="V739" s="38">
        <f t="shared" si="101"/>
        <v>0.12222293795520001</v>
      </c>
      <c r="W739" s="54">
        <v>2.6508000000000003</v>
      </c>
      <c r="X739" s="71" t="str">
        <f t="shared" si="107"/>
        <v>Q3 2023</v>
      </c>
      <c r="Y739" s="21">
        <f t="shared" si="102"/>
        <v>3840</v>
      </c>
      <c r="Z739" s="21">
        <f t="shared" si="103"/>
        <v>2160</v>
      </c>
      <c r="AA739" s="57">
        <f t="shared" si="104"/>
        <v>273540.18231454003</v>
      </c>
      <c r="AB739" s="59">
        <f t="shared" si="105"/>
        <v>1.7777777777777777</v>
      </c>
      <c r="AC739" s="61">
        <f t="shared" si="106"/>
        <v>800.09999999999991</v>
      </c>
    </row>
    <row r="740" spans="4:29">
      <c r="D740" s="12">
        <v>734</v>
      </c>
      <c r="E740" s="36" t="s">
        <v>68</v>
      </c>
      <c r="F740" s="16" t="s">
        <v>10</v>
      </c>
      <c r="G740" s="14" t="s">
        <v>40</v>
      </c>
      <c r="H740" s="13" t="s">
        <v>5</v>
      </c>
      <c r="I740" s="13" t="s">
        <v>54</v>
      </c>
      <c r="J740" s="13" t="s">
        <v>114</v>
      </c>
      <c r="K740" s="13" t="s">
        <v>43</v>
      </c>
      <c r="L740" s="14">
        <v>27</v>
      </c>
      <c r="M740" s="14" t="s">
        <v>15</v>
      </c>
      <c r="N740" s="31">
        <v>1000000</v>
      </c>
      <c r="O740" s="14" t="s">
        <v>1</v>
      </c>
      <c r="P740" s="14" t="s">
        <v>35</v>
      </c>
      <c r="Q740" s="31">
        <v>2304</v>
      </c>
      <c r="R740" s="31">
        <v>512</v>
      </c>
      <c r="S740" s="30">
        <v>6.1477258999999999E-2</v>
      </c>
      <c r="T740" s="66">
        <f t="shared" si="99"/>
        <v>1.6598859930000001</v>
      </c>
      <c r="U740" s="66">
        <f t="shared" si="100"/>
        <v>1.2354980058410103E-2</v>
      </c>
      <c r="V740" s="38">
        <f t="shared" si="101"/>
        <v>0.16296391815720002</v>
      </c>
      <c r="W740" s="54">
        <v>2.6508000000000003</v>
      </c>
      <c r="X740" s="71" t="str">
        <f t="shared" si="107"/>
        <v>Q3 2023</v>
      </c>
      <c r="Y740" s="21">
        <f t="shared" si="102"/>
        <v>3840</v>
      </c>
      <c r="Z740" s="21">
        <f t="shared" si="103"/>
        <v>2160</v>
      </c>
      <c r="AA740" s="57">
        <f t="shared" si="104"/>
        <v>200968.29721068247</v>
      </c>
      <c r="AB740" s="59">
        <f t="shared" si="105"/>
        <v>1.7777777777777777</v>
      </c>
      <c r="AC740" s="61">
        <f t="shared" si="106"/>
        <v>685.8</v>
      </c>
    </row>
    <row r="741" spans="4:29">
      <c r="D741" s="12">
        <v>735</v>
      </c>
      <c r="E741" s="36" t="s">
        <v>68</v>
      </c>
      <c r="F741" s="16" t="s">
        <v>10</v>
      </c>
      <c r="G741" s="14" t="s">
        <v>40</v>
      </c>
      <c r="H741" s="13" t="s">
        <v>5</v>
      </c>
      <c r="I741" s="13" t="s">
        <v>54</v>
      </c>
      <c r="J741" s="13" t="s">
        <v>128</v>
      </c>
      <c r="K741" s="13" t="s">
        <v>43</v>
      </c>
      <c r="L741" s="14">
        <v>31.5</v>
      </c>
      <c r="M741" s="14" t="s">
        <v>15</v>
      </c>
      <c r="N741" s="31">
        <v>1000000</v>
      </c>
      <c r="O741" s="14" t="s">
        <v>1</v>
      </c>
      <c r="P741" s="14" t="s">
        <v>35</v>
      </c>
      <c r="Q741" s="31">
        <v>2304</v>
      </c>
      <c r="R741" s="31">
        <v>576</v>
      </c>
      <c r="S741" s="30">
        <v>3.0738629E-2</v>
      </c>
      <c r="T741" s="66">
        <f t="shared" si="99"/>
        <v>0.96826681349999999</v>
      </c>
      <c r="U741" s="66">
        <f t="shared" si="100"/>
        <v>8.4082501807590075E-3</v>
      </c>
      <c r="V741" s="38">
        <f t="shared" si="101"/>
        <v>8.148195775320001E-2</v>
      </c>
      <c r="W741" s="54">
        <v>2.6508000000000003</v>
      </c>
      <c r="X741" s="71" t="str">
        <f t="shared" si="107"/>
        <v>Q3 2023</v>
      </c>
      <c r="Y741" s="21">
        <f t="shared" si="102"/>
        <v>3840</v>
      </c>
      <c r="Z741" s="21">
        <f t="shared" si="103"/>
        <v>2160</v>
      </c>
      <c r="AA741" s="57">
        <f t="shared" si="104"/>
        <v>273540.18231454003</v>
      </c>
      <c r="AB741" s="59">
        <f t="shared" si="105"/>
        <v>1.7777777777777777</v>
      </c>
      <c r="AC741" s="61">
        <f t="shared" si="106"/>
        <v>800.09999999999991</v>
      </c>
    </row>
    <row r="742" spans="4:29">
      <c r="D742" s="12">
        <v>736</v>
      </c>
      <c r="E742" s="36" t="s">
        <v>68</v>
      </c>
      <c r="F742" s="16" t="s">
        <v>10</v>
      </c>
      <c r="G742" s="14" t="s">
        <v>40</v>
      </c>
      <c r="H742" s="13" t="s">
        <v>5</v>
      </c>
      <c r="I742" s="13" t="s">
        <v>54</v>
      </c>
      <c r="J742" s="13" t="s">
        <v>118</v>
      </c>
      <c r="K742" s="13" t="s">
        <v>43</v>
      </c>
      <c r="L742" s="14">
        <v>31.5</v>
      </c>
      <c r="M742" s="14" t="s">
        <v>15</v>
      </c>
      <c r="N742" s="31">
        <v>1000000</v>
      </c>
      <c r="O742" s="14" t="s">
        <v>1</v>
      </c>
      <c r="P742" s="14" t="s">
        <v>35</v>
      </c>
      <c r="Q742" s="31">
        <v>2304</v>
      </c>
      <c r="R742" s="31">
        <v>576</v>
      </c>
      <c r="S742" s="30">
        <v>4.6107943999999998E-2</v>
      </c>
      <c r="T742" s="66">
        <f t="shared" si="99"/>
        <v>1.4524002359999999</v>
      </c>
      <c r="U742" s="66">
        <f t="shared" si="100"/>
        <v>1.2612375407908601E-2</v>
      </c>
      <c r="V742" s="38">
        <f t="shared" si="101"/>
        <v>0.12222293795520001</v>
      </c>
      <c r="W742" s="54">
        <v>2.6508000000000003</v>
      </c>
      <c r="X742" s="71" t="str">
        <f t="shared" si="107"/>
        <v>Q3 2023</v>
      </c>
      <c r="Y742" s="21">
        <f t="shared" si="102"/>
        <v>3840</v>
      </c>
      <c r="Z742" s="21">
        <f t="shared" si="103"/>
        <v>2160</v>
      </c>
      <c r="AA742" s="57">
        <f t="shared" si="104"/>
        <v>273540.18231454003</v>
      </c>
      <c r="AB742" s="59">
        <f t="shared" si="105"/>
        <v>1.7777777777777777</v>
      </c>
      <c r="AC742" s="61">
        <f t="shared" si="106"/>
        <v>800.09999999999991</v>
      </c>
    </row>
    <row r="743" spans="4:29">
      <c r="D743" s="12">
        <v>737</v>
      </c>
      <c r="E743" s="36" t="s">
        <v>68</v>
      </c>
      <c r="F743" s="16" t="s">
        <v>10</v>
      </c>
      <c r="G743" s="14" t="s">
        <v>40</v>
      </c>
      <c r="H743" s="13" t="s">
        <v>5</v>
      </c>
      <c r="I743" s="13" t="s">
        <v>217</v>
      </c>
      <c r="J743" s="13" t="s">
        <v>218</v>
      </c>
      <c r="K743" s="13" t="s">
        <v>43</v>
      </c>
      <c r="L743" s="14">
        <v>32</v>
      </c>
      <c r="M743" s="14" t="s">
        <v>15</v>
      </c>
      <c r="N743" s="31">
        <v>1000000</v>
      </c>
      <c r="O743" s="14" t="s">
        <v>1</v>
      </c>
      <c r="P743" s="14" t="s">
        <v>35</v>
      </c>
      <c r="Q743" s="31">
        <v>4608</v>
      </c>
      <c r="R743" s="31">
        <v>1152</v>
      </c>
      <c r="S743" s="30">
        <v>9.2215887999999996E-2</v>
      </c>
      <c r="T743" s="66">
        <f t="shared" si="99"/>
        <v>2.9509084159999999</v>
      </c>
      <c r="U743" s="66">
        <f t="shared" si="100"/>
        <v>2.6031891998384293E-2</v>
      </c>
      <c r="V743" s="38">
        <f t="shared" si="101"/>
        <v>0.24444587591040001</v>
      </c>
      <c r="W743" s="54">
        <v>2.6508000000000003</v>
      </c>
      <c r="X743" s="71" t="str">
        <f t="shared" si="107"/>
        <v>Q3 2023</v>
      </c>
      <c r="Y743" s="21">
        <f t="shared" si="102"/>
        <v>3840</v>
      </c>
      <c r="Z743" s="21">
        <f t="shared" si="103"/>
        <v>2160</v>
      </c>
      <c r="AA743" s="57">
        <f t="shared" si="104"/>
        <v>282292.91679525218</v>
      </c>
      <c r="AB743" s="59">
        <f t="shared" si="105"/>
        <v>1.7777777777777777</v>
      </c>
      <c r="AC743" s="61">
        <f t="shared" si="106"/>
        <v>812.8</v>
      </c>
    </row>
    <row r="744" spans="4:29">
      <c r="D744" s="12">
        <v>738</v>
      </c>
      <c r="E744" s="36" t="s">
        <v>68</v>
      </c>
      <c r="F744" s="16" t="s">
        <v>10</v>
      </c>
      <c r="G744" s="14" t="s">
        <v>40</v>
      </c>
      <c r="H744" s="13" t="s">
        <v>5</v>
      </c>
      <c r="I744" s="13" t="s">
        <v>105</v>
      </c>
      <c r="J744" s="13" t="s">
        <v>106</v>
      </c>
      <c r="K744" s="13" t="s">
        <v>33</v>
      </c>
      <c r="L744" s="14">
        <v>31.5</v>
      </c>
      <c r="M744" s="14" t="s">
        <v>15</v>
      </c>
      <c r="N744" s="31">
        <v>1000000</v>
      </c>
      <c r="O744" s="14" t="s">
        <v>1</v>
      </c>
      <c r="P744" s="14" t="s">
        <v>35</v>
      </c>
      <c r="Q744" s="31">
        <v>5000</v>
      </c>
      <c r="R744" s="31">
        <v>1152</v>
      </c>
      <c r="S744" s="30">
        <v>0.100060643</v>
      </c>
      <c r="T744" s="66">
        <f t="shared" si="99"/>
        <v>3.1519102545000002</v>
      </c>
      <c r="U744" s="66">
        <f t="shared" si="100"/>
        <v>2.7370606528730107E-2</v>
      </c>
      <c r="V744" s="38">
        <f t="shared" si="101"/>
        <v>0.26524075246440004</v>
      </c>
      <c r="W744" s="54">
        <v>2.6508000000000003</v>
      </c>
      <c r="X744" s="71" t="str">
        <f t="shared" si="107"/>
        <v>Q3 2023</v>
      </c>
      <c r="Y744" s="21">
        <f t="shared" si="102"/>
        <v>3840</v>
      </c>
      <c r="Z744" s="21">
        <f t="shared" si="103"/>
        <v>2160</v>
      </c>
      <c r="AA744" s="57">
        <f t="shared" si="104"/>
        <v>273540.18231454003</v>
      </c>
      <c r="AB744" s="59">
        <f t="shared" si="105"/>
        <v>1.7777777777777777</v>
      </c>
      <c r="AC744" s="61">
        <f t="shared" si="106"/>
        <v>800.09999999999991</v>
      </c>
    </row>
    <row r="745" spans="4:29">
      <c r="D745" s="12">
        <v>739</v>
      </c>
      <c r="E745" s="36" t="s">
        <v>68</v>
      </c>
      <c r="F745" s="16" t="s">
        <v>10</v>
      </c>
      <c r="G745" s="14" t="s">
        <v>40</v>
      </c>
      <c r="H745" s="13" t="s">
        <v>5</v>
      </c>
      <c r="I745" s="13" t="s">
        <v>96</v>
      </c>
      <c r="J745" s="13" t="s">
        <v>61</v>
      </c>
      <c r="K745" s="13" t="s">
        <v>33</v>
      </c>
      <c r="L745" s="14">
        <v>27</v>
      </c>
      <c r="M745" s="14" t="s">
        <v>15</v>
      </c>
      <c r="N745" s="31">
        <v>80000000</v>
      </c>
      <c r="O745" s="14" t="s">
        <v>1</v>
      </c>
      <c r="P745" s="14" t="s">
        <v>35</v>
      </c>
      <c r="Q745" s="31">
        <v>2304</v>
      </c>
      <c r="R745" s="31">
        <v>576</v>
      </c>
      <c r="S745" s="30">
        <v>0.129102244</v>
      </c>
      <c r="T745" s="66">
        <f t="shared" si="99"/>
        <v>3.4857605880000002</v>
      </c>
      <c r="U745" s="66">
        <f t="shared" si="100"/>
        <v>2.594545814275805E-2</v>
      </c>
      <c r="V745" s="38">
        <f t="shared" si="101"/>
        <v>0.34222422839520006</v>
      </c>
      <c r="W745" s="54">
        <v>2.6508000000000003</v>
      </c>
      <c r="X745" s="71" t="str">
        <f t="shared" si="107"/>
        <v>Q3 2023</v>
      </c>
      <c r="Y745" s="21">
        <f t="shared" si="102"/>
        <v>3840</v>
      </c>
      <c r="Z745" s="21">
        <f t="shared" si="103"/>
        <v>2160</v>
      </c>
      <c r="AA745" s="57">
        <f t="shared" si="104"/>
        <v>200968.29721068247</v>
      </c>
      <c r="AB745" s="59">
        <f t="shared" si="105"/>
        <v>1.7777777777777777</v>
      </c>
      <c r="AC745" s="61">
        <f t="shared" si="106"/>
        <v>685.8</v>
      </c>
    </row>
    <row r="746" spans="4:29">
      <c r="D746" s="12">
        <v>740</v>
      </c>
      <c r="E746" s="36" t="s">
        <v>68</v>
      </c>
      <c r="F746" s="16" t="s">
        <v>10</v>
      </c>
      <c r="G746" s="14" t="s">
        <v>40</v>
      </c>
      <c r="H746" s="13" t="s">
        <v>5</v>
      </c>
      <c r="I746" s="13" t="s">
        <v>96</v>
      </c>
      <c r="J746" s="13" t="s">
        <v>129</v>
      </c>
      <c r="K746" s="13" t="s">
        <v>33</v>
      </c>
      <c r="L746" s="14">
        <v>27</v>
      </c>
      <c r="M746" s="14" t="s">
        <v>143</v>
      </c>
      <c r="N746" s="31">
        <v>1000000</v>
      </c>
      <c r="O746" s="14" t="s">
        <v>1</v>
      </c>
      <c r="P746" s="14" t="s">
        <v>35</v>
      </c>
      <c r="Q746" s="31">
        <v>2304</v>
      </c>
      <c r="R746" s="31">
        <v>576</v>
      </c>
      <c r="S746" s="30">
        <v>7.6846574000000001E-2</v>
      </c>
      <c r="T746" s="66">
        <f t="shared" si="99"/>
        <v>2.0748574980000001</v>
      </c>
      <c r="U746" s="66">
        <f t="shared" si="100"/>
        <v>1.5443725123254703E-2</v>
      </c>
      <c r="V746" s="38">
        <f t="shared" si="101"/>
        <v>0.20370489835920003</v>
      </c>
      <c r="W746" s="54">
        <v>2.6508000000000003</v>
      </c>
      <c r="X746" s="71" t="str">
        <f t="shared" si="107"/>
        <v>Q3 2023</v>
      </c>
      <c r="Y746" s="21">
        <f t="shared" si="102"/>
        <v>2560</v>
      </c>
      <c r="Z746" s="21">
        <f t="shared" si="103"/>
        <v>1440</v>
      </c>
      <c r="AA746" s="57">
        <f t="shared" si="104"/>
        <v>200968.29721068247</v>
      </c>
      <c r="AB746" s="59">
        <f t="shared" si="105"/>
        <v>1.7777777777777777</v>
      </c>
      <c r="AC746" s="61">
        <f t="shared" si="106"/>
        <v>685.8</v>
      </c>
    </row>
    <row r="747" spans="4:29">
      <c r="D747" s="12">
        <v>741</v>
      </c>
      <c r="E747" s="36" t="s">
        <v>68</v>
      </c>
      <c r="F747" s="16" t="s">
        <v>10</v>
      </c>
      <c r="G747" s="14" t="s">
        <v>40</v>
      </c>
      <c r="H747" s="13" t="s">
        <v>5</v>
      </c>
      <c r="I747" s="13" t="s">
        <v>96</v>
      </c>
      <c r="J747" s="13" t="s">
        <v>130</v>
      </c>
      <c r="K747" s="13" t="s">
        <v>33</v>
      </c>
      <c r="L747" s="14">
        <v>27</v>
      </c>
      <c r="M747" s="14" t="s">
        <v>143</v>
      </c>
      <c r="N747" s="31">
        <v>1000000</v>
      </c>
      <c r="O747" s="14" t="s">
        <v>1</v>
      </c>
      <c r="P747" s="14" t="s">
        <v>35</v>
      </c>
      <c r="Q747" s="31">
        <v>2304</v>
      </c>
      <c r="R747" s="31">
        <v>576</v>
      </c>
      <c r="S747" s="30">
        <v>9.2215887999999996E-2</v>
      </c>
      <c r="T747" s="66">
        <f t="shared" si="99"/>
        <v>2.4898289760000001</v>
      </c>
      <c r="U747" s="66">
        <f t="shared" si="100"/>
        <v>1.8532469987131008E-2</v>
      </c>
      <c r="V747" s="38">
        <f t="shared" si="101"/>
        <v>0.24444587591040001</v>
      </c>
      <c r="W747" s="54">
        <v>2.6508000000000003</v>
      </c>
      <c r="X747" s="71" t="str">
        <f t="shared" si="107"/>
        <v>Q3 2023</v>
      </c>
      <c r="Y747" s="21">
        <f t="shared" si="102"/>
        <v>2560</v>
      </c>
      <c r="Z747" s="21">
        <f t="shared" si="103"/>
        <v>1440</v>
      </c>
      <c r="AA747" s="57">
        <f t="shared" si="104"/>
        <v>200968.29721068247</v>
      </c>
      <c r="AB747" s="59">
        <f t="shared" si="105"/>
        <v>1.7777777777777777</v>
      </c>
      <c r="AC747" s="61">
        <f t="shared" si="106"/>
        <v>685.8</v>
      </c>
    </row>
    <row r="748" spans="4:29">
      <c r="D748" s="12">
        <v>742</v>
      </c>
      <c r="E748" s="36" t="s">
        <v>68</v>
      </c>
      <c r="F748" s="16" t="s">
        <v>10</v>
      </c>
      <c r="G748" s="14" t="s">
        <v>40</v>
      </c>
      <c r="H748" s="13" t="s">
        <v>5</v>
      </c>
      <c r="I748" s="13" t="s">
        <v>96</v>
      </c>
      <c r="J748" s="13" t="s">
        <v>131</v>
      </c>
      <c r="K748" s="13" t="s">
        <v>95</v>
      </c>
      <c r="L748" s="14">
        <v>34</v>
      </c>
      <c r="M748" s="14" t="s">
        <v>117</v>
      </c>
      <c r="N748" s="31">
        <v>1000000</v>
      </c>
      <c r="O748" s="14" t="s">
        <v>1</v>
      </c>
      <c r="P748" s="14" t="s">
        <v>35</v>
      </c>
      <c r="Q748" s="31">
        <v>4608</v>
      </c>
      <c r="R748" s="31">
        <v>1152</v>
      </c>
      <c r="S748" s="30">
        <v>0.21517040600000001</v>
      </c>
      <c r="T748" s="66">
        <f t="shared" si="99"/>
        <v>7.3157938040000001</v>
      </c>
      <c r="U748" s="66">
        <f t="shared" si="100"/>
        <v>5.7159581580750414E-2</v>
      </c>
      <c r="V748" s="38">
        <f t="shared" si="101"/>
        <v>0.57037371222480004</v>
      </c>
      <c r="W748" s="54">
        <v>2.6508000000000003</v>
      </c>
      <c r="X748" s="71" t="str">
        <f t="shared" si="107"/>
        <v>Q3 2023</v>
      </c>
      <c r="Y748" s="21">
        <f t="shared" si="102"/>
        <v>3440</v>
      </c>
      <c r="Z748" s="21">
        <f t="shared" si="103"/>
        <v>1440</v>
      </c>
      <c r="AA748" s="57">
        <f t="shared" si="104"/>
        <v>265647.97010584443</v>
      </c>
      <c r="AB748" s="59">
        <f t="shared" si="105"/>
        <v>2.3888888888888888</v>
      </c>
      <c r="AC748" s="61">
        <f t="shared" si="106"/>
        <v>863.59999999999991</v>
      </c>
    </row>
    <row r="749" spans="4:29">
      <c r="D749" s="12">
        <v>743</v>
      </c>
      <c r="E749" s="36" t="s">
        <v>68</v>
      </c>
      <c r="F749" s="16" t="s">
        <v>10</v>
      </c>
      <c r="G749" s="14" t="s">
        <v>40</v>
      </c>
      <c r="H749" s="13" t="s">
        <v>5</v>
      </c>
      <c r="I749" s="13" t="s">
        <v>96</v>
      </c>
      <c r="J749" s="13" t="s">
        <v>132</v>
      </c>
      <c r="K749" s="13" t="s">
        <v>43</v>
      </c>
      <c r="L749" s="14">
        <v>31.5</v>
      </c>
      <c r="M749" s="14" t="s">
        <v>15</v>
      </c>
      <c r="N749" s="31">
        <v>1000000</v>
      </c>
      <c r="O749" s="14" t="s">
        <v>1</v>
      </c>
      <c r="P749" s="14" t="s">
        <v>35</v>
      </c>
      <c r="Q749" s="31">
        <v>2304</v>
      </c>
      <c r="R749" s="31">
        <v>576</v>
      </c>
      <c r="S749" s="30">
        <v>6.1477258999999999E-2</v>
      </c>
      <c r="T749" s="66">
        <f t="shared" si="99"/>
        <v>1.9365336584999999</v>
      </c>
      <c r="U749" s="66">
        <f t="shared" si="100"/>
        <v>1.6816500635058199E-2</v>
      </c>
      <c r="V749" s="38">
        <f t="shared" si="101"/>
        <v>0.16296391815720002</v>
      </c>
      <c r="W749" s="54">
        <v>2.6508000000000003</v>
      </c>
      <c r="X749" s="71" t="str">
        <f t="shared" si="107"/>
        <v>Q3 2023</v>
      </c>
      <c r="Y749" s="21">
        <f t="shared" si="102"/>
        <v>3840</v>
      </c>
      <c r="Z749" s="21">
        <f t="shared" si="103"/>
        <v>2160</v>
      </c>
      <c r="AA749" s="57">
        <f t="shared" si="104"/>
        <v>273540.18231454003</v>
      </c>
      <c r="AB749" s="59">
        <f t="shared" si="105"/>
        <v>1.7777777777777777</v>
      </c>
      <c r="AC749" s="61">
        <f t="shared" si="106"/>
        <v>800.09999999999991</v>
      </c>
    </row>
    <row r="750" spans="4:29">
      <c r="D750" s="12">
        <v>744</v>
      </c>
      <c r="E750" s="36" t="s">
        <v>68</v>
      </c>
      <c r="F750" s="16" t="s">
        <v>10</v>
      </c>
      <c r="G750" s="14" t="s">
        <v>40</v>
      </c>
      <c r="H750" s="13" t="s">
        <v>5</v>
      </c>
      <c r="I750" s="13" t="s">
        <v>60</v>
      </c>
      <c r="J750" s="13" t="s">
        <v>107</v>
      </c>
      <c r="K750" s="13" t="s">
        <v>33</v>
      </c>
      <c r="L750" s="14">
        <v>27</v>
      </c>
      <c r="M750" s="14" t="s">
        <v>15</v>
      </c>
      <c r="N750" s="31">
        <v>80000000</v>
      </c>
      <c r="O750" s="14" t="s">
        <v>1</v>
      </c>
      <c r="P750" s="14" t="s">
        <v>35</v>
      </c>
      <c r="Q750" s="31">
        <v>2304</v>
      </c>
      <c r="R750" s="31">
        <v>576</v>
      </c>
      <c r="S750" s="30">
        <v>4.6107943999999998E-2</v>
      </c>
      <c r="T750" s="66">
        <f t="shared" si="99"/>
        <v>1.244914488</v>
      </c>
      <c r="U750" s="66">
        <f t="shared" si="100"/>
        <v>9.2662349935655041E-3</v>
      </c>
      <c r="V750" s="38">
        <f t="shared" si="101"/>
        <v>0.12222293795520001</v>
      </c>
      <c r="W750" s="54">
        <v>2.6508000000000003</v>
      </c>
      <c r="X750" s="71" t="str">
        <f t="shared" si="107"/>
        <v>Q3 2023</v>
      </c>
      <c r="Y750" s="21">
        <f t="shared" si="102"/>
        <v>3840</v>
      </c>
      <c r="Z750" s="21">
        <f t="shared" si="103"/>
        <v>2160</v>
      </c>
      <c r="AA750" s="57">
        <f t="shared" si="104"/>
        <v>200968.29721068247</v>
      </c>
      <c r="AB750" s="59">
        <f t="shared" si="105"/>
        <v>1.7777777777777777</v>
      </c>
      <c r="AC750" s="61">
        <f t="shared" si="106"/>
        <v>685.8</v>
      </c>
    </row>
    <row r="751" spans="4:29">
      <c r="D751" s="12">
        <v>745</v>
      </c>
      <c r="E751" s="36" t="s">
        <v>68</v>
      </c>
      <c r="F751" s="16" t="s">
        <v>10</v>
      </c>
      <c r="G751" s="14" t="s">
        <v>40</v>
      </c>
      <c r="H751" s="13" t="s">
        <v>5</v>
      </c>
      <c r="I751" s="13" t="s">
        <v>60</v>
      </c>
      <c r="J751" s="13" t="s">
        <v>115</v>
      </c>
      <c r="K751" s="13" t="s">
        <v>33</v>
      </c>
      <c r="L751" s="14">
        <v>27</v>
      </c>
      <c r="M751" s="14" t="s">
        <v>15</v>
      </c>
      <c r="N751" s="31">
        <v>80000000</v>
      </c>
      <c r="O751" s="14" t="s">
        <v>1</v>
      </c>
      <c r="P751" s="14" t="s">
        <v>35</v>
      </c>
      <c r="Q751" s="31">
        <v>2304</v>
      </c>
      <c r="R751" s="31">
        <v>576</v>
      </c>
      <c r="S751" s="30">
        <v>6.1477258999999999E-2</v>
      </c>
      <c r="T751" s="66">
        <f t="shared" si="99"/>
        <v>1.6598859930000001</v>
      </c>
      <c r="U751" s="66">
        <f t="shared" si="100"/>
        <v>1.2354980058410103E-2</v>
      </c>
      <c r="V751" s="38">
        <f t="shared" si="101"/>
        <v>0.16296391815720002</v>
      </c>
      <c r="W751" s="54">
        <v>2.6508000000000003</v>
      </c>
      <c r="X751" s="71" t="str">
        <f t="shared" si="107"/>
        <v>Q3 2023</v>
      </c>
      <c r="Y751" s="21">
        <f t="shared" si="102"/>
        <v>3840</v>
      </c>
      <c r="Z751" s="21">
        <f t="shared" si="103"/>
        <v>2160</v>
      </c>
      <c r="AA751" s="57">
        <f t="shared" si="104"/>
        <v>200968.29721068247</v>
      </c>
      <c r="AB751" s="59">
        <f t="shared" si="105"/>
        <v>1.7777777777777777</v>
      </c>
      <c r="AC751" s="61">
        <f t="shared" si="106"/>
        <v>685.8</v>
      </c>
    </row>
    <row r="752" spans="4:29">
      <c r="D752" s="12">
        <v>746</v>
      </c>
      <c r="E752" s="36" t="s">
        <v>68</v>
      </c>
      <c r="F752" s="16" t="s">
        <v>10</v>
      </c>
      <c r="G752" s="14" t="s">
        <v>40</v>
      </c>
      <c r="H752" s="13" t="s">
        <v>5</v>
      </c>
      <c r="I752" s="13" t="s">
        <v>53</v>
      </c>
      <c r="J752" s="13" t="s">
        <v>133</v>
      </c>
      <c r="K752" s="13"/>
      <c r="L752" s="14">
        <v>31.5</v>
      </c>
      <c r="M752" s="14" t="s">
        <v>15</v>
      </c>
      <c r="N752" s="31">
        <v>1000000</v>
      </c>
      <c r="O752" s="14" t="s">
        <v>1</v>
      </c>
      <c r="P752" s="14" t="s">
        <v>35</v>
      </c>
      <c r="Q752" s="31">
        <v>4608</v>
      </c>
      <c r="R752" s="31">
        <v>1196</v>
      </c>
      <c r="S752" s="30">
        <v>7.3772711000000005E-2</v>
      </c>
      <c r="T752" s="66">
        <f t="shared" si="99"/>
        <v>2.3238403965000001</v>
      </c>
      <c r="U752" s="66">
        <f t="shared" si="100"/>
        <v>2.0179800816777876E-2</v>
      </c>
      <c r="V752" s="38">
        <f t="shared" si="101"/>
        <v>0.19555670231880004</v>
      </c>
      <c r="W752" s="54">
        <v>2.6508000000000003</v>
      </c>
      <c r="X752" s="71" t="str">
        <f t="shared" si="107"/>
        <v>Q3 2023</v>
      </c>
      <c r="Y752" s="21">
        <f t="shared" si="102"/>
        <v>3840</v>
      </c>
      <c r="Z752" s="21">
        <f t="shared" si="103"/>
        <v>2160</v>
      </c>
      <c r="AA752" s="57">
        <f t="shared" si="104"/>
        <v>273540.18231454003</v>
      </c>
      <c r="AB752" s="59">
        <f t="shared" si="105"/>
        <v>1.7777777777777777</v>
      </c>
      <c r="AC752" s="61">
        <f t="shared" si="106"/>
        <v>800.09999999999991</v>
      </c>
    </row>
    <row r="753" spans="4:29">
      <c r="D753" s="12">
        <v>747</v>
      </c>
      <c r="E753" s="36" t="s">
        <v>68</v>
      </c>
      <c r="F753" s="16" t="s">
        <v>10</v>
      </c>
      <c r="G753" s="14" t="s">
        <v>40</v>
      </c>
      <c r="H753" s="13" t="s">
        <v>5</v>
      </c>
      <c r="I753" s="13" t="s">
        <v>53</v>
      </c>
      <c r="J753" s="13" t="s">
        <v>97</v>
      </c>
      <c r="K753" s="13" t="s">
        <v>98</v>
      </c>
      <c r="L753" s="14">
        <v>49</v>
      </c>
      <c r="M753" s="14" t="s">
        <v>99</v>
      </c>
      <c r="N753" s="31">
        <v>1000000</v>
      </c>
      <c r="O753" s="14" t="s">
        <v>1</v>
      </c>
      <c r="P753" s="14" t="s">
        <v>35</v>
      </c>
      <c r="Q753" s="31">
        <v>5000</v>
      </c>
      <c r="R753" s="31">
        <v>1152</v>
      </c>
      <c r="S753" s="30">
        <v>0.13341418999999999</v>
      </c>
      <c r="T753" s="66">
        <f t="shared" si="99"/>
        <v>6.5372953099999993</v>
      </c>
      <c r="U753" s="66">
        <f t="shared" si="100"/>
        <v>5.3863159775855866E-2</v>
      </c>
      <c r="V753" s="38">
        <f t="shared" si="101"/>
        <v>0.35365433485199999</v>
      </c>
      <c r="W753" s="54">
        <v>2.6508000000000003</v>
      </c>
      <c r="X753" s="71" t="str">
        <f t="shared" si="107"/>
        <v>Q3 2023</v>
      </c>
      <c r="Y753" s="21">
        <f t="shared" si="102"/>
        <v>5120</v>
      </c>
      <c r="Z753" s="21">
        <f t="shared" si="103"/>
        <v>1440</v>
      </c>
      <c r="AA753" s="57">
        <f t="shared" si="104"/>
        <v>403728.86704072385</v>
      </c>
      <c r="AB753" s="59">
        <f t="shared" si="105"/>
        <v>3.5555555555555554</v>
      </c>
      <c r="AC753" s="61">
        <f t="shared" si="106"/>
        <v>1244.5999999999999</v>
      </c>
    </row>
    <row r="754" spans="4:29">
      <c r="D754" s="12">
        <v>748</v>
      </c>
      <c r="E754" s="36" t="s">
        <v>68</v>
      </c>
      <c r="F754" s="16" t="s">
        <v>10</v>
      </c>
      <c r="G754" s="14" t="s">
        <v>40</v>
      </c>
      <c r="H754" s="13" t="s">
        <v>5</v>
      </c>
      <c r="I754" s="13" t="s">
        <v>53</v>
      </c>
      <c r="J754" s="13" t="s">
        <v>119</v>
      </c>
      <c r="K754" s="13" t="s">
        <v>98</v>
      </c>
      <c r="L754" s="14">
        <v>31.5</v>
      </c>
      <c r="M754" s="14" t="s">
        <v>15</v>
      </c>
      <c r="N754" s="31">
        <v>1000000</v>
      </c>
      <c r="O754" s="14" t="s">
        <v>1</v>
      </c>
      <c r="P754" s="14" t="s">
        <v>35</v>
      </c>
      <c r="Q754" s="31">
        <v>5000</v>
      </c>
      <c r="R754" s="31">
        <v>1152</v>
      </c>
      <c r="S754" s="30">
        <v>2.0012129E-2</v>
      </c>
      <c r="T754" s="66">
        <f t="shared" si="99"/>
        <v>0.63038206350000003</v>
      </c>
      <c r="U754" s="66">
        <f t="shared" si="100"/>
        <v>5.4741214151620933E-3</v>
      </c>
      <c r="V754" s="38">
        <f t="shared" si="101"/>
        <v>5.3048151553200008E-2</v>
      </c>
      <c r="W754" s="54">
        <v>2.6508000000000003</v>
      </c>
      <c r="X754" s="71" t="str">
        <f t="shared" si="107"/>
        <v>Q3 2023</v>
      </c>
      <c r="Y754" s="21">
        <f t="shared" si="102"/>
        <v>3840</v>
      </c>
      <c r="Z754" s="21">
        <f t="shared" si="103"/>
        <v>2160</v>
      </c>
      <c r="AA754" s="57">
        <f t="shared" si="104"/>
        <v>273540.18231454003</v>
      </c>
      <c r="AB754" s="59">
        <f t="shared" si="105"/>
        <v>1.7777777777777777</v>
      </c>
      <c r="AC754" s="61">
        <f t="shared" si="106"/>
        <v>800.09999999999991</v>
      </c>
    </row>
    <row r="755" spans="4:29">
      <c r="D755" s="12">
        <v>749</v>
      </c>
      <c r="E755" s="36" t="s">
        <v>68</v>
      </c>
      <c r="F755" s="16" t="s">
        <v>10</v>
      </c>
      <c r="G755" s="14" t="s">
        <v>40</v>
      </c>
      <c r="H755" s="13" t="s">
        <v>5</v>
      </c>
      <c r="I755" s="13" t="s">
        <v>53</v>
      </c>
      <c r="J755" s="13" t="s">
        <v>97</v>
      </c>
      <c r="K755" s="13" t="s">
        <v>98</v>
      </c>
      <c r="L755" s="14">
        <v>49</v>
      </c>
      <c r="M755" s="14" t="s">
        <v>99</v>
      </c>
      <c r="N755" s="31">
        <v>1000000</v>
      </c>
      <c r="O755" s="14" t="s">
        <v>1</v>
      </c>
      <c r="P755" s="14" t="s">
        <v>35</v>
      </c>
      <c r="Q755" s="31">
        <v>5000</v>
      </c>
      <c r="R755" s="31">
        <v>1152</v>
      </c>
      <c r="S755" s="30">
        <v>1.3341419E-2</v>
      </c>
      <c r="T755" s="66">
        <f t="shared" si="99"/>
        <v>0.65372953099999997</v>
      </c>
      <c r="U755" s="66">
        <f t="shared" si="100"/>
        <v>5.3863159775855872E-3</v>
      </c>
      <c r="V755" s="38">
        <f t="shared" si="101"/>
        <v>3.5365433485200007E-2</v>
      </c>
      <c r="W755" s="54">
        <v>2.6508000000000003</v>
      </c>
      <c r="X755" s="71" t="str">
        <f t="shared" si="107"/>
        <v>Q3 2023</v>
      </c>
      <c r="Y755" s="21">
        <f t="shared" si="102"/>
        <v>5120</v>
      </c>
      <c r="Z755" s="21">
        <f t="shared" si="103"/>
        <v>1440</v>
      </c>
      <c r="AA755" s="57">
        <f t="shared" si="104"/>
        <v>403728.86704072385</v>
      </c>
      <c r="AB755" s="59">
        <f t="shared" si="105"/>
        <v>3.5555555555555554</v>
      </c>
      <c r="AC755" s="61">
        <f t="shared" si="106"/>
        <v>1244.5999999999999</v>
      </c>
    </row>
    <row r="756" spans="4:29">
      <c r="D756" s="12">
        <v>750</v>
      </c>
      <c r="E756" s="36" t="s">
        <v>68</v>
      </c>
      <c r="F756" s="16" t="s">
        <v>10</v>
      </c>
      <c r="G756" s="14" t="s">
        <v>40</v>
      </c>
      <c r="H756" s="13" t="s">
        <v>5</v>
      </c>
      <c r="I756" s="13" t="s">
        <v>120</v>
      </c>
      <c r="J756" s="13"/>
      <c r="K756" s="13" t="s">
        <v>120</v>
      </c>
      <c r="L756" s="14">
        <v>27</v>
      </c>
      <c r="M756" s="14" t="s">
        <v>15</v>
      </c>
      <c r="N756" s="31" t="s">
        <v>65</v>
      </c>
      <c r="O756" s="14" t="s">
        <v>1</v>
      </c>
      <c r="P756" s="14" t="s">
        <v>35</v>
      </c>
      <c r="Q756" s="31">
        <v>5000</v>
      </c>
      <c r="R756" s="31">
        <v>1152</v>
      </c>
      <c r="S756" s="30">
        <v>0.166767738</v>
      </c>
      <c r="T756" s="66">
        <f t="shared" si="99"/>
        <v>4.5027289259999996</v>
      </c>
      <c r="U756" s="66">
        <f t="shared" si="100"/>
        <v>3.3515028335537225E-2</v>
      </c>
      <c r="V756" s="38">
        <f t="shared" si="101"/>
        <v>0.44206791989040006</v>
      </c>
      <c r="W756" s="54">
        <v>2.6508000000000003</v>
      </c>
      <c r="X756" s="71" t="str">
        <f t="shared" si="107"/>
        <v>Q3 2023</v>
      </c>
      <c r="Y756" s="21">
        <f t="shared" si="102"/>
        <v>3840</v>
      </c>
      <c r="Z756" s="21">
        <f t="shared" si="103"/>
        <v>2160</v>
      </c>
      <c r="AA756" s="57">
        <f t="shared" si="104"/>
        <v>200968.29721068247</v>
      </c>
      <c r="AB756" s="59">
        <f t="shared" si="105"/>
        <v>1.7777777777777777</v>
      </c>
      <c r="AC756" s="61">
        <f t="shared" si="106"/>
        <v>685.8</v>
      </c>
    </row>
    <row r="757" spans="4:29">
      <c r="D757" s="12">
        <v>751</v>
      </c>
      <c r="E757" s="36" t="s">
        <v>68</v>
      </c>
      <c r="F757" s="16" t="s">
        <v>10</v>
      </c>
      <c r="G757" s="14" t="s">
        <v>40</v>
      </c>
      <c r="H757" s="13" t="s">
        <v>5</v>
      </c>
      <c r="I757" s="13" t="s">
        <v>120</v>
      </c>
      <c r="J757" s="13"/>
      <c r="K757" s="13" t="s">
        <v>120</v>
      </c>
      <c r="L757" s="14">
        <v>31.5</v>
      </c>
      <c r="M757" s="14" t="s">
        <v>15</v>
      </c>
      <c r="N757" s="31" t="s">
        <v>65</v>
      </c>
      <c r="O757" s="14" t="s">
        <v>1</v>
      </c>
      <c r="P757" s="14" t="s">
        <v>35</v>
      </c>
      <c r="Q757" s="31">
        <v>5000</v>
      </c>
      <c r="R757" s="31">
        <v>1152</v>
      </c>
      <c r="S757" s="30">
        <v>0.166767738</v>
      </c>
      <c r="T757" s="66">
        <f t="shared" si="99"/>
        <v>5.2531837469999996</v>
      </c>
      <c r="U757" s="66">
        <f t="shared" si="100"/>
        <v>4.5617677456703441E-2</v>
      </c>
      <c r="V757" s="38">
        <f t="shared" si="101"/>
        <v>0.44206791989040006</v>
      </c>
      <c r="W757" s="54">
        <v>2.6508000000000003</v>
      </c>
      <c r="X757" s="71" t="str">
        <f t="shared" si="107"/>
        <v>Q3 2023</v>
      </c>
      <c r="Y757" s="21">
        <f t="shared" si="102"/>
        <v>3840</v>
      </c>
      <c r="Z757" s="21">
        <f t="shared" si="103"/>
        <v>2160</v>
      </c>
      <c r="AA757" s="57">
        <f t="shared" si="104"/>
        <v>273540.18231454003</v>
      </c>
      <c r="AB757" s="59">
        <f t="shared" si="105"/>
        <v>1.7777777777777777</v>
      </c>
      <c r="AC757" s="61">
        <f t="shared" si="106"/>
        <v>800.09999999999991</v>
      </c>
    </row>
    <row r="758" spans="4:29">
      <c r="D758" s="12">
        <v>752</v>
      </c>
      <c r="E758" s="36" t="s">
        <v>68</v>
      </c>
      <c r="F758" s="16" t="s">
        <v>10</v>
      </c>
      <c r="G758" s="14" t="s">
        <v>40</v>
      </c>
      <c r="H758" s="13" t="s">
        <v>5</v>
      </c>
      <c r="I758" s="13" t="s">
        <v>45</v>
      </c>
      <c r="J758" s="13" t="s">
        <v>134</v>
      </c>
      <c r="K758" s="13" t="s">
        <v>43</v>
      </c>
      <c r="L758" s="14">
        <v>27</v>
      </c>
      <c r="M758" s="14" t="s">
        <v>15</v>
      </c>
      <c r="N758" s="31">
        <v>1000000</v>
      </c>
      <c r="O758" s="14" t="s">
        <v>1</v>
      </c>
      <c r="P758" s="14" t="s">
        <v>35</v>
      </c>
      <c r="Q758" s="31">
        <v>2304</v>
      </c>
      <c r="R758" s="31">
        <v>576</v>
      </c>
      <c r="S758" s="30">
        <v>5.6866464999999998E-2</v>
      </c>
      <c r="T758" s="66">
        <f t="shared" si="99"/>
        <v>1.5353945549999999</v>
      </c>
      <c r="U758" s="66">
        <f t="shared" si="100"/>
        <v>1.1428356639440872E-2</v>
      </c>
      <c r="V758" s="38">
        <f t="shared" si="101"/>
        <v>0.15074162542200001</v>
      </c>
      <c r="W758" s="54">
        <v>2.6508000000000003</v>
      </c>
      <c r="X758" s="71" t="str">
        <f t="shared" si="107"/>
        <v>Q3 2023</v>
      </c>
      <c r="Y758" s="21">
        <f t="shared" si="102"/>
        <v>3840</v>
      </c>
      <c r="Z758" s="21">
        <f t="shared" si="103"/>
        <v>2160</v>
      </c>
      <c r="AA758" s="57">
        <f t="shared" si="104"/>
        <v>200968.29721068247</v>
      </c>
      <c r="AB758" s="59">
        <f t="shared" si="105"/>
        <v>1.7777777777777777</v>
      </c>
      <c r="AC758" s="61">
        <f t="shared" si="106"/>
        <v>685.8</v>
      </c>
    </row>
    <row r="759" spans="4:29">
      <c r="D759" s="12">
        <v>753</v>
      </c>
      <c r="E759" s="36" t="s">
        <v>68</v>
      </c>
      <c r="F759" s="16" t="s">
        <v>10</v>
      </c>
      <c r="G759" s="14" t="s">
        <v>40</v>
      </c>
      <c r="H759" s="13" t="s">
        <v>5</v>
      </c>
      <c r="I759" s="13" t="s">
        <v>45</v>
      </c>
      <c r="J759" s="13" t="s">
        <v>187</v>
      </c>
      <c r="K759" s="13" t="s">
        <v>43</v>
      </c>
      <c r="L759" s="14">
        <v>34</v>
      </c>
      <c r="M759" s="14" t="s">
        <v>117</v>
      </c>
      <c r="N759" s="31">
        <v>1000000</v>
      </c>
      <c r="O759" s="14" t="s">
        <v>1</v>
      </c>
      <c r="P759" s="14" t="s">
        <v>35</v>
      </c>
      <c r="Q759" s="31">
        <v>2304</v>
      </c>
      <c r="R759" s="31">
        <v>576</v>
      </c>
      <c r="S759" s="30">
        <v>1.659886E-2</v>
      </c>
      <c r="T759" s="66">
        <f t="shared" si="99"/>
        <v>0.56436123999999999</v>
      </c>
      <c r="U759" s="66">
        <f t="shared" si="100"/>
        <v>4.4094534650710969E-3</v>
      </c>
      <c r="V759" s="38">
        <f t="shared" si="101"/>
        <v>4.4000258088000004E-2</v>
      </c>
      <c r="W759" s="54">
        <v>2.6508000000000003</v>
      </c>
      <c r="X759" s="71" t="str">
        <f t="shared" si="107"/>
        <v>Q3 2023</v>
      </c>
      <c r="Y759" s="21">
        <f t="shared" si="102"/>
        <v>3440</v>
      </c>
      <c r="Z759" s="21">
        <f t="shared" si="103"/>
        <v>1440</v>
      </c>
      <c r="AA759" s="57">
        <f t="shared" si="104"/>
        <v>265647.97010584443</v>
      </c>
      <c r="AB759" s="59">
        <f t="shared" si="105"/>
        <v>2.3888888888888888</v>
      </c>
      <c r="AC759" s="61">
        <f t="shared" si="106"/>
        <v>863.59999999999991</v>
      </c>
    </row>
    <row r="760" spans="4:29">
      <c r="D760" s="12">
        <v>754</v>
      </c>
      <c r="E760" s="36" t="s">
        <v>68</v>
      </c>
      <c r="F760" s="16" t="s">
        <v>10</v>
      </c>
      <c r="G760" s="14" t="s">
        <v>40</v>
      </c>
      <c r="H760" s="13" t="s">
        <v>5</v>
      </c>
      <c r="I760" s="13" t="s">
        <v>121</v>
      </c>
      <c r="J760" s="13" t="s">
        <v>282</v>
      </c>
      <c r="K760" s="13"/>
      <c r="L760" s="14">
        <v>27</v>
      </c>
      <c r="M760" s="14" t="s">
        <v>15</v>
      </c>
      <c r="N760" s="31" t="s">
        <v>65</v>
      </c>
      <c r="O760" s="14" t="s">
        <v>1</v>
      </c>
      <c r="P760" s="14" t="s">
        <v>35</v>
      </c>
      <c r="Q760" s="31">
        <v>5000</v>
      </c>
      <c r="R760" s="31">
        <v>1152</v>
      </c>
      <c r="S760" s="30">
        <v>0.166767738</v>
      </c>
      <c r="T760" s="66">
        <f t="shared" si="99"/>
        <v>4.5027289259999996</v>
      </c>
      <c r="U760" s="66">
        <f t="shared" si="100"/>
        <v>3.3515028335537225E-2</v>
      </c>
      <c r="V760" s="38">
        <f t="shared" si="101"/>
        <v>0.44206791989040006</v>
      </c>
      <c r="W760" s="54">
        <v>2.6508000000000003</v>
      </c>
      <c r="X760" s="71" t="str">
        <f t="shared" si="107"/>
        <v>Q3 2023</v>
      </c>
      <c r="Y760" s="21">
        <f t="shared" si="102"/>
        <v>3840</v>
      </c>
      <c r="Z760" s="21">
        <f t="shared" si="103"/>
        <v>2160</v>
      </c>
      <c r="AA760" s="57">
        <f t="shared" si="104"/>
        <v>200968.29721068247</v>
      </c>
      <c r="AB760" s="59">
        <f t="shared" si="105"/>
        <v>1.7777777777777777</v>
      </c>
      <c r="AC760" s="61">
        <f t="shared" si="106"/>
        <v>685.8</v>
      </c>
    </row>
    <row r="761" spans="4:29">
      <c r="D761" s="12">
        <v>755</v>
      </c>
      <c r="E761" s="36" t="s">
        <v>68</v>
      </c>
      <c r="F761" s="16" t="s">
        <v>10</v>
      </c>
      <c r="G761" s="14" t="s">
        <v>40</v>
      </c>
      <c r="H761" s="13" t="s">
        <v>5</v>
      </c>
      <c r="I761" s="13" t="s">
        <v>121</v>
      </c>
      <c r="J761" s="13" t="s">
        <v>283</v>
      </c>
      <c r="K761" s="13"/>
      <c r="L761" s="14">
        <v>31.5</v>
      </c>
      <c r="M761" s="14" t="s">
        <v>15</v>
      </c>
      <c r="N761" s="31" t="s">
        <v>65</v>
      </c>
      <c r="O761" s="14" t="s">
        <v>1</v>
      </c>
      <c r="P761" s="14" t="s">
        <v>35</v>
      </c>
      <c r="Q761" s="31">
        <v>5000</v>
      </c>
      <c r="R761" s="31">
        <v>1152</v>
      </c>
      <c r="S761" s="30">
        <v>6.6707094999999994E-2</v>
      </c>
      <c r="T761" s="66">
        <f t="shared" si="99"/>
        <v>2.1012734924999998</v>
      </c>
      <c r="U761" s="66">
        <f t="shared" si="100"/>
        <v>1.8247070927973338E-2</v>
      </c>
      <c r="V761" s="38">
        <f t="shared" si="101"/>
        <v>0.17682716742599999</v>
      </c>
      <c r="W761" s="54">
        <v>2.6508000000000003</v>
      </c>
      <c r="X761" s="71" t="str">
        <f t="shared" si="107"/>
        <v>Q3 2023</v>
      </c>
      <c r="Y761" s="21">
        <f t="shared" si="102"/>
        <v>3840</v>
      </c>
      <c r="Z761" s="21">
        <f t="shared" si="103"/>
        <v>2160</v>
      </c>
      <c r="AA761" s="57">
        <f t="shared" si="104"/>
        <v>273540.18231454003</v>
      </c>
      <c r="AB761" s="59">
        <f t="shared" si="105"/>
        <v>1.7777777777777777</v>
      </c>
      <c r="AC761" s="61">
        <f t="shared" si="106"/>
        <v>800.09999999999991</v>
      </c>
    </row>
    <row r="762" spans="4:29">
      <c r="D762" s="12">
        <v>756</v>
      </c>
      <c r="E762" s="36" t="s">
        <v>68</v>
      </c>
      <c r="F762" s="16" t="s">
        <v>10</v>
      </c>
      <c r="G762" s="14" t="s">
        <v>40</v>
      </c>
      <c r="H762" s="13" t="s">
        <v>5</v>
      </c>
      <c r="I762" s="13" t="s">
        <v>122</v>
      </c>
      <c r="J762" s="13"/>
      <c r="K762" s="13"/>
      <c r="L762" s="14">
        <v>27</v>
      </c>
      <c r="M762" s="14" t="s">
        <v>15</v>
      </c>
      <c r="N762" s="31" t="s">
        <v>65</v>
      </c>
      <c r="O762" s="14" t="s">
        <v>2</v>
      </c>
      <c r="P762" s="14" t="s">
        <v>35</v>
      </c>
      <c r="Q762" s="31">
        <v>5000</v>
      </c>
      <c r="R762" s="31">
        <v>1152</v>
      </c>
      <c r="S762" s="30">
        <v>6.6707094999999994E-2</v>
      </c>
      <c r="T762" s="66">
        <f t="shared" si="99"/>
        <v>1.8010915649999999</v>
      </c>
      <c r="U762" s="66">
        <f t="shared" si="100"/>
        <v>1.340601129402123E-2</v>
      </c>
      <c r="V762" s="38">
        <f t="shared" si="101"/>
        <v>0.17682716742599999</v>
      </c>
      <c r="W762" s="54">
        <v>2.6508000000000003</v>
      </c>
      <c r="X762" s="71" t="str">
        <f t="shared" si="107"/>
        <v>Q3 2023</v>
      </c>
      <c r="Y762" s="21">
        <f t="shared" si="102"/>
        <v>3840</v>
      </c>
      <c r="Z762" s="21">
        <f t="shared" si="103"/>
        <v>2160</v>
      </c>
      <c r="AA762" s="57">
        <f t="shared" si="104"/>
        <v>200968.29721068247</v>
      </c>
      <c r="AB762" s="59">
        <f t="shared" si="105"/>
        <v>1.7777777777777777</v>
      </c>
      <c r="AC762" s="61">
        <f t="shared" si="106"/>
        <v>685.8</v>
      </c>
    </row>
    <row r="763" spans="4:29">
      <c r="D763" s="12">
        <v>757</v>
      </c>
      <c r="E763" s="36" t="s">
        <v>68</v>
      </c>
      <c r="F763" s="16" t="s">
        <v>10</v>
      </c>
      <c r="G763" s="14" t="s">
        <v>40</v>
      </c>
      <c r="H763" s="13" t="s">
        <v>5</v>
      </c>
      <c r="I763" s="13" t="s">
        <v>122</v>
      </c>
      <c r="J763" s="13"/>
      <c r="K763" s="13"/>
      <c r="L763" s="14">
        <v>31.5</v>
      </c>
      <c r="M763" s="14" t="s">
        <v>15</v>
      </c>
      <c r="N763" s="31" t="s">
        <v>65</v>
      </c>
      <c r="O763" s="14" t="s">
        <v>2</v>
      </c>
      <c r="P763" s="14" t="s">
        <v>35</v>
      </c>
      <c r="Q763" s="31">
        <v>5000</v>
      </c>
      <c r="R763" s="31">
        <v>1152</v>
      </c>
      <c r="S763" s="30">
        <v>6.6707094999999994E-2</v>
      </c>
      <c r="T763" s="66">
        <f t="shared" si="99"/>
        <v>2.1012734924999998</v>
      </c>
      <c r="U763" s="66">
        <f t="shared" si="100"/>
        <v>1.8247070927973338E-2</v>
      </c>
      <c r="V763" s="38">
        <f t="shared" si="101"/>
        <v>0.17682716742599999</v>
      </c>
      <c r="W763" s="54">
        <v>2.6508000000000003</v>
      </c>
      <c r="X763" s="71" t="str">
        <f t="shared" si="107"/>
        <v>Q3 2023</v>
      </c>
      <c r="Y763" s="21">
        <f t="shared" si="102"/>
        <v>3840</v>
      </c>
      <c r="Z763" s="21">
        <f t="shared" si="103"/>
        <v>2160</v>
      </c>
      <c r="AA763" s="57">
        <f t="shared" si="104"/>
        <v>273540.18231454003</v>
      </c>
      <c r="AB763" s="59">
        <f t="shared" si="105"/>
        <v>1.7777777777777777</v>
      </c>
      <c r="AC763" s="61">
        <f t="shared" si="106"/>
        <v>800.09999999999991</v>
      </c>
    </row>
    <row r="764" spans="4:29">
      <c r="D764" s="12">
        <v>758</v>
      </c>
      <c r="E764" s="36" t="s">
        <v>68</v>
      </c>
      <c r="F764" s="16" t="s">
        <v>10</v>
      </c>
      <c r="G764" s="14" t="s">
        <v>40</v>
      </c>
      <c r="H764" s="13" t="s">
        <v>5</v>
      </c>
      <c r="I764" s="13" t="s">
        <v>140</v>
      </c>
      <c r="J764" s="13"/>
      <c r="K764" s="13"/>
      <c r="L764" s="14">
        <v>27</v>
      </c>
      <c r="M764" s="14" t="s">
        <v>15</v>
      </c>
      <c r="N764" s="31" t="s">
        <v>65</v>
      </c>
      <c r="O764" s="14" t="s">
        <v>1</v>
      </c>
      <c r="P764" s="14" t="s">
        <v>35</v>
      </c>
      <c r="Q764" s="31">
        <v>2304</v>
      </c>
      <c r="R764" s="31">
        <v>576</v>
      </c>
      <c r="S764" s="30">
        <v>7.6846574000000001E-2</v>
      </c>
      <c r="T764" s="66">
        <f t="shared" si="99"/>
        <v>2.0748574980000001</v>
      </c>
      <c r="U764" s="66">
        <f t="shared" si="100"/>
        <v>1.5443725123254703E-2</v>
      </c>
      <c r="V764" s="38">
        <f t="shared" si="101"/>
        <v>0.20370489835920003</v>
      </c>
      <c r="W764" s="54">
        <v>2.6508000000000003</v>
      </c>
      <c r="X764" s="71" t="str">
        <f t="shared" si="107"/>
        <v>Q3 2023</v>
      </c>
      <c r="Y764" s="21">
        <f t="shared" si="102"/>
        <v>3840</v>
      </c>
      <c r="Z764" s="21">
        <f t="shared" si="103"/>
        <v>2160</v>
      </c>
      <c r="AA764" s="57">
        <f t="shared" si="104"/>
        <v>200968.29721068247</v>
      </c>
      <c r="AB764" s="59">
        <f t="shared" si="105"/>
        <v>1.7777777777777777</v>
      </c>
      <c r="AC764" s="61">
        <f t="shared" si="106"/>
        <v>685.8</v>
      </c>
    </row>
    <row r="765" spans="4:29">
      <c r="D765" s="12">
        <v>759</v>
      </c>
      <c r="E765" s="36" t="s">
        <v>68</v>
      </c>
      <c r="F765" s="16" t="s">
        <v>10</v>
      </c>
      <c r="G765" s="14" t="s">
        <v>40</v>
      </c>
      <c r="H765" s="13" t="s">
        <v>5</v>
      </c>
      <c r="I765" s="13" t="s">
        <v>140</v>
      </c>
      <c r="J765" s="13"/>
      <c r="K765" s="13"/>
      <c r="L765" s="14">
        <v>31.5</v>
      </c>
      <c r="M765" s="14" t="s">
        <v>15</v>
      </c>
      <c r="N765" s="31" t="s">
        <v>65</v>
      </c>
      <c r="O765" s="14" t="s">
        <v>1</v>
      </c>
      <c r="P765" s="14" t="s">
        <v>35</v>
      </c>
      <c r="Q765" s="31">
        <v>4608</v>
      </c>
      <c r="R765" s="31">
        <v>1152</v>
      </c>
      <c r="S765" s="30">
        <v>9.2215887999999996E-2</v>
      </c>
      <c r="T765" s="66">
        <f t="shared" si="99"/>
        <v>2.9048004719999998</v>
      </c>
      <c r="U765" s="66">
        <f t="shared" si="100"/>
        <v>2.5224750815817203E-2</v>
      </c>
      <c r="V765" s="38">
        <f t="shared" si="101"/>
        <v>0.24444587591040001</v>
      </c>
      <c r="W765" s="54">
        <v>2.6508000000000003</v>
      </c>
      <c r="X765" s="71" t="str">
        <f t="shared" si="107"/>
        <v>Q3 2023</v>
      </c>
      <c r="Y765" s="21">
        <f t="shared" si="102"/>
        <v>3840</v>
      </c>
      <c r="Z765" s="21">
        <f t="shared" si="103"/>
        <v>2160</v>
      </c>
      <c r="AA765" s="57">
        <f t="shared" si="104"/>
        <v>273540.18231454003</v>
      </c>
      <c r="AB765" s="59">
        <f t="shared" si="105"/>
        <v>1.7777777777777777</v>
      </c>
      <c r="AC765" s="61">
        <f t="shared" si="106"/>
        <v>800.09999999999991</v>
      </c>
    </row>
    <row r="766" spans="4:29">
      <c r="D766" s="12">
        <v>760</v>
      </c>
      <c r="E766" s="36" t="s">
        <v>68</v>
      </c>
      <c r="F766" s="16" t="s">
        <v>10</v>
      </c>
      <c r="G766" s="14" t="s">
        <v>40</v>
      </c>
      <c r="H766" s="13" t="s">
        <v>5</v>
      </c>
      <c r="I766" s="13" t="s">
        <v>135</v>
      </c>
      <c r="J766" s="13" t="s">
        <v>225</v>
      </c>
      <c r="K766" s="13" t="s">
        <v>95</v>
      </c>
      <c r="L766" s="14">
        <v>27</v>
      </c>
      <c r="M766" s="14" t="s">
        <v>15</v>
      </c>
      <c r="N766" s="31" t="s">
        <v>65</v>
      </c>
      <c r="O766" s="14" t="s">
        <v>2</v>
      </c>
      <c r="P766" s="14" t="s">
        <v>35</v>
      </c>
      <c r="Q766" s="31">
        <v>10368</v>
      </c>
      <c r="R766" s="31">
        <v>1152</v>
      </c>
      <c r="S766" s="30">
        <v>0.41497149799999999</v>
      </c>
      <c r="T766" s="66">
        <f t="shared" si="99"/>
        <v>11.204230446</v>
      </c>
      <c r="U766" s="66">
        <f t="shared" si="100"/>
        <v>8.339611534402612E-2</v>
      </c>
      <c r="V766" s="38">
        <f t="shared" si="101"/>
        <v>1.1000064468984001</v>
      </c>
      <c r="W766" s="54">
        <v>2.6508000000000003</v>
      </c>
      <c r="X766" s="71" t="str">
        <f t="shared" si="107"/>
        <v>Q3 2023</v>
      </c>
      <c r="Y766" s="21">
        <f t="shared" si="102"/>
        <v>3840</v>
      </c>
      <c r="Z766" s="21">
        <f t="shared" si="103"/>
        <v>2160</v>
      </c>
      <c r="AA766" s="57">
        <f t="shared" si="104"/>
        <v>200968.29721068247</v>
      </c>
      <c r="AB766" s="59">
        <f t="shared" si="105"/>
        <v>1.7777777777777777</v>
      </c>
      <c r="AC766" s="61">
        <f t="shared" si="106"/>
        <v>685.8</v>
      </c>
    </row>
    <row r="767" spans="4:29">
      <c r="D767" s="12">
        <v>761</v>
      </c>
      <c r="E767" s="36" t="s">
        <v>68</v>
      </c>
      <c r="F767" s="16" t="s">
        <v>10</v>
      </c>
      <c r="G767" s="14" t="s">
        <v>40</v>
      </c>
      <c r="H767" s="13" t="s">
        <v>5</v>
      </c>
      <c r="I767" s="13" t="s">
        <v>144</v>
      </c>
      <c r="J767" s="13" t="s">
        <v>284</v>
      </c>
      <c r="K767" s="13" t="s">
        <v>43</v>
      </c>
      <c r="L767" s="14">
        <v>27</v>
      </c>
      <c r="M767" s="14" t="s">
        <v>15</v>
      </c>
      <c r="N767" s="31" t="s">
        <v>65</v>
      </c>
      <c r="O767" s="14" t="s">
        <v>1</v>
      </c>
      <c r="P767" s="14" t="s">
        <v>35</v>
      </c>
      <c r="Q767" s="31">
        <v>1536</v>
      </c>
      <c r="R767" s="31">
        <v>384</v>
      </c>
      <c r="S767" s="30">
        <v>6.1477258999999999E-2</v>
      </c>
      <c r="T767" s="66">
        <f t="shared" si="99"/>
        <v>1.6598859930000001</v>
      </c>
      <c r="U767" s="66">
        <f t="shared" si="100"/>
        <v>1.2354980058410103E-2</v>
      </c>
      <c r="V767" s="38">
        <f t="shared" si="101"/>
        <v>0.16296391815720002</v>
      </c>
      <c r="W767" s="54">
        <v>2.6508000000000003</v>
      </c>
      <c r="X767" s="71" t="str">
        <f t="shared" si="107"/>
        <v>Q3 2023</v>
      </c>
      <c r="Y767" s="21">
        <f t="shared" si="102"/>
        <v>3840</v>
      </c>
      <c r="Z767" s="21">
        <f t="shared" si="103"/>
        <v>2160</v>
      </c>
      <c r="AA767" s="57">
        <f t="shared" si="104"/>
        <v>200968.29721068247</v>
      </c>
      <c r="AB767" s="59">
        <f t="shared" si="105"/>
        <v>1.7777777777777777</v>
      </c>
      <c r="AC767" s="61">
        <f t="shared" si="106"/>
        <v>685.8</v>
      </c>
    </row>
    <row r="768" spans="4:29">
      <c r="D768" s="12">
        <v>762</v>
      </c>
      <c r="E768" s="36" t="s">
        <v>68</v>
      </c>
      <c r="F768" s="16" t="s">
        <v>10</v>
      </c>
      <c r="G768" s="14" t="s">
        <v>40</v>
      </c>
      <c r="H768" s="13" t="s">
        <v>5</v>
      </c>
      <c r="I768" s="13" t="s">
        <v>144</v>
      </c>
      <c r="J768" s="13" t="s">
        <v>285</v>
      </c>
      <c r="K768" s="13" t="s">
        <v>43</v>
      </c>
      <c r="L768" s="14">
        <v>27</v>
      </c>
      <c r="M768" s="14" t="s">
        <v>15</v>
      </c>
      <c r="N768" s="31" t="s">
        <v>65</v>
      </c>
      <c r="O768" s="14" t="s">
        <v>1</v>
      </c>
      <c r="P768" s="14" t="s">
        <v>35</v>
      </c>
      <c r="Q768" s="31">
        <v>2304</v>
      </c>
      <c r="R768" s="31">
        <v>1152</v>
      </c>
      <c r="S768" s="30">
        <v>7.6846574000000001E-2</v>
      </c>
      <c r="T768" s="66">
        <f t="shared" si="99"/>
        <v>2.0748574980000001</v>
      </c>
      <c r="U768" s="66">
        <f t="shared" si="100"/>
        <v>1.5443725123254703E-2</v>
      </c>
      <c r="V768" s="38">
        <f t="shared" si="101"/>
        <v>0.20370489835920003</v>
      </c>
      <c r="W768" s="54">
        <v>2.6508000000000003</v>
      </c>
      <c r="X768" s="71" t="str">
        <f t="shared" si="107"/>
        <v>Q3 2023</v>
      </c>
      <c r="Y768" s="21">
        <f t="shared" si="102"/>
        <v>3840</v>
      </c>
      <c r="Z768" s="21">
        <f t="shared" si="103"/>
        <v>2160</v>
      </c>
      <c r="AA768" s="57">
        <f t="shared" si="104"/>
        <v>200968.29721068247</v>
      </c>
      <c r="AB768" s="59">
        <f t="shared" si="105"/>
        <v>1.7777777777777777</v>
      </c>
      <c r="AC768" s="61">
        <f t="shared" si="106"/>
        <v>685.8</v>
      </c>
    </row>
    <row r="769" spans="4:29">
      <c r="D769" s="12">
        <v>763</v>
      </c>
      <c r="E769" s="36" t="s">
        <v>68</v>
      </c>
      <c r="F769" s="16" t="s">
        <v>10</v>
      </c>
      <c r="G769" s="14" t="s">
        <v>40</v>
      </c>
      <c r="H769" s="13" t="s">
        <v>5</v>
      </c>
      <c r="I769" s="13" t="s">
        <v>144</v>
      </c>
      <c r="J769" s="13" t="s">
        <v>286</v>
      </c>
      <c r="K769" s="13" t="s">
        <v>43</v>
      </c>
      <c r="L769" s="14">
        <v>31.5</v>
      </c>
      <c r="M769" s="14" t="s">
        <v>15</v>
      </c>
      <c r="N769" s="31" t="s">
        <v>65</v>
      </c>
      <c r="O769" s="14" t="s">
        <v>1</v>
      </c>
      <c r="P769" s="14" t="s">
        <v>35</v>
      </c>
      <c r="Q769" s="31">
        <v>2304</v>
      </c>
      <c r="R769" s="31">
        <v>1152</v>
      </c>
      <c r="S769" s="30">
        <v>4.6107943999999998E-2</v>
      </c>
      <c r="T769" s="66">
        <f t="shared" si="99"/>
        <v>1.4524002359999999</v>
      </c>
      <c r="U769" s="66">
        <f t="shared" si="100"/>
        <v>1.2612375407908601E-2</v>
      </c>
      <c r="V769" s="38">
        <f t="shared" si="101"/>
        <v>0.12222293795520001</v>
      </c>
      <c r="W769" s="54">
        <v>2.6508000000000003</v>
      </c>
      <c r="X769" s="71" t="str">
        <f t="shared" si="107"/>
        <v>Q3 2023</v>
      </c>
      <c r="Y769" s="21">
        <f t="shared" si="102"/>
        <v>3840</v>
      </c>
      <c r="Z769" s="21">
        <f t="shared" si="103"/>
        <v>2160</v>
      </c>
      <c r="AA769" s="57">
        <f t="shared" si="104"/>
        <v>273540.18231454003</v>
      </c>
      <c r="AB769" s="59">
        <f t="shared" si="105"/>
        <v>1.7777777777777777</v>
      </c>
      <c r="AC769" s="61">
        <f t="shared" si="106"/>
        <v>800.09999999999991</v>
      </c>
    </row>
    <row r="770" spans="4:29">
      <c r="D770" s="12">
        <v>764</v>
      </c>
      <c r="E770" s="36" t="s">
        <v>68</v>
      </c>
      <c r="F770" s="16" t="s">
        <v>10</v>
      </c>
      <c r="G770" s="14" t="s">
        <v>40</v>
      </c>
      <c r="H770" s="13" t="s">
        <v>5</v>
      </c>
      <c r="I770" s="13" t="s">
        <v>145</v>
      </c>
      <c r="J770" s="13"/>
      <c r="K770" s="13" t="s">
        <v>43</v>
      </c>
      <c r="L770" s="14">
        <v>27</v>
      </c>
      <c r="M770" s="14" t="s">
        <v>15</v>
      </c>
      <c r="N770" s="31" t="s">
        <v>65</v>
      </c>
      <c r="O770" s="14" t="s">
        <v>1</v>
      </c>
      <c r="P770" s="14" t="s">
        <v>35</v>
      </c>
      <c r="Q770" s="31">
        <v>2304</v>
      </c>
      <c r="R770" s="31">
        <v>1152</v>
      </c>
      <c r="S770" s="30">
        <v>0.107585203</v>
      </c>
      <c r="T770" s="66">
        <f t="shared" si="99"/>
        <v>2.9048004810000001</v>
      </c>
      <c r="U770" s="66">
        <f t="shared" si="100"/>
        <v>2.1621215051975607E-2</v>
      </c>
      <c r="V770" s="38">
        <f t="shared" si="101"/>
        <v>0.28518685611240002</v>
      </c>
      <c r="W770" s="54">
        <v>2.6508000000000003</v>
      </c>
      <c r="X770" s="71" t="str">
        <f t="shared" si="107"/>
        <v>Q3 2023</v>
      </c>
      <c r="Y770" s="21">
        <f t="shared" si="102"/>
        <v>3840</v>
      </c>
      <c r="Z770" s="21">
        <f t="shared" si="103"/>
        <v>2160</v>
      </c>
      <c r="AA770" s="57">
        <f t="shared" si="104"/>
        <v>200968.29721068247</v>
      </c>
      <c r="AB770" s="59">
        <f t="shared" si="105"/>
        <v>1.7777777777777777</v>
      </c>
      <c r="AC770" s="61">
        <f t="shared" si="106"/>
        <v>685.8</v>
      </c>
    </row>
    <row r="771" spans="4:29">
      <c r="D771" s="12">
        <v>765</v>
      </c>
      <c r="E771" s="36" t="s">
        <v>68</v>
      </c>
      <c r="F771" s="16" t="s">
        <v>10</v>
      </c>
      <c r="G771" s="14" t="s">
        <v>40</v>
      </c>
      <c r="H771" s="13" t="s">
        <v>5</v>
      </c>
      <c r="I771" s="13" t="s">
        <v>145</v>
      </c>
      <c r="J771" s="13"/>
      <c r="K771" s="13" t="s">
        <v>43</v>
      </c>
      <c r="L771" s="14">
        <v>31.5</v>
      </c>
      <c r="M771" s="14" t="s">
        <v>15</v>
      </c>
      <c r="N771" s="31" t="s">
        <v>65</v>
      </c>
      <c r="O771" s="14" t="s">
        <v>1</v>
      </c>
      <c r="P771" s="14" t="s">
        <v>35</v>
      </c>
      <c r="Q771" s="31">
        <v>2304</v>
      </c>
      <c r="R771" s="31">
        <v>1152</v>
      </c>
      <c r="S771" s="30">
        <v>6.1477258999999999E-2</v>
      </c>
      <c r="T771" s="66">
        <f t="shared" si="99"/>
        <v>1.9365336584999999</v>
      </c>
      <c r="U771" s="66">
        <f t="shared" si="100"/>
        <v>1.6816500635058199E-2</v>
      </c>
      <c r="V771" s="38">
        <f t="shared" si="101"/>
        <v>0.16296391815720002</v>
      </c>
      <c r="W771" s="54">
        <v>2.6508000000000003</v>
      </c>
      <c r="X771" s="71" t="str">
        <f t="shared" si="107"/>
        <v>Q3 2023</v>
      </c>
      <c r="Y771" s="21">
        <f t="shared" si="102"/>
        <v>3840</v>
      </c>
      <c r="Z771" s="21">
        <f t="shared" si="103"/>
        <v>2160</v>
      </c>
      <c r="AA771" s="57">
        <f t="shared" si="104"/>
        <v>273540.18231454003</v>
      </c>
      <c r="AB771" s="59">
        <f t="shared" si="105"/>
        <v>1.7777777777777777</v>
      </c>
      <c r="AC771" s="61">
        <f t="shared" si="106"/>
        <v>800.09999999999991</v>
      </c>
    </row>
    <row r="772" spans="4:29">
      <c r="D772" s="12">
        <v>766</v>
      </c>
      <c r="E772" s="36" t="s">
        <v>68</v>
      </c>
      <c r="F772" s="16" t="s">
        <v>10</v>
      </c>
      <c r="G772" s="14" t="s">
        <v>40</v>
      </c>
      <c r="H772" s="13" t="s">
        <v>5</v>
      </c>
      <c r="I772" s="13" t="s">
        <v>192</v>
      </c>
      <c r="J772" s="13" t="s">
        <v>193</v>
      </c>
      <c r="K772" s="13" t="s">
        <v>194</v>
      </c>
      <c r="L772" s="14">
        <v>27</v>
      </c>
      <c r="M772" s="14" t="s">
        <v>15</v>
      </c>
      <c r="N772" s="31" t="s">
        <v>65</v>
      </c>
      <c r="O772" s="14" t="s">
        <v>1</v>
      </c>
      <c r="P772" s="14" t="s">
        <v>35</v>
      </c>
      <c r="Q772" s="31">
        <v>2304</v>
      </c>
      <c r="R772" s="31">
        <v>1152</v>
      </c>
      <c r="S772" s="30">
        <v>1.5369315E-2</v>
      </c>
      <c r="T772" s="66">
        <f t="shared" si="99"/>
        <v>0.41497150500000002</v>
      </c>
      <c r="U772" s="66">
        <f t="shared" si="100"/>
        <v>3.0887450648446001E-3</v>
      </c>
      <c r="V772" s="38">
        <f t="shared" si="101"/>
        <v>4.0740980202000003E-2</v>
      </c>
      <c r="W772" s="54">
        <v>2.6508000000000003</v>
      </c>
      <c r="X772" s="71" t="str">
        <f t="shared" si="107"/>
        <v>Q3 2023</v>
      </c>
      <c r="Y772" s="21">
        <f t="shared" si="102"/>
        <v>3840</v>
      </c>
      <c r="Z772" s="21">
        <f t="shared" si="103"/>
        <v>2160</v>
      </c>
      <c r="AA772" s="57">
        <f t="shared" si="104"/>
        <v>200968.29721068247</v>
      </c>
      <c r="AB772" s="59">
        <f t="shared" si="105"/>
        <v>1.7777777777777777</v>
      </c>
      <c r="AC772" s="61">
        <f t="shared" si="106"/>
        <v>685.8</v>
      </c>
    </row>
    <row r="773" spans="4:29">
      <c r="D773" s="12">
        <v>767</v>
      </c>
      <c r="E773" s="36" t="s">
        <v>68</v>
      </c>
      <c r="F773" s="16" t="s">
        <v>10</v>
      </c>
      <c r="G773" s="14" t="s">
        <v>40</v>
      </c>
      <c r="H773" s="13" t="s">
        <v>5</v>
      </c>
      <c r="I773" s="13" t="s">
        <v>166</v>
      </c>
      <c r="J773" s="13" t="s">
        <v>287</v>
      </c>
      <c r="K773" s="13" t="s">
        <v>167</v>
      </c>
      <c r="L773" s="14">
        <v>27</v>
      </c>
      <c r="M773" s="14" t="s">
        <v>143</v>
      </c>
      <c r="N773" s="31">
        <v>1000000</v>
      </c>
      <c r="O773" s="14" t="s">
        <v>1</v>
      </c>
      <c r="P773" s="14" t="s">
        <v>35</v>
      </c>
      <c r="Q773" s="31">
        <v>2304</v>
      </c>
      <c r="R773" s="31">
        <v>1152</v>
      </c>
      <c r="S773" s="30">
        <v>6.1477258999999999E-2</v>
      </c>
      <c r="T773" s="66">
        <f t="shared" si="99"/>
        <v>1.6598859930000001</v>
      </c>
      <c r="U773" s="66">
        <f t="shared" si="100"/>
        <v>1.2354980058410103E-2</v>
      </c>
      <c r="V773" s="38">
        <f t="shared" si="101"/>
        <v>0.16296391815720002</v>
      </c>
      <c r="W773" s="54">
        <v>2.6508000000000003</v>
      </c>
      <c r="X773" s="71" t="str">
        <f t="shared" si="107"/>
        <v>Q3 2023</v>
      </c>
      <c r="Y773" s="21">
        <f t="shared" si="102"/>
        <v>2560</v>
      </c>
      <c r="Z773" s="21">
        <f t="shared" si="103"/>
        <v>1440</v>
      </c>
      <c r="AA773" s="57">
        <f t="shared" si="104"/>
        <v>200968.29721068247</v>
      </c>
      <c r="AB773" s="59">
        <f t="shared" si="105"/>
        <v>1.7777777777777777</v>
      </c>
      <c r="AC773" s="61">
        <f t="shared" si="106"/>
        <v>685.8</v>
      </c>
    </row>
    <row r="774" spans="4:29">
      <c r="D774" s="12">
        <v>768</v>
      </c>
      <c r="E774" s="36" t="s">
        <v>68</v>
      </c>
      <c r="F774" s="16" t="s">
        <v>10</v>
      </c>
      <c r="G774" s="14" t="s">
        <v>40</v>
      </c>
      <c r="H774" s="13" t="s">
        <v>5</v>
      </c>
      <c r="I774" s="13" t="s">
        <v>166</v>
      </c>
      <c r="J774" s="13" t="s">
        <v>189</v>
      </c>
      <c r="K774" s="13" t="s">
        <v>95</v>
      </c>
      <c r="L774" s="14">
        <v>31.5</v>
      </c>
      <c r="M774" s="14" t="s">
        <v>15</v>
      </c>
      <c r="N774" s="31">
        <v>1000000</v>
      </c>
      <c r="O774" s="14" t="s">
        <v>1</v>
      </c>
      <c r="P774" s="14" t="s">
        <v>35</v>
      </c>
      <c r="Q774" s="31">
        <v>2304</v>
      </c>
      <c r="R774" s="31">
        <v>1152</v>
      </c>
      <c r="S774" s="30">
        <v>1.5369315E-2</v>
      </c>
      <c r="T774" s="66">
        <f t="shared" si="99"/>
        <v>0.48413342249999997</v>
      </c>
      <c r="U774" s="66">
        <f t="shared" si="100"/>
        <v>4.2041252271495947E-3</v>
      </c>
      <c r="V774" s="38">
        <f t="shared" si="101"/>
        <v>4.0740980202000003E-2</v>
      </c>
      <c r="W774" s="54">
        <v>2.6508000000000003</v>
      </c>
      <c r="X774" s="71" t="str">
        <f t="shared" si="107"/>
        <v>Q3 2023</v>
      </c>
      <c r="Y774" s="21">
        <f t="shared" si="102"/>
        <v>3840</v>
      </c>
      <c r="Z774" s="21">
        <f t="shared" si="103"/>
        <v>2160</v>
      </c>
      <c r="AA774" s="57">
        <f t="shared" si="104"/>
        <v>273540.18231454003</v>
      </c>
      <c r="AB774" s="59">
        <f t="shared" si="105"/>
        <v>1.7777777777777777</v>
      </c>
      <c r="AC774" s="61">
        <f t="shared" si="106"/>
        <v>800.09999999999991</v>
      </c>
    </row>
    <row r="775" spans="4:29">
      <c r="D775" s="12">
        <v>769</v>
      </c>
      <c r="E775" s="36" t="s">
        <v>68</v>
      </c>
      <c r="F775" s="16" t="s">
        <v>10</v>
      </c>
      <c r="G775" s="14" t="s">
        <v>40</v>
      </c>
      <c r="H775" s="13" t="s">
        <v>5</v>
      </c>
      <c r="I775" s="13" t="s">
        <v>166</v>
      </c>
      <c r="J775" s="13" t="s">
        <v>288</v>
      </c>
      <c r="K775" s="13" t="s">
        <v>43</v>
      </c>
      <c r="L775" s="14">
        <v>34</v>
      </c>
      <c r="M775" s="14" t="s">
        <v>117</v>
      </c>
      <c r="N775" s="31">
        <v>1000000</v>
      </c>
      <c r="O775" s="14" t="s">
        <v>1</v>
      </c>
      <c r="P775" s="14" t="s">
        <v>35</v>
      </c>
      <c r="Q775" s="31">
        <v>2304</v>
      </c>
      <c r="R775" s="31">
        <v>1152</v>
      </c>
      <c r="S775" s="30">
        <v>3.0738629E-2</v>
      </c>
      <c r="T775" s="66">
        <f t="shared" ref="T775:T838" si="108">L775*S775</f>
        <v>1.0451133859999999</v>
      </c>
      <c r="U775" s="66">
        <f t="shared" ref="U775:U838" si="109">S775*AA775/10^6</f>
        <v>8.1656543976866419E-3</v>
      </c>
      <c r="V775" s="38">
        <f t="shared" ref="V775:V838" si="110">S775*W775</f>
        <v>8.148195775320001E-2</v>
      </c>
      <c r="W775" s="54">
        <v>2.6508000000000003</v>
      </c>
      <c r="X775" s="71" t="str">
        <f t="shared" si="107"/>
        <v>Q3 2023</v>
      </c>
      <c r="Y775" s="21">
        <f t="shared" ref="Y775:Y838" si="111">1*LEFT(M775, FIND("x", M775)-2)</f>
        <v>3440</v>
      </c>
      <c r="Z775" s="21">
        <f t="shared" ref="Z775:Z838" si="112">1*RIGHT(M775, LEN(M775)-FIND("x", M775)-1)</f>
        <v>1440</v>
      </c>
      <c r="AA775" s="57">
        <f t="shared" ref="AA775:AA838" si="113">AC775^2*AB775/(1+AB775^2)</f>
        <v>265647.97010584443</v>
      </c>
      <c r="AB775" s="59">
        <f t="shared" ref="AB775:AB838" si="114">Y775/Z775</f>
        <v>2.3888888888888888</v>
      </c>
      <c r="AC775" s="61">
        <f t="shared" ref="AC775:AC838" si="115">L775*25.4</f>
        <v>863.59999999999991</v>
      </c>
    </row>
    <row r="776" spans="4:29">
      <c r="D776" s="12">
        <v>770</v>
      </c>
      <c r="E776" s="36" t="s">
        <v>68</v>
      </c>
      <c r="F776" s="16" t="s">
        <v>10</v>
      </c>
      <c r="G776" s="14" t="s">
        <v>40</v>
      </c>
      <c r="H776" s="13" t="s">
        <v>5</v>
      </c>
      <c r="I776" s="13" t="s">
        <v>182</v>
      </c>
      <c r="J776" s="13" t="s">
        <v>183</v>
      </c>
      <c r="K776" s="13" t="s">
        <v>98</v>
      </c>
      <c r="L776" s="14">
        <v>27</v>
      </c>
      <c r="M776" s="14" t="s">
        <v>143</v>
      </c>
      <c r="N776" s="31" t="s">
        <v>65</v>
      </c>
      <c r="O776" s="14" t="s">
        <v>1</v>
      </c>
      <c r="P776" s="14" t="s">
        <v>35</v>
      </c>
      <c r="Q776" s="31">
        <v>5000</v>
      </c>
      <c r="R776" s="31">
        <v>1152</v>
      </c>
      <c r="S776" s="30">
        <v>3.3353547999999997E-2</v>
      </c>
      <c r="T776" s="66">
        <f t="shared" si="108"/>
        <v>0.90054579599999995</v>
      </c>
      <c r="U776" s="66">
        <f t="shared" si="109"/>
        <v>6.7030057474947637E-3</v>
      </c>
      <c r="V776" s="38">
        <f t="shared" si="110"/>
        <v>8.8413585038399994E-2</v>
      </c>
      <c r="W776" s="54">
        <v>2.6508000000000003</v>
      </c>
      <c r="X776" s="71" t="str">
        <f t="shared" ref="X776:X839" si="116">G776&amp;" "&amp;F776</f>
        <v>Q3 2023</v>
      </c>
      <c r="Y776" s="21">
        <f t="shared" si="111"/>
        <v>2560</v>
      </c>
      <c r="Z776" s="21">
        <f t="shared" si="112"/>
        <v>1440</v>
      </c>
      <c r="AA776" s="57">
        <f t="shared" si="113"/>
        <v>200968.29721068247</v>
      </c>
      <c r="AB776" s="59">
        <f t="shared" si="114"/>
        <v>1.7777777777777777</v>
      </c>
      <c r="AC776" s="61">
        <f t="shared" si="115"/>
        <v>685.8</v>
      </c>
    </row>
    <row r="777" spans="4:29">
      <c r="D777" s="12">
        <v>771</v>
      </c>
      <c r="E777" s="36" t="s">
        <v>68</v>
      </c>
      <c r="F777" s="16" t="s">
        <v>10</v>
      </c>
      <c r="G777" s="14" t="s">
        <v>40</v>
      </c>
      <c r="H777" s="13" t="s">
        <v>5</v>
      </c>
      <c r="I777" s="13" t="s">
        <v>58</v>
      </c>
      <c r="J777" s="13" t="s">
        <v>188</v>
      </c>
      <c r="K777" s="13" t="s">
        <v>95</v>
      </c>
      <c r="L777" s="14">
        <v>27</v>
      </c>
      <c r="M777" s="14" t="s">
        <v>143</v>
      </c>
      <c r="N777" s="31" t="s">
        <v>65</v>
      </c>
      <c r="O777" s="14" t="s">
        <v>1</v>
      </c>
      <c r="P777" s="14" t="s">
        <v>35</v>
      </c>
      <c r="Q777" s="31">
        <v>5000</v>
      </c>
      <c r="R777" s="31">
        <v>1152</v>
      </c>
      <c r="S777" s="30">
        <v>6.6707094999999994E-2</v>
      </c>
      <c r="T777" s="66">
        <f t="shared" si="108"/>
        <v>1.8010915649999999</v>
      </c>
      <c r="U777" s="66">
        <f t="shared" si="109"/>
        <v>1.340601129402123E-2</v>
      </c>
      <c r="V777" s="38">
        <f t="shared" si="110"/>
        <v>0.17682716742599999</v>
      </c>
      <c r="W777" s="54">
        <v>2.6508000000000003</v>
      </c>
      <c r="X777" s="71" t="str">
        <f t="shared" si="116"/>
        <v>Q3 2023</v>
      </c>
      <c r="Y777" s="21">
        <f t="shared" si="111"/>
        <v>2560</v>
      </c>
      <c r="Z777" s="21">
        <f t="shared" si="112"/>
        <v>1440</v>
      </c>
      <c r="AA777" s="57">
        <f t="shared" si="113"/>
        <v>200968.29721068247</v>
      </c>
      <c r="AB777" s="59">
        <f t="shared" si="114"/>
        <v>1.7777777777777777</v>
      </c>
      <c r="AC777" s="61">
        <f t="shared" si="115"/>
        <v>685.8</v>
      </c>
    </row>
    <row r="778" spans="4:29">
      <c r="D778" s="12">
        <v>772</v>
      </c>
      <c r="E778" s="36" t="s">
        <v>68</v>
      </c>
      <c r="F778" s="16" t="s">
        <v>10</v>
      </c>
      <c r="G778" s="14" t="s">
        <v>40</v>
      </c>
      <c r="H778" s="13" t="s">
        <v>5</v>
      </c>
      <c r="I778" s="13" t="s">
        <v>36</v>
      </c>
      <c r="J778" s="13" t="s">
        <v>220</v>
      </c>
      <c r="K778" s="13" t="s">
        <v>98</v>
      </c>
      <c r="L778" s="14">
        <v>34</v>
      </c>
      <c r="M778" s="14" t="s">
        <v>117</v>
      </c>
      <c r="N778" s="31">
        <v>1000000</v>
      </c>
      <c r="O778" s="14" t="s">
        <v>1</v>
      </c>
      <c r="P778" s="14" t="s">
        <v>35</v>
      </c>
      <c r="Q778" s="31">
        <v>4608</v>
      </c>
      <c r="R778" s="31">
        <v>1152</v>
      </c>
      <c r="S778" s="30">
        <v>6.1477258999999999E-2</v>
      </c>
      <c r="T778" s="66">
        <f t="shared" si="108"/>
        <v>2.090226806</v>
      </c>
      <c r="U778" s="66">
        <f t="shared" si="109"/>
        <v>1.6331309061021256E-2</v>
      </c>
      <c r="V778" s="38">
        <f t="shared" si="110"/>
        <v>0.16296391815720002</v>
      </c>
      <c r="W778" s="54">
        <v>2.6508000000000003</v>
      </c>
      <c r="X778" s="71" t="str">
        <f t="shared" si="116"/>
        <v>Q3 2023</v>
      </c>
      <c r="Y778" s="21">
        <f t="shared" si="111"/>
        <v>3440</v>
      </c>
      <c r="Z778" s="21">
        <f t="shared" si="112"/>
        <v>1440</v>
      </c>
      <c r="AA778" s="57">
        <f t="shared" si="113"/>
        <v>265647.97010584443</v>
      </c>
      <c r="AB778" s="59">
        <f t="shared" si="114"/>
        <v>2.3888888888888888</v>
      </c>
      <c r="AC778" s="61">
        <f t="shared" si="115"/>
        <v>863.59999999999991</v>
      </c>
    </row>
    <row r="779" spans="4:29">
      <c r="D779" s="12">
        <v>773</v>
      </c>
      <c r="E779" s="36" t="s">
        <v>68</v>
      </c>
      <c r="F779" s="16" t="s">
        <v>10</v>
      </c>
      <c r="G779" s="14" t="s">
        <v>40</v>
      </c>
      <c r="H779" s="13" t="s">
        <v>5</v>
      </c>
      <c r="I779" s="13" t="s">
        <v>76</v>
      </c>
      <c r="J779" s="13"/>
      <c r="K779" s="13"/>
      <c r="L779" s="14">
        <v>31.5</v>
      </c>
      <c r="M779" s="14" t="s">
        <v>15</v>
      </c>
      <c r="N779" s="31" t="s">
        <v>65</v>
      </c>
      <c r="O779" s="14" t="s">
        <v>1</v>
      </c>
      <c r="P779" s="14" t="s">
        <v>35</v>
      </c>
      <c r="Q779" s="31">
        <v>5000</v>
      </c>
      <c r="R779" s="31">
        <v>1152</v>
      </c>
      <c r="S779" s="30">
        <v>0.500303214</v>
      </c>
      <c r="T779" s="66">
        <f t="shared" si="108"/>
        <v>15.759551241</v>
      </c>
      <c r="U779" s="66">
        <f t="shared" si="109"/>
        <v>0.13685303237011034</v>
      </c>
      <c r="V779" s="38">
        <f t="shared" si="110"/>
        <v>1.3262037596712002</v>
      </c>
      <c r="W779" s="54">
        <v>2.6508000000000003</v>
      </c>
      <c r="X779" s="71" t="str">
        <f t="shared" si="116"/>
        <v>Q3 2023</v>
      </c>
      <c r="Y779" s="21">
        <f t="shared" si="111"/>
        <v>3840</v>
      </c>
      <c r="Z779" s="21">
        <f t="shared" si="112"/>
        <v>2160</v>
      </c>
      <c r="AA779" s="57">
        <f t="shared" si="113"/>
        <v>273540.18231454003</v>
      </c>
      <c r="AB779" s="59">
        <f t="shared" si="114"/>
        <v>1.7777777777777777</v>
      </c>
      <c r="AC779" s="61">
        <f t="shared" si="115"/>
        <v>800.09999999999991</v>
      </c>
    </row>
    <row r="780" spans="4:29">
      <c r="D780" s="12">
        <v>774</v>
      </c>
      <c r="E780" s="36" t="s">
        <v>68</v>
      </c>
      <c r="F780" s="16" t="s">
        <v>10</v>
      </c>
      <c r="G780" s="14" t="s">
        <v>40</v>
      </c>
      <c r="H780" s="13" t="s">
        <v>6</v>
      </c>
      <c r="I780" s="13" t="s">
        <v>125</v>
      </c>
      <c r="J780" s="13"/>
      <c r="K780" s="13" t="s">
        <v>123</v>
      </c>
      <c r="L780" s="14">
        <v>55</v>
      </c>
      <c r="M780" s="14" t="s">
        <v>15</v>
      </c>
      <c r="N780" s="31">
        <v>1000000</v>
      </c>
      <c r="O780" s="14" t="s">
        <v>1</v>
      </c>
      <c r="P780" s="14" t="s">
        <v>35</v>
      </c>
      <c r="Q780" s="31">
        <v>4000</v>
      </c>
      <c r="R780" s="31">
        <v>500</v>
      </c>
      <c r="S780" s="30">
        <v>3.3679078000000001E-2</v>
      </c>
      <c r="T780" s="66">
        <f t="shared" si="108"/>
        <v>1.85234929</v>
      </c>
      <c r="U780" s="66">
        <f t="shared" si="109"/>
        <v>2.8085722285033494E-2</v>
      </c>
      <c r="V780" s="38">
        <f t="shared" si="110"/>
        <v>8.9276499962400016E-2</v>
      </c>
      <c r="W780" s="54">
        <v>2.6508000000000003</v>
      </c>
      <c r="X780" s="71" t="str">
        <f t="shared" si="116"/>
        <v>Q3 2023</v>
      </c>
      <c r="Y780" s="21">
        <f t="shared" si="111"/>
        <v>3840</v>
      </c>
      <c r="Z780" s="21">
        <f t="shared" si="112"/>
        <v>2160</v>
      </c>
      <c r="AA780" s="57">
        <f t="shared" si="113"/>
        <v>833921.94658753707</v>
      </c>
      <c r="AB780" s="59">
        <f t="shared" si="114"/>
        <v>1.7777777777777777</v>
      </c>
      <c r="AC780" s="61">
        <f t="shared" si="115"/>
        <v>1397</v>
      </c>
    </row>
    <row r="781" spans="4:29">
      <c r="D781" s="12">
        <v>775</v>
      </c>
      <c r="E781" s="36" t="s">
        <v>68</v>
      </c>
      <c r="F781" s="16" t="s">
        <v>10</v>
      </c>
      <c r="G781" s="14" t="s">
        <v>40</v>
      </c>
      <c r="H781" s="13" t="s">
        <v>6</v>
      </c>
      <c r="I781" s="13" t="s">
        <v>125</v>
      </c>
      <c r="J781" s="13"/>
      <c r="K781" s="13" t="s">
        <v>123</v>
      </c>
      <c r="L781" s="14">
        <v>65</v>
      </c>
      <c r="M781" s="14" t="s">
        <v>15</v>
      </c>
      <c r="N781" s="31">
        <v>1000000</v>
      </c>
      <c r="O781" s="14" t="s">
        <v>2</v>
      </c>
      <c r="P781" s="14" t="s">
        <v>35</v>
      </c>
      <c r="Q781" s="31">
        <v>16384</v>
      </c>
      <c r="R781" s="31">
        <v>1000</v>
      </c>
      <c r="S781" s="30">
        <v>0.16358961999999999</v>
      </c>
      <c r="T781" s="66">
        <f t="shared" si="108"/>
        <v>10.633325299999999</v>
      </c>
      <c r="U781" s="66">
        <f t="shared" si="109"/>
        <v>0.19053838566507203</v>
      </c>
      <c r="V781" s="38">
        <f t="shared" si="110"/>
        <v>0.43364336469600001</v>
      </c>
      <c r="W781" s="54">
        <v>2.6508000000000003</v>
      </c>
      <c r="X781" s="71" t="str">
        <f t="shared" si="116"/>
        <v>Q3 2023</v>
      </c>
      <c r="Y781" s="21">
        <f t="shared" si="111"/>
        <v>3840</v>
      </c>
      <c r="Z781" s="21">
        <f t="shared" si="112"/>
        <v>2160</v>
      </c>
      <c r="AA781" s="57">
        <f t="shared" si="113"/>
        <v>1164733.9584569733</v>
      </c>
      <c r="AB781" s="59">
        <f t="shared" si="114"/>
        <v>1.7777777777777777</v>
      </c>
      <c r="AC781" s="61">
        <f t="shared" si="115"/>
        <v>1651</v>
      </c>
    </row>
    <row r="782" spans="4:29">
      <c r="D782" s="12">
        <v>776</v>
      </c>
      <c r="E782" s="36" t="s">
        <v>68</v>
      </c>
      <c r="F782" s="16" t="s">
        <v>10</v>
      </c>
      <c r="G782" s="14" t="s">
        <v>40</v>
      </c>
      <c r="H782" s="13" t="s">
        <v>6</v>
      </c>
      <c r="I782" s="13" t="s">
        <v>125</v>
      </c>
      <c r="J782" s="13"/>
      <c r="K782" s="13" t="s">
        <v>123</v>
      </c>
      <c r="L782" s="14">
        <v>75</v>
      </c>
      <c r="M782" s="14" t="s">
        <v>15</v>
      </c>
      <c r="N782" s="31">
        <v>1000000</v>
      </c>
      <c r="O782" s="14" t="s">
        <v>2</v>
      </c>
      <c r="P782" s="14" t="s">
        <v>35</v>
      </c>
      <c r="Q782" s="31">
        <v>12000</v>
      </c>
      <c r="R782" s="31">
        <v>1000</v>
      </c>
      <c r="S782" s="30">
        <v>9.8235536999999998E-2</v>
      </c>
      <c r="T782" s="66">
        <f t="shared" si="108"/>
        <v>7.3676652750000002</v>
      </c>
      <c r="U782" s="66">
        <f t="shared" si="109"/>
        <v>0.1523320107752083</v>
      </c>
      <c r="V782" s="38">
        <f t="shared" si="110"/>
        <v>0.26040276147960001</v>
      </c>
      <c r="W782" s="54">
        <v>2.6508000000000003</v>
      </c>
      <c r="X782" s="71" t="str">
        <f t="shared" si="116"/>
        <v>Q3 2023</v>
      </c>
      <c r="Y782" s="21">
        <f t="shared" si="111"/>
        <v>3840</v>
      </c>
      <c r="Z782" s="21">
        <f t="shared" si="112"/>
        <v>2160</v>
      </c>
      <c r="AA782" s="57">
        <f t="shared" si="113"/>
        <v>1550681.3056379822</v>
      </c>
      <c r="AB782" s="59">
        <f t="shared" si="114"/>
        <v>1.7777777777777777</v>
      </c>
      <c r="AC782" s="61">
        <f t="shared" si="115"/>
        <v>1905</v>
      </c>
    </row>
    <row r="783" spans="4:29">
      <c r="D783" s="12">
        <v>777</v>
      </c>
      <c r="E783" s="36" t="s">
        <v>68</v>
      </c>
      <c r="F783" s="16" t="s">
        <v>10</v>
      </c>
      <c r="G783" s="14" t="s">
        <v>40</v>
      </c>
      <c r="H783" s="13" t="s">
        <v>6</v>
      </c>
      <c r="I783" s="13" t="s">
        <v>125</v>
      </c>
      <c r="J783" s="13"/>
      <c r="K783" s="13" t="s">
        <v>123</v>
      </c>
      <c r="L783" s="14">
        <v>86</v>
      </c>
      <c r="M783" s="14" t="s">
        <v>15</v>
      </c>
      <c r="N783" s="31">
        <v>1000000</v>
      </c>
      <c r="O783" s="14" t="s">
        <v>2</v>
      </c>
      <c r="P783" s="14" t="s">
        <v>35</v>
      </c>
      <c r="Q783" s="31">
        <v>18000</v>
      </c>
      <c r="R783" s="31">
        <v>1200</v>
      </c>
      <c r="S783" s="30">
        <v>3.1651182999999999E-2</v>
      </c>
      <c r="T783" s="66">
        <f t="shared" si="108"/>
        <v>2.7220017379999999</v>
      </c>
      <c r="U783" s="66">
        <f t="shared" si="109"/>
        <v>6.453374577362489E-2</v>
      </c>
      <c r="V783" s="38">
        <f t="shared" si="110"/>
        <v>8.3900955896400009E-2</v>
      </c>
      <c r="W783" s="54">
        <v>2.6508000000000003</v>
      </c>
      <c r="X783" s="71" t="str">
        <f t="shared" si="116"/>
        <v>Q3 2023</v>
      </c>
      <c r="Y783" s="21">
        <f t="shared" si="111"/>
        <v>3840</v>
      </c>
      <c r="Z783" s="21">
        <f t="shared" si="112"/>
        <v>2160</v>
      </c>
      <c r="AA783" s="57">
        <f t="shared" si="113"/>
        <v>2038904.6998219588</v>
      </c>
      <c r="AB783" s="59">
        <f t="shared" si="114"/>
        <v>1.7777777777777777</v>
      </c>
      <c r="AC783" s="61">
        <f t="shared" si="115"/>
        <v>2184.4</v>
      </c>
    </row>
    <row r="784" spans="4:29">
      <c r="D784" s="12">
        <v>778</v>
      </c>
      <c r="E784" s="36" t="s">
        <v>68</v>
      </c>
      <c r="F784" s="16" t="s">
        <v>10</v>
      </c>
      <c r="G784" s="14" t="s">
        <v>40</v>
      </c>
      <c r="H784" s="13" t="s">
        <v>6</v>
      </c>
      <c r="I784" s="13" t="s">
        <v>125</v>
      </c>
      <c r="J784" s="13"/>
      <c r="K784" s="13" t="s">
        <v>123</v>
      </c>
      <c r="L784" s="14">
        <v>65</v>
      </c>
      <c r="M784" s="14" t="s">
        <v>52</v>
      </c>
      <c r="N784" s="31">
        <v>1000000</v>
      </c>
      <c r="O784" s="14" t="s">
        <v>2</v>
      </c>
      <c r="P784" s="14" t="s">
        <v>35</v>
      </c>
      <c r="Q784" s="31">
        <v>12000</v>
      </c>
      <c r="R784" s="31">
        <v>1000</v>
      </c>
      <c r="S784" s="30">
        <v>2.9457852999999999E-2</v>
      </c>
      <c r="T784" s="66">
        <f t="shared" si="108"/>
        <v>1.914760445</v>
      </c>
      <c r="U784" s="66">
        <f t="shared" si="109"/>
        <v>3.4310561732333628E-2</v>
      </c>
      <c r="V784" s="38">
        <f t="shared" si="110"/>
        <v>7.8086876732400001E-2</v>
      </c>
      <c r="W784" s="54">
        <v>2.6508000000000003</v>
      </c>
      <c r="X784" s="71" t="str">
        <f t="shared" si="116"/>
        <v>Q3 2023</v>
      </c>
      <c r="Y784" s="21">
        <f t="shared" si="111"/>
        <v>7680</v>
      </c>
      <c r="Z784" s="21">
        <f t="shared" si="112"/>
        <v>4320</v>
      </c>
      <c r="AA784" s="57">
        <f t="shared" si="113"/>
        <v>1164733.9584569733</v>
      </c>
      <c r="AB784" s="59">
        <f t="shared" si="114"/>
        <v>1.7777777777777777</v>
      </c>
      <c r="AC784" s="61">
        <f t="shared" si="115"/>
        <v>1651</v>
      </c>
    </row>
    <row r="785" spans="4:29">
      <c r="D785" s="12">
        <v>779</v>
      </c>
      <c r="E785" s="36" t="s">
        <v>68</v>
      </c>
      <c r="F785" s="16" t="s">
        <v>10</v>
      </c>
      <c r="G785" s="14" t="s">
        <v>40</v>
      </c>
      <c r="H785" s="13" t="s">
        <v>6</v>
      </c>
      <c r="I785" s="13" t="s">
        <v>125</v>
      </c>
      <c r="J785" s="13"/>
      <c r="K785" s="13" t="s">
        <v>123</v>
      </c>
      <c r="L785" s="14">
        <v>75</v>
      </c>
      <c r="M785" s="14" t="s">
        <v>52</v>
      </c>
      <c r="N785" s="31">
        <v>1000000</v>
      </c>
      <c r="O785" s="14" t="s">
        <v>2</v>
      </c>
      <c r="P785" s="14" t="s">
        <v>35</v>
      </c>
      <c r="Q785" s="31">
        <v>16000</v>
      </c>
      <c r="R785" s="31">
        <v>2000</v>
      </c>
      <c r="S785" s="30">
        <v>0.101266707</v>
      </c>
      <c r="T785" s="66">
        <f t="shared" si="108"/>
        <v>7.5950030249999996</v>
      </c>
      <c r="U785" s="66">
        <f t="shared" si="109"/>
        <v>0.15703238942841899</v>
      </c>
      <c r="V785" s="38">
        <f t="shared" si="110"/>
        <v>0.2684377869156</v>
      </c>
      <c r="W785" s="54">
        <v>2.6508000000000003</v>
      </c>
      <c r="X785" s="71" t="str">
        <f t="shared" si="116"/>
        <v>Q3 2023</v>
      </c>
      <c r="Y785" s="21">
        <f t="shared" si="111"/>
        <v>7680</v>
      </c>
      <c r="Z785" s="21">
        <f t="shared" si="112"/>
        <v>4320</v>
      </c>
      <c r="AA785" s="57">
        <f t="shared" si="113"/>
        <v>1550681.3056379822</v>
      </c>
      <c r="AB785" s="59">
        <f t="shared" si="114"/>
        <v>1.7777777777777777</v>
      </c>
      <c r="AC785" s="61">
        <f t="shared" si="115"/>
        <v>1905</v>
      </c>
    </row>
    <row r="786" spans="4:29">
      <c r="D786" s="12">
        <v>780</v>
      </c>
      <c r="E786" s="36" t="s">
        <v>68</v>
      </c>
      <c r="F786" s="16" t="s">
        <v>10</v>
      </c>
      <c r="G786" s="14" t="s">
        <v>40</v>
      </c>
      <c r="H786" s="13" t="s">
        <v>6</v>
      </c>
      <c r="I786" s="13" t="s">
        <v>125</v>
      </c>
      <c r="J786" s="13"/>
      <c r="K786" s="13" t="s">
        <v>123</v>
      </c>
      <c r="L786" s="14">
        <v>86</v>
      </c>
      <c r="M786" s="14" t="s">
        <v>52</v>
      </c>
      <c r="N786" s="31">
        <v>1000000</v>
      </c>
      <c r="O786" s="14" t="s">
        <v>2</v>
      </c>
      <c r="P786" s="14" t="s">
        <v>35</v>
      </c>
      <c r="Q786" s="31">
        <v>28800</v>
      </c>
      <c r="R786" s="31">
        <v>2400</v>
      </c>
      <c r="S786" s="30">
        <v>8.3609072000000006E-2</v>
      </c>
      <c r="T786" s="66">
        <f t="shared" si="108"/>
        <v>7.190380192000001</v>
      </c>
      <c r="U786" s="66">
        <f t="shared" si="109"/>
        <v>0.17047092984855255</v>
      </c>
      <c r="V786" s="38">
        <f t="shared" si="110"/>
        <v>0.22163092805760004</v>
      </c>
      <c r="W786" s="54">
        <v>2.6508000000000003</v>
      </c>
      <c r="X786" s="71" t="str">
        <f t="shared" si="116"/>
        <v>Q3 2023</v>
      </c>
      <c r="Y786" s="21">
        <f t="shared" si="111"/>
        <v>7680</v>
      </c>
      <c r="Z786" s="21">
        <f t="shared" si="112"/>
        <v>4320</v>
      </c>
      <c r="AA786" s="57">
        <f t="shared" si="113"/>
        <v>2038904.6998219588</v>
      </c>
      <c r="AB786" s="59">
        <f t="shared" si="114"/>
        <v>1.7777777777777777</v>
      </c>
      <c r="AC786" s="61">
        <f t="shared" si="115"/>
        <v>2184.4</v>
      </c>
    </row>
    <row r="787" spans="4:29">
      <c r="D787" s="12">
        <v>781</v>
      </c>
      <c r="E787" s="36" t="s">
        <v>68</v>
      </c>
      <c r="F787" s="16" t="s">
        <v>10</v>
      </c>
      <c r="G787" s="14" t="s">
        <v>40</v>
      </c>
      <c r="H787" s="13" t="s">
        <v>6</v>
      </c>
      <c r="I787" s="13" t="s">
        <v>53</v>
      </c>
      <c r="J787" s="13" t="s">
        <v>126</v>
      </c>
      <c r="K787" s="13" t="s">
        <v>123</v>
      </c>
      <c r="L787" s="14">
        <v>43</v>
      </c>
      <c r="M787" s="14" t="s">
        <v>15</v>
      </c>
      <c r="N787" s="31">
        <v>1000000</v>
      </c>
      <c r="O787" s="14" t="s">
        <v>1</v>
      </c>
      <c r="P787" s="14" t="s">
        <v>35</v>
      </c>
      <c r="Q787" s="31">
        <v>3614.6269090909086</v>
      </c>
      <c r="R787" s="31">
        <v>301.21890909090905</v>
      </c>
      <c r="S787" s="30">
        <v>0.18463137199999999</v>
      </c>
      <c r="T787" s="66">
        <f t="shared" si="108"/>
        <v>7.9391489959999992</v>
      </c>
      <c r="U787" s="66">
        <f t="shared" si="109"/>
        <v>9.4111443026344083E-2</v>
      </c>
      <c r="V787" s="38">
        <f t="shared" si="110"/>
        <v>0.48942084089760002</v>
      </c>
      <c r="W787" s="54">
        <v>2.6508000000000003</v>
      </c>
      <c r="X787" s="71" t="str">
        <f t="shared" si="116"/>
        <v>Q3 2023</v>
      </c>
      <c r="Y787" s="21">
        <f t="shared" si="111"/>
        <v>3840</v>
      </c>
      <c r="Z787" s="21">
        <f t="shared" si="112"/>
        <v>2160</v>
      </c>
      <c r="AA787" s="57">
        <f t="shared" si="113"/>
        <v>509726.1749554897</v>
      </c>
      <c r="AB787" s="59">
        <f t="shared" si="114"/>
        <v>1.7777777777777777</v>
      </c>
      <c r="AC787" s="61">
        <f t="shared" si="115"/>
        <v>1092.2</v>
      </c>
    </row>
    <row r="788" spans="4:29">
      <c r="D788" s="12">
        <v>782</v>
      </c>
      <c r="E788" s="36" t="s">
        <v>68</v>
      </c>
      <c r="F788" s="16" t="s">
        <v>10</v>
      </c>
      <c r="G788" s="14" t="s">
        <v>40</v>
      </c>
      <c r="H788" s="13" t="s">
        <v>6</v>
      </c>
      <c r="I788" s="13" t="s">
        <v>53</v>
      </c>
      <c r="J788" s="13" t="s">
        <v>126</v>
      </c>
      <c r="K788" s="13" t="s">
        <v>123</v>
      </c>
      <c r="L788" s="14">
        <v>50</v>
      </c>
      <c r="M788" s="14" t="s">
        <v>15</v>
      </c>
      <c r="N788" s="31">
        <v>1000000</v>
      </c>
      <c r="O788" s="14" t="s">
        <v>2</v>
      </c>
      <c r="P788" s="14" t="s">
        <v>35</v>
      </c>
      <c r="Q788" s="31">
        <v>4887.272727272727</v>
      </c>
      <c r="R788" s="31">
        <v>407.27272727272725</v>
      </c>
      <c r="S788" s="30">
        <v>0.30535288799999999</v>
      </c>
      <c r="T788" s="66">
        <f t="shared" si="108"/>
        <v>15.2676444</v>
      </c>
      <c r="U788" s="66">
        <f t="shared" si="109"/>
        <v>0.2104466733529638</v>
      </c>
      <c r="V788" s="38">
        <f t="shared" si="110"/>
        <v>0.80942943551040003</v>
      </c>
      <c r="W788" s="54">
        <v>2.6508000000000003</v>
      </c>
      <c r="X788" s="71" t="str">
        <f t="shared" si="116"/>
        <v>Q3 2023</v>
      </c>
      <c r="Y788" s="21">
        <f t="shared" si="111"/>
        <v>3840</v>
      </c>
      <c r="Z788" s="21">
        <f t="shared" si="112"/>
        <v>2160</v>
      </c>
      <c r="AA788" s="57">
        <f t="shared" si="113"/>
        <v>689191.69139465876</v>
      </c>
      <c r="AB788" s="59">
        <f t="shared" si="114"/>
        <v>1.7777777777777777</v>
      </c>
      <c r="AC788" s="61">
        <f t="shared" si="115"/>
        <v>1270</v>
      </c>
    </row>
    <row r="789" spans="4:29">
      <c r="D789" s="12">
        <v>783</v>
      </c>
      <c r="E789" s="36" t="s">
        <v>68</v>
      </c>
      <c r="F789" s="16" t="s">
        <v>10</v>
      </c>
      <c r="G789" s="14" t="s">
        <v>40</v>
      </c>
      <c r="H789" s="13" t="s">
        <v>6</v>
      </c>
      <c r="I789" s="13" t="s">
        <v>53</v>
      </c>
      <c r="J789" s="13" t="s">
        <v>126</v>
      </c>
      <c r="K789" s="13" t="s">
        <v>123</v>
      </c>
      <c r="L789" s="14">
        <v>55</v>
      </c>
      <c r="M789" s="14" t="s">
        <v>15</v>
      </c>
      <c r="N789" s="31">
        <v>1000000</v>
      </c>
      <c r="O789" s="14" t="s">
        <v>2</v>
      </c>
      <c r="P789" s="14" t="s">
        <v>35</v>
      </c>
      <c r="Q789" s="31">
        <v>6283.636363636364</v>
      </c>
      <c r="R789" s="31">
        <v>523.63636363636363</v>
      </c>
      <c r="S789" s="30">
        <v>1.0217520440000001</v>
      </c>
      <c r="T789" s="66">
        <f t="shared" si="108"/>
        <v>56.196362420000007</v>
      </c>
      <c r="U789" s="66">
        <f t="shared" si="109"/>
        <v>0.85206145346227491</v>
      </c>
      <c r="V789" s="38">
        <f t="shared" si="110"/>
        <v>2.7084603182352005</v>
      </c>
      <c r="W789" s="54">
        <v>2.6508000000000003</v>
      </c>
      <c r="X789" s="71" t="str">
        <f t="shared" si="116"/>
        <v>Q3 2023</v>
      </c>
      <c r="Y789" s="21">
        <f t="shared" si="111"/>
        <v>3840</v>
      </c>
      <c r="Z789" s="21">
        <f t="shared" si="112"/>
        <v>2160</v>
      </c>
      <c r="AA789" s="57">
        <f t="shared" si="113"/>
        <v>833921.94658753707</v>
      </c>
      <c r="AB789" s="59">
        <f t="shared" si="114"/>
        <v>1.7777777777777777</v>
      </c>
      <c r="AC789" s="61">
        <f t="shared" si="115"/>
        <v>1397</v>
      </c>
    </row>
    <row r="790" spans="4:29">
      <c r="D790" s="12">
        <v>784</v>
      </c>
      <c r="E790" s="36" t="s">
        <v>68</v>
      </c>
      <c r="F790" s="16" t="s">
        <v>10</v>
      </c>
      <c r="G790" s="14" t="s">
        <v>40</v>
      </c>
      <c r="H790" s="13" t="s">
        <v>6</v>
      </c>
      <c r="I790" s="13" t="s">
        <v>53</v>
      </c>
      <c r="J790" s="13" t="s">
        <v>126</v>
      </c>
      <c r="K790" s="13" t="s">
        <v>123</v>
      </c>
      <c r="L790" s="14">
        <v>65</v>
      </c>
      <c r="M790" s="14" t="s">
        <v>15</v>
      </c>
      <c r="N790" s="31">
        <v>1000000</v>
      </c>
      <c r="O790" s="14" t="s">
        <v>2</v>
      </c>
      <c r="P790" s="14" t="s">
        <v>35</v>
      </c>
      <c r="Q790" s="31">
        <v>8640</v>
      </c>
      <c r="R790" s="31">
        <v>720</v>
      </c>
      <c r="S790" s="30">
        <v>1.208408529</v>
      </c>
      <c r="T790" s="66">
        <f t="shared" si="108"/>
        <v>78.546554384999993</v>
      </c>
      <c r="U790" s="66">
        <f t="shared" si="109"/>
        <v>1.4074744494153382</v>
      </c>
      <c r="V790" s="38">
        <f t="shared" si="110"/>
        <v>3.2032493286732002</v>
      </c>
      <c r="W790" s="54">
        <v>2.6508000000000003</v>
      </c>
      <c r="X790" s="71" t="str">
        <f t="shared" si="116"/>
        <v>Q3 2023</v>
      </c>
      <c r="Y790" s="21">
        <f t="shared" si="111"/>
        <v>3840</v>
      </c>
      <c r="Z790" s="21">
        <f t="shared" si="112"/>
        <v>2160</v>
      </c>
      <c r="AA790" s="57">
        <f t="shared" si="113"/>
        <v>1164733.9584569733</v>
      </c>
      <c r="AB790" s="59">
        <f t="shared" si="114"/>
        <v>1.7777777777777777</v>
      </c>
      <c r="AC790" s="61">
        <f t="shared" si="115"/>
        <v>1651</v>
      </c>
    </row>
    <row r="791" spans="4:29">
      <c r="D791" s="12">
        <v>785</v>
      </c>
      <c r="E791" s="36" t="s">
        <v>68</v>
      </c>
      <c r="F791" s="16" t="s">
        <v>10</v>
      </c>
      <c r="G791" s="14" t="s">
        <v>40</v>
      </c>
      <c r="H791" s="13" t="s">
        <v>6</v>
      </c>
      <c r="I791" s="13" t="s">
        <v>53</v>
      </c>
      <c r="J791" s="13" t="s">
        <v>126</v>
      </c>
      <c r="K791" s="13" t="s">
        <v>123</v>
      </c>
      <c r="L791" s="14">
        <v>75</v>
      </c>
      <c r="M791" s="14" t="s">
        <v>15</v>
      </c>
      <c r="N791" s="31">
        <v>1000000</v>
      </c>
      <c r="O791" s="14" t="s">
        <v>2</v>
      </c>
      <c r="P791" s="14" t="s">
        <v>35</v>
      </c>
      <c r="Q791" s="31">
        <v>10909.09090909091</v>
      </c>
      <c r="R791" s="31">
        <v>909.09090909090912</v>
      </c>
      <c r="S791" s="30">
        <v>0.81873620400000002</v>
      </c>
      <c r="T791" s="66">
        <f t="shared" si="108"/>
        <v>61.405215300000002</v>
      </c>
      <c r="U791" s="66">
        <f t="shared" si="109"/>
        <v>1.2695989257918054</v>
      </c>
      <c r="V791" s="38">
        <f t="shared" si="110"/>
        <v>2.1703059295632001</v>
      </c>
      <c r="W791" s="54">
        <v>2.6508000000000003</v>
      </c>
      <c r="X791" s="71" t="str">
        <f t="shared" si="116"/>
        <v>Q3 2023</v>
      </c>
      <c r="Y791" s="21">
        <f t="shared" si="111"/>
        <v>3840</v>
      </c>
      <c r="Z791" s="21">
        <f t="shared" si="112"/>
        <v>2160</v>
      </c>
      <c r="AA791" s="57">
        <f t="shared" si="113"/>
        <v>1550681.3056379822</v>
      </c>
      <c r="AB791" s="59">
        <f t="shared" si="114"/>
        <v>1.7777777777777777</v>
      </c>
      <c r="AC791" s="61">
        <f t="shared" si="115"/>
        <v>1905</v>
      </c>
    </row>
    <row r="792" spans="4:29">
      <c r="D792" s="12">
        <v>786</v>
      </c>
      <c r="E792" s="36" t="s">
        <v>68</v>
      </c>
      <c r="F792" s="16" t="s">
        <v>10</v>
      </c>
      <c r="G792" s="14" t="s">
        <v>40</v>
      </c>
      <c r="H792" s="13" t="s">
        <v>6</v>
      </c>
      <c r="I792" s="13" t="s">
        <v>53</v>
      </c>
      <c r="J792" s="13" t="s">
        <v>126</v>
      </c>
      <c r="K792" s="13" t="s">
        <v>123</v>
      </c>
      <c r="L792" s="14">
        <v>85</v>
      </c>
      <c r="M792" s="14" t="s">
        <v>15</v>
      </c>
      <c r="N792" s="31">
        <v>1000000</v>
      </c>
      <c r="O792" s="14" t="s">
        <v>2</v>
      </c>
      <c r="P792" s="14" t="s">
        <v>35</v>
      </c>
      <c r="Q792" s="31">
        <v>14400</v>
      </c>
      <c r="R792" s="31">
        <v>1200</v>
      </c>
      <c r="S792" s="30">
        <v>0.97320422100000004</v>
      </c>
      <c r="T792" s="66">
        <f t="shared" si="108"/>
        <v>82.722358784999997</v>
      </c>
      <c r="U792" s="66">
        <f t="shared" si="109"/>
        <v>1.9383931204844584</v>
      </c>
      <c r="V792" s="38">
        <f t="shared" si="110"/>
        <v>2.5797697490268003</v>
      </c>
      <c r="W792" s="54">
        <v>2.6508000000000003</v>
      </c>
      <c r="X792" s="71" t="str">
        <f t="shared" si="116"/>
        <v>Q3 2023</v>
      </c>
      <c r="Y792" s="21">
        <f t="shared" si="111"/>
        <v>3840</v>
      </c>
      <c r="Z792" s="21">
        <f t="shared" si="112"/>
        <v>2160</v>
      </c>
      <c r="AA792" s="57">
        <f t="shared" si="113"/>
        <v>1991763.9881305636</v>
      </c>
      <c r="AB792" s="59">
        <f t="shared" si="114"/>
        <v>1.7777777777777777</v>
      </c>
      <c r="AC792" s="61">
        <f t="shared" si="115"/>
        <v>2159</v>
      </c>
    </row>
    <row r="793" spans="4:29">
      <c r="D793" s="12">
        <v>787</v>
      </c>
      <c r="E793" s="36" t="s">
        <v>68</v>
      </c>
      <c r="F793" s="16" t="s">
        <v>10</v>
      </c>
      <c r="G793" s="14" t="s">
        <v>40</v>
      </c>
      <c r="H793" s="13" t="s">
        <v>6</v>
      </c>
      <c r="I793" s="13" t="s">
        <v>53</v>
      </c>
      <c r="J793" s="13" t="s">
        <v>126</v>
      </c>
      <c r="K793" s="13" t="s">
        <v>123</v>
      </c>
      <c r="L793" s="14">
        <v>98</v>
      </c>
      <c r="M793" s="14" t="s">
        <v>15</v>
      </c>
      <c r="N793" s="31">
        <v>1000000</v>
      </c>
      <c r="O793" s="14" t="s">
        <v>2</v>
      </c>
      <c r="P793" s="14" t="s">
        <v>35</v>
      </c>
      <c r="Q793" s="31">
        <v>19141.53633217993</v>
      </c>
      <c r="R793" s="31">
        <v>1595.1280276816608</v>
      </c>
      <c r="S793" s="30">
        <v>7.3496998999999993E-2</v>
      </c>
      <c r="T793" s="66">
        <f t="shared" si="108"/>
        <v>7.202705901999999</v>
      </c>
      <c r="U793" s="66">
        <f t="shared" si="109"/>
        <v>0.19459056647813264</v>
      </c>
      <c r="V793" s="38">
        <f t="shared" si="110"/>
        <v>0.19482584494919999</v>
      </c>
      <c r="W793" s="54">
        <v>2.6508000000000003</v>
      </c>
      <c r="X793" s="71" t="str">
        <f t="shared" si="116"/>
        <v>Q3 2023</v>
      </c>
      <c r="Y793" s="21">
        <f t="shared" si="111"/>
        <v>3840</v>
      </c>
      <c r="Z793" s="21">
        <f t="shared" si="112"/>
        <v>2160</v>
      </c>
      <c r="AA793" s="57">
        <f t="shared" si="113"/>
        <v>2647598.8016617205</v>
      </c>
      <c r="AB793" s="59">
        <f t="shared" si="114"/>
        <v>1.7777777777777777</v>
      </c>
      <c r="AC793" s="61">
        <f t="shared" si="115"/>
        <v>2489.1999999999998</v>
      </c>
    </row>
    <row r="794" spans="4:29">
      <c r="D794" s="12">
        <v>788</v>
      </c>
      <c r="E794" s="36" t="s">
        <v>68</v>
      </c>
      <c r="F794" s="16" t="s">
        <v>10</v>
      </c>
      <c r="G794" s="14" t="s">
        <v>40</v>
      </c>
      <c r="H794" s="13" t="s">
        <v>6</v>
      </c>
      <c r="I794" s="13" t="s">
        <v>53</v>
      </c>
      <c r="J794" s="13" t="s">
        <v>126</v>
      </c>
      <c r="K794" s="13" t="s">
        <v>123</v>
      </c>
      <c r="L794" s="14">
        <v>55</v>
      </c>
      <c r="M794" s="14" t="s">
        <v>52</v>
      </c>
      <c r="N794" s="31">
        <v>1000000</v>
      </c>
      <c r="O794" s="14" t="s">
        <v>2</v>
      </c>
      <c r="P794" s="14" t="s">
        <v>35</v>
      </c>
      <c r="Q794" s="31">
        <v>7873.1360946745563</v>
      </c>
      <c r="R794" s="31">
        <v>962.27218934911241</v>
      </c>
      <c r="S794" s="30">
        <v>5.0502658999999998E-2</v>
      </c>
      <c r="T794" s="66">
        <f t="shared" si="108"/>
        <v>2.7776462450000001</v>
      </c>
      <c r="U794" s="66">
        <f t="shared" si="109"/>
        <v>4.2115275701126602E-2</v>
      </c>
      <c r="V794" s="38">
        <f t="shared" si="110"/>
        <v>0.13387244847720001</v>
      </c>
      <c r="W794" s="54">
        <v>2.6508000000000003</v>
      </c>
      <c r="X794" s="71" t="str">
        <f t="shared" si="116"/>
        <v>Q3 2023</v>
      </c>
      <c r="Y794" s="21">
        <f t="shared" si="111"/>
        <v>7680</v>
      </c>
      <c r="Z794" s="21">
        <f t="shared" si="112"/>
        <v>4320</v>
      </c>
      <c r="AA794" s="57">
        <f t="shared" si="113"/>
        <v>833921.94658753707</v>
      </c>
      <c r="AB794" s="59">
        <f t="shared" si="114"/>
        <v>1.7777777777777777</v>
      </c>
      <c r="AC794" s="61">
        <f t="shared" si="115"/>
        <v>1397</v>
      </c>
    </row>
    <row r="795" spans="4:29">
      <c r="D795" s="12">
        <v>789</v>
      </c>
      <c r="E795" s="36" t="s">
        <v>68</v>
      </c>
      <c r="F795" s="16" t="s">
        <v>10</v>
      </c>
      <c r="G795" s="14" t="s">
        <v>40</v>
      </c>
      <c r="H795" s="13" t="s">
        <v>6</v>
      </c>
      <c r="I795" s="13" t="s">
        <v>53</v>
      </c>
      <c r="J795" s="13" t="s">
        <v>126</v>
      </c>
      <c r="K795" s="13" t="s">
        <v>123</v>
      </c>
      <c r="L795" s="14">
        <v>65</v>
      </c>
      <c r="M795" s="14" t="s">
        <v>52</v>
      </c>
      <c r="N795" s="31">
        <v>1000000</v>
      </c>
      <c r="O795" s="14" t="s">
        <v>2</v>
      </c>
      <c r="P795" s="14" t="s">
        <v>35</v>
      </c>
      <c r="Q795" s="31">
        <v>10996.363636363636</v>
      </c>
      <c r="R795" s="31">
        <v>1221.8181818181818</v>
      </c>
      <c r="S795" s="30">
        <v>0.162903559</v>
      </c>
      <c r="T795" s="66">
        <f t="shared" si="108"/>
        <v>10.588731335</v>
      </c>
      <c r="U795" s="66">
        <f t="shared" si="109"/>
        <v>0.18973930712079912</v>
      </c>
      <c r="V795" s="38">
        <f t="shared" si="110"/>
        <v>0.43182475419720007</v>
      </c>
      <c r="W795" s="54">
        <v>2.6508000000000003</v>
      </c>
      <c r="X795" s="71" t="str">
        <f t="shared" si="116"/>
        <v>Q3 2023</v>
      </c>
      <c r="Y795" s="21">
        <f t="shared" si="111"/>
        <v>7680</v>
      </c>
      <c r="Z795" s="21">
        <f t="shared" si="112"/>
        <v>4320</v>
      </c>
      <c r="AA795" s="57">
        <f t="shared" si="113"/>
        <v>1164733.9584569733</v>
      </c>
      <c r="AB795" s="59">
        <f t="shared" si="114"/>
        <v>1.7777777777777777</v>
      </c>
      <c r="AC795" s="61">
        <f t="shared" si="115"/>
        <v>1651</v>
      </c>
    </row>
    <row r="796" spans="4:29">
      <c r="D796" s="12">
        <v>790</v>
      </c>
      <c r="E796" s="36" t="s">
        <v>68</v>
      </c>
      <c r="F796" s="16" t="s">
        <v>10</v>
      </c>
      <c r="G796" s="14" t="s">
        <v>40</v>
      </c>
      <c r="H796" s="13" t="s">
        <v>6</v>
      </c>
      <c r="I796" s="13" t="s">
        <v>53</v>
      </c>
      <c r="J796" s="13" t="s">
        <v>126</v>
      </c>
      <c r="K796" s="13" t="s">
        <v>123</v>
      </c>
      <c r="L796" s="14">
        <v>75</v>
      </c>
      <c r="M796" s="14" t="s">
        <v>52</v>
      </c>
      <c r="N796" s="31">
        <v>1000000</v>
      </c>
      <c r="O796" s="14" t="s">
        <v>2</v>
      </c>
      <c r="P796" s="14" t="s">
        <v>35</v>
      </c>
      <c r="Q796" s="31">
        <v>15708.764159999995</v>
      </c>
      <c r="R796" s="31">
        <v>1745.4182399999995</v>
      </c>
      <c r="S796" s="30">
        <v>0.18086512799999999</v>
      </c>
      <c r="T796" s="66">
        <f t="shared" si="108"/>
        <v>13.564884599999999</v>
      </c>
      <c r="U796" s="66">
        <f t="shared" si="109"/>
        <v>0.28046417283142072</v>
      </c>
      <c r="V796" s="38">
        <f t="shared" si="110"/>
        <v>0.47943728130239999</v>
      </c>
      <c r="W796" s="54">
        <v>2.6508000000000003</v>
      </c>
      <c r="X796" s="71" t="str">
        <f t="shared" si="116"/>
        <v>Q3 2023</v>
      </c>
      <c r="Y796" s="21">
        <f t="shared" si="111"/>
        <v>7680</v>
      </c>
      <c r="Z796" s="21">
        <f t="shared" si="112"/>
        <v>4320</v>
      </c>
      <c r="AA796" s="57">
        <f t="shared" si="113"/>
        <v>1550681.3056379822</v>
      </c>
      <c r="AB796" s="59">
        <f t="shared" si="114"/>
        <v>1.7777777777777777</v>
      </c>
      <c r="AC796" s="61">
        <f t="shared" si="115"/>
        <v>1905</v>
      </c>
    </row>
    <row r="797" spans="4:29">
      <c r="D797" s="12">
        <v>791</v>
      </c>
      <c r="E797" s="36" t="s">
        <v>68</v>
      </c>
      <c r="F797" s="16" t="s">
        <v>10</v>
      </c>
      <c r="G797" s="14" t="s">
        <v>40</v>
      </c>
      <c r="H797" s="13" t="s">
        <v>6</v>
      </c>
      <c r="I797" s="13" t="s">
        <v>53</v>
      </c>
      <c r="J797" s="13" t="s">
        <v>126</v>
      </c>
      <c r="K797" s="13" t="s">
        <v>123</v>
      </c>
      <c r="L797" s="14">
        <v>85</v>
      </c>
      <c r="M797" s="14" t="s">
        <v>52</v>
      </c>
      <c r="N797" s="31">
        <v>1000000</v>
      </c>
      <c r="O797" s="14" t="s">
        <v>2</v>
      </c>
      <c r="P797" s="14" t="s">
        <v>35</v>
      </c>
      <c r="Q797" s="31">
        <v>19145.454545454544</v>
      </c>
      <c r="R797" s="31">
        <v>2127.272727272727</v>
      </c>
      <c r="S797" s="30">
        <v>0.238313887</v>
      </c>
      <c r="T797" s="66">
        <f t="shared" si="108"/>
        <v>20.256680395</v>
      </c>
      <c r="U797" s="66">
        <f t="shared" si="109"/>
        <v>0.47466501799801653</v>
      </c>
      <c r="V797" s="38">
        <f t="shared" si="110"/>
        <v>0.63172245165960006</v>
      </c>
      <c r="W797" s="54">
        <v>2.6508000000000003</v>
      </c>
      <c r="X797" s="71" t="str">
        <f t="shared" si="116"/>
        <v>Q3 2023</v>
      </c>
      <c r="Y797" s="21">
        <f t="shared" si="111"/>
        <v>7680</v>
      </c>
      <c r="Z797" s="21">
        <f t="shared" si="112"/>
        <v>4320</v>
      </c>
      <c r="AA797" s="57">
        <f t="shared" si="113"/>
        <v>1991763.9881305636</v>
      </c>
      <c r="AB797" s="59">
        <f t="shared" si="114"/>
        <v>1.7777777777777777</v>
      </c>
      <c r="AC797" s="61">
        <f t="shared" si="115"/>
        <v>2159</v>
      </c>
    </row>
    <row r="798" spans="4:29">
      <c r="D798" s="12">
        <v>792</v>
      </c>
      <c r="E798" s="36" t="s">
        <v>68</v>
      </c>
      <c r="F798" s="16" t="s">
        <v>10</v>
      </c>
      <c r="G798" s="14" t="s">
        <v>40</v>
      </c>
      <c r="H798" s="13" t="s">
        <v>6</v>
      </c>
      <c r="I798" s="13" t="s">
        <v>111</v>
      </c>
      <c r="J798" s="13" t="s">
        <v>112</v>
      </c>
      <c r="K798" s="13" t="s">
        <v>43</v>
      </c>
      <c r="L798" s="14">
        <v>65</v>
      </c>
      <c r="M798" s="14" t="s">
        <v>15</v>
      </c>
      <c r="N798" s="31">
        <v>1000000</v>
      </c>
      <c r="O798" s="14" t="s">
        <v>2</v>
      </c>
      <c r="P798" s="14" t="s">
        <v>35</v>
      </c>
      <c r="Q798" s="31">
        <v>6480</v>
      </c>
      <c r="R798" s="31">
        <v>432</v>
      </c>
      <c r="S798" s="30">
        <v>0.14696907200000001</v>
      </c>
      <c r="T798" s="66">
        <f t="shared" si="108"/>
        <v>9.5529896799999996</v>
      </c>
      <c r="U798" s="66">
        <f t="shared" si="109"/>
        <v>0.17117986900130794</v>
      </c>
      <c r="V798" s="38">
        <f t="shared" si="110"/>
        <v>0.38958561605760006</v>
      </c>
      <c r="W798" s="54">
        <v>2.6508000000000003</v>
      </c>
      <c r="X798" s="71" t="str">
        <f t="shared" si="116"/>
        <v>Q3 2023</v>
      </c>
      <c r="Y798" s="21">
        <f t="shared" si="111"/>
        <v>3840</v>
      </c>
      <c r="Z798" s="21">
        <f t="shared" si="112"/>
        <v>2160</v>
      </c>
      <c r="AA798" s="57">
        <f t="shared" si="113"/>
        <v>1164733.9584569733</v>
      </c>
      <c r="AB798" s="59">
        <f t="shared" si="114"/>
        <v>1.7777777777777777</v>
      </c>
      <c r="AC798" s="61">
        <f t="shared" si="115"/>
        <v>1651</v>
      </c>
    </row>
    <row r="799" spans="4:29">
      <c r="D799" s="12">
        <v>793</v>
      </c>
      <c r="E799" s="36" t="s">
        <v>68</v>
      </c>
      <c r="F799" s="16" t="s">
        <v>10</v>
      </c>
      <c r="G799" s="14" t="s">
        <v>40</v>
      </c>
      <c r="H799" s="13" t="s">
        <v>6</v>
      </c>
      <c r="I799" s="13" t="s">
        <v>111</v>
      </c>
      <c r="J799" s="13" t="s">
        <v>112</v>
      </c>
      <c r="K799" s="13" t="s">
        <v>43</v>
      </c>
      <c r="L799" s="14">
        <v>75</v>
      </c>
      <c r="M799" s="14" t="s">
        <v>15</v>
      </c>
      <c r="N799" s="31">
        <v>1000000</v>
      </c>
      <c r="O799" s="14" t="s">
        <v>2</v>
      </c>
      <c r="P799" s="14" t="s">
        <v>35</v>
      </c>
      <c r="Q799" s="31">
        <v>12000</v>
      </c>
      <c r="R799" s="31">
        <v>600</v>
      </c>
      <c r="S799" s="30">
        <v>0.144103335</v>
      </c>
      <c r="T799" s="66">
        <f t="shared" si="108"/>
        <v>10.807750125</v>
      </c>
      <c r="U799" s="66">
        <f t="shared" si="109"/>
        <v>0.22345834766458755</v>
      </c>
      <c r="V799" s="38">
        <f t="shared" si="110"/>
        <v>0.38198912041800004</v>
      </c>
      <c r="W799" s="54">
        <v>2.6508000000000003</v>
      </c>
      <c r="X799" s="71" t="str">
        <f t="shared" si="116"/>
        <v>Q3 2023</v>
      </c>
      <c r="Y799" s="21">
        <f t="shared" si="111"/>
        <v>3840</v>
      </c>
      <c r="Z799" s="21">
        <f t="shared" si="112"/>
        <v>2160</v>
      </c>
      <c r="AA799" s="57">
        <f t="shared" si="113"/>
        <v>1550681.3056379822</v>
      </c>
      <c r="AB799" s="59">
        <f t="shared" si="114"/>
        <v>1.7777777777777777</v>
      </c>
      <c r="AC799" s="61">
        <f t="shared" si="115"/>
        <v>1905</v>
      </c>
    </row>
    <row r="800" spans="4:29">
      <c r="D800" s="12">
        <v>794</v>
      </c>
      <c r="E800" s="36" t="s">
        <v>68</v>
      </c>
      <c r="F800" s="16" t="s">
        <v>10</v>
      </c>
      <c r="G800" s="14" t="s">
        <v>40</v>
      </c>
      <c r="H800" s="13" t="s">
        <v>6</v>
      </c>
      <c r="I800" s="13" t="s">
        <v>111</v>
      </c>
      <c r="J800" s="13" t="s">
        <v>112</v>
      </c>
      <c r="K800" s="13" t="s">
        <v>43</v>
      </c>
      <c r="L800" s="14">
        <v>85</v>
      </c>
      <c r="M800" s="14" t="s">
        <v>15</v>
      </c>
      <c r="N800" s="31">
        <v>1000000</v>
      </c>
      <c r="O800" s="14" t="s">
        <v>2</v>
      </c>
      <c r="P800" s="14" t="s">
        <v>35</v>
      </c>
      <c r="Q800" s="31">
        <v>15360</v>
      </c>
      <c r="R800" s="31">
        <v>768</v>
      </c>
      <c r="S800" s="30">
        <v>0.163918865</v>
      </c>
      <c r="T800" s="66">
        <f t="shared" si="108"/>
        <v>13.933103525</v>
      </c>
      <c r="U800" s="66">
        <f t="shared" si="109"/>
        <v>0.32648769228223551</v>
      </c>
      <c r="V800" s="38">
        <f t="shared" si="110"/>
        <v>0.43451612734200001</v>
      </c>
      <c r="W800" s="54">
        <v>2.6508000000000003</v>
      </c>
      <c r="X800" s="71" t="str">
        <f t="shared" si="116"/>
        <v>Q3 2023</v>
      </c>
      <c r="Y800" s="21">
        <f t="shared" si="111"/>
        <v>3840</v>
      </c>
      <c r="Z800" s="21">
        <f t="shared" si="112"/>
        <v>2160</v>
      </c>
      <c r="AA800" s="57">
        <f t="shared" si="113"/>
        <v>1991763.9881305636</v>
      </c>
      <c r="AB800" s="59">
        <f t="shared" si="114"/>
        <v>1.7777777777777777</v>
      </c>
      <c r="AC800" s="61">
        <f t="shared" si="115"/>
        <v>2159</v>
      </c>
    </row>
    <row r="801" spans="4:29">
      <c r="D801" s="12">
        <v>795</v>
      </c>
      <c r="E801" s="36" t="s">
        <v>68</v>
      </c>
      <c r="F801" s="16" t="s">
        <v>10</v>
      </c>
      <c r="G801" s="14" t="s">
        <v>40</v>
      </c>
      <c r="H801" s="13" t="s">
        <v>6</v>
      </c>
      <c r="I801" s="13" t="s">
        <v>36</v>
      </c>
      <c r="J801" s="13" t="s">
        <v>50</v>
      </c>
      <c r="K801" s="13" t="s">
        <v>123</v>
      </c>
      <c r="L801" s="14">
        <v>55</v>
      </c>
      <c r="M801" s="14" t="s">
        <v>15</v>
      </c>
      <c r="N801" s="31">
        <v>1000000</v>
      </c>
      <c r="O801" s="14" t="s">
        <v>1</v>
      </c>
      <c r="P801" s="14" t="s">
        <v>35</v>
      </c>
      <c r="Q801" s="31">
        <v>2048</v>
      </c>
      <c r="R801" s="31">
        <v>128</v>
      </c>
      <c r="S801" s="30">
        <v>0.13688936299999999</v>
      </c>
      <c r="T801" s="66">
        <f t="shared" si="108"/>
        <v>7.5289149649999993</v>
      </c>
      <c r="U801" s="66">
        <f t="shared" si="109"/>
        <v>0.11415504406008796</v>
      </c>
      <c r="V801" s="38">
        <f t="shared" si="110"/>
        <v>0.36286632344039998</v>
      </c>
      <c r="W801" s="54">
        <v>2.6508000000000003</v>
      </c>
      <c r="X801" s="71" t="str">
        <f t="shared" si="116"/>
        <v>Q3 2023</v>
      </c>
      <c r="Y801" s="21">
        <f t="shared" si="111"/>
        <v>3840</v>
      </c>
      <c r="Z801" s="21">
        <f t="shared" si="112"/>
        <v>2160</v>
      </c>
      <c r="AA801" s="57">
        <f t="shared" si="113"/>
        <v>833921.94658753707</v>
      </c>
      <c r="AB801" s="59">
        <f t="shared" si="114"/>
        <v>1.7777777777777777</v>
      </c>
      <c r="AC801" s="61">
        <f t="shared" si="115"/>
        <v>1397</v>
      </c>
    </row>
    <row r="802" spans="4:29">
      <c r="D802" s="12">
        <v>796</v>
      </c>
      <c r="E802" s="36" t="s">
        <v>68</v>
      </c>
      <c r="F802" s="16" t="s">
        <v>10</v>
      </c>
      <c r="G802" s="14" t="s">
        <v>40</v>
      </c>
      <c r="H802" s="13" t="s">
        <v>6</v>
      </c>
      <c r="I802" s="13" t="s">
        <v>36</v>
      </c>
      <c r="J802" s="13" t="s">
        <v>37</v>
      </c>
      <c r="K802" s="13" t="s">
        <v>137</v>
      </c>
      <c r="L802" s="14">
        <v>65</v>
      </c>
      <c r="M802" s="14" t="s">
        <v>15</v>
      </c>
      <c r="N802" s="31">
        <v>1000000</v>
      </c>
      <c r="O802" s="14" t="s">
        <v>1</v>
      </c>
      <c r="P802" s="14" t="s">
        <v>35</v>
      </c>
      <c r="Q802" s="31">
        <v>2560</v>
      </c>
      <c r="R802" s="31">
        <v>160</v>
      </c>
      <c r="S802" s="30">
        <v>0.382525167</v>
      </c>
      <c r="T802" s="66">
        <f t="shared" si="108"/>
        <v>24.864135855000001</v>
      </c>
      <c r="U802" s="66">
        <f t="shared" si="109"/>
        <v>0.44554005196932478</v>
      </c>
      <c r="V802" s="38">
        <f t="shared" si="110"/>
        <v>1.0139977126836002</v>
      </c>
      <c r="W802" s="54">
        <v>2.6508000000000003</v>
      </c>
      <c r="X802" s="71" t="str">
        <f t="shared" si="116"/>
        <v>Q3 2023</v>
      </c>
      <c r="Y802" s="21">
        <f t="shared" si="111"/>
        <v>3840</v>
      </c>
      <c r="Z802" s="21">
        <f t="shared" si="112"/>
        <v>2160</v>
      </c>
      <c r="AA802" s="57">
        <f t="shared" si="113"/>
        <v>1164733.9584569733</v>
      </c>
      <c r="AB802" s="59">
        <f t="shared" si="114"/>
        <v>1.7777777777777777</v>
      </c>
      <c r="AC802" s="61">
        <f t="shared" si="115"/>
        <v>1651</v>
      </c>
    </row>
    <row r="803" spans="4:29">
      <c r="D803" s="12">
        <v>797</v>
      </c>
      <c r="E803" s="36" t="s">
        <v>68</v>
      </c>
      <c r="F803" s="16" t="s">
        <v>10</v>
      </c>
      <c r="G803" s="14" t="s">
        <v>40</v>
      </c>
      <c r="H803" s="13" t="s">
        <v>6</v>
      </c>
      <c r="I803" s="13" t="s">
        <v>36</v>
      </c>
      <c r="J803" s="13" t="s">
        <v>38</v>
      </c>
      <c r="K803" s="13" t="s">
        <v>137</v>
      </c>
      <c r="L803" s="14">
        <v>75</v>
      </c>
      <c r="M803" s="14" t="s">
        <v>15</v>
      </c>
      <c r="N803" s="31">
        <v>1000000</v>
      </c>
      <c r="O803" s="14" t="s">
        <v>1</v>
      </c>
      <c r="P803" s="14" t="s">
        <v>35</v>
      </c>
      <c r="Q803" s="31">
        <v>3840</v>
      </c>
      <c r="R803" s="31">
        <v>240</v>
      </c>
      <c r="S803" s="30">
        <v>0.31712019400000002</v>
      </c>
      <c r="T803" s="66">
        <f t="shared" si="108"/>
        <v>23.784014550000002</v>
      </c>
      <c r="U803" s="66">
        <f t="shared" si="109"/>
        <v>0.49175235647609028</v>
      </c>
      <c r="V803" s="38">
        <f t="shared" si="110"/>
        <v>0.84062221025520012</v>
      </c>
      <c r="W803" s="54">
        <v>2.6508000000000003</v>
      </c>
      <c r="X803" s="71" t="str">
        <f t="shared" si="116"/>
        <v>Q3 2023</v>
      </c>
      <c r="Y803" s="21">
        <f t="shared" si="111"/>
        <v>3840</v>
      </c>
      <c r="Z803" s="21">
        <f t="shared" si="112"/>
        <v>2160</v>
      </c>
      <c r="AA803" s="57">
        <f t="shared" si="113"/>
        <v>1550681.3056379822</v>
      </c>
      <c r="AB803" s="59">
        <f t="shared" si="114"/>
        <v>1.7777777777777777</v>
      </c>
      <c r="AC803" s="61">
        <f t="shared" si="115"/>
        <v>1905</v>
      </c>
    </row>
    <row r="804" spans="4:29">
      <c r="D804" s="12">
        <v>798</v>
      </c>
      <c r="E804" s="36" t="s">
        <v>68</v>
      </c>
      <c r="F804" s="16" t="s">
        <v>10</v>
      </c>
      <c r="G804" s="14" t="s">
        <v>40</v>
      </c>
      <c r="H804" s="13" t="s">
        <v>6</v>
      </c>
      <c r="I804" s="13" t="s">
        <v>36</v>
      </c>
      <c r="J804" s="13" t="s">
        <v>138</v>
      </c>
      <c r="K804" s="13" t="s">
        <v>137</v>
      </c>
      <c r="L804" s="14">
        <v>85</v>
      </c>
      <c r="M804" s="14" t="s">
        <v>15</v>
      </c>
      <c r="N804" s="31">
        <v>1000000</v>
      </c>
      <c r="O804" s="14" t="s">
        <v>1</v>
      </c>
      <c r="P804" s="14" t="s">
        <v>35</v>
      </c>
      <c r="Q804" s="31">
        <v>7168</v>
      </c>
      <c r="R804" s="31">
        <v>448</v>
      </c>
      <c r="S804" s="30">
        <v>0.61012764100000005</v>
      </c>
      <c r="T804" s="66">
        <f t="shared" si="108"/>
        <v>51.860849485000003</v>
      </c>
      <c r="U804" s="66">
        <f t="shared" si="109"/>
        <v>1.2152302635068528</v>
      </c>
      <c r="V804" s="38">
        <f t="shared" si="110"/>
        <v>1.6173263507628004</v>
      </c>
      <c r="W804" s="54">
        <v>2.6508000000000003</v>
      </c>
      <c r="X804" s="71" t="str">
        <f t="shared" si="116"/>
        <v>Q3 2023</v>
      </c>
      <c r="Y804" s="21">
        <f t="shared" si="111"/>
        <v>3840</v>
      </c>
      <c r="Z804" s="21">
        <f t="shared" si="112"/>
        <v>2160</v>
      </c>
      <c r="AA804" s="57">
        <f t="shared" si="113"/>
        <v>1991763.9881305636</v>
      </c>
      <c r="AB804" s="59">
        <f t="shared" si="114"/>
        <v>1.7777777777777777</v>
      </c>
      <c r="AC804" s="61">
        <f t="shared" si="115"/>
        <v>2159</v>
      </c>
    </row>
    <row r="805" spans="4:29">
      <c r="D805" s="12">
        <v>799</v>
      </c>
      <c r="E805" s="36" t="s">
        <v>68</v>
      </c>
      <c r="F805" s="16" t="s">
        <v>10</v>
      </c>
      <c r="G805" s="14" t="s">
        <v>40</v>
      </c>
      <c r="H805" s="13" t="s">
        <v>6</v>
      </c>
      <c r="I805" s="13" t="s">
        <v>36</v>
      </c>
      <c r="J805" s="13"/>
      <c r="K805" s="13" t="s">
        <v>123</v>
      </c>
      <c r="L805" s="14">
        <v>98</v>
      </c>
      <c r="M805" s="14" t="s">
        <v>15</v>
      </c>
      <c r="N805" s="31">
        <v>1000000</v>
      </c>
      <c r="O805" s="14" t="s">
        <v>1</v>
      </c>
      <c r="P805" s="14" t="s">
        <v>35</v>
      </c>
      <c r="Q805" s="31">
        <v>5120</v>
      </c>
      <c r="R805" s="31">
        <v>320</v>
      </c>
      <c r="S805" s="30">
        <v>0.14003153400000001</v>
      </c>
      <c r="T805" s="66">
        <f t="shared" si="108"/>
        <v>13.723090332000002</v>
      </c>
      <c r="U805" s="66">
        <f t="shared" si="109"/>
        <v>0.37074732161325252</v>
      </c>
      <c r="V805" s="38">
        <f t="shared" si="110"/>
        <v>0.37119559032720006</v>
      </c>
      <c r="W805" s="54">
        <v>2.6508000000000003</v>
      </c>
      <c r="X805" s="71" t="str">
        <f t="shared" si="116"/>
        <v>Q3 2023</v>
      </c>
      <c r="Y805" s="21">
        <f t="shared" si="111"/>
        <v>3840</v>
      </c>
      <c r="Z805" s="21">
        <f t="shared" si="112"/>
        <v>2160</v>
      </c>
      <c r="AA805" s="57">
        <f t="shared" si="113"/>
        <v>2647598.8016617205</v>
      </c>
      <c r="AB805" s="59">
        <f t="shared" si="114"/>
        <v>1.7777777777777777</v>
      </c>
      <c r="AC805" s="61">
        <f t="shared" si="115"/>
        <v>2489.1999999999998</v>
      </c>
    </row>
    <row r="806" spans="4:29">
      <c r="D806" s="12">
        <v>800</v>
      </c>
      <c r="E806" s="36" t="s">
        <v>68</v>
      </c>
      <c r="F806" s="16" t="s">
        <v>10</v>
      </c>
      <c r="G806" s="14" t="s">
        <v>40</v>
      </c>
      <c r="H806" s="13" t="s">
        <v>6</v>
      </c>
      <c r="I806" s="13" t="s">
        <v>36</v>
      </c>
      <c r="J806" s="13"/>
      <c r="K806" s="13" t="s">
        <v>123</v>
      </c>
      <c r="L806" s="14">
        <v>115</v>
      </c>
      <c r="M806" s="14" t="s">
        <v>15</v>
      </c>
      <c r="N806" s="31">
        <v>1000000</v>
      </c>
      <c r="O806" s="14" t="s">
        <v>2</v>
      </c>
      <c r="P806" s="14" t="s">
        <v>35</v>
      </c>
      <c r="Q806" s="31">
        <v>21040</v>
      </c>
      <c r="R806" s="31">
        <v>5260</v>
      </c>
      <c r="S806" s="30">
        <v>1.122814E-3</v>
      </c>
      <c r="T806" s="66">
        <f t="shared" si="108"/>
        <v>0.12912361</v>
      </c>
      <c r="U806" s="66">
        <f t="shared" si="109"/>
        <v>4.0935822820446768E-3</v>
      </c>
      <c r="V806" s="38">
        <f t="shared" si="110"/>
        <v>2.9763553512E-3</v>
      </c>
      <c r="W806" s="54">
        <v>2.6508000000000003</v>
      </c>
      <c r="X806" s="71" t="str">
        <f t="shared" si="116"/>
        <v>Q3 2023</v>
      </c>
      <c r="Y806" s="21">
        <f t="shared" si="111"/>
        <v>3840</v>
      </c>
      <c r="Z806" s="21">
        <f t="shared" si="112"/>
        <v>2160</v>
      </c>
      <c r="AA806" s="57">
        <f t="shared" si="113"/>
        <v>3645824.047477745</v>
      </c>
      <c r="AB806" s="59">
        <f t="shared" si="114"/>
        <v>1.7777777777777777</v>
      </c>
      <c r="AC806" s="61">
        <f t="shared" si="115"/>
        <v>2921</v>
      </c>
    </row>
    <row r="807" spans="4:29">
      <c r="D807" s="12">
        <v>801</v>
      </c>
      <c r="E807" s="36" t="s">
        <v>68</v>
      </c>
      <c r="F807" s="16" t="s">
        <v>10</v>
      </c>
      <c r="G807" s="14" t="s">
        <v>40</v>
      </c>
      <c r="H807" s="13" t="s">
        <v>6</v>
      </c>
      <c r="I807" s="13" t="s">
        <v>58</v>
      </c>
      <c r="J807" s="13"/>
      <c r="K807" s="13" t="s">
        <v>123</v>
      </c>
      <c r="L807" s="14">
        <v>65</v>
      </c>
      <c r="M807" s="14" t="s">
        <v>15</v>
      </c>
      <c r="N807" s="31">
        <v>1000000</v>
      </c>
      <c r="O807" s="14" t="s">
        <v>1</v>
      </c>
      <c r="P807" s="14" t="s">
        <v>35</v>
      </c>
      <c r="Q807" s="31">
        <v>2560</v>
      </c>
      <c r="R807" s="31">
        <v>160</v>
      </c>
      <c r="S807" s="30">
        <v>1.8784717999999999E-2</v>
      </c>
      <c r="T807" s="66">
        <f t="shared" si="108"/>
        <v>1.22100667</v>
      </c>
      <c r="U807" s="66">
        <f t="shared" si="109"/>
        <v>2.1879198954637958E-2</v>
      </c>
      <c r="V807" s="38">
        <f t="shared" si="110"/>
        <v>4.9794530474400002E-2</v>
      </c>
      <c r="W807" s="54">
        <v>2.6508000000000003</v>
      </c>
      <c r="X807" s="71" t="str">
        <f t="shared" si="116"/>
        <v>Q3 2023</v>
      </c>
      <c r="Y807" s="21">
        <f t="shared" si="111"/>
        <v>3840</v>
      </c>
      <c r="Z807" s="21">
        <f t="shared" si="112"/>
        <v>2160</v>
      </c>
      <c r="AA807" s="57">
        <f t="shared" si="113"/>
        <v>1164733.9584569733</v>
      </c>
      <c r="AB807" s="59">
        <f t="shared" si="114"/>
        <v>1.7777777777777777</v>
      </c>
      <c r="AC807" s="61">
        <f t="shared" si="115"/>
        <v>1651</v>
      </c>
    </row>
    <row r="808" spans="4:29">
      <c r="D808" s="12">
        <v>802</v>
      </c>
      <c r="E808" s="36" t="s">
        <v>68</v>
      </c>
      <c r="F808" s="16" t="s">
        <v>10</v>
      </c>
      <c r="G808" s="14" t="s">
        <v>40</v>
      </c>
      <c r="H808" s="13" t="s">
        <v>6</v>
      </c>
      <c r="I808" s="13" t="s">
        <v>58</v>
      </c>
      <c r="J808" s="13" t="s">
        <v>59</v>
      </c>
      <c r="K808" s="13" t="s">
        <v>123</v>
      </c>
      <c r="L808" s="14">
        <v>75</v>
      </c>
      <c r="M808" s="14" t="s">
        <v>15</v>
      </c>
      <c r="N808" s="31">
        <v>1000000</v>
      </c>
      <c r="O808" s="14" t="s">
        <v>1</v>
      </c>
      <c r="P808" s="14" t="s">
        <v>35</v>
      </c>
      <c r="Q808" s="31">
        <v>4000</v>
      </c>
      <c r="R808" s="31">
        <v>252</v>
      </c>
      <c r="S808" s="30">
        <v>4.2692541000000001E-2</v>
      </c>
      <c r="T808" s="66">
        <f t="shared" si="108"/>
        <v>3.2019405750000001</v>
      </c>
      <c r="U808" s="66">
        <f t="shared" si="109"/>
        <v>6.620252521888309E-2</v>
      </c>
      <c r="V808" s="38">
        <f t="shared" si="110"/>
        <v>0.11316938768280001</v>
      </c>
      <c r="W808" s="54">
        <v>2.6508000000000003</v>
      </c>
      <c r="X808" s="71" t="str">
        <f t="shared" si="116"/>
        <v>Q3 2023</v>
      </c>
      <c r="Y808" s="21">
        <f t="shared" si="111"/>
        <v>3840</v>
      </c>
      <c r="Z808" s="21">
        <f t="shared" si="112"/>
        <v>2160</v>
      </c>
      <c r="AA808" s="57">
        <f t="shared" si="113"/>
        <v>1550681.3056379822</v>
      </c>
      <c r="AB808" s="59">
        <f t="shared" si="114"/>
        <v>1.7777777777777777</v>
      </c>
      <c r="AC808" s="61">
        <f t="shared" si="115"/>
        <v>1905</v>
      </c>
    </row>
    <row r="809" spans="4:29">
      <c r="D809" s="12">
        <v>803</v>
      </c>
      <c r="E809" s="36" t="s">
        <v>68</v>
      </c>
      <c r="F809" s="16" t="s">
        <v>10</v>
      </c>
      <c r="G809" s="14" t="s">
        <v>40</v>
      </c>
      <c r="H809" s="13" t="s">
        <v>6</v>
      </c>
      <c r="I809" s="13" t="s">
        <v>58</v>
      </c>
      <c r="J809" s="13"/>
      <c r="K809" s="13" t="s">
        <v>123</v>
      </c>
      <c r="L809" s="14">
        <v>85</v>
      </c>
      <c r="M809" s="14" t="s">
        <v>15</v>
      </c>
      <c r="N809" s="31">
        <v>1000000</v>
      </c>
      <c r="O809" s="14" t="s">
        <v>1</v>
      </c>
      <c r="P809" s="14" t="s">
        <v>35</v>
      </c>
      <c r="Q809" s="31">
        <v>4800</v>
      </c>
      <c r="R809" s="31">
        <v>300</v>
      </c>
      <c r="S809" s="30">
        <v>5.7634929999999997E-3</v>
      </c>
      <c r="T809" s="66">
        <f t="shared" si="108"/>
        <v>0.48989690499999999</v>
      </c>
      <c r="U809" s="66">
        <f t="shared" si="109"/>
        <v>1.1479517803242587E-2</v>
      </c>
      <c r="V809" s="38">
        <f t="shared" si="110"/>
        <v>1.5277867244400001E-2</v>
      </c>
      <c r="W809" s="54">
        <v>2.6508000000000003</v>
      </c>
      <c r="X809" s="71" t="str">
        <f t="shared" si="116"/>
        <v>Q3 2023</v>
      </c>
      <c r="Y809" s="21">
        <f t="shared" si="111"/>
        <v>3840</v>
      </c>
      <c r="Z809" s="21">
        <f t="shared" si="112"/>
        <v>2160</v>
      </c>
      <c r="AA809" s="57">
        <f t="shared" si="113"/>
        <v>1991763.9881305636</v>
      </c>
      <c r="AB809" s="59">
        <f t="shared" si="114"/>
        <v>1.7777777777777777</v>
      </c>
      <c r="AC809" s="61">
        <f t="shared" si="115"/>
        <v>2159</v>
      </c>
    </row>
    <row r="810" spans="4:29">
      <c r="D810" s="12">
        <v>804</v>
      </c>
      <c r="E810" s="36" t="s">
        <v>68</v>
      </c>
      <c r="F810" s="16" t="s">
        <v>10</v>
      </c>
      <c r="G810" s="14" t="s">
        <v>40</v>
      </c>
      <c r="H810" s="13" t="s">
        <v>6</v>
      </c>
      <c r="I810" s="13" t="s">
        <v>58</v>
      </c>
      <c r="J810" s="13"/>
      <c r="K810" s="13" t="s">
        <v>123</v>
      </c>
      <c r="L810" s="14">
        <v>86</v>
      </c>
      <c r="M810" s="14" t="s">
        <v>15</v>
      </c>
      <c r="N810" s="31">
        <v>1000000</v>
      </c>
      <c r="O810" s="14" t="s">
        <v>1</v>
      </c>
      <c r="P810" s="14" t="s">
        <v>35</v>
      </c>
      <c r="Q810" s="31">
        <v>8000</v>
      </c>
      <c r="R810" s="31">
        <v>576</v>
      </c>
      <c r="S810" s="30">
        <v>8.6452395000000001E-2</v>
      </c>
      <c r="T810" s="66">
        <f t="shared" si="108"/>
        <v>7.43490597</v>
      </c>
      <c r="U810" s="66">
        <f t="shared" si="109"/>
        <v>0.17626819447636441</v>
      </c>
      <c r="V810" s="38">
        <f t="shared" si="110"/>
        <v>0.22916800866600004</v>
      </c>
      <c r="W810" s="54">
        <v>2.6508000000000003</v>
      </c>
      <c r="X810" s="71" t="str">
        <f t="shared" si="116"/>
        <v>Q3 2023</v>
      </c>
      <c r="Y810" s="21">
        <f t="shared" si="111"/>
        <v>3840</v>
      </c>
      <c r="Z810" s="21">
        <f t="shared" si="112"/>
        <v>2160</v>
      </c>
      <c r="AA810" s="57">
        <f t="shared" si="113"/>
        <v>2038904.6998219588</v>
      </c>
      <c r="AB810" s="59">
        <f t="shared" si="114"/>
        <v>1.7777777777777777</v>
      </c>
      <c r="AC810" s="61">
        <f t="shared" si="115"/>
        <v>2184.4</v>
      </c>
    </row>
    <row r="811" spans="4:29">
      <c r="D811" s="12">
        <v>805</v>
      </c>
      <c r="E811" s="36" t="s">
        <v>68</v>
      </c>
      <c r="F811" s="16" t="s">
        <v>10</v>
      </c>
      <c r="G811" s="14" t="s">
        <v>40</v>
      </c>
      <c r="H811" s="13" t="s">
        <v>6</v>
      </c>
      <c r="I811" s="13" t="s">
        <v>58</v>
      </c>
      <c r="J811" s="13"/>
      <c r="K811" s="13" t="s">
        <v>123</v>
      </c>
      <c r="L811" s="14">
        <v>100</v>
      </c>
      <c r="M811" s="14" t="s">
        <v>15</v>
      </c>
      <c r="N811" s="31">
        <v>1000000</v>
      </c>
      <c r="O811" s="14" t="s">
        <v>1</v>
      </c>
      <c r="P811" s="14" t="s">
        <v>35</v>
      </c>
      <c r="Q811" s="31">
        <v>9600</v>
      </c>
      <c r="R811" s="31">
        <v>600</v>
      </c>
      <c r="S811" s="30">
        <v>5.7634930000000001E-2</v>
      </c>
      <c r="T811" s="66">
        <f t="shared" si="108"/>
        <v>5.7634930000000004</v>
      </c>
      <c r="U811" s="66">
        <f t="shared" si="109"/>
        <v>0.15888605956045104</v>
      </c>
      <c r="V811" s="38">
        <f t="shared" si="110"/>
        <v>0.15277867244400001</v>
      </c>
      <c r="W811" s="54">
        <v>2.6508000000000003</v>
      </c>
      <c r="X811" s="71" t="str">
        <f t="shared" si="116"/>
        <v>Q3 2023</v>
      </c>
      <c r="Y811" s="21">
        <f t="shared" si="111"/>
        <v>3840</v>
      </c>
      <c r="Z811" s="21">
        <f t="shared" si="112"/>
        <v>2160</v>
      </c>
      <c r="AA811" s="57">
        <f t="shared" si="113"/>
        <v>2756766.765578635</v>
      </c>
      <c r="AB811" s="59">
        <f t="shared" si="114"/>
        <v>1.7777777777777777</v>
      </c>
      <c r="AC811" s="61">
        <f t="shared" si="115"/>
        <v>2540</v>
      </c>
    </row>
    <row r="812" spans="4:29">
      <c r="D812" s="12">
        <v>806</v>
      </c>
      <c r="E812" s="36" t="s">
        <v>68</v>
      </c>
      <c r="F812" s="16" t="s">
        <v>10</v>
      </c>
      <c r="G812" s="14" t="s">
        <v>40</v>
      </c>
      <c r="H812" s="13" t="s">
        <v>6</v>
      </c>
      <c r="I812" s="13" t="s">
        <v>139</v>
      </c>
      <c r="J812" s="13"/>
      <c r="K812" s="13" t="s">
        <v>123</v>
      </c>
      <c r="L812" s="14">
        <v>65</v>
      </c>
      <c r="M812" s="14" t="s">
        <v>15</v>
      </c>
      <c r="N812" s="31">
        <v>1000000</v>
      </c>
      <c r="O812" s="14" t="s">
        <v>1</v>
      </c>
      <c r="P812" s="14" t="s">
        <v>35</v>
      </c>
      <c r="Q812" s="31">
        <v>9216</v>
      </c>
      <c r="R812" s="31">
        <v>576</v>
      </c>
      <c r="S812" s="30">
        <v>1.4754542000000001E-2</v>
      </c>
      <c r="T812" s="66">
        <f t="shared" si="108"/>
        <v>0.95904523000000008</v>
      </c>
      <c r="U812" s="66">
        <f t="shared" si="109"/>
        <v>1.7185116108879669E-2</v>
      </c>
      <c r="V812" s="38">
        <f t="shared" si="110"/>
        <v>3.9111339933600005E-2</v>
      </c>
      <c r="W812" s="54">
        <v>2.6508000000000003</v>
      </c>
      <c r="X812" s="71" t="str">
        <f t="shared" si="116"/>
        <v>Q3 2023</v>
      </c>
      <c r="Y812" s="21">
        <f t="shared" si="111"/>
        <v>3840</v>
      </c>
      <c r="Z812" s="21">
        <f t="shared" si="112"/>
        <v>2160</v>
      </c>
      <c r="AA812" s="57">
        <f t="shared" si="113"/>
        <v>1164733.9584569733</v>
      </c>
      <c r="AB812" s="59">
        <f t="shared" si="114"/>
        <v>1.7777777777777777</v>
      </c>
      <c r="AC812" s="61">
        <f t="shared" si="115"/>
        <v>1651</v>
      </c>
    </row>
    <row r="813" spans="4:29">
      <c r="D813" s="12">
        <v>807</v>
      </c>
      <c r="E813" s="36" t="s">
        <v>68</v>
      </c>
      <c r="F813" s="16" t="s">
        <v>10</v>
      </c>
      <c r="G813" s="14" t="s">
        <v>40</v>
      </c>
      <c r="H813" s="13" t="s">
        <v>6</v>
      </c>
      <c r="I813" s="13" t="s">
        <v>139</v>
      </c>
      <c r="J813" s="13"/>
      <c r="K813" s="13" t="s">
        <v>123</v>
      </c>
      <c r="L813" s="14">
        <v>75</v>
      </c>
      <c r="M813" s="14" t="s">
        <v>15</v>
      </c>
      <c r="N813" s="31">
        <v>1000000</v>
      </c>
      <c r="O813" s="14" t="s">
        <v>1</v>
      </c>
      <c r="P813" s="14" t="s">
        <v>35</v>
      </c>
      <c r="Q813" s="31">
        <v>9600</v>
      </c>
      <c r="R813" s="31">
        <v>600</v>
      </c>
      <c r="S813" s="30">
        <v>3.2019406E-2</v>
      </c>
      <c r="T813" s="66">
        <f t="shared" si="108"/>
        <v>2.4014554499999998</v>
      </c>
      <c r="U813" s="66">
        <f t="shared" si="109"/>
        <v>4.9651894301832637E-2</v>
      </c>
      <c r="V813" s="38">
        <f t="shared" si="110"/>
        <v>8.4877041424800015E-2</v>
      </c>
      <c r="W813" s="54">
        <v>2.6508000000000003</v>
      </c>
      <c r="X813" s="71" t="str">
        <f t="shared" si="116"/>
        <v>Q3 2023</v>
      </c>
      <c r="Y813" s="21">
        <f t="shared" si="111"/>
        <v>3840</v>
      </c>
      <c r="Z813" s="21">
        <f t="shared" si="112"/>
        <v>2160</v>
      </c>
      <c r="AA813" s="57">
        <f t="shared" si="113"/>
        <v>1550681.3056379822</v>
      </c>
      <c r="AB813" s="59">
        <f t="shared" si="114"/>
        <v>1.7777777777777777</v>
      </c>
      <c r="AC813" s="61">
        <f t="shared" si="115"/>
        <v>1905</v>
      </c>
    </row>
    <row r="814" spans="4:29">
      <c r="D814" s="12">
        <v>808</v>
      </c>
      <c r="E814" s="36" t="s">
        <v>68</v>
      </c>
      <c r="F814" s="16" t="s">
        <v>10</v>
      </c>
      <c r="G814" s="14" t="s">
        <v>40</v>
      </c>
      <c r="H814" s="13" t="s">
        <v>6</v>
      </c>
      <c r="I814" s="13" t="s">
        <v>139</v>
      </c>
      <c r="J814" s="13"/>
      <c r="K814" s="13" t="s">
        <v>123</v>
      </c>
      <c r="L814" s="14">
        <v>85</v>
      </c>
      <c r="M814" s="14" t="s">
        <v>15</v>
      </c>
      <c r="N814" s="31">
        <v>1000000</v>
      </c>
      <c r="O814" s="14" t="s">
        <v>1</v>
      </c>
      <c r="P814" s="14" t="s">
        <v>35</v>
      </c>
      <c r="Q814" s="31">
        <v>16000</v>
      </c>
      <c r="R814" s="31">
        <v>1000</v>
      </c>
      <c r="S814" s="30">
        <v>1.4942389E-2</v>
      </c>
      <c r="T814" s="66">
        <f t="shared" si="108"/>
        <v>1.270103065</v>
      </c>
      <c r="U814" s="66">
        <f t="shared" si="109"/>
        <v>2.9761712306838266E-2</v>
      </c>
      <c r="V814" s="38">
        <f t="shared" si="110"/>
        <v>3.9609284761200007E-2</v>
      </c>
      <c r="W814" s="54">
        <v>2.6508000000000003</v>
      </c>
      <c r="X814" s="71" t="str">
        <f t="shared" si="116"/>
        <v>Q3 2023</v>
      </c>
      <c r="Y814" s="21">
        <f t="shared" si="111"/>
        <v>3840</v>
      </c>
      <c r="Z814" s="21">
        <f t="shared" si="112"/>
        <v>2160</v>
      </c>
      <c r="AA814" s="57">
        <f t="shared" si="113"/>
        <v>1991763.9881305636</v>
      </c>
      <c r="AB814" s="59">
        <f t="shared" si="114"/>
        <v>1.7777777777777777</v>
      </c>
      <c r="AC814" s="61">
        <f t="shared" si="115"/>
        <v>2159</v>
      </c>
    </row>
    <row r="815" spans="4:29">
      <c r="D815" s="12">
        <v>809</v>
      </c>
      <c r="E815" s="36" t="s">
        <v>68</v>
      </c>
      <c r="F815" s="16" t="s">
        <v>10</v>
      </c>
      <c r="G815" s="14" t="s">
        <v>40</v>
      </c>
      <c r="H815" s="13" t="s">
        <v>6</v>
      </c>
      <c r="I815" s="13" t="s">
        <v>139</v>
      </c>
      <c r="J815" s="13"/>
      <c r="K815" s="13" t="s">
        <v>123</v>
      </c>
      <c r="L815" s="14">
        <v>86</v>
      </c>
      <c r="M815" s="14" t="s">
        <v>15</v>
      </c>
      <c r="N815" s="31">
        <v>1000000</v>
      </c>
      <c r="O815" s="14" t="s">
        <v>1</v>
      </c>
      <c r="P815" s="14" t="s">
        <v>35</v>
      </c>
      <c r="Q815" s="31">
        <v>16000</v>
      </c>
      <c r="R815" s="31">
        <v>1000</v>
      </c>
      <c r="S815" s="30">
        <v>3.4154033E-2</v>
      </c>
      <c r="T815" s="66">
        <f t="shared" si="108"/>
        <v>2.9372468380000001</v>
      </c>
      <c r="U815" s="66">
        <f t="shared" si="109"/>
        <v>6.9636818401574277E-2</v>
      </c>
      <c r="V815" s="38">
        <f t="shared" si="110"/>
        <v>9.0535510676400005E-2</v>
      </c>
      <c r="W815" s="54">
        <v>2.6508000000000003</v>
      </c>
      <c r="X815" s="71" t="str">
        <f t="shared" si="116"/>
        <v>Q3 2023</v>
      </c>
      <c r="Y815" s="21">
        <f t="shared" si="111"/>
        <v>3840</v>
      </c>
      <c r="Z815" s="21">
        <f t="shared" si="112"/>
        <v>2160</v>
      </c>
      <c r="AA815" s="57">
        <f t="shared" si="113"/>
        <v>2038904.6998219588</v>
      </c>
      <c r="AB815" s="59">
        <f t="shared" si="114"/>
        <v>1.7777777777777777</v>
      </c>
      <c r="AC815" s="61">
        <f t="shared" si="115"/>
        <v>2184.4</v>
      </c>
    </row>
    <row r="816" spans="4:29">
      <c r="D816" s="12">
        <v>810</v>
      </c>
      <c r="E816" s="36" t="s">
        <v>68</v>
      </c>
      <c r="F816" s="16" t="s">
        <v>10</v>
      </c>
      <c r="G816" s="14" t="s">
        <v>40</v>
      </c>
      <c r="H816" s="13" t="s">
        <v>6</v>
      </c>
      <c r="I816" s="13" t="s">
        <v>139</v>
      </c>
      <c r="J816" s="13"/>
      <c r="K816" s="13" t="s">
        <v>123</v>
      </c>
      <c r="L816" s="14">
        <v>98</v>
      </c>
      <c r="M816" s="14" t="s">
        <v>15</v>
      </c>
      <c r="N816" s="31">
        <v>1000000</v>
      </c>
      <c r="O816" s="14" t="s">
        <v>1</v>
      </c>
      <c r="P816" s="14" t="s">
        <v>35</v>
      </c>
      <c r="Q816" s="31">
        <v>19200</v>
      </c>
      <c r="R816" s="31">
        <v>1200</v>
      </c>
      <c r="S816" s="30">
        <v>1.2807762E-2</v>
      </c>
      <c r="T816" s="66">
        <f t="shared" si="108"/>
        <v>1.255160676</v>
      </c>
      <c r="U816" s="66">
        <f t="shared" si="109"/>
        <v>3.3909815323168523E-2</v>
      </c>
      <c r="V816" s="38">
        <f t="shared" si="110"/>
        <v>3.3950815509600003E-2</v>
      </c>
      <c r="W816" s="54">
        <v>2.6508000000000003</v>
      </c>
      <c r="X816" s="71" t="str">
        <f t="shared" si="116"/>
        <v>Q3 2023</v>
      </c>
      <c r="Y816" s="21">
        <f t="shared" si="111"/>
        <v>3840</v>
      </c>
      <c r="Z816" s="21">
        <f t="shared" si="112"/>
        <v>2160</v>
      </c>
      <c r="AA816" s="57">
        <f t="shared" si="113"/>
        <v>2647598.8016617205</v>
      </c>
      <c r="AB816" s="59">
        <f t="shared" si="114"/>
        <v>1.7777777777777777</v>
      </c>
      <c r="AC816" s="61">
        <f t="shared" si="115"/>
        <v>2489.1999999999998</v>
      </c>
    </row>
    <row r="817" spans="4:29">
      <c r="D817" s="12">
        <v>811</v>
      </c>
      <c r="E817" s="36" t="s">
        <v>68</v>
      </c>
      <c r="F817" s="16" t="s">
        <v>10</v>
      </c>
      <c r="G817" s="14" t="s">
        <v>40</v>
      </c>
      <c r="H817" s="13" t="s">
        <v>6</v>
      </c>
      <c r="I817" s="13" t="s">
        <v>139</v>
      </c>
      <c r="J817" s="13"/>
      <c r="K817" s="13" t="s">
        <v>123</v>
      </c>
      <c r="L817" s="14">
        <v>100</v>
      </c>
      <c r="M817" s="14" t="s">
        <v>15</v>
      </c>
      <c r="N817" s="31">
        <v>1000000</v>
      </c>
      <c r="O817" s="14" t="s">
        <v>1</v>
      </c>
      <c r="P817" s="14" t="s">
        <v>35</v>
      </c>
      <c r="Q817" s="31">
        <v>19200</v>
      </c>
      <c r="R817" s="31">
        <v>1200</v>
      </c>
      <c r="S817" s="30">
        <v>5.1231050000000002E-3</v>
      </c>
      <c r="T817" s="66">
        <f t="shared" si="108"/>
        <v>0.5123105</v>
      </c>
      <c r="U817" s="66">
        <f t="shared" si="109"/>
        <v>1.4123205600569734E-2</v>
      </c>
      <c r="V817" s="38">
        <f t="shared" si="110"/>
        <v>1.3580326734000002E-2</v>
      </c>
      <c r="W817" s="54">
        <v>2.6508000000000003</v>
      </c>
      <c r="X817" s="71" t="str">
        <f t="shared" si="116"/>
        <v>Q3 2023</v>
      </c>
      <c r="Y817" s="21">
        <f t="shared" si="111"/>
        <v>3840</v>
      </c>
      <c r="Z817" s="21">
        <f t="shared" si="112"/>
        <v>2160</v>
      </c>
      <c r="AA817" s="57">
        <f t="shared" si="113"/>
        <v>2756766.765578635</v>
      </c>
      <c r="AB817" s="59">
        <f t="shared" si="114"/>
        <v>1.7777777777777777</v>
      </c>
      <c r="AC817" s="61">
        <f t="shared" si="115"/>
        <v>2540</v>
      </c>
    </row>
    <row r="818" spans="4:29">
      <c r="D818" s="12">
        <v>812</v>
      </c>
      <c r="E818" s="36" t="s">
        <v>68</v>
      </c>
      <c r="F818" s="16" t="s">
        <v>10</v>
      </c>
      <c r="G818" s="14" t="s">
        <v>40</v>
      </c>
      <c r="H818" s="13" t="s">
        <v>6</v>
      </c>
      <c r="I818" s="13" t="s">
        <v>48</v>
      </c>
      <c r="J818" s="13" t="s">
        <v>215</v>
      </c>
      <c r="K818" s="13" t="s">
        <v>123</v>
      </c>
      <c r="L818" s="14">
        <v>55</v>
      </c>
      <c r="M818" s="14" t="s">
        <v>15</v>
      </c>
      <c r="N818" s="31">
        <v>400000</v>
      </c>
      <c r="O818" s="14" t="s">
        <v>1</v>
      </c>
      <c r="P818" s="14" t="s">
        <v>35</v>
      </c>
      <c r="Q818" s="31">
        <v>2000</v>
      </c>
      <c r="R818" s="31">
        <v>200</v>
      </c>
      <c r="S818" s="30">
        <v>0.15502728900000001</v>
      </c>
      <c r="T818" s="66">
        <f t="shared" si="108"/>
        <v>8.5265008949999999</v>
      </c>
      <c r="U818" s="66">
        <f t="shared" si="109"/>
        <v>0.12928065861706867</v>
      </c>
      <c r="V818" s="38">
        <f t="shared" si="110"/>
        <v>0.41094633768120009</v>
      </c>
      <c r="W818" s="54">
        <v>2.6508000000000003</v>
      </c>
      <c r="X818" s="71" t="str">
        <f t="shared" si="116"/>
        <v>Q3 2023</v>
      </c>
      <c r="Y818" s="21">
        <f t="shared" si="111"/>
        <v>3840</v>
      </c>
      <c r="Z818" s="21">
        <f t="shared" si="112"/>
        <v>2160</v>
      </c>
      <c r="AA818" s="57">
        <f t="shared" si="113"/>
        <v>833921.94658753707</v>
      </c>
      <c r="AB818" s="59">
        <f t="shared" si="114"/>
        <v>1.7777777777777777</v>
      </c>
      <c r="AC818" s="61">
        <f t="shared" si="115"/>
        <v>1397</v>
      </c>
    </row>
    <row r="819" spans="4:29">
      <c r="D819" s="12">
        <v>813</v>
      </c>
      <c r="E819" s="36" t="s">
        <v>68</v>
      </c>
      <c r="F819" s="16" t="s">
        <v>10</v>
      </c>
      <c r="G819" s="14" t="s">
        <v>40</v>
      </c>
      <c r="H819" s="13" t="s">
        <v>6</v>
      </c>
      <c r="I819" s="13" t="s">
        <v>48</v>
      </c>
      <c r="J819" s="13"/>
      <c r="K819" s="13" t="s">
        <v>123</v>
      </c>
      <c r="L819" s="14">
        <v>85</v>
      </c>
      <c r="M819" s="14" t="s">
        <v>52</v>
      </c>
      <c r="N819" s="31">
        <v>400000</v>
      </c>
      <c r="O819" s="14" t="s">
        <v>2</v>
      </c>
      <c r="P819" s="14" t="s">
        <v>35</v>
      </c>
      <c r="Q819" s="31">
        <v>21060</v>
      </c>
      <c r="R819" s="31">
        <v>2340</v>
      </c>
      <c r="S819" s="30">
        <v>8.4291090000000006E-3</v>
      </c>
      <c r="T819" s="66">
        <f t="shared" si="108"/>
        <v>0.716474265</v>
      </c>
      <c r="U819" s="66">
        <f t="shared" si="109"/>
        <v>1.678879575822723E-2</v>
      </c>
      <c r="V819" s="38">
        <f t="shared" si="110"/>
        <v>2.2343882137200004E-2</v>
      </c>
      <c r="W819" s="54">
        <v>2.6508000000000003</v>
      </c>
      <c r="X819" s="71" t="str">
        <f t="shared" si="116"/>
        <v>Q3 2023</v>
      </c>
      <c r="Y819" s="21">
        <f t="shared" si="111"/>
        <v>7680</v>
      </c>
      <c r="Z819" s="21">
        <f t="shared" si="112"/>
        <v>4320</v>
      </c>
      <c r="AA819" s="57">
        <f t="shared" si="113"/>
        <v>1991763.9881305636</v>
      </c>
      <c r="AB819" s="59">
        <f t="shared" si="114"/>
        <v>1.7777777777777777</v>
      </c>
      <c r="AC819" s="61">
        <f t="shared" si="115"/>
        <v>2159</v>
      </c>
    </row>
    <row r="820" spans="4:29">
      <c r="D820" s="12">
        <v>814</v>
      </c>
      <c r="E820" s="36" t="s">
        <v>68</v>
      </c>
      <c r="F820" s="16" t="s">
        <v>10</v>
      </c>
      <c r="G820" s="14" t="s">
        <v>40</v>
      </c>
      <c r="H820" s="13" t="s">
        <v>6</v>
      </c>
      <c r="I820" s="13" t="s">
        <v>48</v>
      </c>
      <c r="J820" s="13"/>
      <c r="K820" s="13" t="s">
        <v>123</v>
      </c>
      <c r="L820" s="14">
        <v>98</v>
      </c>
      <c r="M820" s="14" t="s">
        <v>15</v>
      </c>
      <c r="N820" s="31"/>
      <c r="O820" s="14" t="s">
        <v>1</v>
      </c>
      <c r="P820" s="14" t="s">
        <v>35</v>
      </c>
      <c r="Q820" s="31">
        <v>6480</v>
      </c>
      <c r="R820" s="31">
        <v>1620</v>
      </c>
      <c r="S820" s="30">
        <v>1.9884051E-2</v>
      </c>
      <c r="T820" s="66">
        <f t="shared" si="108"/>
        <v>1.948636998</v>
      </c>
      <c r="U820" s="66">
        <f t="shared" si="109"/>
        <v>5.2644989599780534E-2</v>
      </c>
      <c r="V820" s="38">
        <f t="shared" si="110"/>
        <v>5.2708642390800003E-2</v>
      </c>
      <c r="W820" s="54">
        <v>2.6508000000000003</v>
      </c>
      <c r="X820" s="71" t="str">
        <f t="shared" si="116"/>
        <v>Q3 2023</v>
      </c>
      <c r="Y820" s="21">
        <f t="shared" si="111"/>
        <v>3840</v>
      </c>
      <c r="Z820" s="21">
        <f t="shared" si="112"/>
        <v>2160</v>
      </c>
      <c r="AA820" s="57">
        <f t="shared" si="113"/>
        <v>2647598.8016617205</v>
      </c>
      <c r="AB820" s="59">
        <f t="shared" si="114"/>
        <v>1.7777777777777777</v>
      </c>
      <c r="AC820" s="61">
        <f t="shared" si="115"/>
        <v>2489.1999999999998</v>
      </c>
    </row>
    <row r="821" spans="4:29">
      <c r="D821" s="12">
        <v>815</v>
      </c>
      <c r="E821" s="36" t="s">
        <v>68</v>
      </c>
      <c r="F821" s="16" t="s">
        <v>10</v>
      </c>
      <c r="G821" s="14" t="s">
        <v>40</v>
      </c>
      <c r="H821" s="13" t="s">
        <v>6</v>
      </c>
      <c r="I821" s="13" t="s">
        <v>48</v>
      </c>
      <c r="J821" s="13"/>
      <c r="K821" s="13" t="s">
        <v>123</v>
      </c>
      <c r="L821" s="14">
        <v>100</v>
      </c>
      <c r="M821" s="14" t="s">
        <v>15</v>
      </c>
      <c r="N821" s="31"/>
      <c r="O821" s="14" t="s">
        <v>1</v>
      </c>
      <c r="P821" s="14" t="s">
        <v>35</v>
      </c>
      <c r="Q821" s="31">
        <v>6480</v>
      </c>
      <c r="R821" s="31">
        <v>1620</v>
      </c>
      <c r="S821" s="30">
        <v>9.3368587000000003E-2</v>
      </c>
      <c r="T821" s="66">
        <f t="shared" si="108"/>
        <v>9.3368587000000005</v>
      </c>
      <c r="U821" s="66">
        <f t="shared" si="109"/>
        <v>0.25739541759063739</v>
      </c>
      <c r="V821" s="38">
        <f t="shared" si="110"/>
        <v>0.24750145041960003</v>
      </c>
      <c r="W821" s="54">
        <v>2.6508000000000003</v>
      </c>
      <c r="X821" s="71" t="str">
        <f t="shared" si="116"/>
        <v>Q3 2023</v>
      </c>
      <c r="Y821" s="21">
        <f t="shared" si="111"/>
        <v>3840</v>
      </c>
      <c r="Z821" s="21">
        <f t="shared" si="112"/>
        <v>2160</v>
      </c>
      <c r="AA821" s="57">
        <f t="shared" si="113"/>
        <v>2756766.765578635</v>
      </c>
      <c r="AB821" s="59">
        <f t="shared" si="114"/>
        <v>1.7777777777777777</v>
      </c>
      <c r="AC821" s="61">
        <f t="shared" si="115"/>
        <v>2540</v>
      </c>
    </row>
    <row r="822" spans="4:29">
      <c r="D822" s="12">
        <v>816</v>
      </c>
      <c r="E822" s="36" t="s">
        <v>68</v>
      </c>
      <c r="F822" s="16" t="s">
        <v>10</v>
      </c>
      <c r="G822" s="14" t="s">
        <v>40</v>
      </c>
      <c r="H822" s="13" t="s">
        <v>6</v>
      </c>
      <c r="I822" s="13" t="s">
        <v>48</v>
      </c>
      <c r="J822" s="13" t="s">
        <v>180</v>
      </c>
      <c r="K822" s="13" t="s">
        <v>123</v>
      </c>
      <c r="L822" s="14">
        <v>65</v>
      </c>
      <c r="M822" s="14" t="s">
        <v>15</v>
      </c>
      <c r="N822" s="31"/>
      <c r="O822" s="14" t="s">
        <v>1</v>
      </c>
      <c r="P822" s="14" t="s">
        <v>35</v>
      </c>
      <c r="Q822" s="31">
        <v>6400</v>
      </c>
      <c r="R822" s="31">
        <v>1600</v>
      </c>
      <c r="S822" s="30">
        <v>0.81286597900000002</v>
      </c>
      <c r="T822" s="66">
        <f t="shared" si="108"/>
        <v>52.836288635000003</v>
      </c>
      <c r="U822" s="66">
        <f t="shared" si="109"/>
        <v>0.94677260941567298</v>
      </c>
      <c r="V822" s="38">
        <f t="shared" si="110"/>
        <v>2.1547451371332</v>
      </c>
      <c r="W822" s="54">
        <v>2.6508000000000003</v>
      </c>
      <c r="X822" s="71" t="str">
        <f t="shared" si="116"/>
        <v>Q3 2023</v>
      </c>
      <c r="Y822" s="21">
        <f t="shared" si="111"/>
        <v>3840</v>
      </c>
      <c r="Z822" s="21">
        <f t="shared" si="112"/>
        <v>2160</v>
      </c>
      <c r="AA822" s="57">
        <f t="shared" si="113"/>
        <v>1164733.9584569733</v>
      </c>
      <c r="AB822" s="59">
        <f t="shared" si="114"/>
        <v>1.7777777777777777</v>
      </c>
      <c r="AC822" s="61">
        <f t="shared" si="115"/>
        <v>1651</v>
      </c>
    </row>
    <row r="823" spans="4:29">
      <c r="D823" s="12">
        <v>817</v>
      </c>
      <c r="E823" s="36" t="s">
        <v>68</v>
      </c>
      <c r="F823" s="16" t="s">
        <v>10</v>
      </c>
      <c r="G823" s="14" t="s">
        <v>40</v>
      </c>
      <c r="H823" s="13" t="s">
        <v>6</v>
      </c>
      <c r="I823" s="13" t="s">
        <v>48</v>
      </c>
      <c r="J823" s="13" t="s">
        <v>179</v>
      </c>
      <c r="K823" s="13" t="s">
        <v>123</v>
      </c>
      <c r="L823" s="14">
        <v>75</v>
      </c>
      <c r="M823" s="14" t="s">
        <v>15</v>
      </c>
      <c r="N823" s="31"/>
      <c r="O823" s="14" t="s">
        <v>1</v>
      </c>
      <c r="P823" s="14" t="s">
        <v>35</v>
      </c>
      <c r="Q823" s="31">
        <v>8000</v>
      </c>
      <c r="R823" s="31">
        <v>2000</v>
      </c>
      <c r="S823" s="30">
        <v>0.58275318399999998</v>
      </c>
      <c r="T823" s="66">
        <f t="shared" si="108"/>
        <v>43.706488799999995</v>
      </c>
      <c r="U823" s="66">
        <f t="shared" si="109"/>
        <v>0.90366446822981128</v>
      </c>
      <c r="V823" s="38">
        <f t="shared" si="110"/>
        <v>1.5447621401472</v>
      </c>
      <c r="W823" s="54">
        <v>2.6508000000000003</v>
      </c>
      <c r="X823" s="71" t="str">
        <f t="shared" si="116"/>
        <v>Q3 2023</v>
      </c>
      <c r="Y823" s="21">
        <f t="shared" si="111"/>
        <v>3840</v>
      </c>
      <c r="Z823" s="21">
        <f t="shared" si="112"/>
        <v>2160</v>
      </c>
      <c r="AA823" s="57">
        <f t="shared" si="113"/>
        <v>1550681.3056379822</v>
      </c>
      <c r="AB823" s="59">
        <f t="shared" si="114"/>
        <v>1.7777777777777777</v>
      </c>
      <c r="AC823" s="61">
        <f t="shared" si="115"/>
        <v>1905</v>
      </c>
    </row>
    <row r="824" spans="4:29">
      <c r="D824" s="12">
        <v>818</v>
      </c>
      <c r="E824" s="36" t="s">
        <v>68</v>
      </c>
      <c r="F824" s="16" t="s">
        <v>10</v>
      </c>
      <c r="G824" s="14" t="s">
        <v>40</v>
      </c>
      <c r="H824" s="13" t="s">
        <v>6</v>
      </c>
      <c r="I824" s="13" t="s">
        <v>48</v>
      </c>
      <c r="J824" s="13" t="s">
        <v>178</v>
      </c>
      <c r="K824" s="13" t="s">
        <v>123</v>
      </c>
      <c r="L824" s="14">
        <v>85</v>
      </c>
      <c r="M824" s="14" t="s">
        <v>15</v>
      </c>
      <c r="N824" s="31"/>
      <c r="O824" s="14" t="s">
        <v>1</v>
      </c>
      <c r="P824" s="14" t="s">
        <v>35</v>
      </c>
      <c r="Q824" s="31">
        <v>9600</v>
      </c>
      <c r="R824" s="31">
        <v>2400</v>
      </c>
      <c r="S824" s="30">
        <v>0.352213463</v>
      </c>
      <c r="T824" s="66">
        <f t="shared" si="108"/>
        <v>29.938144354999999</v>
      </c>
      <c r="U824" s="66">
        <f t="shared" si="109"/>
        <v>0.70152609173815672</v>
      </c>
      <c r="V824" s="38">
        <f t="shared" si="110"/>
        <v>0.93364744772040009</v>
      </c>
      <c r="W824" s="54">
        <v>2.6508000000000003</v>
      </c>
      <c r="X824" s="71" t="str">
        <f t="shared" si="116"/>
        <v>Q3 2023</v>
      </c>
      <c r="Y824" s="21">
        <f t="shared" si="111"/>
        <v>3840</v>
      </c>
      <c r="Z824" s="21">
        <f t="shared" si="112"/>
        <v>2160</v>
      </c>
      <c r="AA824" s="57">
        <f t="shared" si="113"/>
        <v>1991763.9881305636</v>
      </c>
      <c r="AB824" s="59">
        <f t="shared" si="114"/>
        <v>1.7777777777777777</v>
      </c>
      <c r="AC824" s="61">
        <f t="shared" si="115"/>
        <v>2159</v>
      </c>
    </row>
    <row r="825" spans="4:29">
      <c r="D825" s="12">
        <v>819</v>
      </c>
      <c r="E825" s="36" t="s">
        <v>68</v>
      </c>
      <c r="F825" s="16" t="s">
        <v>10</v>
      </c>
      <c r="G825" s="14" t="s">
        <v>40</v>
      </c>
      <c r="H825" s="13" t="s">
        <v>6</v>
      </c>
      <c r="I825" s="13" t="s">
        <v>108</v>
      </c>
      <c r="J825" s="13" t="s">
        <v>176</v>
      </c>
      <c r="K825" s="13" t="s">
        <v>123</v>
      </c>
      <c r="L825" s="14">
        <v>55</v>
      </c>
      <c r="M825" s="14" t="s">
        <v>15</v>
      </c>
      <c r="N825" s="31"/>
      <c r="O825" s="14" t="s">
        <v>2</v>
      </c>
      <c r="P825" s="14" t="s">
        <v>35</v>
      </c>
      <c r="Q825" s="31">
        <v>8000</v>
      </c>
      <c r="R825" s="31">
        <v>2000</v>
      </c>
      <c r="S825" s="30">
        <v>3.0301564999999999E-2</v>
      </c>
      <c r="T825" s="66">
        <f t="shared" si="108"/>
        <v>1.6665860749999999</v>
      </c>
      <c r="U825" s="66">
        <f t="shared" si="109"/>
        <v>2.5269140069448782E-2</v>
      </c>
      <c r="V825" s="38">
        <f t="shared" si="110"/>
        <v>8.0323388502000007E-2</v>
      </c>
      <c r="W825" s="54">
        <v>2.6508000000000003</v>
      </c>
      <c r="X825" s="71" t="str">
        <f t="shared" si="116"/>
        <v>Q3 2023</v>
      </c>
      <c r="Y825" s="21">
        <f t="shared" si="111"/>
        <v>3840</v>
      </c>
      <c r="Z825" s="21">
        <f t="shared" si="112"/>
        <v>2160</v>
      </c>
      <c r="AA825" s="57">
        <f t="shared" si="113"/>
        <v>833921.94658753707</v>
      </c>
      <c r="AB825" s="59">
        <f t="shared" si="114"/>
        <v>1.7777777777777777</v>
      </c>
      <c r="AC825" s="61">
        <f t="shared" si="115"/>
        <v>1397</v>
      </c>
    </row>
    <row r="826" spans="4:29">
      <c r="D826" s="12">
        <v>820</v>
      </c>
      <c r="E826" s="36" t="s">
        <v>68</v>
      </c>
      <c r="F826" s="16" t="s">
        <v>10</v>
      </c>
      <c r="G826" s="14" t="s">
        <v>40</v>
      </c>
      <c r="H826" s="13" t="s">
        <v>6</v>
      </c>
      <c r="I826" s="13" t="s">
        <v>108</v>
      </c>
      <c r="J826" s="13" t="s">
        <v>191</v>
      </c>
      <c r="K826" s="13" t="s">
        <v>123</v>
      </c>
      <c r="L826" s="14">
        <v>60</v>
      </c>
      <c r="M826" s="14" t="s">
        <v>15</v>
      </c>
      <c r="N826" s="31"/>
      <c r="O826" s="14" t="s">
        <v>2</v>
      </c>
      <c r="P826" s="14" t="s">
        <v>35</v>
      </c>
      <c r="Q826" s="31">
        <v>8000</v>
      </c>
      <c r="R826" s="31">
        <v>2000</v>
      </c>
      <c r="S826" s="30">
        <v>9.5529900000000008E-3</v>
      </c>
      <c r="T826" s="66">
        <f t="shared" si="108"/>
        <v>0.57317940000000001</v>
      </c>
      <c r="U826" s="66">
        <f t="shared" si="109"/>
        <v>9.4807315238058156E-3</v>
      </c>
      <c r="V826" s="38">
        <f t="shared" si="110"/>
        <v>2.5323065892000004E-2</v>
      </c>
      <c r="W826" s="54">
        <v>2.6508000000000003</v>
      </c>
      <c r="X826" s="71" t="str">
        <f t="shared" si="116"/>
        <v>Q3 2023</v>
      </c>
      <c r="Y826" s="21">
        <f t="shared" si="111"/>
        <v>3840</v>
      </c>
      <c r="Z826" s="21">
        <f t="shared" si="112"/>
        <v>2160</v>
      </c>
      <c r="AA826" s="57">
        <f t="shared" si="113"/>
        <v>992436.03560830862</v>
      </c>
      <c r="AB826" s="59">
        <f t="shared" si="114"/>
        <v>1.7777777777777777</v>
      </c>
      <c r="AC826" s="61">
        <f t="shared" si="115"/>
        <v>1524</v>
      </c>
    </row>
    <row r="827" spans="4:29">
      <c r="D827" s="12">
        <v>821</v>
      </c>
      <c r="E827" s="36" t="s">
        <v>68</v>
      </c>
      <c r="F827" s="16" t="s">
        <v>10</v>
      </c>
      <c r="G827" s="14" t="s">
        <v>40</v>
      </c>
      <c r="H827" s="13" t="s">
        <v>6</v>
      </c>
      <c r="I827" s="13" t="s">
        <v>108</v>
      </c>
      <c r="J827" s="13" t="s">
        <v>177</v>
      </c>
      <c r="K827" s="13" t="s">
        <v>123</v>
      </c>
      <c r="L827" s="14">
        <v>65</v>
      </c>
      <c r="M827" s="14" t="s">
        <v>15</v>
      </c>
      <c r="N827" s="31"/>
      <c r="O827" s="14" t="s">
        <v>2</v>
      </c>
      <c r="P827" s="14" t="s">
        <v>35</v>
      </c>
      <c r="Q827" s="31">
        <v>8000</v>
      </c>
      <c r="R827" s="31">
        <v>2000</v>
      </c>
      <c r="S827" s="30">
        <v>3.7217755999999998E-2</v>
      </c>
      <c r="T827" s="66">
        <f t="shared" si="108"/>
        <v>2.4191541399999998</v>
      </c>
      <c r="U827" s="66">
        <f t="shared" si="109"/>
        <v>4.3348784270765772E-2</v>
      </c>
      <c r="V827" s="38">
        <f t="shared" si="110"/>
        <v>9.8656827604800004E-2</v>
      </c>
      <c r="W827" s="54">
        <v>2.6508000000000003</v>
      </c>
      <c r="X827" s="71" t="str">
        <f t="shared" si="116"/>
        <v>Q3 2023</v>
      </c>
      <c r="Y827" s="21">
        <f t="shared" si="111"/>
        <v>3840</v>
      </c>
      <c r="Z827" s="21">
        <f t="shared" si="112"/>
        <v>2160</v>
      </c>
      <c r="AA827" s="57">
        <f t="shared" si="113"/>
        <v>1164733.9584569733</v>
      </c>
      <c r="AB827" s="59">
        <f t="shared" si="114"/>
        <v>1.7777777777777777</v>
      </c>
      <c r="AC827" s="61">
        <f t="shared" si="115"/>
        <v>1651</v>
      </c>
    </row>
    <row r="828" spans="4:29">
      <c r="D828" s="12">
        <v>822</v>
      </c>
      <c r="E828" s="36" t="s">
        <v>68</v>
      </c>
      <c r="F828" s="16" t="s">
        <v>10</v>
      </c>
      <c r="G828" s="14" t="s">
        <v>40</v>
      </c>
      <c r="H828" s="13" t="s">
        <v>6</v>
      </c>
      <c r="I828" s="13" t="s">
        <v>108</v>
      </c>
      <c r="J828" s="13" t="s">
        <v>190</v>
      </c>
      <c r="K828" s="13" t="s">
        <v>123</v>
      </c>
      <c r="L828" s="14">
        <v>70</v>
      </c>
      <c r="M828" s="14" t="s">
        <v>15</v>
      </c>
      <c r="N828" s="31"/>
      <c r="O828" s="14" t="s">
        <v>2</v>
      </c>
      <c r="P828" s="14" t="s">
        <v>35</v>
      </c>
      <c r="Q828" s="31">
        <v>8000</v>
      </c>
      <c r="R828" s="31">
        <v>2000</v>
      </c>
      <c r="S828" s="30">
        <v>1.1685482000000001E-2</v>
      </c>
      <c r="T828" s="66">
        <f t="shared" si="108"/>
        <v>0.81798374000000007</v>
      </c>
      <c r="U828" s="66">
        <f t="shared" si="109"/>
        <v>1.5784932724510006E-2</v>
      </c>
      <c r="V828" s="38">
        <f t="shared" si="110"/>
        <v>3.0975875685600004E-2</v>
      </c>
      <c r="W828" s="54">
        <v>2.6508000000000003</v>
      </c>
      <c r="X828" s="71" t="str">
        <f t="shared" si="116"/>
        <v>Q3 2023</v>
      </c>
      <c r="Y828" s="21">
        <f t="shared" si="111"/>
        <v>3840</v>
      </c>
      <c r="Z828" s="21">
        <f t="shared" si="112"/>
        <v>2160</v>
      </c>
      <c r="AA828" s="57">
        <f t="shared" si="113"/>
        <v>1350815.715133531</v>
      </c>
      <c r="AB828" s="59">
        <f t="shared" si="114"/>
        <v>1.7777777777777777</v>
      </c>
      <c r="AC828" s="61">
        <f t="shared" si="115"/>
        <v>1778</v>
      </c>
    </row>
    <row r="829" spans="4:29">
      <c r="D829" s="12">
        <v>823</v>
      </c>
      <c r="E829" s="36" t="s">
        <v>68</v>
      </c>
      <c r="F829" s="16" t="s">
        <v>10</v>
      </c>
      <c r="G829" s="14" t="s">
        <v>40</v>
      </c>
      <c r="H829" s="13" t="s">
        <v>6</v>
      </c>
      <c r="I829" s="13" t="s">
        <v>108</v>
      </c>
      <c r="J829" s="13" t="s">
        <v>181</v>
      </c>
      <c r="K829" s="13" t="s">
        <v>123</v>
      </c>
      <c r="L829" s="14">
        <v>75</v>
      </c>
      <c r="M829" s="14" t="s">
        <v>15</v>
      </c>
      <c r="N829" s="31"/>
      <c r="O829" s="14" t="s">
        <v>2</v>
      </c>
      <c r="P829" s="14" t="s">
        <v>35</v>
      </c>
      <c r="Q829" s="31">
        <v>8000</v>
      </c>
      <c r="R829" s="31">
        <v>2000</v>
      </c>
      <c r="S829" s="30">
        <v>5.7346760000000002E-3</v>
      </c>
      <c r="T829" s="66">
        <f t="shared" si="108"/>
        <v>0.4301007</v>
      </c>
      <c r="U829" s="66">
        <f t="shared" si="109"/>
        <v>8.8926548670908018E-3</v>
      </c>
      <c r="V829" s="38">
        <f t="shared" si="110"/>
        <v>1.5201479140800002E-2</v>
      </c>
      <c r="W829" s="54">
        <v>2.6508000000000003</v>
      </c>
      <c r="X829" s="71" t="str">
        <f t="shared" si="116"/>
        <v>Q3 2023</v>
      </c>
      <c r="Y829" s="21">
        <f t="shared" si="111"/>
        <v>3840</v>
      </c>
      <c r="Z829" s="21">
        <f t="shared" si="112"/>
        <v>2160</v>
      </c>
      <c r="AA829" s="57">
        <f t="shared" si="113"/>
        <v>1550681.3056379822</v>
      </c>
      <c r="AB829" s="59">
        <f t="shared" si="114"/>
        <v>1.7777777777777777</v>
      </c>
      <c r="AC829" s="61">
        <f t="shared" si="115"/>
        <v>1905</v>
      </c>
    </row>
    <row r="830" spans="4:29">
      <c r="D830" s="12">
        <v>824</v>
      </c>
      <c r="E830" s="36" t="s">
        <v>68</v>
      </c>
      <c r="F830" s="16" t="s">
        <v>10</v>
      </c>
      <c r="G830" s="14" t="s">
        <v>40</v>
      </c>
      <c r="H830" s="13" t="s">
        <v>6</v>
      </c>
      <c r="I830" s="13" t="s">
        <v>108</v>
      </c>
      <c r="J830" s="13" t="s">
        <v>175</v>
      </c>
      <c r="K830" s="13" t="s">
        <v>123</v>
      </c>
      <c r="L830" s="14">
        <v>65</v>
      </c>
      <c r="M830" s="14" t="s">
        <v>52</v>
      </c>
      <c r="N830" s="31">
        <v>1000000</v>
      </c>
      <c r="O830" s="14" t="s">
        <v>2</v>
      </c>
      <c r="P830" s="14" t="s">
        <v>35</v>
      </c>
      <c r="Q830" s="31">
        <v>12096</v>
      </c>
      <c r="R830" s="31">
        <v>1344</v>
      </c>
      <c r="S830" s="30">
        <v>1.220016E-3</v>
      </c>
      <c r="T830" s="66">
        <f t="shared" si="108"/>
        <v>7.9301040000000003E-2</v>
      </c>
      <c r="U830" s="66">
        <f t="shared" si="109"/>
        <v>1.4209940650608429E-3</v>
      </c>
      <c r="V830" s="38">
        <f t="shared" si="110"/>
        <v>3.2340184128000003E-3</v>
      </c>
      <c r="W830" s="54">
        <v>2.6508000000000003</v>
      </c>
      <c r="X830" s="71" t="str">
        <f t="shared" si="116"/>
        <v>Q3 2023</v>
      </c>
      <c r="Y830" s="21">
        <f t="shared" si="111"/>
        <v>7680</v>
      </c>
      <c r="Z830" s="21">
        <f t="shared" si="112"/>
        <v>4320</v>
      </c>
      <c r="AA830" s="57">
        <f t="shared" si="113"/>
        <v>1164733.9584569733</v>
      </c>
      <c r="AB830" s="59">
        <f t="shared" si="114"/>
        <v>1.7777777777777777</v>
      </c>
      <c r="AC830" s="61">
        <f t="shared" si="115"/>
        <v>1651</v>
      </c>
    </row>
    <row r="831" spans="4:29">
      <c r="D831" s="12">
        <v>825</v>
      </c>
      <c r="E831" s="36" t="s">
        <v>68</v>
      </c>
      <c r="F831" s="16" t="s">
        <v>10</v>
      </c>
      <c r="G831" s="14" t="s">
        <v>40</v>
      </c>
      <c r="H831" s="13" t="s">
        <v>6</v>
      </c>
      <c r="I831" s="13" t="s">
        <v>108</v>
      </c>
      <c r="J831" s="13" t="s">
        <v>175</v>
      </c>
      <c r="K831" s="13" t="s">
        <v>123</v>
      </c>
      <c r="L831" s="14">
        <v>75</v>
      </c>
      <c r="M831" s="14" t="s">
        <v>52</v>
      </c>
      <c r="N831" s="31">
        <v>1000000</v>
      </c>
      <c r="O831" s="14" t="s">
        <v>2</v>
      </c>
      <c r="P831" s="14" t="s">
        <v>35</v>
      </c>
      <c r="Q831" s="31">
        <v>17279.640575999994</v>
      </c>
      <c r="R831" s="31">
        <v>1919.9600639999994</v>
      </c>
      <c r="S831" s="30">
        <v>3.2055880000000001E-3</v>
      </c>
      <c r="T831" s="66">
        <f t="shared" si="108"/>
        <v>0.2404191</v>
      </c>
      <c r="U831" s="66">
        <f t="shared" si="109"/>
        <v>4.9708453851774487E-3</v>
      </c>
      <c r="V831" s="38">
        <f t="shared" si="110"/>
        <v>8.4973726704000007E-3</v>
      </c>
      <c r="W831" s="54">
        <v>2.6508000000000003</v>
      </c>
      <c r="X831" s="71" t="str">
        <f t="shared" si="116"/>
        <v>Q3 2023</v>
      </c>
      <c r="Y831" s="21">
        <f t="shared" si="111"/>
        <v>7680</v>
      </c>
      <c r="Z831" s="21">
        <f t="shared" si="112"/>
        <v>4320</v>
      </c>
      <c r="AA831" s="57">
        <f t="shared" si="113"/>
        <v>1550681.3056379822</v>
      </c>
      <c r="AB831" s="59">
        <f t="shared" si="114"/>
        <v>1.7777777777777777</v>
      </c>
      <c r="AC831" s="61">
        <f t="shared" si="115"/>
        <v>1905</v>
      </c>
    </row>
    <row r="832" spans="4:29">
      <c r="D832" s="12">
        <v>826</v>
      </c>
      <c r="E832" s="36" t="s">
        <v>68</v>
      </c>
      <c r="F832" s="16" t="s">
        <v>10</v>
      </c>
      <c r="G832" s="14" t="s">
        <v>40</v>
      </c>
      <c r="H832" s="13" t="s">
        <v>6</v>
      </c>
      <c r="I832" s="13" t="s">
        <v>108</v>
      </c>
      <c r="J832" s="13" t="s">
        <v>175</v>
      </c>
      <c r="K832" s="13" t="s">
        <v>123</v>
      </c>
      <c r="L832" s="14">
        <v>85</v>
      </c>
      <c r="M832" s="14" t="s">
        <v>52</v>
      </c>
      <c r="N832" s="31">
        <v>1000000</v>
      </c>
      <c r="O832" s="14" t="s">
        <v>2</v>
      </c>
      <c r="P832" s="14" t="s">
        <v>35</v>
      </c>
      <c r="Q832" s="31">
        <v>21060</v>
      </c>
      <c r="R832" s="31">
        <v>2340</v>
      </c>
      <c r="S832" s="30">
        <v>1.062068E-3</v>
      </c>
      <c r="T832" s="66">
        <f t="shared" si="108"/>
        <v>9.027578E-2</v>
      </c>
      <c r="U832" s="66">
        <f t="shared" si="109"/>
        <v>2.1153887953458514E-3</v>
      </c>
      <c r="V832" s="38">
        <f t="shared" si="110"/>
        <v>2.8153298544000001E-3</v>
      </c>
      <c r="W832" s="54">
        <v>2.6508000000000003</v>
      </c>
      <c r="X832" s="71" t="str">
        <f t="shared" si="116"/>
        <v>Q3 2023</v>
      </c>
      <c r="Y832" s="21">
        <f t="shared" si="111"/>
        <v>7680</v>
      </c>
      <c r="Z832" s="21">
        <f t="shared" si="112"/>
        <v>4320</v>
      </c>
      <c r="AA832" s="57">
        <f t="shared" si="113"/>
        <v>1991763.9881305636</v>
      </c>
      <c r="AB832" s="59">
        <f t="shared" si="114"/>
        <v>1.7777777777777777</v>
      </c>
      <c r="AC832" s="61">
        <f t="shared" si="115"/>
        <v>2159</v>
      </c>
    </row>
    <row r="833" spans="4:29">
      <c r="D833" s="12">
        <v>827</v>
      </c>
      <c r="E833" s="36" t="s">
        <v>68</v>
      </c>
      <c r="F833" s="16" t="s">
        <v>10</v>
      </c>
      <c r="G833" s="14" t="s">
        <v>40</v>
      </c>
      <c r="H833" s="13" t="s">
        <v>6</v>
      </c>
      <c r="I833" s="13" t="s">
        <v>93</v>
      </c>
      <c r="J833" s="13" t="s">
        <v>289</v>
      </c>
      <c r="K833" s="13"/>
      <c r="L833" s="14">
        <v>65</v>
      </c>
      <c r="M833" s="14" t="s">
        <v>15</v>
      </c>
      <c r="N833" s="31">
        <v>1000000</v>
      </c>
      <c r="O833" s="14" t="s">
        <v>2</v>
      </c>
      <c r="P833" s="14" t="s">
        <v>35</v>
      </c>
      <c r="Q833" s="31">
        <v>37440</v>
      </c>
      <c r="R833" s="31">
        <v>2340</v>
      </c>
      <c r="S833" s="30">
        <v>1.9980108999999999E-2</v>
      </c>
      <c r="T833" s="66">
        <f t="shared" si="108"/>
        <v>1.298707085</v>
      </c>
      <c r="U833" s="66">
        <f t="shared" si="109"/>
        <v>2.3271511445971799E-2</v>
      </c>
      <c r="V833" s="38">
        <f t="shared" si="110"/>
        <v>5.2963272937200004E-2</v>
      </c>
      <c r="W833" s="54">
        <v>2.6508000000000003</v>
      </c>
      <c r="X833" s="71" t="str">
        <f t="shared" si="116"/>
        <v>Q3 2023</v>
      </c>
      <c r="Y833" s="21">
        <f t="shared" si="111"/>
        <v>3840</v>
      </c>
      <c r="Z833" s="21">
        <f t="shared" si="112"/>
        <v>2160</v>
      </c>
      <c r="AA833" s="57">
        <f t="shared" si="113"/>
        <v>1164733.9584569733</v>
      </c>
      <c r="AB833" s="59">
        <f t="shared" si="114"/>
        <v>1.7777777777777777</v>
      </c>
      <c r="AC833" s="61">
        <f t="shared" si="115"/>
        <v>1651</v>
      </c>
    </row>
    <row r="834" spans="4:29">
      <c r="D834" s="12">
        <v>828</v>
      </c>
      <c r="E834" s="36" t="s">
        <v>68</v>
      </c>
      <c r="F834" s="16" t="s">
        <v>10</v>
      </c>
      <c r="G834" s="14" t="s">
        <v>40</v>
      </c>
      <c r="H834" s="13" t="s">
        <v>6</v>
      </c>
      <c r="I834" s="13" t="s">
        <v>93</v>
      </c>
      <c r="J834" s="13" t="s">
        <v>290</v>
      </c>
      <c r="K834" s="13" t="s">
        <v>95</v>
      </c>
      <c r="L834" s="14">
        <v>65</v>
      </c>
      <c r="M834" s="14" t="s">
        <v>15</v>
      </c>
      <c r="N834" s="31">
        <v>1000000</v>
      </c>
      <c r="O834" s="14" t="s">
        <v>1</v>
      </c>
      <c r="P834" s="14" t="s">
        <v>35</v>
      </c>
      <c r="Q834" s="31">
        <v>3696</v>
      </c>
      <c r="R834" s="31">
        <v>231</v>
      </c>
      <c r="S834" s="30">
        <v>2.4654939999999999E-3</v>
      </c>
      <c r="T834" s="66">
        <f t="shared" si="108"/>
        <v>0.16025711000000001</v>
      </c>
      <c r="U834" s="66">
        <f t="shared" si="109"/>
        <v>2.8716445861719166E-3</v>
      </c>
      <c r="V834" s="38">
        <f t="shared" si="110"/>
        <v>6.5355314952000006E-3</v>
      </c>
      <c r="W834" s="54">
        <v>2.6508000000000003</v>
      </c>
      <c r="X834" s="71" t="str">
        <f t="shared" si="116"/>
        <v>Q3 2023</v>
      </c>
      <c r="Y834" s="21">
        <f t="shared" si="111"/>
        <v>3840</v>
      </c>
      <c r="Z834" s="21">
        <f t="shared" si="112"/>
        <v>2160</v>
      </c>
      <c r="AA834" s="57">
        <f t="shared" si="113"/>
        <v>1164733.9584569733</v>
      </c>
      <c r="AB834" s="59">
        <f t="shared" si="114"/>
        <v>1.7777777777777777</v>
      </c>
      <c r="AC834" s="61">
        <f t="shared" si="115"/>
        <v>1651</v>
      </c>
    </row>
    <row r="835" spans="4:29">
      <c r="D835" s="12">
        <v>829</v>
      </c>
      <c r="E835" s="36" t="s">
        <v>68</v>
      </c>
      <c r="F835" s="16" t="s">
        <v>10</v>
      </c>
      <c r="G835" s="14" t="s">
        <v>40</v>
      </c>
      <c r="H835" s="13" t="s">
        <v>6</v>
      </c>
      <c r="I835" s="13" t="s">
        <v>93</v>
      </c>
      <c r="J835" s="13" t="s">
        <v>290</v>
      </c>
      <c r="K835" s="13" t="s">
        <v>95</v>
      </c>
      <c r="L835" s="14">
        <v>75</v>
      </c>
      <c r="M835" s="14" t="s">
        <v>15</v>
      </c>
      <c r="N835" s="31">
        <v>1000000</v>
      </c>
      <c r="O835" s="14" t="s">
        <v>1</v>
      </c>
      <c r="P835" s="14" t="s">
        <v>35</v>
      </c>
      <c r="Q835" s="31">
        <v>4992</v>
      </c>
      <c r="R835" s="31">
        <v>312</v>
      </c>
      <c r="S835" s="30">
        <v>1.6650090999999999E-2</v>
      </c>
      <c r="T835" s="66">
        <f t="shared" si="108"/>
        <v>1.2487568249999998</v>
      </c>
      <c r="U835" s="66">
        <f t="shared" si="109"/>
        <v>2.5818984850871217E-2</v>
      </c>
      <c r="V835" s="38">
        <f t="shared" si="110"/>
        <v>4.4136061222799998E-2</v>
      </c>
      <c r="W835" s="54">
        <v>2.6508000000000003</v>
      </c>
      <c r="X835" s="71" t="str">
        <f t="shared" si="116"/>
        <v>Q3 2023</v>
      </c>
      <c r="Y835" s="21">
        <f t="shared" si="111"/>
        <v>3840</v>
      </c>
      <c r="Z835" s="21">
        <f t="shared" si="112"/>
        <v>2160</v>
      </c>
      <c r="AA835" s="57">
        <f t="shared" si="113"/>
        <v>1550681.3056379822</v>
      </c>
      <c r="AB835" s="59">
        <f t="shared" si="114"/>
        <v>1.7777777777777777</v>
      </c>
      <c r="AC835" s="61">
        <f t="shared" si="115"/>
        <v>1905</v>
      </c>
    </row>
    <row r="836" spans="4:29">
      <c r="D836" s="12">
        <v>830</v>
      </c>
      <c r="E836" s="36" t="s">
        <v>68</v>
      </c>
      <c r="F836" s="16" t="s">
        <v>10</v>
      </c>
      <c r="G836" s="14" t="s">
        <v>40</v>
      </c>
      <c r="H836" s="13" t="s">
        <v>6</v>
      </c>
      <c r="I836" s="13" t="s">
        <v>93</v>
      </c>
      <c r="J836" s="13" t="s">
        <v>290</v>
      </c>
      <c r="K836" s="13" t="s">
        <v>95</v>
      </c>
      <c r="L836" s="14">
        <v>98</v>
      </c>
      <c r="M836" s="14" t="s">
        <v>15</v>
      </c>
      <c r="N836" s="31">
        <v>1000000</v>
      </c>
      <c r="O836" s="14" t="s">
        <v>1</v>
      </c>
      <c r="P836" s="14" t="s">
        <v>35</v>
      </c>
      <c r="Q836" s="31">
        <v>16080</v>
      </c>
      <c r="R836" s="31">
        <v>1005</v>
      </c>
      <c r="S836" s="30">
        <v>1.7162401000000001E-2</v>
      </c>
      <c r="T836" s="66">
        <f t="shared" si="108"/>
        <v>1.6819152980000001</v>
      </c>
      <c r="U836" s="66">
        <f t="shared" si="109"/>
        <v>4.5439152321237915E-2</v>
      </c>
      <c r="V836" s="38">
        <f t="shared" si="110"/>
        <v>4.5494092570800004E-2</v>
      </c>
      <c r="W836" s="54">
        <v>2.6508000000000003</v>
      </c>
      <c r="X836" s="71" t="str">
        <f t="shared" si="116"/>
        <v>Q3 2023</v>
      </c>
      <c r="Y836" s="21">
        <f t="shared" si="111"/>
        <v>3840</v>
      </c>
      <c r="Z836" s="21">
        <f t="shared" si="112"/>
        <v>2160</v>
      </c>
      <c r="AA836" s="57">
        <f t="shared" si="113"/>
        <v>2647598.8016617205</v>
      </c>
      <c r="AB836" s="59">
        <f t="shared" si="114"/>
        <v>1.7777777777777777</v>
      </c>
      <c r="AC836" s="61">
        <f t="shared" si="115"/>
        <v>2489.1999999999998</v>
      </c>
    </row>
    <row r="837" spans="4:29">
      <c r="D837" s="12">
        <v>831</v>
      </c>
      <c r="E837" s="36" t="s">
        <v>68</v>
      </c>
      <c r="F837" s="16" t="s">
        <v>10</v>
      </c>
      <c r="G837" s="14" t="s">
        <v>40</v>
      </c>
      <c r="H837" s="13" t="s">
        <v>6</v>
      </c>
      <c r="I837" s="13" t="s">
        <v>201</v>
      </c>
      <c r="J837" s="13"/>
      <c r="K837" s="13"/>
      <c r="L837" s="14">
        <v>65</v>
      </c>
      <c r="M837" s="14" t="s">
        <v>15</v>
      </c>
      <c r="N837" s="31"/>
      <c r="O837" s="14" t="s">
        <v>1</v>
      </c>
      <c r="P837" s="14" t="s">
        <v>35</v>
      </c>
      <c r="Q837" s="31">
        <v>8640</v>
      </c>
      <c r="R837" s="31">
        <v>540</v>
      </c>
      <c r="S837" s="30">
        <v>3.4580959999999999E-3</v>
      </c>
      <c r="T837" s="66">
        <f t="shared" si="108"/>
        <v>0.22477623999999999</v>
      </c>
      <c r="U837" s="66">
        <f t="shared" si="109"/>
        <v>4.0277618428042252E-3</v>
      </c>
      <c r="V837" s="38">
        <f t="shared" si="110"/>
        <v>9.1667208768000004E-3</v>
      </c>
      <c r="W837" s="54">
        <v>2.6508000000000003</v>
      </c>
      <c r="X837" s="71" t="str">
        <f t="shared" si="116"/>
        <v>Q3 2023</v>
      </c>
      <c r="Y837" s="21">
        <f t="shared" si="111"/>
        <v>3840</v>
      </c>
      <c r="Z837" s="21">
        <f t="shared" si="112"/>
        <v>2160</v>
      </c>
      <c r="AA837" s="57">
        <f t="shared" si="113"/>
        <v>1164733.9584569733</v>
      </c>
      <c r="AB837" s="59">
        <f t="shared" si="114"/>
        <v>1.7777777777777777</v>
      </c>
      <c r="AC837" s="61">
        <f t="shared" si="115"/>
        <v>1651</v>
      </c>
    </row>
    <row r="838" spans="4:29">
      <c r="D838" s="12">
        <v>832</v>
      </c>
      <c r="E838" s="36" t="s">
        <v>68</v>
      </c>
      <c r="F838" s="16" t="s">
        <v>10</v>
      </c>
      <c r="G838" s="14" t="s">
        <v>40</v>
      </c>
      <c r="H838" s="13" t="s">
        <v>6</v>
      </c>
      <c r="I838" s="13" t="s">
        <v>201</v>
      </c>
      <c r="J838" s="13"/>
      <c r="K838" s="13"/>
      <c r="L838" s="14">
        <v>75</v>
      </c>
      <c r="M838" s="14" t="s">
        <v>15</v>
      </c>
      <c r="N838" s="31"/>
      <c r="O838" s="14" t="s">
        <v>1</v>
      </c>
      <c r="P838" s="14" t="s">
        <v>35</v>
      </c>
      <c r="Q838" s="31">
        <v>4096</v>
      </c>
      <c r="R838" s="31">
        <v>1024</v>
      </c>
      <c r="S838" s="30">
        <v>1.69404E-3</v>
      </c>
      <c r="T838" s="66">
        <f t="shared" si="108"/>
        <v>0.127053</v>
      </c>
      <c r="U838" s="66">
        <f t="shared" si="109"/>
        <v>2.626916159002967E-3</v>
      </c>
      <c r="V838" s="38">
        <f t="shared" si="110"/>
        <v>4.4905612320000005E-3</v>
      </c>
      <c r="W838" s="54">
        <v>2.6508000000000003</v>
      </c>
      <c r="X838" s="71" t="str">
        <f t="shared" si="116"/>
        <v>Q3 2023</v>
      </c>
      <c r="Y838" s="21">
        <f t="shared" si="111"/>
        <v>3840</v>
      </c>
      <c r="Z838" s="21">
        <f t="shared" si="112"/>
        <v>2160</v>
      </c>
      <c r="AA838" s="57">
        <f t="shared" si="113"/>
        <v>1550681.3056379822</v>
      </c>
      <c r="AB838" s="59">
        <f t="shared" si="114"/>
        <v>1.7777777777777777</v>
      </c>
      <c r="AC838" s="61">
        <f t="shared" si="115"/>
        <v>1905</v>
      </c>
    </row>
    <row r="839" spans="4:29">
      <c r="D839" s="12">
        <v>833</v>
      </c>
      <c r="E839" s="36" t="s">
        <v>68</v>
      </c>
      <c r="F839" s="16" t="s">
        <v>10</v>
      </c>
      <c r="G839" s="14" t="s">
        <v>40</v>
      </c>
      <c r="H839" s="13" t="s">
        <v>6</v>
      </c>
      <c r="I839" s="13" t="s">
        <v>201</v>
      </c>
      <c r="J839" s="13"/>
      <c r="K839" s="13"/>
      <c r="L839" s="14">
        <v>85</v>
      </c>
      <c r="M839" s="14" t="s">
        <v>15</v>
      </c>
      <c r="N839" s="31"/>
      <c r="O839" s="14" t="s">
        <v>1</v>
      </c>
      <c r="P839" s="14" t="s">
        <v>35</v>
      </c>
      <c r="Q839" s="31">
        <v>9600</v>
      </c>
      <c r="R839" s="31">
        <v>2400</v>
      </c>
      <c r="S839" s="30">
        <v>1.408854E-3</v>
      </c>
      <c r="T839" s="66">
        <f t="shared" ref="T839:T902" si="117">L839*S839</f>
        <v>0.11975258999999999</v>
      </c>
      <c r="U839" s="66">
        <f t="shared" ref="U839:U902" si="118">S839*AA839/10^6</f>
        <v>2.8061046617336972E-3</v>
      </c>
      <c r="V839" s="38">
        <f t="shared" ref="V839:V902" si="119">S839*W839</f>
        <v>3.7345901832000002E-3</v>
      </c>
      <c r="W839" s="54">
        <v>2.6508000000000003</v>
      </c>
      <c r="X839" s="71" t="str">
        <f t="shared" si="116"/>
        <v>Q3 2023</v>
      </c>
      <c r="Y839" s="21">
        <f t="shared" ref="Y839:Y902" si="120">1*LEFT(M839, FIND("x", M839)-2)</f>
        <v>3840</v>
      </c>
      <c r="Z839" s="21">
        <f t="shared" ref="Z839:Z902" si="121">1*RIGHT(M839, LEN(M839)-FIND("x", M839)-1)</f>
        <v>2160</v>
      </c>
      <c r="AA839" s="57">
        <f t="shared" ref="AA839:AA902" si="122">AC839^2*AB839/(1+AB839^2)</f>
        <v>1991763.9881305636</v>
      </c>
      <c r="AB839" s="59">
        <f t="shared" ref="AB839:AB902" si="123">Y839/Z839</f>
        <v>1.7777777777777777</v>
      </c>
      <c r="AC839" s="61">
        <f t="shared" ref="AC839:AC902" si="124">L839*25.4</f>
        <v>2159</v>
      </c>
    </row>
    <row r="840" spans="4:29">
      <c r="D840" s="12">
        <v>834</v>
      </c>
      <c r="E840" s="36" t="s">
        <v>68</v>
      </c>
      <c r="F840" s="16" t="s">
        <v>10</v>
      </c>
      <c r="G840" s="14" t="s">
        <v>40</v>
      </c>
      <c r="H840" s="13" t="s">
        <v>6</v>
      </c>
      <c r="I840" s="13" t="s">
        <v>202</v>
      </c>
      <c r="J840" s="13"/>
      <c r="K840" s="13"/>
      <c r="L840" s="14">
        <v>75</v>
      </c>
      <c r="M840" s="14" t="s">
        <v>15</v>
      </c>
      <c r="N840" s="31"/>
      <c r="O840" s="14" t="s">
        <v>1</v>
      </c>
      <c r="P840" s="14" t="s">
        <v>35</v>
      </c>
      <c r="Q840" s="31">
        <v>4096</v>
      </c>
      <c r="R840" s="31">
        <v>1024</v>
      </c>
      <c r="S840" s="30">
        <v>2.1858580000000002E-3</v>
      </c>
      <c r="T840" s="66">
        <f t="shared" si="117"/>
        <v>0.16393935000000001</v>
      </c>
      <c r="U840" s="66">
        <f t="shared" si="118"/>
        <v>3.3895691373792289E-3</v>
      </c>
      <c r="V840" s="38">
        <f t="shared" si="119"/>
        <v>5.794272386400001E-3</v>
      </c>
      <c r="W840" s="54">
        <v>2.6508000000000003</v>
      </c>
      <c r="X840" s="71" t="str">
        <f t="shared" ref="X840:X903" si="125">G840&amp;" "&amp;F840</f>
        <v>Q3 2023</v>
      </c>
      <c r="Y840" s="21">
        <f t="shared" si="120"/>
        <v>3840</v>
      </c>
      <c r="Z840" s="21">
        <f t="shared" si="121"/>
        <v>2160</v>
      </c>
      <c r="AA840" s="57">
        <f t="shared" si="122"/>
        <v>1550681.3056379822</v>
      </c>
      <c r="AB840" s="59">
        <f t="shared" si="123"/>
        <v>1.7777777777777777</v>
      </c>
      <c r="AC840" s="61">
        <f t="shared" si="124"/>
        <v>1905</v>
      </c>
    </row>
    <row r="841" spans="4:29">
      <c r="D841" s="12">
        <v>835</v>
      </c>
      <c r="E841" s="36" t="s">
        <v>68</v>
      </c>
      <c r="F841" s="16" t="s">
        <v>10</v>
      </c>
      <c r="G841" s="14" t="s">
        <v>40</v>
      </c>
      <c r="H841" s="13" t="s">
        <v>6</v>
      </c>
      <c r="I841" s="13" t="s">
        <v>202</v>
      </c>
      <c r="J841" s="13"/>
      <c r="K841" s="13"/>
      <c r="L841" s="14">
        <v>85</v>
      </c>
      <c r="M841" s="14" t="s">
        <v>15</v>
      </c>
      <c r="N841" s="31"/>
      <c r="O841" s="14" t="s">
        <v>1</v>
      </c>
      <c r="P841" s="14" t="s">
        <v>35</v>
      </c>
      <c r="Q841" s="31">
        <v>9600</v>
      </c>
      <c r="R841" s="31">
        <v>2400</v>
      </c>
      <c r="S841" s="30">
        <v>1.2807762E-2</v>
      </c>
      <c r="T841" s="66">
        <f t="shared" si="117"/>
        <v>1.08865977</v>
      </c>
      <c r="U841" s="66">
        <f t="shared" si="118"/>
        <v>2.5510039120147085E-2</v>
      </c>
      <c r="V841" s="38">
        <f t="shared" si="119"/>
        <v>3.3950815509600003E-2</v>
      </c>
      <c r="W841" s="54">
        <v>2.6508000000000003</v>
      </c>
      <c r="X841" s="71" t="str">
        <f t="shared" si="125"/>
        <v>Q3 2023</v>
      </c>
      <c r="Y841" s="21">
        <f t="shared" si="120"/>
        <v>3840</v>
      </c>
      <c r="Z841" s="21">
        <f t="shared" si="121"/>
        <v>2160</v>
      </c>
      <c r="AA841" s="57">
        <f t="shared" si="122"/>
        <v>1991763.9881305636</v>
      </c>
      <c r="AB841" s="59">
        <f t="shared" si="123"/>
        <v>1.7777777777777777</v>
      </c>
      <c r="AC841" s="61">
        <f t="shared" si="124"/>
        <v>2159</v>
      </c>
    </row>
    <row r="842" spans="4:29">
      <c r="D842" s="12">
        <v>836</v>
      </c>
      <c r="E842" s="36" t="s">
        <v>68</v>
      </c>
      <c r="F842" s="16" t="s">
        <v>10</v>
      </c>
      <c r="G842" s="14" t="s">
        <v>40</v>
      </c>
      <c r="H842" s="13" t="s">
        <v>6</v>
      </c>
      <c r="I842" s="13" t="s">
        <v>122</v>
      </c>
      <c r="J842" s="13"/>
      <c r="K842" s="13"/>
      <c r="L842" s="14">
        <v>65</v>
      </c>
      <c r="M842" s="14" t="s">
        <v>15</v>
      </c>
      <c r="N842" s="31"/>
      <c r="O842" s="14" t="s">
        <v>2</v>
      </c>
      <c r="P842" s="14" t="s">
        <v>35</v>
      </c>
      <c r="Q842" s="31">
        <v>8512</v>
      </c>
      <c r="R842" s="31">
        <v>532</v>
      </c>
      <c r="S842" s="30">
        <v>0.219174967</v>
      </c>
      <c r="T842" s="66">
        <f t="shared" si="117"/>
        <v>14.246372855000001</v>
      </c>
      <c r="U842" s="66">
        <f t="shared" si="118"/>
        <v>0.25528052690858649</v>
      </c>
      <c r="V842" s="38">
        <f t="shared" si="119"/>
        <v>0.58098900252360008</v>
      </c>
      <c r="W842" s="54">
        <v>2.6508000000000003</v>
      </c>
      <c r="X842" s="71" t="str">
        <f t="shared" si="125"/>
        <v>Q3 2023</v>
      </c>
      <c r="Y842" s="21">
        <f t="shared" si="120"/>
        <v>3840</v>
      </c>
      <c r="Z842" s="21">
        <f t="shared" si="121"/>
        <v>2160</v>
      </c>
      <c r="AA842" s="57">
        <f t="shared" si="122"/>
        <v>1164733.9584569733</v>
      </c>
      <c r="AB842" s="59">
        <f t="shared" si="123"/>
        <v>1.7777777777777777</v>
      </c>
      <c r="AC842" s="61">
        <f t="shared" si="124"/>
        <v>1651</v>
      </c>
    </row>
    <row r="843" spans="4:29">
      <c r="D843" s="12">
        <v>837</v>
      </c>
      <c r="E843" s="36" t="s">
        <v>68</v>
      </c>
      <c r="F843" s="16" t="s">
        <v>10</v>
      </c>
      <c r="G843" s="14" t="s">
        <v>40</v>
      </c>
      <c r="H843" s="13" t="s">
        <v>6</v>
      </c>
      <c r="I843" s="13" t="s">
        <v>122</v>
      </c>
      <c r="J843" s="13"/>
      <c r="K843" s="13"/>
      <c r="L843" s="14">
        <v>75</v>
      </c>
      <c r="M843" s="14" t="s">
        <v>15</v>
      </c>
      <c r="N843" s="31"/>
      <c r="O843" s="14" t="s">
        <v>2</v>
      </c>
      <c r="P843" s="14" t="s">
        <v>35</v>
      </c>
      <c r="Q843" s="31">
        <v>16384</v>
      </c>
      <c r="R843" s="31">
        <v>1024</v>
      </c>
      <c r="S843" s="30">
        <v>0.559579673</v>
      </c>
      <c r="T843" s="66">
        <f t="shared" si="117"/>
        <v>41.968475474999998</v>
      </c>
      <c r="U843" s="66">
        <f t="shared" si="118"/>
        <v>0.86772973793611508</v>
      </c>
      <c r="V843" s="38">
        <f t="shared" si="119"/>
        <v>1.4833337971884002</v>
      </c>
      <c r="W843" s="54">
        <v>2.6508000000000003</v>
      </c>
      <c r="X843" s="71" t="str">
        <f t="shared" si="125"/>
        <v>Q3 2023</v>
      </c>
      <c r="Y843" s="21">
        <f t="shared" si="120"/>
        <v>3840</v>
      </c>
      <c r="Z843" s="21">
        <f t="shared" si="121"/>
        <v>2160</v>
      </c>
      <c r="AA843" s="57">
        <f t="shared" si="122"/>
        <v>1550681.3056379822</v>
      </c>
      <c r="AB843" s="59">
        <f t="shared" si="123"/>
        <v>1.7777777777777777</v>
      </c>
      <c r="AC843" s="61">
        <f t="shared" si="124"/>
        <v>1905</v>
      </c>
    </row>
    <row r="844" spans="4:29">
      <c r="D844" s="12">
        <v>838</v>
      </c>
      <c r="E844" s="36" t="s">
        <v>68</v>
      </c>
      <c r="F844" s="16" t="s">
        <v>10</v>
      </c>
      <c r="G844" s="14" t="s">
        <v>40</v>
      </c>
      <c r="H844" s="13" t="s">
        <v>6</v>
      </c>
      <c r="I844" s="13" t="s">
        <v>122</v>
      </c>
      <c r="J844" s="13"/>
      <c r="K844" s="13"/>
      <c r="L844" s="14">
        <v>85</v>
      </c>
      <c r="M844" s="14" t="s">
        <v>15</v>
      </c>
      <c r="N844" s="31"/>
      <c r="O844" s="14" t="s">
        <v>2</v>
      </c>
      <c r="P844" s="14" t="s">
        <v>35</v>
      </c>
      <c r="Q844" s="31">
        <v>14400</v>
      </c>
      <c r="R844" s="31">
        <v>900</v>
      </c>
      <c r="S844" s="30">
        <v>0.14216616100000001</v>
      </c>
      <c r="T844" s="66">
        <f t="shared" si="117"/>
        <v>12.084123685000002</v>
      </c>
      <c r="U844" s="66">
        <f t="shared" si="118"/>
        <v>0.28316143981057185</v>
      </c>
      <c r="V844" s="38">
        <f t="shared" si="119"/>
        <v>0.37685405957880008</v>
      </c>
      <c r="W844" s="54">
        <v>2.6508000000000003</v>
      </c>
      <c r="X844" s="71" t="str">
        <f t="shared" si="125"/>
        <v>Q3 2023</v>
      </c>
      <c r="Y844" s="21">
        <f t="shared" si="120"/>
        <v>3840</v>
      </c>
      <c r="Z844" s="21">
        <f t="shared" si="121"/>
        <v>2160</v>
      </c>
      <c r="AA844" s="57">
        <f t="shared" si="122"/>
        <v>1991763.9881305636</v>
      </c>
      <c r="AB844" s="59">
        <f t="shared" si="123"/>
        <v>1.7777777777777777</v>
      </c>
      <c r="AC844" s="61">
        <f t="shared" si="124"/>
        <v>2159</v>
      </c>
    </row>
    <row r="845" spans="4:29">
      <c r="D845" s="12">
        <v>839</v>
      </c>
      <c r="E845" s="36" t="s">
        <v>68</v>
      </c>
      <c r="F845" s="16" t="s">
        <v>10</v>
      </c>
      <c r="G845" s="14" t="s">
        <v>40</v>
      </c>
      <c r="H845" s="13" t="s">
        <v>6</v>
      </c>
      <c r="I845" s="13" t="s">
        <v>122</v>
      </c>
      <c r="J845" s="13"/>
      <c r="K845" s="13"/>
      <c r="L845" s="14">
        <v>86</v>
      </c>
      <c r="M845" s="14" t="s">
        <v>15</v>
      </c>
      <c r="N845" s="31"/>
      <c r="O845" s="14" t="s">
        <v>2</v>
      </c>
      <c r="P845" s="14" t="s">
        <v>35</v>
      </c>
      <c r="Q845" s="31">
        <v>16000</v>
      </c>
      <c r="R845" s="31">
        <v>1000</v>
      </c>
      <c r="S845" s="30">
        <v>6.4038810000000002E-3</v>
      </c>
      <c r="T845" s="66">
        <f t="shared" si="117"/>
        <v>0.55073376600000001</v>
      </c>
      <c r="U845" s="66">
        <f t="shared" si="118"/>
        <v>1.3056903068000546E-2</v>
      </c>
      <c r="V845" s="38">
        <f t="shared" si="119"/>
        <v>1.6975407754800002E-2</v>
      </c>
      <c r="W845" s="54">
        <v>2.6508000000000003</v>
      </c>
      <c r="X845" s="71" t="str">
        <f t="shared" si="125"/>
        <v>Q3 2023</v>
      </c>
      <c r="Y845" s="21">
        <f t="shared" si="120"/>
        <v>3840</v>
      </c>
      <c r="Z845" s="21">
        <f t="shared" si="121"/>
        <v>2160</v>
      </c>
      <c r="AA845" s="57">
        <f t="shared" si="122"/>
        <v>2038904.6998219588</v>
      </c>
      <c r="AB845" s="59">
        <f t="shared" si="123"/>
        <v>1.7777777777777777</v>
      </c>
      <c r="AC845" s="61">
        <f t="shared" si="124"/>
        <v>2184.4</v>
      </c>
    </row>
    <row r="846" spans="4:29">
      <c r="D846" s="12">
        <v>840</v>
      </c>
      <c r="E846" s="36" t="s">
        <v>68</v>
      </c>
      <c r="F846" s="16" t="s">
        <v>10</v>
      </c>
      <c r="G846" s="14" t="s">
        <v>40</v>
      </c>
      <c r="H846" s="13" t="s">
        <v>6</v>
      </c>
      <c r="I846" s="13" t="s">
        <v>76</v>
      </c>
      <c r="J846" s="13"/>
      <c r="K846" s="13" t="s">
        <v>123</v>
      </c>
      <c r="L846" s="14">
        <v>55</v>
      </c>
      <c r="M846" s="14" t="s">
        <v>15</v>
      </c>
      <c r="N846" s="31">
        <v>1000000</v>
      </c>
      <c r="O846" s="14" t="s">
        <v>1</v>
      </c>
      <c r="P846" s="14" t="s">
        <v>35</v>
      </c>
      <c r="Q846" s="31">
        <v>6804.6390532544374</v>
      </c>
      <c r="R846" s="31">
        <v>567.05325443786978</v>
      </c>
      <c r="S846" s="30">
        <v>9.5322718000000001E-2</v>
      </c>
      <c r="T846" s="66">
        <f t="shared" si="117"/>
        <v>5.2427494900000005</v>
      </c>
      <c r="U846" s="66">
        <f t="shared" si="118"/>
        <v>7.9491706548574861E-2</v>
      </c>
      <c r="V846" s="38">
        <f t="shared" si="119"/>
        <v>0.25268146087440002</v>
      </c>
      <c r="W846" s="54">
        <v>2.6508000000000003</v>
      </c>
      <c r="X846" s="71" t="str">
        <f t="shared" si="125"/>
        <v>Q3 2023</v>
      </c>
      <c r="Y846" s="21">
        <f t="shared" si="120"/>
        <v>3840</v>
      </c>
      <c r="Z846" s="21">
        <f t="shared" si="121"/>
        <v>2160</v>
      </c>
      <c r="AA846" s="57">
        <f t="shared" si="122"/>
        <v>833921.94658753707</v>
      </c>
      <c r="AB846" s="59">
        <f t="shared" si="123"/>
        <v>1.7777777777777777</v>
      </c>
      <c r="AC846" s="61">
        <f t="shared" si="124"/>
        <v>1397</v>
      </c>
    </row>
    <row r="847" spans="4:29">
      <c r="D847" s="12">
        <v>841</v>
      </c>
      <c r="E847" s="36" t="s">
        <v>68</v>
      </c>
      <c r="F847" s="16" t="s">
        <v>10</v>
      </c>
      <c r="G847" s="14" t="s">
        <v>40</v>
      </c>
      <c r="H847" s="13" t="s">
        <v>6</v>
      </c>
      <c r="I847" s="13" t="s">
        <v>76</v>
      </c>
      <c r="J847" s="13"/>
      <c r="K847" s="13" t="s">
        <v>123</v>
      </c>
      <c r="L847" s="14">
        <v>65</v>
      </c>
      <c r="M847" s="14" t="s">
        <v>15</v>
      </c>
      <c r="N847" s="31">
        <v>1000000</v>
      </c>
      <c r="O847" s="14" t="s">
        <v>1</v>
      </c>
      <c r="P847" s="14" t="s">
        <v>35</v>
      </c>
      <c r="Q847" s="31">
        <v>9504</v>
      </c>
      <c r="R847" s="31">
        <v>792</v>
      </c>
      <c r="S847" s="30">
        <v>0.186391364</v>
      </c>
      <c r="T847" s="66">
        <f t="shared" si="117"/>
        <v>12.115438660000001</v>
      </c>
      <c r="U847" s="66">
        <f t="shared" si="118"/>
        <v>0.2170963512139146</v>
      </c>
      <c r="V847" s="38">
        <f t="shared" si="119"/>
        <v>0.49408622769120009</v>
      </c>
      <c r="W847" s="54">
        <v>2.6508000000000003</v>
      </c>
      <c r="X847" s="71" t="str">
        <f t="shared" si="125"/>
        <v>Q3 2023</v>
      </c>
      <c r="Y847" s="21">
        <f t="shared" si="120"/>
        <v>3840</v>
      </c>
      <c r="Z847" s="21">
        <f t="shared" si="121"/>
        <v>2160</v>
      </c>
      <c r="AA847" s="57">
        <f t="shared" si="122"/>
        <v>1164733.9584569733</v>
      </c>
      <c r="AB847" s="59">
        <f t="shared" si="123"/>
        <v>1.7777777777777777</v>
      </c>
      <c r="AC847" s="61">
        <f t="shared" si="124"/>
        <v>1651</v>
      </c>
    </row>
    <row r="848" spans="4:29">
      <c r="D848" s="12">
        <v>842</v>
      </c>
      <c r="E848" s="36" t="s">
        <v>68</v>
      </c>
      <c r="F848" s="16" t="s">
        <v>10</v>
      </c>
      <c r="G848" s="14" t="s">
        <v>40</v>
      </c>
      <c r="H848" s="13" t="s">
        <v>6</v>
      </c>
      <c r="I848" s="13" t="s">
        <v>76</v>
      </c>
      <c r="J848" s="13"/>
      <c r="K848" s="13" t="s">
        <v>123</v>
      </c>
      <c r="L848" s="14">
        <v>75</v>
      </c>
      <c r="M848" s="14" t="s">
        <v>15</v>
      </c>
      <c r="N848" s="31">
        <v>1000000</v>
      </c>
      <c r="O848" s="14" t="s">
        <v>2</v>
      </c>
      <c r="P848" s="14" t="s">
        <v>35</v>
      </c>
      <c r="Q848" s="31">
        <v>13685.759999999997</v>
      </c>
      <c r="R848" s="31">
        <v>1140.4799999999998</v>
      </c>
      <c r="S848" s="30">
        <v>0.15337346600000001</v>
      </c>
      <c r="T848" s="66">
        <f t="shared" si="117"/>
        <v>11.503009950000001</v>
      </c>
      <c r="U848" s="66">
        <f t="shared" si="118"/>
        <v>0.23783336650710271</v>
      </c>
      <c r="V848" s="38">
        <f t="shared" si="119"/>
        <v>0.40656238367280007</v>
      </c>
      <c r="W848" s="54">
        <v>2.6508000000000003</v>
      </c>
      <c r="X848" s="71" t="str">
        <f t="shared" si="125"/>
        <v>Q3 2023</v>
      </c>
      <c r="Y848" s="21">
        <f t="shared" si="120"/>
        <v>3840</v>
      </c>
      <c r="Z848" s="21">
        <f t="shared" si="121"/>
        <v>2160</v>
      </c>
      <c r="AA848" s="57">
        <f t="shared" si="122"/>
        <v>1550681.3056379822</v>
      </c>
      <c r="AB848" s="59">
        <f t="shared" si="123"/>
        <v>1.7777777777777777</v>
      </c>
      <c r="AC848" s="61">
        <f t="shared" si="124"/>
        <v>1905</v>
      </c>
    </row>
    <row r="849" spans="4:29">
      <c r="D849" s="12">
        <v>843</v>
      </c>
      <c r="E849" s="36" t="s">
        <v>68</v>
      </c>
      <c r="F849" s="16" t="s">
        <v>10</v>
      </c>
      <c r="G849" s="14" t="s">
        <v>51</v>
      </c>
      <c r="H849" s="13" t="s">
        <v>4</v>
      </c>
      <c r="I849" s="13" t="s">
        <v>31</v>
      </c>
      <c r="J849" s="13" t="s">
        <v>56</v>
      </c>
      <c r="K849" s="13" t="s">
        <v>57</v>
      </c>
      <c r="L849" s="14">
        <v>12.9</v>
      </c>
      <c r="M849" s="14" t="s">
        <v>16</v>
      </c>
      <c r="N849" s="31">
        <v>1000000</v>
      </c>
      <c r="O849" s="14" t="s">
        <v>2</v>
      </c>
      <c r="P849" s="14" t="s">
        <v>47</v>
      </c>
      <c r="Q849" s="31">
        <v>10384</v>
      </c>
      <c r="R849" s="31">
        <v>2596</v>
      </c>
      <c r="S849" s="30">
        <v>11.775670103</v>
      </c>
      <c r="T849" s="66">
        <f t="shared" si="117"/>
        <v>151.90614432870001</v>
      </c>
      <c r="U849" s="66">
        <f t="shared" si="118"/>
        <v>0.6067563249018525</v>
      </c>
      <c r="V849" s="38">
        <f t="shared" si="119"/>
        <v>31.214946309032403</v>
      </c>
      <c r="W849" s="54">
        <v>2.6508000000000003</v>
      </c>
      <c r="X849" s="71" t="str">
        <f t="shared" si="125"/>
        <v>Q4 2023</v>
      </c>
      <c r="Y849" s="21">
        <f t="shared" si="120"/>
        <v>2732</v>
      </c>
      <c r="Z849" s="21">
        <f t="shared" si="121"/>
        <v>2048</v>
      </c>
      <c r="AA849" s="57">
        <f t="shared" si="122"/>
        <v>51526.267260771325</v>
      </c>
      <c r="AB849" s="59">
        <f t="shared" si="123"/>
        <v>1.333984375</v>
      </c>
      <c r="AC849" s="61">
        <f t="shared" si="124"/>
        <v>327.65999999999997</v>
      </c>
    </row>
    <row r="850" spans="4:29">
      <c r="D850" s="12">
        <v>844</v>
      </c>
      <c r="E850" s="36" t="s">
        <v>68</v>
      </c>
      <c r="F850" s="16" t="s">
        <v>10</v>
      </c>
      <c r="G850" s="14" t="s">
        <v>51</v>
      </c>
      <c r="H850" s="13" t="s">
        <v>90</v>
      </c>
      <c r="I850" s="13" t="s">
        <v>45</v>
      </c>
      <c r="J850" s="13" t="s">
        <v>101</v>
      </c>
      <c r="K850" s="13" t="s">
        <v>43</v>
      </c>
      <c r="L850" s="14">
        <v>16</v>
      </c>
      <c r="M850" s="14" t="s">
        <v>66</v>
      </c>
      <c r="N850" s="31">
        <v>1000000</v>
      </c>
      <c r="O850" s="14" t="s">
        <v>2</v>
      </c>
      <c r="P850" s="14" t="s">
        <v>47</v>
      </c>
      <c r="Q850" s="31">
        <v>4000</v>
      </c>
      <c r="R850" s="31">
        <v>1152</v>
      </c>
      <c r="S850" s="30">
        <v>8.0048514000000001E-2</v>
      </c>
      <c r="T850" s="66">
        <f t="shared" si="117"/>
        <v>1.280776224</v>
      </c>
      <c r="U850" s="66">
        <f t="shared" si="118"/>
        <v>5.9419727725004224E-3</v>
      </c>
      <c r="V850" s="38">
        <f t="shared" si="119"/>
        <v>0.21219260091120001</v>
      </c>
      <c r="W850" s="54">
        <v>2.6508000000000003</v>
      </c>
      <c r="X850" s="71" t="str">
        <f t="shared" si="125"/>
        <v>Q4 2023</v>
      </c>
      <c r="Y850" s="21">
        <f t="shared" si="120"/>
        <v>2560</v>
      </c>
      <c r="Z850" s="21">
        <f t="shared" si="121"/>
        <v>1600</v>
      </c>
      <c r="AA850" s="57">
        <f t="shared" si="122"/>
        <v>74229.644943820225</v>
      </c>
      <c r="AB850" s="59">
        <f t="shared" si="123"/>
        <v>1.6</v>
      </c>
      <c r="AC850" s="61">
        <f t="shared" si="124"/>
        <v>406.4</v>
      </c>
    </row>
    <row r="851" spans="4:29">
      <c r="D851" s="12">
        <v>845</v>
      </c>
      <c r="E851" s="36" t="s">
        <v>68</v>
      </c>
      <c r="F851" s="16" t="s">
        <v>10</v>
      </c>
      <c r="G851" s="14" t="s">
        <v>51</v>
      </c>
      <c r="H851" s="13" t="s">
        <v>90</v>
      </c>
      <c r="I851" s="13" t="s">
        <v>45</v>
      </c>
      <c r="J851" s="13" t="s">
        <v>46</v>
      </c>
      <c r="K851" s="13" t="s">
        <v>43</v>
      </c>
      <c r="L851" s="14">
        <v>17.3</v>
      </c>
      <c r="M851" s="14" t="s">
        <v>15</v>
      </c>
      <c r="N851" s="31">
        <v>1000000</v>
      </c>
      <c r="O851" s="14" t="s">
        <v>2</v>
      </c>
      <c r="P851" s="14" t="s">
        <v>47</v>
      </c>
      <c r="Q851" s="31">
        <v>10000</v>
      </c>
      <c r="R851" s="31">
        <v>240</v>
      </c>
      <c r="S851" s="30">
        <v>5.3365676000000001E-2</v>
      </c>
      <c r="T851" s="66">
        <f t="shared" si="117"/>
        <v>0.92322619480000001</v>
      </c>
      <c r="U851" s="66">
        <f t="shared" si="118"/>
        <v>4.4030563733197412E-3</v>
      </c>
      <c r="V851" s="38">
        <f t="shared" si="119"/>
        <v>0.14146173394080003</v>
      </c>
      <c r="W851" s="54">
        <v>2.6508000000000003</v>
      </c>
      <c r="X851" s="71" t="str">
        <f t="shared" si="125"/>
        <v>Q4 2023</v>
      </c>
      <c r="Y851" s="21">
        <f t="shared" si="120"/>
        <v>3840</v>
      </c>
      <c r="Z851" s="21">
        <f t="shared" si="121"/>
        <v>2160</v>
      </c>
      <c r="AA851" s="57">
        <f t="shared" si="122"/>
        <v>82507.272527002962</v>
      </c>
      <c r="AB851" s="59">
        <f t="shared" si="123"/>
        <v>1.7777777777777777</v>
      </c>
      <c r="AC851" s="61">
        <f t="shared" si="124"/>
        <v>439.42</v>
      </c>
    </row>
    <row r="852" spans="4:29">
      <c r="D852" s="12">
        <v>846</v>
      </c>
      <c r="E852" s="36" t="s">
        <v>68</v>
      </c>
      <c r="F852" s="16" t="s">
        <v>10</v>
      </c>
      <c r="G852" s="14" t="s">
        <v>51</v>
      </c>
      <c r="H852" s="13" t="s">
        <v>90</v>
      </c>
      <c r="I852" s="13" t="s">
        <v>45</v>
      </c>
      <c r="J852" s="13" t="s">
        <v>168</v>
      </c>
      <c r="K852" s="13" t="s">
        <v>43</v>
      </c>
      <c r="L852" s="14">
        <v>17.3</v>
      </c>
      <c r="M852" s="14" t="s">
        <v>15</v>
      </c>
      <c r="N852" s="31">
        <v>1000000</v>
      </c>
      <c r="O852" s="14" t="s">
        <v>2</v>
      </c>
      <c r="P852" s="14" t="s">
        <v>47</v>
      </c>
      <c r="Q852" s="31">
        <v>4032</v>
      </c>
      <c r="R852" s="31">
        <v>1008</v>
      </c>
      <c r="S852" s="30">
        <v>0.107585203</v>
      </c>
      <c r="T852" s="66">
        <f t="shared" si="117"/>
        <v>1.8612240119000001</v>
      </c>
      <c r="U852" s="66">
        <f t="shared" si="118"/>
        <v>8.8765616637939363E-3</v>
      </c>
      <c r="V852" s="38">
        <f t="shared" si="119"/>
        <v>0.28518685611240002</v>
      </c>
      <c r="W852" s="54">
        <v>2.6508000000000003</v>
      </c>
      <c r="X852" s="71" t="str">
        <f t="shared" si="125"/>
        <v>Q4 2023</v>
      </c>
      <c r="Y852" s="21">
        <f t="shared" si="120"/>
        <v>3840</v>
      </c>
      <c r="Z852" s="21">
        <f t="shared" si="121"/>
        <v>2160</v>
      </c>
      <c r="AA852" s="57">
        <f t="shared" si="122"/>
        <v>82507.272527002962</v>
      </c>
      <c r="AB852" s="59">
        <f t="shared" si="123"/>
        <v>1.7777777777777777</v>
      </c>
      <c r="AC852" s="61">
        <f t="shared" si="124"/>
        <v>439.42</v>
      </c>
    </row>
    <row r="853" spans="4:29">
      <c r="D853" s="12">
        <v>847</v>
      </c>
      <c r="E853" s="36" t="s">
        <v>68</v>
      </c>
      <c r="F853" s="16" t="s">
        <v>10</v>
      </c>
      <c r="G853" s="14" t="s">
        <v>51</v>
      </c>
      <c r="H853" s="13" t="s">
        <v>90</v>
      </c>
      <c r="I853" s="13" t="s">
        <v>31</v>
      </c>
      <c r="J853" s="13" t="s">
        <v>216</v>
      </c>
      <c r="K853" s="13" t="s">
        <v>57</v>
      </c>
      <c r="L853" s="14">
        <v>14.2</v>
      </c>
      <c r="M853" s="14" t="s">
        <v>63</v>
      </c>
      <c r="N853" s="31">
        <v>1000000</v>
      </c>
      <c r="O853" s="14" t="s">
        <v>2</v>
      </c>
      <c r="P853" s="14" t="s">
        <v>47</v>
      </c>
      <c r="Q853" s="31">
        <v>10384</v>
      </c>
      <c r="R853" s="31">
        <v>2596</v>
      </c>
      <c r="S853" s="30">
        <v>13.853729532999999</v>
      </c>
      <c r="T853" s="66">
        <f t="shared" si="117"/>
        <v>196.72295936859999</v>
      </c>
      <c r="U853" s="66">
        <f t="shared" si="118"/>
        <v>0.82324331105896542</v>
      </c>
      <c r="V853" s="38">
        <f t="shared" si="119"/>
        <v>36.723466246076399</v>
      </c>
      <c r="W853" s="54">
        <v>2.6508000000000003</v>
      </c>
      <c r="X853" s="71" t="str">
        <f t="shared" si="125"/>
        <v>Q4 2023</v>
      </c>
      <c r="Y853" s="21">
        <f t="shared" si="120"/>
        <v>3024</v>
      </c>
      <c r="Z853" s="21">
        <f t="shared" si="121"/>
        <v>1964</v>
      </c>
      <c r="AA853" s="57">
        <f t="shared" si="122"/>
        <v>59423.948554645533</v>
      </c>
      <c r="AB853" s="59">
        <f t="shared" si="123"/>
        <v>1.539714867617108</v>
      </c>
      <c r="AC853" s="61">
        <f t="shared" si="124"/>
        <v>360.67999999999995</v>
      </c>
    </row>
    <row r="854" spans="4:29">
      <c r="D854" s="12">
        <v>848</v>
      </c>
      <c r="E854" s="36" t="s">
        <v>68</v>
      </c>
      <c r="F854" s="16" t="s">
        <v>10</v>
      </c>
      <c r="G854" s="14" t="s">
        <v>51</v>
      </c>
      <c r="H854" s="13" t="s">
        <v>90</v>
      </c>
      <c r="I854" s="13" t="s">
        <v>31</v>
      </c>
      <c r="J854" s="13" t="s">
        <v>62</v>
      </c>
      <c r="K854" s="13" t="s">
        <v>57</v>
      </c>
      <c r="L854" s="14">
        <v>16.2</v>
      </c>
      <c r="M854" s="14" t="s">
        <v>64</v>
      </c>
      <c r="N854" s="31">
        <v>1000000</v>
      </c>
      <c r="O854" s="14" t="s">
        <v>2</v>
      </c>
      <c r="P854" s="14" t="s">
        <v>47</v>
      </c>
      <c r="Q854" s="31">
        <v>10384</v>
      </c>
      <c r="R854" s="31">
        <v>2596</v>
      </c>
      <c r="S854" s="30">
        <v>2.7707459069999998</v>
      </c>
      <c r="T854" s="66">
        <f t="shared" si="117"/>
        <v>44.886083693399996</v>
      </c>
      <c r="U854" s="66">
        <f t="shared" si="118"/>
        <v>0.21388176678205928</v>
      </c>
      <c r="V854" s="38">
        <f t="shared" si="119"/>
        <v>7.3446932502756006</v>
      </c>
      <c r="W854" s="54">
        <v>2.6508000000000003</v>
      </c>
      <c r="X854" s="71" t="str">
        <f t="shared" si="125"/>
        <v>Q4 2023</v>
      </c>
      <c r="Y854" s="21">
        <f t="shared" si="120"/>
        <v>3456</v>
      </c>
      <c r="Z854" s="21">
        <f t="shared" si="121"/>
        <v>2234</v>
      </c>
      <c r="AA854" s="57">
        <f t="shared" si="122"/>
        <v>77192.847688309979</v>
      </c>
      <c r="AB854" s="59">
        <f t="shared" si="123"/>
        <v>1.5470008952551477</v>
      </c>
      <c r="AC854" s="61">
        <f t="shared" si="124"/>
        <v>411.47999999999996</v>
      </c>
    </row>
    <row r="855" spans="4:29">
      <c r="D855" s="12">
        <v>849</v>
      </c>
      <c r="E855" s="36" t="s">
        <v>68</v>
      </c>
      <c r="F855" s="16" t="s">
        <v>10</v>
      </c>
      <c r="G855" s="14" t="s">
        <v>51</v>
      </c>
      <c r="H855" s="13" t="s">
        <v>90</v>
      </c>
      <c r="I855" s="13" t="s">
        <v>102</v>
      </c>
      <c r="J855" s="13" t="s">
        <v>103</v>
      </c>
      <c r="K855" s="13" t="s">
        <v>43</v>
      </c>
      <c r="L855" s="14">
        <v>16</v>
      </c>
      <c r="M855" s="14" t="s">
        <v>66</v>
      </c>
      <c r="N855" s="31">
        <v>1000000</v>
      </c>
      <c r="O855" s="14" t="s">
        <v>2</v>
      </c>
      <c r="P855" s="14" t="s">
        <v>47</v>
      </c>
      <c r="Q855" s="31">
        <v>4000</v>
      </c>
      <c r="R855" s="31">
        <v>1152</v>
      </c>
      <c r="S855" s="30">
        <v>8.0048514000000001E-2</v>
      </c>
      <c r="T855" s="66">
        <f t="shared" si="117"/>
        <v>1.280776224</v>
      </c>
      <c r="U855" s="66">
        <f t="shared" si="118"/>
        <v>5.9419727725004224E-3</v>
      </c>
      <c r="V855" s="38">
        <f t="shared" si="119"/>
        <v>0.21219260091120001</v>
      </c>
      <c r="W855" s="54">
        <v>2.6508000000000003</v>
      </c>
      <c r="X855" s="71" t="str">
        <f t="shared" si="125"/>
        <v>Q4 2023</v>
      </c>
      <c r="Y855" s="21">
        <f t="shared" si="120"/>
        <v>2560</v>
      </c>
      <c r="Z855" s="21">
        <f t="shared" si="121"/>
        <v>1600</v>
      </c>
      <c r="AA855" s="57">
        <f t="shared" si="122"/>
        <v>74229.644943820225</v>
      </c>
      <c r="AB855" s="59">
        <f t="shared" si="123"/>
        <v>1.6</v>
      </c>
      <c r="AC855" s="61">
        <f t="shared" si="124"/>
        <v>406.4</v>
      </c>
    </row>
    <row r="856" spans="4:29">
      <c r="D856" s="12">
        <v>850</v>
      </c>
      <c r="E856" s="36" t="s">
        <v>68</v>
      </c>
      <c r="F856" s="16" t="s">
        <v>10</v>
      </c>
      <c r="G856" s="14" t="s">
        <v>51</v>
      </c>
      <c r="H856" s="13" t="s">
        <v>90</v>
      </c>
      <c r="I856" s="13" t="s">
        <v>102</v>
      </c>
      <c r="J856" s="13" t="s">
        <v>104</v>
      </c>
      <c r="K856" s="13" t="s">
        <v>43</v>
      </c>
      <c r="L856" s="14">
        <v>17.3</v>
      </c>
      <c r="M856" s="14" t="s">
        <v>15</v>
      </c>
      <c r="N856" s="31">
        <v>1000000</v>
      </c>
      <c r="O856" s="14" t="s">
        <v>2</v>
      </c>
      <c r="P856" s="14" t="s">
        <v>47</v>
      </c>
      <c r="Q856" s="31">
        <v>4000</v>
      </c>
      <c r="R856" s="31">
        <v>1152</v>
      </c>
      <c r="S856" s="30">
        <v>8.0048514000000001E-2</v>
      </c>
      <c r="T856" s="66">
        <f t="shared" si="117"/>
        <v>1.3848392922000001</v>
      </c>
      <c r="U856" s="66">
        <f t="shared" si="118"/>
        <v>6.6045845599796123E-3</v>
      </c>
      <c r="V856" s="38">
        <f t="shared" si="119"/>
        <v>0.21219260091120001</v>
      </c>
      <c r="W856" s="54">
        <v>2.6508000000000003</v>
      </c>
      <c r="X856" s="71" t="str">
        <f t="shared" si="125"/>
        <v>Q4 2023</v>
      </c>
      <c r="Y856" s="21">
        <f t="shared" si="120"/>
        <v>3840</v>
      </c>
      <c r="Z856" s="21">
        <f t="shared" si="121"/>
        <v>2160</v>
      </c>
      <c r="AA856" s="57">
        <f t="shared" si="122"/>
        <v>82507.272527002962</v>
      </c>
      <c r="AB856" s="59">
        <f t="shared" si="123"/>
        <v>1.7777777777777777</v>
      </c>
      <c r="AC856" s="61">
        <f t="shared" si="124"/>
        <v>439.42</v>
      </c>
    </row>
    <row r="857" spans="4:29">
      <c r="D857" s="12">
        <v>851</v>
      </c>
      <c r="E857" s="36" t="s">
        <v>68</v>
      </c>
      <c r="F857" s="16" t="s">
        <v>10</v>
      </c>
      <c r="G857" s="14" t="s">
        <v>51</v>
      </c>
      <c r="H857" s="13" t="s">
        <v>90</v>
      </c>
      <c r="I857" s="13" t="s">
        <v>54</v>
      </c>
      <c r="J857" s="13" t="s">
        <v>92</v>
      </c>
      <c r="K857" s="13" t="s">
        <v>43</v>
      </c>
      <c r="L857" s="14">
        <v>17.3</v>
      </c>
      <c r="M857" s="14" t="s">
        <v>15</v>
      </c>
      <c r="N857" s="31">
        <v>1000000</v>
      </c>
      <c r="O857" s="14" t="s">
        <v>2</v>
      </c>
      <c r="P857" s="14" t="s">
        <v>47</v>
      </c>
      <c r="Q857" s="31">
        <v>4000</v>
      </c>
      <c r="R857" s="31">
        <v>1152</v>
      </c>
      <c r="S857" s="30">
        <v>8.0048514000000001E-2</v>
      </c>
      <c r="T857" s="66">
        <f t="shared" si="117"/>
        <v>1.3848392922000001</v>
      </c>
      <c r="U857" s="66">
        <f t="shared" si="118"/>
        <v>6.6045845599796123E-3</v>
      </c>
      <c r="V857" s="38">
        <f t="shared" si="119"/>
        <v>0.21219260091120001</v>
      </c>
      <c r="W857" s="54">
        <v>2.6508000000000003</v>
      </c>
      <c r="X857" s="71" t="str">
        <f t="shared" si="125"/>
        <v>Q4 2023</v>
      </c>
      <c r="Y857" s="21">
        <f t="shared" si="120"/>
        <v>3840</v>
      </c>
      <c r="Z857" s="21">
        <f t="shared" si="121"/>
        <v>2160</v>
      </c>
      <c r="AA857" s="57">
        <f t="shared" si="122"/>
        <v>82507.272527002962</v>
      </c>
      <c r="AB857" s="59">
        <f t="shared" si="123"/>
        <v>1.7777777777777777</v>
      </c>
      <c r="AC857" s="61">
        <f t="shared" si="124"/>
        <v>439.42</v>
      </c>
    </row>
    <row r="858" spans="4:29">
      <c r="D858" s="12">
        <v>852</v>
      </c>
      <c r="E858" s="36" t="s">
        <v>68</v>
      </c>
      <c r="F858" s="16" t="s">
        <v>10</v>
      </c>
      <c r="G858" s="14" t="s">
        <v>51</v>
      </c>
      <c r="H858" s="13" t="s">
        <v>90</v>
      </c>
      <c r="I858" s="13" t="s">
        <v>54</v>
      </c>
      <c r="J858" s="13" t="s">
        <v>92</v>
      </c>
      <c r="K858" s="13" t="s">
        <v>43</v>
      </c>
      <c r="L858" s="14">
        <v>16</v>
      </c>
      <c r="M858" s="14" t="s">
        <v>66</v>
      </c>
      <c r="N858" s="31">
        <v>1000000</v>
      </c>
      <c r="O858" s="14" t="s">
        <v>2</v>
      </c>
      <c r="P858" s="14" t="s">
        <v>47</v>
      </c>
      <c r="Q858" s="31">
        <v>4000</v>
      </c>
      <c r="R858" s="31">
        <v>1152</v>
      </c>
      <c r="S858" s="30">
        <v>0.24014554299999999</v>
      </c>
      <c r="T858" s="66">
        <f t="shared" si="117"/>
        <v>3.8423286879999998</v>
      </c>
      <c r="U858" s="66">
        <f t="shared" si="118"/>
        <v>1.7825918391730911E-2</v>
      </c>
      <c r="V858" s="38">
        <f t="shared" si="119"/>
        <v>0.63657780538440001</v>
      </c>
      <c r="W858" s="54">
        <v>2.6508000000000003</v>
      </c>
      <c r="X858" s="71" t="str">
        <f t="shared" si="125"/>
        <v>Q4 2023</v>
      </c>
      <c r="Y858" s="21">
        <f t="shared" si="120"/>
        <v>2560</v>
      </c>
      <c r="Z858" s="21">
        <f t="shared" si="121"/>
        <v>1600</v>
      </c>
      <c r="AA858" s="57">
        <f t="shared" si="122"/>
        <v>74229.644943820225</v>
      </c>
      <c r="AB858" s="59">
        <f t="shared" si="123"/>
        <v>1.6</v>
      </c>
      <c r="AC858" s="61">
        <f t="shared" si="124"/>
        <v>406.4</v>
      </c>
    </row>
    <row r="859" spans="4:29">
      <c r="D859" s="12">
        <v>853</v>
      </c>
      <c r="E859" s="36" t="s">
        <v>68</v>
      </c>
      <c r="F859" s="16" t="s">
        <v>10</v>
      </c>
      <c r="G859" s="14" t="s">
        <v>51</v>
      </c>
      <c r="H859" s="13" t="s">
        <v>90</v>
      </c>
      <c r="I859" s="13" t="s">
        <v>54</v>
      </c>
      <c r="J859" s="13" t="s">
        <v>92</v>
      </c>
      <c r="K859" s="13" t="s">
        <v>43</v>
      </c>
      <c r="L859" s="14">
        <v>18</v>
      </c>
      <c r="M859" s="14" t="s">
        <v>66</v>
      </c>
      <c r="N859" s="31">
        <v>1000000</v>
      </c>
      <c r="O859" s="14" t="s">
        <v>2</v>
      </c>
      <c r="P859" s="14" t="s">
        <v>47</v>
      </c>
      <c r="Q859" s="31">
        <v>4000</v>
      </c>
      <c r="R859" s="31">
        <v>1152</v>
      </c>
      <c r="S859" s="30">
        <v>0.160097029</v>
      </c>
      <c r="T859" s="66">
        <f t="shared" si="117"/>
        <v>2.8817465220000003</v>
      </c>
      <c r="U859" s="66">
        <f t="shared" si="118"/>
        <v>1.5040618674338587E-2</v>
      </c>
      <c r="V859" s="38">
        <f t="shared" si="119"/>
        <v>0.42438520447320005</v>
      </c>
      <c r="W859" s="54">
        <v>2.6508000000000003</v>
      </c>
      <c r="X859" s="71" t="str">
        <f t="shared" si="125"/>
        <v>Q4 2023</v>
      </c>
      <c r="Y859" s="21">
        <f t="shared" si="120"/>
        <v>2560</v>
      </c>
      <c r="Z859" s="21">
        <f t="shared" si="121"/>
        <v>1600</v>
      </c>
      <c r="AA859" s="57">
        <f t="shared" si="122"/>
        <v>93946.894382022467</v>
      </c>
      <c r="AB859" s="59">
        <f t="shared" si="123"/>
        <v>1.6</v>
      </c>
      <c r="AC859" s="61">
        <f t="shared" si="124"/>
        <v>457.2</v>
      </c>
    </row>
    <row r="860" spans="4:29">
      <c r="D860" s="12">
        <v>854</v>
      </c>
      <c r="E860" s="36" t="s">
        <v>68</v>
      </c>
      <c r="F860" s="16" t="s">
        <v>10</v>
      </c>
      <c r="G860" s="14" t="s">
        <v>51</v>
      </c>
      <c r="H860" s="13" t="s">
        <v>90</v>
      </c>
      <c r="I860" s="13" t="s">
        <v>54</v>
      </c>
      <c r="J860" s="13" t="s">
        <v>169</v>
      </c>
      <c r="K860" s="13" t="s">
        <v>43</v>
      </c>
      <c r="L860" s="14">
        <v>17</v>
      </c>
      <c r="M860" s="14" t="s">
        <v>66</v>
      </c>
      <c r="N860" s="31">
        <v>1000000</v>
      </c>
      <c r="O860" s="14" t="s">
        <v>2</v>
      </c>
      <c r="P860" s="14" t="s">
        <v>47</v>
      </c>
      <c r="Q860" s="31">
        <v>4000</v>
      </c>
      <c r="R860" s="31">
        <v>1152</v>
      </c>
      <c r="S860" s="30">
        <v>0.106731352</v>
      </c>
      <c r="T860" s="66">
        <f t="shared" si="117"/>
        <v>1.814432984</v>
      </c>
      <c r="U860" s="66">
        <f t="shared" si="118"/>
        <v>8.9439069336074047E-3</v>
      </c>
      <c r="V860" s="38">
        <f t="shared" si="119"/>
        <v>0.28292346788160005</v>
      </c>
      <c r="W860" s="54">
        <v>2.6508000000000003</v>
      </c>
      <c r="X860" s="71" t="str">
        <f t="shared" si="125"/>
        <v>Q4 2023</v>
      </c>
      <c r="Y860" s="21">
        <f t="shared" si="120"/>
        <v>2560</v>
      </c>
      <c r="Z860" s="21">
        <f t="shared" si="121"/>
        <v>1600</v>
      </c>
      <c r="AA860" s="57">
        <f t="shared" si="122"/>
        <v>83798.310112359526</v>
      </c>
      <c r="AB860" s="59">
        <f t="shared" si="123"/>
        <v>1.6</v>
      </c>
      <c r="AC860" s="61">
        <f t="shared" si="124"/>
        <v>431.79999999999995</v>
      </c>
    </row>
    <row r="861" spans="4:29">
      <c r="D861" s="12">
        <v>855</v>
      </c>
      <c r="E861" s="36" t="s">
        <v>68</v>
      </c>
      <c r="F861" s="16" t="s">
        <v>10</v>
      </c>
      <c r="G861" s="14" t="s">
        <v>51</v>
      </c>
      <c r="H861" s="13" t="s">
        <v>90</v>
      </c>
      <c r="I861" s="13" t="s">
        <v>54</v>
      </c>
      <c r="J861" s="13" t="s">
        <v>170</v>
      </c>
      <c r="K861" s="13" t="s">
        <v>43</v>
      </c>
      <c r="L861" s="14">
        <v>14</v>
      </c>
      <c r="M861" s="14" t="s">
        <v>66</v>
      </c>
      <c r="N861" s="31">
        <v>1000000</v>
      </c>
      <c r="O861" s="14" t="s">
        <v>2</v>
      </c>
      <c r="P861" s="14" t="s">
        <v>47</v>
      </c>
      <c r="Q861" s="31">
        <v>4000</v>
      </c>
      <c r="R861" s="31">
        <v>1152</v>
      </c>
      <c r="S861" s="30">
        <v>0.13341418999999999</v>
      </c>
      <c r="T861" s="66">
        <f t="shared" si="117"/>
        <v>1.8677986599999998</v>
      </c>
      <c r="U861" s="66">
        <f t="shared" si="118"/>
        <v>7.5822048399093907E-3</v>
      </c>
      <c r="V861" s="38">
        <f t="shared" si="119"/>
        <v>0.35365433485199999</v>
      </c>
      <c r="W861" s="54">
        <v>2.6508000000000003</v>
      </c>
      <c r="X861" s="71" t="str">
        <f t="shared" si="125"/>
        <v>Q4 2023</v>
      </c>
      <c r="Y861" s="21">
        <f t="shared" si="120"/>
        <v>2560</v>
      </c>
      <c r="Z861" s="21">
        <f t="shared" si="121"/>
        <v>1600</v>
      </c>
      <c r="AA861" s="57">
        <f t="shared" si="122"/>
        <v>56832.071910112347</v>
      </c>
      <c r="AB861" s="59">
        <f t="shared" si="123"/>
        <v>1.6</v>
      </c>
      <c r="AC861" s="61">
        <f t="shared" si="124"/>
        <v>355.59999999999997</v>
      </c>
    </row>
    <row r="862" spans="4:29">
      <c r="D862" s="12">
        <v>856</v>
      </c>
      <c r="E862" s="36" t="s">
        <v>68</v>
      </c>
      <c r="F862" s="16" t="s">
        <v>10</v>
      </c>
      <c r="G862" s="14" t="s">
        <v>51</v>
      </c>
      <c r="H862" s="13" t="s">
        <v>90</v>
      </c>
      <c r="I862" s="13" t="s">
        <v>109</v>
      </c>
      <c r="J862" s="13" t="s">
        <v>127</v>
      </c>
      <c r="K862" s="13" t="s">
        <v>43</v>
      </c>
      <c r="L862" s="14">
        <v>16.2</v>
      </c>
      <c r="M862" s="14" t="s">
        <v>66</v>
      </c>
      <c r="N862" s="31">
        <v>1000000</v>
      </c>
      <c r="O862" s="14" t="s">
        <v>2</v>
      </c>
      <c r="P862" s="14" t="s">
        <v>47</v>
      </c>
      <c r="Q862" s="31">
        <v>4000</v>
      </c>
      <c r="R862" s="31">
        <v>512</v>
      </c>
      <c r="S862" s="30">
        <v>0.266828381</v>
      </c>
      <c r="T862" s="66">
        <f t="shared" si="117"/>
        <v>4.3226197721999995</v>
      </c>
      <c r="U862" s="66">
        <f t="shared" si="118"/>
        <v>2.0304835159625768E-2</v>
      </c>
      <c r="V862" s="38">
        <f t="shared" si="119"/>
        <v>0.70730867235480011</v>
      </c>
      <c r="W862" s="54">
        <v>2.6508000000000003</v>
      </c>
      <c r="X862" s="71" t="str">
        <f t="shared" si="125"/>
        <v>Q4 2023</v>
      </c>
      <c r="Y862" s="21">
        <f t="shared" si="120"/>
        <v>2560</v>
      </c>
      <c r="Z862" s="21">
        <f t="shared" si="121"/>
        <v>1600</v>
      </c>
      <c r="AA862" s="57">
        <f t="shared" si="122"/>
        <v>76096.984449438183</v>
      </c>
      <c r="AB862" s="59">
        <f t="shared" si="123"/>
        <v>1.6</v>
      </c>
      <c r="AC862" s="61">
        <f t="shared" si="124"/>
        <v>411.47999999999996</v>
      </c>
    </row>
    <row r="863" spans="4:29">
      <c r="D863" s="12">
        <v>857</v>
      </c>
      <c r="E863" s="36" t="s">
        <v>68</v>
      </c>
      <c r="F863" s="16" t="s">
        <v>10</v>
      </c>
      <c r="G863" s="14" t="s">
        <v>51</v>
      </c>
      <c r="H863" s="13" t="s">
        <v>90</v>
      </c>
      <c r="I863" s="13" t="s">
        <v>109</v>
      </c>
      <c r="J863" s="13" t="s">
        <v>110</v>
      </c>
      <c r="K863" s="13" t="s">
        <v>43</v>
      </c>
      <c r="L863" s="14">
        <v>16.2</v>
      </c>
      <c r="M863" s="14" t="s">
        <v>64</v>
      </c>
      <c r="N863" s="31">
        <v>1000000</v>
      </c>
      <c r="O863" s="14" t="s">
        <v>2</v>
      </c>
      <c r="P863" s="14" t="s">
        <v>47</v>
      </c>
      <c r="Q863" s="31">
        <v>4000</v>
      </c>
      <c r="R863" s="31">
        <v>512</v>
      </c>
      <c r="S863" s="30">
        <v>8.0048514000000001E-2</v>
      </c>
      <c r="T863" s="66">
        <f t="shared" si="117"/>
        <v>1.2967859267999999</v>
      </c>
      <c r="U863" s="66">
        <f t="shared" si="118"/>
        <v>6.1791727488775487E-3</v>
      </c>
      <c r="V863" s="38">
        <f t="shared" si="119"/>
        <v>0.21219260091120001</v>
      </c>
      <c r="W863" s="54">
        <v>2.6508000000000003</v>
      </c>
      <c r="X863" s="71" t="str">
        <f t="shared" si="125"/>
        <v>Q4 2023</v>
      </c>
      <c r="Y863" s="21">
        <f t="shared" si="120"/>
        <v>3456</v>
      </c>
      <c r="Z863" s="21">
        <f t="shared" si="121"/>
        <v>2234</v>
      </c>
      <c r="AA863" s="57">
        <f t="shared" si="122"/>
        <v>77192.847688309979</v>
      </c>
      <c r="AB863" s="59">
        <f t="shared" si="123"/>
        <v>1.5470008952551477</v>
      </c>
      <c r="AC863" s="61">
        <f t="shared" si="124"/>
        <v>411.47999999999996</v>
      </c>
    </row>
    <row r="864" spans="4:29">
      <c r="D864" s="12">
        <v>858</v>
      </c>
      <c r="E864" s="36" t="s">
        <v>68</v>
      </c>
      <c r="F864" s="16" t="s">
        <v>10</v>
      </c>
      <c r="G864" s="14" t="s">
        <v>51</v>
      </c>
      <c r="H864" s="13" t="s">
        <v>90</v>
      </c>
      <c r="I864" s="13" t="s">
        <v>135</v>
      </c>
      <c r="J864" s="13" t="s">
        <v>136</v>
      </c>
      <c r="K864" s="13"/>
      <c r="L864" s="14">
        <v>16.2</v>
      </c>
      <c r="M864" s="14" t="s">
        <v>66</v>
      </c>
      <c r="N864" s="31">
        <v>1000000</v>
      </c>
      <c r="O864" s="14" t="s">
        <v>2</v>
      </c>
      <c r="P864" s="14" t="s">
        <v>47</v>
      </c>
      <c r="Q864" s="31">
        <v>4000</v>
      </c>
      <c r="R864" s="31">
        <v>512</v>
      </c>
      <c r="S864" s="30">
        <v>0.72043662799999997</v>
      </c>
      <c r="T864" s="66">
        <f t="shared" si="117"/>
        <v>11.671073373599999</v>
      </c>
      <c r="U864" s="66">
        <f t="shared" si="118"/>
        <v>5.4823054877721676E-2</v>
      </c>
      <c r="V864" s="38">
        <f t="shared" si="119"/>
        <v>1.9097334135024</v>
      </c>
      <c r="W864" s="54">
        <v>2.6508000000000003</v>
      </c>
      <c r="X864" s="71" t="str">
        <f t="shared" si="125"/>
        <v>Q4 2023</v>
      </c>
      <c r="Y864" s="21">
        <f t="shared" si="120"/>
        <v>2560</v>
      </c>
      <c r="Z864" s="21">
        <f t="shared" si="121"/>
        <v>1600</v>
      </c>
      <c r="AA864" s="57">
        <f t="shared" si="122"/>
        <v>76096.984449438183</v>
      </c>
      <c r="AB864" s="59">
        <f t="shared" si="123"/>
        <v>1.6</v>
      </c>
      <c r="AC864" s="61">
        <f t="shared" si="124"/>
        <v>411.47999999999996</v>
      </c>
    </row>
    <row r="865" spans="4:29">
      <c r="D865" s="12">
        <v>859</v>
      </c>
      <c r="E865" s="36" t="s">
        <v>68</v>
      </c>
      <c r="F865" s="16" t="s">
        <v>10</v>
      </c>
      <c r="G865" s="14" t="s">
        <v>51</v>
      </c>
      <c r="H865" s="13" t="s">
        <v>90</v>
      </c>
      <c r="I865" s="13" t="s">
        <v>135</v>
      </c>
      <c r="J865" s="13" t="s">
        <v>171</v>
      </c>
      <c r="K865" s="13" t="s">
        <v>98</v>
      </c>
      <c r="L865" s="14">
        <v>16</v>
      </c>
      <c r="M865" s="14" t="s">
        <v>172</v>
      </c>
      <c r="N865" s="31">
        <v>1000000</v>
      </c>
      <c r="O865" s="14" t="s">
        <v>2</v>
      </c>
      <c r="P865" s="14" t="s">
        <v>47</v>
      </c>
      <c r="Q865" s="31">
        <v>4000</v>
      </c>
      <c r="R865" s="31">
        <v>1000</v>
      </c>
      <c r="S865" s="30">
        <v>0.160097029</v>
      </c>
      <c r="T865" s="66">
        <f t="shared" si="117"/>
        <v>2.561552464</v>
      </c>
      <c r="U865" s="66">
        <f t="shared" si="118"/>
        <v>1.188394561923049E-2</v>
      </c>
      <c r="V865" s="38">
        <f t="shared" si="119"/>
        <v>0.42438520447320005</v>
      </c>
      <c r="W865" s="54">
        <v>2.6508000000000003</v>
      </c>
      <c r="X865" s="71" t="str">
        <f t="shared" si="125"/>
        <v>Q4 2023</v>
      </c>
      <c r="Y865" s="21">
        <f t="shared" si="120"/>
        <v>3200</v>
      </c>
      <c r="Z865" s="21">
        <f t="shared" si="121"/>
        <v>2000</v>
      </c>
      <c r="AA865" s="57">
        <f t="shared" si="122"/>
        <v>74229.644943820225</v>
      </c>
      <c r="AB865" s="59">
        <f t="shared" si="123"/>
        <v>1.6</v>
      </c>
      <c r="AC865" s="61">
        <f t="shared" si="124"/>
        <v>406.4</v>
      </c>
    </row>
    <row r="866" spans="4:29">
      <c r="D866" s="12">
        <v>860</v>
      </c>
      <c r="E866" s="36" t="s">
        <v>68</v>
      </c>
      <c r="F866" s="16" t="s">
        <v>10</v>
      </c>
      <c r="G866" s="14" t="s">
        <v>51</v>
      </c>
      <c r="H866" s="13" t="s">
        <v>90</v>
      </c>
      <c r="I866" s="13" t="s">
        <v>135</v>
      </c>
      <c r="J866" s="13" t="s">
        <v>171</v>
      </c>
      <c r="K866" s="13" t="s">
        <v>98</v>
      </c>
      <c r="L866" s="14">
        <v>14.5</v>
      </c>
      <c r="M866" s="14" t="s">
        <v>173</v>
      </c>
      <c r="N866" s="31">
        <v>1000000</v>
      </c>
      <c r="O866" s="14" t="s">
        <v>2</v>
      </c>
      <c r="P866" s="14" t="s">
        <v>47</v>
      </c>
      <c r="Q866" s="31">
        <v>4000</v>
      </c>
      <c r="R866" s="31">
        <v>1000</v>
      </c>
      <c r="S866" s="30">
        <v>0.266828381</v>
      </c>
      <c r="T866" s="66">
        <f t="shared" si="117"/>
        <v>3.8690115244999999</v>
      </c>
      <c r="U866" s="66">
        <f t="shared" si="118"/>
        <v>1.6266924220055313E-2</v>
      </c>
      <c r="V866" s="38">
        <f t="shared" si="119"/>
        <v>0.70730867235480011</v>
      </c>
      <c r="W866" s="54">
        <v>2.6508000000000003</v>
      </c>
      <c r="X866" s="71" t="str">
        <f t="shared" si="125"/>
        <v>Q4 2023</v>
      </c>
      <c r="Y866" s="21">
        <f t="shared" si="120"/>
        <v>3072</v>
      </c>
      <c r="Z866" s="21">
        <f t="shared" si="121"/>
        <v>1920</v>
      </c>
      <c r="AA866" s="57">
        <f t="shared" si="122"/>
        <v>60963.995505617953</v>
      </c>
      <c r="AB866" s="59">
        <f t="shared" si="123"/>
        <v>1.6</v>
      </c>
      <c r="AC866" s="61">
        <f t="shared" si="124"/>
        <v>368.29999999999995</v>
      </c>
    </row>
    <row r="867" spans="4:29">
      <c r="D867" s="12">
        <v>861</v>
      </c>
      <c r="E867" s="36" t="s">
        <v>68</v>
      </c>
      <c r="F867" s="16" t="s">
        <v>10</v>
      </c>
      <c r="G867" s="14" t="s">
        <v>51</v>
      </c>
      <c r="H867" s="13" t="s">
        <v>90</v>
      </c>
      <c r="I867" s="13" t="s">
        <v>141</v>
      </c>
      <c r="J867" s="13" t="s">
        <v>214</v>
      </c>
      <c r="K867" s="13" t="s">
        <v>95</v>
      </c>
      <c r="L867" s="14">
        <v>15.6</v>
      </c>
      <c r="M867" s="14" t="s">
        <v>15</v>
      </c>
      <c r="N867" s="31">
        <v>1000000</v>
      </c>
      <c r="O867" s="14" t="s">
        <v>2</v>
      </c>
      <c r="P867" s="14" t="s">
        <v>47</v>
      </c>
      <c r="Q867" s="31">
        <v>10000</v>
      </c>
      <c r="R867" s="31">
        <v>1152</v>
      </c>
      <c r="S867" s="30">
        <v>0.20012128600000001</v>
      </c>
      <c r="T867" s="66">
        <f t="shared" si="117"/>
        <v>3.1218920616000001</v>
      </c>
      <c r="U867" s="66">
        <f t="shared" si="118"/>
        <v>1.3425872118582529E-2</v>
      </c>
      <c r="V867" s="38">
        <f t="shared" si="119"/>
        <v>0.53048150492880008</v>
      </c>
      <c r="W867" s="54">
        <v>2.6508000000000003</v>
      </c>
      <c r="X867" s="71" t="str">
        <f t="shared" si="125"/>
        <v>Q4 2023</v>
      </c>
      <c r="Y867" s="21">
        <f t="shared" si="120"/>
        <v>3840</v>
      </c>
      <c r="Z867" s="21">
        <f t="shared" si="121"/>
        <v>2160</v>
      </c>
      <c r="AA867" s="57">
        <f t="shared" si="122"/>
        <v>67088.676007121641</v>
      </c>
      <c r="AB867" s="59">
        <f t="shared" si="123"/>
        <v>1.7777777777777777</v>
      </c>
      <c r="AC867" s="61">
        <f t="shared" si="124"/>
        <v>396.23999999999995</v>
      </c>
    </row>
    <row r="868" spans="4:29">
      <c r="D868" s="12">
        <v>862</v>
      </c>
      <c r="E868" s="36" t="s">
        <v>68</v>
      </c>
      <c r="F868" s="16" t="s">
        <v>10</v>
      </c>
      <c r="G868" s="14" t="s">
        <v>51</v>
      </c>
      <c r="H868" s="13" t="s">
        <v>90</v>
      </c>
      <c r="I868" s="13" t="s">
        <v>184</v>
      </c>
      <c r="J868" s="13" t="s">
        <v>185</v>
      </c>
      <c r="K868" s="13" t="s">
        <v>95</v>
      </c>
      <c r="L868" s="14">
        <v>16</v>
      </c>
      <c r="M868" s="14" t="s">
        <v>186</v>
      </c>
      <c r="N868" s="31">
        <v>1000000</v>
      </c>
      <c r="O868" s="14" t="s">
        <v>2</v>
      </c>
      <c r="P868" s="14" t="s">
        <v>47</v>
      </c>
      <c r="Q868" s="31">
        <v>10000</v>
      </c>
      <c r="R868" s="31">
        <v>2596</v>
      </c>
      <c r="S868" s="30">
        <v>0.53365676200000001</v>
      </c>
      <c r="T868" s="66">
        <f t="shared" si="117"/>
        <v>8.5385081920000001</v>
      </c>
      <c r="U868" s="66">
        <f t="shared" si="118"/>
        <v>3.9613151965128775E-2</v>
      </c>
      <c r="V868" s="38">
        <f t="shared" si="119"/>
        <v>1.4146173447096002</v>
      </c>
      <c r="W868" s="54">
        <v>2.6508000000000003</v>
      </c>
      <c r="X868" s="71" t="str">
        <f t="shared" si="125"/>
        <v>Q4 2023</v>
      </c>
      <c r="Y868" s="21">
        <f t="shared" si="120"/>
        <v>3840</v>
      </c>
      <c r="Z868" s="21">
        <f t="shared" si="121"/>
        <v>2400</v>
      </c>
      <c r="AA868" s="57">
        <f t="shared" si="122"/>
        <v>74229.644943820225</v>
      </c>
      <c r="AB868" s="59">
        <f t="shared" si="123"/>
        <v>1.6</v>
      </c>
      <c r="AC868" s="61">
        <f t="shared" si="124"/>
        <v>406.4</v>
      </c>
    </row>
    <row r="869" spans="4:29">
      <c r="D869" s="12">
        <v>863</v>
      </c>
      <c r="E869" s="36" t="s">
        <v>68</v>
      </c>
      <c r="F869" s="16" t="s">
        <v>10</v>
      </c>
      <c r="G869" s="14" t="s">
        <v>51</v>
      </c>
      <c r="H869" s="13" t="s">
        <v>90</v>
      </c>
      <c r="I869" s="13" t="s">
        <v>195</v>
      </c>
      <c r="J869" s="13" t="s">
        <v>196</v>
      </c>
      <c r="K869" s="13" t="s">
        <v>43</v>
      </c>
      <c r="L869" s="14">
        <v>16.100000000000001</v>
      </c>
      <c r="M869" s="14" t="s">
        <v>143</v>
      </c>
      <c r="N869" s="31">
        <v>1000000</v>
      </c>
      <c r="O869" s="14" t="s">
        <v>2</v>
      </c>
      <c r="P869" s="14" t="s">
        <v>47</v>
      </c>
      <c r="Q869" s="31">
        <v>4000</v>
      </c>
      <c r="R869" s="31">
        <v>1000</v>
      </c>
      <c r="S869" s="30">
        <v>0.266828381</v>
      </c>
      <c r="T869" s="66">
        <f t="shared" si="117"/>
        <v>4.2959369341000002</v>
      </c>
      <c r="U869" s="66">
        <f t="shared" si="118"/>
        <v>1.9067062828787333E-2</v>
      </c>
      <c r="V869" s="38">
        <f t="shared" si="119"/>
        <v>0.70730867235480011</v>
      </c>
      <c r="W869" s="54">
        <v>2.6508000000000003</v>
      </c>
      <c r="X869" s="71" t="str">
        <f t="shared" si="125"/>
        <v>Q4 2023</v>
      </c>
      <c r="Y869" s="21">
        <f t="shared" si="120"/>
        <v>2560</v>
      </c>
      <c r="Z869" s="21">
        <f t="shared" si="121"/>
        <v>1440</v>
      </c>
      <c r="AA869" s="57">
        <f t="shared" si="122"/>
        <v>71458.151330563793</v>
      </c>
      <c r="AB869" s="59">
        <f t="shared" si="123"/>
        <v>1.7777777777777777</v>
      </c>
      <c r="AC869" s="61">
        <f t="shared" si="124"/>
        <v>408.94</v>
      </c>
    </row>
    <row r="870" spans="4:29">
      <c r="D870" s="12">
        <v>864</v>
      </c>
      <c r="E870" s="36" t="s">
        <v>68</v>
      </c>
      <c r="F870" s="16" t="s">
        <v>10</v>
      </c>
      <c r="G870" s="14" t="s">
        <v>51</v>
      </c>
      <c r="H870" s="13" t="s">
        <v>5</v>
      </c>
      <c r="I870" s="13" t="s">
        <v>31</v>
      </c>
      <c r="J870" s="13" t="s">
        <v>32</v>
      </c>
      <c r="K870" s="13" t="s">
        <v>33</v>
      </c>
      <c r="L870" s="14">
        <v>31.5</v>
      </c>
      <c r="M870" s="14" t="s">
        <v>34</v>
      </c>
      <c r="N870" s="31">
        <v>1000000</v>
      </c>
      <c r="O870" s="14" t="s">
        <v>1</v>
      </c>
      <c r="P870" s="14" t="s">
        <v>35</v>
      </c>
      <c r="Q870" s="31">
        <v>576</v>
      </c>
      <c r="R870" s="31">
        <v>576</v>
      </c>
      <c r="S870" s="30">
        <v>2.3053969999999998E-3</v>
      </c>
      <c r="T870" s="66">
        <f t="shared" si="117"/>
        <v>7.2620005500000001E-2</v>
      </c>
      <c r="U870" s="66">
        <f t="shared" si="118"/>
        <v>6.3061871568739357E-4</v>
      </c>
      <c r="V870" s="38">
        <f t="shared" si="119"/>
        <v>6.1111463676000004E-3</v>
      </c>
      <c r="W870" s="54">
        <v>2.6508000000000003</v>
      </c>
      <c r="X870" s="71" t="str">
        <f t="shared" si="125"/>
        <v>Q4 2023</v>
      </c>
      <c r="Y870" s="21">
        <f t="shared" si="120"/>
        <v>6016</v>
      </c>
      <c r="Z870" s="21">
        <f t="shared" si="121"/>
        <v>3384</v>
      </c>
      <c r="AA870" s="57">
        <f t="shared" si="122"/>
        <v>273540.18231454003</v>
      </c>
      <c r="AB870" s="59">
        <f t="shared" si="123"/>
        <v>1.7777777777777777</v>
      </c>
      <c r="AC870" s="61">
        <f t="shared" si="124"/>
        <v>800.09999999999991</v>
      </c>
    </row>
    <row r="871" spans="4:29">
      <c r="D871" s="12">
        <v>865</v>
      </c>
      <c r="E871" s="36" t="s">
        <v>68</v>
      </c>
      <c r="F871" s="16" t="s">
        <v>10</v>
      </c>
      <c r="G871" s="14" t="s">
        <v>51</v>
      </c>
      <c r="H871" s="13" t="s">
        <v>5</v>
      </c>
      <c r="I871" s="13" t="s">
        <v>41</v>
      </c>
      <c r="J871" s="13" t="s">
        <v>42</v>
      </c>
      <c r="K871" s="13" t="s">
        <v>43</v>
      </c>
      <c r="L871" s="14">
        <v>31.5</v>
      </c>
      <c r="M871" s="14" t="s">
        <v>15</v>
      </c>
      <c r="N871" s="31">
        <v>1000000</v>
      </c>
      <c r="O871" s="14" t="s">
        <v>1</v>
      </c>
      <c r="P871" s="14" t="s">
        <v>35</v>
      </c>
      <c r="Q871" s="31">
        <v>5000</v>
      </c>
      <c r="R871" s="31">
        <v>1152</v>
      </c>
      <c r="S871" s="30">
        <v>0.13341418999999999</v>
      </c>
      <c r="T871" s="66">
        <f t="shared" si="117"/>
        <v>4.2025469849999997</v>
      </c>
      <c r="U871" s="66">
        <f t="shared" si="118"/>
        <v>3.6494141855946675E-2</v>
      </c>
      <c r="V871" s="38">
        <f t="shared" si="119"/>
        <v>0.35365433485199999</v>
      </c>
      <c r="W871" s="54">
        <v>2.6508000000000003</v>
      </c>
      <c r="X871" s="71" t="str">
        <f t="shared" si="125"/>
        <v>Q4 2023</v>
      </c>
      <c r="Y871" s="21">
        <f t="shared" si="120"/>
        <v>3840</v>
      </c>
      <c r="Z871" s="21">
        <f t="shared" si="121"/>
        <v>2160</v>
      </c>
      <c r="AA871" s="57">
        <f t="shared" si="122"/>
        <v>273540.18231454003</v>
      </c>
      <c r="AB871" s="59">
        <f t="shared" si="123"/>
        <v>1.7777777777777777</v>
      </c>
      <c r="AC871" s="61">
        <f t="shared" si="124"/>
        <v>800.09999999999991</v>
      </c>
    </row>
    <row r="872" spans="4:29">
      <c r="D872" s="12">
        <v>866</v>
      </c>
      <c r="E872" s="36" t="s">
        <v>68</v>
      </c>
      <c r="F872" s="16" t="s">
        <v>10</v>
      </c>
      <c r="G872" s="14" t="s">
        <v>51</v>
      </c>
      <c r="H872" s="13" t="s">
        <v>5</v>
      </c>
      <c r="I872" s="13" t="s">
        <v>41</v>
      </c>
      <c r="J872" s="13" t="s">
        <v>44</v>
      </c>
      <c r="K872" s="13" t="s">
        <v>43</v>
      </c>
      <c r="L872" s="14">
        <v>31.5</v>
      </c>
      <c r="M872" s="14" t="s">
        <v>15</v>
      </c>
      <c r="N872" s="31">
        <v>1000000</v>
      </c>
      <c r="O872" s="14" t="s">
        <v>1</v>
      </c>
      <c r="P872" s="14" t="s">
        <v>35</v>
      </c>
      <c r="Q872" s="31">
        <v>4608</v>
      </c>
      <c r="R872" s="31">
        <v>576</v>
      </c>
      <c r="S872" s="30">
        <v>0.122954518</v>
      </c>
      <c r="T872" s="66">
        <f t="shared" si="117"/>
        <v>3.8730673169999998</v>
      </c>
      <c r="U872" s="66">
        <f t="shared" si="118"/>
        <v>3.3633001270116397E-2</v>
      </c>
      <c r="V872" s="38">
        <f t="shared" si="119"/>
        <v>0.32592783631440003</v>
      </c>
      <c r="W872" s="54">
        <v>2.6508000000000003</v>
      </c>
      <c r="X872" s="71" t="str">
        <f t="shared" si="125"/>
        <v>Q4 2023</v>
      </c>
      <c r="Y872" s="21">
        <f t="shared" si="120"/>
        <v>3840</v>
      </c>
      <c r="Z872" s="21">
        <f t="shared" si="121"/>
        <v>2160</v>
      </c>
      <c r="AA872" s="57">
        <f t="shared" si="122"/>
        <v>273540.18231454003</v>
      </c>
      <c r="AB872" s="59">
        <f t="shared" si="123"/>
        <v>1.7777777777777777</v>
      </c>
      <c r="AC872" s="61">
        <f t="shared" si="124"/>
        <v>800.09999999999991</v>
      </c>
    </row>
    <row r="873" spans="4:29">
      <c r="D873" s="12">
        <v>867</v>
      </c>
      <c r="E873" s="36" t="s">
        <v>68</v>
      </c>
      <c r="F873" s="16" t="s">
        <v>10</v>
      </c>
      <c r="G873" s="14" t="s">
        <v>51</v>
      </c>
      <c r="H873" s="13" t="s">
        <v>5</v>
      </c>
      <c r="I873" s="13" t="s">
        <v>41</v>
      </c>
      <c r="J873" s="13" t="s">
        <v>113</v>
      </c>
      <c r="K873" s="13" t="s">
        <v>43</v>
      </c>
      <c r="L873" s="14">
        <v>31.5</v>
      </c>
      <c r="M873" s="14" t="s">
        <v>15</v>
      </c>
      <c r="N873" s="31">
        <v>1000000</v>
      </c>
      <c r="O873" s="14" t="s">
        <v>1</v>
      </c>
      <c r="P873" s="14" t="s">
        <v>35</v>
      </c>
      <c r="Q873" s="31">
        <v>4608</v>
      </c>
      <c r="R873" s="31">
        <v>576</v>
      </c>
      <c r="S873" s="30">
        <v>0.122954518</v>
      </c>
      <c r="T873" s="66">
        <f t="shared" si="117"/>
        <v>3.8730673169999998</v>
      </c>
      <c r="U873" s="66">
        <f t="shared" si="118"/>
        <v>3.3633001270116397E-2</v>
      </c>
      <c r="V873" s="38">
        <f t="shared" si="119"/>
        <v>0.32592783631440003</v>
      </c>
      <c r="W873" s="54">
        <v>2.6508000000000003</v>
      </c>
      <c r="X873" s="71" t="str">
        <f t="shared" si="125"/>
        <v>Q4 2023</v>
      </c>
      <c r="Y873" s="21">
        <f t="shared" si="120"/>
        <v>3840</v>
      </c>
      <c r="Z873" s="21">
        <f t="shared" si="121"/>
        <v>2160</v>
      </c>
      <c r="AA873" s="57">
        <f t="shared" si="122"/>
        <v>273540.18231454003</v>
      </c>
      <c r="AB873" s="59">
        <f t="shared" si="123"/>
        <v>1.7777777777777777</v>
      </c>
      <c r="AC873" s="61">
        <f t="shared" si="124"/>
        <v>800.09999999999991</v>
      </c>
    </row>
    <row r="874" spans="4:29">
      <c r="D874" s="12">
        <v>868</v>
      </c>
      <c r="E874" s="36" t="s">
        <v>68</v>
      </c>
      <c r="F874" s="16" t="s">
        <v>10</v>
      </c>
      <c r="G874" s="14" t="s">
        <v>51</v>
      </c>
      <c r="H874" s="13" t="s">
        <v>5</v>
      </c>
      <c r="I874" s="13" t="s">
        <v>41</v>
      </c>
      <c r="J874" s="13" t="s">
        <v>116</v>
      </c>
      <c r="K874" s="13" t="s">
        <v>43</v>
      </c>
      <c r="L874" s="14">
        <v>27</v>
      </c>
      <c r="M874" s="14" t="s">
        <v>117</v>
      </c>
      <c r="N874" s="31">
        <v>1000000</v>
      </c>
      <c r="O874" s="14" t="s">
        <v>1</v>
      </c>
      <c r="P874" s="14" t="s">
        <v>35</v>
      </c>
      <c r="Q874" s="31">
        <v>2304</v>
      </c>
      <c r="R874" s="31">
        <v>576</v>
      </c>
      <c r="S874" s="30">
        <v>4.6107943999999998E-2</v>
      </c>
      <c r="T874" s="66">
        <f t="shared" si="117"/>
        <v>1.244914488</v>
      </c>
      <c r="U874" s="66">
        <f t="shared" si="118"/>
        <v>7.724172301642759E-3</v>
      </c>
      <c r="V874" s="38">
        <f t="shared" si="119"/>
        <v>0.12222293795520001</v>
      </c>
      <c r="W874" s="54">
        <v>2.6508000000000003</v>
      </c>
      <c r="X874" s="71" t="str">
        <f t="shared" si="125"/>
        <v>Q4 2023</v>
      </c>
      <c r="Y874" s="21">
        <f t="shared" si="120"/>
        <v>3440</v>
      </c>
      <c r="Z874" s="21">
        <f t="shared" si="121"/>
        <v>1440</v>
      </c>
      <c r="AA874" s="57">
        <f t="shared" si="122"/>
        <v>167523.67664979291</v>
      </c>
      <c r="AB874" s="59">
        <f t="shared" si="123"/>
        <v>2.3888888888888888</v>
      </c>
      <c r="AC874" s="61">
        <f t="shared" si="124"/>
        <v>685.8</v>
      </c>
    </row>
    <row r="875" spans="4:29">
      <c r="D875" s="12">
        <v>869</v>
      </c>
      <c r="E875" s="36" t="s">
        <v>68</v>
      </c>
      <c r="F875" s="16" t="s">
        <v>10</v>
      </c>
      <c r="G875" s="14" t="s">
        <v>51</v>
      </c>
      <c r="H875" s="13" t="s">
        <v>5</v>
      </c>
      <c r="I875" s="13" t="s">
        <v>54</v>
      </c>
      <c r="J875" s="13" t="s">
        <v>55</v>
      </c>
      <c r="K875" s="13" t="s">
        <v>43</v>
      </c>
      <c r="L875" s="14">
        <v>31.5</v>
      </c>
      <c r="M875" s="14" t="s">
        <v>15</v>
      </c>
      <c r="N875" s="31">
        <v>1000000</v>
      </c>
      <c r="O875" s="14" t="s">
        <v>1</v>
      </c>
      <c r="P875" s="14" t="s">
        <v>35</v>
      </c>
      <c r="Q875" s="31">
        <v>2304</v>
      </c>
      <c r="R875" s="31">
        <v>1152</v>
      </c>
      <c r="S875" s="30">
        <v>4.6107943999999998E-2</v>
      </c>
      <c r="T875" s="66">
        <f t="shared" si="117"/>
        <v>1.4524002359999999</v>
      </c>
      <c r="U875" s="66">
        <f t="shared" si="118"/>
        <v>1.2612375407908601E-2</v>
      </c>
      <c r="V875" s="38">
        <f t="shared" si="119"/>
        <v>0.12222293795520001</v>
      </c>
      <c r="W875" s="54">
        <v>2.6508000000000003</v>
      </c>
      <c r="X875" s="71" t="str">
        <f t="shared" si="125"/>
        <v>Q4 2023</v>
      </c>
      <c r="Y875" s="21">
        <f t="shared" si="120"/>
        <v>3840</v>
      </c>
      <c r="Z875" s="21">
        <f t="shared" si="121"/>
        <v>2160</v>
      </c>
      <c r="AA875" s="57">
        <f t="shared" si="122"/>
        <v>273540.18231454003</v>
      </c>
      <c r="AB875" s="59">
        <f t="shared" si="123"/>
        <v>1.7777777777777777</v>
      </c>
      <c r="AC875" s="61">
        <f t="shared" si="124"/>
        <v>800.09999999999991</v>
      </c>
    </row>
    <row r="876" spans="4:29">
      <c r="D876" s="12">
        <v>870</v>
      </c>
      <c r="E876" s="36" t="s">
        <v>68</v>
      </c>
      <c r="F876" s="16" t="s">
        <v>10</v>
      </c>
      <c r="G876" s="14" t="s">
        <v>51</v>
      </c>
      <c r="H876" s="13" t="s">
        <v>5</v>
      </c>
      <c r="I876" s="13" t="s">
        <v>54</v>
      </c>
      <c r="J876" s="13" t="s">
        <v>114</v>
      </c>
      <c r="K876" s="13" t="s">
        <v>43</v>
      </c>
      <c r="L876" s="14">
        <v>27</v>
      </c>
      <c r="M876" s="14" t="s">
        <v>15</v>
      </c>
      <c r="N876" s="31">
        <v>1000000</v>
      </c>
      <c r="O876" s="14" t="s">
        <v>1</v>
      </c>
      <c r="P876" s="14" t="s">
        <v>35</v>
      </c>
      <c r="Q876" s="31">
        <v>2304</v>
      </c>
      <c r="R876" s="31">
        <v>512</v>
      </c>
      <c r="S876" s="30">
        <v>6.1477258999999999E-2</v>
      </c>
      <c r="T876" s="66">
        <f t="shared" si="117"/>
        <v>1.6598859930000001</v>
      </c>
      <c r="U876" s="66">
        <f t="shared" si="118"/>
        <v>1.2354980058410103E-2</v>
      </c>
      <c r="V876" s="38">
        <f t="shared" si="119"/>
        <v>0.16296391815720002</v>
      </c>
      <c r="W876" s="54">
        <v>2.6508000000000003</v>
      </c>
      <c r="X876" s="71" t="str">
        <f t="shared" si="125"/>
        <v>Q4 2023</v>
      </c>
      <c r="Y876" s="21">
        <f t="shared" si="120"/>
        <v>3840</v>
      </c>
      <c r="Z876" s="21">
        <f t="shared" si="121"/>
        <v>2160</v>
      </c>
      <c r="AA876" s="57">
        <f t="shared" si="122"/>
        <v>200968.29721068247</v>
      </c>
      <c r="AB876" s="59">
        <f t="shared" si="123"/>
        <v>1.7777777777777777</v>
      </c>
      <c r="AC876" s="61">
        <f t="shared" si="124"/>
        <v>685.8</v>
      </c>
    </row>
    <row r="877" spans="4:29">
      <c r="D877" s="12">
        <v>871</v>
      </c>
      <c r="E877" s="36" t="s">
        <v>68</v>
      </c>
      <c r="F877" s="16" t="s">
        <v>10</v>
      </c>
      <c r="G877" s="14" t="s">
        <v>51</v>
      </c>
      <c r="H877" s="13" t="s">
        <v>5</v>
      </c>
      <c r="I877" s="13" t="s">
        <v>54</v>
      </c>
      <c r="J877" s="13" t="s">
        <v>128</v>
      </c>
      <c r="K877" s="13" t="s">
        <v>43</v>
      </c>
      <c r="L877" s="14">
        <v>31.5</v>
      </c>
      <c r="M877" s="14" t="s">
        <v>15</v>
      </c>
      <c r="N877" s="31">
        <v>1000000</v>
      </c>
      <c r="O877" s="14" t="s">
        <v>1</v>
      </c>
      <c r="P877" s="14" t="s">
        <v>35</v>
      </c>
      <c r="Q877" s="31">
        <v>2304</v>
      </c>
      <c r="R877" s="31">
        <v>576</v>
      </c>
      <c r="S877" s="30">
        <v>3.0738629E-2</v>
      </c>
      <c r="T877" s="66">
        <f t="shared" si="117"/>
        <v>0.96826681349999999</v>
      </c>
      <c r="U877" s="66">
        <f t="shared" si="118"/>
        <v>8.4082501807590075E-3</v>
      </c>
      <c r="V877" s="38">
        <f t="shared" si="119"/>
        <v>8.148195775320001E-2</v>
      </c>
      <c r="W877" s="54">
        <v>2.6508000000000003</v>
      </c>
      <c r="X877" s="71" t="str">
        <f t="shared" si="125"/>
        <v>Q4 2023</v>
      </c>
      <c r="Y877" s="21">
        <f t="shared" si="120"/>
        <v>3840</v>
      </c>
      <c r="Z877" s="21">
        <f t="shared" si="121"/>
        <v>2160</v>
      </c>
      <c r="AA877" s="57">
        <f t="shared" si="122"/>
        <v>273540.18231454003</v>
      </c>
      <c r="AB877" s="59">
        <f t="shared" si="123"/>
        <v>1.7777777777777777</v>
      </c>
      <c r="AC877" s="61">
        <f t="shared" si="124"/>
        <v>800.09999999999991</v>
      </c>
    </row>
    <row r="878" spans="4:29">
      <c r="D878" s="12">
        <v>872</v>
      </c>
      <c r="E878" s="36" t="s">
        <v>68</v>
      </c>
      <c r="F878" s="16" t="s">
        <v>10</v>
      </c>
      <c r="G878" s="14" t="s">
        <v>51</v>
      </c>
      <c r="H878" s="13" t="s">
        <v>5</v>
      </c>
      <c r="I878" s="13" t="s">
        <v>54</v>
      </c>
      <c r="J878" s="13" t="s">
        <v>118</v>
      </c>
      <c r="K878" s="13" t="s">
        <v>43</v>
      </c>
      <c r="L878" s="14">
        <v>31.5</v>
      </c>
      <c r="M878" s="14" t="s">
        <v>15</v>
      </c>
      <c r="N878" s="31">
        <v>1000000</v>
      </c>
      <c r="O878" s="14" t="s">
        <v>1</v>
      </c>
      <c r="P878" s="14" t="s">
        <v>35</v>
      </c>
      <c r="Q878" s="31">
        <v>2304</v>
      </c>
      <c r="R878" s="31">
        <v>576</v>
      </c>
      <c r="S878" s="30">
        <v>4.6107943999999998E-2</v>
      </c>
      <c r="T878" s="66">
        <f t="shared" si="117"/>
        <v>1.4524002359999999</v>
      </c>
      <c r="U878" s="66">
        <f t="shared" si="118"/>
        <v>1.2612375407908601E-2</v>
      </c>
      <c r="V878" s="38">
        <f t="shared" si="119"/>
        <v>0.12222293795520001</v>
      </c>
      <c r="W878" s="54">
        <v>2.6508000000000003</v>
      </c>
      <c r="X878" s="71" t="str">
        <f t="shared" si="125"/>
        <v>Q4 2023</v>
      </c>
      <c r="Y878" s="21">
        <f t="shared" si="120"/>
        <v>3840</v>
      </c>
      <c r="Z878" s="21">
        <f t="shared" si="121"/>
        <v>2160</v>
      </c>
      <c r="AA878" s="57">
        <f t="shared" si="122"/>
        <v>273540.18231454003</v>
      </c>
      <c r="AB878" s="59">
        <f t="shared" si="123"/>
        <v>1.7777777777777777</v>
      </c>
      <c r="AC878" s="61">
        <f t="shared" si="124"/>
        <v>800.09999999999991</v>
      </c>
    </row>
    <row r="879" spans="4:29">
      <c r="D879" s="12">
        <v>873</v>
      </c>
      <c r="E879" s="36" t="s">
        <v>68</v>
      </c>
      <c r="F879" s="16" t="s">
        <v>10</v>
      </c>
      <c r="G879" s="14" t="s">
        <v>51</v>
      </c>
      <c r="H879" s="13" t="s">
        <v>5</v>
      </c>
      <c r="I879" s="13" t="s">
        <v>54</v>
      </c>
      <c r="J879" s="13" t="s">
        <v>199</v>
      </c>
      <c r="K879" s="13" t="s">
        <v>43</v>
      </c>
      <c r="L879" s="14">
        <v>31.5</v>
      </c>
      <c r="M879" s="14" t="s">
        <v>117</v>
      </c>
      <c r="N879" s="31">
        <v>1000000</v>
      </c>
      <c r="O879" s="14" t="s">
        <v>1</v>
      </c>
      <c r="P879" s="14" t="s">
        <v>35</v>
      </c>
      <c r="Q879" s="31">
        <v>2304</v>
      </c>
      <c r="R879" s="31">
        <v>1152</v>
      </c>
      <c r="S879" s="30">
        <v>9.2215890000000005E-3</v>
      </c>
      <c r="T879" s="66">
        <f t="shared" si="117"/>
        <v>0.2904800535</v>
      </c>
      <c r="U879" s="66">
        <f t="shared" si="118"/>
        <v>2.1026913943841966E-3</v>
      </c>
      <c r="V879" s="38">
        <f t="shared" si="119"/>
        <v>2.4444588121200005E-2</v>
      </c>
      <c r="W879" s="54">
        <v>2.6508000000000003</v>
      </c>
      <c r="X879" s="71" t="str">
        <f t="shared" si="125"/>
        <v>Q4 2023</v>
      </c>
      <c r="Y879" s="21">
        <f t="shared" si="120"/>
        <v>3440</v>
      </c>
      <c r="Z879" s="21">
        <f t="shared" si="121"/>
        <v>1440</v>
      </c>
      <c r="AA879" s="57">
        <f t="shared" si="122"/>
        <v>228018.33766221811</v>
      </c>
      <c r="AB879" s="59">
        <f t="shared" si="123"/>
        <v>2.3888888888888888</v>
      </c>
      <c r="AC879" s="61">
        <f t="shared" si="124"/>
        <v>800.09999999999991</v>
      </c>
    </row>
    <row r="880" spans="4:29">
      <c r="D880" s="12">
        <v>874</v>
      </c>
      <c r="E880" s="36" t="s">
        <v>68</v>
      </c>
      <c r="F880" s="16" t="s">
        <v>10</v>
      </c>
      <c r="G880" s="14" t="s">
        <v>51</v>
      </c>
      <c r="H880" s="13" t="s">
        <v>5</v>
      </c>
      <c r="I880" s="13" t="s">
        <v>54</v>
      </c>
      <c r="J880" s="13" t="s">
        <v>203</v>
      </c>
      <c r="K880" s="13" t="s">
        <v>43</v>
      </c>
      <c r="L880" s="14">
        <v>34</v>
      </c>
      <c r="M880" s="14" t="s">
        <v>117</v>
      </c>
      <c r="N880" s="31">
        <v>1000000</v>
      </c>
      <c r="O880" s="14" t="s">
        <v>1</v>
      </c>
      <c r="P880" s="14" t="s">
        <v>35</v>
      </c>
      <c r="Q880" s="31">
        <v>9216</v>
      </c>
      <c r="R880" s="31">
        <v>2304</v>
      </c>
      <c r="S880" s="30">
        <v>1.2295452E-2</v>
      </c>
      <c r="T880" s="66">
        <f t="shared" si="117"/>
        <v>0.41804536800000003</v>
      </c>
      <c r="U880" s="66">
        <f t="shared" si="118"/>
        <v>3.2662618653338448E-3</v>
      </c>
      <c r="V880" s="38">
        <f t="shared" si="119"/>
        <v>3.2592784161600004E-2</v>
      </c>
      <c r="W880" s="54">
        <v>2.6508000000000003</v>
      </c>
      <c r="X880" s="71" t="str">
        <f t="shared" si="125"/>
        <v>Q4 2023</v>
      </c>
      <c r="Y880" s="21">
        <f t="shared" si="120"/>
        <v>3440</v>
      </c>
      <c r="Z880" s="21">
        <f t="shared" si="121"/>
        <v>1440</v>
      </c>
      <c r="AA880" s="57">
        <f t="shared" si="122"/>
        <v>265647.97010584443</v>
      </c>
      <c r="AB880" s="59">
        <f t="shared" si="123"/>
        <v>2.3888888888888888</v>
      </c>
      <c r="AC880" s="61">
        <f t="shared" si="124"/>
        <v>863.59999999999991</v>
      </c>
    </row>
    <row r="881" spans="4:29">
      <c r="D881" s="12">
        <v>875</v>
      </c>
      <c r="E881" s="36" t="s">
        <v>68</v>
      </c>
      <c r="F881" s="16" t="s">
        <v>10</v>
      </c>
      <c r="G881" s="14" t="s">
        <v>51</v>
      </c>
      <c r="H881" s="13" t="s">
        <v>5</v>
      </c>
      <c r="I881" s="13" t="s">
        <v>54</v>
      </c>
      <c r="J881" s="13" t="s">
        <v>204</v>
      </c>
      <c r="K881" s="13" t="s">
        <v>43</v>
      </c>
      <c r="L881" s="14">
        <v>57</v>
      </c>
      <c r="M881" s="14" t="s">
        <v>205</v>
      </c>
      <c r="N881" s="31">
        <v>1000000</v>
      </c>
      <c r="O881" s="14" t="s">
        <v>1</v>
      </c>
      <c r="P881" s="14" t="s">
        <v>35</v>
      </c>
      <c r="Q881" s="31">
        <v>9216</v>
      </c>
      <c r="R881" s="31">
        <v>2304</v>
      </c>
      <c r="S881" s="30">
        <v>1.2295452E-2</v>
      </c>
      <c r="T881" s="66">
        <f t="shared" si="117"/>
        <v>0.70084076400000006</v>
      </c>
      <c r="U881" s="66">
        <f t="shared" si="118"/>
        <v>6.7172552747453134E-3</v>
      </c>
      <c r="V881" s="38">
        <f t="shared" si="119"/>
        <v>3.2592784161600004E-2</v>
      </c>
      <c r="W881" s="54">
        <v>2.6508000000000003</v>
      </c>
      <c r="X881" s="71" t="str">
        <f t="shared" si="125"/>
        <v>Q4 2023</v>
      </c>
      <c r="Y881" s="21">
        <f t="shared" si="120"/>
        <v>7680</v>
      </c>
      <c r="Z881" s="21">
        <f t="shared" si="121"/>
        <v>2160</v>
      </c>
      <c r="AA881" s="57">
        <f t="shared" si="122"/>
        <v>546320.32028959272</v>
      </c>
      <c r="AB881" s="59">
        <f t="shared" si="123"/>
        <v>3.5555555555555554</v>
      </c>
      <c r="AC881" s="61">
        <f t="shared" si="124"/>
        <v>1447.8</v>
      </c>
    </row>
    <row r="882" spans="4:29">
      <c r="D882" s="12">
        <v>876</v>
      </c>
      <c r="E882" s="36" t="s">
        <v>68</v>
      </c>
      <c r="F882" s="16" t="s">
        <v>10</v>
      </c>
      <c r="G882" s="14" t="s">
        <v>51</v>
      </c>
      <c r="H882" s="13" t="s">
        <v>5</v>
      </c>
      <c r="I882" s="13" t="s">
        <v>217</v>
      </c>
      <c r="J882" s="13" t="s">
        <v>218</v>
      </c>
      <c r="K882" s="13" t="s">
        <v>43</v>
      </c>
      <c r="L882" s="14">
        <v>32</v>
      </c>
      <c r="M882" s="14" t="s">
        <v>15</v>
      </c>
      <c r="N882" s="31">
        <v>1000000</v>
      </c>
      <c r="O882" s="14" t="s">
        <v>1</v>
      </c>
      <c r="P882" s="14" t="s">
        <v>35</v>
      </c>
      <c r="Q882" s="31">
        <v>4608</v>
      </c>
      <c r="R882" s="31">
        <v>1152</v>
      </c>
      <c r="S882" s="30">
        <v>9.2215887999999996E-2</v>
      </c>
      <c r="T882" s="66">
        <f t="shared" si="117"/>
        <v>2.9509084159999999</v>
      </c>
      <c r="U882" s="66">
        <f t="shared" si="118"/>
        <v>2.6031891998384293E-2</v>
      </c>
      <c r="V882" s="38">
        <f t="shared" si="119"/>
        <v>0.24444587591040001</v>
      </c>
      <c r="W882" s="54">
        <v>2.6508000000000003</v>
      </c>
      <c r="X882" s="71" t="str">
        <f t="shared" si="125"/>
        <v>Q4 2023</v>
      </c>
      <c r="Y882" s="21">
        <f t="shared" si="120"/>
        <v>3840</v>
      </c>
      <c r="Z882" s="21">
        <f t="shared" si="121"/>
        <v>2160</v>
      </c>
      <c r="AA882" s="57">
        <f t="shared" si="122"/>
        <v>282292.91679525218</v>
      </c>
      <c r="AB882" s="59">
        <f t="shared" si="123"/>
        <v>1.7777777777777777</v>
      </c>
      <c r="AC882" s="61">
        <f t="shared" si="124"/>
        <v>812.8</v>
      </c>
    </row>
    <row r="883" spans="4:29">
      <c r="D883" s="12">
        <v>877</v>
      </c>
      <c r="E883" s="36" t="s">
        <v>68</v>
      </c>
      <c r="F883" s="16" t="s">
        <v>10</v>
      </c>
      <c r="G883" s="14" t="s">
        <v>51</v>
      </c>
      <c r="H883" s="13" t="s">
        <v>5</v>
      </c>
      <c r="I883" s="13" t="s">
        <v>105</v>
      </c>
      <c r="J883" s="13" t="s">
        <v>106</v>
      </c>
      <c r="K883" s="13" t="s">
        <v>33</v>
      </c>
      <c r="L883" s="14">
        <v>31.5</v>
      </c>
      <c r="M883" s="14" t="s">
        <v>15</v>
      </c>
      <c r="N883" s="31">
        <v>1000000</v>
      </c>
      <c r="O883" s="14" t="s">
        <v>1</v>
      </c>
      <c r="P883" s="14" t="s">
        <v>35</v>
      </c>
      <c r="Q883" s="31">
        <v>5000</v>
      </c>
      <c r="R883" s="31">
        <v>1152</v>
      </c>
      <c r="S883" s="30">
        <v>0.13341418999999999</v>
      </c>
      <c r="T883" s="66">
        <f t="shared" si="117"/>
        <v>4.2025469849999997</v>
      </c>
      <c r="U883" s="66">
        <f t="shared" si="118"/>
        <v>3.6494141855946675E-2</v>
      </c>
      <c r="V883" s="38">
        <f t="shared" si="119"/>
        <v>0.35365433485199999</v>
      </c>
      <c r="W883" s="54">
        <v>2.6508000000000003</v>
      </c>
      <c r="X883" s="71" t="str">
        <f t="shared" si="125"/>
        <v>Q4 2023</v>
      </c>
      <c r="Y883" s="21">
        <f t="shared" si="120"/>
        <v>3840</v>
      </c>
      <c r="Z883" s="21">
        <f t="shared" si="121"/>
        <v>2160</v>
      </c>
      <c r="AA883" s="57">
        <f t="shared" si="122"/>
        <v>273540.18231454003</v>
      </c>
      <c r="AB883" s="59">
        <f t="shared" si="123"/>
        <v>1.7777777777777777</v>
      </c>
      <c r="AC883" s="61">
        <f t="shared" si="124"/>
        <v>800.09999999999991</v>
      </c>
    </row>
    <row r="884" spans="4:29">
      <c r="D884" s="12">
        <v>878</v>
      </c>
      <c r="E884" s="36" t="s">
        <v>68</v>
      </c>
      <c r="F884" s="16" t="s">
        <v>10</v>
      </c>
      <c r="G884" s="14" t="s">
        <v>51</v>
      </c>
      <c r="H884" s="13" t="s">
        <v>5</v>
      </c>
      <c r="I884" s="13" t="s">
        <v>96</v>
      </c>
      <c r="J884" s="13" t="s">
        <v>61</v>
      </c>
      <c r="K884" s="13" t="s">
        <v>33</v>
      </c>
      <c r="L884" s="14">
        <v>27</v>
      </c>
      <c r="M884" s="14" t="s">
        <v>15</v>
      </c>
      <c r="N884" s="31">
        <v>80000000</v>
      </c>
      <c r="O884" s="14" t="s">
        <v>1</v>
      </c>
      <c r="P884" s="14" t="s">
        <v>35</v>
      </c>
      <c r="Q884" s="31">
        <v>2304</v>
      </c>
      <c r="R884" s="31">
        <v>576</v>
      </c>
      <c r="S884" s="30">
        <v>0.122954518</v>
      </c>
      <c r="T884" s="66">
        <f t="shared" si="117"/>
        <v>3.3197719860000001</v>
      </c>
      <c r="U884" s="66">
        <f t="shared" si="118"/>
        <v>2.4709960116820206E-2</v>
      </c>
      <c r="V884" s="38">
        <f t="shared" si="119"/>
        <v>0.32592783631440003</v>
      </c>
      <c r="W884" s="54">
        <v>2.6508000000000003</v>
      </c>
      <c r="X884" s="71" t="str">
        <f t="shared" si="125"/>
        <v>Q4 2023</v>
      </c>
      <c r="Y884" s="21">
        <f t="shared" si="120"/>
        <v>3840</v>
      </c>
      <c r="Z884" s="21">
        <f t="shared" si="121"/>
        <v>2160</v>
      </c>
      <c r="AA884" s="57">
        <f t="shared" si="122"/>
        <v>200968.29721068247</v>
      </c>
      <c r="AB884" s="59">
        <f t="shared" si="123"/>
        <v>1.7777777777777777</v>
      </c>
      <c r="AC884" s="61">
        <f t="shared" si="124"/>
        <v>685.8</v>
      </c>
    </row>
    <row r="885" spans="4:29">
      <c r="D885" s="12">
        <v>879</v>
      </c>
      <c r="E885" s="36" t="s">
        <v>68</v>
      </c>
      <c r="F885" s="16" t="s">
        <v>10</v>
      </c>
      <c r="G885" s="14" t="s">
        <v>51</v>
      </c>
      <c r="H885" s="13" t="s">
        <v>5</v>
      </c>
      <c r="I885" s="13" t="s">
        <v>96</v>
      </c>
      <c r="J885" s="13" t="s">
        <v>129</v>
      </c>
      <c r="K885" s="13" t="s">
        <v>33</v>
      </c>
      <c r="L885" s="14">
        <v>27</v>
      </c>
      <c r="M885" s="14" t="s">
        <v>143</v>
      </c>
      <c r="N885" s="31">
        <v>1000000</v>
      </c>
      <c r="O885" s="14" t="s">
        <v>1</v>
      </c>
      <c r="P885" s="14" t="s">
        <v>35</v>
      </c>
      <c r="Q885" s="31">
        <v>2304</v>
      </c>
      <c r="R885" s="31">
        <v>576</v>
      </c>
      <c r="S885" s="30">
        <v>7.6846574000000001E-2</v>
      </c>
      <c r="T885" s="66">
        <f t="shared" si="117"/>
        <v>2.0748574980000001</v>
      </c>
      <c r="U885" s="66">
        <f t="shared" si="118"/>
        <v>1.5443725123254703E-2</v>
      </c>
      <c r="V885" s="38">
        <f t="shared" si="119"/>
        <v>0.20370489835920003</v>
      </c>
      <c r="W885" s="54">
        <v>2.6508000000000003</v>
      </c>
      <c r="X885" s="71" t="str">
        <f t="shared" si="125"/>
        <v>Q4 2023</v>
      </c>
      <c r="Y885" s="21">
        <f t="shared" si="120"/>
        <v>2560</v>
      </c>
      <c r="Z885" s="21">
        <f t="shared" si="121"/>
        <v>1440</v>
      </c>
      <c r="AA885" s="57">
        <f t="shared" si="122"/>
        <v>200968.29721068247</v>
      </c>
      <c r="AB885" s="59">
        <f t="shared" si="123"/>
        <v>1.7777777777777777</v>
      </c>
      <c r="AC885" s="61">
        <f t="shared" si="124"/>
        <v>685.8</v>
      </c>
    </row>
    <row r="886" spans="4:29">
      <c r="D886" s="12">
        <v>880</v>
      </c>
      <c r="E886" s="36" t="s">
        <v>68</v>
      </c>
      <c r="F886" s="16" t="s">
        <v>10</v>
      </c>
      <c r="G886" s="14" t="s">
        <v>51</v>
      </c>
      <c r="H886" s="13" t="s">
        <v>5</v>
      </c>
      <c r="I886" s="13" t="s">
        <v>96</v>
      </c>
      <c r="J886" s="13" t="s">
        <v>130</v>
      </c>
      <c r="K886" s="13" t="s">
        <v>33</v>
      </c>
      <c r="L886" s="14">
        <v>27</v>
      </c>
      <c r="M886" s="14" t="s">
        <v>143</v>
      </c>
      <c r="N886" s="31">
        <v>1000000</v>
      </c>
      <c r="O886" s="14" t="s">
        <v>1</v>
      </c>
      <c r="P886" s="14" t="s">
        <v>35</v>
      </c>
      <c r="Q886" s="31">
        <v>2304</v>
      </c>
      <c r="R886" s="31">
        <v>576</v>
      </c>
      <c r="S886" s="30">
        <v>9.2215887999999996E-2</v>
      </c>
      <c r="T886" s="66">
        <f t="shared" si="117"/>
        <v>2.4898289760000001</v>
      </c>
      <c r="U886" s="66">
        <f t="shared" si="118"/>
        <v>1.8532469987131008E-2</v>
      </c>
      <c r="V886" s="38">
        <f t="shared" si="119"/>
        <v>0.24444587591040001</v>
      </c>
      <c r="W886" s="54">
        <v>2.6508000000000003</v>
      </c>
      <c r="X886" s="71" t="str">
        <f t="shared" si="125"/>
        <v>Q4 2023</v>
      </c>
      <c r="Y886" s="21">
        <f t="shared" si="120"/>
        <v>2560</v>
      </c>
      <c r="Z886" s="21">
        <f t="shared" si="121"/>
        <v>1440</v>
      </c>
      <c r="AA886" s="57">
        <f t="shared" si="122"/>
        <v>200968.29721068247</v>
      </c>
      <c r="AB886" s="59">
        <f t="shared" si="123"/>
        <v>1.7777777777777777</v>
      </c>
      <c r="AC886" s="61">
        <f t="shared" si="124"/>
        <v>685.8</v>
      </c>
    </row>
    <row r="887" spans="4:29">
      <c r="D887" s="12">
        <v>881</v>
      </c>
      <c r="E887" s="36" t="s">
        <v>68</v>
      </c>
      <c r="F887" s="16" t="s">
        <v>10</v>
      </c>
      <c r="G887" s="14" t="s">
        <v>51</v>
      </c>
      <c r="H887" s="13" t="s">
        <v>5</v>
      </c>
      <c r="I887" s="13" t="s">
        <v>96</v>
      </c>
      <c r="J887" s="13" t="s">
        <v>131</v>
      </c>
      <c r="K887" s="13" t="s">
        <v>95</v>
      </c>
      <c r="L887" s="14">
        <v>34</v>
      </c>
      <c r="M887" s="14" t="s">
        <v>117</v>
      </c>
      <c r="N887" s="31">
        <v>1000000</v>
      </c>
      <c r="O887" s="14" t="s">
        <v>1</v>
      </c>
      <c r="P887" s="14" t="s">
        <v>35</v>
      </c>
      <c r="Q887" s="31">
        <v>4608</v>
      </c>
      <c r="R887" s="31">
        <v>1152</v>
      </c>
      <c r="S887" s="30">
        <v>0.245909036</v>
      </c>
      <c r="T887" s="66">
        <f t="shared" si="117"/>
        <v>8.360907224</v>
      </c>
      <c r="U887" s="66">
        <f t="shared" si="118"/>
        <v>6.5325236244085025E-2</v>
      </c>
      <c r="V887" s="38">
        <f t="shared" si="119"/>
        <v>0.65185567262880006</v>
      </c>
      <c r="W887" s="54">
        <v>2.6508000000000003</v>
      </c>
      <c r="X887" s="71" t="str">
        <f t="shared" si="125"/>
        <v>Q4 2023</v>
      </c>
      <c r="Y887" s="21">
        <f t="shared" si="120"/>
        <v>3440</v>
      </c>
      <c r="Z887" s="21">
        <f t="shared" si="121"/>
        <v>1440</v>
      </c>
      <c r="AA887" s="57">
        <f t="shared" si="122"/>
        <v>265647.97010584443</v>
      </c>
      <c r="AB887" s="59">
        <f t="shared" si="123"/>
        <v>2.3888888888888888</v>
      </c>
      <c r="AC887" s="61">
        <f t="shared" si="124"/>
        <v>863.59999999999991</v>
      </c>
    </row>
    <row r="888" spans="4:29">
      <c r="D888" s="12">
        <v>882</v>
      </c>
      <c r="E888" s="36" t="s">
        <v>68</v>
      </c>
      <c r="F888" s="16" t="s">
        <v>10</v>
      </c>
      <c r="G888" s="14" t="s">
        <v>51</v>
      </c>
      <c r="H888" s="13" t="s">
        <v>5</v>
      </c>
      <c r="I888" s="13" t="s">
        <v>96</v>
      </c>
      <c r="J888" s="13" t="s">
        <v>132</v>
      </c>
      <c r="K888" s="13" t="s">
        <v>43</v>
      </c>
      <c r="L888" s="14">
        <v>31.5</v>
      </c>
      <c r="M888" s="14" t="s">
        <v>15</v>
      </c>
      <c r="N888" s="31">
        <v>1000000</v>
      </c>
      <c r="O888" s="14" t="s">
        <v>1</v>
      </c>
      <c r="P888" s="14" t="s">
        <v>35</v>
      </c>
      <c r="Q888" s="31">
        <v>2304</v>
      </c>
      <c r="R888" s="31">
        <v>576</v>
      </c>
      <c r="S888" s="30">
        <v>6.1477258999999999E-2</v>
      </c>
      <c r="T888" s="66">
        <f t="shared" si="117"/>
        <v>1.9365336584999999</v>
      </c>
      <c r="U888" s="66">
        <f t="shared" si="118"/>
        <v>1.6816500635058199E-2</v>
      </c>
      <c r="V888" s="38">
        <f t="shared" si="119"/>
        <v>0.16296391815720002</v>
      </c>
      <c r="W888" s="54">
        <v>2.6508000000000003</v>
      </c>
      <c r="X888" s="71" t="str">
        <f t="shared" si="125"/>
        <v>Q4 2023</v>
      </c>
      <c r="Y888" s="21">
        <f t="shared" si="120"/>
        <v>3840</v>
      </c>
      <c r="Z888" s="21">
        <f t="shared" si="121"/>
        <v>2160</v>
      </c>
      <c r="AA888" s="57">
        <f t="shared" si="122"/>
        <v>273540.18231454003</v>
      </c>
      <c r="AB888" s="59">
        <f t="shared" si="123"/>
        <v>1.7777777777777777</v>
      </c>
      <c r="AC888" s="61">
        <f t="shared" si="124"/>
        <v>800.09999999999991</v>
      </c>
    </row>
    <row r="889" spans="4:29">
      <c r="D889" s="12">
        <v>883</v>
      </c>
      <c r="E889" s="36" t="s">
        <v>68</v>
      </c>
      <c r="F889" s="16" t="s">
        <v>10</v>
      </c>
      <c r="G889" s="14" t="s">
        <v>51</v>
      </c>
      <c r="H889" s="13" t="s">
        <v>5</v>
      </c>
      <c r="I889" s="13" t="s">
        <v>60</v>
      </c>
      <c r="J889" s="13" t="s">
        <v>107</v>
      </c>
      <c r="K889" s="13" t="s">
        <v>33</v>
      </c>
      <c r="L889" s="14">
        <v>27</v>
      </c>
      <c r="M889" s="14" t="s">
        <v>15</v>
      </c>
      <c r="N889" s="31">
        <v>80000000</v>
      </c>
      <c r="O889" s="14" t="s">
        <v>1</v>
      </c>
      <c r="P889" s="14" t="s">
        <v>35</v>
      </c>
      <c r="Q889" s="31">
        <v>2304</v>
      </c>
      <c r="R889" s="31">
        <v>576</v>
      </c>
      <c r="S889" s="30">
        <v>4.6107943999999998E-2</v>
      </c>
      <c r="T889" s="66">
        <f t="shared" si="117"/>
        <v>1.244914488</v>
      </c>
      <c r="U889" s="66">
        <f t="shared" si="118"/>
        <v>9.2662349935655041E-3</v>
      </c>
      <c r="V889" s="38">
        <f t="shared" si="119"/>
        <v>0.12222293795520001</v>
      </c>
      <c r="W889" s="54">
        <v>2.6508000000000003</v>
      </c>
      <c r="X889" s="71" t="str">
        <f t="shared" si="125"/>
        <v>Q4 2023</v>
      </c>
      <c r="Y889" s="21">
        <f t="shared" si="120"/>
        <v>3840</v>
      </c>
      <c r="Z889" s="21">
        <f t="shared" si="121"/>
        <v>2160</v>
      </c>
      <c r="AA889" s="57">
        <f t="shared" si="122"/>
        <v>200968.29721068247</v>
      </c>
      <c r="AB889" s="59">
        <f t="shared" si="123"/>
        <v>1.7777777777777777</v>
      </c>
      <c r="AC889" s="61">
        <f t="shared" si="124"/>
        <v>685.8</v>
      </c>
    </row>
    <row r="890" spans="4:29">
      <c r="D890" s="12">
        <v>884</v>
      </c>
      <c r="E890" s="36" t="s">
        <v>68</v>
      </c>
      <c r="F890" s="16" t="s">
        <v>10</v>
      </c>
      <c r="G890" s="14" t="s">
        <v>51</v>
      </c>
      <c r="H890" s="13" t="s">
        <v>5</v>
      </c>
      <c r="I890" s="13" t="s">
        <v>60</v>
      </c>
      <c r="J890" s="13" t="s">
        <v>115</v>
      </c>
      <c r="K890" s="13" t="s">
        <v>33</v>
      </c>
      <c r="L890" s="14">
        <v>27</v>
      </c>
      <c r="M890" s="14" t="s">
        <v>15</v>
      </c>
      <c r="N890" s="31">
        <v>80000000</v>
      </c>
      <c r="O890" s="14" t="s">
        <v>1</v>
      </c>
      <c r="P890" s="14" t="s">
        <v>35</v>
      </c>
      <c r="Q890" s="31">
        <v>2304</v>
      </c>
      <c r="R890" s="31">
        <v>576</v>
      </c>
      <c r="S890" s="30">
        <v>6.1477258999999999E-2</v>
      </c>
      <c r="T890" s="66">
        <f t="shared" si="117"/>
        <v>1.6598859930000001</v>
      </c>
      <c r="U890" s="66">
        <f t="shared" si="118"/>
        <v>1.2354980058410103E-2</v>
      </c>
      <c r="V890" s="38">
        <f t="shared" si="119"/>
        <v>0.16296391815720002</v>
      </c>
      <c r="W890" s="54">
        <v>2.6508000000000003</v>
      </c>
      <c r="X890" s="71" t="str">
        <f t="shared" si="125"/>
        <v>Q4 2023</v>
      </c>
      <c r="Y890" s="21">
        <f t="shared" si="120"/>
        <v>3840</v>
      </c>
      <c r="Z890" s="21">
        <f t="shared" si="121"/>
        <v>2160</v>
      </c>
      <c r="AA890" s="57">
        <f t="shared" si="122"/>
        <v>200968.29721068247</v>
      </c>
      <c r="AB890" s="59">
        <f t="shared" si="123"/>
        <v>1.7777777777777777</v>
      </c>
      <c r="AC890" s="61">
        <f t="shared" si="124"/>
        <v>685.8</v>
      </c>
    </row>
    <row r="891" spans="4:29">
      <c r="D891" s="12">
        <v>885</v>
      </c>
      <c r="E891" s="36" t="s">
        <v>68</v>
      </c>
      <c r="F891" s="16" t="s">
        <v>10</v>
      </c>
      <c r="G891" s="14" t="s">
        <v>51</v>
      </c>
      <c r="H891" s="13" t="s">
        <v>5</v>
      </c>
      <c r="I891" s="13" t="s">
        <v>53</v>
      </c>
      <c r="J891" s="13" t="s">
        <v>133</v>
      </c>
      <c r="K891" s="13"/>
      <c r="L891" s="14">
        <v>31.5</v>
      </c>
      <c r="M891" s="14" t="s">
        <v>15</v>
      </c>
      <c r="N891" s="31">
        <v>1000000</v>
      </c>
      <c r="O891" s="14" t="s">
        <v>1</v>
      </c>
      <c r="P891" s="14" t="s">
        <v>35</v>
      </c>
      <c r="Q891" s="31">
        <v>4608</v>
      </c>
      <c r="R891" s="31">
        <v>1196</v>
      </c>
      <c r="S891" s="30">
        <v>9.2215887999999996E-2</v>
      </c>
      <c r="T891" s="66">
        <f t="shared" si="117"/>
        <v>2.9048004719999998</v>
      </c>
      <c r="U891" s="66">
        <f t="shared" si="118"/>
        <v>2.5224750815817203E-2</v>
      </c>
      <c r="V891" s="38">
        <f t="shared" si="119"/>
        <v>0.24444587591040001</v>
      </c>
      <c r="W891" s="54">
        <v>2.6508000000000003</v>
      </c>
      <c r="X891" s="71" t="str">
        <f t="shared" si="125"/>
        <v>Q4 2023</v>
      </c>
      <c r="Y891" s="21">
        <f t="shared" si="120"/>
        <v>3840</v>
      </c>
      <c r="Z891" s="21">
        <f t="shared" si="121"/>
        <v>2160</v>
      </c>
      <c r="AA891" s="57">
        <f t="shared" si="122"/>
        <v>273540.18231454003</v>
      </c>
      <c r="AB891" s="59">
        <f t="shared" si="123"/>
        <v>1.7777777777777777</v>
      </c>
      <c r="AC891" s="61">
        <f t="shared" si="124"/>
        <v>800.09999999999991</v>
      </c>
    </row>
    <row r="892" spans="4:29">
      <c r="D892" s="12">
        <v>886</v>
      </c>
      <c r="E892" s="36" t="s">
        <v>68</v>
      </c>
      <c r="F892" s="16" t="s">
        <v>10</v>
      </c>
      <c r="G892" s="14" t="s">
        <v>51</v>
      </c>
      <c r="H892" s="13" t="s">
        <v>5</v>
      </c>
      <c r="I892" s="13" t="s">
        <v>53</v>
      </c>
      <c r="J892" s="13" t="s">
        <v>97</v>
      </c>
      <c r="K892" s="13" t="s">
        <v>98</v>
      </c>
      <c r="L892" s="14">
        <v>49</v>
      </c>
      <c r="M892" s="14" t="s">
        <v>99</v>
      </c>
      <c r="N892" s="31">
        <v>1000000</v>
      </c>
      <c r="O892" s="14" t="s">
        <v>1</v>
      </c>
      <c r="P892" s="14" t="s">
        <v>35</v>
      </c>
      <c r="Q892" s="31">
        <v>5000</v>
      </c>
      <c r="R892" s="31">
        <v>1152</v>
      </c>
      <c r="S892" s="30">
        <v>0.13341418999999999</v>
      </c>
      <c r="T892" s="66">
        <f t="shared" si="117"/>
        <v>6.5372953099999993</v>
      </c>
      <c r="U892" s="66">
        <f t="shared" si="118"/>
        <v>5.3863159775855866E-2</v>
      </c>
      <c r="V892" s="38">
        <f t="shared" si="119"/>
        <v>0.35365433485199999</v>
      </c>
      <c r="W892" s="54">
        <v>2.6508000000000003</v>
      </c>
      <c r="X892" s="71" t="str">
        <f t="shared" si="125"/>
        <v>Q4 2023</v>
      </c>
      <c r="Y892" s="21">
        <f t="shared" si="120"/>
        <v>5120</v>
      </c>
      <c r="Z892" s="21">
        <f t="shared" si="121"/>
        <v>1440</v>
      </c>
      <c r="AA892" s="57">
        <f t="shared" si="122"/>
        <v>403728.86704072385</v>
      </c>
      <c r="AB892" s="59">
        <f t="shared" si="123"/>
        <v>3.5555555555555554</v>
      </c>
      <c r="AC892" s="61">
        <f t="shared" si="124"/>
        <v>1244.5999999999999</v>
      </c>
    </row>
    <row r="893" spans="4:29">
      <c r="D893" s="12">
        <v>887</v>
      </c>
      <c r="E893" s="36" t="s">
        <v>68</v>
      </c>
      <c r="F893" s="16" t="s">
        <v>10</v>
      </c>
      <c r="G893" s="14" t="s">
        <v>51</v>
      </c>
      <c r="H893" s="13" t="s">
        <v>5</v>
      </c>
      <c r="I893" s="13" t="s">
        <v>53</v>
      </c>
      <c r="J893" s="13" t="s">
        <v>119</v>
      </c>
      <c r="K893" s="13" t="s">
        <v>98</v>
      </c>
      <c r="L893" s="14">
        <v>31.5</v>
      </c>
      <c r="M893" s="14" t="s">
        <v>15</v>
      </c>
      <c r="N893" s="31">
        <v>1000000</v>
      </c>
      <c r="O893" s="14" t="s">
        <v>1</v>
      </c>
      <c r="P893" s="14" t="s">
        <v>35</v>
      </c>
      <c r="Q893" s="31">
        <v>5000</v>
      </c>
      <c r="R893" s="31">
        <v>1152</v>
      </c>
      <c r="S893" s="30">
        <v>3.3353547999999997E-2</v>
      </c>
      <c r="T893" s="66">
        <f t="shared" si="117"/>
        <v>1.0506367619999999</v>
      </c>
      <c r="U893" s="66">
        <f t="shared" si="118"/>
        <v>9.1235356007567606E-3</v>
      </c>
      <c r="V893" s="38">
        <f t="shared" si="119"/>
        <v>8.8413585038399994E-2</v>
      </c>
      <c r="W893" s="54">
        <v>2.6508000000000003</v>
      </c>
      <c r="X893" s="71" t="str">
        <f t="shared" si="125"/>
        <v>Q4 2023</v>
      </c>
      <c r="Y893" s="21">
        <f t="shared" si="120"/>
        <v>3840</v>
      </c>
      <c r="Z893" s="21">
        <f t="shared" si="121"/>
        <v>2160</v>
      </c>
      <c r="AA893" s="57">
        <f t="shared" si="122"/>
        <v>273540.18231454003</v>
      </c>
      <c r="AB893" s="59">
        <f t="shared" si="123"/>
        <v>1.7777777777777777</v>
      </c>
      <c r="AC893" s="61">
        <f t="shared" si="124"/>
        <v>800.09999999999991</v>
      </c>
    </row>
    <row r="894" spans="4:29">
      <c r="D894" s="12">
        <v>888</v>
      </c>
      <c r="E894" s="36" t="s">
        <v>68</v>
      </c>
      <c r="F894" s="16" t="s">
        <v>10</v>
      </c>
      <c r="G894" s="14" t="s">
        <v>51</v>
      </c>
      <c r="H894" s="13" t="s">
        <v>5</v>
      </c>
      <c r="I894" s="13" t="s">
        <v>120</v>
      </c>
      <c r="J894" s="13"/>
      <c r="K894" s="13" t="s">
        <v>120</v>
      </c>
      <c r="L894" s="14">
        <v>27</v>
      </c>
      <c r="M894" s="14" t="s">
        <v>15</v>
      </c>
      <c r="N894" s="31" t="s">
        <v>65</v>
      </c>
      <c r="O894" s="14" t="s">
        <v>1</v>
      </c>
      <c r="P894" s="14" t="s">
        <v>35</v>
      </c>
      <c r="Q894" s="31">
        <v>5000</v>
      </c>
      <c r="R894" s="31">
        <v>1152</v>
      </c>
      <c r="S894" s="30">
        <v>0.166767738</v>
      </c>
      <c r="T894" s="66">
        <f t="shared" si="117"/>
        <v>4.5027289259999996</v>
      </c>
      <c r="U894" s="66">
        <f t="shared" si="118"/>
        <v>3.3515028335537225E-2</v>
      </c>
      <c r="V894" s="38">
        <f t="shared" si="119"/>
        <v>0.44206791989040006</v>
      </c>
      <c r="W894" s="54">
        <v>2.6508000000000003</v>
      </c>
      <c r="X894" s="71" t="str">
        <f t="shared" si="125"/>
        <v>Q4 2023</v>
      </c>
      <c r="Y894" s="21">
        <f t="shared" si="120"/>
        <v>3840</v>
      </c>
      <c r="Z894" s="21">
        <f t="shared" si="121"/>
        <v>2160</v>
      </c>
      <c r="AA894" s="57">
        <f t="shared" si="122"/>
        <v>200968.29721068247</v>
      </c>
      <c r="AB894" s="59">
        <f t="shared" si="123"/>
        <v>1.7777777777777777</v>
      </c>
      <c r="AC894" s="61">
        <f t="shared" si="124"/>
        <v>685.8</v>
      </c>
    </row>
    <row r="895" spans="4:29">
      <c r="D895" s="12">
        <v>889</v>
      </c>
      <c r="E895" s="36" t="s">
        <v>68</v>
      </c>
      <c r="F895" s="16" t="s">
        <v>10</v>
      </c>
      <c r="G895" s="14" t="s">
        <v>51</v>
      </c>
      <c r="H895" s="13" t="s">
        <v>5</v>
      </c>
      <c r="I895" s="13" t="s">
        <v>120</v>
      </c>
      <c r="J895" s="13"/>
      <c r="K895" s="13" t="s">
        <v>120</v>
      </c>
      <c r="L895" s="14">
        <v>31.5</v>
      </c>
      <c r="M895" s="14" t="s">
        <v>15</v>
      </c>
      <c r="N895" s="31" t="s">
        <v>65</v>
      </c>
      <c r="O895" s="14" t="s">
        <v>1</v>
      </c>
      <c r="P895" s="14" t="s">
        <v>35</v>
      </c>
      <c r="Q895" s="31">
        <v>5000</v>
      </c>
      <c r="R895" s="31">
        <v>1152</v>
      </c>
      <c r="S895" s="30">
        <v>0.166767738</v>
      </c>
      <c r="T895" s="66">
        <f t="shared" si="117"/>
        <v>5.2531837469999996</v>
      </c>
      <c r="U895" s="66">
        <f t="shared" si="118"/>
        <v>4.5617677456703441E-2</v>
      </c>
      <c r="V895" s="38">
        <f t="shared" si="119"/>
        <v>0.44206791989040006</v>
      </c>
      <c r="W895" s="54">
        <v>2.6508000000000003</v>
      </c>
      <c r="X895" s="71" t="str">
        <f t="shared" si="125"/>
        <v>Q4 2023</v>
      </c>
      <c r="Y895" s="21">
        <f t="shared" si="120"/>
        <v>3840</v>
      </c>
      <c r="Z895" s="21">
        <f t="shared" si="121"/>
        <v>2160</v>
      </c>
      <c r="AA895" s="57">
        <f t="shared" si="122"/>
        <v>273540.18231454003</v>
      </c>
      <c r="AB895" s="59">
        <f t="shared" si="123"/>
        <v>1.7777777777777777</v>
      </c>
      <c r="AC895" s="61">
        <f t="shared" si="124"/>
        <v>800.09999999999991</v>
      </c>
    </row>
    <row r="896" spans="4:29">
      <c r="D896" s="12">
        <v>890</v>
      </c>
      <c r="E896" s="36" t="s">
        <v>68</v>
      </c>
      <c r="F896" s="16" t="s">
        <v>10</v>
      </c>
      <c r="G896" s="14" t="s">
        <v>51</v>
      </c>
      <c r="H896" s="13" t="s">
        <v>5</v>
      </c>
      <c r="I896" s="13" t="s">
        <v>45</v>
      </c>
      <c r="J896" s="13" t="s">
        <v>134</v>
      </c>
      <c r="K896" s="13" t="s">
        <v>43</v>
      </c>
      <c r="L896" s="14">
        <v>27</v>
      </c>
      <c r="M896" s="14" t="s">
        <v>15</v>
      </c>
      <c r="N896" s="31">
        <v>1000000</v>
      </c>
      <c r="O896" s="14" t="s">
        <v>1</v>
      </c>
      <c r="P896" s="14" t="s">
        <v>35</v>
      </c>
      <c r="Q896" s="31">
        <v>2304</v>
      </c>
      <c r="R896" s="31">
        <v>576</v>
      </c>
      <c r="S896" s="30">
        <v>7.6846574000000001E-2</v>
      </c>
      <c r="T896" s="66">
        <f t="shared" si="117"/>
        <v>2.0748574980000001</v>
      </c>
      <c r="U896" s="66">
        <f t="shared" si="118"/>
        <v>1.5443725123254703E-2</v>
      </c>
      <c r="V896" s="38">
        <f t="shared" si="119"/>
        <v>0.20370489835920003</v>
      </c>
      <c r="W896" s="54">
        <v>2.6508000000000003</v>
      </c>
      <c r="X896" s="71" t="str">
        <f t="shared" si="125"/>
        <v>Q4 2023</v>
      </c>
      <c r="Y896" s="21">
        <f t="shared" si="120"/>
        <v>3840</v>
      </c>
      <c r="Z896" s="21">
        <f t="shared" si="121"/>
        <v>2160</v>
      </c>
      <c r="AA896" s="57">
        <f t="shared" si="122"/>
        <v>200968.29721068247</v>
      </c>
      <c r="AB896" s="59">
        <f t="shared" si="123"/>
        <v>1.7777777777777777</v>
      </c>
      <c r="AC896" s="61">
        <f t="shared" si="124"/>
        <v>685.8</v>
      </c>
    </row>
    <row r="897" spans="4:29">
      <c r="D897" s="12">
        <v>891</v>
      </c>
      <c r="E897" s="36" t="s">
        <v>68</v>
      </c>
      <c r="F897" s="16" t="s">
        <v>10</v>
      </c>
      <c r="G897" s="14" t="s">
        <v>51</v>
      </c>
      <c r="H897" s="13" t="s">
        <v>5</v>
      </c>
      <c r="I897" s="13" t="s">
        <v>121</v>
      </c>
      <c r="J897" s="13" t="s">
        <v>282</v>
      </c>
      <c r="K897" s="13"/>
      <c r="L897" s="14">
        <v>27</v>
      </c>
      <c r="M897" s="14" t="s">
        <v>15</v>
      </c>
      <c r="N897" s="31" t="s">
        <v>65</v>
      </c>
      <c r="O897" s="14" t="s">
        <v>1</v>
      </c>
      <c r="P897" s="14" t="s">
        <v>35</v>
      </c>
      <c r="Q897" s="31">
        <v>5000</v>
      </c>
      <c r="R897" s="31">
        <v>1152</v>
      </c>
      <c r="S897" s="30">
        <v>0.13341418999999999</v>
      </c>
      <c r="T897" s="66">
        <f t="shared" si="117"/>
        <v>3.6021831299999998</v>
      </c>
      <c r="U897" s="66">
        <f t="shared" si="118"/>
        <v>2.681202258804246E-2</v>
      </c>
      <c r="V897" s="38">
        <f t="shared" si="119"/>
        <v>0.35365433485199999</v>
      </c>
      <c r="W897" s="54">
        <v>2.6508000000000003</v>
      </c>
      <c r="X897" s="71" t="str">
        <f t="shared" si="125"/>
        <v>Q4 2023</v>
      </c>
      <c r="Y897" s="21">
        <f t="shared" si="120"/>
        <v>3840</v>
      </c>
      <c r="Z897" s="21">
        <f t="shared" si="121"/>
        <v>2160</v>
      </c>
      <c r="AA897" s="57">
        <f t="shared" si="122"/>
        <v>200968.29721068247</v>
      </c>
      <c r="AB897" s="59">
        <f t="shared" si="123"/>
        <v>1.7777777777777777</v>
      </c>
      <c r="AC897" s="61">
        <f t="shared" si="124"/>
        <v>685.8</v>
      </c>
    </row>
    <row r="898" spans="4:29">
      <c r="D898" s="12">
        <v>892</v>
      </c>
      <c r="E898" s="36" t="s">
        <v>68</v>
      </c>
      <c r="F898" s="16" t="s">
        <v>10</v>
      </c>
      <c r="G898" s="14" t="s">
        <v>51</v>
      </c>
      <c r="H898" s="13" t="s">
        <v>5</v>
      </c>
      <c r="I898" s="13" t="s">
        <v>121</v>
      </c>
      <c r="J898" s="13" t="s">
        <v>283</v>
      </c>
      <c r="K898" s="13"/>
      <c r="L898" s="14">
        <v>31.5</v>
      </c>
      <c r="M898" s="14" t="s">
        <v>15</v>
      </c>
      <c r="N898" s="31" t="s">
        <v>65</v>
      </c>
      <c r="O898" s="14" t="s">
        <v>1</v>
      </c>
      <c r="P898" s="14" t="s">
        <v>35</v>
      </c>
      <c r="Q898" s="31">
        <v>5000</v>
      </c>
      <c r="R898" s="31">
        <v>1152</v>
      </c>
      <c r="S898" s="30">
        <v>6.6707094999999994E-2</v>
      </c>
      <c r="T898" s="66">
        <f t="shared" si="117"/>
        <v>2.1012734924999998</v>
      </c>
      <c r="U898" s="66">
        <f t="shared" si="118"/>
        <v>1.8247070927973338E-2</v>
      </c>
      <c r="V898" s="38">
        <f t="shared" si="119"/>
        <v>0.17682716742599999</v>
      </c>
      <c r="W898" s="54">
        <v>2.6508000000000003</v>
      </c>
      <c r="X898" s="71" t="str">
        <f t="shared" si="125"/>
        <v>Q4 2023</v>
      </c>
      <c r="Y898" s="21">
        <f t="shared" si="120"/>
        <v>3840</v>
      </c>
      <c r="Z898" s="21">
        <f t="shared" si="121"/>
        <v>2160</v>
      </c>
      <c r="AA898" s="57">
        <f t="shared" si="122"/>
        <v>273540.18231454003</v>
      </c>
      <c r="AB898" s="59">
        <f t="shared" si="123"/>
        <v>1.7777777777777777</v>
      </c>
      <c r="AC898" s="61">
        <f t="shared" si="124"/>
        <v>800.09999999999991</v>
      </c>
    </row>
    <row r="899" spans="4:29">
      <c r="D899" s="12">
        <v>893</v>
      </c>
      <c r="E899" s="36" t="s">
        <v>68</v>
      </c>
      <c r="F899" s="16" t="s">
        <v>10</v>
      </c>
      <c r="G899" s="14" t="s">
        <v>51</v>
      </c>
      <c r="H899" s="13" t="s">
        <v>5</v>
      </c>
      <c r="I899" s="13" t="s">
        <v>122</v>
      </c>
      <c r="J899" s="13"/>
      <c r="K899" s="13"/>
      <c r="L899" s="14">
        <v>27</v>
      </c>
      <c r="M899" s="14" t="s">
        <v>15</v>
      </c>
      <c r="N899" s="31" t="s">
        <v>65</v>
      </c>
      <c r="O899" s="14" t="s">
        <v>2</v>
      </c>
      <c r="P899" s="14" t="s">
        <v>35</v>
      </c>
      <c r="Q899" s="31">
        <v>5000</v>
      </c>
      <c r="R899" s="31">
        <v>1152</v>
      </c>
      <c r="S899" s="30">
        <v>3.3353547999999997E-2</v>
      </c>
      <c r="T899" s="66">
        <f t="shared" si="117"/>
        <v>0.90054579599999995</v>
      </c>
      <c r="U899" s="66">
        <f t="shared" si="118"/>
        <v>6.7030057474947637E-3</v>
      </c>
      <c r="V899" s="38">
        <f t="shared" si="119"/>
        <v>8.8413585038399994E-2</v>
      </c>
      <c r="W899" s="54">
        <v>2.6508000000000003</v>
      </c>
      <c r="X899" s="71" t="str">
        <f t="shared" si="125"/>
        <v>Q4 2023</v>
      </c>
      <c r="Y899" s="21">
        <f t="shared" si="120"/>
        <v>3840</v>
      </c>
      <c r="Z899" s="21">
        <f t="shared" si="121"/>
        <v>2160</v>
      </c>
      <c r="AA899" s="57">
        <f t="shared" si="122"/>
        <v>200968.29721068247</v>
      </c>
      <c r="AB899" s="59">
        <f t="shared" si="123"/>
        <v>1.7777777777777777</v>
      </c>
      <c r="AC899" s="61">
        <f t="shared" si="124"/>
        <v>685.8</v>
      </c>
    </row>
    <row r="900" spans="4:29">
      <c r="D900" s="12">
        <v>894</v>
      </c>
      <c r="E900" s="36" t="s">
        <v>68</v>
      </c>
      <c r="F900" s="16" t="s">
        <v>10</v>
      </c>
      <c r="G900" s="14" t="s">
        <v>51</v>
      </c>
      <c r="H900" s="13" t="s">
        <v>5</v>
      </c>
      <c r="I900" s="13" t="s">
        <v>122</v>
      </c>
      <c r="J900" s="13"/>
      <c r="K900" s="13"/>
      <c r="L900" s="14">
        <v>31.5</v>
      </c>
      <c r="M900" s="14" t="s">
        <v>15</v>
      </c>
      <c r="N900" s="31" t="s">
        <v>65</v>
      </c>
      <c r="O900" s="14" t="s">
        <v>2</v>
      </c>
      <c r="P900" s="14" t="s">
        <v>35</v>
      </c>
      <c r="Q900" s="31">
        <v>5000</v>
      </c>
      <c r="R900" s="31">
        <v>1152</v>
      </c>
      <c r="S900" s="30">
        <v>3.3353547999999997E-2</v>
      </c>
      <c r="T900" s="66">
        <f t="shared" si="117"/>
        <v>1.0506367619999999</v>
      </c>
      <c r="U900" s="66">
        <f t="shared" si="118"/>
        <v>9.1235356007567606E-3</v>
      </c>
      <c r="V900" s="38">
        <f t="shared" si="119"/>
        <v>8.8413585038399994E-2</v>
      </c>
      <c r="W900" s="54">
        <v>2.6508000000000003</v>
      </c>
      <c r="X900" s="71" t="str">
        <f t="shared" si="125"/>
        <v>Q4 2023</v>
      </c>
      <c r="Y900" s="21">
        <f t="shared" si="120"/>
        <v>3840</v>
      </c>
      <c r="Z900" s="21">
        <f t="shared" si="121"/>
        <v>2160</v>
      </c>
      <c r="AA900" s="57">
        <f t="shared" si="122"/>
        <v>273540.18231454003</v>
      </c>
      <c r="AB900" s="59">
        <f t="shared" si="123"/>
        <v>1.7777777777777777</v>
      </c>
      <c r="AC900" s="61">
        <f t="shared" si="124"/>
        <v>800.09999999999991</v>
      </c>
    </row>
    <row r="901" spans="4:29">
      <c r="D901" s="12">
        <v>895</v>
      </c>
      <c r="E901" s="36" t="s">
        <v>68</v>
      </c>
      <c r="F901" s="16" t="s">
        <v>10</v>
      </c>
      <c r="G901" s="14" t="s">
        <v>51</v>
      </c>
      <c r="H901" s="13" t="s">
        <v>5</v>
      </c>
      <c r="I901" s="13" t="s">
        <v>140</v>
      </c>
      <c r="J901" s="13"/>
      <c r="K901" s="13"/>
      <c r="L901" s="14">
        <v>27</v>
      </c>
      <c r="M901" s="14" t="s">
        <v>15</v>
      </c>
      <c r="N901" s="31" t="s">
        <v>65</v>
      </c>
      <c r="O901" s="14" t="s">
        <v>1</v>
      </c>
      <c r="P901" s="14" t="s">
        <v>35</v>
      </c>
      <c r="Q901" s="31">
        <v>2304</v>
      </c>
      <c r="R901" s="31">
        <v>576</v>
      </c>
      <c r="S901" s="30">
        <v>7.6846574000000001E-2</v>
      </c>
      <c r="T901" s="66">
        <f t="shared" si="117"/>
        <v>2.0748574980000001</v>
      </c>
      <c r="U901" s="66">
        <f t="shared" si="118"/>
        <v>1.5443725123254703E-2</v>
      </c>
      <c r="V901" s="38">
        <f t="shared" si="119"/>
        <v>0.20370489835920003</v>
      </c>
      <c r="W901" s="54">
        <v>2.6508000000000003</v>
      </c>
      <c r="X901" s="71" t="str">
        <f t="shared" si="125"/>
        <v>Q4 2023</v>
      </c>
      <c r="Y901" s="21">
        <f t="shared" si="120"/>
        <v>3840</v>
      </c>
      <c r="Z901" s="21">
        <f t="shared" si="121"/>
        <v>2160</v>
      </c>
      <c r="AA901" s="57">
        <f t="shared" si="122"/>
        <v>200968.29721068247</v>
      </c>
      <c r="AB901" s="59">
        <f t="shared" si="123"/>
        <v>1.7777777777777777</v>
      </c>
      <c r="AC901" s="61">
        <f t="shared" si="124"/>
        <v>685.8</v>
      </c>
    </row>
    <row r="902" spans="4:29">
      <c r="D902" s="12">
        <v>896</v>
      </c>
      <c r="E902" s="36" t="s">
        <v>68</v>
      </c>
      <c r="F902" s="16" t="s">
        <v>10</v>
      </c>
      <c r="G902" s="14" t="s">
        <v>51</v>
      </c>
      <c r="H902" s="13" t="s">
        <v>5</v>
      </c>
      <c r="I902" s="13" t="s">
        <v>140</v>
      </c>
      <c r="J902" s="13"/>
      <c r="K902" s="13"/>
      <c r="L902" s="14">
        <v>31.5</v>
      </c>
      <c r="M902" s="14" t="s">
        <v>15</v>
      </c>
      <c r="N902" s="31" t="s">
        <v>65</v>
      </c>
      <c r="O902" s="14" t="s">
        <v>1</v>
      </c>
      <c r="P902" s="14" t="s">
        <v>35</v>
      </c>
      <c r="Q902" s="31">
        <v>4608</v>
      </c>
      <c r="R902" s="31">
        <v>1152</v>
      </c>
      <c r="S902" s="30">
        <v>0.122954518</v>
      </c>
      <c r="T902" s="66">
        <f t="shared" si="117"/>
        <v>3.8730673169999998</v>
      </c>
      <c r="U902" s="66">
        <f t="shared" si="118"/>
        <v>3.3633001270116397E-2</v>
      </c>
      <c r="V902" s="38">
        <f t="shared" si="119"/>
        <v>0.32592783631440003</v>
      </c>
      <c r="W902" s="54">
        <v>2.6508000000000003</v>
      </c>
      <c r="X902" s="71" t="str">
        <f t="shared" si="125"/>
        <v>Q4 2023</v>
      </c>
      <c r="Y902" s="21">
        <f t="shared" si="120"/>
        <v>3840</v>
      </c>
      <c r="Z902" s="21">
        <f t="shared" si="121"/>
        <v>2160</v>
      </c>
      <c r="AA902" s="57">
        <f t="shared" si="122"/>
        <v>273540.18231454003</v>
      </c>
      <c r="AB902" s="59">
        <f t="shared" si="123"/>
        <v>1.7777777777777777</v>
      </c>
      <c r="AC902" s="61">
        <f t="shared" si="124"/>
        <v>800.09999999999991</v>
      </c>
    </row>
    <row r="903" spans="4:29">
      <c r="D903" s="12">
        <v>897</v>
      </c>
      <c r="E903" s="36" t="s">
        <v>68</v>
      </c>
      <c r="F903" s="16" t="s">
        <v>10</v>
      </c>
      <c r="G903" s="14" t="s">
        <v>51</v>
      </c>
      <c r="H903" s="13" t="s">
        <v>5</v>
      </c>
      <c r="I903" s="13" t="s">
        <v>135</v>
      </c>
      <c r="J903" s="13" t="s">
        <v>225</v>
      </c>
      <c r="K903" s="13" t="s">
        <v>95</v>
      </c>
      <c r="L903" s="14">
        <v>27</v>
      </c>
      <c r="M903" s="14" t="s">
        <v>15</v>
      </c>
      <c r="N903" s="31" t="s">
        <v>65</v>
      </c>
      <c r="O903" s="14" t="s">
        <v>2</v>
      </c>
      <c r="P903" s="14" t="s">
        <v>35</v>
      </c>
      <c r="Q903" s="31">
        <v>10368</v>
      </c>
      <c r="R903" s="31">
        <v>1152</v>
      </c>
      <c r="S903" s="30">
        <v>0.41497149799999999</v>
      </c>
      <c r="T903" s="66">
        <f t="shared" ref="T903:T966" si="126">L903*S903</f>
        <v>11.204230446</v>
      </c>
      <c r="U903" s="66">
        <f t="shared" ref="U903:U966" si="127">S903*AA903/10^6</f>
        <v>8.339611534402612E-2</v>
      </c>
      <c r="V903" s="38">
        <f t="shared" ref="V903:V966" si="128">S903*W903</f>
        <v>1.1000064468984001</v>
      </c>
      <c r="W903" s="54">
        <v>2.6508000000000003</v>
      </c>
      <c r="X903" s="71" t="str">
        <f t="shared" si="125"/>
        <v>Q4 2023</v>
      </c>
      <c r="Y903" s="21">
        <f t="shared" ref="Y903:Y966" si="129">1*LEFT(M903, FIND("x", M903)-2)</f>
        <v>3840</v>
      </c>
      <c r="Z903" s="21">
        <f t="shared" ref="Z903:Z966" si="130">1*RIGHT(M903, LEN(M903)-FIND("x", M903)-1)</f>
        <v>2160</v>
      </c>
      <c r="AA903" s="57">
        <f t="shared" ref="AA903:AA966" si="131">AC903^2*AB903/(1+AB903^2)</f>
        <v>200968.29721068247</v>
      </c>
      <c r="AB903" s="59">
        <f t="shared" ref="AB903:AB966" si="132">Y903/Z903</f>
        <v>1.7777777777777777</v>
      </c>
      <c r="AC903" s="61">
        <f t="shared" ref="AC903:AC966" si="133">L903*25.4</f>
        <v>685.8</v>
      </c>
    </row>
    <row r="904" spans="4:29">
      <c r="D904" s="12">
        <v>898</v>
      </c>
      <c r="E904" s="36" t="s">
        <v>68</v>
      </c>
      <c r="F904" s="16" t="s">
        <v>10</v>
      </c>
      <c r="G904" s="14" t="s">
        <v>51</v>
      </c>
      <c r="H904" s="13" t="s">
        <v>5</v>
      </c>
      <c r="I904" s="13" t="s">
        <v>135</v>
      </c>
      <c r="J904" s="13" t="s">
        <v>197</v>
      </c>
      <c r="K904" s="13" t="s">
        <v>95</v>
      </c>
      <c r="L904" s="14">
        <v>27</v>
      </c>
      <c r="M904" s="14" t="s">
        <v>15</v>
      </c>
      <c r="N904" s="31" t="s">
        <v>65</v>
      </c>
      <c r="O904" s="14" t="s">
        <v>2</v>
      </c>
      <c r="P904" s="14" t="s">
        <v>35</v>
      </c>
      <c r="Q904" s="31">
        <v>4608</v>
      </c>
      <c r="R904" s="31">
        <v>1152</v>
      </c>
      <c r="S904" s="30">
        <v>1.2295452E-2</v>
      </c>
      <c r="T904" s="66">
        <f t="shared" si="126"/>
        <v>0.33197720400000003</v>
      </c>
      <c r="U904" s="66">
        <f t="shared" si="127"/>
        <v>2.47099605187568E-3</v>
      </c>
      <c r="V904" s="38">
        <f t="shared" si="128"/>
        <v>3.2592784161600004E-2</v>
      </c>
      <c r="W904" s="54">
        <v>2.6508000000000003</v>
      </c>
      <c r="X904" s="71" t="str">
        <f t="shared" ref="X904:X967" si="134">G904&amp;" "&amp;F904</f>
        <v>Q4 2023</v>
      </c>
      <c r="Y904" s="21">
        <f t="shared" si="129"/>
        <v>3840</v>
      </c>
      <c r="Z904" s="21">
        <f t="shared" si="130"/>
        <v>2160</v>
      </c>
      <c r="AA904" s="57">
        <f t="shared" si="131"/>
        <v>200968.29721068247</v>
      </c>
      <c r="AB904" s="59">
        <f t="shared" si="132"/>
        <v>1.7777777777777777</v>
      </c>
      <c r="AC904" s="61">
        <f t="shared" si="133"/>
        <v>685.8</v>
      </c>
    </row>
    <row r="905" spans="4:29">
      <c r="D905" s="12">
        <v>899</v>
      </c>
      <c r="E905" s="36" t="s">
        <v>68</v>
      </c>
      <c r="F905" s="16" t="s">
        <v>10</v>
      </c>
      <c r="G905" s="14" t="s">
        <v>51</v>
      </c>
      <c r="H905" s="13" t="s">
        <v>5</v>
      </c>
      <c r="I905" s="13" t="s">
        <v>135</v>
      </c>
      <c r="J905" s="13" t="s">
        <v>198</v>
      </c>
      <c r="K905" s="13" t="s">
        <v>95</v>
      </c>
      <c r="L905" s="14">
        <v>31.5</v>
      </c>
      <c r="M905" s="14" t="s">
        <v>15</v>
      </c>
      <c r="N905" s="31" t="s">
        <v>65</v>
      </c>
      <c r="O905" s="14" t="s">
        <v>2</v>
      </c>
      <c r="P905" s="14" t="s">
        <v>35</v>
      </c>
      <c r="Q905" s="31">
        <v>9216</v>
      </c>
      <c r="R905" s="31">
        <v>1152</v>
      </c>
      <c r="S905" s="30">
        <v>2.4590904E-2</v>
      </c>
      <c r="T905" s="66">
        <f t="shared" si="126"/>
        <v>0.77461347599999997</v>
      </c>
      <c r="U905" s="66">
        <f t="shared" si="127"/>
        <v>6.7266003634393516E-3</v>
      </c>
      <c r="V905" s="38">
        <f t="shared" si="128"/>
        <v>6.5185568323200008E-2</v>
      </c>
      <c r="W905" s="54">
        <v>2.6508000000000003</v>
      </c>
      <c r="X905" s="71" t="str">
        <f t="shared" si="134"/>
        <v>Q4 2023</v>
      </c>
      <c r="Y905" s="21">
        <f t="shared" si="129"/>
        <v>3840</v>
      </c>
      <c r="Z905" s="21">
        <f t="shared" si="130"/>
        <v>2160</v>
      </c>
      <c r="AA905" s="57">
        <f t="shared" si="131"/>
        <v>273540.18231454003</v>
      </c>
      <c r="AB905" s="59">
        <f t="shared" si="132"/>
        <v>1.7777777777777777</v>
      </c>
      <c r="AC905" s="61">
        <f t="shared" si="133"/>
        <v>800.09999999999991</v>
      </c>
    </row>
    <row r="906" spans="4:29">
      <c r="D906" s="12">
        <v>900</v>
      </c>
      <c r="E906" s="36" t="s">
        <v>68</v>
      </c>
      <c r="F906" s="16" t="s">
        <v>10</v>
      </c>
      <c r="G906" s="14" t="s">
        <v>51</v>
      </c>
      <c r="H906" s="13" t="s">
        <v>5</v>
      </c>
      <c r="I906" s="13" t="s">
        <v>144</v>
      </c>
      <c r="J906" s="13" t="s">
        <v>284</v>
      </c>
      <c r="K906" s="13" t="s">
        <v>43</v>
      </c>
      <c r="L906" s="14">
        <v>27</v>
      </c>
      <c r="M906" s="14" t="s">
        <v>15</v>
      </c>
      <c r="N906" s="31" t="s">
        <v>65</v>
      </c>
      <c r="O906" s="14" t="s">
        <v>1</v>
      </c>
      <c r="P906" s="14" t="s">
        <v>35</v>
      </c>
      <c r="Q906" s="31">
        <v>1536</v>
      </c>
      <c r="R906" s="31">
        <v>384</v>
      </c>
      <c r="S906" s="30">
        <v>6.1477258999999999E-2</v>
      </c>
      <c r="T906" s="66">
        <f t="shared" si="126"/>
        <v>1.6598859930000001</v>
      </c>
      <c r="U906" s="66">
        <f t="shared" si="127"/>
        <v>1.2354980058410103E-2</v>
      </c>
      <c r="V906" s="38">
        <f t="shared" si="128"/>
        <v>0.16296391815720002</v>
      </c>
      <c r="W906" s="54">
        <v>2.6508000000000003</v>
      </c>
      <c r="X906" s="71" t="str">
        <f t="shared" si="134"/>
        <v>Q4 2023</v>
      </c>
      <c r="Y906" s="21">
        <f t="shared" si="129"/>
        <v>3840</v>
      </c>
      <c r="Z906" s="21">
        <f t="shared" si="130"/>
        <v>2160</v>
      </c>
      <c r="AA906" s="57">
        <f t="shared" si="131"/>
        <v>200968.29721068247</v>
      </c>
      <c r="AB906" s="59">
        <f t="shared" si="132"/>
        <v>1.7777777777777777</v>
      </c>
      <c r="AC906" s="61">
        <f t="shared" si="133"/>
        <v>685.8</v>
      </c>
    </row>
    <row r="907" spans="4:29">
      <c r="D907" s="12">
        <v>901</v>
      </c>
      <c r="E907" s="36" t="s">
        <v>68</v>
      </c>
      <c r="F907" s="16" t="s">
        <v>10</v>
      </c>
      <c r="G907" s="14" t="s">
        <v>51</v>
      </c>
      <c r="H907" s="13" t="s">
        <v>5</v>
      </c>
      <c r="I907" s="13" t="s">
        <v>144</v>
      </c>
      <c r="J907" s="13" t="s">
        <v>285</v>
      </c>
      <c r="K907" s="13" t="s">
        <v>43</v>
      </c>
      <c r="L907" s="14">
        <v>27</v>
      </c>
      <c r="M907" s="14" t="s">
        <v>15</v>
      </c>
      <c r="N907" s="31" t="s">
        <v>65</v>
      </c>
      <c r="O907" s="14" t="s">
        <v>1</v>
      </c>
      <c r="P907" s="14" t="s">
        <v>35</v>
      </c>
      <c r="Q907" s="31">
        <v>2304</v>
      </c>
      <c r="R907" s="31">
        <v>1152</v>
      </c>
      <c r="S907" s="30">
        <v>7.6846574000000001E-2</v>
      </c>
      <c r="T907" s="66">
        <f t="shared" si="126"/>
        <v>2.0748574980000001</v>
      </c>
      <c r="U907" s="66">
        <f t="shared" si="127"/>
        <v>1.5443725123254703E-2</v>
      </c>
      <c r="V907" s="38">
        <f t="shared" si="128"/>
        <v>0.20370489835920003</v>
      </c>
      <c r="W907" s="54">
        <v>2.6508000000000003</v>
      </c>
      <c r="X907" s="71" t="str">
        <f t="shared" si="134"/>
        <v>Q4 2023</v>
      </c>
      <c r="Y907" s="21">
        <f t="shared" si="129"/>
        <v>3840</v>
      </c>
      <c r="Z907" s="21">
        <f t="shared" si="130"/>
        <v>2160</v>
      </c>
      <c r="AA907" s="57">
        <f t="shared" si="131"/>
        <v>200968.29721068247</v>
      </c>
      <c r="AB907" s="59">
        <f t="shared" si="132"/>
        <v>1.7777777777777777</v>
      </c>
      <c r="AC907" s="61">
        <f t="shared" si="133"/>
        <v>685.8</v>
      </c>
    </row>
    <row r="908" spans="4:29">
      <c r="D908" s="12">
        <v>902</v>
      </c>
      <c r="E908" s="36" t="s">
        <v>68</v>
      </c>
      <c r="F908" s="16" t="s">
        <v>10</v>
      </c>
      <c r="G908" s="14" t="s">
        <v>51</v>
      </c>
      <c r="H908" s="13" t="s">
        <v>5</v>
      </c>
      <c r="I908" s="13" t="s">
        <v>144</v>
      </c>
      <c r="J908" s="13" t="s">
        <v>286</v>
      </c>
      <c r="K908" s="13" t="s">
        <v>43</v>
      </c>
      <c r="L908" s="14">
        <v>31.5</v>
      </c>
      <c r="M908" s="14" t="s">
        <v>15</v>
      </c>
      <c r="N908" s="31" t="s">
        <v>65</v>
      </c>
      <c r="O908" s="14" t="s">
        <v>1</v>
      </c>
      <c r="P908" s="14" t="s">
        <v>35</v>
      </c>
      <c r="Q908" s="31">
        <v>2304</v>
      </c>
      <c r="R908" s="31">
        <v>1152</v>
      </c>
      <c r="S908" s="30">
        <v>6.1477258999999999E-2</v>
      </c>
      <c r="T908" s="66">
        <f t="shared" si="126"/>
        <v>1.9365336584999999</v>
      </c>
      <c r="U908" s="66">
        <f t="shared" si="127"/>
        <v>1.6816500635058199E-2</v>
      </c>
      <c r="V908" s="38">
        <f t="shared" si="128"/>
        <v>0.16296391815720002</v>
      </c>
      <c r="W908" s="54">
        <v>2.6508000000000003</v>
      </c>
      <c r="X908" s="71" t="str">
        <f t="shared" si="134"/>
        <v>Q4 2023</v>
      </c>
      <c r="Y908" s="21">
        <f t="shared" si="129"/>
        <v>3840</v>
      </c>
      <c r="Z908" s="21">
        <f t="shared" si="130"/>
        <v>2160</v>
      </c>
      <c r="AA908" s="57">
        <f t="shared" si="131"/>
        <v>273540.18231454003</v>
      </c>
      <c r="AB908" s="59">
        <f t="shared" si="132"/>
        <v>1.7777777777777777</v>
      </c>
      <c r="AC908" s="61">
        <f t="shared" si="133"/>
        <v>800.09999999999991</v>
      </c>
    </row>
    <row r="909" spans="4:29">
      <c r="D909" s="12">
        <v>903</v>
      </c>
      <c r="E909" s="36" t="s">
        <v>68</v>
      </c>
      <c r="F909" s="16" t="s">
        <v>10</v>
      </c>
      <c r="G909" s="14" t="s">
        <v>51</v>
      </c>
      <c r="H909" s="13" t="s">
        <v>5</v>
      </c>
      <c r="I909" s="13" t="s">
        <v>145</v>
      </c>
      <c r="J909" s="13"/>
      <c r="K909" s="13" t="s">
        <v>43</v>
      </c>
      <c r="L909" s="14">
        <v>27</v>
      </c>
      <c r="M909" s="14" t="s">
        <v>15</v>
      </c>
      <c r="N909" s="31" t="s">
        <v>65</v>
      </c>
      <c r="O909" s="14" t="s">
        <v>1</v>
      </c>
      <c r="P909" s="14" t="s">
        <v>35</v>
      </c>
      <c r="Q909" s="31">
        <v>2304</v>
      </c>
      <c r="R909" s="31">
        <v>1152</v>
      </c>
      <c r="S909" s="30">
        <v>9.8363614000000002E-2</v>
      </c>
      <c r="T909" s="66">
        <f t="shared" si="126"/>
        <v>2.6558175780000002</v>
      </c>
      <c r="U909" s="66">
        <f t="shared" si="127"/>
        <v>1.9767968013068845E-2</v>
      </c>
      <c r="V909" s="38">
        <f t="shared" si="128"/>
        <v>0.26074226799120004</v>
      </c>
      <c r="W909" s="54">
        <v>2.6508000000000003</v>
      </c>
      <c r="X909" s="71" t="str">
        <f t="shared" si="134"/>
        <v>Q4 2023</v>
      </c>
      <c r="Y909" s="21">
        <f t="shared" si="129"/>
        <v>3840</v>
      </c>
      <c r="Z909" s="21">
        <f t="shared" si="130"/>
        <v>2160</v>
      </c>
      <c r="AA909" s="57">
        <f t="shared" si="131"/>
        <v>200968.29721068247</v>
      </c>
      <c r="AB909" s="59">
        <f t="shared" si="132"/>
        <v>1.7777777777777777</v>
      </c>
      <c r="AC909" s="61">
        <f t="shared" si="133"/>
        <v>685.8</v>
      </c>
    </row>
    <row r="910" spans="4:29">
      <c r="D910" s="12">
        <v>904</v>
      </c>
      <c r="E910" s="36" t="s">
        <v>68</v>
      </c>
      <c r="F910" s="16" t="s">
        <v>10</v>
      </c>
      <c r="G910" s="14" t="s">
        <v>51</v>
      </c>
      <c r="H910" s="13" t="s">
        <v>5</v>
      </c>
      <c r="I910" s="13" t="s">
        <v>145</v>
      </c>
      <c r="J910" s="13"/>
      <c r="K910" s="13" t="s">
        <v>43</v>
      </c>
      <c r="L910" s="14">
        <v>31.5</v>
      </c>
      <c r="M910" s="14" t="s">
        <v>15</v>
      </c>
      <c r="N910" s="31" t="s">
        <v>65</v>
      </c>
      <c r="O910" s="14" t="s">
        <v>1</v>
      </c>
      <c r="P910" s="14" t="s">
        <v>35</v>
      </c>
      <c r="Q910" s="31">
        <v>2304</v>
      </c>
      <c r="R910" s="31">
        <v>1152</v>
      </c>
      <c r="S910" s="30">
        <v>6.1477258999999999E-2</v>
      </c>
      <c r="T910" s="66">
        <f t="shared" si="126"/>
        <v>1.9365336584999999</v>
      </c>
      <c r="U910" s="66">
        <f t="shared" si="127"/>
        <v>1.6816500635058199E-2</v>
      </c>
      <c r="V910" s="38">
        <f t="shared" si="128"/>
        <v>0.16296391815720002</v>
      </c>
      <c r="W910" s="54">
        <v>2.6508000000000003</v>
      </c>
      <c r="X910" s="71" t="str">
        <f t="shared" si="134"/>
        <v>Q4 2023</v>
      </c>
      <c r="Y910" s="21">
        <f t="shared" si="129"/>
        <v>3840</v>
      </c>
      <c r="Z910" s="21">
        <f t="shared" si="130"/>
        <v>2160</v>
      </c>
      <c r="AA910" s="57">
        <f t="shared" si="131"/>
        <v>273540.18231454003</v>
      </c>
      <c r="AB910" s="59">
        <f t="shared" si="132"/>
        <v>1.7777777777777777</v>
      </c>
      <c r="AC910" s="61">
        <f t="shared" si="133"/>
        <v>800.09999999999991</v>
      </c>
    </row>
    <row r="911" spans="4:29">
      <c r="D911" s="12">
        <v>905</v>
      </c>
      <c r="E911" s="36" t="s">
        <v>68</v>
      </c>
      <c r="F911" s="16" t="s">
        <v>10</v>
      </c>
      <c r="G911" s="14" t="s">
        <v>51</v>
      </c>
      <c r="H911" s="13" t="s">
        <v>5</v>
      </c>
      <c r="I911" s="13" t="s">
        <v>192</v>
      </c>
      <c r="J911" s="13" t="s">
        <v>193</v>
      </c>
      <c r="K911" s="13" t="s">
        <v>194</v>
      </c>
      <c r="L911" s="14">
        <v>27</v>
      </c>
      <c r="M911" s="14" t="s">
        <v>15</v>
      </c>
      <c r="N911" s="31" t="s">
        <v>65</v>
      </c>
      <c r="O911" s="14" t="s">
        <v>1</v>
      </c>
      <c r="P911" s="14" t="s">
        <v>35</v>
      </c>
      <c r="Q911" s="31">
        <v>2304</v>
      </c>
      <c r="R911" s="31">
        <v>1152</v>
      </c>
      <c r="S911" s="30">
        <v>1.5369315E-2</v>
      </c>
      <c r="T911" s="66">
        <f t="shared" si="126"/>
        <v>0.41497150500000002</v>
      </c>
      <c r="U911" s="66">
        <f t="shared" si="127"/>
        <v>3.0887450648446001E-3</v>
      </c>
      <c r="V911" s="38">
        <f t="shared" si="128"/>
        <v>4.0740980202000003E-2</v>
      </c>
      <c r="W911" s="54">
        <v>2.6508000000000003</v>
      </c>
      <c r="X911" s="71" t="str">
        <f t="shared" si="134"/>
        <v>Q4 2023</v>
      </c>
      <c r="Y911" s="21">
        <f t="shared" si="129"/>
        <v>3840</v>
      </c>
      <c r="Z911" s="21">
        <f t="shared" si="130"/>
        <v>2160</v>
      </c>
      <c r="AA911" s="57">
        <f t="shared" si="131"/>
        <v>200968.29721068247</v>
      </c>
      <c r="AB911" s="59">
        <f t="shared" si="132"/>
        <v>1.7777777777777777</v>
      </c>
      <c r="AC911" s="61">
        <f t="shared" si="133"/>
        <v>685.8</v>
      </c>
    </row>
    <row r="912" spans="4:29">
      <c r="D912" s="12">
        <v>906</v>
      </c>
      <c r="E912" s="36" t="s">
        <v>68</v>
      </c>
      <c r="F912" s="16" t="s">
        <v>10</v>
      </c>
      <c r="G912" s="14" t="s">
        <v>51</v>
      </c>
      <c r="H912" s="13" t="s">
        <v>5</v>
      </c>
      <c r="I912" s="13" t="s">
        <v>166</v>
      </c>
      <c r="J912" s="13" t="s">
        <v>287</v>
      </c>
      <c r="K912" s="13" t="s">
        <v>167</v>
      </c>
      <c r="L912" s="14">
        <v>27</v>
      </c>
      <c r="M912" s="14" t="s">
        <v>143</v>
      </c>
      <c r="N912" s="31">
        <v>1000000</v>
      </c>
      <c r="O912" s="14" t="s">
        <v>1</v>
      </c>
      <c r="P912" s="14" t="s">
        <v>35</v>
      </c>
      <c r="Q912" s="31">
        <v>2304</v>
      </c>
      <c r="R912" s="31">
        <v>1152</v>
      </c>
      <c r="S912" s="30">
        <v>6.1477258999999999E-2</v>
      </c>
      <c r="T912" s="66">
        <f t="shared" si="126"/>
        <v>1.6598859930000001</v>
      </c>
      <c r="U912" s="66">
        <f t="shared" si="127"/>
        <v>1.2354980058410103E-2</v>
      </c>
      <c r="V912" s="38">
        <f t="shared" si="128"/>
        <v>0.16296391815720002</v>
      </c>
      <c r="W912" s="54">
        <v>2.6508000000000003</v>
      </c>
      <c r="X912" s="71" t="str">
        <f t="shared" si="134"/>
        <v>Q4 2023</v>
      </c>
      <c r="Y912" s="21">
        <f t="shared" si="129"/>
        <v>2560</v>
      </c>
      <c r="Z912" s="21">
        <f t="shared" si="130"/>
        <v>1440</v>
      </c>
      <c r="AA912" s="57">
        <f t="shared" si="131"/>
        <v>200968.29721068247</v>
      </c>
      <c r="AB912" s="59">
        <f t="shared" si="132"/>
        <v>1.7777777777777777</v>
      </c>
      <c r="AC912" s="61">
        <f t="shared" si="133"/>
        <v>685.8</v>
      </c>
    </row>
    <row r="913" spans="4:29">
      <c r="D913" s="12">
        <v>907</v>
      </c>
      <c r="E913" s="36" t="s">
        <v>68</v>
      </c>
      <c r="F913" s="16" t="s">
        <v>10</v>
      </c>
      <c r="G913" s="14" t="s">
        <v>51</v>
      </c>
      <c r="H913" s="13" t="s">
        <v>5</v>
      </c>
      <c r="I913" s="13" t="s">
        <v>166</v>
      </c>
      <c r="J913" s="13" t="s">
        <v>189</v>
      </c>
      <c r="K913" s="13" t="s">
        <v>95</v>
      </c>
      <c r="L913" s="14">
        <v>31.5</v>
      </c>
      <c r="M913" s="14" t="s">
        <v>15</v>
      </c>
      <c r="N913" s="31">
        <v>1000000</v>
      </c>
      <c r="O913" s="14" t="s">
        <v>1</v>
      </c>
      <c r="P913" s="14" t="s">
        <v>35</v>
      </c>
      <c r="Q913" s="31">
        <v>2304</v>
      </c>
      <c r="R913" s="31">
        <v>1152</v>
      </c>
      <c r="S913" s="30">
        <v>1.5369315E-2</v>
      </c>
      <c r="T913" s="66">
        <f t="shared" si="126"/>
        <v>0.48413342249999997</v>
      </c>
      <c r="U913" s="66">
        <f t="shared" si="127"/>
        <v>4.2041252271495947E-3</v>
      </c>
      <c r="V913" s="38">
        <f t="shared" si="128"/>
        <v>4.0740980202000003E-2</v>
      </c>
      <c r="W913" s="54">
        <v>2.6508000000000003</v>
      </c>
      <c r="X913" s="71" t="str">
        <f t="shared" si="134"/>
        <v>Q4 2023</v>
      </c>
      <c r="Y913" s="21">
        <f t="shared" si="129"/>
        <v>3840</v>
      </c>
      <c r="Z913" s="21">
        <f t="shared" si="130"/>
        <v>2160</v>
      </c>
      <c r="AA913" s="57">
        <f t="shared" si="131"/>
        <v>273540.18231454003</v>
      </c>
      <c r="AB913" s="59">
        <f t="shared" si="132"/>
        <v>1.7777777777777777</v>
      </c>
      <c r="AC913" s="61">
        <f t="shared" si="133"/>
        <v>800.09999999999991</v>
      </c>
    </row>
    <row r="914" spans="4:29">
      <c r="D914" s="12">
        <v>908</v>
      </c>
      <c r="E914" s="36" t="s">
        <v>68</v>
      </c>
      <c r="F914" s="16" t="s">
        <v>10</v>
      </c>
      <c r="G914" s="14" t="s">
        <v>51</v>
      </c>
      <c r="H914" s="13" t="s">
        <v>5</v>
      </c>
      <c r="I914" s="13" t="s">
        <v>166</v>
      </c>
      <c r="J914" s="13" t="s">
        <v>288</v>
      </c>
      <c r="K914" s="13" t="s">
        <v>43</v>
      </c>
      <c r="L914" s="14">
        <v>34</v>
      </c>
      <c r="M914" s="14" t="s">
        <v>117</v>
      </c>
      <c r="N914" s="31">
        <v>1000000</v>
      </c>
      <c r="O914" s="14" t="s">
        <v>1</v>
      </c>
      <c r="P914" s="14" t="s">
        <v>35</v>
      </c>
      <c r="Q914" s="31">
        <v>2304</v>
      </c>
      <c r="R914" s="31">
        <v>1152</v>
      </c>
      <c r="S914" s="30">
        <v>3.0738629E-2</v>
      </c>
      <c r="T914" s="66">
        <f t="shared" si="126"/>
        <v>1.0451133859999999</v>
      </c>
      <c r="U914" s="66">
        <f t="shared" si="127"/>
        <v>8.1656543976866419E-3</v>
      </c>
      <c r="V914" s="38">
        <f t="shared" si="128"/>
        <v>8.148195775320001E-2</v>
      </c>
      <c r="W914" s="54">
        <v>2.6508000000000003</v>
      </c>
      <c r="X914" s="71" t="str">
        <f t="shared" si="134"/>
        <v>Q4 2023</v>
      </c>
      <c r="Y914" s="21">
        <f t="shared" si="129"/>
        <v>3440</v>
      </c>
      <c r="Z914" s="21">
        <f t="shared" si="130"/>
        <v>1440</v>
      </c>
      <c r="AA914" s="57">
        <f t="shared" si="131"/>
        <v>265647.97010584443</v>
      </c>
      <c r="AB914" s="59">
        <f t="shared" si="132"/>
        <v>2.3888888888888888</v>
      </c>
      <c r="AC914" s="61">
        <f t="shared" si="133"/>
        <v>863.59999999999991</v>
      </c>
    </row>
    <row r="915" spans="4:29">
      <c r="D915" s="12">
        <v>909</v>
      </c>
      <c r="E915" s="36" t="s">
        <v>68</v>
      </c>
      <c r="F915" s="16" t="s">
        <v>10</v>
      </c>
      <c r="G915" s="14" t="s">
        <v>51</v>
      </c>
      <c r="H915" s="13" t="s">
        <v>5</v>
      </c>
      <c r="I915" s="13" t="s">
        <v>182</v>
      </c>
      <c r="J915" s="13" t="s">
        <v>183</v>
      </c>
      <c r="K915" s="13" t="s">
        <v>98</v>
      </c>
      <c r="L915" s="14">
        <v>27</v>
      </c>
      <c r="M915" s="14" t="s">
        <v>143</v>
      </c>
      <c r="N915" s="31" t="s">
        <v>65</v>
      </c>
      <c r="O915" s="14" t="s">
        <v>1</v>
      </c>
      <c r="P915" s="14" t="s">
        <v>35</v>
      </c>
      <c r="Q915" s="31">
        <v>5000</v>
      </c>
      <c r="R915" s="31">
        <v>1152</v>
      </c>
      <c r="S915" s="30">
        <v>6.6707094999999994E-2</v>
      </c>
      <c r="T915" s="66">
        <f t="shared" si="126"/>
        <v>1.8010915649999999</v>
      </c>
      <c r="U915" s="66">
        <f t="shared" si="127"/>
        <v>1.340601129402123E-2</v>
      </c>
      <c r="V915" s="38">
        <f t="shared" si="128"/>
        <v>0.17682716742599999</v>
      </c>
      <c r="W915" s="54">
        <v>2.6508000000000003</v>
      </c>
      <c r="X915" s="71" t="str">
        <f t="shared" si="134"/>
        <v>Q4 2023</v>
      </c>
      <c r="Y915" s="21">
        <f t="shared" si="129"/>
        <v>2560</v>
      </c>
      <c r="Z915" s="21">
        <f t="shared" si="130"/>
        <v>1440</v>
      </c>
      <c r="AA915" s="57">
        <f t="shared" si="131"/>
        <v>200968.29721068247</v>
      </c>
      <c r="AB915" s="59">
        <f t="shared" si="132"/>
        <v>1.7777777777777777</v>
      </c>
      <c r="AC915" s="61">
        <f t="shared" si="133"/>
        <v>685.8</v>
      </c>
    </row>
    <row r="916" spans="4:29">
      <c r="D916" s="12">
        <v>910</v>
      </c>
      <c r="E916" s="36" t="s">
        <v>68</v>
      </c>
      <c r="F916" s="16" t="s">
        <v>10</v>
      </c>
      <c r="G916" s="14" t="s">
        <v>51</v>
      </c>
      <c r="H916" s="13" t="s">
        <v>5</v>
      </c>
      <c r="I916" s="13" t="s">
        <v>58</v>
      </c>
      <c r="J916" s="13" t="s">
        <v>188</v>
      </c>
      <c r="K916" s="13" t="s">
        <v>95</v>
      </c>
      <c r="L916" s="14">
        <v>27</v>
      </c>
      <c r="M916" s="14" t="s">
        <v>143</v>
      </c>
      <c r="N916" s="31" t="s">
        <v>65</v>
      </c>
      <c r="O916" s="14" t="s">
        <v>1</v>
      </c>
      <c r="P916" s="14" t="s">
        <v>35</v>
      </c>
      <c r="Q916" s="31">
        <v>5000</v>
      </c>
      <c r="R916" s="31">
        <v>1152</v>
      </c>
      <c r="S916" s="30">
        <v>0.100060643</v>
      </c>
      <c r="T916" s="66">
        <f t="shared" si="126"/>
        <v>2.701637361</v>
      </c>
      <c r="U916" s="66">
        <f t="shared" si="127"/>
        <v>2.0109017041515995E-2</v>
      </c>
      <c r="V916" s="38">
        <f t="shared" si="128"/>
        <v>0.26524075246440004</v>
      </c>
      <c r="W916" s="54">
        <v>2.6508000000000003</v>
      </c>
      <c r="X916" s="71" t="str">
        <f t="shared" si="134"/>
        <v>Q4 2023</v>
      </c>
      <c r="Y916" s="21">
        <f t="shared" si="129"/>
        <v>2560</v>
      </c>
      <c r="Z916" s="21">
        <f t="shared" si="130"/>
        <v>1440</v>
      </c>
      <c r="AA916" s="57">
        <f t="shared" si="131"/>
        <v>200968.29721068247</v>
      </c>
      <c r="AB916" s="59">
        <f t="shared" si="132"/>
        <v>1.7777777777777777</v>
      </c>
      <c r="AC916" s="61">
        <f t="shared" si="133"/>
        <v>685.8</v>
      </c>
    </row>
    <row r="917" spans="4:29">
      <c r="D917" s="12">
        <v>911</v>
      </c>
      <c r="E917" s="36" t="s">
        <v>68</v>
      </c>
      <c r="F917" s="16" t="s">
        <v>10</v>
      </c>
      <c r="G917" s="14" t="s">
        <v>51</v>
      </c>
      <c r="H917" s="13" t="s">
        <v>5</v>
      </c>
      <c r="I917" s="13" t="s">
        <v>36</v>
      </c>
      <c r="J917" s="13" t="s">
        <v>220</v>
      </c>
      <c r="K917" s="13" t="s">
        <v>98</v>
      </c>
      <c r="L917" s="14">
        <v>34</v>
      </c>
      <c r="M917" s="14" t="s">
        <v>117</v>
      </c>
      <c r="N917" s="31">
        <v>1000000</v>
      </c>
      <c r="O917" s="14" t="s">
        <v>1</v>
      </c>
      <c r="P917" s="14" t="s">
        <v>35</v>
      </c>
      <c r="Q917" s="31">
        <v>4608</v>
      </c>
      <c r="R917" s="31">
        <v>1152</v>
      </c>
      <c r="S917" s="30">
        <v>6.1477258999999999E-2</v>
      </c>
      <c r="T917" s="66">
        <f t="shared" si="126"/>
        <v>2.090226806</v>
      </c>
      <c r="U917" s="66">
        <f t="shared" si="127"/>
        <v>1.6331309061021256E-2</v>
      </c>
      <c r="V917" s="38">
        <f t="shared" si="128"/>
        <v>0.16296391815720002</v>
      </c>
      <c r="W917" s="54">
        <v>2.6508000000000003</v>
      </c>
      <c r="X917" s="71" t="str">
        <f t="shared" si="134"/>
        <v>Q4 2023</v>
      </c>
      <c r="Y917" s="21">
        <f t="shared" si="129"/>
        <v>3440</v>
      </c>
      <c r="Z917" s="21">
        <f t="shared" si="130"/>
        <v>1440</v>
      </c>
      <c r="AA917" s="57">
        <f t="shared" si="131"/>
        <v>265647.97010584443</v>
      </c>
      <c r="AB917" s="59">
        <f t="shared" si="132"/>
        <v>2.3888888888888888</v>
      </c>
      <c r="AC917" s="61">
        <f t="shared" si="133"/>
        <v>863.59999999999991</v>
      </c>
    </row>
    <row r="918" spans="4:29">
      <c r="D918" s="12">
        <v>912</v>
      </c>
      <c r="E918" s="36" t="s">
        <v>68</v>
      </c>
      <c r="F918" s="16" t="s">
        <v>10</v>
      </c>
      <c r="G918" s="14" t="s">
        <v>51</v>
      </c>
      <c r="H918" s="13" t="s">
        <v>5</v>
      </c>
      <c r="I918" s="13" t="s">
        <v>76</v>
      </c>
      <c r="J918" s="13"/>
      <c r="K918" s="13"/>
      <c r="L918" s="14">
        <v>31.5</v>
      </c>
      <c r="M918" s="14" t="s">
        <v>15</v>
      </c>
      <c r="N918" s="31" t="s">
        <v>65</v>
      </c>
      <c r="O918" s="14" t="s">
        <v>1</v>
      </c>
      <c r="P918" s="14" t="s">
        <v>35</v>
      </c>
      <c r="Q918" s="31">
        <v>5000</v>
      </c>
      <c r="R918" s="31">
        <v>1152</v>
      </c>
      <c r="S918" s="30">
        <v>0.500303214</v>
      </c>
      <c r="T918" s="66">
        <f t="shared" si="126"/>
        <v>15.759551241</v>
      </c>
      <c r="U918" s="66">
        <f t="shared" si="127"/>
        <v>0.13685303237011034</v>
      </c>
      <c r="V918" s="38">
        <f t="shared" si="128"/>
        <v>1.3262037596712002</v>
      </c>
      <c r="W918" s="54">
        <v>2.6508000000000003</v>
      </c>
      <c r="X918" s="71" t="str">
        <f t="shared" si="134"/>
        <v>Q4 2023</v>
      </c>
      <c r="Y918" s="21">
        <f t="shared" si="129"/>
        <v>3840</v>
      </c>
      <c r="Z918" s="21">
        <f t="shared" si="130"/>
        <v>2160</v>
      </c>
      <c r="AA918" s="57">
        <f t="shared" si="131"/>
        <v>273540.18231454003</v>
      </c>
      <c r="AB918" s="59">
        <f t="shared" si="132"/>
        <v>1.7777777777777777</v>
      </c>
      <c r="AC918" s="61">
        <f t="shared" si="133"/>
        <v>800.09999999999991</v>
      </c>
    </row>
    <row r="919" spans="4:29">
      <c r="D919" s="12">
        <v>913</v>
      </c>
      <c r="E919" s="36" t="s">
        <v>68</v>
      </c>
      <c r="F919" s="16" t="s">
        <v>10</v>
      </c>
      <c r="G919" s="14" t="s">
        <v>51</v>
      </c>
      <c r="H919" s="13" t="s">
        <v>6</v>
      </c>
      <c r="I919" s="13" t="s">
        <v>125</v>
      </c>
      <c r="J919" s="13"/>
      <c r="K919" s="13" t="s">
        <v>123</v>
      </c>
      <c r="L919" s="14">
        <v>55</v>
      </c>
      <c r="M919" s="14" t="s">
        <v>15</v>
      </c>
      <c r="N919" s="31">
        <v>1000000</v>
      </c>
      <c r="O919" s="14" t="s">
        <v>1</v>
      </c>
      <c r="P919" s="14" t="s">
        <v>35</v>
      </c>
      <c r="Q919" s="31">
        <v>4000</v>
      </c>
      <c r="R919" s="31">
        <v>500</v>
      </c>
      <c r="S919" s="30">
        <v>7.5512432000000004E-2</v>
      </c>
      <c r="T919" s="66">
        <f t="shared" si="126"/>
        <v>4.1531837600000001</v>
      </c>
      <c r="U919" s="66">
        <f t="shared" si="127"/>
        <v>6.2971474284999024E-2</v>
      </c>
      <c r="V919" s="38">
        <f t="shared" si="128"/>
        <v>0.20016835474560002</v>
      </c>
      <c r="W919" s="54">
        <v>2.6508000000000003</v>
      </c>
      <c r="X919" s="71" t="str">
        <f t="shared" si="134"/>
        <v>Q4 2023</v>
      </c>
      <c r="Y919" s="21">
        <f t="shared" si="129"/>
        <v>3840</v>
      </c>
      <c r="Z919" s="21">
        <f t="shared" si="130"/>
        <v>2160</v>
      </c>
      <c r="AA919" s="57">
        <f t="shared" si="131"/>
        <v>833921.94658753707</v>
      </c>
      <c r="AB919" s="59">
        <f t="shared" si="132"/>
        <v>1.7777777777777777</v>
      </c>
      <c r="AC919" s="61">
        <f t="shared" si="133"/>
        <v>1397</v>
      </c>
    </row>
    <row r="920" spans="4:29">
      <c r="D920" s="12">
        <v>914</v>
      </c>
      <c r="E920" s="36" t="s">
        <v>68</v>
      </c>
      <c r="F920" s="16" t="s">
        <v>10</v>
      </c>
      <c r="G920" s="14" t="s">
        <v>51</v>
      </c>
      <c r="H920" s="13" t="s">
        <v>6</v>
      </c>
      <c r="I920" s="13" t="s">
        <v>125</v>
      </c>
      <c r="J920" s="13"/>
      <c r="K920" s="13" t="s">
        <v>123</v>
      </c>
      <c r="L920" s="14">
        <v>65</v>
      </c>
      <c r="M920" s="14" t="s">
        <v>15</v>
      </c>
      <c r="N920" s="31">
        <v>1000000</v>
      </c>
      <c r="O920" s="14" t="s">
        <v>2</v>
      </c>
      <c r="P920" s="14" t="s">
        <v>35</v>
      </c>
      <c r="Q920" s="31">
        <v>16384</v>
      </c>
      <c r="R920" s="31">
        <v>1000</v>
      </c>
      <c r="S920" s="30">
        <v>0.17436589999999999</v>
      </c>
      <c r="T920" s="66">
        <f t="shared" si="126"/>
        <v>11.333783499999999</v>
      </c>
      <c r="U920" s="66">
        <f t="shared" si="127"/>
        <v>0.20308988492691274</v>
      </c>
      <c r="V920" s="38">
        <f t="shared" si="128"/>
        <v>0.46220912772</v>
      </c>
      <c r="W920" s="54">
        <v>2.6508000000000003</v>
      </c>
      <c r="X920" s="71" t="str">
        <f t="shared" si="134"/>
        <v>Q4 2023</v>
      </c>
      <c r="Y920" s="21">
        <f t="shared" si="129"/>
        <v>3840</v>
      </c>
      <c r="Z920" s="21">
        <f t="shared" si="130"/>
        <v>2160</v>
      </c>
      <c r="AA920" s="57">
        <f t="shared" si="131"/>
        <v>1164733.9584569733</v>
      </c>
      <c r="AB920" s="59">
        <f t="shared" si="132"/>
        <v>1.7777777777777777</v>
      </c>
      <c r="AC920" s="61">
        <f t="shared" si="133"/>
        <v>1651</v>
      </c>
    </row>
    <row r="921" spans="4:29">
      <c r="D921" s="12">
        <v>915</v>
      </c>
      <c r="E921" s="36" t="s">
        <v>68</v>
      </c>
      <c r="F921" s="16" t="s">
        <v>10</v>
      </c>
      <c r="G921" s="14" t="s">
        <v>51</v>
      </c>
      <c r="H921" s="13" t="s">
        <v>6</v>
      </c>
      <c r="I921" s="13" t="s">
        <v>125</v>
      </c>
      <c r="J921" s="13"/>
      <c r="K921" s="13" t="s">
        <v>123</v>
      </c>
      <c r="L921" s="14">
        <v>75</v>
      </c>
      <c r="M921" s="14" t="s">
        <v>15</v>
      </c>
      <c r="N921" s="31">
        <v>1000000</v>
      </c>
      <c r="O921" s="14" t="s">
        <v>2</v>
      </c>
      <c r="P921" s="14" t="s">
        <v>35</v>
      </c>
      <c r="Q921" s="31">
        <v>12000</v>
      </c>
      <c r="R921" s="31">
        <v>1000</v>
      </c>
      <c r="S921" s="30">
        <v>2.4494849999999999E-3</v>
      </c>
      <c r="T921" s="66">
        <f t="shared" si="126"/>
        <v>0.18371137499999998</v>
      </c>
      <c r="U921" s="66">
        <f t="shared" si="127"/>
        <v>3.7983705979406529E-3</v>
      </c>
      <c r="V921" s="38">
        <f t="shared" si="128"/>
        <v>6.4930948380000006E-3</v>
      </c>
      <c r="W921" s="54">
        <v>2.6508000000000003</v>
      </c>
      <c r="X921" s="71" t="str">
        <f t="shared" si="134"/>
        <v>Q4 2023</v>
      </c>
      <c r="Y921" s="21">
        <f t="shared" si="129"/>
        <v>3840</v>
      </c>
      <c r="Z921" s="21">
        <f t="shared" si="130"/>
        <v>2160</v>
      </c>
      <c r="AA921" s="57">
        <f t="shared" si="131"/>
        <v>1550681.3056379822</v>
      </c>
      <c r="AB921" s="59">
        <f t="shared" si="132"/>
        <v>1.7777777777777777</v>
      </c>
      <c r="AC921" s="61">
        <f t="shared" si="133"/>
        <v>1905</v>
      </c>
    </row>
    <row r="922" spans="4:29">
      <c r="D922" s="12">
        <v>916</v>
      </c>
      <c r="E922" s="36" t="s">
        <v>68</v>
      </c>
      <c r="F922" s="16" t="s">
        <v>10</v>
      </c>
      <c r="G922" s="14" t="s">
        <v>51</v>
      </c>
      <c r="H922" s="13" t="s">
        <v>6</v>
      </c>
      <c r="I922" s="13" t="s">
        <v>125</v>
      </c>
      <c r="J922" s="13"/>
      <c r="K922" s="13" t="s">
        <v>123</v>
      </c>
      <c r="L922" s="14">
        <v>86</v>
      </c>
      <c r="M922" s="14" t="s">
        <v>15</v>
      </c>
      <c r="N922" s="31">
        <v>1000000</v>
      </c>
      <c r="O922" s="14" t="s">
        <v>2</v>
      </c>
      <c r="P922" s="14" t="s">
        <v>35</v>
      </c>
      <c r="Q922" s="31">
        <v>18000</v>
      </c>
      <c r="R922" s="31">
        <v>1200</v>
      </c>
      <c r="S922" s="30">
        <v>0.13625858099999999</v>
      </c>
      <c r="T922" s="66">
        <f t="shared" si="126"/>
        <v>11.718237965999998</v>
      </c>
      <c r="U922" s="66">
        <f t="shared" si="127"/>
        <v>0.27781826119197101</v>
      </c>
      <c r="V922" s="38">
        <f t="shared" si="128"/>
        <v>0.36119424651480003</v>
      </c>
      <c r="W922" s="54">
        <v>2.6508000000000003</v>
      </c>
      <c r="X922" s="71" t="str">
        <f t="shared" si="134"/>
        <v>Q4 2023</v>
      </c>
      <c r="Y922" s="21">
        <f t="shared" si="129"/>
        <v>3840</v>
      </c>
      <c r="Z922" s="21">
        <f t="shared" si="130"/>
        <v>2160</v>
      </c>
      <c r="AA922" s="57">
        <f t="shared" si="131"/>
        <v>2038904.6998219588</v>
      </c>
      <c r="AB922" s="59">
        <f t="shared" si="132"/>
        <v>1.7777777777777777</v>
      </c>
      <c r="AC922" s="61">
        <f t="shared" si="133"/>
        <v>2184.4</v>
      </c>
    </row>
    <row r="923" spans="4:29">
      <c r="D923" s="12">
        <v>917</v>
      </c>
      <c r="E923" s="36" t="s">
        <v>68</v>
      </c>
      <c r="F923" s="16" t="s">
        <v>10</v>
      </c>
      <c r="G923" s="14" t="s">
        <v>51</v>
      </c>
      <c r="H923" s="13" t="s">
        <v>6</v>
      </c>
      <c r="I923" s="13" t="s">
        <v>125</v>
      </c>
      <c r="J923" s="13"/>
      <c r="K923" s="13" t="s">
        <v>123</v>
      </c>
      <c r="L923" s="14">
        <v>65</v>
      </c>
      <c r="M923" s="14" t="s">
        <v>52</v>
      </c>
      <c r="N923" s="31">
        <v>1000000</v>
      </c>
      <c r="O923" s="14" t="s">
        <v>2</v>
      </c>
      <c r="P923" s="14" t="s">
        <v>35</v>
      </c>
      <c r="Q923" s="31">
        <v>12000</v>
      </c>
      <c r="R923" s="31">
        <v>1000</v>
      </c>
      <c r="S923" s="30">
        <v>2.88175E-4</v>
      </c>
      <c r="T923" s="66">
        <f t="shared" si="126"/>
        <v>1.8731375000000001E-2</v>
      </c>
      <c r="U923" s="66">
        <f t="shared" si="127"/>
        <v>3.3564720847833828E-4</v>
      </c>
      <c r="V923" s="38">
        <f t="shared" si="128"/>
        <v>7.6389429000000002E-4</v>
      </c>
      <c r="W923" s="54">
        <v>2.6508000000000003</v>
      </c>
      <c r="X923" s="71" t="str">
        <f t="shared" si="134"/>
        <v>Q4 2023</v>
      </c>
      <c r="Y923" s="21">
        <f t="shared" si="129"/>
        <v>7680</v>
      </c>
      <c r="Z923" s="21">
        <f t="shared" si="130"/>
        <v>4320</v>
      </c>
      <c r="AA923" s="57">
        <f t="shared" si="131"/>
        <v>1164733.9584569733</v>
      </c>
      <c r="AB923" s="59">
        <f t="shared" si="132"/>
        <v>1.7777777777777777</v>
      </c>
      <c r="AC923" s="61">
        <f t="shared" si="133"/>
        <v>1651</v>
      </c>
    </row>
    <row r="924" spans="4:29">
      <c r="D924" s="12">
        <v>918</v>
      </c>
      <c r="E924" s="36" t="s">
        <v>68</v>
      </c>
      <c r="F924" s="16" t="s">
        <v>10</v>
      </c>
      <c r="G924" s="14" t="s">
        <v>51</v>
      </c>
      <c r="H924" s="13" t="s">
        <v>6</v>
      </c>
      <c r="I924" s="13" t="s">
        <v>125</v>
      </c>
      <c r="J924" s="13"/>
      <c r="K924" s="13" t="s">
        <v>123</v>
      </c>
      <c r="L924" s="14">
        <v>75</v>
      </c>
      <c r="M924" s="14" t="s">
        <v>52</v>
      </c>
      <c r="N924" s="31">
        <v>1000000</v>
      </c>
      <c r="O924" s="14" t="s">
        <v>2</v>
      </c>
      <c r="P924" s="14" t="s">
        <v>35</v>
      </c>
      <c r="Q924" s="31">
        <v>16000</v>
      </c>
      <c r="R924" s="31">
        <v>2000</v>
      </c>
      <c r="S924" s="30">
        <v>7.1766160999999995E-2</v>
      </c>
      <c r="T924" s="66">
        <f t="shared" si="126"/>
        <v>5.3824620749999994</v>
      </c>
      <c r="U924" s="66">
        <f t="shared" si="127"/>
        <v>0.11128644424010563</v>
      </c>
      <c r="V924" s="38">
        <f t="shared" si="128"/>
        <v>0.1902377395788</v>
      </c>
      <c r="W924" s="54">
        <v>2.6508000000000003</v>
      </c>
      <c r="X924" s="71" t="str">
        <f t="shared" si="134"/>
        <v>Q4 2023</v>
      </c>
      <c r="Y924" s="21">
        <f t="shared" si="129"/>
        <v>7680</v>
      </c>
      <c r="Z924" s="21">
        <f t="shared" si="130"/>
        <v>4320</v>
      </c>
      <c r="AA924" s="57">
        <f t="shared" si="131"/>
        <v>1550681.3056379822</v>
      </c>
      <c r="AB924" s="59">
        <f t="shared" si="132"/>
        <v>1.7777777777777777</v>
      </c>
      <c r="AC924" s="61">
        <f t="shared" si="133"/>
        <v>1905</v>
      </c>
    </row>
    <row r="925" spans="4:29">
      <c r="D925" s="12">
        <v>919</v>
      </c>
      <c r="E925" s="36" t="s">
        <v>68</v>
      </c>
      <c r="F925" s="16" t="s">
        <v>10</v>
      </c>
      <c r="G925" s="14" t="s">
        <v>51</v>
      </c>
      <c r="H925" s="13" t="s">
        <v>6</v>
      </c>
      <c r="I925" s="13" t="s">
        <v>125</v>
      </c>
      <c r="J925" s="13"/>
      <c r="K925" s="13" t="s">
        <v>123</v>
      </c>
      <c r="L925" s="14">
        <v>86</v>
      </c>
      <c r="M925" s="14" t="s">
        <v>52</v>
      </c>
      <c r="N925" s="31">
        <v>1000000</v>
      </c>
      <c r="O925" s="14" t="s">
        <v>2</v>
      </c>
      <c r="P925" s="14" t="s">
        <v>35</v>
      </c>
      <c r="Q925" s="31">
        <v>28800</v>
      </c>
      <c r="R925" s="31">
        <v>2400</v>
      </c>
      <c r="S925" s="30">
        <v>7.6847000000000005E-5</v>
      </c>
      <c r="T925" s="66">
        <f t="shared" si="126"/>
        <v>6.6088420000000002E-3</v>
      </c>
      <c r="U925" s="66">
        <f t="shared" si="127"/>
        <v>1.5668370946721809E-4</v>
      </c>
      <c r="V925" s="38">
        <f t="shared" si="128"/>
        <v>2.0370602760000003E-4</v>
      </c>
      <c r="W925" s="54">
        <v>2.6508000000000003</v>
      </c>
      <c r="X925" s="71" t="str">
        <f t="shared" si="134"/>
        <v>Q4 2023</v>
      </c>
      <c r="Y925" s="21">
        <f t="shared" si="129"/>
        <v>7680</v>
      </c>
      <c r="Z925" s="21">
        <f t="shared" si="130"/>
        <v>4320</v>
      </c>
      <c r="AA925" s="57">
        <f t="shared" si="131"/>
        <v>2038904.6998219588</v>
      </c>
      <c r="AB925" s="59">
        <f t="shared" si="132"/>
        <v>1.7777777777777777</v>
      </c>
      <c r="AC925" s="61">
        <f t="shared" si="133"/>
        <v>2184.4</v>
      </c>
    </row>
    <row r="926" spans="4:29">
      <c r="D926" s="12">
        <v>920</v>
      </c>
      <c r="E926" s="36" t="s">
        <v>68</v>
      </c>
      <c r="F926" s="16" t="s">
        <v>10</v>
      </c>
      <c r="G926" s="14" t="s">
        <v>51</v>
      </c>
      <c r="H926" s="13" t="s">
        <v>6</v>
      </c>
      <c r="I926" s="13" t="s">
        <v>53</v>
      </c>
      <c r="J926" s="13" t="s">
        <v>126</v>
      </c>
      <c r="K926" s="13" t="s">
        <v>123</v>
      </c>
      <c r="L926" s="14">
        <v>43</v>
      </c>
      <c r="M926" s="14" t="s">
        <v>15</v>
      </c>
      <c r="N926" s="31">
        <v>1000000</v>
      </c>
      <c r="O926" s="14" t="s">
        <v>1</v>
      </c>
      <c r="P926" s="14" t="s">
        <v>35</v>
      </c>
      <c r="Q926" s="31">
        <v>3614.6269090909086</v>
      </c>
      <c r="R926" s="31">
        <v>301.21890909090905</v>
      </c>
      <c r="S926" s="30">
        <v>0.113563292</v>
      </c>
      <c r="T926" s="66">
        <f t="shared" si="126"/>
        <v>4.8832215559999996</v>
      </c>
      <c r="U926" s="66">
        <f t="shared" si="127"/>
        <v>5.7886182446513362E-2</v>
      </c>
      <c r="V926" s="38">
        <f t="shared" si="128"/>
        <v>0.30103357443360002</v>
      </c>
      <c r="W926" s="54">
        <v>2.6508000000000003</v>
      </c>
      <c r="X926" s="71" t="str">
        <f t="shared" si="134"/>
        <v>Q4 2023</v>
      </c>
      <c r="Y926" s="21">
        <f t="shared" si="129"/>
        <v>3840</v>
      </c>
      <c r="Z926" s="21">
        <f t="shared" si="130"/>
        <v>2160</v>
      </c>
      <c r="AA926" s="57">
        <f t="shared" si="131"/>
        <v>509726.1749554897</v>
      </c>
      <c r="AB926" s="59">
        <f t="shared" si="132"/>
        <v>1.7777777777777777</v>
      </c>
      <c r="AC926" s="61">
        <f t="shared" si="133"/>
        <v>1092.2</v>
      </c>
    </row>
    <row r="927" spans="4:29">
      <c r="D927" s="12">
        <v>921</v>
      </c>
      <c r="E927" s="36" t="s">
        <v>68</v>
      </c>
      <c r="F927" s="16" t="s">
        <v>10</v>
      </c>
      <c r="G927" s="14" t="s">
        <v>51</v>
      </c>
      <c r="H927" s="13" t="s">
        <v>6</v>
      </c>
      <c r="I927" s="13" t="s">
        <v>53</v>
      </c>
      <c r="J927" s="13" t="s">
        <v>126</v>
      </c>
      <c r="K927" s="13" t="s">
        <v>123</v>
      </c>
      <c r="L927" s="14">
        <v>50</v>
      </c>
      <c r="M927" s="14" t="s">
        <v>15</v>
      </c>
      <c r="N927" s="31">
        <v>1000000</v>
      </c>
      <c r="O927" s="14" t="s">
        <v>2</v>
      </c>
      <c r="P927" s="14" t="s">
        <v>35</v>
      </c>
      <c r="Q927" s="31">
        <v>4887.272727272727</v>
      </c>
      <c r="R927" s="31">
        <v>407.27272727272725</v>
      </c>
      <c r="S927" s="30">
        <v>0.20229930400000001</v>
      </c>
      <c r="T927" s="66">
        <f t="shared" si="126"/>
        <v>10.1149652</v>
      </c>
      <c r="U927" s="66">
        <f t="shared" si="127"/>
        <v>0.13942299949172227</v>
      </c>
      <c r="V927" s="38">
        <f t="shared" si="128"/>
        <v>0.53625499504320007</v>
      </c>
      <c r="W927" s="54">
        <v>2.6508000000000003</v>
      </c>
      <c r="X927" s="71" t="str">
        <f t="shared" si="134"/>
        <v>Q4 2023</v>
      </c>
      <c r="Y927" s="21">
        <f t="shared" si="129"/>
        <v>3840</v>
      </c>
      <c r="Z927" s="21">
        <f t="shared" si="130"/>
        <v>2160</v>
      </c>
      <c r="AA927" s="57">
        <f t="shared" si="131"/>
        <v>689191.69139465876</v>
      </c>
      <c r="AB927" s="59">
        <f t="shared" si="132"/>
        <v>1.7777777777777777</v>
      </c>
      <c r="AC927" s="61">
        <f t="shared" si="133"/>
        <v>1270</v>
      </c>
    </row>
    <row r="928" spans="4:29">
      <c r="D928" s="12">
        <v>922</v>
      </c>
      <c r="E928" s="36" t="s">
        <v>68</v>
      </c>
      <c r="F928" s="16" t="s">
        <v>10</v>
      </c>
      <c r="G928" s="14" t="s">
        <v>51</v>
      </c>
      <c r="H928" s="13" t="s">
        <v>6</v>
      </c>
      <c r="I928" s="13" t="s">
        <v>53</v>
      </c>
      <c r="J928" s="13" t="s">
        <v>126</v>
      </c>
      <c r="K928" s="13" t="s">
        <v>123</v>
      </c>
      <c r="L928" s="14">
        <v>55</v>
      </c>
      <c r="M928" s="14" t="s">
        <v>15</v>
      </c>
      <c r="N928" s="31">
        <v>1000000</v>
      </c>
      <c r="O928" s="14" t="s">
        <v>2</v>
      </c>
      <c r="P928" s="14" t="s">
        <v>35</v>
      </c>
      <c r="Q928" s="31">
        <v>6283.636363636364</v>
      </c>
      <c r="R928" s="31">
        <v>523.63636363636363</v>
      </c>
      <c r="S928" s="30">
        <v>0.72997258899999995</v>
      </c>
      <c r="T928" s="66">
        <f t="shared" si="126"/>
        <v>40.148492394999998</v>
      </c>
      <c r="U928" s="66">
        <f t="shared" si="127"/>
        <v>0.60874016237442408</v>
      </c>
      <c r="V928" s="38">
        <f t="shared" si="128"/>
        <v>1.9350113389212</v>
      </c>
      <c r="W928" s="54">
        <v>2.6508000000000003</v>
      </c>
      <c r="X928" s="71" t="str">
        <f t="shared" si="134"/>
        <v>Q4 2023</v>
      </c>
      <c r="Y928" s="21">
        <f t="shared" si="129"/>
        <v>3840</v>
      </c>
      <c r="Z928" s="21">
        <f t="shared" si="130"/>
        <v>2160</v>
      </c>
      <c r="AA928" s="57">
        <f t="shared" si="131"/>
        <v>833921.94658753707</v>
      </c>
      <c r="AB928" s="59">
        <f t="shared" si="132"/>
        <v>1.7777777777777777</v>
      </c>
      <c r="AC928" s="61">
        <f t="shared" si="133"/>
        <v>1397</v>
      </c>
    </row>
    <row r="929" spans="4:29">
      <c r="D929" s="12">
        <v>923</v>
      </c>
      <c r="E929" s="36" t="s">
        <v>68</v>
      </c>
      <c r="F929" s="16" t="s">
        <v>10</v>
      </c>
      <c r="G929" s="14" t="s">
        <v>51</v>
      </c>
      <c r="H929" s="13" t="s">
        <v>6</v>
      </c>
      <c r="I929" s="13" t="s">
        <v>53</v>
      </c>
      <c r="J929" s="13" t="s">
        <v>126</v>
      </c>
      <c r="K929" s="13" t="s">
        <v>123</v>
      </c>
      <c r="L929" s="14">
        <v>65</v>
      </c>
      <c r="M929" s="14" t="s">
        <v>15</v>
      </c>
      <c r="N929" s="31">
        <v>1000000</v>
      </c>
      <c r="O929" s="14" t="s">
        <v>2</v>
      </c>
      <c r="P929" s="14" t="s">
        <v>35</v>
      </c>
      <c r="Q929" s="31">
        <v>8640</v>
      </c>
      <c r="R929" s="31">
        <v>720</v>
      </c>
      <c r="S929" s="30">
        <v>0.93470024500000004</v>
      </c>
      <c r="T929" s="66">
        <f t="shared" si="126"/>
        <v>60.755515925000005</v>
      </c>
      <c r="U929" s="66">
        <f t="shared" si="127"/>
        <v>1.0886771163295528</v>
      </c>
      <c r="V929" s="38">
        <f t="shared" si="128"/>
        <v>2.4777034094460002</v>
      </c>
      <c r="W929" s="54">
        <v>2.6508000000000003</v>
      </c>
      <c r="X929" s="71" t="str">
        <f t="shared" si="134"/>
        <v>Q4 2023</v>
      </c>
      <c r="Y929" s="21">
        <f t="shared" si="129"/>
        <v>3840</v>
      </c>
      <c r="Z929" s="21">
        <f t="shared" si="130"/>
        <v>2160</v>
      </c>
      <c r="AA929" s="57">
        <f t="shared" si="131"/>
        <v>1164733.9584569733</v>
      </c>
      <c r="AB929" s="59">
        <f t="shared" si="132"/>
        <v>1.7777777777777777</v>
      </c>
      <c r="AC929" s="61">
        <f t="shared" si="133"/>
        <v>1651</v>
      </c>
    </row>
    <row r="930" spans="4:29">
      <c r="D930" s="12">
        <v>924</v>
      </c>
      <c r="E930" s="36" t="s">
        <v>68</v>
      </c>
      <c r="F930" s="16" t="s">
        <v>10</v>
      </c>
      <c r="G930" s="14" t="s">
        <v>51</v>
      </c>
      <c r="H930" s="13" t="s">
        <v>6</v>
      </c>
      <c r="I930" s="13" t="s">
        <v>53</v>
      </c>
      <c r="J930" s="13" t="s">
        <v>126</v>
      </c>
      <c r="K930" s="13" t="s">
        <v>123</v>
      </c>
      <c r="L930" s="14">
        <v>75</v>
      </c>
      <c r="M930" s="14" t="s">
        <v>15</v>
      </c>
      <c r="N930" s="31">
        <v>1000000</v>
      </c>
      <c r="O930" s="14" t="s">
        <v>2</v>
      </c>
      <c r="P930" s="14" t="s">
        <v>35</v>
      </c>
      <c r="Q930" s="31">
        <v>10909.09090909091</v>
      </c>
      <c r="R930" s="31">
        <v>909.09090909090912</v>
      </c>
      <c r="S930" s="30">
        <v>0.79428502099999998</v>
      </c>
      <c r="T930" s="66">
        <f t="shared" si="126"/>
        <v>59.571376574999995</v>
      </c>
      <c r="U930" s="66">
        <f t="shared" si="127"/>
        <v>1.2316829334129722</v>
      </c>
      <c r="V930" s="38">
        <f t="shared" si="128"/>
        <v>2.1054907336668003</v>
      </c>
      <c r="W930" s="54">
        <v>2.6508000000000003</v>
      </c>
      <c r="X930" s="71" t="str">
        <f t="shared" si="134"/>
        <v>Q4 2023</v>
      </c>
      <c r="Y930" s="21">
        <f t="shared" si="129"/>
        <v>3840</v>
      </c>
      <c r="Z930" s="21">
        <f t="shared" si="130"/>
        <v>2160</v>
      </c>
      <c r="AA930" s="57">
        <f t="shared" si="131"/>
        <v>1550681.3056379822</v>
      </c>
      <c r="AB930" s="59">
        <f t="shared" si="132"/>
        <v>1.7777777777777777</v>
      </c>
      <c r="AC930" s="61">
        <f t="shared" si="133"/>
        <v>1905</v>
      </c>
    </row>
    <row r="931" spans="4:29">
      <c r="D931" s="12">
        <v>925</v>
      </c>
      <c r="E931" s="36" t="s">
        <v>68</v>
      </c>
      <c r="F931" s="16" t="s">
        <v>10</v>
      </c>
      <c r="G931" s="14" t="s">
        <v>51</v>
      </c>
      <c r="H931" s="13" t="s">
        <v>6</v>
      </c>
      <c r="I931" s="13" t="s">
        <v>53</v>
      </c>
      <c r="J931" s="13" t="s">
        <v>126</v>
      </c>
      <c r="K931" s="13" t="s">
        <v>123</v>
      </c>
      <c r="L931" s="14">
        <v>85</v>
      </c>
      <c r="M931" s="14" t="s">
        <v>15</v>
      </c>
      <c r="N931" s="31">
        <v>1000000</v>
      </c>
      <c r="O931" s="14" t="s">
        <v>2</v>
      </c>
      <c r="P931" s="14" t="s">
        <v>35</v>
      </c>
      <c r="Q931" s="31">
        <v>14400</v>
      </c>
      <c r="R931" s="31">
        <v>1200</v>
      </c>
      <c r="S931" s="30">
        <v>0.87282338400000004</v>
      </c>
      <c r="T931" s="66">
        <f t="shared" si="126"/>
        <v>74.189987639999998</v>
      </c>
      <c r="U931" s="66">
        <f t="shared" si="127"/>
        <v>1.7384581842494544</v>
      </c>
      <c r="V931" s="38">
        <f t="shared" si="128"/>
        <v>2.3136802263072003</v>
      </c>
      <c r="W931" s="54">
        <v>2.6508000000000003</v>
      </c>
      <c r="X931" s="71" t="str">
        <f t="shared" si="134"/>
        <v>Q4 2023</v>
      </c>
      <c r="Y931" s="21">
        <f t="shared" si="129"/>
        <v>3840</v>
      </c>
      <c r="Z931" s="21">
        <f t="shared" si="130"/>
        <v>2160</v>
      </c>
      <c r="AA931" s="57">
        <f t="shared" si="131"/>
        <v>1991763.9881305636</v>
      </c>
      <c r="AB931" s="59">
        <f t="shared" si="132"/>
        <v>1.7777777777777777</v>
      </c>
      <c r="AC931" s="61">
        <f t="shared" si="133"/>
        <v>2159</v>
      </c>
    </row>
    <row r="932" spans="4:29">
      <c r="D932" s="12">
        <v>926</v>
      </c>
      <c r="E932" s="36" t="s">
        <v>68</v>
      </c>
      <c r="F932" s="16" t="s">
        <v>10</v>
      </c>
      <c r="G932" s="14" t="s">
        <v>51</v>
      </c>
      <c r="H932" s="13" t="s">
        <v>6</v>
      </c>
      <c r="I932" s="13" t="s">
        <v>53</v>
      </c>
      <c r="J932" s="13" t="s">
        <v>126</v>
      </c>
      <c r="K932" s="13" t="s">
        <v>123</v>
      </c>
      <c r="L932" s="14">
        <v>98</v>
      </c>
      <c r="M932" s="14" t="s">
        <v>15</v>
      </c>
      <c r="N932" s="31">
        <v>1000000</v>
      </c>
      <c r="O932" s="14" t="s">
        <v>2</v>
      </c>
      <c r="P932" s="14" t="s">
        <v>35</v>
      </c>
      <c r="Q932" s="31">
        <v>19141.53633217993</v>
      </c>
      <c r="R932" s="31">
        <v>1595.1280276816608</v>
      </c>
      <c r="S932" s="30">
        <v>4.5073732999999998E-2</v>
      </c>
      <c r="T932" s="66">
        <f t="shared" si="126"/>
        <v>4.4172258339999999</v>
      </c>
      <c r="U932" s="66">
        <f t="shared" si="127"/>
        <v>0.11933716147722034</v>
      </c>
      <c r="V932" s="38">
        <f t="shared" si="128"/>
        <v>0.1194814514364</v>
      </c>
      <c r="W932" s="54">
        <v>2.6508000000000003</v>
      </c>
      <c r="X932" s="71" t="str">
        <f t="shared" si="134"/>
        <v>Q4 2023</v>
      </c>
      <c r="Y932" s="21">
        <f t="shared" si="129"/>
        <v>3840</v>
      </c>
      <c r="Z932" s="21">
        <f t="shared" si="130"/>
        <v>2160</v>
      </c>
      <c r="AA932" s="57">
        <f t="shared" si="131"/>
        <v>2647598.8016617205</v>
      </c>
      <c r="AB932" s="59">
        <f t="shared" si="132"/>
        <v>1.7777777777777777</v>
      </c>
      <c r="AC932" s="61">
        <f t="shared" si="133"/>
        <v>2489.1999999999998</v>
      </c>
    </row>
    <row r="933" spans="4:29">
      <c r="D933" s="12">
        <v>927</v>
      </c>
      <c r="E933" s="36" t="s">
        <v>68</v>
      </c>
      <c r="F933" s="16" t="s">
        <v>10</v>
      </c>
      <c r="G933" s="14" t="s">
        <v>51</v>
      </c>
      <c r="H933" s="13" t="s">
        <v>6</v>
      </c>
      <c r="I933" s="13" t="s">
        <v>53</v>
      </c>
      <c r="J933" s="13" t="s">
        <v>126</v>
      </c>
      <c r="K933" s="13" t="s">
        <v>123</v>
      </c>
      <c r="L933" s="14">
        <v>55</v>
      </c>
      <c r="M933" s="14" t="s">
        <v>52</v>
      </c>
      <c r="N933" s="31">
        <v>1000000</v>
      </c>
      <c r="O933" s="14" t="s">
        <v>2</v>
      </c>
      <c r="P933" s="14" t="s">
        <v>35</v>
      </c>
      <c r="Q933" s="31">
        <v>7873.1360946745563</v>
      </c>
      <c r="R933" s="31">
        <v>962.27218934911241</v>
      </c>
      <c r="S933" s="30">
        <v>3.7362303999999999E-2</v>
      </c>
      <c r="T933" s="66">
        <f t="shared" si="126"/>
        <v>2.0549267200000001</v>
      </c>
      <c r="U933" s="66">
        <f t="shared" si="127"/>
        <v>3.115724528067532E-2</v>
      </c>
      <c r="V933" s="38">
        <f t="shared" si="128"/>
        <v>9.903999544320001E-2</v>
      </c>
      <c r="W933" s="54">
        <v>2.6508000000000003</v>
      </c>
      <c r="X933" s="71" t="str">
        <f t="shared" si="134"/>
        <v>Q4 2023</v>
      </c>
      <c r="Y933" s="21">
        <f t="shared" si="129"/>
        <v>7680</v>
      </c>
      <c r="Z933" s="21">
        <f t="shared" si="130"/>
        <v>4320</v>
      </c>
      <c r="AA933" s="57">
        <f t="shared" si="131"/>
        <v>833921.94658753707</v>
      </c>
      <c r="AB933" s="59">
        <f t="shared" si="132"/>
        <v>1.7777777777777777</v>
      </c>
      <c r="AC933" s="61">
        <f t="shared" si="133"/>
        <v>1397</v>
      </c>
    </row>
    <row r="934" spans="4:29">
      <c r="D934" s="12">
        <v>928</v>
      </c>
      <c r="E934" s="36" t="s">
        <v>68</v>
      </c>
      <c r="F934" s="16" t="s">
        <v>10</v>
      </c>
      <c r="G934" s="14" t="s">
        <v>51</v>
      </c>
      <c r="H934" s="13" t="s">
        <v>6</v>
      </c>
      <c r="I934" s="13" t="s">
        <v>53</v>
      </c>
      <c r="J934" s="13" t="s">
        <v>126</v>
      </c>
      <c r="K934" s="13" t="s">
        <v>123</v>
      </c>
      <c r="L934" s="14">
        <v>65</v>
      </c>
      <c r="M934" s="14" t="s">
        <v>52</v>
      </c>
      <c r="N934" s="31">
        <v>1000000</v>
      </c>
      <c r="O934" s="14" t="s">
        <v>2</v>
      </c>
      <c r="P934" s="14" t="s">
        <v>35</v>
      </c>
      <c r="Q934" s="31">
        <v>10996.363636363636</v>
      </c>
      <c r="R934" s="31">
        <v>1221.8181818181818</v>
      </c>
      <c r="S934" s="30">
        <v>0.15527479</v>
      </c>
      <c r="T934" s="66">
        <f t="shared" si="126"/>
        <v>10.09286135</v>
      </c>
      <c r="U934" s="66">
        <f t="shared" si="127"/>
        <v>0.18085382080527526</v>
      </c>
      <c r="V934" s="38">
        <f t="shared" si="128"/>
        <v>0.41160241333200004</v>
      </c>
      <c r="W934" s="54">
        <v>2.6508000000000003</v>
      </c>
      <c r="X934" s="71" t="str">
        <f t="shared" si="134"/>
        <v>Q4 2023</v>
      </c>
      <c r="Y934" s="21">
        <f t="shared" si="129"/>
        <v>7680</v>
      </c>
      <c r="Z934" s="21">
        <f t="shared" si="130"/>
        <v>4320</v>
      </c>
      <c r="AA934" s="57">
        <f t="shared" si="131"/>
        <v>1164733.9584569733</v>
      </c>
      <c r="AB934" s="59">
        <f t="shared" si="132"/>
        <v>1.7777777777777777</v>
      </c>
      <c r="AC934" s="61">
        <f t="shared" si="133"/>
        <v>1651</v>
      </c>
    </row>
    <row r="935" spans="4:29">
      <c r="D935" s="12">
        <v>929</v>
      </c>
      <c r="E935" s="36" t="s">
        <v>68</v>
      </c>
      <c r="F935" s="16" t="s">
        <v>10</v>
      </c>
      <c r="G935" s="14" t="s">
        <v>51</v>
      </c>
      <c r="H935" s="13" t="s">
        <v>6</v>
      </c>
      <c r="I935" s="13" t="s">
        <v>53</v>
      </c>
      <c r="J935" s="13" t="s">
        <v>126</v>
      </c>
      <c r="K935" s="13" t="s">
        <v>123</v>
      </c>
      <c r="L935" s="14">
        <v>75</v>
      </c>
      <c r="M935" s="14" t="s">
        <v>52</v>
      </c>
      <c r="N935" s="31">
        <v>1000000</v>
      </c>
      <c r="O935" s="14" t="s">
        <v>2</v>
      </c>
      <c r="P935" s="14" t="s">
        <v>35</v>
      </c>
      <c r="Q935" s="31">
        <v>15708.764159999995</v>
      </c>
      <c r="R935" s="31">
        <v>1745.4182399999995</v>
      </c>
      <c r="S935" s="30">
        <v>0.167452187</v>
      </c>
      <c r="T935" s="66">
        <f t="shared" si="126"/>
        <v>12.558914025</v>
      </c>
      <c r="U935" s="66">
        <f t="shared" si="127"/>
        <v>0.25966497596909555</v>
      </c>
      <c r="V935" s="38">
        <f t="shared" si="128"/>
        <v>0.44388225729960007</v>
      </c>
      <c r="W935" s="54">
        <v>2.6508000000000003</v>
      </c>
      <c r="X935" s="71" t="str">
        <f t="shared" si="134"/>
        <v>Q4 2023</v>
      </c>
      <c r="Y935" s="21">
        <f t="shared" si="129"/>
        <v>7680</v>
      </c>
      <c r="Z935" s="21">
        <f t="shared" si="130"/>
        <v>4320</v>
      </c>
      <c r="AA935" s="57">
        <f t="shared" si="131"/>
        <v>1550681.3056379822</v>
      </c>
      <c r="AB935" s="59">
        <f t="shared" si="132"/>
        <v>1.7777777777777777</v>
      </c>
      <c r="AC935" s="61">
        <f t="shared" si="133"/>
        <v>1905</v>
      </c>
    </row>
    <row r="936" spans="4:29">
      <c r="D936" s="12">
        <v>930</v>
      </c>
      <c r="E936" s="36" t="s">
        <v>68</v>
      </c>
      <c r="F936" s="16" t="s">
        <v>10</v>
      </c>
      <c r="G936" s="14" t="s">
        <v>51</v>
      </c>
      <c r="H936" s="13" t="s">
        <v>6</v>
      </c>
      <c r="I936" s="13" t="s">
        <v>53</v>
      </c>
      <c r="J936" s="13" t="s">
        <v>126</v>
      </c>
      <c r="K936" s="13" t="s">
        <v>123</v>
      </c>
      <c r="L936" s="14">
        <v>85</v>
      </c>
      <c r="M936" s="14" t="s">
        <v>52</v>
      </c>
      <c r="N936" s="31">
        <v>1000000</v>
      </c>
      <c r="O936" s="14" t="s">
        <v>2</v>
      </c>
      <c r="P936" s="14" t="s">
        <v>35</v>
      </c>
      <c r="Q936" s="31">
        <v>19145.454545454544</v>
      </c>
      <c r="R936" s="31">
        <v>2127.272727272727</v>
      </c>
      <c r="S936" s="30">
        <v>0.120357453</v>
      </c>
      <c r="T936" s="66">
        <f t="shared" si="126"/>
        <v>10.230383505000001</v>
      </c>
      <c r="U936" s="66">
        <f t="shared" si="127"/>
        <v>0.23972364058851686</v>
      </c>
      <c r="V936" s="38">
        <f t="shared" si="128"/>
        <v>0.31904353641240002</v>
      </c>
      <c r="W936" s="54">
        <v>2.6508000000000003</v>
      </c>
      <c r="X936" s="71" t="str">
        <f t="shared" si="134"/>
        <v>Q4 2023</v>
      </c>
      <c r="Y936" s="21">
        <f t="shared" si="129"/>
        <v>7680</v>
      </c>
      <c r="Z936" s="21">
        <f t="shared" si="130"/>
        <v>4320</v>
      </c>
      <c r="AA936" s="57">
        <f t="shared" si="131"/>
        <v>1991763.9881305636</v>
      </c>
      <c r="AB936" s="59">
        <f t="shared" si="132"/>
        <v>1.7777777777777777</v>
      </c>
      <c r="AC936" s="61">
        <f t="shared" si="133"/>
        <v>2159</v>
      </c>
    </row>
    <row r="937" spans="4:29">
      <c r="D937" s="12">
        <v>931</v>
      </c>
      <c r="E937" s="36" t="s">
        <v>68</v>
      </c>
      <c r="F937" s="16" t="s">
        <v>10</v>
      </c>
      <c r="G937" s="14" t="s">
        <v>51</v>
      </c>
      <c r="H937" s="13" t="s">
        <v>6</v>
      </c>
      <c r="I937" s="13" t="s">
        <v>111</v>
      </c>
      <c r="J937" s="13" t="s">
        <v>226</v>
      </c>
      <c r="K937" s="13"/>
      <c r="L937" s="14">
        <v>65</v>
      </c>
      <c r="M937" s="14" t="s">
        <v>15</v>
      </c>
      <c r="N937" s="31">
        <v>1000000</v>
      </c>
      <c r="O937" s="14" t="s">
        <v>1</v>
      </c>
      <c r="P937" s="14" t="s">
        <v>35</v>
      </c>
      <c r="Q937" s="31">
        <v>6240</v>
      </c>
      <c r="R937" s="31">
        <v>1560</v>
      </c>
      <c r="S937" s="30">
        <v>0.162325899</v>
      </c>
      <c r="T937" s="66">
        <f t="shared" si="126"/>
        <v>10.551183435</v>
      </c>
      <c r="U937" s="66">
        <f t="shared" si="127"/>
        <v>0.18906648690235683</v>
      </c>
      <c r="V937" s="38">
        <f t="shared" si="128"/>
        <v>0.43029349306920001</v>
      </c>
      <c r="W937" s="54">
        <v>2.6508000000000003</v>
      </c>
      <c r="X937" s="71" t="str">
        <f t="shared" si="134"/>
        <v>Q4 2023</v>
      </c>
      <c r="Y937" s="21">
        <f t="shared" si="129"/>
        <v>3840</v>
      </c>
      <c r="Z937" s="21">
        <f t="shared" si="130"/>
        <v>2160</v>
      </c>
      <c r="AA937" s="57">
        <f t="shared" si="131"/>
        <v>1164733.9584569733</v>
      </c>
      <c r="AB937" s="59">
        <f t="shared" si="132"/>
        <v>1.7777777777777777</v>
      </c>
      <c r="AC937" s="61">
        <f t="shared" si="133"/>
        <v>1651</v>
      </c>
    </row>
    <row r="938" spans="4:29">
      <c r="D938" s="12">
        <v>932</v>
      </c>
      <c r="E938" s="36" t="s">
        <v>68</v>
      </c>
      <c r="F938" s="16" t="s">
        <v>10</v>
      </c>
      <c r="G938" s="14" t="s">
        <v>51</v>
      </c>
      <c r="H938" s="13" t="s">
        <v>6</v>
      </c>
      <c r="I938" s="13" t="s">
        <v>111</v>
      </c>
      <c r="J938" s="13" t="s">
        <v>226</v>
      </c>
      <c r="K938" s="13"/>
      <c r="L938" s="14">
        <v>75</v>
      </c>
      <c r="M938" s="14" t="s">
        <v>15</v>
      </c>
      <c r="N938" s="31">
        <v>1000000</v>
      </c>
      <c r="O938" s="14" t="s">
        <v>1</v>
      </c>
      <c r="P938" s="14" t="s">
        <v>35</v>
      </c>
      <c r="Q938" s="31">
        <v>7680</v>
      </c>
      <c r="R938" s="31">
        <v>1920</v>
      </c>
      <c r="S938" s="30">
        <v>7.6846574000000001E-2</v>
      </c>
      <c r="T938" s="66">
        <f t="shared" si="126"/>
        <v>5.7634930500000001</v>
      </c>
      <c r="U938" s="66">
        <f t="shared" si="127"/>
        <v>0.11916454570412582</v>
      </c>
      <c r="V938" s="38">
        <f t="shared" si="128"/>
        <v>0.20370489835920003</v>
      </c>
      <c r="W938" s="54">
        <v>2.6508000000000003</v>
      </c>
      <c r="X938" s="71" t="str">
        <f t="shared" si="134"/>
        <v>Q4 2023</v>
      </c>
      <c r="Y938" s="21">
        <f t="shared" si="129"/>
        <v>3840</v>
      </c>
      <c r="Z938" s="21">
        <f t="shared" si="130"/>
        <v>2160</v>
      </c>
      <c r="AA938" s="57">
        <f t="shared" si="131"/>
        <v>1550681.3056379822</v>
      </c>
      <c r="AB938" s="59">
        <f t="shared" si="132"/>
        <v>1.7777777777777777</v>
      </c>
      <c r="AC938" s="61">
        <f t="shared" si="133"/>
        <v>1905</v>
      </c>
    </row>
    <row r="939" spans="4:29">
      <c r="D939" s="12">
        <v>933</v>
      </c>
      <c r="E939" s="36" t="s">
        <v>68</v>
      </c>
      <c r="F939" s="16" t="s">
        <v>10</v>
      </c>
      <c r="G939" s="14" t="s">
        <v>51</v>
      </c>
      <c r="H939" s="13" t="s">
        <v>6</v>
      </c>
      <c r="I939" s="13" t="s">
        <v>111</v>
      </c>
      <c r="J939" s="13" t="s">
        <v>226</v>
      </c>
      <c r="K939" s="13"/>
      <c r="L939" s="14">
        <v>85</v>
      </c>
      <c r="M939" s="14" t="s">
        <v>15</v>
      </c>
      <c r="N939" s="31">
        <v>1000000</v>
      </c>
      <c r="O939" s="14" t="s">
        <v>1</v>
      </c>
      <c r="P939" s="14" t="s">
        <v>35</v>
      </c>
      <c r="Q939" s="31">
        <v>11232</v>
      </c>
      <c r="R939" s="31">
        <v>2808</v>
      </c>
      <c r="S939" s="30">
        <v>6.7432868000000007E-2</v>
      </c>
      <c r="T939" s="66">
        <f t="shared" si="126"/>
        <v>5.7317937800000003</v>
      </c>
      <c r="U939" s="66">
        <f t="shared" si="127"/>
        <v>0.13431035809876188</v>
      </c>
      <c r="V939" s="38">
        <f t="shared" si="128"/>
        <v>0.17875104649440005</v>
      </c>
      <c r="W939" s="54">
        <v>2.6508000000000003</v>
      </c>
      <c r="X939" s="71" t="str">
        <f t="shared" si="134"/>
        <v>Q4 2023</v>
      </c>
      <c r="Y939" s="21">
        <f t="shared" si="129"/>
        <v>3840</v>
      </c>
      <c r="Z939" s="21">
        <f t="shared" si="130"/>
        <v>2160</v>
      </c>
      <c r="AA939" s="57">
        <f t="shared" si="131"/>
        <v>1991763.9881305636</v>
      </c>
      <c r="AB939" s="59">
        <f t="shared" si="132"/>
        <v>1.7777777777777777</v>
      </c>
      <c r="AC939" s="61">
        <f t="shared" si="133"/>
        <v>2159</v>
      </c>
    </row>
    <row r="940" spans="4:29">
      <c r="D940" s="12">
        <v>934</v>
      </c>
      <c r="E940" s="36" t="s">
        <v>68</v>
      </c>
      <c r="F940" s="16" t="s">
        <v>10</v>
      </c>
      <c r="G940" s="14" t="s">
        <v>51</v>
      </c>
      <c r="H940" s="13" t="s">
        <v>6</v>
      </c>
      <c r="I940" s="13" t="s">
        <v>36</v>
      </c>
      <c r="J940" s="13" t="s">
        <v>50</v>
      </c>
      <c r="K940" s="13" t="s">
        <v>123</v>
      </c>
      <c r="L940" s="14">
        <v>55</v>
      </c>
      <c r="M940" s="14" t="s">
        <v>15</v>
      </c>
      <c r="N940" s="31">
        <v>1000000</v>
      </c>
      <c r="O940" s="14" t="s">
        <v>1</v>
      </c>
      <c r="P940" s="14" t="s">
        <v>35</v>
      </c>
      <c r="Q940" s="31">
        <v>2048</v>
      </c>
      <c r="R940" s="31">
        <v>128</v>
      </c>
      <c r="S940" s="30">
        <v>0.14180754400000001</v>
      </c>
      <c r="T940" s="66">
        <f t="shared" si="126"/>
        <v>7.7994149200000003</v>
      </c>
      <c r="U940" s="66">
        <f t="shared" si="127"/>
        <v>0.11825642313327782</v>
      </c>
      <c r="V940" s="38">
        <f t="shared" si="128"/>
        <v>0.37590343763520007</v>
      </c>
      <c r="W940" s="54">
        <v>2.6508000000000003</v>
      </c>
      <c r="X940" s="71" t="str">
        <f t="shared" si="134"/>
        <v>Q4 2023</v>
      </c>
      <c r="Y940" s="21">
        <f t="shared" si="129"/>
        <v>3840</v>
      </c>
      <c r="Z940" s="21">
        <f t="shared" si="130"/>
        <v>2160</v>
      </c>
      <c r="AA940" s="57">
        <f t="shared" si="131"/>
        <v>833921.94658753707</v>
      </c>
      <c r="AB940" s="59">
        <f t="shared" si="132"/>
        <v>1.7777777777777777</v>
      </c>
      <c r="AC940" s="61">
        <f t="shared" si="133"/>
        <v>1397</v>
      </c>
    </row>
    <row r="941" spans="4:29">
      <c r="D941" s="12">
        <v>935</v>
      </c>
      <c r="E941" s="36" t="s">
        <v>68</v>
      </c>
      <c r="F941" s="16" t="s">
        <v>10</v>
      </c>
      <c r="G941" s="14" t="s">
        <v>51</v>
      </c>
      <c r="H941" s="13" t="s">
        <v>6</v>
      </c>
      <c r="I941" s="13" t="s">
        <v>36</v>
      </c>
      <c r="J941" s="13" t="s">
        <v>37</v>
      </c>
      <c r="K941" s="13" t="s">
        <v>137</v>
      </c>
      <c r="L941" s="14">
        <v>65</v>
      </c>
      <c r="M941" s="14" t="s">
        <v>15</v>
      </c>
      <c r="N941" s="31">
        <v>1000000</v>
      </c>
      <c r="O941" s="14" t="s">
        <v>1</v>
      </c>
      <c r="P941" s="14" t="s">
        <v>35</v>
      </c>
      <c r="Q941" s="31">
        <v>2560</v>
      </c>
      <c r="R941" s="31">
        <v>160</v>
      </c>
      <c r="S941" s="30">
        <v>0.34563881099999999</v>
      </c>
      <c r="T941" s="66">
        <f t="shared" si="126"/>
        <v>22.466522715</v>
      </c>
      <c r="U941" s="66">
        <f t="shared" si="127"/>
        <v>0.40257726053239168</v>
      </c>
      <c r="V941" s="38">
        <f t="shared" si="128"/>
        <v>0.91621936019880001</v>
      </c>
      <c r="W941" s="54">
        <v>2.6508000000000003</v>
      </c>
      <c r="X941" s="71" t="str">
        <f t="shared" si="134"/>
        <v>Q4 2023</v>
      </c>
      <c r="Y941" s="21">
        <f t="shared" si="129"/>
        <v>3840</v>
      </c>
      <c r="Z941" s="21">
        <f t="shared" si="130"/>
        <v>2160</v>
      </c>
      <c r="AA941" s="57">
        <f t="shared" si="131"/>
        <v>1164733.9584569733</v>
      </c>
      <c r="AB941" s="59">
        <f t="shared" si="132"/>
        <v>1.7777777777777777</v>
      </c>
      <c r="AC941" s="61">
        <f t="shared" si="133"/>
        <v>1651</v>
      </c>
    </row>
    <row r="942" spans="4:29">
      <c r="D942" s="12">
        <v>936</v>
      </c>
      <c r="E942" s="36" t="s">
        <v>68</v>
      </c>
      <c r="F942" s="16" t="s">
        <v>10</v>
      </c>
      <c r="G942" s="14" t="s">
        <v>51</v>
      </c>
      <c r="H942" s="13" t="s">
        <v>6</v>
      </c>
      <c r="I942" s="13" t="s">
        <v>36</v>
      </c>
      <c r="J942" s="13" t="s">
        <v>38</v>
      </c>
      <c r="K942" s="13" t="s">
        <v>137</v>
      </c>
      <c r="L942" s="14">
        <v>75</v>
      </c>
      <c r="M942" s="14" t="s">
        <v>15</v>
      </c>
      <c r="N942" s="31">
        <v>1000000</v>
      </c>
      <c r="O942" s="14" t="s">
        <v>1</v>
      </c>
      <c r="P942" s="14" t="s">
        <v>35</v>
      </c>
      <c r="Q942" s="31">
        <v>3840</v>
      </c>
      <c r="R942" s="31">
        <v>240</v>
      </c>
      <c r="S942" s="30">
        <v>0.29765239500000001</v>
      </c>
      <c r="T942" s="66">
        <f t="shared" si="126"/>
        <v>22.323929625000002</v>
      </c>
      <c r="U942" s="66">
        <f t="shared" si="127"/>
        <v>0.46156400450487245</v>
      </c>
      <c r="V942" s="38">
        <f t="shared" si="128"/>
        <v>0.78901696866600013</v>
      </c>
      <c r="W942" s="54">
        <v>2.6508000000000003</v>
      </c>
      <c r="X942" s="71" t="str">
        <f t="shared" si="134"/>
        <v>Q4 2023</v>
      </c>
      <c r="Y942" s="21">
        <f t="shared" si="129"/>
        <v>3840</v>
      </c>
      <c r="Z942" s="21">
        <f t="shared" si="130"/>
        <v>2160</v>
      </c>
      <c r="AA942" s="57">
        <f t="shared" si="131"/>
        <v>1550681.3056379822</v>
      </c>
      <c r="AB942" s="59">
        <f t="shared" si="132"/>
        <v>1.7777777777777777</v>
      </c>
      <c r="AC942" s="61">
        <f t="shared" si="133"/>
        <v>1905</v>
      </c>
    </row>
    <row r="943" spans="4:29">
      <c r="D943" s="12">
        <v>937</v>
      </c>
      <c r="E943" s="36" t="s">
        <v>68</v>
      </c>
      <c r="F943" s="16" t="s">
        <v>10</v>
      </c>
      <c r="G943" s="14" t="s">
        <v>51</v>
      </c>
      <c r="H943" s="13" t="s">
        <v>6</v>
      </c>
      <c r="I943" s="13" t="s">
        <v>36</v>
      </c>
      <c r="J943" s="13" t="s">
        <v>138</v>
      </c>
      <c r="K943" s="13" t="s">
        <v>137</v>
      </c>
      <c r="L943" s="14">
        <v>85</v>
      </c>
      <c r="M943" s="14" t="s">
        <v>15</v>
      </c>
      <c r="N943" s="31">
        <v>1000000</v>
      </c>
      <c r="O943" s="14" t="s">
        <v>1</v>
      </c>
      <c r="P943" s="14" t="s">
        <v>35</v>
      </c>
      <c r="Q943" s="31">
        <v>7168</v>
      </c>
      <c r="R943" s="31">
        <v>448</v>
      </c>
      <c r="S943" s="30">
        <v>0.58048194099999995</v>
      </c>
      <c r="T943" s="66">
        <f t="shared" si="126"/>
        <v>49.340964984999992</v>
      </c>
      <c r="U943" s="66">
        <f t="shared" si="127"/>
        <v>1.1561830258439305</v>
      </c>
      <c r="V943" s="38">
        <f t="shared" si="128"/>
        <v>1.5387415292027999</v>
      </c>
      <c r="W943" s="54">
        <v>2.6508000000000003</v>
      </c>
      <c r="X943" s="71" t="str">
        <f t="shared" si="134"/>
        <v>Q4 2023</v>
      </c>
      <c r="Y943" s="21">
        <f t="shared" si="129"/>
        <v>3840</v>
      </c>
      <c r="Z943" s="21">
        <f t="shared" si="130"/>
        <v>2160</v>
      </c>
      <c r="AA943" s="57">
        <f t="shared" si="131"/>
        <v>1991763.9881305636</v>
      </c>
      <c r="AB943" s="59">
        <f t="shared" si="132"/>
        <v>1.7777777777777777</v>
      </c>
      <c r="AC943" s="61">
        <f t="shared" si="133"/>
        <v>2159</v>
      </c>
    </row>
    <row r="944" spans="4:29">
      <c r="D944" s="12">
        <v>938</v>
      </c>
      <c r="E944" s="36" t="s">
        <v>68</v>
      </c>
      <c r="F944" s="16" t="s">
        <v>10</v>
      </c>
      <c r="G944" s="14" t="s">
        <v>51</v>
      </c>
      <c r="H944" s="13" t="s">
        <v>6</v>
      </c>
      <c r="I944" s="13" t="s">
        <v>36</v>
      </c>
      <c r="J944" s="13"/>
      <c r="K944" s="13" t="s">
        <v>123</v>
      </c>
      <c r="L944" s="14">
        <v>98</v>
      </c>
      <c r="M944" s="14" t="s">
        <v>15</v>
      </c>
      <c r="N944" s="31">
        <v>1000000</v>
      </c>
      <c r="O944" s="14" t="s">
        <v>1</v>
      </c>
      <c r="P944" s="14" t="s">
        <v>35</v>
      </c>
      <c r="Q944" s="31">
        <v>5120</v>
      </c>
      <c r="R944" s="31">
        <v>320</v>
      </c>
      <c r="S944" s="30">
        <v>0.137299212</v>
      </c>
      <c r="T944" s="66">
        <f t="shared" si="126"/>
        <v>13.455322776000001</v>
      </c>
      <c r="U944" s="66">
        <f t="shared" si="127"/>
        <v>0.36351322916029855</v>
      </c>
      <c r="V944" s="38">
        <f t="shared" si="128"/>
        <v>0.36395275116960002</v>
      </c>
      <c r="W944" s="54">
        <v>2.6508000000000003</v>
      </c>
      <c r="X944" s="71" t="str">
        <f t="shared" si="134"/>
        <v>Q4 2023</v>
      </c>
      <c r="Y944" s="21">
        <f t="shared" si="129"/>
        <v>3840</v>
      </c>
      <c r="Z944" s="21">
        <f t="shared" si="130"/>
        <v>2160</v>
      </c>
      <c r="AA944" s="57">
        <f t="shared" si="131"/>
        <v>2647598.8016617205</v>
      </c>
      <c r="AB944" s="59">
        <f t="shared" si="132"/>
        <v>1.7777777777777777</v>
      </c>
      <c r="AC944" s="61">
        <f t="shared" si="133"/>
        <v>2489.1999999999998</v>
      </c>
    </row>
    <row r="945" spans="4:29">
      <c r="D945" s="12">
        <v>939</v>
      </c>
      <c r="E945" s="36" t="s">
        <v>68</v>
      </c>
      <c r="F945" s="16" t="s">
        <v>10</v>
      </c>
      <c r="G945" s="14" t="s">
        <v>51</v>
      </c>
      <c r="H945" s="13" t="s">
        <v>6</v>
      </c>
      <c r="I945" s="13" t="s">
        <v>36</v>
      </c>
      <c r="J945" s="13"/>
      <c r="K945" s="13" t="s">
        <v>123</v>
      </c>
      <c r="L945" s="14">
        <v>115</v>
      </c>
      <c r="M945" s="14" t="s">
        <v>15</v>
      </c>
      <c r="N945" s="31">
        <v>1000000</v>
      </c>
      <c r="O945" s="14" t="s">
        <v>2</v>
      </c>
      <c r="P945" s="14" t="s">
        <v>35</v>
      </c>
      <c r="Q945" s="31">
        <v>21040</v>
      </c>
      <c r="R945" s="31">
        <v>5260</v>
      </c>
      <c r="S945" s="30">
        <v>8.4211040000000004E-3</v>
      </c>
      <c r="T945" s="66">
        <f t="shared" si="126"/>
        <v>0.96842696000000006</v>
      </c>
      <c r="U945" s="66">
        <f t="shared" si="127"/>
        <v>3.070186346951103E-2</v>
      </c>
      <c r="V945" s="38">
        <f t="shared" si="128"/>
        <v>2.2322662483200004E-2</v>
      </c>
      <c r="W945" s="54">
        <v>2.6508000000000003</v>
      </c>
      <c r="X945" s="71" t="str">
        <f t="shared" si="134"/>
        <v>Q4 2023</v>
      </c>
      <c r="Y945" s="21">
        <f t="shared" si="129"/>
        <v>3840</v>
      </c>
      <c r="Z945" s="21">
        <f t="shared" si="130"/>
        <v>2160</v>
      </c>
      <c r="AA945" s="57">
        <f t="shared" si="131"/>
        <v>3645824.047477745</v>
      </c>
      <c r="AB945" s="59">
        <f t="shared" si="132"/>
        <v>1.7777777777777777</v>
      </c>
      <c r="AC945" s="61">
        <f t="shared" si="133"/>
        <v>2921</v>
      </c>
    </row>
    <row r="946" spans="4:29">
      <c r="D946" s="12">
        <v>940</v>
      </c>
      <c r="E946" s="36" t="s">
        <v>68</v>
      </c>
      <c r="F946" s="16" t="s">
        <v>10</v>
      </c>
      <c r="G946" s="14" t="s">
        <v>51</v>
      </c>
      <c r="H946" s="13" t="s">
        <v>6</v>
      </c>
      <c r="I946" s="13" t="s">
        <v>58</v>
      </c>
      <c r="J946" s="13"/>
      <c r="K946" s="13" t="s">
        <v>123</v>
      </c>
      <c r="L946" s="14">
        <v>55</v>
      </c>
      <c r="M946" s="14" t="s">
        <v>15</v>
      </c>
      <c r="N946" s="31">
        <v>1000000</v>
      </c>
      <c r="O946" s="14" t="s">
        <v>1</v>
      </c>
      <c r="P946" s="14" t="s">
        <v>35</v>
      </c>
      <c r="Q946" s="31">
        <v>2000</v>
      </c>
      <c r="R946" s="31">
        <v>160</v>
      </c>
      <c r="S946" s="30">
        <v>1.334142E-3</v>
      </c>
      <c r="T946" s="66">
        <f t="shared" si="126"/>
        <v>7.3377810000000002E-2</v>
      </c>
      <c r="U946" s="66">
        <f t="shared" si="127"/>
        <v>1.11257029366419E-3</v>
      </c>
      <c r="V946" s="38">
        <f t="shared" si="128"/>
        <v>3.5365436136000003E-3</v>
      </c>
      <c r="W946" s="54">
        <v>2.6508000000000003</v>
      </c>
      <c r="X946" s="71" t="str">
        <f t="shared" si="134"/>
        <v>Q4 2023</v>
      </c>
      <c r="Y946" s="21">
        <f t="shared" si="129"/>
        <v>3840</v>
      </c>
      <c r="Z946" s="21">
        <f t="shared" si="130"/>
        <v>2160</v>
      </c>
      <c r="AA946" s="57">
        <f t="shared" si="131"/>
        <v>833921.94658753707</v>
      </c>
      <c r="AB946" s="59">
        <f t="shared" si="132"/>
        <v>1.7777777777777777</v>
      </c>
      <c r="AC946" s="61">
        <f t="shared" si="133"/>
        <v>1397</v>
      </c>
    </row>
    <row r="947" spans="4:29">
      <c r="D947" s="12">
        <v>941</v>
      </c>
      <c r="E947" s="36" t="s">
        <v>68</v>
      </c>
      <c r="F947" s="16" t="s">
        <v>10</v>
      </c>
      <c r="G947" s="14" t="s">
        <v>51</v>
      </c>
      <c r="H947" s="13" t="s">
        <v>6</v>
      </c>
      <c r="I947" s="13" t="s">
        <v>58</v>
      </c>
      <c r="J947" s="13"/>
      <c r="K947" s="13" t="s">
        <v>123</v>
      </c>
      <c r="L947" s="14">
        <v>65</v>
      </c>
      <c r="M947" s="14" t="s">
        <v>15</v>
      </c>
      <c r="N947" s="31">
        <v>1000000</v>
      </c>
      <c r="O947" s="14" t="s">
        <v>1</v>
      </c>
      <c r="P947" s="14" t="s">
        <v>35</v>
      </c>
      <c r="Q947" s="31">
        <v>2560</v>
      </c>
      <c r="R947" s="31">
        <v>160</v>
      </c>
      <c r="S947" s="30">
        <v>1.7077016E-2</v>
      </c>
      <c r="T947" s="66">
        <f t="shared" si="126"/>
        <v>1.11000604</v>
      </c>
      <c r="U947" s="66">
        <f t="shared" si="127"/>
        <v>1.9890180444313069E-2</v>
      </c>
      <c r="V947" s="38">
        <f t="shared" si="128"/>
        <v>4.5267754012800004E-2</v>
      </c>
      <c r="W947" s="54">
        <v>2.6508000000000003</v>
      </c>
      <c r="X947" s="71" t="str">
        <f t="shared" si="134"/>
        <v>Q4 2023</v>
      </c>
      <c r="Y947" s="21">
        <f t="shared" si="129"/>
        <v>3840</v>
      </c>
      <c r="Z947" s="21">
        <f t="shared" si="130"/>
        <v>2160</v>
      </c>
      <c r="AA947" s="57">
        <f t="shared" si="131"/>
        <v>1164733.9584569733</v>
      </c>
      <c r="AB947" s="59">
        <f t="shared" si="132"/>
        <v>1.7777777777777777</v>
      </c>
      <c r="AC947" s="61">
        <f t="shared" si="133"/>
        <v>1651</v>
      </c>
    </row>
    <row r="948" spans="4:29">
      <c r="D948" s="12">
        <v>942</v>
      </c>
      <c r="E948" s="36" t="s">
        <v>68</v>
      </c>
      <c r="F948" s="16" t="s">
        <v>10</v>
      </c>
      <c r="G948" s="14" t="s">
        <v>51</v>
      </c>
      <c r="H948" s="13" t="s">
        <v>6</v>
      </c>
      <c r="I948" s="13" t="s">
        <v>58</v>
      </c>
      <c r="J948" s="13" t="s">
        <v>59</v>
      </c>
      <c r="K948" s="13" t="s">
        <v>123</v>
      </c>
      <c r="L948" s="14">
        <v>75</v>
      </c>
      <c r="M948" s="14" t="s">
        <v>15</v>
      </c>
      <c r="N948" s="31">
        <v>1000000</v>
      </c>
      <c r="O948" s="14" t="s">
        <v>1</v>
      </c>
      <c r="P948" s="14" t="s">
        <v>35</v>
      </c>
      <c r="Q948" s="31">
        <v>4000</v>
      </c>
      <c r="R948" s="31">
        <v>252</v>
      </c>
      <c r="S948" s="30">
        <v>2.5615525E-2</v>
      </c>
      <c r="T948" s="66">
        <f t="shared" si="126"/>
        <v>1.921164375</v>
      </c>
      <c r="U948" s="66">
        <f t="shared" si="127"/>
        <v>3.9721515751602376E-2</v>
      </c>
      <c r="V948" s="38">
        <f t="shared" si="128"/>
        <v>6.7901633670000003E-2</v>
      </c>
      <c r="W948" s="54">
        <v>2.6508000000000003</v>
      </c>
      <c r="X948" s="71" t="str">
        <f t="shared" si="134"/>
        <v>Q4 2023</v>
      </c>
      <c r="Y948" s="21">
        <f t="shared" si="129"/>
        <v>3840</v>
      </c>
      <c r="Z948" s="21">
        <f t="shared" si="130"/>
        <v>2160</v>
      </c>
      <c r="AA948" s="57">
        <f t="shared" si="131"/>
        <v>1550681.3056379822</v>
      </c>
      <c r="AB948" s="59">
        <f t="shared" si="132"/>
        <v>1.7777777777777777</v>
      </c>
      <c r="AC948" s="61">
        <f t="shared" si="133"/>
        <v>1905</v>
      </c>
    </row>
    <row r="949" spans="4:29">
      <c r="D949" s="12">
        <v>943</v>
      </c>
      <c r="E949" s="36" t="s">
        <v>68</v>
      </c>
      <c r="F949" s="16" t="s">
        <v>10</v>
      </c>
      <c r="G949" s="14" t="s">
        <v>51</v>
      </c>
      <c r="H949" s="13" t="s">
        <v>6</v>
      </c>
      <c r="I949" s="13" t="s">
        <v>58</v>
      </c>
      <c r="J949" s="13"/>
      <c r="K949" s="13" t="s">
        <v>123</v>
      </c>
      <c r="L949" s="14">
        <v>85</v>
      </c>
      <c r="M949" s="14" t="s">
        <v>15</v>
      </c>
      <c r="N949" s="31">
        <v>1000000</v>
      </c>
      <c r="O949" s="14" t="s">
        <v>1</v>
      </c>
      <c r="P949" s="14" t="s">
        <v>35</v>
      </c>
      <c r="Q949" s="31">
        <v>4800</v>
      </c>
      <c r="R949" s="31">
        <v>300</v>
      </c>
      <c r="S949" s="30">
        <v>6.4038810000000002E-3</v>
      </c>
      <c r="T949" s="66">
        <f t="shared" si="126"/>
        <v>0.54432988500000001</v>
      </c>
      <c r="U949" s="66">
        <f t="shared" si="127"/>
        <v>1.2755019560073542E-2</v>
      </c>
      <c r="V949" s="38">
        <f t="shared" si="128"/>
        <v>1.6975407754800002E-2</v>
      </c>
      <c r="W949" s="54">
        <v>2.6508000000000003</v>
      </c>
      <c r="X949" s="71" t="str">
        <f t="shared" si="134"/>
        <v>Q4 2023</v>
      </c>
      <c r="Y949" s="21">
        <f t="shared" si="129"/>
        <v>3840</v>
      </c>
      <c r="Z949" s="21">
        <f t="shared" si="130"/>
        <v>2160</v>
      </c>
      <c r="AA949" s="57">
        <f t="shared" si="131"/>
        <v>1991763.9881305636</v>
      </c>
      <c r="AB949" s="59">
        <f t="shared" si="132"/>
        <v>1.7777777777777777</v>
      </c>
      <c r="AC949" s="61">
        <f t="shared" si="133"/>
        <v>2159</v>
      </c>
    </row>
    <row r="950" spans="4:29">
      <c r="D950" s="12">
        <v>944</v>
      </c>
      <c r="E950" s="36" t="s">
        <v>68</v>
      </c>
      <c r="F950" s="16" t="s">
        <v>10</v>
      </c>
      <c r="G950" s="14" t="s">
        <v>51</v>
      </c>
      <c r="H950" s="13" t="s">
        <v>6</v>
      </c>
      <c r="I950" s="13" t="s">
        <v>58</v>
      </c>
      <c r="J950" s="13"/>
      <c r="K950" s="13" t="s">
        <v>123</v>
      </c>
      <c r="L950" s="14">
        <v>86</v>
      </c>
      <c r="M950" s="14" t="s">
        <v>15</v>
      </c>
      <c r="N950" s="31">
        <v>1000000</v>
      </c>
      <c r="O950" s="14" t="s">
        <v>1</v>
      </c>
      <c r="P950" s="14" t="s">
        <v>35</v>
      </c>
      <c r="Q950" s="31">
        <v>8000</v>
      </c>
      <c r="R950" s="31">
        <v>576</v>
      </c>
      <c r="S950" s="30">
        <v>7.6846574000000001E-2</v>
      </c>
      <c r="T950" s="66">
        <f t="shared" si="126"/>
        <v>6.6088053640000002</v>
      </c>
      <c r="U950" s="66">
        <f t="shared" si="127"/>
        <v>0.15668284089381593</v>
      </c>
      <c r="V950" s="38">
        <f t="shared" si="128"/>
        <v>0.20370489835920003</v>
      </c>
      <c r="W950" s="54">
        <v>2.6508000000000003</v>
      </c>
      <c r="X950" s="71" t="str">
        <f t="shared" si="134"/>
        <v>Q4 2023</v>
      </c>
      <c r="Y950" s="21">
        <f t="shared" si="129"/>
        <v>3840</v>
      </c>
      <c r="Z950" s="21">
        <f t="shared" si="130"/>
        <v>2160</v>
      </c>
      <c r="AA950" s="57">
        <f t="shared" si="131"/>
        <v>2038904.6998219588</v>
      </c>
      <c r="AB950" s="59">
        <f t="shared" si="132"/>
        <v>1.7777777777777777</v>
      </c>
      <c r="AC950" s="61">
        <f t="shared" si="133"/>
        <v>2184.4</v>
      </c>
    </row>
    <row r="951" spans="4:29">
      <c r="D951" s="12">
        <v>945</v>
      </c>
      <c r="E951" s="36" t="s">
        <v>68</v>
      </c>
      <c r="F951" s="16" t="s">
        <v>10</v>
      </c>
      <c r="G951" s="14" t="s">
        <v>51</v>
      </c>
      <c r="H951" s="13" t="s">
        <v>6</v>
      </c>
      <c r="I951" s="13" t="s">
        <v>58</v>
      </c>
      <c r="J951" s="13"/>
      <c r="K951" s="13" t="s">
        <v>123</v>
      </c>
      <c r="L951" s="14">
        <v>100</v>
      </c>
      <c r="M951" s="14" t="s">
        <v>15</v>
      </c>
      <c r="N951" s="31">
        <v>1000000</v>
      </c>
      <c r="O951" s="14" t="s">
        <v>1</v>
      </c>
      <c r="P951" s="14" t="s">
        <v>35</v>
      </c>
      <c r="Q951" s="31">
        <v>9600</v>
      </c>
      <c r="R951" s="31">
        <v>600</v>
      </c>
      <c r="S951" s="30">
        <v>0.12935839900000001</v>
      </c>
      <c r="T951" s="66">
        <f t="shared" si="126"/>
        <v>12.935839900000001</v>
      </c>
      <c r="U951" s="66">
        <f t="shared" si="127"/>
        <v>0.3566109352116606</v>
      </c>
      <c r="V951" s="38">
        <f t="shared" si="128"/>
        <v>0.34290324406920009</v>
      </c>
      <c r="W951" s="54">
        <v>2.6508000000000003</v>
      </c>
      <c r="X951" s="71" t="str">
        <f t="shared" si="134"/>
        <v>Q4 2023</v>
      </c>
      <c r="Y951" s="21">
        <f t="shared" si="129"/>
        <v>3840</v>
      </c>
      <c r="Z951" s="21">
        <f t="shared" si="130"/>
        <v>2160</v>
      </c>
      <c r="AA951" s="57">
        <f t="shared" si="131"/>
        <v>2756766.765578635</v>
      </c>
      <c r="AB951" s="59">
        <f t="shared" si="132"/>
        <v>1.7777777777777777</v>
      </c>
      <c r="AC951" s="61">
        <f t="shared" si="133"/>
        <v>2540</v>
      </c>
    </row>
    <row r="952" spans="4:29">
      <c r="D952" s="12">
        <v>946</v>
      </c>
      <c r="E952" s="36" t="s">
        <v>68</v>
      </c>
      <c r="F952" s="16" t="s">
        <v>10</v>
      </c>
      <c r="G952" s="14" t="s">
        <v>51</v>
      </c>
      <c r="H952" s="13" t="s">
        <v>6</v>
      </c>
      <c r="I952" s="13" t="s">
        <v>139</v>
      </c>
      <c r="J952" s="13"/>
      <c r="K952" s="13" t="s">
        <v>123</v>
      </c>
      <c r="L952" s="14">
        <v>65</v>
      </c>
      <c r="M952" s="14" t="s">
        <v>15</v>
      </c>
      <c r="N952" s="31">
        <v>1000000</v>
      </c>
      <c r="O952" s="14" t="s">
        <v>1</v>
      </c>
      <c r="P952" s="14" t="s">
        <v>35</v>
      </c>
      <c r="Q952" s="31">
        <v>9216</v>
      </c>
      <c r="R952" s="31">
        <v>576</v>
      </c>
      <c r="S952" s="30">
        <v>2.5820448999999999E-2</v>
      </c>
      <c r="T952" s="66">
        <f t="shared" si="126"/>
        <v>1.6783291849999999</v>
      </c>
      <c r="U952" s="66">
        <f t="shared" si="127"/>
        <v>3.0073953772906396E-2</v>
      </c>
      <c r="V952" s="38">
        <f t="shared" si="128"/>
        <v>6.8444846209200008E-2</v>
      </c>
      <c r="W952" s="54">
        <v>2.6508000000000003</v>
      </c>
      <c r="X952" s="71" t="str">
        <f t="shared" si="134"/>
        <v>Q4 2023</v>
      </c>
      <c r="Y952" s="21">
        <f t="shared" si="129"/>
        <v>3840</v>
      </c>
      <c r="Z952" s="21">
        <f t="shared" si="130"/>
        <v>2160</v>
      </c>
      <c r="AA952" s="57">
        <f t="shared" si="131"/>
        <v>1164733.9584569733</v>
      </c>
      <c r="AB952" s="59">
        <f t="shared" si="132"/>
        <v>1.7777777777777777</v>
      </c>
      <c r="AC952" s="61">
        <f t="shared" si="133"/>
        <v>1651</v>
      </c>
    </row>
    <row r="953" spans="4:29">
      <c r="D953" s="12">
        <v>947</v>
      </c>
      <c r="E953" s="36" t="s">
        <v>68</v>
      </c>
      <c r="F953" s="16" t="s">
        <v>10</v>
      </c>
      <c r="G953" s="14" t="s">
        <v>51</v>
      </c>
      <c r="H953" s="13" t="s">
        <v>6</v>
      </c>
      <c r="I953" s="13" t="s">
        <v>139</v>
      </c>
      <c r="J953" s="13"/>
      <c r="K953" s="13" t="s">
        <v>123</v>
      </c>
      <c r="L953" s="14">
        <v>75</v>
      </c>
      <c r="M953" s="14" t="s">
        <v>15</v>
      </c>
      <c r="N953" s="31">
        <v>1000000</v>
      </c>
      <c r="O953" s="14" t="s">
        <v>1</v>
      </c>
      <c r="P953" s="14" t="s">
        <v>35</v>
      </c>
      <c r="Q953" s="31">
        <v>9600</v>
      </c>
      <c r="R953" s="31">
        <v>600</v>
      </c>
      <c r="S953" s="30">
        <v>6.1477258999999999E-2</v>
      </c>
      <c r="T953" s="66">
        <f t="shared" si="126"/>
        <v>4.6107944249999999</v>
      </c>
      <c r="U953" s="66">
        <f t="shared" si="127"/>
        <v>9.5331636253164403E-2</v>
      </c>
      <c r="V953" s="38">
        <f t="shared" si="128"/>
        <v>0.16296391815720002</v>
      </c>
      <c r="W953" s="54">
        <v>2.6508000000000003</v>
      </c>
      <c r="X953" s="71" t="str">
        <f t="shared" si="134"/>
        <v>Q4 2023</v>
      </c>
      <c r="Y953" s="21">
        <f t="shared" si="129"/>
        <v>3840</v>
      </c>
      <c r="Z953" s="21">
        <f t="shared" si="130"/>
        <v>2160</v>
      </c>
      <c r="AA953" s="57">
        <f t="shared" si="131"/>
        <v>1550681.3056379822</v>
      </c>
      <c r="AB953" s="59">
        <f t="shared" si="132"/>
        <v>1.7777777777777777</v>
      </c>
      <c r="AC953" s="61">
        <f t="shared" si="133"/>
        <v>1905</v>
      </c>
    </row>
    <row r="954" spans="4:29">
      <c r="D954" s="12">
        <v>948</v>
      </c>
      <c r="E954" s="36" t="s">
        <v>68</v>
      </c>
      <c r="F954" s="16" t="s">
        <v>10</v>
      </c>
      <c r="G954" s="14" t="s">
        <v>51</v>
      </c>
      <c r="H954" s="13" t="s">
        <v>6</v>
      </c>
      <c r="I954" s="13" t="s">
        <v>139</v>
      </c>
      <c r="J954" s="13"/>
      <c r="K954" s="13" t="s">
        <v>123</v>
      </c>
      <c r="L954" s="14">
        <v>85</v>
      </c>
      <c r="M954" s="14" t="s">
        <v>15</v>
      </c>
      <c r="N954" s="31">
        <v>1000000</v>
      </c>
      <c r="O954" s="14" t="s">
        <v>1</v>
      </c>
      <c r="P954" s="14" t="s">
        <v>35</v>
      </c>
      <c r="Q954" s="31">
        <v>16000</v>
      </c>
      <c r="R954" s="31">
        <v>1000</v>
      </c>
      <c r="S954" s="30">
        <v>5.5500303000000001E-2</v>
      </c>
      <c r="T954" s="66">
        <f t="shared" si="126"/>
        <v>4.7175257550000005</v>
      </c>
      <c r="U954" s="66">
        <f t="shared" si="127"/>
        <v>0.11054350484573469</v>
      </c>
      <c r="V954" s="38">
        <f t="shared" si="128"/>
        <v>0.14712020319240002</v>
      </c>
      <c r="W954" s="54">
        <v>2.6508000000000003</v>
      </c>
      <c r="X954" s="71" t="str">
        <f t="shared" si="134"/>
        <v>Q4 2023</v>
      </c>
      <c r="Y954" s="21">
        <f t="shared" si="129"/>
        <v>3840</v>
      </c>
      <c r="Z954" s="21">
        <f t="shared" si="130"/>
        <v>2160</v>
      </c>
      <c r="AA954" s="57">
        <f t="shared" si="131"/>
        <v>1991763.9881305636</v>
      </c>
      <c r="AB954" s="59">
        <f t="shared" si="132"/>
        <v>1.7777777777777777</v>
      </c>
      <c r="AC954" s="61">
        <f t="shared" si="133"/>
        <v>2159</v>
      </c>
    </row>
    <row r="955" spans="4:29">
      <c r="D955" s="12">
        <v>949</v>
      </c>
      <c r="E955" s="36" t="s">
        <v>68</v>
      </c>
      <c r="F955" s="16" t="s">
        <v>10</v>
      </c>
      <c r="G955" s="14" t="s">
        <v>51</v>
      </c>
      <c r="H955" s="13" t="s">
        <v>6</v>
      </c>
      <c r="I955" s="13" t="s">
        <v>139</v>
      </c>
      <c r="J955" s="13"/>
      <c r="K955" s="13" t="s">
        <v>123</v>
      </c>
      <c r="L955" s="14">
        <v>86</v>
      </c>
      <c r="M955" s="14" t="s">
        <v>15</v>
      </c>
      <c r="N955" s="31">
        <v>1000000</v>
      </c>
      <c r="O955" s="14" t="s">
        <v>1</v>
      </c>
      <c r="P955" s="14" t="s">
        <v>35</v>
      </c>
      <c r="Q955" s="31">
        <v>16000</v>
      </c>
      <c r="R955" s="31">
        <v>1000</v>
      </c>
      <c r="S955" s="30">
        <v>2.9884779E-2</v>
      </c>
      <c r="T955" s="66">
        <f t="shared" si="126"/>
        <v>2.5700909940000001</v>
      </c>
      <c r="U955" s="66">
        <f t="shared" si="127"/>
        <v>6.0932216356240576E-2</v>
      </c>
      <c r="V955" s="38">
        <f t="shared" si="128"/>
        <v>7.9218572173200011E-2</v>
      </c>
      <c r="W955" s="54">
        <v>2.6508000000000003</v>
      </c>
      <c r="X955" s="71" t="str">
        <f t="shared" si="134"/>
        <v>Q4 2023</v>
      </c>
      <c r="Y955" s="21">
        <f t="shared" si="129"/>
        <v>3840</v>
      </c>
      <c r="Z955" s="21">
        <f t="shared" si="130"/>
        <v>2160</v>
      </c>
      <c r="AA955" s="57">
        <f t="shared" si="131"/>
        <v>2038904.6998219588</v>
      </c>
      <c r="AB955" s="59">
        <f t="shared" si="132"/>
        <v>1.7777777777777777</v>
      </c>
      <c r="AC955" s="61">
        <f t="shared" si="133"/>
        <v>2184.4</v>
      </c>
    </row>
    <row r="956" spans="4:29">
      <c r="D956" s="12">
        <v>950</v>
      </c>
      <c r="E956" s="36" t="s">
        <v>68</v>
      </c>
      <c r="F956" s="16" t="s">
        <v>10</v>
      </c>
      <c r="G956" s="14" t="s">
        <v>51</v>
      </c>
      <c r="H956" s="13" t="s">
        <v>6</v>
      </c>
      <c r="I956" s="13" t="s">
        <v>139</v>
      </c>
      <c r="J956" s="13"/>
      <c r="K956" s="13" t="s">
        <v>123</v>
      </c>
      <c r="L956" s="14">
        <v>98</v>
      </c>
      <c r="M956" s="14" t="s">
        <v>15</v>
      </c>
      <c r="N956" s="31">
        <v>1000000</v>
      </c>
      <c r="O956" s="14" t="s">
        <v>1</v>
      </c>
      <c r="P956" s="14" t="s">
        <v>35</v>
      </c>
      <c r="Q956" s="31">
        <v>19200</v>
      </c>
      <c r="R956" s="31">
        <v>1200</v>
      </c>
      <c r="S956" s="30">
        <v>1.7930867E-2</v>
      </c>
      <c r="T956" s="66">
        <f t="shared" si="126"/>
        <v>1.7572249659999999</v>
      </c>
      <c r="U956" s="66">
        <f t="shared" si="127"/>
        <v>4.747374198195569E-2</v>
      </c>
      <c r="V956" s="38">
        <f t="shared" si="128"/>
        <v>4.7531142243600007E-2</v>
      </c>
      <c r="W956" s="54">
        <v>2.6508000000000003</v>
      </c>
      <c r="X956" s="71" t="str">
        <f t="shared" si="134"/>
        <v>Q4 2023</v>
      </c>
      <c r="Y956" s="21">
        <f t="shared" si="129"/>
        <v>3840</v>
      </c>
      <c r="Z956" s="21">
        <f t="shared" si="130"/>
        <v>2160</v>
      </c>
      <c r="AA956" s="57">
        <f t="shared" si="131"/>
        <v>2647598.8016617205</v>
      </c>
      <c r="AB956" s="59">
        <f t="shared" si="132"/>
        <v>1.7777777777777777</v>
      </c>
      <c r="AC956" s="61">
        <f t="shared" si="133"/>
        <v>2489.1999999999998</v>
      </c>
    </row>
    <row r="957" spans="4:29">
      <c r="D957" s="12">
        <v>951</v>
      </c>
      <c r="E957" s="36" t="s">
        <v>68</v>
      </c>
      <c r="F957" s="16" t="s">
        <v>10</v>
      </c>
      <c r="G957" s="14" t="s">
        <v>51</v>
      </c>
      <c r="H957" s="13" t="s">
        <v>6</v>
      </c>
      <c r="I957" s="13" t="s">
        <v>139</v>
      </c>
      <c r="J957" s="13"/>
      <c r="K957" s="13" t="s">
        <v>123</v>
      </c>
      <c r="L957" s="14">
        <v>100</v>
      </c>
      <c r="M957" s="14" t="s">
        <v>15</v>
      </c>
      <c r="N957" s="31">
        <v>1000000</v>
      </c>
      <c r="O957" s="14" t="s">
        <v>1</v>
      </c>
      <c r="P957" s="14" t="s">
        <v>35</v>
      </c>
      <c r="Q957" s="31">
        <v>19200</v>
      </c>
      <c r="R957" s="31">
        <v>1200</v>
      </c>
      <c r="S957" s="30">
        <v>3.3300181999999998E-2</v>
      </c>
      <c r="T957" s="66">
        <f t="shared" si="126"/>
        <v>3.3300181999999996</v>
      </c>
      <c r="U957" s="66">
        <f t="shared" si="127"/>
        <v>9.1800835025319868E-2</v>
      </c>
      <c r="V957" s="38">
        <f t="shared" si="128"/>
        <v>8.8272122445599996E-2</v>
      </c>
      <c r="W957" s="54">
        <v>2.6508000000000003</v>
      </c>
      <c r="X957" s="71" t="str">
        <f t="shared" si="134"/>
        <v>Q4 2023</v>
      </c>
      <c r="Y957" s="21">
        <f t="shared" si="129"/>
        <v>3840</v>
      </c>
      <c r="Z957" s="21">
        <f t="shared" si="130"/>
        <v>2160</v>
      </c>
      <c r="AA957" s="57">
        <f t="shared" si="131"/>
        <v>2756766.765578635</v>
      </c>
      <c r="AB957" s="59">
        <f t="shared" si="132"/>
        <v>1.7777777777777777</v>
      </c>
      <c r="AC957" s="61">
        <f t="shared" si="133"/>
        <v>2540</v>
      </c>
    </row>
    <row r="958" spans="4:29">
      <c r="D958" s="12">
        <v>952</v>
      </c>
      <c r="E958" s="36" t="s">
        <v>68</v>
      </c>
      <c r="F958" s="16" t="s">
        <v>10</v>
      </c>
      <c r="G958" s="14" t="s">
        <v>51</v>
      </c>
      <c r="H958" s="13" t="s">
        <v>6</v>
      </c>
      <c r="I958" s="13" t="s">
        <v>48</v>
      </c>
      <c r="J958" s="13" t="s">
        <v>215</v>
      </c>
      <c r="K958" s="13" t="s">
        <v>123</v>
      </c>
      <c r="L958" s="14">
        <v>50</v>
      </c>
      <c r="M958" s="14" t="s">
        <v>15</v>
      </c>
      <c r="N958" s="31">
        <v>400000</v>
      </c>
      <c r="O958" s="14" t="s">
        <v>1</v>
      </c>
      <c r="P958" s="14" t="s">
        <v>35</v>
      </c>
      <c r="Q958" s="31">
        <v>1800</v>
      </c>
      <c r="R958" s="31">
        <v>180</v>
      </c>
      <c r="S958" s="30">
        <v>1.0806549E-2</v>
      </c>
      <c r="T958" s="66">
        <f t="shared" si="126"/>
        <v>0.54032745000000004</v>
      </c>
      <c r="U958" s="66">
        <f t="shared" si="127"/>
        <v>7.4477837834492581E-3</v>
      </c>
      <c r="V958" s="38">
        <f t="shared" si="128"/>
        <v>2.8646000089200003E-2</v>
      </c>
      <c r="W958" s="54">
        <v>2.6508000000000003</v>
      </c>
      <c r="X958" s="71" t="str">
        <f t="shared" si="134"/>
        <v>Q4 2023</v>
      </c>
      <c r="Y958" s="21">
        <f t="shared" si="129"/>
        <v>3840</v>
      </c>
      <c r="Z958" s="21">
        <f t="shared" si="130"/>
        <v>2160</v>
      </c>
      <c r="AA958" s="57">
        <f t="shared" si="131"/>
        <v>689191.69139465876</v>
      </c>
      <c r="AB958" s="59">
        <f t="shared" si="132"/>
        <v>1.7777777777777777</v>
      </c>
      <c r="AC958" s="61">
        <f t="shared" si="133"/>
        <v>1270</v>
      </c>
    </row>
    <row r="959" spans="4:29">
      <c r="D959" s="12">
        <v>953</v>
      </c>
      <c r="E959" s="36" t="s">
        <v>68</v>
      </c>
      <c r="F959" s="16" t="s">
        <v>10</v>
      </c>
      <c r="G959" s="14" t="s">
        <v>51</v>
      </c>
      <c r="H959" s="13" t="s">
        <v>6</v>
      </c>
      <c r="I959" s="13" t="s">
        <v>48</v>
      </c>
      <c r="J959" s="13" t="s">
        <v>215</v>
      </c>
      <c r="K959" s="13" t="s">
        <v>123</v>
      </c>
      <c r="L959" s="14">
        <v>55</v>
      </c>
      <c r="M959" s="14" t="s">
        <v>15</v>
      </c>
      <c r="N959" s="31">
        <v>400000</v>
      </c>
      <c r="O959" s="14" t="s">
        <v>1</v>
      </c>
      <c r="P959" s="14" t="s">
        <v>35</v>
      </c>
      <c r="Q959" s="31">
        <v>2000</v>
      </c>
      <c r="R959" s="31">
        <v>200</v>
      </c>
      <c r="S959" s="30">
        <v>0.12994542100000001</v>
      </c>
      <c r="T959" s="66">
        <f t="shared" si="126"/>
        <v>7.1469981550000004</v>
      </c>
      <c r="U959" s="66">
        <f t="shared" si="127"/>
        <v>0.10836433843045702</v>
      </c>
      <c r="V959" s="38">
        <f t="shared" si="128"/>
        <v>0.34445932198680007</v>
      </c>
      <c r="W959" s="54">
        <v>2.6508000000000003</v>
      </c>
      <c r="X959" s="71" t="str">
        <f t="shared" si="134"/>
        <v>Q4 2023</v>
      </c>
      <c r="Y959" s="21">
        <f t="shared" si="129"/>
        <v>3840</v>
      </c>
      <c r="Z959" s="21">
        <f t="shared" si="130"/>
        <v>2160</v>
      </c>
      <c r="AA959" s="57">
        <f t="shared" si="131"/>
        <v>833921.94658753707</v>
      </c>
      <c r="AB959" s="59">
        <f t="shared" si="132"/>
        <v>1.7777777777777777</v>
      </c>
      <c r="AC959" s="61">
        <f t="shared" si="133"/>
        <v>1397</v>
      </c>
    </row>
    <row r="960" spans="4:29">
      <c r="D960" s="12">
        <v>954</v>
      </c>
      <c r="E960" s="36" t="s">
        <v>68</v>
      </c>
      <c r="F960" s="16" t="s">
        <v>10</v>
      </c>
      <c r="G960" s="14" t="s">
        <v>51</v>
      </c>
      <c r="H960" s="13" t="s">
        <v>6</v>
      </c>
      <c r="I960" s="13" t="s">
        <v>48</v>
      </c>
      <c r="J960" s="13"/>
      <c r="K960" s="13" t="s">
        <v>123</v>
      </c>
      <c r="L960" s="14">
        <v>85</v>
      </c>
      <c r="M960" s="14" t="s">
        <v>52</v>
      </c>
      <c r="N960" s="31">
        <v>400000</v>
      </c>
      <c r="O960" s="14" t="s">
        <v>2</v>
      </c>
      <c r="P960" s="14" t="s">
        <v>35</v>
      </c>
      <c r="Q960" s="31">
        <v>21060</v>
      </c>
      <c r="R960" s="31">
        <v>2340</v>
      </c>
      <c r="S960" s="30">
        <v>5.6194060000000004E-3</v>
      </c>
      <c r="T960" s="66">
        <f t="shared" si="126"/>
        <v>0.47764951000000005</v>
      </c>
      <c r="U960" s="66">
        <f t="shared" si="127"/>
        <v>1.119253050548482E-2</v>
      </c>
      <c r="V960" s="38">
        <f t="shared" si="128"/>
        <v>1.4895921424800002E-2</v>
      </c>
      <c r="W960" s="54">
        <v>2.6508000000000003</v>
      </c>
      <c r="X960" s="71" t="str">
        <f t="shared" si="134"/>
        <v>Q4 2023</v>
      </c>
      <c r="Y960" s="21">
        <f t="shared" si="129"/>
        <v>7680</v>
      </c>
      <c r="Z960" s="21">
        <f t="shared" si="130"/>
        <v>4320</v>
      </c>
      <c r="AA960" s="57">
        <f t="shared" si="131"/>
        <v>1991763.9881305636</v>
      </c>
      <c r="AB960" s="59">
        <f t="shared" si="132"/>
        <v>1.7777777777777777</v>
      </c>
      <c r="AC960" s="61">
        <f t="shared" si="133"/>
        <v>2159</v>
      </c>
    </row>
    <row r="961" spans="4:29">
      <c r="D961" s="12">
        <v>955</v>
      </c>
      <c r="E961" s="36" t="s">
        <v>68</v>
      </c>
      <c r="F961" s="16" t="s">
        <v>10</v>
      </c>
      <c r="G961" s="14" t="s">
        <v>51</v>
      </c>
      <c r="H961" s="13" t="s">
        <v>6</v>
      </c>
      <c r="I961" s="13" t="s">
        <v>48</v>
      </c>
      <c r="J961" s="13"/>
      <c r="K961" s="13" t="s">
        <v>123</v>
      </c>
      <c r="L961" s="14">
        <v>98</v>
      </c>
      <c r="M961" s="14" t="s">
        <v>15</v>
      </c>
      <c r="N961" s="31"/>
      <c r="O961" s="14" t="s">
        <v>1</v>
      </c>
      <c r="P961" s="14" t="s">
        <v>35</v>
      </c>
      <c r="Q961" s="31">
        <v>6480</v>
      </c>
      <c r="R961" s="31">
        <v>1620</v>
      </c>
      <c r="S961" s="30">
        <v>4.1497149999999997E-2</v>
      </c>
      <c r="T961" s="66">
        <f t="shared" si="126"/>
        <v>4.0667206999999994</v>
      </c>
      <c r="U961" s="66">
        <f t="shared" si="127"/>
        <v>0.10986780461237665</v>
      </c>
      <c r="V961" s="38">
        <f t="shared" si="128"/>
        <v>0.11000064522</v>
      </c>
      <c r="W961" s="54">
        <v>2.6508000000000003</v>
      </c>
      <c r="X961" s="71" t="str">
        <f t="shared" si="134"/>
        <v>Q4 2023</v>
      </c>
      <c r="Y961" s="21">
        <f t="shared" si="129"/>
        <v>3840</v>
      </c>
      <c r="Z961" s="21">
        <f t="shared" si="130"/>
        <v>2160</v>
      </c>
      <c r="AA961" s="57">
        <f t="shared" si="131"/>
        <v>2647598.8016617205</v>
      </c>
      <c r="AB961" s="59">
        <f t="shared" si="132"/>
        <v>1.7777777777777777</v>
      </c>
      <c r="AC961" s="61">
        <f t="shared" si="133"/>
        <v>2489.1999999999998</v>
      </c>
    </row>
    <row r="962" spans="4:29">
      <c r="D962" s="12">
        <v>956</v>
      </c>
      <c r="E962" s="36" t="s">
        <v>68</v>
      </c>
      <c r="F962" s="16" t="s">
        <v>10</v>
      </c>
      <c r="G962" s="14" t="s">
        <v>51</v>
      </c>
      <c r="H962" s="13" t="s">
        <v>6</v>
      </c>
      <c r="I962" s="13" t="s">
        <v>48</v>
      </c>
      <c r="J962" s="13"/>
      <c r="K962" s="13" t="s">
        <v>123</v>
      </c>
      <c r="L962" s="14">
        <v>100</v>
      </c>
      <c r="M962" s="14" t="s">
        <v>15</v>
      </c>
      <c r="N962" s="31"/>
      <c r="O962" s="14" t="s">
        <v>1</v>
      </c>
      <c r="P962" s="14" t="s">
        <v>35</v>
      </c>
      <c r="Q962" s="31">
        <v>6480</v>
      </c>
      <c r="R962" s="31">
        <v>1620</v>
      </c>
      <c r="S962" s="30">
        <v>0.108930018</v>
      </c>
      <c r="T962" s="66">
        <f t="shared" si="126"/>
        <v>10.8930018</v>
      </c>
      <c r="U962" s="66">
        <f t="shared" si="127"/>
        <v>0.30029465339628253</v>
      </c>
      <c r="V962" s="38">
        <f t="shared" si="128"/>
        <v>0.28875169171440002</v>
      </c>
      <c r="W962" s="54">
        <v>2.6508000000000003</v>
      </c>
      <c r="X962" s="71" t="str">
        <f t="shared" si="134"/>
        <v>Q4 2023</v>
      </c>
      <c r="Y962" s="21">
        <f t="shared" si="129"/>
        <v>3840</v>
      </c>
      <c r="Z962" s="21">
        <f t="shared" si="130"/>
        <v>2160</v>
      </c>
      <c r="AA962" s="57">
        <f t="shared" si="131"/>
        <v>2756766.765578635</v>
      </c>
      <c r="AB962" s="59">
        <f t="shared" si="132"/>
        <v>1.7777777777777777</v>
      </c>
      <c r="AC962" s="61">
        <f t="shared" si="133"/>
        <v>2540</v>
      </c>
    </row>
    <row r="963" spans="4:29">
      <c r="D963" s="12">
        <v>957</v>
      </c>
      <c r="E963" s="36" t="s">
        <v>68</v>
      </c>
      <c r="F963" s="16" t="s">
        <v>10</v>
      </c>
      <c r="G963" s="14" t="s">
        <v>51</v>
      </c>
      <c r="H963" s="13" t="s">
        <v>6</v>
      </c>
      <c r="I963" s="13" t="s">
        <v>48</v>
      </c>
      <c r="J963" s="13" t="s">
        <v>180</v>
      </c>
      <c r="K963" s="13" t="s">
        <v>123</v>
      </c>
      <c r="L963" s="14">
        <v>65</v>
      </c>
      <c r="M963" s="14" t="s">
        <v>15</v>
      </c>
      <c r="N963" s="31"/>
      <c r="O963" s="14" t="s">
        <v>1</v>
      </c>
      <c r="P963" s="14" t="s">
        <v>35</v>
      </c>
      <c r="Q963" s="31">
        <v>6400</v>
      </c>
      <c r="R963" s="31">
        <v>1600</v>
      </c>
      <c r="S963" s="30">
        <v>0.67368829600000002</v>
      </c>
      <c r="T963" s="66">
        <f t="shared" si="126"/>
        <v>43.789739240000003</v>
      </c>
      <c r="U963" s="66">
        <f t="shared" si="127"/>
        <v>0.78466763576621312</v>
      </c>
      <c r="V963" s="38">
        <f t="shared" si="128"/>
        <v>1.7858129350368002</v>
      </c>
      <c r="W963" s="54">
        <v>2.6508000000000003</v>
      </c>
      <c r="X963" s="71" t="str">
        <f t="shared" si="134"/>
        <v>Q4 2023</v>
      </c>
      <c r="Y963" s="21">
        <f t="shared" si="129"/>
        <v>3840</v>
      </c>
      <c r="Z963" s="21">
        <f t="shared" si="130"/>
        <v>2160</v>
      </c>
      <c r="AA963" s="57">
        <f t="shared" si="131"/>
        <v>1164733.9584569733</v>
      </c>
      <c r="AB963" s="59">
        <f t="shared" si="132"/>
        <v>1.7777777777777777</v>
      </c>
      <c r="AC963" s="61">
        <f t="shared" si="133"/>
        <v>1651</v>
      </c>
    </row>
    <row r="964" spans="4:29">
      <c r="D964" s="12">
        <v>958</v>
      </c>
      <c r="E964" s="36" t="s">
        <v>68</v>
      </c>
      <c r="F964" s="16" t="s">
        <v>10</v>
      </c>
      <c r="G964" s="14" t="s">
        <v>51</v>
      </c>
      <c r="H964" s="13" t="s">
        <v>6</v>
      </c>
      <c r="I964" s="13" t="s">
        <v>48</v>
      </c>
      <c r="J964" s="13" t="s">
        <v>179</v>
      </c>
      <c r="K964" s="13" t="s">
        <v>123</v>
      </c>
      <c r="L964" s="14">
        <v>75</v>
      </c>
      <c r="M964" s="14" t="s">
        <v>15</v>
      </c>
      <c r="N964" s="31"/>
      <c r="O964" s="14" t="s">
        <v>1</v>
      </c>
      <c r="P964" s="14" t="s">
        <v>35</v>
      </c>
      <c r="Q964" s="31">
        <v>8000</v>
      </c>
      <c r="R964" s="31">
        <v>2000</v>
      </c>
      <c r="S964" s="30">
        <v>0.47495451799999999</v>
      </c>
      <c r="T964" s="66">
        <f t="shared" si="126"/>
        <v>35.621588850000002</v>
      </c>
      <c r="U964" s="66">
        <f t="shared" si="127"/>
        <v>0.73650309209089859</v>
      </c>
      <c r="V964" s="38">
        <f t="shared" si="128"/>
        <v>1.2590094363144002</v>
      </c>
      <c r="W964" s="54">
        <v>2.6508000000000003</v>
      </c>
      <c r="X964" s="71" t="str">
        <f t="shared" si="134"/>
        <v>Q4 2023</v>
      </c>
      <c r="Y964" s="21">
        <f t="shared" si="129"/>
        <v>3840</v>
      </c>
      <c r="Z964" s="21">
        <f t="shared" si="130"/>
        <v>2160</v>
      </c>
      <c r="AA964" s="57">
        <f t="shared" si="131"/>
        <v>1550681.3056379822</v>
      </c>
      <c r="AB964" s="59">
        <f t="shared" si="132"/>
        <v>1.7777777777777777</v>
      </c>
      <c r="AC964" s="61">
        <f t="shared" si="133"/>
        <v>1905</v>
      </c>
    </row>
    <row r="965" spans="4:29">
      <c r="D965" s="12">
        <v>959</v>
      </c>
      <c r="E965" s="36" t="s">
        <v>68</v>
      </c>
      <c r="F965" s="16" t="s">
        <v>10</v>
      </c>
      <c r="G965" s="14" t="s">
        <v>51</v>
      </c>
      <c r="H965" s="13" t="s">
        <v>6</v>
      </c>
      <c r="I965" s="13" t="s">
        <v>48</v>
      </c>
      <c r="J965" s="13" t="s">
        <v>178</v>
      </c>
      <c r="K965" s="13" t="s">
        <v>123</v>
      </c>
      <c r="L965" s="14">
        <v>85</v>
      </c>
      <c r="M965" s="14" t="s">
        <v>15</v>
      </c>
      <c r="N965" s="31"/>
      <c r="O965" s="14" t="s">
        <v>1</v>
      </c>
      <c r="P965" s="14" t="s">
        <v>35</v>
      </c>
      <c r="Q965" s="31">
        <v>9600</v>
      </c>
      <c r="R965" s="31">
        <v>2400</v>
      </c>
      <c r="S965" s="30">
        <v>0.33172104299999999</v>
      </c>
      <c r="T965" s="66">
        <f t="shared" si="126"/>
        <v>28.196288655</v>
      </c>
      <c r="U965" s="66">
        <f t="shared" si="127"/>
        <v>0.66071002755251018</v>
      </c>
      <c r="V965" s="38">
        <f t="shared" si="128"/>
        <v>0.87932614078440008</v>
      </c>
      <c r="W965" s="54">
        <v>2.6508000000000003</v>
      </c>
      <c r="X965" s="71" t="str">
        <f t="shared" si="134"/>
        <v>Q4 2023</v>
      </c>
      <c r="Y965" s="21">
        <f t="shared" si="129"/>
        <v>3840</v>
      </c>
      <c r="Z965" s="21">
        <f t="shared" si="130"/>
        <v>2160</v>
      </c>
      <c r="AA965" s="57">
        <f t="shared" si="131"/>
        <v>1991763.9881305636</v>
      </c>
      <c r="AB965" s="59">
        <f t="shared" si="132"/>
        <v>1.7777777777777777</v>
      </c>
      <c r="AC965" s="61">
        <f t="shared" si="133"/>
        <v>2159</v>
      </c>
    </row>
    <row r="966" spans="4:29">
      <c r="D966" s="12">
        <v>960</v>
      </c>
      <c r="E966" s="36" t="s">
        <v>68</v>
      </c>
      <c r="F966" s="16" t="s">
        <v>10</v>
      </c>
      <c r="G966" s="14" t="s">
        <v>51</v>
      </c>
      <c r="H966" s="13" t="s">
        <v>6</v>
      </c>
      <c r="I966" s="13" t="s">
        <v>108</v>
      </c>
      <c r="J966" s="13" t="s">
        <v>176</v>
      </c>
      <c r="K966" s="13" t="s">
        <v>123</v>
      </c>
      <c r="L966" s="14">
        <v>55</v>
      </c>
      <c r="M966" s="14" t="s">
        <v>15</v>
      </c>
      <c r="N966" s="31"/>
      <c r="O966" s="14" t="s">
        <v>2</v>
      </c>
      <c r="P966" s="14" t="s">
        <v>35</v>
      </c>
      <c r="Q966" s="31">
        <v>8000</v>
      </c>
      <c r="R966" s="31">
        <v>2000</v>
      </c>
      <c r="S966" s="30">
        <v>3.7249242000000002E-2</v>
      </c>
      <c r="T966" s="66">
        <f t="shared" si="126"/>
        <v>2.0487083100000003</v>
      </c>
      <c r="U966" s="66">
        <f t="shared" si="127"/>
        <v>3.1062960397550243E-2</v>
      </c>
      <c r="V966" s="38">
        <f t="shared" si="128"/>
        <v>9.8740290693600019E-2</v>
      </c>
      <c r="W966" s="54">
        <v>2.6508000000000003</v>
      </c>
      <c r="X966" s="71" t="str">
        <f t="shared" si="134"/>
        <v>Q4 2023</v>
      </c>
      <c r="Y966" s="21">
        <f t="shared" si="129"/>
        <v>3840</v>
      </c>
      <c r="Z966" s="21">
        <f t="shared" si="130"/>
        <v>2160</v>
      </c>
      <c r="AA966" s="57">
        <f t="shared" si="131"/>
        <v>833921.94658753707</v>
      </c>
      <c r="AB966" s="59">
        <f t="shared" si="132"/>
        <v>1.7777777777777777</v>
      </c>
      <c r="AC966" s="61">
        <f t="shared" si="133"/>
        <v>1397</v>
      </c>
    </row>
    <row r="967" spans="4:29">
      <c r="D967" s="12">
        <v>961</v>
      </c>
      <c r="E967" s="36" t="s">
        <v>68</v>
      </c>
      <c r="F967" s="16" t="s">
        <v>10</v>
      </c>
      <c r="G967" s="14" t="s">
        <v>51</v>
      </c>
      <c r="H967" s="13" t="s">
        <v>6</v>
      </c>
      <c r="I967" s="13" t="s">
        <v>108</v>
      </c>
      <c r="J967" s="13" t="s">
        <v>191</v>
      </c>
      <c r="K967" s="13" t="s">
        <v>123</v>
      </c>
      <c r="L967" s="14">
        <v>60</v>
      </c>
      <c r="M967" s="14" t="s">
        <v>15</v>
      </c>
      <c r="N967" s="31"/>
      <c r="O967" s="14" t="s">
        <v>2</v>
      </c>
      <c r="P967" s="14" t="s">
        <v>35</v>
      </c>
      <c r="Q967" s="31">
        <v>8000</v>
      </c>
      <c r="R967" s="31">
        <v>2000</v>
      </c>
      <c r="S967" s="30">
        <v>3.5755000000000001E-3</v>
      </c>
      <c r="T967" s="66">
        <f t="shared" ref="T967:T1030" si="135">L967*S967</f>
        <v>0.21453</v>
      </c>
      <c r="U967" s="66">
        <f t="shared" ref="U967:U1030" si="136">S967*AA967/10^6</f>
        <v>3.5484550453175074E-3</v>
      </c>
      <c r="V967" s="38">
        <f t="shared" ref="V967:V1030" si="137">S967*W967</f>
        <v>9.4779354000000017E-3</v>
      </c>
      <c r="W967" s="54">
        <v>2.6508000000000003</v>
      </c>
      <c r="X967" s="71" t="str">
        <f t="shared" si="134"/>
        <v>Q4 2023</v>
      </c>
      <c r="Y967" s="21">
        <f t="shared" ref="Y967:Y1030" si="138">1*LEFT(M967, FIND("x", M967)-2)</f>
        <v>3840</v>
      </c>
      <c r="Z967" s="21">
        <f t="shared" ref="Z967:Z1030" si="139">1*RIGHT(M967, LEN(M967)-FIND("x", M967)-1)</f>
        <v>2160</v>
      </c>
      <c r="AA967" s="57">
        <f t="shared" ref="AA967:AA1030" si="140">AC967^2*AB967/(1+AB967^2)</f>
        <v>992436.03560830862</v>
      </c>
      <c r="AB967" s="59">
        <f t="shared" ref="AB967:AB1030" si="141">Y967/Z967</f>
        <v>1.7777777777777777</v>
      </c>
      <c r="AC967" s="61">
        <f t="shared" ref="AC967:AC1030" si="142">L967*25.4</f>
        <v>1524</v>
      </c>
    </row>
    <row r="968" spans="4:29">
      <c r="D968" s="12">
        <v>962</v>
      </c>
      <c r="E968" s="36" t="s">
        <v>68</v>
      </c>
      <c r="F968" s="16" t="s">
        <v>10</v>
      </c>
      <c r="G968" s="14" t="s">
        <v>51</v>
      </c>
      <c r="H968" s="13" t="s">
        <v>6</v>
      </c>
      <c r="I968" s="13" t="s">
        <v>108</v>
      </c>
      <c r="J968" s="13" t="s">
        <v>177</v>
      </c>
      <c r="K968" s="13" t="s">
        <v>123</v>
      </c>
      <c r="L968" s="14">
        <v>65</v>
      </c>
      <c r="M968" s="14" t="s">
        <v>15</v>
      </c>
      <c r="N968" s="31"/>
      <c r="O968" s="14" t="s">
        <v>2</v>
      </c>
      <c r="P968" s="14" t="s">
        <v>35</v>
      </c>
      <c r="Q968" s="31">
        <v>8000</v>
      </c>
      <c r="R968" s="31">
        <v>2000</v>
      </c>
      <c r="S968" s="30">
        <v>1.1153425999999999E-2</v>
      </c>
      <c r="T968" s="66">
        <f t="shared" si="135"/>
        <v>0.72497268999999998</v>
      </c>
      <c r="U968" s="66">
        <f t="shared" si="136"/>
        <v>1.2990774015336925E-2</v>
      </c>
      <c r="V968" s="38">
        <f t="shared" si="137"/>
        <v>2.9565501640800001E-2</v>
      </c>
      <c r="W968" s="54">
        <v>2.6508000000000003</v>
      </c>
      <c r="X968" s="71" t="str">
        <f t="shared" ref="X968:X1031" si="143">G968&amp;" "&amp;F968</f>
        <v>Q4 2023</v>
      </c>
      <c r="Y968" s="21">
        <f t="shared" si="138"/>
        <v>3840</v>
      </c>
      <c r="Z968" s="21">
        <f t="shared" si="139"/>
        <v>2160</v>
      </c>
      <c r="AA968" s="57">
        <f t="shared" si="140"/>
        <v>1164733.9584569733</v>
      </c>
      <c r="AB968" s="59">
        <f t="shared" si="141"/>
        <v>1.7777777777777777</v>
      </c>
      <c r="AC968" s="61">
        <f t="shared" si="142"/>
        <v>1651</v>
      </c>
    </row>
    <row r="969" spans="4:29">
      <c r="D969" s="12">
        <v>963</v>
      </c>
      <c r="E969" s="36" t="s">
        <v>68</v>
      </c>
      <c r="F969" s="16" t="s">
        <v>10</v>
      </c>
      <c r="G969" s="14" t="s">
        <v>51</v>
      </c>
      <c r="H969" s="13" t="s">
        <v>6</v>
      </c>
      <c r="I969" s="13" t="s">
        <v>108</v>
      </c>
      <c r="J969" s="13" t="s">
        <v>190</v>
      </c>
      <c r="K969" s="13" t="s">
        <v>123</v>
      </c>
      <c r="L969" s="14">
        <v>70</v>
      </c>
      <c r="M969" s="14" t="s">
        <v>15</v>
      </c>
      <c r="N969" s="31"/>
      <c r="O969" s="14" t="s">
        <v>2</v>
      </c>
      <c r="P969" s="14" t="s">
        <v>35</v>
      </c>
      <c r="Q969" s="31">
        <v>8000</v>
      </c>
      <c r="R969" s="31">
        <v>2000</v>
      </c>
      <c r="S969" s="30">
        <v>3.5755000000000001E-3</v>
      </c>
      <c r="T969" s="66">
        <f t="shared" si="135"/>
        <v>0.25028500000000004</v>
      </c>
      <c r="U969" s="66">
        <f t="shared" si="136"/>
        <v>4.8298415894599406E-3</v>
      </c>
      <c r="V969" s="38">
        <f t="shared" si="137"/>
        <v>9.4779354000000017E-3</v>
      </c>
      <c r="W969" s="54">
        <v>2.6508000000000003</v>
      </c>
      <c r="X969" s="71" t="str">
        <f t="shared" si="143"/>
        <v>Q4 2023</v>
      </c>
      <c r="Y969" s="21">
        <f t="shared" si="138"/>
        <v>3840</v>
      </c>
      <c r="Z969" s="21">
        <f t="shared" si="139"/>
        <v>2160</v>
      </c>
      <c r="AA969" s="57">
        <f t="shared" si="140"/>
        <v>1350815.715133531</v>
      </c>
      <c r="AB969" s="59">
        <f t="shared" si="141"/>
        <v>1.7777777777777777</v>
      </c>
      <c r="AC969" s="61">
        <f t="shared" si="142"/>
        <v>1778</v>
      </c>
    </row>
    <row r="970" spans="4:29">
      <c r="D970" s="12">
        <v>964</v>
      </c>
      <c r="E970" s="36" t="s">
        <v>68</v>
      </c>
      <c r="F970" s="16" t="s">
        <v>10</v>
      </c>
      <c r="G970" s="14" t="s">
        <v>51</v>
      </c>
      <c r="H970" s="13" t="s">
        <v>6</v>
      </c>
      <c r="I970" s="13" t="s">
        <v>108</v>
      </c>
      <c r="J970" s="13" t="s">
        <v>181</v>
      </c>
      <c r="K970" s="13" t="s">
        <v>123</v>
      </c>
      <c r="L970" s="14">
        <v>75</v>
      </c>
      <c r="M970" s="14" t="s">
        <v>15</v>
      </c>
      <c r="N970" s="31"/>
      <c r="O970" s="14" t="s">
        <v>2</v>
      </c>
      <c r="P970" s="14" t="s">
        <v>35</v>
      </c>
      <c r="Q970" s="31">
        <v>8000</v>
      </c>
      <c r="R970" s="31">
        <v>2000</v>
      </c>
      <c r="S970" s="30">
        <v>1.2274110000000001E-3</v>
      </c>
      <c r="T970" s="66">
        <f t="shared" si="135"/>
        <v>9.2055825000000008E-2</v>
      </c>
      <c r="U970" s="66">
        <f t="shared" si="136"/>
        <v>1.9033232920344216E-3</v>
      </c>
      <c r="V970" s="38">
        <f t="shared" si="137"/>
        <v>3.2536210788000008E-3</v>
      </c>
      <c r="W970" s="54">
        <v>2.6508000000000003</v>
      </c>
      <c r="X970" s="71" t="str">
        <f t="shared" si="143"/>
        <v>Q4 2023</v>
      </c>
      <c r="Y970" s="21">
        <f t="shared" si="138"/>
        <v>3840</v>
      </c>
      <c r="Z970" s="21">
        <f t="shared" si="139"/>
        <v>2160</v>
      </c>
      <c r="AA970" s="57">
        <f t="shared" si="140"/>
        <v>1550681.3056379822</v>
      </c>
      <c r="AB970" s="59">
        <f t="shared" si="141"/>
        <v>1.7777777777777777</v>
      </c>
      <c r="AC970" s="61">
        <f t="shared" si="142"/>
        <v>1905</v>
      </c>
    </row>
    <row r="971" spans="4:29">
      <c r="D971" s="12">
        <v>965</v>
      </c>
      <c r="E971" s="36" t="s">
        <v>68</v>
      </c>
      <c r="F971" s="16" t="s">
        <v>10</v>
      </c>
      <c r="G971" s="14" t="s">
        <v>51</v>
      </c>
      <c r="H971" s="13" t="s">
        <v>6</v>
      </c>
      <c r="I971" s="13" t="s">
        <v>108</v>
      </c>
      <c r="J971" s="13" t="s">
        <v>175</v>
      </c>
      <c r="K971" s="13" t="s">
        <v>123</v>
      </c>
      <c r="L971" s="14">
        <v>65</v>
      </c>
      <c r="M971" s="14" t="s">
        <v>52</v>
      </c>
      <c r="N971" s="31">
        <v>1000000</v>
      </c>
      <c r="O971" s="14" t="s">
        <v>2</v>
      </c>
      <c r="P971" s="14" t="s">
        <v>35</v>
      </c>
      <c r="Q971" s="31">
        <v>12096</v>
      </c>
      <c r="R971" s="31">
        <v>1344</v>
      </c>
      <c r="S971" s="30">
        <v>9.2792240000000008E-3</v>
      </c>
      <c r="T971" s="66">
        <f t="shared" si="135"/>
        <v>0.60314956000000008</v>
      </c>
      <c r="U971" s="66">
        <f t="shared" si="136"/>
        <v>1.0807827300928951E-2</v>
      </c>
      <c r="V971" s="38">
        <f t="shared" si="137"/>
        <v>2.4597366979200005E-2</v>
      </c>
      <c r="W971" s="54">
        <v>2.6508000000000003</v>
      </c>
      <c r="X971" s="71" t="str">
        <f t="shared" si="143"/>
        <v>Q4 2023</v>
      </c>
      <c r="Y971" s="21">
        <f t="shared" si="138"/>
        <v>7680</v>
      </c>
      <c r="Z971" s="21">
        <f t="shared" si="139"/>
        <v>4320</v>
      </c>
      <c r="AA971" s="57">
        <f t="shared" si="140"/>
        <v>1164733.9584569733</v>
      </c>
      <c r="AB971" s="59">
        <f t="shared" si="141"/>
        <v>1.7777777777777777</v>
      </c>
      <c r="AC971" s="61">
        <f t="shared" si="142"/>
        <v>1651</v>
      </c>
    </row>
    <row r="972" spans="4:29">
      <c r="D972" s="12">
        <v>966</v>
      </c>
      <c r="E972" s="36" t="s">
        <v>68</v>
      </c>
      <c r="F972" s="16" t="s">
        <v>10</v>
      </c>
      <c r="G972" s="14" t="s">
        <v>51</v>
      </c>
      <c r="H972" s="13" t="s">
        <v>6</v>
      </c>
      <c r="I972" s="13" t="s">
        <v>108</v>
      </c>
      <c r="J972" s="13" t="s">
        <v>175</v>
      </c>
      <c r="K972" s="13" t="s">
        <v>123</v>
      </c>
      <c r="L972" s="14">
        <v>75</v>
      </c>
      <c r="M972" s="14" t="s">
        <v>52</v>
      </c>
      <c r="N972" s="31">
        <v>1000000</v>
      </c>
      <c r="O972" s="14" t="s">
        <v>2</v>
      </c>
      <c r="P972" s="14" t="s">
        <v>35</v>
      </c>
      <c r="Q972" s="31">
        <v>17279.640575999994</v>
      </c>
      <c r="R972" s="31">
        <v>1919.9600639999994</v>
      </c>
      <c r="S972" s="30">
        <v>7.4923849999999998E-3</v>
      </c>
      <c r="T972" s="66">
        <f t="shared" si="135"/>
        <v>0.56192887499999999</v>
      </c>
      <c r="U972" s="66">
        <f t="shared" si="136"/>
        <v>1.1618301354142433E-2</v>
      </c>
      <c r="V972" s="38">
        <f t="shared" si="137"/>
        <v>1.9860814158000003E-2</v>
      </c>
      <c r="W972" s="54">
        <v>2.6508000000000003</v>
      </c>
      <c r="X972" s="71" t="str">
        <f t="shared" si="143"/>
        <v>Q4 2023</v>
      </c>
      <c r="Y972" s="21">
        <f t="shared" si="138"/>
        <v>7680</v>
      </c>
      <c r="Z972" s="21">
        <f t="shared" si="139"/>
        <v>4320</v>
      </c>
      <c r="AA972" s="57">
        <f t="shared" si="140"/>
        <v>1550681.3056379822</v>
      </c>
      <c r="AB972" s="59">
        <f t="shared" si="141"/>
        <v>1.7777777777777777</v>
      </c>
      <c r="AC972" s="61">
        <f t="shared" si="142"/>
        <v>1905</v>
      </c>
    </row>
    <row r="973" spans="4:29">
      <c r="D973" s="12">
        <v>967</v>
      </c>
      <c r="E973" s="36" t="s">
        <v>68</v>
      </c>
      <c r="F973" s="16" t="s">
        <v>10</v>
      </c>
      <c r="G973" s="14" t="s">
        <v>51</v>
      </c>
      <c r="H973" s="13" t="s">
        <v>6</v>
      </c>
      <c r="I973" s="13" t="s">
        <v>108</v>
      </c>
      <c r="J973" s="13" t="s">
        <v>175</v>
      </c>
      <c r="K973" s="13" t="s">
        <v>123</v>
      </c>
      <c r="L973" s="14">
        <v>85</v>
      </c>
      <c r="M973" s="14" t="s">
        <v>52</v>
      </c>
      <c r="N973" s="31">
        <v>1000000</v>
      </c>
      <c r="O973" s="14" t="s">
        <v>2</v>
      </c>
      <c r="P973" s="14" t="s">
        <v>35</v>
      </c>
      <c r="Q973" s="31">
        <v>21060</v>
      </c>
      <c r="R973" s="31">
        <v>2340</v>
      </c>
      <c r="S973" s="30">
        <v>3.5121290000000001E-3</v>
      </c>
      <c r="T973" s="66">
        <f t="shared" si="135"/>
        <v>0.29853096500000004</v>
      </c>
      <c r="U973" s="66">
        <f t="shared" si="136"/>
        <v>6.9953320638690081E-3</v>
      </c>
      <c r="V973" s="38">
        <f t="shared" si="137"/>
        <v>9.3099515532000018E-3</v>
      </c>
      <c r="W973" s="54">
        <v>2.6508000000000003</v>
      </c>
      <c r="X973" s="71" t="str">
        <f t="shared" si="143"/>
        <v>Q4 2023</v>
      </c>
      <c r="Y973" s="21">
        <f t="shared" si="138"/>
        <v>7680</v>
      </c>
      <c r="Z973" s="21">
        <f t="shared" si="139"/>
        <v>4320</v>
      </c>
      <c r="AA973" s="57">
        <f t="shared" si="140"/>
        <v>1991763.9881305636</v>
      </c>
      <c r="AB973" s="59">
        <f t="shared" si="141"/>
        <v>1.7777777777777777</v>
      </c>
      <c r="AC973" s="61">
        <f t="shared" si="142"/>
        <v>2159</v>
      </c>
    </row>
    <row r="974" spans="4:29">
      <c r="D974" s="12">
        <v>968</v>
      </c>
      <c r="E974" s="36" t="s">
        <v>68</v>
      </c>
      <c r="F974" s="16" t="s">
        <v>10</v>
      </c>
      <c r="G974" s="14" t="s">
        <v>51</v>
      </c>
      <c r="H974" s="13" t="s">
        <v>6</v>
      </c>
      <c r="I974" s="13" t="s">
        <v>93</v>
      </c>
      <c r="J974" s="13" t="s">
        <v>289</v>
      </c>
      <c r="K974" s="13"/>
      <c r="L974" s="14">
        <v>65</v>
      </c>
      <c r="M974" s="14" t="s">
        <v>15</v>
      </c>
      <c r="N974" s="31">
        <v>1000000</v>
      </c>
      <c r="O974" s="14" t="s">
        <v>2</v>
      </c>
      <c r="P974" s="14" t="s">
        <v>35</v>
      </c>
      <c r="Q974" s="31">
        <v>37440</v>
      </c>
      <c r="R974" s="31">
        <v>2340</v>
      </c>
      <c r="S974" s="30">
        <v>9.9900549999999994E-3</v>
      </c>
      <c r="T974" s="66">
        <f t="shared" si="135"/>
        <v>0.64935357500000002</v>
      </c>
      <c r="U974" s="66">
        <f t="shared" si="136"/>
        <v>1.1635756305352877E-2</v>
      </c>
      <c r="V974" s="38">
        <f t="shared" si="137"/>
        <v>2.6481637794E-2</v>
      </c>
      <c r="W974" s="54">
        <v>2.6508000000000003</v>
      </c>
      <c r="X974" s="71" t="str">
        <f t="shared" si="143"/>
        <v>Q4 2023</v>
      </c>
      <c r="Y974" s="21">
        <f t="shared" si="138"/>
        <v>3840</v>
      </c>
      <c r="Z974" s="21">
        <f t="shared" si="139"/>
        <v>2160</v>
      </c>
      <c r="AA974" s="57">
        <f t="shared" si="140"/>
        <v>1164733.9584569733</v>
      </c>
      <c r="AB974" s="59">
        <f t="shared" si="141"/>
        <v>1.7777777777777777</v>
      </c>
      <c r="AC974" s="61">
        <f t="shared" si="142"/>
        <v>1651</v>
      </c>
    </row>
    <row r="975" spans="4:29">
      <c r="D975" s="12">
        <v>969</v>
      </c>
      <c r="E975" s="36" t="s">
        <v>68</v>
      </c>
      <c r="F975" s="16" t="s">
        <v>10</v>
      </c>
      <c r="G975" s="14" t="s">
        <v>51</v>
      </c>
      <c r="H975" s="13" t="s">
        <v>6</v>
      </c>
      <c r="I975" s="13" t="s">
        <v>93</v>
      </c>
      <c r="J975" s="13" t="s">
        <v>290</v>
      </c>
      <c r="K975" s="13" t="s">
        <v>95</v>
      </c>
      <c r="L975" s="14">
        <v>65</v>
      </c>
      <c r="M975" s="14" t="s">
        <v>15</v>
      </c>
      <c r="N975" s="31">
        <v>1000000</v>
      </c>
      <c r="O975" s="14" t="s">
        <v>1</v>
      </c>
      <c r="P975" s="14" t="s">
        <v>35</v>
      </c>
      <c r="Q975" s="31">
        <v>3696</v>
      </c>
      <c r="R975" s="31">
        <v>231</v>
      </c>
      <c r="S975" s="30">
        <v>5.9171859999999996E-3</v>
      </c>
      <c r="T975" s="66">
        <f t="shared" si="135"/>
        <v>0.38461708999999999</v>
      </c>
      <c r="U975" s="66">
        <f t="shared" si="136"/>
        <v>6.8919474727061831E-3</v>
      </c>
      <c r="V975" s="38">
        <f t="shared" si="137"/>
        <v>1.5685276648800001E-2</v>
      </c>
      <c r="W975" s="54">
        <v>2.6508000000000003</v>
      </c>
      <c r="X975" s="71" t="str">
        <f t="shared" si="143"/>
        <v>Q4 2023</v>
      </c>
      <c r="Y975" s="21">
        <f t="shared" si="138"/>
        <v>3840</v>
      </c>
      <c r="Z975" s="21">
        <f t="shared" si="139"/>
        <v>2160</v>
      </c>
      <c r="AA975" s="57">
        <f t="shared" si="140"/>
        <v>1164733.9584569733</v>
      </c>
      <c r="AB975" s="59">
        <f t="shared" si="141"/>
        <v>1.7777777777777777</v>
      </c>
      <c r="AC975" s="61">
        <f t="shared" si="142"/>
        <v>1651</v>
      </c>
    </row>
    <row r="976" spans="4:29">
      <c r="D976" s="12">
        <v>970</v>
      </c>
      <c r="E976" s="36" t="s">
        <v>68</v>
      </c>
      <c r="F976" s="16" t="s">
        <v>10</v>
      </c>
      <c r="G976" s="14" t="s">
        <v>51</v>
      </c>
      <c r="H976" s="13" t="s">
        <v>6</v>
      </c>
      <c r="I976" s="13" t="s">
        <v>93</v>
      </c>
      <c r="J976" s="13" t="s">
        <v>290</v>
      </c>
      <c r="K976" s="13" t="s">
        <v>95</v>
      </c>
      <c r="L976" s="14">
        <v>75</v>
      </c>
      <c r="M976" s="14" t="s">
        <v>15</v>
      </c>
      <c r="N976" s="31">
        <v>1000000</v>
      </c>
      <c r="O976" s="14" t="s">
        <v>1</v>
      </c>
      <c r="P976" s="14" t="s">
        <v>35</v>
      </c>
      <c r="Q976" s="31">
        <v>4992</v>
      </c>
      <c r="R976" s="31">
        <v>312</v>
      </c>
      <c r="S976" s="30">
        <v>2.3976131000000001E-2</v>
      </c>
      <c r="T976" s="66">
        <f t="shared" si="135"/>
        <v>1.798209825</v>
      </c>
      <c r="U976" s="66">
        <f t="shared" si="136"/>
        <v>3.7179338123227303E-2</v>
      </c>
      <c r="V976" s="38">
        <f t="shared" si="137"/>
        <v>6.3555928054800009E-2</v>
      </c>
      <c r="W976" s="54">
        <v>2.6508000000000003</v>
      </c>
      <c r="X976" s="71" t="str">
        <f t="shared" si="143"/>
        <v>Q4 2023</v>
      </c>
      <c r="Y976" s="21">
        <f t="shared" si="138"/>
        <v>3840</v>
      </c>
      <c r="Z976" s="21">
        <f t="shared" si="139"/>
        <v>2160</v>
      </c>
      <c r="AA976" s="57">
        <f t="shared" si="140"/>
        <v>1550681.3056379822</v>
      </c>
      <c r="AB976" s="59">
        <f t="shared" si="141"/>
        <v>1.7777777777777777</v>
      </c>
      <c r="AC976" s="61">
        <f t="shared" si="142"/>
        <v>1905</v>
      </c>
    </row>
    <row r="977" spans="4:29">
      <c r="D977" s="12">
        <v>971</v>
      </c>
      <c r="E977" s="36" t="s">
        <v>68</v>
      </c>
      <c r="F977" s="16" t="s">
        <v>10</v>
      </c>
      <c r="G977" s="14" t="s">
        <v>51</v>
      </c>
      <c r="H977" s="13" t="s">
        <v>6</v>
      </c>
      <c r="I977" s="13" t="s">
        <v>93</v>
      </c>
      <c r="J977" s="13" t="s">
        <v>290</v>
      </c>
      <c r="K977" s="13" t="s">
        <v>95</v>
      </c>
      <c r="L977" s="14">
        <v>98</v>
      </c>
      <c r="M977" s="14" t="s">
        <v>15</v>
      </c>
      <c r="N977" s="31">
        <v>1000000</v>
      </c>
      <c r="O977" s="14" t="s">
        <v>1</v>
      </c>
      <c r="P977" s="14" t="s">
        <v>35</v>
      </c>
      <c r="Q977" s="31">
        <v>16080</v>
      </c>
      <c r="R977" s="31">
        <v>1005</v>
      </c>
      <c r="S977" s="30">
        <v>1.5017101E-2</v>
      </c>
      <c r="T977" s="66">
        <f t="shared" si="135"/>
        <v>1.471675898</v>
      </c>
      <c r="U977" s="66">
        <f t="shared" si="136"/>
        <v>3.975925861203302E-2</v>
      </c>
      <c r="V977" s="38">
        <f t="shared" si="137"/>
        <v>3.98073313308E-2</v>
      </c>
      <c r="W977" s="54">
        <v>2.6508000000000003</v>
      </c>
      <c r="X977" s="71" t="str">
        <f t="shared" si="143"/>
        <v>Q4 2023</v>
      </c>
      <c r="Y977" s="21">
        <f t="shared" si="138"/>
        <v>3840</v>
      </c>
      <c r="Z977" s="21">
        <f t="shared" si="139"/>
        <v>2160</v>
      </c>
      <c r="AA977" s="57">
        <f t="shared" si="140"/>
        <v>2647598.8016617205</v>
      </c>
      <c r="AB977" s="59">
        <f t="shared" si="141"/>
        <v>1.7777777777777777</v>
      </c>
      <c r="AC977" s="61">
        <f t="shared" si="142"/>
        <v>2489.1999999999998</v>
      </c>
    </row>
    <row r="978" spans="4:29">
      <c r="D978" s="12">
        <v>972</v>
      </c>
      <c r="E978" s="36" t="s">
        <v>68</v>
      </c>
      <c r="F978" s="16" t="s">
        <v>10</v>
      </c>
      <c r="G978" s="14" t="s">
        <v>51</v>
      </c>
      <c r="H978" s="13" t="s">
        <v>6</v>
      </c>
      <c r="I978" s="13" t="s">
        <v>201</v>
      </c>
      <c r="J978" s="13"/>
      <c r="K978" s="13"/>
      <c r="L978" s="14">
        <v>65</v>
      </c>
      <c r="M978" s="14" t="s">
        <v>15</v>
      </c>
      <c r="N978" s="31"/>
      <c r="O978" s="14" t="s">
        <v>1</v>
      </c>
      <c r="P978" s="14" t="s">
        <v>35</v>
      </c>
      <c r="Q978" s="31">
        <v>8640</v>
      </c>
      <c r="R978" s="31">
        <v>540</v>
      </c>
      <c r="S978" s="30">
        <v>4.6107939999999997E-3</v>
      </c>
      <c r="T978" s="66">
        <f t="shared" si="135"/>
        <v>0.29970160999999995</v>
      </c>
      <c r="U978" s="66">
        <f t="shared" si="136"/>
        <v>5.3703483472496618E-3</v>
      </c>
      <c r="V978" s="38">
        <f t="shared" si="137"/>
        <v>1.2222292735200001E-2</v>
      </c>
      <c r="W978" s="54">
        <v>2.6508000000000003</v>
      </c>
      <c r="X978" s="71" t="str">
        <f t="shared" si="143"/>
        <v>Q4 2023</v>
      </c>
      <c r="Y978" s="21">
        <f t="shared" si="138"/>
        <v>3840</v>
      </c>
      <c r="Z978" s="21">
        <f t="shared" si="139"/>
        <v>2160</v>
      </c>
      <c r="AA978" s="57">
        <f t="shared" si="140"/>
        <v>1164733.9584569733</v>
      </c>
      <c r="AB978" s="59">
        <f t="shared" si="141"/>
        <v>1.7777777777777777</v>
      </c>
      <c r="AC978" s="61">
        <f t="shared" si="142"/>
        <v>1651</v>
      </c>
    </row>
    <row r="979" spans="4:29">
      <c r="D979" s="12">
        <v>973</v>
      </c>
      <c r="E979" s="36" t="s">
        <v>68</v>
      </c>
      <c r="F979" s="16" t="s">
        <v>10</v>
      </c>
      <c r="G979" s="14" t="s">
        <v>51</v>
      </c>
      <c r="H979" s="13" t="s">
        <v>6</v>
      </c>
      <c r="I979" s="13" t="s">
        <v>201</v>
      </c>
      <c r="J979" s="13"/>
      <c r="K979" s="13"/>
      <c r="L979" s="14">
        <v>75</v>
      </c>
      <c r="M979" s="14" t="s">
        <v>15</v>
      </c>
      <c r="N979" s="31"/>
      <c r="O979" s="14" t="s">
        <v>1</v>
      </c>
      <c r="P979" s="14" t="s">
        <v>35</v>
      </c>
      <c r="Q979" s="31">
        <v>4096</v>
      </c>
      <c r="R979" s="31">
        <v>1024</v>
      </c>
      <c r="S979" s="30">
        <v>2.1858580000000002E-3</v>
      </c>
      <c r="T979" s="66">
        <f t="shared" si="135"/>
        <v>0.16393935000000001</v>
      </c>
      <c r="U979" s="66">
        <f t="shared" si="136"/>
        <v>3.3895691373792289E-3</v>
      </c>
      <c r="V979" s="38">
        <f t="shared" si="137"/>
        <v>5.794272386400001E-3</v>
      </c>
      <c r="W979" s="54">
        <v>2.6508000000000003</v>
      </c>
      <c r="X979" s="71" t="str">
        <f t="shared" si="143"/>
        <v>Q4 2023</v>
      </c>
      <c r="Y979" s="21">
        <f t="shared" si="138"/>
        <v>3840</v>
      </c>
      <c r="Z979" s="21">
        <f t="shared" si="139"/>
        <v>2160</v>
      </c>
      <c r="AA979" s="57">
        <f t="shared" si="140"/>
        <v>1550681.3056379822</v>
      </c>
      <c r="AB979" s="59">
        <f t="shared" si="141"/>
        <v>1.7777777777777777</v>
      </c>
      <c r="AC979" s="61">
        <f t="shared" si="142"/>
        <v>1905</v>
      </c>
    </row>
    <row r="980" spans="4:29">
      <c r="D980" s="12">
        <v>974</v>
      </c>
      <c r="E980" s="36" t="s">
        <v>68</v>
      </c>
      <c r="F980" s="16" t="s">
        <v>10</v>
      </c>
      <c r="G980" s="14" t="s">
        <v>51</v>
      </c>
      <c r="H980" s="13" t="s">
        <v>6</v>
      </c>
      <c r="I980" s="13" t="s">
        <v>201</v>
      </c>
      <c r="J980" s="13"/>
      <c r="K980" s="13"/>
      <c r="L980" s="14">
        <v>85</v>
      </c>
      <c r="M980" s="14" t="s">
        <v>15</v>
      </c>
      <c r="N980" s="31"/>
      <c r="O980" s="14" t="s">
        <v>1</v>
      </c>
      <c r="P980" s="14" t="s">
        <v>35</v>
      </c>
      <c r="Q980" s="31">
        <v>9600</v>
      </c>
      <c r="R980" s="31">
        <v>2400</v>
      </c>
      <c r="S980" s="30">
        <v>1.28078E-4</v>
      </c>
      <c r="T980" s="66">
        <f t="shared" si="135"/>
        <v>1.088663E-2</v>
      </c>
      <c r="U980" s="66">
        <f t="shared" si="136"/>
        <v>2.5510114807178631E-4</v>
      </c>
      <c r="V980" s="38">
        <f t="shared" si="137"/>
        <v>3.3950916240000001E-4</v>
      </c>
      <c r="W980" s="54">
        <v>2.6508000000000003</v>
      </c>
      <c r="X980" s="71" t="str">
        <f t="shared" si="143"/>
        <v>Q4 2023</v>
      </c>
      <c r="Y980" s="21">
        <f t="shared" si="138"/>
        <v>3840</v>
      </c>
      <c r="Z980" s="21">
        <f t="shared" si="139"/>
        <v>2160</v>
      </c>
      <c r="AA980" s="57">
        <f t="shared" si="140"/>
        <v>1991763.9881305636</v>
      </c>
      <c r="AB980" s="59">
        <f t="shared" si="141"/>
        <v>1.7777777777777777</v>
      </c>
      <c r="AC980" s="61">
        <f t="shared" si="142"/>
        <v>2159</v>
      </c>
    </row>
    <row r="981" spans="4:29">
      <c r="D981" s="12">
        <v>975</v>
      </c>
      <c r="E981" s="36" t="s">
        <v>68</v>
      </c>
      <c r="F981" s="16" t="s">
        <v>10</v>
      </c>
      <c r="G981" s="14" t="s">
        <v>51</v>
      </c>
      <c r="H981" s="13" t="s">
        <v>6</v>
      </c>
      <c r="I981" s="13" t="s">
        <v>202</v>
      </c>
      <c r="J981" s="13"/>
      <c r="K981" s="13"/>
      <c r="L981" s="14">
        <v>75</v>
      </c>
      <c r="M981" s="14" t="s">
        <v>15</v>
      </c>
      <c r="N981" s="31"/>
      <c r="O981" s="14" t="s">
        <v>1</v>
      </c>
      <c r="P981" s="14" t="s">
        <v>35</v>
      </c>
      <c r="Q981" s="31">
        <v>4096</v>
      </c>
      <c r="R981" s="31">
        <v>1024</v>
      </c>
      <c r="S981" s="30">
        <v>1.639394E-3</v>
      </c>
      <c r="T981" s="66">
        <f t="shared" si="135"/>
        <v>0.12295455</v>
      </c>
      <c r="U981" s="66">
        <f t="shared" si="136"/>
        <v>2.5421776283750743E-3</v>
      </c>
      <c r="V981" s="38">
        <f t="shared" si="137"/>
        <v>4.3457056152000004E-3</v>
      </c>
      <c r="W981" s="54">
        <v>2.6508000000000003</v>
      </c>
      <c r="X981" s="71" t="str">
        <f t="shared" si="143"/>
        <v>Q4 2023</v>
      </c>
      <c r="Y981" s="21">
        <f t="shared" si="138"/>
        <v>3840</v>
      </c>
      <c r="Z981" s="21">
        <f t="shared" si="139"/>
        <v>2160</v>
      </c>
      <c r="AA981" s="57">
        <f t="shared" si="140"/>
        <v>1550681.3056379822</v>
      </c>
      <c r="AB981" s="59">
        <f t="shared" si="141"/>
        <v>1.7777777777777777</v>
      </c>
      <c r="AC981" s="61">
        <f t="shared" si="142"/>
        <v>1905</v>
      </c>
    </row>
    <row r="982" spans="4:29">
      <c r="D982" s="12">
        <v>976</v>
      </c>
      <c r="E982" s="36" t="s">
        <v>68</v>
      </c>
      <c r="F982" s="16" t="s">
        <v>10</v>
      </c>
      <c r="G982" s="14" t="s">
        <v>51</v>
      </c>
      <c r="H982" s="13" t="s">
        <v>6</v>
      </c>
      <c r="I982" s="13" t="s">
        <v>202</v>
      </c>
      <c r="J982" s="13"/>
      <c r="K982" s="13"/>
      <c r="L982" s="14">
        <v>85</v>
      </c>
      <c r="M982" s="14" t="s">
        <v>15</v>
      </c>
      <c r="N982" s="31"/>
      <c r="O982" s="14" t="s">
        <v>1</v>
      </c>
      <c r="P982" s="14" t="s">
        <v>35</v>
      </c>
      <c r="Q982" s="31">
        <v>9600</v>
      </c>
      <c r="R982" s="31">
        <v>2400</v>
      </c>
      <c r="S982" s="30">
        <v>1.2807762E-2</v>
      </c>
      <c r="T982" s="66">
        <f t="shared" si="135"/>
        <v>1.08865977</v>
      </c>
      <c r="U982" s="66">
        <f t="shared" si="136"/>
        <v>2.5510039120147085E-2</v>
      </c>
      <c r="V982" s="38">
        <f t="shared" si="137"/>
        <v>3.3950815509600003E-2</v>
      </c>
      <c r="W982" s="54">
        <v>2.6508000000000003</v>
      </c>
      <c r="X982" s="71" t="str">
        <f t="shared" si="143"/>
        <v>Q4 2023</v>
      </c>
      <c r="Y982" s="21">
        <f t="shared" si="138"/>
        <v>3840</v>
      </c>
      <c r="Z982" s="21">
        <f t="shared" si="139"/>
        <v>2160</v>
      </c>
      <c r="AA982" s="57">
        <f t="shared" si="140"/>
        <v>1991763.9881305636</v>
      </c>
      <c r="AB982" s="59">
        <f t="shared" si="141"/>
        <v>1.7777777777777777</v>
      </c>
      <c r="AC982" s="61">
        <f t="shared" si="142"/>
        <v>2159</v>
      </c>
    </row>
    <row r="983" spans="4:29">
      <c r="D983" s="12">
        <v>977</v>
      </c>
      <c r="E983" s="36" t="s">
        <v>68</v>
      </c>
      <c r="F983" s="16" t="s">
        <v>10</v>
      </c>
      <c r="G983" s="14" t="s">
        <v>51</v>
      </c>
      <c r="H983" s="13" t="s">
        <v>6</v>
      </c>
      <c r="I983" s="13" t="s">
        <v>122</v>
      </c>
      <c r="J983" s="13"/>
      <c r="K983" s="13"/>
      <c r="L983" s="14">
        <v>55</v>
      </c>
      <c r="M983" s="14" t="s">
        <v>15</v>
      </c>
      <c r="N983" s="31"/>
      <c r="O983" s="14" t="s">
        <v>1</v>
      </c>
      <c r="P983" s="14" t="s">
        <v>35</v>
      </c>
      <c r="Q983" s="31">
        <v>6528</v>
      </c>
      <c r="R983" s="31">
        <v>408</v>
      </c>
      <c r="S983" s="30">
        <v>8.7092799999999998E-4</v>
      </c>
      <c r="T983" s="66">
        <f t="shared" si="135"/>
        <v>4.7901039999999999E-2</v>
      </c>
      <c r="U983" s="66">
        <f t="shared" si="136"/>
        <v>7.2628597309759048E-4</v>
      </c>
      <c r="V983" s="38">
        <f t="shared" si="137"/>
        <v>2.3086559424000002E-3</v>
      </c>
      <c r="W983" s="54">
        <v>2.6508000000000003</v>
      </c>
      <c r="X983" s="71" t="str">
        <f t="shared" si="143"/>
        <v>Q4 2023</v>
      </c>
      <c r="Y983" s="21">
        <f t="shared" si="138"/>
        <v>3840</v>
      </c>
      <c r="Z983" s="21">
        <f t="shared" si="139"/>
        <v>2160</v>
      </c>
      <c r="AA983" s="57">
        <f t="shared" si="140"/>
        <v>833921.94658753707</v>
      </c>
      <c r="AB983" s="59">
        <f t="shared" si="141"/>
        <v>1.7777777777777777</v>
      </c>
      <c r="AC983" s="61">
        <f t="shared" si="142"/>
        <v>1397</v>
      </c>
    </row>
    <row r="984" spans="4:29">
      <c r="D984" s="12">
        <v>978</v>
      </c>
      <c r="E984" s="36" t="s">
        <v>68</v>
      </c>
      <c r="F984" s="16" t="s">
        <v>10</v>
      </c>
      <c r="G984" s="14" t="s">
        <v>51</v>
      </c>
      <c r="H984" s="13" t="s">
        <v>6</v>
      </c>
      <c r="I984" s="13" t="s">
        <v>122</v>
      </c>
      <c r="J984" s="13"/>
      <c r="K984" s="13"/>
      <c r="L984" s="14">
        <v>65</v>
      </c>
      <c r="M984" s="14" t="s">
        <v>15</v>
      </c>
      <c r="N984" s="31"/>
      <c r="O984" s="14" t="s">
        <v>2</v>
      </c>
      <c r="P984" s="14" t="s">
        <v>35</v>
      </c>
      <c r="Q984" s="31">
        <v>8512</v>
      </c>
      <c r="R984" s="31">
        <v>532</v>
      </c>
      <c r="S984" s="30">
        <v>0.17261448200000001</v>
      </c>
      <c r="T984" s="66">
        <f t="shared" si="135"/>
        <v>11.219941330000001</v>
      </c>
      <c r="U984" s="66">
        <f t="shared" si="136"/>
        <v>0.20104994890685998</v>
      </c>
      <c r="V984" s="38">
        <f t="shared" si="137"/>
        <v>0.4575664688856001</v>
      </c>
      <c r="W984" s="54">
        <v>2.6508000000000003</v>
      </c>
      <c r="X984" s="71" t="str">
        <f t="shared" si="143"/>
        <v>Q4 2023</v>
      </c>
      <c r="Y984" s="21">
        <f t="shared" si="138"/>
        <v>3840</v>
      </c>
      <c r="Z984" s="21">
        <f t="shared" si="139"/>
        <v>2160</v>
      </c>
      <c r="AA984" s="57">
        <f t="shared" si="140"/>
        <v>1164733.9584569733</v>
      </c>
      <c r="AB984" s="59">
        <f t="shared" si="141"/>
        <v>1.7777777777777777</v>
      </c>
      <c r="AC984" s="61">
        <f t="shared" si="142"/>
        <v>1651</v>
      </c>
    </row>
    <row r="985" spans="4:29">
      <c r="D985" s="12">
        <v>979</v>
      </c>
      <c r="E985" s="36" t="s">
        <v>68</v>
      </c>
      <c r="F985" s="16" t="s">
        <v>10</v>
      </c>
      <c r="G985" s="14" t="s">
        <v>51</v>
      </c>
      <c r="H985" s="13" t="s">
        <v>6</v>
      </c>
      <c r="I985" s="13" t="s">
        <v>122</v>
      </c>
      <c r="J985" s="13"/>
      <c r="K985" s="13"/>
      <c r="L985" s="14">
        <v>75</v>
      </c>
      <c r="M985" s="14" t="s">
        <v>15</v>
      </c>
      <c r="N985" s="31"/>
      <c r="O985" s="14" t="s">
        <v>2</v>
      </c>
      <c r="P985" s="14" t="s">
        <v>35</v>
      </c>
      <c r="Q985" s="31">
        <v>16384</v>
      </c>
      <c r="R985" s="31">
        <v>1024</v>
      </c>
      <c r="S985" s="30">
        <v>0.37596759200000002</v>
      </c>
      <c r="T985" s="66">
        <f t="shared" si="135"/>
        <v>28.197569400000003</v>
      </c>
      <c r="U985" s="66">
        <f t="shared" si="136"/>
        <v>0.58300591644012822</v>
      </c>
      <c r="V985" s="38">
        <f t="shared" si="137"/>
        <v>0.99661489287360017</v>
      </c>
      <c r="W985" s="54">
        <v>2.6508000000000003</v>
      </c>
      <c r="X985" s="71" t="str">
        <f t="shared" si="143"/>
        <v>Q4 2023</v>
      </c>
      <c r="Y985" s="21">
        <f t="shared" si="138"/>
        <v>3840</v>
      </c>
      <c r="Z985" s="21">
        <f t="shared" si="139"/>
        <v>2160</v>
      </c>
      <c r="AA985" s="57">
        <f t="shared" si="140"/>
        <v>1550681.3056379822</v>
      </c>
      <c r="AB985" s="59">
        <f t="shared" si="141"/>
        <v>1.7777777777777777</v>
      </c>
      <c r="AC985" s="61">
        <f t="shared" si="142"/>
        <v>1905</v>
      </c>
    </row>
    <row r="986" spans="4:29">
      <c r="D986" s="12">
        <v>980</v>
      </c>
      <c r="E986" s="36" t="s">
        <v>68</v>
      </c>
      <c r="F986" s="16" t="s">
        <v>10</v>
      </c>
      <c r="G986" s="14" t="s">
        <v>51</v>
      </c>
      <c r="H986" s="13" t="s">
        <v>6</v>
      </c>
      <c r="I986" s="13" t="s">
        <v>122</v>
      </c>
      <c r="J986" s="13"/>
      <c r="K986" s="13"/>
      <c r="L986" s="14">
        <v>85</v>
      </c>
      <c r="M986" s="14" t="s">
        <v>15</v>
      </c>
      <c r="N986" s="31"/>
      <c r="O986" s="14" t="s">
        <v>2</v>
      </c>
      <c r="P986" s="14" t="s">
        <v>35</v>
      </c>
      <c r="Q986" s="31">
        <v>14400</v>
      </c>
      <c r="R986" s="31">
        <v>900</v>
      </c>
      <c r="S986" s="30">
        <v>0.40920800499999999</v>
      </c>
      <c r="T986" s="66">
        <f t="shared" si="135"/>
        <v>34.782680424999995</v>
      </c>
      <c r="U986" s="66">
        <f t="shared" si="136"/>
        <v>0.81504576801375161</v>
      </c>
      <c r="V986" s="38">
        <f t="shared" si="137"/>
        <v>1.084728579654</v>
      </c>
      <c r="W986" s="54">
        <v>2.6508000000000003</v>
      </c>
      <c r="X986" s="71" t="str">
        <f t="shared" si="143"/>
        <v>Q4 2023</v>
      </c>
      <c r="Y986" s="21">
        <f t="shared" si="138"/>
        <v>3840</v>
      </c>
      <c r="Z986" s="21">
        <f t="shared" si="139"/>
        <v>2160</v>
      </c>
      <c r="AA986" s="57">
        <f t="shared" si="140"/>
        <v>1991763.9881305636</v>
      </c>
      <c r="AB986" s="59">
        <f t="shared" si="141"/>
        <v>1.7777777777777777</v>
      </c>
      <c r="AC986" s="61">
        <f t="shared" si="142"/>
        <v>2159</v>
      </c>
    </row>
    <row r="987" spans="4:29">
      <c r="D987" s="12">
        <v>981</v>
      </c>
      <c r="E987" s="36" t="s">
        <v>68</v>
      </c>
      <c r="F987" s="16" t="s">
        <v>10</v>
      </c>
      <c r="G987" s="14" t="s">
        <v>51</v>
      </c>
      <c r="H987" s="13" t="s">
        <v>6</v>
      </c>
      <c r="I987" s="13" t="s">
        <v>122</v>
      </c>
      <c r="J987" s="13"/>
      <c r="K987" s="13"/>
      <c r="L987" s="14">
        <v>86</v>
      </c>
      <c r="M987" s="14" t="s">
        <v>15</v>
      </c>
      <c r="N987" s="31"/>
      <c r="O987" s="14" t="s">
        <v>2</v>
      </c>
      <c r="P987" s="14" t="s">
        <v>35</v>
      </c>
      <c r="Q987" s="31">
        <v>16000</v>
      </c>
      <c r="R987" s="31">
        <v>1000</v>
      </c>
      <c r="S987" s="30">
        <v>6.4038810000000002E-3</v>
      </c>
      <c r="T987" s="66">
        <f t="shared" si="135"/>
        <v>0.55073376600000001</v>
      </c>
      <c r="U987" s="66">
        <f t="shared" si="136"/>
        <v>1.3056903068000546E-2</v>
      </c>
      <c r="V987" s="38">
        <f t="shared" si="137"/>
        <v>1.6975407754800002E-2</v>
      </c>
      <c r="W987" s="54">
        <v>2.6508000000000003</v>
      </c>
      <c r="X987" s="71" t="str">
        <f t="shared" si="143"/>
        <v>Q4 2023</v>
      </c>
      <c r="Y987" s="21">
        <f t="shared" si="138"/>
        <v>3840</v>
      </c>
      <c r="Z987" s="21">
        <f t="shared" si="139"/>
        <v>2160</v>
      </c>
      <c r="AA987" s="57">
        <f t="shared" si="140"/>
        <v>2038904.6998219588</v>
      </c>
      <c r="AB987" s="59">
        <f t="shared" si="141"/>
        <v>1.7777777777777777</v>
      </c>
      <c r="AC987" s="61">
        <f t="shared" si="142"/>
        <v>2184.4</v>
      </c>
    </row>
    <row r="988" spans="4:29">
      <c r="D988" s="12">
        <v>982</v>
      </c>
      <c r="E988" s="36" t="s">
        <v>68</v>
      </c>
      <c r="F988" s="16" t="s">
        <v>10</v>
      </c>
      <c r="G988" s="14" t="s">
        <v>51</v>
      </c>
      <c r="H988" s="13" t="s">
        <v>6</v>
      </c>
      <c r="I988" s="13" t="s">
        <v>122</v>
      </c>
      <c r="J988" s="13"/>
      <c r="K988" s="13"/>
      <c r="L988" s="14">
        <v>98</v>
      </c>
      <c r="M988" s="14" t="s">
        <v>15</v>
      </c>
      <c r="N988" s="31"/>
      <c r="O988" s="14" t="s">
        <v>2</v>
      </c>
      <c r="P988" s="14" t="s">
        <v>35</v>
      </c>
      <c r="Q988" s="31">
        <v>17472</v>
      </c>
      <c r="R988" s="31">
        <v>1092</v>
      </c>
      <c r="S988" s="30">
        <v>2.3310129999999998E-3</v>
      </c>
      <c r="T988" s="66">
        <f t="shared" si="135"/>
        <v>0.22843927399999997</v>
      </c>
      <c r="U988" s="66">
        <f t="shared" si="136"/>
        <v>6.171587225457892E-3</v>
      </c>
      <c r="V988" s="38">
        <f t="shared" si="137"/>
        <v>6.1790492604E-3</v>
      </c>
      <c r="W988" s="54">
        <v>2.6508000000000003</v>
      </c>
      <c r="X988" s="71" t="str">
        <f t="shared" si="143"/>
        <v>Q4 2023</v>
      </c>
      <c r="Y988" s="21">
        <f t="shared" si="138"/>
        <v>3840</v>
      </c>
      <c r="Z988" s="21">
        <f t="shared" si="139"/>
        <v>2160</v>
      </c>
      <c r="AA988" s="57">
        <f t="shared" si="140"/>
        <v>2647598.8016617205</v>
      </c>
      <c r="AB988" s="59">
        <f t="shared" si="141"/>
        <v>1.7777777777777777</v>
      </c>
      <c r="AC988" s="61">
        <f t="shared" si="142"/>
        <v>2489.1999999999998</v>
      </c>
    </row>
    <row r="989" spans="4:29">
      <c r="D989" s="12">
        <v>983</v>
      </c>
      <c r="E989" s="36" t="s">
        <v>68</v>
      </c>
      <c r="F989" s="16" t="s">
        <v>10</v>
      </c>
      <c r="G989" s="14" t="s">
        <v>51</v>
      </c>
      <c r="H989" s="13" t="s">
        <v>6</v>
      </c>
      <c r="I989" s="13" t="s">
        <v>76</v>
      </c>
      <c r="J989" s="13"/>
      <c r="K989" s="13" t="s">
        <v>123</v>
      </c>
      <c r="L989" s="14">
        <v>55</v>
      </c>
      <c r="M989" s="14" t="s">
        <v>15</v>
      </c>
      <c r="N989" s="31">
        <v>1000000</v>
      </c>
      <c r="O989" s="14" t="s">
        <v>1</v>
      </c>
      <c r="P989" s="14" t="s">
        <v>35</v>
      </c>
      <c r="Q989" s="31">
        <v>6804.6390532544374</v>
      </c>
      <c r="R989" s="31">
        <v>567.05325443786978</v>
      </c>
      <c r="S989" s="30">
        <v>8.1024310000000002E-2</v>
      </c>
      <c r="T989" s="66">
        <f t="shared" si="135"/>
        <v>4.4563370500000001</v>
      </c>
      <c r="U989" s="66">
        <f t="shared" si="136"/>
        <v>6.7567950316112055E-2</v>
      </c>
      <c r="V989" s="38">
        <f t="shared" si="137"/>
        <v>0.21477924094800002</v>
      </c>
      <c r="W989" s="54">
        <v>2.6508000000000003</v>
      </c>
      <c r="X989" s="71" t="str">
        <f t="shared" si="143"/>
        <v>Q4 2023</v>
      </c>
      <c r="Y989" s="21">
        <f t="shared" si="138"/>
        <v>3840</v>
      </c>
      <c r="Z989" s="21">
        <f t="shared" si="139"/>
        <v>2160</v>
      </c>
      <c r="AA989" s="57">
        <f t="shared" si="140"/>
        <v>833921.94658753707</v>
      </c>
      <c r="AB989" s="59">
        <f t="shared" si="141"/>
        <v>1.7777777777777777</v>
      </c>
      <c r="AC989" s="61">
        <f t="shared" si="142"/>
        <v>1397</v>
      </c>
    </row>
    <row r="990" spans="4:29">
      <c r="D990" s="12">
        <v>984</v>
      </c>
      <c r="E990" s="36" t="s">
        <v>68</v>
      </c>
      <c r="F990" s="16" t="s">
        <v>10</v>
      </c>
      <c r="G990" s="14" t="s">
        <v>51</v>
      </c>
      <c r="H990" s="13" t="s">
        <v>6</v>
      </c>
      <c r="I990" s="13" t="s">
        <v>76</v>
      </c>
      <c r="J990" s="13"/>
      <c r="K990" s="13" t="s">
        <v>123</v>
      </c>
      <c r="L990" s="14">
        <v>65</v>
      </c>
      <c r="M990" s="14" t="s">
        <v>15</v>
      </c>
      <c r="N990" s="31">
        <v>1000000</v>
      </c>
      <c r="O990" s="14" t="s">
        <v>1</v>
      </c>
      <c r="P990" s="14" t="s">
        <v>35</v>
      </c>
      <c r="Q990" s="31">
        <v>9504</v>
      </c>
      <c r="R990" s="31">
        <v>792</v>
      </c>
      <c r="S990" s="30">
        <v>0.15843266</v>
      </c>
      <c r="T990" s="66">
        <f t="shared" si="135"/>
        <v>10.298122900000001</v>
      </c>
      <c r="U990" s="66">
        <f t="shared" si="136"/>
        <v>0.18453189923066776</v>
      </c>
      <c r="V990" s="38">
        <f t="shared" si="137"/>
        <v>0.41997329512800002</v>
      </c>
      <c r="W990" s="54">
        <v>2.6508000000000003</v>
      </c>
      <c r="X990" s="71" t="str">
        <f t="shared" si="143"/>
        <v>Q4 2023</v>
      </c>
      <c r="Y990" s="21">
        <f t="shared" si="138"/>
        <v>3840</v>
      </c>
      <c r="Z990" s="21">
        <f t="shared" si="139"/>
        <v>2160</v>
      </c>
      <c r="AA990" s="57">
        <f t="shared" si="140"/>
        <v>1164733.9584569733</v>
      </c>
      <c r="AB990" s="59">
        <f t="shared" si="141"/>
        <v>1.7777777777777777</v>
      </c>
      <c r="AC990" s="61">
        <f t="shared" si="142"/>
        <v>1651</v>
      </c>
    </row>
    <row r="991" spans="4:29">
      <c r="D991" s="12">
        <v>985</v>
      </c>
      <c r="E991" s="36" t="s">
        <v>68</v>
      </c>
      <c r="F991" s="16" t="s">
        <v>10</v>
      </c>
      <c r="G991" s="14" t="s">
        <v>51</v>
      </c>
      <c r="H991" s="13" t="s">
        <v>6</v>
      </c>
      <c r="I991" s="13" t="s">
        <v>76</v>
      </c>
      <c r="J991" s="13"/>
      <c r="K991" s="13" t="s">
        <v>123</v>
      </c>
      <c r="L991" s="14">
        <v>75</v>
      </c>
      <c r="M991" s="14" t="s">
        <v>15</v>
      </c>
      <c r="N991" s="31">
        <v>1000000</v>
      </c>
      <c r="O991" s="14" t="s">
        <v>2</v>
      </c>
      <c r="P991" s="14" t="s">
        <v>35</v>
      </c>
      <c r="Q991" s="31">
        <v>13685.759999999997</v>
      </c>
      <c r="R991" s="31">
        <v>1140.4799999999998</v>
      </c>
      <c r="S991" s="30">
        <v>0.130367446</v>
      </c>
      <c r="T991" s="66">
        <f t="shared" si="135"/>
        <v>9.777558449999999</v>
      </c>
      <c r="U991" s="66">
        <f t="shared" si="136"/>
        <v>0.20215836137596913</v>
      </c>
      <c r="V991" s="38">
        <f t="shared" si="137"/>
        <v>0.34557802585680003</v>
      </c>
      <c r="W991" s="54">
        <v>2.6508000000000003</v>
      </c>
      <c r="X991" s="71" t="str">
        <f t="shared" si="143"/>
        <v>Q4 2023</v>
      </c>
      <c r="Y991" s="21">
        <f t="shared" si="138"/>
        <v>3840</v>
      </c>
      <c r="Z991" s="21">
        <f t="shared" si="139"/>
        <v>2160</v>
      </c>
      <c r="AA991" s="57">
        <f t="shared" si="140"/>
        <v>1550681.3056379822</v>
      </c>
      <c r="AB991" s="59">
        <f t="shared" si="141"/>
        <v>1.7777777777777777</v>
      </c>
      <c r="AC991" s="61">
        <f t="shared" si="142"/>
        <v>1905</v>
      </c>
    </row>
    <row r="992" spans="4:29">
      <c r="D992" s="12">
        <v>986</v>
      </c>
      <c r="E992" s="36" t="s">
        <v>68</v>
      </c>
      <c r="F992" s="16" t="s">
        <v>11</v>
      </c>
      <c r="G992" s="14" t="s">
        <v>30</v>
      </c>
      <c r="H992" s="13" t="s">
        <v>4</v>
      </c>
      <c r="I992" s="13" t="s">
        <v>31</v>
      </c>
      <c r="J992" s="13" t="s">
        <v>56</v>
      </c>
      <c r="K992" s="13" t="s">
        <v>57</v>
      </c>
      <c r="L992" s="14">
        <v>12.9</v>
      </c>
      <c r="M992" s="14" t="s">
        <v>16</v>
      </c>
      <c r="N992" s="31">
        <v>1000000</v>
      </c>
      <c r="O992" s="14" t="s">
        <v>2</v>
      </c>
      <c r="P992" s="14" t="s">
        <v>47</v>
      </c>
      <c r="Q992" s="31">
        <v>10384</v>
      </c>
      <c r="R992" s="31">
        <v>2596</v>
      </c>
      <c r="S992" s="30">
        <v>2.5383111110000001</v>
      </c>
      <c r="T992" s="66">
        <f t="shared" si="135"/>
        <v>32.744213331899999</v>
      </c>
      <c r="U992" s="66">
        <f t="shared" si="136"/>
        <v>0.13078969669637139</v>
      </c>
      <c r="V992" s="38">
        <f t="shared" si="137"/>
        <v>6.3248417874564717</v>
      </c>
      <c r="W992" s="54">
        <v>2.491752</v>
      </c>
      <c r="X992" s="71" t="str">
        <f t="shared" si="143"/>
        <v>Q1 2024</v>
      </c>
      <c r="Y992" s="21">
        <f t="shared" si="138"/>
        <v>2732</v>
      </c>
      <c r="Z992" s="21">
        <f t="shared" si="139"/>
        <v>2048</v>
      </c>
      <c r="AA992" s="57">
        <f t="shared" si="140"/>
        <v>51526.267260771325</v>
      </c>
      <c r="AB992" s="59">
        <f t="shared" si="141"/>
        <v>1.333984375</v>
      </c>
      <c r="AC992" s="61">
        <f t="shared" si="142"/>
        <v>327.65999999999997</v>
      </c>
    </row>
    <row r="993" spans="4:29">
      <c r="D993" s="12">
        <v>987</v>
      </c>
      <c r="E993" s="36" t="s">
        <v>68</v>
      </c>
      <c r="F993" s="16" t="s">
        <v>11</v>
      </c>
      <c r="G993" s="14" t="s">
        <v>30</v>
      </c>
      <c r="H993" s="13" t="s">
        <v>90</v>
      </c>
      <c r="I993" s="13" t="s">
        <v>45</v>
      </c>
      <c r="J993" s="13" t="s">
        <v>101</v>
      </c>
      <c r="K993" s="13" t="s">
        <v>43</v>
      </c>
      <c r="L993" s="14">
        <v>16</v>
      </c>
      <c r="M993" s="14" t="s">
        <v>66</v>
      </c>
      <c r="N993" s="31">
        <v>1000000</v>
      </c>
      <c r="O993" s="14" t="s">
        <v>2</v>
      </c>
      <c r="P993" s="14" t="s">
        <v>47</v>
      </c>
      <c r="Q993" s="31">
        <v>4000</v>
      </c>
      <c r="R993" s="31">
        <v>1152</v>
      </c>
      <c r="S993" s="30">
        <v>0.104575163</v>
      </c>
      <c r="T993" s="66">
        <f t="shared" si="135"/>
        <v>1.673202608</v>
      </c>
      <c r="U993" s="66">
        <f t="shared" si="136"/>
        <v>7.7625772194321258E-3</v>
      </c>
      <c r="V993" s="38">
        <f t="shared" si="137"/>
        <v>0.26057537155557597</v>
      </c>
      <c r="W993" s="54">
        <v>2.491752</v>
      </c>
      <c r="X993" s="71" t="str">
        <f t="shared" si="143"/>
        <v>Q1 2024</v>
      </c>
      <c r="Y993" s="21">
        <f t="shared" si="138"/>
        <v>2560</v>
      </c>
      <c r="Z993" s="21">
        <f t="shared" si="139"/>
        <v>1600</v>
      </c>
      <c r="AA993" s="57">
        <f t="shared" si="140"/>
        <v>74229.644943820225</v>
      </c>
      <c r="AB993" s="59">
        <f t="shared" si="141"/>
        <v>1.6</v>
      </c>
      <c r="AC993" s="61">
        <f t="shared" si="142"/>
        <v>406.4</v>
      </c>
    </row>
    <row r="994" spans="4:29">
      <c r="D994" s="12">
        <v>988</v>
      </c>
      <c r="E994" s="36" t="s">
        <v>68</v>
      </c>
      <c r="F994" s="16" t="s">
        <v>11</v>
      </c>
      <c r="G994" s="14" t="s">
        <v>30</v>
      </c>
      <c r="H994" s="13" t="s">
        <v>90</v>
      </c>
      <c r="I994" s="13" t="s">
        <v>45</v>
      </c>
      <c r="J994" s="13" t="s">
        <v>46</v>
      </c>
      <c r="K994" s="13" t="s">
        <v>43</v>
      </c>
      <c r="L994" s="14">
        <v>17.3</v>
      </c>
      <c r="M994" s="14" t="s">
        <v>15</v>
      </c>
      <c r="N994" s="31">
        <v>1000000</v>
      </c>
      <c r="O994" s="14" t="s">
        <v>2</v>
      </c>
      <c r="P994" s="14" t="s">
        <v>47</v>
      </c>
      <c r="Q994" s="31">
        <v>10000</v>
      </c>
      <c r="R994" s="31">
        <v>240</v>
      </c>
      <c r="S994" s="30">
        <v>6.5359476999999999E-2</v>
      </c>
      <c r="T994" s="66">
        <f t="shared" si="135"/>
        <v>1.1307189521000001</v>
      </c>
      <c r="U994" s="66">
        <f t="shared" si="136"/>
        <v>5.3926321810613817E-3</v>
      </c>
      <c r="V994" s="38">
        <f t="shared" si="137"/>
        <v>0.16285960753370399</v>
      </c>
      <c r="W994" s="54">
        <v>2.491752</v>
      </c>
      <c r="X994" s="71" t="str">
        <f t="shared" si="143"/>
        <v>Q1 2024</v>
      </c>
      <c r="Y994" s="21">
        <f t="shared" si="138"/>
        <v>3840</v>
      </c>
      <c r="Z994" s="21">
        <f t="shared" si="139"/>
        <v>2160</v>
      </c>
      <c r="AA994" s="57">
        <f t="shared" si="140"/>
        <v>82507.272527002962</v>
      </c>
      <c r="AB994" s="59">
        <f t="shared" si="141"/>
        <v>1.7777777777777777</v>
      </c>
      <c r="AC994" s="61">
        <f t="shared" si="142"/>
        <v>439.42</v>
      </c>
    </row>
    <row r="995" spans="4:29">
      <c r="D995" s="12">
        <v>989</v>
      </c>
      <c r="E995" s="36" t="s">
        <v>68</v>
      </c>
      <c r="F995" s="16" t="s">
        <v>11</v>
      </c>
      <c r="G995" s="14" t="s">
        <v>30</v>
      </c>
      <c r="H995" s="13" t="s">
        <v>90</v>
      </c>
      <c r="I995" s="13" t="s">
        <v>45</v>
      </c>
      <c r="J995" s="13" t="s">
        <v>168</v>
      </c>
      <c r="K995" s="13" t="s">
        <v>43</v>
      </c>
      <c r="L995" s="14">
        <v>17.3</v>
      </c>
      <c r="M995" s="14" t="s">
        <v>15</v>
      </c>
      <c r="N995" s="31">
        <v>1000000</v>
      </c>
      <c r="O995" s="14" t="s">
        <v>2</v>
      </c>
      <c r="P995" s="14" t="s">
        <v>47</v>
      </c>
      <c r="Q995" s="31">
        <v>4032</v>
      </c>
      <c r="R995" s="31">
        <v>1008</v>
      </c>
      <c r="S995" s="30">
        <v>0.105411765</v>
      </c>
      <c r="T995" s="66">
        <f t="shared" si="135"/>
        <v>1.8236235345000003</v>
      </c>
      <c r="U995" s="66">
        <f t="shared" si="136"/>
        <v>8.6972372224073929E-3</v>
      </c>
      <c r="V995" s="38">
        <f t="shared" si="137"/>
        <v>0.26265997626227999</v>
      </c>
      <c r="W995" s="54">
        <v>2.491752</v>
      </c>
      <c r="X995" s="71" t="str">
        <f t="shared" si="143"/>
        <v>Q1 2024</v>
      </c>
      <c r="Y995" s="21">
        <f t="shared" si="138"/>
        <v>3840</v>
      </c>
      <c r="Z995" s="21">
        <f t="shared" si="139"/>
        <v>2160</v>
      </c>
      <c r="AA995" s="57">
        <f t="shared" si="140"/>
        <v>82507.272527002962</v>
      </c>
      <c r="AB995" s="59">
        <f t="shared" si="141"/>
        <v>1.7777777777777777</v>
      </c>
      <c r="AC995" s="61">
        <f t="shared" si="142"/>
        <v>439.42</v>
      </c>
    </row>
    <row r="996" spans="4:29">
      <c r="D996" s="12">
        <v>990</v>
      </c>
      <c r="E996" s="36" t="s">
        <v>68</v>
      </c>
      <c r="F996" s="16" t="s">
        <v>11</v>
      </c>
      <c r="G996" s="14" t="s">
        <v>30</v>
      </c>
      <c r="H996" s="13" t="s">
        <v>90</v>
      </c>
      <c r="I996" s="13" t="s">
        <v>45</v>
      </c>
      <c r="J996" s="13" t="s">
        <v>206</v>
      </c>
      <c r="K996" s="13"/>
      <c r="L996" s="14">
        <v>18</v>
      </c>
      <c r="M996" s="14" t="s">
        <v>186</v>
      </c>
      <c r="N996" s="31">
        <v>1000000</v>
      </c>
      <c r="O996" s="14" t="s">
        <v>2</v>
      </c>
      <c r="P996" s="14" t="s">
        <v>47</v>
      </c>
      <c r="Q996" s="31">
        <v>4000</v>
      </c>
      <c r="R996" s="31">
        <v>1000</v>
      </c>
      <c r="S996" s="30">
        <v>5.2287581999999999E-2</v>
      </c>
      <c r="T996" s="66">
        <f t="shared" si="135"/>
        <v>0.94117647599999998</v>
      </c>
      <c r="U996" s="66">
        <f t="shared" si="136"/>
        <v>4.9122559436453397E-3</v>
      </c>
      <c r="V996" s="38">
        <f t="shared" si="137"/>
        <v>0.130287687023664</v>
      </c>
      <c r="W996" s="54">
        <v>2.491752</v>
      </c>
      <c r="X996" s="71" t="str">
        <f t="shared" si="143"/>
        <v>Q1 2024</v>
      </c>
      <c r="Y996" s="21">
        <f t="shared" si="138"/>
        <v>3840</v>
      </c>
      <c r="Z996" s="21">
        <f t="shared" si="139"/>
        <v>2400</v>
      </c>
      <c r="AA996" s="57">
        <f t="shared" si="140"/>
        <v>93946.894382022467</v>
      </c>
      <c r="AB996" s="59">
        <f t="shared" si="141"/>
        <v>1.6</v>
      </c>
      <c r="AC996" s="61">
        <f t="shared" si="142"/>
        <v>457.2</v>
      </c>
    </row>
    <row r="997" spans="4:29">
      <c r="D997" s="12">
        <v>991</v>
      </c>
      <c r="E997" s="36" t="s">
        <v>68</v>
      </c>
      <c r="F997" s="16" t="s">
        <v>11</v>
      </c>
      <c r="G997" s="14" t="s">
        <v>30</v>
      </c>
      <c r="H997" s="13" t="s">
        <v>90</v>
      </c>
      <c r="I997" s="13" t="s">
        <v>31</v>
      </c>
      <c r="J997" s="13" t="s">
        <v>216</v>
      </c>
      <c r="K997" s="13" t="s">
        <v>57</v>
      </c>
      <c r="L997" s="14">
        <v>14.2</v>
      </c>
      <c r="M997" s="14" t="s">
        <v>63</v>
      </c>
      <c r="N997" s="31">
        <v>1000000</v>
      </c>
      <c r="O997" s="14" t="s">
        <v>2</v>
      </c>
      <c r="P997" s="14" t="s">
        <v>47</v>
      </c>
      <c r="Q997" s="31">
        <v>10384</v>
      </c>
      <c r="R997" s="31">
        <v>2596</v>
      </c>
      <c r="S997" s="30">
        <v>13.573856209000001</v>
      </c>
      <c r="T997" s="66">
        <f t="shared" si="135"/>
        <v>192.74875816779999</v>
      </c>
      <c r="U997" s="66">
        <f t="shared" si="136"/>
        <v>0.80661213305177193</v>
      </c>
      <c r="V997" s="38">
        <f t="shared" si="137"/>
        <v>33.82268335648817</v>
      </c>
      <c r="W997" s="54">
        <v>2.491752</v>
      </c>
      <c r="X997" s="71" t="str">
        <f t="shared" si="143"/>
        <v>Q1 2024</v>
      </c>
      <c r="Y997" s="21">
        <f t="shared" si="138"/>
        <v>3024</v>
      </c>
      <c r="Z997" s="21">
        <f t="shared" si="139"/>
        <v>1964</v>
      </c>
      <c r="AA997" s="57">
        <f t="shared" si="140"/>
        <v>59423.948554645533</v>
      </c>
      <c r="AB997" s="59">
        <f t="shared" si="141"/>
        <v>1.539714867617108</v>
      </c>
      <c r="AC997" s="61">
        <f t="shared" si="142"/>
        <v>360.67999999999995</v>
      </c>
    </row>
    <row r="998" spans="4:29">
      <c r="D998" s="12">
        <v>992</v>
      </c>
      <c r="E998" s="36" t="s">
        <v>68</v>
      </c>
      <c r="F998" s="16" t="s">
        <v>11</v>
      </c>
      <c r="G998" s="14" t="s">
        <v>30</v>
      </c>
      <c r="H998" s="13" t="s">
        <v>90</v>
      </c>
      <c r="I998" s="13" t="s">
        <v>31</v>
      </c>
      <c r="J998" s="13" t="s">
        <v>62</v>
      </c>
      <c r="K998" s="13" t="s">
        <v>57</v>
      </c>
      <c r="L998" s="14">
        <v>16.2</v>
      </c>
      <c r="M998" s="14" t="s">
        <v>64</v>
      </c>
      <c r="N998" s="31">
        <v>1000000</v>
      </c>
      <c r="O998" s="14" t="s">
        <v>2</v>
      </c>
      <c r="P998" s="14" t="s">
        <v>47</v>
      </c>
      <c r="Q998" s="31">
        <v>10384</v>
      </c>
      <c r="R998" s="31">
        <v>2596</v>
      </c>
      <c r="S998" s="30">
        <v>8.1443137249999999</v>
      </c>
      <c r="T998" s="66">
        <f t="shared" si="135"/>
        <v>131.93788234499999</v>
      </c>
      <c r="U998" s="66">
        <f t="shared" si="136"/>
        <v>0.62868276889973751</v>
      </c>
      <c r="V998" s="38">
        <f t="shared" si="137"/>
        <v>20.293610012896199</v>
      </c>
      <c r="W998" s="54">
        <v>2.491752</v>
      </c>
      <c r="X998" s="71" t="str">
        <f t="shared" si="143"/>
        <v>Q1 2024</v>
      </c>
      <c r="Y998" s="21">
        <f t="shared" si="138"/>
        <v>3456</v>
      </c>
      <c r="Z998" s="21">
        <f t="shared" si="139"/>
        <v>2234</v>
      </c>
      <c r="AA998" s="57">
        <f t="shared" si="140"/>
        <v>77192.847688309979</v>
      </c>
      <c r="AB998" s="59">
        <f t="shared" si="141"/>
        <v>1.5470008952551477</v>
      </c>
      <c r="AC998" s="61">
        <f t="shared" si="142"/>
        <v>411.47999999999996</v>
      </c>
    </row>
    <row r="999" spans="4:29">
      <c r="D999" s="12">
        <v>993</v>
      </c>
      <c r="E999" s="36" t="s">
        <v>68</v>
      </c>
      <c r="F999" s="16" t="s">
        <v>11</v>
      </c>
      <c r="G999" s="14" t="s">
        <v>30</v>
      </c>
      <c r="H999" s="13" t="s">
        <v>90</v>
      </c>
      <c r="I999" s="13" t="s">
        <v>102</v>
      </c>
      <c r="J999" s="13" t="s">
        <v>103</v>
      </c>
      <c r="K999" s="13" t="s">
        <v>43</v>
      </c>
      <c r="L999" s="14">
        <v>16</v>
      </c>
      <c r="M999" s="14" t="s">
        <v>66</v>
      </c>
      <c r="N999" s="31">
        <v>1000000</v>
      </c>
      <c r="O999" s="14" t="s">
        <v>2</v>
      </c>
      <c r="P999" s="14" t="s">
        <v>47</v>
      </c>
      <c r="Q999" s="31">
        <v>4000</v>
      </c>
      <c r="R999" s="31">
        <v>1152</v>
      </c>
      <c r="S999" s="30">
        <v>7.8431372999999999E-2</v>
      </c>
      <c r="T999" s="66">
        <f t="shared" si="135"/>
        <v>1.254901968</v>
      </c>
      <c r="U999" s="66">
        <f t="shared" si="136"/>
        <v>5.8219329702463279E-3</v>
      </c>
      <c r="V999" s="38">
        <f t="shared" si="137"/>
        <v>0.195431530535496</v>
      </c>
      <c r="W999" s="54">
        <v>2.491752</v>
      </c>
      <c r="X999" s="71" t="str">
        <f t="shared" si="143"/>
        <v>Q1 2024</v>
      </c>
      <c r="Y999" s="21">
        <f t="shared" si="138"/>
        <v>2560</v>
      </c>
      <c r="Z999" s="21">
        <f t="shared" si="139"/>
        <v>1600</v>
      </c>
      <c r="AA999" s="57">
        <f t="shared" si="140"/>
        <v>74229.644943820225</v>
      </c>
      <c r="AB999" s="59">
        <f t="shared" si="141"/>
        <v>1.6</v>
      </c>
      <c r="AC999" s="61">
        <f t="shared" si="142"/>
        <v>406.4</v>
      </c>
    </row>
    <row r="1000" spans="4:29">
      <c r="D1000" s="12">
        <v>994</v>
      </c>
      <c r="E1000" s="36" t="s">
        <v>68</v>
      </c>
      <c r="F1000" s="16" t="s">
        <v>11</v>
      </c>
      <c r="G1000" s="14" t="s">
        <v>30</v>
      </c>
      <c r="H1000" s="13" t="s">
        <v>90</v>
      </c>
      <c r="I1000" s="13" t="s">
        <v>102</v>
      </c>
      <c r="J1000" s="13" t="s">
        <v>104</v>
      </c>
      <c r="K1000" s="13" t="s">
        <v>43</v>
      </c>
      <c r="L1000" s="14">
        <v>17.3</v>
      </c>
      <c r="M1000" s="14" t="s">
        <v>15</v>
      </c>
      <c r="N1000" s="31">
        <v>1000000</v>
      </c>
      <c r="O1000" s="14" t="s">
        <v>2</v>
      </c>
      <c r="P1000" s="14" t="s">
        <v>47</v>
      </c>
      <c r="Q1000" s="31">
        <v>4000</v>
      </c>
      <c r="R1000" s="31">
        <v>1152</v>
      </c>
      <c r="S1000" s="30">
        <v>0.104575163</v>
      </c>
      <c r="T1000" s="66">
        <f t="shared" si="135"/>
        <v>1.8091503199000001</v>
      </c>
      <c r="U1000" s="66">
        <f t="shared" si="136"/>
        <v>8.6282114731967563E-3</v>
      </c>
      <c r="V1000" s="38">
        <f t="shared" si="137"/>
        <v>0.26057537155557597</v>
      </c>
      <c r="W1000" s="54">
        <v>2.491752</v>
      </c>
      <c r="X1000" s="71" t="str">
        <f t="shared" si="143"/>
        <v>Q1 2024</v>
      </c>
      <c r="Y1000" s="21">
        <f t="shared" si="138"/>
        <v>3840</v>
      </c>
      <c r="Z1000" s="21">
        <f t="shared" si="139"/>
        <v>2160</v>
      </c>
      <c r="AA1000" s="57">
        <f t="shared" si="140"/>
        <v>82507.272527002962</v>
      </c>
      <c r="AB1000" s="59">
        <f t="shared" si="141"/>
        <v>1.7777777777777777</v>
      </c>
      <c r="AC1000" s="61">
        <f t="shared" si="142"/>
        <v>439.42</v>
      </c>
    </row>
    <row r="1001" spans="4:29">
      <c r="D1001" s="12">
        <v>995</v>
      </c>
      <c r="E1001" s="36" t="s">
        <v>68</v>
      </c>
      <c r="F1001" s="16" t="s">
        <v>11</v>
      </c>
      <c r="G1001" s="14" t="s">
        <v>30</v>
      </c>
      <c r="H1001" s="13" t="s">
        <v>90</v>
      </c>
      <c r="I1001" s="13" t="s">
        <v>54</v>
      </c>
      <c r="J1001" s="13" t="s">
        <v>92</v>
      </c>
      <c r="K1001" s="13" t="s">
        <v>43</v>
      </c>
      <c r="L1001" s="14">
        <v>17.3</v>
      </c>
      <c r="M1001" s="14" t="s">
        <v>15</v>
      </c>
      <c r="N1001" s="31">
        <v>1000000</v>
      </c>
      <c r="O1001" s="14" t="s">
        <v>2</v>
      </c>
      <c r="P1001" s="14" t="s">
        <v>47</v>
      </c>
      <c r="Q1001" s="31">
        <v>4000</v>
      </c>
      <c r="R1001" s="31">
        <v>1152</v>
      </c>
      <c r="S1001" s="30">
        <v>7.8431372999999999E-2</v>
      </c>
      <c r="T1001" s="66">
        <f t="shared" si="135"/>
        <v>1.3568627529000001</v>
      </c>
      <c r="U1001" s="66">
        <f t="shared" si="136"/>
        <v>6.471158666778022E-3</v>
      </c>
      <c r="V1001" s="38">
        <f t="shared" si="137"/>
        <v>0.195431530535496</v>
      </c>
      <c r="W1001" s="54">
        <v>2.491752</v>
      </c>
      <c r="X1001" s="71" t="str">
        <f t="shared" si="143"/>
        <v>Q1 2024</v>
      </c>
      <c r="Y1001" s="21">
        <f t="shared" si="138"/>
        <v>3840</v>
      </c>
      <c r="Z1001" s="21">
        <f t="shared" si="139"/>
        <v>2160</v>
      </c>
      <c r="AA1001" s="57">
        <f t="shared" si="140"/>
        <v>82507.272527002962</v>
      </c>
      <c r="AB1001" s="59">
        <f t="shared" si="141"/>
        <v>1.7777777777777777</v>
      </c>
      <c r="AC1001" s="61">
        <f t="shared" si="142"/>
        <v>439.42</v>
      </c>
    </row>
    <row r="1002" spans="4:29">
      <c r="D1002" s="12">
        <v>996</v>
      </c>
      <c r="E1002" s="36" t="s">
        <v>68</v>
      </c>
      <c r="F1002" s="16" t="s">
        <v>11</v>
      </c>
      <c r="G1002" s="14" t="s">
        <v>30</v>
      </c>
      <c r="H1002" s="13" t="s">
        <v>90</v>
      </c>
      <c r="I1002" s="13" t="s">
        <v>54</v>
      </c>
      <c r="J1002" s="13" t="s">
        <v>92</v>
      </c>
      <c r="K1002" s="13" t="s">
        <v>43</v>
      </c>
      <c r="L1002" s="14">
        <v>16</v>
      </c>
      <c r="M1002" s="14" t="s">
        <v>66</v>
      </c>
      <c r="N1002" s="31">
        <v>1000000</v>
      </c>
      <c r="O1002" s="14" t="s">
        <v>2</v>
      </c>
      <c r="P1002" s="14" t="s">
        <v>47</v>
      </c>
      <c r="Q1002" s="31">
        <v>4000</v>
      </c>
      <c r="R1002" s="31">
        <v>1152</v>
      </c>
      <c r="S1002" s="30">
        <v>0.209150327</v>
      </c>
      <c r="T1002" s="66">
        <f t="shared" si="135"/>
        <v>3.346405232</v>
      </c>
      <c r="U1002" s="66">
        <f t="shared" si="136"/>
        <v>1.5525154513093897E-2</v>
      </c>
      <c r="V1002" s="38">
        <f t="shared" si="137"/>
        <v>0.52115074560290398</v>
      </c>
      <c r="W1002" s="54">
        <v>2.491752</v>
      </c>
      <c r="X1002" s="71" t="str">
        <f t="shared" si="143"/>
        <v>Q1 2024</v>
      </c>
      <c r="Y1002" s="21">
        <f t="shared" si="138"/>
        <v>2560</v>
      </c>
      <c r="Z1002" s="21">
        <f t="shared" si="139"/>
        <v>1600</v>
      </c>
      <c r="AA1002" s="57">
        <f t="shared" si="140"/>
        <v>74229.644943820225</v>
      </c>
      <c r="AB1002" s="59">
        <f t="shared" si="141"/>
        <v>1.6</v>
      </c>
      <c r="AC1002" s="61">
        <f t="shared" si="142"/>
        <v>406.4</v>
      </c>
    </row>
    <row r="1003" spans="4:29">
      <c r="D1003" s="12">
        <v>997</v>
      </c>
      <c r="E1003" s="36" t="s">
        <v>68</v>
      </c>
      <c r="F1003" s="16" t="s">
        <v>11</v>
      </c>
      <c r="G1003" s="14" t="s">
        <v>30</v>
      </c>
      <c r="H1003" s="13" t="s">
        <v>90</v>
      </c>
      <c r="I1003" s="13" t="s">
        <v>54</v>
      </c>
      <c r="J1003" s="13" t="s">
        <v>92</v>
      </c>
      <c r="K1003" s="13" t="s">
        <v>43</v>
      </c>
      <c r="L1003" s="14">
        <v>18</v>
      </c>
      <c r="M1003" s="14" t="s">
        <v>66</v>
      </c>
      <c r="N1003" s="31">
        <v>1000000</v>
      </c>
      <c r="O1003" s="14" t="s">
        <v>2</v>
      </c>
      <c r="P1003" s="14" t="s">
        <v>47</v>
      </c>
      <c r="Q1003" s="31">
        <v>4000</v>
      </c>
      <c r="R1003" s="31">
        <v>1152</v>
      </c>
      <c r="S1003" s="30">
        <v>0.130718954</v>
      </c>
      <c r="T1003" s="66">
        <f t="shared" si="135"/>
        <v>2.352941172</v>
      </c>
      <c r="U1003" s="66">
        <f t="shared" si="136"/>
        <v>1.2280639765166454E-2</v>
      </c>
      <c r="V1003" s="38">
        <f t="shared" si="137"/>
        <v>0.32571921506740797</v>
      </c>
      <c r="W1003" s="54">
        <v>2.491752</v>
      </c>
      <c r="X1003" s="71" t="str">
        <f t="shared" si="143"/>
        <v>Q1 2024</v>
      </c>
      <c r="Y1003" s="21">
        <f t="shared" si="138"/>
        <v>2560</v>
      </c>
      <c r="Z1003" s="21">
        <f t="shared" si="139"/>
        <v>1600</v>
      </c>
      <c r="AA1003" s="57">
        <f t="shared" si="140"/>
        <v>93946.894382022467</v>
      </c>
      <c r="AB1003" s="59">
        <f t="shared" si="141"/>
        <v>1.6</v>
      </c>
      <c r="AC1003" s="61">
        <f t="shared" si="142"/>
        <v>457.2</v>
      </c>
    </row>
    <row r="1004" spans="4:29">
      <c r="D1004" s="12">
        <v>998</v>
      </c>
      <c r="E1004" s="36" t="s">
        <v>68</v>
      </c>
      <c r="F1004" s="16" t="s">
        <v>11</v>
      </c>
      <c r="G1004" s="14" t="s">
        <v>30</v>
      </c>
      <c r="H1004" s="13" t="s">
        <v>90</v>
      </c>
      <c r="I1004" s="13" t="s">
        <v>54</v>
      </c>
      <c r="J1004" s="13" t="s">
        <v>169</v>
      </c>
      <c r="K1004" s="13" t="s">
        <v>43</v>
      </c>
      <c r="L1004" s="14">
        <v>17</v>
      </c>
      <c r="M1004" s="14" t="s">
        <v>66</v>
      </c>
      <c r="N1004" s="31">
        <v>1000000</v>
      </c>
      <c r="O1004" s="14" t="s">
        <v>2</v>
      </c>
      <c r="P1004" s="14" t="s">
        <v>47</v>
      </c>
      <c r="Q1004" s="31">
        <v>4000</v>
      </c>
      <c r="R1004" s="31">
        <v>1152</v>
      </c>
      <c r="S1004" s="30">
        <v>0.104575163</v>
      </c>
      <c r="T1004" s="66">
        <f t="shared" si="135"/>
        <v>1.777777771</v>
      </c>
      <c r="U1004" s="66">
        <f t="shared" si="136"/>
        <v>8.7632219391245453E-3</v>
      </c>
      <c r="V1004" s="38">
        <f t="shared" si="137"/>
        <v>0.26057537155557597</v>
      </c>
      <c r="W1004" s="54">
        <v>2.491752</v>
      </c>
      <c r="X1004" s="71" t="str">
        <f t="shared" si="143"/>
        <v>Q1 2024</v>
      </c>
      <c r="Y1004" s="21">
        <f t="shared" si="138"/>
        <v>2560</v>
      </c>
      <c r="Z1004" s="21">
        <f t="shared" si="139"/>
        <v>1600</v>
      </c>
      <c r="AA1004" s="57">
        <f t="shared" si="140"/>
        <v>83798.310112359526</v>
      </c>
      <c r="AB1004" s="59">
        <f t="shared" si="141"/>
        <v>1.6</v>
      </c>
      <c r="AC1004" s="61">
        <f t="shared" si="142"/>
        <v>431.79999999999995</v>
      </c>
    </row>
    <row r="1005" spans="4:29">
      <c r="D1005" s="12">
        <v>999</v>
      </c>
      <c r="E1005" s="36" t="s">
        <v>68</v>
      </c>
      <c r="F1005" s="16" t="s">
        <v>11</v>
      </c>
      <c r="G1005" s="14" t="s">
        <v>30</v>
      </c>
      <c r="H1005" s="13" t="s">
        <v>90</v>
      </c>
      <c r="I1005" s="13" t="s">
        <v>54</v>
      </c>
      <c r="J1005" s="13" t="s">
        <v>170</v>
      </c>
      <c r="K1005" s="13" t="s">
        <v>43</v>
      </c>
      <c r="L1005" s="14">
        <v>14</v>
      </c>
      <c r="M1005" s="14" t="s">
        <v>66</v>
      </c>
      <c r="N1005" s="31">
        <v>1000000</v>
      </c>
      <c r="O1005" s="14" t="s">
        <v>2</v>
      </c>
      <c r="P1005" s="14" t="s">
        <v>47</v>
      </c>
      <c r="Q1005" s="31">
        <v>4000</v>
      </c>
      <c r="R1005" s="31">
        <v>1152</v>
      </c>
      <c r="S1005" s="30">
        <v>0.156862745</v>
      </c>
      <c r="T1005" s="66">
        <f t="shared" si="135"/>
        <v>2.19607843</v>
      </c>
      <c r="U1005" s="66">
        <f t="shared" si="136"/>
        <v>8.9148348038576158E-3</v>
      </c>
      <c r="V1005" s="38">
        <f t="shared" si="137"/>
        <v>0.39086305857923997</v>
      </c>
      <c r="W1005" s="54">
        <v>2.491752</v>
      </c>
      <c r="X1005" s="71" t="str">
        <f t="shared" si="143"/>
        <v>Q1 2024</v>
      </c>
      <c r="Y1005" s="21">
        <f t="shared" si="138"/>
        <v>2560</v>
      </c>
      <c r="Z1005" s="21">
        <f t="shared" si="139"/>
        <v>1600</v>
      </c>
      <c r="AA1005" s="57">
        <f t="shared" si="140"/>
        <v>56832.071910112347</v>
      </c>
      <c r="AB1005" s="59">
        <f t="shared" si="141"/>
        <v>1.6</v>
      </c>
      <c r="AC1005" s="61">
        <f t="shared" si="142"/>
        <v>355.59999999999997</v>
      </c>
    </row>
    <row r="1006" spans="4:29">
      <c r="D1006" s="12">
        <v>1000</v>
      </c>
      <c r="E1006" s="36" t="s">
        <v>68</v>
      </c>
      <c r="F1006" s="16" t="s">
        <v>11</v>
      </c>
      <c r="G1006" s="14" t="s">
        <v>30</v>
      </c>
      <c r="H1006" s="13" t="s">
        <v>90</v>
      </c>
      <c r="I1006" s="13" t="s">
        <v>109</v>
      </c>
      <c r="J1006" s="13" t="s">
        <v>127</v>
      </c>
      <c r="K1006" s="13" t="s">
        <v>43</v>
      </c>
      <c r="L1006" s="14">
        <v>16.2</v>
      </c>
      <c r="M1006" s="14" t="s">
        <v>66</v>
      </c>
      <c r="N1006" s="31">
        <v>1000000</v>
      </c>
      <c r="O1006" s="14" t="s">
        <v>2</v>
      </c>
      <c r="P1006" s="14" t="s">
        <v>47</v>
      </c>
      <c r="Q1006" s="31">
        <v>4000</v>
      </c>
      <c r="R1006" s="31">
        <v>512</v>
      </c>
      <c r="S1006" s="30">
        <v>0.209150327</v>
      </c>
      <c r="T1006" s="66">
        <f t="shared" si="135"/>
        <v>3.3882352973999996</v>
      </c>
      <c r="U1006" s="66">
        <f t="shared" si="136"/>
        <v>1.5915709181313912E-2</v>
      </c>
      <c r="V1006" s="38">
        <f t="shared" si="137"/>
        <v>0.52115074560290398</v>
      </c>
      <c r="W1006" s="54">
        <v>2.491752</v>
      </c>
      <c r="X1006" s="71" t="str">
        <f t="shared" si="143"/>
        <v>Q1 2024</v>
      </c>
      <c r="Y1006" s="21">
        <f t="shared" si="138"/>
        <v>2560</v>
      </c>
      <c r="Z1006" s="21">
        <f t="shared" si="139"/>
        <v>1600</v>
      </c>
      <c r="AA1006" s="57">
        <f t="shared" si="140"/>
        <v>76096.984449438183</v>
      </c>
      <c r="AB1006" s="59">
        <f t="shared" si="141"/>
        <v>1.6</v>
      </c>
      <c r="AC1006" s="61">
        <f t="shared" si="142"/>
        <v>411.47999999999996</v>
      </c>
    </row>
    <row r="1007" spans="4:29">
      <c r="D1007" s="12">
        <v>1001</v>
      </c>
      <c r="E1007" s="36" t="s">
        <v>68</v>
      </c>
      <c r="F1007" s="16" t="s">
        <v>11</v>
      </c>
      <c r="G1007" s="14" t="s">
        <v>30</v>
      </c>
      <c r="H1007" s="13" t="s">
        <v>90</v>
      </c>
      <c r="I1007" s="13" t="s">
        <v>109</v>
      </c>
      <c r="J1007" s="13" t="s">
        <v>110</v>
      </c>
      <c r="K1007" s="13" t="s">
        <v>43</v>
      </c>
      <c r="L1007" s="14">
        <v>16.2</v>
      </c>
      <c r="M1007" s="14" t="s">
        <v>64</v>
      </c>
      <c r="N1007" s="31">
        <v>1000000</v>
      </c>
      <c r="O1007" s="14" t="s">
        <v>2</v>
      </c>
      <c r="P1007" s="14" t="s">
        <v>47</v>
      </c>
      <c r="Q1007" s="31">
        <v>4000</v>
      </c>
      <c r="R1007" s="31">
        <v>512</v>
      </c>
      <c r="S1007" s="30">
        <v>7.8431372999999999E-2</v>
      </c>
      <c r="T1007" s="66">
        <f t="shared" si="135"/>
        <v>1.2705882425999999</v>
      </c>
      <c r="U1007" s="66">
        <f t="shared" si="136"/>
        <v>6.054341029974028E-3</v>
      </c>
      <c r="V1007" s="38">
        <f t="shared" si="137"/>
        <v>0.195431530535496</v>
      </c>
      <c r="W1007" s="54">
        <v>2.491752</v>
      </c>
      <c r="X1007" s="71" t="str">
        <f t="shared" si="143"/>
        <v>Q1 2024</v>
      </c>
      <c r="Y1007" s="21">
        <f t="shared" si="138"/>
        <v>3456</v>
      </c>
      <c r="Z1007" s="21">
        <f t="shared" si="139"/>
        <v>2234</v>
      </c>
      <c r="AA1007" s="57">
        <f t="shared" si="140"/>
        <v>77192.847688309979</v>
      </c>
      <c r="AB1007" s="59">
        <f t="shared" si="141"/>
        <v>1.5470008952551477</v>
      </c>
      <c r="AC1007" s="61">
        <f t="shared" si="142"/>
        <v>411.47999999999996</v>
      </c>
    </row>
    <row r="1008" spans="4:29">
      <c r="D1008" s="12">
        <v>1002</v>
      </c>
      <c r="E1008" s="36" t="s">
        <v>68</v>
      </c>
      <c r="F1008" s="16" t="s">
        <v>11</v>
      </c>
      <c r="G1008" s="14" t="s">
        <v>30</v>
      </c>
      <c r="H1008" s="13" t="s">
        <v>90</v>
      </c>
      <c r="I1008" s="13" t="s">
        <v>109</v>
      </c>
      <c r="J1008" s="13" t="s">
        <v>212</v>
      </c>
      <c r="K1008" s="13" t="s">
        <v>43</v>
      </c>
      <c r="L1008" s="14">
        <v>18</v>
      </c>
      <c r="M1008" s="14" t="s">
        <v>66</v>
      </c>
      <c r="N1008" s="31">
        <v>1000000</v>
      </c>
      <c r="O1008" s="14" t="s">
        <v>2</v>
      </c>
      <c r="P1008" s="14" t="s">
        <v>47</v>
      </c>
      <c r="Q1008" s="31">
        <v>9216</v>
      </c>
      <c r="R1008" s="31">
        <v>2304</v>
      </c>
      <c r="S1008" s="30">
        <v>0.120470588</v>
      </c>
      <c r="T1008" s="66">
        <f t="shared" si="135"/>
        <v>2.168470584</v>
      </c>
      <c r="U1008" s="66">
        <f t="shared" si="136"/>
        <v>1.1317837606976144E-2</v>
      </c>
      <c r="V1008" s="38">
        <f t="shared" si="137"/>
        <v>0.30018282859017603</v>
      </c>
      <c r="W1008" s="54">
        <v>2.491752</v>
      </c>
      <c r="X1008" s="71" t="str">
        <f t="shared" si="143"/>
        <v>Q1 2024</v>
      </c>
      <c r="Y1008" s="21">
        <f t="shared" si="138"/>
        <v>2560</v>
      </c>
      <c r="Z1008" s="21">
        <f t="shared" si="139"/>
        <v>1600</v>
      </c>
      <c r="AA1008" s="57">
        <f t="shared" si="140"/>
        <v>93946.894382022467</v>
      </c>
      <c r="AB1008" s="59">
        <f t="shared" si="141"/>
        <v>1.6</v>
      </c>
      <c r="AC1008" s="61">
        <f t="shared" si="142"/>
        <v>457.2</v>
      </c>
    </row>
    <row r="1009" spans="4:29">
      <c r="D1009" s="12">
        <v>1003</v>
      </c>
      <c r="E1009" s="36" t="s">
        <v>68</v>
      </c>
      <c r="F1009" s="16" t="s">
        <v>11</v>
      </c>
      <c r="G1009" s="14" t="s">
        <v>30</v>
      </c>
      <c r="H1009" s="13" t="s">
        <v>90</v>
      </c>
      <c r="I1009" s="13" t="s">
        <v>135</v>
      </c>
      <c r="J1009" s="13" t="s">
        <v>136</v>
      </c>
      <c r="K1009" s="13"/>
      <c r="L1009" s="14">
        <v>16.2</v>
      </c>
      <c r="M1009" s="14" t="s">
        <v>66</v>
      </c>
      <c r="N1009" s="31">
        <v>1000000</v>
      </c>
      <c r="O1009" s="14" t="s">
        <v>2</v>
      </c>
      <c r="P1009" s="14" t="s">
        <v>47</v>
      </c>
      <c r="Q1009" s="31">
        <v>4000</v>
      </c>
      <c r="R1009" s="31">
        <v>512</v>
      </c>
      <c r="S1009" s="30">
        <v>0.41830065399999999</v>
      </c>
      <c r="T1009" s="66">
        <f t="shared" si="135"/>
        <v>6.7764705947999992</v>
      </c>
      <c r="U1009" s="66">
        <f t="shared" si="136"/>
        <v>3.1831418362627824E-2</v>
      </c>
      <c r="V1009" s="38">
        <f t="shared" si="137"/>
        <v>1.042301491205808</v>
      </c>
      <c r="W1009" s="54">
        <v>2.491752</v>
      </c>
      <c r="X1009" s="71" t="str">
        <f t="shared" si="143"/>
        <v>Q1 2024</v>
      </c>
      <c r="Y1009" s="21">
        <f t="shared" si="138"/>
        <v>2560</v>
      </c>
      <c r="Z1009" s="21">
        <f t="shared" si="139"/>
        <v>1600</v>
      </c>
      <c r="AA1009" s="57">
        <f t="shared" si="140"/>
        <v>76096.984449438183</v>
      </c>
      <c r="AB1009" s="59">
        <f t="shared" si="141"/>
        <v>1.6</v>
      </c>
      <c r="AC1009" s="61">
        <f t="shared" si="142"/>
        <v>411.47999999999996</v>
      </c>
    </row>
    <row r="1010" spans="4:29">
      <c r="D1010" s="12">
        <v>1004</v>
      </c>
      <c r="E1010" s="36" t="s">
        <v>68</v>
      </c>
      <c r="F1010" s="16" t="s">
        <v>11</v>
      </c>
      <c r="G1010" s="14" t="s">
        <v>30</v>
      </c>
      <c r="H1010" s="13" t="s">
        <v>90</v>
      </c>
      <c r="I1010" s="13" t="s">
        <v>135</v>
      </c>
      <c r="J1010" s="13" t="s">
        <v>171</v>
      </c>
      <c r="K1010" s="13" t="s">
        <v>98</v>
      </c>
      <c r="L1010" s="14">
        <v>16</v>
      </c>
      <c r="M1010" s="14" t="s">
        <v>172</v>
      </c>
      <c r="N1010" s="31">
        <v>1000000</v>
      </c>
      <c r="O1010" s="14" t="s">
        <v>2</v>
      </c>
      <c r="P1010" s="14" t="s">
        <v>47</v>
      </c>
      <c r="Q1010" s="31">
        <v>4000</v>
      </c>
      <c r="R1010" s="31">
        <v>1000</v>
      </c>
      <c r="S1010" s="30">
        <v>0.156862745</v>
      </c>
      <c r="T1010" s="66">
        <f t="shared" si="135"/>
        <v>2.50980392</v>
      </c>
      <c r="U1010" s="66">
        <f t="shared" si="136"/>
        <v>1.1643865866263011E-2</v>
      </c>
      <c r="V1010" s="38">
        <f t="shared" si="137"/>
        <v>0.39086305857923997</v>
      </c>
      <c r="W1010" s="54">
        <v>2.491752</v>
      </c>
      <c r="X1010" s="71" t="str">
        <f t="shared" si="143"/>
        <v>Q1 2024</v>
      </c>
      <c r="Y1010" s="21">
        <f t="shared" si="138"/>
        <v>3200</v>
      </c>
      <c r="Z1010" s="21">
        <f t="shared" si="139"/>
        <v>2000</v>
      </c>
      <c r="AA1010" s="57">
        <f t="shared" si="140"/>
        <v>74229.644943820225</v>
      </c>
      <c r="AB1010" s="59">
        <f t="shared" si="141"/>
        <v>1.6</v>
      </c>
      <c r="AC1010" s="61">
        <f t="shared" si="142"/>
        <v>406.4</v>
      </c>
    </row>
    <row r="1011" spans="4:29">
      <c r="D1011" s="12">
        <v>1005</v>
      </c>
      <c r="E1011" s="36" t="s">
        <v>68</v>
      </c>
      <c r="F1011" s="16" t="s">
        <v>11</v>
      </c>
      <c r="G1011" s="14" t="s">
        <v>30</v>
      </c>
      <c r="H1011" s="13" t="s">
        <v>90</v>
      </c>
      <c r="I1011" s="13" t="s">
        <v>135</v>
      </c>
      <c r="J1011" s="13" t="s">
        <v>171</v>
      </c>
      <c r="K1011" s="13" t="s">
        <v>98</v>
      </c>
      <c r="L1011" s="14">
        <v>14.5</v>
      </c>
      <c r="M1011" s="14" t="s">
        <v>173</v>
      </c>
      <c r="N1011" s="31">
        <v>1000000</v>
      </c>
      <c r="O1011" s="14" t="s">
        <v>2</v>
      </c>
      <c r="P1011" s="14" t="s">
        <v>47</v>
      </c>
      <c r="Q1011" s="31">
        <v>4000</v>
      </c>
      <c r="R1011" s="31">
        <v>1000</v>
      </c>
      <c r="S1011" s="30">
        <v>0.261437908</v>
      </c>
      <c r="T1011" s="66">
        <f t="shared" si="135"/>
        <v>3.7908496659999997</v>
      </c>
      <c r="U1011" s="66">
        <f t="shared" si="136"/>
        <v>1.5938299448310159E-2</v>
      </c>
      <c r="V1011" s="38">
        <f t="shared" si="137"/>
        <v>0.65143843013481595</v>
      </c>
      <c r="W1011" s="54">
        <v>2.491752</v>
      </c>
      <c r="X1011" s="71" t="str">
        <f t="shared" si="143"/>
        <v>Q1 2024</v>
      </c>
      <c r="Y1011" s="21">
        <f t="shared" si="138"/>
        <v>3072</v>
      </c>
      <c r="Z1011" s="21">
        <f t="shared" si="139"/>
        <v>1920</v>
      </c>
      <c r="AA1011" s="57">
        <f t="shared" si="140"/>
        <v>60963.995505617953</v>
      </c>
      <c r="AB1011" s="59">
        <f t="shared" si="141"/>
        <v>1.6</v>
      </c>
      <c r="AC1011" s="61">
        <f t="shared" si="142"/>
        <v>368.29999999999995</v>
      </c>
    </row>
    <row r="1012" spans="4:29">
      <c r="D1012" s="12">
        <v>1006</v>
      </c>
      <c r="E1012" s="36" t="s">
        <v>68</v>
      </c>
      <c r="F1012" s="16" t="s">
        <v>11</v>
      </c>
      <c r="G1012" s="14" t="s">
        <v>30</v>
      </c>
      <c r="H1012" s="13" t="s">
        <v>90</v>
      </c>
      <c r="I1012" s="13" t="s">
        <v>135</v>
      </c>
      <c r="J1012" s="13" t="s">
        <v>207</v>
      </c>
      <c r="K1012" s="13" t="s">
        <v>98</v>
      </c>
      <c r="L1012" s="14">
        <v>16</v>
      </c>
      <c r="M1012" s="14" t="s">
        <v>172</v>
      </c>
      <c r="N1012" s="31">
        <v>1000000</v>
      </c>
      <c r="O1012" s="14" t="s">
        <v>2</v>
      </c>
      <c r="P1012" s="14" t="s">
        <v>47</v>
      </c>
      <c r="Q1012" s="31">
        <v>6144</v>
      </c>
      <c r="R1012" s="31">
        <v>1536</v>
      </c>
      <c r="S1012" s="30">
        <v>0.160627451</v>
      </c>
      <c r="T1012" s="66">
        <f t="shared" si="135"/>
        <v>2.5700392160000001</v>
      </c>
      <c r="U1012" s="66">
        <f t="shared" si="136"/>
        <v>1.1923318655960882E-2</v>
      </c>
      <c r="V1012" s="38">
        <f t="shared" si="137"/>
        <v>0.40024377228415203</v>
      </c>
      <c r="W1012" s="54">
        <v>2.491752</v>
      </c>
      <c r="X1012" s="71" t="str">
        <f t="shared" si="143"/>
        <v>Q1 2024</v>
      </c>
      <c r="Y1012" s="21">
        <f t="shared" si="138"/>
        <v>3200</v>
      </c>
      <c r="Z1012" s="21">
        <f t="shared" si="139"/>
        <v>2000</v>
      </c>
      <c r="AA1012" s="57">
        <f t="shared" si="140"/>
        <v>74229.644943820225</v>
      </c>
      <c r="AB1012" s="59">
        <f t="shared" si="141"/>
        <v>1.6</v>
      </c>
      <c r="AC1012" s="61">
        <f t="shared" si="142"/>
        <v>406.4</v>
      </c>
    </row>
    <row r="1013" spans="4:29">
      <c r="D1013" s="12">
        <v>1007</v>
      </c>
      <c r="E1013" s="36" t="s">
        <v>68</v>
      </c>
      <c r="F1013" s="16" t="s">
        <v>11</v>
      </c>
      <c r="G1013" s="14" t="s">
        <v>30</v>
      </c>
      <c r="H1013" s="13" t="s">
        <v>90</v>
      </c>
      <c r="I1013" s="13" t="s">
        <v>141</v>
      </c>
      <c r="J1013" s="13" t="s">
        <v>214</v>
      </c>
      <c r="K1013" s="13" t="s">
        <v>95</v>
      </c>
      <c r="L1013" s="14">
        <v>15.6</v>
      </c>
      <c r="M1013" s="14" t="s">
        <v>15</v>
      </c>
      <c r="N1013" s="31">
        <v>1000000</v>
      </c>
      <c r="O1013" s="14" t="s">
        <v>2</v>
      </c>
      <c r="P1013" s="14" t="s">
        <v>47</v>
      </c>
      <c r="Q1013" s="31">
        <v>10000</v>
      </c>
      <c r="R1013" s="31">
        <v>1152</v>
      </c>
      <c r="S1013" s="30">
        <v>0.261437908</v>
      </c>
      <c r="T1013" s="66">
        <f t="shared" si="135"/>
        <v>4.0784313648000001</v>
      </c>
      <c r="U1013" s="66">
        <f t="shared" si="136"/>
        <v>1.7539523105791675E-2</v>
      </c>
      <c r="V1013" s="38">
        <f t="shared" si="137"/>
        <v>0.65143843013481595</v>
      </c>
      <c r="W1013" s="54">
        <v>2.491752</v>
      </c>
      <c r="X1013" s="71" t="str">
        <f t="shared" si="143"/>
        <v>Q1 2024</v>
      </c>
      <c r="Y1013" s="21">
        <f t="shared" si="138"/>
        <v>3840</v>
      </c>
      <c r="Z1013" s="21">
        <f t="shared" si="139"/>
        <v>2160</v>
      </c>
      <c r="AA1013" s="57">
        <f t="shared" si="140"/>
        <v>67088.676007121641</v>
      </c>
      <c r="AB1013" s="59">
        <f t="shared" si="141"/>
        <v>1.7777777777777777</v>
      </c>
      <c r="AC1013" s="61">
        <f t="shared" si="142"/>
        <v>396.23999999999995</v>
      </c>
    </row>
    <row r="1014" spans="4:29">
      <c r="D1014" s="12">
        <v>1008</v>
      </c>
      <c r="E1014" s="36" t="s">
        <v>68</v>
      </c>
      <c r="F1014" s="16" t="s">
        <v>11</v>
      </c>
      <c r="G1014" s="14" t="s">
        <v>30</v>
      </c>
      <c r="H1014" s="13" t="s">
        <v>90</v>
      </c>
      <c r="I1014" s="13" t="s">
        <v>184</v>
      </c>
      <c r="J1014" s="13" t="s">
        <v>185</v>
      </c>
      <c r="K1014" s="13" t="s">
        <v>95</v>
      </c>
      <c r="L1014" s="14">
        <v>16</v>
      </c>
      <c r="M1014" s="14" t="s">
        <v>186</v>
      </c>
      <c r="N1014" s="31">
        <v>1000000</v>
      </c>
      <c r="O1014" s="14" t="s">
        <v>2</v>
      </c>
      <c r="P1014" s="14" t="s">
        <v>47</v>
      </c>
      <c r="Q1014" s="31">
        <v>10000</v>
      </c>
      <c r="R1014" s="31">
        <v>2596</v>
      </c>
      <c r="S1014" s="30">
        <v>0.52287581699999996</v>
      </c>
      <c r="T1014" s="66">
        <f t="shared" si="135"/>
        <v>8.3660130719999994</v>
      </c>
      <c r="U1014" s="66">
        <f t="shared" si="136"/>
        <v>3.8812886245619918E-2</v>
      </c>
      <c r="V1014" s="38">
        <f t="shared" si="137"/>
        <v>1.3028768627613838</v>
      </c>
      <c r="W1014" s="54">
        <v>2.491752</v>
      </c>
      <c r="X1014" s="71" t="str">
        <f t="shared" si="143"/>
        <v>Q1 2024</v>
      </c>
      <c r="Y1014" s="21">
        <f t="shared" si="138"/>
        <v>3840</v>
      </c>
      <c r="Z1014" s="21">
        <f t="shared" si="139"/>
        <v>2400</v>
      </c>
      <c r="AA1014" s="57">
        <f t="shared" si="140"/>
        <v>74229.644943820225</v>
      </c>
      <c r="AB1014" s="59">
        <f t="shared" si="141"/>
        <v>1.6</v>
      </c>
      <c r="AC1014" s="61">
        <f t="shared" si="142"/>
        <v>406.4</v>
      </c>
    </row>
    <row r="1015" spans="4:29">
      <c r="D1015" s="12">
        <v>1009</v>
      </c>
      <c r="E1015" s="36" t="s">
        <v>68</v>
      </c>
      <c r="F1015" s="16" t="s">
        <v>11</v>
      </c>
      <c r="G1015" s="14" t="s">
        <v>30</v>
      </c>
      <c r="H1015" s="13" t="s">
        <v>90</v>
      </c>
      <c r="I1015" s="13" t="s">
        <v>184</v>
      </c>
      <c r="J1015" s="13" t="s">
        <v>213</v>
      </c>
      <c r="K1015" s="13" t="s">
        <v>95</v>
      </c>
      <c r="L1015" s="14">
        <v>18</v>
      </c>
      <c r="M1015" s="14" t="s">
        <v>66</v>
      </c>
      <c r="N1015" s="31">
        <v>1000000</v>
      </c>
      <c r="O1015" s="14" t="s">
        <v>2</v>
      </c>
      <c r="P1015" s="14" t="s">
        <v>47</v>
      </c>
      <c r="Q1015" s="31">
        <v>8000</v>
      </c>
      <c r="R1015" s="31">
        <v>2000</v>
      </c>
      <c r="S1015" s="30">
        <v>5.2287581999999999E-2</v>
      </c>
      <c r="T1015" s="66">
        <f t="shared" si="135"/>
        <v>0.94117647599999998</v>
      </c>
      <c r="U1015" s="66">
        <f t="shared" si="136"/>
        <v>4.9122559436453397E-3</v>
      </c>
      <c r="V1015" s="38">
        <f t="shared" si="137"/>
        <v>0.130287687023664</v>
      </c>
      <c r="W1015" s="54">
        <v>2.491752</v>
      </c>
      <c r="X1015" s="71" t="str">
        <f t="shared" si="143"/>
        <v>Q1 2024</v>
      </c>
      <c r="Y1015" s="21">
        <f t="shared" si="138"/>
        <v>2560</v>
      </c>
      <c r="Z1015" s="21">
        <f t="shared" si="139"/>
        <v>1600</v>
      </c>
      <c r="AA1015" s="57">
        <f t="shared" si="140"/>
        <v>93946.894382022467</v>
      </c>
      <c r="AB1015" s="59">
        <f t="shared" si="141"/>
        <v>1.6</v>
      </c>
      <c r="AC1015" s="61">
        <f t="shared" si="142"/>
        <v>457.2</v>
      </c>
    </row>
    <row r="1016" spans="4:29">
      <c r="D1016" s="12">
        <v>1010</v>
      </c>
      <c r="E1016" s="36" t="s">
        <v>68</v>
      </c>
      <c r="F1016" s="16" t="s">
        <v>11</v>
      </c>
      <c r="G1016" s="14" t="s">
        <v>30</v>
      </c>
      <c r="H1016" s="13" t="s">
        <v>90</v>
      </c>
      <c r="I1016" s="13" t="s">
        <v>195</v>
      </c>
      <c r="J1016" s="13" t="s">
        <v>196</v>
      </c>
      <c r="K1016" s="13" t="s">
        <v>43</v>
      </c>
      <c r="L1016" s="14">
        <v>16.100000000000001</v>
      </c>
      <c r="M1016" s="14" t="s">
        <v>143</v>
      </c>
      <c r="N1016" s="31">
        <v>1000000</v>
      </c>
      <c r="O1016" s="14" t="s">
        <v>2</v>
      </c>
      <c r="P1016" s="14" t="s">
        <v>47</v>
      </c>
      <c r="Q1016" s="31">
        <v>4000</v>
      </c>
      <c r="R1016" s="31">
        <v>1000</v>
      </c>
      <c r="S1016" s="30">
        <v>0.261437908</v>
      </c>
      <c r="T1016" s="66">
        <f t="shared" si="135"/>
        <v>4.2091503187999999</v>
      </c>
      <c r="U1016" s="66">
        <f t="shared" si="136"/>
        <v>1.8681869593410016E-2</v>
      </c>
      <c r="V1016" s="38">
        <f t="shared" si="137"/>
        <v>0.65143843013481595</v>
      </c>
      <c r="W1016" s="54">
        <v>2.491752</v>
      </c>
      <c r="X1016" s="71" t="str">
        <f t="shared" si="143"/>
        <v>Q1 2024</v>
      </c>
      <c r="Y1016" s="21">
        <f t="shared" si="138"/>
        <v>2560</v>
      </c>
      <c r="Z1016" s="21">
        <f t="shared" si="139"/>
        <v>1440</v>
      </c>
      <c r="AA1016" s="57">
        <f t="shared" si="140"/>
        <v>71458.151330563793</v>
      </c>
      <c r="AB1016" s="59">
        <f t="shared" si="141"/>
        <v>1.7777777777777777</v>
      </c>
      <c r="AC1016" s="61">
        <f t="shared" si="142"/>
        <v>408.94</v>
      </c>
    </row>
    <row r="1017" spans="4:29">
      <c r="D1017" s="12">
        <v>1011</v>
      </c>
      <c r="E1017" s="36" t="s">
        <v>68</v>
      </c>
      <c r="F1017" s="16" t="s">
        <v>11</v>
      </c>
      <c r="G1017" s="14" t="s">
        <v>30</v>
      </c>
      <c r="H1017" s="13" t="s">
        <v>5</v>
      </c>
      <c r="I1017" s="13" t="s">
        <v>31</v>
      </c>
      <c r="J1017" s="13" t="s">
        <v>32</v>
      </c>
      <c r="K1017" s="13" t="s">
        <v>33</v>
      </c>
      <c r="L1017" s="14">
        <v>31.5</v>
      </c>
      <c r="M1017" s="14" t="s">
        <v>34</v>
      </c>
      <c r="N1017" s="31">
        <v>1000000</v>
      </c>
      <c r="O1017" s="14" t="s">
        <v>1</v>
      </c>
      <c r="P1017" s="14" t="s">
        <v>35</v>
      </c>
      <c r="Q1017" s="31">
        <v>576</v>
      </c>
      <c r="R1017" s="31">
        <v>576</v>
      </c>
      <c r="S1017" s="30">
        <v>3.7647100000000002E-4</v>
      </c>
      <c r="T1017" s="66">
        <f t="shared" si="135"/>
        <v>1.1858836500000001E-2</v>
      </c>
      <c r="U1017" s="66">
        <f t="shared" si="136"/>
        <v>1.029799459761372E-4</v>
      </c>
      <c r="V1017" s="38">
        <f t="shared" si="137"/>
        <v>9.3807236719200009E-4</v>
      </c>
      <c r="W1017" s="54">
        <v>2.491752</v>
      </c>
      <c r="X1017" s="71" t="str">
        <f t="shared" si="143"/>
        <v>Q1 2024</v>
      </c>
      <c r="Y1017" s="21">
        <f t="shared" si="138"/>
        <v>6016</v>
      </c>
      <c r="Z1017" s="21">
        <f t="shared" si="139"/>
        <v>3384</v>
      </c>
      <c r="AA1017" s="57">
        <f t="shared" si="140"/>
        <v>273540.18231454003</v>
      </c>
      <c r="AB1017" s="59">
        <f t="shared" si="141"/>
        <v>1.7777777777777777</v>
      </c>
      <c r="AC1017" s="61">
        <f t="shared" si="142"/>
        <v>800.09999999999991</v>
      </c>
    </row>
    <row r="1018" spans="4:29">
      <c r="D1018" s="12">
        <v>1012</v>
      </c>
      <c r="E1018" s="36" t="s">
        <v>68</v>
      </c>
      <c r="F1018" s="16" t="s">
        <v>11</v>
      </c>
      <c r="G1018" s="14" t="s">
        <v>30</v>
      </c>
      <c r="H1018" s="13" t="s">
        <v>5</v>
      </c>
      <c r="I1018" s="13" t="s">
        <v>41</v>
      </c>
      <c r="J1018" s="13" t="s">
        <v>42</v>
      </c>
      <c r="K1018" s="13" t="s">
        <v>43</v>
      </c>
      <c r="L1018" s="14">
        <v>31.5</v>
      </c>
      <c r="M1018" s="14" t="s">
        <v>15</v>
      </c>
      <c r="N1018" s="31">
        <v>1000000</v>
      </c>
      <c r="O1018" s="14" t="s">
        <v>1</v>
      </c>
      <c r="P1018" s="14" t="s">
        <v>35</v>
      </c>
      <c r="Q1018" s="31">
        <v>5000</v>
      </c>
      <c r="R1018" s="31">
        <v>1152</v>
      </c>
      <c r="S1018" s="30">
        <v>0.130718954</v>
      </c>
      <c r="T1018" s="66">
        <f t="shared" si="135"/>
        <v>4.1176470509999996</v>
      </c>
      <c r="U1018" s="66">
        <f t="shared" si="136"/>
        <v>3.5756886509125972E-2</v>
      </c>
      <c r="V1018" s="38">
        <f t="shared" si="137"/>
        <v>0.32571921506740797</v>
      </c>
      <c r="W1018" s="54">
        <v>2.491752</v>
      </c>
      <c r="X1018" s="71" t="str">
        <f t="shared" si="143"/>
        <v>Q1 2024</v>
      </c>
      <c r="Y1018" s="21">
        <f t="shared" si="138"/>
        <v>3840</v>
      </c>
      <c r="Z1018" s="21">
        <f t="shared" si="139"/>
        <v>2160</v>
      </c>
      <c r="AA1018" s="57">
        <f t="shared" si="140"/>
        <v>273540.18231454003</v>
      </c>
      <c r="AB1018" s="59">
        <f t="shared" si="141"/>
        <v>1.7777777777777777</v>
      </c>
      <c r="AC1018" s="61">
        <f t="shared" si="142"/>
        <v>800.09999999999991</v>
      </c>
    </row>
    <row r="1019" spans="4:29">
      <c r="D1019" s="12">
        <v>1013</v>
      </c>
      <c r="E1019" s="36" t="s">
        <v>68</v>
      </c>
      <c r="F1019" s="16" t="s">
        <v>11</v>
      </c>
      <c r="G1019" s="14" t="s">
        <v>30</v>
      </c>
      <c r="H1019" s="13" t="s">
        <v>5</v>
      </c>
      <c r="I1019" s="13" t="s">
        <v>41</v>
      </c>
      <c r="J1019" s="13" t="s">
        <v>44</v>
      </c>
      <c r="K1019" s="13" t="s">
        <v>43</v>
      </c>
      <c r="L1019" s="14">
        <v>31.5</v>
      </c>
      <c r="M1019" s="14" t="s">
        <v>15</v>
      </c>
      <c r="N1019" s="31">
        <v>1000000</v>
      </c>
      <c r="O1019" s="14" t="s">
        <v>1</v>
      </c>
      <c r="P1019" s="14" t="s">
        <v>35</v>
      </c>
      <c r="Q1019" s="31">
        <v>4608</v>
      </c>
      <c r="R1019" s="31">
        <v>576</v>
      </c>
      <c r="S1019" s="30">
        <v>0.120470588</v>
      </c>
      <c r="T1019" s="66">
        <f t="shared" si="135"/>
        <v>3.7948235220000002</v>
      </c>
      <c r="U1019" s="66">
        <f t="shared" si="136"/>
        <v>3.2953546605059843E-2</v>
      </c>
      <c r="V1019" s="38">
        <f t="shared" si="137"/>
        <v>0.30018282859017603</v>
      </c>
      <c r="W1019" s="54">
        <v>2.491752</v>
      </c>
      <c r="X1019" s="71" t="str">
        <f t="shared" si="143"/>
        <v>Q1 2024</v>
      </c>
      <c r="Y1019" s="21">
        <f t="shared" si="138"/>
        <v>3840</v>
      </c>
      <c r="Z1019" s="21">
        <f t="shared" si="139"/>
        <v>2160</v>
      </c>
      <c r="AA1019" s="57">
        <f t="shared" si="140"/>
        <v>273540.18231454003</v>
      </c>
      <c r="AB1019" s="59">
        <f t="shared" si="141"/>
        <v>1.7777777777777777</v>
      </c>
      <c r="AC1019" s="61">
        <f t="shared" si="142"/>
        <v>800.09999999999991</v>
      </c>
    </row>
    <row r="1020" spans="4:29">
      <c r="D1020" s="12">
        <v>1014</v>
      </c>
      <c r="E1020" s="36" t="s">
        <v>68</v>
      </c>
      <c r="F1020" s="16" t="s">
        <v>11</v>
      </c>
      <c r="G1020" s="14" t="s">
        <v>30</v>
      </c>
      <c r="H1020" s="13" t="s">
        <v>5</v>
      </c>
      <c r="I1020" s="13" t="s">
        <v>41</v>
      </c>
      <c r="J1020" s="13" t="s">
        <v>113</v>
      </c>
      <c r="K1020" s="13" t="s">
        <v>43</v>
      </c>
      <c r="L1020" s="14">
        <v>31.5</v>
      </c>
      <c r="M1020" s="14" t="s">
        <v>15</v>
      </c>
      <c r="N1020" s="31">
        <v>1000000</v>
      </c>
      <c r="O1020" s="14" t="s">
        <v>1</v>
      </c>
      <c r="P1020" s="14" t="s">
        <v>35</v>
      </c>
      <c r="Q1020" s="31">
        <v>4608</v>
      </c>
      <c r="R1020" s="31">
        <v>576</v>
      </c>
      <c r="S1020" s="30">
        <v>9.0352941000000006E-2</v>
      </c>
      <c r="T1020" s="66">
        <f t="shared" si="135"/>
        <v>2.8461176415000002</v>
      </c>
      <c r="U1020" s="66">
        <f t="shared" si="136"/>
        <v>2.471515995379488E-2</v>
      </c>
      <c r="V1020" s="38">
        <f t="shared" si="137"/>
        <v>0.22513712144263201</v>
      </c>
      <c r="W1020" s="54">
        <v>2.491752</v>
      </c>
      <c r="X1020" s="71" t="str">
        <f t="shared" si="143"/>
        <v>Q1 2024</v>
      </c>
      <c r="Y1020" s="21">
        <f t="shared" si="138"/>
        <v>3840</v>
      </c>
      <c r="Z1020" s="21">
        <f t="shared" si="139"/>
        <v>2160</v>
      </c>
      <c r="AA1020" s="57">
        <f t="shared" si="140"/>
        <v>273540.18231454003</v>
      </c>
      <c r="AB1020" s="59">
        <f t="shared" si="141"/>
        <v>1.7777777777777777</v>
      </c>
      <c r="AC1020" s="61">
        <f t="shared" si="142"/>
        <v>800.09999999999991</v>
      </c>
    </row>
    <row r="1021" spans="4:29">
      <c r="D1021" s="12">
        <v>1015</v>
      </c>
      <c r="E1021" s="36" t="s">
        <v>68</v>
      </c>
      <c r="F1021" s="16" t="s">
        <v>11</v>
      </c>
      <c r="G1021" s="14" t="s">
        <v>30</v>
      </c>
      <c r="H1021" s="13" t="s">
        <v>5</v>
      </c>
      <c r="I1021" s="13" t="s">
        <v>41</v>
      </c>
      <c r="J1021" s="13" t="s">
        <v>116</v>
      </c>
      <c r="K1021" s="13" t="s">
        <v>43</v>
      </c>
      <c r="L1021" s="14">
        <v>27</v>
      </c>
      <c r="M1021" s="14" t="s">
        <v>117</v>
      </c>
      <c r="N1021" s="31">
        <v>1000000</v>
      </c>
      <c r="O1021" s="14" t="s">
        <v>1</v>
      </c>
      <c r="P1021" s="14" t="s">
        <v>35</v>
      </c>
      <c r="Q1021" s="31">
        <v>2304</v>
      </c>
      <c r="R1021" s="31">
        <v>576</v>
      </c>
      <c r="S1021" s="30">
        <v>4.5176471000000003E-2</v>
      </c>
      <c r="T1021" s="66">
        <f t="shared" si="135"/>
        <v>1.2197647170000001</v>
      </c>
      <c r="U1021" s="66">
        <f t="shared" si="136"/>
        <v>7.5681285199827473E-3</v>
      </c>
      <c r="V1021" s="38">
        <f t="shared" si="137"/>
        <v>0.112568561967192</v>
      </c>
      <c r="W1021" s="54">
        <v>2.491752</v>
      </c>
      <c r="X1021" s="71" t="str">
        <f t="shared" si="143"/>
        <v>Q1 2024</v>
      </c>
      <c r="Y1021" s="21">
        <f t="shared" si="138"/>
        <v>3440</v>
      </c>
      <c r="Z1021" s="21">
        <f t="shared" si="139"/>
        <v>1440</v>
      </c>
      <c r="AA1021" s="57">
        <f t="shared" si="140"/>
        <v>167523.67664979291</v>
      </c>
      <c r="AB1021" s="59">
        <f t="shared" si="141"/>
        <v>2.3888888888888888</v>
      </c>
      <c r="AC1021" s="61">
        <f t="shared" si="142"/>
        <v>685.8</v>
      </c>
    </row>
    <row r="1022" spans="4:29">
      <c r="D1022" s="12">
        <v>1016</v>
      </c>
      <c r="E1022" s="36" t="s">
        <v>68</v>
      </c>
      <c r="F1022" s="16" t="s">
        <v>11</v>
      </c>
      <c r="G1022" s="14" t="s">
        <v>30</v>
      </c>
      <c r="H1022" s="13" t="s">
        <v>5</v>
      </c>
      <c r="I1022" s="13" t="s">
        <v>54</v>
      </c>
      <c r="J1022" s="13" t="s">
        <v>55</v>
      </c>
      <c r="K1022" s="13" t="s">
        <v>43</v>
      </c>
      <c r="L1022" s="14">
        <v>31.5</v>
      </c>
      <c r="M1022" s="14" t="s">
        <v>15</v>
      </c>
      <c r="N1022" s="31">
        <v>1000000</v>
      </c>
      <c r="O1022" s="14" t="s">
        <v>1</v>
      </c>
      <c r="P1022" s="14" t="s">
        <v>35</v>
      </c>
      <c r="Q1022" s="31">
        <v>2304</v>
      </c>
      <c r="R1022" s="31">
        <v>1152</v>
      </c>
      <c r="S1022" s="30">
        <v>6.0235294000000002E-2</v>
      </c>
      <c r="T1022" s="66">
        <f t="shared" si="135"/>
        <v>1.8974117610000001</v>
      </c>
      <c r="U1022" s="66">
        <f t="shared" si="136"/>
        <v>1.6476773302529921E-2</v>
      </c>
      <c r="V1022" s="38">
        <f t="shared" si="137"/>
        <v>0.15009141429508802</v>
      </c>
      <c r="W1022" s="54">
        <v>2.491752</v>
      </c>
      <c r="X1022" s="71" t="str">
        <f t="shared" si="143"/>
        <v>Q1 2024</v>
      </c>
      <c r="Y1022" s="21">
        <f t="shared" si="138"/>
        <v>3840</v>
      </c>
      <c r="Z1022" s="21">
        <f t="shared" si="139"/>
        <v>2160</v>
      </c>
      <c r="AA1022" s="57">
        <f t="shared" si="140"/>
        <v>273540.18231454003</v>
      </c>
      <c r="AB1022" s="59">
        <f t="shared" si="141"/>
        <v>1.7777777777777777</v>
      </c>
      <c r="AC1022" s="61">
        <f t="shared" si="142"/>
        <v>800.09999999999991</v>
      </c>
    </row>
    <row r="1023" spans="4:29">
      <c r="D1023" s="12">
        <v>1017</v>
      </c>
      <c r="E1023" s="36" t="s">
        <v>68</v>
      </c>
      <c r="F1023" s="16" t="s">
        <v>11</v>
      </c>
      <c r="G1023" s="14" t="s">
        <v>30</v>
      </c>
      <c r="H1023" s="13" t="s">
        <v>5</v>
      </c>
      <c r="I1023" s="13" t="s">
        <v>54</v>
      </c>
      <c r="J1023" s="13" t="s">
        <v>114</v>
      </c>
      <c r="K1023" s="13" t="s">
        <v>43</v>
      </c>
      <c r="L1023" s="14">
        <v>27</v>
      </c>
      <c r="M1023" s="14" t="s">
        <v>15</v>
      </c>
      <c r="N1023" s="31">
        <v>1000000</v>
      </c>
      <c r="O1023" s="14" t="s">
        <v>1</v>
      </c>
      <c r="P1023" s="14" t="s">
        <v>35</v>
      </c>
      <c r="Q1023" s="31">
        <v>2304</v>
      </c>
      <c r="R1023" s="31">
        <v>512</v>
      </c>
      <c r="S1023" s="30">
        <v>4.5176471000000003E-2</v>
      </c>
      <c r="T1023" s="66">
        <f t="shared" si="135"/>
        <v>1.2197647170000001</v>
      </c>
      <c r="U1023" s="66">
        <f t="shared" si="136"/>
        <v>9.0790384508577793E-3</v>
      </c>
      <c r="V1023" s="38">
        <f t="shared" si="137"/>
        <v>0.112568561967192</v>
      </c>
      <c r="W1023" s="54">
        <v>2.491752</v>
      </c>
      <c r="X1023" s="71" t="str">
        <f t="shared" si="143"/>
        <v>Q1 2024</v>
      </c>
      <c r="Y1023" s="21">
        <f t="shared" si="138"/>
        <v>3840</v>
      </c>
      <c r="Z1023" s="21">
        <f t="shared" si="139"/>
        <v>2160</v>
      </c>
      <c r="AA1023" s="57">
        <f t="shared" si="140"/>
        <v>200968.29721068247</v>
      </c>
      <c r="AB1023" s="59">
        <f t="shared" si="141"/>
        <v>1.7777777777777777</v>
      </c>
      <c r="AC1023" s="61">
        <f t="shared" si="142"/>
        <v>685.8</v>
      </c>
    </row>
    <row r="1024" spans="4:29">
      <c r="D1024" s="12">
        <v>1018</v>
      </c>
      <c r="E1024" s="36" t="s">
        <v>68</v>
      </c>
      <c r="F1024" s="16" t="s">
        <v>11</v>
      </c>
      <c r="G1024" s="14" t="s">
        <v>30</v>
      </c>
      <c r="H1024" s="13" t="s">
        <v>5</v>
      </c>
      <c r="I1024" s="13" t="s">
        <v>54</v>
      </c>
      <c r="J1024" s="13" t="s">
        <v>128</v>
      </c>
      <c r="K1024" s="13" t="s">
        <v>43</v>
      </c>
      <c r="L1024" s="14">
        <v>31.5</v>
      </c>
      <c r="M1024" s="14" t="s">
        <v>15</v>
      </c>
      <c r="N1024" s="31">
        <v>1000000</v>
      </c>
      <c r="O1024" s="14" t="s">
        <v>1</v>
      </c>
      <c r="P1024" s="14" t="s">
        <v>35</v>
      </c>
      <c r="Q1024" s="31">
        <v>2304</v>
      </c>
      <c r="R1024" s="31">
        <v>576</v>
      </c>
      <c r="S1024" s="30">
        <v>3.6141175999999997E-2</v>
      </c>
      <c r="T1024" s="66">
        <f t="shared" si="135"/>
        <v>1.1384470439999999</v>
      </c>
      <c r="U1024" s="66">
        <f t="shared" si="136"/>
        <v>9.8860638721018773E-3</v>
      </c>
      <c r="V1024" s="38">
        <f t="shared" si="137"/>
        <v>9.0054847580351996E-2</v>
      </c>
      <c r="W1024" s="54">
        <v>2.491752</v>
      </c>
      <c r="X1024" s="71" t="str">
        <f t="shared" si="143"/>
        <v>Q1 2024</v>
      </c>
      <c r="Y1024" s="21">
        <f t="shared" si="138"/>
        <v>3840</v>
      </c>
      <c r="Z1024" s="21">
        <f t="shared" si="139"/>
        <v>2160</v>
      </c>
      <c r="AA1024" s="57">
        <f t="shared" si="140"/>
        <v>273540.18231454003</v>
      </c>
      <c r="AB1024" s="59">
        <f t="shared" si="141"/>
        <v>1.7777777777777777</v>
      </c>
      <c r="AC1024" s="61">
        <f t="shared" si="142"/>
        <v>800.09999999999991</v>
      </c>
    </row>
    <row r="1025" spans="4:29">
      <c r="D1025" s="12">
        <v>1019</v>
      </c>
      <c r="E1025" s="36" t="s">
        <v>68</v>
      </c>
      <c r="F1025" s="16" t="s">
        <v>11</v>
      </c>
      <c r="G1025" s="14" t="s">
        <v>30</v>
      </c>
      <c r="H1025" s="13" t="s">
        <v>5</v>
      </c>
      <c r="I1025" s="13" t="s">
        <v>54</v>
      </c>
      <c r="J1025" s="13" t="s">
        <v>118</v>
      </c>
      <c r="K1025" s="13" t="s">
        <v>43</v>
      </c>
      <c r="L1025" s="14">
        <v>31.5</v>
      </c>
      <c r="M1025" s="14" t="s">
        <v>15</v>
      </c>
      <c r="N1025" s="31">
        <v>1000000</v>
      </c>
      <c r="O1025" s="14" t="s">
        <v>1</v>
      </c>
      <c r="P1025" s="14" t="s">
        <v>35</v>
      </c>
      <c r="Q1025" s="31">
        <v>2304</v>
      </c>
      <c r="R1025" s="31">
        <v>576</v>
      </c>
      <c r="S1025" s="30">
        <v>4.5176471000000003E-2</v>
      </c>
      <c r="T1025" s="66">
        <f t="shared" si="135"/>
        <v>1.4230588365000001</v>
      </c>
      <c r="U1025" s="66">
        <f t="shared" si="136"/>
        <v>1.235758011366753E-2</v>
      </c>
      <c r="V1025" s="38">
        <f t="shared" si="137"/>
        <v>0.112568561967192</v>
      </c>
      <c r="W1025" s="54">
        <v>2.491752</v>
      </c>
      <c r="X1025" s="71" t="str">
        <f t="shared" si="143"/>
        <v>Q1 2024</v>
      </c>
      <c r="Y1025" s="21">
        <f t="shared" si="138"/>
        <v>3840</v>
      </c>
      <c r="Z1025" s="21">
        <f t="shared" si="139"/>
        <v>2160</v>
      </c>
      <c r="AA1025" s="57">
        <f t="shared" si="140"/>
        <v>273540.18231454003</v>
      </c>
      <c r="AB1025" s="59">
        <f t="shared" si="141"/>
        <v>1.7777777777777777</v>
      </c>
      <c r="AC1025" s="61">
        <f t="shared" si="142"/>
        <v>800.09999999999991</v>
      </c>
    </row>
    <row r="1026" spans="4:29">
      <c r="D1026" s="12">
        <v>1020</v>
      </c>
      <c r="E1026" s="36" t="s">
        <v>68</v>
      </c>
      <c r="F1026" s="16" t="s">
        <v>11</v>
      </c>
      <c r="G1026" s="14" t="s">
        <v>30</v>
      </c>
      <c r="H1026" s="13" t="s">
        <v>5</v>
      </c>
      <c r="I1026" s="13" t="s">
        <v>54</v>
      </c>
      <c r="J1026" s="13" t="s">
        <v>199</v>
      </c>
      <c r="K1026" s="13" t="s">
        <v>43</v>
      </c>
      <c r="L1026" s="14">
        <v>31.5</v>
      </c>
      <c r="M1026" s="14" t="s">
        <v>117</v>
      </c>
      <c r="N1026" s="31">
        <v>1000000</v>
      </c>
      <c r="O1026" s="14" t="s">
        <v>1</v>
      </c>
      <c r="P1026" s="14" t="s">
        <v>35</v>
      </c>
      <c r="Q1026" s="31">
        <v>2304</v>
      </c>
      <c r="R1026" s="31">
        <v>1152</v>
      </c>
      <c r="S1026" s="30">
        <v>1.5058824E-2</v>
      </c>
      <c r="T1026" s="66">
        <f t="shared" si="135"/>
        <v>0.47435295599999999</v>
      </c>
      <c r="U1026" s="66">
        <f t="shared" si="136"/>
        <v>3.4336880156279142E-3</v>
      </c>
      <c r="V1026" s="38">
        <f t="shared" si="137"/>
        <v>3.7522854819647997E-2</v>
      </c>
      <c r="W1026" s="54">
        <v>2.491752</v>
      </c>
      <c r="X1026" s="71" t="str">
        <f t="shared" si="143"/>
        <v>Q1 2024</v>
      </c>
      <c r="Y1026" s="21">
        <f t="shared" si="138"/>
        <v>3440</v>
      </c>
      <c r="Z1026" s="21">
        <f t="shared" si="139"/>
        <v>1440</v>
      </c>
      <c r="AA1026" s="57">
        <f t="shared" si="140"/>
        <v>228018.33766221811</v>
      </c>
      <c r="AB1026" s="59">
        <f t="shared" si="141"/>
        <v>2.3888888888888888</v>
      </c>
      <c r="AC1026" s="61">
        <f t="shared" si="142"/>
        <v>800.09999999999991</v>
      </c>
    </row>
    <row r="1027" spans="4:29">
      <c r="D1027" s="12">
        <v>1021</v>
      </c>
      <c r="E1027" s="36" t="s">
        <v>68</v>
      </c>
      <c r="F1027" s="16" t="s">
        <v>11</v>
      </c>
      <c r="G1027" s="14" t="s">
        <v>30</v>
      </c>
      <c r="H1027" s="13" t="s">
        <v>5</v>
      </c>
      <c r="I1027" s="13" t="s">
        <v>54</v>
      </c>
      <c r="J1027" s="13" t="s">
        <v>203</v>
      </c>
      <c r="K1027" s="13" t="s">
        <v>43</v>
      </c>
      <c r="L1027" s="14">
        <v>34</v>
      </c>
      <c r="M1027" s="14" t="s">
        <v>117</v>
      </c>
      <c r="N1027" s="31">
        <v>1000000</v>
      </c>
      <c r="O1027" s="14" t="s">
        <v>1</v>
      </c>
      <c r="P1027" s="14" t="s">
        <v>35</v>
      </c>
      <c r="Q1027" s="31">
        <v>9216</v>
      </c>
      <c r="R1027" s="31">
        <v>2304</v>
      </c>
      <c r="S1027" s="30">
        <v>2.4094118000000001E-2</v>
      </c>
      <c r="T1027" s="66">
        <f t="shared" si="135"/>
        <v>0.81920001200000003</v>
      </c>
      <c r="U1027" s="66">
        <f t="shared" si="136"/>
        <v>6.400553538190688E-3</v>
      </c>
      <c r="V1027" s="38">
        <f t="shared" si="137"/>
        <v>6.0036566714735999E-2</v>
      </c>
      <c r="W1027" s="54">
        <v>2.491752</v>
      </c>
      <c r="X1027" s="71" t="str">
        <f t="shared" si="143"/>
        <v>Q1 2024</v>
      </c>
      <c r="Y1027" s="21">
        <f t="shared" si="138"/>
        <v>3440</v>
      </c>
      <c r="Z1027" s="21">
        <f t="shared" si="139"/>
        <v>1440</v>
      </c>
      <c r="AA1027" s="57">
        <f t="shared" si="140"/>
        <v>265647.97010584443</v>
      </c>
      <c r="AB1027" s="59">
        <f t="shared" si="141"/>
        <v>2.3888888888888888</v>
      </c>
      <c r="AC1027" s="61">
        <f t="shared" si="142"/>
        <v>863.59999999999991</v>
      </c>
    </row>
    <row r="1028" spans="4:29">
      <c r="D1028" s="12">
        <v>1022</v>
      </c>
      <c r="E1028" s="36" t="s">
        <v>68</v>
      </c>
      <c r="F1028" s="16" t="s">
        <v>11</v>
      </c>
      <c r="G1028" s="14" t="s">
        <v>30</v>
      </c>
      <c r="H1028" s="13" t="s">
        <v>5</v>
      </c>
      <c r="I1028" s="13" t="s">
        <v>54</v>
      </c>
      <c r="J1028" s="13" t="s">
        <v>204</v>
      </c>
      <c r="K1028" s="13" t="s">
        <v>43</v>
      </c>
      <c r="L1028" s="14">
        <v>57</v>
      </c>
      <c r="M1028" s="14" t="s">
        <v>205</v>
      </c>
      <c r="N1028" s="31">
        <v>1000000</v>
      </c>
      <c r="O1028" s="14" t="s">
        <v>1</v>
      </c>
      <c r="P1028" s="14" t="s">
        <v>35</v>
      </c>
      <c r="Q1028" s="31">
        <v>9216</v>
      </c>
      <c r="R1028" s="31">
        <v>2304</v>
      </c>
      <c r="S1028" s="30">
        <v>2.4094118000000001E-2</v>
      </c>
      <c r="T1028" s="66">
        <f t="shared" si="135"/>
        <v>1.3733647260000001</v>
      </c>
      <c r="U1028" s="66">
        <f t="shared" si="136"/>
        <v>1.3163106262855242E-2</v>
      </c>
      <c r="V1028" s="38">
        <f t="shared" si="137"/>
        <v>6.0036566714735999E-2</v>
      </c>
      <c r="W1028" s="54">
        <v>2.491752</v>
      </c>
      <c r="X1028" s="71" t="str">
        <f t="shared" si="143"/>
        <v>Q1 2024</v>
      </c>
      <c r="Y1028" s="21">
        <f t="shared" si="138"/>
        <v>7680</v>
      </c>
      <c r="Z1028" s="21">
        <f t="shared" si="139"/>
        <v>2160</v>
      </c>
      <c r="AA1028" s="57">
        <f t="shared" si="140"/>
        <v>546320.32028959272</v>
      </c>
      <c r="AB1028" s="59">
        <f t="shared" si="141"/>
        <v>3.5555555555555554</v>
      </c>
      <c r="AC1028" s="61">
        <f t="shared" si="142"/>
        <v>1447.8</v>
      </c>
    </row>
    <row r="1029" spans="4:29">
      <c r="D1029" s="12">
        <v>1023</v>
      </c>
      <c r="E1029" s="36" t="s">
        <v>68</v>
      </c>
      <c r="F1029" s="16" t="s">
        <v>11</v>
      </c>
      <c r="G1029" s="14" t="s">
        <v>30</v>
      </c>
      <c r="H1029" s="13" t="s">
        <v>5</v>
      </c>
      <c r="I1029" s="13" t="s">
        <v>105</v>
      </c>
      <c r="J1029" s="13" t="s">
        <v>106</v>
      </c>
      <c r="K1029" s="13" t="s">
        <v>33</v>
      </c>
      <c r="L1029" s="14">
        <v>31.5</v>
      </c>
      <c r="M1029" s="14" t="s">
        <v>15</v>
      </c>
      <c r="N1029" s="31">
        <v>1000000</v>
      </c>
      <c r="O1029" s="14" t="s">
        <v>1</v>
      </c>
      <c r="P1029" s="14" t="s">
        <v>35</v>
      </c>
      <c r="Q1029" s="31">
        <v>5000</v>
      </c>
      <c r="R1029" s="31">
        <v>1152</v>
      </c>
      <c r="S1029" s="30">
        <v>9.8039215999999998E-2</v>
      </c>
      <c r="T1029" s="66">
        <f t="shared" si="135"/>
        <v>3.0882353039999999</v>
      </c>
      <c r="U1029" s="66">
        <f t="shared" si="136"/>
        <v>2.6817665018614569E-2</v>
      </c>
      <c r="V1029" s="38">
        <f t="shared" si="137"/>
        <v>0.24428941254643199</v>
      </c>
      <c r="W1029" s="54">
        <v>2.491752</v>
      </c>
      <c r="X1029" s="71" t="str">
        <f t="shared" si="143"/>
        <v>Q1 2024</v>
      </c>
      <c r="Y1029" s="21">
        <f t="shared" si="138"/>
        <v>3840</v>
      </c>
      <c r="Z1029" s="21">
        <f t="shared" si="139"/>
        <v>2160</v>
      </c>
      <c r="AA1029" s="57">
        <f t="shared" si="140"/>
        <v>273540.18231454003</v>
      </c>
      <c r="AB1029" s="59">
        <f t="shared" si="141"/>
        <v>1.7777777777777777</v>
      </c>
      <c r="AC1029" s="61">
        <f t="shared" si="142"/>
        <v>800.09999999999991</v>
      </c>
    </row>
    <row r="1030" spans="4:29">
      <c r="D1030" s="12">
        <v>1024</v>
      </c>
      <c r="E1030" s="36" t="s">
        <v>68</v>
      </c>
      <c r="F1030" s="16" t="s">
        <v>11</v>
      </c>
      <c r="G1030" s="14" t="s">
        <v>30</v>
      </c>
      <c r="H1030" s="13" t="s">
        <v>5</v>
      </c>
      <c r="I1030" s="13" t="s">
        <v>96</v>
      </c>
      <c r="J1030" s="13" t="s">
        <v>61</v>
      </c>
      <c r="K1030" s="13" t="s">
        <v>33</v>
      </c>
      <c r="L1030" s="14">
        <v>27</v>
      </c>
      <c r="M1030" s="14" t="s">
        <v>15</v>
      </c>
      <c r="N1030" s="31">
        <v>80000000</v>
      </c>
      <c r="O1030" s="14" t="s">
        <v>1</v>
      </c>
      <c r="P1030" s="14" t="s">
        <v>35</v>
      </c>
      <c r="Q1030" s="31">
        <v>2304</v>
      </c>
      <c r="R1030" s="31">
        <v>576</v>
      </c>
      <c r="S1030" s="30">
        <v>0.120470588</v>
      </c>
      <c r="T1030" s="66">
        <f t="shared" si="135"/>
        <v>3.2527058760000003</v>
      </c>
      <c r="U1030" s="66">
        <f t="shared" si="136"/>
        <v>2.4210768934329677E-2</v>
      </c>
      <c r="V1030" s="38">
        <f t="shared" si="137"/>
        <v>0.30018282859017603</v>
      </c>
      <c r="W1030" s="54">
        <v>2.491752</v>
      </c>
      <c r="X1030" s="71" t="str">
        <f t="shared" si="143"/>
        <v>Q1 2024</v>
      </c>
      <c r="Y1030" s="21">
        <f t="shared" si="138"/>
        <v>3840</v>
      </c>
      <c r="Z1030" s="21">
        <f t="shared" si="139"/>
        <v>2160</v>
      </c>
      <c r="AA1030" s="57">
        <f t="shared" si="140"/>
        <v>200968.29721068247</v>
      </c>
      <c r="AB1030" s="59">
        <f t="shared" si="141"/>
        <v>1.7777777777777777</v>
      </c>
      <c r="AC1030" s="61">
        <f t="shared" si="142"/>
        <v>685.8</v>
      </c>
    </row>
    <row r="1031" spans="4:29">
      <c r="D1031" s="12">
        <v>1025</v>
      </c>
      <c r="E1031" s="36" t="s">
        <v>68</v>
      </c>
      <c r="F1031" s="16" t="s">
        <v>11</v>
      </c>
      <c r="G1031" s="14" t="s">
        <v>30</v>
      </c>
      <c r="H1031" s="13" t="s">
        <v>5</v>
      </c>
      <c r="I1031" s="13" t="s">
        <v>96</v>
      </c>
      <c r="J1031" s="13" t="s">
        <v>129</v>
      </c>
      <c r="K1031" s="13" t="s">
        <v>33</v>
      </c>
      <c r="L1031" s="14">
        <v>27</v>
      </c>
      <c r="M1031" s="14" t="s">
        <v>143</v>
      </c>
      <c r="N1031" s="31">
        <v>1000000</v>
      </c>
      <c r="O1031" s="14" t="s">
        <v>1</v>
      </c>
      <c r="P1031" s="14" t="s">
        <v>35</v>
      </c>
      <c r="Q1031" s="31">
        <v>2304</v>
      </c>
      <c r="R1031" s="31">
        <v>576</v>
      </c>
      <c r="S1031" s="30">
        <v>6.6258823999999994E-2</v>
      </c>
      <c r="T1031" s="66">
        <f t="shared" ref="T1031:T1094" si="144">L1031*S1031</f>
        <v>1.7889882479999999</v>
      </c>
      <c r="U1031" s="66">
        <f t="shared" ref="U1031:U1094" si="145">S1031*AA1031/10^6</f>
        <v>1.33159230344623E-2</v>
      </c>
      <c r="V1031" s="38">
        <f t="shared" ref="V1031:V1094" si="146">S1031*W1031</f>
        <v>0.16510055721964798</v>
      </c>
      <c r="W1031" s="54">
        <v>2.491752</v>
      </c>
      <c r="X1031" s="71" t="str">
        <f t="shared" si="143"/>
        <v>Q1 2024</v>
      </c>
      <c r="Y1031" s="21">
        <f t="shared" ref="Y1031:Y1094" si="147">1*LEFT(M1031, FIND("x", M1031)-2)</f>
        <v>2560</v>
      </c>
      <c r="Z1031" s="21">
        <f t="shared" ref="Z1031:Z1094" si="148">1*RIGHT(M1031, LEN(M1031)-FIND("x", M1031)-1)</f>
        <v>1440</v>
      </c>
      <c r="AA1031" s="57">
        <f t="shared" ref="AA1031:AA1094" si="149">AC1031^2*AB1031/(1+AB1031^2)</f>
        <v>200968.29721068247</v>
      </c>
      <c r="AB1031" s="59">
        <f t="shared" ref="AB1031:AB1094" si="150">Y1031/Z1031</f>
        <v>1.7777777777777777</v>
      </c>
      <c r="AC1031" s="61">
        <f t="shared" ref="AC1031:AC1094" si="151">L1031*25.4</f>
        <v>685.8</v>
      </c>
    </row>
    <row r="1032" spans="4:29">
      <c r="D1032" s="12">
        <v>1026</v>
      </c>
      <c r="E1032" s="36" t="s">
        <v>68</v>
      </c>
      <c r="F1032" s="16" t="s">
        <v>11</v>
      </c>
      <c r="G1032" s="14" t="s">
        <v>30</v>
      </c>
      <c r="H1032" s="13" t="s">
        <v>5</v>
      </c>
      <c r="I1032" s="13" t="s">
        <v>96</v>
      </c>
      <c r="J1032" s="13" t="s">
        <v>130</v>
      </c>
      <c r="K1032" s="13" t="s">
        <v>33</v>
      </c>
      <c r="L1032" s="14">
        <v>27</v>
      </c>
      <c r="M1032" s="14" t="s">
        <v>143</v>
      </c>
      <c r="N1032" s="31">
        <v>1000000</v>
      </c>
      <c r="O1032" s="14" t="s">
        <v>1</v>
      </c>
      <c r="P1032" s="14" t="s">
        <v>35</v>
      </c>
      <c r="Q1032" s="31">
        <v>2304</v>
      </c>
      <c r="R1032" s="31">
        <v>576</v>
      </c>
      <c r="S1032" s="30">
        <v>9.0352941000000006E-2</v>
      </c>
      <c r="T1032" s="66">
        <f t="shared" si="144"/>
        <v>2.4395294070000002</v>
      </c>
      <c r="U1032" s="66">
        <f t="shared" si="145"/>
        <v>1.8158076700747261E-2</v>
      </c>
      <c r="V1032" s="38">
        <f t="shared" si="146"/>
        <v>0.22513712144263201</v>
      </c>
      <c r="W1032" s="54">
        <v>2.491752</v>
      </c>
      <c r="X1032" s="71" t="str">
        <f t="shared" ref="X1032:X1095" si="152">G1032&amp;" "&amp;F1032</f>
        <v>Q1 2024</v>
      </c>
      <c r="Y1032" s="21">
        <f t="shared" si="147"/>
        <v>2560</v>
      </c>
      <c r="Z1032" s="21">
        <f t="shared" si="148"/>
        <v>1440</v>
      </c>
      <c r="AA1032" s="57">
        <f t="shared" si="149"/>
        <v>200968.29721068247</v>
      </c>
      <c r="AB1032" s="59">
        <f t="shared" si="150"/>
        <v>1.7777777777777777</v>
      </c>
      <c r="AC1032" s="61">
        <f t="shared" si="151"/>
        <v>685.8</v>
      </c>
    </row>
    <row r="1033" spans="4:29">
      <c r="D1033" s="12">
        <v>1027</v>
      </c>
      <c r="E1033" s="36" t="s">
        <v>68</v>
      </c>
      <c r="F1033" s="16" t="s">
        <v>11</v>
      </c>
      <c r="G1033" s="14" t="s">
        <v>30</v>
      </c>
      <c r="H1033" s="13" t="s">
        <v>5</v>
      </c>
      <c r="I1033" s="13" t="s">
        <v>96</v>
      </c>
      <c r="J1033" s="13" t="s">
        <v>131</v>
      </c>
      <c r="K1033" s="13" t="s">
        <v>95</v>
      </c>
      <c r="L1033" s="14">
        <v>34</v>
      </c>
      <c r="M1033" s="14" t="s">
        <v>117</v>
      </c>
      <c r="N1033" s="31">
        <v>1000000</v>
      </c>
      <c r="O1033" s="14" t="s">
        <v>1</v>
      </c>
      <c r="P1033" s="14" t="s">
        <v>35</v>
      </c>
      <c r="Q1033" s="31">
        <v>4608</v>
      </c>
      <c r="R1033" s="31">
        <v>1152</v>
      </c>
      <c r="S1033" s="30">
        <v>0.21082352900000001</v>
      </c>
      <c r="T1033" s="66">
        <f t="shared" si="144"/>
        <v>7.1679999859999999</v>
      </c>
      <c r="U1033" s="66">
        <f t="shared" si="145"/>
        <v>5.6004842529400634E-2</v>
      </c>
      <c r="V1033" s="38">
        <f t="shared" si="146"/>
        <v>0.52531995003280807</v>
      </c>
      <c r="W1033" s="54">
        <v>2.491752</v>
      </c>
      <c r="X1033" s="71" t="str">
        <f t="shared" si="152"/>
        <v>Q1 2024</v>
      </c>
      <c r="Y1033" s="21">
        <f t="shared" si="147"/>
        <v>3440</v>
      </c>
      <c r="Z1033" s="21">
        <f t="shared" si="148"/>
        <v>1440</v>
      </c>
      <c r="AA1033" s="57">
        <f t="shared" si="149"/>
        <v>265647.97010584443</v>
      </c>
      <c r="AB1033" s="59">
        <f t="shared" si="150"/>
        <v>2.3888888888888888</v>
      </c>
      <c r="AC1033" s="61">
        <f t="shared" si="151"/>
        <v>863.59999999999991</v>
      </c>
    </row>
    <row r="1034" spans="4:29">
      <c r="D1034" s="12">
        <v>1028</v>
      </c>
      <c r="E1034" s="36" t="s">
        <v>68</v>
      </c>
      <c r="F1034" s="16" t="s">
        <v>11</v>
      </c>
      <c r="G1034" s="14" t="s">
        <v>30</v>
      </c>
      <c r="H1034" s="13" t="s">
        <v>5</v>
      </c>
      <c r="I1034" s="13" t="s">
        <v>96</v>
      </c>
      <c r="J1034" s="13" t="s">
        <v>132</v>
      </c>
      <c r="K1034" s="13" t="s">
        <v>43</v>
      </c>
      <c r="L1034" s="14">
        <v>31.5</v>
      </c>
      <c r="M1034" s="14" t="s">
        <v>15</v>
      </c>
      <c r="N1034" s="31">
        <v>1000000</v>
      </c>
      <c r="O1034" s="14" t="s">
        <v>1</v>
      </c>
      <c r="P1034" s="14" t="s">
        <v>35</v>
      </c>
      <c r="Q1034" s="31">
        <v>2304</v>
      </c>
      <c r="R1034" s="31">
        <v>576</v>
      </c>
      <c r="S1034" s="30">
        <v>6.0235294000000002E-2</v>
      </c>
      <c r="T1034" s="66">
        <f t="shared" si="144"/>
        <v>1.8974117610000001</v>
      </c>
      <c r="U1034" s="66">
        <f t="shared" si="145"/>
        <v>1.6476773302529921E-2</v>
      </c>
      <c r="V1034" s="38">
        <f t="shared" si="146"/>
        <v>0.15009141429508802</v>
      </c>
      <c r="W1034" s="54">
        <v>2.491752</v>
      </c>
      <c r="X1034" s="71" t="str">
        <f t="shared" si="152"/>
        <v>Q1 2024</v>
      </c>
      <c r="Y1034" s="21">
        <f t="shared" si="147"/>
        <v>3840</v>
      </c>
      <c r="Z1034" s="21">
        <f t="shared" si="148"/>
        <v>2160</v>
      </c>
      <c r="AA1034" s="57">
        <f t="shared" si="149"/>
        <v>273540.18231454003</v>
      </c>
      <c r="AB1034" s="59">
        <f t="shared" si="150"/>
        <v>1.7777777777777777</v>
      </c>
      <c r="AC1034" s="61">
        <f t="shared" si="151"/>
        <v>800.09999999999991</v>
      </c>
    </row>
    <row r="1035" spans="4:29">
      <c r="D1035" s="12">
        <v>1029</v>
      </c>
      <c r="E1035" s="36" t="s">
        <v>68</v>
      </c>
      <c r="F1035" s="16" t="s">
        <v>11</v>
      </c>
      <c r="G1035" s="14" t="s">
        <v>30</v>
      </c>
      <c r="H1035" s="13" t="s">
        <v>5</v>
      </c>
      <c r="I1035" s="13" t="s">
        <v>60</v>
      </c>
      <c r="J1035" s="13" t="s">
        <v>107</v>
      </c>
      <c r="K1035" s="13" t="s">
        <v>33</v>
      </c>
      <c r="L1035" s="14">
        <v>27</v>
      </c>
      <c r="M1035" s="14" t="s">
        <v>15</v>
      </c>
      <c r="N1035" s="31">
        <v>80000000</v>
      </c>
      <c r="O1035" s="14" t="s">
        <v>1</v>
      </c>
      <c r="P1035" s="14" t="s">
        <v>35</v>
      </c>
      <c r="Q1035" s="31">
        <v>2304</v>
      </c>
      <c r="R1035" s="31">
        <v>576</v>
      </c>
      <c r="S1035" s="30">
        <v>4.5176471000000003E-2</v>
      </c>
      <c r="T1035" s="66">
        <f t="shared" si="144"/>
        <v>1.2197647170000001</v>
      </c>
      <c r="U1035" s="66">
        <f t="shared" si="145"/>
        <v>9.0790384508577793E-3</v>
      </c>
      <c r="V1035" s="38">
        <f t="shared" si="146"/>
        <v>0.112568561967192</v>
      </c>
      <c r="W1035" s="54">
        <v>2.491752</v>
      </c>
      <c r="X1035" s="71" t="str">
        <f t="shared" si="152"/>
        <v>Q1 2024</v>
      </c>
      <c r="Y1035" s="21">
        <f t="shared" si="147"/>
        <v>3840</v>
      </c>
      <c r="Z1035" s="21">
        <f t="shared" si="148"/>
        <v>2160</v>
      </c>
      <c r="AA1035" s="57">
        <f t="shared" si="149"/>
        <v>200968.29721068247</v>
      </c>
      <c r="AB1035" s="59">
        <f t="shared" si="150"/>
        <v>1.7777777777777777</v>
      </c>
      <c r="AC1035" s="61">
        <f t="shared" si="151"/>
        <v>685.8</v>
      </c>
    </row>
    <row r="1036" spans="4:29">
      <c r="D1036" s="12">
        <v>1030</v>
      </c>
      <c r="E1036" s="36" t="s">
        <v>68</v>
      </c>
      <c r="F1036" s="16" t="s">
        <v>11</v>
      </c>
      <c r="G1036" s="14" t="s">
        <v>30</v>
      </c>
      <c r="H1036" s="13" t="s">
        <v>5</v>
      </c>
      <c r="I1036" s="13" t="s">
        <v>60</v>
      </c>
      <c r="J1036" s="13" t="s">
        <v>115</v>
      </c>
      <c r="K1036" s="13" t="s">
        <v>33</v>
      </c>
      <c r="L1036" s="14">
        <v>27</v>
      </c>
      <c r="M1036" s="14" t="s">
        <v>15</v>
      </c>
      <c r="N1036" s="31">
        <v>80000000</v>
      </c>
      <c r="O1036" s="14" t="s">
        <v>1</v>
      </c>
      <c r="P1036" s="14" t="s">
        <v>35</v>
      </c>
      <c r="Q1036" s="31">
        <v>2304</v>
      </c>
      <c r="R1036" s="31">
        <v>576</v>
      </c>
      <c r="S1036" s="30">
        <v>4.5176471000000003E-2</v>
      </c>
      <c r="T1036" s="66">
        <f t="shared" si="144"/>
        <v>1.2197647170000001</v>
      </c>
      <c r="U1036" s="66">
        <f t="shared" si="145"/>
        <v>9.0790384508577793E-3</v>
      </c>
      <c r="V1036" s="38">
        <f t="shared" si="146"/>
        <v>0.112568561967192</v>
      </c>
      <c r="W1036" s="54">
        <v>2.491752</v>
      </c>
      <c r="X1036" s="71" t="str">
        <f t="shared" si="152"/>
        <v>Q1 2024</v>
      </c>
      <c r="Y1036" s="21">
        <f t="shared" si="147"/>
        <v>3840</v>
      </c>
      <c r="Z1036" s="21">
        <f t="shared" si="148"/>
        <v>2160</v>
      </c>
      <c r="AA1036" s="57">
        <f t="shared" si="149"/>
        <v>200968.29721068247</v>
      </c>
      <c r="AB1036" s="59">
        <f t="shared" si="150"/>
        <v>1.7777777777777777</v>
      </c>
      <c r="AC1036" s="61">
        <f t="shared" si="151"/>
        <v>685.8</v>
      </c>
    </row>
    <row r="1037" spans="4:29">
      <c r="D1037" s="12">
        <v>1031</v>
      </c>
      <c r="E1037" s="36" t="s">
        <v>68</v>
      </c>
      <c r="F1037" s="16" t="s">
        <v>11</v>
      </c>
      <c r="G1037" s="14" t="s">
        <v>30</v>
      </c>
      <c r="H1037" s="13" t="s">
        <v>5</v>
      </c>
      <c r="I1037" s="13" t="s">
        <v>53</v>
      </c>
      <c r="J1037" s="13" t="s">
        <v>133</v>
      </c>
      <c r="K1037" s="13"/>
      <c r="L1037" s="14">
        <v>31.5</v>
      </c>
      <c r="M1037" s="14" t="s">
        <v>15</v>
      </c>
      <c r="N1037" s="31">
        <v>1000000</v>
      </c>
      <c r="O1037" s="14" t="s">
        <v>1</v>
      </c>
      <c r="P1037" s="14" t="s">
        <v>35</v>
      </c>
      <c r="Q1037" s="31">
        <v>4608</v>
      </c>
      <c r="R1037" s="31">
        <v>1196</v>
      </c>
      <c r="S1037" s="30">
        <v>9.0352941000000006E-2</v>
      </c>
      <c r="T1037" s="66">
        <f t="shared" si="144"/>
        <v>2.8461176415000002</v>
      </c>
      <c r="U1037" s="66">
        <f t="shared" si="145"/>
        <v>2.471515995379488E-2</v>
      </c>
      <c r="V1037" s="38">
        <f t="shared" si="146"/>
        <v>0.22513712144263201</v>
      </c>
      <c r="W1037" s="54">
        <v>2.491752</v>
      </c>
      <c r="X1037" s="71" t="str">
        <f t="shared" si="152"/>
        <v>Q1 2024</v>
      </c>
      <c r="Y1037" s="21">
        <f t="shared" si="147"/>
        <v>3840</v>
      </c>
      <c r="Z1037" s="21">
        <f t="shared" si="148"/>
        <v>2160</v>
      </c>
      <c r="AA1037" s="57">
        <f t="shared" si="149"/>
        <v>273540.18231454003</v>
      </c>
      <c r="AB1037" s="59">
        <f t="shared" si="150"/>
        <v>1.7777777777777777</v>
      </c>
      <c r="AC1037" s="61">
        <f t="shared" si="151"/>
        <v>800.09999999999991</v>
      </c>
    </row>
    <row r="1038" spans="4:29">
      <c r="D1038" s="12">
        <v>1032</v>
      </c>
      <c r="E1038" s="36" t="s">
        <v>68</v>
      </c>
      <c r="F1038" s="16" t="s">
        <v>11</v>
      </c>
      <c r="G1038" s="14" t="s">
        <v>30</v>
      </c>
      <c r="H1038" s="13" t="s">
        <v>5</v>
      </c>
      <c r="I1038" s="13" t="s">
        <v>53</v>
      </c>
      <c r="J1038" s="13" t="s">
        <v>97</v>
      </c>
      <c r="K1038" s="13" t="s">
        <v>98</v>
      </c>
      <c r="L1038" s="14">
        <v>49</v>
      </c>
      <c r="M1038" s="14" t="s">
        <v>99</v>
      </c>
      <c r="N1038" s="31">
        <v>1000000</v>
      </c>
      <c r="O1038" s="14" t="s">
        <v>1</v>
      </c>
      <c r="P1038" s="14" t="s">
        <v>35</v>
      </c>
      <c r="Q1038" s="31">
        <v>5000</v>
      </c>
      <c r="R1038" s="31">
        <v>1152</v>
      </c>
      <c r="S1038" s="30">
        <v>9.8039215999999998E-2</v>
      </c>
      <c r="T1038" s="66">
        <f t="shared" si="144"/>
        <v>4.8039215840000002</v>
      </c>
      <c r="U1038" s="66">
        <f t="shared" si="145"/>
        <v>3.9581261601240807E-2</v>
      </c>
      <c r="V1038" s="38">
        <f t="shared" si="146"/>
        <v>0.24428941254643199</v>
      </c>
      <c r="W1038" s="54">
        <v>2.491752</v>
      </c>
      <c r="X1038" s="71" t="str">
        <f t="shared" si="152"/>
        <v>Q1 2024</v>
      </c>
      <c r="Y1038" s="21">
        <f t="shared" si="147"/>
        <v>5120</v>
      </c>
      <c r="Z1038" s="21">
        <f t="shared" si="148"/>
        <v>1440</v>
      </c>
      <c r="AA1038" s="57">
        <f t="shared" si="149"/>
        <v>403728.86704072385</v>
      </c>
      <c r="AB1038" s="59">
        <f t="shared" si="150"/>
        <v>3.5555555555555554</v>
      </c>
      <c r="AC1038" s="61">
        <f t="shared" si="151"/>
        <v>1244.5999999999999</v>
      </c>
    </row>
    <row r="1039" spans="4:29">
      <c r="D1039" s="12">
        <v>1033</v>
      </c>
      <c r="E1039" s="36" t="s">
        <v>68</v>
      </c>
      <c r="F1039" s="16" t="s">
        <v>11</v>
      </c>
      <c r="G1039" s="14" t="s">
        <v>30</v>
      </c>
      <c r="H1039" s="13" t="s">
        <v>5</v>
      </c>
      <c r="I1039" s="13" t="s">
        <v>53</v>
      </c>
      <c r="J1039" s="13" t="s">
        <v>119</v>
      </c>
      <c r="K1039" s="13" t="s">
        <v>98</v>
      </c>
      <c r="L1039" s="14">
        <v>31.5</v>
      </c>
      <c r="M1039" s="14" t="s">
        <v>15</v>
      </c>
      <c r="N1039" s="31">
        <v>1000000</v>
      </c>
      <c r="O1039" s="14" t="s">
        <v>1</v>
      </c>
      <c r="P1039" s="14" t="s">
        <v>35</v>
      </c>
      <c r="Q1039" s="31">
        <v>5000</v>
      </c>
      <c r="R1039" s="31">
        <v>1152</v>
      </c>
      <c r="S1039" s="30">
        <v>5.2287581999999999E-2</v>
      </c>
      <c r="T1039" s="66">
        <f t="shared" si="144"/>
        <v>1.647058833</v>
      </c>
      <c r="U1039" s="66">
        <f t="shared" si="145"/>
        <v>1.4302754713066461E-2</v>
      </c>
      <c r="V1039" s="38">
        <f t="shared" si="146"/>
        <v>0.130287687023664</v>
      </c>
      <c r="W1039" s="54">
        <v>2.491752</v>
      </c>
      <c r="X1039" s="71" t="str">
        <f t="shared" si="152"/>
        <v>Q1 2024</v>
      </c>
      <c r="Y1039" s="21">
        <f t="shared" si="147"/>
        <v>3840</v>
      </c>
      <c r="Z1039" s="21">
        <f t="shared" si="148"/>
        <v>2160</v>
      </c>
      <c r="AA1039" s="57">
        <f t="shared" si="149"/>
        <v>273540.18231454003</v>
      </c>
      <c r="AB1039" s="59">
        <f t="shared" si="150"/>
        <v>1.7777777777777777</v>
      </c>
      <c r="AC1039" s="61">
        <f t="shared" si="151"/>
        <v>800.09999999999991</v>
      </c>
    </row>
    <row r="1040" spans="4:29">
      <c r="D1040" s="12">
        <v>1034</v>
      </c>
      <c r="E1040" s="36" t="s">
        <v>68</v>
      </c>
      <c r="F1040" s="16" t="s">
        <v>11</v>
      </c>
      <c r="G1040" s="14" t="s">
        <v>30</v>
      </c>
      <c r="H1040" s="13" t="s">
        <v>5</v>
      </c>
      <c r="I1040" s="13" t="s">
        <v>120</v>
      </c>
      <c r="J1040" s="13"/>
      <c r="K1040" s="13" t="s">
        <v>120</v>
      </c>
      <c r="L1040" s="14">
        <v>27</v>
      </c>
      <c r="M1040" s="14" t="s">
        <v>15</v>
      </c>
      <c r="N1040" s="31" t="s">
        <v>65</v>
      </c>
      <c r="O1040" s="14" t="s">
        <v>1</v>
      </c>
      <c r="P1040" s="14" t="s">
        <v>35</v>
      </c>
      <c r="Q1040" s="31">
        <v>5000</v>
      </c>
      <c r="R1040" s="31">
        <v>1152</v>
      </c>
      <c r="S1040" s="30">
        <v>0.130718954</v>
      </c>
      <c r="T1040" s="66">
        <f t="shared" si="144"/>
        <v>3.5294117580000002</v>
      </c>
      <c r="U1040" s="66">
        <f t="shared" si="145"/>
        <v>2.6270365598541533E-2</v>
      </c>
      <c r="V1040" s="38">
        <f t="shared" si="146"/>
        <v>0.32571921506740797</v>
      </c>
      <c r="W1040" s="54">
        <v>2.491752</v>
      </c>
      <c r="X1040" s="71" t="str">
        <f t="shared" si="152"/>
        <v>Q1 2024</v>
      </c>
      <c r="Y1040" s="21">
        <f t="shared" si="147"/>
        <v>3840</v>
      </c>
      <c r="Z1040" s="21">
        <f t="shared" si="148"/>
        <v>2160</v>
      </c>
      <c r="AA1040" s="57">
        <f t="shared" si="149"/>
        <v>200968.29721068247</v>
      </c>
      <c r="AB1040" s="59">
        <f t="shared" si="150"/>
        <v>1.7777777777777777</v>
      </c>
      <c r="AC1040" s="61">
        <f t="shared" si="151"/>
        <v>685.8</v>
      </c>
    </row>
    <row r="1041" spans="4:29">
      <c r="D1041" s="12">
        <v>1035</v>
      </c>
      <c r="E1041" s="36" t="s">
        <v>68</v>
      </c>
      <c r="F1041" s="16" t="s">
        <v>11</v>
      </c>
      <c r="G1041" s="14" t="s">
        <v>30</v>
      </c>
      <c r="H1041" s="13" t="s">
        <v>5</v>
      </c>
      <c r="I1041" s="13" t="s">
        <v>120</v>
      </c>
      <c r="J1041" s="13"/>
      <c r="K1041" s="13" t="s">
        <v>120</v>
      </c>
      <c r="L1041" s="14">
        <v>31.5</v>
      </c>
      <c r="M1041" s="14" t="s">
        <v>15</v>
      </c>
      <c r="N1041" s="31" t="s">
        <v>65</v>
      </c>
      <c r="O1041" s="14" t="s">
        <v>1</v>
      </c>
      <c r="P1041" s="14" t="s">
        <v>35</v>
      </c>
      <c r="Q1041" s="31">
        <v>5000</v>
      </c>
      <c r="R1041" s="31">
        <v>1152</v>
      </c>
      <c r="S1041" s="30">
        <v>0.130718954</v>
      </c>
      <c r="T1041" s="66">
        <f t="shared" si="144"/>
        <v>4.1176470509999996</v>
      </c>
      <c r="U1041" s="66">
        <f t="shared" si="145"/>
        <v>3.5756886509125972E-2</v>
      </c>
      <c r="V1041" s="38">
        <f t="shared" si="146"/>
        <v>0.32571921506740797</v>
      </c>
      <c r="W1041" s="54">
        <v>2.491752</v>
      </c>
      <c r="X1041" s="71" t="str">
        <f t="shared" si="152"/>
        <v>Q1 2024</v>
      </c>
      <c r="Y1041" s="21">
        <f t="shared" si="147"/>
        <v>3840</v>
      </c>
      <c r="Z1041" s="21">
        <f t="shared" si="148"/>
        <v>2160</v>
      </c>
      <c r="AA1041" s="57">
        <f t="shared" si="149"/>
        <v>273540.18231454003</v>
      </c>
      <c r="AB1041" s="59">
        <f t="shared" si="150"/>
        <v>1.7777777777777777</v>
      </c>
      <c r="AC1041" s="61">
        <f t="shared" si="151"/>
        <v>800.09999999999991</v>
      </c>
    </row>
    <row r="1042" spans="4:29">
      <c r="D1042" s="12">
        <v>1036</v>
      </c>
      <c r="E1042" s="36" t="s">
        <v>68</v>
      </c>
      <c r="F1042" s="16" t="s">
        <v>11</v>
      </c>
      <c r="G1042" s="14" t="s">
        <v>30</v>
      </c>
      <c r="H1042" s="13" t="s">
        <v>5</v>
      </c>
      <c r="I1042" s="13" t="s">
        <v>45</v>
      </c>
      <c r="J1042" s="13" t="s">
        <v>134</v>
      </c>
      <c r="K1042" s="13" t="s">
        <v>43</v>
      </c>
      <c r="L1042" s="14">
        <v>27</v>
      </c>
      <c r="M1042" s="14" t="s">
        <v>15</v>
      </c>
      <c r="N1042" s="31">
        <v>1000000</v>
      </c>
      <c r="O1042" s="14" t="s">
        <v>1</v>
      </c>
      <c r="P1042" s="14" t="s">
        <v>35</v>
      </c>
      <c r="Q1042" s="31">
        <v>2304</v>
      </c>
      <c r="R1042" s="31">
        <v>576</v>
      </c>
      <c r="S1042" s="30">
        <v>6.0235294000000002E-2</v>
      </c>
      <c r="T1042" s="66">
        <f t="shared" si="144"/>
        <v>1.6263529380000001</v>
      </c>
      <c r="U1042" s="66">
        <f t="shared" si="145"/>
        <v>1.2105384467164838E-2</v>
      </c>
      <c r="V1042" s="38">
        <f t="shared" si="146"/>
        <v>0.15009141429508802</v>
      </c>
      <c r="W1042" s="54">
        <v>2.491752</v>
      </c>
      <c r="X1042" s="71" t="str">
        <f t="shared" si="152"/>
        <v>Q1 2024</v>
      </c>
      <c r="Y1042" s="21">
        <f t="shared" si="147"/>
        <v>3840</v>
      </c>
      <c r="Z1042" s="21">
        <f t="shared" si="148"/>
        <v>2160</v>
      </c>
      <c r="AA1042" s="57">
        <f t="shared" si="149"/>
        <v>200968.29721068247</v>
      </c>
      <c r="AB1042" s="59">
        <f t="shared" si="150"/>
        <v>1.7777777777777777</v>
      </c>
      <c r="AC1042" s="61">
        <f t="shared" si="151"/>
        <v>685.8</v>
      </c>
    </row>
    <row r="1043" spans="4:29">
      <c r="D1043" s="12">
        <v>1037</v>
      </c>
      <c r="E1043" s="36" t="s">
        <v>68</v>
      </c>
      <c r="F1043" s="16" t="s">
        <v>11</v>
      </c>
      <c r="G1043" s="14" t="s">
        <v>30</v>
      </c>
      <c r="H1043" s="13" t="s">
        <v>5</v>
      </c>
      <c r="I1043" s="13" t="s">
        <v>121</v>
      </c>
      <c r="J1043" s="13" t="s">
        <v>282</v>
      </c>
      <c r="K1043" s="13"/>
      <c r="L1043" s="14">
        <v>27</v>
      </c>
      <c r="M1043" s="14" t="s">
        <v>15</v>
      </c>
      <c r="N1043" s="31" t="s">
        <v>65</v>
      </c>
      <c r="O1043" s="14" t="s">
        <v>1</v>
      </c>
      <c r="P1043" s="14" t="s">
        <v>35</v>
      </c>
      <c r="Q1043" s="31">
        <v>5000</v>
      </c>
      <c r="R1043" s="31">
        <v>1152</v>
      </c>
      <c r="S1043" s="30">
        <v>0.130718954</v>
      </c>
      <c r="T1043" s="66">
        <f t="shared" si="144"/>
        <v>3.5294117580000002</v>
      </c>
      <c r="U1043" s="66">
        <f t="shared" si="145"/>
        <v>2.6270365598541533E-2</v>
      </c>
      <c r="V1043" s="38">
        <f t="shared" si="146"/>
        <v>0.32571921506740797</v>
      </c>
      <c r="W1043" s="54">
        <v>2.491752</v>
      </c>
      <c r="X1043" s="71" t="str">
        <f t="shared" si="152"/>
        <v>Q1 2024</v>
      </c>
      <c r="Y1043" s="21">
        <f t="shared" si="147"/>
        <v>3840</v>
      </c>
      <c r="Z1043" s="21">
        <f t="shared" si="148"/>
        <v>2160</v>
      </c>
      <c r="AA1043" s="57">
        <f t="shared" si="149"/>
        <v>200968.29721068247</v>
      </c>
      <c r="AB1043" s="59">
        <f t="shared" si="150"/>
        <v>1.7777777777777777</v>
      </c>
      <c r="AC1043" s="61">
        <f t="shared" si="151"/>
        <v>685.8</v>
      </c>
    </row>
    <row r="1044" spans="4:29">
      <c r="D1044" s="12">
        <v>1038</v>
      </c>
      <c r="E1044" s="36" t="s">
        <v>68</v>
      </c>
      <c r="F1044" s="16" t="s">
        <v>11</v>
      </c>
      <c r="G1044" s="14" t="s">
        <v>30</v>
      </c>
      <c r="H1044" s="13" t="s">
        <v>5</v>
      </c>
      <c r="I1044" s="13" t="s">
        <v>121</v>
      </c>
      <c r="J1044" s="13" t="s">
        <v>283</v>
      </c>
      <c r="K1044" s="13"/>
      <c r="L1044" s="14">
        <v>31.5</v>
      </c>
      <c r="M1044" s="14" t="s">
        <v>15</v>
      </c>
      <c r="N1044" s="31" t="s">
        <v>65</v>
      </c>
      <c r="O1044" s="14" t="s">
        <v>1</v>
      </c>
      <c r="P1044" s="14" t="s">
        <v>35</v>
      </c>
      <c r="Q1044" s="31">
        <v>5000</v>
      </c>
      <c r="R1044" s="31">
        <v>1152</v>
      </c>
      <c r="S1044" s="30">
        <v>6.5359476999999999E-2</v>
      </c>
      <c r="T1044" s="66">
        <f t="shared" si="144"/>
        <v>2.0588235254999998</v>
      </c>
      <c r="U1044" s="66">
        <f t="shared" si="145"/>
        <v>1.7878443254562986E-2</v>
      </c>
      <c r="V1044" s="38">
        <f t="shared" si="146"/>
        <v>0.16285960753370399</v>
      </c>
      <c r="W1044" s="54">
        <v>2.491752</v>
      </c>
      <c r="X1044" s="71" t="str">
        <f t="shared" si="152"/>
        <v>Q1 2024</v>
      </c>
      <c r="Y1044" s="21">
        <f t="shared" si="147"/>
        <v>3840</v>
      </c>
      <c r="Z1044" s="21">
        <f t="shared" si="148"/>
        <v>2160</v>
      </c>
      <c r="AA1044" s="57">
        <f t="shared" si="149"/>
        <v>273540.18231454003</v>
      </c>
      <c r="AB1044" s="59">
        <f t="shared" si="150"/>
        <v>1.7777777777777777</v>
      </c>
      <c r="AC1044" s="61">
        <f t="shared" si="151"/>
        <v>800.09999999999991</v>
      </c>
    </row>
    <row r="1045" spans="4:29">
      <c r="D1045" s="12">
        <v>1039</v>
      </c>
      <c r="E1045" s="36" t="s">
        <v>68</v>
      </c>
      <c r="F1045" s="16" t="s">
        <v>11</v>
      </c>
      <c r="G1045" s="14" t="s">
        <v>30</v>
      </c>
      <c r="H1045" s="13" t="s">
        <v>5</v>
      </c>
      <c r="I1045" s="13" t="s">
        <v>122</v>
      </c>
      <c r="J1045" s="13"/>
      <c r="K1045" s="13"/>
      <c r="L1045" s="14">
        <v>27</v>
      </c>
      <c r="M1045" s="14" t="s">
        <v>15</v>
      </c>
      <c r="N1045" s="31" t="s">
        <v>65</v>
      </c>
      <c r="O1045" s="14" t="s">
        <v>2</v>
      </c>
      <c r="P1045" s="14" t="s">
        <v>35</v>
      </c>
      <c r="Q1045" s="31">
        <v>5000</v>
      </c>
      <c r="R1045" s="31">
        <v>1152</v>
      </c>
      <c r="S1045" s="30">
        <v>3.2679738999999999E-2</v>
      </c>
      <c r="T1045" s="66">
        <f t="shared" si="144"/>
        <v>0.88235295299999994</v>
      </c>
      <c r="U1045" s="66">
        <f t="shared" si="145"/>
        <v>6.5675915001195311E-3</v>
      </c>
      <c r="V1045" s="38">
        <f t="shared" si="146"/>
        <v>8.1429805012727993E-2</v>
      </c>
      <c r="W1045" s="54">
        <v>2.491752</v>
      </c>
      <c r="X1045" s="71" t="str">
        <f t="shared" si="152"/>
        <v>Q1 2024</v>
      </c>
      <c r="Y1045" s="21">
        <f t="shared" si="147"/>
        <v>3840</v>
      </c>
      <c r="Z1045" s="21">
        <f t="shared" si="148"/>
        <v>2160</v>
      </c>
      <c r="AA1045" s="57">
        <f t="shared" si="149"/>
        <v>200968.29721068247</v>
      </c>
      <c r="AB1045" s="59">
        <f t="shared" si="150"/>
        <v>1.7777777777777777</v>
      </c>
      <c r="AC1045" s="61">
        <f t="shared" si="151"/>
        <v>685.8</v>
      </c>
    </row>
    <row r="1046" spans="4:29">
      <c r="D1046" s="12">
        <v>1040</v>
      </c>
      <c r="E1046" s="36" t="s">
        <v>68</v>
      </c>
      <c r="F1046" s="16" t="s">
        <v>11</v>
      </c>
      <c r="G1046" s="14" t="s">
        <v>30</v>
      </c>
      <c r="H1046" s="13" t="s">
        <v>5</v>
      </c>
      <c r="I1046" s="13" t="s">
        <v>122</v>
      </c>
      <c r="J1046" s="13"/>
      <c r="K1046" s="13"/>
      <c r="L1046" s="14">
        <v>31.5</v>
      </c>
      <c r="M1046" s="14" t="s">
        <v>15</v>
      </c>
      <c r="N1046" s="31" t="s">
        <v>65</v>
      </c>
      <c r="O1046" s="14" t="s">
        <v>2</v>
      </c>
      <c r="P1046" s="14" t="s">
        <v>35</v>
      </c>
      <c r="Q1046" s="31">
        <v>5000</v>
      </c>
      <c r="R1046" s="31">
        <v>1152</v>
      </c>
      <c r="S1046" s="30">
        <v>3.2679738999999999E-2</v>
      </c>
      <c r="T1046" s="66">
        <f t="shared" si="144"/>
        <v>1.0294117784999999</v>
      </c>
      <c r="U1046" s="66">
        <f t="shared" si="145"/>
        <v>8.9392217640515848E-3</v>
      </c>
      <c r="V1046" s="38">
        <f t="shared" si="146"/>
        <v>8.1429805012727993E-2</v>
      </c>
      <c r="W1046" s="54">
        <v>2.491752</v>
      </c>
      <c r="X1046" s="71" t="str">
        <f t="shared" si="152"/>
        <v>Q1 2024</v>
      </c>
      <c r="Y1046" s="21">
        <f t="shared" si="147"/>
        <v>3840</v>
      </c>
      <c r="Z1046" s="21">
        <f t="shared" si="148"/>
        <v>2160</v>
      </c>
      <c r="AA1046" s="57">
        <f t="shared" si="149"/>
        <v>273540.18231454003</v>
      </c>
      <c r="AB1046" s="59">
        <f t="shared" si="150"/>
        <v>1.7777777777777777</v>
      </c>
      <c r="AC1046" s="61">
        <f t="shared" si="151"/>
        <v>800.09999999999991</v>
      </c>
    </row>
    <row r="1047" spans="4:29">
      <c r="D1047" s="12">
        <v>1041</v>
      </c>
      <c r="E1047" s="36" t="s">
        <v>68</v>
      </c>
      <c r="F1047" s="16" t="s">
        <v>11</v>
      </c>
      <c r="G1047" s="14" t="s">
        <v>30</v>
      </c>
      <c r="H1047" s="13" t="s">
        <v>5</v>
      </c>
      <c r="I1047" s="13" t="s">
        <v>140</v>
      </c>
      <c r="J1047" s="13"/>
      <c r="K1047" s="13"/>
      <c r="L1047" s="14">
        <v>27</v>
      </c>
      <c r="M1047" s="14" t="s">
        <v>15</v>
      </c>
      <c r="N1047" s="31" t="s">
        <v>65</v>
      </c>
      <c r="O1047" s="14" t="s">
        <v>1</v>
      </c>
      <c r="P1047" s="14" t="s">
        <v>35</v>
      </c>
      <c r="Q1047" s="31">
        <v>2304</v>
      </c>
      <c r="R1047" s="31">
        <v>576</v>
      </c>
      <c r="S1047" s="30">
        <v>6.0235294000000002E-2</v>
      </c>
      <c r="T1047" s="66">
        <f t="shared" si="144"/>
        <v>1.6263529380000001</v>
      </c>
      <c r="U1047" s="66">
        <f t="shared" si="145"/>
        <v>1.2105384467164838E-2</v>
      </c>
      <c r="V1047" s="38">
        <f t="shared" si="146"/>
        <v>0.15009141429508802</v>
      </c>
      <c r="W1047" s="54">
        <v>2.491752</v>
      </c>
      <c r="X1047" s="71" t="str">
        <f t="shared" si="152"/>
        <v>Q1 2024</v>
      </c>
      <c r="Y1047" s="21">
        <f t="shared" si="147"/>
        <v>3840</v>
      </c>
      <c r="Z1047" s="21">
        <f t="shared" si="148"/>
        <v>2160</v>
      </c>
      <c r="AA1047" s="57">
        <f t="shared" si="149"/>
        <v>200968.29721068247</v>
      </c>
      <c r="AB1047" s="59">
        <f t="shared" si="150"/>
        <v>1.7777777777777777</v>
      </c>
      <c r="AC1047" s="61">
        <f t="shared" si="151"/>
        <v>685.8</v>
      </c>
    </row>
    <row r="1048" spans="4:29">
      <c r="D1048" s="12">
        <v>1042</v>
      </c>
      <c r="E1048" s="36" t="s">
        <v>68</v>
      </c>
      <c r="F1048" s="16" t="s">
        <v>11</v>
      </c>
      <c r="G1048" s="14" t="s">
        <v>30</v>
      </c>
      <c r="H1048" s="13" t="s">
        <v>5</v>
      </c>
      <c r="I1048" s="13" t="s">
        <v>140</v>
      </c>
      <c r="J1048" s="13"/>
      <c r="K1048" s="13"/>
      <c r="L1048" s="14">
        <v>31.5</v>
      </c>
      <c r="M1048" s="14" t="s">
        <v>15</v>
      </c>
      <c r="N1048" s="31" t="s">
        <v>65</v>
      </c>
      <c r="O1048" s="14" t="s">
        <v>1</v>
      </c>
      <c r="P1048" s="14" t="s">
        <v>35</v>
      </c>
      <c r="Q1048" s="31">
        <v>4608</v>
      </c>
      <c r="R1048" s="31">
        <v>1152</v>
      </c>
      <c r="S1048" s="30">
        <v>9.0352941000000006E-2</v>
      </c>
      <c r="T1048" s="66">
        <f t="shared" si="144"/>
        <v>2.8461176415000002</v>
      </c>
      <c r="U1048" s="66">
        <f t="shared" si="145"/>
        <v>2.471515995379488E-2</v>
      </c>
      <c r="V1048" s="38">
        <f t="shared" si="146"/>
        <v>0.22513712144263201</v>
      </c>
      <c r="W1048" s="54">
        <v>2.491752</v>
      </c>
      <c r="X1048" s="71" t="str">
        <f t="shared" si="152"/>
        <v>Q1 2024</v>
      </c>
      <c r="Y1048" s="21">
        <f t="shared" si="147"/>
        <v>3840</v>
      </c>
      <c r="Z1048" s="21">
        <f t="shared" si="148"/>
        <v>2160</v>
      </c>
      <c r="AA1048" s="57">
        <f t="shared" si="149"/>
        <v>273540.18231454003</v>
      </c>
      <c r="AB1048" s="59">
        <f t="shared" si="150"/>
        <v>1.7777777777777777</v>
      </c>
      <c r="AC1048" s="61">
        <f t="shared" si="151"/>
        <v>800.09999999999991</v>
      </c>
    </row>
    <row r="1049" spans="4:29">
      <c r="D1049" s="12">
        <v>1043</v>
      </c>
      <c r="E1049" s="36" t="s">
        <v>68</v>
      </c>
      <c r="F1049" s="16" t="s">
        <v>11</v>
      </c>
      <c r="G1049" s="14" t="s">
        <v>30</v>
      </c>
      <c r="H1049" s="13" t="s">
        <v>5</v>
      </c>
      <c r="I1049" s="13" t="s">
        <v>135</v>
      </c>
      <c r="J1049" s="13" t="s">
        <v>225</v>
      </c>
      <c r="K1049" s="13" t="s">
        <v>95</v>
      </c>
      <c r="L1049" s="14">
        <v>27</v>
      </c>
      <c r="M1049" s="14" t="s">
        <v>15</v>
      </c>
      <c r="N1049" s="31" t="s">
        <v>65</v>
      </c>
      <c r="O1049" s="14" t="s">
        <v>2</v>
      </c>
      <c r="P1049" s="14" t="s">
        <v>35</v>
      </c>
      <c r="Q1049" s="31">
        <v>10368</v>
      </c>
      <c r="R1049" s="31">
        <v>1152</v>
      </c>
      <c r="S1049" s="30">
        <v>0.33882352900000001</v>
      </c>
      <c r="T1049" s="66">
        <f t="shared" si="144"/>
        <v>9.148235283</v>
      </c>
      <c r="U1049" s="66">
        <f t="shared" si="145"/>
        <v>6.8092787678044289E-2</v>
      </c>
      <c r="V1049" s="38">
        <f t="shared" si="146"/>
        <v>0.84426420603280805</v>
      </c>
      <c r="W1049" s="54">
        <v>2.491752</v>
      </c>
      <c r="X1049" s="71" t="str">
        <f t="shared" si="152"/>
        <v>Q1 2024</v>
      </c>
      <c r="Y1049" s="21">
        <f t="shared" si="147"/>
        <v>3840</v>
      </c>
      <c r="Z1049" s="21">
        <f t="shared" si="148"/>
        <v>2160</v>
      </c>
      <c r="AA1049" s="57">
        <f t="shared" si="149"/>
        <v>200968.29721068247</v>
      </c>
      <c r="AB1049" s="59">
        <f t="shared" si="150"/>
        <v>1.7777777777777777</v>
      </c>
      <c r="AC1049" s="61">
        <f t="shared" si="151"/>
        <v>685.8</v>
      </c>
    </row>
    <row r="1050" spans="4:29">
      <c r="D1050" s="12">
        <v>1044</v>
      </c>
      <c r="E1050" s="36" t="s">
        <v>68</v>
      </c>
      <c r="F1050" s="16" t="s">
        <v>11</v>
      </c>
      <c r="G1050" s="14" t="s">
        <v>30</v>
      </c>
      <c r="H1050" s="13" t="s">
        <v>5</v>
      </c>
      <c r="I1050" s="13" t="s">
        <v>135</v>
      </c>
      <c r="J1050" s="13" t="s">
        <v>197</v>
      </c>
      <c r="K1050" s="13" t="s">
        <v>95</v>
      </c>
      <c r="L1050" s="14">
        <v>27</v>
      </c>
      <c r="M1050" s="14" t="s">
        <v>15</v>
      </c>
      <c r="N1050" s="31" t="s">
        <v>65</v>
      </c>
      <c r="O1050" s="14" t="s">
        <v>2</v>
      </c>
      <c r="P1050" s="14" t="s">
        <v>35</v>
      </c>
      <c r="Q1050" s="31">
        <v>4608</v>
      </c>
      <c r="R1050" s="31">
        <v>1152</v>
      </c>
      <c r="S1050" s="30">
        <v>9.0352941000000006E-2</v>
      </c>
      <c r="T1050" s="66">
        <f t="shared" si="144"/>
        <v>2.4395294070000002</v>
      </c>
      <c r="U1050" s="66">
        <f t="shared" si="145"/>
        <v>1.8158076700747261E-2</v>
      </c>
      <c r="V1050" s="38">
        <f t="shared" si="146"/>
        <v>0.22513712144263201</v>
      </c>
      <c r="W1050" s="54">
        <v>2.491752</v>
      </c>
      <c r="X1050" s="71" t="str">
        <f t="shared" si="152"/>
        <v>Q1 2024</v>
      </c>
      <c r="Y1050" s="21">
        <f t="shared" si="147"/>
        <v>3840</v>
      </c>
      <c r="Z1050" s="21">
        <f t="shared" si="148"/>
        <v>2160</v>
      </c>
      <c r="AA1050" s="57">
        <f t="shared" si="149"/>
        <v>200968.29721068247</v>
      </c>
      <c r="AB1050" s="59">
        <f t="shared" si="150"/>
        <v>1.7777777777777777</v>
      </c>
      <c r="AC1050" s="61">
        <f t="shared" si="151"/>
        <v>685.8</v>
      </c>
    </row>
    <row r="1051" spans="4:29">
      <c r="D1051" s="12">
        <v>1045</v>
      </c>
      <c r="E1051" s="36" t="s">
        <v>68</v>
      </c>
      <c r="F1051" s="16" t="s">
        <v>11</v>
      </c>
      <c r="G1051" s="14" t="s">
        <v>30</v>
      </c>
      <c r="H1051" s="13" t="s">
        <v>5</v>
      </c>
      <c r="I1051" s="13" t="s">
        <v>135</v>
      </c>
      <c r="J1051" s="13" t="s">
        <v>198</v>
      </c>
      <c r="K1051" s="13" t="s">
        <v>95</v>
      </c>
      <c r="L1051" s="14">
        <v>31.5</v>
      </c>
      <c r="M1051" s="14" t="s">
        <v>15</v>
      </c>
      <c r="N1051" s="31" t="s">
        <v>65</v>
      </c>
      <c r="O1051" s="14" t="s">
        <v>2</v>
      </c>
      <c r="P1051" s="14" t="s">
        <v>35</v>
      </c>
      <c r="Q1051" s="31">
        <v>9216</v>
      </c>
      <c r="R1051" s="31">
        <v>1152</v>
      </c>
      <c r="S1051" s="30">
        <v>0.120470588</v>
      </c>
      <c r="T1051" s="66">
        <f t="shared" si="144"/>
        <v>3.7948235220000002</v>
      </c>
      <c r="U1051" s="66">
        <f t="shared" si="145"/>
        <v>3.2953546605059843E-2</v>
      </c>
      <c r="V1051" s="38">
        <f t="shared" si="146"/>
        <v>0.30018282859017603</v>
      </c>
      <c r="W1051" s="54">
        <v>2.491752</v>
      </c>
      <c r="X1051" s="71" t="str">
        <f t="shared" si="152"/>
        <v>Q1 2024</v>
      </c>
      <c r="Y1051" s="21">
        <f t="shared" si="147"/>
        <v>3840</v>
      </c>
      <c r="Z1051" s="21">
        <f t="shared" si="148"/>
        <v>2160</v>
      </c>
      <c r="AA1051" s="57">
        <f t="shared" si="149"/>
        <v>273540.18231454003</v>
      </c>
      <c r="AB1051" s="59">
        <f t="shared" si="150"/>
        <v>1.7777777777777777</v>
      </c>
      <c r="AC1051" s="61">
        <f t="shared" si="151"/>
        <v>800.09999999999991</v>
      </c>
    </row>
    <row r="1052" spans="4:29">
      <c r="D1052" s="12">
        <v>1046</v>
      </c>
      <c r="E1052" s="36" t="s">
        <v>68</v>
      </c>
      <c r="F1052" s="16" t="s">
        <v>11</v>
      </c>
      <c r="G1052" s="14" t="s">
        <v>30</v>
      </c>
      <c r="H1052" s="13" t="s">
        <v>5</v>
      </c>
      <c r="I1052" s="13" t="s">
        <v>135</v>
      </c>
      <c r="J1052" s="13" t="s">
        <v>210</v>
      </c>
      <c r="K1052" s="13" t="s">
        <v>95</v>
      </c>
      <c r="L1052" s="14">
        <v>34</v>
      </c>
      <c r="M1052" s="14" t="s">
        <v>117</v>
      </c>
      <c r="N1052" s="31" t="s">
        <v>65</v>
      </c>
      <c r="O1052" s="14" t="s">
        <v>2</v>
      </c>
      <c r="P1052" s="14" t="s">
        <v>35</v>
      </c>
      <c r="Q1052" s="31">
        <v>9216</v>
      </c>
      <c r="R1052" s="31">
        <v>1151</v>
      </c>
      <c r="S1052" s="30">
        <v>2.4094118000000001E-2</v>
      </c>
      <c r="T1052" s="66">
        <f t="shared" si="144"/>
        <v>0.81920001200000003</v>
      </c>
      <c r="U1052" s="66">
        <f t="shared" si="145"/>
        <v>6.400553538190688E-3</v>
      </c>
      <c r="V1052" s="38">
        <f t="shared" si="146"/>
        <v>6.0036566714735999E-2</v>
      </c>
      <c r="W1052" s="54">
        <v>2.491752</v>
      </c>
      <c r="X1052" s="71" t="str">
        <f t="shared" si="152"/>
        <v>Q1 2024</v>
      </c>
      <c r="Y1052" s="21">
        <f t="shared" si="147"/>
        <v>3440</v>
      </c>
      <c r="Z1052" s="21">
        <f t="shared" si="148"/>
        <v>1440</v>
      </c>
      <c r="AA1052" s="57">
        <f t="shared" si="149"/>
        <v>265647.97010584443</v>
      </c>
      <c r="AB1052" s="59">
        <f t="shared" si="150"/>
        <v>2.3888888888888888</v>
      </c>
      <c r="AC1052" s="61">
        <f t="shared" si="151"/>
        <v>863.59999999999991</v>
      </c>
    </row>
    <row r="1053" spans="4:29">
      <c r="D1053" s="12">
        <v>1047</v>
      </c>
      <c r="E1053" s="36" t="s">
        <v>68</v>
      </c>
      <c r="F1053" s="16" t="s">
        <v>11</v>
      </c>
      <c r="G1053" s="14" t="s">
        <v>30</v>
      </c>
      <c r="H1053" s="13" t="s">
        <v>5</v>
      </c>
      <c r="I1053" s="13" t="s">
        <v>144</v>
      </c>
      <c r="J1053" s="13" t="s">
        <v>284</v>
      </c>
      <c r="K1053" s="13" t="s">
        <v>43</v>
      </c>
      <c r="L1053" s="14">
        <v>27</v>
      </c>
      <c r="M1053" s="14" t="s">
        <v>15</v>
      </c>
      <c r="N1053" s="31" t="s">
        <v>65</v>
      </c>
      <c r="O1053" s="14" t="s">
        <v>1</v>
      </c>
      <c r="P1053" s="14" t="s">
        <v>35</v>
      </c>
      <c r="Q1053" s="31">
        <v>1536</v>
      </c>
      <c r="R1053" s="31">
        <v>384</v>
      </c>
      <c r="S1053" s="30">
        <v>6.0235294000000002E-2</v>
      </c>
      <c r="T1053" s="66">
        <f t="shared" si="144"/>
        <v>1.6263529380000001</v>
      </c>
      <c r="U1053" s="66">
        <f t="shared" si="145"/>
        <v>1.2105384467164838E-2</v>
      </c>
      <c r="V1053" s="38">
        <f t="shared" si="146"/>
        <v>0.15009141429508802</v>
      </c>
      <c r="W1053" s="54">
        <v>2.491752</v>
      </c>
      <c r="X1053" s="71" t="str">
        <f t="shared" si="152"/>
        <v>Q1 2024</v>
      </c>
      <c r="Y1053" s="21">
        <f t="shared" si="147"/>
        <v>3840</v>
      </c>
      <c r="Z1053" s="21">
        <f t="shared" si="148"/>
        <v>2160</v>
      </c>
      <c r="AA1053" s="57">
        <f t="shared" si="149"/>
        <v>200968.29721068247</v>
      </c>
      <c r="AB1053" s="59">
        <f t="shared" si="150"/>
        <v>1.7777777777777777</v>
      </c>
      <c r="AC1053" s="61">
        <f t="shared" si="151"/>
        <v>685.8</v>
      </c>
    </row>
    <row r="1054" spans="4:29">
      <c r="D1054" s="12">
        <v>1048</v>
      </c>
      <c r="E1054" s="36" t="s">
        <v>68</v>
      </c>
      <c r="F1054" s="16" t="s">
        <v>11</v>
      </c>
      <c r="G1054" s="14" t="s">
        <v>30</v>
      </c>
      <c r="H1054" s="13" t="s">
        <v>5</v>
      </c>
      <c r="I1054" s="13" t="s">
        <v>144</v>
      </c>
      <c r="J1054" s="13" t="s">
        <v>285</v>
      </c>
      <c r="K1054" s="13" t="s">
        <v>43</v>
      </c>
      <c r="L1054" s="14">
        <v>27</v>
      </c>
      <c r="M1054" s="14" t="s">
        <v>15</v>
      </c>
      <c r="N1054" s="31" t="s">
        <v>65</v>
      </c>
      <c r="O1054" s="14" t="s">
        <v>1</v>
      </c>
      <c r="P1054" s="14" t="s">
        <v>35</v>
      </c>
      <c r="Q1054" s="31">
        <v>2304</v>
      </c>
      <c r="R1054" s="31">
        <v>1152</v>
      </c>
      <c r="S1054" s="30">
        <v>4.5176471000000003E-2</v>
      </c>
      <c r="T1054" s="66">
        <f t="shared" si="144"/>
        <v>1.2197647170000001</v>
      </c>
      <c r="U1054" s="66">
        <f t="shared" si="145"/>
        <v>9.0790384508577793E-3</v>
      </c>
      <c r="V1054" s="38">
        <f t="shared" si="146"/>
        <v>0.112568561967192</v>
      </c>
      <c r="W1054" s="54">
        <v>2.491752</v>
      </c>
      <c r="X1054" s="71" t="str">
        <f t="shared" si="152"/>
        <v>Q1 2024</v>
      </c>
      <c r="Y1054" s="21">
        <f t="shared" si="147"/>
        <v>3840</v>
      </c>
      <c r="Z1054" s="21">
        <f t="shared" si="148"/>
        <v>2160</v>
      </c>
      <c r="AA1054" s="57">
        <f t="shared" si="149"/>
        <v>200968.29721068247</v>
      </c>
      <c r="AB1054" s="59">
        <f t="shared" si="150"/>
        <v>1.7777777777777777</v>
      </c>
      <c r="AC1054" s="61">
        <f t="shared" si="151"/>
        <v>685.8</v>
      </c>
    </row>
    <row r="1055" spans="4:29">
      <c r="D1055" s="12">
        <v>1049</v>
      </c>
      <c r="E1055" s="36" t="s">
        <v>68</v>
      </c>
      <c r="F1055" s="16" t="s">
        <v>11</v>
      </c>
      <c r="G1055" s="14" t="s">
        <v>30</v>
      </c>
      <c r="H1055" s="13" t="s">
        <v>5</v>
      </c>
      <c r="I1055" s="13" t="s">
        <v>144</v>
      </c>
      <c r="J1055" s="13" t="s">
        <v>286</v>
      </c>
      <c r="K1055" s="13" t="s">
        <v>43</v>
      </c>
      <c r="L1055" s="14">
        <v>31.5</v>
      </c>
      <c r="M1055" s="14" t="s">
        <v>15</v>
      </c>
      <c r="N1055" s="31" t="s">
        <v>65</v>
      </c>
      <c r="O1055" s="14" t="s">
        <v>1</v>
      </c>
      <c r="P1055" s="14" t="s">
        <v>35</v>
      </c>
      <c r="Q1055" s="31">
        <v>2304</v>
      </c>
      <c r="R1055" s="31">
        <v>1152</v>
      </c>
      <c r="S1055" s="30">
        <v>4.5176471000000003E-2</v>
      </c>
      <c r="T1055" s="66">
        <f t="shared" si="144"/>
        <v>1.4230588365000001</v>
      </c>
      <c r="U1055" s="66">
        <f t="shared" si="145"/>
        <v>1.235758011366753E-2</v>
      </c>
      <c r="V1055" s="38">
        <f t="shared" si="146"/>
        <v>0.112568561967192</v>
      </c>
      <c r="W1055" s="54">
        <v>2.491752</v>
      </c>
      <c r="X1055" s="71" t="str">
        <f t="shared" si="152"/>
        <v>Q1 2024</v>
      </c>
      <c r="Y1055" s="21">
        <f t="shared" si="147"/>
        <v>3840</v>
      </c>
      <c r="Z1055" s="21">
        <f t="shared" si="148"/>
        <v>2160</v>
      </c>
      <c r="AA1055" s="57">
        <f t="shared" si="149"/>
        <v>273540.18231454003</v>
      </c>
      <c r="AB1055" s="59">
        <f t="shared" si="150"/>
        <v>1.7777777777777777</v>
      </c>
      <c r="AC1055" s="61">
        <f t="shared" si="151"/>
        <v>800.09999999999991</v>
      </c>
    </row>
    <row r="1056" spans="4:29">
      <c r="D1056" s="12">
        <v>1050</v>
      </c>
      <c r="E1056" s="36" t="s">
        <v>68</v>
      </c>
      <c r="F1056" s="16" t="s">
        <v>11</v>
      </c>
      <c r="G1056" s="14" t="s">
        <v>30</v>
      </c>
      <c r="H1056" s="13" t="s">
        <v>5</v>
      </c>
      <c r="I1056" s="13" t="s">
        <v>145</v>
      </c>
      <c r="J1056" s="13"/>
      <c r="K1056" s="13" t="s">
        <v>43</v>
      </c>
      <c r="L1056" s="14">
        <v>27</v>
      </c>
      <c r="M1056" s="14" t="s">
        <v>15</v>
      </c>
      <c r="N1056" s="31" t="s">
        <v>65</v>
      </c>
      <c r="O1056" s="14" t="s">
        <v>1</v>
      </c>
      <c r="P1056" s="14" t="s">
        <v>35</v>
      </c>
      <c r="Q1056" s="31">
        <v>2304</v>
      </c>
      <c r="R1056" s="31">
        <v>1152</v>
      </c>
      <c r="S1056" s="30">
        <v>0.120470588</v>
      </c>
      <c r="T1056" s="66">
        <f t="shared" si="144"/>
        <v>3.2527058760000003</v>
      </c>
      <c r="U1056" s="66">
        <f t="shared" si="145"/>
        <v>2.4210768934329677E-2</v>
      </c>
      <c r="V1056" s="38">
        <f t="shared" si="146"/>
        <v>0.30018282859017603</v>
      </c>
      <c r="W1056" s="54">
        <v>2.491752</v>
      </c>
      <c r="X1056" s="71" t="str">
        <f t="shared" si="152"/>
        <v>Q1 2024</v>
      </c>
      <c r="Y1056" s="21">
        <f t="shared" si="147"/>
        <v>3840</v>
      </c>
      <c r="Z1056" s="21">
        <f t="shared" si="148"/>
        <v>2160</v>
      </c>
      <c r="AA1056" s="57">
        <f t="shared" si="149"/>
        <v>200968.29721068247</v>
      </c>
      <c r="AB1056" s="59">
        <f t="shared" si="150"/>
        <v>1.7777777777777777</v>
      </c>
      <c r="AC1056" s="61">
        <f t="shared" si="151"/>
        <v>685.8</v>
      </c>
    </row>
    <row r="1057" spans="4:29">
      <c r="D1057" s="12">
        <v>1051</v>
      </c>
      <c r="E1057" s="36" t="s">
        <v>68</v>
      </c>
      <c r="F1057" s="16" t="s">
        <v>11</v>
      </c>
      <c r="G1057" s="14" t="s">
        <v>30</v>
      </c>
      <c r="H1057" s="13" t="s">
        <v>5</v>
      </c>
      <c r="I1057" s="13" t="s">
        <v>145</v>
      </c>
      <c r="J1057" s="13"/>
      <c r="K1057" s="13" t="s">
        <v>43</v>
      </c>
      <c r="L1057" s="14">
        <v>31.5</v>
      </c>
      <c r="M1057" s="14" t="s">
        <v>15</v>
      </c>
      <c r="N1057" s="31" t="s">
        <v>65</v>
      </c>
      <c r="O1057" s="14" t="s">
        <v>1</v>
      </c>
      <c r="P1057" s="14" t="s">
        <v>35</v>
      </c>
      <c r="Q1057" s="31">
        <v>2304</v>
      </c>
      <c r="R1057" s="31">
        <v>1152</v>
      </c>
      <c r="S1057" s="30">
        <v>7.5294117999999993E-2</v>
      </c>
      <c r="T1057" s="66">
        <f t="shared" si="144"/>
        <v>2.3717647169999996</v>
      </c>
      <c r="U1057" s="66">
        <f t="shared" si="145"/>
        <v>2.0595966764932489E-2</v>
      </c>
      <c r="V1057" s="38">
        <f t="shared" si="146"/>
        <v>0.18761426911473597</v>
      </c>
      <c r="W1057" s="54">
        <v>2.491752</v>
      </c>
      <c r="X1057" s="71" t="str">
        <f t="shared" si="152"/>
        <v>Q1 2024</v>
      </c>
      <c r="Y1057" s="21">
        <f t="shared" si="147"/>
        <v>3840</v>
      </c>
      <c r="Z1057" s="21">
        <f t="shared" si="148"/>
        <v>2160</v>
      </c>
      <c r="AA1057" s="57">
        <f t="shared" si="149"/>
        <v>273540.18231454003</v>
      </c>
      <c r="AB1057" s="59">
        <f t="shared" si="150"/>
        <v>1.7777777777777777</v>
      </c>
      <c r="AC1057" s="61">
        <f t="shared" si="151"/>
        <v>800.09999999999991</v>
      </c>
    </row>
    <row r="1058" spans="4:29">
      <c r="D1058" s="12">
        <v>1052</v>
      </c>
      <c r="E1058" s="36" t="s">
        <v>68</v>
      </c>
      <c r="F1058" s="16" t="s">
        <v>11</v>
      </c>
      <c r="G1058" s="14" t="s">
        <v>30</v>
      </c>
      <c r="H1058" s="13" t="s">
        <v>5</v>
      </c>
      <c r="I1058" s="13" t="s">
        <v>145</v>
      </c>
      <c r="J1058" s="13" t="s">
        <v>211</v>
      </c>
      <c r="K1058" s="13"/>
      <c r="L1058" s="14">
        <v>34</v>
      </c>
      <c r="M1058" s="14" t="s">
        <v>117</v>
      </c>
      <c r="N1058" s="31" t="s">
        <v>65</v>
      </c>
      <c r="O1058" s="14" t="s">
        <v>1</v>
      </c>
      <c r="P1058" s="14" t="s">
        <v>35</v>
      </c>
      <c r="Q1058" s="31">
        <v>2304</v>
      </c>
      <c r="R1058" s="31">
        <v>1152</v>
      </c>
      <c r="S1058" s="30">
        <v>6.0235289999999997E-3</v>
      </c>
      <c r="T1058" s="66">
        <f t="shared" si="144"/>
        <v>0.20479998599999999</v>
      </c>
      <c r="U1058" s="66">
        <f t="shared" si="145"/>
        <v>1.6001382517236869E-3</v>
      </c>
      <c r="V1058" s="38">
        <f t="shared" si="146"/>
        <v>1.5009140432807998E-2</v>
      </c>
      <c r="W1058" s="54">
        <v>2.491752</v>
      </c>
      <c r="X1058" s="71" t="str">
        <f t="shared" si="152"/>
        <v>Q1 2024</v>
      </c>
      <c r="Y1058" s="21">
        <f t="shared" si="147"/>
        <v>3440</v>
      </c>
      <c r="Z1058" s="21">
        <f t="shared" si="148"/>
        <v>1440</v>
      </c>
      <c r="AA1058" s="57">
        <f t="shared" si="149"/>
        <v>265647.97010584443</v>
      </c>
      <c r="AB1058" s="59">
        <f t="shared" si="150"/>
        <v>2.3888888888888888</v>
      </c>
      <c r="AC1058" s="61">
        <f t="shared" si="151"/>
        <v>863.59999999999991</v>
      </c>
    </row>
    <row r="1059" spans="4:29">
      <c r="D1059" s="12">
        <v>1053</v>
      </c>
      <c r="E1059" s="36" t="s">
        <v>68</v>
      </c>
      <c r="F1059" s="16" t="s">
        <v>11</v>
      </c>
      <c r="G1059" s="14" t="s">
        <v>30</v>
      </c>
      <c r="H1059" s="13" t="s">
        <v>5</v>
      </c>
      <c r="I1059" s="13" t="s">
        <v>192</v>
      </c>
      <c r="J1059" s="13" t="s">
        <v>193</v>
      </c>
      <c r="K1059" s="13" t="s">
        <v>194</v>
      </c>
      <c r="L1059" s="14">
        <v>27</v>
      </c>
      <c r="M1059" s="14" t="s">
        <v>15</v>
      </c>
      <c r="N1059" s="31" t="s">
        <v>65</v>
      </c>
      <c r="O1059" s="14" t="s">
        <v>1</v>
      </c>
      <c r="P1059" s="14" t="s">
        <v>35</v>
      </c>
      <c r="Q1059" s="31">
        <v>2304</v>
      </c>
      <c r="R1059" s="31">
        <v>1152</v>
      </c>
      <c r="S1059" s="30">
        <v>1.5058824E-2</v>
      </c>
      <c r="T1059" s="66">
        <f t="shared" si="144"/>
        <v>0.40658824799999999</v>
      </c>
      <c r="U1059" s="66">
        <f t="shared" si="145"/>
        <v>3.0263462172753584E-3</v>
      </c>
      <c r="V1059" s="38">
        <f t="shared" si="146"/>
        <v>3.7522854819647997E-2</v>
      </c>
      <c r="W1059" s="54">
        <v>2.491752</v>
      </c>
      <c r="X1059" s="71" t="str">
        <f t="shared" si="152"/>
        <v>Q1 2024</v>
      </c>
      <c r="Y1059" s="21">
        <f t="shared" si="147"/>
        <v>3840</v>
      </c>
      <c r="Z1059" s="21">
        <f t="shared" si="148"/>
        <v>2160</v>
      </c>
      <c r="AA1059" s="57">
        <f t="shared" si="149"/>
        <v>200968.29721068247</v>
      </c>
      <c r="AB1059" s="59">
        <f t="shared" si="150"/>
        <v>1.7777777777777777</v>
      </c>
      <c r="AC1059" s="61">
        <f t="shared" si="151"/>
        <v>685.8</v>
      </c>
    </row>
    <row r="1060" spans="4:29">
      <c r="D1060" s="12">
        <v>1054</v>
      </c>
      <c r="E1060" s="36" t="s">
        <v>68</v>
      </c>
      <c r="F1060" s="16" t="s">
        <v>11</v>
      </c>
      <c r="G1060" s="14" t="s">
        <v>30</v>
      </c>
      <c r="H1060" s="13" t="s">
        <v>5</v>
      </c>
      <c r="I1060" s="13" t="s">
        <v>166</v>
      </c>
      <c r="J1060" s="13" t="s">
        <v>287</v>
      </c>
      <c r="K1060" s="13" t="s">
        <v>167</v>
      </c>
      <c r="L1060" s="14">
        <v>27</v>
      </c>
      <c r="M1060" s="14" t="s">
        <v>143</v>
      </c>
      <c r="N1060" s="31">
        <v>1000000</v>
      </c>
      <c r="O1060" s="14" t="s">
        <v>1</v>
      </c>
      <c r="P1060" s="14" t="s">
        <v>35</v>
      </c>
      <c r="Q1060" s="31">
        <v>2304</v>
      </c>
      <c r="R1060" s="31">
        <v>1152</v>
      </c>
      <c r="S1060" s="30">
        <v>6.0235294000000002E-2</v>
      </c>
      <c r="T1060" s="66">
        <f t="shared" si="144"/>
        <v>1.6263529380000001</v>
      </c>
      <c r="U1060" s="66">
        <f t="shared" si="145"/>
        <v>1.2105384467164838E-2</v>
      </c>
      <c r="V1060" s="38">
        <f t="shared" si="146"/>
        <v>0.15009141429508802</v>
      </c>
      <c r="W1060" s="54">
        <v>2.491752</v>
      </c>
      <c r="X1060" s="71" t="str">
        <f t="shared" si="152"/>
        <v>Q1 2024</v>
      </c>
      <c r="Y1060" s="21">
        <f t="shared" si="147"/>
        <v>2560</v>
      </c>
      <c r="Z1060" s="21">
        <f t="shared" si="148"/>
        <v>1440</v>
      </c>
      <c r="AA1060" s="57">
        <f t="shared" si="149"/>
        <v>200968.29721068247</v>
      </c>
      <c r="AB1060" s="59">
        <f t="shared" si="150"/>
        <v>1.7777777777777777</v>
      </c>
      <c r="AC1060" s="61">
        <f t="shared" si="151"/>
        <v>685.8</v>
      </c>
    </row>
    <row r="1061" spans="4:29">
      <c r="D1061" s="12">
        <v>1055</v>
      </c>
      <c r="E1061" s="36" t="s">
        <v>68</v>
      </c>
      <c r="F1061" s="16" t="s">
        <v>11</v>
      </c>
      <c r="G1061" s="14" t="s">
        <v>30</v>
      </c>
      <c r="H1061" s="13" t="s">
        <v>5</v>
      </c>
      <c r="I1061" s="13" t="s">
        <v>166</v>
      </c>
      <c r="J1061" s="13" t="s">
        <v>189</v>
      </c>
      <c r="K1061" s="13" t="s">
        <v>95</v>
      </c>
      <c r="L1061" s="14">
        <v>31.5</v>
      </c>
      <c r="M1061" s="14" t="s">
        <v>15</v>
      </c>
      <c r="N1061" s="31">
        <v>1000000</v>
      </c>
      <c r="O1061" s="14" t="s">
        <v>1</v>
      </c>
      <c r="P1061" s="14" t="s">
        <v>35</v>
      </c>
      <c r="Q1061" s="31">
        <v>2304</v>
      </c>
      <c r="R1061" s="31">
        <v>1152</v>
      </c>
      <c r="S1061" s="30">
        <v>1.5058824E-2</v>
      </c>
      <c r="T1061" s="66">
        <f t="shared" si="144"/>
        <v>0.47435295599999999</v>
      </c>
      <c r="U1061" s="66">
        <f t="shared" si="145"/>
        <v>4.1191934624025704E-3</v>
      </c>
      <c r="V1061" s="38">
        <f t="shared" si="146"/>
        <v>3.7522854819647997E-2</v>
      </c>
      <c r="W1061" s="54">
        <v>2.491752</v>
      </c>
      <c r="X1061" s="71" t="str">
        <f t="shared" si="152"/>
        <v>Q1 2024</v>
      </c>
      <c r="Y1061" s="21">
        <f t="shared" si="147"/>
        <v>3840</v>
      </c>
      <c r="Z1061" s="21">
        <f t="shared" si="148"/>
        <v>2160</v>
      </c>
      <c r="AA1061" s="57">
        <f t="shared" si="149"/>
        <v>273540.18231454003</v>
      </c>
      <c r="AB1061" s="59">
        <f t="shared" si="150"/>
        <v>1.7777777777777777</v>
      </c>
      <c r="AC1061" s="61">
        <f t="shared" si="151"/>
        <v>800.09999999999991</v>
      </c>
    </row>
    <row r="1062" spans="4:29">
      <c r="D1062" s="12">
        <v>1056</v>
      </c>
      <c r="E1062" s="36" t="s">
        <v>68</v>
      </c>
      <c r="F1062" s="16" t="s">
        <v>11</v>
      </c>
      <c r="G1062" s="14" t="s">
        <v>30</v>
      </c>
      <c r="H1062" s="13" t="s">
        <v>5</v>
      </c>
      <c r="I1062" s="13" t="s">
        <v>166</v>
      </c>
      <c r="J1062" s="13" t="s">
        <v>288</v>
      </c>
      <c r="K1062" s="13" t="s">
        <v>43</v>
      </c>
      <c r="L1062" s="14">
        <v>34</v>
      </c>
      <c r="M1062" s="14" t="s">
        <v>117</v>
      </c>
      <c r="N1062" s="31">
        <v>1000000</v>
      </c>
      <c r="O1062" s="14" t="s">
        <v>1</v>
      </c>
      <c r="P1062" s="14" t="s">
        <v>35</v>
      </c>
      <c r="Q1062" s="31">
        <v>2304</v>
      </c>
      <c r="R1062" s="31">
        <v>1152</v>
      </c>
      <c r="S1062" s="30">
        <v>3.0117647000000001E-2</v>
      </c>
      <c r="T1062" s="66">
        <f t="shared" si="144"/>
        <v>1.0239999980000001</v>
      </c>
      <c r="U1062" s="66">
        <f t="shared" si="145"/>
        <v>8.000691789914376E-3</v>
      </c>
      <c r="V1062" s="38">
        <f t="shared" si="146"/>
        <v>7.5045707147544008E-2</v>
      </c>
      <c r="W1062" s="54">
        <v>2.491752</v>
      </c>
      <c r="X1062" s="71" t="str">
        <f t="shared" si="152"/>
        <v>Q1 2024</v>
      </c>
      <c r="Y1062" s="21">
        <f t="shared" si="147"/>
        <v>3440</v>
      </c>
      <c r="Z1062" s="21">
        <f t="shared" si="148"/>
        <v>1440</v>
      </c>
      <c r="AA1062" s="57">
        <f t="shared" si="149"/>
        <v>265647.97010584443</v>
      </c>
      <c r="AB1062" s="59">
        <f t="shared" si="150"/>
        <v>2.3888888888888888</v>
      </c>
      <c r="AC1062" s="61">
        <f t="shared" si="151"/>
        <v>863.59999999999991</v>
      </c>
    </row>
    <row r="1063" spans="4:29">
      <c r="D1063" s="12">
        <v>1057</v>
      </c>
      <c r="E1063" s="36" t="s">
        <v>68</v>
      </c>
      <c r="F1063" s="16" t="s">
        <v>11</v>
      </c>
      <c r="G1063" s="14" t="s">
        <v>30</v>
      </c>
      <c r="H1063" s="13" t="s">
        <v>5</v>
      </c>
      <c r="I1063" s="13" t="s">
        <v>182</v>
      </c>
      <c r="J1063" s="13" t="s">
        <v>183</v>
      </c>
      <c r="K1063" s="13" t="s">
        <v>98</v>
      </c>
      <c r="L1063" s="14">
        <v>27</v>
      </c>
      <c r="M1063" s="14" t="s">
        <v>143</v>
      </c>
      <c r="N1063" s="31" t="s">
        <v>65</v>
      </c>
      <c r="O1063" s="14" t="s">
        <v>1</v>
      </c>
      <c r="P1063" s="14" t="s">
        <v>35</v>
      </c>
      <c r="Q1063" s="31">
        <v>5000</v>
      </c>
      <c r="R1063" s="31">
        <v>1152</v>
      </c>
      <c r="S1063" s="30">
        <v>6.5359476999999999E-2</v>
      </c>
      <c r="T1063" s="66">
        <f t="shared" si="144"/>
        <v>1.7647058790000001</v>
      </c>
      <c r="U1063" s="66">
        <f t="shared" si="145"/>
        <v>1.3135182799270766E-2</v>
      </c>
      <c r="V1063" s="38">
        <f t="shared" si="146"/>
        <v>0.16285960753370399</v>
      </c>
      <c r="W1063" s="54">
        <v>2.491752</v>
      </c>
      <c r="X1063" s="71" t="str">
        <f t="shared" si="152"/>
        <v>Q1 2024</v>
      </c>
      <c r="Y1063" s="21">
        <f t="shared" si="147"/>
        <v>2560</v>
      </c>
      <c r="Z1063" s="21">
        <f t="shared" si="148"/>
        <v>1440</v>
      </c>
      <c r="AA1063" s="57">
        <f t="shared" si="149"/>
        <v>200968.29721068247</v>
      </c>
      <c r="AB1063" s="59">
        <f t="shared" si="150"/>
        <v>1.7777777777777777</v>
      </c>
      <c r="AC1063" s="61">
        <f t="shared" si="151"/>
        <v>685.8</v>
      </c>
    </row>
    <row r="1064" spans="4:29">
      <c r="D1064" s="12">
        <v>1058</v>
      </c>
      <c r="E1064" s="36" t="s">
        <v>68</v>
      </c>
      <c r="F1064" s="16" t="s">
        <v>11</v>
      </c>
      <c r="G1064" s="14" t="s">
        <v>30</v>
      </c>
      <c r="H1064" s="13" t="s">
        <v>5</v>
      </c>
      <c r="I1064" s="13" t="s">
        <v>182</v>
      </c>
      <c r="J1064" s="13" t="s">
        <v>209</v>
      </c>
      <c r="K1064" s="13"/>
      <c r="L1064" s="14">
        <v>27</v>
      </c>
      <c r="M1064" s="14" t="s">
        <v>143</v>
      </c>
      <c r="N1064" s="31">
        <v>1000000</v>
      </c>
      <c r="O1064" s="14" t="s">
        <v>1</v>
      </c>
      <c r="P1064" s="14" t="s">
        <v>35</v>
      </c>
      <c r="Q1064" s="31">
        <v>5000</v>
      </c>
      <c r="R1064" s="31">
        <v>1152</v>
      </c>
      <c r="S1064" s="30">
        <v>1.9607843E-2</v>
      </c>
      <c r="T1064" s="66">
        <f t="shared" si="144"/>
        <v>0.52941176099999998</v>
      </c>
      <c r="U1064" s="66">
        <f t="shared" si="145"/>
        <v>3.9405548196844E-3</v>
      </c>
      <c r="V1064" s="38">
        <f t="shared" si="146"/>
        <v>4.8857882010936E-2</v>
      </c>
      <c r="W1064" s="54">
        <v>2.491752</v>
      </c>
      <c r="X1064" s="71" t="str">
        <f t="shared" si="152"/>
        <v>Q1 2024</v>
      </c>
      <c r="Y1064" s="21">
        <f t="shared" si="147"/>
        <v>2560</v>
      </c>
      <c r="Z1064" s="21">
        <f t="shared" si="148"/>
        <v>1440</v>
      </c>
      <c r="AA1064" s="57">
        <f t="shared" si="149"/>
        <v>200968.29721068247</v>
      </c>
      <c r="AB1064" s="59">
        <f t="shared" si="150"/>
        <v>1.7777777777777777</v>
      </c>
      <c r="AC1064" s="61">
        <f t="shared" si="151"/>
        <v>685.8</v>
      </c>
    </row>
    <row r="1065" spans="4:29">
      <c r="D1065" s="12">
        <v>1059</v>
      </c>
      <c r="E1065" s="36" t="s">
        <v>68</v>
      </c>
      <c r="F1065" s="16" t="s">
        <v>11</v>
      </c>
      <c r="G1065" s="14" t="s">
        <v>30</v>
      </c>
      <c r="H1065" s="13" t="s">
        <v>5</v>
      </c>
      <c r="I1065" s="13" t="s">
        <v>58</v>
      </c>
      <c r="J1065" s="13" t="s">
        <v>188</v>
      </c>
      <c r="K1065" s="13" t="s">
        <v>95</v>
      </c>
      <c r="L1065" s="14">
        <v>27</v>
      </c>
      <c r="M1065" s="14" t="s">
        <v>143</v>
      </c>
      <c r="N1065" s="31" t="s">
        <v>65</v>
      </c>
      <c r="O1065" s="14" t="s">
        <v>1</v>
      </c>
      <c r="P1065" s="14" t="s">
        <v>35</v>
      </c>
      <c r="Q1065" s="31">
        <v>5000</v>
      </c>
      <c r="R1065" s="31">
        <v>1152</v>
      </c>
      <c r="S1065" s="30">
        <v>9.8039215999999998E-2</v>
      </c>
      <c r="T1065" s="66">
        <f t="shared" si="144"/>
        <v>2.6470588319999999</v>
      </c>
      <c r="U1065" s="66">
        <f t="shared" si="145"/>
        <v>1.9702774299390297E-2</v>
      </c>
      <c r="V1065" s="38">
        <f t="shared" si="146"/>
        <v>0.24428941254643199</v>
      </c>
      <c r="W1065" s="54">
        <v>2.491752</v>
      </c>
      <c r="X1065" s="71" t="str">
        <f t="shared" si="152"/>
        <v>Q1 2024</v>
      </c>
      <c r="Y1065" s="21">
        <f t="shared" si="147"/>
        <v>2560</v>
      </c>
      <c r="Z1065" s="21">
        <f t="shared" si="148"/>
        <v>1440</v>
      </c>
      <c r="AA1065" s="57">
        <f t="shared" si="149"/>
        <v>200968.29721068247</v>
      </c>
      <c r="AB1065" s="59">
        <f t="shared" si="150"/>
        <v>1.7777777777777777</v>
      </c>
      <c r="AC1065" s="61">
        <f t="shared" si="151"/>
        <v>685.8</v>
      </c>
    </row>
    <row r="1066" spans="4:29">
      <c r="D1066" s="12">
        <v>1060</v>
      </c>
      <c r="E1066" s="36" t="s">
        <v>68</v>
      </c>
      <c r="F1066" s="16" t="s">
        <v>11</v>
      </c>
      <c r="G1066" s="14" t="s">
        <v>30</v>
      </c>
      <c r="H1066" s="13" t="s">
        <v>5</v>
      </c>
      <c r="I1066" s="13" t="s">
        <v>76</v>
      </c>
      <c r="J1066" s="13"/>
      <c r="K1066" s="13"/>
      <c r="L1066" s="14">
        <v>27</v>
      </c>
      <c r="M1066" s="14" t="s">
        <v>15</v>
      </c>
      <c r="N1066" s="31">
        <v>1000000</v>
      </c>
      <c r="O1066" s="14" t="s">
        <v>1</v>
      </c>
      <c r="P1066" s="14" t="s">
        <v>35</v>
      </c>
      <c r="Q1066" s="31">
        <v>5000</v>
      </c>
      <c r="R1066" s="31">
        <v>1152</v>
      </c>
      <c r="S1066" s="30">
        <v>0.196078431</v>
      </c>
      <c r="T1066" s="66">
        <f t="shared" si="144"/>
        <v>5.2941176370000003</v>
      </c>
      <c r="U1066" s="66">
        <f t="shared" si="145"/>
        <v>3.9405548397812296E-2</v>
      </c>
      <c r="V1066" s="38">
        <f t="shared" si="146"/>
        <v>0.48857882260111196</v>
      </c>
      <c r="W1066" s="54">
        <v>2.491752</v>
      </c>
      <c r="X1066" s="71" t="str">
        <f t="shared" si="152"/>
        <v>Q1 2024</v>
      </c>
      <c r="Y1066" s="21">
        <f t="shared" si="147"/>
        <v>3840</v>
      </c>
      <c r="Z1066" s="21">
        <f t="shared" si="148"/>
        <v>2160</v>
      </c>
      <c r="AA1066" s="57">
        <f t="shared" si="149"/>
        <v>200968.29721068247</v>
      </c>
      <c r="AB1066" s="59">
        <f t="shared" si="150"/>
        <v>1.7777777777777777</v>
      </c>
      <c r="AC1066" s="61">
        <f t="shared" si="151"/>
        <v>685.8</v>
      </c>
    </row>
    <row r="1067" spans="4:29">
      <c r="D1067" s="12">
        <v>1061</v>
      </c>
      <c r="E1067" s="36" t="s">
        <v>68</v>
      </c>
      <c r="F1067" s="16" t="s">
        <v>11</v>
      </c>
      <c r="G1067" s="14" t="s">
        <v>30</v>
      </c>
      <c r="H1067" s="13" t="s">
        <v>5</v>
      </c>
      <c r="I1067" s="13" t="s">
        <v>76</v>
      </c>
      <c r="J1067" s="13"/>
      <c r="K1067" s="13"/>
      <c r="L1067" s="14">
        <v>31.5</v>
      </c>
      <c r="M1067" s="14" t="s">
        <v>15</v>
      </c>
      <c r="N1067" s="31" t="s">
        <v>65</v>
      </c>
      <c r="O1067" s="14" t="s">
        <v>1</v>
      </c>
      <c r="P1067" s="14" t="s">
        <v>35</v>
      </c>
      <c r="Q1067" s="31">
        <v>5000</v>
      </c>
      <c r="R1067" s="31">
        <v>1152</v>
      </c>
      <c r="S1067" s="30">
        <v>0.52941176499999998</v>
      </c>
      <c r="T1067" s="66">
        <f t="shared" si="144"/>
        <v>16.6764705975</v>
      </c>
      <c r="U1067" s="66">
        <f t="shared" si="145"/>
        <v>0.14481539071756241</v>
      </c>
      <c r="V1067" s="38">
        <f t="shared" si="146"/>
        <v>1.3191628242622799</v>
      </c>
      <c r="W1067" s="54">
        <v>2.491752</v>
      </c>
      <c r="X1067" s="71" t="str">
        <f t="shared" si="152"/>
        <v>Q1 2024</v>
      </c>
      <c r="Y1067" s="21">
        <f t="shared" si="147"/>
        <v>3840</v>
      </c>
      <c r="Z1067" s="21">
        <f t="shared" si="148"/>
        <v>2160</v>
      </c>
      <c r="AA1067" s="57">
        <f t="shared" si="149"/>
        <v>273540.18231454003</v>
      </c>
      <c r="AB1067" s="59">
        <f t="shared" si="150"/>
        <v>1.7777777777777777</v>
      </c>
      <c r="AC1067" s="61">
        <f t="shared" si="151"/>
        <v>800.09999999999991</v>
      </c>
    </row>
    <row r="1068" spans="4:29">
      <c r="D1068" s="12">
        <v>1062</v>
      </c>
      <c r="E1068" s="36" t="s">
        <v>68</v>
      </c>
      <c r="F1068" s="16" t="s">
        <v>11</v>
      </c>
      <c r="G1068" s="14" t="s">
        <v>30</v>
      </c>
      <c r="H1068" s="13" t="s">
        <v>5</v>
      </c>
      <c r="I1068" s="13" t="s">
        <v>76</v>
      </c>
      <c r="J1068" s="13"/>
      <c r="K1068" s="13"/>
      <c r="L1068" s="14">
        <v>49</v>
      </c>
      <c r="M1068" s="14" t="s">
        <v>99</v>
      </c>
      <c r="N1068" s="31">
        <v>1000000</v>
      </c>
      <c r="O1068" s="14" t="s">
        <v>1</v>
      </c>
      <c r="P1068" s="14" t="s">
        <v>35</v>
      </c>
      <c r="Q1068" s="31">
        <v>5000</v>
      </c>
      <c r="R1068" s="31">
        <v>1152</v>
      </c>
      <c r="S1068" s="30">
        <v>0.117647059</v>
      </c>
      <c r="T1068" s="66">
        <f t="shared" si="144"/>
        <v>5.7647058910000002</v>
      </c>
      <c r="U1068" s="66">
        <f t="shared" si="145"/>
        <v>4.7497513840743195E-2</v>
      </c>
      <c r="V1068" s="38">
        <f t="shared" si="146"/>
        <v>0.29314729455736799</v>
      </c>
      <c r="W1068" s="54">
        <v>2.491752</v>
      </c>
      <c r="X1068" s="71" t="str">
        <f t="shared" si="152"/>
        <v>Q1 2024</v>
      </c>
      <c r="Y1068" s="21">
        <f t="shared" si="147"/>
        <v>5120</v>
      </c>
      <c r="Z1068" s="21">
        <f t="shared" si="148"/>
        <v>1440</v>
      </c>
      <c r="AA1068" s="57">
        <f t="shared" si="149"/>
        <v>403728.86704072385</v>
      </c>
      <c r="AB1068" s="59">
        <f t="shared" si="150"/>
        <v>3.5555555555555554</v>
      </c>
      <c r="AC1068" s="61">
        <f t="shared" si="151"/>
        <v>1244.5999999999999</v>
      </c>
    </row>
    <row r="1069" spans="4:29">
      <c r="D1069" s="12">
        <v>1063</v>
      </c>
      <c r="E1069" s="36" t="s">
        <v>68</v>
      </c>
      <c r="F1069" s="16" t="s">
        <v>11</v>
      </c>
      <c r="G1069" s="14" t="s">
        <v>30</v>
      </c>
      <c r="H1069" s="13" t="s">
        <v>6</v>
      </c>
      <c r="I1069" s="13" t="s">
        <v>125</v>
      </c>
      <c r="J1069" s="13"/>
      <c r="K1069" s="13" t="s">
        <v>123</v>
      </c>
      <c r="L1069" s="14">
        <v>55</v>
      </c>
      <c r="M1069" s="14" t="s">
        <v>15</v>
      </c>
      <c r="N1069" s="31">
        <v>1000000</v>
      </c>
      <c r="O1069" s="14" t="s">
        <v>1</v>
      </c>
      <c r="P1069" s="14" t="s">
        <v>35</v>
      </c>
      <c r="Q1069" s="31">
        <v>4000</v>
      </c>
      <c r="R1069" s="31">
        <v>500</v>
      </c>
      <c r="S1069" s="30">
        <v>4.9273203000000002E-2</v>
      </c>
      <c r="T1069" s="66">
        <f t="shared" si="144"/>
        <v>2.7100261649999999</v>
      </c>
      <c r="U1069" s="66">
        <f t="shared" si="145"/>
        <v>4.109000536036287E-2</v>
      </c>
      <c r="V1069" s="38">
        <f t="shared" si="146"/>
        <v>0.122776602121656</v>
      </c>
      <c r="W1069" s="54">
        <v>2.491752</v>
      </c>
      <c r="X1069" s="71" t="str">
        <f t="shared" si="152"/>
        <v>Q1 2024</v>
      </c>
      <c r="Y1069" s="21">
        <f t="shared" si="147"/>
        <v>3840</v>
      </c>
      <c r="Z1069" s="21">
        <f t="shared" si="148"/>
        <v>2160</v>
      </c>
      <c r="AA1069" s="57">
        <f t="shared" si="149"/>
        <v>833921.94658753707</v>
      </c>
      <c r="AB1069" s="59">
        <f t="shared" si="150"/>
        <v>1.7777777777777777</v>
      </c>
      <c r="AC1069" s="61">
        <f t="shared" si="151"/>
        <v>1397</v>
      </c>
    </row>
    <row r="1070" spans="4:29">
      <c r="D1070" s="12">
        <v>1064</v>
      </c>
      <c r="E1070" s="36" t="s">
        <v>68</v>
      </c>
      <c r="F1070" s="16" t="s">
        <v>11</v>
      </c>
      <c r="G1070" s="14" t="s">
        <v>30</v>
      </c>
      <c r="H1070" s="13" t="s">
        <v>6</v>
      </c>
      <c r="I1070" s="13" t="s">
        <v>125</v>
      </c>
      <c r="J1070" s="13"/>
      <c r="K1070" s="13" t="s">
        <v>123</v>
      </c>
      <c r="L1070" s="14">
        <v>65</v>
      </c>
      <c r="M1070" s="14" t="s">
        <v>15</v>
      </c>
      <c r="N1070" s="31">
        <v>1000000</v>
      </c>
      <c r="O1070" s="14" t="s">
        <v>2</v>
      </c>
      <c r="P1070" s="14" t="s">
        <v>35</v>
      </c>
      <c r="Q1070" s="31">
        <v>16384</v>
      </c>
      <c r="R1070" s="31">
        <v>1000</v>
      </c>
      <c r="S1070" s="30">
        <v>0.14231592200000001</v>
      </c>
      <c r="T1070" s="66">
        <f t="shared" si="144"/>
        <v>9.2505349300000006</v>
      </c>
      <c r="U1070" s="66">
        <f t="shared" si="145"/>
        <v>0.16576018718251387</v>
      </c>
      <c r="V1070" s="38">
        <f t="shared" si="146"/>
        <v>0.35461598327534405</v>
      </c>
      <c r="W1070" s="54">
        <v>2.491752</v>
      </c>
      <c r="X1070" s="71" t="str">
        <f t="shared" si="152"/>
        <v>Q1 2024</v>
      </c>
      <c r="Y1070" s="21">
        <f t="shared" si="147"/>
        <v>3840</v>
      </c>
      <c r="Z1070" s="21">
        <f t="shared" si="148"/>
        <v>2160</v>
      </c>
      <c r="AA1070" s="57">
        <f t="shared" si="149"/>
        <v>1164733.9584569733</v>
      </c>
      <c r="AB1070" s="59">
        <f t="shared" si="150"/>
        <v>1.7777777777777777</v>
      </c>
      <c r="AC1070" s="61">
        <f t="shared" si="151"/>
        <v>1651</v>
      </c>
    </row>
    <row r="1071" spans="4:29">
      <c r="D1071" s="12">
        <v>1065</v>
      </c>
      <c r="E1071" s="36" t="s">
        <v>68</v>
      </c>
      <c r="F1071" s="16" t="s">
        <v>11</v>
      </c>
      <c r="G1071" s="14" t="s">
        <v>30</v>
      </c>
      <c r="H1071" s="13" t="s">
        <v>6</v>
      </c>
      <c r="I1071" s="13" t="s">
        <v>125</v>
      </c>
      <c r="J1071" s="13"/>
      <c r="K1071" s="13" t="s">
        <v>123</v>
      </c>
      <c r="L1071" s="14">
        <v>75</v>
      </c>
      <c r="M1071" s="14" t="s">
        <v>15</v>
      </c>
      <c r="N1071" s="31">
        <v>1000000</v>
      </c>
      <c r="O1071" s="14" t="s">
        <v>2</v>
      </c>
      <c r="P1071" s="14" t="s">
        <v>35</v>
      </c>
      <c r="Q1071" s="31">
        <v>12000</v>
      </c>
      <c r="R1071" s="31">
        <v>1000</v>
      </c>
      <c r="S1071" s="30">
        <v>5.3615686000000003E-2</v>
      </c>
      <c r="T1071" s="66">
        <f t="shared" si="144"/>
        <v>4.0211764500000005</v>
      </c>
      <c r="U1071" s="66">
        <f t="shared" si="145"/>
        <v>8.3140841969156082E-2</v>
      </c>
      <c r="V1071" s="38">
        <f t="shared" si="146"/>
        <v>0.13359699282187201</v>
      </c>
      <c r="W1071" s="54">
        <v>2.491752</v>
      </c>
      <c r="X1071" s="71" t="str">
        <f t="shared" si="152"/>
        <v>Q1 2024</v>
      </c>
      <c r="Y1071" s="21">
        <f t="shared" si="147"/>
        <v>3840</v>
      </c>
      <c r="Z1071" s="21">
        <f t="shared" si="148"/>
        <v>2160</v>
      </c>
      <c r="AA1071" s="57">
        <f t="shared" si="149"/>
        <v>1550681.3056379822</v>
      </c>
      <c r="AB1071" s="59">
        <f t="shared" si="150"/>
        <v>1.7777777777777777</v>
      </c>
      <c r="AC1071" s="61">
        <f t="shared" si="151"/>
        <v>1905</v>
      </c>
    </row>
    <row r="1072" spans="4:29">
      <c r="D1072" s="12">
        <v>1066</v>
      </c>
      <c r="E1072" s="36" t="s">
        <v>68</v>
      </c>
      <c r="F1072" s="16" t="s">
        <v>11</v>
      </c>
      <c r="G1072" s="14" t="s">
        <v>30</v>
      </c>
      <c r="H1072" s="13" t="s">
        <v>6</v>
      </c>
      <c r="I1072" s="13" t="s">
        <v>125</v>
      </c>
      <c r="J1072" s="13"/>
      <c r="K1072" s="13" t="s">
        <v>123</v>
      </c>
      <c r="L1072" s="14">
        <v>86</v>
      </c>
      <c r="M1072" s="14" t="s">
        <v>15</v>
      </c>
      <c r="N1072" s="31">
        <v>1000000</v>
      </c>
      <c r="O1072" s="14" t="s">
        <v>2</v>
      </c>
      <c r="P1072" s="14" t="s">
        <v>35</v>
      </c>
      <c r="Q1072" s="31">
        <v>18000</v>
      </c>
      <c r="R1072" s="31">
        <v>1200</v>
      </c>
      <c r="S1072" s="30">
        <v>0.102082353</v>
      </c>
      <c r="T1072" s="66">
        <f t="shared" si="144"/>
        <v>8.7790823580000001</v>
      </c>
      <c r="U1072" s="66">
        <f t="shared" si="145"/>
        <v>0.20813618930058422</v>
      </c>
      <c r="V1072" s="38">
        <f t="shared" si="146"/>
        <v>0.254363907252456</v>
      </c>
      <c r="W1072" s="54">
        <v>2.491752</v>
      </c>
      <c r="X1072" s="71" t="str">
        <f t="shared" si="152"/>
        <v>Q1 2024</v>
      </c>
      <c r="Y1072" s="21">
        <f t="shared" si="147"/>
        <v>3840</v>
      </c>
      <c r="Z1072" s="21">
        <f t="shared" si="148"/>
        <v>2160</v>
      </c>
      <c r="AA1072" s="57">
        <f t="shared" si="149"/>
        <v>2038904.6998219588</v>
      </c>
      <c r="AB1072" s="59">
        <f t="shared" si="150"/>
        <v>1.7777777777777777</v>
      </c>
      <c r="AC1072" s="61">
        <f t="shared" si="151"/>
        <v>2184.4</v>
      </c>
    </row>
    <row r="1073" spans="4:29">
      <c r="D1073" s="12">
        <v>1067</v>
      </c>
      <c r="E1073" s="36" t="s">
        <v>68</v>
      </c>
      <c r="F1073" s="16" t="s">
        <v>11</v>
      </c>
      <c r="G1073" s="14" t="s">
        <v>30</v>
      </c>
      <c r="H1073" s="13" t="s">
        <v>6</v>
      </c>
      <c r="I1073" s="13" t="s">
        <v>125</v>
      </c>
      <c r="J1073" s="13"/>
      <c r="K1073" s="13" t="s">
        <v>123</v>
      </c>
      <c r="L1073" s="14">
        <v>65</v>
      </c>
      <c r="M1073" s="14" t="s">
        <v>52</v>
      </c>
      <c r="N1073" s="31">
        <v>1000000</v>
      </c>
      <c r="O1073" s="14" t="s">
        <v>2</v>
      </c>
      <c r="P1073" s="14" t="s">
        <v>35</v>
      </c>
      <c r="Q1073" s="31">
        <v>12000</v>
      </c>
      <c r="R1073" s="31">
        <v>1000</v>
      </c>
      <c r="S1073" s="30">
        <v>7.2392159999999997E-3</v>
      </c>
      <c r="T1073" s="66">
        <f t="shared" si="144"/>
        <v>0.47054903999999997</v>
      </c>
      <c r="U1073" s="66">
        <f t="shared" si="145"/>
        <v>8.4317607078050576E-3</v>
      </c>
      <c r="V1073" s="38">
        <f t="shared" si="146"/>
        <v>1.8038330946432E-2</v>
      </c>
      <c r="W1073" s="54">
        <v>2.491752</v>
      </c>
      <c r="X1073" s="71" t="str">
        <f t="shared" si="152"/>
        <v>Q1 2024</v>
      </c>
      <c r="Y1073" s="21">
        <f t="shared" si="147"/>
        <v>7680</v>
      </c>
      <c r="Z1073" s="21">
        <f t="shared" si="148"/>
        <v>4320</v>
      </c>
      <c r="AA1073" s="57">
        <f t="shared" si="149"/>
        <v>1164733.9584569733</v>
      </c>
      <c r="AB1073" s="59">
        <f t="shared" si="150"/>
        <v>1.7777777777777777</v>
      </c>
      <c r="AC1073" s="61">
        <f t="shared" si="151"/>
        <v>1651</v>
      </c>
    </row>
    <row r="1074" spans="4:29">
      <c r="D1074" s="12">
        <v>1068</v>
      </c>
      <c r="E1074" s="36" t="s">
        <v>68</v>
      </c>
      <c r="F1074" s="16" t="s">
        <v>11</v>
      </c>
      <c r="G1074" s="14" t="s">
        <v>30</v>
      </c>
      <c r="H1074" s="13" t="s">
        <v>6</v>
      </c>
      <c r="I1074" s="13" t="s">
        <v>125</v>
      </c>
      <c r="J1074" s="13"/>
      <c r="K1074" s="13" t="s">
        <v>123</v>
      </c>
      <c r="L1074" s="14">
        <v>75</v>
      </c>
      <c r="M1074" s="14" t="s">
        <v>52</v>
      </c>
      <c r="N1074" s="31">
        <v>1000000</v>
      </c>
      <c r="O1074" s="14" t="s">
        <v>2</v>
      </c>
      <c r="P1074" s="14" t="s">
        <v>35</v>
      </c>
      <c r="Q1074" s="31">
        <v>16000</v>
      </c>
      <c r="R1074" s="31">
        <v>2000</v>
      </c>
      <c r="S1074" s="30">
        <v>3.5220914999999998E-2</v>
      </c>
      <c r="T1074" s="66">
        <f t="shared" si="144"/>
        <v>2.6415686249999997</v>
      </c>
      <c r="U1074" s="66">
        <f t="shared" si="145"/>
        <v>5.4616414457964391E-2</v>
      </c>
      <c r="V1074" s="38">
        <f t="shared" si="146"/>
        <v>8.7761785393079994E-2</v>
      </c>
      <c r="W1074" s="54">
        <v>2.491752</v>
      </c>
      <c r="X1074" s="71" t="str">
        <f t="shared" si="152"/>
        <v>Q1 2024</v>
      </c>
      <c r="Y1074" s="21">
        <f t="shared" si="147"/>
        <v>7680</v>
      </c>
      <c r="Z1074" s="21">
        <f t="shared" si="148"/>
        <v>4320</v>
      </c>
      <c r="AA1074" s="57">
        <f t="shared" si="149"/>
        <v>1550681.3056379822</v>
      </c>
      <c r="AB1074" s="59">
        <f t="shared" si="150"/>
        <v>1.7777777777777777</v>
      </c>
      <c r="AC1074" s="61">
        <f t="shared" si="151"/>
        <v>1905</v>
      </c>
    </row>
    <row r="1075" spans="4:29">
      <c r="D1075" s="12">
        <v>1069</v>
      </c>
      <c r="E1075" s="36" t="s">
        <v>68</v>
      </c>
      <c r="F1075" s="16" t="s">
        <v>11</v>
      </c>
      <c r="G1075" s="14" t="s">
        <v>30</v>
      </c>
      <c r="H1075" s="13" t="s">
        <v>6</v>
      </c>
      <c r="I1075" s="13" t="s">
        <v>125</v>
      </c>
      <c r="J1075" s="13"/>
      <c r="K1075" s="13" t="s">
        <v>123</v>
      </c>
      <c r="L1075" s="14">
        <v>86</v>
      </c>
      <c r="M1075" s="14" t="s">
        <v>52</v>
      </c>
      <c r="N1075" s="31">
        <v>1000000</v>
      </c>
      <c r="O1075" s="14" t="s">
        <v>2</v>
      </c>
      <c r="P1075" s="14" t="s">
        <v>35</v>
      </c>
      <c r="Q1075" s="31">
        <v>28800</v>
      </c>
      <c r="R1075" s="31">
        <v>2400</v>
      </c>
      <c r="S1075" s="30">
        <v>3.7647000000000001E-5</v>
      </c>
      <c r="T1075" s="66">
        <f t="shared" si="144"/>
        <v>3.2376420000000002E-3</v>
      </c>
      <c r="U1075" s="66">
        <f t="shared" si="145"/>
        <v>7.6758645234197289E-5</v>
      </c>
      <c r="V1075" s="38">
        <f t="shared" si="146"/>
        <v>9.3806987544000001E-5</v>
      </c>
      <c r="W1075" s="54">
        <v>2.491752</v>
      </c>
      <c r="X1075" s="71" t="str">
        <f t="shared" si="152"/>
        <v>Q1 2024</v>
      </c>
      <c r="Y1075" s="21">
        <f t="shared" si="147"/>
        <v>7680</v>
      </c>
      <c r="Z1075" s="21">
        <f t="shared" si="148"/>
        <v>4320</v>
      </c>
      <c r="AA1075" s="57">
        <f t="shared" si="149"/>
        <v>2038904.6998219588</v>
      </c>
      <c r="AB1075" s="59">
        <f t="shared" si="150"/>
        <v>1.7777777777777777</v>
      </c>
      <c r="AC1075" s="61">
        <f t="shared" si="151"/>
        <v>2184.4</v>
      </c>
    </row>
    <row r="1076" spans="4:29">
      <c r="D1076" s="12">
        <v>1070</v>
      </c>
      <c r="E1076" s="36" t="s">
        <v>68</v>
      </c>
      <c r="F1076" s="16" t="s">
        <v>11</v>
      </c>
      <c r="G1076" s="14" t="s">
        <v>30</v>
      </c>
      <c r="H1076" s="13" t="s">
        <v>6</v>
      </c>
      <c r="I1076" s="13" t="s">
        <v>53</v>
      </c>
      <c r="J1076" s="13" t="s">
        <v>126</v>
      </c>
      <c r="K1076" s="13" t="s">
        <v>123</v>
      </c>
      <c r="L1076" s="14">
        <v>43</v>
      </c>
      <c r="M1076" s="14" t="s">
        <v>15</v>
      </c>
      <c r="N1076" s="31">
        <v>1000000</v>
      </c>
      <c r="O1076" s="14" t="s">
        <v>1</v>
      </c>
      <c r="P1076" s="14" t="s">
        <v>35</v>
      </c>
      <c r="Q1076" s="31">
        <v>3614.6269090909086</v>
      </c>
      <c r="R1076" s="31">
        <v>301.21890909090905</v>
      </c>
      <c r="S1076" s="30">
        <v>0.12832870499999999</v>
      </c>
      <c r="T1076" s="66">
        <f t="shared" si="144"/>
        <v>5.5181343149999993</v>
      </c>
      <c r="U1076" s="66">
        <f t="shared" si="145"/>
        <v>6.5412499936641416E-2</v>
      </c>
      <c r="V1076" s="38">
        <f t="shared" si="146"/>
        <v>0.31976330734115999</v>
      </c>
      <c r="W1076" s="54">
        <v>2.491752</v>
      </c>
      <c r="X1076" s="71" t="str">
        <f t="shared" si="152"/>
        <v>Q1 2024</v>
      </c>
      <c r="Y1076" s="21">
        <f t="shared" si="147"/>
        <v>3840</v>
      </c>
      <c r="Z1076" s="21">
        <f t="shared" si="148"/>
        <v>2160</v>
      </c>
      <c r="AA1076" s="57">
        <f t="shared" si="149"/>
        <v>509726.1749554897</v>
      </c>
      <c r="AB1076" s="59">
        <f t="shared" si="150"/>
        <v>1.7777777777777777</v>
      </c>
      <c r="AC1076" s="61">
        <f t="shared" si="151"/>
        <v>1092.2</v>
      </c>
    </row>
    <row r="1077" spans="4:29">
      <c r="D1077" s="12">
        <v>1071</v>
      </c>
      <c r="E1077" s="36" t="s">
        <v>68</v>
      </c>
      <c r="F1077" s="16" t="s">
        <v>11</v>
      </c>
      <c r="G1077" s="14" t="s">
        <v>30</v>
      </c>
      <c r="H1077" s="13" t="s">
        <v>6</v>
      </c>
      <c r="I1077" s="13" t="s">
        <v>53</v>
      </c>
      <c r="J1077" s="13" t="s">
        <v>126</v>
      </c>
      <c r="K1077" s="13" t="s">
        <v>123</v>
      </c>
      <c r="L1077" s="14">
        <v>50</v>
      </c>
      <c r="M1077" s="14" t="s">
        <v>15</v>
      </c>
      <c r="N1077" s="31">
        <v>1000000</v>
      </c>
      <c r="O1077" s="14" t="s">
        <v>2</v>
      </c>
      <c r="P1077" s="14" t="s">
        <v>35</v>
      </c>
      <c r="Q1077" s="31">
        <v>4887.272727272727</v>
      </c>
      <c r="R1077" s="31">
        <v>407.27272727272725</v>
      </c>
      <c r="S1077" s="30">
        <v>0.20657830999999999</v>
      </c>
      <c r="T1077" s="66">
        <f t="shared" si="144"/>
        <v>10.328915499999999</v>
      </c>
      <c r="U1077" s="66">
        <f t="shared" si="145"/>
        <v>0.14237205487435015</v>
      </c>
      <c r="V1077" s="38">
        <f t="shared" si="146"/>
        <v>0.51474191709911998</v>
      </c>
      <c r="W1077" s="54">
        <v>2.491752</v>
      </c>
      <c r="X1077" s="71" t="str">
        <f t="shared" si="152"/>
        <v>Q1 2024</v>
      </c>
      <c r="Y1077" s="21">
        <f t="shared" si="147"/>
        <v>3840</v>
      </c>
      <c r="Z1077" s="21">
        <f t="shared" si="148"/>
        <v>2160</v>
      </c>
      <c r="AA1077" s="57">
        <f t="shared" si="149"/>
        <v>689191.69139465876</v>
      </c>
      <c r="AB1077" s="59">
        <f t="shared" si="150"/>
        <v>1.7777777777777777</v>
      </c>
      <c r="AC1077" s="61">
        <f t="shared" si="151"/>
        <v>1270</v>
      </c>
    </row>
    <row r="1078" spans="4:29">
      <c r="D1078" s="12">
        <v>1072</v>
      </c>
      <c r="E1078" s="36" t="s">
        <v>68</v>
      </c>
      <c r="F1078" s="16" t="s">
        <v>11</v>
      </c>
      <c r="G1078" s="14" t="s">
        <v>30</v>
      </c>
      <c r="H1078" s="13" t="s">
        <v>6</v>
      </c>
      <c r="I1078" s="13" t="s">
        <v>53</v>
      </c>
      <c r="J1078" s="13" t="s">
        <v>126</v>
      </c>
      <c r="K1078" s="13" t="s">
        <v>123</v>
      </c>
      <c r="L1078" s="14">
        <v>55</v>
      </c>
      <c r="M1078" s="14" t="s">
        <v>15</v>
      </c>
      <c r="N1078" s="31">
        <v>1000000</v>
      </c>
      <c r="O1078" s="14" t="s">
        <v>2</v>
      </c>
      <c r="P1078" s="14" t="s">
        <v>35</v>
      </c>
      <c r="Q1078" s="31">
        <v>6283.636363636364</v>
      </c>
      <c r="R1078" s="31">
        <v>523.63636363636363</v>
      </c>
      <c r="S1078" s="30">
        <v>0.79080179699999997</v>
      </c>
      <c r="T1078" s="66">
        <f t="shared" si="144"/>
        <v>43.494098834999996</v>
      </c>
      <c r="U1078" s="66">
        <f t="shared" si="145"/>
        <v>0.65946697391916231</v>
      </c>
      <c r="V1078" s="38">
        <f t="shared" si="146"/>
        <v>1.9704819592783438</v>
      </c>
      <c r="W1078" s="54">
        <v>2.491752</v>
      </c>
      <c r="X1078" s="71" t="str">
        <f t="shared" si="152"/>
        <v>Q1 2024</v>
      </c>
      <c r="Y1078" s="21">
        <f t="shared" si="147"/>
        <v>3840</v>
      </c>
      <c r="Z1078" s="21">
        <f t="shared" si="148"/>
        <v>2160</v>
      </c>
      <c r="AA1078" s="57">
        <f t="shared" si="149"/>
        <v>833921.94658753707</v>
      </c>
      <c r="AB1078" s="59">
        <f t="shared" si="150"/>
        <v>1.7777777777777777</v>
      </c>
      <c r="AC1078" s="61">
        <f t="shared" si="151"/>
        <v>1397</v>
      </c>
    </row>
    <row r="1079" spans="4:29">
      <c r="D1079" s="12">
        <v>1073</v>
      </c>
      <c r="E1079" s="36" t="s">
        <v>68</v>
      </c>
      <c r="F1079" s="16" t="s">
        <v>11</v>
      </c>
      <c r="G1079" s="14" t="s">
        <v>30</v>
      </c>
      <c r="H1079" s="13" t="s">
        <v>6</v>
      </c>
      <c r="I1079" s="13" t="s">
        <v>53</v>
      </c>
      <c r="J1079" s="13" t="s">
        <v>126</v>
      </c>
      <c r="K1079" s="13" t="s">
        <v>123</v>
      </c>
      <c r="L1079" s="14">
        <v>65</v>
      </c>
      <c r="M1079" s="14" t="s">
        <v>15</v>
      </c>
      <c r="N1079" s="31">
        <v>1000000</v>
      </c>
      <c r="O1079" s="14" t="s">
        <v>2</v>
      </c>
      <c r="P1079" s="14" t="s">
        <v>35</v>
      </c>
      <c r="Q1079" s="31">
        <v>8640</v>
      </c>
      <c r="R1079" s="31">
        <v>720</v>
      </c>
      <c r="S1079" s="30">
        <v>0.95608094099999996</v>
      </c>
      <c r="T1079" s="66">
        <f t="shared" si="144"/>
        <v>62.145261165000001</v>
      </c>
      <c r="U1079" s="66">
        <f t="shared" si="145"/>
        <v>1.1135799390161978</v>
      </c>
      <c r="V1079" s="38">
        <f t="shared" si="146"/>
        <v>2.3823165968986317</v>
      </c>
      <c r="W1079" s="54">
        <v>2.491752</v>
      </c>
      <c r="X1079" s="71" t="str">
        <f t="shared" si="152"/>
        <v>Q1 2024</v>
      </c>
      <c r="Y1079" s="21">
        <f t="shared" si="147"/>
        <v>3840</v>
      </c>
      <c r="Z1079" s="21">
        <f t="shared" si="148"/>
        <v>2160</v>
      </c>
      <c r="AA1079" s="57">
        <f t="shared" si="149"/>
        <v>1164733.9584569733</v>
      </c>
      <c r="AB1079" s="59">
        <f t="shared" si="150"/>
        <v>1.7777777777777777</v>
      </c>
      <c r="AC1079" s="61">
        <f t="shared" si="151"/>
        <v>1651</v>
      </c>
    </row>
    <row r="1080" spans="4:29">
      <c r="D1080" s="12">
        <v>1074</v>
      </c>
      <c r="E1080" s="36" t="s">
        <v>68</v>
      </c>
      <c r="F1080" s="16" t="s">
        <v>11</v>
      </c>
      <c r="G1080" s="14" t="s">
        <v>30</v>
      </c>
      <c r="H1080" s="13" t="s">
        <v>6</v>
      </c>
      <c r="I1080" s="13" t="s">
        <v>53</v>
      </c>
      <c r="J1080" s="13" t="s">
        <v>126</v>
      </c>
      <c r="K1080" s="13" t="s">
        <v>123</v>
      </c>
      <c r="L1080" s="14">
        <v>75</v>
      </c>
      <c r="M1080" s="14" t="s">
        <v>15</v>
      </c>
      <c r="N1080" s="31">
        <v>1000000</v>
      </c>
      <c r="O1080" s="14" t="s">
        <v>2</v>
      </c>
      <c r="P1080" s="14" t="s">
        <v>35</v>
      </c>
      <c r="Q1080" s="31">
        <v>10909.09090909091</v>
      </c>
      <c r="R1080" s="31">
        <v>909.09090909090912</v>
      </c>
      <c r="S1080" s="30">
        <v>0.767493761</v>
      </c>
      <c r="T1080" s="66">
        <f t="shared" si="144"/>
        <v>57.562032074999998</v>
      </c>
      <c r="U1080" s="66">
        <f t="shared" si="145"/>
        <v>1.1901382273764856</v>
      </c>
      <c r="V1080" s="38">
        <f t="shared" si="146"/>
        <v>1.912404113959272</v>
      </c>
      <c r="W1080" s="54">
        <v>2.491752</v>
      </c>
      <c r="X1080" s="71" t="str">
        <f t="shared" si="152"/>
        <v>Q1 2024</v>
      </c>
      <c r="Y1080" s="21">
        <f t="shared" si="147"/>
        <v>3840</v>
      </c>
      <c r="Z1080" s="21">
        <f t="shared" si="148"/>
        <v>2160</v>
      </c>
      <c r="AA1080" s="57">
        <f t="shared" si="149"/>
        <v>1550681.3056379822</v>
      </c>
      <c r="AB1080" s="59">
        <f t="shared" si="150"/>
        <v>1.7777777777777777</v>
      </c>
      <c r="AC1080" s="61">
        <f t="shared" si="151"/>
        <v>1905</v>
      </c>
    </row>
    <row r="1081" spans="4:29">
      <c r="D1081" s="12">
        <v>1075</v>
      </c>
      <c r="E1081" s="36" t="s">
        <v>68</v>
      </c>
      <c r="F1081" s="16" t="s">
        <v>11</v>
      </c>
      <c r="G1081" s="14" t="s">
        <v>30</v>
      </c>
      <c r="H1081" s="13" t="s">
        <v>6</v>
      </c>
      <c r="I1081" s="13" t="s">
        <v>53</v>
      </c>
      <c r="J1081" s="13" t="s">
        <v>126</v>
      </c>
      <c r="K1081" s="13" t="s">
        <v>123</v>
      </c>
      <c r="L1081" s="14">
        <v>85</v>
      </c>
      <c r="M1081" s="14" t="s">
        <v>15</v>
      </c>
      <c r="N1081" s="31">
        <v>1000000</v>
      </c>
      <c r="O1081" s="14" t="s">
        <v>2</v>
      </c>
      <c r="P1081" s="14" t="s">
        <v>35</v>
      </c>
      <c r="Q1081" s="31">
        <v>14400</v>
      </c>
      <c r="R1081" s="31">
        <v>1200</v>
      </c>
      <c r="S1081" s="30">
        <v>0.88800941200000005</v>
      </c>
      <c r="T1081" s="66">
        <f t="shared" si="144"/>
        <v>75.480800020000004</v>
      </c>
      <c r="U1081" s="66">
        <f t="shared" si="145"/>
        <v>1.7687051679425969</v>
      </c>
      <c r="V1081" s="38">
        <f t="shared" si="146"/>
        <v>2.2126992283698241</v>
      </c>
      <c r="W1081" s="54">
        <v>2.491752</v>
      </c>
      <c r="X1081" s="71" t="str">
        <f t="shared" si="152"/>
        <v>Q1 2024</v>
      </c>
      <c r="Y1081" s="21">
        <f t="shared" si="147"/>
        <v>3840</v>
      </c>
      <c r="Z1081" s="21">
        <f t="shared" si="148"/>
        <v>2160</v>
      </c>
      <c r="AA1081" s="57">
        <f t="shared" si="149"/>
        <v>1991763.9881305636</v>
      </c>
      <c r="AB1081" s="59">
        <f t="shared" si="150"/>
        <v>1.7777777777777777</v>
      </c>
      <c r="AC1081" s="61">
        <f t="shared" si="151"/>
        <v>2159</v>
      </c>
    </row>
    <row r="1082" spans="4:29">
      <c r="D1082" s="12">
        <v>1076</v>
      </c>
      <c r="E1082" s="36" t="s">
        <v>68</v>
      </c>
      <c r="F1082" s="16" t="s">
        <v>11</v>
      </c>
      <c r="G1082" s="14" t="s">
        <v>30</v>
      </c>
      <c r="H1082" s="13" t="s">
        <v>6</v>
      </c>
      <c r="I1082" s="13" t="s">
        <v>53</v>
      </c>
      <c r="J1082" s="13" t="s">
        <v>126</v>
      </c>
      <c r="K1082" s="13" t="s">
        <v>123</v>
      </c>
      <c r="L1082" s="14">
        <v>98</v>
      </c>
      <c r="M1082" s="14" t="s">
        <v>15</v>
      </c>
      <c r="N1082" s="31">
        <v>1000000</v>
      </c>
      <c r="O1082" s="14" t="s">
        <v>2</v>
      </c>
      <c r="P1082" s="14" t="s">
        <v>35</v>
      </c>
      <c r="Q1082" s="31">
        <v>19141.53633217993</v>
      </c>
      <c r="R1082" s="31">
        <v>1595.1280276816608</v>
      </c>
      <c r="S1082" s="30">
        <v>5.8187768000000001E-2</v>
      </c>
      <c r="T1082" s="66">
        <f t="shared" si="144"/>
        <v>5.7024012639999997</v>
      </c>
      <c r="U1082" s="66">
        <f t="shared" si="145"/>
        <v>0.15405786482817022</v>
      </c>
      <c r="V1082" s="38">
        <f t="shared" si="146"/>
        <v>0.14498948728953601</v>
      </c>
      <c r="W1082" s="54">
        <v>2.491752</v>
      </c>
      <c r="X1082" s="71" t="str">
        <f t="shared" si="152"/>
        <v>Q1 2024</v>
      </c>
      <c r="Y1082" s="21">
        <f t="shared" si="147"/>
        <v>3840</v>
      </c>
      <c r="Z1082" s="21">
        <f t="shared" si="148"/>
        <v>2160</v>
      </c>
      <c r="AA1082" s="57">
        <f t="shared" si="149"/>
        <v>2647598.8016617205</v>
      </c>
      <c r="AB1082" s="59">
        <f t="shared" si="150"/>
        <v>1.7777777777777777</v>
      </c>
      <c r="AC1082" s="61">
        <f t="shared" si="151"/>
        <v>2489.1999999999998</v>
      </c>
    </row>
    <row r="1083" spans="4:29">
      <c r="D1083" s="12">
        <v>1077</v>
      </c>
      <c r="E1083" s="36" t="s">
        <v>68</v>
      </c>
      <c r="F1083" s="16" t="s">
        <v>11</v>
      </c>
      <c r="G1083" s="14" t="s">
        <v>30</v>
      </c>
      <c r="H1083" s="13" t="s">
        <v>6</v>
      </c>
      <c r="I1083" s="13" t="s">
        <v>53</v>
      </c>
      <c r="J1083" s="13" t="s">
        <v>126</v>
      </c>
      <c r="K1083" s="13" t="s">
        <v>123</v>
      </c>
      <c r="L1083" s="14">
        <v>55</v>
      </c>
      <c r="M1083" s="14" t="s">
        <v>52</v>
      </c>
      <c r="N1083" s="31">
        <v>1000000</v>
      </c>
      <c r="O1083" s="14" t="s">
        <v>2</v>
      </c>
      <c r="P1083" s="14" t="s">
        <v>35</v>
      </c>
      <c r="Q1083" s="31">
        <v>7873.1360946745563</v>
      </c>
      <c r="R1083" s="31">
        <v>962.27218934911241</v>
      </c>
      <c r="S1083" s="30">
        <v>3.4163236E-2</v>
      </c>
      <c r="T1083" s="66">
        <f t="shared" si="144"/>
        <v>1.8789779799999999</v>
      </c>
      <c r="U1083" s="66">
        <f t="shared" si="145"/>
        <v>2.8489472266849423E-2</v>
      </c>
      <c r="V1083" s="38">
        <f t="shared" si="146"/>
        <v>8.5126311629471998E-2</v>
      </c>
      <c r="W1083" s="54">
        <v>2.491752</v>
      </c>
      <c r="X1083" s="71" t="str">
        <f t="shared" si="152"/>
        <v>Q1 2024</v>
      </c>
      <c r="Y1083" s="21">
        <f t="shared" si="147"/>
        <v>7680</v>
      </c>
      <c r="Z1083" s="21">
        <f t="shared" si="148"/>
        <v>4320</v>
      </c>
      <c r="AA1083" s="57">
        <f t="shared" si="149"/>
        <v>833921.94658753707</v>
      </c>
      <c r="AB1083" s="59">
        <f t="shared" si="150"/>
        <v>1.7777777777777777</v>
      </c>
      <c r="AC1083" s="61">
        <f t="shared" si="151"/>
        <v>1397</v>
      </c>
    </row>
    <row r="1084" spans="4:29">
      <c r="D1084" s="12">
        <v>1078</v>
      </c>
      <c r="E1084" s="36" t="s">
        <v>68</v>
      </c>
      <c r="F1084" s="16" t="s">
        <v>11</v>
      </c>
      <c r="G1084" s="14" t="s">
        <v>30</v>
      </c>
      <c r="H1084" s="13" t="s">
        <v>6</v>
      </c>
      <c r="I1084" s="13" t="s">
        <v>53</v>
      </c>
      <c r="J1084" s="13" t="s">
        <v>126</v>
      </c>
      <c r="K1084" s="13" t="s">
        <v>123</v>
      </c>
      <c r="L1084" s="14">
        <v>65</v>
      </c>
      <c r="M1084" s="14" t="s">
        <v>52</v>
      </c>
      <c r="N1084" s="31">
        <v>1000000</v>
      </c>
      <c r="O1084" s="14" t="s">
        <v>2</v>
      </c>
      <c r="P1084" s="14" t="s">
        <v>35</v>
      </c>
      <c r="Q1084" s="31">
        <v>10996.363636363636</v>
      </c>
      <c r="R1084" s="31">
        <v>1221.8181818181818</v>
      </c>
      <c r="S1084" s="30">
        <v>0.15627054500000001</v>
      </c>
      <c r="T1084" s="66">
        <f t="shared" si="144"/>
        <v>10.157585425000001</v>
      </c>
      <c r="U1084" s="66">
        <f t="shared" si="145"/>
        <v>0.18201361046807857</v>
      </c>
      <c r="V1084" s="38">
        <f t="shared" si="146"/>
        <v>0.38938744304484002</v>
      </c>
      <c r="W1084" s="54">
        <v>2.491752</v>
      </c>
      <c r="X1084" s="71" t="str">
        <f t="shared" si="152"/>
        <v>Q1 2024</v>
      </c>
      <c r="Y1084" s="21">
        <f t="shared" si="147"/>
        <v>7680</v>
      </c>
      <c r="Z1084" s="21">
        <f t="shared" si="148"/>
        <v>4320</v>
      </c>
      <c r="AA1084" s="57">
        <f t="shared" si="149"/>
        <v>1164733.9584569733</v>
      </c>
      <c r="AB1084" s="59">
        <f t="shared" si="150"/>
        <v>1.7777777777777777</v>
      </c>
      <c r="AC1084" s="61">
        <f t="shared" si="151"/>
        <v>1651</v>
      </c>
    </row>
    <row r="1085" spans="4:29">
      <c r="D1085" s="12">
        <v>1079</v>
      </c>
      <c r="E1085" s="36" t="s">
        <v>68</v>
      </c>
      <c r="F1085" s="16" t="s">
        <v>11</v>
      </c>
      <c r="G1085" s="14" t="s">
        <v>30</v>
      </c>
      <c r="H1085" s="13" t="s">
        <v>6</v>
      </c>
      <c r="I1085" s="13" t="s">
        <v>53</v>
      </c>
      <c r="J1085" s="13" t="s">
        <v>126</v>
      </c>
      <c r="K1085" s="13" t="s">
        <v>123</v>
      </c>
      <c r="L1085" s="14">
        <v>75</v>
      </c>
      <c r="M1085" s="14" t="s">
        <v>52</v>
      </c>
      <c r="N1085" s="31">
        <v>1000000</v>
      </c>
      <c r="O1085" s="14" t="s">
        <v>2</v>
      </c>
      <c r="P1085" s="14" t="s">
        <v>35</v>
      </c>
      <c r="Q1085" s="31">
        <v>15708.764159999995</v>
      </c>
      <c r="R1085" s="31">
        <v>1745.4182399999995</v>
      </c>
      <c r="S1085" s="30">
        <v>0.18914173400000001</v>
      </c>
      <c r="T1085" s="66">
        <f t="shared" si="144"/>
        <v>14.18563005</v>
      </c>
      <c r="U1085" s="66">
        <f t="shared" si="145"/>
        <v>0.29329855102975194</v>
      </c>
      <c r="V1085" s="38">
        <f t="shared" si="146"/>
        <v>0.47129429397796802</v>
      </c>
      <c r="W1085" s="54">
        <v>2.491752</v>
      </c>
      <c r="X1085" s="71" t="str">
        <f t="shared" si="152"/>
        <v>Q1 2024</v>
      </c>
      <c r="Y1085" s="21">
        <f t="shared" si="147"/>
        <v>7680</v>
      </c>
      <c r="Z1085" s="21">
        <f t="shared" si="148"/>
        <v>4320</v>
      </c>
      <c r="AA1085" s="57">
        <f t="shared" si="149"/>
        <v>1550681.3056379822</v>
      </c>
      <c r="AB1085" s="59">
        <f t="shared" si="150"/>
        <v>1.7777777777777777</v>
      </c>
      <c r="AC1085" s="61">
        <f t="shared" si="151"/>
        <v>1905</v>
      </c>
    </row>
    <row r="1086" spans="4:29">
      <c r="D1086" s="12">
        <v>1080</v>
      </c>
      <c r="E1086" s="36" t="s">
        <v>68</v>
      </c>
      <c r="F1086" s="16" t="s">
        <v>11</v>
      </c>
      <c r="G1086" s="14" t="s">
        <v>30</v>
      </c>
      <c r="H1086" s="13" t="s">
        <v>6</v>
      </c>
      <c r="I1086" s="13" t="s">
        <v>53</v>
      </c>
      <c r="J1086" s="13" t="s">
        <v>126</v>
      </c>
      <c r="K1086" s="13" t="s">
        <v>123</v>
      </c>
      <c r="L1086" s="14">
        <v>85</v>
      </c>
      <c r="M1086" s="14" t="s">
        <v>52</v>
      </c>
      <c r="N1086" s="31">
        <v>1000000</v>
      </c>
      <c r="O1086" s="14" t="s">
        <v>2</v>
      </c>
      <c r="P1086" s="14" t="s">
        <v>35</v>
      </c>
      <c r="Q1086" s="31">
        <v>19145.454545454544</v>
      </c>
      <c r="R1086" s="31">
        <v>2127.272727272727</v>
      </c>
      <c r="S1086" s="30">
        <v>0.13443112300000001</v>
      </c>
      <c r="T1086" s="66">
        <f t="shared" si="144"/>
        <v>11.426645455000001</v>
      </c>
      <c r="U1086" s="66">
        <f t="shared" si="145"/>
        <v>0.2677550696753504</v>
      </c>
      <c r="V1086" s="38">
        <f t="shared" si="146"/>
        <v>0.33496901959749603</v>
      </c>
      <c r="W1086" s="54">
        <v>2.491752</v>
      </c>
      <c r="X1086" s="71" t="str">
        <f t="shared" si="152"/>
        <v>Q1 2024</v>
      </c>
      <c r="Y1086" s="21">
        <f t="shared" si="147"/>
        <v>7680</v>
      </c>
      <c r="Z1086" s="21">
        <f t="shared" si="148"/>
        <v>4320</v>
      </c>
      <c r="AA1086" s="57">
        <f t="shared" si="149"/>
        <v>1991763.9881305636</v>
      </c>
      <c r="AB1086" s="59">
        <f t="shared" si="150"/>
        <v>1.7777777777777777</v>
      </c>
      <c r="AC1086" s="61">
        <f t="shared" si="151"/>
        <v>2159</v>
      </c>
    </row>
    <row r="1087" spans="4:29">
      <c r="D1087" s="12">
        <v>1081</v>
      </c>
      <c r="E1087" s="36" t="s">
        <v>68</v>
      </c>
      <c r="F1087" s="16" t="s">
        <v>11</v>
      </c>
      <c r="G1087" s="14" t="s">
        <v>30</v>
      </c>
      <c r="H1087" s="13" t="s">
        <v>6</v>
      </c>
      <c r="I1087" s="13" t="s">
        <v>53</v>
      </c>
      <c r="J1087" s="13" t="s">
        <v>124</v>
      </c>
      <c r="K1087" s="13" t="s">
        <v>123</v>
      </c>
      <c r="L1087" s="14">
        <v>98</v>
      </c>
      <c r="M1087" s="14" t="s">
        <v>52</v>
      </c>
      <c r="N1087" s="31">
        <v>1000000</v>
      </c>
      <c r="O1087" s="14" t="s">
        <v>2</v>
      </c>
      <c r="P1087" s="14" t="s">
        <v>35</v>
      </c>
      <c r="Q1087" s="31">
        <v>25000</v>
      </c>
      <c r="R1087" s="31">
        <v>2500</v>
      </c>
      <c r="S1087" s="30">
        <v>1.3888889999999999E-3</v>
      </c>
      <c r="T1087" s="66">
        <f t="shared" si="144"/>
        <v>0.136111122</v>
      </c>
      <c r="U1087" s="66">
        <f t="shared" si="145"/>
        <v>3.6772208520411448E-3</v>
      </c>
      <c r="V1087" s="38">
        <f t="shared" si="146"/>
        <v>3.4607669435279998E-3</v>
      </c>
      <c r="W1087" s="54">
        <v>2.491752</v>
      </c>
      <c r="X1087" s="71" t="str">
        <f t="shared" si="152"/>
        <v>Q1 2024</v>
      </c>
      <c r="Y1087" s="21">
        <f t="shared" si="147"/>
        <v>7680</v>
      </c>
      <c r="Z1087" s="21">
        <f t="shared" si="148"/>
        <v>4320</v>
      </c>
      <c r="AA1087" s="57">
        <f t="shared" si="149"/>
        <v>2647598.8016617205</v>
      </c>
      <c r="AB1087" s="59">
        <f t="shared" si="150"/>
        <v>1.7777777777777777</v>
      </c>
      <c r="AC1087" s="61">
        <f t="shared" si="151"/>
        <v>2489.1999999999998</v>
      </c>
    </row>
    <row r="1088" spans="4:29">
      <c r="D1088" s="12">
        <v>1082</v>
      </c>
      <c r="E1088" s="36" t="s">
        <v>68</v>
      </c>
      <c r="F1088" s="16" t="s">
        <v>11</v>
      </c>
      <c r="G1088" s="14" t="s">
        <v>30</v>
      </c>
      <c r="H1088" s="13" t="s">
        <v>6</v>
      </c>
      <c r="I1088" s="13" t="s">
        <v>111</v>
      </c>
      <c r="J1088" s="13" t="s">
        <v>226</v>
      </c>
      <c r="K1088" s="13"/>
      <c r="L1088" s="14">
        <v>55</v>
      </c>
      <c r="M1088" s="14" t="s">
        <v>15</v>
      </c>
      <c r="N1088" s="31">
        <v>1000000</v>
      </c>
      <c r="O1088" s="14" t="s">
        <v>2</v>
      </c>
      <c r="P1088" s="14" t="s">
        <v>35</v>
      </c>
      <c r="Q1088" s="31">
        <v>4096</v>
      </c>
      <c r="R1088" s="31">
        <v>1024</v>
      </c>
      <c r="S1088" s="30">
        <v>1.4453793E-2</v>
      </c>
      <c r="T1088" s="66">
        <f t="shared" si="144"/>
        <v>0.79495861499999998</v>
      </c>
      <c r="U1088" s="66">
        <f t="shared" si="145"/>
        <v>1.2053335194133317E-2</v>
      </c>
      <c r="V1088" s="38">
        <f t="shared" si="146"/>
        <v>3.6015267615336001E-2</v>
      </c>
      <c r="W1088" s="54">
        <v>2.491752</v>
      </c>
      <c r="X1088" s="71" t="str">
        <f t="shared" si="152"/>
        <v>Q1 2024</v>
      </c>
      <c r="Y1088" s="21">
        <f t="shared" si="147"/>
        <v>3840</v>
      </c>
      <c r="Z1088" s="21">
        <f t="shared" si="148"/>
        <v>2160</v>
      </c>
      <c r="AA1088" s="57">
        <f t="shared" si="149"/>
        <v>833921.94658753707</v>
      </c>
      <c r="AB1088" s="59">
        <f t="shared" si="150"/>
        <v>1.7777777777777777</v>
      </c>
      <c r="AC1088" s="61">
        <f t="shared" si="151"/>
        <v>1397</v>
      </c>
    </row>
    <row r="1089" spans="4:29">
      <c r="D1089" s="12">
        <v>1083</v>
      </c>
      <c r="E1089" s="36" t="s">
        <v>68</v>
      </c>
      <c r="F1089" s="16" t="s">
        <v>11</v>
      </c>
      <c r="G1089" s="14" t="s">
        <v>30</v>
      </c>
      <c r="H1089" s="13" t="s">
        <v>6</v>
      </c>
      <c r="I1089" s="13" t="s">
        <v>111</v>
      </c>
      <c r="J1089" s="13" t="s">
        <v>226</v>
      </c>
      <c r="K1089" s="13"/>
      <c r="L1089" s="14">
        <v>65</v>
      </c>
      <c r="M1089" s="14" t="s">
        <v>15</v>
      </c>
      <c r="N1089" s="31">
        <v>1000000</v>
      </c>
      <c r="O1089" s="14" t="s">
        <v>1</v>
      </c>
      <c r="P1089" s="14" t="s">
        <v>35</v>
      </c>
      <c r="Q1089" s="31">
        <v>6240</v>
      </c>
      <c r="R1089" s="31">
        <v>1560</v>
      </c>
      <c r="S1089" s="30">
        <v>0.18909035299999999</v>
      </c>
      <c r="T1089" s="66">
        <f t="shared" si="144"/>
        <v>12.290872944999998</v>
      </c>
      <c r="U1089" s="66">
        <f t="shared" si="145"/>
        <v>0.22023995535571642</v>
      </c>
      <c r="V1089" s="38">
        <f t="shared" si="146"/>
        <v>0.47116626526845595</v>
      </c>
      <c r="W1089" s="54">
        <v>2.491752</v>
      </c>
      <c r="X1089" s="71" t="str">
        <f t="shared" si="152"/>
        <v>Q1 2024</v>
      </c>
      <c r="Y1089" s="21">
        <f t="shared" si="147"/>
        <v>3840</v>
      </c>
      <c r="Z1089" s="21">
        <f t="shared" si="148"/>
        <v>2160</v>
      </c>
      <c r="AA1089" s="57">
        <f t="shared" si="149"/>
        <v>1164733.9584569733</v>
      </c>
      <c r="AB1089" s="59">
        <f t="shared" si="150"/>
        <v>1.7777777777777777</v>
      </c>
      <c r="AC1089" s="61">
        <f t="shared" si="151"/>
        <v>1651</v>
      </c>
    </row>
    <row r="1090" spans="4:29">
      <c r="D1090" s="12">
        <v>1084</v>
      </c>
      <c r="E1090" s="36" t="s">
        <v>68</v>
      </c>
      <c r="F1090" s="16" t="s">
        <v>11</v>
      </c>
      <c r="G1090" s="14" t="s">
        <v>30</v>
      </c>
      <c r="H1090" s="13" t="s">
        <v>6</v>
      </c>
      <c r="I1090" s="13" t="s">
        <v>111</v>
      </c>
      <c r="J1090" s="13" t="s">
        <v>226</v>
      </c>
      <c r="K1090" s="13"/>
      <c r="L1090" s="14">
        <v>75</v>
      </c>
      <c r="M1090" s="14" t="s">
        <v>15</v>
      </c>
      <c r="N1090" s="31">
        <v>1000000</v>
      </c>
      <c r="O1090" s="14" t="s">
        <v>1</v>
      </c>
      <c r="P1090" s="14" t="s">
        <v>35</v>
      </c>
      <c r="Q1090" s="31">
        <v>7680</v>
      </c>
      <c r="R1090" s="31">
        <v>1920</v>
      </c>
      <c r="S1090" s="30">
        <v>0.107786039</v>
      </c>
      <c r="T1090" s="66">
        <f t="shared" si="144"/>
        <v>8.0839529250000002</v>
      </c>
      <c r="U1090" s="66">
        <f t="shared" si="145"/>
        <v>0.16714179568606646</v>
      </c>
      <c r="V1090" s="38">
        <f t="shared" si="146"/>
        <v>0.26857607825032798</v>
      </c>
      <c r="W1090" s="54">
        <v>2.491752</v>
      </c>
      <c r="X1090" s="71" t="str">
        <f t="shared" si="152"/>
        <v>Q1 2024</v>
      </c>
      <c r="Y1090" s="21">
        <f t="shared" si="147"/>
        <v>3840</v>
      </c>
      <c r="Z1090" s="21">
        <f t="shared" si="148"/>
        <v>2160</v>
      </c>
      <c r="AA1090" s="57">
        <f t="shared" si="149"/>
        <v>1550681.3056379822</v>
      </c>
      <c r="AB1090" s="59">
        <f t="shared" si="150"/>
        <v>1.7777777777777777</v>
      </c>
      <c r="AC1090" s="61">
        <f t="shared" si="151"/>
        <v>1905</v>
      </c>
    </row>
    <row r="1091" spans="4:29">
      <c r="D1091" s="12">
        <v>1085</v>
      </c>
      <c r="E1091" s="36" t="s">
        <v>68</v>
      </c>
      <c r="F1091" s="16" t="s">
        <v>11</v>
      </c>
      <c r="G1091" s="14" t="s">
        <v>30</v>
      </c>
      <c r="H1091" s="13" t="s">
        <v>6</v>
      </c>
      <c r="I1091" s="13" t="s">
        <v>111</v>
      </c>
      <c r="J1091" s="13" t="s">
        <v>226</v>
      </c>
      <c r="K1091" s="13"/>
      <c r="L1091" s="14">
        <v>85</v>
      </c>
      <c r="M1091" s="14" t="s">
        <v>15</v>
      </c>
      <c r="N1091" s="31">
        <v>1000000</v>
      </c>
      <c r="O1091" s="14" t="s">
        <v>1</v>
      </c>
      <c r="P1091" s="14" t="s">
        <v>35</v>
      </c>
      <c r="Q1091" s="31">
        <v>11232</v>
      </c>
      <c r="R1091" s="31">
        <v>2808</v>
      </c>
      <c r="S1091" s="30">
        <v>0.101645929</v>
      </c>
      <c r="T1091" s="66">
        <f t="shared" si="144"/>
        <v>8.6399039650000002</v>
      </c>
      <c r="U1091" s="66">
        <f t="shared" si="145"/>
        <v>0.2024547009222761</v>
      </c>
      <c r="V1091" s="38">
        <f t="shared" si="146"/>
        <v>0.25327644687760797</v>
      </c>
      <c r="W1091" s="54">
        <v>2.491752</v>
      </c>
      <c r="X1091" s="71" t="str">
        <f t="shared" si="152"/>
        <v>Q1 2024</v>
      </c>
      <c r="Y1091" s="21">
        <f t="shared" si="147"/>
        <v>3840</v>
      </c>
      <c r="Z1091" s="21">
        <f t="shared" si="148"/>
        <v>2160</v>
      </c>
      <c r="AA1091" s="57">
        <f t="shared" si="149"/>
        <v>1991763.9881305636</v>
      </c>
      <c r="AB1091" s="59">
        <f t="shared" si="150"/>
        <v>1.7777777777777777</v>
      </c>
      <c r="AC1091" s="61">
        <f t="shared" si="151"/>
        <v>2159</v>
      </c>
    </row>
    <row r="1092" spans="4:29">
      <c r="D1092" s="12">
        <v>1086</v>
      </c>
      <c r="E1092" s="36" t="s">
        <v>68</v>
      </c>
      <c r="F1092" s="16" t="s">
        <v>11</v>
      </c>
      <c r="G1092" s="14" t="s">
        <v>30</v>
      </c>
      <c r="H1092" s="13" t="s">
        <v>6</v>
      </c>
      <c r="I1092" s="13" t="s">
        <v>36</v>
      </c>
      <c r="J1092" s="13" t="s">
        <v>50</v>
      </c>
      <c r="K1092" s="13" t="s">
        <v>123</v>
      </c>
      <c r="L1092" s="14">
        <v>55</v>
      </c>
      <c r="M1092" s="14" t="s">
        <v>15</v>
      </c>
      <c r="N1092" s="31">
        <v>1000000</v>
      </c>
      <c r="O1092" s="14" t="s">
        <v>1</v>
      </c>
      <c r="P1092" s="14" t="s">
        <v>35</v>
      </c>
      <c r="Q1092" s="31">
        <v>2048</v>
      </c>
      <c r="R1092" s="31">
        <v>128</v>
      </c>
      <c r="S1092" s="30">
        <v>0.172406797</v>
      </c>
      <c r="T1092" s="66">
        <f t="shared" si="144"/>
        <v>9.4823738350000006</v>
      </c>
      <c r="U1092" s="66">
        <f t="shared" si="145"/>
        <v>0.14377381175916235</v>
      </c>
      <c r="V1092" s="38">
        <f t="shared" si="146"/>
        <v>0.429594981238344</v>
      </c>
      <c r="W1092" s="54">
        <v>2.491752</v>
      </c>
      <c r="X1092" s="71" t="str">
        <f t="shared" si="152"/>
        <v>Q1 2024</v>
      </c>
      <c r="Y1092" s="21">
        <f t="shared" si="147"/>
        <v>3840</v>
      </c>
      <c r="Z1092" s="21">
        <f t="shared" si="148"/>
        <v>2160</v>
      </c>
      <c r="AA1092" s="57">
        <f t="shared" si="149"/>
        <v>833921.94658753707</v>
      </c>
      <c r="AB1092" s="59">
        <f t="shared" si="150"/>
        <v>1.7777777777777777</v>
      </c>
      <c r="AC1092" s="61">
        <f t="shared" si="151"/>
        <v>1397</v>
      </c>
    </row>
    <row r="1093" spans="4:29">
      <c r="D1093" s="12">
        <v>1087</v>
      </c>
      <c r="E1093" s="36" t="s">
        <v>68</v>
      </c>
      <c r="F1093" s="16" t="s">
        <v>11</v>
      </c>
      <c r="G1093" s="14" t="s">
        <v>30</v>
      </c>
      <c r="H1093" s="13" t="s">
        <v>6</v>
      </c>
      <c r="I1093" s="13" t="s">
        <v>36</v>
      </c>
      <c r="J1093" s="13" t="s">
        <v>37</v>
      </c>
      <c r="K1093" s="13" t="s">
        <v>137</v>
      </c>
      <c r="L1093" s="14">
        <v>65</v>
      </c>
      <c r="M1093" s="14" t="s">
        <v>15</v>
      </c>
      <c r="N1093" s="31">
        <v>1000000</v>
      </c>
      <c r="O1093" s="14" t="s">
        <v>1</v>
      </c>
      <c r="P1093" s="14" t="s">
        <v>35</v>
      </c>
      <c r="Q1093" s="31">
        <v>2560</v>
      </c>
      <c r="R1093" s="31">
        <v>160</v>
      </c>
      <c r="S1093" s="30">
        <v>0.38182483699999997</v>
      </c>
      <c r="T1093" s="66">
        <f t="shared" si="144"/>
        <v>24.818614404999998</v>
      </c>
      <c r="U1093" s="66">
        <f t="shared" si="145"/>
        <v>0.44472435383619857</v>
      </c>
      <c r="V1093" s="38">
        <f t="shared" si="146"/>
        <v>0.95141280124442396</v>
      </c>
      <c r="W1093" s="54">
        <v>2.491752</v>
      </c>
      <c r="X1093" s="71" t="str">
        <f t="shared" si="152"/>
        <v>Q1 2024</v>
      </c>
      <c r="Y1093" s="21">
        <f t="shared" si="147"/>
        <v>3840</v>
      </c>
      <c r="Z1093" s="21">
        <f t="shared" si="148"/>
        <v>2160</v>
      </c>
      <c r="AA1093" s="57">
        <f t="shared" si="149"/>
        <v>1164733.9584569733</v>
      </c>
      <c r="AB1093" s="59">
        <f t="shared" si="150"/>
        <v>1.7777777777777777</v>
      </c>
      <c r="AC1093" s="61">
        <f t="shared" si="151"/>
        <v>1651</v>
      </c>
    </row>
    <row r="1094" spans="4:29">
      <c r="D1094" s="12">
        <v>1088</v>
      </c>
      <c r="E1094" s="36" t="s">
        <v>68</v>
      </c>
      <c r="F1094" s="16" t="s">
        <v>11</v>
      </c>
      <c r="G1094" s="14" t="s">
        <v>30</v>
      </c>
      <c r="H1094" s="13" t="s">
        <v>6</v>
      </c>
      <c r="I1094" s="13" t="s">
        <v>36</v>
      </c>
      <c r="J1094" s="13" t="s">
        <v>38</v>
      </c>
      <c r="K1094" s="13" t="s">
        <v>137</v>
      </c>
      <c r="L1094" s="14">
        <v>75</v>
      </c>
      <c r="M1094" s="14" t="s">
        <v>15</v>
      </c>
      <c r="N1094" s="31">
        <v>1000000</v>
      </c>
      <c r="O1094" s="14" t="s">
        <v>1</v>
      </c>
      <c r="P1094" s="14" t="s">
        <v>35</v>
      </c>
      <c r="Q1094" s="31">
        <v>3840</v>
      </c>
      <c r="R1094" s="31">
        <v>240</v>
      </c>
      <c r="S1094" s="30">
        <v>0.37044705900000002</v>
      </c>
      <c r="T1094" s="66">
        <f t="shared" si="144"/>
        <v>27.783529425000001</v>
      </c>
      <c r="U1094" s="66">
        <f t="shared" si="145"/>
        <v>0.57444532911987067</v>
      </c>
      <c r="V1094" s="38">
        <f t="shared" si="146"/>
        <v>0.92306220015736806</v>
      </c>
      <c r="W1094" s="54">
        <v>2.491752</v>
      </c>
      <c r="X1094" s="71" t="str">
        <f t="shared" si="152"/>
        <v>Q1 2024</v>
      </c>
      <c r="Y1094" s="21">
        <f t="shared" si="147"/>
        <v>3840</v>
      </c>
      <c r="Z1094" s="21">
        <f t="shared" si="148"/>
        <v>2160</v>
      </c>
      <c r="AA1094" s="57">
        <f t="shared" si="149"/>
        <v>1550681.3056379822</v>
      </c>
      <c r="AB1094" s="59">
        <f t="shared" si="150"/>
        <v>1.7777777777777777</v>
      </c>
      <c r="AC1094" s="61">
        <f t="shared" si="151"/>
        <v>1905</v>
      </c>
    </row>
    <row r="1095" spans="4:29">
      <c r="D1095" s="12">
        <v>1089</v>
      </c>
      <c r="E1095" s="36" t="s">
        <v>68</v>
      </c>
      <c r="F1095" s="16" t="s">
        <v>11</v>
      </c>
      <c r="G1095" s="14" t="s">
        <v>30</v>
      </c>
      <c r="H1095" s="13" t="s">
        <v>6</v>
      </c>
      <c r="I1095" s="13" t="s">
        <v>36</v>
      </c>
      <c r="J1095" s="13" t="s">
        <v>138</v>
      </c>
      <c r="K1095" s="13" t="s">
        <v>137</v>
      </c>
      <c r="L1095" s="14">
        <v>85</v>
      </c>
      <c r="M1095" s="14" t="s">
        <v>15</v>
      </c>
      <c r="N1095" s="31">
        <v>1000000</v>
      </c>
      <c r="O1095" s="14" t="s">
        <v>1</v>
      </c>
      <c r="P1095" s="14" t="s">
        <v>35</v>
      </c>
      <c r="Q1095" s="31">
        <v>7168</v>
      </c>
      <c r="R1095" s="31">
        <v>448</v>
      </c>
      <c r="S1095" s="30">
        <v>0.69946562099999998</v>
      </c>
      <c r="T1095" s="66">
        <f t="shared" ref="T1095:T1158" si="153">L1095*S1095</f>
        <v>59.454577784999998</v>
      </c>
      <c r="U1095" s="66">
        <f t="shared" ref="U1095:U1158" si="154">S1095*AA1095/10^6</f>
        <v>1.3931704348431815</v>
      </c>
      <c r="V1095" s="38">
        <f t="shared" ref="V1095:V1158" si="155">S1095*W1095</f>
        <v>1.7428948600579919</v>
      </c>
      <c r="W1095" s="54">
        <v>2.491752</v>
      </c>
      <c r="X1095" s="71" t="str">
        <f t="shared" si="152"/>
        <v>Q1 2024</v>
      </c>
      <c r="Y1095" s="21">
        <f t="shared" ref="Y1095:Y1158" si="156">1*LEFT(M1095, FIND("x", M1095)-2)</f>
        <v>3840</v>
      </c>
      <c r="Z1095" s="21">
        <f t="shared" ref="Z1095:Z1158" si="157">1*RIGHT(M1095, LEN(M1095)-FIND("x", M1095)-1)</f>
        <v>2160</v>
      </c>
      <c r="AA1095" s="57">
        <f t="shared" ref="AA1095:AA1158" si="158">AC1095^2*AB1095/(1+AB1095^2)</f>
        <v>1991763.9881305636</v>
      </c>
      <c r="AB1095" s="59">
        <f t="shared" ref="AB1095:AB1158" si="159">Y1095/Z1095</f>
        <v>1.7777777777777777</v>
      </c>
      <c r="AC1095" s="61">
        <f t="shared" ref="AC1095:AC1158" si="160">L1095*25.4</f>
        <v>2159</v>
      </c>
    </row>
    <row r="1096" spans="4:29">
      <c r="D1096" s="12">
        <v>1090</v>
      </c>
      <c r="E1096" s="36" t="s">
        <v>68</v>
      </c>
      <c r="F1096" s="16" t="s">
        <v>11</v>
      </c>
      <c r="G1096" s="14" t="s">
        <v>30</v>
      </c>
      <c r="H1096" s="13" t="s">
        <v>6</v>
      </c>
      <c r="I1096" s="13" t="s">
        <v>36</v>
      </c>
      <c r="J1096" s="13"/>
      <c r="K1096" s="13" t="s">
        <v>123</v>
      </c>
      <c r="L1096" s="14">
        <v>98</v>
      </c>
      <c r="M1096" s="14" t="s">
        <v>15</v>
      </c>
      <c r="N1096" s="31">
        <v>1000000</v>
      </c>
      <c r="O1096" s="14" t="s">
        <v>1</v>
      </c>
      <c r="P1096" s="14" t="s">
        <v>35</v>
      </c>
      <c r="Q1096" s="31">
        <v>5120</v>
      </c>
      <c r="R1096" s="31">
        <v>320</v>
      </c>
      <c r="S1096" s="30">
        <v>0.152596078</v>
      </c>
      <c r="T1096" s="66">
        <f t="shared" si="153"/>
        <v>14.954415643999999</v>
      </c>
      <c r="U1096" s="66">
        <f t="shared" si="154"/>
        <v>0.40401319325107843</v>
      </c>
      <c r="V1096" s="38">
        <f t="shared" si="155"/>
        <v>0.38023158254865597</v>
      </c>
      <c r="W1096" s="54">
        <v>2.491752</v>
      </c>
      <c r="X1096" s="71" t="str">
        <f t="shared" ref="X1096:X1159" si="161">G1096&amp;" "&amp;F1096</f>
        <v>Q1 2024</v>
      </c>
      <c r="Y1096" s="21">
        <f t="shared" si="156"/>
        <v>3840</v>
      </c>
      <c r="Z1096" s="21">
        <f t="shared" si="157"/>
        <v>2160</v>
      </c>
      <c r="AA1096" s="57">
        <f t="shared" si="158"/>
        <v>2647598.8016617205</v>
      </c>
      <c r="AB1096" s="59">
        <f t="shared" si="159"/>
        <v>1.7777777777777777</v>
      </c>
      <c r="AC1096" s="61">
        <f t="shared" si="160"/>
        <v>2489.1999999999998</v>
      </c>
    </row>
    <row r="1097" spans="4:29">
      <c r="D1097" s="12">
        <v>1091</v>
      </c>
      <c r="E1097" s="36" t="s">
        <v>68</v>
      </c>
      <c r="F1097" s="16" t="s">
        <v>11</v>
      </c>
      <c r="G1097" s="14" t="s">
        <v>30</v>
      </c>
      <c r="H1097" s="13" t="s">
        <v>6</v>
      </c>
      <c r="I1097" s="13" t="s">
        <v>36</v>
      </c>
      <c r="J1097" s="13"/>
      <c r="K1097" s="13" t="s">
        <v>123</v>
      </c>
      <c r="L1097" s="14">
        <v>115</v>
      </c>
      <c r="M1097" s="14" t="s">
        <v>15</v>
      </c>
      <c r="N1097" s="31">
        <v>1000000</v>
      </c>
      <c r="O1097" s="14" t="s">
        <v>2</v>
      </c>
      <c r="P1097" s="14" t="s">
        <v>35</v>
      </c>
      <c r="Q1097" s="31">
        <v>21040</v>
      </c>
      <c r="R1097" s="31">
        <v>5260</v>
      </c>
      <c r="S1097" s="30">
        <v>3.5754248000000002E-2</v>
      </c>
      <c r="T1097" s="66">
        <f t="shared" si="153"/>
        <v>4.1117385200000003</v>
      </c>
      <c r="U1097" s="66">
        <f t="shared" si="154"/>
        <v>0.13035369715788306</v>
      </c>
      <c r="V1097" s="38">
        <f t="shared" si="155"/>
        <v>8.9090718962495999E-2</v>
      </c>
      <c r="W1097" s="54">
        <v>2.491752</v>
      </c>
      <c r="X1097" s="71" t="str">
        <f t="shared" si="161"/>
        <v>Q1 2024</v>
      </c>
      <c r="Y1097" s="21">
        <f t="shared" si="156"/>
        <v>3840</v>
      </c>
      <c r="Z1097" s="21">
        <f t="shared" si="157"/>
        <v>2160</v>
      </c>
      <c r="AA1097" s="57">
        <f t="shared" si="158"/>
        <v>3645824.047477745</v>
      </c>
      <c r="AB1097" s="59">
        <f t="shared" si="159"/>
        <v>1.7777777777777777</v>
      </c>
      <c r="AC1097" s="61">
        <f t="shared" si="160"/>
        <v>2921</v>
      </c>
    </row>
    <row r="1098" spans="4:29">
      <c r="D1098" s="12">
        <v>1092</v>
      </c>
      <c r="E1098" s="36" t="s">
        <v>68</v>
      </c>
      <c r="F1098" s="16" t="s">
        <v>11</v>
      </c>
      <c r="G1098" s="14" t="s">
        <v>30</v>
      </c>
      <c r="H1098" s="13" t="s">
        <v>6</v>
      </c>
      <c r="I1098" s="13" t="s">
        <v>58</v>
      </c>
      <c r="J1098" s="13"/>
      <c r="K1098" s="13" t="s">
        <v>123</v>
      </c>
      <c r="L1098" s="14">
        <v>55</v>
      </c>
      <c r="M1098" s="14" t="s">
        <v>15</v>
      </c>
      <c r="N1098" s="31">
        <v>1000000</v>
      </c>
      <c r="O1098" s="14" t="s">
        <v>1</v>
      </c>
      <c r="P1098" s="14" t="s">
        <v>35</v>
      </c>
      <c r="Q1098" s="31">
        <v>2000</v>
      </c>
      <c r="R1098" s="31">
        <v>160</v>
      </c>
      <c r="S1098" s="30">
        <v>2.2091502999999998E-2</v>
      </c>
      <c r="T1098" s="66">
        <f t="shared" si="153"/>
        <v>1.2150326649999998</v>
      </c>
      <c r="U1098" s="66">
        <f t="shared" si="154"/>
        <v>1.8422589184804411E-2</v>
      </c>
      <c r="V1098" s="38">
        <f t="shared" si="155"/>
        <v>5.5046546783255997E-2</v>
      </c>
      <c r="W1098" s="54">
        <v>2.491752</v>
      </c>
      <c r="X1098" s="71" t="str">
        <f t="shared" si="161"/>
        <v>Q1 2024</v>
      </c>
      <c r="Y1098" s="21">
        <f t="shared" si="156"/>
        <v>3840</v>
      </c>
      <c r="Z1098" s="21">
        <f t="shared" si="157"/>
        <v>2160</v>
      </c>
      <c r="AA1098" s="57">
        <f t="shared" si="158"/>
        <v>833921.94658753707</v>
      </c>
      <c r="AB1098" s="59">
        <f t="shared" si="159"/>
        <v>1.7777777777777777</v>
      </c>
      <c r="AC1098" s="61">
        <f t="shared" si="160"/>
        <v>1397</v>
      </c>
    </row>
    <row r="1099" spans="4:29">
      <c r="D1099" s="12">
        <v>1093</v>
      </c>
      <c r="E1099" s="36" t="s">
        <v>68</v>
      </c>
      <c r="F1099" s="16" t="s">
        <v>11</v>
      </c>
      <c r="G1099" s="14" t="s">
        <v>30</v>
      </c>
      <c r="H1099" s="13" t="s">
        <v>6</v>
      </c>
      <c r="I1099" s="13" t="s">
        <v>58</v>
      </c>
      <c r="J1099" s="13"/>
      <c r="K1099" s="13" t="s">
        <v>123</v>
      </c>
      <c r="L1099" s="14">
        <v>65</v>
      </c>
      <c r="M1099" s="14" t="s">
        <v>15</v>
      </c>
      <c r="N1099" s="31">
        <v>1000000</v>
      </c>
      <c r="O1099" s="14" t="s">
        <v>1</v>
      </c>
      <c r="P1099" s="14" t="s">
        <v>35</v>
      </c>
      <c r="Q1099" s="31">
        <v>2560</v>
      </c>
      <c r="R1099" s="31">
        <v>160</v>
      </c>
      <c r="S1099" s="30">
        <v>6.0569934999999998E-2</v>
      </c>
      <c r="T1099" s="66">
        <f t="shared" si="153"/>
        <v>3.9370457750000001</v>
      </c>
      <c r="U1099" s="66">
        <f t="shared" si="154"/>
        <v>7.0547860156031567E-2</v>
      </c>
      <c r="V1099" s="38">
        <f t="shared" si="155"/>
        <v>0.15092525667612</v>
      </c>
      <c r="W1099" s="54">
        <v>2.491752</v>
      </c>
      <c r="X1099" s="71" t="str">
        <f t="shared" si="161"/>
        <v>Q1 2024</v>
      </c>
      <c r="Y1099" s="21">
        <f t="shared" si="156"/>
        <v>3840</v>
      </c>
      <c r="Z1099" s="21">
        <f t="shared" si="157"/>
        <v>2160</v>
      </c>
      <c r="AA1099" s="57">
        <f t="shared" si="158"/>
        <v>1164733.9584569733</v>
      </c>
      <c r="AB1099" s="59">
        <f t="shared" si="159"/>
        <v>1.7777777777777777</v>
      </c>
      <c r="AC1099" s="61">
        <f t="shared" si="160"/>
        <v>1651</v>
      </c>
    </row>
    <row r="1100" spans="4:29">
      <c r="D1100" s="12">
        <v>1094</v>
      </c>
      <c r="E1100" s="36" t="s">
        <v>68</v>
      </c>
      <c r="F1100" s="16" t="s">
        <v>11</v>
      </c>
      <c r="G1100" s="14" t="s">
        <v>30</v>
      </c>
      <c r="H1100" s="13" t="s">
        <v>6</v>
      </c>
      <c r="I1100" s="13" t="s">
        <v>58</v>
      </c>
      <c r="J1100" s="13" t="s">
        <v>59</v>
      </c>
      <c r="K1100" s="13" t="s">
        <v>123</v>
      </c>
      <c r="L1100" s="14">
        <v>75</v>
      </c>
      <c r="M1100" s="14" t="s">
        <v>15</v>
      </c>
      <c r="N1100" s="31">
        <v>1000000</v>
      </c>
      <c r="O1100" s="14" t="s">
        <v>1</v>
      </c>
      <c r="P1100" s="14" t="s">
        <v>35</v>
      </c>
      <c r="Q1100" s="31">
        <v>4000</v>
      </c>
      <c r="R1100" s="31">
        <v>252</v>
      </c>
      <c r="S1100" s="30">
        <v>8.2352940999999999E-2</v>
      </c>
      <c r="T1100" s="66">
        <f t="shared" si="153"/>
        <v>6.1764705749999997</v>
      </c>
      <c r="U1100" s="66">
        <f t="shared" si="154"/>
        <v>0.12770316607300772</v>
      </c>
      <c r="V1100" s="38">
        <f t="shared" si="155"/>
        <v>0.20520310544263198</v>
      </c>
      <c r="W1100" s="54">
        <v>2.491752</v>
      </c>
      <c r="X1100" s="71" t="str">
        <f t="shared" si="161"/>
        <v>Q1 2024</v>
      </c>
      <c r="Y1100" s="21">
        <f t="shared" si="156"/>
        <v>3840</v>
      </c>
      <c r="Z1100" s="21">
        <f t="shared" si="157"/>
        <v>2160</v>
      </c>
      <c r="AA1100" s="57">
        <f t="shared" si="158"/>
        <v>1550681.3056379822</v>
      </c>
      <c r="AB1100" s="59">
        <f t="shared" si="159"/>
        <v>1.7777777777777777</v>
      </c>
      <c r="AC1100" s="61">
        <f t="shared" si="160"/>
        <v>1905</v>
      </c>
    </row>
    <row r="1101" spans="4:29">
      <c r="D1101" s="12">
        <v>1095</v>
      </c>
      <c r="E1101" s="36" t="s">
        <v>68</v>
      </c>
      <c r="F1101" s="16" t="s">
        <v>11</v>
      </c>
      <c r="G1101" s="14" t="s">
        <v>30</v>
      </c>
      <c r="H1101" s="13" t="s">
        <v>6</v>
      </c>
      <c r="I1101" s="13" t="s">
        <v>58</v>
      </c>
      <c r="J1101" s="13"/>
      <c r="K1101" s="13" t="s">
        <v>123</v>
      </c>
      <c r="L1101" s="14">
        <v>85</v>
      </c>
      <c r="M1101" s="14" t="s">
        <v>15</v>
      </c>
      <c r="N1101" s="31">
        <v>1000000</v>
      </c>
      <c r="O1101" s="14" t="s">
        <v>1</v>
      </c>
      <c r="P1101" s="14" t="s">
        <v>35</v>
      </c>
      <c r="Q1101" s="31">
        <v>4800</v>
      </c>
      <c r="R1101" s="31">
        <v>300</v>
      </c>
      <c r="S1101" s="30">
        <v>7.2156859999999998E-3</v>
      </c>
      <c r="T1101" s="66">
        <f t="shared" si="153"/>
        <v>0.61333331000000002</v>
      </c>
      <c r="U1101" s="66">
        <f t="shared" si="154"/>
        <v>1.4371943524457875E-2</v>
      </c>
      <c r="V1101" s="38">
        <f t="shared" si="155"/>
        <v>1.7979700021871999E-2</v>
      </c>
      <c r="W1101" s="54">
        <v>2.491752</v>
      </c>
      <c r="X1101" s="71" t="str">
        <f t="shared" si="161"/>
        <v>Q1 2024</v>
      </c>
      <c r="Y1101" s="21">
        <f t="shared" si="156"/>
        <v>3840</v>
      </c>
      <c r="Z1101" s="21">
        <f t="shared" si="157"/>
        <v>2160</v>
      </c>
      <c r="AA1101" s="57">
        <f t="shared" si="158"/>
        <v>1991763.9881305636</v>
      </c>
      <c r="AB1101" s="59">
        <f t="shared" si="159"/>
        <v>1.7777777777777777</v>
      </c>
      <c r="AC1101" s="61">
        <f t="shared" si="160"/>
        <v>2159</v>
      </c>
    </row>
    <row r="1102" spans="4:29">
      <c r="D1102" s="12">
        <v>1096</v>
      </c>
      <c r="E1102" s="36" t="s">
        <v>68</v>
      </c>
      <c r="F1102" s="16" t="s">
        <v>11</v>
      </c>
      <c r="G1102" s="14" t="s">
        <v>30</v>
      </c>
      <c r="H1102" s="13" t="s">
        <v>6</v>
      </c>
      <c r="I1102" s="13" t="s">
        <v>58</v>
      </c>
      <c r="J1102" s="13"/>
      <c r="K1102" s="13" t="s">
        <v>123</v>
      </c>
      <c r="L1102" s="14">
        <v>86</v>
      </c>
      <c r="M1102" s="14" t="s">
        <v>15</v>
      </c>
      <c r="N1102" s="31">
        <v>1000000</v>
      </c>
      <c r="O1102" s="14" t="s">
        <v>1</v>
      </c>
      <c r="P1102" s="14" t="s">
        <v>35</v>
      </c>
      <c r="Q1102" s="31">
        <v>8000</v>
      </c>
      <c r="R1102" s="31">
        <v>576</v>
      </c>
      <c r="S1102" s="30">
        <v>6.9019607999999996E-2</v>
      </c>
      <c r="T1102" s="66">
        <f t="shared" si="153"/>
        <v>5.9356862879999994</v>
      </c>
      <c r="U1102" s="66">
        <f t="shared" si="154"/>
        <v>0.14072440313106926</v>
      </c>
      <c r="V1102" s="38">
        <f t="shared" si="155"/>
        <v>0.17197974627321599</v>
      </c>
      <c r="W1102" s="54">
        <v>2.491752</v>
      </c>
      <c r="X1102" s="71" t="str">
        <f t="shared" si="161"/>
        <v>Q1 2024</v>
      </c>
      <c r="Y1102" s="21">
        <f t="shared" si="156"/>
        <v>3840</v>
      </c>
      <c r="Z1102" s="21">
        <f t="shared" si="157"/>
        <v>2160</v>
      </c>
      <c r="AA1102" s="57">
        <f t="shared" si="158"/>
        <v>2038904.6998219588</v>
      </c>
      <c r="AB1102" s="59">
        <f t="shared" si="159"/>
        <v>1.7777777777777777</v>
      </c>
      <c r="AC1102" s="61">
        <f t="shared" si="160"/>
        <v>2184.4</v>
      </c>
    </row>
    <row r="1103" spans="4:29">
      <c r="D1103" s="12">
        <v>1097</v>
      </c>
      <c r="E1103" s="36" t="s">
        <v>68</v>
      </c>
      <c r="F1103" s="16" t="s">
        <v>11</v>
      </c>
      <c r="G1103" s="14" t="s">
        <v>30</v>
      </c>
      <c r="H1103" s="13" t="s">
        <v>6</v>
      </c>
      <c r="I1103" s="13" t="s">
        <v>58</v>
      </c>
      <c r="J1103" s="13"/>
      <c r="K1103" s="13" t="s">
        <v>123</v>
      </c>
      <c r="L1103" s="14">
        <v>100</v>
      </c>
      <c r="M1103" s="14" t="s">
        <v>15</v>
      </c>
      <c r="N1103" s="31">
        <v>1000000</v>
      </c>
      <c r="O1103" s="14" t="s">
        <v>1</v>
      </c>
      <c r="P1103" s="14" t="s">
        <v>35</v>
      </c>
      <c r="Q1103" s="31">
        <v>9600</v>
      </c>
      <c r="R1103" s="31">
        <v>600</v>
      </c>
      <c r="S1103" s="30">
        <v>0.159372549</v>
      </c>
      <c r="T1103" s="66">
        <f t="shared" si="153"/>
        <v>15.937254900000001</v>
      </c>
      <c r="U1103" s="66">
        <f t="shared" si="154"/>
        <v>0.4393529464287525</v>
      </c>
      <c r="V1103" s="38">
        <f t="shared" si="155"/>
        <v>0.39711686771584798</v>
      </c>
      <c r="W1103" s="54">
        <v>2.491752</v>
      </c>
      <c r="X1103" s="71" t="str">
        <f t="shared" si="161"/>
        <v>Q1 2024</v>
      </c>
      <c r="Y1103" s="21">
        <f t="shared" si="156"/>
        <v>3840</v>
      </c>
      <c r="Z1103" s="21">
        <f t="shared" si="157"/>
        <v>2160</v>
      </c>
      <c r="AA1103" s="57">
        <f t="shared" si="158"/>
        <v>2756766.765578635</v>
      </c>
      <c r="AB1103" s="59">
        <f t="shared" si="159"/>
        <v>1.7777777777777777</v>
      </c>
      <c r="AC1103" s="61">
        <f t="shared" si="160"/>
        <v>2540</v>
      </c>
    </row>
    <row r="1104" spans="4:29">
      <c r="D1104" s="12">
        <v>1098</v>
      </c>
      <c r="E1104" s="36" t="s">
        <v>68</v>
      </c>
      <c r="F1104" s="16" t="s">
        <v>11</v>
      </c>
      <c r="G1104" s="14" t="s">
        <v>30</v>
      </c>
      <c r="H1104" s="13" t="s">
        <v>6</v>
      </c>
      <c r="I1104" s="13" t="s">
        <v>139</v>
      </c>
      <c r="J1104" s="13"/>
      <c r="K1104" s="13" t="s">
        <v>123</v>
      </c>
      <c r="L1104" s="14">
        <v>65</v>
      </c>
      <c r="M1104" s="14" t="s">
        <v>15</v>
      </c>
      <c r="N1104" s="31">
        <v>1000000</v>
      </c>
      <c r="O1104" s="14" t="s">
        <v>1</v>
      </c>
      <c r="P1104" s="14" t="s">
        <v>35</v>
      </c>
      <c r="Q1104" s="31">
        <v>9216</v>
      </c>
      <c r="R1104" s="31">
        <v>576</v>
      </c>
      <c r="S1104" s="30">
        <v>4.3369412000000003E-2</v>
      </c>
      <c r="T1104" s="66">
        <f t="shared" si="153"/>
        <v>2.8190117800000003</v>
      </c>
      <c r="U1104" s="66">
        <f t="shared" si="154"/>
        <v>5.051382691471136E-2</v>
      </c>
      <c r="V1104" s="38">
        <f t="shared" si="155"/>
        <v>0.108065819089824</v>
      </c>
      <c r="W1104" s="54">
        <v>2.491752</v>
      </c>
      <c r="X1104" s="71" t="str">
        <f t="shared" si="161"/>
        <v>Q1 2024</v>
      </c>
      <c r="Y1104" s="21">
        <f t="shared" si="156"/>
        <v>3840</v>
      </c>
      <c r="Z1104" s="21">
        <f t="shared" si="157"/>
        <v>2160</v>
      </c>
      <c r="AA1104" s="57">
        <f t="shared" si="158"/>
        <v>1164733.9584569733</v>
      </c>
      <c r="AB1104" s="59">
        <f t="shared" si="159"/>
        <v>1.7777777777777777</v>
      </c>
      <c r="AC1104" s="61">
        <f t="shared" si="160"/>
        <v>1651</v>
      </c>
    </row>
    <row r="1105" spans="4:29">
      <c r="D1105" s="12">
        <v>1099</v>
      </c>
      <c r="E1105" s="36" t="s">
        <v>68</v>
      </c>
      <c r="F1105" s="16" t="s">
        <v>11</v>
      </c>
      <c r="G1105" s="14" t="s">
        <v>30</v>
      </c>
      <c r="H1105" s="13" t="s">
        <v>6</v>
      </c>
      <c r="I1105" s="13" t="s">
        <v>139</v>
      </c>
      <c r="J1105" s="13"/>
      <c r="K1105" s="13" t="s">
        <v>123</v>
      </c>
      <c r="L1105" s="14">
        <v>75</v>
      </c>
      <c r="M1105" s="14" t="s">
        <v>15</v>
      </c>
      <c r="N1105" s="31">
        <v>1000000</v>
      </c>
      <c r="O1105" s="14" t="s">
        <v>1</v>
      </c>
      <c r="P1105" s="14" t="s">
        <v>35</v>
      </c>
      <c r="Q1105" s="31">
        <v>9600</v>
      </c>
      <c r="R1105" s="31">
        <v>600</v>
      </c>
      <c r="S1105" s="30">
        <v>8.5333332999999997E-2</v>
      </c>
      <c r="T1105" s="66">
        <f t="shared" si="153"/>
        <v>6.3999999750000001</v>
      </c>
      <c r="U1105" s="66">
        <f t="shared" si="154"/>
        <v>0.13232480423088072</v>
      </c>
      <c r="V1105" s="38">
        <f t="shared" si="155"/>
        <v>0.21262950316941598</v>
      </c>
      <c r="W1105" s="54">
        <v>2.491752</v>
      </c>
      <c r="X1105" s="71" t="str">
        <f t="shared" si="161"/>
        <v>Q1 2024</v>
      </c>
      <c r="Y1105" s="21">
        <f t="shared" si="156"/>
        <v>3840</v>
      </c>
      <c r="Z1105" s="21">
        <f t="shared" si="157"/>
        <v>2160</v>
      </c>
      <c r="AA1105" s="57">
        <f t="shared" si="158"/>
        <v>1550681.3056379822</v>
      </c>
      <c r="AB1105" s="59">
        <f t="shared" si="159"/>
        <v>1.7777777777777777</v>
      </c>
      <c r="AC1105" s="61">
        <f t="shared" si="160"/>
        <v>1905</v>
      </c>
    </row>
    <row r="1106" spans="4:29">
      <c r="D1106" s="12">
        <v>1100</v>
      </c>
      <c r="E1106" s="36" t="s">
        <v>68</v>
      </c>
      <c r="F1106" s="16" t="s">
        <v>11</v>
      </c>
      <c r="G1106" s="14" t="s">
        <v>30</v>
      </c>
      <c r="H1106" s="13" t="s">
        <v>6</v>
      </c>
      <c r="I1106" s="13" t="s">
        <v>139</v>
      </c>
      <c r="J1106" s="13"/>
      <c r="K1106" s="13" t="s">
        <v>123</v>
      </c>
      <c r="L1106" s="14">
        <v>85</v>
      </c>
      <c r="M1106" s="14" t="s">
        <v>15</v>
      </c>
      <c r="N1106" s="31">
        <v>1000000</v>
      </c>
      <c r="O1106" s="14" t="s">
        <v>1</v>
      </c>
      <c r="P1106" s="14" t="s">
        <v>35</v>
      </c>
      <c r="Q1106" s="31">
        <v>16000</v>
      </c>
      <c r="R1106" s="31">
        <v>1000</v>
      </c>
      <c r="S1106" s="30">
        <v>8.5751633999999993E-2</v>
      </c>
      <c r="T1106" s="66">
        <f t="shared" si="153"/>
        <v>7.2888888899999991</v>
      </c>
      <c r="U1106" s="66">
        <f t="shared" si="154"/>
        <v>0.17079701652455243</v>
      </c>
      <c r="V1106" s="38">
        <f t="shared" si="155"/>
        <v>0.21367180552276799</v>
      </c>
      <c r="W1106" s="54">
        <v>2.491752</v>
      </c>
      <c r="X1106" s="71" t="str">
        <f t="shared" si="161"/>
        <v>Q1 2024</v>
      </c>
      <c r="Y1106" s="21">
        <f t="shared" si="156"/>
        <v>3840</v>
      </c>
      <c r="Z1106" s="21">
        <f t="shared" si="157"/>
        <v>2160</v>
      </c>
      <c r="AA1106" s="57">
        <f t="shared" si="158"/>
        <v>1991763.9881305636</v>
      </c>
      <c r="AB1106" s="59">
        <f t="shared" si="159"/>
        <v>1.7777777777777777</v>
      </c>
      <c r="AC1106" s="61">
        <f t="shared" si="160"/>
        <v>2159</v>
      </c>
    </row>
    <row r="1107" spans="4:29">
      <c r="D1107" s="12">
        <v>1101</v>
      </c>
      <c r="E1107" s="36" t="s">
        <v>68</v>
      </c>
      <c r="F1107" s="16" t="s">
        <v>11</v>
      </c>
      <c r="G1107" s="14" t="s">
        <v>30</v>
      </c>
      <c r="H1107" s="13" t="s">
        <v>6</v>
      </c>
      <c r="I1107" s="13" t="s">
        <v>139</v>
      </c>
      <c r="J1107" s="13"/>
      <c r="K1107" s="13" t="s">
        <v>123</v>
      </c>
      <c r="L1107" s="14">
        <v>86</v>
      </c>
      <c r="M1107" s="14" t="s">
        <v>15</v>
      </c>
      <c r="N1107" s="31">
        <v>1000000</v>
      </c>
      <c r="O1107" s="14" t="s">
        <v>1</v>
      </c>
      <c r="P1107" s="14" t="s">
        <v>35</v>
      </c>
      <c r="Q1107" s="31">
        <v>16000</v>
      </c>
      <c r="R1107" s="31">
        <v>1000</v>
      </c>
      <c r="S1107" s="30">
        <v>2.7189542000000001E-2</v>
      </c>
      <c r="T1107" s="66">
        <f t="shared" si="153"/>
        <v>2.3383006119999998</v>
      </c>
      <c r="U1107" s="66">
        <f t="shared" si="154"/>
        <v>5.5436884969806539E-2</v>
      </c>
      <c r="V1107" s="38">
        <f t="shared" si="155"/>
        <v>6.7749595657583997E-2</v>
      </c>
      <c r="W1107" s="54">
        <v>2.491752</v>
      </c>
      <c r="X1107" s="71" t="str">
        <f t="shared" si="161"/>
        <v>Q1 2024</v>
      </c>
      <c r="Y1107" s="21">
        <f t="shared" si="156"/>
        <v>3840</v>
      </c>
      <c r="Z1107" s="21">
        <f t="shared" si="157"/>
        <v>2160</v>
      </c>
      <c r="AA1107" s="57">
        <f t="shared" si="158"/>
        <v>2038904.6998219588</v>
      </c>
      <c r="AB1107" s="59">
        <f t="shared" si="159"/>
        <v>1.7777777777777777</v>
      </c>
      <c r="AC1107" s="61">
        <f t="shared" si="160"/>
        <v>2184.4</v>
      </c>
    </row>
    <row r="1108" spans="4:29">
      <c r="D1108" s="12">
        <v>1102</v>
      </c>
      <c r="E1108" s="36" t="s">
        <v>68</v>
      </c>
      <c r="F1108" s="16" t="s">
        <v>11</v>
      </c>
      <c r="G1108" s="14" t="s">
        <v>30</v>
      </c>
      <c r="H1108" s="13" t="s">
        <v>6</v>
      </c>
      <c r="I1108" s="13" t="s">
        <v>139</v>
      </c>
      <c r="J1108" s="13"/>
      <c r="K1108" s="13" t="s">
        <v>123</v>
      </c>
      <c r="L1108" s="14">
        <v>98</v>
      </c>
      <c r="M1108" s="14" t="s">
        <v>15</v>
      </c>
      <c r="N1108" s="31">
        <v>1000000</v>
      </c>
      <c r="O1108" s="14" t="s">
        <v>1</v>
      </c>
      <c r="P1108" s="14" t="s">
        <v>35</v>
      </c>
      <c r="Q1108" s="31">
        <v>19200</v>
      </c>
      <c r="R1108" s="31">
        <v>1200</v>
      </c>
      <c r="S1108" s="30">
        <v>3.0117647000000001E-2</v>
      </c>
      <c r="T1108" s="66">
        <f t="shared" si="153"/>
        <v>2.9515294060000001</v>
      </c>
      <c r="U1108" s="66">
        <f t="shared" si="154"/>
        <v>7.9739446106070713E-2</v>
      </c>
      <c r="V1108" s="38">
        <f t="shared" si="155"/>
        <v>7.5045707147544008E-2</v>
      </c>
      <c r="W1108" s="54">
        <v>2.491752</v>
      </c>
      <c r="X1108" s="71" t="str">
        <f t="shared" si="161"/>
        <v>Q1 2024</v>
      </c>
      <c r="Y1108" s="21">
        <f t="shared" si="156"/>
        <v>3840</v>
      </c>
      <c r="Z1108" s="21">
        <f t="shared" si="157"/>
        <v>2160</v>
      </c>
      <c r="AA1108" s="57">
        <f t="shared" si="158"/>
        <v>2647598.8016617205</v>
      </c>
      <c r="AB1108" s="59">
        <f t="shared" si="159"/>
        <v>1.7777777777777777</v>
      </c>
      <c r="AC1108" s="61">
        <f t="shared" si="160"/>
        <v>2489.1999999999998</v>
      </c>
    </row>
    <row r="1109" spans="4:29">
      <c r="D1109" s="12">
        <v>1103</v>
      </c>
      <c r="E1109" s="36" t="s">
        <v>68</v>
      </c>
      <c r="F1109" s="16" t="s">
        <v>11</v>
      </c>
      <c r="G1109" s="14" t="s">
        <v>30</v>
      </c>
      <c r="H1109" s="13" t="s">
        <v>6</v>
      </c>
      <c r="I1109" s="13" t="s">
        <v>139</v>
      </c>
      <c r="J1109" s="13"/>
      <c r="K1109" s="13" t="s">
        <v>123</v>
      </c>
      <c r="L1109" s="14">
        <v>100</v>
      </c>
      <c r="M1109" s="14" t="s">
        <v>15</v>
      </c>
      <c r="N1109" s="31">
        <v>1000000</v>
      </c>
      <c r="O1109" s="14" t="s">
        <v>1</v>
      </c>
      <c r="P1109" s="14" t="s">
        <v>35</v>
      </c>
      <c r="Q1109" s="31">
        <v>19200</v>
      </c>
      <c r="R1109" s="31">
        <v>1200</v>
      </c>
      <c r="S1109" s="30">
        <v>2.5098038999999999E-2</v>
      </c>
      <c r="T1109" s="66">
        <f t="shared" si="153"/>
        <v>2.5098039000000001</v>
      </c>
      <c r="U1109" s="66">
        <f t="shared" si="154"/>
        <v>6.918943979639644E-2</v>
      </c>
      <c r="V1109" s="38">
        <f t="shared" si="155"/>
        <v>6.2538088874327991E-2</v>
      </c>
      <c r="W1109" s="54">
        <v>2.491752</v>
      </c>
      <c r="X1109" s="71" t="str">
        <f t="shared" si="161"/>
        <v>Q1 2024</v>
      </c>
      <c r="Y1109" s="21">
        <f t="shared" si="156"/>
        <v>3840</v>
      </c>
      <c r="Z1109" s="21">
        <f t="shared" si="157"/>
        <v>2160</v>
      </c>
      <c r="AA1109" s="57">
        <f t="shared" si="158"/>
        <v>2756766.765578635</v>
      </c>
      <c r="AB1109" s="59">
        <f t="shared" si="159"/>
        <v>1.7777777777777777</v>
      </c>
      <c r="AC1109" s="61">
        <f t="shared" si="160"/>
        <v>2540</v>
      </c>
    </row>
    <row r="1110" spans="4:29">
      <c r="D1110" s="12">
        <v>1104</v>
      </c>
      <c r="E1110" s="36" t="s">
        <v>68</v>
      </c>
      <c r="F1110" s="16" t="s">
        <v>11</v>
      </c>
      <c r="G1110" s="14" t="s">
        <v>30</v>
      </c>
      <c r="H1110" s="13" t="s">
        <v>6</v>
      </c>
      <c r="I1110" s="13" t="s">
        <v>48</v>
      </c>
      <c r="J1110" s="13" t="s">
        <v>215</v>
      </c>
      <c r="K1110" s="13" t="s">
        <v>123</v>
      </c>
      <c r="L1110" s="14">
        <v>50</v>
      </c>
      <c r="M1110" s="14" t="s">
        <v>15</v>
      </c>
      <c r="N1110" s="31">
        <v>400000</v>
      </c>
      <c r="O1110" s="14" t="s">
        <v>1</v>
      </c>
      <c r="P1110" s="14" t="s">
        <v>35</v>
      </c>
      <c r="Q1110" s="31">
        <v>1800</v>
      </c>
      <c r="R1110" s="31">
        <v>180</v>
      </c>
      <c r="S1110" s="30">
        <v>9.4117650000000008E-3</v>
      </c>
      <c r="T1110" s="66">
        <f t="shared" si="153"/>
        <v>0.47058825000000004</v>
      </c>
      <c r="U1110" s="66">
        <f t="shared" si="154"/>
        <v>6.4865102393590517E-3</v>
      </c>
      <c r="V1110" s="38">
        <f t="shared" si="155"/>
        <v>2.3451784262280003E-2</v>
      </c>
      <c r="W1110" s="54">
        <v>2.491752</v>
      </c>
      <c r="X1110" s="71" t="str">
        <f t="shared" si="161"/>
        <v>Q1 2024</v>
      </c>
      <c r="Y1110" s="21">
        <f t="shared" si="156"/>
        <v>3840</v>
      </c>
      <c r="Z1110" s="21">
        <f t="shared" si="157"/>
        <v>2160</v>
      </c>
      <c r="AA1110" s="57">
        <f t="shared" si="158"/>
        <v>689191.69139465876</v>
      </c>
      <c r="AB1110" s="59">
        <f t="shared" si="159"/>
        <v>1.7777777777777777</v>
      </c>
      <c r="AC1110" s="61">
        <f t="shared" si="160"/>
        <v>1270</v>
      </c>
    </row>
    <row r="1111" spans="4:29">
      <c r="D1111" s="12">
        <v>1105</v>
      </c>
      <c r="E1111" s="36" t="s">
        <v>68</v>
      </c>
      <c r="F1111" s="16" t="s">
        <v>11</v>
      </c>
      <c r="G1111" s="14" t="s">
        <v>30</v>
      </c>
      <c r="H1111" s="13" t="s">
        <v>6</v>
      </c>
      <c r="I1111" s="13" t="s">
        <v>48</v>
      </c>
      <c r="J1111" s="13" t="s">
        <v>215</v>
      </c>
      <c r="K1111" s="13" t="s">
        <v>123</v>
      </c>
      <c r="L1111" s="14">
        <v>55</v>
      </c>
      <c r="M1111" s="14" t="s">
        <v>15</v>
      </c>
      <c r="N1111" s="31">
        <v>400000</v>
      </c>
      <c r="O1111" s="14" t="s">
        <v>1</v>
      </c>
      <c r="P1111" s="14" t="s">
        <v>35</v>
      </c>
      <c r="Q1111" s="31">
        <v>2000</v>
      </c>
      <c r="R1111" s="31">
        <v>200</v>
      </c>
      <c r="S1111" s="30">
        <v>0.161960784</v>
      </c>
      <c r="T1111" s="66">
        <f t="shared" si="153"/>
        <v>8.907843119999999</v>
      </c>
      <c r="U1111" s="66">
        <f t="shared" si="154"/>
        <v>0.13506265226412364</v>
      </c>
      <c r="V1111" s="38">
        <f t="shared" si="155"/>
        <v>0.40356610745356797</v>
      </c>
      <c r="W1111" s="54">
        <v>2.491752</v>
      </c>
      <c r="X1111" s="71" t="str">
        <f t="shared" si="161"/>
        <v>Q1 2024</v>
      </c>
      <c r="Y1111" s="21">
        <f t="shared" si="156"/>
        <v>3840</v>
      </c>
      <c r="Z1111" s="21">
        <f t="shared" si="157"/>
        <v>2160</v>
      </c>
      <c r="AA1111" s="57">
        <f t="shared" si="158"/>
        <v>833921.94658753707</v>
      </c>
      <c r="AB1111" s="59">
        <f t="shared" si="159"/>
        <v>1.7777777777777777</v>
      </c>
      <c r="AC1111" s="61">
        <f t="shared" si="160"/>
        <v>1397</v>
      </c>
    </row>
    <row r="1112" spans="4:29">
      <c r="D1112" s="12">
        <v>1106</v>
      </c>
      <c r="E1112" s="36" t="s">
        <v>68</v>
      </c>
      <c r="F1112" s="16" t="s">
        <v>11</v>
      </c>
      <c r="G1112" s="14" t="s">
        <v>30</v>
      </c>
      <c r="H1112" s="13" t="s">
        <v>6</v>
      </c>
      <c r="I1112" s="13" t="s">
        <v>48</v>
      </c>
      <c r="J1112" s="13"/>
      <c r="K1112" s="13" t="s">
        <v>123</v>
      </c>
      <c r="L1112" s="14">
        <v>85</v>
      </c>
      <c r="M1112" s="14" t="s">
        <v>52</v>
      </c>
      <c r="N1112" s="31">
        <v>400000</v>
      </c>
      <c r="O1112" s="14" t="s">
        <v>2</v>
      </c>
      <c r="P1112" s="14" t="s">
        <v>35</v>
      </c>
      <c r="Q1112" s="31">
        <v>21060</v>
      </c>
      <c r="R1112" s="31">
        <v>2340</v>
      </c>
      <c r="S1112" s="30">
        <v>4.1294119999999998E-3</v>
      </c>
      <c r="T1112" s="66">
        <f t="shared" si="153"/>
        <v>0.35100001999999997</v>
      </c>
      <c r="U1112" s="66">
        <f t="shared" si="154"/>
        <v>8.2248141137542061E-3</v>
      </c>
      <c r="V1112" s="38">
        <f t="shared" si="155"/>
        <v>1.0289470609823999E-2</v>
      </c>
      <c r="W1112" s="54">
        <v>2.491752</v>
      </c>
      <c r="X1112" s="71" t="str">
        <f t="shared" si="161"/>
        <v>Q1 2024</v>
      </c>
      <c r="Y1112" s="21">
        <f t="shared" si="156"/>
        <v>7680</v>
      </c>
      <c r="Z1112" s="21">
        <f t="shared" si="157"/>
        <v>4320</v>
      </c>
      <c r="AA1112" s="57">
        <f t="shared" si="158"/>
        <v>1991763.9881305636</v>
      </c>
      <c r="AB1112" s="59">
        <f t="shared" si="159"/>
        <v>1.7777777777777777</v>
      </c>
      <c r="AC1112" s="61">
        <f t="shared" si="160"/>
        <v>2159</v>
      </c>
    </row>
    <row r="1113" spans="4:29">
      <c r="D1113" s="12">
        <v>1107</v>
      </c>
      <c r="E1113" s="36" t="s">
        <v>68</v>
      </c>
      <c r="F1113" s="16" t="s">
        <v>11</v>
      </c>
      <c r="G1113" s="14" t="s">
        <v>30</v>
      </c>
      <c r="H1113" s="13" t="s">
        <v>6</v>
      </c>
      <c r="I1113" s="13" t="s">
        <v>48</v>
      </c>
      <c r="J1113" s="13"/>
      <c r="K1113" s="13" t="s">
        <v>123</v>
      </c>
      <c r="L1113" s="14">
        <v>98</v>
      </c>
      <c r="M1113" s="14" t="s">
        <v>15</v>
      </c>
      <c r="N1113" s="31"/>
      <c r="O1113" s="14" t="s">
        <v>1</v>
      </c>
      <c r="P1113" s="14" t="s">
        <v>35</v>
      </c>
      <c r="Q1113" s="31">
        <v>6480</v>
      </c>
      <c r="R1113" s="31">
        <v>1620</v>
      </c>
      <c r="S1113" s="30">
        <v>3.2188235000000003E-2</v>
      </c>
      <c r="T1113" s="66">
        <f t="shared" si="153"/>
        <v>3.15444703</v>
      </c>
      <c r="U1113" s="66">
        <f t="shared" si="154"/>
        <v>8.5221532413605861E-2</v>
      </c>
      <c r="V1113" s="38">
        <f t="shared" si="155"/>
        <v>8.0205098937720001E-2</v>
      </c>
      <c r="W1113" s="54">
        <v>2.491752</v>
      </c>
      <c r="X1113" s="71" t="str">
        <f t="shared" si="161"/>
        <v>Q1 2024</v>
      </c>
      <c r="Y1113" s="21">
        <f t="shared" si="156"/>
        <v>3840</v>
      </c>
      <c r="Z1113" s="21">
        <f t="shared" si="157"/>
        <v>2160</v>
      </c>
      <c r="AA1113" s="57">
        <f t="shared" si="158"/>
        <v>2647598.8016617205</v>
      </c>
      <c r="AB1113" s="59">
        <f t="shared" si="159"/>
        <v>1.7777777777777777</v>
      </c>
      <c r="AC1113" s="61">
        <f t="shared" si="160"/>
        <v>2489.1999999999998</v>
      </c>
    </row>
    <row r="1114" spans="4:29">
      <c r="D1114" s="12">
        <v>1108</v>
      </c>
      <c r="E1114" s="36" t="s">
        <v>68</v>
      </c>
      <c r="F1114" s="16" t="s">
        <v>11</v>
      </c>
      <c r="G1114" s="14" t="s">
        <v>30</v>
      </c>
      <c r="H1114" s="13" t="s">
        <v>6</v>
      </c>
      <c r="I1114" s="13" t="s">
        <v>48</v>
      </c>
      <c r="J1114" s="13"/>
      <c r="K1114" s="13" t="s">
        <v>123</v>
      </c>
      <c r="L1114" s="14">
        <v>100</v>
      </c>
      <c r="M1114" s="14" t="s">
        <v>15</v>
      </c>
      <c r="N1114" s="31"/>
      <c r="O1114" s="14" t="s">
        <v>1</v>
      </c>
      <c r="P1114" s="14" t="s">
        <v>35</v>
      </c>
      <c r="Q1114" s="31">
        <v>6480</v>
      </c>
      <c r="R1114" s="31">
        <v>1620</v>
      </c>
      <c r="S1114" s="30">
        <v>0.112658824</v>
      </c>
      <c r="T1114" s="66">
        <f t="shared" si="153"/>
        <v>11.265882400000001</v>
      </c>
      <c r="U1114" s="66">
        <f t="shared" si="154"/>
        <v>0.31057410185237272</v>
      </c>
      <c r="V1114" s="38">
        <f t="shared" si="155"/>
        <v>0.280717850019648</v>
      </c>
      <c r="W1114" s="54">
        <v>2.491752</v>
      </c>
      <c r="X1114" s="71" t="str">
        <f t="shared" si="161"/>
        <v>Q1 2024</v>
      </c>
      <c r="Y1114" s="21">
        <f t="shared" si="156"/>
        <v>3840</v>
      </c>
      <c r="Z1114" s="21">
        <f t="shared" si="157"/>
        <v>2160</v>
      </c>
      <c r="AA1114" s="57">
        <f t="shared" si="158"/>
        <v>2756766.765578635</v>
      </c>
      <c r="AB1114" s="59">
        <f t="shared" si="159"/>
        <v>1.7777777777777777</v>
      </c>
      <c r="AC1114" s="61">
        <f t="shared" si="160"/>
        <v>2540</v>
      </c>
    </row>
    <row r="1115" spans="4:29">
      <c r="D1115" s="12">
        <v>1109</v>
      </c>
      <c r="E1115" s="36" t="s">
        <v>68</v>
      </c>
      <c r="F1115" s="16" t="s">
        <v>11</v>
      </c>
      <c r="G1115" s="14" t="s">
        <v>30</v>
      </c>
      <c r="H1115" s="13" t="s">
        <v>6</v>
      </c>
      <c r="I1115" s="13" t="s">
        <v>48</v>
      </c>
      <c r="J1115" s="13" t="s">
        <v>180</v>
      </c>
      <c r="K1115" s="13" t="s">
        <v>123</v>
      </c>
      <c r="L1115" s="14">
        <v>65</v>
      </c>
      <c r="M1115" s="14" t="s">
        <v>15</v>
      </c>
      <c r="N1115" s="31"/>
      <c r="O1115" s="14" t="s">
        <v>1</v>
      </c>
      <c r="P1115" s="14" t="s">
        <v>35</v>
      </c>
      <c r="Q1115" s="31">
        <v>6400</v>
      </c>
      <c r="R1115" s="31">
        <v>1600</v>
      </c>
      <c r="S1115" s="30">
        <v>0.77218300699999998</v>
      </c>
      <c r="T1115" s="66">
        <f t="shared" si="153"/>
        <v>50.191895455000001</v>
      </c>
      <c r="U1115" s="66">
        <f t="shared" si="154"/>
        <v>0.89938777039631879</v>
      </c>
      <c r="V1115" s="38">
        <f t="shared" si="155"/>
        <v>1.924088552058264</v>
      </c>
      <c r="W1115" s="54">
        <v>2.491752</v>
      </c>
      <c r="X1115" s="71" t="str">
        <f t="shared" si="161"/>
        <v>Q1 2024</v>
      </c>
      <c r="Y1115" s="21">
        <f t="shared" si="156"/>
        <v>3840</v>
      </c>
      <c r="Z1115" s="21">
        <f t="shared" si="157"/>
        <v>2160</v>
      </c>
      <c r="AA1115" s="57">
        <f t="shared" si="158"/>
        <v>1164733.9584569733</v>
      </c>
      <c r="AB1115" s="59">
        <f t="shared" si="159"/>
        <v>1.7777777777777777</v>
      </c>
      <c r="AC1115" s="61">
        <f t="shared" si="160"/>
        <v>1651</v>
      </c>
    </row>
    <row r="1116" spans="4:29">
      <c r="D1116" s="12">
        <v>1110</v>
      </c>
      <c r="E1116" s="36" t="s">
        <v>68</v>
      </c>
      <c r="F1116" s="16" t="s">
        <v>11</v>
      </c>
      <c r="G1116" s="14" t="s">
        <v>30</v>
      </c>
      <c r="H1116" s="13" t="s">
        <v>6</v>
      </c>
      <c r="I1116" s="13" t="s">
        <v>48</v>
      </c>
      <c r="J1116" s="13" t="s">
        <v>179</v>
      </c>
      <c r="K1116" s="13" t="s">
        <v>123</v>
      </c>
      <c r="L1116" s="14">
        <v>75</v>
      </c>
      <c r="M1116" s="14" t="s">
        <v>15</v>
      </c>
      <c r="N1116" s="31"/>
      <c r="O1116" s="14" t="s">
        <v>1</v>
      </c>
      <c r="P1116" s="14" t="s">
        <v>35</v>
      </c>
      <c r="Q1116" s="31">
        <v>8000</v>
      </c>
      <c r="R1116" s="31">
        <v>2000</v>
      </c>
      <c r="S1116" s="30">
        <v>0.66352941200000004</v>
      </c>
      <c r="T1116" s="66">
        <f t="shared" si="153"/>
        <v>49.764705900000003</v>
      </c>
      <c r="U1116" s="66">
        <f t="shared" si="154"/>
        <v>1.0289226549293626</v>
      </c>
      <c r="V1116" s="38">
        <f t="shared" si="155"/>
        <v>1.6533507394098241</v>
      </c>
      <c r="W1116" s="54">
        <v>2.491752</v>
      </c>
      <c r="X1116" s="71" t="str">
        <f t="shared" si="161"/>
        <v>Q1 2024</v>
      </c>
      <c r="Y1116" s="21">
        <f t="shared" si="156"/>
        <v>3840</v>
      </c>
      <c r="Z1116" s="21">
        <f t="shared" si="157"/>
        <v>2160</v>
      </c>
      <c r="AA1116" s="57">
        <f t="shared" si="158"/>
        <v>1550681.3056379822</v>
      </c>
      <c r="AB1116" s="59">
        <f t="shared" si="159"/>
        <v>1.7777777777777777</v>
      </c>
      <c r="AC1116" s="61">
        <f t="shared" si="160"/>
        <v>1905</v>
      </c>
    </row>
    <row r="1117" spans="4:29">
      <c r="D1117" s="12">
        <v>1111</v>
      </c>
      <c r="E1117" s="36" t="s">
        <v>68</v>
      </c>
      <c r="F1117" s="16" t="s">
        <v>11</v>
      </c>
      <c r="G1117" s="14" t="s">
        <v>30</v>
      </c>
      <c r="H1117" s="13" t="s">
        <v>6</v>
      </c>
      <c r="I1117" s="13" t="s">
        <v>48</v>
      </c>
      <c r="J1117" s="13" t="s">
        <v>178</v>
      </c>
      <c r="K1117" s="13" t="s">
        <v>123</v>
      </c>
      <c r="L1117" s="14">
        <v>85</v>
      </c>
      <c r="M1117" s="14" t="s">
        <v>15</v>
      </c>
      <c r="N1117" s="31"/>
      <c r="O1117" s="14" t="s">
        <v>1</v>
      </c>
      <c r="P1117" s="14" t="s">
        <v>35</v>
      </c>
      <c r="Q1117" s="31">
        <v>9600</v>
      </c>
      <c r="R1117" s="31">
        <v>2400</v>
      </c>
      <c r="S1117" s="30">
        <v>0.46933333300000002</v>
      </c>
      <c r="T1117" s="66">
        <f t="shared" si="153"/>
        <v>39.893333304999999</v>
      </c>
      <c r="U1117" s="66">
        <f t="shared" si="154"/>
        <v>0.93480123109868996</v>
      </c>
      <c r="V1117" s="38">
        <f t="shared" si="155"/>
        <v>1.169462271169416</v>
      </c>
      <c r="W1117" s="54">
        <v>2.491752</v>
      </c>
      <c r="X1117" s="71" t="str">
        <f t="shared" si="161"/>
        <v>Q1 2024</v>
      </c>
      <c r="Y1117" s="21">
        <f t="shared" si="156"/>
        <v>3840</v>
      </c>
      <c r="Z1117" s="21">
        <f t="shared" si="157"/>
        <v>2160</v>
      </c>
      <c r="AA1117" s="57">
        <f t="shared" si="158"/>
        <v>1991763.9881305636</v>
      </c>
      <c r="AB1117" s="59">
        <f t="shared" si="159"/>
        <v>1.7777777777777777</v>
      </c>
      <c r="AC1117" s="61">
        <f t="shared" si="160"/>
        <v>2159</v>
      </c>
    </row>
    <row r="1118" spans="4:29">
      <c r="D1118" s="12">
        <v>1112</v>
      </c>
      <c r="E1118" s="36" t="s">
        <v>68</v>
      </c>
      <c r="F1118" s="16" t="s">
        <v>11</v>
      </c>
      <c r="G1118" s="14" t="s">
        <v>30</v>
      </c>
      <c r="H1118" s="13" t="s">
        <v>6</v>
      </c>
      <c r="I1118" s="13" t="s">
        <v>108</v>
      </c>
      <c r="J1118" s="13" t="s">
        <v>176</v>
      </c>
      <c r="K1118" s="13" t="s">
        <v>123</v>
      </c>
      <c r="L1118" s="14">
        <v>55</v>
      </c>
      <c r="M1118" s="14" t="s">
        <v>15</v>
      </c>
      <c r="N1118" s="31"/>
      <c r="O1118" s="14" t="s">
        <v>2</v>
      </c>
      <c r="P1118" s="14" t="s">
        <v>35</v>
      </c>
      <c r="Q1118" s="31">
        <v>8000</v>
      </c>
      <c r="R1118" s="31">
        <v>2000</v>
      </c>
      <c r="S1118" s="30">
        <v>3.9163399000000002E-2</v>
      </c>
      <c r="T1118" s="66">
        <f t="shared" si="153"/>
        <v>2.1539869450000002</v>
      </c>
      <c r="U1118" s="66">
        <f t="shared" si="154"/>
        <v>3.2659217929064406E-2</v>
      </c>
      <c r="V1118" s="38">
        <f t="shared" si="155"/>
        <v>9.7585477785048003E-2</v>
      </c>
      <c r="W1118" s="54">
        <v>2.491752</v>
      </c>
      <c r="X1118" s="71" t="str">
        <f t="shared" si="161"/>
        <v>Q1 2024</v>
      </c>
      <c r="Y1118" s="21">
        <f t="shared" si="156"/>
        <v>3840</v>
      </c>
      <c r="Z1118" s="21">
        <f t="shared" si="157"/>
        <v>2160</v>
      </c>
      <c r="AA1118" s="57">
        <f t="shared" si="158"/>
        <v>833921.94658753707</v>
      </c>
      <c r="AB1118" s="59">
        <f t="shared" si="159"/>
        <v>1.7777777777777777</v>
      </c>
      <c r="AC1118" s="61">
        <f t="shared" si="160"/>
        <v>1397</v>
      </c>
    </row>
    <row r="1119" spans="4:29">
      <c r="D1119" s="12">
        <v>1113</v>
      </c>
      <c r="E1119" s="36" t="s">
        <v>68</v>
      </c>
      <c r="F1119" s="16" t="s">
        <v>11</v>
      </c>
      <c r="G1119" s="14" t="s">
        <v>30</v>
      </c>
      <c r="H1119" s="13" t="s">
        <v>6</v>
      </c>
      <c r="I1119" s="13" t="s">
        <v>108</v>
      </c>
      <c r="J1119" s="13" t="s">
        <v>191</v>
      </c>
      <c r="K1119" s="13" t="s">
        <v>123</v>
      </c>
      <c r="L1119" s="14">
        <v>60</v>
      </c>
      <c r="M1119" s="14" t="s">
        <v>15</v>
      </c>
      <c r="N1119" s="31"/>
      <c r="O1119" s="14" t="s">
        <v>2</v>
      </c>
      <c r="P1119" s="14" t="s">
        <v>35</v>
      </c>
      <c r="Q1119" s="31">
        <v>8000</v>
      </c>
      <c r="R1119" s="31">
        <v>2000</v>
      </c>
      <c r="S1119" s="30">
        <v>2.7241829999999998E-3</v>
      </c>
      <c r="T1119" s="66">
        <f t="shared" si="153"/>
        <v>0.16345098</v>
      </c>
      <c r="U1119" s="66">
        <f t="shared" si="154"/>
        <v>2.7035773767915489E-3</v>
      </c>
      <c r="V1119" s="38">
        <f t="shared" si="155"/>
        <v>6.7879884386159994E-3</v>
      </c>
      <c r="W1119" s="54">
        <v>2.491752</v>
      </c>
      <c r="X1119" s="71" t="str">
        <f t="shared" si="161"/>
        <v>Q1 2024</v>
      </c>
      <c r="Y1119" s="21">
        <f t="shared" si="156"/>
        <v>3840</v>
      </c>
      <c r="Z1119" s="21">
        <f t="shared" si="157"/>
        <v>2160</v>
      </c>
      <c r="AA1119" s="57">
        <f t="shared" si="158"/>
        <v>992436.03560830862</v>
      </c>
      <c r="AB1119" s="59">
        <f t="shared" si="159"/>
        <v>1.7777777777777777</v>
      </c>
      <c r="AC1119" s="61">
        <f t="shared" si="160"/>
        <v>1524</v>
      </c>
    </row>
    <row r="1120" spans="4:29">
      <c r="D1120" s="12">
        <v>1114</v>
      </c>
      <c r="E1120" s="36" t="s">
        <v>68</v>
      </c>
      <c r="F1120" s="16" t="s">
        <v>11</v>
      </c>
      <c r="G1120" s="14" t="s">
        <v>30</v>
      </c>
      <c r="H1120" s="13" t="s">
        <v>6</v>
      </c>
      <c r="I1120" s="13" t="s">
        <v>108</v>
      </c>
      <c r="J1120" s="13" t="s">
        <v>177</v>
      </c>
      <c r="K1120" s="13" t="s">
        <v>123</v>
      </c>
      <c r="L1120" s="14">
        <v>65</v>
      </c>
      <c r="M1120" s="14" t="s">
        <v>15</v>
      </c>
      <c r="N1120" s="31"/>
      <c r="O1120" s="14" t="s">
        <v>2</v>
      </c>
      <c r="P1120" s="14" t="s">
        <v>35</v>
      </c>
      <c r="Q1120" s="31">
        <v>8000</v>
      </c>
      <c r="R1120" s="31">
        <v>2000</v>
      </c>
      <c r="S1120" s="30">
        <v>1.7061438000000002E-2</v>
      </c>
      <c r="T1120" s="66">
        <f t="shared" si="153"/>
        <v>1.1089934700000001</v>
      </c>
      <c r="U1120" s="66">
        <f t="shared" si="154"/>
        <v>1.9872036218708228E-2</v>
      </c>
      <c r="V1120" s="38">
        <f t="shared" si="155"/>
        <v>4.2512872259376007E-2</v>
      </c>
      <c r="W1120" s="54">
        <v>2.491752</v>
      </c>
      <c r="X1120" s="71" t="str">
        <f t="shared" si="161"/>
        <v>Q1 2024</v>
      </c>
      <c r="Y1120" s="21">
        <f t="shared" si="156"/>
        <v>3840</v>
      </c>
      <c r="Z1120" s="21">
        <f t="shared" si="157"/>
        <v>2160</v>
      </c>
      <c r="AA1120" s="57">
        <f t="shared" si="158"/>
        <v>1164733.9584569733</v>
      </c>
      <c r="AB1120" s="59">
        <f t="shared" si="159"/>
        <v>1.7777777777777777</v>
      </c>
      <c r="AC1120" s="61">
        <f t="shared" si="160"/>
        <v>1651</v>
      </c>
    </row>
    <row r="1121" spans="4:29">
      <c r="D1121" s="12">
        <v>1115</v>
      </c>
      <c r="E1121" s="36" t="s">
        <v>68</v>
      </c>
      <c r="F1121" s="16" t="s">
        <v>11</v>
      </c>
      <c r="G1121" s="14" t="s">
        <v>30</v>
      </c>
      <c r="H1121" s="13" t="s">
        <v>6</v>
      </c>
      <c r="I1121" s="13" t="s">
        <v>108</v>
      </c>
      <c r="J1121" s="13" t="s">
        <v>190</v>
      </c>
      <c r="K1121" s="13" t="s">
        <v>123</v>
      </c>
      <c r="L1121" s="14">
        <v>70</v>
      </c>
      <c r="M1121" s="14" t="s">
        <v>15</v>
      </c>
      <c r="N1121" s="31"/>
      <c r="O1121" s="14" t="s">
        <v>2</v>
      </c>
      <c r="P1121" s="14" t="s">
        <v>35</v>
      </c>
      <c r="Q1121" s="31">
        <v>8000</v>
      </c>
      <c r="R1121" s="31">
        <v>2000</v>
      </c>
      <c r="S1121" s="30">
        <v>6.5098040000000001E-3</v>
      </c>
      <c r="T1121" s="66">
        <f t="shared" si="153"/>
        <v>0.45568628</v>
      </c>
      <c r="U1121" s="66">
        <f t="shared" si="154"/>
        <v>8.7935455456391205E-3</v>
      </c>
      <c r="V1121" s="38">
        <f t="shared" si="155"/>
        <v>1.6220817136608001E-2</v>
      </c>
      <c r="W1121" s="54">
        <v>2.491752</v>
      </c>
      <c r="X1121" s="71" t="str">
        <f t="shared" si="161"/>
        <v>Q1 2024</v>
      </c>
      <c r="Y1121" s="21">
        <f t="shared" si="156"/>
        <v>3840</v>
      </c>
      <c r="Z1121" s="21">
        <f t="shared" si="157"/>
        <v>2160</v>
      </c>
      <c r="AA1121" s="57">
        <f t="shared" si="158"/>
        <v>1350815.715133531</v>
      </c>
      <c r="AB1121" s="59">
        <f t="shared" si="159"/>
        <v>1.7777777777777777</v>
      </c>
      <c r="AC1121" s="61">
        <f t="shared" si="160"/>
        <v>1778</v>
      </c>
    </row>
    <row r="1122" spans="4:29">
      <c r="D1122" s="12">
        <v>1116</v>
      </c>
      <c r="E1122" s="36" t="s">
        <v>68</v>
      </c>
      <c r="F1122" s="16" t="s">
        <v>11</v>
      </c>
      <c r="G1122" s="14" t="s">
        <v>30</v>
      </c>
      <c r="H1122" s="13" t="s">
        <v>6</v>
      </c>
      <c r="I1122" s="13" t="s">
        <v>108</v>
      </c>
      <c r="J1122" s="13" t="s">
        <v>181</v>
      </c>
      <c r="K1122" s="13" t="s">
        <v>123</v>
      </c>
      <c r="L1122" s="14">
        <v>75</v>
      </c>
      <c r="M1122" s="14" t="s">
        <v>15</v>
      </c>
      <c r="N1122" s="31"/>
      <c r="O1122" s="14" t="s">
        <v>2</v>
      </c>
      <c r="P1122" s="14" t="s">
        <v>35</v>
      </c>
      <c r="Q1122" s="31">
        <v>8000</v>
      </c>
      <c r="R1122" s="31">
        <v>2000</v>
      </c>
      <c r="S1122" s="30">
        <v>4.7790849999999998E-3</v>
      </c>
      <c r="T1122" s="66">
        <f t="shared" si="153"/>
        <v>0.358431375</v>
      </c>
      <c r="U1122" s="66">
        <f t="shared" si="154"/>
        <v>7.4108377675548955E-3</v>
      </c>
      <c r="V1122" s="38">
        <f t="shared" si="155"/>
        <v>1.1908294606919998E-2</v>
      </c>
      <c r="W1122" s="54">
        <v>2.491752</v>
      </c>
      <c r="X1122" s="71" t="str">
        <f t="shared" si="161"/>
        <v>Q1 2024</v>
      </c>
      <c r="Y1122" s="21">
        <f t="shared" si="156"/>
        <v>3840</v>
      </c>
      <c r="Z1122" s="21">
        <f t="shared" si="157"/>
        <v>2160</v>
      </c>
      <c r="AA1122" s="57">
        <f t="shared" si="158"/>
        <v>1550681.3056379822</v>
      </c>
      <c r="AB1122" s="59">
        <f t="shared" si="159"/>
        <v>1.7777777777777777</v>
      </c>
      <c r="AC1122" s="61">
        <f t="shared" si="160"/>
        <v>1905</v>
      </c>
    </row>
    <row r="1123" spans="4:29">
      <c r="D1123" s="12">
        <v>1117</v>
      </c>
      <c r="E1123" s="36" t="s">
        <v>68</v>
      </c>
      <c r="F1123" s="16" t="s">
        <v>11</v>
      </c>
      <c r="G1123" s="14" t="s">
        <v>30</v>
      </c>
      <c r="H1123" s="13" t="s">
        <v>6</v>
      </c>
      <c r="I1123" s="13" t="s">
        <v>108</v>
      </c>
      <c r="J1123" s="13" t="s">
        <v>175</v>
      </c>
      <c r="K1123" s="13" t="s">
        <v>123</v>
      </c>
      <c r="L1123" s="14">
        <v>65</v>
      </c>
      <c r="M1123" s="14" t="s">
        <v>52</v>
      </c>
      <c r="N1123" s="31">
        <v>1000000</v>
      </c>
      <c r="O1123" s="14" t="s">
        <v>2</v>
      </c>
      <c r="P1123" s="14" t="s">
        <v>35</v>
      </c>
      <c r="Q1123" s="31">
        <v>12096</v>
      </c>
      <c r="R1123" s="31">
        <v>1344</v>
      </c>
      <c r="S1123" s="30">
        <v>4.5775060000000003E-3</v>
      </c>
      <c r="T1123" s="66">
        <f t="shared" si="153"/>
        <v>0.29753789000000003</v>
      </c>
      <c r="U1123" s="66">
        <f t="shared" si="154"/>
        <v>5.3315766832405459E-3</v>
      </c>
      <c r="V1123" s="38">
        <f t="shared" si="155"/>
        <v>1.1406009730512E-2</v>
      </c>
      <c r="W1123" s="54">
        <v>2.491752</v>
      </c>
      <c r="X1123" s="71" t="str">
        <f t="shared" si="161"/>
        <v>Q1 2024</v>
      </c>
      <c r="Y1123" s="21">
        <f t="shared" si="156"/>
        <v>7680</v>
      </c>
      <c r="Z1123" s="21">
        <f t="shared" si="157"/>
        <v>4320</v>
      </c>
      <c r="AA1123" s="57">
        <f t="shared" si="158"/>
        <v>1164733.9584569733</v>
      </c>
      <c r="AB1123" s="59">
        <f t="shared" si="159"/>
        <v>1.7777777777777777</v>
      </c>
      <c r="AC1123" s="61">
        <f t="shared" si="160"/>
        <v>1651</v>
      </c>
    </row>
    <row r="1124" spans="4:29">
      <c r="D1124" s="12">
        <v>1118</v>
      </c>
      <c r="E1124" s="36" t="s">
        <v>68</v>
      </c>
      <c r="F1124" s="16" t="s">
        <v>11</v>
      </c>
      <c r="G1124" s="14" t="s">
        <v>30</v>
      </c>
      <c r="H1124" s="13" t="s">
        <v>6</v>
      </c>
      <c r="I1124" s="13" t="s">
        <v>108</v>
      </c>
      <c r="J1124" s="13" t="s">
        <v>175</v>
      </c>
      <c r="K1124" s="13" t="s">
        <v>123</v>
      </c>
      <c r="L1124" s="14">
        <v>75</v>
      </c>
      <c r="M1124" s="14" t="s">
        <v>52</v>
      </c>
      <c r="N1124" s="31">
        <v>1000000</v>
      </c>
      <c r="O1124" s="14" t="s">
        <v>2</v>
      </c>
      <c r="P1124" s="14" t="s">
        <v>35</v>
      </c>
      <c r="Q1124" s="31">
        <v>17279.640575999994</v>
      </c>
      <c r="R1124" s="31">
        <v>1919.9600639999994</v>
      </c>
      <c r="S1124" s="30">
        <v>3.6930999999999999E-3</v>
      </c>
      <c r="T1124" s="66">
        <f t="shared" si="153"/>
        <v>0.27698250000000002</v>
      </c>
      <c r="U1124" s="66">
        <f t="shared" si="154"/>
        <v>5.726821129851632E-3</v>
      </c>
      <c r="V1124" s="38">
        <f t="shared" si="155"/>
        <v>9.2022893112000004E-3</v>
      </c>
      <c r="W1124" s="54">
        <v>2.491752</v>
      </c>
      <c r="X1124" s="71" t="str">
        <f t="shared" si="161"/>
        <v>Q1 2024</v>
      </c>
      <c r="Y1124" s="21">
        <f t="shared" si="156"/>
        <v>7680</v>
      </c>
      <c r="Z1124" s="21">
        <f t="shared" si="157"/>
        <v>4320</v>
      </c>
      <c r="AA1124" s="57">
        <f t="shared" si="158"/>
        <v>1550681.3056379822</v>
      </c>
      <c r="AB1124" s="59">
        <f t="shared" si="159"/>
        <v>1.7777777777777777</v>
      </c>
      <c r="AC1124" s="61">
        <f t="shared" si="160"/>
        <v>1905</v>
      </c>
    </row>
    <row r="1125" spans="4:29">
      <c r="D1125" s="12">
        <v>1119</v>
      </c>
      <c r="E1125" s="36" t="s">
        <v>68</v>
      </c>
      <c r="F1125" s="16" t="s">
        <v>11</v>
      </c>
      <c r="G1125" s="14" t="s">
        <v>30</v>
      </c>
      <c r="H1125" s="13" t="s">
        <v>6</v>
      </c>
      <c r="I1125" s="13" t="s">
        <v>108</v>
      </c>
      <c r="J1125" s="13" t="s">
        <v>175</v>
      </c>
      <c r="K1125" s="13" t="s">
        <v>123</v>
      </c>
      <c r="L1125" s="14">
        <v>85</v>
      </c>
      <c r="M1125" s="14" t="s">
        <v>52</v>
      </c>
      <c r="N1125" s="31">
        <v>1000000</v>
      </c>
      <c r="O1125" s="14" t="s">
        <v>2</v>
      </c>
      <c r="P1125" s="14" t="s">
        <v>35</v>
      </c>
      <c r="Q1125" s="31">
        <v>21060</v>
      </c>
      <c r="R1125" s="31">
        <v>2340</v>
      </c>
      <c r="S1125" s="30">
        <v>1.7481179999999999E-3</v>
      </c>
      <c r="T1125" s="66">
        <f t="shared" si="153"/>
        <v>0.14859002999999998</v>
      </c>
      <c r="U1125" s="66">
        <f t="shared" si="154"/>
        <v>3.4818384794028244E-3</v>
      </c>
      <c r="V1125" s="38">
        <f t="shared" si="155"/>
        <v>4.3558765227359993E-3</v>
      </c>
      <c r="W1125" s="54">
        <v>2.491752</v>
      </c>
      <c r="X1125" s="71" t="str">
        <f t="shared" si="161"/>
        <v>Q1 2024</v>
      </c>
      <c r="Y1125" s="21">
        <f t="shared" si="156"/>
        <v>7680</v>
      </c>
      <c r="Z1125" s="21">
        <f t="shared" si="157"/>
        <v>4320</v>
      </c>
      <c r="AA1125" s="57">
        <f t="shared" si="158"/>
        <v>1991763.9881305636</v>
      </c>
      <c r="AB1125" s="59">
        <f t="shared" si="159"/>
        <v>1.7777777777777777</v>
      </c>
      <c r="AC1125" s="61">
        <f t="shared" si="160"/>
        <v>2159</v>
      </c>
    </row>
    <row r="1126" spans="4:29">
      <c r="D1126" s="12">
        <v>1120</v>
      </c>
      <c r="E1126" s="36" t="s">
        <v>68</v>
      </c>
      <c r="F1126" s="16" t="s">
        <v>11</v>
      </c>
      <c r="G1126" s="14" t="s">
        <v>30</v>
      </c>
      <c r="H1126" s="13" t="s">
        <v>6</v>
      </c>
      <c r="I1126" s="13" t="s">
        <v>93</v>
      </c>
      <c r="J1126" s="13" t="s">
        <v>289</v>
      </c>
      <c r="K1126" s="13"/>
      <c r="L1126" s="14">
        <v>65</v>
      </c>
      <c r="M1126" s="14" t="s">
        <v>15</v>
      </c>
      <c r="N1126" s="31">
        <v>1000000</v>
      </c>
      <c r="O1126" s="14" t="s">
        <v>2</v>
      </c>
      <c r="P1126" s="14" t="s">
        <v>35</v>
      </c>
      <c r="Q1126" s="31">
        <v>37440</v>
      </c>
      <c r="R1126" s="31">
        <v>2340</v>
      </c>
      <c r="S1126" s="30">
        <v>7.3411759999999996E-3</v>
      </c>
      <c r="T1126" s="66">
        <f t="shared" si="153"/>
        <v>0.47717643999999998</v>
      </c>
      <c r="U1126" s="66">
        <f t="shared" si="154"/>
        <v>8.5505169822093288E-3</v>
      </c>
      <c r="V1126" s="38">
        <f t="shared" si="155"/>
        <v>1.8292389980352E-2</v>
      </c>
      <c r="W1126" s="54">
        <v>2.491752</v>
      </c>
      <c r="X1126" s="71" t="str">
        <f t="shared" si="161"/>
        <v>Q1 2024</v>
      </c>
      <c r="Y1126" s="21">
        <f t="shared" si="156"/>
        <v>3840</v>
      </c>
      <c r="Z1126" s="21">
        <f t="shared" si="157"/>
        <v>2160</v>
      </c>
      <c r="AA1126" s="57">
        <f t="shared" si="158"/>
        <v>1164733.9584569733</v>
      </c>
      <c r="AB1126" s="59">
        <f t="shared" si="159"/>
        <v>1.7777777777777777</v>
      </c>
      <c r="AC1126" s="61">
        <f t="shared" si="160"/>
        <v>1651</v>
      </c>
    </row>
    <row r="1127" spans="4:29">
      <c r="D1127" s="12">
        <v>1121</v>
      </c>
      <c r="E1127" s="36" t="s">
        <v>68</v>
      </c>
      <c r="F1127" s="16" t="s">
        <v>11</v>
      </c>
      <c r="G1127" s="14" t="s">
        <v>30</v>
      </c>
      <c r="H1127" s="13" t="s">
        <v>6</v>
      </c>
      <c r="I1127" s="13" t="s">
        <v>93</v>
      </c>
      <c r="J1127" s="13" t="s">
        <v>290</v>
      </c>
      <c r="K1127" s="13" t="s">
        <v>95</v>
      </c>
      <c r="L1127" s="14">
        <v>65</v>
      </c>
      <c r="M1127" s="14" t="s">
        <v>15</v>
      </c>
      <c r="N1127" s="31">
        <v>1000000</v>
      </c>
      <c r="O1127" s="14" t="s">
        <v>1</v>
      </c>
      <c r="P1127" s="14" t="s">
        <v>35</v>
      </c>
      <c r="Q1127" s="31">
        <v>3696</v>
      </c>
      <c r="R1127" s="31">
        <v>231</v>
      </c>
      <c r="S1127" s="30">
        <v>1.3286275E-2</v>
      </c>
      <c r="T1127" s="66">
        <f t="shared" si="153"/>
        <v>0.86360787500000002</v>
      </c>
      <c r="U1127" s="66">
        <f t="shared" si="154"/>
        <v>1.5474975673897924E-2</v>
      </c>
      <c r="V1127" s="38">
        <f t="shared" si="155"/>
        <v>3.3106102303799997E-2</v>
      </c>
      <c r="W1127" s="54">
        <v>2.491752</v>
      </c>
      <c r="X1127" s="71" t="str">
        <f t="shared" si="161"/>
        <v>Q1 2024</v>
      </c>
      <c r="Y1127" s="21">
        <f t="shared" si="156"/>
        <v>3840</v>
      </c>
      <c r="Z1127" s="21">
        <f t="shared" si="157"/>
        <v>2160</v>
      </c>
      <c r="AA1127" s="57">
        <f t="shared" si="158"/>
        <v>1164733.9584569733</v>
      </c>
      <c r="AB1127" s="59">
        <f t="shared" si="159"/>
        <v>1.7777777777777777</v>
      </c>
      <c r="AC1127" s="61">
        <f t="shared" si="160"/>
        <v>1651</v>
      </c>
    </row>
    <row r="1128" spans="4:29">
      <c r="D1128" s="12">
        <v>1122</v>
      </c>
      <c r="E1128" s="36" t="s">
        <v>68</v>
      </c>
      <c r="F1128" s="16" t="s">
        <v>11</v>
      </c>
      <c r="G1128" s="14" t="s">
        <v>30</v>
      </c>
      <c r="H1128" s="13" t="s">
        <v>6</v>
      </c>
      <c r="I1128" s="13" t="s">
        <v>93</v>
      </c>
      <c r="J1128" s="13" t="s">
        <v>290</v>
      </c>
      <c r="K1128" s="13" t="s">
        <v>95</v>
      </c>
      <c r="L1128" s="14">
        <v>75</v>
      </c>
      <c r="M1128" s="14" t="s">
        <v>15</v>
      </c>
      <c r="N1128" s="31">
        <v>1000000</v>
      </c>
      <c r="O1128" s="14" t="s">
        <v>1</v>
      </c>
      <c r="P1128" s="14" t="s">
        <v>35</v>
      </c>
      <c r="Q1128" s="31">
        <v>4992</v>
      </c>
      <c r="R1128" s="31">
        <v>312</v>
      </c>
      <c r="S1128" s="30">
        <v>2.3818038999999999E-2</v>
      </c>
      <c r="T1128" s="66">
        <f t="shared" si="153"/>
        <v>1.7863529249999999</v>
      </c>
      <c r="U1128" s="66">
        <f t="shared" si="154"/>
        <v>3.6934187814256378E-2</v>
      </c>
      <c r="V1128" s="38">
        <f t="shared" si="155"/>
        <v>5.9348646314327999E-2</v>
      </c>
      <c r="W1128" s="54">
        <v>2.491752</v>
      </c>
      <c r="X1128" s="71" t="str">
        <f t="shared" si="161"/>
        <v>Q1 2024</v>
      </c>
      <c r="Y1128" s="21">
        <f t="shared" si="156"/>
        <v>3840</v>
      </c>
      <c r="Z1128" s="21">
        <f t="shared" si="157"/>
        <v>2160</v>
      </c>
      <c r="AA1128" s="57">
        <f t="shared" si="158"/>
        <v>1550681.3056379822</v>
      </c>
      <c r="AB1128" s="59">
        <f t="shared" si="159"/>
        <v>1.7777777777777777</v>
      </c>
      <c r="AC1128" s="61">
        <f t="shared" si="160"/>
        <v>1905</v>
      </c>
    </row>
    <row r="1129" spans="4:29">
      <c r="D1129" s="12">
        <v>1123</v>
      </c>
      <c r="E1129" s="36" t="s">
        <v>68</v>
      </c>
      <c r="F1129" s="16" t="s">
        <v>11</v>
      </c>
      <c r="G1129" s="14" t="s">
        <v>30</v>
      </c>
      <c r="H1129" s="13" t="s">
        <v>6</v>
      </c>
      <c r="I1129" s="13" t="s">
        <v>93</v>
      </c>
      <c r="J1129" s="13" t="s">
        <v>290</v>
      </c>
      <c r="K1129" s="13" t="s">
        <v>95</v>
      </c>
      <c r="L1129" s="14">
        <v>98</v>
      </c>
      <c r="M1129" s="14" t="s">
        <v>15</v>
      </c>
      <c r="N1129" s="31">
        <v>1000000</v>
      </c>
      <c r="O1129" s="14" t="s">
        <v>1</v>
      </c>
      <c r="P1129" s="14" t="s">
        <v>35</v>
      </c>
      <c r="Q1129" s="31">
        <v>16080</v>
      </c>
      <c r="R1129" s="31">
        <v>1005</v>
      </c>
      <c r="S1129" s="30">
        <v>1.2611765E-2</v>
      </c>
      <c r="T1129" s="66">
        <f t="shared" si="153"/>
        <v>1.23595297</v>
      </c>
      <c r="U1129" s="66">
        <f t="shared" si="154"/>
        <v>3.3390893900839227E-2</v>
      </c>
      <c r="V1129" s="38">
        <f t="shared" si="155"/>
        <v>3.1425390662279999E-2</v>
      </c>
      <c r="W1129" s="54">
        <v>2.491752</v>
      </c>
      <c r="X1129" s="71" t="str">
        <f t="shared" si="161"/>
        <v>Q1 2024</v>
      </c>
      <c r="Y1129" s="21">
        <f t="shared" si="156"/>
        <v>3840</v>
      </c>
      <c r="Z1129" s="21">
        <f t="shared" si="157"/>
        <v>2160</v>
      </c>
      <c r="AA1129" s="57">
        <f t="shared" si="158"/>
        <v>2647598.8016617205</v>
      </c>
      <c r="AB1129" s="59">
        <f t="shared" si="159"/>
        <v>1.7777777777777777</v>
      </c>
      <c r="AC1129" s="61">
        <f t="shared" si="160"/>
        <v>2489.1999999999998</v>
      </c>
    </row>
    <row r="1130" spans="4:29">
      <c r="D1130" s="12">
        <v>1124</v>
      </c>
      <c r="E1130" s="36" t="s">
        <v>68</v>
      </c>
      <c r="F1130" s="16" t="s">
        <v>11</v>
      </c>
      <c r="G1130" s="14" t="s">
        <v>30</v>
      </c>
      <c r="H1130" s="13" t="s">
        <v>6</v>
      </c>
      <c r="I1130" s="13" t="s">
        <v>201</v>
      </c>
      <c r="J1130" s="13"/>
      <c r="K1130" s="13"/>
      <c r="L1130" s="14">
        <v>65</v>
      </c>
      <c r="M1130" s="14" t="s">
        <v>15</v>
      </c>
      <c r="N1130" s="31"/>
      <c r="O1130" s="14" t="s">
        <v>1</v>
      </c>
      <c r="P1130" s="14" t="s">
        <v>35</v>
      </c>
      <c r="Q1130" s="31">
        <v>8640</v>
      </c>
      <c r="R1130" s="31">
        <v>540</v>
      </c>
      <c r="S1130" s="30">
        <v>2.258824E-3</v>
      </c>
      <c r="T1130" s="66">
        <f t="shared" si="153"/>
        <v>0.14682355999999999</v>
      </c>
      <c r="U1130" s="66">
        <f t="shared" si="154"/>
        <v>2.6309290189776144E-3</v>
      </c>
      <c r="V1130" s="38">
        <f t="shared" si="155"/>
        <v>5.6284292196480002E-3</v>
      </c>
      <c r="W1130" s="54">
        <v>2.491752</v>
      </c>
      <c r="X1130" s="71" t="str">
        <f t="shared" si="161"/>
        <v>Q1 2024</v>
      </c>
      <c r="Y1130" s="21">
        <f t="shared" si="156"/>
        <v>3840</v>
      </c>
      <c r="Z1130" s="21">
        <f t="shared" si="157"/>
        <v>2160</v>
      </c>
      <c r="AA1130" s="57">
        <f t="shared" si="158"/>
        <v>1164733.9584569733</v>
      </c>
      <c r="AB1130" s="59">
        <f t="shared" si="159"/>
        <v>1.7777777777777777</v>
      </c>
      <c r="AC1130" s="61">
        <f t="shared" si="160"/>
        <v>1651</v>
      </c>
    </row>
    <row r="1131" spans="4:29">
      <c r="D1131" s="12">
        <v>1125</v>
      </c>
      <c r="E1131" s="36" t="s">
        <v>68</v>
      </c>
      <c r="F1131" s="16" t="s">
        <v>11</v>
      </c>
      <c r="G1131" s="14" t="s">
        <v>30</v>
      </c>
      <c r="H1131" s="13" t="s">
        <v>6</v>
      </c>
      <c r="I1131" s="13" t="s">
        <v>201</v>
      </c>
      <c r="J1131" s="13"/>
      <c r="K1131" s="13"/>
      <c r="L1131" s="14">
        <v>75</v>
      </c>
      <c r="M1131" s="14" t="s">
        <v>15</v>
      </c>
      <c r="N1131" s="31"/>
      <c r="O1131" s="14" t="s">
        <v>1</v>
      </c>
      <c r="P1131" s="14" t="s">
        <v>35</v>
      </c>
      <c r="Q1131" s="31">
        <v>4096</v>
      </c>
      <c r="R1131" s="31">
        <v>1024</v>
      </c>
      <c r="S1131" s="30">
        <v>1.0708499999999999E-3</v>
      </c>
      <c r="T1131" s="66">
        <f t="shared" si="153"/>
        <v>8.0313749999999989E-2</v>
      </c>
      <c r="U1131" s="66">
        <f t="shared" si="154"/>
        <v>1.6605470761424331E-3</v>
      </c>
      <c r="V1131" s="38">
        <f t="shared" si="155"/>
        <v>2.6682926291999999E-3</v>
      </c>
      <c r="W1131" s="54">
        <v>2.491752</v>
      </c>
      <c r="X1131" s="71" t="str">
        <f t="shared" si="161"/>
        <v>Q1 2024</v>
      </c>
      <c r="Y1131" s="21">
        <f t="shared" si="156"/>
        <v>3840</v>
      </c>
      <c r="Z1131" s="21">
        <f t="shared" si="157"/>
        <v>2160</v>
      </c>
      <c r="AA1131" s="57">
        <f t="shared" si="158"/>
        <v>1550681.3056379822</v>
      </c>
      <c r="AB1131" s="59">
        <f t="shared" si="159"/>
        <v>1.7777777777777777</v>
      </c>
      <c r="AC1131" s="61">
        <f t="shared" si="160"/>
        <v>1905</v>
      </c>
    </row>
    <row r="1132" spans="4:29">
      <c r="D1132" s="12">
        <v>1126</v>
      </c>
      <c r="E1132" s="36" t="s">
        <v>68</v>
      </c>
      <c r="F1132" s="16" t="s">
        <v>11</v>
      </c>
      <c r="G1132" s="14" t="s">
        <v>30</v>
      </c>
      <c r="H1132" s="13" t="s">
        <v>6</v>
      </c>
      <c r="I1132" s="13" t="s">
        <v>201</v>
      </c>
      <c r="J1132" s="13"/>
      <c r="K1132" s="13"/>
      <c r="L1132" s="14">
        <v>85</v>
      </c>
      <c r="M1132" s="14" t="s">
        <v>15</v>
      </c>
      <c r="N1132" s="31"/>
      <c r="O1132" s="14" t="s">
        <v>1</v>
      </c>
      <c r="P1132" s="14" t="s">
        <v>35</v>
      </c>
      <c r="Q1132" s="31">
        <v>9600</v>
      </c>
      <c r="R1132" s="31">
        <v>2400</v>
      </c>
      <c r="S1132" s="30">
        <v>6.2744999999999996E-5</v>
      </c>
      <c r="T1132" s="66">
        <f t="shared" si="153"/>
        <v>5.3333249999999999E-3</v>
      </c>
      <c r="U1132" s="66">
        <f t="shared" si="154"/>
        <v>1.2497323143525221E-4</v>
      </c>
      <c r="V1132" s="38">
        <f t="shared" si="155"/>
        <v>1.5634497923999998E-4</v>
      </c>
      <c r="W1132" s="54">
        <v>2.491752</v>
      </c>
      <c r="X1132" s="71" t="str">
        <f t="shared" si="161"/>
        <v>Q1 2024</v>
      </c>
      <c r="Y1132" s="21">
        <f t="shared" si="156"/>
        <v>3840</v>
      </c>
      <c r="Z1132" s="21">
        <f t="shared" si="157"/>
        <v>2160</v>
      </c>
      <c r="AA1132" s="57">
        <f t="shared" si="158"/>
        <v>1991763.9881305636</v>
      </c>
      <c r="AB1132" s="59">
        <f t="shared" si="159"/>
        <v>1.7777777777777777</v>
      </c>
      <c r="AC1132" s="61">
        <f t="shared" si="160"/>
        <v>2159</v>
      </c>
    </row>
    <row r="1133" spans="4:29">
      <c r="D1133" s="12">
        <v>1127</v>
      </c>
      <c r="E1133" s="36" t="s">
        <v>68</v>
      </c>
      <c r="F1133" s="16" t="s">
        <v>11</v>
      </c>
      <c r="G1133" s="14" t="s">
        <v>30</v>
      </c>
      <c r="H1133" s="13" t="s">
        <v>6</v>
      </c>
      <c r="I1133" s="13" t="s">
        <v>202</v>
      </c>
      <c r="J1133" s="13"/>
      <c r="K1133" s="13"/>
      <c r="L1133" s="14">
        <v>75</v>
      </c>
      <c r="M1133" s="14" t="s">
        <v>15</v>
      </c>
      <c r="N1133" s="31"/>
      <c r="O1133" s="14" t="s">
        <v>1</v>
      </c>
      <c r="P1133" s="14" t="s">
        <v>35</v>
      </c>
      <c r="Q1133" s="31">
        <v>4096</v>
      </c>
      <c r="R1133" s="31">
        <v>1024</v>
      </c>
      <c r="S1133" s="30">
        <v>2.1416989999999999E-3</v>
      </c>
      <c r="T1133" s="66">
        <f t="shared" si="153"/>
        <v>0.16062742499999999</v>
      </c>
      <c r="U1133" s="66">
        <f t="shared" si="154"/>
        <v>3.3210926016035611E-3</v>
      </c>
      <c r="V1133" s="38">
        <f t="shared" si="155"/>
        <v>5.3365827666479997E-3</v>
      </c>
      <c r="W1133" s="54">
        <v>2.491752</v>
      </c>
      <c r="X1133" s="71" t="str">
        <f t="shared" si="161"/>
        <v>Q1 2024</v>
      </c>
      <c r="Y1133" s="21">
        <f t="shared" si="156"/>
        <v>3840</v>
      </c>
      <c r="Z1133" s="21">
        <f t="shared" si="157"/>
        <v>2160</v>
      </c>
      <c r="AA1133" s="57">
        <f t="shared" si="158"/>
        <v>1550681.3056379822</v>
      </c>
      <c r="AB1133" s="59">
        <f t="shared" si="159"/>
        <v>1.7777777777777777</v>
      </c>
      <c r="AC1133" s="61">
        <f t="shared" si="160"/>
        <v>1905</v>
      </c>
    </row>
    <row r="1134" spans="4:29">
      <c r="D1134" s="12">
        <v>1128</v>
      </c>
      <c r="E1134" s="36" t="s">
        <v>68</v>
      </c>
      <c r="F1134" s="16" t="s">
        <v>11</v>
      </c>
      <c r="G1134" s="14" t="s">
        <v>30</v>
      </c>
      <c r="H1134" s="13" t="s">
        <v>6</v>
      </c>
      <c r="I1134" s="13" t="s">
        <v>202</v>
      </c>
      <c r="J1134" s="13"/>
      <c r="K1134" s="13"/>
      <c r="L1134" s="14">
        <v>85</v>
      </c>
      <c r="M1134" s="14" t="s">
        <v>15</v>
      </c>
      <c r="N1134" s="31"/>
      <c r="O1134" s="14" t="s">
        <v>1</v>
      </c>
      <c r="P1134" s="14" t="s">
        <v>35</v>
      </c>
      <c r="Q1134" s="31">
        <v>9600</v>
      </c>
      <c r="R1134" s="31">
        <v>2400</v>
      </c>
      <c r="S1134" s="30">
        <v>1.2549019999999999E-2</v>
      </c>
      <c r="T1134" s="66">
        <f t="shared" si="153"/>
        <v>1.0666666999999999</v>
      </c>
      <c r="U1134" s="66">
        <f t="shared" si="154"/>
        <v>2.4994686122330204E-2</v>
      </c>
      <c r="V1134" s="38">
        <f t="shared" si="155"/>
        <v>3.1269045683039995E-2</v>
      </c>
      <c r="W1134" s="54">
        <v>2.491752</v>
      </c>
      <c r="X1134" s="71" t="str">
        <f t="shared" si="161"/>
        <v>Q1 2024</v>
      </c>
      <c r="Y1134" s="21">
        <f t="shared" si="156"/>
        <v>3840</v>
      </c>
      <c r="Z1134" s="21">
        <f t="shared" si="157"/>
        <v>2160</v>
      </c>
      <c r="AA1134" s="57">
        <f t="shared" si="158"/>
        <v>1991763.9881305636</v>
      </c>
      <c r="AB1134" s="59">
        <f t="shared" si="159"/>
        <v>1.7777777777777777</v>
      </c>
      <c r="AC1134" s="61">
        <f t="shared" si="160"/>
        <v>2159</v>
      </c>
    </row>
    <row r="1135" spans="4:29">
      <c r="D1135" s="12">
        <v>1129</v>
      </c>
      <c r="E1135" s="36" t="s">
        <v>68</v>
      </c>
      <c r="F1135" s="16" t="s">
        <v>11</v>
      </c>
      <c r="G1135" s="14" t="s">
        <v>30</v>
      </c>
      <c r="H1135" s="13" t="s">
        <v>6</v>
      </c>
      <c r="I1135" s="13" t="s">
        <v>122</v>
      </c>
      <c r="J1135" s="13"/>
      <c r="K1135" s="13"/>
      <c r="L1135" s="14">
        <v>55</v>
      </c>
      <c r="M1135" s="14" t="s">
        <v>15</v>
      </c>
      <c r="N1135" s="31"/>
      <c r="O1135" s="14" t="s">
        <v>1</v>
      </c>
      <c r="P1135" s="14" t="s">
        <v>35</v>
      </c>
      <c r="Q1135" s="31">
        <v>6528</v>
      </c>
      <c r="R1135" s="31">
        <v>408</v>
      </c>
      <c r="S1135" s="30">
        <v>0.24234666699999999</v>
      </c>
      <c r="T1135" s="66">
        <f t="shared" si="153"/>
        <v>13.329066684999999</v>
      </c>
      <c r="U1135" s="66">
        <f t="shared" si="154"/>
        <v>0.20209820429364161</v>
      </c>
      <c r="V1135" s="38">
        <f t="shared" si="155"/>
        <v>0.60386779219058395</v>
      </c>
      <c r="W1135" s="54">
        <v>2.491752</v>
      </c>
      <c r="X1135" s="71" t="str">
        <f t="shared" si="161"/>
        <v>Q1 2024</v>
      </c>
      <c r="Y1135" s="21">
        <f t="shared" si="156"/>
        <v>3840</v>
      </c>
      <c r="Z1135" s="21">
        <f t="shared" si="157"/>
        <v>2160</v>
      </c>
      <c r="AA1135" s="57">
        <f t="shared" si="158"/>
        <v>833921.94658753707</v>
      </c>
      <c r="AB1135" s="59">
        <f t="shared" si="159"/>
        <v>1.7777777777777777</v>
      </c>
      <c r="AC1135" s="61">
        <f t="shared" si="160"/>
        <v>1397</v>
      </c>
    </row>
    <row r="1136" spans="4:29">
      <c r="D1136" s="12">
        <v>1130</v>
      </c>
      <c r="E1136" s="36" t="s">
        <v>68</v>
      </c>
      <c r="F1136" s="16" t="s">
        <v>11</v>
      </c>
      <c r="G1136" s="14" t="s">
        <v>30</v>
      </c>
      <c r="H1136" s="13" t="s">
        <v>6</v>
      </c>
      <c r="I1136" s="13" t="s">
        <v>122</v>
      </c>
      <c r="J1136" s="13"/>
      <c r="K1136" s="13"/>
      <c r="L1136" s="14">
        <v>65</v>
      </c>
      <c r="M1136" s="14" t="s">
        <v>15</v>
      </c>
      <c r="N1136" s="31"/>
      <c r="O1136" s="14" t="s">
        <v>2</v>
      </c>
      <c r="P1136" s="14" t="s">
        <v>35</v>
      </c>
      <c r="Q1136" s="31">
        <v>8512</v>
      </c>
      <c r="R1136" s="31">
        <v>532</v>
      </c>
      <c r="S1136" s="30">
        <v>0.666495163</v>
      </c>
      <c r="T1136" s="66">
        <f t="shared" si="153"/>
        <v>43.322185595000001</v>
      </c>
      <c r="U1136" s="66">
        <f t="shared" si="154"/>
        <v>0.77628954949341566</v>
      </c>
      <c r="V1136" s="38">
        <f t="shared" si="155"/>
        <v>1.6607406553955759</v>
      </c>
      <c r="W1136" s="54">
        <v>2.491752</v>
      </c>
      <c r="X1136" s="71" t="str">
        <f t="shared" si="161"/>
        <v>Q1 2024</v>
      </c>
      <c r="Y1136" s="21">
        <f t="shared" si="156"/>
        <v>3840</v>
      </c>
      <c r="Z1136" s="21">
        <f t="shared" si="157"/>
        <v>2160</v>
      </c>
      <c r="AA1136" s="57">
        <f t="shared" si="158"/>
        <v>1164733.9584569733</v>
      </c>
      <c r="AB1136" s="59">
        <f t="shared" si="159"/>
        <v>1.7777777777777777</v>
      </c>
      <c r="AC1136" s="61">
        <f t="shared" si="160"/>
        <v>1651</v>
      </c>
    </row>
    <row r="1137" spans="4:29">
      <c r="D1137" s="12">
        <v>1131</v>
      </c>
      <c r="E1137" s="36" t="s">
        <v>68</v>
      </c>
      <c r="F1137" s="16" t="s">
        <v>11</v>
      </c>
      <c r="G1137" s="14" t="s">
        <v>30</v>
      </c>
      <c r="H1137" s="13" t="s">
        <v>6</v>
      </c>
      <c r="I1137" s="13" t="s">
        <v>122</v>
      </c>
      <c r="J1137" s="13"/>
      <c r="K1137" s="13"/>
      <c r="L1137" s="14">
        <v>75</v>
      </c>
      <c r="M1137" s="14" t="s">
        <v>15</v>
      </c>
      <c r="N1137" s="31"/>
      <c r="O1137" s="14" t="s">
        <v>2</v>
      </c>
      <c r="P1137" s="14" t="s">
        <v>35</v>
      </c>
      <c r="Q1137" s="31">
        <v>16384</v>
      </c>
      <c r="R1137" s="31">
        <v>1024</v>
      </c>
      <c r="S1137" s="30">
        <v>1.3674750330000001</v>
      </c>
      <c r="T1137" s="66">
        <f t="shared" si="153"/>
        <v>102.560627475</v>
      </c>
      <c r="U1137" s="66">
        <f t="shared" si="154"/>
        <v>2.1205179695997831</v>
      </c>
      <c r="V1137" s="38">
        <f t="shared" si="155"/>
        <v>3.4074086484278161</v>
      </c>
      <c r="W1137" s="54">
        <v>2.491752</v>
      </c>
      <c r="X1137" s="71" t="str">
        <f t="shared" si="161"/>
        <v>Q1 2024</v>
      </c>
      <c r="Y1137" s="21">
        <f t="shared" si="156"/>
        <v>3840</v>
      </c>
      <c r="Z1137" s="21">
        <f t="shared" si="157"/>
        <v>2160</v>
      </c>
      <c r="AA1137" s="57">
        <f t="shared" si="158"/>
        <v>1550681.3056379822</v>
      </c>
      <c r="AB1137" s="59">
        <f t="shared" si="159"/>
        <v>1.7777777777777777</v>
      </c>
      <c r="AC1137" s="61">
        <f t="shared" si="160"/>
        <v>1905</v>
      </c>
    </row>
    <row r="1138" spans="4:29">
      <c r="D1138" s="12">
        <v>1132</v>
      </c>
      <c r="E1138" s="36" t="s">
        <v>68</v>
      </c>
      <c r="F1138" s="16" t="s">
        <v>11</v>
      </c>
      <c r="G1138" s="14" t="s">
        <v>30</v>
      </c>
      <c r="H1138" s="13" t="s">
        <v>6</v>
      </c>
      <c r="I1138" s="13" t="s">
        <v>122</v>
      </c>
      <c r="J1138" s="13"/>
      <c r="K1138" s="13"/>
      <c r="L1138" s="14">
        <v>85</v>
      </c>
      <c r="M1138" s="14" t="s">
        <v>15</v>
      </c>
      <c r="N1138" s="31"/>
      <c r="O1138" s="14" t="s">
        <v>2</v>
      </c>
      <c r="P1138" s="14" t="s">
        <v>35</v>
      </c>
      <c r="Q1138" s="31">
        <v>14400</v>
      </c>
      <c r="R1138" s="31">
        <v>900</v>
      </c>
      <c r="S1138" s="30">
        <v>0.942117647</v>
      </c>
      <c r="T1138" s="66">
        <f t="shared" si="153"/>
        <v>80.079999994999994</v>
      </c>
      <c r="U1138" s="66">
        <f t="shared" si="154"/>
        <v>1.8764760018769024</v>
      </c>
      <c r="V1138" s="38">
        <f t="shared" si="155"/>
        <v>2.347523531147544</v>
      </c>
      <c r="W1138" s="54">
        <v>2.491752</v>
      </c>
      <c r="X1138" s="71" t="str">
        <f t="shared" si="161"/>
        <v>Q1 2024</v>
      </c>
      <c r="Y1138" s="21">
        <f t="shared" si="156"/>
        <v>3840</v>
      </c>
      <c r="Z1138" s="21">
        <f t="shared" si="157"/>
        <v>2160</v>
      </c>
      <c r="AA1138" s="57">
        <f t="shared" si="158"/>
        <v>1991763.9881305636</v>
      </c>
      <c r="AB1138" s="59">
        <f t="shared" si="159"/>
        <v>1.7777777777777777</v>
      </c>
      <c r="AC1138" s="61">
        <f t="shared" si="160"/>
        <v>2159</v>
      </c>
    </row>
    <row r="1139" spans="4:29">
      <c r="D1139" s="12">
        <v>1133</v>
      </c>
      <c r="E1139" s="36" t="s">
        <v>68</v>
      </c>
      <c r="F1139" s="16" t="s">
        <v>11</v>
      </c>
      <c r="G1139" s="14" t="s">
        <v>30</v>
      </c>
      <c r="H1139" s="13" t="s">
        <v>6</v>
      </c>
      <c r="I1139" s="13" t="s">
        <v>122</v>
      </c>
      <c r="J1139" s="13"/>
      <c r="K1139" s="13"/>
      <c r="L1139" s="14">
        <v>86</v>
      </c>
      <c r="M1139" s="14" t="s">
        <v>15</v>
      </c>
      <c r="N1139" s="31"/>
      <c r="O1139" s="14" t="s">
        <v>2</v>
      </c>
      <c r="P1139" s="14" t="s">
        <v>35</v>
      </c>
      <c r="Q1139" s="31">
        <v>16000</v>
      </c>
      <c r="R1139" s="31">
        <v>1000</v>
      </c>
      <c r="S1139" s="30">
        <v>3.1372549999999998E-3</v>
      </c>
      <c r="T1139" s="66">
        <f t="shared" si="153"/>
        <v>0.26980392999999997</v>
      </c>
      <c r="U1139" s="66">
        <f t="shared" si="154"/>
        <v>6.3965639640399382E-3</v>
      </c>
      <c r="V1139" s="38">
        <f t="shared" si="155"/>
        <v>7.8172614207599987E-3</v>
      </c>
      <c r="W1139" s="54">
        <v>2.491752</v>
      </c>
      <c r="X1139" s="71" t="str">
        <f t="shared" si="161"/>
        <v>Q1 2024</v>
      </c>
      <c r="Y1139" s="21">
        <f t="shared" si="156"/>
        <v>3840</v>
      </c>
      <c r="Z1139" s="21">
        <f t="shared" si="157"/>
        <v>2160</v>
      </c>
      <c r="AA1139" s="57">
        <f t="shared" si="158"/>
        <v>2038904.6998219588</v>
      </c>
      <c r="AB1139" s="59">
        <f t="shared" si="159"/>
        <v>1.7777777777777777</v>
      </c>
      <c r="AC1139" s="61">
        <f t="shared" si="160"/>
        <v>2184.4</v>
      </c>
    </row>
    <row r="1140" spans="4:29">
      <c r="D1140" s="12">
        <v>1134</v>
      </c>
      <c r="E1140" s="36" t="s">
        <v>68</v>
      </c>
      <c r="F1140" s="16" t="s">
        <v>11</v>
      </c>
      <c r="G1140" s="14" t="s">
        <v>30</v>
      </c>
      <c r="H1140" s="13" t="s">
        <v>6</v>
      </c>
      <c r="I1140" s="13" t="s">
        <v>122</v>
      </c>
      <c r="J1140" s="13"/>
      <c r="K1140" s="13"/>
      <c r="L1140" s="14">
        <v>98</v>
      </c>
      <c r="M1140" s="14" t="s">
        <v>15</v>
      </c>
      <c r="N1140" s="31"/>
      <c r="O1140" s="14" t="s">
        <v>2</v>
      </c>
      <c r="P1140" s="14" t="s">
        <v>35</v>
      </c>
      <c r="Q1140" s="31">
        <v>17472</v>
      </c>
      <c r="R1140" s="31">
        <v>1092</v>
      </c>
      <c r="S1140" s="30">
        <v>1.1419609999999999E-3</v>
      </c>
      <c r="T1140" s="66">
        <f t="shared" si="153"/>
        <v>0.11191217799999999</v>
      </c>
      <c r="U1140" s="66">
        <f t="shared" si="154"/>
        <v>3.0234545751444196E-3</v>
      </c>
      <c r="V1140" s="38">
        <f t="shared" si="155"/>
        <v>2.8454836056719997E-3</v>
      </c>
      <c r="W1140" s="54">
        <v>2.491752</v>
      </c>
      <c r="X1140" s="71" t="str">
        <f t="shared" si="161"/>
        <v>Q1 2024</v>
      </c>
      <c r="Y1140" s="21">
        <f t="shared" si="156"/>
        <v>3840</v>
      </c>
      <c r="Z1140" s="21">
        <f t="shared" si="157"/>
        <v>2160</v>
      </c>
      <c r="AA1140" s="57">
        <f t="shared" si="158"/>
        <v>2647598.8016617205</v>
      </c>
      <c r="AB1140" s="59">
        <f t="shared" si="159"/>
        <v>1.7777777777777777</v>
      </c>
      <c r="AC1140" s="61">
        <f t="shared" si="160"/>
        <v>2489.1999999999998</v>
      </c>
    </row>
    <row r="1141" spans="4:29">
      <c r="D1141" s="12">
        <v>1135</v>
      </c>
      <c r="E1141" s="36" t="s">
        <v>68</v>
      </c>
      <c r="F1141" s="16" t="s">
        <v>11</v>
      </c>
      <c r="G1141" s="14" t="s">
        <v>30</v>
      </c>
      <c r="H1141" s="13" t="s">
        <v>6</v>
      </c>
      <c r="I1141" s="13" t="s">
        <v>76</v>
      </c>
      <c r="J1141" s="13"/>
      <c r="K1141" s="13" t="s">
        <v>123</v>
      </c>
      <c r="L1141" s="14">
        <v>55</v>
      </c>
      <c r="M1141" s="14" t="s">
        <v>15</v>
      </c>
      <c r="N1141" s="31">
        <v>1000000</v>
      </c>
      <c r="O1141" s="14" t="s">
        <v>1</v>
      </c>
      <c r="P1141" s="14" t="s">
        <v>35</v>
      </c>
      <c r="Q1141" s="31">
        <v>6804.6390532544374</v>
      </c>
      <c r="R1141" s="31">
        <v>567.05325443786978</v>
      </c>
      <c r="S1141" s="30">
        <v>8.0054577000000002E-2</v>
      </c>
      <c r="T1141" s="66">
        <f t="shared" si="153"/>
        <v>4.4030017350000001</v>
      </c>
      <c r="U1141" s="66">
        <f t="shared" si="154"/>
        <v>6.6759268685081877E-2</v>
      </c>
      <c r="V1141" s="38">
        <f t="shared" si="155"/>
        <v>0.19947615234890401</v>
      </c>
      <c r="W1141" s="54">
        <v>2.491752</v>
      </c>
      <c r="X1141" s="71" t="str">
        <f t="shared" si="161"/>
        <v>Q1 2024</v>
      </c>
      <c r="Y1141" s="21">
        <f t="shared" si="156"/>
        <v>3840</v>
      </c>
      <c r="Z1141" s="21">
        <f t="shared" si="157"/>
        <v>2160</v>
      </c>
      <c r="AA1141" s="57">
        <f t="shared" si="158"/>
        <v>833921.94658753707</v>
      </c>
      <c r="AB1141" s="59">
        <f t="shared" si="159"/>
        <v>1.7777777777777777</v>
      </c>
      <c r="AC1141" s="61">
        <f t="shared" si="160"/>
        <v>1397</v>
      </c>
    </row>
    <row r="1142" spans="4:29">
      <c r="D1142" s="12">
        <v>1136</v>
      </c>
      <c r="E1142" s="36" t="s">
        <v>68</v>
      </c>
      <c r="F1142" s="16" t="s">
        <v>11</v>
      </c>
      <c r="G1142" s="14" t="s">
        <v>30</v>
      </c>
      <c r="H1142" s="13" t="s">
        <v>6</v>
      </c>
      <c r="I1142" s="13" t="s">
        <v>76</v>
      </c>
      <c r="J1142" s="13"/>
      <c r="K1142" s="13" t="s">
        <v>123</v>
      </c>
      <c r="L1142" s="14">
        <v>65</v>
      </c>
      <c r="M1142" s="14" t="s">
        <v>15</v>
      </c>
      <c r="N1142" s="31">
        <v>1000000</v>
      </c>
      <c r="O1142" s="14" t="s">
        <v>1</v>
      </c>
      <c r="P1142" s="14" t="s">
        <v>35</v>
      </c>
      <c r="Q1142" s="31">
        <v>9504</v>
      </c>
      <c r="R1142" s="31">
        <v>792</v>
      </c>
      <c r="S1142" s="30">
        <v>8.9449412000000006E-2</v>
      </c>
      <c r="T1142" s="66">
        <f t="shared" si="153"/>
        <v>5.8142117800000008</v>
      </c>
      <c r="U1142" s="66">
        <f t="shared" si="154"/>
        <v>0.10418476772040869</v>
      </c>
      <c r="V1142" s="38">
        <f t="shared" si="155"/>
        <v>0.22288575124982402</v>
      </c>
      <c r="W1142" s="54">
        <v>2.491752</v>
      </c>
      <c r="X1142" s="71" t="str">
        <f t="shared" si="161"/>
        <v>Q1 2024</v>
      </c>
      <c r="Y1142" s="21">
        <f t="shared" si="156"/>
        <v>3840</v>
      </c>
      <c r="Z1142" s="21">
        <f t="shared" si="157"/>
        <v>2160</v>
      </c>
      <c r="AA1142" s="57">
        <f t="shared" si="158"/>
        <v>1164733.9584569733</v>
      </c>
      <c r="AB1142" s="59">
        <f t="shared" si="159"/>
        <v>1.7777777777777777</v>
      </c>
      <c r="AC1142" s="61">
        <f t="shared" si="160"/>
        <v>1651</v>
      </c>
    </row>
    <row r="1143" spans="4:29">
      <c r="D1143" s="12">
        <v>1137</v>
      </c>
      <c r="E1143" s="36" t="s">
        <v>68</v>
      </c>
      <c r="F1143" s="16" t="s">
        <v>11</v>
      </c>
      <c r="G1143" s="14" t="s">
        <v>30</v>
      </c>
      <c r="H1143" s="13" t="s">
        <v>6</v>
      </c>
      <c r="I1143" s="13" t="s">
        <v>76</v>
      </c>
      <c r="J1143" s="13"/>
      <c r="K1143" s="13" t="s">
        <v>123</v>
      </c>
      <c r="L1143" s="14">
        <v>75</v>
      </c>
      <c r="M1143" s="14" t="s">
        <v>15</v>
      </c>
      <c r="N1143" s="31">
        <v>1000000</v>
      </c>
      <c r="O1143" s="14" t="s">
        <v>2</v>
      </c>
      <c r="P1143" s="14" t="s">
        <v>35</v>
      </c>
      <c r="Q1143" s="31">
        <v>13685.759999999997</v>
      </c>
      <c r="R1143" s="31">
        <v>1140.4799999999998</v>
      </c>
      <c r="S1143" s="30">
        <v>0.25045835300000002</v>
      </c>
      <c r="T1143" s="66">
        <f t="shared" si="153"/>
        <v>18.784376475000002</v>
      </c>
      <c r="U1143" s="66">
        <f t="shared" si="154"/>
        <v>0.3883810858379787</v>
      </c>
      <c r="V1143" s="38">
        <f t="shared" si="155"/>
        <v>0.62408010200445607</v>
      </c>
      <c r="W1143" s="54">
        <v>2.491752</v>
      </c>
      <c r="X1143" s="71" t="str">
        <f t="shared" si="161"/>
        <v>Q1 2024</v>
      </c>
      <c r="Y1143" s="21">
        <f t="shared" si="156"/>
        <v>3840</v>
      </c>
      <c r="Z1143" s="21">
        <f t="shared" si="157"/>
        <v>2160</v>
      </c>
      <c r="AA1143" s="57">
        <f t="shared" si="158"/>
        <v>1550681.3056379822</v>
      </c>
      <c r="AB1143" s="59">
        <f t="shared" si="159"/>
        <v>1.7777777777777777</v>
      </c>
      <c r="AC1143" s="61">
        <f t="shared" si="160"/>
        <v>1905</v>
      </c>
    </row>
    <row r="1144" spans="4:29">
      <c r="D1144" s="12">
        <v>1138</v>
      </c>
      <c r="E1144" s="36" t="s">
        <v>68</v>
      </c>
      <c r="F1144" s="16" t="s">
        <v>11</v>
      </c>
      <c r="G1144" s="14" t="s">
        <v>30</v>
      </c>
      <c r="H1144" s="13" t="s">
        <v>6</v>
      </c>
      <c r="I1144" s="13" t="s">
        <v>76</v>
      </c>
      <c r="J1144" s="13"/>
      <c r="K1144" s="13" t="s">
        <v>123</v>
      </c>
      <c r="L1144" s="14">
        <v>85</v>
      </c>
      <c r="M1144" s="14" t="s">
        <v>15</v>
      </c>
      <c r="N1144" s="31">
        <v>1000000</v>
      </c>
      <c r="O1144" s="14" t="s">
        <v>2</v>
      </c>
      <c r="P1144" s="14" t="s">
        <v>35</v>
      </c>
      <c r="Q1144" s="31">
        <v>17578.598399999999</v>
      </c>
      <c r="R1144" s="31">
        <v>1464.8832</v>
      </c>
      <c r="S1144" s="30">
        <v>0.58825113600000001</v>
      </c>
      <c r="T1144" s="66">
        <f t="shared" si="153"/>
        <v>50.001346560000002</v>
      </c>
      <c r="U1144" s="66">
        <f t="shared" si="154"/>
        <v>1.1716574286616945</v>
      </c>
      <c r="V1144" s="38">
        <f t="shared" si="155"/>
        <v>1.4657759446302721</v>
      </c>
      <c r="W1144" s="54">
        <v>2.491752</v>
      </c>
      <c r="X1144" s="71" t="str">
        <f t="shared" si="161"/>
        <v>Q1 2024</v>
      </c>
      <c r="Y1144" s="21">
        <f t="shared" si="156"/>
        <v>3840</v>
      </c>
      <c r="Z1144" s="21">
        <f t="shared" si="157"/>
        <v>2160</v>
      </c>
      <c r="AA1144" s="57">
        <f t="shared" si="158"/>
        <v>1991763.9881305636</v>
      </c>
      <c r="AB1144" s="59">
        <f t="shared" si="159"/>
        <v>1.7777777777777777</v>
      </c>
      <c r="AC1144" s="61">
        <f t="shared" si="160"/>
        <v>2159</v>
      </c>
    </row>
    <row r="1145" spans="4:29">
      <c r="D1145" s="12">
        <v>1139</v>
      </c>
      <c r="E1145" s="36" t="s">
        <v>68</v>
      </c>
      <c r="F1145" s="16" t="s">
        <v>11</v>
      </c>
      <c r="G1145" s="14" t="s">
        <v>30</v>
      </c>
      <c r="H1145" s="13" t="s">
        <v>6</v>
      </c>
      <c r="I1145" s="13" t="s">
        <v>76</v>
      </c>
      <c r="J1145" s="13"/>
      <c r="K1145" s="13" t="s">
        <v>123</v>
      </c>
      <c r="L1145" s="14">
        <v>100</v>
      </c>
      <c r="M1145" s="14" t="s">
        <v>15</v>
      </c>
      <c r="N1145" s="31">
        <v>1000000</v>
      </c>
      <c r="O1145" s="14" t="s">
        <v>2</v>
      </c>
      <c r="P1145" s="14" t="s">
        <v>35</v>
      </c>
      <c r="Q1145" s="31">
        <v>20000</v>
      </c>
      <c r="R1145" s="31">
        <v>2000</v>
      </c>
      <c r="S1145" s="30">
        <v>3.1372549E-2</v>
      </c>
      <c r="T1145" s="66">
        <f t="shared" si="153"/>
        <v>3.1372548999999998</v>
      </c>
      <c r="U1145" s="66">
        <f t="shared" si="154"/>
        <v>8.6486800434687233E-2</v>
      </c>
      <c r="V1145" s="38">
        <f t="shared" si="155"/>
        <v>7.8172611715847995E-2</v>
      </c>
      <c r="W1145" s="54">
        <v>2.491752</v>
      </c>
      <c r="X1145" s="71" t="str">
        <f t="shared" si="161"/>
        <v>Q1 2024</v>
      </c>
      <c r="Y1145" s="21">
        <f t="shared" si="156"/>
        <v>3840</v>
      </c>
      <c r="Z1145" s="21">
        <f t="shared" si="157"/>
        <v>2160</v>
      </c>
      <c r="AA1145" s="57">
        <f t="shared" si="158"/>
        <v>2756766.765578635</v>
      </c>
      <c r="AB1145" s="59">
        <f t="shared" si="159"/>
        <v>1.7777777777777777</v>
      </c>
      <c r="AC1145" s="61">
        <f t="shared" si="160"/>
        <v>2540</v>
      </c>
    </row>
    <row r="1146" spans="4:29">
      <c r="D1146" s="12">
        <v>1140</v>
      </c>
      <c r="E1146" s="36" t="s">
        <v>68</v>
      </c>
      <c r="F1146" s="16" t="s">
        <v>11</v>
      </c>
      <c r="G1146" s="14" t="s">
        <v>39</v>
      </c>
      <c r="H1146" s="13" t="s">
        <v>90</v>
      </c>
      <c r="I1146" s="13" t="s">
        <v>45</v>
      </c>
      <c r="J1146" s="13" t="s">
        <v>101</v>
      </c>
      <c r="K1146" s="13" t="s">
        <v>43</v>
      </c>
      <c r="L1146" s="14">
        <v>16</v>
      </c>
      <c r="M1146" s="14" t="s">
        <v>66</v>
      </c>
      <c r="N1146" s="31">
        <v>1000000</v>
      </c>
      <c r="O1146" s="14" t="s">
        <v>2</v>
      </c>
      <c r="P1146" s="14" t="s">
        <v>47</v>
      </c>
      <c r="Q1146" s="31">
        <v>4000</v>
      </c>
      <c r="R1146" s="31">
        <v>1152</v>
      </c>
      <c r="S1146" s="30">
        <v>0.104575163</v>
      </c>
      <c r="T1146" s="66">
        <f t="shared" si="153"/>
        <v>1.673202608</v>
      </c>
      <c r="U1146" s="66">
        <f t="shared" si="154"/>
        <v>7.7625772194321258E-3</v>
      </c>
      <c r="V1146" s="38">
        <f t="shared" si="155"/>
        <v>0.26057537155557597</v>
      </c>
      <c r="W1146" s="54">
        <v>2.491752</v>
      </c>
      <c r="X1146" s="71" t="str">
        <f t="shared" si="161"/>
        <v>Q2 2024</v>
      </c>
      <c r="Y1146" s="21">
        <f t="shared" si="156"/>
        <v>2560</v>
      </c>
      <c r="Z1146" s="21">
        <f t="shared" si="157"/>
        <v>1600</v>
      </c>
      <c r="AA1146" s="57">
        <f t="shared" si="158"/>
        <v>74229.644943820225</v>
      </c>
      <c r="AB1146" s="59">
        <f t="shared" si="159"/>
        <v>1.6</v>
      </c>
      <c r="AC1146" s="61">
        <f t="shared" si="160"/>
        <v>406.4</v>
      </c>
    </row>
    <row r="1147" spans="4:29">
      <c r="D1147" s="12">
        <v>1141</v>
      </c>
      <c r="E1147" s="36" t="s">
        <v>68</v>
      </c>
      <c r="F1147" s="16" t="s">
        <v>11</v>
      </c>
      <c r="G1147" s="14" t="s">
        <v>39</v>
      </c>
      <c r="H1147" s="13" t="s">
        <v>90</v>
      </c>
      <c r="I1147" s="13" t="s">
        <v>45</v>
      </c>
      <c r="J1147" s="13" t="s">
        <v>46</v>
      </c>
      <c r="K1147" s="13" t="s">
        <v>43</v>
      </c>
      <c r="L1147" s="14">
        <v>17.3</v>
      </c>
      <c r="M1147" s="14" t="s">
        <v>15</v>
      </c>
      <c r="N1147" s="31">
        <v>1000000</v>
      </c>
      <c r="O1147" s="14" t="s">
        <v>2</v>
      </c>
      <c r="P1147" s="14" t="s">
        <v>47</v>
      </c>
      <c r="Q1147" s="31">
        <v>10000</v>
      </c>
      <c r="R1147" s="31">
        <v>240</v>
      </c>
      <c r="S1147" s="30">
        <v>6.5359476999999999E-2</v>
      </c>
      <c r="T1147" s="66">
        <f t="shared" si="153"/>
        <v>1.1307189521000001</v>
      </c>
      <c r="U1147" s="66">
        <f t="shared" si="154"/>
        <v>5.3926321810613817E-3</v>
      </c>
      <c r="V1147" s="38">
        <f t="shared" si="155"/>
        <v>0.16285960753370399</v>
      </c>
      <c r="W1147" s="54">
        <v>2.491752</v>
      </c>
      <c r="X1147" s="71" t="str">
        <f t="shared" si="161"/>
        <v>Q2 2024</v>
      </c>
      <c r="Y1147" s="21">
        <f t="shared" si="156"/>
        <v>3840</v>
      </c>
      <c r="Z1147" s="21">
        <f t="shared" si="157"/>
        <v>2160</v>
      </c>
      <c r="AA1147" s="57">
        <f t="shared" si="158"/>
        <v>82507.272527002962</v>
      </c>
      <c r="AB1147" s="59">
        <f t="shared" si="159"/>
        <v>1.7777777777777777</v>
      </c>
      <c r="AC1147" s="61">
        <f t="shared" si="160"/>
        <v>439.42</v>
      </c>
    </row>
    <row r="1148" spans="4:29">
      <c r="D1148" s="12">
        <v>1142</v>
      </c>
      <c r="E1148" s="36" t="s">
        <v>68</v>
      </c>
      <c r="F1148" s="16" t="s">
        <v>11</v>
      </c>
      <c r="G1148" s="14" t="s">
        <v>39</v>
      </c>
      <c r="H1148" s="13" t="s">
        <v>90</v>
      </c>
      <c r="I1148" s="13" t="s">
        <v>45</v>
      </c>
      <c r="J1148" s="13" t="s">
        <v>168</v>
      </c>
      <c r="K1148" s="13" t="s">
        <v>43</v>
      </c>
      <c r="L1148" s="14">
        <v>17.3</v>
      </c>
      <c r="M1148" s="14" t="s">
        <v>15</v>
      </c>
      <c r="N1148" s="31">
        <v>1000000</v>
      </c>
      <c r="O1148" s="14" t="s">
        <v>2</v>
      </c>
      <c r="P1148" s="14" t="s">
        <v>47</v>
      </c>
      <c r="Q1148" s="31">
        <v>4032</v>
      </c>
      <c r="R1148" s="31">
        <v>1008</v>
      </c>
      <c r="S1148" s="30">
        <v>7.9058824E-2</v>
      </c>
      <c r="T1148" s="66">
        <f t="shared" si="153"/>
        <v>1.3677176552000001</v>
      </c>
      <c r="U1148" s="66">
        <f t="shared" si="154"/>
        <v>6.5229279374323622E-3</v>
      </c>
      <c r="V1148" s="38">
        <f t="shared" si="155"/>
        <v>0.196994982819648</v>
      </c>
      <c r="W1148" s="54">
        <v>2.491752</v>
      </c>
      <c r="X1148" s="71" t="str">
        <f t="shared" si="161"/>
        <v>Q2 2024</v>
      </c>
      <c r="Y1148" s="21">
        <f t="shared" si="156"/>
        <v>3840</v>
      </c>
      <c r="Z1148" s="21">
        <f t="shared" si="157"/>
        <v>2160</v>
      </c>
      <c r="AA1148" s="57">
        <f t="shared" si="158"/>
        <v>82507.272527002962</v>
      </c>
      <c r="AB1148" s="59">
        <f t="shared" si="159"/>
        <v>1.7777777777777777</v>
      </c>
      <c r="AC1148" s="61">
        <f t="shared" si="160"/>
        <v>439.42</v>
      </c>
    </row>
    <row r="1149" spans="4:29">
      <c r="D1149" s="12">
        <v>1143</v>
      </c>
      <c r="E1149" s="36" t="s">
        <v>68</v>
      </c>
      <c r="F1149" s="16" t="s">
        <v>11</v>
      </c>
      <c r="G1149" s="14" t="s">
        <v>39</v>
      </c>
      <c r="H1149" s="13" t="s">
        <v>90</v>
      </c>
      <c r="I1149" s="13" t="s">
        <v>45</v>
      </c>
      <c r="J1149" s="13" t="s">
        <v>206</v>
      </c>
      <c r="K1149" s="13"/>
      <c r="L1149" s="14">
        <v>18</v>
      </c>
      <c r="M1149" s="14" t="s">
        <v>186</v>
      </c>
      <c r="N1149" s="31">
        <v>1000000</v>
      </c>
      <c r="O1149" s="14" t="s">
        <v>2</v>
      </c>
      <c r="P1149" s="14" t="s">
        <v>47</v>
      </c>
      <c r="Q1149" s="31">
        <v>4000</v>
      </c>
      <c r="R1149" s="31">
        <v>1000</v>
      </c>
      <c r="S1149" s="30">
        <v>0.104575163</v>
      </c>
      <c r="T1149" s="66">
        <f t="shared" si="153"/>
        <v>1.882352934</v>
      </c>
      <c r="U1149" s="66">
        <f t="shared" si="154"/>
        <v>9.8245117933437841E-3</v>
      </c>
      <c r="V1149" s="38">
        <f t="shared" si="155"/>
        <v>0.26057537155557597</v>
      </c>
      <c r="W1149" s="54">
        <v>2.491752</v>
      </c>
      <c r="X1149" s="71" t="str">
        <f t="shared" si="161"/>
        <v>Q2 2024</v>
      </c>
      <c r="Y1149" s="21">
        <f t="shared" si="156"/>
        <v>3840</v>
      </c>
      <c r="Z1149" s="21">
        <f t="shared" si="157"/>
        <v>2400</v>
      </c>
      <c r="AA1149" s="57">
        <f t="shared" si="158"/>
        <v>93946.894382022467</v>
      </c>
      <c r="AB1149" s="59">
        <f t="shared" si="159"/>
        <v>1.6</v>
      </c>
      <c r="AC1149" s="61">
        <f t="shared" si="160"/>
        <v>457.2</v>
      </c>
    </row>
    <row r="1150" spans="4:29">
      <c r="D1150" s="12">
        <v>1144</v>
      </c>
      <c r="E1150" s="36" t="s">
        <v>68</v>
      </c>
      <c r="F1150" s="16" t="s">
        <v>11</v>
      </c>
      <c r="G1150" s="14" t="s">
        <v>39</v>
      </c>
      <c r="H1150" s="13" t="s">
        <v>90</v>
      </c>
      <c r="I1150" s="13" t="s">
        <v>31</v>
      </c>
      <c r="J1150" s="13" t="s">
        <v>216</v>
      </c>
      <c r="K1150" s="13" t="s">
        <v>57</v>
      </c>
      <c r="L1150" s="14">
        <v>14.2</v>
      </c>
      <c r="M1150" s="14" t="s">
        <v>63</v>
      </c>
      <c r="N1150" s="31">
        <v>1000000</v>
      </c>
      <c r="O1150" s="14" t="s">
        <v>2</v>
      </c>
      <c r="P1150" s="14" t="s">
        <v>47</v>
      </c>
      <c r="Q1150" s="31">
        <v>10384</v>
      </c>
      <c r="R1150" s="31">
        <v>2596</v>
      </c>
      <c r="S1150" s="30">
        <v>13.573856209000001</v>
      </c>
      <c r="T1150" s="66">
        <f t="shared" si="153"/>
        <v>192.74875816779999</v>
      </c>
      <c r="U1150" s="66">
        <f t="shared" si="154"/>
        <v>0.80661213305177193</v>
      </c>
      <c r="V1150" s="38">
        <f t="shared" si="155"/>
        <v>33.82268335648817</v>
      </c>
      <c r="W1150" s="54">
        <v>2.491752</v>
      </c>
      <c r="X1150" s="71" t="str">
        <f t="shared" si="161"/>
        <v>Q2 2024</v>
      </c>
      <c r="Y1150" s="21">
        <f t="shared" si="156"/>
        <v>3024</v>
      </c>
      <c r="Z1150" s="21">
        <f t="shared" si="157"/>
        <v>1964</v>
      </c>
      <c r="AA1150" s="57">
        <f t="shared" si="158"/>
        <v>59423.948554645533</v>
      </c>
      <c r="AB1150" s="59">
        <f t="shared" si="159"/>
        <v>1.539714867617108</v>
      </c>
      <c r="AC1150" s="61">
        <f t="shared" si="160"/>
        <v>360.67999999999995</v>
      </c>
    </row>
    <row r="1151" spans="4:29">
      <c r="D1151" s="12">
        <v>1145</v>
      </c>
      <c r="E1151" s="36" t="s">
        <v>68</v>
      </c>
      <c r="F1151" s="16" t="s">
        <v>11</v>
      </c>
      <c r="G1151" s="14" t="s">
        <v>39</v>
      </c>
      <c r="H1151" s="13" t="s">
        <v>90</v>
      </c>
      <c r="I1151" s="13" t="s">
        <v>31</v>
      </c>
      <c r="J1151" s="13" t="s">
        <v>62</v>
      </c>
      <c r="K1151" s="13" t="s">
        <v>57</v>
      </c>
      <c r="L1151" s="14">
        <v>16.2</v>
      </c>
      <c r="M1151" s="14" t="s">
        <v>64</v>
      </c>
      <c r="N1151" s="31">
        <v>1000000</v>
      </c>
      <c r="O1151" s="14" t="s">
        <v>2</v>
      </c>
      <c r="P1151" s="14" t="s">
        <v>47</v>
      </c>
      <c r="Q1151" s="31">
        <v>10384</v>
      </c>
      <c r="R1151" s="31">
        <v>2596</v>
      </c>
      <c r="S1151" s="30">
        <v>8.1443137249999999</v>
      </c>
      <c r="T1151" s="66">
        <f t="shared" si="153"/>
        <v>131.93788234499999</v>
      </c>
      <c r="U1151" s="66">
        <f t="shared" si="154"/>
        <v>0.62868276889973751</v>
      </c>
      <c r="V1151" s="38">
        <f t="shared" si="155"/>
        <v>20.293610012896199</v>
      </c>
      <c r="W1151" s="54">
        <v>2.491752</v>
      </c>
      <c r="X1151" s="71" t="str">
        <f t="shared" si="161"/>
        <v>Q2 2024</v>
      </c>
      <c r="Y1151" s="21">
        <f t="shared" si="156"/>
        <v>3456</v>
      </c>
      <c r="Z1151" s="21">
        <f t="shared" si="157"/>
        <v>2234</v>
      </c>
      <c r="AA1151" s="57">
        <f t="shared" si="158"/>
        <v>77192.847688309979</v>
      </c>
      <c r="AB1151" s="59">
        <f t="shared" si="159"/>
        <v>1.5470008952551477</v>
      </c>
      <c r="AC1151" s="61">
        <f t="shared" si="160"/>
        <v>411.47999999999996</v>
      </c>
    </row>
    <row r="1152" spans="4:29">
      <c r="D1152" s="12">
        <v>1146</v>
      </c>
      <c r="E1152" s="36" t="s">
        <v>68</v>
      </c>
      <c r="F1152" s="16" t="s">
        <v>11</v>
      </c>
      <c r="G1152" s="14" t="s">
        <v>39</v>
      </c>
      <c r="H1152" s="13" t="s">
        <v>90</v>
      </c>
      <c r="I1152" s="13" t="s">
        <v>102</v>
      </c>
      <c r="J1152" s="13" t="s">
        <v>103</v>
      </c>
      <c r="K1152" s="13" t="s">
        <v>43</v>
      </c>
      <c r="L1152" s="14">
        <v>16</v>
      </c>
      <c r="M1152" s="14" t="s">
        <v>66</v>
      </c>
      <c r="N1152" s="31">
        <v>1000000</v>
      </c>
      <c r="O1152" s="14" t="s">
        <v>2</v>
      </c>
      <c r="P1152" s="14" t="s">
        <v>47</v>
      </c>
      <c r="Q1152" s="31">
        <v>4000</v>
      </c>
      <c r="R1152" s="31">
        <v>1152</v>
      </c>
      <c r="S1152" s="30">
        <v>7.8431372999999999E-2</v>
      </c>
      <c r="T1152" s="66">
        <f t="shared" si="153"/>
        <v>1.254901968</v>
      </c>
      <c r="U1152" s="66">
        <f t="shared" si="154"/>
        <v>5.8219329702463279E-3</v>
      </c>
      <c r="V1152" s="38">
        <f t="shared" si="155"/>
        <v>0.195431530535496</v>
      </c>
      <c r="W1152" s="54">
        <v>2.491752</v>
      </c>
      <c r="X1152" s="71" t="str">
        <f t="shared" si="161"/>
        <v>Q2 2024</v>
      </c>
      <c r="Y1152" s="21">
        <f t="shared" si="156"/>
        <v>2560</v>
      </c>
      <c r="Z1152" s="21">
        <f t="shared" si="157"/>
        <v>1600</v>
      </c>
      <c r="AA1152" s="57">
        <f t="shared" si="158"/>
        <v>74229.644943820225</v>
      </c>
      <c r="AB1152" s="59">
        <f t="shared" si="159"/>
        <v>1.6</v>
      </c>
      <c r="AC1152" s="61">
        <f t="shared" si="160"/>
        <v>406.4</v>
      </c>
    </row>
    <row r="1153" spans="4:29">
      <c r="D1153" s="12">
        <v>1147</v>
      </c>
      <c r="E1153" s="36" t="s">
        <v>68</v>
      </c>
      <c r="F1153" s="16" t="s">
        <v>11</v>
      </c>
      <c r="G1153" s="14" t="s">
        <v>39</v>
      </c>
      <c r="H1153" s="13" t="s">
        <v>90</v>
      </c>
      <c r="I1153" s="13" t="s">
        <v>102</v>
      </c>
      <c r="J1153" s="13" t="s">
        <v>104</v>
      </c>
      <c r="K1153" s="13" t="s">
        <v>43</v>
      </c>
      <c r="L1153" s="14">
        <v>17.3</v>
      </c>
      <c r="M1153" s="14" t="s">
        <v>15</v>
      </c>
      <c r="N1153" s="31">
        <v>1000000</v>
      </c>
      <c r="O1153" s="14" t="s">
        <v>2</v>
      </c>
      <c r="P1153" s="14" t="s">
        <v>47</v>
      </c>
      <c r="Q1153" s="31">
        <v>4000</v>
      </c>
      <c r="R1153" s="31">
        <v>1152</v>
      </c>
      <c r="S1153" s="30">
        <v>7.8431372999999999E-2</v>
      </c>
      <c r="T1153" s="66">
        <f t="shared" si="153"/>
        <v>1.3568627529000001</v>
      </c>
      <c r="U1153" s="66">
        <f t="shared" si="154"/>
        <v>6.471158666778022E-3</v>
      </c>
      <c r="V1153" s="38">
        <f t="shared" si="155"/>
        <v>0.195431530535496</v>
      </c>
      <c r="W1153" s="54">
        <v>2.491752</v>
      </c>
      <c r="X1153" s="71" t="str">
        <f t="shared" si="161"/>
        <v>Q2 2024</v>
      </c>
      <c r="Y1153" s="21">
        <f t="shared" si="156"/>
        <v>3840</v>
      </c>
      <c r="Z1153" s="21">
        <f t="shared" si="157"/>
        <v>2160</v>
      </c>
      <c r="AA1153" s="57">
        <f t="shared" si="158"/>
        <v>82507.272527002962</v>
      </c>
      <c r="AB1153" s="59">
        <f t="shared" si="159"/>
        <v>1.7777777777777777</v>
      </c>
      <c r="AC1153" s="61">
        <f t="shared" si="160"/>
        <v>439.42</v>
      </c>
    </row>
    <row r="1154" spans="4:29">
      <c r="D1154" s="12">
        <v>1148</v>
      </c>
      <c r="E1154" s="36" t="s">
        <v>68</v>
      </c>
      <c r="F1154" s="16" t="s">
        <v>11</v>
      </c>
      <c r="G1154" s="14" t="s">
        <v>39</v>
      </c>
      <c r="H1154" s="13" t="s">
        <v>90</v>
      </c>
      <c r="I1154" s="13" t="s">
        <v>54</v>
      </c>
      <c r="J1154" s="13" t="s">
        <v>92</v>
      </c>
      <c r="K1154" s="13" t="s">
        <v>43</v>
      </c>
      <c r="L1154" s="14">
        <v>17.3</v>
      </c>
      <c r="M1154" s="14" t="s">
        <v>15</v>
      </c>
      <c r="N1154" s="31">
        <v>1000000</v>
      </c>
      <c r="O1154" s="14" t="s">
        <v>2</v>
      </c>
      <c r="P1154" s="14" t="s">
        <v>47</v>
      </c>
      <c r="Q1154" s="31">
        <v>4000</v>
      </c>
      <c r="R1154" s="31">
        <v>1152</v>
      </c>
      <c r="S1154" s="30">
        <v>7.8431372999999999E-2</v>
      </c>
      <c r="T1154" s="66">
        <f t="shared" si="153"/>
        <v>1.3568627529000001</v>
      </c>
      <c r="U1154" s="66">
        <f t="shared" si="154"/>
        <v>6.471158666778022E-3</v>
      </c>
      <c r="V1154" s="38">
        <f t="shared" si="155"/>
        <v>0.195431530535496</v>
      </c>
      <c r="W1154" s="54">
        <v>2.491752</v>
      </c>
      <c r="X1154" s="71" t="str">
        <f t="shared" si="161"/>
        <v>Q2 2024</v>
      </c>
      <c r="Y1154" s="21">
        <f t="shared" si="156"/>
        <v>3840</v>
      </c>
      <c r="Z1154" s="21">
        <f t="shared" si="157"/>
        <v>2160</v>
      </c>
      <c r="AA1154" s="57">
        <f t="shared" si="158"/>
        <v>82507.272527002962</v>
      </c>
      <c r="AB1154" s="59">
        <f t="shared" si="159"/>
        <v>1.7777777777777777</v>
      </c>
      <c r="AC1154" s="61">
        <f t="shared" si="160"/>
        <v>439.42</v>
      </c>
    </row>
    <row r="1155" spans="4:29">
      <c r="D1155" s="12">
        <v>1149</v>
      </c>
      <c r="E1155" s="36" t="s">
        <v>68</v>
      </c>
      <c r="F1155" s="16" t="s">
        <v>11</v>
      </c>
      <c r="G1155" s="14" t="s">
        <v>39</v>
      </c>
      <c r="H1155" s="13" t="s">
        <v>90</v>
      </c>
      <c r="I1155" s="13" t="s">
        <v>54</v>
      </c>
      <c r="J1155" s="13" t="s">
        <v>92</v>
      </c>
      <c r="K1155" s="13" t="s">
        <v>43</v>
      </c>
      <c r="L1155" s="14">
        <v>16</v>
      </c>
      <c r="M1155" s="14" t="s">
        <v>66</v>
      </c>
      <c r="N1155" s="31">
        <v>1000000</v>
      </c>
      <c r="O1155" s="14" t="s">
        <v>2</v>
      </c>
      <c r="P1155" s="14" t="s">
        <v>47</v>
      </c>
      <c r="Q1155" s="31">
        <v>4000</v>
      </c>
      <c r="R1155" s="31">
        <v>1152</v>
      </c>
      <c r="S1155" s="30">
        <v>0.209150327</v>
      </c>
      <c r="T1155" s="66">
        <f t="shared" si="153"/>
        <v>3.346405232</v>
      </c>
      <c r="U1155" s="66">
        <f t="shared" si="154"/>
        <v>1.5525154513093897E-2</v>
      </c>
      <c r="V1155" s="38">
        <f t="shared" si="155"/>
        <v>0.52115074560290398</v>
      </c>
      <c r="W1155" s="54">
        <v>2.491752</v>
      </c>
      <c r="X1155" s="71" t="str">
        <f t="shared" si="161"/>
        <v>Q2 2024</v>
      </c>
      <c r="Y1155" s="21">
        <f t="shared" si="156"/>
        <v>2560</v>
      </c>
      <c r="Z1155" s="21">
        <f t="shared" si="157"/>
        <v>1600</v>
      </c>
      <c r="AA1155" s="57">
        <f t="shared" si="158"/>
        <v>74229.644943820225</v>
      </c>
      <c r="AB1155" s="59">
        <f t="shared" si="159"/>
        <v>1.6</v>
      </c>
      <c r="AC1155" s="61">
        <f t="shared" si="160"/>
        <v>406.4</v>
      </c>
    </row>
    <row r="1156" spans="4:29">
      <c r="D1156" s="12">
        <v>1150</v>
      </c>
      <c r="E1156" s="36" t="s">
        <v>68</v>
      </c>
      <c r="F1156" s="16" t="s">
        <v>11</v>
      </c>
      <c r="G1156" s="14" t="s">
        <v>39</v>
      </c>
      <c r="H1156" s="13" t="s">
        <v>90</v>
      </c>
      <c r="I1156" s="13" t="s">
        <v>54</v>
      </c>
      <c r="J1156" s="13" t="s">
        <v>92</v>
      </c>
      <c r="K1156" s="13" t="s">
        <v>43</v>
      </c>
      <c r="L1156" s="14">
        <v>18</v>
      </c>
      <c r="M1156" s="14" t="s">
        <v>66</v>
      </c>
      <c r="N1156" s="31">
        <v>1000000</v>
      </c>
      <c r="O1156" s="14" t="s">
        <v>2</v>
      </c>
      <c r="P1156" s="14" t="s">
        <v>47</v>
      </c>
      <c r="Q1156" s="31">
        <v>4000</v>
      </c>
      <c r="R1156" s="31">
        <v>1152</v>
      </c>
      <c r="S1156" s="30">
        <v>0.104575163</v>
      </c>
      <c r="T1156" s="66">
        <f t="shared" si="153"/>
        <v>1.882352934</v>
      </c>
      <c r="U1156" s="66">
        <f t="shared" si="154"/>
        <v>9.8245117933437841E-3</v>
      </c>
      <c r="V1156" s="38">
        <f t="shared" si="155"/>
        <v>0.26057537155557597</v>
      </c>
      <c r="W1156" s="54">
        <v>2.491752</v>
      </c>
      <c r="X1156" s="71" t="str">
        <f t="shared" si="161"/>
        <v>Q2 2024</v>
      </c>
      <c r="Y1156" s="21">
        <f t="shared" si="156"/>
        <v>2560</v>
      </c>
      <c r="Z1156" s="21">
        <f t="shared" si="157"/>
        <v>1600</v>
      </c>
      <c r="AA1156" s="57">
        <f t="shared" si="158"/>
        <v>93946.894382022467</v>
      </c>
      <c r="AB1156" s="59">
        <f t="shared" si="159"/>
        <v>1.6</v>
      </c>
      <c r="AC1156" s="61">
        <f t="shared" si="160"/>
        <v>457.2</v>
      </c>
    </row>
    <row r="1157" spans="4:29">
      <c r="D1157" s="12">
        <v>1151</v>
      </c>
      <c r="E1157" s="36" t="s">
        <v>68</v>
      </c>
      <c r="F1157" s="16" t="s">
        <v>11</v>
      </c>
      <c r="G1157" s="14" t="s">
        <v>39</v>
      </c>
      <c r="H1157" s="13" t="s">
        <v>90</v>
      </c>
      <c r="I1157" s="13" t="s">
        <v>54</v>
      </c>
      <c r="J1157" s="13" t="s">
        <v>169</v>
      </c>
      <c r="K1157" s="13" t="s">
        <v>43</v>
      </c>
      <c r="L1157" s="14">
        <v>17</v>
      </c>
      <c r="M1157" s="14" t="s">
        <v>66</v>
      </c>
      <c r="N1157" s="31">
        <v>1000000</v>
      </c>
      <c r="O1157" s="14" t="s">
        <v>2</v>
      </c>
      <c r="P1157" s="14" t="s">
        <v>47</v>
      </c>
      <c r="Q1157" s="31">
        <v>4000</v>
      </c>
      <c r="R1157" s="31">
        <v>1152</v>
      </c>
      <c r="S1157" s="30">
        <v>0.104575163</v>
      </c>
      <c r="T1157" s="66">
        <f t="shared" si="153"/>
        <v>1.777777771</v>
      </c>
      <c r="U1157" s="66">
        <f t="shared" si="154"/>
        <v>8.7632219391245453E-3</v>
      </c>
      <c r="V1157" s="38">
        <f t="shared" si="155"/>
        <v>0.26057537155557597</v>
      </c>
      <c r="W1157" s="54">
        <v>2.491752</v>
      </c>
      <c r="X1157" s="71" t="str">
        <f t="shared" si="161"/>
        <v>Q2 2024</v>
      </c>
      <c r="Y1157" s="21">
        <f t="shared" si="156"/>
        <v>2560</v>
      </c>
      <c r="Z1157" s="21">
        <f t="shared" si="157"/>
        <v>1600</v>
      </c>
      <c r="AA1157" s="57">
        <f t="shared" si="158"/>
        <v>83798.310112359526</v>
      </c>
      <c r="AB1157" s="59">
        <f t="shared" si="159"/>
        <v>1.6</v>
      </c>
      <c r="AC1157" s="61">
        <f t="shared" si="160"/>
        <v>431.79999999999995</v>
      </c>
    </row>
    <row r="1158" spans="4:29">
      <c r="D1158" s="12">
        <v>1152</v>
      </c>
      <c r="E1158" s="36" t="s">
        <v>68</v>
      </c>
      <c r="F1158" s="16" t="s">
        <v>11</v>
      </c>
      <c r="G1158" s="14" t="s">
        <v>39</v>
      </c>
      <c r="H1158" s="13" t="s">
        <v>90</v>
      </c>
      <c r="I1158" s="13" t="s">
        <v>54</v>
      </c>
      <c r="J1158" s="13" t="s">
        <v>170</v>
      </c>
      <c r="K1158" s="13" t="s">
        <v>43</v>
      </c>
      <c r="L1158" s="14">
        <v>14</v>
      </c>
      <c r="M1158" s="14" t="s">
        <v>66</v>
      </c>
      <c r="N1158" s="31">
        <v>1000000</v>
      </c>
      <c r="O1158" s="14" t="s">
        <v>2</v>
      </c>
      <c r="P1158" s="14" t="s">
        <v>47</v>
      </c>
      <c r="Q1158" s="31">
        <v>4000</v>
      </c>
      <c r="R1158" s="31">
        <v>1152</v>
      </c>
      <c r="S1158" s="30">
        <v>0.104575163</v>
      </c>
      <c r="T1158" s="66">
        <f t="shared" si="153"/>
        <v>1.4640522819999999</v>
      </c>
      <c r="U1158" s="66">
        <f t="shared" si="154"/>
        <v>5.9432231836277199E-3</v>
      </c>
      <c r="V1158" s="38">
        <f t="shared" si="155"/>
        <v>0.26057537155557597</v>
      </c>
      <c r="W1158" s="54">
        <v>2.491752</v>
      </c>
      <c r="X1158" s="71" t="str">
        <f t="shared" si="161"/>
        <v>Q2 2024</v>
      </c>
      <c r="Y1158" s="21">
        <f t="shared" si="156"/>
        <v>2560</v>
      </c>
      <c r="Z1158" s="21">
        <f t="shared" si="157"/>
        <v>1600</v>
      </c>
      <c r="AA1158" s="57">
        <f t="shared" si="158"/>
        <v>56832.071910112347</v>
      </c>
      <c r="AB1158" s="59">
        <f t="shared" si="159"/>
        <v>1.6</v>
      </c>
      <c r="AC1158" s="61">
        <f t="shared" si="160"/>
        <v>355.59999999999997</v>
      </c>
    </row>
    <row r="1159" spans="4:29">
      <c r="D1159" s="12">
        <v>1153</v>
      </c>
      <c r="E1159" s="36" t="s">
        <v>68</v>
      </c>
      <c r="F1159" s="16" t="s">
        <v>11</v>
      </c>
      <c r="G1159" s="14" t="s">
        <v>39</v>
      </c>
      <c r="H1159" s="13" t="s">
        <v>90</v>
      </c>
      <c r="I1159" s="13" t="s">
        <v>109</v>
      </c>
      <c r="J1159" s="13" t="s">
        <v>127</v>
      </c>
      <c r="K1159" s="13" t="s">
        <v>43</v>
      </c>
      <c r="L1159" s="14">
        <v>16.2</v>
      </c>
      <c r="M1159" s="14" t="s">
        <v>66</v>
      </c>
      <c r="N1159" s="31">
        <v>1000000</v>
      </c>
      <c r="O1159" s="14" t="s">
        <v>2</v>
      </c>
      <c r="P1159" s="14" t="s">
        <v>47</v>
      </c>
      <c r="Q1159" s="31">
        <v>4000</v>
      </c>
      <c r="R1159" s="31">
        <v>512</v>
      </c>
      <c r="S1159" s="30">
        <v>0.209150327</v>
      </c>
      <c r="T1159" s="66">
        <f t="shared" ref="T1159:T1222" si="162">L1159*S1159</f>
        <v>3.3882352973999996</v>
      </c>
      <c r="U1159" s="66">
        <f t="shared" ref="U1159:U1222" si="163">S1159*AA1159/10^6</f>
        <v>1.5915709181313912E-2</v>
      </c>
      <c r="V1159" s="38">
        <f t="shared" ref="V1159:V1222" si="164">S1159*W1159</f>
        <v>0.52115074560290398</v>
      </c>
      <c r="W1159" s="54">
        <v>2.491752</v>
      </c>
      <c r="X1159" s="71" t="str">
        <f t="shared" si="161"/>
        <v>Q2 2024</v>
      </c>
      <c r="Y1159" s="21">
        <f t="shared" ref="Y1159:Y1222" si="165">1*LEFT(M1159, FIND("x", M1159)-2)</f>
        <v>2560</v>
      </c>
      <c r="Z1159" s="21">
        <f t="shared" ref="Z1159:Z1222" si="166">1*RIGHT(M1159, LEN(M1159)-FIND("x", M1159)-1)</f>
        <v>1600</v>
      </c>
      <c r="AA1159" s="57">
        <f t="shared" ref="AA1159:AA1222" si="167">AC1159^2*AB1159/(1+AB1159^2)</f>
        <v>76096.984449438183</v>
      </c>
      <c r="AB1159" s="59">
        <f t="shared" ref="AB1159:AB1222" si="168">Y1159/Z1159</f>
        <v>1.6</v>
      </c>
      <c r="AC1159" s="61">
        <f t="shared" ref="AC1159:AC1222" si="169">L1159*25.4</f>
        <v>411.47999999999996</v>
      </c>
    </row>
    <row r="1160" spans="4:29">
      <c r="D1160" s="12">
        <v>1154</v>
      </c>
      <c r="E1160" s="36" t="s">
        <v>68</v>
      </c>
      <c r="F1160" s="16" t="s">
        <v>11</v>
      </c>
      <c r="G1160" s="14" t="s">
        <v>39</v>
      </c>
      <c r="H1160" s="13" t="s">
        <v>90</v>
      </c>
      <c r="I1160" s="13" t="s">
        <v>109</v>
      </c>
      <c r="J1160" s="13" t="s">
        <v>110</v>
      </c>
      <c r="K1160" s="13" t="s">
        <v>43</v>
      </c>
      <c r="L1160" s="14">
        <v>16.2</v>
      </c>
      <c r="M1160" s="14" t="s">
        <v>64</v>
      </c>
      <c r="N1160" s="31">
        <v>1000000</v>
      </c>
      <c r="O1160" s="14" t="s">
        <v>2</v>
      </c>
      <c r="P1160" s="14" t="s">
        <v>47</v>
      </c>
      <c r="Q1160" s="31">
        <v>4000</v>
      </c>
      <c r="R1160" s="31">
        <v>512</v>
      </c>
      <c r="S1160" s="30">
        <v>7.8431372999999999E-2</v>
      </c>
      <c r="T1160" s="66">
        <f t="shared" si="162"/>
        <v>1.2705882425999999</v>
      </c>
      <c r="U1160" s="66">
        <f t="shared" si="163"/>
        <v>6.054341029974028E-3</v>
      </c>
      <c r="V1160" s="38">
        <f t="shared" si="164"/>
        <v>0.195431530535496</v>
      </c>
      <c r="W1160" s="54">
        <v>2.491752</v>
      </c>
      <c r="X1160" s="71" t="str">
        <f t="shared" ref="X1160:X1223" si="170">G1160&amp;" "&amp;F1160</f>
        <v>Q2 2024</v>
      </c>
      <c r="Y1160" s="21">
        <f t="shared" si="165"/>
        <v>3456</v>
      </c>
      <c r="Z1160" s="21">
        <f t="shared" si="166"/>
        <v>2234</v>
      </c>
      <c r="AA1160" s="57">
        <f t="shared" si="167"/>
        <v>77192.847688309979</v>
      </c>
      <c r="AB1160" s="59">
        <f t="shared" si="168"/>
        <v>1.5470008952551477</v>
      </c>
      <c r="AC1160" s="61">
        <f t="shared" si="169"/>
        <v>411.47999999999996</v>
      </c>
    </row>
    <row r="1161" spans="4:29">
      <c r="D1161" s="12">
        <v>1155</v>
      </c>
      <c r="E1161" s="36" t="s">
        <v>68</v>
      </c>
      <c r="F1161" s="16" t="s">
        <v>11</v>
      </c>
      <c r="G1161" s="14" t="s">
        <v>39</v>
      </c>
      <c r="H1161" s="13" t="s">
        <v>90</v>
      </c>
      <c r="I1161" s="13" t="s">
        <v>109</v>
      </c>
      <c r="J1161" s="13" t="s">
        <v>212</v>
      </c>
      <c r="K1161" s="13" t="s">
        <v>43</v>
      </c>
      <c r="L1161" s="14">
        <v>18</v>
      </c>
      <c r="M1161" s="14" t="s">
        <v>66</v>
      </c>
      <c r="N1161" s="31">
        <v>1000000</v>
      </c>
      <c r="O1161" s="14" t="s">
        <v>2</v>
      </c>
      <c r="P1161" s="14" t="s">
        <v>47</v>
      </c>
      <c r="Q1161" s="31">
        <v>9216</v>
      </c>
      <c r="R1161" s="31">
        <v>2304</v>
      </c>
      <c r="S1161" s="30">
        <v>0.18070588200000001</v>
      </c>
      <c r="T1161" s="66">
        <f t="shared" si="162"/>
        <v>3.2527058760000003</v>
      </c>
      <c r="U1161" s="66">
        <f t="shared" si="163"/>
        <v>1.6976756410464214E-2</v>
      </c>
      <c r="V1161" s="38">
        <f t="shared" si="164"/>
        <v>0.45027424288526402</v>
      </c>
      <c r="W1161" s="54">
        <v>2.491752</v>
      </c>
      <c r="X1161" s="71" t="str">
        <f t="shared" si="170"/>
        <v>Q2 2024</v>
      </c>
      <c r="Y1161" s="21">
        <f t="shared" si="165"/>
        <v>2560</v>
      </c>
      <c r="Z1161" s="21">
        <f t="shared" si="166"/>
        <v>1600</v>
      </c>
      <c r="AA1161" s="57">
        <f t="shared" si="167"/>
        <v>93946.894382022467</v>
      </c>
      <c r="AB1161" s="59">
        <f t="shared" si="168"/>
        <v>1.6</v>
      </c>
      <c r="AC1161" s="61">
        <f t="shared" si="169"/>
        <v>457.2</v>
      </c>
    </row>
    <row r="1162" spans="4:29">
      <c r="D1162" s="12">
        <v>1156</v>
      </c>
      <c r="E1162" s="36" t="s">
        <v>68</v>
      </c>
      <c r="F1162" s="16" t="s">
        <v>11</v>
      </c>
      <c r="G1162" s="14" t="s">
        <v>39</v>
      </c>
      <c r="H1162" s="13" t="s">
        <v>90</v>
      </c>
      <c r="I1162" s="13" t="s">
        <v>135</v>
      </c>
      <c r="J1162" s="13" t="s">
        <v>136</v>
      </c>
      <c r="K1162" s="13"/>
      <c r="L1162" s="14">
        <v>16.2</v>
      </c>
      <c r="M1162" s="14" t="s">
        <v>66</v>
      </c>
      <c r="N1162" s="31">
        <v>1000000</v>
      </c>
      <c r="O1162" s="14" t="s">
        <v>2</v>
      </c>
      <c r="P1162" s="14" t="s">
        <v>47</v>
      </c>
      <c r="Q1162" s="31">
        <v>4000</v>
      </c>
      <c r="R1162" s="31">
        <v>512</v>
      </c>
      <c r="S1162" s="30">
        <v>0.41830065399999999</v>
      </c>
      <c r="T1162" s="66">
        <f t="shared" si="162"/>
        <v>6.7764705947999992</v>
      </c>
      <c r="U1162" s="66">
        <f t="shared" si="163"/>
        <v>3.1831418362627824E-2</v>
      </c>
      <c r="V1162" s="38">
        <f t="shared" si="164"/>
        <v>1.042301491205808</v>
      </c>
      <c r="W1162" s="54">
        <v>2.491752</v>
      </c>
      <c r="X1162" s="71" t="str">
        <f t="shared" si="170"/>
        <v>Q2 2024</v>
      </c>
      <c r="Y1162" s="21">
        <f t="shared" si="165"/>
        <v>2560</v>
      </c>
      <c r="Z1162" s="21">
        <f t="shared" si="166"/>
        <v>1600</v>
      </c>
      <c r="AA1162" s="57">
        <f t="shared" si="167"/>
        <v>76096.984449438183</v>
      </c>
      <c r="AB1162" s="59">
        <f t="shared" si="168"/>
        <v>1.6</v>
      </c>
      <c r="AC1162" s="61">
        <f t="shared" si="169"/>
        <v>411.47999999999996</v>
      </c>
    </row>
    <row r="1163" spans="4:29">
      <c r="D1163" s="12">
        <v>1157</v>
      </c>
      <c r="E1163" s="36" t="s">
        <v>68</v>
      </c>
      <c r="F1163" s="16" t="s">
        <v>11</v>
      </c>
      <c r="G1163" s="14" t="s">
        <v>39</v>
      </c>
      <c r="H1163" s="13" t="s">
        <v>90</v>
      </c>
      <c r="I1163" s="13" t="s">
        <v>135</v>
      </c>
      <c r="J1163" s="13" t="s">
        <v>171</v>
      </c>
      <c r="K1163" s="13" t="s">
        <v>98</v>
      </c>
      <c r="L1163" s="14">
        <v>16</v>
      </c>
      <c r="M1163" s="14" t="s">
        <v>172</v>
      </c>
      <c r="N1163" s="31">
        <v>1000000</v>
      </c>
      <c r="O1163" s="14" t="s">
        <v>2</v>
      </c>
      <c r="P1163" s="14" t="s">
        <v>47</v>
      </c>
      <c r="Q1163" s="31">
        <v>4000</v>
      </c>
      <c r="R1163" s="31">
        <v>1000</v>
      </c>
      <c r="S1163" s="30">
        <v>0.156862745</v>
      </c>
      <c r="T1163" s="66">
        <f t="shared" si="162"/>
        <v>2.50980392</v>
      </c>
      <c r="U1163" s="66">
        <f t="shared" si="163"/>
        <v>1.1643865866263011E-2</v>
      </c>
      <c r="V1163" s="38">
        <f t="shared" si="164"/>
        <v>0.39086305857923997</v>
      </c>
      <c r="W1163" s="54">
        <v>2.491752</v>
      </c>
      <c r="X1163" s="71" t="str">
        <f t="shared" si="170"/>
        <v>Q2 2024</v>
      </c>
      <c r="Y1163" s="21">
        <f t="shared" si="165"/>
        <v>3200</v>
      </c>
      <c r="Z1163" s="21">
        <f t="shared" si="166"/>
        <v>2000</v>
      </c>
      <c r="AA1163" s="57">
        <f t="shared" si="167"/>
        <v>74229.644943820225</v>
      </c>
      <c r="AB1163" s="59">
        <f t="shared" si="168"/>
        <v>1.6</v>
      </c>
      <c r="AC1163" s="61">
        <f t="shared" si="169"/>
        <v>406.4</v>
      </c>
    </row>
    <row r="1164" spans="4:29">
      <c r="D1164" s="12">
        <v>1158</v>
      </c>
      <c r="E1164" s="36" t="s">
        <v>68</v>
      </c>
      <c r="F1164" s="16" t="s">
        <v>11</v>
      </c>
      <c r="G1164" s="14" t="s">
        <v>39</v>
      </c>
      <c r="H1164" s="13" t="s">
        <v>90</v>
      </c>
      <c r="I1164" s="13" t="s">
        <v>135</v>
      </c>
      <c r="J1164" s="13" t="s">
        <v>171</v>
      </c>
      <c r="K1164" s="13" t="s">
        <v>98</v>
      </c>
      <c r="L1164" s="14">
        <v>14.5</v>
      </c>
      <c r="M1164" s="14" t="s">
        <v>173</v>
      </c>
      <c r="N1164" s="31">
        <v>1000000</v>
      </c>
      <c r="O1164" s="14" t="s">
        <v>2</v>
      </c>
      <c r="P1164" s="14" t="s">
        <v>47</v>
      </c>
      <c r="Q1164" s="31">
        <v>4000</v>
      </c>
      <c r="R1164" s="31">
        <v>1000</v>
      </c>
      <c r="S1164" s="30">
        <v>0.261437908</v>
      </c>
      <c r="T1164" s="66">
        <f t="shared" si="162"/>
        <v>3.7908496659999997</v>
      </c>
      <c r="U1164" s="66">
        <f t="shared" si="163"/>
        <v>1.5938299448310159E-2</v>
      </c>
      <c r="V1164" s="38">
        <f t="shared" si="164"/>
        <v>0.65143843013481595</v>
      </c>
      <c r="W1164" s="54">
        <v>2.491752</v>
      </c>
      <c r="X1164" s="71" t="str">
        <f t="shared" si="170"/>
        <v>Q2 2024</v>
      </c>
      <c r="Y1164" s="21">
        <f t="shared" si="165"/>
        <v>3072</v>
      </c>
      <c r="Z1164" s="21">
        <f t="shared" si="166"/>
        <v>1920</v>
      </c>
      <c r="AA1164" s="57">
        <f t="shared" si="167"/>
        <v>60963.995505617953</v>
      </c>
      <c r="AB1164" s="59">
        <f t="shared" si="168"/>
        <v>1.6</v>
      </c>
      <c r="AC1164" s="61">
        <f t="shared" si="169"/>
        <v>368.29999999999995</v>
      </c>
    </row>
    <row r="1165" spans="4:29">
      <c r="D1165" s="12">
        <v>1159</v>
      </c>
      <c r="E1165" s="36" t="s">
        <v>68</v>
      </c>
      <c r="F1165" s="16" t="s">
        <v>11</v>
      </c>
      <c r="G1165" s="14" t="s">
        <v>39</v>
      </c>
      <c r="H1165" s="13" t="s">
        <v>90</v>
      </c>
      <c r="I1165" s="13" t="s">
        <v>135</v>
      </c>
      <c r="J1165" s="13" t="s">
        <v>207</v>
      </c>
      <c r="K1165" s="13" t="s">
        <v>98</v>
      </c>
      <c r="L1165" s="14">
        <v>16</v>
      </c>
      <c r="M1165" s="14" t="s">
        <v>172</v>
      </c>
      <c r="N1165" s="31">
        <v>1000000</v>
      </c>
      <c r="O1165" s="14" t="s">
        <v>2</v>
      </c>
      <c r="P1165" s="14" t="s">
        <v>47</v>
      </c>
      <c r="Q1165" s="31">
        <v>6144</v>
      </c>
      <c r="R1165" s="31">
        <v>1536</v>
      </c>
      <c r="S1165" s="30">
        <v>0.160627451</v>
      </c>
      <c r="T1165" s="66">
        <f t="shared" si="162"/>
        <v>2.5700392160000001</v>
      </c>
      <c r="U1165" s="66">
        <f t="shared" si="163"/>
        <v>1.1923318655960882E-2</v>
      </c>
      <c r="V1165" s="38">
        <f t="shared" si="164"/>
        <v>0.40024377228415203</v>
      </c>
      <c r="W1165" s="54">
        <v>2.491752</v>
      </c>
      <c r="X1165" s="71" t="str">
        <f t="shared" si="170"/>
        <v>Q2 2024</v>
      </c>
      <c r="Y1165" s="21">
        <f t="shared" si="165"/>
        <v>3200</v>
      </c>
      <c r="Z1165" s="21">
        <f t="shared" si="166"/>
        <v>2000</v>
      </c>
      <c r="AA1165" s="57">
        <f t="shared" si="167"/>
        <v>74229.644943820225</v>
      </c>
      <c r="AB1165" s="59">
        <f t="shared" si="168"/>
        <v>1.6</v>
      </c>
      <c r="AC1165" s="61">
        <f t="shared" si="169"/>
        <v>406.4</v>
      </c>
    </row>
    <row r="1166" spans="4:29">
      <c r="D1166" s="12">
        <v>1160</v>
      </c>
      <c r="E1166" s="36" t="s">
        <v>68</v>
      </c>
      <c r="F1166" s="16" t="s">
        <v>11</v>
      </c>
      <c r="G1166" s="14" t="s">
        <v>39</v>
      </c>
      <c r="H1166" s="13" t="s">
        <v>90</v>
      </c>
      <c r="I1166" s="13" t="s">
        <v>141</v>
      </c>
      <c r="J1166" s="13" t="s">
        <v>214</v>
      </c>
      <c r="K1166" s="13" t="s">
        <v>95</v>
      </c>
      <c r="L1166" s="14">
        <v>15.6</v>
      </c>
      <c r="M1166" s="14" t="s">
        <v>15</v>
      </c>
      <c r="N1166" s="31">
        <v>1000000</v>
      </c>
      <c r="O1166" s="14" t="s">
        <v>2</v>
      </c>
      <c r="P1166" s="14" t="s">
        <v>47</v>
      </c>
      <c r="Q1166" s="31">
        <v>10000</v>
      </c>
      <c r="R1166" s="31">
        <v>1152</v>
      </c>
      <c r="S1166" s="30">
        <v>0.261437908</v>
      </c>
      <c r="T1166" s="66">
        <f t="shared" si="162"/>
        <v>4.0784313648000001</v>
      </c>
      <c r="U1166" s="66">
        <f t="shared" si="163"/>
        <v>1.7539523105791675E-2</v>
      </c>
      <c r="V1166" s="38">
        <f t="shared" si="164"/>
        <v>0.65143843013481595</v>
      </c>
      <c r="W1166" s="54">
        <v>2.491752</v>
      </c>
      <c r="X1166" s="71" t="str">
        <f t="shared" si="170"/>
        <v>Q2 2024</v>
      </c>
      <c r="Y1166" s="21">
        <f t="shared" si="165"/>
        <v>3840</v>
      </c>
      <c r="Z1166" s="21">
        <f t="shared" si="166"/>
        <v>2160</v>
      </c>
      <c r="AA1166" s="57">
        <f t="shared" si="167"/>
        <v>67088.676007121641</v>
      </c>
      <c r="AB1166" s="59">
        <f t="shared" si="168"/>
        <v>1.7777777777777777</v>
      </c>
      <c r="AC1166" s="61">
        <f t="shared" si="169"/>
        <v>396.23999999999995</v>
      </c>
    </row>
    <row r="1167" spans="4:29">
      <c r="D1167" s="12">
        <v>1161</v>
      </c>
      <c r="E1167" s="36" t="s">
        <v>68</v>
      </c>
      <c r="F1167" s="16" t="s">
        <v>11</v>
      </c>
      <c r="G1167" s="14" t="s">
        <v>39</v>
      </c>
      <c r="H1167" s="13" t="s">
        <v>90</v>
      </c>
      <c r="I1167" s="13" t="s">
        <v>184</v>
      </c>
      <c r="J1167" s="13" t="s">
        <v>185</v>
      </c>
      <c r="K1167" s="13" t="s">
        <v>95</v>
      </c>
      <c r="L1167" s="14">
        <v>16</v>
      </c>
      <c r="M1167" s="14" t="s">
        <v>186</v>
      </c>
      <c r="N1167" s="31">
        <v>1000000</v>
      </c>
      <c r="O1167" s="14" t="s">
        <v>2</v>
      </c>
      <c r="P1167" s="14" t="s">
        <v>47</v>
      </c>
      <c r="Q1167" s="31">
        <v>10000</v>
      </c>
      <c r="R1167" s="31">
        <v>2596</v>
      </c>
      <c r="S1167" s="30">
        <v>0.52287581699999996</v>
      </c>
      <c r="T1167" s="66">
        <f t="shared" si="162"/>
        <v>8.3660130719999994</v>
      </c>
      <c r="U1167" s="66">
        <f t="shared" si="163"/>
        <v>3.8812886245619918E-2</v>
      </c>
      <c r="V1167" s="38">
        <f t="shared" si="164"/>
        <v>1.3028768627613838</v>
      </c>
      <c r="W1167" s="54">
        <v>2.491752</v>
      </c>
      <c r="X1167" s="71" t="str">
        <f t="shared" si="170"/>
        <v>Q2 2024</v>
      </c>
      <c r="Y1167" s="21">
        <f t="shared" si="165"/>
        <v>3840</v>
      </c>
      <c r="Z1167" s="21">
        <f t="shared" si="166"/>
        <v>2400</v>
      </c>
      <c r="AA1167" s="57">
        <f t="shared" si="167"/>
        <v>74229.644943820225</v>
      </c>
      <c r="AB1167" s="59">
        <f t="shared" si="168"/>
        <v>1.6</v>
      </c>
      <c r="AC1167" s="61">
        <f t="shared" si="169"/>
        <v>406.4</v>
      </c>
    </row>
    <row r="1168" spans="4:29">
      <c r="D1168" s="12">
        <v>1162</v>
      </c>
      <c r="E1168" s="36" t="s">
        <v>68</v>
      </c>
      <c r="F1168" s="16" t="s">
        <v>11</v>
      </c>
      <c r="G1168" s="14" t="s">
        <v>39</v>
      </c>
      <c r="H1168" s="13" t="s">
        <v>90</v>
      </c>
      <c r="I1168" s="13" t="s">
        <v>184</v>
      </c>
      <c r="J1168" s="13" t="s">
        <v>213</v>
      </c>
      <c r="K1168" s="13" t="s">
        <v>95</v>
      </c>
      <c r="L1168" s="14">
        <v>18</v>
      </c>
      <c r="M1168" s="14" t="s">
        <v>66</v>
      </c>
      <c r="N1168" s="31">
        <v>1000000</v>
      </c>
      <c r="O1168" s="14" t="s">
        <v>2</v>
      </c>
      <c r="P1168" s="14" t="s">
        <v>47</v>
      </c>
      <c r="Q1168" s="31">
        <v>8000</v>
      </c>
      <c r="R1168" s="31">
        <v>2000</v>
      </c>
      <c r="S1168" s="30">
        <v>0.104575163</v>
      </c>
      <c r="T1168" s="66">
        <f t="shared" si="162"/>
        <v>1.882352934</v>
      </c>
      <c r="U1168" s="66">
        <f t="shared" si="163"/>
        <v>9.8245117933437841E-3</v>
      </c>
      <c r="V1168" s="38">
        <f t="shared" si="164"/>
        <v>0.26057537155557597</v>
      </c>
      <c r="W1168" s="54">
        <v>2.491752</v>
      </c>
      <c r="X1168" s="71" t="str">
        <f t="shared" si="170"/>
        <v>Q2 2024</v>
      </c>
      <c r="Y1168" s="21">
        <f t="shared" si="165"/>
        <v>2560</v>
      </c>
      <c r="Z1168" s="21">
        <f t="shared" si="166"/>
        <v>1600</v>
      </c>
      <c r="AA1168" s="57">
        <f t="shared" si="167"/>
        <v>93946.894382022467</v>
      </c>
      <c r="AB1168" s="59">
        <f t="shared" si="168"/>
        <v>1.6</v>
      </c>
      <c r="AC1168" s="61">
        <f t="shared" si="169"/>
        <v>457.2</v>
      </c>
    </row>
    <row r="1169" spans="4:29">
      <c r="D1169" s="12">
        <v>1163</v>
      </c>
      <c r="E1169" s="36" t="s">
        <v>68</v>
      </c>
      <c r="F1169" s="16" t="s">
        <v>11</v>
      </c>
      <c r="G1169" s="14" t="s">
        <v>39</v>
      </c>
      <c r="H1169" s="13" t="s">
        <v>90</v>
      </c>
      <c r="I1169" s="13" t="s">
        <v>195</v>
      </c>
      <c r="J1169" s="13" t="s">
        <v>196</v>
      </c>
      <c r="K1169" s="13" t="s">
        <v>43</v>
      </c>
      <c r="L1169" s="14">
        <v>16.100000000000001</v>
      </c>
      <c r="M1169" s="14" t="s">
        <v>143</v>
      </c>
      <c r="N1169" s="31">
        <v>1000000</v>
      </c>
      <c r="O1169" s="14" t="s">
        <v>2</v>
      </c>
      <c r="P1169" s="14" t="s">
        <v>47</v>
      </c>
      <c r="Q1169" s="31">
        <v>4000</v>
      </c>
      <c r="R1169" s="31">
        <v>1000</v>
      </c>
      <c r="S1169" s="30">
        <v>0.261437908</v>
      </c>
      <c r="T1169" s="66">
        <f t="shared" si="162"/>
        <v>4.2091503187999999</v>
      </c>
      <c r="U1169" s="66">
        <f t="shared" si="163"/>
        <v>1.8681869593410016E-2</v>
      </c>
      <c r="V1169" s="38">
        <f t="shared" si="164"/>
        <v>0.65143843013481595</v>
      </c>
      <c r="W1169" s="54">
        <v>2.491752</v>
      </c>
      <c r="X1169" s="71" t="str">
        <f t="shared" si="170"/>
        <v>Q2 2024</v>
      </c>
      <c r="Y1169" s="21">
        <f t="shared" si="165"/>
        <v>2560</v>
      </c>
      <c r="Z1169" s="21">
        <f t="shared" si="166"/>
        <v>1440</v>
      </c>
      <c r="AA1169" s="57">
        <f t="shared" si="167"/>
        <v>71458.151330563793</v>
      </c>
      <c r="AB1169" s="59">
        <f t="shared" si="168"/>
        <v>1.7777777777777777</v>
      </c>
      <c r="AC1169" s="61">
        <f t="shared" si="169"/>
        <v>408.94</v>
      </c>
    </row>
    <row r="1170" spans="4:29">
      <c r="D1170" s="12">
        <v>1164</v>
      </c>
      <c r="E1170" s="36" t="s">
        <v>68</v>
      </c>
      <c r="F1170" s="16" t="s">
        <v>11</v>
      </c>
      <c r="G1170" s="14" t="s">
        <v>39</v>
      </c>
      <c r="H1170" s="13" t="s">
        <v>5</v>
      </c>
      <c r="I1170" s="13" t="s">
        <v>31</v>
      </c>
      <c r="J1170" s="13" t="s">
        <v>32</v>
      </c>
      <c r="K1170" s="13" t="s">
        <v>33</v>
      </c>
      <c r="L1170" s="14">
        <v>31.5</v>
      </c>
      <c r="M1170" s="14" t="s">
        <v>34</v>
      </c>
      <c r="N1170" s="31">
        <v>1000000</v>
      </c>
      <c r="O1170" s="14" t="s">
        <v>1</v>
      </c>
      <c r="P1170" s="14" t="s">
        <v>35</v>
      </c>
      <c r="Q1170" s="31">
        <v>576</v>
      </c>
      <c r="R1170" s="31">
        <v>576</v>
      </c>
      <c r="S1170" s="30">
        <v>7.5294100000000003E-4</v>
      </c>
      <c r="T1170" s="66">
        <f t="shared" si="162"/>
        <v>2.3717641500000001E-2</v>
      </c>
      <c r="U1170" s="66">
        <f t="shared" si="163"/>
        <v>2.0595961841209209E-4</v>
      </c>
      <c r="V1170" s="38">
        <f t="shared" si="164"/>
        <v>1.8761422426320001E-3</v>
      </c>
      <c r="W1170" s="54">
        <v>2.491752</v>
      </c>
      <c r="X1170" s="71" t="str">
        <f t="shared" si="170"/>
        <v>Q2 2024</v>
      </c>
      <c r="Y1170" s="21">
        <f t="shared" si="165"/>
        <v>6016</v>
      </c>
      <c r="Z1170" s="21">
        <f t="shared" si="166"/>
        <v>3384</v>
      </c>
      <c r="AA1170" s="57">
        <f t="shared" si="167"/>
        <v>273540.18231454003</v>
      </c>
      <c r="AB1170" s="59">
        <f t="shared" si="168"/>
        <v>1.7777777777777777</v>
      </c>
      <c r="AC1170" s="61">
        <f t="shared" si="169"/>
        <v>800.09999999999991</v>
      </c>
    </row>
    <row r="1171" spans="4:29">
      <c r="D1171" s="12">
        <v>1165</v>
      </c>
      <c r="E1171" s="36" t="s">
        <v>68</v>
      </c>
      <c r="F1171" s="16" t="s">
        <v>11</v>
      </c>
      <c r="G1171" s="14" t="s">
        <v>39</v>
      </c>
      <c r="H1171" s="13" t="s">
        <v>5</v>
      </c>
      <c r="I1171" s="13" t="s">
        <v>41</v>
      </c>
      <c r="J1171" s="13" t="s">
        <v>42</v>
      </c>
      <c r="K1171" s="13" t="s">
        <v>43</v>
      </c>
      <c r="L1171" s="14">
        <v>31.5</v>
      </c>
      <c r="M1171" s="14" t="s">
        <v>15</v>
      </c>
      <c r="N1171" s="31">
        <v>1000000</v>
      </c>
      <c r="O1171" s="14" t="s">
        <v>1</v>
      </c>
      <c r="P1171" s="14" t="s">
        <v>35</v>
      </c>
      <c r="Q1171" s="31">
        <v>5000</v>
      </c>
      <c r="R1171" s="31">
        <v>1152</v>
      </c>
      <c r="S1171" s="30">
        <v>9.8039215999999998E-2</v>
      </c>
      <c r="T1171" s="66">
        <f t="shared" si="162"/>
        <v>3.0882353039999999</v>
      </c>
      <c r="U1171" s="66">
        <f t="shared" si="163"/>
        <v>2.6817665018614569E-2</v>
      </c>
      <c r="V1171" s="38">
        <f t="shared" si="164"/>
        <v>0.24428941254643199</v>
      </c>
      <c r="W1171" s="54">
        <v>2.491752</v>
      </c>
      <c r="X1171" s="71" t="str">
        <f t="shared" si="170"/>
        <v>Q2 2024</v>
      </c>
      <c r="Y1171" s="21">
        <f t="shared" si="165"/>
        <v>3840</v>
      </c>
      <c r="Z1171" s="21">
        <f t="shared" si="166"/>
        <v>2160</v>
      </c>
      <c r="AA1171" s="57">
        <f t="shared" si="167"/>
        <v>273540.18231454003</v>
      </c>
      <c r="AB1171" s="59">
        <f t="shared" si="168"/>
        <v>1.7777777777777777</v>
      </c>
      <c r="AC1171" s="61">
        <f t="shared" si="169"/>
        <v>800.09999999999991</v>
      </c>
    </row>
    <row r="1172" spans="4:29">
      <c r="D1172" s="12">
        <v>1166</v>
      </c>
      <c r="E1172" s="36" t="s">
        <v>68</v>
      </c>
      <c r="F1172" s="16" t="s">
        <v>11</v>
      </c>
      <c r="G1172" s="14" t="s">
        <v>39</v>
      </c>
      <c r="H1172" s="13" t="s">
        <v>5</v>
      </c>
      <c r="I1172" s="13" t="s">
        <v>41</v>
      </c>
      <c r="J1172" s="13" t="s">
        <v>44</v>
      </c>
      <c r="K1172" s="13" t="s">
        <v>43</v>
      </c>
      <c r="L1172" s="14">
        <v>31.5</v>
      </c>
      <c r="M1172" s="14" t="s">
        <v>15</v>
      </c>
      <c r="N1172" s="31">
        <v>1000000</v>
      </c>
      <c r="O1172" s="14" t="s">
        <v>1</v>
      </c>
      <c r="P1172" s="14" t="s">
        <v>35</v>
      </c>
      <c r="Q1172" s="31">
        <v>4608</v>
      </c>
      <c r="R1172" s="31">
        <v>576</v>
      </c>
      <c r="S1172" s="30">
        <v>0.120470588</v>
      </c>
      <c r="T1172" s="66">
        <f t="shared" si="162"/>
        <v>3.7948235220000002</v>
      </c>
      <c r="U1172" s="66">
        <f t="shared" si="163"/>
        <v>3.2953546605059843E-2</v>
      </c>
      <c r="V1172" s="38">
        <f t="shared" si="164"/>
        <v>0.30018282859017603</v>
      </c>
      <c r="W1172" s="54">
        <v>2.491752</v>
      </c>
      <c r="X1172" s="71" t="str">
        <f t="shared" si="170"/>
        <v>Q2 2024</v>
      </c>
      <c r="Y1172" s="21">
        <f t="shared" si="165"/>
        <v>3840</v>
      </c>
      <c r="Z1172" s="21">
        <f t="shared" si="166"/>
        <v>2160</v>
      </c>
      <c r="AA1172" s="57">
        <f t="shared" si="167"/>
        <v>273540.18231454003</v>
      </c>
      <c r="AB1172" s="59">
        <f t="shared" si="168"/>
        <v>1.7777777777777777</v>
      </c>
      <c r="AC1172" s="61">
        <f t="shared" si="169"/>
        <v>800.09999999999991</v>
      </c>
    </row>
    <row r="1173" spans="4:29">
      <c r="D1173" s="12">
        <v>1167</v>
      </c>
      <c r="E1173" s="36" t="s">
        <v>68</v>
      </c>
      <c r="F1173" s="16" t="s">
        <v>11</v>
      </c>
      <c r="G1173" s="14" t="s">
        <v>39</v>
      </c>
      <c r="H1173" s="13" t="s">
        <v>5</v>
      </c>
      <c r="I1173" s="13" t="s">
        <v>41</v>
      </c>
      <c r="J1173" s="13" t="s">
        <v>113</v>
      </c>
      <c r="K1173" s="13" t="s">
        <v>43</v>
      </c>
      <c r="L1173" s="14">
        <v>31.5</v>
      </c>
      <c r="M1173" s="14" t="s">
        <v>15</v>
      </c>
      <c r="N1173" s="31">
        <v>1000000</v>
      </c>
      <c r="O1173" s="14" t="s">
        <v>1</v>
      </c>
      <c r="P1173" s="14" t="s">
        <v>35</v>
      </c>
      <c r="Q1173" s="31">
        <v>4608</v>
      </c>
      <c r="R1173" s="31">
        <v>576</v>
      </c>
      <c r="S1173" s="30">
        <v>0.120470588</v>
      </c>
      <c r="T1173" s="66">
        <f t="shared" si="162"/>
        <v>3.7948235220000002</v>
      </c>
      <c r="U1173" s="66">
        <f t="shared" si="163"/>
        <v>3.2953546605059843E-2</v>
      </c>
      <c r="V1173" s="38">
        <f t="shared" si="164"/>
        <v>0.30018282859017603</v>
      </c>
      <c r="W1173" s="54">
        <v>2.491752</v>
      </c>
      <c r="X1173" s="71" t="str">
        <f t="shared" si="170"/>
        <v>Q2 2024</v>
      </c>
      <c r="Y1173" s="21">
        <f t="shared" si="165"/>
        <v>3840</v>
      </c>
      <c r="Z1173" s="21">
        <f t="shared" si="166"/>
        <v>2160</v>
      </c>
      <c r="AA1173" s="57">
        <f t="shared" si="167"/>
        <v>273540.18231454003</v>
      </c>
      <c r="AB1173" s="59">
        <f t="shared" si="168"/>
        <v>1.7777777777777777</v>
      </c>
      <c r="AC1173" s="61">
        <f t="shared" si="169"/>
        <v>800.09999999999991</v>
      </c>
    </row>
    <row r="1174" spans="4:29">
      <c r="D1174" s="12">
        <v>1168</v>
      </c>
      <c r="E1174" s="36" t="s">
        <v>68</v>
      </c>
      <c r="F1174" s="16" t="s">
        <v>11</v>
      </c>
      <c r="G1174" s="14" t="s">
        <v>39</v>
      </c>
      <c r="H1174" s="13" t="s">
        <v>5</v>
      </c>
      <c r="I1174" s="13" t="s">
        <v>41</v>
      </c>
      <c r="J1174" s="13" t="s">
        <v>116</v>
      </c>
      <c r="K1174" s="13" t="s">
        <v>43</v>
      </c>
      <c r="L1174" s="14">
        <v>27</v>
      </c>
      <c r="M1174" s="14" t="s">
        <v>117</v>
      </c>
      <c r="N1174" s="31">
        <v>1000000</v>
      </c>
      <c r="O1174" s="14" t="s">
        <v>1</v>
      </c>
      <c r="P1174" s="14" t="s">
        <v>35</v>
      </c>
      <c r="Q1174" s="31">
        <v>2304</v>
      </c>
      <c r="R1174" s="31">
        <v>576</v>
      </c>
      <c r="S1174" s="30">
        <v>4.5176471000000003E-2</v>
      </c>
      <c r="T1174" s="66">
        <f t="shared" si="162"/>
        <v>1.2197647170000001</v>
      </c>
      <c r="U1174" s="66">
        <f t="shared" si="163"/>
        <v>7.5681285199827473E-3</v>
      </c>
      <c r="V1174" s="38">
        <f t="shared" si="164"/>
        <v>0.112568561967192</v>
      </c>
      <c r="W1174" s="54">
        <v>2.491752</v>
      </c>
      <c r="X1174" s="71" t="str">
        <f t="shared" si="170"/>
        <v>Q2 2024</v>
      </c>
      <c r="Y1174" s="21">
        <f t="shared" si="165"/>
        <v>3440</v>
      </c>
      <c r="Z1174" s="21">
        <f t="shared" si="166"/>
        <v>1440</v>
      </c>
      <c r="AA1174" s="57">
        <f t="shared" si="167"/>
        <v>167523.67664979291</v>
      </c>
      <c r="AB1174" s="59">
        <f t="shared" si="168"/>
        <v>2.3888888888888888</v>
      </c>
      <c r="AC1174" s="61">
        <f t="shared" si="169"/>
        <v>685.8</v>
      </c>
    </row>
    <row r="1175" spans="4:29">
      <c r="D1175" s="12">
        <v>1169</v>
      </c>
      <c r="E1175" s="36" t="s">
        <v>68</v>
      </c>
      <c r="F1175" s="16" t="s">
        <v>11</v>
      </c>
      <c r="G1175" s="14" t="s">
        <v>39</v>
      </c>
      <c r="H1175" s="13" t="s">
        <v>5</v>
      </c>
      <c r="I1175" s="13" t="s">
        <v>54</v>
      </c>
      <c r="J1175" s="13" t="s">
        <v>55</v>
      </c>
      <c r="K1175" s="13" t="s">
        <v>43</v>
      </c>
      <c r="L1175" s="14">
        <v>31.5</v>
      </c>
      <c r="M1175" s="14" t="s">
        <v>15</v>
      </c>
      <c r="N1175" s="31">
        <v>1000000</v>
      </c>
      <c r="O1175" s="14" t="s">
        <v>1</v>
      </c>
      <c r="P1175" s="14" t="s">
        <v>35</v>
      </c>
      <c r="Q1175" s="31">
        <v>2304</v>
      </c>
      <c r="R1175" s="31">
        <v>1152</v>
      </c>
      <c r="S1175" s="30">
        <v>5.4211765000000002E-2</v>
      </c>
      <c r="T1175" s="66">
        <f t="shared" si="162"/>
        <v>1.7076705975000002</v>
      </c>
      <c r="U1175" s="66">
        <f t="shared" si="163"/>
        <v>1.4829096081693E-2</v>
      </c>
      <c r="V1175" s="38">
        <f t="shared" si="164"/>
        <v>0.13508227386228</v>
      </c>
      <c r="W1175" s="54">
        <v>2.491752</v>
      </c>
      <c r="X1175" s="71" t="str">
        <f t="shared" si="170"/>
        <v>Q2 2024</v>
      </c>
      <c r="Y1175" s="21">
        <f t="shared" si="165"/>
        <v>3840</v>
      </c>
      <c r="Z1175" s="21">
        <f t="shared" si="166"/>
        <v>2160</v>
      </c>
      <c r="AA1175" s="57">
        <f t="shared" si="167"/>
        <v>273540.18231454003</v>
      </c>
      <c r="AB1175" s="59">
        <f t="shared" si="168"/>
        <v>1.7777777777777777</v>
      </c>
      <c r="AC1175" s="61">
        <f t="shared" si="169"/>
        <v>800.09999999999991</v>
      </c>
    </row>
    <row r="1176" spans="4:29">
      <c r="D1176" s="12">
        <v>1170</v>
      </c>
      <c r="E1176" s="36" t="s">
        <v>68</v>
      </c>
      <c r="F1176" s="16" t="s">
        <v>11</v>
      </c>
      <c r="G1176" s="14" t="s">
        <v>39</v>
      </c>
      <c r="H1176" s="13" t="s">
        <v>5</v>
      </c>
      <c r="I1176" s="13" t="s">
        <v>54</v>
      </c>
      <c r="J1176" s="13" t="s">
        <v>114</v>
      </c>
      <c r="K1176" s="13" t="s">
        <v>43</v>
      </c>
      <c r="L1176" s="14">
        <v>27</v>
      </c>
      <c r="M1176" s="14" t="s">
        <v>15</v>
      </c>
      <c r="N1176" s="31">
        <v>1000000</v>
      </c>
      <c r="O1176" s="14" t="s">
        <v>1</v>
      </c>
      <c r="P1176" s="14" t="s">
        <v>35</v>
      </c>
      <c r="Q1176" s="31">
        <v>2304</v>
      </c>
      <c r="R1176" s="31">
        <v>512</v>
      </c>
      <c r="S1176" s="30">
        <v>4.5176471000000003E-2</v>
      </c>
      <c r="T1176" s="66">
        <f t="shared" si="162"/>
        <v>1.2197647170000001</v>
      </c>
      <c r="U1176" s="66">
        <f t="shared" si="163"/>
        <v>9.0790384508577793E-3</v>
      </c>
      <c r="V1176" s="38">
        <f t="shared" si="164"/>
        <v>0.112568561967192</v>
      </c>
      <c r="W1176" s="54">
        <v>2.491752</v>
      </c>
      <c r="X1176" s="71" t="str">
        <f t="shared" si="170"/>
        <v>Q2 2024</v>
      </c>
      <c r="Y1176" s="21">
        <f t="shared" si="165"/>
        <v>3840</v>
      </c>
      <c r="Z1176" s="21">
        <f t="shared" si="166"/>
        <v>2160</v>
      </c>
      <c r="AA1176" s="57">
        <f t="shared" si="167"/>
        <v>200968.29721068247</v>
      </c>
      <c r="AB1176" s="59">
        <f t="shared" si="168"/>
        <v>1.7777777777777777</v>
      </c>
      <c r="AC1176" s="61">
        <f t="shared" si="169"/>
        <v>685.8</v>
      </c>
    </row>
    <row r="1177" spans="4:29">
      <c r="D1177" s="12">
        <v>1171</v>
      </c>
      <c r="E1177" s="36" t="s">
        <v>68</v>
      </c>
      <c r="F1177" s="16" t="s">
        <v>11</v>
      </c>
      <c r="G1177" s="14" t="s">
        <v>39</v>
      </c>
      <c r="H1177" s="13" t="s">
        <v>5</v>
      </c>
      <c r="I1177" s="13" t="s">
        <v>54</v>
      </c>
      <c r="J1177" s="13" t="s">
        <v>128</v>
      </c>
      <c r="K1177" s="13" t="s">
        <v>43</v>
      </c>
      <c r="L1177" s="14">
        <v>31.5</v>
      </c>
      <c r="M1177" s="14" t="s">
        <v>15</v>
      </c>
      <c r="N1177" s="31">
        <v>1000000</v>
      </c>
      <c r="O1177" s="14" t="s">
        <v>1</v>
      </c>
      <c r="P1177" s="14" t="s">
        <v>35</v>
      </c>
      <c r="Q1177" s="31">
        <v>2304</v>
      </c>
      <c r="R1177" s="31">
        <v>576</v>
      </c>
      <c r="S1177" s="30">
        <v>3.0117647000000001E-2</v>
      </c>
      <c r="T1177" s="66">
        <f t="shared" si="162"/>
        <v>0.94870588050000004</v>
      </c>
      <c r="U1177" s="66">
        <f t="shared" si="163"/>
        <v>8.2383866512649607E-3</v>
      </c>
      <c r="V1177" s="38">
        <f t="shared" si="164"/>
        <v>7.5045707147544008E-2</v>
      </c>
      <c r="W1177" s="54">
        <v>2.491752</v>
      </c>
      <c r="X1177" s="71" t="str">
        <f t="shared" si="170"/>
        <v>Q2 2024</v>
      </c>
      <c r="Y1177" s="21">
        <f t="shared" si="165"/>
        <v>3840</v>
      </c>
      <c r="Z1177" s="21">
        <f t="shared" si="166"/>
        <v>2160</v>
      </c>
      <c r="AA1177" s="57">
        <f t="shared" si="167"/>
        <v>273540.18231454003</v>
      </c>
      <c r="AB1177" s="59">
        <f t="shared" si="168"/>
        <v>1.7777777777777777</v>
      </c>
      <c r="AC1177" s="61">
        <f t="shared" si="169"/>
        <v>800.09999999999991</v>
      </c>
    </row>
    <row r="1178" spans="4:29">
      <c r="D1178" s="12">
        <v>1172</v>
      </c>
      <c r="E1178" s="36" t="s">
        <v>68</v>
      </c>
      <c r="F1178" s="16" t="s">
        <v>11</v>
      </c>
      <c r="G1178" s="14" t="s">
        <v>39</v>
      </c>
      <c r="H1178" s="13" t="s">
        <v>5</v>
      </c>
      <c r="I1178" s="13" t="s">
        <v>54</v>
      </c>
      <c r="J1178" s="13" t="s">
        <v>118</v>
      </c>
      <c r="K1178" s="13" t="s">
        <v>43</v>
      </c>
      <c r="L1178" s="14">
        <v>31.5</v>
      </c>
      <c r="M1178" s="14" t="s">
        <v>15</v>
      </c>
      <c r="N1178" s="31">
        <v>1000000</v>
      </c>
      <c r="O1178" s="14" t="s">
        <v>1</v>
      </c>
      <c r="P1178" s="14" t="s">
        <v>35</v>
      </c>
      <c r="Q1178" s="31">
        <v>2304</v>
      </c>
      <c r="R1178" s="31">
        <v>576</v>
      </c>
      <c r="S1178" s="30">
        <v>4.5176471000000003E-2</v>
      </c>
      <c r="T1178" s="66">
        <f t="shared" si="162"/>
        <v>1.4230588365000001</v>
      </c>
      <c r="U1178" s="66">
        <f t="shared" si="163"/>
        <v>1.235758011366753E-2</v>
      </c>
      <c r="V1178" s="38">
        <f t="shared" si="164"/>
        <v>0.112568561967192</v>
      </c>
      <c r="W1178" s="54">
        <v>2.491752</v>
      </c>
      <c r="X1178" s="71" t="str">
        <f t="shared" si="170"/>
        <v>Q2 2024</v>
      </c>
      <c r="Y1178" s="21">
        <f t="shared" si="165"/>
        <v>3840</v>
      </c>
      <c r="Z1178" s="21">
        <f t="shared" si="166"/>
        <v>2160</v>
      </c>
      <c r="AA1178" s="57">
        <f t="shared" si="167"/>
        <v>273540.18231454003</v>
      </c>
      <c r="AB1178" s="59">
        <f t="shared" si="168"/>
        <v>1.7777777777777777</v>
      </c>
      <c r="AC1178" s="61">
        <f t="shared" si="169"/>
        <v>800.09999999999991</v>
      </c>
    </row>
    <row r="1179" spans="4:29">
      <c r="D1179" s="12">
        <v>1173</v>
      </c>
      <c r="E1179" s="36" t="s">
        <v>68</v>
      </c>
      <c r="F1179" s="16" t="s">
        <v>11</v>
      </c>
      <c r="G1179" s="14" t="s">
        <v>39</v>
      </c>
      <c r="H1179" s="13" t="s">
        <v>5</v>
      </c>
      <c r="I1179" s="13" t="s">
        <v>54</v>
      </c>
      <c r="J1179" s="13" t="s">
        <v>199</v>
      </c>
      <c r="K1179" s="13" t="s">
        <v>43</v>
      </c>
      <c r="L1179" s="14">
        <v>31.5</v>
      </c>
      <c r="M1179" s="14" t="s">
        <v>117</v>
      </c>
      <c r="N1179" s="31">
        <v>1000000</v>
      </c>
      <c r="O1179" s="14" t="s">
        <v>1</v>
      </c>
      <c r="P1179" s="14" t="s">
        <v>35</v>
      </c>
      <c r="Q1179" s="31">
        <v>2304</v>
      </c>
      <c r="R1179" s="31">
        <v>1152</v>
      </c>
      <c r="S1179" s="30">
        <v>3.0117647000000001E-2</v>
      </c>
      <c r="T1179" s="66">
        <f t="shared" si="162"/>
        <v>0.94870588050000004</v>
      </c>
      <c r="U1179" s="66">
        <f t="shared" si="163"/>
        <v>6.8673758032374906E-3</v>
      </c>
      <c r="V1179" s="38">
        <f t="shared" si="164"/>
        <v>7.5045707147544008E-2</v>
      </c>
      <c r="W1179" s="54">
        <v>2.491752</v>
      </c>
      <c r="X1179" s="71" t="str">
        <f t="shared" si="170"/>
        <v>Q2 2024</v>
      </c>
      <c r="Y1179" s="21">
        <f t="shared" si="165"/>
        <v>3440</v>
      </c>
      <c r="Z1179" s="21">
        <f t="shared" si="166"/>
        <v>1440</v>
      </c>
      <c r="AA1179" s="57">
        <f t="shared" si="167"/>
        <v>228018.33766221811</v>
      </c>
      <c r="AB1179" s="59">
        <f t="shared" si="168"/>
        <v>2.3888888888888888</v>
      </c>
      <c r="AC1179" s="61">
        <f t="shared" si="169"/>
        <v>800.09999999999991</v>
      </c>
    </row>
    <row r="1180" spans="4:29">
      <c r="D1180" s="12">
        <v>1174</v>
      </c>
      <c r="E1180" s="36" t="s">
        <v>68</v>
      </c>
      <c r="F1180" s="16" t="s">
        <v>11</v>
      </c>
      <c r="G1180" s="14" t="s">
        <v>39</v>
      </c>
      <c r="H1180" s="13" t="s">
        <v>5</v>
      </c>
      <c r="I1180" s="13" t="s">
        <v>54</v>
      </c>
      <c r="J1180" s="13" t="s">
        <v>203</v>
      </c>
      <c r="K1180" s="13" t="s">
        <v>43</v>
      </c>
      <c r="L1180" s="14">
        <v>34</v>
      </c>
      <c r="M1180" s="14" t="s">
        <v>117</v>
      </c>
      <c r="N1180" s="31">
        <v>1000000</v>
      </c>
      <c r="O1180" s="14" t="s">
        <v>1</v>
      </c>
      <c r="P1180" s="14" t="s">
        <v>35</v>
      </c>
      <c r="Q1180" s="31">
        <v>9216</v>
      </c>
      <c r="R1180" s="31">
        <v>2304</v>
      </c>
      <c r="S1180" s="30">
        <v>2.4094118000000001E-2</v>
      </c>
      <c r="T1180" s="66">
        <f t="shared" si="162"/>
        <v>0.81920001200000003</v>
      </c>
      <c r="U1180" s="66">
        <f t="shared" si="163"/>
        <v>6.400553538190688E-3</v>
      </c>
      <c r="V1180" s="38">
        <f t="shared" si="164"/>
        <v>6.0036566714735999E-2</v>
      </c>
      <c r="W1180" s="54">
        <v>2.491752</v>
      </c>
      <c r="X1180" s="71" t="str">
        <f t="shared" si="170"/>
        <v>Q2 2024</v>
      </c>
      <c r="Y1180" s="21">
        <f t="shared" si="165"/>
        <v>3440</v>
      </c>
      <c r="Z1180" s="21">
        <f t="shared" si="166"/>
        <v>1440</v>
      </c>
      <c r="AA1180" s="57">
        <f t="shared" si="167"/>
        <v>265647.97010584443</v>
      </c>
      <c r="AB1180" s="59">
        <f t="shared" si="168"/>
        <v>2.3888888888888888</v>
      </c>
      <c r="AC1180" s="61">
        <f t="shared" si="169"/>
        <v>863.59999999999991</v>
      </c>
    </row>
    <row r="1181" spans="4:29">
      <c r="D1181" s="12">
        <v>1175</v>
      </c>
      <c r="E1181" s="36" t="s">
        <v>68</v>
      </c>
      <c r="F1181" s="16" t="s">
        <v>11</v>
      </c>
      <c r="G1181" s="14" t="s">
        <v>39</v>
      </c>
      <c r="H1181" s="13" t="s">
        <v>5</v>
      </c>
      <c r="I1181" s="13" t="s">
        <v>54</v>
      </c>
      <c r="J1181" s="13" t="s">
        <v>204</v>
      </c>
      <c r="K1181" s="13" t="s">
        <v>43</v>
      </c>
      <c r="L1181" s="14">
        <v>57</v>
      </c>
      <c r="M1181" s="14" t="s">
        <v>205</v>
      </c>
      <c r="N1181" s="31">
        <v>1000000</v>
      </c>
      <c r="O1181" s="14" t="s">
        <v>1</v>
      </c>
      <c r="P1181" s="14" t="s">
        <v>35</v>
      </c>
      <c r="Q1181" s="31">
        <v>9216</v>
      </c>
      <c r="R1181" s="31">
        <v>2304</v>
      </c>
      <c r="S1181" s="30">
        <v>2.4094118000000001E-2</v>
      </c>
      <c r="T1181" s="66">
        <f t="shared" si="162"/>
        <v>1.3733647260000001</v>
      </c>
      <c r="U1181" s="66">
        <f t="shared" si="163"/>
        <v>1.3163106262855242E-2</v>
      </c>
      <c r="V1181" s="38">
        <f t="shared" si="164"/>
        <v>6.0036566714735999E-2</v>
      </c>
      <c r="W1181" s="54">
        <v>2.491752</v>
      </c>
      <c r="X1181" s="71" t="str">
        <f t="shared" si="170"/>
        <v>Q2 2024</v>
      </c>
      <c r="Y1181" s="21">
        <f t="shared" si="165"/>
        <v>7680</v>
      </c>
      <c r="Z1181" s="21">
        <f t="shared" si="166"/>
        <v>2160</v>
      </c>
      <c r="AA1181" s="57">
        <f t="shared" si="167"/>
        <v>546320.32028959272</v>
      </c>
      <c r="AB1181" s="59">
        <f t="shared" si="168"/>
        <v>3.5555555555555554</v>
      </c>
      <c r="AC1181" s="61">
        <f t="shared" si="169"/>
        <v>1447.8</v>
      </c>
    </row>
    <row r="1182" spans="4:29">
      <c r="D1182" s="12">
        <v>1176</v>
      </c>
      <c r="E1182" s="36" t="s">
        <v>68</v>
      </c>
      <c r="F1182" s="16" t="s">
        <v>11</v>
      </c>
      <c r="G1182" s="14" t="s">
        <v>39</v>
      </c>
      <c r="H1182" s="13" t="s">
        <v>5</v>
      </c>
      <c r="I1182" s="13" t="s">
        <v>217</v>
      </c>
      <c r="J1182" s="13" t="s">
        <v>218</v>
      </c>
      <c r="K1182" s="13" t="s">
        <v>43</v>
      </c>
      <c r="L1182" s="14">
        <v>32</v>
      </c>
      <c r="M1182" s="14" t="s">
        <v>15</v>
      </c>
      <c r="N1182" s="31">
        <v>1000000</v>
      </c>
      <c r="O1182" s="14" t="s">
        <v>1</v>
      </c>
      <c r="P1182" s="14" t="s">
        <v>35</v>
      </c>
      <c r="Q1182" s="31">
        <v>4608</v>
      </c>
      <c r="R1182" s="31">
        <v>1152</v>
      </c>
      <c r="S1182" s="30">
        <v>1.2047059000000001E-2</v>
      </c>
      <c r="T1182" s="66">
        <f t="shared" si="162"/>
        <v>0.38550588800000002</v>
      </c>
      <c r="U1182" s="66">
        <f t="shared" si="163"/>
        <v>3.4007994239144941E-3</v>
      </c>
      <c r="V1182" s="38">
        <f t="shared" si="164"/>
        <v>3.0018283357368E-2</v>
      </c>
      <c r="W1182" s="54">
        <v>2.491752</v>
      </c>
      <c r="X1182" s="71" t="str">
        <f t="shared" si="170"/>
        <v>Q2 2024</v>
      </c>
      <c r="Y1182" s="21">
        <f t="shared" si="165"/>
        <v>3840</v>
      </c>
      <c r="Z1182" s="21">
        <f t="shared" si="166"/>
        <v>2160</v>
      </c>
      <c r="AA1182" s="57">
        <f t="shared" si="167"/>
        <v>282292.91679525218</v>
      </c>
      <c r="AB1182" s="59">
        <f t="shared" si="168"/>
        <v>1.7777777777777777</v>
      </c>
      <c r="AC1182" s="61">
        <f t="shared" si="169"/>
        <v>812.8</v>
      </c>
    </row>
    <row r="1183" spans="4:29">
      <c r="D1183" s="12">
        <v>1177</v>
      </c>
      <c r="E1183" s="36" t="s">
        <v>68</v>
      </c>
      <c r="F1183" s="16" t="s">
        <v>11</v>
      </c>
      <c r="G1183" s="14" t="s">
        <v>39</v>
      </c>
      <c r="H1183" s="13" t="s">
        <v>5</v>
      </c>
      <c r="I1183" s="13" t="s">
        <v>105</v>
      </c>
      <c r="J1183" s="13" t="s">
        <v>106</v>
      </c>
      <c r="K1183" s="13" t="s">
        <v>33</v>
      </c>
      <c r="L1183" s="14">
        <v>31.5</v>
      </c>
      <c r="M1183" s="14" t="s">
        <v>15</v>
      </c>
      <c r="N1183" s="31">
        <v>1000000</v>
      </c>
      <c r="O1183" s="14" t="s">
        <v>1</v>
      </c>
      <c r="P1183" s="14" t="s">
        <v>35</v>
      </c>
      <c r="Q1183" s="31">
        <v>5000</v>
      </c>
      <c r="R1183" s="31">
        <v>1152</v>
      </c>
      <c r="S1183" s="30">
        <v>9.8039215999999998E-2</v>
      </c>
      <c r="T1183" s="66">
        <f t="shared" si="162"/>
        <v>3.0882353039999999</v>
      </c>
      <c r="U1183" s="66">
        <f t="shared" si="163"/>
        <v>2.6817665018614569E-2</v>
      </c>
      <c r="V1183" s="38">
        <f t="shared" si="164"/>
        <v>0.24428941254643199</v>
      </c>
      <c r="W1183" s="54">
        <v>2.491752</v>
      </c>
      <c r="X1183" s="71" t="str">
        <f t="shared" si="170"/>
        <v>Q2 2024</v>
      </c>
      <c r="Y1183" s="21">
        <f t="shared" si="165"/>
        <v>3840</v>
      </c>
      <c r="Z1183" s="21">
        <f t="shared" si="166"/>
        <v>2160</v>
      </c>
      <c r="AA1183" s="57">
        <f t="shared" si="167"/>
        <v>273540.18231454003</v>
      </c>
      <c r="AB1183" s="59">
        <f t="shared" si="168"/>
        <v>1.7777777777777777</v>
      </c>
      <c r="AC1183" s="61">
        <f t="shared" si="169"/>
        <v>800.09999999999991</v>
      </c>
    </row>
    <row r="1184" spans="4:29">
      <c r="D1184" s="12">
        <v>1178</v>
      </c>
      <c r="E1184" s="36" t="s">
        <v>68</v>
      </c>
      <c r="F1184" s="16" t="s">
        <v>11</v>
      </c>
      <c r="G1184" s="14" t="s">
        <v>39</v>
      </c>
      <c r="H1184" s="13" t="s">
        <v>5</v>
      </c>
      <c r="I1184" s="13" t="s">
        <v>96</v>
      </c>
      <c r="J1184" s="13" t="s">
        <v>61</v>
      </c>
      <c r="K1184" s="13" t="s">
        <v>33</v>
      </c>
      <c r="L1184" s="14">
        <v>27</v>
      </c>
      <c r="M1184" s="14" t="s">
        <v>15</v>
      </c>
      <c r="N1184" s="31">
        <v>80000000</v>
      </c>
      <c r="O1184" s="14" t="s">
        <v>1</v>
      </c>
      <c r="P1184" s="14" t="s">
        <v>35</v>
      </c>
      <c r="Q1184" s="31">
        <v>2304</v>
      </c>
      <c r="R1184" s="31">
        <v>576</v>
      </c>
      <c r="S1184" s="30">
        <v>0.13552941199999999</v>
      </c>
      <c r="T1184" s="66">
        <f t="shared" si="162"/>
        <v>3.6592941239999996</v>
      </c>
      <c r="U1184" s="66">
        <f t="shared" si="163"/>
        <v>2.7237115151605033E-2</v>
      </c>
      <c r="V1184" s="38">
        <f t="shared" si="164"/>
        <v>0.33770568340982399</v>
      </c>
      <c r="W1184" s="54">
        <v>2.491752</v>
      </c>
      <c r="X1184" s="71" t="str">
        <f t="shared" si="170"/>
        <v>Q2 2024</v>
      </c>
      <c r="Y1184" s="21">
        <f t="shared" si="165"/>
        <v>3840</v>
      </c>
      <c r="Z1184" s="21">
        <f t="shared" si="166"/>
        <v>2160</v>
      </c>
      <c r="AA1184" s="57">
        <f t="shared" si="167"/>
        <v>200968.29721068247</v>
      </c>
      <c r="AB1184" s="59">
        <f t="shared" si="168"/>
        <v>1.7777777777777777</v>
      </c>
      <c r="AC1184" s="61">
        <f t="shared" si="169"/>
        <v>685.8</v>
      </c>
    </row>
    <row r="1185" spans="4:29">
      <c r="D1185" s="12">
        <v>1179</v>
      </c>
      <c r="E1185" s="36" t="s">
        <v>68</v>
      </c>
      <c r="F1185" s="16" t="s">
        <v>11</v>
      </c>
      <c r="G1185" s="14" t="s">
        <v>39</v>
      </c>
      <c r="H1185" s="13" t="s">
        <v>5</v>
      </c>
      <c r="I1185" s="13" t="s">
        <v>96</v>
      </c>
      <c r="J1185" s="13" t="s">
        <v>129</v>
      </c>
      <c r="K1185" s="13" t="s">
        <v>33</v>
      </c>
      <c r="L1185" s="14">
        <v>27</v>
      </c>
      <c r="M1185" s="14" t="s">
        <v>143</v>
      </c>
      <c r="N1185" s="31">
        <v>1000000</v>
      </c>
      <c r="O1185" s="14" t="s">
        <v>1</v>
      </c>
      <c r="P1185" s="14" t="s">
        <v>35</v>
      </c>
      <c r="Q1185" s="31">
        <v>2304</v>
      </c>
      <c r="R1185" s="31">
        <v>576</v>
      </c>
      <c r="S1185" s="30">
        <v>6.0235294000000002E-2</v>
      </c>
      <c r="T1185" s="66">
        <f t="shared" si="162"/>
        <v>1.6263529380000001</v>
      </c>
      <c r="U1185" s="66">
        <f t="shared" si="163"/>
        <v>1.2105384467164838E-2</v>
      </c>
      <c r="V1185" s="38">
        <f t="shared" si="164"/>
        <v>0.15009141429508802</v>
      </c>
      <c r="W1185" s="54">
        <v>2.491752</v>
      </c>
      <c r="X1185" s="71" t="str">
        <f t="shared" si="170"/>
        <v>Q2 2024</v>
      </c>
      <c r="Y1185" s="21">
        <f t="shared" si="165"/>
        <v>2560</v>
      </c>
      <c r="Z1185" s="21">
        <f t="shared" si="166"/>
        <v>1440</v>
      </c>
      <c r="AA1185" s="57">
        <f t="shared" si="167"/>
        <v>200968.29721068247</v>
      </c>
      <c r="AB1185" s="59">
        <f t="shared" si="168"/>
        <v>1.7777777777777777</v>
      </c>
      <c r="AC1185" s="61">
        <f t="shared" si="169"/>
        <v>685.8</v>
      </c>
    </row>
    <row r="1186" spans="4:29">
      <c r="D1186" s="12">
        <v>1180</v>
      </c>
      <c r="E1186" s="36" t="s">
        <v>68</v>
      </c>
      <c r="F1186" s="16" t="s">
        <v>11</v>
      </c>
      <c r="G1186" s="14" t="s">
        <v>39</v>
      </c>
      <c r="H1186" s="13" t="s">
        <v>5</v>
      </c>
      <c r="I1186" s="13" t="s">
        <v>96</v>
      </c>
      <c r="J1186" s="13" t="s">
        <v>130</v>
      </c>
      <c r="K1186" s="13" t="s">
        <v>33</v>
      </c>
      <c r="L1186" s="14">
        <v>27</v>
      </c>
      <c r="M1186" s="14" t="s">
        <v>143</v>
      </c>
      <c r="N1186" s="31">
        <v>1000000</v>
      </c>
      <c r="O1186" s="14" t="s">
        <v>1</v>
      </c>
      <c r="P1186" s="14" t="s">
        <v>35</v>
      </c>
      <c r="Q1186" s="31">
        <v>2304</v>
      </c>
      <c r="R1186" s="31">
        <v>576</v>
      </c>
      <c r="S1186" s="30">
        <v>9.0352941000000006E-2</v>
      </c>
      <c r="T1186" s="66">
        <f t="shared" si="162"/>
        <v>2.4395294070000002</v>
      </c>
      <c r="U1186" s="66">
        <f t="shared" si="163"/>
        <v>1.8158076700747261E-2</v>
      </c>
      <c r="V1186" s="38">
        <f t="shared" si="164"/>
        <v>0.22513712144263201</v>
      </c>
      <c r="W1186" s="54">
        <v>2.491752</v>
      </c>
      <c r="X1186" s="71" t="str">
        <f t="shared" si="170"/>
        <v>Q2 2024</v>
      </c>
      <c r="Y1186" s="21">
        <f t="shared" si="165"/>
        <v>2560</v>
      </c>
      <c r="Z1186" s="21">
        <f t="shared" si="166"/>
        <v>1440</v>
      </c>
      <c r="AA1186" s="57">
        <f t="shared" si="167"/>
        <v>200968.29721068247</v>
      </c>
      <c r="AB1186" s="59">
        <f t="shared" si="168"/>
        <v>1.7777777777777777</v>
      </c>
      <c r="AC1186" s="61">
        <f t="shared" si="169"/>
        <v>685.8</v>
      </c>
    </row>
    <row r="1187" spans="4:29">
      <c r="D1187" s="12">
        <v>1181</v>
      </c>
      <c r="E1187" s="36" t="s">
        <v>68</v>
      </c>
      <c r="F1187" s="16" t="s">
        <v>11</v>
      </c>
      <c r="G1187" s="14" t="s">
        <v>39</v>
      </c>
      <c r="H1187" s="13" t="s">
        <v>5</v>
      </c>
      <c r="I1187" s="13" t="s">
        <v>96</v>
      </c>
      <c r="J1187" s="13" t="s">
        <v>131</v>
      </c>
      <c r="K1187" s="13" t="s">
        <v>95</v>
      </c>
      <c r="L1187" s="14">
        <v>34</v>
      </c>
      <c r="M1187" s="14" t="s">
        <v>117</v>
      </c>
      <c r="N1187" s="31">
        <v>1000000</v>
      </c>
      <c r="O1187" s="14" t="s">
        <v>1</v>
      </c>
      <c r="P1187" s="14" t="s">
        <v>35</v>
      </c>
      <c r="Q1187" s="31">
        <v>4608</v>
      </c>
      <c r="R1187" s="31">
        <v>1152</v>
      </c>
      <c r="S1187" s="30">
        <v>0.21082352900000001</v>
      </c>
      <c r="T1187" s="66">
        <f t="shared" si="162"/>
        <v>7.1679999859999999</v>
      </c>
      <c r="U1187" s="66">
        <f t="shared" si="163"/>
        <v>5.6004842529400634E-2</v>
      </c>
      <c r="V1187" s="38">
        <f t="shared" si="164"/>
        <v>0.52531995003280807</v>
      </c>
      <c r="W1187" s="54">
        <v>2.491752</v>
      </c>
      <c r="X1187" s="71" t="str">
        <f t="shared" si="170"/>
        <v>Q2 2024</v>
      </c>
      <c r="Y1187" s="21">
        <f t="shared" si="165"/>
        <v>3440</v>
      </c>
      <c r="Z1187" s="21">
        <f t="shared" si="166"/>
        <v>1440</v>
      </c>
      <c r="AA1187" s="57">
        <f t="shared" si="167"/>
        <v>265647.97010584443</v>
      </c>
      <c r="AB1187" s="59">
        <f t="shared" si="168"/>
        <v>2.3888888888888888</v>
      </c>
      <c r="AC1187" s="61">
        <f t="shared" si="169"/>
        <v>863.59999999999991</v>
      </c>
    </row>
    <row r="1188" spans="4:29">
      <c r="D1188" s="12">
        <v>1182</v>
      </c>
      <c r="E1188" s="36" t="s">
        <v>68</v>
      </c>
      <c r="F1188" s="16" t="s">
        <v>11</v>
      </c>
      <c r="G1188" s="14" t="s">
        <v>39</v>
      </c>
      <c r="H1188" s="13" t="s">
        <v>5</v>
      </c>
      <c r="I1188" s="13" t="s">
        <v>96</v>
      </c>
      <c r="J1188" s="13" t="s">
        <v>132</v>
      </c>
      <c r="K1188" s="13" t="s">
        <v>43</v>
      </c>
      <c r="L1188" s="14">
        <v>31.5</v>
      </c>
      <c r="M1188" s="14" t="s">
        <v>15</v>
      </c>
      <c r="N1188" s="31">
        <v>1000000</v>
      </c>
      <c r="O1188" s="14" t="s">
        <v>1</v>
      </c>
      <c r="P1188" s="14" t="s">
        <v>35</v>
      </c>
      <c r="Q1188" s="31">
        <v>2304</v>
      </c>
      <c r="R1188" s="31">
        <v>576</v>
      </c>
      <c r="S1188" s="30">
        <v>7.5294117999999993E-2</v>
      </c>
      <c r="T1188" s="66">
        <f t="shared" si="162"/>
        <v>2.3717647169999996</v>
      </c>
      <c r="U1188" s="66">
        <f t="shared" si="163"/>
        <v>2.0595966764932489E-2</v>
      </c>
      <c r="V1188" s="38">
        <f t="shared" si="164"/>
        <v>0.18761426911473597</v>
      </c>
      <c r="W1188" s="54">
        <v>2.491752</v>
      </c>
      <c r="X1188" s="71" t="str">
        <f t="shared" si="170"/>
        <v>Q2 2024</v>
      </c>
      <c r="Y1188" s="21">
        <f t="shared" si="165"/>
        <v>3840</v>
      </c>
      <c r="Z1188" s="21">
        <f t="shared" si="166"/>
        <v>2160</v>
      </c>
      <c r="AA1188" s="57">
        <f t="shared" si="167"/>
        <v>273540.18231454003</v>
      </c>
      <c r="AB1188" s="59">
        <f t="shared" si="168"/>
        <v>1.7777777777777777</v>
      </c>
      <c r="AC1188" s="61">
        <f t="shared" si="169"/>
        <v>800.09999999999991</v>
      </c>
    </row>
    <row r="1189" spans="4:29">
      <c r="D1189" s="12">
        <v>1183</v>
      </c>
      <c r="E1189" s="36" t="s">
        <v>68</v>
      </c>
      <c r="F1189" s="16" t="s">
        <v>11</v>
      </c>
      <c r="G1189" s="14" t="s">
        <v>39</v>
      </c>
      <c r="H1189" s="13" t="s">
        <v>5</v>
      </c>
      <c r="I1189" s="13" t="s">
        <v>60</v>
      </c>
      <c r="J1189" s="13" t="s">
        <v>107</v>
      </c>
      <c r="K1189" s="13" t="s">
        <v>33</v>
      </c>
      <c r="L1189" s="14">
        <v>27</v>
      </c>
      <c r="M1189" s="14" t="s">
        <v>15</v>
      </c>
      <c r="N1189" s="31">
        <v>80000000</v>
      </c>
      <c r="O1189" s="14" t="s">
        <v>1</v>
      </c>
      <c r="P1189" s="14" t="s">
        <v>35</v>
      </c>
      <c r="Q1189" s="31">
        <v>2304</v>
      </c>
      <c r="R1189" s="31">
        <v>576</v>
      </c>
      <c r="S1189" s="30">
        <v>4.5176471000000003E-2</v>
      </c>
      <c r="T1189" s="66">
        <f t="shared" si="162"/>
        <v>1.2197647170000001</v>
      </c>
      <c r="U1189" s="66">
        <f t="shared" si="163"/>
        <v>9.0790384508577793E-3</v>
      </c>
      <c r="V1189" s="38">
        <f t="shared" si="164"/>
        <v>0.112568561967192</v>
      </c>
      <c r="W1189" s="54">
        <v>2.491752</v>
      </c>
      <c r="X1189" s="71" t="str">
        <f t="shared" si="170"/>
        <v>Q2 2024</v>
      </c>
      <c r="Y1189" s="21">
        <f t="shared" si="165"/>
        <v>3840</v>
      </c>
      <c r="Z1189" s="21">
        <f t="shared" si="166"/>
        <v>2160</v>
      </c>
      <c r="AA1189" s="57">
        <f t="shared" si="167"/>
        <v>200968.29721068247</v>
      </c>
      <c r="AB1189" s="59">
        <f t="shared" si="168"/>
        <v>1.7777777777777777</v>
      </c>
      <c r="AC1189" s="61">
        <f t="shared" si="169"/>
        <v>685.8</v>
      </c>
    </row>
    <row r="1190" spans="4:29">
      <c r="D1190" s="12">
        <v>1184</v>
      </c>
      <c r="E1190" s="36" t="s">
        <v>68</v>
      </c>
      <c r="F1190" s="16" t="s">
        <v>11</v>
      </c>
      <c r="G1190" s="14" t="s">
        <v>39</v>
      </c>
      <c r="H1190" s="13" t="s">
        <v>5</v>
      </c>
      <c r="I1190" s="13" t="s">
        <v>60</v>
      </c>
      <c r="J1190" s="13" t="s">
        <v>115</v>
      </c>
      <c r="K1190" s="13" t="s">
        <v>33</v>
      </c>
      <c r="L1190" s="14">
        <v>27</v>
      </c>
      <c r="M1190" s="14" t="s">
        <v>15</v>
      </c>
      <c r="N1190" s="31">
        <v>80000000</v>
      </c>
      <c r="O1190" s="14" t="s">
        <v>1</v>
      </c>
      <c r="P1190" s="14" t="s">
        <v>35</v>
      </c>
      <c r="Q1190" s="31">
        <v>2304</v>
      </c>
      <c r="R1190" s="31">
        <v>576</v>
      </c>
      <c r="S1190" s="30">
        <v>4.5176471000000003E-2</v>
      </c>
      <c r="T1190" s="66">
        <f t="shared" si="162"/>
        <v>1.2197647170000001</v>
      </c>
      <c r="U1190" s="66">
        <f t="shared" si="163"/>
        <v>9.0790384508577793E-3</v>
      </c>
      <c r="V1190" s="38">
        <f t="shared" si="164"/>
        <v>0.112568561967192</v>
      </c>
      <c r="W1190" s="54">
        <v>2.491752</v>
      </c>
      <c r="X1190" s="71" t="str">
        <f t="shared" si="170"/>
        <v>Q2 2024</v>
      </c>
      <c r="Y1190" s="21">
        <f t="shared" si="165"/>
        <v>3840</v>
      </c>
      <c r="Z1190" s="21">
        <f t="shared" si="166"/>
        <v>2160</v>
      </c>
      <c r="AA1190" s="57">
        <f t="shared" si="167"/>
        <v>200968.29721068247</v>
      </c>
      <c r="AB1190" s="59">
        <f t="shared" si="168"/>
        <v>1.7777777777777777</v>
      </c>
      <c r="AC1190" s="61">
        <f t="shared" si="169"/>
        <v>685.8</v>
      </c>
    </row>
    <row r="1191" spans="4:29">
      <c r="D1191" s="12">
        <v>1185</v>
      </c>
      <c r="E1191" s="36" t="s">
        <v>68</v>
      </c>
      <c r="F1191" s="16" t="s">
        <v>11</v>
      </c>
      <c r="G1191" s="14" t="s">
        <v>39</v>
      </c>
      <c r="H1191" s="13" t="s">
        <v>5</v>
      </c>
      <c r="I1191" s="13" t="s">
        <v>53</v>
      </c>
      <c r="J1191" s="13" t="s">
        <v>133</v>
      </c>
      <c r="K1191" s="13"/>
      <c r="L1191" s="14">
        <v>31.5</v>
      </c>
      <c r="M1191" s="14" t="s">
        <v>15</v>
      </c>
      <c r="N1191" s="31">
        <v>1000000</v>
      </c>
      <c r="O1191" s="14" t="s">
        <v>1</v>
      </c>
      <c r="P1191" s="14" t="s">
        <v>35</v>
      </c>
      <c r="Q1191" s="31">
        <v>4608</v>
      </c>
      <c r="R1191" s="31">
        <v>1196</v>
      </c>
      <c r="S1191" s="30">
        <v>9.0352941000000006E-2</v>
      </c>
      <c r="T1191" s="66">
        <f t="shared" si="162"/>
        <v>2.8461176415000002</v>
      </c>
      <c r="U1191" s="66">
        <f t="shared" si="163"/>
        <v>2.471515995379488E-2</v>
      </c>
      <c r="V1191" s="38">
        <f t="shared" si="164"/>
        <v>0.22513712144263201</v>
      </c>
      <c r="W1191" s="54">
        <v>2.491752</v>
      </c>
      <c r="X1191" s="71" t="str">
        <f t="shared" si="170"/>
        <v>Q2 2024</v>
      </c>
      <c r="Y1191" s="21">
        <f t="shared" si="165"/>
        <v>3840</v>
      </c>
      <c r="Z1191" s="21">
        <f t="shared" si="166"/>
        <v>2160</v>
      </c>
      <c r="AA1191" s="57">
        <f t="shared" si="167"/>
        <v>273540.18231454003</v>
      </c>
      <c r="AB1191" s="59">
        <f t="shared" si="168"/>
        <v>1.7777777777777777</v>
      </c>
      <c r="AC1191" s="61">
        <f t="shared" si="169"/>
        <v>800.09999999999991</v>
      </c>
    </row>
    <row r="1192" spans="4:29">
      <c r="D1192" s="12">
        <v>1186</v>
      </c>
      <c r="E1192" s="36" t="s">
        <v>68</v>
      </c>
      <c r="F1192" s="16" t="s">
        <v>11</v>
      </c>
      <c r="G1192" s="14" t="s">
        <v>39</v>
      </c>
      <c r="H1192" s="13" t="s">
        <v>5</v>
      </c>
      <c r="I1192" s="13" t="s">
        <v>53</v>
      </c>
      <c r="J1192" s="13" t="s">
        <v>97</v>
      </c>
      <c r="K1192" s="13" t="s">
        <v>98</v>
      </c>
      <c r="L1192" s="14">
        <v>49</v>
      </c>
      <c r="M1192" s="14" t="s">
        <v>99</v>
      </c>
      <c r="N1192" s="31">
        <v>1000000</v>
      </c>
      <c r="O1192" s="14" t="s">
        <v>1</v>
      </c>
      <c r="P1192" s="14" t="s">
        <v>35</v>
      </c>
      <c r="Q1192" s="31">
        <v>5000</v>
      </c>
      <c r="R1192" s="31">
        <v>1152</v>
      </c>
      <c r="S1192" s="30">
        <v>9.8039215999999998E-2</v>
      </c>
      <c r="T1192" s="66">
        <f t="shared" si="162"/>
        <v>4.8039215840000002</v>
      </c>
      <c r="U1192" s="66">
        <f t="shared" si="163"/>
        <v>3.9581261601240807E-2</v>
      </c>
      <c r="V1192" s="38">
        <f t="shared" si="164"/>
        <v>0.24428941254643199</v>
      </c>
      <c r="W1192" s="54">
        <v>2.491752</v>
      </c>
      <c r="X1192" s="71" t="str">
        <f t="shared" si="170"/>
        <v>Q2 2024</v>
      </c>
      <c r="Y1192" s="21">
        <f t="shared" si="165"/>
        <v>5120</v>
      </c>
      <c r="Z1192" s="21">
        <f t="shared" si="166"/>
        <v>1440</v>
      </c>
      <c r="AA1192" s="57">
        <f t="shared" si="167"/>
        <v>403728.86704072385</v>
      </c>
      <c r="AB1192" s="59">
        <f t="shared" si="168"/>
        <v>3.5555555555555554</v>
      </c>
      <c r="AC1192" s="61">
        <f t="shared" si="169"/>
        <v>1244.5999999999999</v>
      </c>
    </row>
    <row r="1193" spans="4:29">
      <c r="D1193" s="12">
        <v>1187</v>
      </c>
      <c r="E1193" s="36" t="s">
        <v>68</v>
      </c>
      <c r="F1193" s="16" t="s">
        <v>11</v>
      </c>
      <c r="G1193" s="14" t="s">
        <v>39</v>
      </c>
      <c r="H1193" s="13" t="s">
        <v>5</v>
      </c>
      <c r="I1193" s="13" t="s">
        <v>53</v>
      </c>
      <c r="J1193" s="13" t="s">
        <v>119</v>
      </c>
      <c r="K1193" s="13" t="s">
        <v>98</v>
      </c>
      <c r="L1193" s="14">
        <v>31.5</v>
      </c>
      <c r="M1193" s="14" t="s">
        <v>15</v>
      </c>
      <c r="N1193" s="31">
        <v>1000000</v>
      </c>
      <c r="O1193" s="14" t="s">
        <v>1</v>
      </c>
      <c r="P1193" s="14" t="s">
        <v>35</v>
      </c>
      <c r="Q1193" s="31">
        <v>5000</v>
      </c>
      <c r="R1193" s="31">
        <v>1152</v>
      </c>
      <c r="S1193" s="30">
        <v>5.2287581999999999E-2</v>
      </c>
      <c r="T1193" s="66">
        <f t="shared" si="162"/>
        <v>1.647058833</v>
      </c>
      <c r="U1193" s="66">
        <f t="shared" si="163"/>
        <v>1.4302754713066461E-2</v>
      </c>
      <c r="V1193" s="38">
        <f t="shared" si="164"/>
        <v>0.130287687023664</v>
      </c>
      <c r="W1193" s="54">
        <v>2.491752</v>
      </c>
      <c r="X1193" s="71" t="str">
        <f t="shared" si="170"/>
        <v>Q2 2024</v>
      </c>
      <c r="Y1193" s="21">
        <f t="shared" si="165"/>
        <v>3840</v>
      </c>
      <c r="Z1193" s="21">
        <f t="shared" si="166"/>
        <v>2160</v>
      </c>
      <c r="AA1193" s="57">
        <f t="shared" si="167"/>
        <v>273540.18231454003</v>
      </c>
      <c r="AB1193" s="59">
        <f t="shared" si="168"/>
        <v>1.7777777777777777</v>
      </c>
      <c r="AC1193" s="61">
        <f t="shared" si="169"/>
        <v>800.09999999999991</v>
      </c>
    </row>
    <row r="1194" spans="4:29">
      <c r="D1194" s="12">
        <v>1188</v>
      </c>
      <c r="E1194" s="36" t="s">
        <v>68</v>
      </c>
      <c r="F1194" s="16" t="s">
        <v>11</v>
      </c>
      <c r="G1194" s="14" t="s">
        <v>39</v>
      </c>
      <c r="H1194" s="13" t="s">
        <v>5</v>
      </c>
      <c r="I1194" s="13" t="s">
        <v>120</v>
      </c>
      <c r="J1194" s="13"/>
      <c r="K1194" s="13" t="s">
        <v>120</v>
      </c>
      <c r="L1194" s="14">
        <v>27</v>
      </c>
      <c r="M1194" s="14" t="s">
        <v>15</v>
      </c>
      <c r="N1194" s="31" t="s">
        <v>65</v>
      </c>
      <c r="O1194" s="14" t="s">
        <v>1</v>
      </c>
      <c r="P1194" s="14" t="s">
        <v>35</v>
      </c>
      <c r="Q1194" s="31">
        <v>5000</v>
      </c>
      <c r="R1194" s="31">
        <v>1152</v>
      </c>
      <c r="S1194" s="30">
        <v>9.8039215999999998E-2</v>
      </c>
      <c r="T1194" s="66">
        <f t="shared" si="162"/>
        <v>2.6470588319999999</v>
      </c>
      <c r="U1194" s="66">
        <f t="shared" si="163"/>
        <v>1.9702774299390297E-2</v>
      </c>
      <c r="V1194" s="38">
        <f t="shared" si="164"/>
        <v>0.24428941254643199</v>
      </c>
      <c r="W1194" s="54">
        <v>2.491752</v>
      </c>
      <c r="X1194" s="71" t="str">
        <f t="shared" si="170"/>
        <v>Q2 2024</v>
      </c>
      <c r="Y1194" s="21">
        <f t="shared" si="165"/>
        <v>3840</v>
      </c>
      <c r="Z1194" s="21">
        <f t="shared" si="166"/>
        <v>2160</v>
      </c>
      <c r="AA1194" s="57">
        <f t="shared" si="167"/>
        <v>200968.29721068247</v>
      </c>
      <c r="AB1194" s="59">
        <f t="shared" si="168"/>
        <v>1.7777777777777777</v>
      </c>
      <c r="AC1194" s="61">
        <f t="shared" si="169"/>
        <v>685.8</v>
      </c>
    </row>
    <row r="1195" spans="4:29">
      <c r="D1195" s="12">
        <v>1189</v>
      </c>
      <c r="E1195" s="36" t="s">
        <v>68</v>
      </c>
      <c r="F1195" s="16" t="s">
        <v>11</v>
      </c>
      <c r="G1195" s="14" t="s">
        <v>39</v>
      </c>
      <c r="H1195" s="13" t="s">
        <v>5</v>
      </c>
      <c r="I1195" s="13" t="s">
        <v>120</v>
      </c>
      <c r="J1195" s="13"/>
      <c r="K1195" s="13" t="s">
        <v>120</v>
      </c>
      <c r="L1195" s="14">
        <v>31.5</v>
      </c>
      <c r="M1195" s="14" t="s">
        <v>15</v>
      </c>
      <c r="N1195" s="31" t="s">
        <v>65</v>
      </c>
      <c r="O1195" s="14" t="s">
        <v>1</v>
      </c>
      <c r="P1195" s="14" t="s">
        <v>35</v>
      </c>
      <c r="Q1195" s="31">
        <v>5000</v>
      </c>
      <c r="R1195" s="31">
        <v>1152</v>
      </c>
      <c r="S1195" s="30">
        <v>9.8039215999999998E-2</v>
      </c>
      <c r="T1195" s="66">
        <f t="shared" si="162"/>
        <v>3.0882353039999999</v>
      </c>
      <c r="U1195" s="66">
        <f t="shared" si="163"/>
        <v>2.6817665018614569E-2</v>
      </c>
      <c r="V1195" s="38">
        <f t="shared" si="164"/>
        <v>0.24428941254643199</v>
      </c>
      <c r="W1195" s="54">
        <v>2.491752</v>
      </c>
      <c r="X1195" s="71" t="str">
        <f t="shared" si="170"/>
        <v>Q2 2024</v>
      </c>
      <c r="Y1195" s="21">
        <f t="shared" si="165"/>
        <v>3840</v>
      </c>
      <c r="Z1195" s="21">
        <f t="shared" si="166"/>
        <v>2160</v>
      </c>
      <c r="AA1195" s="57">
        <f t="shared" si="167"/>
        <v>273540.18231454003</v>
      </c>
      <c r="AB1195" s="59">
        <f t="shared" si="168"/>
        <v>1.7777777777777777</v>
      </c>
      <c r="AC1195" s="61">
        <f t="shared" si="169"/>
        <v>800.09999999999991</v>
      </c>
    </row>
    <row r="1196" spans="4:29">
      <c r="D1196" s="12">
        <v>1190</v>
      </c>
      <c r="E1196" s="36" t="s">
        <v>68</v>
      </c>
      <c r="F1196" s="16" t="s">
        <v>11</v>
      </c>
      <c r="G1196" s="14" t="s">
        <v>39</v>
      </c>
      <c r="H1196" s="13" t="s">
        <v>5</v>
      </c>
      <c r="I1196" s="13" t="s">
        <v>45</v>
      </c>
      <c r="J1196" s="13" t="s">
        <v>134</v>
      </c>
      <c r="K1196" s="13" t="s">
        <v>43</v>
      </c>
      <c r="L1196" s="14">
        <v>27</v>
      </c>
      <c r="M1196" s="14" t="s">
        <v>15</v>
      </c>
      <c r="N1196" s="31">
        <v>1000000</v>
      </c>
      <c r="O1196" s="14" t="s">
        <v>1</v>
      </c>
      <c r="P1196" s="14" t="s">
        <v>35</v>
      </c>
      <c r="Q1196" s="31">
        <v>2304</v>
      </c>
      <c r="R1196" s="31">
        <v>576</v>
      </c>
      <c r="S1196" s="30">
        <v>6.0235294000000002E-2</v>
      </c>
      <c r="T1196" s="66">
        <f t="shared" si="162"/>
        <v>1.6263529380000001</v>
      </c>
      <c r="U1196" s="66">
        <f t="shared" si="163"/>
        <v>1.2105384467164838E-2</v>
      </c>
      <c r="V1196" s="38">
        <f t="shared" si="164"/>
        <v>0.15009141429508802</v>
      </c>
      <c r="W1196" s="54">
        <v>2.491752</v>
      </c>
      <c r="X1196" s="71" t="str">
        <f t="shared" si="170"/>
        <v>Q2 2024</v>
      </c>
      <c r="Y1196" s="21">
        <f t="shared" si="165"/>
        <v>3840</v>
      </c>
      <c r="Z1196" s="21">
        <f t="shared" si="166"/>
        <v>2160</v>
      </c>
      <c r="AA1196" s="57">
        <f t="shared" si="167"/>
        <v>200968.29721068247</v>
      </c>
      <c r="AB1196" s="59">
        <f t="shared" si="168"/>
        <v>1.7777777777777777</v>
      </c>
      <c r="AC1196" s="61">
        <f t="shared" si="169"/>
        <v>685.8</v>
      </c>
    </row>
    <row r="1197" spans="4:29">
      <c r="D1197" s="12">
        <v>1191</v>
      </c>
      <c r="E1197" s="36" t="s">
        <v>68</v>
      </c>
      <c r="F1197" s="16" t="s">
        <v>11</v>
      </c>
      <c r="G1197" s="14" t="s">
        <v>39</v>
      </c>
      <c r="H1197" s="13" t="s">
        <v>5</v>
      </c>
      <c r="I1197" s="13" t="s">
        <v>121</v>
      </c>
      <c r="J1197" s="13" t="s">
        <v>282</v>
      </c>
      <c r="K1197" s="13"/>
      <c r="L1197" s="14">
        <v>27</v>
      </c>
      <c r="M1197" s="14" t="s">
        <v>15</v>
      </c>
      <c r="N1197" s="31" t="s">
        <v>65</v>
      </c>
      <c r="O1197" s="14" t="s">
        <v>1</v>
      </c>
      <c r="P1197" s="14" t="s">
        <v>35</v>
      </c>
      <c r="Q1197" s="31">
        <v>5000</v>
      </c>
      <c r="R1197" s="31">
        <v>1152</v>
      </c>
      <c r="S1197" s="30">
        <v>0.130718954</v>
      </c>
      <c r="T1197" s="66">
        <f t="shared" si="162"/>
        <v>3.5294117580000002</v>
      </c>
      <c r="U1197" s="66">
        <f t="shared" si="163"/>
        <v>2.6270365598541533E-2</v>
      </c>
      <c r="V1197" s="38">
        <f t="shared" si="164"/>
        <v>0.32571921506740797</v>
      </c>
      <c r="W1197" s="54">
        <v>2.491752</v>
      </c>
      <c r="X1197" s="71" t="str">
        <f t="shared" si="170"/>
        <v>Q2 2024</v>
      </c>
      <c r="Y1197" s="21">
        <f t="shared" si="165"/>
        <v>3840</v>
      </c>
      <c r="Z1197" s="21">
        <f t="shared" si="166"/>
        <v>2160</v>
      </c>
      <c r="AA1197" s="57">
        <f t="shared" si="167"/>
        <v>200968.29721068247</v>
      </c>
      <c r="AB1197" s="59">
        <f t="shared" si="168"/>
        <v>1.7777777777777777</v>
      </c>
      <c r="AC1197" s="61">
        <f t="shared" si="169"/>
        <v>685.8</v>
      </c>
    </row>
    <row r="1198" spans="4:29">
      <c r="D1198" s="12">
        <v>1192</v>
      </c>
      <c r="E1198" s="36" t="s">
        <v>68</v>
      </c>
      <c r="F1198" s="16" t="s">
        <v>11</v>
      </c>
      <c r="G1198" s="14" t="s">
        <v>39</v>
      </c>
      <c r="H1198" s="13" t="s">
        <v>5</v>
      </c>
      <c r="I1198" s="13" t="s">
        <v>121</v>
      </c>
      <c r="J1198" s="13" t="s">
        <v>283</v>
      </c>
      <c r="K1198" s="13"/>
      <c r="L1198" s="14">
        <v>31.5</v>
      </c>
      <c r="M1198" s="14" t="s">
        <v>15</v>
      </c>
      <c r="N1198" s="31" t="s">
        <v>65</v>
      </c>
      <c r="O1198" s="14" t="s">
        <v>1</v>
      </c>
      <c r="P1198" s="14" t="s">
        <v>35</v>
      </c>
      <c r="Q1198" s="31">
        <v>5000</v>
      </c>
      <c r="R1198" s="31">
        <v>1152</v>
      </c>
      <c r="S1198" s="30">
        <v>6.5359476999999999E-2</v>
      </c>
      <c r="T1198" s="66">
        <f t="shared" si="162"/>
        <v>2.0588235254999998</v>
      </c>
      <c r="U1198" s="66">
        <f t="shared" si="163"/>
        <v>1.7878443254562986E-2</v>
      </c>
      <c r="V1198" s="38">
        <f t="shared" si="164"/>
        <v>0.16285960753370399</v>
      </c>
      <c r="W1198" s="54">
        <v>2.491752</v>
      </c>
      <c r="X1198" s="71" t="str">
        <f t="shared" si="170"/>
        <v>Q2 2024</v>
      </c>
      <c r="Y1198" s="21">
        <f t="shared" si="165"/>
        <v>3840</v>
      </c>
      <c r="Z1198" s="21">
        <f t="shared" si="166"/>
        <v>2160</v>
      </c>
      <c r="AA1198" s="57">
        <f t="shared" si="167"/>
        <v>273540.18231454003</v>
      </c>
      <c r="AB1198" s="59">
        <f t="shared" si="168"/>
        <v>1.7777777777777777</v>
      </c>
      <c r="AC1198" s="61">
        <f t="shared" si="169"/>
        <v>800.09999999999991</v>
      </c>
    </row>
    <row r="1199" spans="4:29">
      <c r="D1199" s="12">
        <v>1193</v>
      </c>
      <c r="E1199" s="36" t="s">
        <v>68</v>
      </c>
      <c r="F1199" s="16" t="s">
        <v>11</v>
      </c>
      <c r="G1199" s="14" t="s">
        <v>39</v>
      </c>
      <c r="H1199" s="13" t="s">
        <v>5</v>
      </c>
      <c r="I1199" s="13" t="s">
        <v>122</v>
      </c>
      <c r="J1199" s="13"/>
      <c r="K1199" s="13"/>
      <c r="L1199" s="14">
        <v>27</v>
      </c>
      <c r="M1199" s="14" t="s">
        <v>15</v>
      </c>
      <c r="N1199" s="31" t="s">
        <v>65</v>
      </c>
      <c r="O1199" s="14" t="s">
        <v>2</v>
      </c>
      <c r="P1199" s="14" t="s">
        <v>35</v>
      </c>
      <c r="Q1199" s="31">
        <v>5000</v>
      </c>
      <c r="R1199" s="31">
        <v>1152</v>
      </c>
      <c r="S1199" s="30">
        <v>3.2679738999999999E-2</v>
      </c>
      <c r="T1199" s="66">
        <f t="shared" si="162"/>
        <v>0.88235295299999994</v>
      </c>
      <c r="U1199" s="66">
        <f t="shared" si="163"/>
        <v>6.5675915001195311E-3</v>
      </c>
      <c r="V1199" s="38">
        <f t="shared" si="164"/>
        <v>8.1429805012727993E-2</v>
      </c>
      <c r="W1199" s="54">
        <v>2.491752</v>
      </c>
      <c r="X1199" s="71" t="str">
        <f t="shared" si="170"/>
        <v>Q2 2024</v>
      </c>
      <c r="Y1199" s="21">
        <f t="shared" si="165"/>
        <v>3840</v>
      </c>
      <c r="Z1199" s="21">
        <f t="shared" si="166"/>
        <v>2160</v>
      </c>
      <c r="AA1199" s="57">
        <f t="shared" si="167"/>
        <v>200968.29721068247</v>
      </c>
      <c r="AB1199" s="59">
        <f t="shared" si="168"/>
        <v>1.7777777777777777</v>
      </c>
      <c r="AC1199" s="61">
        <f t="shared" si="169"/>
        <v>685.8</v>
      </c>
    </row>
    <row r="1200" spans="4:29">
      <c r="D1200" s="12">
        <v>1194</v>
      </c>
      <c r="E1200" s="36" t="s">
        <v>68</v>
      </c>
      <c r="F1200" s="16" t="s">
        <v>11</v>
      </c>
      <c r="G1200" s="14" t="s">
        <v>39</v>
      </c>
      <c r="H1200" s="13" t="s">
        <v>5</v>
      </c>
      <c r="I1200" s="13" t="s">
        <v>122</v>
      </c>
      <c r="J1200" s="13"/>
      <c r="K1200" s="13"/>
      <c r="L1200" s="14">
        <v>31.5</v>
      </c>
      <c r="M1200" s="14" t="s">
        <v>15</v>
      </c>
      <c r="N1200" s="31" t="s">
        <v>65</v>
      </c>
      <c r="O1200" s="14" t="s">
        <v>2</v>
      </c>
      <c r="P1200" s="14" t="s">
        <v>35</v>
      </c>
      <c r="Q1200" s="31">
        <v>5000</v>
      </c>
      <c r="R1200" s="31">
        <v>1152</v>
      </c>
      <c r="S1200" s="30">
        <v>3.2679738999999999E-2</v>
      </c>
      <c r="T1200" s="66">
        <f t="shared" si="162"/>
        <v>1.0294117784999999</v>
      </c>
      <c r="U1200" s="66">
        <f t="shared" si="163"/>
        <v>8.9392217640515848E-3</v>
      </c>
      <c r="V1200" s="38">
        <f t="shared" si="164"/>
        <v>8.1429805012727993E-2</v>
      </c>
      <c r="W1200" s="54">
        <v>2.491752</v>
      </c>
      <c r="X1200" s="71" t="str">
        <f t="shared" si="170"/>
        <v>Q2 2024</v>
      </c>
      <c r="Y1200" s="21">
        <f t="shared" si="165"/>
        <v>3840</v>
      </c>
      <c r="Z1200" s="21">
        <f t="shared" si="166"/>
        <v>2160</v>
      </c>
      <c r="AA1200" s="57">
        <f t="shared" si="167"/>
        <v>273540.18231454003</v>
      </c>
      <c r="AB1200" s="59">
        <f t="shared" si="168"/>
        <v>1.7777777777777777</v>
      </c>
      <c r="AC1200" s="61">
        <f t="shared" si="169"/>
        <v>800.09999999999991</v>
      </c>
    </row>
    <row r="1201" spans="4:29">
      <c r="D1201" s="12">
        <v>1195</v>
      </c>
      <c r="E1201" s="36" t="s">
        <v>68</v>
      </c>
      <c r="F1201" s="16" t="s">
        <v>11</v>
      </c>
      <c r="G1201" s="14" t="s">
        <v>39</v>
      </c>
      <c r="H1201" s="13" t="s">
        <v>5</v>
      </c>
      <c r="I1201" s="13" t="s">
        <v>140</v>
      </c>
      <c r="J1201" s="13"/>
      <c r="K1201" s="13"/>
      <c r="L1201" s="14">
        <v>27</v>
      </c>
      <c r="M1201" s="14" t="s">
        <v>15</v>
      </c>
      <c r="N1201" s="31" t="s">
        <v>65</v>
      </c>
      <c r="O1201" s="14" t="s">
        <v>1</v>
      </c>
      <c r="P1201" s="14" t="s">
        <v>35</v>
      </c>
      <c r="Q1201" s="31">
        <v>2304</v>
      </c>
      <c r="R1201" s="31">
        <v>576</v>
      </c>
      <c r="S1201" s="30">
        <v>6.0235294000000002E-2</v>
      </c>
      <c r="T1201" s="66">
        <f t="shared" si="162"/>
        <v>1.6263529380000001</v>
      </c>
      <c r="U1201" s="66">
        <f t="shared" si="163"/>
        <v>1.2105384467164838E-2</v>
      </c>
      <c r="V1201" s="38">
        <f t="shared" si="164"/>
        <v>0.15009141429508802</v>
      </c>
      <c r="W1201" s="54">
        <v>2.491752</v>
      </c>
      <c r="X1201" s="71" t="str">
        <f t="shared" si="170"/>
        <v>Q2 2024</v>
      </c>
      <c r="Y1201" s="21">
        <f t="shared" si="165"/>
        <v>3840</v>
      </c>
      <c r="Z1201" s="21">
        <f t="shared" si="166"/>
        <v>2160</v>
      </c>
      <c r="AA1201" s="57">
        <f t="shared" si="167"/>
        <v>200968.29721068247</v>
      </c>
      <c r="AB1201" s="59">
        <f t="shared" si="168"/>
        <v>1.7777777777777777</v>
      </c>
      <c r="AC1201" s="61">
        <f t="shared" si="169"/>
        <v>685.8</v>
      </c>
    </row>
    <row r="1202" spans="4:29">
      <c r="D1202" s="12">
        <v>1196</v>
      </c>
      <c r="E1202" s="36" t="s">
        <v>68</v>
      </c>
      <c r="F1202" s="16" t="s">
        <v>11</v>
      </c>
      <c r="G1202" s="14" t="s">
        <v>39</v>
      </c>
      <c r="H1202" s="13" t="s">
        <v>5</v>
      </c>
      <c r="I1202" s="13" t="s">
        <v>140</v>
      </c>
      <c r="J1202" s="13"/>
      <c r="K1202" s="13"/>
      <c r="L1202" s="14">
        <v>31.5</v>
      </c>
      <c r="M1202" s="14" t="s">
        <v>15</v>
      </c>
      <c r="N1202" s="31" t="s">
        <v>65</v>
      </c>
      <c r="O1202" s="14" t="s">
        <v>1</v>
      </c>
      <c r="P1202" s="14" t="s">
        <v>35</v>
      </c>
      <c r="Q1202" s="31">
        <v>4608</v>
      </c>
      <c r="R1202" s="31">
        <v>1152</v>
      </c>
      <c r="S1202" s="30">
        <v>9.0352941000000006E-2</v>
      </c>
      <c r="T1202" s="66">
        <f t="shared" si="162"/>
        <v>2.8461176415000002</v>
      </c>
      <c r="U1202" s="66">
        <f t="shared" si="163"/>
        <v>2.471515995379488E-2</v>
      </c>
      <c r="V1202" s="38">
        <f t="shared" si="164"/>
        <v>0.22513712144263201</v>
      </c>
      <c r="W1202" s="54">
        <v>2.491752</v>
      </c>
      <c r="X1202" s="71" t="str">
        <f t="shared" si="170"/>
        <v>Q2 2024</v>
      </c>
      <c r="Y1202" s="21">
        <f t="shared" si="165"/>
        <v>3840</v>
      </c>
      <c r="Z1202" s="21">
        <f t="shared" si="166"/>
        <v>2160</v>
      </c>
      <c r="AA1202" s="57">
        <f t="shared" si="167"/>
        <v>273540.18231454003</v>
      </c>
      <c r="AB1202" s="59">
        <f t="shared" si="168"/>
        <v>1.7777777777777777</v>
      </c>
      <c r="AC1202" s="61">
        <f t="shared" si="169"/>
        <v>800.09999999999991</v>
      </c>
    </row>
    <row r="1203" spans="4:29">
      <c r="D1203" s="12">
        <v>1197</v>
      </c>
      <c r="E1203" s="36" t="s">
        <v>68</v>
      </c>
      <c r="F1203" s="16" t="s">
        <v>11</v>
      </c>
      <c r="G1203" s="14" t="s">
        <v>39</v>
      </c>
      <c r="H1203" s="13" t="s">
        <v>5</v>
      </c>
      <c r="I1203" s="13" t="s">
        <v>135</v>
      </c>
      <c r="J1203" s="13" t="s">
        <v>225</v>
      </c>
      <c r="K1203" s="13" t="s">
        <v>95</v>
      </c>
      <c r="L1203" s="14">
        <v>27</v>
      </c>
      <c r="M1203" s="14" t="s">
        <v>15</v>
      </c>
      <c r="N1203" s="31" t="s">
        <v>65</v>
      </c>
      <c r="O1203" s="14" t="s">
        <v>2</v>
      </c>
      <c r="P1203" s="14" t="s">
        <v>35</v>
      </c>
      <c r="Q1203" s="31">
        <v>10368</v>
      </c>
      <c r="R1203" s="31">
        <v>1152</v>
      </c>
      <c r="S1203" s="30">
        <v>0.33882352900000001</v>
      </c>
      <c r="T1203" s="66">
        <f t="shared" si="162"/>
        <v>9.148235283</v>
      </c>
      <c r="U1203" s="66">
        <f t="shared" si="163"/>
        <v>6.8092787678044289E-2</v>
      </c>
      <c r="V1203" s="38">
        <f t="shared" si="164"/>
        <v>0.84426420603280805</v>
      </c>
      <c r="W1203" s="54">
        <v>2.491752</v>
      </c>
      <c r="X1203" s="71" t="str">
        <f t="shared" si="170"/>
        <v>Q2 2024</v>
      </c>
      <c r="Y1203" s="21">
        <f t="shared" si="165"/>
        <v>3840</v>
      </c>
      <c r="Z1203" s="21">
        <f t="shared" si="166"/>
        <v>2160</v>
      </c>
      <c r="AA1203" s="57">
        <f t="shared" si="167"/>
        <v>200968.29721068247</v>
      </c>
      <c r="AB1203" s="59">
        <f t="shared" si="168"/>
        <v>1.7777777777777777</v>
      </c>
      <c r="AC1203" s="61">
        <f t="shared" si="169"/>
        <v>685.8</v>
      </c>
    </row>
    <row r="1204" spans="4:29">
      <c r="D1204" s="12">
        <v>1198</v>
      </c>
      <c r="E1204" s="36" t="s">
        <v>68</v>
      </c>
      <c r="F1204" s="16" t="s">
        <v>11</v>
      </c>
      <c r="G1204" s="14" t="s">
        <v>39</v>
      </c>
      <c r="H1204" s="13" t="s">
        <v>5</v>
      </c>
      <c r="I1204" s="13" t="s">
        <v>135</v>
      </c>
      <c r="J1204" s="13" t="s">
        <v>197</v>
      </c>
      <c r="K1204" s="13" t="s">
        <v>95</v>
      </c>
      <c r="L1204" s="14">
        <v>27</v>
      </c>
      <c r="M1204" s="14" t="s">
        <v>15</v>
      </c>
      <c r="N1204" s="31" t="s">
        <v>65</v>
      </c>
      <c r="O1204" s="14" t="s">
        <v>2</v>
      </c>
      <c r="P1204" s="14" t="s">
        <v>35</v>
      </c>
      <c r="Q1204" s="31">
        <v>4608</v>
      </c>
      <c r="R1204" s="31">
        <v>1152</v>
      </c>
      <c r="S1204" s="30">
        <v>0.120470588</v>
      </c>
      <c r="T1204" s="66">
        <f t="shared" si="162"/>
        <v>3.2527058760000003</v>
      </c>
      <c r="U1204" s="66">
        <f t="shared" si="163"/>
        <v>2.4210768934329677E-2</v>
      </c>
      <c r="V1204" s="38">
        <f t="shared" si="164"/>
        <v>0.30018282859017603</v>
      </c>
      <c r="W1204" s="54">
        <v>2.491752</v>
      </c>
      <c r="X1204" s="71" t="str">
        <f t="shared" si="170"/>
        <v>Q2 2024</v>
      </c>
      <c r="Y1204" s="21">
        <f t="shared" si="165"/>
        <v>3840</v>
      </c>
      <c r="Z1204" s="21">
        <f t="shared" si="166"/>
        <v>2160</v>
      </c>
      <c r="AA1204" s="57">
        <f t="shared" si="167"/>
        <v>200968.29721068247</v>
      </c>
      <c r="AB1204" s="59">
        <f t="shared" si="168"/>
        <v>1.7777777777777777</v>
      </c>
      <c r="AC1204" s="61">
        <f t="shared" si="169"/>
        <v>685.8</v>
      </c>
    </row>
    <row r="1205" spans="4:29">
      <c r="D1205" s="12">
        <v>1199</v>
      </c>
      <c r="E1205" s="36" t="s">
        <v>68</v>
      </c>
      <c r="F1205" s="16" t="s">
        <v>11</v>
      </c>
      <c r="G1205" s="14" t="s">
        <v>39</v>
      </c>
      <c r="H1205" s="13" t="s">
        <v>5</v>
      </c>
      <c r="I1205" s="13" t="s">
        <v>135</v>
      </c>
      <c r="J1205" s="13" t="s">
        <v>198</v>
      </c>
      <c r="K1205" s="13" t="s">
        <v>95</v>
      </c>
      <c r="L1205" s="14">
        <v>31.5</v>
      </c>
      <c r="M1205" s="14" t="s">
        <v>15</v>
      </c>
      <c r="N1205" s="31" t="s">
        <v>65</v>
      </c>
      <c r="O1205" s="14" t="s">
        <v>2</v>
      </c>
      <c r="P1205" s="14" t="s">
        <v>35</v>
      </c>
      <c r="Q1205" s="31">
        <v>9216</v>
      </c>
      <c r="R1205" s="31">
        <v>1152</v>
      </c>
      <c r="S1205" s="30">
        <v>0.18070588200000001</v>
      </c>
      <c r="T1205" s="66">
        <f t="shared" si="162"/>
        <v>5.6922352830000005</v>
      </c>
      <c r="U1205" s="66">
        <f t="shared" si="163"/>
        <v>4.9430319907589761E-2</v>
      </c>
      <c r="V1205" s="38">
        <f t="shared" si="164"/>
        <v>0.45027424288526402</v>
      </c>
      <c r="W1205" s="54">
        <v>2.491752</v>
      </c>
      <c r="X1205" s="71" t="str">
        <f t="shared" si="170"/>
        <v>Q2 2024</v>
      </c>
      <c r="Y1205" s="21">
        <f t="shared" si="165"/>
        <v>3840</v>
      </c>
      <c r="Z1205" s="21">
        <f t="shared" si="166"/>
        <v>2160</v>
      </c>
      <c r="AA1205" s="57">
        <f t="shared" si="167"/>
        <v>273540.18231454003</v>
      </c>
      <c r="AB1205" s="59">
        <f t="shared" si="168"/>
        <v>1.7777777777777777</v>
      </c>
      <c r="AC1205" s="61">
        <f t="shared" si="169"/>
        <v>800.09999999999991</v>
      </c>
    </row>
    <row r="1206" spans="4:29">
      <c r="D1206" s="12">
        <v>1200</v>
      </c>
      <c r="E1206" s="36" t="s">
        <v>68</v>
      </c>
      <c r="F1206" s="16" t="s">
        <v>11</v>
      </c>
      <c r="G1206" s="14" t="s">
        <v>39</v>
      </c>
      <c r="H1206" s="13" t="s">
        <v>5</v>
      </c>
      <c r="I1206" s="13" t="s">
        <v>135</v>
      </c>
      <c r="J1206" s="13" t="s">
        <v>210</v>
      </c>
      <c r="K1206" s="13" t="s">
        <v>95</v>
      </c>
      <c r="L1206" s="14">
        <v>34</v>
      </c>
      <c r="M1206" s="14" t="s">
        <v>117</v>
      </c>
      <c r="N1206" s="31" t="s">
        <v>65</v>
      </c>
      <c r="O1206" s="14" t="s">
        <v>2</v>
      </c>
      <c r="P1206" s="14" t="s">
        <v>35</v>
      </c>
      <c r="Q1206" s="31">
        <v>9216</v>
      </c>
      <c r="R1206" s="31">
        <v>1151</v>
      </c>
      <c r="S1206" s="30">
        <v>2.4094118000000001E-2</v>
      </c>
      <c r="T1206" s="66">
        <f t="shared" si="162"/>
        <v>0.81920001200000003</v>
      </c>
      <c r="U1206" s="66">
        <f t="shared" si="163"/>
        <v>6.400553538190688E-3</v>
      </c>
      <c r="V1206" s="38">
        <f t="shared" si="164"/>
        <v>6.0036566714735999E-2</v>
      </c>
      <c r="W1206" s="54">
        <v>2.491752</v>
      </c>
      <c r="X1206" s="71" t="str">
        <f t="shared" si="170"/>
        <v>Q2 2024</v>
      </c>
      <c r="Y1206" s="21">
        <f t="shared" si="165"/>
        <v>3440</v>
      </c>
      <c r="Z1206" s="21">
        <f t="shared" si="166"/>
        <v>1440</v>
      </c>
      <c r="AA1206" s="57">
        <f t="shared" si="167"/>
        <v>265647.97010584443</v>
      </c>
      <c r="AB1206" s="59">
        <f t="shared" si="168"/>
        <v>2.3888888888888888</v>
      </c>
      <c r="AC1206" s="61">
        <f t="shared" si="169"/>
        <v>863.59999999999991</v>
      </c>
    </row>
    <row r="1207" spans="4:29">
      <c r="D1207" s="12">
        <v>1201</v>
      </c>
      <c r="E1207" s="36" t="s">
        <v>68</v>
      </c>
      <c r="F1207" s="16" t="s">
        <v>11</v>
      </c>
      <c r="G1207" s="14" t="s">
        <v>39</v>
      </c>
      <c r="H1207" s="13" t="s">
        <v>5</v>
      </c>
      <c r="I1207" s="13" t="s">
        <v>144</v>
      </c>
      <c r="J1207" s="13" t="s">
        <v>284</v>
      </c>
      <c r="K1207" s="13" t="s">
        <v>43</v>
      </c>
      <c r="L1207" s="14">
        <v>27</v>
      </c>
      <c r="M1207" s="14" t="s">
        <v>15</v>
      </c>
      <c r="N1207" s="31" t="s">
        <v>65</v>
      </c>
      <c r="O1207" s="14" t="s">
        <v>1</v>
      </c>
      <c r="P1207" s="14" t="s">
        <v>35</v>
      </c>
      <c r="Q1207" s="31">
        <v>1536</v>
      </c>
      <c r="R1207" s="31">
        <v>384</v>
      </c>
      <c r="S1207" s="30">
        <v>6.0235294000000002E-2</v>
      </c>
      <c r="T1207" s="66">
        <f t="shared" si="162"/>
        <v>1.6263529380000001</v>
      </c>
      <c r="U1207" s="66">
        <f t="shared" si="163"/>
        <v>1.2105384467164838E-2</v>
      </c>
      <c r="V1207" s="38">
        <f t="shared" si="164"/>
        <v>0.15009141429508802</v>
      </c>
      <c r="W1207" s="54">
        <v>2.491752</v>
      </c>
      <c r="X1207" s="71" t="str">
        <f t="shared" si="170"/>
        <v>Q2 2024</v>
      </c>
      <c r="Y1207" s="21">
        <f t="shared" si="165"/>
        <v>3840</v>
      </c>
      <c r="Z1207" s="21">
        <f t="shared" si="166"/>
        <v>2160</v>
      </c>
      <c r="AA1207" s="57">
        <f t="shared" si="167"/>
        <v>200968.29721068247</v>
      </c>
      <c r="AB1207" s="59">
        <f t="shared" si="168"/>
        <v>1.7777777777777777</v>
      </c>
      <c r="AC1207" s="61">
        <f t="shared" si="169"/>
        <v>685.8</v>
      </c>
    </row>
    <row r="1208" spans="4:29">
      <c r="D1208" s="12">
        <v>1202</v>
      </c>
      <c r="E1208" s="36" t="s">
        <v>68</v>
      </c>
      <c r="F1208" s="16" t="s">
        <v>11</v>
      </c>
      <c r="G1208" s="14" t="s">
        <v>39</v>
      </c>
      <c r="H1208" s="13" t="s">
        <v>5</v>
      </c>
      <c r="I1208" s="13" t="s">
        <v>144</v>
      </c>
      <c r="J1208" s="13" t="s">
        <v>285</v>
      </c>
      <c r="K1208" s="13" t="s">
        <v>43</v>
      </c>
      <c r="L1208" s="14">
        <v>27</v>
      </c>
      <c r="M1208" s="14" t="s">
        <v>15</v>
      </c>
      <c r="N1208" s="31" t="s">
        <v>65</v>
      </c>
      <c r="O1208" s="14" t="s">
        <v>1</v>
      </c>
      <c r="P1208" s="14" t="s">
        <v>35</v>
      </c>
      <c r="Q1208" s="31">
        <v>2304</v>
      </c>
      <c r="R1208" s="31">
        <v>1152</v>
      </c>
      <c r="S1208" s="30">
        <v>4.5176471000000003E-2</v>
      </c>
      <c r="T1208" s="66">
        <f t="shared" si="162"/>
        <v>1.2197647170000001</v>
      </c>
      <c r="U1208" s="66">
        <f t="shared" si="163"/>
        <v>9.0790384508577793E-3</v>
      </c>
      <c r="V1208" s="38">
        <f t="shared" si="164"/>
        <v>0.112568561967192</v>
      </c>
      <c r="W1208" s="54">
        <v>2.491752</v>
      </c>
      <c r="X1208" s="71" t="str">
        <f t="shared" si="170"/>
        <v>Q2 2024</v>
      </c>
      <c r="Y1208" s="21">
        <f t="shared" si="165"/>
        <v>3840</v>
      </c>
      <c r="Z1208" s="21">
        <f t="shared" si="166"/>
        <v>2160</v>
      </c>
      <c r="AA1208" s="57">
        <f t="shared" si="167"/>
        <v>200968.29721068247</v>
      </c>
      <c r="AB1208" s="59">
        <f t="shared" si="168"/>
        <v>1.7777777777777777</v>
      </c>
      <c r="AC1208" s="61">
        <f t="shared" si="169"/>
        <v>685.8</v>
      </c>
    </row>
    <row r="1209" spans="4:29">
      <c r="D1209" s="12">
        <v>1203</v>
      </c>
      <c r="E1209" s="36" t="s">
        <v>68</v>
      </c>
      <c r="F1209" s="16" t="s">
        <v>11</v>
      </c>
      <c r="G1209" s="14" t="s">
        <v>39</v>
      </c>
      <c r="H1209" s="13" t="s">
        <v>5</v>
      </c>
      <c r="I1209" s="13" t="s">
        <v>144</v>
      </c>
      <c r="J1209" s="13" t="s">
        <v>286</v>
      </c>
      <c r="K1209" s="13" t="s">
        <v>43</v>
      </c>
      <c r="L1209" s="14">
        <v>31.5</v>
      </c>
      <c r="M1209" s="14" t="s">
        <v>15</v>
      </c>
      <c r="N1209" s="31" t="s">
        <v>65</v>
      </c>
      <c r="O1209" s="14" t="s">
        <v>1</v>
      </c>
      <c r="P1209" s="14" t="s">
        <v>35</v>
      </c>
      <c r="Q1209" s="31">
        <v>2304</v>
      </c>
      <c r="R1209" s="31">
        <v>1152</v>
      </c>
      <c r="S1209" s="30">
        <v>4.5176471000000003E-2</v>
      </c>
      <c r="T1209" s="66">
        <f t="shared" si="162"/>
        <v>1.4230588365000001</v>
      </c>
      <c r="U1209" s="66">
        <f t="shared" si="163"/>
        <v>1.235758011366753E-2</v>
      </c>
      <c r="V1209" s="38">
        <f t="shared" si="164"/>
        <v>0.112568561967192</v>
      </c>
      <c r="W1209" s="54">
        <v>2.491752</v>
      </c>
      <c r="X1209" s="71" t="str">
        <f t="shared" si="170"/>
        <v>Q2 2024</v>
      </c>
      <c r="Y1209" s="21">
        <f t="shared" si="165"/>
        <v>3840</v>
      </c>
      <c r="Z1209" s="21">
        <f t="shared" si="166"/>
        <v>2160</v>
      </c>
      <c r="AA1209" s="57">
        <f t="shared" si="167"/>
        <v>273540.18231454003</v>
      </c>
      <c r="AB1209" s="59">
        <f t="shared" si="168"/>
        <v>1.7777777777777777</v>
      </c>
      <c r="AC1209" s="61">
        <f t="shared" si="169"/>
        <v>800.09999999999991</v>
      </c>
    </row>
    <row r="1210" spans="4:29">
      <c r="D1210" s="12">
        <v>1204</v>
      </c>
      <c r="E1210" s="36" t="s">
        <v>68</v>
      </c>
      <c r="F1210" s="16" t="s">
        <v>11</v>
      </c>
      <c r="G1210" s="14" t="s">
        <v>39</v>
      </c>
      <c r="H1210" s="13" t="s">
        <v>5</v>
      </c>
      <c r="I1210" s="13" t="s">
        <v>145</v>
      </c>
      <c r="J1210" s="13"/>
      <c r="K1210" s="13" t="s">
        <v>43</v>
      </c>
      <c r="L1210" s="14">
        <v>27</v>
      </c>
      <c r="M1210" s="14" t="s">
        <v>15</v>
      </c>
      <c r="N1210" s="31" t="s">
        <v>65</v>
      </c>
      <c r="O1210" s="14" t="s">
        <v>1</v>
      </c>
      <c r="P1210" s="14" t="s">
        <v>35</v>
      </c>
      <c r="Q1210" s="31">
        <v>2304</v>
      </c>
      <c r="R1210" s="31">
        <v>1152</v>
      </c>
      <c r="S1210" s="30">
        <v>0.105411765</v>
      </c>
      <c r="T1210" s="66">
        <f t="shared" si="162"/>
        <v>2.846117655</v>
      </c>
      <c r="U1210" s="66">
        <f t="shared" si="163"/>
        <v>2.1184422918022618E-2</v>
      </c>
      <c r="V1210" s="38">
        <f t="shared" si="164"/>
        <v>0.26265997626227999</v>
      </c>
      <c r="W1210" s="54">
        <v>2.491752</v>
      </c>
      <c r="X1210" s="71" t="str">
        <f t="shared" si="170"/>
        <v>Q2 2024</v>
      </c>
      <c r="Y1210" s="21">
        <f t="shared" si="165"/>
        <v>3840</v>
      </c>
      <c r="Z1210" s="21">
        <f t="shared" si="166"/>
        <v>2160</v>
      </c>
      <c r="AA1210" s="57">
        <f t="shared" si="167"/>
        <v>200968.29721068247</v>
      </c>
      <c r="AB1210" s="59">
        <f t="shared" si="168"/>
        <v>1.7777777777777777</v>
      </c>
      <c r="AC1210" s="61">
        <f t="shared" si="169"/>
        <v>685.8</v>
      </c>
    </row>
    <row r="1211" spans="4:29">
      <c r="D1211" s="12">
        <v>1205</v>
      </c>
      <c r="E1211" s="36" t="s">
        <v>68</v>
      </c>
      <c r="F1211" s="16" t="s">
        <v>11</v>
      </c>
      <c r="G1211" s="14" t="s">
        <v>39</v>
      </c>
      <c r="H1211" s="13" t="s">
        <v>5</v>
      </c>
      <c r="I1211" s="13" t="s">
        <v>145</v>
      </c>
      <c r="J1211" s="13"/>
      <c r="K1211" s="13" t="s">
        <v>43</v>
      </c>
      <c r="L1211" s="14">
        <v>31.5</v>
      </c>
      <c r="M1211" s="14" t="s">
        <v>15</v>
      </c>
      <c r="N1211" s="31" t="s">
        <v>65</v>
      </c>
      <c r="O1211" s="14" t="s">
        <v>1</v>
      </c>
      <c r="P1211" s="14" t="s">
        <v>35</v>
      </c>
      <c r="Q1211" s="31">
        <v>2304</v>
      </c>
      <c r="R1211" s="31">
        <v>1152</v>
      </c>
      <c r="S1211" s="30">
        <v>8.1317647000000007E-2</v>
      </c>
      <c r="T1211" s="66">
        <f t="shared" si="162"/>
        <v>2.5615058805000004</v>
      </c>
      <c r="U1211" s="66">
        <f t="shared" si="163"/>
        <v>2.2243643985769411E-2</v>
      </c>
      <c r="V1211" s="38">
        <f t="shared" si="164"/>
        <v>0.20262340954754401</v>
      </c>
      <c r="W1211" s="54">
        <v>2.491752</v>
      </c>
      <c r="X1211" s="71" t="str">
        <f t="shared" si="170"/>
        <v>Q2 2024</v>
      </c>
      <c r="Y1211" s="21">
        <f t="shared" si="165"/>
        <v>3840</v>
      </c>
      <c r="Z1211" s="21">
        <f t="shared" si="166"/>
        <v>2160</v>
      </c>
      <c r="AA1211" s="57">
        <f t="shared" si="167"/>
        <v>273540.18231454003</v>
      </c>
      <c r="AB1211" s="59">
        <f t="shared" si="168"/>
        <v>1.7777777777777777</v>
      </c>
      <c r="AC1211" s="61">
        <f t="shared" si="169"/>
        <v>800.09999999999991</v>
      </c>
    </row>
    <row r="1212" spans="4:29">
      <c r="D1212" s="12">
        <v>1206</v>
      </c>
      <c r="E1212" s="36" t="s">
        <v>68</v>
      </c>
      <c r="F1212" s="16" t="s">
        <v>11</v>
      </c>
      <c r="G1212" s="14" t="s">
        <v>39</v>
      </c>
      <c r="H1212" s="13" t="s">
        <v>5</v>
      </c>
      <c r="I1212" s="13" t="s">
        <v>145</v>
      </c>
      <c r="J1212" s="13" t="s">
        <v>211</v>
      </c>
      <c r="K1212" s="13"/>
      <c r="L1212" s="14">
        <v>34</v>
      </c>
      <c r="M1212" s="14" t="s">
        <v>117</v>
      </c>
      <c r="N1212" s="31" t="s">
        <v>65</v>
      </c>
      <c r="O1212" s="14" t="s">
        <v>1</v>
      </c>
      <c r="P1212" s="14" t="s">
        <v>35</v>
      </c>
      <c r="Q1212" s="31">
        <v>2304</v>
      </c>
      <c r="R1212" s="31">
        <v>1152</v>
      </c>
      <c r="S1212" s="30">
        <v>6.0235289999999997E-3</v>
      </c>
      <c r="T1212" s="66">
        <f t="shared" si="162"/>
        <v>0.20479998599999999</v>
      </c>
      <c r="U1212" s="66">
        <f t="shared" si="163"/>
        <v>1.6001382517236869E-3</v>
      </c>
      <c r="V1212" s="38">
        <f t="shared" si="164"/>
        <v>1.5009140432807998E-2</v>
      </c>
      <c r="W1212" s="54">
        <v>2.491752</v>
      </c>
      <c r="X1212" s="71" t="str">
        <f t="shared" si="170"/>
        <v>Q2 2024</v>
      </c>
      <c r="Y1212" s="21">
        <f t="shared" si="165"/>
        <v>3440</v>
      </c>
      <c r="Z1212" s="21">
        <f t="shared" si="166"/>
        <v>1440</v>
      </c>
      <c r="AA1212" s="57">
        <f t="shared" si="167"/>
        <v>265647.97010584443</v>
      </c>
      <c r="AB1212" s="59">
        <f t="shared" si="168"/>
        <v>2.3888888888888888</v>
      </c>
      <c r="AC1212" s="61">
        <f t="shared" si="169"/>
        <v>863.59999999999991</v>
      </c>
    </row>
    <row r="1213" spans="4:29">
      <c r="D1213" s="12">
        <v>1207</v>
      </c>
      <c r="E1213" s="36" t="s">
        <v>68</v>
      </c>
      <c r="F1213" s="16" t="s">
        <v>11</v>
      </c>
      <c r="G1213" s="14" t="s">
        <v>39</v>
      </c>
      <c r="H1213" s="13" t="s">
        <v>5</v>
      </c>
      <c r="I1213" s="13" t="s">
        <v>192</v>
      </c>
      <c r="J1213" s="13" t="s">
        <v>193</v>
      </c>
      <c r="K1213" s="13" t="s">
        <v>194</v>
      </c>
      <c r="L1213" s="14">
        <v>27</v>
      </c>
      <c r="M1213" s="14" t="s">
        <v>15</v>
      </c>
      <c r="N1213" s="31" t="s">
        <v>65</v>
      </c>
      <c r="O1213" s="14" t="s">
        <v>1</v>
      </c>
      <c r="P1213" s="14" t="s">
        <v>35</v>
      </c>
      <c r="Q1213" s="31">
        <v>2304</v>
      </c>
      <c r="R1213" s="31">
        <v>1152</v>
      </c>
      <c r="S1213" s="30">
        <v>1.5058824E-2</v>
      </c>
      <c r="T1213" s="66">
        <f t="shared" si="162"/>
        <v>0.40658824799999999</v>
      </c>
      <c r="U1213" s="66">
        <f t="shared" si="163"/>
        <v>3.0263462172753584E-3</v>
      </c>
      <c r="V1213" s="38">
        <f t="shared" si="164"/>
        <v>3.7522854819647997E-2</v>
      </c>
      <c r="W1213" s="54">
        <v>2.491752</v>
      </c>
      <c r="X1213" s="71" t="str">
        <f t="shared" si="170"/>
        <v>Q2 2024</v>
      </c>
      <c r="Y1213" s="21">
        <f t="shared" si="165"/>
        <v>3840</v>
      </c>
      <c r="Z1213" s="21">
        <f t="shared" si="166"/>
        <v>2160</v>
      </c>
      <c r="AA1213" s="57">
        <f t="shared" si="167"/>
        <v>200968.29721068247</v>
      </c>
      <c r="AB1213" s="59">
        <f t="shared" si="168"/>
        <v>1.7777777777777777</v>
      </c>
      <c r="AC1213" s="61">
        <f t="shared" si="169"/>
        <v>685.8</v>
      </c>
    </row>
    <row r="1214" spans="4:29">
      <c r="D1214" s="12">
        <v>1208</v>
      </c>
      <c r="E1214" s="36" t="s">
        <v>68</v>
      </c>
      <c r="F1214" s="16" t="s">
        <v>11</v>
      </c>
      <c r="G1214" s="14" t="s">
        <v>39</v>
      </c>
      <c r="H1214" s="13" t="s">
        <v>5</v>
      </c>
      <c r="I1214" s="13" t="s">
        <v>166</v>
      </c>
      <c r="J1214" s="13" t="s">
        <v>287</v>
      </c>
      <c r="K1214" s="13" t="s">
        <v>167</v>
      </c>
      <c r="L1214" s="14">
        <v>27</v>
      </c>
      <c r="M1214" s="14" t="s">
        <v>143</v>
      </c>
      <c r="N1214" s="31">
        <v>1000000</v>
      </c>
      <c r="O1214" s="14" t="s">
        <v>1</v>
      </c>
      <c r="P1214" s="14" t="s">
        <v>35</v>
      </c>
      <c r="Q1214" s="31">
        <v>2304</v>
      </c>
      <c r="R1214" s="31">
        <v>1152</v>
      </c>
      <c r="S1214" s="30">
        <v>6.0235294000000002E-2</v>
      </c>
      <c r="T1214" s="66">
        <f t="shared" si="162"/>
        <v>1.6263529380000001</v>
      </c>
      <c r="U1214" s="66">
        <f t="shared" si="163"/>
        <v>1.2105384467164838E-2</v>
      </c>
      <c r="V1214" s="38">
        <f t="shared" si="164"/>
        <v>0.15009141429508802</v>
      </c>
      <c r="W1214" s="54">
        <v>2.491752</v>
      </c>
      <c r="X1214" s="71" t="str">
        <f t="shared" si="170"/>
        <v>Q2 2024</v>
      </c>
      <c r="Y1214" s="21">
        <f t="shared" si="165"/>
        <v>2560</v>
      </c>
      <c r="Z1214" s="21">
        <f t="shared" si="166"/>
        <v>1440</v>
      </c>
      <c r="AA1214" s="57">
        <f t="shared" si="167"/>
        <v>200968.29721068247</v>
      </c>
      <c r="AB1214" s="59">
        <f t="shared" si="168"/>
        <v>1.7777777777777777</v>
      </c>
      <c r="AC1214" s="61">
        <f t="shared" si="169"/>
        <v>685.8</v>
      </c>
    </row>
    <row r="1215" spans="4:29">
      <c r="D1215" s="12">
        <v>1209</v>
      </c>
      <c r="E1215" s="36" t="s">
        <v>68</v>
      </c>
      <c r="F1215" s="16" t="s">
        <v>11</v>
      </c>
      <c r="G1215" s="14" t="s">
        <v>39</v>
      </c>
      <c r="H1215" s="13" t="s">
        <v>5</v>
      </c>
      <c r="I1215" s="13" t="s">
        <v>166</v>
      </c>
      <c r="J1215" s="13" t="s">
        <v>189</v>
      </c>
      <c r="K1215" s="13" t="s">
        <v>95</v>
      </c>
      <c r="L1215" s="14">
        <v>31.5</v>
      </c>
      <c r="M1215" s="14" t="s">
        <v>15</v>
      </c>
      <c r="N1215" s="31">
        <v>1000000</v>
      </c>
      <c r="O1215" s="14" t="s">
        <v>1</v>
      </c>
      <c r="P1215" s="14" t="s">
        <v>35</v>
      </c>
      <c r="Q1215" s="31">
        <v>2304</v>
      </c>
      <c r="R1215" s="31">
        <v>1152</v>
      </c>
      <c r="S1215" s="30">
        <v>3.0117647000000001E-2</v>
      </c>
      <c r="T1215" s="66">
        <f t="shared" si="162"/>
        <v>0.94870588050000004</v>
      </c>
      <c r="U1215" s="66">
        <f t="shared" si="163"/>
        <v>8.2383866512649607E-3</v>
      </c>
      <c r="V1215" s="38">
        <f t="shared" si="164"/>
        <v>7.5045707147544008E-2</v>
      </c>
      <c r="W1215" s="54">
        <v>2.491752</v>
      </c>
      <c r="X1215" s="71" t="str">
        <f t="shared" si="170"/>
        <v>Q2 2024</v>
      </c>
      <c r="Y1215" s="21">
        <f t="shared" si="165"/>
        <v>3840</v>
      </c>
      <c r="Z1215" s="21">
        <f t="shared" si="166"/>
        <v>2160</v>
      </c>
      <c r="AA1215" s="57">
        <f t="shared" si="167"/>
        <v>273540.18231454003</v>
      </c>
      <c r="AB1215" s="59">
        <f t="shared" si="168"/>
        <v>1.7777777777777777</v>
      </c>
      <c r="AC1215" s="61">
        <f t="shared" si="169"/>
        <v>800.09999999999991</v>
      </c>
    </row>
    <row r="1216" spans="4:29">
      <c r="D1216" s="12">
        <v>1210</v>
      </c>
      <c r="E1216" s="36" t="s">
        <v>68</v>
      </c>
      <c r="F1216" s="16" t="s">
        <v>11</v>
      </c>
      <c r="G1216" s="14" t="s">
        <v>39</v>
      </c>
      <c r="H1216" s="13" t="s">
        <v>5</v>
      </c>
      <c r="I1216" s="13" t="s">
        <v>166</v>
      </c>
      <c r="J1216" s="13" t="s">
        <v>288</v>
      </c>
      <c r="K1216" s="13" t="s">
        <v>43</v>
      </c>
      <c r="L1216" s="14">
        <v>34</v>
      </c>
      <c r="M1216" s="14" t="s">
        <v>117</v>
      </c>
      <c r="N1216" s="31">
        <v>1000000</v>
      </c>
      <c r="O1216" s="14" t="s">
        <v>1</v>
      </c>
      <c r="P1216" s="14" t="s">
        <v>35</v>
      </c>
      <c r="Q1216" s="31">
        <v>2304</v>
      </c>
      <c r="R1216" s="31">
        <v>1152</v>
      </c>
      <c r="S1216" s="30">
        <v>3.0117647000000001E-2</v>
      </c>
      <c r="T1216" s="66">
        <f t="shared" si="162"/>
        <v>1.0239999980000001</v>
      </c>
      <c r="U1216" s="66">
        <f t="shared" si="163"/>
        <v>8.000691789914376E-3</v>
      </c>
      <c r="V1216" s="38">
        <f t="shared" si="164"/>
        <v>7.5045707147544008E-2</v>
      </c>
      <c r="W1216" s="54">
        <v>2.491752</v>
      </c>
      <c r="X1216" s="71" t="str">
        <f t="shared" si="170"/>
        <v>Q2 2024</v>
      </c>
      <c r="Y1216" s="21">
        <f t="shared" si="165"/>
        <v>3440</v>
      </c>
      <c r="Z1216" s="21">
        <f t="shared" si="166"/>
        <v>1440</v>
      </c>
      <c r="AA1216" s="57">
        <f t="shared" si="167"/>
        <v>265647.97010584443</v>
      </c>
      <c r="AB1216" s="59">
        <f t="shared" si="168"/>
        <v>2.3888888888888888</v>
      </c>
      <c r="AC1216" s="61">
        <f t="shared" si="169"/>
        <v>863.59999999999991</v>
      </c>
    </row>
    <row r="1217" spans="4:29">
      <c r="D1217" s="12">
        <v>1211</v>
      </c>
      <c r="E1217" s="36" t="s">
        <v>68</v>
      </c>
      <c r="F1217" s="16" t="s">
        <v>11</v>
      </c>
      <c r="G1217" s="14" t="s">
        <v>39</v>
      </c>
      <c r="H1217" s="13" t="s">
        <v>5</v>
      </c>
      <c r="I1217" s="13" t="s">
        <v>182</v>
      </c>
      <c r="J1217" s="13" t="s">
        <v>183</v>
      </c>
      <c r="K1217" s="13" t="s">
        <v>98</v>
      </c>
      <c r="L1217" s="14">
        <v>27</v>
      </c>
      <c r="M1217" s="14" t="s">
        <v>143</v>
      </c>
      <c r="N1217" s="31" t="s">
        <v>65</v>
      </c>
      <c r="O1217" s="14" t="s">
        <v>1</v>
      </c>
      <c r="P1217" s="14" t="s">
        <v>35</v>
      </c>
      <c r="Q1217" s="31">
        <v>5000</v>
      </c>
      <c r="R1217" s="31">
        <v>1152</v>
      </c>
      <c r="S1217" s="30">
        <v>6.5359476999999999E-2</v>
      </c>
      <c r="T1217" s="66">
        <f t="shared" si="162"/>
        <v>1.7647058790000001</v>
      </c>
      <c r="U1217" s="66">
        <f t="shared" si="163"/>
        <v>1.3135182799270766E-2</v>
      </c>
      <c r="V1217" s="38">
        <f t="shared" si="164"/>
        <v>0.16285960753370399</v>
      </c>
      <c r="W1217" s="54">
        <v>2.491752</v>
      </c>
      <c r="X1217" s="71" t="str">
        <f t="shared" si="170"/>
        <v>Q2 2024</v>
      </c>
      <c r="Y1217" s="21">
        <f t="shared" si="165"/>
        <v>2560</v>
      </c>
      <c r="Z1217" s="21">
        <f t="shared" si="166"/>
        <v>1440</v>
      </c>
      <c r="AA1217" s="57">
        <f t="shared" si="167"/>
        <v>200968.29721068247</v>
      </c>
      <c r="AB1217" s="59">
        <f t="shared" si="168"/>
        <v>1.7777777777777777</v>
      </c>
      <c r="AC1217" s="61">
        <f t="shared" si="169"/>
        <v>685.8</v>
      </c>
    </row>
    <row r="1218" spans="4:29">
      <c r="D1218" s="12">
        <v>1212</v>
      </c>
      <c r="E1218" s="36" t="s">
        <v>68</v>
      </c>
      <c r="F1218" s="16" t="s">
        <v>11</v>
      </c>
      <c r="G1218" s="14" t="s">
        <v>39</v>
      </c>
      <c r="H1218" s="13" t="s">
        <v>5</v>
      </c>
      <c r="I1218" s="13" t="s">
        <v>182</v>
      </c>
      <c r="J1218" s="13" t="s">
        <v>209</v>
      </c>
      <c r="K1218" s="13"/>
      <c r="L1218" s="14">
        <v>27</v>
      </c>
      <c r="M1218" s="14" t="s">
        <v>143</v>
      </c>
      <c r="N1218" s="31">
        <v>1000000</v>
      </c>
      <c r="O1218" s="14" t="s">
        <v>1</v>
      </c>
      <c r="P1218" s="14" t="s">
        <v>35</v>
      </c>
      <c r="Q1218" s="31">
        <v>5000</v>
      </c>
      <c r="R1218" s="31">
        <v>1152</v>
      </c>
      <c r="S1218" s="30">
        <v>1.9607843E-2</v>
      </c>
      <c r="T1218" s="66">
        <f t="shared" si="162"/>
        <v>0.52941176099999998</v>
      </c>
      <c r="U1218" s="66">
        <f t="shared" si="163"/>
        <v>3.9405548196844E-3</v>
      </c>
      <c r="V1218" s="38">
        <f t="shared" si="164"/>
        <v>4.8857882010936E-2</v>
      </c>
      <c r="W1218" s="54">
        <v>2.491752</v>
      </c>
      <c r="X1218" s="71" t="str">
        <f t="shared" si="170"/>
        <v>Q2 2024</v>
      </c>
      <c r="Y1218" s="21">
        <f t="shared" si="165"/>
        <v>2560</v>
      </c>
      <c r="Z1218" s="21">
        <f t="shared" si="166"/>
        <v>1440</v>
      </c>
      <c r="AA1218" s="57">
        <f t="shared" si="167"/>
        <v>200968.29721068247</v>
      </c>
      <c r="AB1218" s="59">
        <f t="shared" si="168"/>
        <v>1.7777777777777777</v>
      </c>
      <c r="AC1218" s="61">
        <f t="shared" si="169"/>
        <v>685.8</v>
      </c>
    </row>
    <row r="1219" spans="4:29">
      <c r="D1219" s="12">
        <v>1213</v>
      </c>
      <c r="E1219" s="36" t="s">
        <v>68</v>
      </c>
      <c r="F1219" s="16" t="s">
        <v>11</v>
      </c>
      <c r="G1219" s="14" t="s">
        <v>39</v>
      </c>
      <c r="H1219" s="13" t="s">
        <v>5</v>
      </c>
      <c r="I1219" s="13" t="s">
        <v>58</v>
      </c>
      <c r="J1219" s="13" t="s">
        <v>188</v>
      </c>
      <c r="K1219" s="13" t="s">
        <v>95</v>
      </c>
      <c r="L1219" s="14">
        <v>27</v>
      </c>
      <c r="M1219" s="14" t="s">
        <v>143</v>
      </c>
      <c r="N1219" s="31" t="s">
        <v>65</v>
      </c>
      <c r="O1219" s="14" t="s">
        <v>1</v>
      </c>
      <c r="P1219" s="14" t="s">
        <v>35</v>
      </c>
      <c r="Q1219" s="31">
        <v>5000</v>
      </c>
      <c r="R1219" s="31">
        <v>1152</v>
      </c>
      <c r="S1219" s="30">
        <v>9.8039215999999998E-2</v>
      </c>
      <c r="T1219" s="66">
        <f t="shared" si="162"/>
        <v>2.6470588319999999</v>
      </c>
      <c r="U1219" s="66">
        <f t="shared" si="163"/>
        <v>1.9702774299390297E-2</v>
      </c>
      <c r="V1219" s="38">
        <f t="shared" si="164"/>
        <v>0.24428941254643199</v>
      </c>
      <c r="W1219" s="54">
        <v>2.491752</v>
      </c>
      <c r="X1219" s="71" t="str">
        <f t="shared" si="170"/>
        <v>Q2 2024</v>
      </c>
      <c r="Y1219" s="21">
        <f t="shared" si="165"/>
        <v>2560</v>
      </c>
      <c r="Z1219" s="21">
        <f t="shared" si="166"/>
        <v>1440</v>
      </c>
      <c r="AA1219" s="57">
        <f t="shared" si="167"/>
        <v>200968.29721068247</v>
      </c>
      <c r="AB1219" s="59">
        <f t="shared" si="168"/>
        <v>1.7777777777777777</v>
      </c>
      <c r="AC1219" s="61">
        <f t="shared" si="169"/>
        <v>685.8</v>
      </c>
    </row>
    <row r="1220" spans="4:29">
      <c r="D1220" s="12">
        <v>1214</v>
      </c>
      <c r="E1220" s="36" t="s">
        <v>68</v>
      </c>
      <c r="F1220" s="16" t="s">
        <v>11</v>
      </c>
      <c r="G1220" s="14" t="s">
        <v>39</v>
      </c>
      <c r="H1220" s="13" t="s">
        <v>5</v>
      </c>
      <c r="I1220" s="13" t="s">
        <v>36</v>
      </c>
      <c r="J1220" s="13" t="s">
        <v>221</v>
      </c>
      <c r="K1220" s="13" t="s">
        <v>98</v>
      </c>
      <c r="L1220" s="14">
        <v>27</v>
      </c>
      <c r="M1220" s="14" t="s">
        <v>15</v>
      </c>
      <c r="N1220" s="31">
        <v>1000000</v>
      </c>
      <c r="O1220" s="14" t="s">
        <v>1</v>
      </c>
      <c r="P1220" s="14" t="s">
        <v>35</v>
      </c>
      <c r="Q1220" s="31">
        <v>4608</v>
      </c>
      <c r="R1220" s="31">
        <v>1152</v>
      </c>
      <c r="S1220" s="30">
        <v>4.8188235000000003E-2</v>
      </c>
      <c r="T1220" s="66">
        <f t="shared" si="162"/>
        <v>1.301082345</v>
      </c>
      <c r="U1220" s="66">
        <f t="shared" si="163"/>
        <v>9.6843075335382132E-3</v>
      </c>
      <c r="V1220" s="38">
        <f t="shared" si="164"/>
        <v>0.12007313093772</v>
      </c>
      <c r="W1220" s="54">
        <v>2.491752</v>
      </c>
      <c r="X1220" s="71" t="str">
        <f t="shared" si="170"/>
        <v>Q2 2024</v>
      </c>
      <c r="Y1220" s="21">
        <f t="shared" si="165"/>
        <v>3840</v>
      </c>
      <c r="Z1220" s="21">
        <f t="shared" si="166"/>
        <v>2160</v>
      </c>
      <c r="AA1220" s="57">
        <f t="shared" si="167"/>
        <v>200968.29721068247</v>
      </c>
      <c r="AB1220" s="59">
        <f t="shared" si="168"/>
        <v>1.7777777777777777</v>
      </c>
      <c r="AC1220" s="61">
        <f t="shared" si="169"/>
        <v>685.8</v>
      </c>
    </row>
    <row r="1221" spans="4:29">
      <c r="D1221" s="12">
        <v>1215</v>
      </c>
      <c r="E1221" s="36" t="s">
        <v>68</v>
      </c>
      <c r="F1221" s="16" t="s">
        <v>11</v>
      </c>
      <c r="G1221" s="14" t="s">
        <v>39</v>
      </c>
      <c r="H1221" s="13" t="s">
        <v>5</v>
      </c>
      <c r="I1221" s="13" t="s">
        <v>36</v>
      </c>
      <c r="J1221" s="13" t="s">
        <v>220</v>
      </c>
      <c r="K1221" s="13" t="s">
        <v>98</v>
      </c>
      <c r="L1221" s="14">
        <v>34</v>
      </c>
      <c r="M1221" s="14" t="s">
        <v>117</v>
      </c>
      <c r="N1221" s="31">
        <v>1000000</v>
      </c>
      <c r="O1221" s="14" t="s">
        <v>1</v>
      </c>
      <c r="P1221" s="14" t="s">
        <v>35</v>
      </c>
      <c r="Q1221" s="31">
        <v>4608</v>
      </c>
      <c r="R1221" s="31">
        <v>1152</v>
      </c>
      <c r="S1221" s="30">
        <v>1.8070587999999999E-2</v>
      </c>
      <c r="T1221" s="66">
        <f t="shared" si="162"/>
        <v>0.61439999199999995</v>
      </c>
      <c r="U1221" s="66">
        <f t="shared" si="163"/>
        <v>4.8004150208190302E-3</v>
      </c>
      <c r="V1221" s="38">
        <f t="shared" si="164"/>
        <v>4.5027423790175998E-2</v>
      </c>
      <c r="W1221" s="54">
        <v>2.491752</v>
      </c>
      <c r="X1221" s="71" t="str">
        <f t="shared" si="170"/>
        <v>Q2 2024</v>
      </c>
      <c r="Y1221" s="21">
        <f t="shared" si="165"/>
        <v>3440</v>
      </c>
      <c r="Z1221" s="21">
        <f t="shared" si="166"/>
        <v>1440</v>
      </c>
      <c r="AA1221" s="57">
        <f t="shared" si="167"/>
        <v>265647.97010584443</v>
      </c>
      <c r="AB1221" s="59">
        <f t="shared" si="168"/>
        <v>2.3888888888888888</v>
      </c>
      <c r="AC1221" s="61">
        <f t="shared" si="169"/>
        <v>863.59999999999991</v>
      </c>
    </row>
    <row r="1222" spans="4:29">
      <c r="D1222" s="12">
        <v>1216</v>
      </c>
      <c r="E1222" s="36" t="s">
        <v>68</v>
      </c>
      <c r="F1222" s="16" t="s">
        <v>11</v>
      </c>
      <c r="G1222" s="14" t="s">
        <v>39</v>
      </c>
      <c r="H1222" s="13" t="s">
        <v>5</v>
      </c>
      <c r="I1222" s="13" t="s">
        <v>76</v>
      </c>
      <c r="J1222" s="13"/>
      <c r="K1222" s="13"/>
      <c r="L1222" s="14">
        <v>27</v>
      </c>
      <c r="M1222" s="14" t="s">
        <v>15</v>
      </c>
      <c r="N1222" s="31">
        <v>1000000</v>
      </c>
      <c r="O1222" s="14" t="s">
        <v>1</v>
      </c>
      <c r="P1222" s="14" t="s">
        <v>35</v>
      </c>
      <c r="Q1222" s="31">
        <v>5000</v>
      </c>
      <c r="R1222" s="31">
        <v>1152</v>
      </c>
      <c r="S1222" s="30">
        <v>0.261437908</v>
      </c>
      <c r="T1222" s="66">
        <f t="shared" si="162"/>
        <v>7.0588235160000004</v>
      </c>
      <c r="U1222" s="66">
        <f t="shared" si="163"/>
        <v>5.2540731197083065E-2</v>
      </c>
      <c r="V1222" s="38">
        <f t="shared" si="164"/>
        <v>0.65143843013481595</v>
      </c>
      <c r="W1222" s="54">
        <v>2.491752</v>
      </c>
      <c r="X1222" s="71" t="str">
        <f t="shared" si="170"/>
        <v>Q2 2024</v>
      </c>
      <c r="Y1222" s="21">
        <f t="shared" si="165"/>
        <v>3840</v>
      </c>
      <c r="Z1222" s="21">
        <f t="shared" si="166"/>
        <v>2160</v>
      </c>
      <c r="AA1222" s="57">
        <f t="shared" si="167"/>
        <v>200968.29721068247</v>
      </c>
      <c r="AB1222" s="59">
        <f t="shared" si="168"/>
        <v>1.7777777777777777</v>
      </c>
      <c r="AC1222" s="61">
        <f t="shared" si="169"/>
        <v>685.8</v>
      </c>
    </row>
    <row r="1223" spans="4:29">
      <c r="D1223" s="12">
        <v>1217</v>
      </c>
      <c r="E1223" s="36" t="s">
        <v>68</v>
      </c>
      <c r="F1223" s="16" t="s">
        <v>11</v>
      </c>
      <c r="G1223" s="14" t="s">
        <v>39</v>
      </c>
      <c r="H1223" s="13" t="s">
        <v>5</v>
      </c>
      <c r="I1223" s="13" t="s">
        <v>76</v>
      </c>
      <c r="J1223" s="13"/>
      <c r="K1223" s="13"/>
      <c r="L1223" s="14">
        <v>31.5</v>
      </c>
      <c r="M1223" s="14" t="s">
        <v>15</v>
      </c>
      <c r="N1223" s="31" t="s">
        <v>65</v>
      </c>
      <c r="O1223" s="14" t="s">
        <v>1</v>
      </c>
      <c r="P1223" s="14" t="s">
        <v>35</v>
      </c>
      <c r="Q1223" s="31">
        <v>5000</v>
      </c>
      <c r="R1223" s="31">
        <v>1152</v>
      </c>
      <c r="S1223" s="30">
        <v>0.49673202599999999</v>
      </c>
      <c r="T1223" s="66">
        <f t="shared" ref="T1223:T1286" si="171">L1223*S1223</f>
        <v>15.647058819</v>
      </c>
      <c r="U1223" s="66">
        <f t="shared" ref="U1223:U1286" si="172">S1223*AA1223/10^6</f>
        <v>0.13587616895351085</v>
      </c>
      <c r="V1223" s="38">
        <f t="shared" ref="V1223:V1286" si="173">S1223*W1223</f>
        <v>1.2377330192495519</v>
      </c>
      <c r="W1223" s="54">
        <v>2.491752</v>
      </c>
      <c r="X1223" s="71" t="str">
        <f t="shared" si="170"/>
        <v>Q2 2024</v>
      </c>
      <c r="Y1223" s="21">
        <f t="shared" ref="Y1223:Y1286" si="174">1*LEFT(M1223, FIND("x", M1223)-2)</f>
        <v>3840</v>
      </c>
      <c r="Z1223" s="21">
        <f t="shared" ref="Z1223:Z1286" si="175">1*RIGHT(M1223, LEN(M1223)-FIND("x", M1223)-1)</f>
        <v>2160</v>
      </c>
      <c r="AA1223" s="57">
        <f t="shared" ref="AA1223:AA1286" si="176">AC1223^2*AB1223/(1+AB1223^2)</f>
        <v>273540.18231454003</v>
      </c>
      <c r="AB1223" s="59">
        <f t="shared" ref="AB1223:AB1286" si="177">Y1223/Z1223</f>
        <v>1.7777777777777777</v>
      </c>
      <c r="AC1223" s="61">
        <f t="shared" ref="AC1223:AC1286" si="178">L1223*25.4</f>
        <v>800.09999999999991</v>
      </c>
    </row>
    <row r="1224" spans="4:29">
      <c r="D1224" s="12">
        <v>1218</v>
      </c>
      <c r="E1224" s="36" t="s">
        <v>68</v>
      </c>
      <c r="F1224" s="16" t="s">
        <v>11</v>
      </c>
      <c r="G1224" s="14" t="s">
        <v>39</v>
      </c>
      <c r="H1224" s="13" t="s">
        <v>5</v>
      </c>
      <c r="I1224" s="13" t="s">
        <v>76</v>
      </c>
      <c r="J1224" s="13"/>
      <c r="K1224" s="13"/>
      <c r="L1224" s="14">
        <v>49</v>
      </c>
      <c r="M1224" s="14" t="s">
        <v>99</v>
      </c>
      <c r="N1224" s="31">
        <v>1000000</v>
      </c>
      <c r="O1224" s="14" t="s">
        <v>1</v>
      </c>
      <c r="P1224" s="14" t="s">
        <v>35</v>
      </c>
      <c r="Q1224" s="31">
        <v>5000</v>
      </c>
      <c r="R1224" s="31">
        <v>1152</v>
      </c>
      <c r="S1224" s="30">
        <v>0.117647059</v>
      </c>
      <c r="T1224" s="66">
        <f t="shared" si="171"/>
        <v>5.7647058910000002</v>
      </c>
      <c r="U1224" s="66">
        <f t="shared" si="172"/>
        <v>4.7497513840743195E-2</v>
      </c>
      <c r="V1224" s="38">
        <f t="shared" si="173"/>
        <v>0.29314729455736799</v>
      </c>
      <c r="W1224" s="54">
        <v>2.491752</v>
      </c>
      <c r="X1224" s="71" t="str">
        <f t="shared" ref="X1224:X1287" si="179">G1224&amp;" "&amp;F1224</f>
        <v>Q2 2024</v>
      </c>
      <c r="Y1224" s="21">
        <f t="shared" si="174"/>
        <v>5120</v>
      </c>
      <c r="Z1224" s="21">
        <f t="shared" si="175"/>
        <v>1440</v>
      </c>
      <c r="AA1224" s="57">
        <f t="shared" si="176"/>
        <v>403728.86704072385</v>
      </c>
      <c r="AB1224" s="59">
        <f t="shared" si="177"/>
        <v>3.5555555555555554</v>
      </c>
      <c r="AC1224" s="61">
        <f t="shared" si="178"/>
        <v>1244.5999999999999</v>
      </c>
    </row>
    <row r="1225" spans="4:29">
      <c r="D1225" s="12">
        <v>1219</v>
      </c>
      <c r="E1225" s="36" t="s">
        <v>68</v>
      </c>
      <c r="F1225" s="16" t="s">
        <v>11</v>
      </c>
      <c r="G1225" s="14" t="s">
        <v>39</v>
      </c>
      <c r="H1225" s="13" t="s">
        <v>6</v>
      </c>
      <c r="I1225" s="13" t="s">
        <v>125</v>
      </c>
      <c r="J1225" s="13"/>
      <c r="K1225" s="13" t="s">
        <v>123</v>
      </c>
      <c r="L1225" s="14">
        <v>55</v>
      </c>
      <c r="M1225" s="14" t="s">
        <v>15</v>
      </c>
      <c r="N1225" s="31">
        <v>1000000</v>
      </c>
      <c r="O1225" s="14" t="s">
        <v>1</v>
      </c>
      <c r="P1225" s="14" t="s">
        <v>35</v>
      </c>
      <c r="Q1225" s="31">
        <v>4000</v>
      </c>
      <c r="R1225" s="31">
        <v>500</v>
      </c>
      <c r="S1225" s="30">
        <v>2.4559477E-2</v>
      </c>
      <c r="T1225" s="66">
        <f t="shared" si="171"/>
        <v>1.3507712350000001</v>
      </c>
      <c r="U1225" s="66">
        <f t="shared" si="172"/>
        <v>2.0480686867011846E-2</v>
      </c>
      <c r="V1225" s="38">
        <f t="shared" si="173"/>
        <v>6.1196125933704E-2</v>
      </c>
      <c r="W1225" s="54">
        <v>2.491752</v>
      </c>
      <c r="X1225" s="71" t="str">
        <f t="shared" si="179"/>
        <v>Q2 2024</v>
      </c>
      <c r="Y1225" s="21">
        <f t="shared" si="174"/>
        <v>3840</v>
      </c>
      <c r="Z1225" s="21">
        <f t="shared" si="175"/>
        <v>2160</v>
      </c>
      <c r="AA1225" s="57">
        <f t="shared" si="176"/>
        <v>833921.94658753707</v>
      </c>
      <c r="AB1225" s="59">
        <f t="shared" si="177"/>
        <v>1.7777777777777777</v>
      </c>
      <c r="AC1225" s="61">
        <f t="shared" si="178"/>
        <v>1397</v>
      </c>
    </row>
    <row r="1226" spans="4:29">
      <c r="D1226" s="12">
        <v>1220</v>
      </c>
      <c r="E1226" s="36" t="s">
        <v>68</v>
      </c>
      <c r="F1226" s="16" t="s">
        <v>11</v>
      </c>
      <c r="G1226" s="14" t="s">
        <v>39</v>
      </c>
      <c r="H1226" s="13" t="s">
        <v>6</v>
      </c>
      <c r="I1226" s="13" t="s">
        <v>125</v>
      </c>
      <c r="J1226" s="13"/>
      <c r="K1226" s="13" t="s">
        <v>123</v>
      </c>
      <c r="L1226" s="14">
        <v>65</v>
      </c>
      <c r="M1226" s="14" t="s">
        <v>15</v>
      </c>
      <c r="N1226" s="31">
        <v>1000000</v>
      </c>
      <c r="O1226" s="14" t="s">
        <v>2</v>
      </c>
      <c r="P1226" s="14" t="s">
        <v>35</v>
      </c>
      <c r="Q1226" s="31">
        <v>16384</v>
      </c>
      <c r="R1226" s="31">
        <v>1000</v>
      </c>
      <c r="S1226" s="30">
        <v>0.11378848599999999</v>
      </c>
      <c r="T1226" s="66">
        <f t="shared" si="171"/>
        <v>7.3962515899999994</v>
      </c>
      <c r="U1226" s="66">
        <f t="shared" si="172"/>
        <v>0.13253331372560587</v>
      </c>
      <c r="V1226" s="38">
        <f t="shared" si="173"/>
        <v>0.28353268756747196</v>
      </c>
      <c r="W1226" s="54">
        <v>2.491752</v>
      </c>
      <c r="X1226" s="71" t="str">
        <f t="shared" si="179"/>
        <v>Q2 2024</v>
      </c>
      <c r="Y1226" s="21">
        <f t="shared" si="174"/>
        <v>3840</v>
      </c>
      <c r="Z1226" s="21">
        <f t="shared" si="175"/>
        <v>2160</v>
      </c>
      <c r="AA1226" s="57">
        <f t="shared" si="176"/>
        <v>1164733.9584569733</v>
      </c>
      <c r="AB1226" s="59">
        <f t="shared" si="177"/>
        <v>1.7777777777777777</v>
      </c>
      <c r="AC1226" s="61">
        <f t="shared" si="178"/>
        <v>1651</v>
      </c>
    </row>
    <row r="1227" spans="4:29">
      <c r="D1227" s="12">
        <v>1221</v>
      </c>
      <c r="E1227" s="36" t="s">
        <v>68</v>
      </c>
      <c r="F1227" s="16" t="s">
        <v>11</v>
      </c>
      <c r="G1227" s="14" t="s">
        <v>39</v>
      </c>
      <c r="H1227" s="13" t="s">
        <v>6</v>
      </c>
      <c r="I1227" s="13" t="s">
        <v>125</v>
      </c>
      <c r="J1227" s="13"/>
      <c r="K1227" s="13" t="s">
        <v>123</v>
      </c>
      <c r="L1227" s="14">
        <v>75</v>
      </c>
      <c r="M1227" s="14" t="s">
        <v>15</v>
      </c>
      <c r="N1227" s="31">
        <v>1000000</v>
      </c>
      <c r="O1227" s="14" t="s">
        <v>2</v>
      </c>
      <c r="P1227" s="14" t="s">
        <v>35</v>
      </c>
      <c r="Q1227" s="31">
        <v>12000</v>
      </c>
      <c r="R1227" s="31">
        <v>1000</v>
      </c>
      <c r="S1227" s="30">
        <v>0.10483137300000001</v>
      </c>
      <c r="T1227" s="66">
        <f t="shared" si="171"/>
        <v>7.8623529750000003</v>
      </c>
      <c r="U1227" s="66">
        <f t="shared" si="172"/>
        <v>0.16256005035546234</v>
      </c>
      <c r="V1227" s="38">
        <f t="shared" si="173"/>
        <v>0.261213783335496</v>
      </c>
      <c r="W1227" s="54">
        <v>2.491752</v>
      </c>
      <c r="X1227" s="71" t="str">
        <f t="shared" si="179"/>
        <v>Q2 2024</v>
      </c>
      <c r="Y1227" s="21">
        <f t="shared" si="174"/>
        <v>3840</v>
      </c>
      <c r="Z1227" s="21">
        <f t="shared" si="175"/>
        <v>2160</v>
      </c>
      <c r="AA1227" s="57">
        <f t="shared" si="176"/>
        <v>1550681.3056379822</v>
      </c>
      <c r="AB1227" s="59">
        <f t="shared" si="177"/>
        <v>1.7777777777777777</v>
      </c>
      <c r="AC1227" s="61">
        <f t="shared" si="178"/>
        <v>1905</v>
      </c>
    </row>
    <row r="1228" spans="4:29">
      <c r="D1228" s="12">
        <v>1222</v>
      </c>
      <c r="E1228" s="36" t="s">
        <v>68</v>
      </c>
      <c r="F1228" s="16" t="s">
        <v>11</v>
      </c>
      <c r="G1228" s="14" t="s">
        <v>39</v>
      </c>
      <c r="H1228" s="13" t="s">
        <v>6</v>
      </c>
      <c r="I1228" s="13" t="s">
        <v>125</v>
      </c>
      <c r="J1228" s="13"/>
      <c r="K1228" s="13" t="s">
        <v>123</v>
      </c>
      <c r="L1228" s="14">
        <v>86</v>
      </c>
      <c r="M1228" s="14" t="s">
        <v>15</v>
      </c>
      <c r="N1228" s="31">
        <v>1000000</v>
      </c>
      <c r="O1228" s="14" t="s">
        <v>2</v>
      </c>
      <c r="P1228" s="14" t="s">
        <v>35</v>
      </c>
      <c r="Q1228" s="31">
        <v>18000</v>
      </c>
      <c r="R1228" s="31">
        <v>1200</v>
      </c>
      <c r="S1228" s="30">
        <v>7.0658823999999995E-2</v>
      </c>
      <c r="T1228" s="66">
        <f t="shared" si="171"/>
        <v>6.0766588639999997</v>
      </c>
      <c r="U1228" s="66">
        <f t="shared" si="172"/>
        <v>0.1440666083374926</v>
      </c>
      <c r="V1228" s="38">
        <f t="shared" si="173"/>
        <v>0.17606426601964797</v>
      </c>
      <c r="W1228" s="54">
        <v>2.491752</v>
      </c>
      <c r="X1228" s="71" t="str">
        <f t="shared" si="179"/>
        <v>Q2 2024</v>
      </c>
      <c r="Y1228" s="21">
        <f t="shared" si="174"/>
        <v>3840</v>
      </c>
      <c r="Z1228" s="21">
        <f t="shared" si="175"/>
        <v>2160</v>
      </c>
      <c r="AA1228" s="57">
        <f t="shared" si="176"/>
        <v>2038904.6998219588</v>
      </c>
      <c r="AB1228" s="59">
        <f t="shared" si="177"/>
        <v>1.7777777777777777</v>
      </c>
      <c r="AC1228" s="61">
        <f t="shared" si="178"/>
        <v>2184.4</v>
      </c>
    </row>
    <row r="1229" spans="4:29">
      <c r="D1229" s="12">
        <v>1223</v>
      </c>
      <c r="E1229" s="36" t="s">
        <v>68</v>
      </c>
      <c r="F1229" s="16" t="s">
        <v>11</v>
      </c>
      <c r="G1229" s="14" t="s">
        <v>39</v>
      </c>
      <c r="H1229" s="13" t="s">
        <v>6</v>
      </c>
      <c r="I1229" s="13" t="s">
        <v>125</v>
      </c>
      <c r="J1229" s="13"/>
      <c r="K1229" s="13" t="s">
        <v>123</v>
      </c>
      <c r="L1229" s="14">
        <v>65</v>
      </c>
      <c r="M1229" s="14" t="s">
        <v>52</v>
      </c>
      <c r="N1229" s="31">
        <v>1000000</v>
      </c>
      <c r="O1229" s="14" t="s">
        <v>2</v>
      </c>
      <c r="P1229" s="14" t="s">
        <v>35</v>
      </c>
      <c r="Q1229" s="31">
        <v>12000</v>
      </c>
      <c r="R1229" s="31">
        <v>1000</v>
      </c>
      <c r="S1229" s="30">
        <v>1.4196078000000001E-2</v>
      </c>
      <c r="T1229" s="66">
        <f t="shared" si="171"/>
        <v>0.92274507000000006</v>
      </c>
      <c r="U1229" s="66">
        <f t="shared" si="172"/>
        <v>1.6534654123503956E-2</v>
      </c>
      <c r="V1229" s="38">
        <f t="shared" si="173"/>
        <v>3.5373105748656E-2</v>
      </c>
      <c r="W1229" s="54">
        <v>2.491752</v>
      </c>
      <c r="X1229" s="71" t="str">
        <f t="shared" si="179"/>
        <v>Q2 2024</v>
      </c>
      <c r="Y1229" s="21">
        <f t="shared" si="174"/>
        <v>7680</v>
      </c>
      <c r="Z1229" s="21">
        <f t="shared" si="175"/>
        <v>4320</v>
      </c>
      <c r="AA1229" s="57">
        <f t="shared" si="176"/>
        <v>1164733.9584569733</v>
      </c>
      <c r="AB1229" s="59">
        <f t="shared" si="177"/>
        <v>1.7777777777777777</v>
      </c>
      <c r="AC1229" s="61">
        <f t="shared" si="178"/>
        <v>1651</v>
      </c>
    </row>
    <row r="1230" spans="4:29">
      <c r="D1230" s="12">
        <v>1224</v>
      </c>
      <c r="E1230" s="36" t="s">
        <v>68</v>
      </c>
      <c r="F1230" s="16" t="s">
        <v>11</v>
      </c>
      <c r="G1230" s="14" t="s">
        <v>39</v>
      </c>
      <c r="H1230" s="13" t="s">
        <v>6</v>
      </c>
      <c r="I1230" s="13" t="s">
        <v>125</v>
      </c>
      <c r="J1230" s="13"/>
      <c r="K1230" s="13" t="s">
        <v>123</v>
      </c>
      <c r="L1230" s="14">
        <v>75</v>
      </c>
      <c r="M1230" s="14" t="s">
        <v>52</v>
      </c>
      <c r="N1230" s="31">
        <v>1000000</v>
      </c>
      <c r="O1230" s="14" t="s">
        <v>2</v>
      </c>
      <c r="P1230" s="14" t="s">
        <v>35</v>
      </c>
      <c r="Q1230" s="31">
        <v>16000</v>
      </c>
      <c r="R1230" s="31">
        <v>2000</v>
      </c>
      <c r="S1230" s="30">
        <v>1.2548999999999999E-4</v>
      </c>
      <c r="T1230" s="66">
        <f t="shared" si="171"/>
        <v>9.41175E-3</v>
      </c>
      <c r="U1230" s="66">
        <f t="shared" si="172"/>
        <v>1.9459499704451038E-4</v>
      </c>
      <c r="V1230" s="38">
        <f t="shared" si="173"/>
        <v>3.1268995847999996E-4</v>
      </c>
      <c r="W1230" s="54">
        <v>2.491752</v>
      </c>
      <c r="X1230" s="71" t="str">
        <f t="shared" si="179"/>
        <v>Q2 2024</v>
      </c>
      <c r="Y1230" s="21">
        <f t="shared" si="174"/>
        <v>7680</v>
      </c>
      <c r="Z1230" s="21">
        <f t="shared" si="175"/>
        <v>4320</v>
      </c>
      <c r="AA1230" s="57">
        <f t="shared" si="176"/>
        <v>1550681.3056379822</v>
      </c>
      <c r="AB1230" s="59">
        <f t="shared" si="177"/>
        <v>1.7777777777777777</v>
      </c>
      <c r="AC1230" s="61">
        <f t="shared" si="178"/>
        <v>1905</v>
      </c>
    </row>
    <row r="1231" spans="4:29">
      <c r="D1231" s="12">
        <v>1225</v>
      </c>
      <c r="E1231" s="36" t="s">
        <v>68</v>
      </c>
      <c r="F1231" s="16" t="s">
        <v>11</v>
      </c>
      <c r="G1231" s="14" t="s">
        <v>39</v>
      </c>
      <c r="H1231" s="13" t="s">
        <v>6</v>
      </c>
      <c r="I1231" s="13" t="s">
        <v>53</v>
      </c>
      <c r="J1231" s="13" t="s">
        <v>126</v>
      </c>
      <c r="K1231" s="13" t="s">
        <v>123</v>
      </c>
      <c r="L1231" s="14">
        <v>43</v>
      </c>
      <c r="M1231" s="14" t="s">
        <v>15</v>
      </c>
      <c r="N1231" s="31">
        <v>1000000</v>
      </c>
      <c r="O1231" s="14" t="s">
        <v>1</v>
      </c>
      <c r="P1231" s="14" t="s">
        <v>35</v>
      </c>
      <c r="Q1231" s="31">
        <v>3614.6269090909086</v>
      </c>
      <c r="R1231" s="31">
        <v>301.21890909090905</v>
      </c>
      <c r="S1231" s="30">
        <v>0.14538832700000001</v>
      </c>
      <c r="T1231" s="66">
        <f t="shared" si="171"/>
        <v>6.2516980610000008</v>
      </c>
      <c r="U1231" s="66">
        <f t="shared" si="172"/>
        <v>7.4108235804887956E-2</v>
      </c>
      <c r="V1231" s="38">
        <f t="shared" si="173"/>
        <v>0.36227165457890403</v>
      </c>
      <c r="W1231" s="54">
        <v>2.491752</v>
      </c>
      <c r="X1231" s="71" t="str">
        <f t="shared" si="179"/>
        <v>Q2 2024</v>
      </c>
      <c r="Y1231" s="21">
        <f t="shared" si="174"/>
        <v>3840</v>
      </c>
      <c r="Z1231" s="21">
        <f t="shared" si="175"/>
        <v>2160</v>
      </c>
      <c r="AA1231" s="57">
        <f t="shared" si="176"/>
        <v>509726.1749554897</v>
      </c>
      <c r="AB1231" s="59">
        <f t="shared" si="177"/>
        <v>1.7777777777777777</v>
      </c>
      <c r="AC1231" s="61">
        <f t="shared" si="178"/>
        <v>1092.2</v>
      </c>
    </row>
    <row r="1232" spans="4:29">
      <c r="D1232" s="12">
        <v>1226</v>
      </c>
      <c r="E1232" s="36" t="s">
        <v>68</v>
      </c>
      <c r="F1232" s="16" t="s">
        <v>11</v>
      </c>
      <c r="G1232" s="14" t="s">
        <v>39</v>
      </c>
      <c r="H1232" s="13" t="s">
        <v>6</v>
      </c>
      <c r="I1232" s="13" t="s">
        <v>53</v>
      </c>
      <c r="J1232" s="13" t="s">
        <v>126</v>
      </c>
      <c r="K1232" s="13" t="s">
        <v>123</v>
      </c>
      <c r="L1232" s="14">
        <v>50</v>
      </c>
      <c r="M1232" s="14" t="s">
        <v>15</v>
      </c>
      <c r="N1232" s="31">
        <v>1000000</v>
      </c>
      <c r="O1232" s="14" t="s">
        <v>2</v>
      </c>
      <c r="P1232" s="14" t="s">
        <v>35</v>
      </c>
      <c r="Q1232" s="31">
        <v>4887.272727272727</v>
      </c>
      <c r="R1232" s="31">
        <v>407.27272727272725</v>
      </c>
      <c r="S1232" s="30">
        <v>0.21494417099999999</v>
      </c>
      <c r="T1232" s="66">
        <f t="shared" si="171"/>
        <v>10.74720855</v>
      </c>
      <c r="U1232" s="66">
        <f t="shared" si="172"/>
        <v>0.14813773676691275</v>
      </c>
      <c r="V1232" s="38">
        <f t="shared" si="173"/>
        <v>0.53558756797759199</v>
      </c>
      <c r="W1232" s="54">
        <v>2.491752</v>
      </c>
      <c r="X1232" s="71" t="str">
        <f t="shared" si="179"/>
        <v>Q2 2024</v>
      </c>
      <c r="Y1232" s="21">
        <f t="shared" si="174"/>
        <v>3840</v>
      </c>
      <c r="Z1232" s="21">
        <f t="shared" si="175"/>
        <v>2160</v>
      </c>
      <c r="AA1232" s="57">
        <f t="shared" si="176"/>
        <v>689191.69139465876</v>
      </c>
      <c r="AB1232" s="59">
        <f t="shared" si="177"/>
        <v>1.7777777777777777</v>
      </c>
      <c r="AC1232" s="61">
        <f t="shared" si="178"/>
        <v>1270</v>
      </c>
    </row>
    <row r="1233" spans="4:29">
      <c r="D1233" s="12">
        <v>1227</v>
      </c>
      <c r="E1233" s="36" t="s">
        <v>68</v>
      </c>
      <c r="F1233" s="16" t="s">
        <v>11</v>
      </c>
      <c r="G1233" s="14" t="s">
        <v>39</v>
      </c>
      <c r="H1233" s="13" t="s">
        <v>6</v>
      </c>
      <c r="I1233" s="13" t="s">
        <v>53</v>
      </c>
      <c r="J1233" s="13" t="s">
        <v>126</v>
      </c>
      <c r="K1233" s="13" t="s">
        <v>123</v>
      </c>
      <c r="L1233" s="14">
        <v>55</v>
      </c>
      <c r="M1233" s="14" t="s">
        <v>15</v>
      </c>
      <c r="N1233" s="31">
        <v>1000000</v>
      </c>
      <c r="O1233" s="14" t="s">
        <v>2</v>
      </c>
      <c r="P1233" s="14" t="s">
        <v>35</v>
      </c>
      <c r="Q1233" s="31">
        <v>6283.636363636364</v>
      </c>
      <c r="R1233" s="31">
        <v>523.63636363636363</v>
      </c>
      <c r="S1233" s="30">
        <v>0.86637792499999999</v>
      </c>
      <c r="T1233" s="66">
        <f t="shared" si="171"/>
        <v>47.650785874999997</v>
      </c>
      <c r="U1233" s="66">
        <f t="shared" si="172"/>
        <v>0.72249156569647111</v>
      </c>
      <c r="V1233" s="38">
        <f t="shared" si="173"/>
        <v>2.1587989273745998</v>
      </c>
      <c r="W1233" s="54">
        <v>2.491752</v>
      </c>
      <c r="X1233" s="71" t="str">
        <f t="shared" si="179"/>
        <v>Q2 2024</v>
      </c>
      <c r="Y1233" s="21">
        <f t="shared" si="174"/>
        <v>3840</v>
      </c>
      <c r="Z1233" s="21">
        <f t="shared" si="175"/>
        <v>2160</v>
      </c>
      <c r="AA1233" s="57">
        <f t="shared" si="176"/>
        <v>833921.94658753707</v>
      </c>
      <c r="AB1233" s="59">
        <f t="shared" si="177"/>
        <v>1.7777777777777777</v>
      </c>
      <c r="AC1233" s="61">
        <f t="shared" si="178"/>
        <v>1397</v>
      </c>
    </row>
    <row r="1234" spans="4:29">
      <c r="D1234" s="12">
        <v>1228</v>
      </c>
      <c r="E1234" s="36" t="s">
        <v>68</v>
      </c>
      <c r="F1234" s="16" t="s">
        <v>11</v>
      </c>
      <c r="G1234" s="14" t="s">
        <v>39</v>
      </c>
      <c r="H1234" s="13" t="s">
        <v>6</v>
      </c>
      <c r="I1234" s="13" t="s">
        <v>53</v>
      </c>
      <c r="J1234" s="13" t="s">
        <v>126</v>
      </c>
      <c r="K1234" s="13" t="s">
        <v>123</v>
      </c>
      <c r="L1234" s="14">
        <v>65</v>
      </c>
      <c r="M1234" s="14" t="s">
        <v>15</v>
      </c>
      <c r="N1234" s="31">
        <v>1000000</v>
      </c>
      <c r="O1234" s="14" t="s">
        <v>2</v>
      </c>
      <c r="P1234" s="14" t="s">
        <v>35</v>
      </c>
      <c r="Q1234" s="31">
        <v>8640</v>
      </c>
      <c r="R1234" s="31">
        <v>720</v>
      </c>
      <c r="S1234" s="30">
        <v>0.99634447100000001</v>
      </c>
      <c r="T1234" s="66">
        <f t="shared" si="171"/>
        <v>64.762390615000001</v>
      </c>
      <c r="U1234" s="66">
        <f t="shared" si="172"/>
        <v>1.1604762396945489</v>
      </c>
      <c r="V1234" s="38">
        <f t="shared" si="173"/>
        <v>2.4826433283031921</v>
      </c>
      <c r="W1234" s="54">
        <v>2.491752</v>
      </c>
      <c r="X1234" s="71" t="str">
        <f t="shared" si="179"/>
        <v>Q2 2024</v>
      </c>
      <c r="Y1234" s="21">
        <f t="shared" si="174"/>
        <v>3840</v>
      </c>
      <c r="Z1234" s="21">
        <f t="shared" si="175"/>
        <v>2160</v>
      </c>
      <c r="AA1234" s="57">
        <f t="shared" si="176"/>
        <v>1164733.9584569733</v>
      </c>
      <c r="AB1234" s="59">
        <f t="shared" si="177"/>
        <v>1.7777777777777777</v>
      </c>
      <c r="AC1234" s="61">
        <f t="shared" si="178"/>
        <v>1651</v>
      </c>
    </row>
    <row r="1235" spans="4:29">
      <c r="D1235" s="12">
        <v>1229</v>
      </c>
      <c r="E1235" s="36" t="s">
        <v>68</v>
      </c>
      <c r="F1235" s="16" t="s">
        <v>11</v>
      </c>
      <c r="G1235" s="14" t="s">
        <v>39</v>
      </c>
      <c r="H1235" s="13" t="s">
        <v>6</v>
      </c>
      <c r="I1235" s="13" t="s">
        <v>53</v>
      </c>
      <c r="J1235" s="13" t="s">
        <v>126</v>
      </c>
      <c r="K1235" s="13" t="s">
        <v>123</v>
      </c>
      <c r="L1235" s="14">
        <v>75</v>
      </c>
      <c r="M1235" s="14" t="s">
        <v>15</v>
      </c>
      <c r="N1235" s="31">
        <v>1000000</v>
      </c>
      <c r="O1235" s="14" t="s">
        <v>2</v>
      </c>
      <c r="P1235" s="14" t="s">
        <v>35</v>
      </c>
      <c r="Q1235" s="31">
        <v>10909.09090909091</v>
      </c>
      <c r="R1235" s="31">
        <v>909.09090909090912</v>
      </c>
      <c r="S1235" s="30">
        <v>0.75674866299999999</v>
      </c>
      <c r="T1235" s="66">
        <f t="shared" si="171"/>
        <v>56.756149725</v>
      </c>
      <c r="U1235" s="66">
        <f t="shared" si="172"/>
        <v>1.1734760047806374</v>
      </c>
      <c r="V1235" s="38">
        <f t="shared" si="173"/>
        <v>1.8856299945275758</v>
      </c>
      <c r="W1235" s="54">
        <v>2.491752</v>
      </c>
      <c r="X1235" s="71" t="str">
        <f t="shared" si="179"/>
        <v>Q2 2024</v>
      </c>
      <c r="Y1235" s="21">
        <f t="shared" si="174"/>
        <v>3840</v>
      </c>
      <c r="Z1235" s="21">
        <f t="shared" si="175"/>
        <v>2160</v>
      </c>
      <c r="AA1235" s="57">
        <f t="shared" si="176"/>
        <v>1550681.3056379822</v>
      </c>
      <c r="AB1235" s="59">
        <f t="shared" si="177"/>
        <v>1.7777777777777777</v>
      </c>
      <c r="AC1235" s="61">
        <f t="shared" si="178"/>
        <v>1905</v>
      </c>
    </row>
    <row r="1236" spans="4:29">
      <c r="D1236" s="12">
        <v>1230</v>
      </c>
      <c r="E1236" s="36" t="s">
        <v>68</v>
      </c>
      <c r="F1236" s="16" t="s">
        <v>11</v>
      </c>
      <c r="G1236" s="14" t="s">
        <v>39</v>
      </c>
      <c r="H1236" s="13" t="s">
        <v>6</v>
      </c>
      <c r="I1236" s="13" t="s">
        <v>53</v>
      </c>
      <c r="J1236" s="13" t="s">
        <v>126</v>
      </c>
      <c r="K1236" s="13" t="s">
        <v>123</v>
      </c>
      <c r="L1236" s="14">
        <v>85</v>
      </c>
      <c r="M1236" s="14" t="s">
        <v>15</v>
      </c>
      <c r="N1236" s="31">
        <v>1000000</v>
      </c>
      <c r="O1236" s="14" t="s">
        <v>2</v>
      </c>
      <c r="P1236" s="14" t="s">
        <v>35</v>
      </c>
      <c r="Q1236" s="31">
        <v>14400</v>
      </c>
      <c r="R1236" s="31">
        <v>1200</v>
      </c>
      <c r="S1236" s="30">
        <v>0.92082823499999999</v>
      </c>
      <c r="T1236" s="66">
        <f t="shared" si="171"/>
        <v>78.270399975000004</v>
      </c>
      <c r="U1236" s="66">
        <f t="shared" si="172"/>
        <v>1.8340725177268278</v>
      </c>
      <c r="V1236" s="38">
        <f t="shared" si="173"/>
        <v>2.2944755962177199</v>
      </c>
      <c r="W1236" s="54">
        <v>2.491752</v>
      </c>
      <c r="X1236" s="71" t="str">
        <f t="shared" si="179"/>
        <v>Q2 2024</v>
      </c>
      <c r="Y1236" s="21">
        <f t="shared" si="174"/>
        <v>3840</v>
      </c>
      <c r="Z1236" s="21">
        <f t="shared" si="175"/>
        <v>2160</v>
      </c>
      <c r="AA1236" s="57">
        <f t="shared" si="176"/>
        <v>1991763.9881305636</v>
      </c>
      <c r="AB1236" s="59">
        <f t="shared" si="177"/>
        <v>1.7777777777777777</v>
      </c>
      <c r="AC1236" s="61">
        <f t="shared" si="178"/>
        <v>2159</v>
      </c>
    </row>
    <row r="1237" spans="4:29">
      <c r="D1237" s="12">
        <v>1231</v>
      </c>
      <c r="E1237" s="36" t="s">
        <v>68</v>
      </c>
      <c r="F1237" s="16" t="s">
        <v>11</v>
      </c>
      <c r="G1237" s="14" t="s">
        <v>39</v>
      </c>
      <c r="H1237" s="13" t="s">
        <v>6</v>
      </c>
      <c r="I1237" s="13" t="s">
        <v>53</v>
      </c>
      <c r="J1237" s="13" t="s">
        <v>126</v>
      </c>
      <c r="K1237" s="13" t="s">
        <v>123</v>
      </c>
      <c r="L1237" s="14">
        <v>98</v>
      </c>
      <c r="M1237" s="14" t="s">
        <v>15</v>
      </c>
      <c r="N1237" s="31">
        <v>1000000</v>
      </c>
      <c r="O1237" s="14" t="s">
        <v>2</v>
      </c>
      <c r="P1237" s="14" t="s">
        <v>35</v>
      </c>
      <c r="Q1237" s="31">
        <v>19141.53633217993</v>
      </c>
      <c r="R1237" s="31">
        <v>1595.1280276816608</v>
      </c>
      <c r="S1237" s="30">
        <v>7.2212384000000004E-2</v>
      </c>
      <c r="T1237" s="66">
        <f t="shared" si="171"/>
        <v>7.0768136320000004</v>
      </c>
      <c r="U1237" s="66">
        <f t="shared" si="172"/>
        <v>0.191189421343536</v>
      </c>
      <c r="V1237" s="38">
        <f t="shared" si="173"/>
        <v>0.17993535225676802</v>
      </c>
      <c r="W1237" s="54">
        <v>2.491752</v>
      </c>
      <c r="X1237" s="71" t="str">
        <f t="shared" si="179"/>
        <v>Q2 2024</v>
      </c>
      <c r="Y1237" s="21">
        <f t="shared" si="174"/>
        <v>3840</v>
      </c>
      <c r="Z1237" s="21">
        <f t="shared" si="175"/>
        <v>2160</v>
      </c>
      <c r="AA1237" s="57">
        <f t="shared" si="176"/>
        <v>2647598.8016617205</v>
      </c>
      <c r="AB1237" s="59">
        <f t="shared" si="177"/>
        <v>1.7777777777777777</v>
      </c>
      <c r="AC1237" s="61">
        <f t="shared" si="178"/>
        <v>2489.1999999999998</v>
      </c>
    </row>
    <row r="1238" spans="4:29">
      <c r="D1238" s="12">
        <v>1232</v>
      </c>
      <c r="E1238" s="36" t="s">
        <v>68</v>
      </c>
      <c r="F1238" s="16" t="s">
        <v>11</v>
      </c>
      <c r="G1238" s="14" t="s">
        <v>39</v>
      </c>
      <c r="H1238" s="13" t="s">
        <v>6</v>
      </c>
      <c r="I1238" s="13" t="s">
        <v>53</v>
      </c>
      <c r="J1238" s="13" t="s">
        <v>126</v>
      </c>
      <c r="K1238" s="13" t="s">
        <v>123</v>
      </c>
      <c r="L1238" s="14">
        <v>55</v>
      </c>
      <c r="M1238" s="14" t="s">
        <v>52</v>
      </c>
      <c r="N1238" s="31">
        <v>1000000</v>
      </c>
      <c r="O1238" s="14" t="s">
        <v>2</v>
      </c>
      <c r="P1238" s="14" t="s">
        <v>35</v>
      </c>
      <c r="Q1238" s="31">
        <v>7873.1360946745563</v>
      </c>
      <c r="R1238" s="31">
        <v>962.27218934911241</v>
      </c>
      <c r="S1238" s="30">
        <v>3.1718960999999997E-2</v>
      </c>
      <c r="T1238" s="66">
        <f t="shared" si="171"/>
        <v>1.7445428549999997</v>
      </c>
      <c r="U1238" s="66">
        <f t="shared" si="172"/>
        <v>2.6451137700854166E-2</v>
      </c>
      <c r="V1238" s="38">
        <f t="shared" si="173"/>
        <v>7.9035784509671997E-2</v>
      </c>
      <c r="W1238" s="54">
        <v>2.491752</v>
      </c>
      <c r="X1238" s="71" t="str">
        <f t="shared" si="179"/>
        <v>Q2 2024</v>
      </c>
      <c r="Y1238" s="21">
        <f t="shared" si="174"/>
        <v>7680</v>
      </c>
      <c r="Z1238" s="21">
        <f t="shared" si="175"/>
        <v>4320</v>
      </c>
      <c r="AA1238" s="57">
        <f t="shared" si="176"/>
        <v>833921.94658753707</v>
      </c>
      <c r="AB1238" s="59">
        <f t="shared" si="177"/>
        <v>1.7777777777777777</v>
      </c>
      <c r="AC1238" s="61">
        <f t="shared" si="178"/>
        <v>1397</v>
      </c>
    </row>
    <row r="1239" spans="4:29">
      <c r="D1239" s="12">
        <v>1233</v>
      </c>
      <c r="E1239" s="36" t="s">
        <v>68</v>
      </c>
      <c r="F1239" s="16" t="s">
        <v>11</v>
      </c>
      <c r="G1239" s="14" t="s">
        <v>39</v>
      </c>
      <c r="H1239" s="13" t="s">
        <v>6</v>
      </c>
      <c r="I1239" s="13" t="s">
        <v>53</v>
      </c>
      <c r="J1239" s="13" t="s">
        <v>126</v>
      </c>
      <c r="K1239" s="13" t="s">
        <v>123</v>
      </c>
      <c r="L1239" s="14">
        <v>65</v>
      </c>
      <c r="M1239" s="14" t="s">
        <v>52</v>
      </c>
      <c r="N1239" s="31">
        <v>1000000</v>
      </c>
      <c r="O1239" s="14" t="s">
        <v>2</v>
      </c>
      <c r="P1239" s="14" t="s">
        <v>35</v>
      </c>
      <c r="Q1239" s="31">
        <v>10996.363636363636</v>
      </c>
      <c r="R1239" s="31">
        <v>1221.8181818181818</v>
      </c>
      <c r="S1239" s="30">
        <v>0.16040316600000001</v>
      </c>
      <c r="T1239" s="66">
        <f t="shared" si="171"/>
        <v>10.426205790000001</v>
      </c>
      <c r="U1239" s="66">
        <f t="shared" si="172"/>
        <v>0.18682701448421102</v>
      </c>
      <c r="V1239" s="38">
        <f t="shared" si="173"/>
        <v>0.39968490968683201</v>
      </c>
      <c r="W1239" s="54">
        <v>2.491752</v>
      </c>
      <c r="X1239" s="71" t="str">
        <f t="shared" si="179"/>
        <v>Q2 2024</v>
      </c>
      <c r="Y1239" s="21">
        <f t="shared" si="174"/>
        <v>7680</v>
      </c>
      <c r="Z1239" s="21">
        <f t="shared" si="175"/>
        <v>4320</v>
      </c>
      <c r="AA1239" s="57">
        <f t="shared" si="176"/>
        <v>1164733.9584569733</v>
      </c>
      <c r="AB1239" s="59">
        <f t="shared" si="177"/>
        <v>1.7777777777777777</v>
      </c>
      <c r="AC1239" s="61">
        <f t="shared" si="178"/>
        <v>1651</v>
      </c>
    </row>
    <row r="1240" spans="4:29">
      <c r="D1240" s="12">
        <v>1234</v>
      </c>
      <c r="E1240" s="36" t="s">
        <v>68</v>
      </c>
      <c r="F1240" s="16" t="s">
        <v>11</v>
      </c>
      <c r="G1240" s="14" t="s">
        <v>39</v>
      </c>
      <c r="H1240" s="13" t="s">
        <v>6</v>
      </c>
      <c r="I1240" s="13" t="s">
        <v>53</v>
      </c>
      <c r="J1240" s="13" t="s">
        <v>126</v>
      </c>
      <c r="K1240" s="13" t="s">
        <v>123</v>
      </c>
      <c r="L1240" s="14">
        <v>75</v>
      </c>
      <c r="M1240" s="14" t="s">
        <v>52</v>
      </c>
      <c r="N1240" s="31">
        <v>1000000</v>
      </c>
      <c r="O1240" s="14" t="s">
        <v>2</v>
      </c>
      <c r="P1240" s="14" t="s">
        <v>35</v>
      </c>
      <c r="Q1240" s="31">
        <v>15708.764159999995</v>
      </c>
      <c r="R1240" s="31">
        <v>1745.4182399999995</v>
      </c>
      <c r="S1240" s="30">
        <v>0.21421415399999999</v>
      </c>
      <c r="T1240" s="66">
        <f t="shared" si="171"/>
        <v>16.066061550000001</v>
      </c>
      <c r="U1240" s="66">
        <f t="shared" si="172"/>
        <v>0.33217788401085574</v>
      </c>
      <c r="V1240" s="38">
        <f t="shared" si="173"/>
        <v>0.53376854665780793</v>
      </c>
      <c r="W1240" s="54">
        <v>2.491752</v>
      </c>
      <c r="X1240" s="71" t="str">
        <f t="shared" si="179"/>
        <v>Q2 2024</v>
      </c>
      <c r="Y1240" s="21">
        <f t="shared" si="174"/>
        <v>7680</v>
      </c>
      <c r="Z1240" s="21">
        <f t="shared" si="175"/>
        <v>4320</v>
      </c>
      <c r="AA1240" s="57">
        <f t="shared" si="176"/>
        <v>1550681.3056379822</v>
      </c>
      <c r="AB1240" s="59">
        <f t="shared" si="177"/>
        <v>1.7777777777777777</v>
      </c>
      <c r="AC1240" s="61">
        <f t="shared" si="178"/>
        <v>1905</v>
      </c>
    </row>
    <row r="1241" spans="4:29">
      <c r="D1241" s="12">
        <v>1235</v>
      </c>
      <c r="E1241" s="36" t="s">
        <v>68</v>
      </c>
      <c r="F1241" s="16" t="s">
        <v>11</v>
      </c>
      <c r="G1241" s="14" t="s">
        <v>39</v>
      </c>
      <c r="H1241" s="13" t="s">
        <v>6</v>
      </c>
      <c r="I1241" s="13" t="s">
        <v>53</v>
      </c>
      <c r="J1241" s="13" t="s">
        <v>126</v>
      </c>
      <c r="K1241" s="13" t="s">
        <v>123</v>
      </c>
      <c r="L1241" s="14">
        <v>85</v>
      </c>
      <c r="M1241" s="14" t="s">
        <v>52</v>
      </c>
      <c r="N1241" s="31">
        <v>1000000</v>
      </c>
      <c r="O1241" s="14" t="s">
        <v>2</v>
      </c>
      <c r="P1241" s="14" t="s">
        <v>35</v>
      </c>
      <c r="Q1241" s="31">
        <v>19145.454545454544</v>
      </c>
      <c r="R1241" s="31">
        <v>2127.272727272727</v>
      </c>
      <c r="S1241" s="30">
        <v>0.15093625699999999</v>
      </c>
      <c r="T1241" s="66">
        <f t="shared" si="171"/>
        <v>12.829581845</v>
      </c>
      <c r="U1241" s="66">
        <f t="shared" si="172"/>
        <v>0.30062940119581966</v>
      </c>
      <c r="V1241" s="38">
        <f t="shared" si="173"/>
        <v>0.37609572025226395</v>
      </c>
      <c r="W1241" s="54">
        <v>2.491752</v>
      </c>
      <c r="X1241" s="71" t="str">
        <f t="shared" si="179"/>
        <v>Q2 2024</v>
      </c>
      <c r="Y1241" s="21">
        <f t="shared" si="174"/>
        <v>7680</v>
      </c>
      <c r="Z1241" s="21">
        <f t="shared" si="175"/>
        <v>4320</v>
      </c>
      <c r="AA1241" s="57">
        <f t="shared" si="176"/>
        <v>1991763.9881305636</v>
      </c>
      <c r="AB1241" s="59">
        <f t="shared" si="177"/>
        <v>1.7777777777777777</v>
      </c>
      <c r="AC1241" s="61">
        <f t="shared" si="178"/>
        <v>2159</v>
      </c>
    </row>
    <row r="1242" spans="4:29">
      <c r="D1242" s="12">
        <v>1236</v>
      </c>
      <c r="E1242" s="36" t="s">
        <v>68</v>
      </c>
      <c r="F1242" s="16" t="s">
        <v>11</v>
      </c>
      <c r="G1242" s="14" t="s">
        <v>39</v>
      </c>
      <c r="H1242" s="13" t="s">
        <v>6</v>
      </c>
      <c r="I1242" s="13" t="s">
        <v>53</v>
      </c>
      <c r="J1242" s="13" t="s">
        <v>124</v>
      </c>
      <c r="K1242" s="13" t="s">
        <v>123</v>
      </c>
      <c r="L1242" s="14">
        <v>98</v>
      </c>
      <c r="M1242" s="14" t="s">
        <v>52</v>
      </c>
      <c r="N1242" s="31">
        <v>1000000</v>
      </c>
      <c r="O1242" s="14" t="s">
        <v>2</v>
      </c>
      <c r="P1242" s="14" t="s">
        <v>35</v>
      </c>
      <c r="Q1242" s="31">
        <v>25000</v>
      </c>
      <c r="R1242" s="31">
        <v>2500</v>
      </c>
      <c r="S1242" s="30">
        <v>2.7777779999999998E-3</v>
      </c>
      <c r="T1242" s="66">
        <f t="shared" si="171"/>
        <v>0.272222244</v>
      </c>
      <c r="U1242" s="66">
        <f t="shared" si="172"/>
        <v>7.3544417040822896E-3</v>
      </c>
      <c r="V1242" s="38">
        <f t="shared" si="173"/>
        <v>6.9215338870559995E-3</v>
      </c>
      <c r="W1242" s="54">
        <v>2.491752</v>
      </c>
      <c r="X1242" s="71" t="str">
        <f t="shared" si="179"/>
        <v>Q2 2024</v>
      </c>
      <c r="Y1242" s="21">
        <f t="shared" si="174"/>
        <v>7680</v>
      </c>
      <c r="Z1242" s="21">
        <f t="shared" si="175"/>
        <v>4320</v>
      </c>
      <c r="AA1242" s="57">
        <f t="shared" si="176"/>
        <v>2647598.8016617205</v>
      </c>
      <c r="AB1242" s="59">
        <f t="shared" si="177"/>
        <v>1.7777777777777777</v>
      </c>
      <c r="AC1242" s="61">
        <f t="shared" si="178"/>
        <v>2489.1999999999998</v>
      </c>
    </row>
    <row r="1243" spans="4:29">
      <c r="D1243" s="12">
        <v>1237</v>
      </c>
      <c r="E1243" s="36" t="s">
        <v>68</v>
      </c>
      <c r="F1243" s="16" t="s">
        <v>11</v>
      </c>
      <c r="G1243" s="14" t="s">
        <v>39</v>
      </c>
      <c r="H1243" s="13" t="s">
        <v>6</v>
      </c>
      <c r="I1243" s="13" t="s">
        <v>111</v>
      </c>
      <c r="J1243" s="13" t="s">
        <v>226</v>
      </c>
      <c r="K1243" s="13"/>
      <c r="L1243" s="14">
        <v>55</v>
      </c>
      <c r="M1243" s="14" t="s">
        <v>15</v>
      </c>
      <c r="N1243" s="31">
        <v>1000000</v>
      </c>
      <c r="O1243" s="14" t="s">
        <v>2</v>
      </c>
      <c r="P1243" s="14" t="s">
        <v>35</v>
      </c>
      <c r="Q1243" s="31">
        <v>4096</v>
      </c>
      <c r="R1243" s="31">
        <v>1024</v>
      </c>
      <c r="S1243" s="30">
        <v>2.8907586999999998E-2</v>
      </c>
      <c r="T1243" s="66">
        <f t="shared" si="171"/>
        <v>1.5899172849999998</v>
      </c>
      <c r="U1243" s="66">
        <f t="shared" si="172"/>
        <v>2.410667122218858E-2</v>
      </c>
      <c r="V1243" s="38">
        <f t="shared" si="173"/>
        <v>7.2030537722424001E-2</v>
      </c>
      <c r="W1243" s="54">
        <v>2.491752</v>
      </c>
      <c r="X1243" s="71" t="str">
        <f t="shared" si="179"/>
        <v>Q2 2024</v>
      </c>
      <c r="Y1243" s="21">
        <f t="shared" si="174"/>
        <v>3840</v>
      </c>
      <c r="Z1243" s="21">
        <f t="shared" si="175"/>
        <v>2160</v>
      </c>
      <c r="AA1243" s="57">
        <f t="shared" si="176"/>
        <v>833921.94658753707</v>
      </c>
      <c r="AB1243" s="59">
        <f t="shared" si="177"/>
        <v>1.7777777777777777</v>
      </c>
      <c r="AC1243" s="61">
        <f t="shared" si="178"/>
        <v>1397</v>
      </c>
    </row>
    <row r="1244" spans="4:29">
      <c r="D1244" s="12">
        <v>1238</v>
      </c>
      <c r="E1244" s="36" t="s">
        <v>68</v>
      </c>
      <c r="F1244" s="16" t="s">
        <v>11</v>
      </c>
      <c r="G1244" s="14" t="s">
        <v>39</v>
      </c>
      <c r="H1244" s="13" t="s">
        <v>6</v>
      </c>
      <c r="I1244" s="13" t="s">
        <v>111</v>
      </c>
      <c r="J1244" s="13" t="s">
        <v>226</v>
      </c>
      <c r="K1244" s="13"/>
      <c r="L1244" s="14">
        <v>65</v>
      </c>
      <c r="M1244" s="14" t="s">
        <v>15</v>
      </c>
      <c r="N1244" s="31">
        <v>1000000</v>
      </c>
      <c r="O1244" s="14" t="s">
        <v>1</v>
      </c>
      <c r="P1244" s="14" t="s">
        <v>35</v>
      </c>
      <c r="Q1244" s="31">
        <v>6240</v>
      </c>
      <c r="R1244" s="31">
        <v>1560</v>
      </c>
      <c r="S1244" s="30">
        <v>0.21913411799999999</v>
      </c>
      <c r="T1244" s="66">
        <f t="shared" si="171"/>
        <v>14.243717669999999</v>
      </c>
      <c r="U1244" s="66">
        <f t="shared" si="172"/>
        <v>0.25523294869111746</v>
      </c>
      <c r="V1244" s="38">
        <f t="shared" si="173"/>
        <v>0.54602787679473597</v>
      </c>
      <c r="W1244" s="54">
        <v>2.491752</v>
      </c>
      <c r="X1244" s="71" t="str">
        <f t="shared" si="179"/>
        <v>Q2 2024</v>
      </c>
      <c r="Y1244" s="21">
        <f t="shared" si="174"/>
        <v>3840</v>
      </c>
      <c r="Z1244" s="21">
        <f t="shared" si="175"/>
        <v>2160</v>
      </c>
      <c r="AA1244" s="57">
        <f t="shared" si="176"/>
        <v>1164733.9584569733</v>
      </c>
      <c r="AB1244" s="59">
        <f t="shared" si="177"/>
        <v>1.7777777777777777</v>
      </c>
      <c r="AC1244" s="61">
        <f t="shared" si="178"/>
        <v>1651</v>
      </c>
    </row>
    <row r="1245" spans="4:29">
      <c r="D1245" s="12">
        <v>1239</v>
      </c>
      <c r="E1245" s="36" t="s">
        <v>68</v>
      </c>
      <c r="F1245" s="16" t="s">
        <v>11</v>
      </c>
      <c r="G1245" s="14" t="s">
        <v>39</v>
      </c>
      <c r="H1245" s="13" t="s">
        <v>6</v>
      </c>
      <c r="I1245" s="13" t="s">
        <v>111</v>
      </c>
      <c r="J1245" s="13" t="s">
        <v>226</v>
      </c>
      <c r="K1245" s="13"/>
      <c r="L1245" s="14">
        <v>75</v>
      </c>
      <c r="M1245" s="14" t="s">
        <v>15</v>
      </c>
      <c r="N1245" s="31">
        <v>1000000</v>
      </c>
      <c r="O1245" s="14" t="s">
        <v>1</v>
      </c>
      <c r="P1245" s="14" t="s">
        <v>35</v>
      </c>
      <c r="Q1245" s="31">
        <v>7680</v>
      </c>
      <c r="R1245" s="31">
        <v>1920</v>
      </c>
      <c r="S1245" s="30">
        <v>0.14027796100000001</v>
      </c>
      <c r="T1245" s="66">
        <f t="shared" si="171"/>
        <v>10.520847075000001</v>
      </c>
      <c r="U1245" s="66">
        <f t="shared" si="172"/>
        <v>0.21752641171571396</v>
      </c>
      <c r="V1245" s="38">
        <f t="shared" si="173"/>
        <v>0.34953788987767204</v>
      </c>
      <c r="W1245" s="54">
        <v>2.491752</v>
      </c>
      <c r="X1245" s="71" t="str">
        <f t="shared" si="179"/>
        <v>Q2 2024</v>
      </c>
      <c r="Y1245" s="21">
        <f t="shared" si="174"/>
        <v>3840</v>
      </c>
      <c r="Z1245" s="21">
        <f t="shared" si="175"/>
        <v>2160</v>
      </c>
      <c r="AA1245" s="57">
        <f t="shared" si="176"/>
        <v>1550681.3056379822</v>
      </c>
      <c r="AB1245" s="59">
        <f t="shared" si="177"/>
        <v>1.7777777777777777</v>
      </c>
      <c r="AC1245" s="61">
        <f t="shared" si="178"/>
        <v>1905</v>
      </c>
    </row>
    <row r="1246" spans="4:29">
      <c r="D1246" s="12">
        <v>1240</v>
      </c>
      <c r="E1246" s="36" t="s">
        <v>68</v>
      </c>
      <c r="F1246" s="16" t="s">
        <v>11</v>
      </c>
      <c r="G1246" s="14" t="s">
        <v>39</v>
      </c>
      <c r="H1246" s="13" t="s">
        <v>6</v>
      </c>
      <c r="I1246" s="13" t="s">
        <v>111</v>
      </c>
      <c r="J1246" s="13" t="s">
        <v>226</v>
      </c>
      <c r="K1246" s="13"/>
      <c r="L1246" s="14">
        <v>85</v>
      </c>
      <c r="M1246" s="14" t="s">
        <v>15</v>
      </c>
      <c r="N1246" s="31">
        <v>1000000</v>
      </c>
      <c r="O1246" s="14" t="s">
        <v>1</v>
      </c>
      <c r="P1246" s="14" t="s">
        <v>35</v>
      </c>
      <c r="Q1246" s="31">
        <v>11232</v>
      </c>
      <c r="R1246" s="31">
        <v>2808</v>
      </c>
      <c r="S1246" s="30">
        <v>0.13722127100000001</v>
      </c>
      <c r="T1246" s="66">
        <f t="shared" si="171"/>
        <v>11.663808035000001</v>
      </c>
      <c r="U1246" s="66">
        <f t="shared" si="172"/>
        <v>0.27331238598330487</v>
      </c>
      <c r="V1246" s="38">
        <f t="shared" si="173"/>
        <v>0.34192137645679199</v>
      </c>
      <c r="W1246" s="54">
        <v>2.491752</v>
      </c>
      <c r="X1246" s="71" t="str">
        <f t="shared" si="179"/>
        <v>Q2 2024</v>
      </c>
      <c r="Y1246" s="21">
        <f t="shared" si="174"/>
        <v>3840</v>
      </c>
      <c r="Z1246" s="21">
        <f t="shared" si="175"/>
        <v>2160</v>
      </c>
      <c r="AA1246" s="57">
        <f t="shared" si="176"/>
        <v>1991763.9881305636</v>
      </c>
      <c r="AB1246" s="59">
        <f t="shared" si="177"/>
        <v>1.7777777777777777</v>
      </c>
      <c r="AC1246" s="61">
        <f t="shared" si="178"/>
        <v>2159</v>
      </c>
    </row>
    <row r="1247" spans="4:29">
      <c r="D1247" s="12">
        <v>1241</v>
      </c>
      <c r="E1247" s="36" t="s">
        <v>68</v>
      </c>
      <c r="F1247" s="16" t="s">
        <v>11</v>
      </c>
      <c r="G1247" s="14" t="s">
        <v>39</v>
      </c>
      <c r="H1247" s="13" t="s">
        <v>6</v>
      </c>
      <c r="I1247" s="13" t="s">
        <v>36</v>
      </c>
      <c r="J1247" s="13" t="s">
        <v>50</v>
      </c>
      <c r="K1247" s="13" t="s">
        <v>123</v>
      </c>
      <c r="L1247" s="14">
        <v>55</v>
      </c>
      <c r="M1247" s="14" t="s">
        <v>15</v>
      </c>
      <c r="N1247" s="31">
        <v>1000000</v>
      </c>
      <c r="O1247" s="14" t="s">
        <v>1</v>
      </c>
      <c r="P1247" s="14" t="s">
        <v>35</v>
      </c>
      <c r="Q1247" s="31">
        <v>2048</v>
      </c>
      <c r="R1247" s="31">
        <v>128</v>
      </c>
      <c r="S1247" s="30">
        <v>0.20587084999999999</v>
      </c>
      <c r="T1247" s="66">
        <f t="shared" si="171"/>
        <v>11.32289675</v>
      </c>
      <c r="U1247" s="66">
        <f t="shared" si="172"/>
        <v>0.17168021997763086</v>
      </c>
      <c r="V1247" s="38">
        <f t="shared" si="173"/>
        <v>0.51297910222919996</v>
      </c>
      <c r="W1247" s="54">
        <v>2.491752</v>
      </c>
      <c r="X1247" s="71" t="str">
        <f t="shared" si="179"/>
        <v>Q2 2024</v>
      </c>
      <c r="Y1247" s="21">
        <f t="shared" si="174"/>
        <v>3840</v>
      </c>
      <c r="Z1247" s="21">
        <f t="shared" si="175"/>
        <v>2160</v>
      </c>
      <c r="AA1247" s="57">
        <f t="shared" si="176"/>
        <v>833921.94658753707</v>
      </c>
      <c r="AB1247" s="59">
        <f t="shared" si="177"/>
        <v>1.7777777777777777</v>
      </c>
      <c r="AC1247" s="61">
        <f t="shared" si="178"/>
        <v>1397</v>
      </c>
    </row>
    <row r="1248" spans="4:29">
      <c r="D1248" s="12">
        <v>1242</v>
      </c>
      <c r="E1248" s="36" t="s">
        <v>68</v>
      </c>
      <c r="F1248" s="16" t="s">
        <v>11</v>
      </c>
      <c r="G1248" s="14" t="s">
        <v>39</v>
      </c>
      <c r="H1248" s="13" t="s">
        <v>6</v>
      </c>
      <c r="I1248" s="13" t="s">
        <v>36</v>
      </c>
      <c r="J1248" s="13" t="s">
        <v>37</v>
      </c>
      <c r="K1248" s="13" t="s">
        <v>137</v>
      </c>
      <c r="L1248" s="14">
        <v>65</v>
      </c>
      <c r="M1248" s="14" t="s">
        <v>15</v>
      </c>
      <c r="N1248" s="31">
        <v>1000000</v>
      </c>
      <c r="O1248" s="14" t="s">
        <v>1</v>
      </c>
      <c r="P1248" s="14" t="s">
        <v>35</v>
      </c>
      <c r="Q1248" s="31">
        <v>2560</v>
      </c>
      <c r="R1248" s="31">
        <v>160</v>
      </c>
      <c r="S1248" s="30">
        <v>0.42499346399999999</v>
      </c>
      <c r="T1248" s="66">
        <f t="shared" si="171"/>
        <v>27.624575159999999</v>
      </c>
      <c r="U1248" s="66">
        <f t="shared" si="172"/>
        <v>0.49500431964306113</v>
      </c>
      <c r="V1248" s="38">
        <f t="shared" si="173"/>
        <v>1.0589783139089279</v>
      </c>
      <c r="W1248" s="54">
        <v>2.491752</v>
      </c>
      <c r="X1248" s="71" t="str">
        <f t="shared" si="179"/>
        <v>Q2 2024</v>
      </c>
      <c r="Y1248" s="21">
        <f t="shared" si="174"/>
        <v>3840</v>
      </c>
      <c r="Z1248" s="21">
        <f t="shared" si="175"/>
        <v>2160</v>
      </c>
      <c r="AA1248" s="57">
        <f t="shared" si="176"/>
        <v>1164733.9584569733</v>
      </c>
      <c r="AB1248" s="59">
        <f t="shared" si="177"/>
        <v>1.7777777777777777</v>
      </c>
      <c r="AC1248" s="61">
        <f t="shared" si="178"/>
        <v>1651</v>
      </c>
    </row>
    <row r="1249" spans="4:29">
      <c r="D1249" s="12">
        <v>1243</v>
      </c>
      <c r="E1249" s="36" t="s">
        <v>68</v>
      </c>
      <c r="F1249" s="16" t="s">
        <v>11</v>
      </c>
      <c r="G1249" s="14" t="s">
        <v>39</v>
      </c>
      <c r="H1249" s="13" t="s">
        <v>6</v>
      </c>
      <c r="I1249" s="13" t="s">
        <v>36</v>
      </c>
      <c r="J1249" s="13" t="s">
        <v>38</v>
      </c>
      <c r="K1249" s="13" t="s">
        <v>137</v>
      </c>
      <c r="L1249" s="14">
        <v>75</v>
      </c>
      <c r="M1249" s="14" t="s">
        <v>15</v>
      </c>
      <c r="N1249" s="31">
        <v>1000000</v>
      </c>
      <c r="O1249" s="14" t="s">
        <v>1</v>
      </c>
      <c r="P1249" s="14" t="s">
        <v>35</v>
      </c>
      <c r="Q1249" s="31">
        <v>3840</v>
      </c>
      <c r="R1249" s="31">
        <v>240</v>
      </c>
      <c r="S1249" s="30">
        <v>0.44925490200000001</v>
      </c>
      <c r="T1249" s="66">
        <f t="shared" si="171"/>
        <v>33.694117650000003</v>
      </c>
      <c r="U1249" s="66">
        <f t="shared" si="172"/>
        <v>0.69665117799762377</v>
      </c>
      <c r="V1249" s="38">
        <f t="shared" si="173"/>
        <v>1.1194318005683039</v>
      </c>
      <c r="W1249" s="54">
        <v>2.491752</v>
      </c>
      <c r="X1249" s="71" t="str">
        <f t="shared" si="179"/>
        <v>Q2 2024</v>
      </c>
      <c r="Y1249" s="21">
        <f t="shared" si="174"/>
        <v>3840</v>
      </c>
      <c r="Z1249" s="21">
        <f t="shared" si="175"/>
        <v>2160</v>
      </c>
      <c r="AA1249" s="57">
        <f t="shared" si="176"/>
        <v>1550681.3056379822</v>
      </c>
      <c r="AB1249" s="59">
        <f t="shared" si="177"/>
        <v>1.7777777777777777</v>
      </c>
      <c r="AC1249" s="61">
        <f t="shared" si="178"/>
        <v>1905</v>
      </c>
    </row>
    <row r="1250" spans="4:29">
      <c r="D1250" s="12">
        <v>1244</v>
      </c>
      <c r="E1250" s="36" t="s">
        <v>68</v>
      </c>
      <c r="F1250" s="16" t="s">
        <v>11</v>
      </c>
      <c r="G1250" s="14" t="s">
        <v>39</v>
      </c>
      <c r="H1250" s="13" t="s">
        <v>6</v>
      </c>
      <c r="I1250" s="13" t="s">
        <v>36</v>
      </c>
      <c r="J1250" s="13" t="s">
        <v>138</v>
      </c>
      <c r="K1250" s="13" t="s">
        <v>137</v>
      </c>
      <c r="L1250" s="14">
        <v>85</v>
      </c>
      <c r="M1250" s="14" t="s">
        <v>15</v>
      </c>
      <c r="N1250" s="31">
        <v>1000000</v>
      </c>
      <c r="O1250" s="14" t="s">
        <v>1</v>
      </c>
      <c r="P1250" s="14" t="s">
        <v>35</v>
      </c>
      <c r="Q1250" s="31">
        <v>7168</v>
      </c>
      <c r="R1250" s="31">
        <v>448</v>
      </c>
      <c r="S1250" s="30">
        <v>0.830176209</v>
      </c>
      <c r="T1250" s="66">
        <f t="shared" si="171"/>
        <v>70.564977764999995</v>
      </c>
      <c r="U1250" s="66">
        <f t="shared" si="172"/>
        <v>1.6535150768889524</v>
      </c>
      <c r="V1250" s="38">
        <f t="shared" si="173"/>
        <v>2.0685932291281679</v>
      </c>
      <c r="W1250" s="54">
        <v>2.491752</v>
      </c>
      <c r="X1250" s="71" t="str">
        <f t="shared" si="179"/>
        <v>Q2 2024</v>
      </c>
      <c r="Y1250" s="21">
        <f t="shared" si="174"/>
        <v>3840</v>
      </c>
      <c r="Z1250" s="21">
        <f t="shared" si="175"/>
        <v>2160</v>
      </c>
      <c r="AA1250" s="57">
        <f t="shared" si="176"/>
        <v>1991763.9881305636</v>
      </c>
      <c r="AB1250" s="59">
        <f t="shared" si="177"/>
        <v>1.7777777777777777</v>
      </c>
      <c r="AC1250" s="61">
        <f t="shared" si="178"/>
        <v>2159</v>
      </c>
    </row>
    <row r="1251" spans="4:29">
      <c r="D1251" s="12">
        <v>1245</v>
      </c>
      <c r="E1251" s="36" t="s">
        <v>68</v>
      </c>
      <c r="F1251" s="16" t="s">
        <v>11</v>
      </c>
      <c r="G1251" s="14" t="s">
        <v>39</v>
      </c>
      <c r="H1251" s="13" t="s">
        <v>6</v>
      </c>
      <c r="I1251" s="13" t="s">
        <v>36</v>
      </c>
      <c r="J1251" s="13"/>
      <c r="K1251" s="13" t="s">
        <v>123</v>
      </c>
      <c r="L1251" s="14">
        <v>98</v>
      </c>
      <c r="M1251" s="14" t="s">
        <v>15</v>
      </c>
      <c r="N1251" s="31">
        <v>1000000</v>
      </c>
      <c r="O1251" s="14" t="s">
        <v>1</v>
      </c>
      <c r="P1251" s="14" t="s">
        <v>35</v>
      </c>
      <c r="Q1251" s="31">
        <v>5120</v>
      </c>
      <c r="R1251" s="31">
        <v>320</v>
      </c>
      <c r="S1251" s="30">
        <v>0.17066666699999999</v>
      </c>
      <c r="T1251" s="66">
        <f t="shared" si="171"/>
        <v>16.725333366000001</v>
      </c>
      <c r="U1251" s="66">
        <f t="shared" si="172"/>
        <v>0.45185686303279993</v>
      </c>
      <c r="V1251" s="38">
        <f t="shared" si="173"/>
        <v>0.42525900883058398</v>
      </c>
      <c r="W1251" s="54">
        <v>2.491752</v>
      </c>
      <c r="X1251" s="71" t="str">
        <f t="shared" si="179"/>
        <v>Q2 2024</v>
      </c>
      <c r="Y1251" s="21">
        <f t="shared" si="174"/>
        <v>3840</v>
      </c>
      <c r="Z1251" s="21">
        <f t="shared" si="175"/>
        <v>2160</v>
      </c>
      <c r="AA1251" s="57">
        <f t="shared" si="176"/>
        <v>2647598.8016617205</v>
      </c>
      <c r="AB1251" s="59">
        <f t="shared" si="177"/>
        <v>1.7777777777777777</v>
      </c>
      <c r="AC1251" s="61">
        <f t="shared" si="178"/>
        <v>2489.1999999999998</v>
      </c>
    </row>
    <row r="1252" spans="4:29">
      <c r="D1252" s="12">
        <v>1246</v>
      </c>
      <c r="E1252" s="36" t="s">
        <v>68</v>
      </c>
      <c r="F1252" s="16" t="s">
        <v>11</v>
      </c>
      <c r="G1252" s="14" t="s">
        <v>39</v>
      </c>
      <c r="H1252" s="13" t="s">
        <v>6</v>
      </c>
      <c r="I1252" s="13" t="s">
        <v>36</v>
      </c>
      <c r="J1252" s="13"/>
      <c r="K1252" s="13" t="s">
        <v>123</v>
      </c>
      <c r="L1252" s="14">
        <v>115</v>
      </c>
      <c r="M1252" s="14" t="s">
        <v>15</v>
      </c>
      <c r="N1252" s="31">
        <v>1000000</v>
      </c>
      <c r="O1252" s="14" t="s">
        <v>2</v>
      </c>
      <c r="P1252" s="14" t="s">
        <v>35</v>
      </c>
      <c r="Q1252" s="31">
        <v>21040</v>
      </c>
      <c r="R1252" s="31">
        <v>5260</v>
      </c>
      <c r="S1252" s="30">
        <v>6.3257516E-2</v>
      </c>
      <c r="T1252" s="66">
        <f t="shared" si="171"/>
        <v>7.2746143400000003</v>
      </c>
      <c r="U1252" s="66">
        <f t="shared" si="172"/>
        <v>0.23062577301650819</v>
      </c>
      <c r="V1252" s="38">
        <f t="shared" si="173"/>
        <v>0.15762204200803201</v>
      </c>
      <c r="W1252" s="54">
        <v>2.491752</v>
      </c>
      <c r="X1252" s="71" t="str">
        <f t="shared" si="179"/>
        <v>Q2 2024</v>
      </c>
      <c r="Y1252" s="21">
        <f t="shared" si="174"/>
        <v>3840</v>
      </c>
      <c r="Z1252" s="21">
        <f t="shared" si="175"/>
        <v>2160</v>
      </c>
      <c r="AA1252" s="57">
        <f t="shared" si="176"/>
        <v>3645824.047477745</v>
      </c>
      <c r="AB1252" s="59">
        <f t="shared" si="177"/>
        <v>1.7777777777777777</v>
      </c>
      <c r="AC1252" s="61">
        <f t="shared" si="178"/>
        <v>2921</v>
      </c>
    </row>
    <row r="1253" spans="4:29">
      <c r="D1253" s="12">
        <v>1247</v>
      </c>
      <c r="E1253" s="36" t="s">
        <v>68</v>
      </c>
      <c r="F1253" s="16" t="s">
        <v>11</v>
      </c>
      <c r="G1253" s="14" t="s">
        <v>39</v>
      </c>
      <c r="H1253" s="13" t="s">
        <v>6</v>
      </c>
      <c r="I1253" s="13" t="s">
        <v>58</v>
      </c>
      <c r="J1253" s="13"/>
      <c r="K1253" s="13" t="s">
        <v>123</v>
      </c>
      <c r="L1253" s="14">
        <v>55</v>
      </c>
      <c r="M1253" s="14" t="s">
        <v>15</v>
      </c>
      <c r="N1253" s="31">
        <v>1000000</v>
      </c>
      <c r="O1253" s="14" t="s">
        <v>1</v>
      </c>
      <c r="P1253" s="14" t="s">
        <v>35</v>
      </c>
      <c r="Q1253" s="31">
        <v>2000</v>
      </c>
      <c r="R1253" s="31">
        <v>160</v>
      </c>
      <c r="S1253" s="30">
        <v>4.2875816999999997E-2</v>
      </c>
      <c r="T1253" s="66">
        <f t="shared" si="171"/>
        <v>2.3581699349999998</v>
      </c>
      <c r="U1253" s="66">
        <f t="shared" si="172"/>
        <v>3.5755084774171011E-2</v>
      </c>
      <c r="V1253" s="38">
        <f t="shared" si="173"/>
        <v>0.10683590276138399</v>
      </c>
      <c r="W1253" s="54">
        <v>2.491752</v>
      </c>
      <c r="X1253" s="71" t="str">
        <f t="shared" si="179"/>
        <v>Q2 2024</v>
      </c>
      <c r="Y1253" s="21">
        <f t="shared" si="174"/>
        <v>3840</v>
      </c>
      <c r="Z1253" s="21">
        <f t="shared" si="175"/>
        <v>2160</v>
      </c>
      <c r="AA1253" s="57">
        <f t="shared" si="176"/>
        <v>833921.94658753707</v>
      </c>
      <c r="AB1253" s="59">
        <f t="shared" si="177"/>
        <v>1.7777777777777777</v>
      </c>
      <c r="AC1253" s="61">
        <f t="shared" si="178"/>
        <v>1397</v>
      </c>
    </row>
    <row r="1254" spans="4:29">
      <c r="D1254" s="12">
        <v>1248</v>
      </c>
      <c r="E1254" s="36" t="s">
        <v>68</v>
      </c>
      <c r="F1254" s="16" t="s">
        <v>11</v>
      </c>
      <c r="G1254" s="14" t="s">
        <v>39</v>
      </c>
      <c r="H1254" s="13" t="s">
        <v>6</v>
      </c>
      <c r="I1254" s="13" t="s">
        <v>58</v>
      </c>
      <c r="J1254" s="13"/>
      <c r="K1254" s="13" t="s">
        <v>123</v>
      </c>
      <c r="L1254" s="14">
        <v>65</v>
      </c>
      <c r="M1254" s="14" t="s">
        <v>15</v>
      </c>
      <c r="N1254" s="31">
        <v>1000000</v>
      </c>
      <c r="O1254" s="14" t="s">
        <v>1</v>
      </c>
      <c r="P1254" s="14" t="s">
        <v>35</v>
      </c>
      <c r="Q1254" s="31">
        <v>2560</v>
      </c>
      <c r="R1254" s="31">
        <v>160</v>
      </c>
      <c r="S1254" s="30">
        <v>0.104407843</v>
      </c>
      <c r="T1254" s="66">
        <f t="shared" si="171"/>
        <v>6.7865097949999997</v>
      </c>
      <c r="U1254" s="66">
        <f t="shared" si="172"/>
        <v>0.12160736027134419</v>
      </c>
      <c r="V1254" s="38">
        <f t="shared" si="173"/>
        <v>0.26015845161093598</v>
      </c>
      <c r="W1254" s="54">
        <v>2.491752</v>
      </c>
      <c r="X1254" s="71" t="str">
        <f t="shared" si="179"/>
        <v>Q2 2024</v>
      </c>
      <c r="Y1254" s="21">
        <f t="shared" si="174"/>
        <v>3840</v>
      </c>
      <c r="Z1254" s="21">
        <f t="shared" si="175"/>
        <v>2160</v>
      </c>
      <c r="AA1254" s="57">
        <f t="shared" si="176"/>
        <v>1164733.9584569733</v>
      </c>
      <c r="AB1254" s="59">
        <f t="shared" si="177"/>
        <v>1.7777777777777777</v>
      </c>
      <c r="AC1254" s="61">
        <f t="shared" si="178"/>
        <v>1651</v>
      </c>
    </row>
    <row r="1255" spans="4:29">
      <c r="D1255" s="12">
        <v>1249</v>
      </c>
      <c r="E1255" s="36" t="s">
        <v>68</v>
      </c>
      <c r="F1255" s="16" t="s">
        <v>11</v>
      </c>
      <c r="G1255" s="14" t="s">
        <v>39</v>
      </c>
      <c r="H1255" s="13" t="s">
        <v>6</v>
      </c>
      <c r="I1255" s="13" t="s">
        <v>58</v>
      </c>
      <c r="J1255" s="13" t="s">
        <v>59</v>
      </c>
      <c r="K1255" s="13" t="s">
        <v>123</v>
      </c>
      <c r="L1255" s="14">
        <v>75</v>
      </c>
      <c r="M1255" s="14" t="s">
        <v>15</v>
      </c>
      <c r="N1255" s="31">
        <v>1000000</v>
      </c>
      <c r="O1255" s="14" t="s">
        <v>1</v>
      </c>
      <c r="P1255" s="14" t="s">
        <v>35</v>
      </c>
      <c r="Q1255" s="31">
        <v>4000</v>
      </c>
      <c r="R1255" s="31">
        <v>252</v>
      </c>
      <c r="S1255" s="30">
        <v>0.13960784300000001</v>
      </c>
      <c r="T1255" s="66">
        <f t="shared" si="171"/>
        <v>10.470588225</v>
      </c>
      <c r="U1255" s="66">
        <f t="shared" si="172"/>
        <v>0.21648727226054243</v>
      </c>
      <c r="V1255" s="38">
        <f t="shared" si="173"/>
        <v>0.34786812201093603</v>
      </c>
      <c r="W1255" s="54">
        <v>2.491752</v>
      </c>
      <c r="X1255" s="71" t="str">
        <f t="shared" si="179"/>
        <v>Q2 2024</v>
      </c>
      <c r="Y1255" s="21">
        <f t="shared" si="174"/>
        <v>3840</v>
      </c>
      <c r="Z1255" s="21">
        <f t="shared" si="175"/>
        <v>2160</v>
      </c>
      <c r="AA1255" s="57">
        <f t="shared" si="176"/>
        <v>1550681.3056379822</v>
      </c>
      <c r="AB1255" s="59">
        <f t="shared" si="177"/>
        <v>1.7777777777777777</v>
      </c>
      <c r="AC1255" s="61">
        <f t="shared" si="178"/>
        <v>1905</v>
      </c>
    </row>
    <row r="1256" spans="4:29">
      <c r="D1256" s="12">
        <v>1250</v>
      </c>
      <c r="E1256" s="36" t="s">
        <v>68</v>
      </c>
      <c r="F1256" s="16" t="s">
        <v>11</v>
      </c>
      <c r="G1256" s="14" t="s">
        <v>39</v>
      </c>
      <c r="H1256" s="13" t="s">
        <v>6</v>
      </c>
      <c r="I1256" s="13" t="s">
        <v>58</v>
      </c>
      <c r="J1256" s="13"/>
      <c r="K1256" s="13" t="s">
        <v>123</v>
      </c>
      <c r="L1256" s="14">
        <v>85</v>
      </c>
      <c r="M1256" s="14" t="s">
        <v>15</v>
      </c>
      <c r="N1256" s="31">
        <v>1000000</v>
      </c>
      <c r="O1256" s="14" t="s">
        <v>1</v>
      </c>
      <c r="P1256" s="14" t="s">
        <v>35</v>
      </c>
      <c r="Q1256" s="31">
        <v>4800</v>
      </c>
      <c r="R1256" s="31">
        <v>300</v>
      </c>
      <c r="S1256" s="30">
        <v>8.1568630000000003E-3</v>
      </c>
      <c r="T1256" s="66">
        <f t="shared" si="171"/>
        <v>0.69333335500000004</v>
      </c>
      <c r="U1256" s="66">
        <f t="shared" si="172"/>
        <v>1.6246545979514634E-2</v>
      </c>
      <c r="V1256" s="38">
        <f t="shared" si="173"/>
        <v>2.0324879693976002E-2</v>
      </c>
      <c r="W1256" s="54">
        <v>2.491752</v>
      </c>
      <c r="X1256" s="71" t="str">
        <f t="shared" si="179"/>
        <v>Q2 2024</v>
      </c>
      <c r="Y1256" s="21">
        <f t="shared" si="174"/>
        <v>3840</v>
      </c>
      <c r="Z1256" s="21">
        <f t="shared" si="175"/>
        <v>2160</v>
      </c>
      <c r="AA1256" s="57">
        <f t="shared" si="176"/>
        <v>1991763.9881305636</v>
      </c>
      <c r="AB1256" s="59">
        <f t="shared" si="177"/>
        <v>1.7777777777777777</v>
      </c>
      <c r="AC1256" s="61">
        <f t="shared" si="178"/>
        <v>2159</v>
      </c>
    </row>
    <row r="1257" spans="4:29">
      <c r="D1257" s="12">
        <v>1251</v>
      </c>
      <c r="E1257" s="36" t="s">
        <v>68</v>
      </c>
      <c r="F1257" s="16" t="s">
        <v>11</v>
      </c>
      <c r="G1257" s="14" t="s">
        <v>39</v>
      </c>
      <c r="H1257" s="13" t="s">
        <v>6</v>
      </c>
      <c r="I1257" s="13" t="s">
        <v>58</v>
      </c>
      <c r="J1257" s="13"/>
      <c r="K1257" s="13" t="s">
        <v>123</v>
      </c>
      <c r="L1257" s="14">
        <v>86</v>
      </c>
      <c r="M1257" s="14" t="s">
        <v>15</v>
      </c>
      <c r="N1257" s="31">
        <v>1000000</v>
      </c>
      <c r="O1257" s="14" t="s">
        <v>1</v>
      </c>
      <c r="P1257" s="14" t="s">
        <v>35</v>
      </c>
      <c r="Q1257" s="31">
        <v>8000</v>
      </c>
      <c r="R1257" s="31">
        <v>576</v>
      </c>
      <c r="S1257" s="30">
        <v>6.2745097999999999E-2</v>
      </c>
      <c r="T1257" s="66">
        <f t="shared" si="171"/>
        <v>5.396078428</v>
      </c>
      <c r="U1257" s="66">
        <f t="shared" si="172"/>
        <v>0.12793127520298939</v>
      </c>
      <c r="V1257" s="38">
        <f t="shared" si="173"/>
        <v>0.15634522343169599</v>
      </c>
      <c r="W1257" s="54">
        <v>2.491752</v>
      </c>
      <c r="X1257" s="71" t="str">
        <f t="shared" si="179"/>
        <v>Q2 2024</v>
      </c>
      <c r="Y1257" s="21">
        <f t="shared" si="174"/>
        <v>3840</v>
      </c>
      <c r="Z1257" s="21">
        <f t="shared" si="175"/>
        <v>2160</v>
      </c>
      <c r="AA1257" s="57">
        <f t="shared" si="176"/>
        <v>2038904.6998219588</v>
      </c>
      <c r="AB1257" s="59">
        <f t="shared" si="177"/>
        <v>1.7777777777777777</v>
      </c>
      <c r="AC1257" s="61">
        <f t="shared" si="178"/>
        <v>2184.4</v>
      </c>
    </row>
    <row r="1258" spans="4:29">
      <c r="D1258" s="12">
        <v>1252</v>
      </c>
      <c r="E1258" s="36" t="s">
        <v>68</v>
      </c>
      <c r="F1258" s="16" t="s">
        <v>11</v>
      </c>
      <c r="G1258" s="14" t="s">
        <v>39</v>
      </c>
      <c r="H1258" s="13" t="s">
        <v>6</v>
      </c>
      <c r="I1258" s="13" t="s">
        <v>58</v>
      </c>
      <c r="J1258" s="13"/>
      <c r="K1258" s="13" t="s">
        <v>123</v>
      </c>
      <c r="L1258" s="14">
        <v>100</v>
      </c>
      <c r="M1258" s="14" t="s">
        <v>15</v>
      </c>
      <c r="N1258" s="31">
        <v>1000000</v>
      </c>
      <c r="O1258" s="14" t="s">
        <v>1</v>
      </c>
      <c r="P1258" s="14" t="s">
        <v>35</v>
      </c>
      <c r="Q1258" s="31">
        <v>9600</v>
      </c>
      <c r="R1258" s="31">
        <v>600</v>
      </c>
      <c r="S1258" s="30">
        <v>0.192</v>
      </c>
      <c r="T1258" s="66">
        <f t="shared" si="171"/>
        <v>19.2</v>
      </c>
      <c r="U1258" s="66">
        <f t="shared" si="172"/>
        <v>0.529299218991098</v>
      </c>
      <c r="V1258" s="38">
        <f t="shared" si="173"/>
        <v>0.47841638400000003</v>
      </c>
      <c r="W1258" s="54">
        <v>2.491752</v>
      </c>
      <c r="X1258" s="71" t="str">
        <f t="shared" si="179"/>
        <v>Q2 2024</v>
      </c>
      <c r="Y1258" s="21">
        <f t="shared" si="174"/>
        <v>3840</v>
      </c>
      <c r="Z1258" s="21">
        <f t="shared" si="175"/>
        <v>2160</v>
      </c>
      <c r="AA1258" s="57">
        <f t="shared" si="176"/>
        <v>2756766.765578635</v>
      </c>
      <c r="AB1258" s="59">
        <f t="shared" si="177"/>
        <v>1.7777777777777777</v>
      </c>
      <c r="AC1258" s="61">
        <f t="shared" si="178"/>
        <v>2540</v>
      </c>
    </row>
    <row r="1259" spans="4:29">
      <c r="D1259" s="12">
        <v>1253</v>
      </c>
      <c r="E1259" s="36" t="s">
        <v>68</v>
      </c>
      <c r="F1259" s="16" t="s">
        <v>11</v>
      </c>
      <c r="G1259" s="14" t="s">
        <v>39</v>
      </c>
      <c r="H1259" s="13" t="s">
        <v>6</v>
      </c>
      <c r="I1259" s="13" t="s">
        <v>139</v>
      </c>
      <c r="J1259" s="13"/>
      <c r="K1259" s="13" t="s">
        <v>123</v>
      </c>
      <c r="L1259" s="14">
        <v>65</v>
      </c>
      <c r="M1259" s="14" t="s">
        <v>15</v>
      </c>
      <c r="N1259" s="31">
        <v>1000000</v>
      </c>
      <c r="O1259" s="14" t="s">
        <v>1</v>
      </c>
      <c r="P1259" s="14" t="s">
        <v>35</v>
      </c>
      <c r="Q1259" s="31">
        <v>9216</v>
      </c>
      <c r="R1259" s="31">
        <v>576</v>
      </c>
      <c r="S1259" s="30">
        <v>6.1440000000000002E-2</v>
      </c>
      <c r="T1259" s="66">
        <f t="shared" si="171"/>
        <v>3.9936000000000003</v>
      </c>
      <c r="U1259" s="66">
        <f t="shared" si="172"/>
        <v>7.1561254407596434E-2</v>
      </c>
      <c r="V1259" s="38">
        <f t="shared" si="173"/>
        <v>0.15309324288000001</v>
      </c>
      <c r="W1259" s="54">
        <v>2.491752</v>
      </c>
      <c r="X1259" s="71" t="str">
        <f t="shared" si="179"/>
        <v>Q2 2024</v>
      </c>
      <c r="Y1259" s="21">
        <f t="shared" si="174"/>
        <v>3840</v>
      </c>
      <c r="Z1259" s="21">
        <f t="shared" si="175"/>
        <v>2160</v>
      </c>
      <c r="AA1259" s="57">
        <f t="shared" si="176"/>
        <v>1164733.9584569733</v>
      </c>
      <c r="AB1259" s="59">
        <f t="shared" si="177"/>
        <v>1.7777777777777777</v>
      </c>
      <c r="AC1259" s="61">
        <f t="shared" si="178"/>
        <v>1651</v>
      </c>
    </row>
    <row r="1260" spans="4:29">
      <c r="D1260" s="12">
        <v>1254</v>
      </c>
      <c r="E1260" s="36" t="s">
        <v>68</v>
      </c>
      <c r="F1260" s="16" t="s">
        <v>11</v>
      </c>
      <c r="G1260" s="14" t="s">
        <v>39</v>
      </c>
      <c r="H1260" s="13" t="s">
        <v>6</v>
      </c>
      <c r="I1260" s="13" t="s">
        <v>139</v>
      </c>
      <c r="J1260" s="13"/>
      <c r="K1260" s="13" t="s">
        <v>123</v>
      </c>
      <c r="L1260" s="14">
        <v>75</v>
      </c>
      <c r="M1260" s="14" t="s">
        <v>15</v>
      </c>
      <c r="N1260" s="31">
        <v>1000000</v>
      </c>
      <c r="O1260" s="14" t="s">
        <v>1</v>
      </c>
      <c r="P1260" s="14" t="s">
        <v>35</v>
      </c>
      <c r="Q1260" s="31">
        <v>9600</v>
      </c>
      <c r="R1260" s="31">
        <v>600</v>
      </c>
      <c r="S1260" s="30">
        <v>0.110431373</v>
      </c>
      <c r="T1260" s="66">
        <f t="shared" si="171"/>
        <v>8.2823529750000002</v>
      </c>
      <c r="U1260" s="66">
        <f t="shared" si="172"/>
        <v>0.17124386566703501</v>
      </c>
      <c r="V1260" s="38">
        <f t="shared" si="173"/>
        <v>0.275167594535496</v>
      </c>
      <c r="W1260" s="54">
        <v>2.491752</v>
      </c>
      <c r="X1260" s="71" t="str">
        <f t="shared" si="179"/>
        <v>Q2 2024</v>
      </c>
      <c r="Y1260" s="21">
        <f t="shared" si="174"/>
        <v>3840</v>
      </c>
      <c r="Z1260" s="21">
        <f t="shared" si="175"/>
        <v>2160</v>
      </c>
      <c r="AA1260" s="57">
        <f t="shared" si="176"/>
        <v>1550681.3056379822</v>
      </c>
      <c r="AB1260" s="59">
        <f t="shared" si="177"/>
        <v>1.7777777777777777</v>
      </c>
      <c r="AC1260" s="61">
        <f t="shared" si="178"/>
        <v>1905</v>
      </c>
    </row>
    <row r="1261" spans="4:29">
      <c r="D1261" s="12">
        <v>1255</v>
      </c>
      <c r="E1261" s="36" t="s">
        <v>68</v>
      </c>
      <c r="F1261" s="16" t="s">
        <v>11</v>
      </c>
      <c r="G1261" s="14" t="s">
        <v>39</v>
      </c>
      <c r="H1261" s="13" t="s">
        <v>6</v>
      </c>
      <c r="I1261" s="13" t="s">
        <v>139</v>
      </c>
      <c r="J1261" s="13"/>
      <c r="K1261" s="13" t="s">
        <v>123</v>
      </c>
      <c r="L1261" s="14">
        <v>85</v>
      </c>
      <c r="M1261" s="14" t="s">
        <v>15</v>
      </c>
      <c r="N1261" s="31">
        <v>1000000</v>
      </c>
      <c r="O1261" s="14" t="s">
        <v>1</v>
      </c>
      <c r="P1261" s="14" t="s">
        <v>35</v>
      </c>
      <c r="Q1261" s="31">
        <v>16000</v>
      </c>
      <c r="R1261" s="31">
        <v>1000</v>
      </c>
      <c r="S1261" s="30">
        <v>0.11712418300000001</v>
      </c>
      <c r="T1261" s="66">
        <f t="shared" si="171"/>
        <v>9.9555555550000001</v>
      </c>
      <c r="U1261" s="66">
        <f t="shared" si="172"/>
        <v>0.23328372983861398</v>
      </c>
      <c r="V1261" s="38">
        <f t="shared" si="173"/>
        <v>0.29184441723861604</v>
      </c>
      <c r="W1261" s="54">
        <v>2.491752</v>
      </c>
      <c r="X1261" s="71" t="str">
        <f t="shared" si="179"/>
        <v>Q2 2024</v>
      </c>
      <c r="Y1261" s="21">
        <f t="shared" si="174"/>
        <v>3840</v>
      </c>
      <c r="Z1261" s="21">
        <f t="shared" si="175"/>
        <v>2160</v>
      </c>
      <c r="AA1261" s="57">
        <f t="shared" si="176"/>
        <v>1991763.9881305636</v>
      </c>
      <c r="AB1261" s="59">
        <f t="shared" si="177"/>
        <v>1.7777777777777777</v>
      </c>
      <c r="AC1261" s="61">
        <f t="shared" si="178"/>
        <v>2159</v>
      </c>
    </row>
    <row r="1262" spans="4:29">
      <c r="D1262" s="12">
        <v>1256</v>
      </c>
      <c r="E1262" s="36" t="s">
        <v>68</v>
      </c>
      <c r="F1262" s="16" t="s">
        <v>11</v>
      </c>
      <c r="G1262" s="14" t="s">
        <v>39</v>
      </c>
      <c r="H1262" s="13" t="s">
        <v>6</v>
      </c>
      <c r="I1262" s="13" t="s">
        <v>139</v>
      </c>
      <c r="J1262" s="13"/>
      <c r="K1262" s="13" t="s">
        <v>123</v>
      </c>
      <c r="L1262" s="14">
        <v>86</v>
      </c>
      <c r="M1262" s="14" t="s">
        <v>15</v>
      </c>
      <c r="N1262" s="31">
        <v>1000000</v>
      </c>
      <c r="O1262" s="14" t="s">
        <v>1</v>
      </c>
      <c r="P1262" s="14" t="s">
        <v>35</v>
      </c>
      <c r="Q1262" s="31">
        <v>16000</v>
      </c>
      <c r="R1262" s="31">
        <v>1000</v>
      </c>
      <c r="S1262" s="30">
        <v>2.5098038999999999E-2</v>
      </c>
      <c r="T1262" s="66">
        <f t="shared" si="171"/>
        <v>2.1584313539999997</v>
      </c>
      <c r="U1262" s="66">
        <f t="shared" si="172"/>
        <v>5.1172509673414808E-2</v>
      </c>
      <c r="V1262" s="38">
        <f t="shared" si="173"/>
        <v>6.2538088874327991E-2</v>
      </c>
      <c r="W1262" s="54">
        <v>2.491752</v>
      </c>
      <c r="X1262" s="71" t="str">
        <f t="shared" si="179"/>
        <v>Q2 2024</v>
      </c>
      <c r="Y1262" s="21">
        <f t="shared" si="174"/>
        <v>3840</v>
      </c>
      <c r="Z1262" s="21">
        <f t="shared" si="175"/>
        <v>2160</v>
      </c>
      <c r="AA1262" s="57">
        <f t="shared" si="176"/>
        <v>2038904.6998219588</v>
      </c>
      <c r="AB1262" s="59">
        <f t="shared" si="177"/>
        <v>1.7777777777777777</v>
      </c>
      <c r="AC1262" s="61">
        <f t="shared" si="178"/>
        <v>2184.4</v>
      </c>
    </row>
    <row r="1263" spans="4:29">
      <c r="D1263" s="12">
        <v>1257</v>
      </c>
      <c r="E1263" s="36" t="s">
        <v>68</v>
      </c>
      <c r="F1263" s="16" t="s">
        <v>11</v>
      </c>
      <c r="G1263" s="14" t="s">
        <v>39</v>
      </c>
      <c r="H1263" s="13" t="s">
        <v>6</v>
      </c>
      <c r="I1263" s="13" t="s">
        <v>139</v>
      </c>
      <c r="J1263" s="13"/>
      <c r="K1263" s="13" t="s">
        <v>123</v>
      </c>
      <c r="L1263" s="14">
        <v>98</v>
      </c>
      <c r="M1263" s="14" t="s">
        <v>15</v>
      </c>
      <c r="N1263" s="31">
        <v>1000000</v>
      </c>
      <c r="O1263" s="14" t="s">
        <v>1</v>
      </c>
      <c r="P1263" s="14" t="s">
        <v>35</v>
      </c>
      <c r="Q1263" s="31">
        <v>19200</v>
      </c>
      <c r="R1263" s="31">
        <v>1200</v>
      </c>
      <c r="S1263" s="30">
        <v>4.2666666999999998E-2</v>
      </c>
      <c r="T1263" s="66">
        <f t="shared" si="171"/>
        <v>4.1813333659999996</v>
      </c>
      <c r="U1263" s="66">
        <f t="shared" si="172"/>
        <v>0.11296421642009968</v>
      </c>
      <c r="V1263" s="38">
        <f t="shared" si="173"/>
        <v>0.10631475283058399</v>
      </c>
      <c r="W1263" s="54">
        <v>2.491752</v>
      </c>
      <c r="X1263" s="71" t="str">
        <f t="shared" si="179"/>
        <v>Q2 2024</v>
      </c>
      <c r="Y1263" s="21">
        <f t="shared" si="174"/>
        <v>3840</v>
      </c>
      <c r="Z1263" s="21">
        <f t="shared" si="175"/>
        <v>2160</v>
      </c>
      <c r="AA1263" s="57">
        <f t="shared" si="176"/>
        <v>2647598.8016617205</v>
      </c>
      <c r="AB1263" s="59">
        <f t="shared" si="177"/>
        <v>1.7777777777777777</v>
      </c>
      <c r="AC1263" s="61">
        <f t="shared" si="178"/>
        <v>2489.1999999999998</v>
      </c>
    </row>
    <row r="1264" spans="4:29">
      <c r="D1264" s="12">
        <v>1258</v>
      </c>
      <c r="E1264" s="36" t="s">
        <v>68</v>
      </c>
      <c r="F1264" s="16" t="s">
        <v>11</v>
      </c>
      <c r="G1264" s="14" t="s">
        <v>39</v>
      </c>
      <c r="H1264" s="13" t="s">
        <v>6</v>
      </c>
      <c r="I1264" s="13" t="s">
        <v>139</v>
      </c>
      <c r="J1264" s="13"/>
      <c r="K1264" s="13" t="s">
        <v>123</v>
      </c>
      <c r="L1264" s="14">
        <v>100</v>
      </c>
      <c r="M1264" s="14" t="s">
        <v>15</v>
      </c>
      <c r="N1264" s="31">
        <v>1000000</v>
      </c>
      <c r="O1264" s="14" t="s">
        <v>1</v>
      </c>
      <c r="P1264" s="14" t="s">
        <v>35</v>
      </c>
      <c r="Q1264" s="31">
        <v>19200</v>
      </c>
      <c r="R1264" s="31">
        <v>1200</v>
      </c>
      <c r="S1264" s="30">
        <v>1.7568627E-2</v>
      </c>
      <c r="T1264" s="66">
        <f t="shared" si="171"/>
        <v>1.7568626999999999</v>
      </c>
      <c r="U1264" s="66">
        <f t="shared" si="172"/>
        <v>4.843260703044748E-2</v>
      </c>
      <c r="V1264" s="38">
        <f t="shared" si="173"/>
        <v>4.3776661464503999E-2</v>
      </c>
      <c r="W1264" s="54">
        <v>2.491752</v>
      </c>
      <c r="X1264" s="71" t="str">
        <f t="shared" si="179"/>
        <v>Q2 2024</v>
      </c>
      <c r="Y1264" s="21">
        <f t="shared" si="174"/>
        <v>3840</v>
      </c>
      <c r="Z1264" s="21">
        <f t="shared" si="175"/>
        <v>2160</v>
      </c>
      <c r="AA1264" s="57">
        <f t="shared" si="176"/>
        <v>2756766.765578635</v>
      </c>
      <c r="AB1264" s="59">
        <f t="shared" si="177"/>
        <v>1.7777777777777777</v>
      </c>
      <c r="AC1264" s="61">
        <f t="shared" si="178"/>
        <v>2540</v>
      </c>
    </row>
    <row r="1265" spans="4:29">
      <c r="D1265" s="12">
        <v>1259</v>
      </c>
      <c r="E1265" s="36" t="s">
        <v>68</v>
      </c>
      <c r="F1265" s="16" t="s">
        <v>11</v>
      </c>
      <c r="G1265" s="14" t="s">
        <v>39</v>
      </c>
      <c r="H1265" s="13" t="s">
        <v>6</v>
      </c>
      <c r="I1265" s="13" t="s">
        <v>48</v>
      </c>
      <c r="J1265" s="13" t="s">
        <v>215</v>
      </c>
      <c r="K1265" s="13" t="s">
        <v>123</v>
      </c>
      <c r="L1265" s="14">
        <v>50</v>
      </c>
      <c r="M1265" s="14" t="s">
        <v>15</v>
      </c>
      <c r="N1265" s="31">
        <v>400000</v>
      </c>
      <c r="O1265" s="14" t="s">
        <v>1</v>
      </c>
      <c r="P1265" s="14" t="s">
        <v>35</v>
      </c>
      <c r="Q1265" s="31">
        <v>1800</v>
      </c>
      <c r="R1265" s="31">
        <v>180</v>
      </c>
      <c r="S1265" s="30">
        <v>8.2352940000000006E-3</v>
      </c>
      <c r="T1265" s="66">
        <f t="shared" si="171"/>
        <v>0.41176470000000004</v>
      </c>
      <c r="U1265" s="66">
        <f t="shared" si="172"/>
        <v>5.6756962009922854E-3</v>
      </c>
      <c r="V1265" s="38">
        <f t="shared" si="173"/>
        <v>2.0520310295088003E-2</v>
      </c>
      <c r="W1265" s="54">
        <v>2.491752</v>
      </c>
      <c r="X1265" s="71" t="str">
        <f t="shared" si="179"/>
        <v>Q2 2024</v>
      </c>
      <c r="Y1265" s="21">
        <f t="shared" si="174"/>
        <v>3840</v>
      </c>
      <c r="Z1265" s="21">
        <f t="shared" si="175"/>
        <v>2160</v>
      </c>
      <c r="AA1265" s="57">
        <f t="shared" si="176"/>
        <v>689191.69139465876</v>
      </c>
      <c r="AB1265" s="59">
        <f t="shared" si="177"/>
        <v>1.7777777777777777</v>
      </c>
      <c r="AC1265" s="61">
        <f t="shared" si="178"/>
        <v>1270</v>
      </c>
    </row>
    <row r="1266" spans="4:29">
      <c r="D1266" s="12">
        <v>1260</v>
      </c>
      <c r="E1266" s="36" t="s">
        <v>68</v>
      </c>
      <c r="F1266" s="16" t="s">
        <v>11</v>
      </c>
      <c r="G1266" s="14" t="s">
        <v>39</v>
      </c>
      <c r="H1266" s="13" t="s">
        <v>6</v>
      </c>
      <c r="I1266" s="13" t="s">
        <v>48</v>
      </c>
      <c r="J1266" s="13" t="s">
        <v>215</v>
      </c>
      <c r="K1266" s="13" t="s">
        <v>123</v>
      </c>
      <c r="L1266" s="14">
        <v>55</v>
      </c>
      <c r="M1266" s="14" t="s">
        <v>15</v>
      </c>
      <c r="N1266" s="31">
        <v>400000</v>
      </c>
      <c r="O1266" s="14" t="s">
        <v>1</v>
      </c>
      <c r="P1266" s="14" t="s">
        <v>35</v>
      </c>
      <c r="Q1266" s="31">
        <v>2000</v>
      </c>
      <c r="R1266" s="31">
        <v>200</v>
      </c>
      <c r="S1266" s="30">
        <v>0.196601307</v>
      </c>
      <c r="T1266" s="66">
        <f t="shared" si="171"/>
        <v>10.813071884999999</v>
      </c>
      <c r="U1266" s="66">
        <f t="shared" si="172"/>
        <v>0.16395014463509397</v>
      </c>
      <c r="V1266" s="38">
        <f t="shared" si="173"/>
        <v>0.48988169991986402</v>
      </c>
      <c r="W1266" s="54">
        <v>2.491752</v>
      </c>
      <c r="X1266" s="71" t="str">
        <f t="shared" si="179"/>
        <v>Q2 2024</v>
      </c>
      <c r="Y1266" s="21">
        <f t="shared" si="174"/>
        <v>3840</v>
      </c>
      <c r="Z1266" s="21">
        <f t="shared" si="175"/>
        <v>2160</v>
      </c>
      <c r="AA1266" s="57">
        <f t="shared" si="176"/>
        <v>833921.94658753707</v>
      </c>
      <c r="AB1266" s="59">
        <f t="shared" si="177"/>
        <v>1.7777777777777777</v>
      </c>
      <c r="AC1266" s="61">
        <f t="shared" si="178"/>
        <v>1397</v>
      </c>
    </row>
    <row r="1267" spans="4:29">
      <c r="D1267" s="12">
        <v>1261</v>
      </c>
      <c r="E1267" s="36" t="s">
        <v>68</v>
      </c>
      <c r="F1267" s="16" t="s">
        <v>11</v>
      </c>
      <c r="G1267" s="14" t="s">
        <v>39</v>
      </c>
      <c r="H1267" s="13" t="s">
        <v>6</v>
      </c>
      <c r="I1267" s="13" t="s">
        <v>48</v>
      </c>
      <c r="J1267" s="13"/>
      <c r="K1267" s="13" t="s">
        <v>123</v>
      </c>
      <c r="L1267" s="14">
        <v>85</v>
      </c>
      <c r="M1267" s="14" t="s">
        <v>52</v>
      </c>
      <c r="N1267" s="31">
        <v>400000</v>
      </c>
      <c r="O1267" s="14" t="s">
        <v>2</v>
      </c>
      <c r="P1267" s="14" t="s">
        <v>35</v>
      </c>
      <c r="Q1267" s="31">
        <v>21060</v>
      </c>
      <c r="R1267" s="31">
        <v>2340</v>
      </c>
      <c r="S1267" s="30">
        <v>2.7529410000000001E-3</v>
      </c>
      <c r="T1267" s="66">
        <f t="shared" si="171"/>
        <v>0.23399998499999999</v>
      </c>
      <c r="U1267" s="66">
        <f t="shared" si="172"/>
        <v>5.4832087452481417E-3</v>
      </c>
      <c r="V1267" s="38">
        <f t="shared" si="173"/>
        <v>6.8596462426320001E-3</v>
      </c>
      <c r="W1267" s="54">
        <v>2.491752</v>
      </c>
      <c r="X1267" s="71" t="str">
        <f t="shared" si="179"/>
        <v>Q2 2024</v>
      </c>
      <c r="Y1267" s="21">
        <f t="shared" si="174"/>
        <v>7680</v>
      </c>
      <c r="Z1267" s="21">
        <f t="shared" si="175"/>
        <v>4320</v>
      </c>
      <c r="AA1267" s="57">
        <f t="shared" si="176"/>
        <v>1991763.9881305636</v>
      </c>
      <c r="AB1267" s="59">
        <f t="shared" si="177"/>
        <v>1.7777777777777777</v>
      </c>
      <c r="AC1267" s="61">
        <f t="shared" si="178"/>
        <v>2159</v>
      </c>
    </row>
    <row r="1268" spans="4:29">
      <c r="D1268" s="12">
        <v>1262</v>
      </c>
      <c r="E1268" s="36" t="s">
        <v>68</v>
      </c>
      <c r="F1268" s="16" t="s">
        <v>11</v>
      </c>
      <c r="G1268" s="14" t="s">
        <v>39</v>
      </c>
      <c r="H1268" s="13" t="s">
        <v>6</v>
      </c>
      <c r="I1268" s="13" t="s">
        <v>48</v>
      </c>
      <c r="J1268" s="13"/>
      <c r="K1268" s="13" t="s">
        <v>123</v>
      </c>
      <c r="L1268" s="14">
        <v>98</v>
      </c>
      <c r="M1268" s="14" t="s">
        <v>15</v>
      </c>
      <c r="N1268" s="31"/>
      <c r="O1268" s="14" t="s">
        <v>1</v>
      </c>
      <c r="P1268" s="14" t="s">
        <v>35</v>
      </c>
      <c r="Q1268" s="31">
        <v>6480</v>
      </c>
      <c r="R1268" s="31">
        <v>1620</v>
      </c>
      <c r="S1268" s="30">
        <v>2.3717647000000001E-2</v>
      </c>
      <c r="T1268" s="66">
        <f t="shared" si="171"/>
        <v>2.3243294059999999</v>
      </c>
      <c r="U1268" s="66">
        <f t="shared" si="172"/>
        <v>6.2794813775435707E-2</v>
      </c>
      <c r="V1268" s="38">
        <f t="shared" si="173"/>
        <v>5.9098494347544002E-2</v>
      </c>
      <c r="W1268" s="54">
        <v>2.491752</v>
      </c>
      <c r="X1268" s="71" t="str">
        <f t="shared" si="179"/>
        <v>Q2 2024</v>
      </c>
      <c r="Y1268" s="21">
        <f t="shared" si="174"/>
        <v>3840</v>
      </c>
      <c r="Z1268" s="21">
        <f t="shared" si="175"/>
        <v>2160</v>
      </c>
      <c r="AA1268" s="57">
        <f t="shared" si="176"/>
        <v>2647598.8016617205</v>
      </c>
      <c r="AB1268" s="59">
        <f t="shared" si="177"/>
        <v>1.7777777777777777</v>
      </c>
      <c r="AC1268" s="61">
        <f t="shared" si="178"/>
        <v>2489.1999999999998</v>
      </c>
    </row>
    <row r="1269" spans="4:29">
      <c r="D1269" s="12">
        <v>1263</v>
      </c>
      <c r="E1269" s="36" t="s">
        <v>68</v>
      </c>
      <c r="F1269" s="16" t="s">
        <v>11</v>
      </c>
      <c r="G1269" s="14" t="s">
        <v>39</v>
      </c>
      <c r="H1269" s="13" t="s">
        <v>6</v>
      </c>
      <c r="I1269" s="13" t="s">
        <v>48</v>
      </c>
      <c r="J1269" s="13"/>
      <c r="K1269" s="13" t="s">
        <v>123</v>
      </c>
      <c r="L1269" s="14">
        <v>100</v>
      </c>
      <c r="M1269" s="14" t="s">
        <v>15</v>
      </c>
      <c r="N1269" s="31"/>
      <c r="O1269" s="14" t="s">
        <v>1</v>
      </c>
      <c r="P1269" s="14" t="s">
        <v>35</v>
      </c>
      <c r="Q1269" s="31">
        <v>6480</v>
      </c>
      <c r="R1269" s="31">
        <v>1620</v>
      </c>
      <c r="S1269" s="30">
        <v>0.118588235</v>
      </c>
      <c r="T1269" s="66">
        <f t="shared" si="171"/>
        <v>11.8588235</v>
      </c>
      <c r="U1269" s="66">
        <f t="shared" si="172"/>
        <v>0.32692010503662905</v>
      </c>
      <c r="V1269" s="38">
        <f t="shared" si="173"/>
        <v>0.29549247173771997</v>
      </c>
      <c r="W1269" s="54">
        <v>2.491752</v>
      </c>
      <c r="X1269" s="71" t="str">
        <f t="shared" si="179"/>
        <v>Q2 2024</v>
      </c>
      <c r="Y1269" s="21">
        <f t="shared" si="174"/>
        <v>3840</v>
      </c>
      <c r="Z1269" s="21">
        <f t="shared" si="175"/>
        <v>2160</v>
      </c>
      <c r="AA1269" s="57">
        <f t="shared" si="176"/>
        <v>2756766.765578635</v>
      </c>
      <c r="AB1269" s="59">
        <f t="shared" si="177"/>
        <v>1.7777777777777777</v>
      </c>
      <c r="AC1269" s="61">
        <f t="shared" si="178"/>
        <v>2540</v>
      </c>
    </row>
    <row r="1270" spans="4:29">
      <c r="D1270" s="12">
        <v>1264</v>
      </c>
      <c r="E1270" s="36" t="s">
        <v>68</v>
      </c>
      <c r="F1270" s="16" t="s">
        <v>11</v>
      </c>
      <c r="G1270" s="14" t="s">
        <v>39</v>
      </c>
      <c r="H1270" s="13" t="s">
        <v>6</v>
      </c>
      <c r="I1270" s="13" t="s">
        <v>48</v>
      </c>
      <c r="J1270" s="13" t="s">
        <v>180</v>
      </c>
      <c r="K1270" s="13" t="s">
        <v>123</v>
      </c>
      <c r="L1270" s="14">
        <v>65</v>
      </c>
      <c r="M1270" s="14" t="s">
        <v>15</v>
      </c>
      <c r="N1270" s="31"/>
      <c r="O1270" s="14" t="s">
        <v>1</v>
      </c>
      <c r="P1270" s="14" t="s">
        <v>35</v>
      </c>
      <c r="Q1270" s="31">
        <v>6400</v>
      </c>
      <c r="R1270" s="31">
        <v>1600</v>
      </c>
      <c r="S1270" s="30">
        <v>0.88428758200000002</v>
      </c>
      <c r="T1270" s="66">
        <f t="shared" si="171"/>
        <v>57.47869283</v>
      </c>
      <c r="U1270" s="66">
        <f t="shared" si="172"/>
        <v>1.0299597757972054</v>
      </c>
      <c r="V1270" s="38">
        <f t="shared" si="173"/>
        <v>2.2034253510236641</v>
      </c>
      <c r="W1270" s="54">
        <v>2.491752</v>
      </c>
      <c r="X1270" s="71" t="str">
        <f t="shared" si="179"/>
        <v>Q2 2024</v>
      </c>
      <c r="Y1270" s="21">
        <f t="shared" si="174"/>
        <v>3840</v>
      </c>
      <c r="Z1270" s="21">
        <f t="shared" si="175"/>
        <v>2160</v>
      </c>
      <c r="AA1270" s="57">
        <f t="shared" si="176"/>
        <v>1164733.9584569733</v>
      </c>
      <c r="AB1270" s="59">
        <f t="shared" si="177"/>
        <v>1.7777777777777777</v>
      </c>
      <c r="AC1270" s="61">
        <f t="shared" si="178"/>
        <v>1651</v>
      </c>
    </row>
    <row r="1271" spans="4:29">
      <c r="D1271" s="12">
        <v>1265</v>
      </c>
      <c r="E1271" s="36" t="s">
        <v>68</v>
      </c>
      <c r="F1271" s="16" t="s">
        <v>11</v>
      </c>
      <c r="G1271" s="14" t="s">
        <v>39</v>
      </c>
      <c r="H1271" s="13" t="s">
        <v>6</v>
      </c>
      <c r="I1271" s="13" t="s">
        <v>48</v>
      </c>
      <c r="J1271" s="13" t="s">
        <v>179</v>
      </c>
      <c r="K1271" s="13" t="s">
        <v>123</v>
      </c>
      <c r="L1271" s="14">
        <v>75</v>
      </c>
      <c r="M1271" s="14" t="s">
        <v>15</v>
      </c>
      <c r="N1271" s="31"/>
      <c r="O1271" s="14" t="s">
        <v>1</v>
      </c>
      <c r="P1271" s="14" t="s">
        <v>35</v>
      </c>
      <c r="Q1271" s="31">
        <v>8000</v>
      </c>
      <c r="R1271" s="31">
        <v>2000</v>
      </c>
      <c r="S1271" s="30">
        <v>0.86169934599999998</v>
      </c>
      <c r="T1271" s="66">
        <f t="shared" si="171"/>
        <v>64.627450949999997</v>
      </c>
      <c r="U1271" s="66">
        <f t="shared" si="172"/>
        <v>1.3362210669226753</v>
      </c>
      <c r="V1271" s="38">
        <f t="shared" si="173"/>
        <v>2.1471410687941921</v>
      </c>
      <c r="W1271" s="54">
        <v>2.491752</v>
      </c>
      <c r="X1271" s="71" t="str">
        <f t="shared" si="179"/>
        <v>Q2 2024</v>
      </c>
      <c r="Y1271" s="21">
        <f t="shared" si="174"/>
        <v>3840</v>
      </c>
      <c r="Z1271" s="21">
        <f t="shared" si="175"/>
        <v>2160</v>
      </c>
      <c r="AA1271" s="57">
        <f t="shared" si="176"/>
        <v>1550681.3056379822</v>
      </c>
      <c r="AB1271" s="59">
        <f t="shared" si="177"/>
        <v>1.7777777777777777</v>
      </c>
      <c r="AC1271" s="61">
        <f t="shared" si="178"/>
        <v>1905</v>
      </c>
    </row>
    <row r="1272" spans="4:29">
      <c r="D1272" s="12">
        <v>1266</v>
      </c>
      <c r="E1272" s="36" t="s">
        <v>68</v>
      </c>
      <c r="F1272" s="16" t="s">
        <v>11</v>
      </c>
      <c r="G1272" s="14" t="s">
        <v>39</v>
      </c>
      <c r="H1272" s="13" t="s">
        <v>6</v>
      </c>
      <c r="I1272" s="13" t="s">
        <v>48</v>
      </c>
      <c r="J1272" s="13" t="s">
        <v>178</v>
      </c>
      <c r="K1272" s="13" t="s">
        <v>123</v>
      </c>
      <c r="L1272" s="14">
        <v>85</v>
      </c>
      <c r="M1272" s="14" t="s">
        <v>15</v>
      </c>
      <c r="N1272" s="31"/>
      <c r="O1272" s="14" t="s">
        <v>1</v>
      </c>
      <c r="P1272" s="14" t="s">
        <v>35</v>
      </c>
      <c r="Q1272" s="31">
        <v>9600</v>
      </c>
      <c r="R1272" s="31">
        <v>2400</v>
      </c>
      <c r="S1272" s="30">
        <v>0.61364705900000005</v>
      </c>
      <c r="T1272" s="66">
        <f t="shared" si="171"/>
        <v>52.160000015000001</v>
      </c>
      <c r="U1272" s="66">
        <f t="shared" si="172"/>
        <v>1.2222401135384315</v>
      </c>
      <c r="V1272" s="38">
        <f t="shared" si="173"/>
        <v>1.529056286557368</v>
      </c>
      <c r="W1272" s="54">
        <v>2.491752</v>
      </c>
      <c r="X1272" s="71" t="str">
        <f t="shared" si="179"/>
        <v>Q2 2024</v>
      </c>
      <c r="Y1272" s="21">
        <f t="shared" si="174"/>
        <v>3840</v>
      </c>
      <c r="Z1272" s="21">
        <f t="shared" si="175"/>
        <v>2160</v>
      </c>
      <c r="AA1272" s="57">
        <f t="shared" si="176"/>
        <v>1991763.9881305636</v>
      </c>
      <c r="AB1272" s="59">
        <f t="shared" si="177"/>
        <v>1.7777777777777777</v>
      </c>
      <c r="AC1272" s="61">
        <f t="shared" si="178"/>
        <v>2159</v>
      </c>
    </row>
    <row r="1273" spans="4:29">
      <c r="D1273" s="12">
        <v>1267</v>
      </c>
      <c r="E1273" s="36" t="s">
        <v>68</v>
      </c>
      <c r="F1273" s="16" t="s">
        <v>11</v>
      </c>
      <c r="G1273" s="14" t="s">
        <v>39</v>
      </c>
      <c r="H1273" s="13" t="s">
        <v>6</v>
      </c>
      <c r="I1273" s="13" t="s">
        <v>108</v>
      </c>
      <c r="J1273" s="13" t="s">
        <v>176</v>
      </c>
      <c r="K1273" s="13" t="s">
        <v>123</v>
      </c>
      <c r="L1273" s="14">
        <v>55</v>
      </c>
      <c r="M1273" s="14" t="s">
        <v>15</v>
      </c>
      <c r="N1273" s="31"/>
      <c r="O1273" s="14" t="s">
        <v>2</v>
      </c>
      <c r="P1273" s="14" t="s">
        <v>35</v>
      </c>
      <c r="Q1273" s="31">
        <v>8000</v>
      </c>
      <c r="R1273" s="31">
        <v>2000</v>
      </c>
      <c r="S1273" s="30">
        <v>4.1830065E-2</v>
      </c>
      <c r="T1273" s="66">
        <f t="shared" si="171"/>
        <v>2.3006535750000001</v>
      </c>
      <c r="U1273" s="66">
        <f t="shared" si="172"/>
        <v>3.4883009230683201E-2</v>
      </c>
      <c r="V1273" s="38">
        <f t="shared" si="173"/>
        <v>0.10423014812388</v>
      </c>
      <c r="W1273" s="54">
        <v>2.491752</v>
      </c>
      <c r="X1273" s="71" t="str">
        <f t="shared" si="179"/>
        <v>Q2 2024</v>
      </c>
      <c r="Y1273" s="21">
        <f t="shared" si="174"/>
        <v>3840</v>
      </c>
      <c r="Z1273" s="21">
        <f t="shared" si="175"/>
        <v>2160</v>
      </c>
      <c r="AA1273" s="57">
        <f t="shared" si="176"/>
        <v>833921.94658753707</v>
      </c>
      <c r="AB1273" s="59">
        <f t="shared" si="177"/>
        <v>1.7777777777777777</v>
      </c>
      <c r="AC1273" s="61">
        <f t="shared" si="178"/>
        <v>1397</v>
      </c>
    </row>
    <row r="1274" spans="4:29">
      <c r="D1274" s="12">
        <v>1268</v>
      </c>
      <c r="E1274" s="36" t="s">
        <v>68</v>
      </c>
      <c r="F1274" s="16" t="s">
        <v>11</v>
      </c>
      <c r="G1274" s="14" t="s">
        <v>39</v>
      </c>
      <c r="H1274" s="13" t="s">
        <v>6</v>
      </c>
      <c r="I1274" s="13" t="s">
        <v>108</v>
      </c>
      <c r="J1274" s="13" t="s">
        <v>191</v>
      </c>
      <c r="K1274" s="13" t="s">
        <v>123</v>
      </c>
      <c r="L1274" s="14">
        <v>60</v>
      </c>
      <c r="M1274" s="14" t="s">
        <v>15</v>
      </c>
      <c r="N1274" s="31"/>
      <c r="O1274" s="14" t="s">
        <v>2</v>
      </c>
      <c r="P1274" s="14" t="s">
        <v>35</v>
      </c>
      <c r="Q1274" s="31">
        <v>8000</v>
      </c>
      <c r="R1274" s="31">
        <v>2000</v>
      </c>
      <c r="S1274" s="30">
        <v>1.9450979999999999E-3</v>
      </c>
      <c r="T1274" s="66">
        <f t="shared" si="171"/>
        <v>0.11670588</v>
      </c>
      <c r="U1274" s="66">
        <f t="shared" si="172"/>
        <v>1.9303853479896496E-3</v>
      </c>
      <c r="V1274" s="38">
        <f t="shared" si="173"/>
        <v>4.8467018316959995E-3</v>
      </c>
      <c r="W1274" s="54">
        <v>2.491752</v>
      </c>
      <c r="X1274" s="71" t="str">
        <f t="shared" si="179"/>
        <v>Q2 2024</v>
      </c>
      <c r="Y1274" s="21">
        <f t="shared" si="174"/>
        <v>3840</v>
      </c>
      <c r="Z1274" s="21">
        <f t="shared" si="175"/>
        <v>2160</v>
      </c>
      <c r="AA1274" s="57">
        <f t="shared" si="176"/>
        <v>992436.03560830862</v>
      </c>
      <c r="AB1274" s="59">
        <f t="shared" si="177"/>
        <v>1.7777777777777777</v>
      </c>
      <c r="AC1274" s="61">
        <f t="shared" si="178"/>
        <v>1524</v>
      </c>
    </row>
    <row r="1275" spans="4:29">
      <c r="D1275" s="12">
        <v>1269</v>
      </c>
      <c r="E1275" s="36" t="s">
        <v>68</v>
      </c>
      <c r="F1275" s="16" t="s">
        <v>11</v>
      </c>
      <c r="G1275" s="14" t="s">
        <v>39</v>
      </c>
      <c r="H1275" s="13" t="s">
        <v>6</v>
      </c>
      <c r="I1275" s="13" t="s">
        <v>108</v>
      </c>
      <c r="J1275" s="13" t="s">
        <v>177</v>
      </c>
      <c r="K1275" s="13" t="s">
        <v>123</v>
      </c>
      <c r="L1275" s="14">
        <v>65</v>
      </c>
      <c r="M1275" s="14" t="s">
        <v>15</v>
      </c>
      <c r="N1275" s="31"/>
      <c r="O1275" s="14" t="s">
        <v>2</v>
      </c>
      <c r="P1275" s="14" t="s">
        <v>35</v>
      </c>
      <c r="Q1275" s="31">
        <v>8000</v>
      </c>
      <c r="R1275" s="31">
        <v>2000</v>
      </c>
      <c r="S1275" s="30">
        <v>2.3194770999999999E-2</v>
      </c>
      <c r="T1275" s="66">
        <f t="shared" si="171"/>
        <v>1.507660115</v>
      </c>
      <c r="U1275" s="66">
        <f t="shared" si="172"/>
        <v>2.7015737442333009E-2</v>
      </c>
      <c r="V1275" s="38">
        <f t="shared" si="173"/>
        <v>5.7795617028791997E-2</v>
      </c>
      <c r="W1275" s="54">
        <v>2.491752</v>
      </c>
      <c r="X1275" s="71" t="str">
        <f t="shared" si="179"/>
        <v>Q2 2024</v>
      </c>
      <c r="Y1275" s="21">
        <f t="shared" si="174"/>
        <v>3840</v>
      </c>
      <c r="Z1275" s="21">
        <f t="shared" si="175"/>
        <v>2160</v>
      </c>
      <c r="AA1275" s="57">
        <f t="shared" si="176"/>
        <v>1164733.9584569733</v>
      </c>
      <c r="AB1275" s="59">
        <f t="shared" si="177"/>
        <v>1.7777777777777777</v>
      </c>
      <c r="AC1275" s="61">
        <f t="shared" si="178"/>
        <v>1651</v>
      </c>
    </row>
    <row r="1276" spans="4:29">
      <c r="D1276" s="12">
        <v>1270</v>
      </c>
      <c r="E1276" s="36" t="s">
        <v>68</v>
      </c>
      <c r="F1276" s="16" t="s">
        <v>11</v>
      </c>
      <c r="G1276" s="14" t="s">
        <v>39</v>
      </c>
      <c r="H1276" s="13" t="s">
        <v>6</v>
      </c>
      <c r="I1276" s="13" t="s">
        <v>108</v>
      </c>
      <c r="J1276" s="13" t="s">
        <v>190</v>
      </c>
      <c r="K1276" s="13" t="s">
        <v>123</v>
      </c>
      <c r="L1276" s="14">
        <v>70</v>
      </c>
      <c r="M1276" s="14" t="s">
        <v>15</v>
      </c>
      <c r="N1276" s="31"/>
      <c r="O1276" s="14" t="s">
        <v>2</v>
      </c>
      <c r="P1276" s="14" t="s">
        <v>35</v>
      </c>
      <c r="Q1276" s="31">
        <v>8000</v>
      </c>
      <c r="R1276" s="31">
        <v>2000</v>
      </c>
      <c r="S1276" s="30">
        <v>9.5163399999999999E-3</v>
      </c>
      <c r="T1276" s="66">
        <f t="shared" si="171"/>
        <v>0.66614379999999995</v>
      </c>
      <c r="U1276" s="66">
        <f t="shared" si="172"/>
        <v>1.2854821622553827E-2</v>
      </c>
      <c r="V1276" s="38">
        <f t="shared" si="173"/>
        <v>2.3712359227679999E-2</v>
      </c>
      <c r="W1276" s="54">
        <v>2.491752</v>
      </c>
      <c r="X1276" s="71" t="str">
        <f t="shared" si="179"/>
        <v>Q2 2024</v>
      </c>
      <c r="Y1276" s="21">
        <f t="shared" si="174"/>
        <v>3840</v>
      </c>
      <c r="Z1276" s="21">
        <f t="shared" si="175"/>
        <v>2160</v>
      </c>
      <c r="AA1276" s="57">
        <f t="shared" si="176"/>
        <v>1350815.715133531</v>
      </c>
      <c r="AB1276" s="59">
        <f t="shared" si="177"/>
        <v>1.7777777777777777</v>
      </c>
      <c r="AC1276" s="61">
        <f t="shared" si="178"/>
        <v>1778</v>
      </c>
    </row>
    <row r="1277" spans="4:29">
      <c r="D1277" s="12">
        <v>1271</v>
      </c>
      <c r="E1277" s="36" t="s">
        <v>68</v>
      </c>
      <c r="F1277" s="16" t="s">
        <v>11</v>
      </c>
      <c r="G1277" s="14" t="s">
        <v>39</v>
      </c>
      <c r="H1277" s="13" t="s">
        <v>6</v>
      </c>
      <c r="I1277" s="13" t="s">
        <v>108</v>
      </c>
      <c r="J1277" s="13" t="s">
        <v>181</v>
      </c>
      <c r="K1277" s="13" t="s">
        <v>123</v>
      </c>
      <c r="L1277" s="14">
        <v>75</v>
      </c>
      <c r="M1277" s="14" t="s">
        <v>15</v>
      </c>
      <c r="N1277" s="31"/>
      <c r="O1277" s="14" t="s">
        <v>2</v>
      </c>
      <c r="P1277" s="14" t="s">
        <v>35</v>
      </c>
      <c r="Q1277" s="31">
        <v>8000</v>
      </c>
      <c r="R1277" s="31">
        <v>2000</v>
      </c>
      <c r="S1277" s="30">
        <v>8.3555560000000001E-3</v>
      </c>
      <c r="T1277" s="66">
        <f t="shared" si="171"/>
        <v>0.62666670000000002</v>
      </c>
      <c r="U1277" s="66">
        <f t="shared" si="172"/>
        <v>1.2956804487411277E-2</v>
      </c>
      <c r="V1277" s="38">
        <f t="shared" si="173"/>
        <v>2.0819973374112E-2</v>
      </c>
      <c r="W1277" s="54">
        <v>2.491752</v>
      </c>
      <c r="X1277" s="71" t="str">
        <f t="shared" si="179"/>
        <v>Q2 2024</v>
      </c>
      <c r="Y1277" s="21">
        <f t="shared" si="174"/>
        <v>3840</v>
      </c>
      <c r="Z1277" s="21">
        <f t="shared" si="175"/>
        <v>2160</v>
      </c>
      <c r="AA1277" s="57">
        <f t="shared" si="176"/>
        <v>1550681.3056379822</v>
      </c>
      <c r="AB1277" s="59">
        <f t="shared" si="177"/>
        <v>1.7777777777777777</v>
      </c>
      <c r="AC1277" s="61">
        <f t="shared" si="178"/>
        <v>1905</v>
      </c>
    </row>
    <row r="1278" spans="4:29">
      <c r="D1278" s="12">
        <v>1272</v>
      </c>
      <c r="E1278" s="36" t="s">
        <v>68</v>
      </c>
      <c r="F1278" s="16" t="s">
        <v>11</v>
      </c>
      <c r="G1278" s="14" t="s">
        <v>39</v>
      </c>
      <c r="H1278" s="13" t="s">
        <v>6</v>
      </c>
      <c r="I1278" s="13" t="s">
        <v>108</v>
      </c>
      <c r="J1278" s="13" t="s">
        <v>175</v>
      </c>
      <c r="K1278" s="13" t="s">
        <v>123</v>
      </c>
      <c r="L1278" s="14">
        <v>65</v>
      </c>
      <c r="M1278" s="14" t="s">
        <v>52</v>
      </c>
      <c r="N1278" s="31">
        <v>1000000</v>
      </c>
      <c r="O1278" s="14" t="s">
        <v>2</v>
      </c>
      <c r="P1278" s="14" t="s">
        <v>35</v>
      </c>
      <c r="Q1278" s="31">
        <v>12096</v>
      </c>
      <c r="R1278" s="31">
        <v>1344</v>
      </c>
      <c r="S1278" s="30">
        <v>6.3246999999999999E-5</v>
      </c>
      <c r="T1278" s="66">
        <f t="shared" si="171"/>
        <v>4.1110549999999997E-3</v>
      </c>
      <c r="U1278" s="66">
        <f t="shared" si="172"/>
        <v>7.3665928670528193E-5</v>
      </c>
      <c r="V1278" s="38">
        <f t="shared" si="173"/>
        <v>1.5759583874399999E-4</v>
      </c>
      <c r="W1278" s="54">
        <v>2.491752</v>
      </c>
      <c r="X1278" s="71" t="str">
        <f t="shared" si="179"/>
        <v>Q2 2024</v>
      </c>
      <c r="Y1278" s="21">
        <f t="shared" si="174"/>
        <v>7680</v>
      </c>
      <c r="Z1278" s="21">
        <f t="shared" si="175"/>
        <v>4320</v>
      </c>
      <c r="AA1278" s="57">
        <f t="shared" si="176"/>
        <v>1164733.9584569733</v>
      </c>
      <c r="AB1278" s="59">
        <f t="shared" si="177"/>
        <v>1.7777777777777777</v>
      </c>
      <c r="AC1278" s="61">
        <f t="shared" si="178"/>
        <v>1651</v>
      </c>
    </row>
    <row r="1279" spans="4:29">
      <c r="D1279" s="12">
        <v>1273</v>
      </c>
      <c r="E1279" s="36" t="s">
        <v>68</v>
      </c>
      <c r="F1279" s="16" t="s">
        <v>11</v>
      </c>
      <c r="G1279" s="14" t="s">
        <v>39</v>
      </c>
      <c r="H1279" s="13" t="s">
        <v>6</v>
      </c>
      <c r="I1279" s="13" t="s">
        <v>108</v>
      </c>
      <c r="J1279" s="13" t="s">
        <v>175</v>
      </c>
      <c r="K1279" s="13" t="s">
        <v>123</v>
      </c>
      <c r="L1279" s="14">
        <v>75</v>
      </c>
      <c r="M1279" s="14" t="s">
        <v>52</v>
      </c>
      <c r="N1279" s="31">
        <v>1000000</v>
      </c>
      <c r="O1279" s="14" t="s">
        <v>2</v>
      </c>
      <c r="P1279" s="14" t="s">
        <v>35</v>
      </c>
      <c r="Q1279" s="31">
        <v>17279.640575999994</v>
      </c>
      <c r="R1279" s="31">
        <v>1919.9600639999994</v>
      </c>
      <c r="S1279" s="30">
        <v>4.5176000000000003E-5</v>
      </c>
      <c r="T1279" s="66">
        <f t="shared" si="171"/>
        <v>3.3882000000000001E-3</v>
      </c>
      <c r="U1279" s="66">
        <f t="shared" si="172"/>
        <v>7.0053578663501476E-5</v>
      </c>
      <c r="V1279" s="38">
        <f t="shared" si="173"/>
        <v>1.1256738835200001E-4</v>
      </c>
      <c r="W1279" s="54">
        <v>2.491752</v>
      </c>
      <c r="X1279" s="71" t="str">
        <f t="shared" si="179"/>
        <v>Q2 2024</v>
      </c>
      <c r="Y1279" s="21">
        <f t="shared" si="174"/>
        <v>7680</v>
      </c>
      <c r="Z1279" s="21">
        <f t="shared" si="175"/>
        <v>4320</v>
      </c>
      <c r="AA1279" s="57">
        <f t="shared" si="176"/>
        <v>1550681.3056379822</v>
      </c>
      <c r="AB1279" s="59">
        <f t="shared" si="177"/>
        <v>1.7777777777777777</v>
      </c>
      <c r="AC1279" s="61">
        <f t="shared" si="178"/>
        <v>1905</v>
      </c>
    </row>
    <row r="1280" spans="4:29">
      <c r="D1280" s="12">
        <v>1274</v>
      </c>
      <c r="E1280" s="36" t="s">
        <v>68</v>
      </c>
      <c r="F1280" s="16" t="s">
        <v>11</v>
      </c>
      <c r="G1280" s="14" t="s">
        <v>39</v>
      </c>
      <c r="H1280" s="13" t="s">
        <v>6</v>
      </c>
      <c r="I1280" s="13" t="s">
        <v>108</v>
      </c>
      <c r="J1280" s="13" t="s">
        <v>175</v>
      </c>
      <c r="K1280" s="13" t="s">
        <v>123</v>
      </c>
      <c r="L1280" s="14">
        <v>85</v>
      </c>
      <c r="M1280" s="14" t="s">
        <v>52</v>
      </c>
      <c r="N1280" s="31">
        <v>1000000</v>
      </c>
      <c r="O1280" s="14" t="s">
        <v>2</v>
      </c>
      <c r="P1280" s="14" t="s">
        <v>35</v>
      </c>
      <c r="Q1280" s="31">
        <v>21060</v>
      </c>
      <c r="R1280" s="31">
        <v>2340</v>
      </c>
      <c r="S1280" s="30">
        <v>5.5059000000000003E-5</v>
      </c>
      <c r="T1280" s="66">
        <f t="shared" si="171"/>
        <v>4.680015E-3</v>
      </c>
      <c r="U1280" s="66">
        <f t="shared" si="172"/>
        <v>1.0966453342248071E-4</v>
      </c>
      <c r="V1280" s="38">
        <f t="shared" si="173"/>
        <v>1.3719337336800001E-4</v>
      </c>
      <c r="W1280" s="54">
        <v>2.491752</v>
      </c>
      <c r="X1280" s="71" t="str">
        <f t="shared" si="179"/>
        <v>Q2 2024</v>
      </c>
      <c r="Y1280" s="21">
        <f t="shared" si="174"/>
        <v>7680</v>
      </c>
      <c r="Z1280" s="21">
        <f t="shared" si="175"/>
        <v>4320</v>
      </c>
      <c r="AA1280" s="57">
        <f t="shared" si="176"/>
        <v>1991763.9881305636</v>
      </c>
      <c r="AB1280" s="59">
        <f t="shared" si="177"/>
        <v>1.7777777777777777</v>
      </c>
      <c r="AC1280" s="61">
        <f t="shared" si="178"/>
        <v>2159</v>
      </c>
    </row>
    <row r="1281" spans="4:29">
      <c r="D1281" s="12">
        <v>1275</v>
      </c>
      <c r="E1281" s="36" t="s">
        <v>68</v>
      </c>
      <c r="F1281" s="16" t="s">
        <v>11</v>
      </c>
      <c r="G1281" s="14" t="s">
        <v>39</v>
      </c>
      <c r="H1281" s="13" t="s">
        <v>6</v>
      </c>
      <c r="I1281" s="13" t="s">
        <v>93</v>
      </c>
      <c r="J1281" s="13" t="s">
        <v>289</v>
      </c>
      <c r="K1281" s="13"/>
      <c r="L1281" s="14">
        <v>65</v>
      </c>
      <c r="M1281" s="14" t="s">
        <v>15</v>
      </c>
      <c r="N1281" s="31">
        <v>1000000</v>
      </c>
      <c r="O1281" s="14" t="s">
        <v>2</v>
      </c>
      <c r="P1281" s="14" t="s">
        <v>35</v>
      </c>
      <c r="Q1281" s="31">
        <v>37440</v>
      </c>
      <c r="R1281" s="31">
        <v>2340</v>
      </c>
      <c r="S1281" s="30">
        <v>4.8941180000000003E-3</v>
      </c>
      <c r="T1281" s="66">
        <f t="shared" si="171"/>
        <v>0.31811767000000002</v>
      </c>
      <c r="U1281" s="66">
        <f t="shared" si="172"/>
        <v>5.7003454312955252E-3</v>
      </c>
      <c r="V1281" s="38">
        <f t="shared" si="173"/>
        <v>1.2194928314736E-2</v>
      </c>
      <c r="W1281" s="54">
        <v>2.491752</v>
      </c>
      <c r="X1281" s="71" t="str">
        <f t="shared" si="179"/>
        <v>Q2 2024</v>
      </c>
      <c r="Y1281" s="21">
        <f t="shared" si="174"/>
        <v>3840</v>
      </c>
      <c r="Z1281" s="21">
        <f t="shared" si="175"/>
        <v>2160</v>
      </c>
      <c r="AA1281" s="57">
        <f t="shared" si="176"/>
        <v>1164733.9584569733</v>
      </c>
      <c r="AB1281" s="59">
        <f t="shared" si="177"/>
        <v>1.7777777777777777</v>
      </c>
      <c r="AC1281" s="61">
        <f t="shared" si="178"/>
        <v>1651</v>
      </c>
    </row>
    <row r="1282" spans="4:29">
      <c r="D1282" s="12">
        <v>1276</v>
      </c>
      <c r="E1282" s="36" t="s">
        <v>68</v>
      </c>
      <c r="F1282" s="16" t="s">
        <v>11</v>
      </c>
      <c r="G1282" s="14" t="s">
        <v>39</v>
      </c>
      <c r="H1282" s="13" t="s">
        <v>6</v>
      </c>
      <c r="I1282" s="13" t="s">
        <v>93</v>
      </c>
      <c r="J1282" s="13" t="s">
        <v>290</v>
      </c>
      <c r="K1282" s="13" t="s">
        <v>95</v>
      </c>
      <c r="L1282" s="14">
        <v>65</v>
      </c>
      <c r="M1282" s="14" t="s">
        <v>15</v>
      </c>
      <c r="N1282" s="31">
        <v>1000000</v>
      </c>
      <c r="O1282" s="14" t="s">
        <v>1</v>
      </c>
      <c r="P1282" s="14" t="s">
        <v>35</v>
      </c>
      <c r="Q1282" s="31">
        <v>3696</v>
      </c>
      <c r="R1282" s="31">
        <v>231</v>
      </c>
      <c r="S1282" s="30">
        <v>2.0774902000000001E-2</v>
      </c>
      <c r="T1282" s="66">
        <f t="shared" si="171"/>
        <v>1.3503686300000002</v>
      </c>
      <c r="U1282" s="66">
        <f t="shared" si="172"/>
        <v>2.4197233843015694E-2</v>
      </c>
      <c r="V1282" s="38">
        <f t="shared" si="173"/>
        <v>5.1765903608303999E-2</v>
      </c>
      <c r="W1282" s="54">
        <v>2.491752</v>
      </c>
      <c r="X1282" s="71" t="str">
        <f t="shared" si="179"/>
        <v>Q2 2024</v>
      </c>
      <c r="Y1282" s="21">
        <f t="shared" si="174"/>
        <v>3840</v>
      </c>
      <c r="Z1282" s="21">
        <f t="shared" si="175"/>
        <v>2160</v>
      </c>
      <c r="AA1282" s="57">
        <f t="shared" si="176"/>
        <v>1164733.9584569733</v>
      </c>
      <c r="AB1282" s="59">
        <f t="shared" si="177"/>
        <v>1.7777777777777777</v>
      </c>
      <c r="AC1282" s="61">
        <f t="shared" si="178"/>
        <v>1651</v>
      </c>
    </row>
    <row r="1283" spans="4:29">
      <c r="D1283" s="12">
        <v>1277</v>
      </c>
      <c r="E1283" s="36" t="s">
        <v>68</v>
      </c>
      <c r="F1283" s="16" t="s">
        <v>11</v>
      </c>
      <c r="G1283" s="14" t="s">
        <v>39</v>
      </c>
      <c r="H1283" s="13" t="s">
        <v>6</v>
      </c>
      <c r="I1283" s="13" t="s">
        <v>93</v>
      </c>
      <c r="J1283" s="13" t="s">
        <v>290</v>
      </c>
      <c r="K1283" s="13" t="s">
        <v>95</v>
      </c>
      <c r="L1283" s="14">
        <v>75</v>
      </c>
      <c r="M1283" s="14" t="s">
        <v>15</v>
      </c>
      <c r="N1283" s="31">
        <v>1000000</v>
      </c>
      <c r="O1283" s="14" t="s">
        <v>1</v>
      </c>
      <c r="P1283" s="14" t="s">
        <v>35</v>
      </c>
      <c r="Q1283" s="31">
        <v>4992</v>
      </c>
      <c r="R1283" s="31">
        <v>312</v>
      </c>
      <c r="S1283" s="30">
        <v>2.4144314E-2</v>
      </c>
      <c r="T1283" s="66">
        <f t="shared" si="171"/>
        <v>1.8108235500000001</v>
      </c>
      <c r="U1283" s="66">
        <f t="shared" si="172"/>
        <v>3.7440136357253413E-2</v>
      </c>
      <c r="V1283" s="38">
        <f t="shared" si="173"/>
        <v>6.0161642698128001E-2</v>
      </c>
      <c r="W1283" s="54">
        <v>2.491752</v>
      </c>
      <c r="X1283" s="71" t="str">
        <f t="shared" si="179"/>
        <v>Q2 2024</v>
      </c>
      <c r="Y1283" s="21">
        <f t="shared" si="174"/>
        <v>3840</v>
      </c>
      <c r="Z1283" s="21">
        <f t="shared" si="175"/>
        <v>2160</v>
      </c>
      <c r="AA1283" s="57">
        <f t="shared" si="176"/>
        <v>1550681.3056379822</v>
      </c>
      <c r="AB1283" s="59">
        <f t="shared" si="177"/>
        <v>1.7777777777777777</v>
      </c>
      <c r="AC1283" s="61">
        <f t="shared" si="178"/>
        <v>1905</v>
      </c>
    </row>
    <row r="1284" spans="4:29">
      <c r="D1284" s="12">
        <v>1278</v>
      </c>
      <c r="E1284" s="36" t="s">
        <v>68</v>
      </c>
      <c r="F1284" s="16" t="s">
        <v>11</v>
      </c>
      <c r="G1284" s="14" t="s">
        <v>39</v>
      </c>
      <c r="H1284" s="13" t="s">
        <v>6</v>
      </c>
      <c r="I1284" s="13" t="s">
        <v>93</v>
      </c>
      <c r="J1284" s="13" t="s">
        <v>290</v>
      </c>
      <c r="K1284" s="13" t="s">
        <v>95</v>
      </c>
      <c r="L1284" s="14">
        <v>98</v>
      </c>
      <c r="M1284" s="14" t="s">
        <v>15</v>
      </c>
      <c r="N1284" s="31">
        <v>1000000</v>
      </c>
      <c r="O1284" s="14" t="s">
        <v>1</v>
      </c>
      <c r="P1284" s="14" t="s">
        <v>35</v>
      </c>
      <c r="Q1284" s="31">
        <v>16080</v>
      </c>
      <c r="R1284" s="31">
        <v>1005</v>
      </c>
      <c r="S1284" s="30">
        <v>1.0509803999999999E-2</v>
      </c>
      <c r="T1284" s="66">
        <f t="shared" si="171"/>
        <v>1.029960792</v>
      </c>
      <c r="U1284" s="66">
        <f t="shared" si="172"/>
        <v>2.7825744476099555E-2</v>
      </c>
      <c r="V1284" s="38">
        <f t="shared" si="173"/>
        <v>2.6187825136607997E-2</v>
      </c>
      <c r="W1284" s="54">
        <v>2.491752</v>
      </c>
      <c r="X1284" s="71" t="str">
        <f t="shared" si="179"/>
        <v>Q2 2024</v>
      </c>
      <c r="Y1284" s="21">
        <f t="shared" si="174"/>
        <v>3840</v>
      </c>
      <c r="Z1284" s="21">
        <f t="shared" si="175"/>
        <v>2160</v>
      </c>
      <c r="AA1284" s="57">
        <f t="shared" si="176"/>
        <v>2647598.8016617205</v>
      </c>
      <c r="AB1284" s="59">
        <f t="shared" si="177"/>
        <v>1.7777777777777777</v>
      </c>
      <c r="AC1284" s="61">
        <f t="shared" si="178"/>
        <v>2489.1999999999998</v>
      </c>
    </row>
    <row r="1285" spans="4:29">
      <c r="D1285" s="12">
        <v>1279</v>
      </c>
      <c r="E1285" s="36" t="s">
        <v>68</v>
      </c>
      <c r="F1285" s="16" t="s">
        <v>11</v>
      </c>
      <c r="G1285" s="14" t="s">
        <v>39</v>
      </c>
      <c r="H1285" s="13" t="s">
        <v>6</v>
      </c>
      <c r="I1285" s="13" t="s">
        <v>202</v>
      </c>
      <c r="J1285" s="13"/>
      <c r="K1285" s="13"/>
      <c r="L1285" s="14">
        <v>75</v>
      </c>
      <c r="M1285" s="14" t="s">
        <v>15</v>
      </c>
      <c r="N1285" s="31"/>
      <c r="O1285" s="14" t="s">
        <v>1</v>
      </c>
      <c r="P1285" s="14" t="s">
        <v>35</v>
      </c>
      <c r="Q1285" s="31">
        <v>4096</v>
      </c>
      <c r="R1285" s="31">
        <v>1024</v>
      </c>
      <c r="S1285" s="30">
        <v>2.6771239999999999E-3</v>
      </c>
      <c r="T1285" s="66">
        <f t="shared" si="171"/>
        <v>0.2007843</v>
      </c>
      <c r="U1285" s="66">
        <f t="shared" si="172"/>
        <v>4.1513661396747779E-3</v>
      </c>
      <c r="V1285" s="38">
        <f t="shared" si="173"/>
        <v>6.6707290812479999E-3</v>
      </c>
      <c r="W1285" s="54">
        <v>2.491752</v>
      </c>
      <c r="X1285" s="71" t="str">
        <f t="shared" si="179"/>
        <v>Q2 2024</v>
      </c>
      <c r="Y1285" s="21">
        <f t="shared" si="174"/>
        <v>3840</v>
      </c>
      <c r="Z1285" s="21">
        <f t="shared" si="175"/>
        <v>2160</v>
      </c>
      <c r="AA1285" s="57">
        <f t="shared" si="176"/>
        <v>1550681.3056379822</v>
      </c>
      <c r="AB1285" s="59">
        <f t="shared" si="177"/>
        <v>1.7777777777777777</v>
      </c>
      <c r="AC1285" s="61">
        <f t="shared" si="178"/>
        <v>1905</v>
      </c>
    </row>
    <row r="1286" spans="4:29">
      <c r="D1286" s="12">
        <v>1280</v>
      </c>
      <c r="E1286" s="36" t="s">
        <v>68</v>
      </c>
      <c r="F1286" s="16" t="s">
        <v>11</v>
      </c>
      <c r="G1286" s="14" t="s">
        <v>39</v>
      </c>
      <c r="H1286" s="13" t="s">
        <v>6</v>
      </c>
      <c r="I1286" s="13" t="s">
        <v>202</v>
      </c>
      <c r="J1286" s="13"/>
      <c r="K1286" s="13"/>
      <c r="L1286" s="14">
        <v>85</v>
      </c>
      <c r="M1286" s="14" t="s">
        <v>15</v>
      </c>
      <c r="N1286" s="31"/>
      <c r="O1286" s="14" t="s">
        <v>1</v>
      </c>
      <c r="P1286" s="14" t="s">
        <v>35</v>
      </c>
      <c r="Q1286" s="31">
        <v>9600</v>
      </c>
      <c r="R1286" s="31">
        <v>2400</v>
      </c>
      <c r="S1286" s="30">
        <v>1.2549019999999999E-2</v>
      </c>
      <c r="T1286" s="66">
        <f t="shared" si="171"/>
        <v>1.0666666999999999</v>
      </c>
      <c r="U1286" s="66">
        <f t="shared" si="172"/>
        <v>2.4994686122330204E-2</v>
      </c>
      <c r="V1286" s="38">
        <f t="shared" si="173"/>
        <v>3.1269045683039995E-2</v>
      </c>
      <c r="W1286" s="54">
        <v>2.491752</v>
      </c>
      <c r="X1286" s="71" t="str">
        <f t="shared" si="179"/>
        <v>Q2 2024</v>
      </c>
      <c r="Y1286" s="21">
        <f t="shared" si="174"/>
        <v>3840</v>
      </c>
      <c r="Z1286" s="21">
        <f t="shared" si="175"/>
        <v>2160</v>
      </c>
      <c r="AA1286" s="57">
        <f t="shared" si="176"/>
        <v>1991763.9881305636</v>
      </c>
      <c r="AB1286" s="59">
        <f t="shared" si="177"/>
        <v>1.7777777777777777</v>
      </c>
      <c r="AC1286" s="61">
        <f t="shared" si="178"/>
        <v>2159</v>
      </c>
    </row>
    <row r="1287" spans="4:29">
      <c r="D1287" s="12">
        <v>1281</v>
      </c>
      <c r="E1287" s="36" t="s">
        <v>68</v>
      </c>
      <c r="F1287" s="16" t="s">
        <v>11</v>
      </c>
      <c r="G1287" s="14" t="s">
        <v>39</v>
      </c>
      <c r="H1287" s="13" t="s">
        <v>6</v>
      </c>
      <c r="I1287" s="13" t="s">
        <v>122</v>
      </c>
      <c r="J1287" s="13"/>
      <c r="K1287" s="13"/>
      <c r="L1287" s="14">
        <v>55</v>
      </c>
      <c r="M1287" s="14" t="s">
        <v>15</v>
      </c>
      <c r="N1287" s="31"/>
      <c r="O1287" s="14" t="s">
        <v>1</v>
      </c>
      <c r="P1287" s="14" t="s">
        <v>35</v>
      </c>
      <c r="Q1287" s="31">
        <v>6528</v>
      </c>
      <c r="R1287" s="31">
        <v>408</v>
      </c>
      <c r="S1287" s="30">
        <v>0.48383999999999999</v>
      </c>
      <c r="T1287" s="66">
        <f t="shared" ref="T1287:T1350" si="180">L1287*S1287</f>
        <v>26.6112</v>
      </c>
      <c r="U1287" s="66">
        <f t="shared" ref="U1287:U1350" si="181">S1287*AA1287/10^6</f>
        <v>0.40348479463691395</v>
      </c>
      <c r="V1287" s="38">
        <f t="shared" ref="V1287:V1350" si="182">S1287*W1287</f>
        <v>1.20560928768</v>
      </c>
      <c r="W1287" s="54">
        <v>2.491752</v>
      </c>
      <c r="X1287" s="71" t="str">
        <f t="shared" si="179"/>
        <v>Q2 2024</v>
      </c>
      <c r="Y1287" s="21">
        <f t="shared" ref="Y1287:Y1350" si="183">1*LEFT(M1287, FIND("x", M1287)-2)</f>
        <v>3840</v>
      </c>
      <c r="Z1287" s="21">
        <f t="shared" ref="Z1287:Z1350" si="184">1*RIGHT(M1287, LEN(M1287)-FIND("x", M1287)-1)</f>
        <v>2160</v>
      </c>
      <c r="AA1287" s="57">
        <f t="shared" ref="AA1287:AA1350" si="185">AC1287^2*AB1287/(1+AB1287^2)</f>
        <v>833921.94658753707</v>
      </c>
      <c r="AB1287" s="59">
        <f t="shared" ref="AB1287:AB1350" si="186">Y1287/Z1287</f>
        <v>1.7777777777777777</v>
      </c>
      <c r="AC1287" s="61">
        <f t="shared" ref="AC1287:AC1350" si="187">L1287*25.4</f>
        <v>1397</v>
      </c>
    </row>
    <row r="1288" spans="4:29">
      <c r="D1288" s="12">
        <v>1282</v>
      </c>
      <c r="E1288" s="36" t="s">
        <v>68</v>
      </c>
      <c r="F1288" s="16" t="s">
        <v>11</v>
      </c>
      <c r="G1288" s="14" t="s">
        <v>39</v>
      </c>
      <c r="H1288" s="13" t="s">
        <v>6</v>
      </c>
      <c r="I1288" s="13" t="s">
        <v>122</v>
      </c>
      <c r="J1288" s="13"/>
      <c r="K1288" s="13"/>
      <c r="L1288" s="14">
        <v>65</v>
      </c>
      <c r="M1288" s="14" t="s">
        <v>15</v>
      </c>
      <c r="N1288" s="31"/>
      <c r="O1288" s="14" t="s">
        <v>2</v>
      </c>
      <c r="P1288" s="14" t="s">
        <v>35</v>
      </c>
      <c r="Q1288" s="31">
        <v>8512</v>
      </c>
      <c r="R1288" s="31">
        <v>532</v>
      </c>
      <c r="S1288" s="30">
        <v>1.163863007</v>
      </c>
      <c r="T1288" s="66">
        <f t="shared" si="180"/>
        <v>75.651095455000004</v>
      </c>
      <c r="U1288" s="66">
        <f t="shared" si="181"/>
        <v>1.355590767244746</v>
      </c>
      <c r="V1288" s="38">
        <f t="shared" si="182"/>
        <v>2.9000579754182638</v>
      </c>
      <c r="W1288" s="54">
        <v>2.491752</v>
      </c>
      <c r="X1288" s="71" t="str">
        <f t="shared" ref="X1288:X1351" si="188">G1288&amp;" "&amp;F1288</f>
        <v>Q2 2024</v>
      </c>
      <c r="Y1288" s="21">
        <f t="shared" si="183"/>
        <v>3840</v>
      </c>
      <c r="Z1288" s="21">
        <f t="shared" si="184"/>
        <v>2160</v>
      </c>
      <c r="AA1288" s="57">
        <f t="shared" si="185"/>
        <v>1164733.9584569733</v>
      </c>
      <c r="AB1288" s="59">
        <f t="shared" si="186"/>
        <v>1.7777777777777777</v>
      </c>
      <c r="AC1288" s="61">
        <f t="shared" si="187"/>
        <v>1651</v>
      </c>
    </row>
    <row r="1289" spans="4:29">
      <c r="D1289" s="12">
        <v>1283</v>
      </c>
      <c r="E1289" s="36" t="s">
        <v>68</v>
      </c>
      <c r="F1289" s="16" t="s">
        <v>11</v>
      </c>
      <c r="G1289" s="14" t="s">
        <v>39</v>
      </c>
      <c r="H1289" s="13" t="s">
        <v>6</v>
      </c>
      <c r="I1289" s="13" t="s">
        <v>122</v>
      </c>
      <c r="J1289" s="13"/>
      <c r="K1289" s="13"/>
      <c r="L1289" s="14">
        <v>75</v>
      </c>
      <c r="M1289" s="14" t="s">
        <v>15</v>
      </c>
      <c r="N1289" s="31"/>
      <c r="O1289" s="14" t="s">
        <v>2</v>
      </c>
      <c r="P1289" s="14" t="s">
        <v>35</v>
      </c>
      <c r="Q1289" s="31">
        <v>16384</v>
      </c>
      <c r="R1289" s="31">
        <v>1024</v>
      </c>
      <c r="S1289" s="30">
        <v>2.3665777779999999</v>
      </c>
      <c r="T1289" s="66">
        <f t="shared" si="180"/>
        <v>177.49333335</v>
      </c>
      <c r="U1289" s="66">
        <f t="shared" si="181"/>
        <v>3.6698079186828747</v>
      </c>
      <c r="V1289" s="38">
        <f t="shared" si="182"/>
        <v>5.8969249114870559</v>
      </c>
      <c r="W1289" s="54">
        <v>2.491752</v>
      </c>
      <c r="X1289" s="71" t="str">
        <f t="shared" si="188"/>
        <v>Q2 2024</v>
      </c>
      <c r="Y1289" s="21">
        <f t="shared" si="183"/>
        <v>3840</v>
      </c>
      <c r="Z1289" s="21">
        <f t="shared" si="184"/>
        <v>2160</v>
      </c>
      <c r="AA1289" s="57">
        <f t="shared" si="185"/>
        <v>1550681.3056379822</v>
      </c>
      <c r="AB1289" s="59">
        <f t="shared" si="186"/>
        <v>1.7777777777777777</v>
      </c>
      <c r="AC1289" s="61">
        <f t="shared" si="187"/>
        <v>1905</v>
      </c>
    </row>
    <row r="1290" spans="4:29">
      <c r="D1290" s="12">
        <v>1284</v>
      </c>
      <c r="E1290" s="36" t="s">
        <v>68</v>
      </c>
      <c r="F1290" s="16" t="s">
        <v>11</v>
      </c>
      <c r="G1290" s="14" t="s">
        <v>39</v>
      </c>
      <c r="H1290" s="13" t="s">
        <v>6</v>
      </c>
      <c r="I1290" s="13" t="s">
        <v>122</v>
      </c>
      <c r="J1290" s="13"/>
      <c r="K1290" s="13"/>
      <c r="L1290" s="14">
        <v>85</v>
      </c>
      <c r="M1290" s="14" t="s">
        <v>15</v>
      </c>
      <c r="N1290" s="31"/>
      <c r="O1290" s="14" t="s">
        <v>2</v>
      </c>
      <c r="P1290" s="14" t="s">
        <v>35</v>
      </c>
      <c r="Q1290" s="31">
        <v>14400</v>
      </c>
      <c r="R1290" s="31">
        <v>900</v>
      </c>
      <c r="S1290" s="30">
        <v>1.4832941180000001</v>
      </c>
      <c r="T1290" s="66">
        <f t="shared" si="180"/>
        <v>126.08000003000001</v>
      </c>
      <c r="U1290" s="66">
        <f t="shared" si="181"/>
        <v>2.954371808038287</v>
      </c>
      <c r="V1290" s="38">
        <f t="shared" si="182"/>
        <v>3.696001085114736</v>
      </c>
      <c r="W1290" s="54">
        <v>2.491752</v>
      </c>
      <c r="X1290" s="71" t="str">
        <f t="shared" si="188"/>
        <v>Q2 2024</v>
      </c>
      <c r="Y1290" s="21">
        <f t="shared" si="183"/>
        <v>3840</v>
      </c>
      <c r="Z1290" s="21">
        <f t="shared" si="184"/>
        <v>2160</v>
      </c>
      <c r="AA1290" s="57">
        <f t="shared" si="185"/>
        <v>1991763.9881305636</v>
      </c>
      <c r="AB1290" s="59">
        <f t="shared" si="186"/>
        <v>1.7777777777777777</v>
      </c>
      <c r="AC1290" s="61">
        <f t="shared" si="187"/>
        <v>2159</v>
      </c>
    </row>
    <row r="1291" spans="4:29">
      <c r="D1291" s="12">
        <v>1285</v>
      </c>
      <c r="E1291" s="36" t="s">
        <v>68</v>
      </c>
      <c r="F1291" s="16" t="s">
        <v>11</v>
      </c>
      <c r="G1291" s="14" t="s">
        <v>39</v>
      </c>
      <c r="H1291" s="13" t="s">
        <v>6</v>
      </c>
      <c r="I1291" s="13" t="s">
        <v>76</v>
      </c>
      <c r="J1291" s="13"/>
      <c r="K1291" s="13" t="s">
        <v>123</v>
      </c>
      <c r="L1291" s="14">
        <v>55</v>
      </c>
      <c r="M1291" s="14" t="s">
        <v>15</v>
      </c>
      <c r="N1291" s="31">
        <v>1000000</v>
      </c>
      <c r="O1291" s="14" t="s">
        <v>1</v>
      </c>
      <c r="P1291" s="14" t="s">
        <v>35</v>
      </c>
      <c r="Q1291" s="31">
        <v>6804.6390532544374</v>
      </c>
      <c r="R1291" s="31">
        <v>567.05325443786978</v>
      </c>
      <c r="S1291" s="30">
        <v>8.0054577000000002E-2</v>
      </c>
      <c r="T1291" s="66">
        <f t="shared" si="180"/>
        <v>4.4030017350000001</v>
      </c>
      <c r="U1291" s="66">
        <f t="shared" si="181"/>
        <v>6.6759268685081877E-2</v>
      </c>
      <c r="V1291" s="38">
        <f t="shared" si="182"/>
        <v>0.19947615234890401</v>
      </c>
      <c r="W1291" s="54">
        <v>2.491752</v>
      </c>
      <c r="X1291" s="71" t="str">
        <f t="shared" si="188"/>
        <v>Q2 2024</v>
      </c>
      <c r="Y1291" s="21">
        <f t="shared" si="183"/>
        <v>3840</v>
      </c>
      <c r="Z1291" s="21">
        <f t="shared" si="184"/>
        <v>2160</v>
      </c>
      <c r="AA1291" s="57">
        <f t="shared" si="185"/>
        <v>833921.94658753707</v>
      </c>
      <c r="AB1291" s="59">
        <f t="shared" si="186"/>
        <v>1.7777777777777777</v>
      </c>
      <c r="AC1291" s="61">
        <f t="shared" si="187"/>
        <v>1397</v>
      </c>
    </row>
    <row r="1292" spans="4:29">
      <c r="D1292" s="12">
        <v>1286</v>
      </c>
      <c r="E1292" s="36" t="s">
        <v>68</v>
      </c>
      <c r="F1292" s="16" t="s">
        <v>11</v>
      </c>
      <c r="G1292" s="14" t="s">
        <v>39</v>
      </c>
      <c r="H1292" s="13" t="s">
        <v>6</v>
      </c>
      <c r="I1292" s="13" t="s">
        <v>76</v>
      </c>
      <c r="J1292" s="13"/>
      <c r="K1292" s="13" t="s">
        <v>123</v>
      </c>
      <c r="L1292" s="14">
        <v>65</v>
      </c>
      <c r="M1292" s="14" t="s">
        <v>15</v>
      </c>
      <c r="N1292" s="31">
        <v>1000000</v>
      </c>
      <c r="O1292" s="14" t="s">
        <v>1</v>
      </c>
      <c r="P1292" s="14" t="s">
        <v>35</v>
      </c>
      <c r="Q1292" s="31">
        <v>9504</v>
      </c>
      <c r="R1292" s="31">
        <v>792</v>
      </c>
      <c r="S1292" s="30">
        <v>0.15405176500000001</v>
      </c>
      <c r="T1292" s="66">
        <f t="shared" si="180"/>
        <v>10.013364725000001</v>
      </c>
      <c r="U1292" s="66">
        <f t="shared" si="181"/>
        <v>0.17942932205573342</v>
      </c>
      <c r="V1292" s="38">
        <f t="shared" si="182"/>
        <v>0.38385879354228003</v>
      </c>
      <c r="W1292" s="54">
        <v>2.491752</v>
      </c>
      <c r="X1292" s="71" t="str">
        <f t="shared" si="188"/>
        <v>Q2 2024</v>
      </c>
      <c r="Y1292" s="21">
        <f t="shared" si="183"/>
        <v>3840</v>
      </c>
      <c r="Z1292" s="21">
        <f t="shared" si="184"/>
        <v>2160</v>
      </c>
      <c r="AA1292" s="57">
        <f t="shared" si="185"/>
        <v>1164733.9584569733</v>
      </c>
      <c r="AB1292" s="59">
        <f t="shared" si="186"/>
        <v>1.7777777777777777</v>
      </c>
      <c r="AC1292" s="61">
        <f t="shared" si="187"/>
        <v>1651</v>
      </c>
    </row>
    <row r="1293" spans="4:29">
      <c r="D1293" s="12">
        <v>1287</v>
      </c>
      <c r="E1293" s="36" t="s">
        <v>68</v>
      </c>
      <c r="F1293" s="16" t="s">
        <v>11</v>
      </c>
      <c r="G1293" s="14" t="s">
        <v>39</v>
      </c>
      <c r="H1293" s="13" t="s">
        <v>6</v>
      </c>
      <c r="I1293" s="13" t="s">
        <v>76</v>
      </c>
      <c r="J1293" s="13"/>
      <c r="K1293" s="13" t="s">
        <v>123</v>
      </c>
      <c r="L1293" s="14">
        <v>75</v>
      </c>
      <c r="M1293" s="14" t="s">
        <v>15</v>
      </c>
      <c r="N1293" s="31">
        <v>1000000</v>
      </c>
      <c r="O1293" s="14" t="s">
        <v>2</v>
      </c>
      <c r="P1293" s="14" t="s">
        <v>35</v>
      </c>
      <c r="Q1293" s="31">
        <v>13685.759999999997</v>
      </c>
      <c r="R1293" s="31">
        <v>1140.4799999999998</v>
      </c>
      <c r="S1293" s="30">
        <v>0.32201788199999998</v>
      </c>
      <c r="T1293" s="66">
        <f t="shared" si="180"/>
        <v>24.151341149999997</v>
      </c>
      <c r="U1293" s="66">
        <f t="shared" si="181"/>
        <v>0.49934710969853768</v>
      </c>
      <c r="V1293" s="38">
        <f t="shared" si="182"/>
        <v>0.80238870150926389</v>
      </c>
      <c r="W1293" s="54">
        <v>2.491752</v>
      </c>
      <c r="X1293" s="71" t="str">
        <f t="shared" si="188"/>
        <v>Q2 2024</v>
      </c>
      <c r="Y1293" s="21">
        <f t="shared" si="183"/>
        <v>3840</v>
      </c>
      <c r="Z1293" s="21">
        <f t="shared" si="184"/>
        <v>2160</v>
      </c>
      <c r="AA1293" s="57">
        <f t="shared" si="185"/>
        <v>1550681.3056379822</v>
      </c>
      <c r="AB1293" s="59">
        <f t="shared" si="186"/>
        <v>1.7777777777777777</v>
      </c>
      <c r="AC1293" s="61">
        <f t="shared" si="187"/>
        <v>1905</v>
      </c>
    </row>
    <row r="1294" spans="4:29">
      <c r="D1294" s="12">
        <v>1288</v>
      </c>
      <c r="E1294" s="36" t="s">
        <v>68</v>
      </c>
      <c r="F1294" s="16" t="s">
        <v>11</v>
      </c>
      <c r="G1294" s="14" t="s">
        <v>39</v>
      </c>
      <c r="H1294" s="13" t="s">
        <v>6</v>
      </c>
      <c r="I1294" s="13" t="s">
        <v>76</v>
      </c>
      <c r="J1294" s="13"/>
      <c r="K1294" s="13" t="s">
        <v>123</v>
      </c>
      <c r="L1294" s="14">
        <v>85</v>
      </c>
      <c r="M1294" s="14" t="s">
        <v>15</v>
      </c>
      <c r="N1294" s="31">
        <v>1000000</v>
      </c>
      <c r="O1294" s="14" t="s">
        <v>2</v>
      </c>
      <c r="P1294" s="14" t="s">
        <v>35</v>
      </c>
      <c r="Q1294" s="31">
        <v>17578.598399999999</v>
      </c>
      <c r="R1294" s="31">
        <v>1464.8832</v>
      </c>
      <c r="S1294" s="30">
        <v>0.45957120000000001</v>
      </c>
      <c r="T1294" s="66">
        <f t="shared" si="180"/>
        <v>39.063552000000001</v>
      </c>
      <c r="U1294" s="66">
        <f t="shared" si="181"/>
        <v>0.91535736614194896</v>
      </c>
      <c r="V1294" s="38">
        <f t="shared" si="182"/>
        <v>1.1451374567424</v>
      </c>
      <c r="W1294" s="54">
        <v>2.491752</v>
      </c>
      <c r="X1294" s="71" t="str">
        <f t="shared" si="188"/>
        <v>Q2 2024</v>
      </c>
      <c r="Y1294" s="21">
        <f t="shared" si="183"/>
        <v>3840</v>
      </c>
      <c r="Z1294" s="21">
        <f t="shared" si="184"/>
        <v>2160</v>
      </c>
      <c r="AA1294" s="57">
        <f t="shared" si="185"/>
        <v>1991763.9881305636</v>
      </c>
      <c r="AB1294" s="59">
        <f t="shared" si="186"/>
        <v>1.7777777777777777</v>
      </c>
      <c r="AC1294" s="61">
        <f t="shared" si="187"/>
        <v>2159</v>
      </c>
    </row>
    <row r="1295" spans="4:29">
      <c r="D1295" s="12">
        <v>1289</v>
      </c>
      <c r="E1295" s="36" t="s">
        <v>68</v>
      </c>
      <c r="F1295" s="16" t="s">
        <v>11</v>
      </c>
      <c r="G1295" s="14" t="s">
        <v>39</v>
      </c>
      <c r="H1295" s="13" t="s">
        <v>6</v>
      </c>
      <c r="I1295" s="13" t="s">
        <v>76</v>
      </c>
      <c r="J1295" s="13"/>
      <c r="K1295" s="13" t="s">
        <v>123</v>
      </c>
      <c r="L1295" s="14">
        <v>100</v>
      </c>
      <c r="M1295" s="14" t="s">
        <v>15</v>
      </c>
      <c r="N1295" s="31">
        <v>1000000</v>
      </c>
      <c r="O1295" s="14" t="s">
        <v>2</v>
      </c>
      <c r="P1295" s="14" t="s">
        <v>35</v>
      </c>
      <c r="Q1295" s="31">
        <v>20000</v>
      </c>
      <c r="R1295" s="31">
        <v>2000</v>
      </c>
      <c r="S1295" s="30">
        <v>0.11503268</v>
      </c>
      <c r="T1295" s="66">
        <f t="shared" si="180"/>
        <v>11.503268</v>
      </c>
      <c r="U1295" s="66">
        <f t="shared" si="181"/>
        <v>0.31711826917944214</v>
      </c>
      <c r="V1295" s="38">
        <f t="shared" si="182"/>
        <v>0.28663291045535999</v>
      </c>
      <c r="W1295" s="54">
        <v>2.491752</v>
      </c>
      <c r="X1295" s="71" t="str">
        <f t="shared" si="188"/>
        <v>Q2 2024</v>
      </c>
      <c r="Y1295" s="21">
        <f t="shared" si="183"/>
        <v>3840</v>
      </c>
      <c r="Z1295" s="21">
        <f t="shared" si="184"/>
        <v>2160</v>
      </c>
      <c r="AA1295" s="57">
        <f t="shared" si="185"/>
        <v>2756766.765578635</v>
      </c>
      <c r="AB1295" s="59">
        <f t="shared" si="186"/>
        <v>1.7777777777777777</v>
      </c>
      <c r="AC1295" s="61">
        <f t="shared" si="187"/>
        <v>2540</v>
      </c>
    </row>
    <row r="1296" spans="4:29">
      <c r="D1296" s="12">
        <v>1290</v>
      </c>
      <c r="E1296" s="36" t="s">
        <v>68</v>
      </c>
      <c r="F1296" s="16" t="s">
        <v>11</v>
      </c>
      <c r="G1296" s="14" t="s">
        <v>40</v>
      </c>
      <c r="H1296" s="13" t="s">
        <v>90</v>
      </c>
      <c r="I1296" s="13" t="s">
        <v>45</v>
      </c>
      <c r="J1296" s="13" t="s">
        <v>101</v>
      </c>
      <c r="K1296" s="13" t="s">
        <v>43</v>
      </c>
      <c r="L1296" s="14">
        <v>16</v>
      </c>
      <c r="M1296" s="14" t="s">
        <v>66</v>
      </c>
      <c r="N1296" s="31">
        <v>1000000</v>
      </c>
      <c r="O1296" s="14" t="s">
        <v>2</v>
      </c>
      <c r="P1296" s="14" t="s">
        <v>47</v>
      </c>
      <c r="Q1296" s="31">
        <v>4000</v>
      </c>
      <c r="R1296" s="31">
        <v>1152</v>
      </c>
      <c r="S1296" s="30">
        <v>0.156862745</v>
      </c>
      <c r="T1296" s="66">
        <f t="shared" si="180"/>
        <v>2.50980392</v>
      </c>
      <c r="U1296" s="66">
        <f t="shared" si="181"/>
        <v>1.1643865866263011E-2</v>
      </c>
      <c r="V1296" s="38">
        <f t="shared" si="182"/>
        <v>0.39086305857923997</v>
      </c>
      <c r="W1296" s="54">
        <v>2.491752</v>
      </c>
      <c r="X1296" s="71" t="str">
        <f t="shared" si="188"/>
        <v>Q3 2024</v>
      </c>
      <c r="Y1296" s="21">
        <f t="shared" si="183"/>
        <v>2560</v>
      </c>
      <c r="Z1296" s="21">
        <f t="shared" si="184"/>
        <v>1600</v>
      </c>
      <c r="AA1296" s="57">
        <f t="shared" si="185"/>
        <v>74229.644943820225</v>
      </c>
      <c r="AB1296" s="59">
        <f t="shared" si="186"/>
        <v>1.6</v>
      </c>
      <c r="AC1296" s="61">
        <f t="shared" si="187"/>
        <v>406.4</v>
      </c>
    </row>
    <row r="1297" spans="4:29">
      <c r="D1297" s="12">
        <v>1291</v>
      </c>
      <c r="E1297" s="36" t="s">
        <v>68</v>
      </c>
      <c r="F1297" s="16" t="s">
        <v>11</v>
      </c>
      <c r="G1297" s="14" t="s">
        <v>40</v>
      </c>
      <c r="H1297" s="13" t="s">
        <v>90</v>
      </c>
      <c r="I1297" s="13" t="s">
        <v>45</v>
      </c>
      <c r="J1297" s="13" t="s">
        <v>46</v>
      </c>
      <c r="K1297" s="13" t="s">
        <v>43</v>
      </c>
      <c r="L1297" s="14">
        <v>17.3</v>
      </c>
      <c r="M1297" s="14" t="s">
        <v>15</v>
      </c>
      <c r="N1297" s="31">
        <v>1000000</v>
      </c>
      <c r="O1297" s="14" t="s">
        <v>2</v>
      </c>
      <c r="P1297" s="14" t="s">
        <v>47</v>
      </c>
      <c r="Q1297" s="31">
        <v>10000</v>
      </c>
      <c r="R1297" s="31">
        <v>240</v>
      </c>
      <c r="S1297" s="30">
        <v>6.5359476999999999E-2</v>
      </c>
      <c r="T1297" s="66">
        <f t="shared" si="180"/>
        <v>1.1307189521000001</v>
      </c>
      <c r="U1297" s="66">
        <f t="shared" si="181"/>
        <v>5.3926321810613817E-3</v>
      </c>
      <c r="V1297" s="38">
        <f t="shared" si="182"/>
        <v>0.16285960753370399</v>
      </c>
      <c r="W1297" s="54">
        <v>2.491752</v>
      </c>
      <c r="X1297" s="71" t="str">
        <f t="shared" si="188"/>
        <v>Q3 2024</v>
      </c>
      <c r="Y1297" s="21">
        <f t="shared" si="183"/>
        <v>3840</v>
      </c>
      <c r="Z1297" s="21">
        <f t="shared" si="184"/>
        <v>2160</v>
      </c>
      <c r="AA1297" s="57">
        <f t="shared" si="185"/>
        <v>82507.272527002962</v>
      </c>
      <c r="AB1297" s="59">
        <f t="shared" si="186"/>
        <v>1.7777777777777777</v>
      </c>
      <c r="AC1297" s="61">
        <f t="shared" si="187"/>
        <v>439.42</v>
      </c>
    </row>
    <row r="1298" spans="4:29">
      <c r="D1298" s="12">
        <v>1292</v>
      </c>
      <c r="E1298" s="36" t="s">
        <v>68</v>
      </c>
      <c r="F1298" s="16" t="s">
        <v>11</v>
      </c>
      <c r="G1298" s="14" t="s">
        <v>40</v>
      </c>
      <c r="H1298" s="13" t="s">
        <v>90</v>
      </c>
      <c r="I1298" s="13" t="s">
        <v>45</v>
      </c>
      <c r="J1298" s="13" t="s">
        <v>168</v>
      </c>
      <c r="K1298" s="13" t="s">
        <v>43</v>
      </c>
      <c r="L1298" s="14">
        <v>17.3</v>
      </c>
      <c r="M1298" s="14" t="s">
        <v>15</v>
      </c>
      <c r="N1298" s="31">
        <v>1000000</v>
      </c>
      <c r="O1298" s="14" t="s">
        <v>2</v>
      </c>
      <c r="P1298" s="14" t="s">
        <v>47</v>
      </c>
      <c r="Q1298" s="31">
        <v>4032</v>
      </c>
      <c r="R1298" s="31">
        <v>1008</v>
      </c>
      <c r="S1298" s="30">
        <v>7.9058824E-2</v>
      </c>
      <c r="T1298" s="66">
        <f t="shared" si="180"/>
        <v>1.3677176552000001</v>
      </c>
      <c r="U1298" s="66">
        <f t="shared" si="181"/>
        <v>6.5229279374323622E-3</v>
      </c>
      <c r="V1298" s="38">
        <f t="shared" si="182"/>
        <v>0.196994982819648</v>
      </c>
      <c r="W1298" s="54">
        <v>2.491752</v>
      </c>
      <c r="X1298" s="71" t="str">
        <f t="shared" si="188"/>
        <v>Q3 2024</v>
      </c>
      <c r="Y1298" s="21">
        <f t="shared" si="183"/>
        <v>3840</v>
      </c>
      <c r="Z1298" s="21">
        <f t="shared" si="184"/>
        <v>2160</v>
      </c>
      <c r="AA1298" s="57">
        <f t="shared" si="185"/>
        <v>82507.272527002962</v>
      </c>
      <c r="AB1298" s="59">
        <f t="shared" si="186"/>
        <v>1.7777777777777777</v>
      </c>
      <c r="AC1298" s="61">
        <f t="shared" si="187"/>
        <v>439.42</v>
      </c>
    </row>
    <row r="1299" spans="4:29">
      <c r="D1299" s="12">
        <v>1293</v>
      </c>
      <c r="E1299" s="36" t="s">
        <v>68</v>
      </c>
      <c r="F1299" s="16" t="s">
        <v>11</v>
      </c>
      <c r="G1299" s="14" t="s">
        <v>40</v>
      </c>
      <c r="H1299" s="13" t="s">
        <v>90</v>
      </c>
      <c r="I1299" s="13" t="s">
        <v>45</v>
      </c>
      <c r="J1299" s="13" t="s">
        <v>206</v>
      </c>
      <c r="K1299" s="13"/>
      <c r="L1299" s="14">
        <v>18</v>
      </c>
      <c r="M1299" s="14" t="s">
        <v>186</v>
      </c>
      <c r="N1299" s="31">
        <v>1000000</v>
      </c>
      <c r="O1299" s="14" t="s">
        <v>2</v>
      </c>
      <c r="P1299" s="14" t="s">
        <v>47</v>
      </c>
      <c r="Q1299" s="31">
        <v>4000</v>
      </c>
      <c r="R1299" s="31">
        <v>1000</v>
      </c>
      <c r="S1299" s="30">
        <v>0.104575163</v>
      </c>
      <c r="T1299" s="66">
        <f t="shared" si="180"/>
        <v>1.882352934</v>
      </c>
      <c r="U1299" s="66">
        <f t="shared" si="181"/>
        <v>9.8245117933437841E-3</v>
      </c>
      <c r="V1299" s="38">
        <f t="shared" si="182"/>
        <v>0.26057537155557597</v>
      </c>
      <c r="W1299" s="54">
        <v>2.491752</v>
      </c>
      <c r="X1299" s="71" t="str">
        <f t="shared" si="188"/>
        <v>Q3 2024</v>
      </c>
      <c r="Y1299" s="21">
        <f t="shared" si="183"/>
        <v>3840</v>
      </c>
      <c r="Z1299" s="21">
        <f t="shared" si="184"/>
        <v>2400</v>
      </c>
      <c r="AA1299" s="57">
        <f t="shared" si="185"/>
        <v>93946.894382022467</v>
      </c>
      <c r="AB1299" s="59">
        <f t="shared" si="186"/>
        <v>1.6</v>
      </c>
      <c r="AC1299" s="61">
        <f t="shared" si="187"/>
        <v>457.2</v>
      </c>
    </row>
    <row r="1300" spans="4:29">
      <c r="D1300" s="12">
        <v>1294</v>
      </c>
      <c r="E1300" s="36" t="s">
        <v>68</v>
      </c>
      <c r="F1300" s="16" t="s">
        <v>11</v>
      </c>
      <c r="G1300" s="14" t="s">
        <v>40</v>
      </c>
      <c r="H1300" s="13" t="s">
        <v>90</v>
      </c>
      <c r="I1300" s="13" t="s">
        <v>31</v>
      </c>
      <c r="J1300" s="13" t="s">
        <v>216</v>
      </c>
      <c r="K1300" s="13" t="s">
        <v>57</v>
      </c>
      <c r="L1300" s="14">
        <v>14.2</v>
      </c>
      <c r="M1300" s="14" t="s">
        <v>63</v>
      </c>
      <c r="N1300" s="31">
        <v>1000000</v>
      </c>
      <c r="O1300" s="14" t="s">
        <v>2</v>
      </c>
      <c r="P1300" s="14" t="s">
        <v>47</v>
      </c>
      <c r="Q1300" s="31">
        <v>10384</v>
      </c>
      <c r="R1300" s="31">
        <v>2596</v>
      </c>
      <c r="S1300" s="30">
        <v>10.180392157</v>
      </c>
      <c r="T1300" s="66">
        <f t="shared" si="180"/>
        <v>144.5615686294</v>
      </c>
      <c r="U1300" s="66">
        <f t="shared" si="181"/>
        <v>0.6049590998036849</v>
      </c>
      <c r="V1300" s="38">
        <f t="shared" si="182"/>
        <v>25.367012517989064</v>
      </c>
      <c r="W1300" s="54">
        <v>2.491752</v>
      </c>
      <c r="X1300" s="71" t="str">
        <f t="shared" si="188"/>
        <v>Q3 2024</v>
      </c>
      <c r="Y1300" s="21">
        <f t="shared" si="183"/>
        <v>3024</v>
      </c>
      <c r="Z1300" s="21">
        <f t="shared" si="184"/>
        <v>1964</v>
      </c>
      <c r="AA1300" s="57">
        <f t="shared" si="185"/>
        <v>59423.948554645533</v>
      </c>
      <c r="AB1300" s="59">
        <f t="shared" si="186"/>
        <v>1.539714867617108</v>
      </c>
      <c r="AC1300" s="61">
        <f t="shared" si="187"/>
        <v>360.67999999999995</v>
      </c>
    </row>
    <row r="1301" spans="4:29">
      <c r="D1301" s="12">
        <v>1295</v>
      </c>
      <c r="E1301" s="36" t="s">
        <v>68</v>
      </c>
      <c r="F1301" s="16" t="s">
        <v>11</v>
      </c>
      <c r="G1301" s="14" t="s">
        <v>40</v>
      </c>
      <c r="H1301" s="13" t="s">
        <v>90</v>
      </c>
      <c r="I1301" s="13" t="s">
        <v>31</v>
      </c>
      <c r="J1301" s="13" t="s">
        <v>62</v>
      </c>
      <c r="K1301" s="13" t="s">
        <v>57</v>
      </c>
      <c r="L1301" s="14">
        <v>16.2</v>
      </c>
      <c r="M1301" s="14" t="s">
        <v>64</v>
      </c>
      <c r="N1301" s="31">
        <v>1000000</v>
      </c>
      <c r="O1301" s="14" t="s">
        <v>2</v>
      </c>
      <c r="P1301" s="14" t="s">
        <v>47</v>
      </c>
      <c r="Q1301" s="31">
        <v>10384</v>
      </c>
      <c r="R1301" s="31">
        <v>2596</v>
      </c>
      <c r="S1301" s="30">
        <v>8.1443137249999999</v>
      </c>
      <c r="T1301" s="66">
        <f t="shared" si="180"/>
        <v>131.93788234499999</v>
      </c>
      <c r="U1301" s="66">
        <f t="shared" si="181"/>
        <v>0.62868276889973751</v>
      </c>
      <c r="V1301" s="38">
        <f t="shared" si="182"/>
        <v>20.293610012896199</v>
      </c>
      <c r="W1301" s="54">
        <v>2.491752</v>
      </c>
      <c r="X1301" s="71" t="str">
        <f t="shared" si="188"/>
        <v>Q3 2024</v>
      </c>
      <c r="Y1301" s="21">
        <f t="shared" si="183"/>
        <v>3456</v>
      </c>
      <c r="Z1301" s="21">
        <f t="shared" si="184"/>
        <v>2234</v>
      </c>
      <c r="AA1301" s="57">
        <f t="shared" si="185"/>
        <v>77192.847688309979</v>
      </c>
      <c r="AB1301" s="59">
        <f t="shared" si="186"/>
        <v>1.5470008952551477</v>
      </c>
      <c r="AC1301" s="61">
        <f t="shared" si="187"/>
        <v>411.47999999999996</v>
      </c>
    </row>
    <row r="1302" spans="4:29">
      <c r="D1302" s="12">
        <v>1296</v>
      </c>
      <c r="E1302" s="36" t="s">
        <v>68</v>
      </c>
      <c r="F1302" s="16" t="s">
        <v>11</v>
      </c>
      <c r="G1302" s="14" t="s">
        <v>40</v>
      </c>
      <c r="H1302" s="13" t="s">
        <v>90</v>
      </c>
      <c r="I1302" s="13" t="s">
        <v>102</v>
      </c>
      <c r="J1302" s="13" t="s">
        <v>103</v>
      </c>
      <c r="K1302" s="13" t="s">
        <v>43</v>
      </c>
      <c r="L1302" s="14">
        <v>16</v>
      </c>
      <c r="M1302" s="14" t="s">
        <v>66</v>
      </c>
      <c r="N1302" s="31">
        <v>1000000</v>
      </c>
      <c r="O1302" s="14" t="s">
        <v>2</v>
      </c>
      <c r="P1302" s="14" t="s">
        <v>47</v>
      </c>
      <c r="Q1302" s="31">
        <v>4000</v>
      </c>
      <c r="R1302" s="31">
        <v>1152</v>
      </c>
      <c r="S1302" s="30">
        <v>0.104575163</v>
      </c>
      <c r="T1302" s="66">
        <f t="shared" si="180"/>
        <v>1.673202608</v>
      </c>
      <c r="U1302" s="66">
        <f t="shared" si="181"/>
        <v>7.7625772194321258E-3</v>
      </c>
      <c r="V1302" s="38">
        <f t="shared" si="182"/>
        <v>0.26057537155557597</v>
      </c>
      <c r="W1302" s="54">
        <v>2.491752</v>
      </c>
      <c r="X1302" s="71" t="str">
        <f t="shared" si="188"/>
        <v>Q3 2024</v>
      </c>
      <c r="Y1302" s="21">
        <f t="shared" si="183"/>
        <v>2560</v>
      </c>
      <c r="Z1302" s="21">
        <f t="shared" si="184"/>
        <v>1600</v>
      </c>
      <c r="AA1302" s="57">
        <f t="shared" si="185"/>
        <v>74229.644943820225</v>
      </c>
      <c r="AB1302" s="59">
        <f t="shared" si="186"/>
        <v>1.6</v>
      </c>
      <c r="AC1302" s="61">
        <f t="shared" si="187"/>
        <v>406.4</v>
      </c>
    </row>
    <row r="1303" spans="4:29">
      <c r="D1303" s="12">
        <v>1297</v>
      </c>
      <c r="E1303" s="36" t="s">
        <v>68</v>
      </c>
      <c r="F1303" s="16" t="s">
        <v>11</v>
      </c>
      <c r="G1303" s="14" t="s">
        <v>40</v>
      </c>
      <c r="H1303" s="13" t="s">
        <v>90</v>
      </c>
      <c r="I1303" s="13" t="s">
        <v>102</v>
      </c>
      <c r="J1303" s="13" t="s">
        <v>104</v>
      </c>
      <c r="K1303" s="13" t="s">
        <v>43</v>
      </c>
      <c r="L1303" s="14">
        <v>17.3</v>
      </c>
      <c r="M1303" s="14" t="s">
        <v>15</v>
      </c>
      <c r="N1303" s="31">
        <v>1000000</v>
      </c>
      <c r="O1303" s="14" t="s">
        <v>2</v>
      </c>
      <c r="P1303" s="14" t="s">
        <v>47</v>
      </c>
      <c r="Q1303" s="31">
        <v>4000</v>
      </c>
      <c r="R1303" s="31">
        <v>1152</v>
      </c>
      <c r="S1303" s="30">
        <v>7.8431372999999999E-2</v>
      </c>
      <c r="T1303" s="66">
        <f t="shared" si="180"/>
        <v>1.3568627529000001</v>
      </c>
      <c r="U1303" s="66">
        <f t="shared" si="181"/>
        <v>6.471158666778022E-3</v>
      </c>
      <c r="V1303" s="38">
        <f t="shared" si="182"/>
        <v>0.195431530535496</v>
      </c>
      <c r="W1303" s="54">
        <v>2.491752</v>
      </c>
      <c r="X1303" s="71" t="str">
        <f t="shared" si="188"/>
        <v>Q3 2024</v>
      </c>
      <c r="Y1303" s="21">
        <f t="shared" si="183"/>
        <v>3840</v>
      </c>
      <c r="Z1303" s="21">
        <f t="shared" si="184"/>
        <v>2160</v>
      </c>
      <c r="AA1303" s="57">
        <f t="shared" si="185"/>
        <v>82507.272527002962</v>
      </c>
      <c r="AB1303" s="59">
        <f t="shared" si="186"/>
        <v>1.7777777777777777</v>
      </c>
      <c r="AC1303" s="61">
        <f t="shared" si="187"/>
        <v>439.42</v>
      </c>
    </row>
    <row r="1304" spans="4:29">
      <c r="D1304" s="12">
        <v>1298</v>
      </c>
      <c r="E1304" s="36" t="s">
        <v>68</v>
      </c>
      <c r="F1304" s="16" t="s">
        <v>11</v>
      </c>
      <c r="G1304" s="14" t="s">
        <v>40</v>
      </c>
      <c r="H1304" s="13" t="s">
        <v>90</v>
      </c>
      <c r="I1304" s="13" t="s">
        <v>54</v>
      </c>
      <c r="J1304" s="13" t="s">
        <v>92</v>
      </c>
      <c r="K1304" s="13" t="s">
        <v>43</v>
      </c>
      <c r="L1304" s="14">
        <v>17.3</v>
      </c>
      <c r="M1304" s="14" t="s">
        <v>15</v>
      </c>
      <c r="N1304" s="31">
        <v>1000000</v>
      </c>
      <c r="O1304" s="14" t="s">
        <v>2</v>
      </c>
      <c r="P1304" s="14" t="s">
        <v>47</v>
      </c>
      <c r="Q1304" s="31">
        <v>4000</v>
      </c>
      <c r="R1304" s="31">
        <v>1152</v>
      </c>
      <c r="S1304" s="30">
        <v>7.8431372999999999E-2</v>
      </c>
      <c r="T1304" s="66">
        <f t="shared" si="180"/>
        <v>1.3568627529000001</v>
      </c>
      <c r="U1304" s="66">
        <f t="shared" si="181"/>
        <v>6.471158666778022E-3</v>
      </c>
      <c r="V1304" s="38">
        <f t="shared" si="182"/>
        <v>0.195431530535496</v>
      </c>
      <c r="W1304" s="54">
        <v>2.491752</v>
      </c>
      <c r="X1304" s="71" t="str">
        <f t="shared" si="188"/>
        <v>Q3 2024</v>
      </c>
      <c r="Y1304" s="21">
        <f t="shared" si="183"/>
        <v>3840</v>
      </c>
      <c r="Z1304" s="21">
        <f t="shared" si="184"/>
        <v>2160</v>
      </c>
      <c r="AA1304" s="57">
        <f t="shared" si="185"/>
        <v>82507.272527002962</v>
      </c>
      <c r="AB1304" s="59">
        <f t="shared" si="186"/>
        <v>1.7777777777777777</v>
      </c>
      <c r="AC1304" s="61">
        <f t="shared" si="187"/>
        <v>439.42</v>
      </c>
    </row>
    <row r="1305" spans="4:29">
      <c r="D1305" s="12">
        <v>1299</v>
      </c>
      <c r="E1305" s="36" t="s">
        <v>68</v>
      </c>
      <c r="F1305" s="16" t="s">
        <v>11</v>
      </c>
      <c r="G1305" s="14" t="s">
        <v>40</v>
      </c>
      <c r="H1305" s="13" t="s">
        <v>90</v>
      </c>
      <c r="I1305" s="13" t="s">
        <v>54</v>
      </c>
      <c r="J1305" s="13" t="s">
        <v>92</v>
      </c>
      <c r="K1305" s="13" t="s">
        <v>43</v>
      </c>
      <c r="L1305" s="14">
        <v>16</v>
      </c>
      <c r="M1305" s="14" t="s">
        <v>66</v>
      </c>
      <c r="N1305" s="31">
        <v>1000000</v>
      </c>
      <c r="O1305" s="14" t="s">
        <v>2</v>
      </c>
      <c r="P1305" s="14" t="s">
        <v>47</v>
      </c>
      <c r="Q1305" s="31">
        <v>4000</v>
      </c>
      <c r="R1305" s="31">
        <v>1152</v>
      </c>
      <c r="S1305" s="30">
        <v>0.261437908</v>
      </c>
      <c r="T1305" s="66">
        <f t="shared" si="180"/>
        <v>4.1830065279999999</v>
      </c>
      <c r="U1305" s="66">
        <f t="shared" si="181"/>
        <v>1.9406443085695137E-2</v>
      </c>
      <c r="V1305" s="38">
        <f t="shared" si="182"/>
        <v>0.65143843013481595</v>
      </c>
      <c r="W1305" s="54">
        <v>2.491752</v>
      </c>
      <c r="X1305" s="71" t="str">
        <f t="shared" si="188"/>
        <v>Q3 2024</v>
      </c>
      <c r="Y1305" s="21">
        <f t="shared" si="183"/>
        <v>2560</v>
      </c>
      <c r="Z1305" s="21">
        <f t="shared" si="184"/>
        <v>1600</v>
      </c>
      <c r="AA1305" s="57">
        <f t="shared" si="185"/>
        <v>74229.644943820225</v>
      </c>
      <c r="AB1305" s="59">
        <f t="shared" si="186"/>
        <v>1.6</v>
      </c>
      <c r="AC1305" s="61">
        <f t="shared" si="187"/>
        <v>406.4</v>
      </c>
    </row>
    <row r="1306" spans="4:29">
      <c r="D1306" s="12">
        <v>1300</v>
      </c>
      <c r="E1306" s="36" t="s">
        <v>68</v>
      </c>
      <c r="F1306" s="16" t="s">
        <v>11</v>
      </c>
      <c r="G1306" s="14" t="s">
        <v>40</v>
      </c>
      <c r="H1306" s="13" t="s">
        <v>90</v>
      </c>
      <c r="I1306" s="13" t="s">
        <v>54</v>
      </c>
      <c r="J1306" s="13" t="s">
        <v>92</v>
      </c>
      <c r="K1306" s="13" t="s">
        <v>43</v>
      </c>
      <c r="L1306" s="14">
        <v>18</v>
      </c>
      <c r="M1306" s="14" t="s">
        <v>66</v>
      </c>
      <c r="N1306" s="31">
        <v>1000000</v>
      </c>
      <c r="O1306" s="14" t="s">
        <v>2</v>
      </c>
      <c r="P1306" s="14" t="s">
        <v>47</v>
      </c>
      <c r="Q1306" s="31">
        <v>4000</v>
      </c>
      <c r="R1306" s="31">
        <v>1152</v>
      </c>
      <c r="S1306" s="30">
        <v>0.156862745</v>
      </c>
      <c r="T1306" s="66">
        <f t="shared" si="180"/>
        <v>2.8235294099999999</v>
      </c>
      <c r="U1306" s="66">
        <f t="shared" si="181"/>
        <v>1.4736767736989122E-2</v>
      </c>
      <c r="V1306" s="38">
        <f t="shared" si="182"/>
        <v>0.39086305857923997</v>
      </c>
      <c r="W1306" s="54">
        <v>2.491752</v>
      </c>
      <c r="X1306" s="71" t="str">
        <f t="shared" si="188"/>
        <v>Q3 2024</v>
      </c>
      <c r="Y1306" s="21">
        <f t="shared" si="183"/>
        <v>2560</v>
      </c>
      <c r="Z1306" s="21">
        <f t="shared" si="184"/>
        <v>1600</v>
      </c>
      <c r="AA1306" s="57">
        <f t="shared" si="185"/>
        <v>93946.894382022467</v>
      </c>
      <c r="AB1306" s="59">
        <f t="shared" si="186"/>
        <v>1.6</v>
      </c>
      <c r="AC1306" s="61">
        <f t="shared" si="187"/>
        <v>457.2</v>
      </c>
    </row>
    <row r="1307" spans="4:29">
      <c r="D1307" s="12">
        <v>1301</v>
      </c>
      <c r="E1307" s="36" t="s">
        <v>68</v>
      </c>
      <c r="F1307" s="16" t="s">
        <v>11</v>
      </c>
      <c r="G1307" s="14" t="s">
        <v>40</v>
      </c>
      <c r="H1307" s="13" t="s">
        <v>90</v>
      </c>
      <c r="I1307" s="13" t="s">
        <v>54</v>
      </c>
      <c r="J1307" s="13" t="s">
        <v>169</v>
      </c>
      <c r="K1307" s="13" t="s">
        <v>43</v>
      </c>
      <c r="L1307" s="14">
        <v>17</v>
      </c>
      <c r="M1307" s="14" t="s">
        <v>66</v>
      </c>
      <c r="N1307" s="31">
        <v>1000000</v>
      </c>
      <c r="O1307" s="14" t="s">
        <v>2</v>
      </c>
      <c r="P1307" s="14" t="s">
        <v>47</v>
      </c>
      <c r="Q1307" s="31">
        <v>4000</v>
      </c>
      <c r="R1307" s="31">
        <v>1152</v>
      </c>
      <c r="S1307" s="30">
        <v>0.104575163</v>
      </c>
      <c r="T1307" s="66">
        <f t="shared" si="180"/>
        <v>1.777777771</v>
      </c>
      <c r="U1307" s="66">
        <f t="shared" si="181"/>
        <v>8.7632219391245453E-3</v>
      </c>
      <c r="V1307" s="38">
        <f t="shared" si="182"/>
        <v>0.26057537155557597</v>
      </c>
      <c r="W1307" s="54">
        <v>2.491752</v>
      </c>
      <c r="X1307" s="71" t="str">
        <f t="shared" si="188"/>
        <v>Q3 2024</v>
      </c>
      <c r="Y1307" s="21">
        <f t="shared" si="183"/>
        <v>2560</v>
      </c>
      <c r="Z1307" s="21">
        <f t="shared" si="184"/>
        <v>1600</v>
      </c>
      <c r="AA1307" s="57">
        <f t="shared" si="185"/>
        <v>83798.310112359526</v>
      </c>
      <c r="AB1307" s="59">
        <f t="shared" si="186"/>
        <v>1.6</v>
      </c>
      <c r="AC1307" s="61">
        <f t="shared" si="187"/>
        <v>431.79999999999995</v>
      </c>
    </row>
    <row r="1308" spans="4:29">
      <c r="D1308" s="12">
        <v>1302</v>
      </c>
      <c r="E1308" s="36" t="s">
        <v>68</v>
      </c>
      <c r="F1308" s="16" t="s">
        <v>11</v>
      </c>
      <c r="G1308" s="14" t="s">
        <v>40</v>
      </c>
      <c r="H1308" s="13" t="s">
        <v>90</v>
      </c>
      <c r="I1308" s="13" t="s">
        <v>54</v>
      </c>
      <c r="J1308" s="13" t="s">
        <v>170</v>
      </c>
      <c r="K1308" s="13" t="s">
        <v>43</v>
      </c>
      <c r="L1308" s="14">
        <v>14</v>
      </c>
      <c r="M1308" s="14" t="s">
        <v>66</v>
      </c>
      <c r="N1308" s="31">
        <v>1000000</v>
      </c>
      <c r="O1308" s="14" t="s">
        <v>2</v>
      </c>
      <c r="P1308" s="14" t="s">
        <v>47</v>
      </c>
      <c r="Q1308" s="31">
        <v>4000</v>
      </c>
      <c r="R1308" s="31">
        <v>1152</v>
      </c>
      <c r="S1308" s="30">
        <v>0.130718954</v>
      </c>
      <c r="T1308" s="66">
        <f t="shared" si="180"/>
        <v>1.830065356</v>
      </c>
      <c r="U1308" s="66">
        <f t="shared" si="181"/>
        <v>7.4290289937426679E-3</v>
      </c>
      <c r="V1308" s="38">
        <f t="shared" si="182"/>
        <v>0.32571921506740797</v>
      </c>
      <c r="W1308" s="54">
        <v>2.491752</v>
      </c>
      <c r="X1308" s="71" t="str">
        <f t="shared" si="188"/>
        <v>Q3 2024</v>
      </c>
      <c r="Y1308" s="21">
        <f t="shared" si="183"/>
        <v>2560</v>
      </c>
      <c r="Z1308" s="21">
        <f t="shared" si="184"/>
        <v>1600</v>
      </c>
      <c r="AA1308" s="57">
        <f t="shared" si="185"/>
        <v>56832.071910112347</v>
      </c>
      <c r="AB1308" s="59">
        <f t="shared" si="186"/>
        <v>1.6</v>
      </c>
      <c r="AC1308" s="61">
        <f t="shared" si="187"/>
        <v>355.59999999999997</v>
      </c>
    </row>
    <row r="1309" spans="4:29">
      <c r="D1309" s="12">
        <v>1303</v>
      </c>
      <c r="E1309" s="36" t="s">
        <v>68</v>
      </c>
      <c r="F1309" s="16" t="s">
        <v>11</v>
      </c>
      <c r="G1309" s="14" t="s">
        <v>40</v>
      </c>
      <c r="H1309" s="13" t="s">
        <v>90</v>
      </c>
      <c r="I1309" s="13" t="s">
        <v>109</v>
      </c>
      <c r="J1309" s="13" t="s">
        <v>127</v>
      </c>
      <c r="K1309" s="13" t="s">
        <v>43</v>
      </c>
      <c r="L1309" s="14">
        <v>16.2</v>
      </c>
      <c r="M1309" s="14" t="s">
        <v>66</v>
      </c>
      <c r="N1309" s="31">
        <v>1000000</v>
      </c>
      <c r="O1309" s="14" t="s">
        <v>2</v>
      </c>
      <c r="P1309" s="14" t="s">
        <v>47</v>
      </c>
      <c r="Q1309" s="31">
        <v>4000</v>
      </c>
      <c r="R1309" s="31">
        <v>512</v>
      </c>
      <c r="S1309" s="30">
        <v>0.235294118</v>
      </c>
      <c r="T1309" s="66">
        <f t="shared" si="180"/>
        <v>3.8117647116</v>
      </c>
      <c r="U1309" s="66">
        <f t="shared" si="181"/>
        <v>1.7905172838490274E-2</v>
      </c>
      <c r="V1309" s="38">
        <f t="shared" si="182"/>
        <v>0.58629458911473598</v>
      </c>
      <c r="W1309" s="54">
        <v>2.491752</v>
      </c>
      <c r="X1309" s="71" t="str">
        <f t="shared" si="188"/>
        <v>Q3 2024</v>
      </c>
      <c r="Y1309" s="21">
        <f t="shared" si="183"/>
        <v>2560</v>
      </c>
      <c r="Z1309" s="21">
        <f t="shared" si="184"/>
        <v>1600</v>
      </c>
      <c r="AA1309" s="57">
        <f t="shared" si="185"/>
        <v>76096.984449438183</v>
      </c>
      <c r="AB1309" s="59">
        <f t="shared" si="186"/>
        <v>1.6</v>
      </c>
      <c r="AC1309" s="61">
        <f t="shared" si="187"/>
        <v>411.47999999999996</v>
      </c>
    </row>
    <row r="1310" spans="4:29">
      <c r="D1310" s="12">
        <v>1304</v>
      </c>
      <c r="E1310" s="36" t="s">
        <v>68</v>
      </c>
      <c r="F1310" s="16" t="s">
        <v>11</v>
      </c>
      <c r="G1310" s="14" t="s">
        <v>40</v>
      </c>
      <c r="H1310" s="13" t="s">
        <v>90</v>
      </c>
      <c r="I1310" s="13" t="s">
        <v>109</v>
      </c>
      <c r="J1310" s="13" t="s">
        <v>110</v>
      </c>
      <c r="K1310" s="13" t="s">
        <v>43</v>
      </c>
      <c r="L1310" s="14">
        <v>16.2</v>
      </c>
      <c r="M1310" s="14" t="s">
        <v>64</v>
      </c>
      <c r="N1310" s="31">
        <v>1000000</v>
      </c>
      <c r="O1310" s="14" t="s">
        <v>2</v>
      </c>
      <c r="P1310" s="14" t="s">
        <v>47</v>
      </c>
      <c r="Q1310" s="31">
        <v>4000</v>
      </c>
      <c r="R1310" s="31">
        <v>512</v>
      </c>
      <c r="S1310" s="30">
        <v>0.104575163</v>
      </c>
      <c r="T1310" s="66">
        <f t="shared" si="180"/>
        <v>1.6941176405999998</v>
      </c>
      <c r="U1310" s="66">
        <f t="shared" si="181"/>
        <v>8.0724546294391897E-3</v>
      </c>
      <c r="V1310" s="38">
        <f t="shared" si="182"/>
        <v>0.26057537155557597</v>
      </c>
      <c r="W1310" s="54">
        <v>2.491752</v>
      </c>
      <c r="X1310" s="71" t="str">
        <f t="shared" si="188"/>
        <v>Q3 2024</v>
      </c>
      <c r="Y1310" s="21">
        <f t="shared" si="183"/>
        <v>3456</v>
      </c>
      <c r="Z1310" s="21">
        <f t="shared" si="184"/>
        <v>2234</v>
      </c>
      <c r="AA1310" s="57">
        <f t="shared" si="185"/>
        <v>77192.847688309979</v>
      </c>
      <c r="AB1310" s="59">
        <f t="shared" si="186"/>
        <v>1.5470008952551477</v>
      </c>
      <c r="AC1310" s="61">
        <f t="shared" si="187"/>
        <v>411.47999999999996</v>
      </c>
    </row>
    <row r="1311" spans="4:29">
      <c r="D1311" s="12">
        <v>1305</v>
      </c>
      <c r="E1311" s="36" t="s">
        <v>68</v>
      </c>
      <c r="F1311" s="16" t="s">
        <v>11</v>
      </c>
      <c r="G1311" s="14" t="s">
        <v>40</v>
      </c>
      <c r="H1311" s="13" t="s">
        <v>90</v>
      </c>
      <c r="I1311" s="13" t="s">
        <v>109</v>
      </c>
      <c r="J1311" s="13" t="s">
        <v>212</v>
      </c>
      <c r="K1311" s="13" t="s">
        <v>43</v>
      </c>
      <c r="L1311" s="14">
        <v>18</v>
      </c>
      <c r="M1311" s="14" t="s">
        <v>66</v>
      </c>
      <c r="N1311" s="31">
        <v>1000000</v>
      </c>
      <c r="O1311" s="14" t="s">
        <v>2</v>
      </c>
      <c r="P1311" s="14" t="s">
        <v>47</v>
      </c>
      <c r="Q1311" s="31">
        <v>9216</v>
      </c>
      <c r="R1311" s="31">
        <v>2304</v>
      </c>
      <c r="S1311" s="30">
        <v>0.18070588200000001</v>
      </c>
      <c r="T1311" s="66">
        <f t="shared" si="180"/>
        <v>3.2527058760000003</v>
      </c>
      <c r="U1311" s="66">
        <f t="shared" si="181"/>
        <v>1.6976756410464214E-2</v>
      </c>
      <c r="V1311" s="38">
        <f t="shared" si="182"/>
        <v>0.45027424288526402</v>
      </c>
      <c r="W1311" s="54">
        <v>2.491752</v>
      </c>
      <c r="X1311" s="71" t="str">
        <f t="shared" si="188"/>
        <v>Q3 2024</v>
      </c>
      <c r="Y1311" s="21">
        <f t="shared" si="183"/>
        <v>2560</v>
      </c>
      <c r="Z1311" s="21">
        <f t="shared" si="184"/>
        <v>1600</v>
      </c>
      <c r="AA1311" s="57">
        <f t="shared" si="185"/>
        <v>93946.894382022467</v>
      </c>
      <c r="AB1311" s="59">
        <f t="shared" si="186"/>
        <v>1.6</v>
      </c>
      <c r="AC1311" s="61">
        <f t="shared" si="187"/>
        <v>457.2</v>
      </c>
    </row>
    <row r="1312" spans="4:29">
      <c r="D1312" s="12">
        <v>1306</v>
      </c>
      <c r="E1312" s="36" t="s">
        <v>68</v>
      </c>
      <c r="F1312" s="16" t="s">
        <v>11</v>
      </c>
      <c r="G1312" s="14" t="s">
        <v>40</v>
      </c>
      <c r="H1312" s="13" t="s">
        <v>90</v>
      </c>
      <c r="I1312" s="13" t="s">
        <v>135</v>
      </c>
      <c r="J1312" s="13" t="s">
        <v>136</v>
      </c>
      <c r="K1312" s="13"/>
      <c r="L1312" s="14">
        <v>16.2</v>
      </c>
      <c r="M1312" s="14" t="s">
        <v>66</v>
      </c>
      <c r="N1312" s="31">
        <v>1000000</v>
      </c>
      <c r="O1312" s="14" t="s">
        <v>2</v>
      </c>
      <c r="P1312" s="14" t="s">
        <v>47</v>
      </c>
      <c r="Q1312" s="31">
        <v>4000</v>
      </c>
      <c r="R1312" s="31">
        <v>512</v>
      </c>
      <c r="S1312" s="30">
        <v>0.47058823500000002</v>
      </c>
      <c r="T1312" s="66">
        <f t="shared" si="180"/>
        <v>7.6235294070000004</v>
      </c>
      <c r="U1312" s="66">
        <f t="shared" si="181"/>
        <v>3.5810345600883565E-2</v>
      </c>
      <c r="V1312" s="38">
        <f t="shared" si="182"/>
        <v>1.17258917573772</v>
      </c>
      <c r="W1312" s="54">
        <v>2.491752</v>
      </c>
      <c r="X1312" s="71" t="str">
        <f t="shared" si="188"/>
        <v>Q3 2024</v>
      </c>
      <c r="Y1312" s="21">
        <f t="shared" si="183"/>
        <v>2560</v>
      </c>
      <c r="Z1312" s="21">
        <f t="shared" si="184"/>
        <v>1600</v>
      </c>
      <c r="AA1312" s="57">
        <f t="shared" si="185"/>
        <v>76096.984449438183</v>
      </c>
      <c r="AB1312" s="59">
        <f t="shared" si="186"/>
        <v>1.6</v>
      </c>
      <c r="AC1312" s="61">
        <f t="shared" si="187"/>
        <v>411.47999999999996</v>
      </c>
    </row>
    <row r="1313" spans="4:29">
      <c r="D1313" s="12">
        <v>1307</v>
      </c>
      <c r="E1313" s="36" t="s">
        <v>68</v>
      </c>
      <c r="F1313" s="16" t="s">
        <v>11</v>
      </c>
      <c r="G1313" s="14" t="s">
        <v>40</v>
      </c>
      <c r="H1313" s="13" t="s">
        <v>90</v>
      </c>
      <c r="I1313" s="13" t="s">
        <v>135</v>
      </c>
      <c r="J1313" s="13" t="s">
        <v>171</v>
      </c>
      <c r="K1313" s="13" t="s">
        <v>98</v>
      </c>
      <c r="L1313" s="14">
        <v>16</v>
      </c>
      <c r="M1313" s="14" t="s">
        <v>172</v>
      </c>
      <c r="N1313" s="31">
        <v>1000000</v>
      </c>
      <c r="O1313" s="14" t="s">
        <v>2</v>
      </c>
      <c r="P1313" s="14" t="s">
        <v>47</v>
      </c>
      <c r="Q1313" s="31">
        <v>4000</v>
      </c>
      <c r="R1313" s="31">
        <v>1000</v>
      </c>
      <c r="S1313" s="30">
        <v>0.156862745</v>
      </c>
      <c r="T1313" s="66">
        <f t="shared" si="180"/>
        <v>2.50980392</v>
      </c>
      <c r="U1313" s="66">
        <f t="shared" si="181"/>
        <v>1.1643865866263011E-2</v>
      </c>
      <c r="V1313" s="38">
        <f t="shared" si="182"/>
        <v>0.39086305857923997</v>
      </c>
      <c r="W1313" s="54">
        <v>2.491752</v>
      </c>
      <c r="X1313" s="71" t="str">
        <f t="shared" si="188"/>
        <v>Q3 2024</v>
      </c>
      <c r="Y1313" s="21">
        <f t="shared" si="183"/>
        <v>3200</v>
      </c>
      <c r="Z1313" s="21">
        <f t="shared" si="184"/>
        <v>2000</v>
      </c>
      <c r="AA1313" s="57">
        <f t="shared" si="185"/>
        <v>74229.644943820225</v>
      </c>
      <c r="AB1313" s="59">
        <f t="shared" si="186"/>
        <v>1.6</v>
      </c>
      <c r="AC1313" s="61">
        <f t="shared" si="187"/>
        <v>406.4</v>
      </c>
    </row>
    <row r="1314" spans="4:29">
      <c r="D1314" s="12">
        <v>1308</v>
      </c>
      <c r="E1314" s="36" t="s">
        <v>68</v>
      </c>
      <c r="F1314" s="16" t="s">
        <v>11</v>
      </c>
      <c r="G1314" s="14" t="s">
        <v>40</v>
      </c>
      <c r="H1314" s="13" t="s">
        <v>90</v>
      </c>
      <c r="I1314" s="13" t="s">
        <v>135</v>
      </c>
      <c r="J1314" s="13" t="s">
        <v>171</v>
      </c>
      <c r="K1314" s="13" t="s">
        <v>98</v>
      </c>
      <c r="L1314" s="14">
        <v>14.5</v>
      </c>
      <c r="M1314" s="14" t="s">
        <v>173</v>
      </c>
      <c r="N1314" s="31">
        <v>1000000</v>
      </c>
      <c r="O1314" s="14" t="s">
        <v>2</v>
      </c>
      <c r="P1314" s="14" t="s">
        <v>47</v>
      </c>
      <c r="Q1314" s="31">
        <v>4000</v>
      </c>
      <c r="R1314" s="31">
        <v>1000</v>
      </c>
      <c r="S1314" s="30">
        <v>0.261437908</v>
      </c>
      <c r="T1314" s="66">
        <f t="shared" si="180"/>
        <v>3.7908496659999997</v>
      </c>
      <c r="U1314" s="66">
        <f t="shared" si="181"/>
        <v>1.5938299448310159E-2</v>
      </c>
      <c r="V1314" s="38">
        <f t="shared" si="182"/>
        <v>0.65143843013481595</v>
      </c>
      <c r="W1314" s="54">
        <v>2.491752</v>
      </c>
      <c r="X1314" s="71" t="str">
        <f t="shared" si="188"/>
        <v>Q3 2024</v>
      </c>
      <c r="Y1314" s="21">
        <f t="shared" si="183"/>
        <v>3072</v>
      </c>
      <c r="Z1314" s="21">
        <f t="shared" si="184"/>
        <v>1920</v>
      </c>
      <c r="AA1314" s="57">
        <f t="shared" si="185"/>
        <v>60963.995505617953</v>
      </c>
      <c r="AB1314" s="59">
        <f t="shared" si="186"/>
        <v>1.6</v>
      </c>
      <c r="AC1314" s="61">
        <f t="shared" si="187"/>
        <v>368.29999999999995</v>
      </c>
    </row>
    <row r="1315" spans="4:29">
      <c r="D1315" s="12">
        <v>1309</v>
      </c>
      <c r="E1315" s="36" t="s">
        <v>68</v>
      </c>
      <c r="F1315" s="16" t="s">
        <v>11</v>
      </c>
      <c r="G1315" s="14" t="s">
        <v>40</v>
      </c>
      <c r="H1315" s="13" t="s">
        <v>90</v>
      </c>
      <c r="I1315" s="13" t="s">
        <v>135</v>
      </c>
      <c r="J1315" s="13" t="s">
        <v>207</v>
      </c>
      <c r="K1315" s="13" t="s">
        <v>98</v>
      </c>
      <c r="L1315" s="14">
        <v>16</v>
      </c>
      <c r="M1315" s="14" t="s">
        <v>172</v>
      </c>
      <c r="N1315" s="31">
        <v>1000000</v>
      </c>
      <c r="O1315" s="14" t="s">
        <v>2</v>
      </c>
      <c r="P1315" s="14" t="s">
        <v>47</v>
      </c>
      <c r="Q1315" s="31">
        <v>6144</v>
      </c>
      <c r="R1315" s="31">
        <v>1536</v>
      </c>
      <c r="S1315" s="30">
        <v>0.24094117600000001</v>
      </c>
      <c r="T1315" s="66">
        <f t="shared" si="180"/>
        <v>3.8550588160000001</v>
      </c>
      <c r="U1315" s="66">
        <f t="shared" si="181"/>
        <v>1.7884977946826499E-2</v>
      </c>
      <c r="V1315" s="38">
        <f t="shared" si="182"/>
        <v>0.60036565718035206</v>
      </c>
      <c r="W1315" s="54">
        <v>2.491752</v>
      </c>
      <c r="X1315" s="71" t="str">
        <f t="shared" si="188"/>
        <v>Q3 2024</v>
      </c>
      <c r="Y1315" s="21">
        <f t="shared" si="183"/>
        <v>3200</v>
      </c>
      <c r="Z1315" s="21">
        <f t="shared" si="184"/>
        <v>2000</v>
      </c>
      <c r="AA1315" s="57">
        <f t="shared" si="185"/>
        <v>74229.644943820225</v>
      </c>
      <c r="AB1315" s="59">
        <f t="shared" si="186"/>
        <v>1.6</v>
      </c>
      <c r="AC1315" s="61">
        <f t="shared" si="187"/>
        <v>406.4</v>
      </c>
    </row>
    <row r="1316" spans="4:29">
      <c r="D1316" s="12">
        <v>1310</v>
      </c>
      <c r="E1316" s="36" t="s">
        <v>68</v>
      </c>
      <c r="F1316" s="16" t="s">
        <v>11</v>
      </c>
      <c r="G1316" s="14" t="s">
        <v>40</v>
      </c>
      <c r="H1316" s="13" t="s">
        <v>90</v>
      </c>
      <c r="I1316" s="13" t="s">
        <v>141</v>
      </c>
      <c r="J1316" s="13" t="s">
        <v>214</v>
      </c>
      <c r="K1316" s="13" t="s">
        <v>95</v>
      </c>
      <c r="L1316" s="14">
        <v>15.6</v>
      </c>
      <c r="M1316" s="14" t="s">
        <v>15</v>
      </c>
      <c r="N1316" s="31">
        <v>1000000</v>
      </c>
      <c r="O1316" s="14" t="s">
        <v>2</v>
      </c>
      <c r="P1316" s="14" t="s">
        <v>47</v>
      </c>
      <c r="Q1316" s="31">
        <v>10000</v>
      </c>
      <c r="R1316" s="31">
        <v>1152</v>
      </c>
      <c r="S1316" s="30">
        <v>0.261437908</v>
      </c>
      <c r="T1316" s="66">
        <f t="shared" si="180"/>
        <v>4.0784313648000001</v>
      </c>
      <c r="U1316" s="66">
        <f t="shared" si="181"/>
        <v>1.7539523105791675E-2</v>
      </c>
      <c r="V1316" s="38">
        <f t="shared" si="182"/>
        <v>0.65143843013481595</v>
      </c>
      <c r="W1316" s="54">
        <v>2.491752</v>
      </c>
      <c r="X1316" s="71" t="str">
        <f t="shared" si="188"/>
        <v>Q3 2024</v>
      </c>
      <c r="Y1316" s="21">
        <f t="shared" si="183"/>
        <v>3840</v>
      </c>
      <c r="Z1316" s="21">
        <f t="shared" si="184"/>
        <v>2160</v>
      </c>
      <c r="AA1316" s="57">
        <f t="shared" si="185"/>
        <v>67088.676007121641</v>
      </c>
      <c r="AB1316" s="59">
        <f t="shared" si="186"/>
        <v>1.7777777777777777</v>
      </c>
      <c r="AC1316" s="61">
        <f t="shared" si="187"/>
        <v>396.23999999999995</v>
      </c>
    </row>
    <row r="1317" spans="4:29">
      <c r="D1317" s="12">
        <v>1311</v>
      </c>
      <c r="E1317" s="36" t="s">
        <v>68</v>
      </c>
      <c r="F1317" s="16" t="s">
        <v>11</v>
      </c>
      <c r="G1317" s="14" t="s">
        <v>40</v>
      </c>
      <c r="H1317" s="13" t="s">
        <v>90</v>
      </c>
      <c r="I1317" s="13" t="s">
        <v>184</v>
      </c>
      <c r="J1317" s="13" t="s">
        <v>185</v>
      </c>
      <c r="K1317" s="13" t="s">
        <v>95</v>
      </c>
      <c r="L1317" s="14">
        <v>16</v>
      </c>
      <c r="M1317" s="14" t="s">
        <v>186</v>
      </c>
      <c r="N1317" s="31">
        <v>1000000</v>
      </c>
      <c r="O1317" s="14" t="s">
        <v>2</v>
      </c>
      <c r="P1317" s="14" t="s">
        <v>47</v>
      </c>
      <c r="Q1317" s="31">
        <v>10000</v>
      </c>
      <c r="R1317" s="31">
        <v>2596</v>
      </c>
      <c r="S1317" s="30">
        <v>0.39215686300000002</v>
      </c>
      <c r="T1317" s="66">
        <f t="shared" si="180"/>
        <v>6.2745098080000004</v>
      </c>
      <c r="U1317" s="66">
        <f t="shared" si="181"/>
        <v>2.9109664702772351E-2</v>
      </c>
      <c r="V1317" s="38">
        <f t="shared" si="182"/>
        <v>0.97715764769397606</v>
      </c>
      <c r="W1317" s="54">
        <v>2.491752</v>
      </c>
      <c r="X1317" s="71" t="str">
        <f t="shared" si="188"/>
        <v>Q3 2024</v>
      </c>
      <c r="Y1317" s="21">
        <f t="shared" si="183"/>
        <v>3840</v>
      </c>
      <c r="Z1317" s="21">
        <f t="shared" si="184"/>
        <v>2400</v>
      </c>
      <c r="AA1317" s="57">
        <f t="shared" si="185"/>
        <v>74229.644943820225</v>
      </c>
      <c r="AB1317" s="59">
        <f t="shared" si="186"/>
        <v>1.6</v>
      </c>
      <c r="AC1317" s="61">
        <f t="shared" si="187"/>
        <v>406.4</v>
      </c>
    </row>
    <row r="1318" spans="4:29">
      <c r="D1318" s="12">
        <v>1312</v>
      </c>
      <c r="E1318" s="36" t="s">
        <v>68</v>
      </c>
      <c r="F1318" s="16" t="s">
        <v>11</v>
      </c>
      <c r="G1318" s="14" t="s">
        <v>40</v>
      </c>
      <c r="H1318" s="13" t="s">
        <v>90</v>
      </c>
      <c r="I1318" s="13" t="s">
        <v>184</v>
      </c>
      <c r="J1318" s="13" t="s">
        <v>213</v>
      </c>
      <c r="K1318" s="13" t="s">
        <v>95</v>
      </c>
      <c r="L1318" s="14">
        <v>18</v>
      </c>
      <c r="M1318" s="14" t="s">
        <v>66</v>
      </c>
      <c r="N1318" s="31">
        <v>1000000</v>
      </c>
      <c r="O1318" s="14" t="s">
        <v>2</v>
      </c>
      <c r="P1318" s="14" t="s">
        <v>47</v>
      </c>
      <c r="Q1318" s="31">
        <v>8000</v>
      </c>
      <c r="R1318" s="31">
        <v>2000</v>
      </c>
      <c r="S1318" s="30">
        <v>0.104575163</v>
      </c>
      <c r="T1318" s="66">
        <f t="shared" si="180"/>
        <v>1.882352934</v>
      </c>
      <c r="U1318" s="66">
        <f t="shared" si="181"/>
        <v>9.8245117933437841E-3</v>
      </c>
      <c r="V1318" s="38">
        <f t="shared" si="182"/>
        <v>0.26057537155557597</v>
      </c>
      <c r="W1318" s="54">
        <v>2.491752</v>
      </c>
      <c r="X1318" s="71" t="str">
        <f t="shared" si="188"/>
        <v>Q3 2024</v>
      </c>
      <c r="Y1318" s="21">
        <f t="shared" si="183"/>
        <v>2560</v>
      </c>
      <c r="Z1318" s="21">
        <f t="shared" si="184"/>
        <v>1600</v>
      </c>
      <c r="AA1318" s="57">
        <f t="shared" si="185"/>
        <v>93946.894382022467</v>
      </c>
      <c r="AB1318" s="59">
        <f t="shared" si="186"/>
        <v>1.6</v>
      </c>
      <c r="AC1318" s="61">
        <f t="shared" si="187"/>
        <v>457.2</v>
      </c>
    </row>
    <row r="1319" spans="4:29">
      <c r="D1319" s="12">
        <v>1313</v>
      </c>
      <c r="E1319" s="36" t="s">
        <v>68</v>
      </c>
      <c r="F1319" s="16" t="s">
        <v>11</v>
      </c>
      <c r="G1319" s="14" t="s">
        <v>40</v>
      </c>
      <c r="H1319" s="13" t="s">
        <v>90</v>
      </c>
      <c r="I1319" s="13" t="s">
        <v>195</v>
      </c>
      <c r="J1319" s="13" t="s">
        <v>196</v>
      </c>
      <c r="K1319" s="13" t="s">
        <v>43</v>
      </c>
      <c r="L1319" s="14">
        <v>16.100000000000001</v>
      </c>
      <c r="M1319" s="14" t="s">
        <v>143</v>
      </c>
      <c r="N1319" s="31">
        <v>1000000</v>
      </c>
      <c r="O1319" s="14" t="s">
        <v>2</v>
      </c>
      <c r="P1319" s="14" t="s">
        <v>47</v>
      </c>
      <c r="Q1319" s="31">
        <v>4000</v>
      </c>
      <c r="R1319" s="31">
        <v>1000</v>
      </c>
      <c r="S1319" s="30">
        <v>0.261437908</v>
      </c>
      <c r="T1319" s="66">
        <f t="shared" si="180"/>
        <v>4.2091503187999999</v>
      </c>
      <c r="U1319" s="66">
        <f t="shared" si="181"/>
        <v>1.8681869593410016E-2</v>
      </c>
      <c r="V1319" s="38">
        <f t="shared" si="182"/>
        <v>0.65143843013481595</v>
      </c>
      <c r="W1319" s="54">
        <v>2.491752</v>
      </c>
      <c r="X1319" s="71" t="str">
        <f t="shared" si="188"/>
        <v>Q3 2024</v>
      </c>
      <c r="Y1319" s="21">
        <f t="shared" si="183"/>
        <v>2560</v>
      </c>
      <c r="Z1319" s="21">
        <f t="shared" si="184"/>
        <v>1440</v>
      </c>
      <c r="AA1319" s="57">
        <f t="shared" si="185"/>
        <v>71458.151330563793</v>
      </c>
      <c r="AB1319" s="59">
        <f t="shared" si="186"/>
        <v>1.7777777777777777</v>
      </c>
      <c r="AC1319" s="61">
        <f t="shared" si="187"/>
        <v>408.94</v>
      </c>
    </row>
    <row r="1320" spans="4:29">
      <c r="D1320" s="12">
        <v>1314</v>
      </c>
      <c r="E1320" s="36" t="s">
        <v>68</v>
      </c>
      <c r="F1320" s="16" t="s">
        <v>11</v>
      </c>
      <c r="G1320" s="14" t="s">
        <v>40</v>
      </c>
      <c r="H1320" s="13" t="s">
        <v>5</v>
      </c>
      <c r="I1320" s="13" t="s">
        <v>31</v>
      </c>
      <c r="J1320" s="13" t="s">
        <v>32</v>
      </c>
      <c r="K1320" s="13" t="s">
        <v>33</v>
      </c>
      <c r="L1320" s="14">
        <v>31.5</v>
      </c>
      <c r="M1320" s="14" t="s">
        <v>34</v>
      </c>
      <c r="N1320" s="31">
        <v>1000000</v>
      </c>
      <c r="O1320" s="14" t="s">
        <v>1</v>
      </c>
      <c r="P1320" s="14" t="s">
        <v>35</v>
      </c>
      <c r="Q1320" s="31">
        <v>576</v>
      </c>
      <c r="R1320" s="31">
        <v>576</v>
      </c>
      <c r="S1320" s="30">
        <v>1.129412E-3</v>
      </c>
      <c r="T1320" s="66">
        <f t="shared" si="180"/>
        <v>3.5576478000000002E-2</v>
      </c>
      <c r="U1320" s="66">
        <f t="shared" si="181"/>
        <v>3.0893956438822923E-4</v>
      </c>
      <c r="V1320" s="38">
        <f t="shared" si="182"/>
        <v>2.8142146098240001E-3</v>
      </c>
      <c r="W1320" s="54">
        <v>2.491752</v>
      </c>
      <c r="X1320" s="71" t="str">
        <f t="shared" si="188"/>
        <v>Q3 2024</v>
      </c>
      <c r="Y1320" s="21">
        <f t="shared" si="183"/>
        <v>6016</v>
      </c>
      <c r="Z1320" s="21">
        <f t="shared" si="184"/>
        <v>3384</v>
      </c>
      <c r="AA1320" s="57">
        <f t="shared" si="185"/>
        <v>273540.18231454003</v>
      </c>
      <c r="AB1320" s="59">
        <f t="shared" si="186"/>
        <v>1.7777777777777777</v>
      </c>
      <c r="AC1320" s="61">
        <f t="shared" si="187"/>
        <v>800.09999999999991</v>
      </c>
    </row>
    <row r="1321" spans="4:29">
      <c r="D1321" s="12">
        <v>1315</v>
      </c>
      <c r="E1321" s="36" t="s">
        <v>68</v>
      </c>
      <c r="F1321" s="16" t="s">
        <v>11</v>
      </c>
      <c r="G1321" s="14" t="s">
        <v>40</v>
      </c>
      <c r="H1321" s="13" t="s">
        <v>5</v>
      </c>
      <c r="I1321" s="13" t="s">
        <v>41</v>
      </c>
      <c r="J1321" s="13" t="s">
        <v>42</v>
      </c>
      <c r="K1321" s="13" t="s">
        <v>43</v>
      </c>
      <c r="L1321" s="14">
        <v>31.5</v>
      </c>
      <c r="M1321" s="14" t="s">
        <v>15</v>
      </c>
      <c r="N1321" s="31">
        <v>1000000</v>
      </c>
      <c r="O1321" s="14" t="s">
        <v>1</v>
      </c>
      <c r="P1321" s="14" t="s">
        <v>35</v>
      </c>
      <c r="Q1321" s="31">
        <v>5000</v>
      </c>
      <c r="R1321" s="31">
        <v>1152</v>
      </c>
      <c r="S1321" s="30">
        <v>9.8039215999999998E-2</v>
      </c>
      <c r="T1321" s="66">
        <f t="shared" si="180"/>
        <v>3.0882353039999999</v>
      </c>
      <c r="U1321" s="66">
        <f t="shared" si="181"/>
        <v>2.6817665018614569E-2</v>
      </c>
      <c r="V1321" s="38">
        <f t="shared" si="182"/>
        <v>0.24428941254643199</v>
      </c>
      <c r="W1321" s="54">
        <v>2.491752</v>
      </c>
      <c r="X1321" s="71" t="str">
        <f t="shared" si="188"/>
        <v>Q3 2024</v>
      </c>
      <c r="Y1321" s="21">
        <f t="shared" si="183"/>
        <v>3840</v>
      </c>
      <c r="Z1321" s="21">
        <f t="shared" si="184"/>
        <v>2160</v>
      </c>
      <c r="AA1321" s="57">
        <f t="shared" si="185"/>
        <v>273540.18231454003</v>
      </c>
      <c r="AB1321" s="59">
        <f t="shared" si="186"/>
        <v>1.7777777777777777</v>
      </c>
      <c r="AC1321" s="61">
        <f t="shared" si="187"/>
        <v>800.09999999999991</v>
      </c>
    </row>
    <row r="1322" spans="4:29">
      <c r="D1322" s="12">
        <v>1316</v>
      </c>
      <c r="E1322" s="36" t="s">
        <v>68</v>
      </c>
      <c r="F1322" s="16" t="s">
        <v>11</v>
      </c>
      <c r="G1322" s="14" t="s">
        <v>40</v>
      </c>
      <c r="H1322" s="13" t="s">
        <v>5</v>
      </c>
      <c r="I1322" s="13" t="s">
        <v>41</v>
      </c>
      <c r="J1322" s="13" t="s">
        <v>44</v>
      </c>
      <c r="K1322" s="13" t="s">
        <v>43</v>
      </c>
      <c r="L1322" s="14">
        <v>31.5</v>
      </c>
      <c r="M1322" s="14" t="s">
        <v>15</v>
      </c>
      <c r="N1322" s="31">
        <v>1000000</v>
      </c>
      <c r="O1322" s="14" t="s">
        <v>1</v>
      </c>
      <c r="P1322" s="14" t="s">
        <v>35</v>
      </c>
      <c r="Q1322" s="31">
        <v>4608</v>
      </c>
      <c r="R1322" s="31">
        <v>576</v>
      </c>
      <c r="S1322" s="30">
        <v>9.0352941000000006E-2</v>
      </c>
      <c r="T1322" s="66">
        <f t="shared" si="180"/>
        <v>2.8461176415000002</v>
      </c>
      <c r="U1322" s="66">
        <f t="shared" si="181"/>
        <v>2.471515995379488E-2</v>
      </c>
      <c r="V1322" s="38">
        <f t="shared" si="182"/>
        <v>0.22513712144263201</v>
      </c>
      <c r="W1322" s="54">
        <v>2.491752</v>
      </c>
      <c r="X1322" s="71" t="str">
        <f t="shared" si="188"/>
        <v>Q3 2024</v>
      </c>
      <c r="Y1322" s="21">
        <f t="shared" si="183"/>
        <v>3840</v>
      </c>
      <c r="Z1322" s="21">
        <f t="shared" si="184"/>
        <v>2160</v>
      </c>
      <c r="AA1322" s="57">
        <f t="shared" si="185"/>
        <v>273540.18231454003</v>
      </c>
      <c r="AB1322" s="59">
        <f t="shared" si="186"/>
        <v>1.7777777777777777</v>
      </c>
      <c r="AC1322" s="61">
        <f t="shared" si="187"/>
        <v>800.09999999999991</v>
      </c>
    </row>
    <row r="1323" spans="4:29">
      <c r="D1323" s="12">
        <v>1317</v>
      </c>
      <c r="E1323" s="36" t="s">
        <v>68</v>
      </c>
      <c r="F1323" s="16" t="s">
        <v>11</v>
      </c>
      <c r="G1323" s="14" t="s">
        <v>40</v>
      </c>
      <c r="H1323" s="13" t="s">
        <v>5</v>
      </c>
      <c r="I1323" s="13" t="s">
        <v>41</v>
      </c>
      <c r="J1323" s="13" t="s">
        <v>113</v>
      </c>
      <c r="K1323" s="13" t="s">
        <v>43</v>
      </c>
      <c r="L1323" s="14">
        <v>31.5</v>
      </c>
      <c r="M1323" s="14" t="s">
        <v>15</v>
      </c>
      <c r="N1323" s="31">
        <v>1000000</v>
      </c>
      <c r="O1323" s="14" t="s">
        <v>1</v>
      </c>
      <c r="P1323" s="14" t="s">
        <v>35</v>
      </c>
      <c r="Q1323" s="31">
        <v>4608</v>
      </c>
      <c r="R1323" s="31">
        <v>576</v>
      </c>
      <c r="S1323" s="30">
        <v>0.120470588</v>
      </c>
      <c r="T1323" s="66">
        <f t="shared" si="180"/>
        <v>3.7948235220000002</v>
      </c>
      <c r="U1323" s="66">
        <f t="shared" si="181"/>
        <v>3.2953546605059843E-2</v>
      </c>
      <c r="V1323" s="38">
        <f t="shared" si="182"/>
        <v>0.30018282859017603</v>
      </c>
      <c r="W1323" s="54">
        <v>2.491752</v>
      </c>
      <c r="X1323" s="71" t="str">
        <f t="shared" si="188"/>
        <v>Q3 2024</v>
      </c>
      <c r="Y1323" s="21">
        <f t="shared" si="183"/>
        <v>3840</v>
      </c>
      <c r="Z1323" s="21">
        <f t="shared" si="184"/>
        <v>2160</v>
      </c>
      <c r="AA1323" s="57">
        <f t="shared" si="185"/>
        <v>273540.18231454003</v>
      </c>
      <c r="AB1323" s="59">
        <f t="shared" si="186"/>
        <v>1.7777777777777777</v>
      </c>
      <c r="AC1323" s="61">
        <f t="shared" si="187"/>
        <v>800.09999999999991</v>
      </c>
    </row>
    <row r="1324" spans="4:29">
      <c r="D1324" s="12">
        <v>1318</v>
      </c>
      <c r="E1324" s="36" t="s">
        <v>68</v>
      </c>
      <c r="F1324" s="16" t="s">
        <v>11</v>
      </c>
      <c r="G1324" s="14" t="s">
        <v>40</v>
      </c>
      <c r="H1324" s="13" t="s">
        <v>5</v>
      </c>
      <c r="I1324" s="13" t="s">
        <v>41</v>
      </c>
      <c r="J1324" s="13" t="s">
        <v>116</v>
      </c>
      <c r="K1324" s="13" t="s">
        <v>43</v>
      </c>
      <c r="L1324" s="14">
        <v>27</v>
      </c>
      <c r="M1324" s="14" t="s">
        <v>117</v>
      </c>
      <c r="N1324" s="31">
        <v>1000000</v>
      </c>
      <c r="O1324" s="14" t="s">
        <v>1</v>
      </c>
      <c r="P1324" s="14" t="s">
        <v>35</v>
      </c>
      <c r="Q1324" s="31">
        <v>2304</v>
      </c>
      <c r="R1324" s="31">
        <v>576</v>
      </c>
      <c r="S1324" s="30">
        <v>5.4211765000000002E-2</v>
      </c>
      <c r="T1324" s="66">
        <f t="shared" si="180"/>
        <v>1.463717655</v>
      </c>
      <c r="U1324" s="66">
        <f t="shared" si="181"/>
        <v>9.0817541904745606E-3</v>
      </c>
      <c r="V1324" s="38">
        <f t="shared" si="182"/>
        <v>0.13508227386228</v>
      </c>
      <c r="W1324" s="54">
        <v>2.491752</v>
      </c>
      <c r="X1324" s="71" t="str">
        <f t="shared" si="188"/>
        <v>Q3 2024</v>
      </c>
      <c r="Y1324" s="21">
        <f t="shared" si="183"/>
        <v>3440</v>
      </c>
      <c r="Z1324" s="21">
        <f t="shared" si="184"/>
        <v>1440</v>
      </c>
      <c r="AA1324" s="57">
        <f t="shared" si="185"/>
        <v>167523.67664979291</v>
      </c>
      <c r="AB1324" s="59">
        <f t="shared" si="186"/>
        <v>2.3888888888888888</v>
      </c>
      <c r="AC1324" s="61">
        <f t="shared" si="187"/>
        <v>685.8</v>
      </c>
    </row>
    <row r="1325" spans="4:29">
      <c r="D1325" s="12">
        <v>1319</v>
      </c>
      <c r="E1325" s="36" t="s">
        <v>68</v>
      </c>
      <c r="F1325" s="16" t="s">
        <v>11</v>
      </c>
      <c r="G1325" s="14" t="s">
        <v>40</v>
      </c>
      <c r="H1325" s="13" t="s">
        <v>5</v>
      </c>
      <c r="I1325" s="13" t="s">
        <v>54</v>
      </c>
      <c r="J1325" s="13" t="s">
        <v>55</v>
      </c>
      <c r="K1325" s="13" t="s">
        <v>43</v>
      </c>
      <c r="L1325" s="14">
        <v>31.5</v>
      </c>
      <c r="M1325" s="14" t="s">
        <v>15</v>
      </c>
      <c r="N1325" s="31">
        <v>1000000</v>
      </c>
      <c r="O1325" s="14" t="s">
        <v>1</v>
      </c>
      <c r="P1325" s="14" t="s">
        <v>35</v>
      </c>
      <c r="Q1325" s="31">
        <v>2304</v>
      </c>
      <c r="R1325" s="31">
        <v>1152</v>
      </c>
      <c r="S1325" s="30">
        <v>4.8188235000000003E-2</v>
      </c>
      <c r="T1325" s="66">
        <f t="shared" si="180"/>
        <v>1.5179294025000001</v>
      </c>
      <c r="U1325" s="66">
        <f t="shared" si="181"/>
        <v>1.3181418587315901E-2</v>
      </c>
      <c r="V1325" s="38">
        <f t="shared" si="182"/>
        <v>0.12007313093772</v>
      </c>
      <c r="W1325" s="54">
        <v>2.491752</v>
      </c>
      <c r="X1325" s="71" t="str">
        <f t="shared" si="188"/>
        <v>Q3 2024</v>
      </c>
      <c r="Y1325" s="21">
        <f t="shared" si="183"/>
        <v>3840</v>
      </c>
      <c r="Z1325" s="21">
        <f t="shared" si="184"/>
        <v>2160</v>
      </c>
      <c r="AA1325" s="57">
        <f t="shared" si="185"/>
        <v>273540.18231454003</v>
      </c>
      <c r="AB1325" s="59">
        <f t="shared" si="186"/>
        <v>1.7777777777777777</v>
      </c>
      <c r="AC1325" s="61">
        <f t="shared" si="187"/>
        <v>800.09999999999991</v>
      </c>
    </row>
    <row r="1326" spans="4:29">
      <c r="D1326" s="12">
        <v>1320</v>
      </c>
      <c r="E1326" s="36" t="s">
        <v>68</v>
      </c>
      <c r="F1326" s="16" t="s">
        <v>11</v>
      </c>
      <c r="G1326" s="14" t="s">
        <v>40</v>
      </c>
      <c r="H1326" s="13" t="s">
        <v>5</v>
      </c>
      <c r="I1326" s="13" t="s">
        <v>54</v>
      </c>
      <c r="J1326" s="13" t="s">
        <v>114</v>
      </c>
      <c r="K1326" s="13" t="s">
        <v>43</v>
      </c>
      <c r="L1326" s="14">
        <v>27</v>
      </c>
      <c r="M1326" s="14" t="s">
        <v>15</v>
      </c>
      <c r="N1326" s="31">
        <v>1000000</v>
      </c>
      <c r="O1326" s="14" t="s">
        <v>1</v>
      </c>
      <c r="P1326" s="14" t="s">
        <v>35</v>
      </c>
      <c r="Q1326" s="31">
        <v>2304</v>
      </c>
      <c r="R1326" s="31">
        <v>512</v>
      </c>
      <c r="S1326" s="30">
        <v>4.5176471000000003E-2</v>
      </c>
      <c r="T1326" s="66">
        <f t="shared" si="180"/>
        <v>1.2197647170000001</v>
      </c>
      <c r="U1326" s="66">
        <f t="shared" si="181"/>
        <v>9.0790384508577793E-3</v>
      </c>
      <c r="V1326" s="38">
        <f t="shared" si="182"/>
        <v>0.112568561967192</v>
      </c>
      <c r="W1326" s="54">
        <v>2.491752</v>
      </c>
      <c r="X1326" s="71" t="str">
        <f t="shared" si="188"/>
        <v>Q3 2024</v>
      </c>
      <c r="Y1326" s="21">
        <f t="shared" si="183"/>
        <v>3840</v>
      </c>
      <c r="Z1326" s="21">
        <f t="shared" si="184"/>
        <v>2160</v>
      </c>
      <c r="AA1326" s="57">
        <f t="shared" si="185"/>
        <v>200968.29721068247</v>
      </c>
      <c r="AB1326" s="59">
        <f t="shared" si="186"/>
        <v>1.7777777777777777</v>
      </c>
      <c r="AC1326" s="61">
        <f t="shared" si="187"/>
        <v>685.8</v>
      </c>
    </row>
    <row r="1327" spans="4:29">
      <c r="D1327" s="12">
        <v>1321</v>
      </c>
      <c r="E1327" s="36" t="s">
        <v>68</v>
      </c>
      <c r="F1327" s="16" t="s">
        <v>11</v>
      </c>
      <c r="G1327" s="14" t="s">
        <v>40</v>
      </c>
      <c r="H1327" s="13" t="s">
        <v>5</v>
      </c>
      <c r="I1327" s="13" t="s">
        <v>54</v>
      </c>
      <c r="J1327" s="13" t="s">
        <v>128</v>
      </c>
      <c r="K1327" s="13" t="s">
        <v>43</v>
      </c>
      <c r="L1327" s="14">
        <v>31.5</v>
      </c>
      <c r="M1327" s="14" t="s">
        <v>15</v>
      </c>
      <c r="N1327" s="31">
        <v>1000000</v>
      </c>
      <c r="O1327" s="14" t="s">
        <v>1</v>
      </c>
      <c r="P1327" s="14" t="s">
        <v>35</v>
      </c>
      <c r="Q1327" s="31">
        <v>2304</v>
      </c>
      <c r="R1327" s="31">
        <v>576</v>
      </c>
      <c r="S1327" s="30">
        <v>3.0117647000000001E-2</v>
      </c>
      <c r="T1327" s="66">
        <f t="shared" si="180"/>
        <v>0.94870588050000004</v>
      </c>
      <c r="U1327" s="66">
        <f t="shared" si="181"/>
        <v>8.2383866512649607E-3</v>
      </c>
      <c r="V1327" s="38">
        <f t="shared" si="182"/>
        <v>7.5045707147544008E-2</v>
      </c>
      <c r="W1327" s="54">
        <v>2.491752</v>
      </c>
      <c r="X1327" s="71" t="str">
        <f t="shared" si="188"/>
        <v>Q3 2024</v>
      </c>
      <c r="Y1327" s="21">
        <f t="shared" si="183"/>
        <v>3840</v>
      </c>
      <c r="Z1327" s="21">
        <f t="shared" si="184"/>
        <v>2160</v>
      </c>
      <c r="AA1327" s="57">
        <f t="shared" si="185"/>
        <v>273540.18231454003</v>
      </c>
      <c r="AB1327" s="59">
        <f t="shared" si="186"/>
        <v>1.7777777777777777</v>
      </c>
      <c r="AC1327" s="61">
        <f t="shared" si="187"/>
        <v>800.09999999999991</v>
      </c>
    </row>
    <row r="1328" spans="4:29">
      <c r="D1328" s="12">
        <v>1322</v>
      </c>
      <c r="E1328" s="36" t="s">
        <v>68</v>
      </c>
      <c r="F1328" s="16" t="s">
        <v>11</v>
      </c>
      <c r="G1328" s="14" t="s">
        <v>40</v>
      </c>
      <c r="H1328" s="13" t="s">
        <v>5</v>
      </c>
      <c r="I1328" s="13" t="s">
        <v>54</v>
      </c>
      <c r="J1328" s="13" t="s">
        <v>118</v>
      </c>
      <c r="K1328" s="13" t="s">
        <v>43</v>
      </c>
      <c r="L1328" s="14">
        <v>31.5</v>
      </c>
      <c r="M1328" s="14" t="s">
        <v>15</v>
      </c>
      <c r="N1328" s="31">
        <v>1000000</v>
      </c>
      <c r="O1328" s="14" t="s">
        <v>1</v>
      </c>
      <c r="P1328" s="14" t="s">
        <v>35</v>
      </c>
      <c r="Q1328" s="31">
        <v>2304</v>
      </c>
      <c r="R1328" s="31">
        <v>576</v>
      </c>
      <c r="S1328" s="30">
        <v>4.5176471000000003E-2</v>
      </c>
      <c r="T1328" s="66">
        <f t="shared" si="180"/>
        <v>1.4230588365000001</v>
      </c>
      <c r="U1328" s="66">
        <f t="shared" si="181"/>
        <v>1.235758011366753E-2</v>
      </c>
      <c r="V1328" s="38">
        <f t="shared" si="182"/>
        <v>0.112568561967192</v>
      </c>
      <c r="W1328" s="54">
        <v>2.491752</v>
      </c>
      <c r="X1328" s="71" t="str">
        <f t="shared" si="188"/>
        <v>Q3 2024</v>
      </c>
      <c r="Y1328" s="21">
        <f t="shared" si="183"/>
        <v>3840</v>
      </c>
      <c r="Z1328" s="21">
        <f t="shared" si="184"/>
        <v>2160</v>
      </c>
      <c r="AA1328" s="57">
        <f t="shared" si="185"/>
        <v>273540.18231454003</v>
      </c>
      <c r="AB1328" s="59">
        <f t="shared" si="186"/>
        <v>1.7777777777777777</v>
      </c>
      <c r="AC1328" s="61">
        <f t="shared" si="187"/>
        <v>800.09999999999991</v>
      </c>
    </row>
    <row r="1329" spans="4:29">
      <c r="D1329" s="12">
        <v>1323</v>
      </c>
      <c r="E1329" s="36" t="s">
        <v>68</v>
      </c>
      <c r="F1329" s="16" t="s">
        <v>11</v>
      </c>
      <c r="G1329" s="14" t="s">
        <v>40</v>
      </c>
      <c r="H1329" s="13" t="s">
        <v>5</v>
      </c>
      <c r="I1329" s="13" t="s">
        <v>54</v>
      </c>
      <c r="J1329" s="13" t="s">
        <v>199</v>
      </c>
      <c r="K1329" s="13" t="s">
        <v>43</v>
      </c>
      <c r="L1329" s="14">
        <v>31.5</v>
      </c>
      <c r="M1329" s="14" t="s">
        <v>117</v>
      </c>
      <c r="N1329" s="31">
        <v>1000000</v>
      </c>
      <c r="O1329" s="14" t="s">
        <v>1</v>
      </c>
      <c r="P1329" s="14" t="s">
        <v>35</v>
      </c>
      <c r="Q1329" s="31">
        <v>2304</v>
      </c>
      <c r="R1329" s="31">
        <v>1152</v>
      </c>
      <c r="S1329" s="30">
        <v>3.0117647000000001E-2</v>
      </c>
      <c r="T1329" s="66">
        <f t="shared" si="180"/>
        <v>0.94870588050000004</v>
      </c>
      <c r="U1329" s="66">
        <f t="shared" si="181"/>
        <v>6.8673758032374906E-3</v>
      </c>
      <c r="V1329" s="38">
        <f t="shared" si="182"/>
        <v>7.5045707147544008E-2</v>
      </c>
      <c r="W1329" s="54">
        <v>2.491752</v>
      </c>
      <c r="X1329" s="71" t="str">
        <f t="shared" si="188"/>
        <v>Q3 2024</v>
      </c>
      <c r="Y1329" s="21">
        <f t="shared" si="183"/>
        <v>3440</v>
      </c>
      <c r="Z1329" s="21">
        <f t="shared" si="184"/>
        <v>1440</v>
      </c>
      <c r="AA1329" s="57">
        <f t="shared" si="185"/>
        <v>228018.33766221811</v>
      </c>
      <c r="AB1329" s="59">
        <f t="shared" si="186"/>
        <v>2.3888888888888888</v>
      </c>
      <c r="AC1329" s="61">
        <f t="shared" si="187"/>
        <v>800.09999999999991</v>
      </c>
    </row>
    <row r="1330" spans="4:29">
      <c r="D1330" s="12">
        <v>1324</v>
      </c>
      <c r="E1330" s="36" t="s">
        <v>68</v>
      </c>
      <c r="F1330" s="16" t="s">
        <v>11</v>
      </c>
      <c r="G1330" s="14" t="s">
        <v>40</v>
      </c>
      <c r="H1330" s="13" t="s">
        <v>5</v>
      </c>
      <c r="I1330" s="13" t="s">
        <v>54</v>
      </c>
      <c r="J1330" s="13" t="s">
        <v>203</v>
      </c>
      <c r="K1330" s="13" t="s">
        <v>43</v>
      </c>
      <c r="L1330" s="14">
        <v>34</v>
      </c>
      <c r="M1330" s="14" t="s">
        <v>117</v>
      </c>
      <c r="N1330" s="31">
        <v>1000000</v>
      </c>
      <c r="O1330" s="14" t="s">
        <v>1</v>
      </c>
      <c r="P1330" s="14" t="s">
        <v>35</v>
      </c>
      <c r="Q1330" s="31">
        <v>9216</v>
      </c>
      <c r="R1330" s="31">
        <v>2304</v>
      </c>
      <c r="S1330" s="30">
        <v>3.6141175999999997E-2</v>
      </c>
      <c r="T1330" s="66">
        <f t="shared" si="180"/>
        <v>1.2287999839999999</v>
      </c>
      <c r="U1330" s="66">
        <f t="shared" si="181"/>
        <v>9.6008300416380605E-3</v>
      </c>
      <c r="V1330" s="38">
        <f t="shared" si="182"/>
        <v>9.0054847580351996E-2</v>
      </c>
      <c r="W1330" s="54">
        <v>2.491752</v>
      </c>
      <c r="X1330" s="71" t="str">
        <f t="shared" si="188"/>
        <v>Q3 2024</v>
      </c>
      <c r="Y1330" s="21">
        <f t="shared" si="183"/>
        <v>3440</v>
      </c>
      <c r="Z1330" s="21">
        <f t="shared" si="184"/>
        <v>1440</v>
      </c>
      <c r="AA1330" s="57">
        <f t="shared" si="185"/>
        <v>265647.97010584443</v>
      </c>
      <c r="AB1330" s="59">
        <f t="shared" si="186"/>
        <v>2.3888888888888888</v>
      </c>
      <c r="AC1330" s="61">
        <f t="shared" si="187"/>
        <v>863.59999999999991</v>
      </c>
    </row>
    <row r="1331" spans="4:29">
      <c r="D1331" s="12">
        <v>1325</v>
      </c>
      <c r="E1331" s="36" t="s">
        <v>68</v>
      </c>
      <c r="F1331" s="16" t="s">
        <v>11</v>
      </c>
      <c r="G1331" s="14" t="s">
        <v>40</v>
      </c>
      <c r="H1331" s="13" t="s">
        <v>5</v>
      </c>
      <c r="I1331" s="13" t="s">
        <v>54</v>
      </c>
      <c r="J1331" s="13" t="s">
        <v>204</v>
      </c>
      <c r="K1331" s="13" t="s">
        <v>43</v>
      </c>
      <c r="L1331" s="14">
        <v>57</v>
      </c>
      <c r="M1331" s="14" t="s">
        <v>205</v>
      </c>
      <c r="N1331" s="31">
        <v>1000000</v>
      </c>
      <c r="O1331" s="14" t="s">
        <v>1</v>
      </c>
      <c r="P1331" s="14" t="s">
        <v>35</v>
      </c>
      <c r="Q1331" s="31">
        <v>9216</v>
      </c>
      <c r="R1331" s="31">
        <v>2304</v>
      </c>
      <c r="S1331" s="30">
        <v>2.4094118000000001E-2</v>
      </c>
      <c r="T1331" s="66">
        <f t="shared" si="180"/>
        <v>1.3733647260000001</v>
      </c>
      <c r="U1331" s="66">
        <f t="shared" si="181"/>
        <v>1.3163106262855242E-2</v>
      </c>
      <c r="V1331" s="38">
        <f t="shared" si="182"/>
        <v>6.0036566714735999E-2</v>
      </c>
      <c r="W1331" s="54">
        <v>2.491752</v>
      </c>
      <c r="X1331" s="71" t="str">
        <f t="shared" si="188"/>
        <v>Q3 2024</v>
      </c>
      <c r="Y1331" s="21">
        <f t="shared" si="183"/>
        <v>7680</v>
      </c>
      <c r="Z1331" s="21">
        <f t="shared" si="184"/>
        <v>2160</v>
      </c>
      <c r="AA1331" s="57">
        <f t="shared" si="185"/>
        <v>546320.32028959272</v>
      </c>
      <c r="AB1331" s="59">
        <f t="shared" si="186"/>
        <v>3.5555555555555554</v>
      </c>
      <c r="AC1331" s="61">
        <f t="shared" si="187"/>
        <v>1447.8</v>
      </c>
    </row>
    <row r="1332" spans="4:29">
      <c r="D1332" s="12">
        <v>1326</v>
      </c>
      <c r="E1332" s="36" t="s">
        <v>68</v>
      </c>
      <c r="F1332" s="16" t="s">
        <v>11</v>
      </c>
      <c r="G1332" s="14" t="s">
        <v>40</v>
      </c>
      <c r="H1332" s="13" t="s">
        <v>5</v>
      </c>
      <c r="I1332" s="13" t="s">
        <v>217</v>
      </c>
      <c r="J1332" s="13" t="s">
        <v>218</v>
      </c>
      <c r="K1332" s="13" t="s">
        <v>43</v>
      </c>
      <c r="L1332" s="14">
        <v>32</v>
      </c>
      <c r="M1332" s="14" t="s">
        <v>15</v>
      </c>
      <c r="N1332" s="31">
        <v>1000000</v>
      </c>
      <c r="O1332" s="14" t="s">
        <v>1</v>
      </c>
      <c r="P1332" s="14" t="s">
        <v>35</v>
      </c>
      <c r="Q1332" s="31">
        <v>4608</v>
      </c>
      <c r="R1332" s="31">
        <v>1152</v>
      </c>
      <c r="S1332" s="30">
        <v>2.4094118000000001E-2</v>
      </c>
      <c r="T1332" s="66">
        <f t="shared" si="180"/>
        <v>0.77101177600000004</v>
      </c>
      <c r="U1332" s="66">
        <f t="shared" si="181"/>
        <v>6.8015988478289883E-3</v>
      </c>
      <c r="V1332" s="38">
        <f t="shared" si="182"/>
        <v>6.0036566714735999E-2</v>
      </c>
      <c r="W1332" s="54">
        <v>2.491752</v>
      </c>
      <c r="X1332" s="71" t="str">
        <f t="shared" si="188"/>
        <v>Q3 2024</v>
      </c>
      <c r="Y1332" s="21">
        <f t="shared" si="183"/>
        <v>3840</v>
      </c>
      <c r="Z1332" s="21">
        <f t="shared" si="184"/>
        <v>2160</v>
      </c>
      <c r="AA1332" s="57">
        <f t="shared" si="185"/>
        <v>282292.91679525218</v>
      </c>
      <c r="AB1332" s="59">
        <f t="shared" si="186"/>
        <v>1.7777777777777777</v>
      </c>
      <c r="AC1332" s="61">
        <f t="shared" si="187"/>
        <v>812.8</v>
      </c>
    </row>
    <row r="1333" spans="4:29">
      <c r="D1333" s="12">
        <v>1327</v>
      </c>
      <c r="E1333" s="36" t="s">
        <v>68</v>
      </c>
      <c r="F1333" s="16" t="s">
        <v>11</v>
      </c>
      <c r="G1333" s="14" t="s">
        <v>40</v>
      </c>
      <c r="H1333" s="13" t="s">
        <v>5</v>
      </c>
      <c r="I1333" s="13" t="s">
        <v>105</v>
      </c>
      <c r="J1333" s="13" t="s">
        <v>106</v>
      </c>
      <c r="K1333" s="13" t="s">
        <v>33</v>
      </c>
      <c r="L1333" s="14">
        <v>31.5</v>
      </c>
      <c r="M1333" s="14" t="s">
        <v>15</v>
      </c>
      <c r="N1333" s="31">
        <v>1000000</v>
      </c>
      <c r="O1333" s="14" t="s">
        <v>1</v>
      </c>
      <c r="P1333" s="14" t="s">
        <v>35</v>
      </c>
      <c r="Q1333" s="31">
        <v>5000</v>
      </c>
      <c r="R1333" s="31">
        <v>1152</v>
      </c>
      <c r="S1333" s="30">
        <v>9.8039215999999998E-2</v>
      </c>
      <c r="T1333" s="66">
        <f t="shared" si="180"/>
        <v>3.0882353039999999</v>
      </c>
      <c r="U1333" s="66">
        <f t="shared" si="181"/>
        <v>2.6817665018614569E-2</v>
      </c>
      <c r="V1333" s="38">
        <f t="shared" si="182"/>
        <v>0.24428941254643199</v>
      </c>
      <c r="W1333" s="54">
        <v>2.491752</v>
      </c>
      <c r="X1333" s="71" t="str">
        <f t="shared" si="188"/>
        <v>Q3 2024</v>
      </c>
      <c r="Y1333" s="21">
        <f t="shared" si="183"/>
        <v>3840</v>
      </c>
      <c r="Z1333" s="21">
        <f t="shared" si="184"/>
        <v>2160</v>
      </c>
      <c r="AA1333" s="57">
        <f t="shared" si="185"/>
        <v>273540.18231454003</v>
      </c>
      <c r="AB1333" s="59">
        <f t="shared" si="186"/>
        <v>1.7777777777777777</v>
      </c>
      <c r="AC1333" s="61">
        <f t="shared" si="187"/>
        <v>800.09999999999991</v>
      </c>
    </row>
    <row r="1334" spans="4:29">
      <c r="D1334" s="12">
        <v>1328</v>
      </c>
      <c r="E1334" s="36" t="s">
        <v>68</v>
      </c>
      <c r="F1334" s="16" t="s">
        <v>11</v>
      </c>
      <c r="G1334" s="14" t="s">
        <v>40</v>
      </c>
      <c r="H1334" s="13" t="s">
        <v>5</v>
      </c>
      <c r="I1334" s="13" t="s">
        <v>96</v>
      </c>
      <c r="J1334" s="13" t="s">
        <v>61</v>
      </c>
      <c r="K1334" s="13" t="s">
        <v>33</v>
      </c>
      <c r="L1334" s="14">
        <v>27</v>
      </c>
      <c r="M1334" s="14" t="s">
        <v>15</v>
      </c>
      <c r="N1334" s="31">
        <v>80000000</v>
      </c>
      <c r="O1334" s="14" t="s">
        <v>1</v>
      </c>
      <c r="P1334" s="14" t="s">
        <v>35</v>
      </c>
      <c r="Q1334" s="31">
        <v>2304</v>
      </c>
      <c r="R1334" s="31">
        <v>576</v>
      </c>
      <c r="S1334" s="30">
        <v>0.13552941199999999</v>
      </c>
      <c r="T1334" s="66">
        <f t="shared" si="180"/>
        <v>3.6592941239999996</v>
      </c>
      <c r="U1334" s="66">
        <f t="shared" si="181"/>
        <v>2.7237115151605033E-2</v>
      </c>
      <c r="V1334" s="38">
        <f t="shared" si="182"/>
        <v>0.33770568340982399</v>
      </c>
      <c r="W1334" s="54">
        <v>2.491752</v>
      </c>
      <c r="X1334" s="71" t="str">
        <f t="shared" si="188"/>
        <v>Q3 2024</v>
      </c>
      <c r="Y1334" s="21">
        <f t="shared" si="183"/>
        <v>3840</v>
      </c>
      <c r="Z1334" s="21">
        <f t="shared" si="184"/>
        <v>2160</v>
      </c>
      <c r="AA1334" s="57">
        <f t="shared" si="185"/>
        <v>200968.29721068247</v>
      </c>
      <c r="AB1334" s="59">
        <f t="shared" si="186"/>
        <v>1.7777777777777777</v>
      </c>
      <c r="AC1334" s="61">
        <f t="shared" si="187"/>
        <v>685.8</v>
      </c>
    </row>
    <row r="1335" spans="4:29">
      <c r="D1335" s="12">
        <v>1329</v>
      </c>
      <c r="E1335" s="36" t="s">
        <v>68</v>
      </c>
      <c r="F1335" s="16" t="s">
        <v>11</v>
      </c>
      <c r="G1335" s="14" t="s">
        <v>40</v>
      </c>
      <c r="H1335" s="13" t="s">
        <v>5</v>
      </c>
      <c r="I1335" s="13" t="s">
        <v>96</v>
      </c>
      <c r="J1335" s="13" t="s">
        <v>129</v>
      </c>
      <c r="K1335" s="13" t="s">
        <v>33</v>
      </c>
      <c r="L1335" s="14">
        <v>27</v>
      </c>
      <c r="M1335" s="14" t="s">
        <v>143</v>
      </c>
      <c r="N1335" s="31">
        <v>1000000</v>
      </c>
      <c r="O1335" s="14" t="s">
        <v>1</v>
      </c>
      <c r="P1335" s="14" t="s">
        <v>35</v>
      </c>
      <c r="Q1335" s="31">
        <v>2304</v>
      </c>
      <c r="R1335" s="31">
        <v>576</v>
      </c>
      <c r="S1335" s="30">
        <v>6.0235294000000002E-2</v>
      </c>
      <c r="T1335" s="66">
        <f t="shared" si="180"/>
        <v>1.6263529380000001</v>
      </c>
      <c r="U1335" s="66">
        <f t="shared" si="181"/>
        <v>1.2105384467164838E-2</v>
      </c>
      <c r="V1335" s="38">
        <f t="shared" si="182"/>
        <v>0.15009141429508802</v>
      </c>
      <c r="W1335" s="54">
        <v>2.491752</v>
      </c>
      <c r="X1335" s="71" t="str">
        <f t="shared" si="188"/>
        <v>Q3 2024</v>
      </c>
      <c r="Y1335" s="21">
        <f t="shared" si="183"/>
        <v>2560</v>
      </c>
      <c r="Z1335" s="21">
        <f t="shared" si="184"/>
        <v>1440</v>
      </c>
      <c r="AA1335" s="57">
        <f t="shared" si="185"/>
        <v>200968.29721068247</v>
      </c>
      <c r="AB1335" s="59">
        <f t="shared" si="186"/>
        <v>1.7777777777777777</v>
      </c>
      <c r="AC1335" s="61">
        <f t="shared" si="187"/>
        <v>685.8</v>
      </c>
    </row>
    <row r="1336" spans="4:29">
      <c r="D1336" s="12">
        <v>1330</v>
      </c>
      <c r="E1336" s="36" t="s">
        <v>68</v>
      </c>
      <c r="F1336" s="16" t="s">
        <v>11</v>
      </c>
      <c r="G1336" s="14" t="s">
        <v>40</v>
      </c>
      <c r="H1336" s="13" t="s">
        <v>5</v>
      </c>
      <c r="I1336" s="13" t="s">
        <v>96</v>
      </c>
      <c r="J1336" s="13" t="s">
        <v>130</v>
      </c>
      <c r="K1336" s="13" t="s">
        <v>33</v>
      </c>
      <c r="L1336" s="14">
        <v>27</v>
      </c>
      <c r="M1336" s="14" t="s">
        <v>143</v>
      </c>
      <c r="N1336" s="31">
        <v>1000000</v>
      </c>
      <c r="O1336" s="14" t="s">
        <v>1</v>
      </c>
      <c r="P1336" s="14" t="s">
        <v>35</v>
      </c>
      <c r="Q1336" s="31">
        <v>2304</v>
      </c>
      <c r="R1336" s="31">
        <v>576</v>
      </c>
      <c r="S1336" s="30">
        <v>9.0352941000000006E-2</v>
      </c>
      <c r="T1336" s="66">
        <f t="shared" si="180"/>
        <v>2.4395294070000002</v>
      </c>
      <c r="U1336" s="66">
        <f t="shared" si="181"/>
        <v>1.8158076700747261E-2</v>
      </c>
      <c r="V1336" s="38">
        <f t="shared" si="182"/>
        <v>0.22513712144263201</v>
      </c>
      <c r="W1336" s="54">
        <v>2.491752</v>
      </c>
      <c r="X1336" s="71" t="str">
        <f t="shared" si="188"/>
        <v>Q3 2024</v>
      </c>
      <c r="Y1336" s="21">
        <f t="shared" si="183"/>
        <v>2560</v>
      </c>
      <c r="Z1336" s="21">
        <f t="shared" si="184"/>
        <v>1440</v>
      </c>
      <c r="AA1336" s="57">
        <f t="shared" si="185"/>
        <v>200968.29721068247</v>
      </c>
      <c r="AB1336" s="59">
        <f t="shared" si="186"/>
        <v>1.7777777777777777</v>
      </c>
      <c r="AC1336" s="61">
        <f t="shared" si="187"/>
        <v>685.8</v>
      </c>
    </row>
    <row r="1337" spans="4:29">
      <c r="D1337" s="12">
        <v>1331</v>
      </c>
      <c r="E1337" s="36" t="s">
        <v>68</v>
      </c>
      <c r="F1337" s="16" t="s">
        <v>11</v>
      </c>
      <c r="G1337" s="14" t="s">
        <v>40</v>
      </c>
      <c r="H1337" s="13" t="s">
        <v>5</v>
      </c>
      <c r="I1337" s="13" t="s">
        <v>96</v>
      </c>
      <c r="J1337" s="13" t="s">
        <v>131</v>
      </c>
      <c r="K1337" s="13" t="s">
        <v>95</v>
      </c>
      <c r="L1337" s="14">
        <v>34</v>
      </c>
      <c r="M1337" s="14" t="s">
        <v>117</v>
      </c>
      <c r="N1337" s="31">
        <v>1000000</v>
      </c>
      <c r="O1337" s="14" t="s">
        <v>1</v>
      </c>
      <c r="P1337" s="14" t="s">
        <v>35</v>
      </c>
      <c r="Q1337" s="31">
        <v>4608</v>
      </c>
      <c r="R1337" s="31">
        <v>1152</v>
      </c>
      <c r="S1337" s="30">
        <v>0.21082352900000001</v>
      </c>
      <c r="T1337" s="66">
        <f t="shared" si="180"/>
        <v>7.1679999859999999</v>
      </c>
      <c r="U1337" s="66">
        <f t="shared" si="181"/>
        <v>5.6004842529400634E-2</v>
      </c>
      <c r="V1337" s="38">
        <f t="shared" si="182"/>
        <v>0.52531995003280807</v>
      </c>
      <c r="W1337" s="54">
        <v>2.491752</v>
      </c>
      <c r="X1337" s="71" t="str">
        <f t="shared" si="188"/>
        <v>Q3 2024</v>
      </c>
      <c r="Y1337" s="21">
        <f t="shared" si="183"/>
        <v>3440</v>
      </c>
      <c r="Z1337" s="21">
        <f t="shared" si="184"/>
        <v>1440</v>
      </c>
      <c r="AA1337" s="57">
        <f t="shared" si="185"/>
        <v>265647.97010584443</v>
      </c>
      <c r="AB1337" s="59">
        <f t="shared" si="186"/>
        <v>2.3888888888888888</v>
      </c>
      <c r="AC1337" s="61">
        <f t="shared" si="187"/>
        <v>863.59999999999991</v>
      </c>
    </row>
    <row r="1338" spans="4:29">
      <c r="D1338" s="12">
        <v>1332</v>
      </c>
      <c r="E1338" s="36" t="s">
        <v>68</v>
      </c>
      <c r="F1338" s="16" t="s">
        <v>11</v>
      </c>
      <c r="G1338" s="14" t="s">
        <v>40</v>
      </c>
      <c r="H1338" s="13" t="s">
        <v>5</v>
      </c>
      <c r="I1338" s="13" t="s">
        <v>96</v>
      </c>
      <c r="J1338" s="13" t="s">
        <v>132</v>
      </c>
      <c r="K1338" s="13" t="s">
        <v>43</v>
      </c>
      <c r="L1338" s="14">
        <v>31.5</v>
      </c>
      <c r="M1338" s="14" t="s">
        <v>15</v>
      </c>
      <c r="N1338" s="31">
        <v>1000000</v>
      </c>
      <c r="O1338" s="14" t="s">
        <v>1</v>
      </c>
      <c r="P1338" s="14" t="s">
        <v>35</v>
      </c>
      <c r="Q1338" s="31">
        <v>2304</v>
      </c>
      <c r="R1338" s="31">
        <v>576</v>
      </c>
      <c r="S1338" s="30">
        <v>6.0235294000000002E-2</v>
      </c>
      <c r="T1338" s="66">
        <f t="shared" si="180"/>
        <v>1.8974117610000001</v>
      </c>
      <c r="U1338" s="66">
        <f t="shared" si="181"/>
        <v>1.6476773302529921E-2</v>
      </c>
      <c r="V1338" s="38">
        <f t="shared" si="182"/>
        <v>0.15009141429508802</v>
      </c>
      <c r="W1338" s="54">
        <v>2.491752</v>
      </c>
      <c r="X1338" s="71" t="str">
        <f t="shared" si="188"/>
        <v>Q3 2024</v>
      </c>
      <c r="Y1338" s="21">
        <f t="shared" si="183"/>
        <v>3840</v>
      </c>
      <c r="Z1338" s="21">
        <f t="shared" si="184"/>
        <v>2160</v>
      </c>
      <c r="AA1338" s="57">
        <f t="shared" si="185"/>
        <v>273540.18231454003</v>
      </c>
      <c r="AB1338" s="59">
        <f t="shared" si="186"/>
        <v>1.7777777777777777</v>
      </c>
      <c r="AC1338" s="61">
        <f t="shared" si="187"/>
        <v>800.09999999999991</v>
      </c>
    </row>
    <row r="1339" spans="4:29">
      <c r="D1339" s="12">
        <v>1333</v>
      </c>
      <c r="E1339" s="36" t="s">
        <v>68</v>
      </c>
      <c r="F1339" s="16" t="s">
        <v>11</v>
      </c>
      <c r="G1339" s="14" t="s">
        <v>40</v>
      </c>
      <c r="H1339" s="13" t="s">
        <v>5</v>
      </c>
      <c r="I1339" s="13" t="s">
        <v>60</v>
      </c>
      <c r="J1339" s="13" t="s">
        <v>107</v>
      </c>
      <c r="K1339" s="13" t="s">
        <v>33</v>
      </c>
      <c r="L1339" s="14">
        <v>27</v>
      </c>
      <c r="M1339" s="14" t="s">
        <v>15</v>
      </c>
      <c r="N1339" s="31">
        <v>80000000</v>
      </c>
      <c r="O1339" s="14" t="s">
        <v>1</v>
      </c>
      <c r="P1339" s="14" t="s">
        <v>35</v>
      </c>
      <c r="Q1339" s="31">
        <v>2304</v>
      </c>
      <c r="R1339" s="31">
        <v>576</v>
      </c>
      <c r="S1339" s="30">
        <v>4.5176471000000003E-2</v>
      </c>
      <c r="T1339" s="66">
        <f t="shared" si="180"/>
        <v>1.2197647170000001</v>
      </c>
      <c r="U1339" s="66">
        <f t="shared" si="181"/>
        <v>9.0790384508577793E-3</v>
      </c>
      <c r="V1339" s="38">
        <f t="shared" si="182"/>
        <v>0.112568561967192</v>
      </c>
      <c r="W1339" s="54">
        <v>2.491752</v>
      </c>
      <c r="X1339" s="71" t="str">
        <f t="shared" si="188"/>
        <v>Q3 2024</v>
      </c>
      <c r="Y1339" s="21">
        <f t="shared" si="183"/>
        <v>3840</v>
      </c>
      <c r="Z1339" s="21">
        <f t="shared" si="184"/>
        <v>2160</v>
      </c>
      <c r="AA1339" s="57">
        <f t="shared" si="185"/>
        <v>200968.29721068247</v>
      </c>
      <c r="AB1339" s="59">
        <f t="shared" si="186"/>
        <v>1.7777777777777777</v>
      </c>
      <c r="AC1339" s="61">
        <f t="shared" si="187"/>
        <v>685.8</v>
      </c>
    </row>
    <row r="1340" spans="4:29">
      <c r="D1340" s="12">
        <v>1334</v>
      </c>
      <c r="E1340" s="36" t="s">
        <v>68</v>
      </c>
      <c r="F1340" s="16" t="s">
        <v>11</v>
      </c>
      <c r="G1340" s="14" t="s">
        <v>40</v>
      </c>
      <c r="H1340" s="13" t="s">
        <v>5</v>
      </c>
      <c r="I1340" s="13" t="s">
        <v>60</v>
      </c>
      <c r="J1340" s="13" t="s">
        <v>115</v>
      </c>
      <c r="K1340" s="13" t="s">
        <v>33</v>
      </c>
      <c r="L1340" s="14">
        <v>27</v>
      </c>
      <c r="M1340" s="14" t="s">
        <v>15</v>
      </c>
      <c r="N1340" s="31">
        <v>80000000</v>
      </c>
      <c r="O1340" s="14" t="s">
        <v>1</v>
      </c>
      <c r="P1340" s="14" t="s">
        <v>35</v>
      </c>
      <c r="Q1340" s="31">
        <v>2304</v>
      </c>
      <c r="R1340" s="31">
        <v>576</v>
      </c>
      <c r="S1340" s="30">
        <v>4.5176471000000003E-2</v>
      </c>
      <c r="T1340" s="66">
        <f t="shared" si="180"/>
        <v>1.2197647170000001</v>
      </c>
      <c r="U1340" s="66">
        <f t="shared" si="181"/>
        <v>9.0790384508577793E-3</v>
      </c>
      <c r="V1340" s="38">
        <f t="shared" si="182"/>
        <v>0.112568561967192</v>
      </c>
      <c r="W1340" s="54">
        <v>2.491752</v>
      </c>
      <c r="X1340" s="71" t="str">
        <f t="shared" si="188"/>
        <v>Q3 2024</v>
      </c>
      <c r="Y1340" s="21">
        <f t="shared" si="183"/>
        <v>3840</v>
      </c>
      <c r="Z1340" s="21">
        <f t="shared" si="184"/>
        <v>2160</v>
      </c>
      <c r="AA1340" s="57">
        <f t="shared" si="185"/>
        <v>200968.29721068247</v>
      </c>
      <c r="AB1340" s="59">
        <f t="shared" si="186"/>
        <v>1.7777777777777777</v>
      </c>
      <c r="AC1340" s="61">
        <f t="shared" si="187"/>
        <v>685.8</v>
      </c>
    </row>
    <row r="1341" spans="4:29">
      <c r="D1341" s="12">
        <v>1335</v>
      </c>
      <c r="E1341" s="36" t="s">
        <v>68</v>
      </c>
      <c r="F1341" s="16" t="s">
        <v>11</v>
      </c>
      <c r="G1341" s="14" t="s">
        <v>40</v>
      </c>
      <c r="H1341" s="13" t="s">
        <v>5</v>
      </c>
      <c r="I1341" s="13" t="s">
        <v>53</v>
      </c>
      <c r="J1341" s="13" t="s">
        <v>133</v>
      </c>
      <c r="K1341" s="13"/>
      <c r="L1341" s="14">
        <v>31.5</v>
      </c>
      <c r="M1341" s="14" t="s">
        <v>15</v>
      </c>
      <c r="N1341" s="31">
        <v>1000000</v>
      </c>
      <c r="O1341" s="14" t="s">
        <v>1</v>
      </c>
      <c r="P1341" s="14" t="s">
        <v>35</v>
      </c>
      <c r="Q1341" s="31">
        <v>4608</v>
      </c>
      <c r="R1341" s="31">
        <v>1196</v>
      </c>
      <c r="S1341" s="30">
        <v>0.120470588</v>
      </c>
      <c r="T1341" s="66">
        <f t="shared" si="180"/>
        <v>3.7948235220000002</v>
      </c>
      <c r="U1341" s="66">
        <f t="shared" si="181"/>
        <v>3.2953546605059843E-2</v>
      </c>
      <c r="V1341" s="38">
        <f t="shared" si="182"/>
        <v>0.30018282859017603</v>
      </c>
      <c r="W1341" s="54">
        <v>2.491752</v>
      </c>
      <c r="X1341" s="71" t="str">
        <f t="shared" si="188"/>
        <v>Q3 2024</v>
      </c>
      <c r="Y1341" s="21">
        <f t="shared" si="183"/>
        <v>3840</v>
      </c>
      <c r="Z1341" s="21">
        <f t="shared" si="184"/>
        <v>2160</v>
      </c>
      <c r="AA1341" s="57">
        <f t="shared" si="185"/>
        <v>273540.18231454003</v>
      </c>
      <c r="AB1341" s="59">
        <f t="shared" si="186"/>
        <v>1.7777777777777777</v>
      </c>
      <c r="AC1341" s="61">
        <f t="shared" si="187"/>
        <v>800.09999999999991</v>
      </c>
    </row>
    <row r="1342" spans="4:29">
      <c r="D1342" s="12">
        <v>1336</v>
      </c>
      <c r="E1342" s="36" t="s">
        <v>68</v>
      </c>
      <c r="F1342" s="16" t="s">
        <v>11</v>
      </c>
      <c r="G1342" s="14" t="s">
        <v>40</v>
      </c>
      <c r="H1342" s="13" t="s">
        <v>5</v>
      </c>
      <c r="I1342" s="13" t="s">
        <v>53</v>
      </c>
      <c r="J1342" s="13" t="s">
        <v>97</v>
      </c>
      <c r="K1342" s="13" t="s">
        <v>98</v>
      </c>
      <c r="L1342" s="14">
        <v>49</v>
      </c>
      <c r="M1342" s="14" t="s">
        <v>99</v>
      </c>
      <c r="N1342" s="31">
        <v>1000000</v>
      </c>
      <c r="O1342" s="14" t="s">
        <v>1</v>
      </c>
      <c r="P1342" s="14" t="s">
        <v>35</v>
      </c>
      <c r="Q1342" s="31">
        <v>5000</v>
      </c>
      <c r="R1342" s="31">
        <v>1152</v>
      </c>
      <c r="S1342" s="30">
        <v>9.8039215999999998E-2</v>
      </c>
      <c r="T1342" s="66">
        <f t="shared" si="180"/>
        <v>4.8039215840000002</v>
      </c>
      <c r="U1342" s="66">
        <f t="shared" si="181"/>
        <v>3.9581261601240807E-2</v>
      </c>
      <c r="V1342" s="38">
        <f t="shared" si="182"/>
        <v>0.24428941254643199</v>
      </c>
      <c r="W1342" s="54">
        <v>2.491752</v>
      </c>
      <c r="X1342" s="71" t="str">
        <f t="shared" si="188"/>
        <v>Q3 2024</v>
      </c>
      <c r="Y1342" s="21">
        <f t="shared" si="183"/>
        <v>5120</v>
      </c>
      <c r="Z1342" s="21">
        <f t="shared" si="184"/>
        <v>1440</v>
      </c>
      <c r="AA1342" s="57">
        <f t="shared" si="185"/>
        <v>403728.86704072385</v>
      </c>
      <c r="AB1342" s="59">
        <f t="shared" si="186"/>
        <v>3.5555555555555554</v>
      </c>
      <c r="AC1342" s="61">
        <f t="shared" si="187"/>
        <v>1244.5999999999999</v>
      </c>
    </row>
    <row r="1343" spans="4:29">
      <c r="D1343" s="12">
        <v>1337</v>
      </c>
      <c r="E1343" s="36" t="s">
        <v>68</v>
      </c>
      <c r="F1343" s="16" t="s">
        <v>11</v>
      </c>
      <c r="G1343" s="14" t="s">
        <v>40</v>
      </c>
      <c r="H1343" s="13" t="s">
        <v>5</v>
      </c>
      <c r="I1343" s="13" t="s">
        <v>53</v>
      </c>
      <c r="J1343" s="13" t="s">
        <v>119</v>
      </c>
      <c r="K1343" s="13" t="s">
        <v>98</v>
      </c>
      <c r="L1343" s="14">
        <v>31.5</v>
      </c>
      <c r="M1343" s="14" t="s">
        <v>15</v>
      </c>
      <c r="N1343" s="31">
        <v>1000000</v>
      </c>
      <c r="O1343" s="14" t="s">
        <v>1</v>
      </c>
      <c r="P1343" s="14" t="s">
        <v>35</v>
      </c>
      <c r="Q1343" s="31">
        <v>5000</v>
      </c>
      <c r="R1343" s="31">
        <v>1152</v>
      </c>
      <c r="S1343" s="30">
        <v>6.5359476999999999E-2</v>
      </c>
      <c r="T1343" s="66">
        <f t="shared" si="180"/>
        <v>2.0588235254999998</v>
      </c>
      <c r="U1343" s="66">
        <f t="shared" si="181"/>
        <v>1.7878443254562986E-2</v>
      </c>
      <c r="V1343" s="38">
        <f t="shared" si="182"/>
        <v>0.16285960753370399</v>
      </c>
      <c r="W1343" s="54">
        <v>2.491752</v>
      </c>
      <c r="X1343" s="71" t="str">
        <f t="shared" si="188"/>
        <v>Q3 2024</v>
      </c>
      <c r="Y1343" s="21">
        <f t="shared" si="183"/>
        <v>3840</v>
      </c>
      <c r="Z1343" s="21">
        <f t="shared" si="184"/>
        <v>2160</v>
      </c>
      <c r="AA1343" s="57">
        <f t="shared" si="185"/>
        <v>273540.18231454003</v>
      </c>
      <c r="AB1343" s="59">
        <f t="shared" si="186"/>
        <v>1.7777777777777777</v>
      </c>
      <c r="AC1343" s="61">
        <f t="shared" si="187"/>
        <v>800.09999999999991</v>
      </c>
    </row>
    <row r="1344" spans="4:29">
      <c r="D1344" s="12">
        <v>1338</v>
      </c>
      <c r="E1344" s="36" t="s">
        <v>68</v>
      </c>
      <c r="F1344" s="16" t="s">
        <v>11</v>
      </c>
      <c r="G1344" s="14" t="s">
        <v>40</v>
      </c>
      <c r="H1344" s="13" t="s">
        <v>5</v>
      </c>
      <c r="I1344" s="13" t="s">
        <v>120</v>
      </c>
      <c r="J1344" s="13"/>
      <c r="K1344" s="13" t="s">
        <v>120</v>
      </c>
      <c r="L1344" s="14">
        <v>27</v>
      </c>
      <c r="M1344" s="14" t="s">
        <v>15</v>
      </c>
      <c r="N1344" s="31" t="s">
        <v>65</v>
      </c>
      <c r="O1344" s="14" t="s">
        <v>1</v>
      </c>
      <c r="P1344" s="14" t="s">
        <v>35</v>
      </c>
      <c r="Q1344" s="31">
        <v>5000</v>
      </c>
      <c r="R1344" s="31">
        <v>1152</v>
      </c>
      <c r="S1344" s="30">
        <v>9.8039215999999998E-2</v>
      </c>
      <c r="T1344" s="66">
        <f t="shared" si="180"/>
        <v>2.6470588319999999</v>
      </c>
      <c r="U1344" s="66">
        <f t="shared" si="181"/>
        <v>1.9702774299390297E-2</v>
      </c>
      <c r="V1344" s="38">
        <f t="shared" si="182"/>
        <v>0.24428941254643199</v>
      </c>
      <c r="W1344" s="54">
        <v>2.491752</v>
      </c>
      <c r="X1344" s="71" t="str">
        <f t="shared" si="188"/>
        <v>Q3 2024</v>
      </c>
      <c r="Y1344" s="21">
        <f t="shared" si="183"/>
        <v>3840</v>
      </c>
      <c r="Z1344" s="21">
        <f t="shared" si="184"/>
        <v>2160</v>
      </c>
      <c r="AA1344" s="57">
        <f t="shared" si="185"/>
        <v>200968.29721068247</v>
      </c>
      <c r="AB1344" s="59">
        <f t="shared" si="186"/>
        <v>1.7777777777777777</v>
      </c>
      <c r="AC1344" s="61">
        <f t="shared" si="187"/>
        <v>685.8</v>
      </c>
    </row>
    <row r="1345" spans="4:29">
      <c r="D1345" s="12">
        <v>1339</v>
      </c>
      <c r="E1345" s="36" t="s">
        <v>68</v>
      </c>
      <c r="F1345" s="16" t="s">
        <v>11</v>
      </c>
      <c r="G1345" s="14" t="s">
        <v>40</v>
      </c>
      <c r="H1345" s="13" t="s">
        <v>5</v>
      </c>
      <c r="I1345" s="13" t="s">
        <v>120</v>
      </c>
      <c r="J1345" s="13"/>
      <c r="K1345" s="13" t="s">
        <v>120</v>
      </c>
      <c r="L1345" s="14">
        <v>31.5</v>
      </c>
      <c r="M1345" s="14" t="s">
        <v>15</v>
      </c>
      <c r="N1345" s="31" t="s">
        <v>65</v>
      </c>
      <c r="O1345" s="14" t="s">
        <v>1</v>
      </c>
      <c r="P1345" s="14" t="s">
        <v>35</v>
      </c>
      <c r="Q1345" s="31">
        <v>5000</v>
      </c>
      <c r="R1345" s="31">
        <v>1152</v>
      </c>
      <c r="S1345" s="30">
        <v>9.8039215999999998E-2</v>
      </c>
      <c r="T1345" s="66">
        <f t="shared" si="180"/>
        <v>3.0882353039999999</v>
      </c>
      <c r="U1345" s="66">
        <f t="shared" si="181"/>
        <v>2.6817665018614569E-2</v>
      </c>
      <c r="V1345" s="38">
        <f t="shared" si="182"/>
        <v>0.24428941254643199</v>
      </c>
      <c r="W1345" s="54">
        <v>2.491752</v>
      </c>
      <c r="X1345" s="71" t="str">
        <f t="shared" si="188"/>
        <v>Q3 2024</v>
      </c>
      <c r="Y1345" s="21">
        <f t="shared" si="183"/>
        <v>3840</v>
      </c>
      <c r="Z1345" s="21">
        <f t="shared" si="184"/>
        <v>2160</v>
      </c>
      <c r="AA1345" s="57">
        <f t="shared" si="185"/>
        <v>273540.18231454003</v>
      </c>
      <c r="AB1345" s="59">
        <f t="shared" si="186"/>
        <v>1.7777777777777777</v>
      </c>
      <c r="AC1345" s="61">
        <f t="shared" si="187"/>
        <v>800.09999999999991</v>
      </c>
    </row>
    <row r="1346" spans="4:29">
      <c r="D1346" s="12">
        <v>1340</v>
      </c>
      <c r="E1346" s="36" t="s">
        <v>68</v>
      </c>
      <c r="F1346" s="16" t="s">
        <v>11</v>
      </c>
      <c r="G1346" s="14" t="s">
        <v>40</v>
      </c>
      <c r="H1346" s="13" t="s">
        <v>5</v>
      </c>
      <c r="I1346" s="13" t="s">
        <v>45</v>
      </c>
      <c r="J1346" s="13" t="s">
        <v>134</v>
      </c>
      <c r="K1346" s="13" t="s">
        <v>43</v>
      </c>
      <c r="L1346" s="14">
        <v>27</v>
      </c>
      <c r="M1346" s="14" t="s">
        <v>15</v>
      </c>
      <c r="N1346" s="31">
        <v>1000000</v>
      </c>
      <c r="O1346" s="14" t="s">
        <v>1</v>
      </c>
      <c r="P1346" s="14" t="s">
        <v>35</v>
      </c>
      <c r="Q1346" s="31">
        <v>2304</v>
      </c>
      <c r="R1346" s="31">
        <v>576</v>
      </c>
      <c r="S1346" s="30">
        <v>6.0235294000000002E-2</v>
      </c>
      <c r="T1346" s="66">
        <f t="shared" si="180"/>
        <v>1.6263529380000001</v>
      </c>
      <c r="U1346" s="66">
        <f t="shared" si="181"/>
        <v>1.2105384467164838E-2</v>
      </c>
      <c r="V1346" s="38">
        <f t="shared" si="182"/>
        <v>0.15009141429508802</v>
      </c>
      <c r="W1346" s="54">
        <v>2.491752</v>
      </c>
      <c r="X1346" s="71" t="str">
        <f t="shared" si="188"/>
        <v>Q3 2024</v>
      </c>
      <c r="Y1346" s="21">
        <f t="shared" si="183"/>
        <v>3840</v>
      </c>
      <c r="Z1346" s="21">
        <f t="shared" si="184"/>
        <v>2160</v>
      </c>
      <c r="AA1346" s="57">
        <f t="shared" si="185"/>
        <v>200968.29721068247</v>
      </c>
      <c r="AB1346" s="59">
        <f t="shared" si="186"/>
        <v>1.7777777777777777</v>
      </c>
      <c r="AC1346" s="61">
        <f t="shared" si="187"/>
        <v>685.8</v>
      </c>
    </row>
    <row r="1347" spans="4:29">
      <c r="D1347" s="12">
        <v>1341</v>
      </c>
      <c r="E1347" s="36" t="s">
        <v>68</v>
      </c>
      <c r="F1347" s="16" t="s">
        <v>11</v>
      </c>
      <c r="G1347" s="14" t="s">
        <v>40</v>
      </c>
      <c r="H1347" s="13" t="s">
        <v>5</v>
      </c>
      <c r="I1347" s="13" t="s">
        <v>121</v>
      </c>
      <c r="J1347" s="13" t="s">
        <v>282</v>
      </c>
      <c r="K1347" s="13"/>
      <c r="L1347" s="14">
        <v>27</v>
      </c>
      <c r="M1347" s="14" t="s">
        <v>15</v>
      </c>
      <c r="N1347" s="31" t="s">
        <v>65</v>
      </c>
      <c r="O1347" s="14" t="s">
        <v>1</v>
      </c>
      <c r="P1347" s="14" t="s">
        <v>35</v>
      </c>
      <c r="Q1347" s="31">
        <v>5000</v>
      </c>
      <c r="R1347" s="31">
        <v>1152</v>
      </c>
      <c r="S1347" s="30">
        <v>0.130718954</v>
      </c>
      <c r="T1347" s="66">
        <f t="shared" si="180"/>
        <v>3.5294117580000002</v>
      </c>
      <c r="U1347" s="66">
        <f t="shared" si="181"/>
        <v>2.6270365598541533E-2</v>
      </c>
      <c r="V1347" s="38">
        <f t="shared" si="182"/>
        <v>0.32571921506740797</v>
      </c>
      <c r="W1347" s="54">
        <v>2.491752</v>
      </c>
      <c r="X1347" s="71" t="str">
        <f t="shared" si="188"/>
        <v>Q3 2024</v>
      </c>
      <c r="Y1347" s="21">
        <f t="shared" si="183"/>
        <v>3840</v>
      </c>
      <c r="Z1347" s="21">
        <f t="shared" si="184"/>
        <v>2160</v>
      </c>
      <c r="AA1347" s="57">
        <f t="shared" si="185"/>
        <v>200968.29721068247</v>
      </c>
      <c r="AB1347" s="59">
        <f t="shared" si="186"/>
        <v>1.7777777777777777</v>
      </c>
      <c r="AC1347" s="61">
        <f t="shared" si="187"/>
        <v>685.8</v>
      </c>
    </row>
    <row r="1348" spans="4:29">
      <c r="D1348" s="12">
        <v>1342</v>
      </c>
      <c r="E1348" s="36" t="s">
        <v>68</v>
      </c>
      <c r="F1348" s="16" t="s">
        <v>11</v>
      </c>
      <c r="G1348" s="14" t="s">
        <v>40</v>
      </c>
      <c r="H1348" s="13" t="s">
        <v>5</v>
      </c>
      <c r="I1348" s="13" t="s">
        <v>121</v>
      </c>
      <c r="J1348" s="13" t="s">
        <v>283</v>
      </c>
      <c r="K1348" s="13"/>
      <c r="L1348" s="14">
        <v>31.5</v>
      </c>
      <c r="M1348" s="14" t="s">
        <v>15</v>
      </c>
      <c r="N1348" s="31" t="s">
        <v>65</v>
      </c>
      <c r="O1348" s="14" t="s">
        <v>1</v>
      </c>
      <c r="P1348" s="14" t="s">
        <v>35</v>
      </c>
      <c r="Q1348" s="31">
        <v>5000</v>
      </c>
      <c r="R1348" s="31">
        <v>1152</v>
      </c>
      <c r="S1348" s="30">
        <v>9.8039215999999998E-2</v>
      </c>
      <c r="T1348" s="66">
        <f t="shared" si="180"/>
        <v>3.0882353039999999</v>
      </c>
      <c r="U1348" s="66">
        <f t="shared" si="181"/>
        <v>2.6817665018614569E-2</v>
      </c>
      <c r="V1348" s="38">
        <f t="shared" si="182"/>
        <v>0.24428941254643199</v>
      </c>
      <c r="W1348" s="54">
        <v>2.491752</v>
      </c>
      <c r="X1348" s="71" t="str">
        <f t="shared" si="188"/>
        <v>Q3 2024</v>
      </c>
      <c r="Y1348" s="21">
        <f t="shared" si="183"/>
        <v>3840</v>
      </c>
      <c r="Z1348" s="21">
        <f t="shared" si="184"/>
        <v>2160</v>
      </c>
      <c r="AA1348" s="57">
        <f t="shared" si="185"/>
        <v>273540.18231454003</v>
      </c>
      <c r="AB1348" s="59">
        <f t="shared" si="186"/>
        <v>1.7777777777777777</v>
      </c>
      <c r="AC1348" s="61">
        <f t="shared" si="187"/>
        <v>800.09999999999991</v>
      </c>
    </row>
    <row r="1349" spans="4:29">
      <c r="D1349" s="12">
        <v>1343</v>
      </c>
      <c r="E1349" s="36" t="s">
        <v>68</v>
      </c>
      <c r="F1349" s="16" t="s">
        <v>11</v>
      </c>
      <c r="G1349" s="14" t="s">
        <v>40</v>
      </c>
      <c r="H1349" s="13" t="s">
        <v>5</v>
      </c>
      <c r="I1349" s="13" t="s">
        <v>122</v>
      </c>
      <c r="J1349" s="13"/>
      <c r="K1349" s="13"/>
      <c r="L1349" s="14">
        <v>27</v>
      </c>
      <c r="M1349" s="14" t="s">
        <v>15</v>
      </c>
      <c r="N1349" s="31" t="s">
        <v>65</v>
      </c>
      <c r="O1349" s="14" t="s">
        <v>2</v>
      </c>
      <c r="P1349" s="14" t="s">
        <v>35</v>
      </c>
      <c r="Q1349" s="31">
        <v>5000</v>
      </c>
      <c r="R1349" s="31">
        <v>1152</v>
      </c>
      <c r="S1349" s="30">
        <v>3.2679738999999999E-2</v>
      </c>
      <c r="T1349" s="66">
        <f t="shared" si="180"/>
        <v>0.88235295299999994</v>
      </c>
      <c r="U1349" s="66">
        <f t="shared" si="181"/>
        <v>6.5675915001195311E-3</v>
      </c>
      <c r="V1349" s="38">
        <f t="shared" si="182"/>
        <v>8.1429805012727993E-2</v>
      </c>
      <c r="W1349" s="54">
        <v>2.491752</v>
      </c>
      <c r="X1349" s="71" t="str">
        <f t="shared" si="188"/>
        <v>Q3 2024</v>
      </c>
      <c r="Y1349" s="21">
        <f t="shared" si="183"/>
        <v>3840</v>
      </c>
      <c r="Z1349" s="21">
        <f t="shared" si="184"/>
        <v>2160</v>
      </c>
      <c r="AA1349" s="57">
        <f t="shared" si="185"/>
        <v>200968.29721068247</v>
      </c>
      <c r="AB1349" s="59">
        <f t="shared" si="186"/>
        <v>1.7777777777777777</v>
      </c>
      <c r="AC1349" s="61">
        <f t="shared" si="187"/>
        <v>685.8</v>
      </c>
    </row>
    <row r="1350" spans="4:29">
      <c r="D1350" s="12">
        <v>1344</v>
      </c>
      <c r="E1350" s="36" t="s">
        <v>68</v>
      </c>
      <c r="F1350" s="16" t="s">
        <v>11</v>
      </c>
      <c r="G1350" s="14" t="s">
        <v>40</v>
      </c>
      <c r="H1350" s="13" t="s">
        <v>5</v>
      </c>
      <c r="I1350" s="13" t="s">
        <v>122</v>
      </c>
      <c r="J1350" s="13"/>
      <c r="K1350" s="13"/>
      <c r="L1350" s="14">
        <v>31.5</v>
      </c>
      <c r="M1350" s="14" t="s">
        <v>15</v>
      </c>
      <c r="N1350" s="31" t="s">
        <v>65</v>
      </c>
      <c r="O1350" s="14" t="s">
        <v>2</v>
      </c>
      <c r="P1350" s="14" t="s">
        <v>35</v>
      </c>
      <c r="Q1350" s="31">
        <v>5000</v>
      </c>
      <c r="R1350" s="31">
        <v>1152</v>
      </c>
      <c r="S1350" s="30">
        <v>3.2679738999999999E-2</v>
      </c>
      <c r="T1350" s="66">
        <f t="shared" si="180"/>
        <v>1.0294117784999999</v>
      </c>
      <c r="U1350" s="66">
        <f t="shared" si="181"/>
        <v>8.9392217640515848E-3</v>
      </c>
      <c r="V1350" s="38">
        <f t="shared" si="182"/>
        <v>8.1429805012727993E-2</v>
      </c>
      <c r="W1350" s="54">
        <v>2.491752</v>
      </c>
      <c r="X1350" s="71" t="str">
        <f t="shared" si="188"/>
        <v>Q3 2024</v>
      </c>
      <c r="Y1350" s="21">
        <f t="shared" si="183"/>
        <v>3840</v>
      </c>
      <c r="Z1350" s="21">
        <f t="shared" si="184"/>
        <v>2160</v>
      </c>
      <c r="AA1350" s="57">
        <f t="shared" si="185"/>
        <v>273540.18231454003</v>
      </c>
      <c r="AB1350" s="59">
        <f t="shared" si="186"/>
        <v>1.7777777777777777</v>
      </c>
      <c r="AC1350" s="61">
        <f t="shared" si="187"/>
        <v>800.09999999999991</v>
      </c>
    </row>
    <row r="1351" spans="4:29">
      <c r="D1351" s="12">
        <v>1345</v>
      </c>
      <c r="E1351" s="36" t="s">
        <v>68</v>
      </c>
      <c r="F1351" s="16" t="s">
        <v>11</v>
      </c>
      <c r="G1351" s="14" t="s">
        <v>40</v>
      </c>
      <c r="H1351" s="13" t="s">
        <v>5</v>
      </c>
      <c r="I1351" s="13" t="s">
        <v>140</v>
      </c>
      <c r="J1351" s="13"/>
      <c r="K1351" s="13"/>
      <c r="L1351" s="14">
        <v>27</v>
      </c>
      <c r="M1351" s="14" t="s">
        <v>15</v>
      </c>
      <c r="N1351" s="31" t="s">
        <v>65</v>
      </c>
      <c r="O1351" s="14" t="s">
        <v>1</v>
      </c>
      <c r="P1351" s="14" t="s">
        <v>35</v>
      </c>
      <c r="Q1351" s="31">
        <v>2304</v>
      </c>
      <c r="R1351" s="31">
        <v>576</v>
      </c>
      <c r="S1351" s="30">
        <v>6.0235294000000002E-2</v>
      </c>
      <c r="T1351" s="66">
        <f t="shared" ref="T1351:T1414" si="189">L1351*S1351</f>
        <v>1.6263529380000001</v>
      </c>
      <c r="U1351" s="66">
        <f t="shared" ref="U1351:U1414" si="190">S1351*AA1351/10^6</f>
        <v>1.2105384467164838E-2</v>
      </c>
      <c r="V1351" s="38">
        <f t="shared" ref="V1351:V1414" si="191">S1351*W1351</f>
        <v>0.15009141429508802</v>
      </c>
      <c r="W1351" s="54">
        <v>2.491752</v>
      </c>
      <c r="X1351" s="71" t="str">
        <f t="shared" si="188"/>
        <v>Q3 2024</v>
      </c>
      <c r="Y1351" s="21">
        <f t="shared" ref="Y1351:Y1414" si="192">1*LEFT(M1351, FIND("x", M1351)-2)</f>
        <v>3840</v>
      </c>
      <c r="Z1351" s="21">
        <f t="shared" ref="Z1351:Z1414" si="193">1*RIGHT(M1351, LEN(M1351)-FIND("x", M1351)-1)</f>
        <v>2160</v>
      </c>
      <c r="AA1351" s="57">
        <f t="shared" ref="AA1351:AA1414" si="194">AC1351^2*AB1351/(1+AB1351^2)</f>
        <v>200968.29721068247</v>
      </c>
      <c r="AB1351" s="59">
        <f t="shared" ref="AB1351:AB1414" si="195">Y1351/Z1351</f>
        <v>1.7777777777777777</v>
      </c>
      <c r="AC1351" s="61">
        <f t="shared" ref="AC1351:AC1414" si="196">L1351*25.4</f>
        <v>685.8</v>
      </c>
    </row>
    <row r="1352" spans="4:29">
      <c r="D1352" s="12">
        <v>1346</v>
      </c>
      <c r="E1352" s="36" t="s">
        <v>68</v>
      </c>
      <c r="F1352" s="16" t="s">
        <v>11</v>
      </c>
      <c r="G1352" s="14" t="s">
        <v>40</v>
      </c>
      <c r="H1352" s="13" t="s">
        <v>5</v>
      </c>
      <c r="I1352" s="13" t="s">
        <v>140</v>
      </c>
      <c r="J1352" s="13"/>
      <c r="K1352" s="13"/>
      <c r="L1352" s="14">
        <v>31.5</v>
      </c>
      <c r="M1352" s="14" t="s">
        <v>15</v>
      </c>
      <c r="N1352" s="31" t="s">
        <v>65</v>
      </c>
      <c r="O1352" s="14" t="s">
        <v>1</v>
      </c>
      <c r="P1352" s="14" t="s">
        <v>35</v>
      </c>
      <c r="Q1352" s="31">
        <v>4608</v>
      </c>
      <c r="R1352" s="31">
        <v>1152</v>
      </c>
      <c r="S1352" s="30">
        <v>9.0352941000000006E-2</v>
      </c>
      <c r="T1352" s="66">
        <f t="shared" si="189"/>
        <v>2.8461176415000002</v>
      </c>
      <c r="U1352" s="66">
        <f t="shared" si="190"/>
        <v>2.471515995379488E-2</v>
      </c>
      <c r="V1352" s="38">
        <f t="shared" si="191"/>
        <v>0.22513712144263201</v>
      </c>
      <c r="W1352" s="54">
        <v>2.491752</v>
      </c>
      <c r="X1352" s="71" t="str">
        <f t="shared" ref="X1352:X1415" si="197">G1352&amp;" "&amp;F1352</f>
        <v>Q3 2024</v>
      </c>
      <c r="Y1352" s="21">
        <f t="shared" si="192"/>
        <v>3840</v>
      </c>
      <c r="Z1352" s="21">
        <f t="shared" si="193"/>
        <v>2160</v>
      </c>
      <c r="AA1352" s="57">
        <f t="shared" si="194"/>
        <v>273540.18231454003</v>
      </c>
      <c r="AB1352" s="59">
        <f t="shared" si="195"/>
        <v>1.7777777777777777</v>
      </c>
      <c r="AC1352" s="61">
        <f t="shared" si="196"/>
        <v>800.09999999999991</v>
      </c>
    </row>
    <row r="1353" spans="4:29">
      <c r="D1353" s="12">
        <v>1347</v>
      </c>
      <c r="E1353" s="36" t="s">
        <v>68</v>
      </c>
      <c r="F1353" s="16" t="s">
        <v>11</v>
      </c>
      <c r="G1353" s="14" t="s">
        <v>40</v>
      </c>
      <c r="H1353" s="13" t="s">
        <v>5</v>
      </c>
      <c r="I1353" s="13" t="s">
        <v>135</v>
      </c>
      <c r="J1353" s="13" t="s">
        <v>225</v>
      </c>
      <c r="K1353" s="13" t="s">
        <v>95</v>
      </c>
      <c r="L1353" s="14">
        <v>27</v>
      </c>
      <c r="M1353" s="14" t="s">
        <v>15</v>
      </c>
      <c r="N1353" s="31" t="s">
        <v>65</v>
      </c>
      <c r="O1353" s="14" t="s">
        <v>2</v>
      </c>
      <c r="P1353" s="14" t="s">
        <v>35</v>
      </c>
      <c r="Q1353" s="31">
        <v>10368</v>
      </c>
      <c r="R1353" s="31">
        <v>1152</v>
      </c>
      <c r="S1353" s="30">
        <v>0.40658823500000002</v>
      </c>
      <c r="T1353" s="66">
        <f t="shared" si="189"/>
        <v>10.977882345000001</v>
      </c>
      <c r="U1353" s="66">
        <f t="shared" si="190"/>
        <v>8.1711345253846809E-2</v>
      </c>
      <c r="V1353" s="38">
        <f t="shared" si="191"/>
        <v>1.01311704773772</v>
      </c>
      <c r="W1353" s="54">
        <v>2.491752</v>
      </c>
      <c r="X1353" s="71" t="str">
        <f t="shared" si="197"/>
        <v>Q3 2024</v>
      </c>
      <c r="Y1353" s="21">
        <f t="shared" si="192"/>
        <v>3840</v>
      </c>
      <c r="Z1353" s="21">
        <f t="shared" si="193"/>
        <v>2160</v>
      </c>
      <c r="AA1353" s="57">
        <f t="shared" si="194"/>
        <v>200968.29721068247</v>
      </c>
      <c r="AB1353" s="59">
        <f t="shared" si="195"/>
        <v>1.7777777777777777</v>
      </c>
      <c r="AC1353" s="61">
        <f t="shared" si="196"/>
        <v>685.8</v>
      </c>
    </row>
    <row r="1354" spans="4:29">
      <c r="D1354" s="12">
        <v>1348</v>
      </c>
      <c r="E1354" s="36" t="s">
        <v>68</v>
      </c>
      <c r="F1354" s="16" t="s">
        <v>11</v>
      </c>
      <c r="G1354" s="14" t="s">
        <v>40</v>
      </c>
      <c r="H1354" s="13" t="s">
        <v>5</v>
      </c>
      <c r="I1354" s="13" t="s">
        <v>135</v>
      </c>
      <c r="J1354" s="13" t="s">
        <v>197</v>
      </c>
      <c r="K1354" s="13" t="s">
        <v>95</v>
      </c>
      <c r="L1354" s="14">
        <v>27</v>
      </c>
      <c r="M1354" s="14" t="s">
        <v>15</v>
      </c>
      <c r="N1354" s="31" t="s">
        <v>65</v>
      </c>
      <c r="O1354" s="14" t="s">
        <v>2</v>
      </c>
      <c r="P1354" s="14" t="s">
        <v>35</v>
      </c>
      <c r="Q1354" s="31">
        <v>4608</v>
      </c>
      <c r="R1354" s="31">
        <v>1152</v>
      </c>
      <c r="S1354" s="30">
        <v>0.15058823499999999</v>
      </c>
      <c r="T1354" s="66">
        <f t="shared" si="189"/>
        <v>4.0658823449999995</v>
      </c>
      <c r="U1354" s="66">
        <f t="shared" si="190"/>
        <v>3.0263461167912092E-2</v>
      </c>
      <c r="V1354" s="38">
        <f t="shared" si="191"/>
        <v>0.37522853573771997</v>
      </c>
      <c r="W1354" s="54">
        <v>2.491752</v>
      </c>
      <c r="X1354" s="71" t="str">
        <f t="shared" si="197"/>
        <v>Q3 2024</v>
      </c>
      <c r="Y1354" s="21">
        <f t="shared" si="192"/>
        <v>3840</v>
      </c>
      <c r="Z1354" s="21">
        <f t="shared" si="193"/>
        <v>2160</v>
      </c>
      <c r="AA1354" s="57">
        <f t="shared" si="194"/>
        <v>200968.29721068247</v>
      </c>
      <c r="AB1354" s="59">
        <f t="shared" si="195"/>
        <v>1.7777777777777777</v>
      </c>
      <c r="AC1354" s="61">
        <f t="shared" si="196"/>
        <v>685.8</v>
      </c>
    </row>
    <row r="1355" spans="4:29">
      <c r="D1355" s="12">
        <v>1349</v>
      </c>
      <c r="E1355" s="36" t="s">
        <v>68</v>
      </c>
      <c r="F1355" s="16" t="s">
        <v>11</v>
      </c>
      <c r="G1355" s="14" t="s">
        <v>40</v>
      </c>
      <c r="H1355" s="13" t="s">
        <v>5</v>
      </c>
      <c r="I1355" s="13" t="s">
        <v>135</v>
      </c>
      <c r="J1355" s="13" t="s">
        <v>198</v>
      </c>
      <c r="K1355" s="13" t="s">
        <v>95</v>
      </c>
      <c r="L1355" s="14">
        <v>31.5</v>
      </c>
      <c r="M1355" s="14" t="s">
        <v>15</v>
      </c>
      <c r="N1355" s="31" t="s">
        <v>65</v>
      </c>
      <c r="O1355" s="14" t="s">
        <v>2</v>
      </c>
      <c r="P1355" s="14" t="s">
        <v>35</v>
      </c>
      <c r="Q1355" s="31">
        <v>9216</v>
      </c>
      <c r="R1355" s="31">
        <v>1152</v>
      </c>
      <c r="S1355" s="30">
        <v>0.18070588200000001</v>
      </c>
      <c r="T1355" s="66">
        <f t="shared" si="189"/>
        <v>5.6922352830000005</v>
      </c>
      <c r="U1355" s="66">
        <f t="shared" si="190"/>
        <v>4.9430319907589761E-2</v>
      </c>
      <c r="V1355" s="38">
        <f t="shared" si="191"/>
        <v>0.45027424288526402</v>
      </c>
      <c r="W1355" s="54">
        <v>2.491752</v>
      </c>
      <c r="X1355" s="71" t="str">
        <f t="shared" si="197"/>
        <v>Q3 2024</v>
      </c>
      <c r="Y1355" s="21">
        <f t="shared" si="192"/>
        <v>3840</v>
      </c>
      <c r="Z1355" s="21">
        <f t="shared" si="193"/>
        <v>2160</v>
      </c>
      <c r="AA1355" s="57">
        <f t="shared" si="194"/>
        <v>273540.18231454003</v>
      </c>
      <c r="AB1355" s="59">
        <f t="shared" si="195"/>
        <v>1.7777777777777777</v>
      </c>
      <c r="AC1355" s="61">
        <f t="shared" si="196"/>
        <v>800.09999999999991</v>
      </c>
    </row>
    <row r="1356" spans="4:29">
      <c r="D1356" s="12">
        <v>1350</v>
      </c>
      <c r="E1356" s="36" t="s">
        <v>68</v>
      </c>
      <c r="F1356" s="16" t="s">
        <v>11</v>
      </c>
      <c r="G1356" s="14" t="s">
        <v>40</v>
      </c>
      <c r="H1356" s="13" t="s">
        <v>5</v>
      </c>
      <c r="I1356" s="13" t="s">
        <v>135</v>
      </c>
      <c r="J1356" s="13" t="s">
        <v>210</v>
      </c>
      <c r="K1356" s="13" t="s">
        <v>95</v>
      </c>
      <c r="L1356" s="14">
        <v>34</v>
      </c>
      <c r="M1356" s="14" t="s">
        <v>117</v>
      </c>
      <c r="N1356" s="31" t="s">
        <v>65</v>
      </c>
      <c r="O1356" s="14" t="s">
        <v>2</v>
      </c>
      <c r="P1356" s="14" t="s">
        <v>35</v>
      </c>
      <c r="Q1356" s="31">
        <v>9216</v>
      </c>
      <c r="R1356" s="31">
        <v>1151</v>
      </c>
      <c r="S1356" s="30">
        <v>3.6141175999999997E-2</v>
      </c>
      <c r="T1356" s="66">
        <f t="shared" si="189"/>
        <v>1.2287999839999999</v>
      </c>
      <c r="U1356" s="66">
        <f t="shared" si="190"/>
        <v>9.6008300416380605E-3</v>
      </c>
      <c r="V1356" s="38">
        <f t="shared" si="191"/>
        <v>9.0054847580351996E-2</v>
      </c>
      <c r="W1356" s="54">
        <v>2.491752</v>
      </c>
      <c r="X1356" s="71" t="str">
        <f t="shared" si="197"/>
        <v>Q3 2024</v>
      </c>
      <c r="Y1356" s="21">
        <f t="shared" si="192"/>
        <v>3440</v>
      </c>
      <c r="Z1356" s="21">
        <f t="shared" si="193"/>
        <v>1440</v>
      </c>
      <c r="AA1356" s="57">
        <f t="shared" si="194"/>
        <v>265647.97010584443</v>
      </c>
      <c r="AB1356" s="59">
        <f t="shared" si="195"/>
        <v>2.3888888888888888</v>
      </c>
      <c r="AC1356" s="61">
        <f t="shared" si="196"/>
        <v>863.59999999999991</v>
      </c>
    </row>
    <row r="1357" spans="4:29">
      <c r="D1357" s="12">
        <v>1351</v>
      </c>
      <c r="E1357" s="36" t="s">
        <v>68</v>
      </c>
      <c r="F1357" s="16" t="s">
        <v>11</v>
      </c>
      <c r="G1357" s="14" t="s">
        <v>40</v>
      </c>
      <c r="H1357" s="13" t="s">
        <v>5</v>
      </c>
      <c r="I1357" s="13" t="s">
        <v>144</v>
      </c>
      <c r="J1357" s="13" t="s">
        <v>284</v>
      </c>
      <c r="K1357" s="13" t="s">
        <v>43</v>
      </c>
      <c r="L1357" s="14">
        <v>27</v>
      </c>
      <c r="M1357" s="14" t="s">
        <v>15</v>
      </c>
      <c r="N1357" s="31" t="s">
        <v>65</v>
      </c>
      <c r="O1357" s="14" t="s">
        <v>1</v>
      </c>
      <c r="P1357" s="14" t="s">
        <v>35</v>
      </c>
      <c r="Q1357" s="31">
        <v>1536</v>
      </c>
      <c r="R1357" s="31">
        <v>384</v>
      </c>
      <c r="S1357" s="30">
        <v>6.0235294000000002E-2</v>
      </c>
      <c r="T1357" s="66">
        <f t="shared" si="189"/>
        <v>1.6263529380000001</v>
      </c>
      <c r="U1357" s="66">
        <f t="shared" si="190"/>
        <v>1.2105384467164838E-2</v>
      </c>
      <c r="V1357" s="38">
        <f t="shared" si="191"/>
        <v>0.15009141429508802</v>
      </c>
      <c r="W1357" s="54">
        <v>2.491752</v>
      </c>
      <c r="X1357" s="71" t="str">
        <f t="shared" si="197"/>
        <v>Q3 2024</v>
      </c>
      <c r="Y1357" s="21">
        <f t="shared" si="192"/>
        <v>3840</v>
      </c>
      <c r="Z1357" s="21">
        <f t="shared" si="193"/>
        <v>2160</v>
      </c>
      <c r="AA1357" s="57">
        <f t="shared" si="194"/>
        <v>200968.29721068247</v>
      </c>
      <c r="AB1357" s="59">
        <f t="shared" si="195"/>
        <v>1.7777777777777777</v>
      </c>
      <c r="AC1357" s="61">
        <f t="shared" si="196"/>
        <v>685.8</v>
      </c>
    </row>
    <row r="1358" spans="4:29">
      <c r="D1358" s="12">
        <v>1352</v>
      </c>
      <c r="E1358" s="36" t="s">
        <v>68</v>
      </c>
      <c r="F1358" s="16" t="s">
        <v>11</v>
      </c>
      <c r="G1358" s="14" t="s">
        <v>40</v>
      </c>
      <c r="H1358" s="13" t="s">
        <v>5</v>
      </c>
      <c r="I1358" s="13" t="s">
        <v>144</v>
      </c>
      <c r="J1358" s="13" t="s">
        <v>285</v>
      </c>
      <c r="K1358" s="13" t="s">
        <v>43</v>
      </c>
      <c r="L1358" s="14">
        <v>27</v>
      </c>
      <c r="M1358" s="14" t="s">
        <v>15</v>
      </c>
      <c r="N1358" s="31" t="s">
        <v>65</v>
      </c>
      <c r="O1358" s="14" t="s">
        <v>1</v>
      </c>
      <c r="P1358" s="14" t="s">
        <v>35</v>
      </c>
      <c r="Q1358" s="31">
        <v>2304</v>
      </c>
      <c r="R1358" s="31">
        <v>1152</v>
      </c>
      <c r="S1358" s="30">
        <v>4.5176471000000003E-2</v>
      </c>
      <c r="T1358" s="66">
        <f t="shared" si="189"/>
        <v>1.2197647170000001</v>
      </c>
      <c r="U1358" s="66">
        <f t="shared" si="190"/>
        <v>9.0790384508577793E-3</v>
      </c>
      <c r="V1358" s="38">
        <f t="shared" si="191"/>
        <v>0.112568561967192</v>
      </c>
      <c r="W1358" s="54">
        <v>2.491752</v>
      </c>
      <c r="X1358" s="71" t="str">
        <f t="shared" si="197"/>
        <v>Q3 2024</v>
      </c>
      <c r="Y1358" s="21">
        <f t="shared" si="192"/>
        <v>3840</v>
      </c>
      <c r="Z1358" s="21">
        <f t="shared" si="193"/>
        <v>2160</v>
      </c>
      <c r="AA1358" s="57">
        <f t="shared" si="194"/>
        <v>200968.29721068247</v>
      </c>
      <c r="AB1358" s="59">
        <f t="shared" si="195"/>
        <v>1.7777777777777777</v>
      </c>
      <c r="AC1358" s="61">
        <f t="shared" si="196"/>
        <v>685.8</v>
      </c>
    </row>
    <row r="1359" spans="4:29">
      <c r="D1359" s="12">
        <v>1353</v>
      </c>
      <c r="E1359" s="36" t="s">
        <v>68</v>
      </c>
      <c r="F1359" s="16" t="s">
        <v>11</v>
      </c>
      <c r="G1359" s="14" t="s">
        <v>40</v>
      </c>
      <c r="H1359" s="13" t="s">
        <v>5</v>
      </c>
      <c r="I1359" s="13" t="s">
        <v>144</v>
      </c>
      <c r="J1359" s="13" t="s">
        <v>286</v>
      </c>
      <c r="K1359" s="13" t="s">
        <v>43</v>
      </c>
      <c r="L1359" s="14">
        <v>31.5</v>
      </c>
      <c r="M1359" s="14" t="s">
        <v>15</v>
      </c>
      <c r="N1359" s="31" t="s">
        <v>65</v>
      </c>
      <c r="O1359" s="14" t="s">
        <v>1</v>
      </c>
      <c r="P1359" s="14" t="s">
        <v>35</v>
      </c>
      <c r="Q1359" s="31">
        <v>2304</v>
      </c>
      <c r="R1359" s="31">
        <v>1152</v>
      </c>
      <c r="S1359" s="30">
        <v>4.5176471000000003E-2</v>
      </c>
      <c r="T1359" s="66">
        <f t="shared" si="189"/>
        <v>1.4230588365000001</v>
      </c>
      <c r="U1359" s="66">
        <f t="shared" si="190"/>
        <v>1.235758011366753E-2</v>
      </c>
      <c r="V1359" s="38">
        <f t="shared" si="191"/>
        <v>0.112568561967192</v>
      </c>
      <c r="W1359" s="54">
        <v>2.491752</v>
      </c>
      <c r="X1359" s="71" t="str">
        <f t="shared" si="197"/>
        <v>Q3 2024</v>
      </c>
      <c r="Y1359" s="21">
        <f t="shared" si="192"/>
        <v>3840</v>
      </c>
      <c r="Z1359" s="21">
        <f t="shared" si="193"/>
        <v>2160</v>
      </c>
      <c r="AA1359" s="57">
        <f t="shared" si="194"/>
        <v>273540.18231454003</v>
      </c>
      <c r="AB1359" s="59">
        <f t="shared" si="195"/>
        <v>1.7777777777777777</v>
      </c>
      <c r="AC1359" s="61">
        <f t="shared" si="196"/>
        <v>800.09999999999991</v>
      </c>
    </row>
    <row r="1360" spans="4:29">
      <c r="D1360" s="12">
        <v>1354</v>
      </c>
      <c r="E1360" s="36" t="s">
        <v>68</v>
      </c>
      <c r="F1360" s="16" t="s">
        <v>11</v>
      </c>
      <c r="G1360" s="14" t="s">
        <v>40</v>
      </c>
      <c r="H1360" s="13" t="s">
        <v>5</v>
      </c>
      <c r="I1360" s="13" t="s">
        <v>145</v>
      </c>
      <c r="J1360" s="13"/>
      <c r="K1360" s="13" t="s">
        <v>43</v>
      </c>
      <c r="L1360" s="14">
        <v>27</v>
      </c>
      <c r="M1360" s="14" t="s">
        <v>15</v>
      </c>
      <c r="N1360" s="31" t="s">
        <v>65</v>
      </c>
      <c r="O1360" s="14" t="s">
        <v>1</v>
      </c>
      <c r="P1360" s="14" t="s">
        <v>35</v>
      </c>
      <c r="Q1360" s="31">
        <v>2304</v>
      </c>
      <c r="R1360" s="31">
        <v>1152</v>
      </c>
      <c r="S1360" s="30">
        <v>0.105411765</v>
      </c>
      <c r="T1360" s="66">
        <f t="shared" si="189"/>
        <v>2.846117655</v>
      </c>
      <c r="U1360" s="66">
        <f t="shared" si="190"/>
        <v>2.1184422918022618E-2</v>
      </c>
      <c r="V1360" s="38">
        <f t="shared" si="191"/>
        <v>0.26265997626227999</v>
      </c>
      <c r="W1360" s="54">
        <v>2.491752</v>
      </c>
      <c r="X1360" s="71" t="str">
        <f t="shared" si="197"/>
        <v>Q3 2024</v>
      </c>
      <c r="Y1360" s="21">
        <f t="shared" si="192"/>
        <v>3840</v>
      </c>
      <c r="Z1360" s="21">
        <f t="shared" si="193"/>
        <v>2160</v>
      </c>
      <c r="AA1360" s="57">
        <f t="shared" si="194"/>
        <v>200968.29721068247</v>
      </c>
      <c r="AB1360" s="59">
        <f t="shared" si="195"/>
        <v>1.7777777777777777</v>
      </c>
      <c r="AC1360" s="61">
        <f t="shared" si="196"/>
        <v>685.8</v>
      </c>
    </row>
    <row r="1361" spans="4:29">
      <c r="D1361" s="12">
        <v>1355</v>
      </c>
      <c r="E1361" s="36" t="s">
        <v>68</v>
      </c>
      <c r="F1361" s="16" t="s">
        <v>11</v>
      </c>
      <c r="G1361" s="14" t="s">
        <v>40</v>
      </c>
      <c r="H1361" s="13" t="s">
        <v>5</v>
      </c>
      <c r="I1361" s="13" t="s">
        <v>145</v>
      </c>
      <c r="J1361" s="13"/>
      <c r="K1361" s="13" t="s">
        <v>43</v>
      </c>
      <c r="L1361" s="14">
        <v>31.5</v>
      </c>
      <c r="M1361" s="14" t="s">
        <v>15</v>
      </c>
      <c r="N1361" s="31" t="s">
        <v>65</v>
      </c>
      <c r="O1361" s="14" t="s">
        <v>1</v>
      </c>
      <c r="P1361" s="14" t="s">
        <v>35</v>
      </c>
      <c r="Q1361" s="31">
        <v>2304</v>
      </c>
      <c r="R1361" s="31">
        <v>1152</v>
      </c>
      <c r="S1361" s="30">
        <v>9.0352941000000006E-2</v>
      </c>
      <c r="T1361" s="66">
        <f t="shared" si="189"/>
        <v>2.8461176415000002</v>
      </c>
      <c r="U1361" s="66">
        <f t="shared" si="190"/>
        <v>2.471515995379488E-2</v>
      </c>
      <c r="V1361" s="38">
        <f t="shared" si="191"/>
        <v>0.22513712144263201</v>
      </c>
      <c r="W1361" s="54">
        <v>2.491752</v>
      </c>
      <c r="X1361" s="71" t="str">
        <f t="shared" si="197"/>
        <v>Q3 2024</v>
      </c>
      <c r="Y1361" s="21">
        <f t="shared" si="192"/>
        <v>3840</v>
      </c>
      <c r="Z1361" s="21">
        <f t="shared" si="193"/>
        <v>2160</v>
      </c>
      <c r="AA1361" s="57">
        <f t="shared" si="194"/>
        <v>273540.18231454003</v>
      </c>
      <c r="AB1361" s="59">
        <f t="shared" si="195"/>
        <v>1.7777777777777777</v>
      </c>
      <c r="AC1361" s="61">
        <f t="shared" si="196"/>
        <v>800.09999999999991</v>
      </c>
    </row>
    <row r="1362" spans="4:29">
      <c r="D1362" s="12">
        <v>1356</v>
      </c>
      <c r="E1362" s="36" t="s">
        <v>68</v>
      </c>
      <c r="F1362" s="16" t="s">
        <v>11</v>
      </c>
      <c r="G1362" s="14" t="s">
        <v>40</v>
      </c>
      <c r="H1362" s="13" t="s">
        <v>5</v>
      </c>
      <c r="I1362" s="13" t="s">
        <v>145</v>
      </c>
      <c r="J1362" s="13" t="s">
        <v>211</v>
      </c>
      <c r="K1362" s="13"/>
      <c r="L1362" s="14">
        <v>34</v>
      </c>
      <c r="M1362" s="14" t="s">
        <v>117</v>
      </c>
      <c r="N1362" s="31" t="s">
        <v>65</v>
      </c>
      <c r="O1362" s="14" t="s">
        <v>1</v>
      </c>
      <c r="P1362" s="14" t="s">
        <v>35</v>
      </c>
      <c r="Q1362" s="31">
        <v>2304</v>
      </c>
      <c r="R1362" s="31">
        <v>1152</v>
      </c>
      <c r="S1362" s="30">
        <v>6.0235289999999997E-3</v>
      </c>
      <c r="T1362" s="66">
        <f t="shared" si="189"/>
        <v>0.20479998599999999</v>
      </c>
      <c r="U1362" s="66">
        <f t="shared" si="190"/>
        <v>1.6001382517236869E-3</v>
      </c>
      <c r="V1362" s="38">
        <f t="shared" si="191"/>
        <v>1.5009140432807998E-2</v>
      </c>
      <c r="W1362" s="54">
        <v>2.491752</v>
      </c>
      <c r="X1362" s="71" t="str">
        <f t="shared" si="197"/>
        <v>Q3 2024</v>
      </c>
      <c r="Y1362" s="21">
        <f t="shared" si="192"/>
        <v>3440</v>
      </c>
      <c r="Z1362" s="21">
        <f t="shared" si="193"/>
        <v>1440</v>
      </c>
      <c r="AA1362" s="57">
        <f t="shared" si="194"/>
        <v>265647.97010584443</v>
      </c>
      <c r="AB1362" s="59">
        <f t="shared" si="195"/>
        <v>2.3888888888888888</v>
      </c>
      <c r="AC1362" s="61">
        <f t="shared" si="196"/>
        <v>863.59999999999991</v>
      </c>
    </row>
    <row r="1363" spans="4:29">
      <c r="D1363" s="12">
        <v>1357</v>
      </c>
      <c r="E1363" s="36" t="s">
        <v>68</v>
      </c>
      <c r="F1363" s="16" t="s">
        <v>11</v>
      </c>
      <c r="G1363" s="14" t="s">
        <v>40</v>
      </c>
      <c r="H1363" s="13" t="s">
        <v>5</v>
      </c>
      <c r="I1363" s="13" t="s">
        <v>192</v>
      </c>
      <c r="J1363" s="13" t="s">
        <v>193</v>
      </c>
      <c r="K1363" s="13" t="s">
        <v>194</v>
      </c>
      <c r="L1363" s="14">
        <v>27</v>
      </c>
      <c r="M1363" s="14" t="s">
        <v>15</v>
      </c>
      <c r="N1363" s="31" t="s">
        <v>65</v>
      </c>
      <c r="O1363" s="14" t="s">
        <v>1</v>
      </c>
      <c r="P1363" s="14" t="s">
        <v>35</v>
      </c>
      <c r="Q1363" s="31">
        <v>2304</v>
      </c>
      <c r="R1363" s="31">
        <v>1152</v>
      </c>
      <c r="S1363" s="30">
        <v>1.5058824E-2</v>
      </c>
      <c r="T1363" s="66">
        <f t="shared" si="189"/>
        <v>0.40658824799999999</v>
      </c>
      <c r="U1363" s="66">
        <f t="shared" si="190"/>
        <v>3.0263462172753584E-3</v>
      </c>
      <c r="V1363" s="38">
        <f t="shared" si="191"/>
        <v>3.7522854819647997E-2</v>
      </c>
      <c r="W1363" s="54">
        <v>2.491752</v>
      </c>
      <c r="X1363" s="71" t="str">
        <f t="shared" si="197"/>
        <v>Q3 2024</v>
      </c>
      <c r="Y1363" s="21">
        <f t="shared" si="192"/>
        <v>3840</v>
      </c>
      <c r="Z1363" s="21">
        <f t="shared" si="193"/>
        <v>2160</v>
      </c>
      <c r="AA1363" s="57">
        <f t="shared" si="194"/>
        <v>200968.29721068247</v>
      </c>
      <c r="AB1363" s="59">
        <f t="shared" si="195"/>
        <v>1.7777777777777777</v>
      </c>
      <c r="AC1363" s="61">
        <f t="shared" si="196"/>
        <v>685.8</v>
      </c>
    </row>
    <row r="1364" spans="4:29">
      <c r="D1364" s="12">
        <v>1358</v>
      </c>
      <c r="E1364" s="36" t="s">
        <v>68</v>
      </c>
      <c r="F1364" s="16" t="s">
        <v>11</v>
      </c>
      <c r="G1364" s="14" t="s">
        <v>40</v>
      </c>
      <c r="H1364" s="13" t="s">
        <v>5</v>
      </c>
      <c r="I1364" s="13" t="s">
        <v>166</v>
      </c>
      <c r="J1364" s="13" t="s">
        <v>287</v>
      </c>
      <c r="K1364" s="13" t="s">
        <v>167</v>
      </c>
      <c r="L1364" s="14">
        <v>27</v>
      </c>
      <c r="M1364" s="14" t="s">
        <v>143</v>
      </c>
      <c r="N1364" s="31">
        <v>1000000</v>
      </c>
      <c r="O1364" s="14" t="s">
        <v>1</v>
      </c>
      <c r="P1364" s="14" t="s">
        <v>35</v>
      </c>
      <c r="Q1364" s="31">
        <v>2304</v>
      </c>
      <c r="R1364" s="31">
        <v>1152</v>
      </c>
      <c r="S1364" s="30">
        <v>7.5294117999999993E-2</v>
      </c>
      <c r="T1364" s="66">
        <f t="shared" si="189"/>
        <v>2.032941186</v>
      </c>
      <c r="U1364" s="66">
        <f t="shared" si="190"/>
        <v>1.5131730684440195E-2</v>
      </c>
      <c r="V1364" s="38">
        <f t="shared" si="191"/>
        <v>0.18761426911473597</v>
      </c>
      <c r="W1364" s="54">
        <v>2.491752</v>
      </c>
      <c r="X1364" s="71" t="str">
        <f t="shared" si="197"/>
        <v>Q3 2024</v>
      </c>
      <c r="Y1364" s="21">
        <f t="shared" si="192"/>
        <v>2560</v>
      </c>
      <c r="Z1364" s="21">
        <f t="shared" si="193"/>
        <v>1440</v>
      </c>
      <c r="AA1364" s="57">
        <f t="shared" si="194"/>
        <v>200968.29721068247</v>
      </c>
      <c r="AB1364" s="59">
        <f t="shared" si="195"/>
        <v>1.7777777777777777</v>
      </c>
      <c r="AC1364" s="61">
        <f t="shared" si="196"/>
        <v>685.8</v>
      </c>
    </row>
    <row r="1365" spans="4:29">
      <c r="D1365" s="12">
        <v>1359</v>
      </c>
      <c r="E1365" s="36" t="s">
        <v>68</v>
      </c>
      <c r="F1365" s="16" t="s">
        <v>11</v>
      </c>
      <c r="G1365" s="14" t="s">
        <v>40</v>
      </c>
      <c r="H1365" s="13" t="s">
        <v>5</v>
      </c>
      <c r="I1365" s="13" t="s">
        <v>166</v>
      </c>
      <c r="J1365" s="13" t="s">
        <v>189</v>
      </c>
      <c r="K1365" s="13" t="s">
        <v>95</v>
      </c>
      <c r="L1365" s="14">
        <v>31.5</v>
      </c>
      <c r="M1365" s="14" t="s">
        <v>15</v>
      </c>
      <c r="N1365" s="31">
        <v>1000000</v>
      </c>
      <c r="O1365" s="14" t="s">
        <v>1</v>
      </c>
      <c r="P1365" s="14" t="s">
        <v>35</v>
      </c>
      <c r="Q1365" s="31">
        <v>2304</v>
      </c>
      <c r="R1365" s="31">
        <v>1152</v>
      </c>
      <c r="S1365" s="30">
        <v>3.0117647000000001E-2</v>
      </c>
      <c r="T1365" s="66">
        <f t="shared" si="189"/>
        <v>0.94870588050000004</v>
      </c>
      <c r="U1365" s="66">
        <f t="shared" si="190"/>
        <v>8.2383866512649607E-3</v>
      </c>
      <c r="V1365" s="38">
        <f t="shared" si="191"/>
        <v>7.5045707147544008E-2</v>
      </c>
      <c r="W1365" s="54">
        <v>2.491752</v>
      </c>
      <c r="X1365" s="71" t="str">
        <f t="shared" si="197"/>
        <v>Q3 2024</v>
      </c>
      <c r="Y1365" s="21">
        <f t="shared" si="192"/>
        <v>3840</v>
      </c>
      <c r="Z1365" s="21">
        <f t="shared" si="193"/>
        <v>2160</v>
      </c>
      <c r="AA1365" s="57">
        <f t="shared" si="194"/>
        <v>273540.18231454003</v>
      </c>
      <c r="AB1365" s="59">
        <f t="shared" si="195"/>
        <v>1.7777777777777777</v>
      </c>
      <c r="AC1365" s="61">
        <f t="shared" si="196"/>
        <v>800.09999999999991</v>
      </c>
    </row>
    <row r="1366" spans="4:29">
      <c r="D1366" s="12">
        <v>1360</v>
      </c>
      <c r="E1366" s="36" t="s">
        <v>68</v>
      </c>
      <c r="F1366" s="16" t="s">
        <v>11</v>
      </c>
      <c r="G1366" s="14" t="s">
        <v>40</v>
      </c>
      <c r="H1366" s="13" t="s">
        <v>5</v>
      </c>
      <c r="I1366" s="13" t="s">
        <v>166</v>
      </c>
      <c r="J1366" s="13" t="s">
        <v>288</v>
      </c>
      <c r="K1366" s="13" t="s">
        <v>43</v>
      </c>
      <c r="L1366" s="14">
        <v>34</v>
      </c>
      <c r="M1366" s="14" t="s">
        <v>117</v>
      </c>
      <c r="N1366" s="31">
        <v>1000000</v>
      </c>
      <c r="O1366" s="14" t="s">
        <v>1</v>
      </c>
      <c r="P1366" s="14" t="s">
        <v>35</v>
      </c>
      <c r="Q1366" s="31">
        <v>2304</v>
      </c>
      <c r="R1366" s="31">
        <v>1152</v>
      </c>
      <c r="S1366" s="30">
        <v>4.5176471000000003E-2</v>
      </c>
      <c r="T1366" s="66">
        <f t="shared" si="189"/>
        <v>1.5360000140000001</v>
      </c>
      <c r="U1366" s="66">
        <f t="shared" si="190"/>
        <v>1.2001037817695549E-2</v>
      </c>
      <c r="V1366" s="38">
        <f t="shared" si="191"/>
        <v>0.112568561967192</v>
      </c>
      <c r="W1366" s="54">
        <v>2.491752</v>
      </c>
      <c r="X1366" s="71" t="str">
        <f t="shared" si="197"/>
        <v>Q3 2024</v>
      </c>
      <c r="Y1366" s="21">
        <f t="shared" si="192"/>
        <v>3440</v>
      </c>
      <c r="Z1366" s="21">
        <f t="shared" si="193"/>
        <v>1440</v>
      </c>
      <c r="AA1366" s="57">
        <f t="shared" si="194"/>
        <v>265647.97010584443</v>
      </c>
      <c r="AB1366" s="59">
        <f t="shared" si="195"/>
        <v>2.3888888888888888</v>
      </c>
      <c r="AC1366" s="61">
        <f t="shared" si="196"/>
        <v>863.59999999999991</v>
      </c>
    </row>
    <row r="1367" spans="4:29">
      <c r="D1367" s="12">
        <v>1361</v>
      </c>
      <c r="E1367" s="36" t="s">
        <v>68</v>
      </c>
      <c r="F1367" s="16" t="s">
        <v>11</v>
      </c>
      <c r="G1367" s="14" t="s">
        <v>40</v>
      </c>
      <c r="H1367" s="13" t="s">
        <v>5</v>
      </c>
      <c r="I1367" s="13" t="s">
        <v>182</v>
      </c>
      <c r="J1367" s="13" t="s">
        <v>183</v>
      </c>
      <c r="K1367" s="13" t="s">
        <v>98</v>
      </c>
      <c r="L1367" s="14">
        <v>27</v>
      </c>
      <c r="M1367" s="14" t="s">
        <v>143</v>
      </c>
      <c r="N1367" s="31" t="s">
        <v>65</v>
      </c>
      <c r="O1367" s="14" t="s">
        <v>1</v>
      </c>
      <c r="P1367" s="14" t="s">
        <v>35</v>
      </c>
      <c r="Q1367" s="31">
        <v>5000</v>
      </c>
      <c r="R1367" s="31">
        <v>1152</v>
      </c>
      <c r="S1367" s="30">
        <v>6.5359476999999999E-2</v>
      </c>
      <c r="T1367" s="66">
        <f t="shared" si="189"/>
        <v>1.7647058790000001</v>
      </c>
      <c r="U1367" s="66">
        <f t="shared" si="190"/>
        <v>1.3135182799270766E-2</v>
      </c>
      <c r="V1367" s="38">
        <f t="shared" si="191"/>
        <v>0.16285960753370399</v>
      </c>
      <c r="W1367" s="54">
        <v>2.491752</v>
      </c>
      <c r="X1367" s="71" t="str">
        <f t="shared" si="197"/>
        <v>Q3 2024</v>
      </c>
      <c r="Y1367" s="21">
        <f t="shared" si="192"/>
        <v>2560</v>
      </c>
      <c r="Z1367" s="21">
        <f t="shared" si="193"/>
        <v>1440</v>
      </c>
      <c r="AA1367" s="57">
        <f t="shared" si="194"/>
        <v>200968.29721068247</v>
      </c>
      <c r="AB1367" s="59">
        <f t="shared" si="195"/>
        <v>1.7777777777777777</v>
      </c>
      <c r="AC1367" s="61">
        <f t="shared" si="196"/>
        <v>685.8</v>
      </c>
    </row>
    <row r="1368" spans="4:29">
      <c r="D1368" s="12">
        <v>1362</v>
      </c>
      <c r="E1368" s="36" t="s">
        <v>68</v>
      </c>
      <c r="F1368" s="16" t="s">
        <v>11</v>
      </c>
      <c r="G1368" s="14" t="s">
        <v>40</v>
      </c>
      <c r="H1368" s="13" t="s">
        <v>5</v>
      </c>
      <c r="I1368" s="13" t="s">
        <v>182</v>
      </c>
      <c r="J1368" s="13" t="s">
        <v>209</v>
      </c>
      <c r="K1368" s="13"/>
      <c r="L1368" s="14">
        <v>27</v>
      </c>
      <c r="M1368" s="14" t="s">
        <v>143</v>
      </c>
      <c r="N1368" s="31">
        <v>1000000</v>
      </c>
      <c r="O1368" s="14" t="s">
        <v>1</v>
      </c>
      <c r="P1368" s="14" t="s">
        <v>35</v>
      </c>
      <c r="Q1368" s="31">
        <v>5000</v>
      </c>
      <c r="R1368" s="31">
        <v>1152</v>
      </c>
      <c r="S1368" s="30">
        <v>1.9607843E-2</v>
      </c>
      <c r="T1368" s="66">
        <f t="shared" si="189"/>
        <v>0.52941176099999998</v>
      </c>
      <c r="U1368" s="66">
        <f t="shared" si="190"/>
        <v>3.9405548196844E-3</v>
      </c>
      <c r="V1368" s="38">
        <f t="shared" si="191"/>
        <v>4.8857882010936E-2</v>
      </c>
      <c r="W1368" s="54">
        <v>2.491752</v>
      </c>
      <c r="X1368" s="71" t="str">
        <f t="shared" si="197"/>
        <v>Q3 2024</v>
      </c>
      <c r="Y1368" s="21">
        <f t="shared" si="192"/>
        <v>2560</v>
      </c>
      <c r="Z1368" s="21">
        <f t="shared" si="193"/>
        <v>1440</v>
      </c>
      <c r="AA1368" s="57">
        <f t="shared" si="194"/>
        <v>200968.29721068247</v>
      </c>
      <c r="AB1368" s="59">
        <f t="shared" si="195"/>
        <v>1.7777777777777777</v>
      </c>
      <c r="AC1368" s="61">
        <f t="shared" si="196"/>
        <v>685.8</v>
      </c>
    </row>
    <row r="1369" spans="4:29">
      <c r="D1369" s="12">
        <v>1363</v>
      </c>
      <c r="E1369" s="36" t="s">
        <v>68</v>
      </c>
      <c r="F1369" s="16" t="s">
        <v>11</v>
      </c>
      <c r="G1369" s="14" t="s">
        <v>40</v>
      </c>
      <c r="H1369" s="13" t="s">
        <v>5</v>
      </c>
      <c r="I1369" s="13" t="s">
        <v>58</v>
      </c>
      <c r="J1369" s="13" t="s">
        <v>188</v>
      </c>
      <c r="K1369" s="13" t="s">
        <v>95</v>
      </c>
      <c r="L1369" s="14">
        <v>27</v>
      </c>
      <c r="M1369" s="14" t="s">
        <v>143</v>
      </c>
      <c r="N1369" s="31" t="s">
        <v>65</v>
      </c>
      <c r="O1369" s="14" t="s">
        <v>1</v>
      </c>
      <c r="P1369" s="14" t="s">
        <v>35</v>
      </c>
      <c r="Q1369" s="31">
        <v>5000</v>
      </c>
      <c r="R1369" s="31">
        <v>1152</v>
      </c>
      <c r="S1369" s="30">
        <v>9.8039215999999998E-2</v>
      </c>
      <c r="T1369" s="66">
        <f t="shared" si="189"/>
        <v>2.6470588319999999</v>
      </c>
      <c r="U1369" s="66">
        <f t="shared" si="190"/>
        <v>1.9702774299390297E-2</v>
      </c>
      <c r="V1369" s="38">
        <f t="shared" si="191"/>
        <v>0.24428941254643199</v>
      </c>
      <c r="W1369" s="54">
        <v>2.491752</v>
      </c>
      <c r="X1369" s="71" t="str">
        <f t="shared" si="197"/>
        <v>Q3 2024</v>
      </c>
      <c r="Y1369" s="21">
        <f t="shared" si="192"/>
        <v>2560</v>
      </c>
      <c r="Z1369" s="21">
        <f t="shared" si="193"/>
        <v>1440</v>
      </c>
      <c r="AA1369" s="57">
        <f t="shared" si="194"/>
        <v>200968.29721068247</v>
      </c>
      <c r="AB1369" s="59">
        <f t="shared" si="195"/>
        <v>1.7777777777777777</v>
      </c>
      <c r="AC1369" s="61">
        <f t="shared" si="196"/>
        <v>685.8</v>
      </c>
    </row>
    <row r="1370" spans="4:29">
      <c r="D1370" s="12">
        <v>1364</v>
      </c>
      <c r="E1370" s="36" t="s">
        <v>68</v>
      </c>
      <c r="F1370" s="16" t="s">
        <v>11</v>
      </c>
      <c r="G1370" s="14" t="s">
        <v>40</v>
      </c>
      <c r="H1370" s="13" t="s">
        <v>5</v>
      </c>
      <c r="I1370" s="13" t="s">
        <v>36</v>
      </c>
      <c r="J1370" s="13" t="s">
        <v>221</v>
      </c>
      <c r="K1370" s="13" t="s">
        <v>98</v>
      </c>
      <c r="L1370" s="14">
        <v>27</v>
      </c>
      <c r="M1370" s="14" t="s">
        <v>15</v>
      </c>
      <c r="N1370" s="31">
        <v>1000000</v>
      </c>
      <c r="O1370" s="14" t="s">
        <v>1</v>
      </c>
      <c r="P1370" s="14" t="s">
        <v>35</v>
      </c>
      <c r="Q1370" s="31">
        <v>4608</v>
      </c>
      <c r="R1370" s="31">
        <v>1152</v>
      </c>
      <c r="S1370" s="30">
        <v>7.2282352999999994E-2</v>
      </c>
      <c r="T1370" s="66">
        <f t="shared" si="189"/>
        <v>1.9516235309999999</v>
      </c>
      <c r="U1370" s="66">
        <f t="shared" si="190"/>
        <v>1.4526461400791463E-2</v>
      </c>
      <c r="V1370" s="38">
        <f t="shared" si="191"/>
        <v>0.18010969765245599</v>
      </c>
      <c r="W1370" s="54">
        <v>2.491752</v>
      </c>
      <c r="X1370" s="71" t="str">
        <f t="shared" si="197"/>
        <v>Q3 2024</v>
      </c>
      <c r="Y1370" s="21">
        <f t="shared" si="192"/>
        <v>3840</v>
      </c>
      <c r="Z1370" s="21">
        <f t="shared" si="193"/>
        <v>2160</v>
      </c>
      <c r="AA1370" s="57">
        <f t="shared" si="194"/>
        <v>200968.29721068247</v>
      </c>
      <c r="AB1370" s="59">
        <f t="shared" si="195"/>
        <v>1.7777777777777777</v>
      </c>
      <c r="AC1370" s="61">
        <f t="shared" si="196"/>
        <v>685.8</v>
      </c>
    </row>
    <row r="1371" spans="4:29">
      <c r="D1371" s="12">
        <v>1365</v>
      </c>
      <c r="E1371" s="36" t="s">
        <v>68</v>
      </c>
      <c r="F1371" s="16" t="s">
        <v>11</v>
      </c>
      <c r="G1371" s="14" t="s">
        <v>40</v>
      </c>
      <c r="H1371" s="13" t="s">
        <v>5</v>
      </c>
      <c r="I1371" s="13" t="s">
        <v>36</v>
      </c>
      <c r="J1371" s="13" t="s">
        <v>220</v>
      </c>
      <c r="K1371" s="13" t="s">
        <v>98</v>
      </c>
      <c r="L1371" s="14">
        <v>34</v>
      </c>
      <c r="M1371" s="14" t="s">
        <v>117</v>
      </c>
      <c r="N1371" s="31">
        <v>1000000</v>
      </c>
      <c r="O1371" s="14" t="s">
        <v>1</v>
      </c>
      <c r="P1371" s="14" t="s">
        <v>35</v>
      </c>
      <c r="Q1371" s="31">
        <v>4608</v>
      </c>
      <c r="R1371" s="31">
        <v>1152</v>
      </c>
      <c r="S1371" s="30">
        <v>3.6141175999999997E-2</v>
      </c>
      <c r="T1371" s="66">
        <f t="shared" si="189"/>
        <v>1.2287999839999999</v>
      </c>
      <c r="U1371" s="66">
        <f t="shared" si="190"/>
        <v>9.6008300416380605E-3</v>
      </c>
      <c r="V1371" s="38">
        <f t="shared" si="191"/>
        <v>9.0054847580351996E-2</v>
      </c>
      <c r="W1371" s="54">
        <v>2.491752</v>
      </c>
      <c r="X1371" s="71" t="str">
        <f t="shared" si="197"/>
        <v>Q3 2024</v>
      </c>
      <c r="Y1371" s="21">
        <f t="shared" si="192"/>
        <v>3440</v>
      </c>
      <c r="Z1371" s="21">
        <f t="shared" si="193"/>
        <v>1440</v>
      </c>
      <c r="AA1371" s="57">
        <f t="shared" si="194"/>
        <v>265647.97010584443</v>
      </c>
      <c r="AB1371" s="59">
        <f t="shared" si="195"/>
        <v>2.3888888888888888</v>
      </c>
      <c r="AC1371" s="61">
        <f t="shared" si="196"/>
        <v>863.59999999999991</v>
      </c>
    </row>
    <row r="1372" spans="4:29">
      <c r="D1372" s="12">
        <v>1366</v>
      </c>
      <c r="E1372" s="36" t="s">
        <v>68</v>
      </c>
      <c r="F1372" s="16" t="s">
        <v>11</v>
      </c>
      <c r="G1372" s="14" t="s">
        <v>40</v>
      </c>
      <c r="H1372" s="13" t="s">
        <v>5</v>
      </c>
      <c r="I1372" s="13" t="s">
        <v>76</v>
      </c>
      <c r="J1372" s="13"/>
      <c r="K1372" s="13"/>
      <c r="L1372" s="14">
        <v>27</v>
      </c>
      <c r="M1372" s="14" t="s">
        <v>15</v>
      </c>
      <c r="N1372" s="31">
        <v>1000000</v>
      </c>
      <c r="O1372" s="14" t="s">
        <v>1</v>
      </c>
      <c r="P1372" s="14" t="s">
        <v>35</v>
      </c>
      <c r="Q1372" s="31">
        <v>5000</v>
      </c>
      <c r="R1372" s="31">
        <v>1152</v>
      </c>
      <c r="S1372" s="30">
        <v>0.261437908</v>
      </c>
      <c r="T1372" s="66">
        <f t="shared" si="189"/>
        <v>7.0588235160000004</v>
      </c>
      <c r="U1372" s="66">
        <f t="shared" si="190"/>
        <v>5.2540731197083065E-2</v>
      </c>
      <c r="V1372" s="38">
        <f t="shared" si="191"/>
        <v>0.65143843013481595</v>
      </c>
      <c r="W1372" s="54">
        <v>2.491752</v>
      </c>
      <c r="X1372" s="71" t="str">
        <f t="shared" si="197"/>
        <v>Q3 2024</v>
      </c>
      <c r="Y1372" s="21">
        <f t="shared" si="192"/>
        <v>3840</v>
      </c>
      <c r="Z1372" s="21">
        <f t="shared" si="193"/>
        <v>2160</v>
      </c>
      <c r="AA1372" s="57">
        <f t="shared" si="194"/>
        <v>200968.29721068247</v>
      </c>
      <c r="AB1372" s="59">
        <f t="shared" si="195"/>
        <v>1.7777777777777777</v>
      </c>
      <c r="AC1372" s="61">
        <f t="shared" si="196"/>
        <v>685.8</v>
      </c>
    </row>
    <row r="1373" spans="4:29">
      <c r="D1373" s="12">
        <v>1367</v>
      </c>
      <c r="E1373" s="36" t="s">
        <v>68</v>
      </c>
      <c r="F1373" s="16" t="s">
        <v>11</v>
      </c>
      <c r="G1373" s="14" t="s">
        <v>40</v>
      </c>
      <c r="H1373" s="13" t="s">
        <v>5</v>
      </c>
      <c r="I1373" s="13" t="s">
        <v>76</v>
      </c>
      <c r="J1373" s="13"/>
      <c r="K1373" s="13"/>
      <c r="L1373" s="14">
        <v>31.5</v>
      </c>
      <c r="M1373" s="14" t="s">
        <v>15</v>
      </c>
      <c r="N1373" s="31" t="s">
        <v>65</v>
      </c>
      <c r="O1373" s="14" t="s">
        <v>1</v>
      </c>
      <c r="P1373" s="14" t="s">
        <v>35</v>
      </c>
      <c r="Q1373" s="31">
        <v>5000</v>
      </c>
      <c r="R1373" s="31">
        <v>1152</v>
      </c>
      <c r="S1373" s="30">
        <v>0.47712418299999998</v>
      </c>
      <c r="T1373" s="66">
        <f t="shared" si="189"/>
        <v>15.029411764499999</v>
      </c>
      <c r="U1373" s="66">
        <f t="shared" si="190"/>
        <v>0.13051263600449595</v>
      </c>
      <c r="V1373" s="38">
        <f t="shared" si="191"/>
        <v>1.1888751372386159</v>
      </c>
      <c r="W1373" s="54">
        <v>2.491752</v>
      </c>
      <c r="X1373" s="71" t="str">
        <f t="shared" si="197"/>
        <v>Q3 2024</v>
      </c>
      <c r="Y1373" s="21">
        <f t="shared" si="192"/>
        <v>3840</v>
      </c>
      <c r="Z1373" s="21">
        <f t="shared" si="193"/>
        <v>2160</v>
      </c>
      <c r="AA1373" s="57">
        <f t="shared" si="194"/>
        <v>273540.18231454003</v>
      </c>
      <c r="AB1373" s="59">
        <f t="shared" si="195"/>
        <v>1.7777777777777777</v>
      </c>
      <c r="AC1373" s="61">
        <f t="shared" si="196"/>
        <v>800.09999999999991</v>
      </c>
    </row>
    <row r="1374" spans="4:29">
      <c r="D1374" s="12">
        <v>1368</v>
      </c>
      <c r="E1374" s="36" t="s">
        <v>68</v>
      </c>
      <c r="F1374" s="16" t="s">
        <v>11</v>
      </c>
      <c r="G1374" s="14" t="s">
        <v>40</v>
      </c>
      <c r="H1374" s="13" t="s">
        <v>5</v>
      </c>
      <c r="I1374" s="13" t="s">
        <v>76</v>
      </c>
      <c r="J1374" s="13"/>
      <c r="K1374" s="13"/>
      <c r="L1374" s="14">
        <v>49</v>
      </c>
      <c r="M1374" s="14" t="s">
        <v>99</v>
      </c>
      <c r="N1374" s="31">
        <v>1000000</v>
      </c>
      <c r="O1374" s="14" t="s">
        <v>1</v>
      </c>
      <c r="P1374" s="14" t="s">
        <v>35</v>
      </c>
      <c r="Q1374" s="31">
        <v>5000</v>
      </c>
      <c r="R1374" s="31">
        <v>1152</v>
      </c>
      <c r="S1374" s="30">
        <v>0.130718954</v>
      </c>
      <c r="T1374" s="66">
        <f t="shared" si="189"/>
        <v>6.4052287459999997</v>
      </c>
      <c r="U1374" s="66">
        <f t="shared" si="190"/>
        <v>5.2775015199168496E-2</v>
      </c>
      <c r="V1374" s="38">
        <f t="shared" si="191"/>
        <v>0.32571921506740797</v>
      </c>
      <c r="W1374" s="54">
        <v>2.491752</v>
      </c>
      <c r="X1374" s="71" t="str">
        <f t="shared" si="197"/>
        <v>Q3 2024</v>
      </c>
      <c r="Y1374" s="21">
        <f t="shared" si="192"/>
        <v>5120</v>
      </c>
      <c r="Z1374" s="21">
        <f t="shared" si="193"/>
        <v>1440</v>
      </c>
      <c r="AA1374" s="57">
        <f t="shared" si="194"/>
        <v>403728.86704072385</v>
      </c>
      <c r="AB1374" s="59">
        <f t="shared" si="195"/>
        <v>3.5555555555555554</v>
      </c>
      <c r="AC1374" s="61">
        <f t="shared" si="196"/>
        <v>1244.5999999999999</v>
      </c>
    </row>
    <row r="1375" spans="4:29">
      <c r="D1375" s="12">
        <v>1369</v>
      </c>
      <c r="E1375" s="36" t="s">
        <v>68</v>
      </c>
      <c r="F1375" s="16" t="s">
        <v>11</v>
      </c>
      <c r="G1375" s="14" t="s">
        <v>40</v>
      </c>
      <c r="H1375" s="13" t="s">
        <v>6</v>
      </c>
      <c r="I1375" s="13" t="s">
        <v>125</v>
      </c>
      <c r="J1375" s="13"/>
      <c r="K1375" s="13" t="s">
        <v>123</v>
      </c>
      <c r="L1375" s="14">
        <v>55</v>
      </c>
      <c r="M1375" s="14" t="s">
        <v>15</v>
      </c>
      <c r="N1375" s="31">
        <v>1000000</v>
      </c>
      <c r="O1375" s="14" t="s">
        <v>1</v>
      </c>
      <c r="P1375" s="14" t="s">
        <v>35</v>
      </c>
      <c r="Q1375" s="31">
        <v>4000</v>
      </c>
      <c r="R1375" s="31">
        <v>500</v>
      </c>
      <c r="S1375" s="30">
        <v>2.3016992999999999E-2</v>
      </c>
      <c r="T1375" s="66">
        <f t="shared" si="189"/>
        <v>1.2659346149999999</v>
      </c>
      <c r="U1375" s="66">
        <f t="shared" si="190"/>
        <v>1.9194375607151714E-2</v>
      </c>
      <c r="V1375" s="38">
        <f t="shared" si="191"/>
        <v>5.7352638341735998E-2</v>
      </c>
      <c r="W1375" s="54">
        <v>2.491752</v>
      </c>
      <c r="X1375" s="71" t="str">
        <f t="shared" si="197"/>
        <v>Q3 2024</v>
      </c>
      <c r="Y1375" s="21">
        <f t="shared" si="192"/>
        <v>3840</v>
      </c>
      <c r="Z1375" s="21">
        <f t="shared" si="193"/>
        <v>2160</v>
      </c>
      <c r="AA1375" s="57">
        <f t="shared" si="194"/>
        <v>833921.94658753707</v>
      </c>
      <c r="AB1375" s="59">
        <f t="shared" si="195"/>
        <v>1.7777777777777777</v>
      </c>
      <c r="AC1375" s="61">
        <f t="shared" si="196"/>
        <v>1397</v>
      </c>
    </row>
    <row r="1376" spans="4:29">
      <c r="D1376" s="12">
        <v>1370</v>
      </c>
      <c r="E1376" s="36" t="s">
        <v>68</v>
      </c>
      <c r="F1376" s="16" t="s">
        <v>11</v>
      </c>
      <c r="G1376" s="14" t="s">
        <v>40</v>
      </c>
      <c r="H1376" s="13" t="s">
        <v>6</v>
      </c>
      <c r="I1376" s="13" t="s">
        <v>125</v>
      </c>
      <c r="J1376" s="13"/>
      <c r="K1376" s="13" t="s">
        <v>123</v>
      </c>
      <c r="L1376" s="14">
        <v>65</v>
      </c>
      <c r="M1376" s="14" t="s">
        <v>15</v>
      </c>
      <c r="N1376" s="31">
        <v>1000000</v>
      </c>
      <c r="O1376" s="14" t="s">
        <v>2</v>
      </c>
      <c r="P1376" s="14" t="s">
        <v>35</v>
      </c>
      <c r="Q1376" s="31">
        <v>16384</v>
      </c>
      <c r="R1376" s="31">
        <v>1000</v>
      </c>
      <c r="S1376" s="30">
        <v>0.13745426399999999</v>
      </c>
      <c r="T1376" s="66">
        <f t="shared" si="189"/>
        <v>8.93452716</v>
      </c>
      <c r="U1376" s="66">
        <f t="shared" si="190"/>
        <v>0.16009764901550985</v>
      </c>
      <c r="V1376" s="38">
        <f t="shared" si="191"/>
        <v>0.34250193723052796</v>
      </c>
      <c r="W1376" s="54">
        <v>2.491752</v>
      </c>
      <c r="X1376" s="71" t="str">
        <f t="shared" si="197"/>
        <v>Q3 2024</v>
      </c>
      <c r="Y1376" s="21">
        <f t="shared" si="192"/>
        <v>3840</v>
      </c>
      <c r="Z1376" s="21">
        <f t="shared" si="193"/>
        <v>2160</v>
      </c>
      <c r="AA1376" s="57">
        <f t="shared" si="194"/>
        <v>1164733.9584569733</v>
      </c>
      <c r="AB1376" s="59">
        <f t="shared" si="195"/>
        <v>1.7777777777777777</v>
      </c>
      <c r="AC1376" s="61">
        <f t="shared" si="196"/>
        <v>1651</v>
      </c>
    </row>
    <row r="1377" spans="4:29">
      <c r="D1377" s="12">
        <v>1371</v>
      </c>
      <c r="E1377" s="36" t="s">
        <v>68</v>
      </c>
      <c r="F1377" s="16" t="s">
        <v>11</v>
      </c>
      <c r="G1377" s="14" t="s">
        <v>40</v>
      </c>
      <c r="H1377" s="13" t="s">
        <v>6</v>
      </c>
      <c r="I1377" s="13" t="s">
        <v>125</v>
      </c>
      <c r="J1377" s="13"/>
      <c r="K1377" s="13" t="s">
        <v>123</v>
      </c>
      <c r="L1377" s="14">
        <v>75</v>
      </c>
      <c r="M1377" s="14" t="s">
        <v>15</v>
      </c>
      <c r="N1377" s="31">
        <v>1000000</v>
      </c>
      <c r="O1377" s="14" t="s">
        <v>2</v>
      </c>
      <c r="P1377" s="14" t="s">
        <v>35</v>
      </c>
      <c r="Q1377" s="31">
        <v>12000</v>
      </c>
      <c r="R1377" s="31">
        <v>1000</v>
      </c>
      <c r="S1377" s="30">
        <v>8.6760783999999994E-2</v>
      </c>
      <c r="T1377" s="66">
        <f t="shared" si="189"/>
        <v>6.5070587999999994</v>
      </c>
      <c r="U1377" s="66">
        <f t="shared" si="190"/>
        <v>0.13453832581129496</v>
      </c>
      <c r="V1377" s="38">
        <f t="shared" si="191"/>
        <v>0.21618635705356798</v>
      </c>
      <c r="W1377" s="54">
        <v>2.491752</v>
      </c>
      <c r="X1377" s="71" t="str">
        <f t="shared" si="197"/>
        <v>Q3 2024</v>
      </c>
      <c r="Y1377" s="21">
        <f t="shared" si="192"/>
        <v>3840</v>
      </c>
      <c r="Z1377" s="21">
        <f t="shared" si="193"/>
        <v>2160</v>
      </c>
      <c r="AA1377" s="57">
        <f t="shared" si="194"/>
        <v>1550681.3056379822</v>
      </c>
      <c r="AB1377" s="59">
        <f t="shared" si="195"/>
        <v>1.7777777777777777</v>
      </c>
      <c r="AC1377" s="61">
        <f t="shared" si="196"/>
        <v>1905</v>
      </c>
    </row>
    <row r="1378" spans="4:29">
      <c r="D1378" s="12">
        <v>1372</v>
      </c>
      <c r="E1378" s="36" t="s">
        <v>68</v>
      </c>
      <c r="F1378" s="16" t="s">
        <v>11</v>
      </c>
      <c r="G1378" s="14" t="s">
        <v>40</v>
      </c>
      <c r="H1378" s="13" t="s">
        <v>6</v>
      </c>
      <c r="I1378" s="13" t="s">
        <v>125</v>
      </c>
      <c r="J1378" s="13"/>
      <c r="K1378" s="13" t="s">
        <v>123</v>
      </c>
      <c r="L1378" s="14">
        <v>86</v>
      </c>
      <c r="M1378" s="14" t="s">
        <v>15</v>
      </c>
      <c r="N1378" s="31">
        <v>1000000</v>
      </c>
      <c r="O1378" s="14" t="s">
        <v>2</v>
      </c>
      <c r="P1378" s="14" t="s">
        <v>35</v>
      </c>
      <c r="Q1378" s="31">
        <v>18000</v>
      </c>
      <c r="R1378" s="31">
        <v>1200</v>
      </c>
      <c r="S1378" s="30">
        <v>7.0023529000000001E-2</v>
      </c>
      <c r="T1378" s="66">
        <f t="shared" si="189"/>
        <v>6.0220234939999999</v>
      </c>
      <c r="U1378" s="66">
        <f t="shared" si="190"/>
        <v>0.14277130237621921</v>
      </c>
      <c r="V1378" s="38">
        <f t="shared" si="191"/>
        <v>0.17448126843280801</v>
      </c>
      <c r="W1378" s="54">
        <v>2.491752</v>
      </c>
      <c r="X1378" s="71" t="str">
        <f t="shared" si="197"/>
        <v>Q3 2024</v>
      </c>
      <c r="Y1378" s="21">
        <f t="shared" si="192"/>
        <v>3840</v>
      </c>
      <c r="Z1378" s="21">
        <f t="shared" si="193"/>
        <v>2160</v>
      </c>
      <c r="AA1378" s="57">
        <f t="shared" si="194"/>
        <v>2038904.6998219588</v>
      </c>
      <c r="AB1378" s="59">
        <f t="shared" si="195"/>
        <v>1.7777777777777777</v>
      </c>
      <c r="AC1378" s="61">
        <f t="shared" si="196"/>
        <v>2184.4</v>
      </c>
    </row>
    <row r="1379" spans="4:29">
      <c r="D1379" s="12">
        <v>1373</v>
      </c>
      <c r="E1379" s="36" t="s">
        <v>68</v>
      </c>
      <c r="F1379" s="16" t="s">
        <v>11</v>
      </c>
      <c r="G1379" s="14" t="s">
        <v>40</v>
      </c>
      <c r="H1379" s="13" t="s">
        <v>6</v>
      </c>
      <c r="I1379" s="13" t="s">
        <v>125</v>
      </c>
      <c r="J1379" s="13"/>
      <c r="K1379" s="13" t="s">
        <v>123</v>
      </c>
      <c r="L1379" s="14">
        <v>65</v>
      </c>
      <c r="M1379" s="14" t="s">
        <v>52</v>
      </c>
      <c r="N1379" s="31">
        <v>1000000</v>
      </c>
      <c r="O1379" s="14" t="s">
        <v>2</v>
      </c>
      <c r="P1379" s="14" t="s">
        <v>35</v>
      </c>
      <c r="Q1379" s="31">
        <v>12000</v>
      </c>
      <c r="R1379" s="31">
        <v>1000</v>
      </c>
      <c r="S1379" s="30">
        <v>1.756863E-3</v>
      </c>
      <c r="T1379" s="66">
        <f t="shared" si="189"/>
        <v>0.114196095</v>
      </c>
      <c r="U1379" s="66">
        <f t="shared" si="190"/>
        <v>2.0462779964565934E-3</v>
      </c>
      <c r="V1379" s="38">
        <f t="shared" si="191"/>
        <v>4.3776668939759997E-3</v>
      </c>
      <c r="W1379" s="54">
        <v>2.491752</v>
      </c>
      <c r="X1379" s="71" t="str">
        <f t="shared" si="197"/>
        <v>Q3 2024</v>
      </c>
      <c r="Y1379" s="21">
        <f t="shared" si="192"/>
        <v>7680</v>
      </c>
      <c r="Z1379" s="21">
        <f t="shared" si="193"/>
        <v>4320</v>
      </c>
      <c r="AA1379" s="57">
        <f t="shared" si="194"/>
        <v>1164733.9584569733</v>
      </c>
      <c r="AB1379" s="59">
        <f t="shared" si="195"/>
        <v>1.7777777777777777</v>
      </c>
      <c r="AC1379" s="61">
        <f t="shared" si="196"/>
        <v>1651</v>
      </c>
    </row>
    <row r="1380" spans="4:29">
      <c r="D1380" s="12">
        <v>1374</v>
      </c>
      <c r="E1380" s="36" t="s">
        <v>68</v>
      </c>
      <c r="F1380" s="16" t="s">
        <v>11</v>
      </c>
      <c r="G1380" s="14" t="s">
        <v>40</v>
      </c>
      <c r="H1380" s="13" t="s">
        <v>6</v>
      </c>
      <c r="I1380" s="13" t="s">
        <v>125</v>
      </c>
      <c r="J1380" s="13"/>
      <c r="K1380" s="13" t="s">
        <v>123</v>
      </c>
      <c r="L1380" s="14">
        <v>75</v>
      </c>
      <c r="M1380" s="14" t="s">
        <v>52</v>
      </c>
      <c r="N1380" s="31">
        <v>1000000</v>
      </c>
      <c r="O1380" s="14" t="s">
        <v>2</v>
      </c>
      <c r="P1380" s="14" t="s">
        <v>35</v>
      </c>
      <c r="Q1380" s="31">
        <v>16000</v>
      </c>
      <c r="R1380" s="31">
        <v>2000</v>
      </c>
      <c r="S1380" s="30">
        <v>3.9111110000000001E-3</v>
      </c>
      <c r="T1380" s="66">
        <f t="shared" si="189"/>
        <v>0.29333332500000003</v>
      </c>
      <c r="U1380" s="66">
        <f t="shared" si="190"/>
        <v>6.0648867119750746E-3</v>
      </c>
      <c r="V1380" s="38">
        <f t="shared" si="191"/>
        <v>9.7455186564719999E-3</v>
      </c>
      <c r="W1380" s="54">
        <v>2.491752</v>
      </c>
      <c r="X1380" s="71" t="str">
        <f t="shared" si="197"/>
        <v>Q3 2024</v>
      </c>
      <c r="Y1380" s="21">
        <f t="shared" si="192"/>
        <v>7680</v>
      </c>
      <c r="Z1380" s="21">
        <f t="shared" si="193"/>
        <v>4320</v>
      </c>
      <c r="AA1380" s="57">
        <f t="shared" si="194"/>
        <v>1550681.3056379822</v>
      </c>
      <c r="AB1380" s="59">
        <f t="shared" si="195"/>
        <v>1.7777777777777777</v>
      </c>
      <c r="AC1380" s="61">
        <f t="shared" si="196"/>
        <v>1905</v>
      </c>
    </row>
    <row r="1381" spans="4:29">
      <c r="D1381" s="12">
        <v>1375</v>
      </c>
      <c r="E1381" s="36" t="s">
        <v>68</v>
      </c>
      <c r="F1381" s="16" t="s">
        <v>11</v>
      </c>
      <c r="G1381" s="14" t="s">
        <v>40</v>
      </c>
      <c r="H1381" s="13" t="s">
        <v>6</v>
      </c>
      <c r="I1381" s="13" t="s">
        <v>125</v>
      </c>
      <c r="J1381" s="13"/>
      <c r="K1381" s="13" t="s">
        <v>123</v>
      </c>
      <c r="L1381" s="14">
        <v>86</v>
      </c>
      <c r="M1381" s="14" t="s">
        <v>52</v>
      </c>
      <c r="N1381" s="31">
        <v>1000000</v>
      </c>
      <c r="O1381" s="14" t="s">
        <v>2</v>
      </c>
      <c r="P1381" s="14" t="s">
        <v>35</v>
      </c>
      <c r="Q1381" s="31">
        <v>28800</v>
      </c>
      <c r="R1381" s="31">
        <v>2400</v>
      </c>
      <c r="S1381" s="30">
        <v>3.5388239999999999E-3</v>
      </c>
      <c r="T1381" s="66">
        <f t="shared" si="189"/>
        <v>0.30433886399999999</v>
      </c>
      <c r="U1381" s="66">
        <f t="shared" si="190"/>
        <v>7.215324885442743E-3</v>
      </c>
      <c r="V1381" s="38">
        <f t="shared" si="191"/>
        <v>8.8178717796480004E-3</v>
      </c>
      <c r="W1381" s="54">
        <v>2.491752</v>
      </c>
      <c r="X1381" s="71" t="str">
        <f t="shared" si="197"/>
        <v>Q3 2024</v>
      </c>
      <c r="Y1381" s="21">
        <f t="shared" si="192"/>
        <v>7680</v>
      </c>
      <c r="Z1381" s="21">
        <f t="shared" si="193"/>
        <v>4320</v>
      </c>
      <c r="AA1381" s="57">
        <f t="shared" si="194"/>
        <v>2038904.6998219588</v>
      </c>
      <c r="AB1381" s="59">
        <f t="shared" si="195"/>
        <v>1.7777777777777777</v>
      </c>
      <c r="AC1381" s="61">
        <f t="shared" si="196"/>
        <v>2184.4</v>
      </c>
    </row>
    <row r="1382" spans="4:29">
      <c r="D1382" s="12">
        <v>1376</v>
      </c>
      <c r="E1382" s="36" t="s">
        <v>68</v>
      </c>
      <c r="F1382" s="16" t="s">
        <v>11</v>
      </c>
      <c r="G1382" s="14" t="s">
        <v>40</v>
      </c>
      <c r="H1382" s="13" t="s">
        <v>6</v>
      </c>
      <c r="I1382" s="13" t="s">
        <v>53</v>
      </c>
      <c r="J1382" s="13" t="s">
        <v>126</v>
      </c>
      <c r="K1382" s="13" t="s">
        <v>123</v>
      </c>
      <c r="L1382" s="14">
        <v>43</v>
      </c>
      <c r="M1382" s="14" t="s">
        <v>15</v>
      </c>
      <c r="N1382" s="31">
        <v>1000000</v>
      </c>
      <c r="O1382" s="14" t="s">
        <v>1</v>
      </c>
      <c r="P1382" s="14" t="s">
        <v>35</v>
      </c>
      <c r="Q1382" s="31">
        <v>3614.6269090909086</v>
      </c>
      <c r="R1382" s="31">
        <v>301.21890909090905</v>
      </c>
      <c r="S1382" s="30">
        <v>9.4424449999999993E-2</v>
      </c>
      <c r="T1382" s="66">
        <f t="shared" si="189"/>
        <v>4.0602513499999997</v>
      </c>
      <c r="U1382" s="66">
        <f t="shared" si="190"/>
        <v>4.8130613720775886E-2</v>
      </c>
      <c r="V1382" s="38">
        <f t="shared" si="191"/>
        <v>0.23528231213639997</v>
      </c>
      <c r="W1382" s="54">
        <v>2.491752</v>
      </c>
      <c r="X1382" s="71" t="str">
        <f t="shared" si="197"/>
        <v>Q3 2024</v>
      </c>
      <c r="Y1382" s="21">
        <f t="shared" si="192"/>
        <v>3840</v>
      </c>
      <c r="Z1382" s="21">
        <f t="shared" si="193"/>
        <v>2160</v>
      </c>
      <c r="AA1382" s="57">
        <f t="shared" si="194"/>
        <v>509726.1749554897</v>
      </c>
      <c r="AB1382" s="59">
        <f t="shared" si="195"/>
        <v>1.7777777777777777</v>
      </c>
      <c r="AC1382" s="61">
        <f t="shared" si="196"/>
        <v>1092.2</v>
      </c>
    </row>
    <row r="1383" spans="4:29">
      <c r="D1383" s="12">
        <v>1377</v>
      </c>
      <c r="E1383" s="36" t="s">
        <v>68</v>
      </c>
      <c r="F1383" s="16" t="s">
        <v>11</v>
      </c>
      <c r="G1383" s="14" t="s">
        <v>40</v>
      </c>
      <c r="H1383" s="13" t="s">
        <v>6</v>
      </c>
      <c r="I1383" s="13" t="s">
        <v>53</v>
      </c>
      <c r="J1383" s="13" t="s">
        <v>126</v>
      </c>
      <c r="K1383" s="13" t="s">
        <v>123</v>
      </c>
      <c r="L1383" s="14">
        <v>50</v>
      </c>
      <c r="M1383" s="14" t="s">
        <v>15</v>
      </c>
      <c r="N1383" s="31">
        <v>1000000</v>
      </c>
      <c r="O1383" s="14" t="s">
        <v>2</v>
      </c>
      <c r="P1383" s="14" t="s">
        <v>35</v>
      </c>
      <c r="Q1383" s="31">
        <v>4887.272727272727</v>
      </c>
      <c r="R1383" s="31">
        <v>407.27272727272725</v>
      </c>
      <c r="S1383" s="30">
        <v>0.16427625000000001</v>
      </c>
      <c r="T1383" s="66">
        <f t="shared" si="189"/>
        <v>8.2138125000000013</v>
      </c>
      <c r="U1383" s="66">
        <f t="shared" si="190"/>
        <v>0.11321782659347182</v>
      </c>
      <c r="V1383" s="38">
        <f t="shared" si="191"/>
        <v>0.40933567449000002</v>
      </c>
      <c r="W1383" s="54">
        <v>2.491752</v>
      </c>
      <c r="X1383" s="71" t="str">
        <f t="shared" si="197"/>
        <v>Q3 2024</v>
      </c>
      <c r="Y1383" s="21">
        <f t="shared" si="192"/>
        <v>3840</v>
      </c>
      <c r="Z1383" s="21">
        <f t="shared" si="193"/>
        <v>2160</v>
      </c>
      <c r="AA1383" s="57">
        <f t="shared" si="194"/>
        <v>689191.69139465876</v>
      </c>
      <c r="AB1383" s="59">
        <f t="shared" si="195"/>
        <v>1.7777777777777777</v>
      </c>
      <c r="AC1383" s="61">
        <f t="shared" si="196"/>
        <v>1270</v>
      </c>
    </row>
    <row r="1384" spans="4:29">
      <c r="D1384" s="12">
        <v>1378</v>
      </c>
      <c r="E1384" s="36" t="s">
        <v>68</v>
      </c>
      <c r="F1384" s="16" t="s">
        <v>11</v>
      </c>
      <c r="G1384" s="14" t="s">
        <v>40</v>
      </c>
      <c r="H1384" s="13" t="s">
        <v>6</v>
      </c>
      <c r="I1384" s="13" t="s">
        <v>53</v>
      </c>
      <c r="J1384" s="13" t="s">
        <v>126</v>
      </c>
      <c r="K1384" s="13" t="s">
        <v>123</v>
      </c>
      <c r="L1384" s="14">
        <v>55</v>
      </c>
      <c r="M1384" s="14" t="s">
        <v>15</v>
      </c>
      <c r="N1384" s="31">
        <v>1000000</v>
      </c>
      <c r="O1384" s="14" t="s">
        <v>2</v>
      </c>
      <c r="P1384" s="14" t="s">
        <v>35</v>
      </c>
      <c r="Q1384" s="31">
        <v>6283.636363636364</v>
      </c>
      <c r="R1384" s="31">
        <v>523.63636363636363</v>
      </c>
      <c r="S1384" s="30">
        <v>0.62413347600000002</v>
      </c>
      <c r="T1384" s="66">
        <f t="shared" si="189"/>
        <v>34.327341179999998</v>
      </c>
      <c r="U1384" s="66">
        <f t="shared" si="190"/>
        <v>0.52047860323636586</v>
      </c>
      <c r="V1384" s="38">
        <f t="shared" si="191"/>
        <v>1.5551858370899521</v>
      </c>
      <c r="W1384" s="54">
        <v>2.491752</v>
      </c>
      <c r="X1384" s="71" t="str">
        <f t="shared" si="197"/>
        <v>Q3 2024</v>
      </c>
      <c r="Y1384" s="21">
        <f t="shared" si="192"/>
        <v>3840</v>
      </c>
      <c r="Z1384" s="21">
        <f t="shared" si="193"/>
        <v>2160</v>
      </c>
      <c r="AA1384" s="57">
        <f t="shared" si="194"/>
        <v>833921.94658753707</v>
      </c>
      <c r="AB1384" s="59">
        <f t="shared" si="195"/>
        <v>1.7777777777777777</v>
      </c>
      <c r="AC1384" s="61">
        <f t="shared" si="196"/>
        <v>1397</v>
      </c>
    </row>
    <row r="1385" spans="4:29">
      <c r="D1385" s="12">
        <v>1379</v>
      </c>
      <c r="E1385" s="36" t="s">
        <v>68</v>
      </c>
      <c r="F1385" s="16" t="s">
        <v>11</v>
      </c>
      <c r="G1385" s="14" t="s">
        <v>40</v>
      </c>
      <c r="H1385" s="13" t="s">
        <v>6</v>
      </c>
      <c r="I1385" s="13" t="s">
        <v>53</v>
      </c>
      <c r="J1385" s="13" t="s">
        <v>126</v>
      </c>
      <c r="K1385" s="13" t="s">
        <v>123</v>
      </c>
      <c r="L1385" s="14">
        <v>65</v>
      </c>
      <c r="M1385" s="14" t="s">
        <v>15</v>
      </c>
      <c r="N1385" s="31">
        <v>1000000</v>
      </c>
      <c r="O1385" s="14" t="s">
        <v>2</v>
      </c>
      <c r="P1385" s="14" t="s">
        <v>35</v>
      </c>
      <c r="Q1385" s="31">
        <v>8640</v>
      </c>
      <c r="R1385" s="31">
        <v>720</v>
      </c>
      <c r="S1385" s="30">
        <v>0.79908141200000005</v>
      </c>
      <c r="T1385" s="66">
        <f t="shared" si="189"/>
        <v>51.940291780000003</v>
      </c>
      <c r="U1385" s="66">
        <f t="shared" si="190"/>
        <v>0.9307172561281476</v>
      </c>
      <c r="V1385" s="38">
        <f t="shared" si="191"/>
        <v>1.9911127065138241</v>
      </c>
      <c r="W1385" s="54">
        <v>2.491752</v>
      </c>
      <c r="X1385" s="71" t="str">
        <f t="shared" si="197"/>
        <v>Q3 2024</v>
      </c>
      <c r="Y1385" s="21">
        <f t="shared" si="192"/>
        <v>3840</v>
      </c>
      <c r="Z1385" s="21">
        <f t="shared" si="193"/>
        <v>2160</v>
      </c>
      <c r="AA1385" s="57">
        <f t="shared" si="194"/>
        <v>1164733.9584569733</v>
      </c>
      <c r="AB1385" s="59">
        <f t="shared" si="195"/>
        <v>1.7777777777777777</v>
      </c>
      <c r="AC1385" s="61">
        <f t="shared" si="196"/>
        <v>1651</v>
      </c>
    </row>
    <row r="1386" spans="4:29">
      <c r="D1386" s="12">
        <v>1380</v>
      </c>
      <c r="E1386" s="36" t="s">
        <v>68</v>
      </c>
      <c r="F1386" s="16" t="s">
        <v>11</v>
      </c>
      <c r="G1386" s="14" t="s">
        <v>40</v>
      </c>
      <c r="H1386" s="13" t="s">
        <v>6</v>
      </c>
      <c r="I1386" s="13" t="s">
        <v>53</v>
      </c>
      <c r="J1386" s="13" t="s">
        <v>126</v>
      </c>
      <c r="K1386" s="13" t="s">
        <v>123</v>
      </c>
      <c r="L1386" s="14">
        <v>75</v>
      </c>
      <c r="M1386" s="14" t="s">
        <v>15</v>
      </c>
      <c r="N1386" s="31">
        <v>1000000</v>
      </c>
      <c r="O1386" s="14" t="s">
        <v>2</v>
      </c>
      <c r="P1386" s="14" t="s">
        <v>35</v>
      </c>
      <c r="Q1386" s="31">
        <v>10909.09090909091</v>
      </c>
      <c r="R1386" s="31">
        <v>909.09090909090912</v>
      </c>
      <c r="S1386" s="30">
        <v>0.67887344000000005</v>
      </c>
      <c r="T1386" s="66">
        <f t="shared" si="189"/>
        <v>50.915508000000003</v>
      </c>
      <c r="U1386" s="66">
        <f t="shared" si="190"/>
        <v>1.0527163523021486</v>
      </c>
      <c r="V1386" s="38">
        <f t="shared" si="191"/>
        <v>1.69158425186688</v>
      </c>
      <c r="W1386" s="54">
        <v>2.491752</v>
      </c>
      <c r="X1386" s="71" t="str">
        <f t="shared" si="197"/>
        <v>Q3 2024</v>
      </c>
      <c r="Y1386" s="21">
        <f t="shared" si="192"/>
        <v>3840</v>
      </c>
      <c r="Z1386" s="21">
        <f t="shared" si="193"/>
        <v>2160</v>
      </c>
      <c r="AA1386" s="57">
        <f t="shared" si="194"/>
        <v>1550681.3056379822</v>
      </c>
      <c r="AB1386" s="59">
        <f t="shared" si="195"/>
        <v>1.7777777777777777</v>
      </c>
      <c r="AC1386" s="61">
        <f t="shared" si="196"/>
        <v>1905</v>
      </c>
    </row>
    <row r="1387" spans="4:29">
      <c r="D1387" s="12">
        <v>1381</v>
      </c>
      <c r="E1387" s="36" t="s">
        <v>68</v>
      </c>
      <c r="F1387" s="16" t="s">
        <v>11</v>
      </c>
      <c r="G1387" s="14" t="s">
        <v>40</v>
      </c>
      <c r="H1387" s="13" t="s">
        <v>6</v>
      </c>
      <c r="I1387" s="13" t="s">
        <v>53</v>
      </c>
      <c r="J1387" s="13" t="s">
        <v>126</v>
      </c>
      <c r="K1387" s="13" t="s">
        <v>123</v>
      </c>
      <c r="L1387" s="14">
        <v>85</v>
      </c>
      <c r="M1387" s="14" t="s">
        <v>15</v>
      </c>
      <c r="N1387" s="31">
        <v>1000000</v>
      </c>
      <c r="O1387" s="14" t="s">
        <v>2</v>
      </c>
      <c r="P1387" s="14" t="s">
        <v>35</v>
      </c>
      <c r="Q1387" s="31">
        <v>14400</v>
      </c>
      <c r="R1387" s="31">
        <v>1200</v>
      </c>
      <c r="S1387" s="30">
        <v>0.83894588199999998</v>
      </c>
      <c r="T1387" s="66">
        <f t="shared" si="189"/>
        <v>71.310399969999992</v>
      </c>
      <c r="U1387" s="66">
        <f t="shared" si="190"/>
        <v>1.6709821957580331</v>
      </c>
      <c r="V1387" s="38">
        <f t="shared" si="191"/>
        <v>2.090445079365264</v>
      </c>
      <c r="W1387" s="54">
        <v>2.491752</v>
      </c>
      <c r="X1387" s="71" t="str">
        <f t="shared" si="197"/>
        <v>Q3 2024</v>
      </c>
      <c r="Y1387" s="21">
        <f t="shared" si="192"/>
        <v>3840</v>
      </c>
      <c r="Z1387" s="21">
        <f t="shared" si="193"/>
        <v>2160</v>
      </c>
      <c r="AA1387" s="57">
        <f t="shared" si="194"/>
        <v>1991763.9881305636</v>
      </c>
      <c r="AB1387" s="59">
        <f t="shared" si="195"/>
        <v>1.7777777777777777</v>
      </c>
      <c r="AC1387" s="61">
        <f t="shared" si="196"/>
        <v>2159</v>
      </c>
    </row>
    <row r="1388" spans="4:29">
      <c r="D1388" s="12">
        <v>1382</v>
      </c>
      <c r="E1388" s="36" t="s">
        <v>68</v>
      </c>
      <c r="F1388" s="16" t="s">
        <v>11</v>
      </c>
      <c r="G1388" s="14" t="s">
        <v>40</v>
      </c>
      <c r="H1388" s="13" t="s">
        <v>6</v>
      </c>
      <c r="I1388" s="13" t="s">
        <v>53</v>
      </c>
      <c r="J1388" s="13" t="s">
        <v>126</v>
      </c>
      <c r="K1388" s="13" t="s">
        <v>123</v>
      </c>
      <c r="L1388" s="14">
        <v>98</v>
      </c>
      <c r="M1388" s="14" t="s">
        <v>15</v>
      </c>
      <c r="N1388" s="31">
        <v>1000000</v>
      </c>
      <c r="O1388" s="14" t="s">
        <v>2</v>
      </c>
      <c r="P1388" s="14" t="s">
        <v>35</v>
      </c>
      <c r="Q1388" s="31">
        <v>19141.53633217993</v>
      </c>
      <c r="R1388" s="31">
        <v>1595.1280276816608</v>
      </c>
      <c r="S1388" s="30">
        <v>6.2153694000000002E-2</v>
      </c>
      <c r="T1388" s="66">
        <f t="shared" si="189"/>
        <v>6.0910620120000001</v>
      </c>
      <c r="U1388" s="66">
        <f t="shared" si="190"/>
        <v>0.16455804575324928</v>
      </c>
      <c r="V1388" s="38">
        <f t="shared" si="191"/>
        <v>0.15487159133188799</v>
      </c>
      <c r="W1388" s="54">
        <v>2.491752</v>
      </c>
      <c r="X1388" s="71" t="str">
        <f t="shared" si="197"/>
        <v>Q3 2024</v>
      </c>
      <c r="Y1388" s="21">
        <f t="shared" si="192"/>
        <v>3840</v>
      </c>
      <c r="Z1388" s="21">
        <f t="shared" si="193"/>
        <v>2160</v>
      </c>
      <c r="AA1388" s="57">
        <f t="shared" si="194"/>
        <v>2647598.8016617205</v>
      </c>
      <c r="AB1388" s="59">
        <f t="shared" si="195"/>
        <v>1.7777777777777777</v>
      </c>
      <c r="AC1388" s="61">
        <f t="shared" si="196"/>
        <v>2489.1999999999998</v>
      </c>
    </row>
    <row r="1389" spans="4:29">
      <c r="D1389" s="12">
        <v>1383</v>
      </c>
      <c r="E1389" s="36" t="s">
        <v>68</v>
      </c>
      <c r="F1389" s="16" t="s">
        <v>11</v>
      </c>
      <c r="G1389" s="14" t="s">
        <v>40</v>
      </c>
      <c r="H1389" s="13" t="s">
        <v>6</v>
      </c>
      <c r="I1389" s="13" t="s">
        <v>53</v>
      </c>
      <c r="J1389" s="13" t="s">
        <v>126</v>
      </c>
      <c r="K1389" s="13" t="s">
        <v>123</v>
      </c>
      <c r="L1389" s="14">
        <v>55</v>
      </c>
      <c r="M1389" s="14" t="s">
        <v>52</v>
      </c>
      <c r="N1389" s="31">
        <v>1000000</v>
      </c>
      <c r="O1389" s="14" t="s">
        <v>2</v>
      </c>
      <c r="P1389" s="14" t="s">
        <v>35</v>
      </c>
      <c r="Q1389" s="31">
        <v>7873.1360946745563</v>
      </c>
      <c r="R1389" s="31">
        <v>962.27218934911241</v>
      </c>
      <c r="S1389" s="30">
        <v>4.0693306999999998E-2</v>
      </c>
      <c r="T1389" s="66">
        <f t="shared" si="189"/>
        <v>2.238131885</v>
      </c>
      <c r="U1389" s="66">
        <f t="shared" si="190"/>
        <v>3.3935041786524248E-2</v>
      </c>
      <c r="V1389" s="38">
        <f t="shared" si="191"/>
        <v>0.10139762910386399</v>
      </c>
      <c r="W1389" s="54">
        <v>2.491752</v>
      </c>
      <c r="X1389" s="71" t="str">
        <f t="shared" si="197"/>
        <v>Q3 2024</v>
      </c>
      <c r="Y1389" s="21">
        <f t="shared" si="192"/>
        <v>7680</v>
      </c>
      <c r="Z1389" s="21">
        <f t="shared" si="193"/>
        <v>4320</v>
      </c>
      <c r="AA1389" s="57">
        <f t="shared" si="194"/>
        <v>833921.94658753707</v>
      </c>
      <c r="AB1389" s="59">
        <f t="shared" si="195"/>
        <v>1.7777777777777777</v>
      </c>
      <c r="AC1389" s="61">
        <f t="shared" si="196"/>
        <v>1397</v>
      </c>
    </row>
    <row r="1390" spans="4:29">
      <c r="D1390" s="12">
        <v>1384</v>
      </c>
      <c r="E1390" s="36" t="s">
        <v>68</v>
      </c>
      <c r="F1390" s="16" t="s">
        <v>11</v>
      </c>
      <c r="G1390" s="14" t="s">
        <v>40</v>
      </c>
      <c r="H1390" s="13" t="s">
        <v>6</v>
      </c>
      <c r="I1390" s="13" t="s">
        <v>53</v>
      </c>
      <c r="J1390" s="13" t="s">
        <v>126</v>
      </c>
      <c r="K1390" s="13" t="s">
        <v>123</v>
      </c>
      <c r="L1390" s="14">
        <v>65</v>
      </c>
      <c r="M1390" s="14" t="s">
        <v>52</v>
      </c>
      <c r="N1390" s="31">
        <v>1000000</v>
      </c>
      <c r="O1390" s="14" t="s">
        <v>2</v>
      </c>
      <c r="P1390" s="14" t="s">
        <v>35</v>
      </c>
      <c r="Q1390" s="31">
        <v>10996.363636363636</v>
      </c>
      <c r="R1390" s="31">
        <v>1221.8181818181818</v>
      </c>
      <c r="S1390" s="30">
        <v>0.12946960399999999</v>
      </c>
      <c r="T1390" s="66">
        <f t="shared" si="189"/>
        <v>8.4155242599999998</v>
      </c>
      <c r="U1390" s="66">
        <f t="shared" si="190"/>
        <v>0.15079764436677678</v>
      </c>
      <c r="V1390" s="38">
        <f t="shared" si="191"/>
        <v>0.32260614470620796</v>
      </c>
      <c r="W1390" s="54">
        <v>2.491752</v>
      </c>
      <c r="X1390" s="71" t="str">
        <f t="shared" si="197"/>
        <v>Q3 2024</v>
      </c>
      <c r="Y1390" s="21">
        <f t="shared" si="192"/>
        <v>7680</v>
      </c>
      <c r="Z1390" s="21">
        <f t="shared" si="193"/>
        <v>4320</v>
      </c>
      <c r="AA1390" s="57">
        <f t="shared" si="194"/>
        <v>1164733.9584569733</v>
      </c>
      <c r="AB1390" s="59">
        <f t="shared" si="195"/>
        <v>1.7777777777777777</v>
      </c>
      <c r="AC1390" s="61">
        <f t="shared" si="196"/>
        <v>1651</v>
      </c>
    </row>
    <row r="1391" spans="4:29">
      <c r="D1391" s="12">
        <v>1385</v>
      </c>
      <c r="E1391" s="36" t="s">
        <v>68</v>
      </c>
      <c r="F1391" s="16" t="s">
        <v>11</v>
      </c>
      <c r="G1391" s="14" t="s">
        <v>40</v>
      </c>
      <c r="H1391" s="13" t="s">
        <v>6</v>
      </c>
      <c r="I1391" s="13" t="s">
        <v>53</v>
      </c>
      <c r="J1391" s="13" t="s">
        <v>126</v>
      </c>
      <c r="K1391" s="13" t="s">
        <v>123</v>
      </c>
      <c r="L1391" s="14">
        <v>75</v>
      </c>
      <c r="M1391" s="14" t="s">
        <v>52</v>
      </c>
      <c r="N1391" s="31">
        <v>1000000</v>
      </c>
      <c r="O1391" s="14" t="s">
        <v>2</v>
      </c>
      <c r="P1391" s="14" t="s">
        <v>35</v>
      </c>
      <c r="Q1391" s="31">
        <v>15708.764159999995</v>
      </c>
      <c r="R1391" s="31">
        <v>1745.4182399999995</v>
      </c>
      <c r="S1391" s="30">
        <v>0.11940714199999999</v>
      </c>
      <c r="T1391" s="66">
        <f t="shared" si="189"/>
        <v>8.9555356499999998</v>
      </c>
      <c r="U1391" s="66">
        <f t="shared" si="190"/>
        <v>0.18516242285905993</v>
      </c>
      <c r="V1391" s="38">
        <f t="shared" si="191"/>
        <v>0.29753298489278396</v>
      </c>
      <c r="W1391" s="54">
        <v>2.491752</v>
      </c>
      <c r="X1391" s="71" t="str">
        <f t="shared" si="197"/>
        <v>Q3 2024</v>
      </c>
      <c r="Y1391" s="21">
        <f t="shared" si="192"/>
        <v>7680</v>
      </c>
      <c r="Z1391" s="21">
        <f t="shared" si="193"/>
        <v>4320</v>
      </c>
      <c r="AA1391" s="57">
        <f t="shared" si="194"/>
        <v>1550681.3056379822</v>
      </c>
      <c r="AB1391" s="59">
        <f t="shared" si="195"/>
        <v>1.7777777777777777</v>
      </c>
      <c r="AC1391" s="61">
        <f t="shared" si="196"/>
        <v>1905</v>
      </c>
    </row>
    <row r="1392" spans="4:29">
      <c r="D1392" s="12">
        <v>1386</v>
      </c>
      <c r="E1392" s="36" t="s">
        <v>68</v>
      </c>
      <c r="F1392" s="16" t="s">
        <v>11</v>
      </c>
      <c r="G1392" s="14" t="s">
        <v>40</v>
      </c>
      <c r="H1392" s="13" t="s">
        <v>6</v>
      </c>
      <c r="I1392" s="13" t="s">
        <v>53</v>
      </c>
      <c r="J1392" s="13" t="s">
        <v>126</v>
      </c>
      <c r="K1392" s="13" t="s">
        <v>123</v>
      </c>
      <c r="L1392" s="14">
        <v>85</v>
      </c>
      <c r="M1392" s="14" t="s">
        <v>52</v>
      </c>
      <c r="N1392" s="31">
        <v>1000000</v>
      </c>
      <c r="O1392" s="14" t="s">
        <v>2</v>
      </c>
      <c r="P1392" s="14" t="s">
        <v>35</v>
      </c>
      <c r="Q1392" s="31">
        <v>19145.454545454544</v>
      </c>
      <c r="R1392" s="31">
        <v>2127.272727272727</v>
      </c>
      <c r="S1392" s="30">
        <v>0.12525882399999999</v>
      </c>
      <c r="T1392" s="66">
        <f t="shared" si="189"/>
        <v>10.64700004</v>
      </c>
      <c r="U1392" s="66">
        <f t="shared" si="190"/>
        <v>0.24948601483878435</v>
      </c>
      <c r="V1392" s="38">
        <f t="shared" si="191"/>
        <v>0.31211392521964798</v>
      </c>
      <c r="W1392" s="54">
        <v>2.491752</v>
      </c>
      <c r="X1392" s="71" t="str">
        <f t="shared" si="197"/>
        <v>Q3 2024</v>
      </c>
      <c r="Y1392" s="21">
        <f t="shared" si="192"/>
        <v>7680</v>
      </c>
      <c r="Z1392" s="21">
        <f t="shared" si="193"/>
        <v>4320</v>
      </c>
      <c r="AA1392" s="57">
        <f t="shared" si="194"/>
        <v>1991763.9881305636</v>
      </c>
      <c r="AB1392" s="59">
        <f t="shared" si="195"/>
        <v>1.7777777777777777</v>
      </c>
      <c r="AC1392" s="61">
        <f t="shared" si="196"/>
        <v>2159</v>
      </c>
    </row>
    <row r="1393" spans="4:29">
      <c r="D1393" s="12">
        <v>1387</v>
      </c>
      <c r="E1393" s="36" t="s">
        <v>68</v>
      </c>
      <c r="F1393" s="16" t="s">
        <v>11</v>
      </c>
      <c r="G1393" s="14" t="s">
        <v>40</v>
      </c>
      <c r="H1393" s="13" t="s">
        <v>6</v>
      </c>
      <c r="I1393" s="13" t="s">
        <v>53</v>
      </c>
      <c r="J1393" s="13" t="s">
        <v>124</v>
      </c>
      <c r="K1393" s="13" t="s">
        <v>123</v>
      </c>
      <c r="L1393" s="14">
        <v>98</v>
      </c>
      <c r="M1393" s="14" t="s">
        <v>52</v>
      </c>
      <c r="N1393" s="31">
        <v>1000000</v>
      </c>
      <c r="O1393" s="14" t="s">
        <v>2</v>
      </c>
      <c r="P1393" s="14" t="s">
        <v>35</v>
      </c>
      <c r="Q1393" s="31">
        <v>25000</v>
      </c>
      <c r="R1393" s="31">
        <v>2500</v>
      </c>
      <c r="S1393" s="30">
        <v>3.039216E-3</v>
      </c>
      <c r="T1393" s="66">
        <f t="shared" si="189"/>
        <v>0.29784316799999999</v>
      </c>
      <c r="U1393" s="66">
        <f t="shared" si="190"/>
        <v>8.0466246395911271E-3</v>
      </c>
      <c r="V1393" s="38">
        <f t="shared" si="191"/>
        <v>7.5729725464320002E-3</v>
      </c>
      <c r="W1393" s="54">
        <v>2.491752</v>
      </c>
      <c r="X1393" s="71" t="str">
        <f t="shared" si="197"/>
        <v>Q3 2024</v>
      </c>
      <c r="Y1393" s="21">
        <f t="shared" si="192"/>
        <v>7680</v>
      </c>
      <c r="Z1393" s="21">
        <f t="shared" si="193"/>
        <v>4320</v>
      </c>
      <c r="AA1393" s="57">
        <f t="shared" si="194"/>
        <v>2647598.8016617205</v>
      </c>
      <c r="AB1393" s="59">
        <f t="shared" si="195"/>
        <v>1.7777777777777777</v>
      </c>
      <c r="AC1393" s="61">
        <f t="shared" si="196"/>
        <v>2489.1999999999998</v>
      </c>
    </row>
    <row r="1394" spans="4:29">
      <c r="D1394" s="12">
        <v>1388</v>
      </c>
      <c r="E1394" s="36" t="s">
        <v>68</v>
      </c>
      <c r="F1394" s="16" t="s">
        <v>11</v>
      </c>
      <c r="G1394" s="14" t="s">
        <v>40</v>
      </c>
      <c r="H1394" s="13" t="s">
        <v>6</v>
      </c>
      <c r="I1394" s="13" t="s">
        <v>111</v>
      </c>
      <c r="J1394" s="13" t="s">
        <v>226</v>
      </c>
      <c r="K1394" s="13"/>
      <c r="L1394" s="14">
        <v>55</v>
      </c>
      <c r="M1394" s="14" t="s">
        <v>15</v>
      </c>
      <c r="N1394" s="31">
        <v>1000000</v>
      </c>
      <c r="O1394" s="14" t="s">
        <v>2</v>
      </c>
      <c r="P1394" s="14" t="s">
        <v>35</v>
      </c>
      <c r="Q1394" s="31">
        <v>4096</v>
      </c>
      <c r="R1394" s="31">
        <v>1024</v>
      </c>
      <c r="S1394" s="30">
        <v>0.10132379599999999</v>
      </c>
      <c r="T1394" s="66">
        <f t="shared" si="189"/>
        <v>5.5728087799999999</v>
      </c>
      <c r="U1394" s="66">
        <f t="shared" si="190"/>
        <v>8.4496137195958498E-2</v>
      </c>
      <c r="V1394" s="38">
        <f t="shared" si="191"/>
        <v>0.25247377133059196</v>
      </c>
      <c r="W1394" s="54">
        <v>2.491752</v>
      </c>
      <c r="X1394" s="71" t="str">
        <f t="shared" si="197"/>
        <v>Q3 2024</v>
      </c>
      <c r="Y1394" s="21">
        <f t="shared" si="192"/>
        <v>3840</v>
      </c>
      <c r="Z1394" s="21">
        <f t="shared" si="193"/>
        <v>2160</v>
      </c>
      <c r="AA1394" s="57">
        <f t="shared" si="194"/>
        <v>833921.94658753707</v>
      </c>
      <c r="AB1394" s="59">
        <f t="shared" si="195"/>
        <v>1.7777777777777777</v>
      </c>
      <c r="AC1394" s="61">
        <f t="shared" si="196"/>
        <v>1397</v>
      </c>
    </row>
    <row r="1395" spans="4:29">
      <c r="D1395" s="12">
        <v>1389</v>
      </c>
      <c r="E1395" s="36" t="s">
        <v>68</v>
      </c>
      <c r="F1395" s="16" t="s">
        <v>11</v>
      </c>
      <c r="G1395" s="14" t="s">
        <v>40</v>
      </c>
      <c r="H1395" s="13" t="s">
        <v>6</v>
      </c>
      <c r="I1395" s="13" t="s">
        <v>111</v>
      </c>
      <c r="J1395" s="13" t="s">
        <v>226</v>
      </c>
      <c r="K1395" s="13"/>
      <c r="L1395" s="14">
        <v>65</v>
      </c>
      <c r="M1395" s="14" t="s">
        <v>15</v>
      </c>
      <c r="N1395" s="31">
        <v>1000000</v>
      </c>
      <c r="O1395" s="14" t="s">
        <v>1</v>
      </c>
      <c r="P1395" s="14" t="s">
        <v>35</v>
      </c>
      <c r="Q1395" s="31">
        <v>6240</v>
      </c>
      <c r="R1395" s="31">
        <v>1560</v>
      </c>
      <c r="S1395" s="30">
        <v>0.37670023499999999</v>
      </c>
      <c r="T1395" s="66">
        <f t="shared" si="189"/>
        <v>24.485515275000001</v>
      </c>
      <c r="U1395" s="66">
        <f t="shared" si="190"/>
        <v>0.43875555586322207</v>
      </c>
      <c r="V1395" s="38">
        <f t="shared" si="191"/>
        <v>0.93864356396172</v>
      </c>
      <c r="W1395" s="54">
        <v>2.491752</v>
      </c>
      <c r="X1395" s="71" t="str">
        <f t="shared" si="197"/>
        <v>Q3 2024</v>
      </c>
      <c r="Y1395" s="21">
        <f t="shared" si="192"/>
        <v>3840</v>
      </c>
      <c r="Z1395" s="21">
        <f t="shared" si="193"/>
        <v>2160</v>
      </c>
      <c r="AA1395" s="57">
        <f t="shared" si="194"/>
        <v>1164733.9584569733</v>
      </c>
      <c r="AB1395" s="59">
        <f t="shared" si="195"/>
        <v>1.7777777777777777</v>
      </c>
      <c r="AC1395" s="61">
        <f t="shared" si="196"/>
        <v>1651</v>
      </c>
    </row>
    <row r="1396" spans="4:29">
      <c r="D1396" s="12">
        <v>1390</v>
      </c>
      <c r="E1396" s="36" t="s">
        <v>68</v>
      </c>
      <c r="F1396" s="16" t="s">
        <v>11</v>
      </c>
      <c r="G1396" s="14" t="s">
        <v>40</v>
      </c>
      <c r="H1396" s="13" t="s">
        <v>6</v>
      </c>
      <c r="I1396" s="13" t="s">
        <v>111</v>
      </c>
      <c r="J1396" s="13" t="s">
        <v>226</v>
      </c>
      <c r="K1396" s="13"/>
      <c r="L1396" s="14">
        <v>75</v>
      </c>
      <c r="M1396" s="14" t="s">
        <v>15</v>
      </c>
      <c r="N1396" s="31">
        <v>1000000</v>
      </c>
      <c r="O1396" s="14" t="s">
        <v>1</v>
      </c>
      <c r="P1396" s="14" t="s">
        <v>35</v>
      </c>
      <c r="Q1396" s="31">
        <v>7680</v>
      </c>
      <c r="R1396" s="31">
        <v>1920</v>
      </c>
      <c r="S1396" s="30">
        <v>0.26301741200000001</v>
      </c>
      <c r="T1396" s="66">
        <f t="shared" si="189"/>
        <v>19.7263059</v>
      </c>
      <c r="U1396" s="66">
        <f t="shared" si="190"/>
        <v>0.40785618384568312</v>
      </c>
      <c r="V1396" s="38">
        <f t="shared" si="191"/>
        <v>0.65537416238582402</v>
      </c>
      <c r="W1396" s="54">
        <v>2.491752</v>
      </c>
      <c r="X1396" s="71" t="str">
        <f t="shared" si="197"/>
        <v>Q3 2024</v>
      </c>
      <c r="Y1396" s="21">
        <f t="shared" si="192"/>
        <v>3840</v>
      </c>
      <c r="Z1396" s="21">
        <f t="shared" si="193"/>
        <v>2160</v>
      </c>
      <c r="AA1396" s="57">
        <f t="shared" si="194"/>
        <v>1550681.3056379822</v>
      </c>
      <c r="AB1396" s="59">
        <f t="shared" si="195"/>
        <v>1.7777777777777777</v>
      </c>
      <c r="AC1396" s="61">
        <f t="shared" si="196"/>
        <v>1905</v>
      </c>
    </row>
    <row r="1397" spans="4:29">
      <c r="D1397" s="12">
        <v>1391</v>
      </c>
      <c r="E1397" s="36" t="s">
        <v>68</v>
      </c>
      <c r="F1397" s="16" t="s">
        <v>11</v>
      </c>
      <c r="G1397" s="14" t="s">
        <v>40</v>
      </c>
      <c r="H1397" s="13" t="s">
        <v>6</v>
      </c>
      <c r="I1397" s="13" t="s">
        <v>111</v>
      </c>
      <c r="J1397" s="13" t="s">
        <v>226</v>
      </c>
      <c r="K1397" s="13"/>
      <c r="L1397" s="14">
        <v>85</v>
      </c>
      <c r="M1397" s="14" t="s">
        <v>15</v>
      </c>
      <c r="N1397" s="31">
        <v>1000000</v>
      </c>
      <c r="O1397" s="14" t="s">
        <v>1</v>
      </c>
      <c r="P1397" s="14" t="s">
        <v>35</v>
      </c>
      <c r="Q1397" s="31">
        <v>11232</v>
      </c>
      <c r="R1397" s="31">
        <v>2808</v>
      </c>
      <c r="S1397" s="30">
        <v>0.21459727100000001</v>
      </c>
      <c r="T1397" s="66">
        <f t="shared" si="189"/>
        <v>18.240768035000002</v>
      </c>
      <c r="U1397" s="66">
        <f t="shared" si="190"/>
        <v>0.42742711632889541</v>
      </c>
      <c r="V1397" s="38">
        <f t="shared" si="191"/>
        <v>0.53472317920879198</v>
      </c>
      <c r="W1397" s="54">
        <v>2.491752</v>
      </c>
      <c r="X1397" s="71" t="str">
        <f t="shared" si="197"/>
        <v>Q3 2024</v>
      </c>
      <c r="Y1397" s="21">
        <f t="shared" si="192"/>
        <v>3840</v>
      </c>
      <c r="Z1397" s="21">
        <f t="shared" si="193"/>
        <v>2160</v>
      </c>
      <c r="AA1397" s="57">
        <f t="shared" si="194"/>
        <v>1991763.9881305636</v>
      </c>
      <c r="AB1397" s="59">
        <f t="shared" si="195"/>
        <v>1.7777777777777777</v>
      </c>
      <c r="AC1397" s="61">
        <f t="shared" si="196"/>
        <v>2159</v>
      </c>
    </row>
    <row r="1398" spans="4:29">
      <c r="D1398" s="12">
        <v>1392</v>
      </c>
      <c r="E1398" s="36" t="s">
        <v>68</v>
      </c>
      <c r="F1398" s="16" t="s">
        <v>11</v>
      </c>
      <c r="G1398" s="14" t="s">
        <v>40</v>
      </c>
      <c r="H1398" s="13" t="s">
        <v>6</v>
      </c>
      <c r="I1398" s="13" t="s">
        <v>36</v>
      </c>
      <c r="J1398" s="13" t="s">
        <v>50</v>
      </c>
      <c r="K1398" s="13" t="s">
        <v>123</v>
      </c>
      <c r="L1398" s="14">
        <v>55</v>
      </c>
      <c r="M1398" s="14" t="s">
        <v>15</v>
      </c>
      <c r="N1398" s="31">
        <v>1000000</v>
      </c>
      <c r="O1398" s="14" t="s">
        <v>1</v>
      </c>
      <c r="P1398" s="14" t="s">
        <v>35</v>
      </c>
      <c r="Q1398" s="31">
        <v>2048</v>
      </c>
      <c r="R1398" s="31">
        <v>128</v>
      </c>
      <c r="S1398" s="30">
        <v>0.25191738600000002</v>
      </c>
      <c r="T1398" s="66">
        <f t="shared" si="189"/>
        <v>13.855456230000001</v>
      </c>
      <c r="U1398" s="66">
        <f t="shared" si="190"/>
        <v>0.21007943691236397</v>
      </c>
      <c r="V1398" s="38">
        <f t="shared" si="191"/>
        <v>0.627715650400272</v>
      </c>
      <c r="W1398" s="54">
        <v>2.491752</v>
      </c>
      <c r="X1398" s="71" t="str">
        <f t="shared" si="197"/>
        <v>Q3 2024</v>
      </c>
      <c r="Y1398" s="21">
        <f t="shared" si="192"/>
        <v>3840</v>
      </c>
      <c r="Z1398" s="21">
        <f t="shared" si="193"/>
        <v>2160</v>
      </c>
      <c r="AA1398" s="57">
        <f t="shared" si="194"/>
        <v>833921.94658753707</v>
      </c>
      <c r="AB1398" s="59">
        <f t="shared" si="195"/>
        <v>1.7777777777777777</v>
      </c>
      <c r="AC1398" s="61">
        <f t="shared" si="196"/>
        <v>1397</v>
      </c>
    </row>
    <row r="1399" spans="4:29">
      <c r="D1399" s="12">
        <v>1393</v>
      </c>
      <c r="E1399" s="36" t="s">
        <v>68</v>
      </c>
      <c r="F1399" s="16" t="s">
        <v>11</v>
      </c>
      <c r="G1399" s="14" t="s">
        <v>40</v>
      </c>
      <c r="H1399" s="13" t="s">
        <v>6</v>
      </c>
      <c r="I1399" s="13" t="s">
        <v>36</v>
      </c>
      <c r="J1399" s="13" t="s">
        <v>37</v>
      </c>
      <c r="K1399" s="13" t="s">
        <v>137</v>
      </c>
      <c r="L1399" s="14">
        <v>65</v>
      </c>
      <c r="M1399" s="14" t="s">
        <v>15</v>
      </c>
      <c r="N1399" s="31">
        <v>1000000</v>
      </c>
      <c r="O1399" s="14" t="s">
        <v>1</v>
      </c>
      <c r="P1399" s="14" t="s">
        <v>35</v>
      </c>
      <c r="Q1399" s="31">
        <v>2560</v>
      </c>
      <c r="R1399" s="31">
        <v>160</v>
      </c>
      <c r="S1399" s="30">
        <v>0.52036601299999996</v>
      </c>
      <c r="T1399" s="66">
        <f t="shared" si="189"/>
        <v>33.823790844999998</v>
      </c>
      <c r="U1399" s="66">
        <f t="shared" si="190"/>
        <v>0.60608796616796279</v>
      </c>
      <c r="V1399" s="38">
        <f t="shared" si="191"/>
        <v>1.2966230536247758</v>
      </c>
      <c r="W1399" s="54">
        <v>2.491752</v>
      </c>
      <c r="X1399" s="71" t="str">
        <f t="shared" si="197"/>
        <v>Q3 2024</v>
      </c>
      <c r="Y1399" s="21">
        <f t="shared" si="192"/>
        <v>3840</v>
      </c>
      <c r="Z1399" s="21">
        <f t="shared" si="193"/>
        <v>2160</v>
      </c>
      <c r="AA1399" s="57">
        <f t="shared" si="194"/>
        <v>1164733.9584569733</v>
      </c>
      <c r="AB1399" s="59">
        <f t="shared" si="195"/>
        <v>1.7777777777777777</v>
      </c>
      <c r="AC1399" s="61">
        <f t="shared" si="196"/>
        <v>1651</v>
      </c>
    </row>
    <row r="1400" spans="4:29">
      <c r="D1400" s="12">
        <v>1394</v>
      </c>
      <c r="E1400" s="36" t="s">
        <v>68</v>
      </c>
      <c r="F1400" s="16" t="s">
        <v>11</v>
      </c>
      <c r="G1400" s="14" t="s">
        <v>40</v>
      </c>
      <c r="H1400" s="13" t="s">
        <v>6</v>
      </c>
      <c r="I1400" s="13" t="s">
        <v>36</v>
      </c>
      <c r="J1400" s="13" t="s">
        <v>38</v>
      </c>
      <c r="K1400" s="13" t="s">
        <v>137</v>
      </c>
      <c r="L1400" s="14">
        <v>75</v>
      </c>
      <c r="M1400" s="14" t="s">
        <v>15</v>
      </c>
      <c r="N1400" s="31">
        <v>1000000</v>
      </c>
      <c r="O1400" s="14" t="s">
        <v>1</v>
      </c>
      <c r="P1400" s="14" t="s">
        <v>35</v>
      </c>
      <c r="Q1400" s="31">
        <v>3840</v>
      </c>
      <c r="R1400" s="31">
        <v>240</v>
      </c>
      <c r="S1400" s="30">
        <v>0.61038431400000004</v>
      </c>
      <c r="T1400" s="66">
        <f t="shared" si="189"/>
        <v>45.778823550000006</v>
      </c>
      <c r="U1400" s="66">
        <f t="shared" si="190"/>
        <v>0.9465115449744641</v>
      </c>
      <c r="V1400" s="38">
        <f t="shared" si="191"/>
        <v>1.5209263351781281</v>
      </c>
      <c r="W1400" s="54">
        <v>2.491752</v>
      </c>
      <c r="X1400" s="71" t="str">
        <f t="shared" si="197"/>
        <v>Q3 2024</v>
      </c>
      <c r="Y1400" s="21">
        <f t="shared" si="192"/>
        <v>3840</v>
      </c>
      <c r="Z1400" s="21">
        <f t="shared" si="193"/>
        <v>2160</v>
      </c>
      <c r="AA1400" s="57">
        <f t="shared" si="194"/>
        <v>1550681.3056379822</v>
      </c>
      <c r="AB1400" s="59">
        <f t="shared" si="195"/>
        <v>1.7777777777777777</v>
      </c>
      <c r="AC1400" s="61">
        <f t="shared" si="196"/>
        <v>1905</v>
      </c>
    </row>
    <row r="1401" spans="4:29">
      <c r="D1401" s="12">
        <v>1395</v>
      </c>
      <c r="E1401" s="36" t="s">
        <v>68</v>
      </c>
      <c r="F1401" s="16" t="s">
        <v>11</v>
      </c>
      <c r="G1401" s="14" t="s">
        <v>40</v>
      </c>
      <c r="H1401" s="13" t="s">
        <v>6</v>
      </c>
      <c r="I1401" s="13" t="s">
        <v>36</v>
      </c>
      <c r="J1401" s="13" t="s">
        <v>138</v>
      </c>
      <c r="K1401" s="13" t="s">
        <v>137</v>
      </c>
      <c r="L1401" s="14">
        <v>85</v>
      </c>
      <c r="M1401" s="14" t="s">
        <v>15</v>
      </c>
      <c r="N1401" s="31">
        <v>1000000</v>
      </c>
      <c r="O1401" s="14" t="s">
        <v>1</v>
      </c>
      <c r="P1401" s="14" t="s">
        <v>35</v>
      </c>
      <c r="Q1401" s="31">
        <v>7168</v>
      </c>
      <c r="R1401" s="31">
        <v>448</v>
      </c>
      <c r="S1401" s="30">
        <v>0.99696104600000002</v>
      </c>
      <c r="T1401" s="66">
        <f t="shared" si="189"/>
        <v>84.741688910000008</v>
      </c>
      <c r="U1401" s="66">
        <f t="shared" si="190"/>
        <v>1.9857111089917785</v>
      </c>
      <c r="V1401" s="38">
        <f t="shared" si="191"/>
        <v>2.4841796802925922</v>
      </c>
      <c r="W1401" s="54">
        <v>2.491752</v>
      </c>
      <c r="X1401" s="71" t="str">
        <f t="shared" si="197"/>
        <v>Q3 2024</v>
      </c>
      <c r="Y1401" s="21">
        <f t="shared" si="192"/>
        <v>3840</v>
      </c>
      <c r="Z1401" s="21">
        <f t="shared" si="193"/>
        <v>2160</v>
      </c>
      <c r="AA1401" s="57">
        <f t="shared" si="194"/>
        <v>1991763.9881305636</v>
      </c>
      <c r="AB1401" s="59">
        <f t="shared" si="195"/>
        <v>1.7777777777777777</v>
      </c>
      <c r="AC1401" s="61">
        <f t="shared" si="196"/>
        <v>2159</v>
      </c>
    </row>
    <row r="1402" spans="4:29">
      <c r="D1402" s="12">
        <v>1396</v>
      </c>
      <c r="E1402" s="36" t="s">
        <v>68</v>
      </c>
      <c r="F1402" s="16" t="s">
        <v>11</v>
      </c>
      <c r="G1402" s="14" t="s">
        <v>40</v>
      </c>
      <c r="H1402" s="13" t="s">
        <v>6</v>
      </c>
      <c r="I1402" s="13" t="s">
        <v>36</v>
      </c>
      <c r="J1402" s="13"/>
      <c r="K1402" s="13" t="s">
        <v>123</v>
      </c>
      <c r="L1402" s="14">
        <v>98</v>
      </c>
      <c r="M1402" s="14" t="s">
        <v>15</v>
      </c>
      <c r="N1402" s="31">
        <v>1000000</v>
      </c>
      <c r="O1402" s="14" t="s">
        <v>1</v>
      </c>
      <c r="P1402" s="14" t="s">
        <v>35</v>
      </c>
      <c r="Q1402" s="31">
        <v>5120</v>
      </c>
      <c r="R1402" s="31">
        <v>320</v>
      </c>
      <c r="S1402" s="30">
        <v>0.17267451</v>
      </c>
      <c r="T1402" s="66">
        <f t="shared" si="189"/>
        <v>16.922101980000001</v>
      </c>
      <c r="U1402" s="66">
        <f t="shared" si="190"/>
        <v>0.4571728257535248</v>
      </c>
      <c r="V1402" s="38">
        <f t="shared" si="191"/>
        <v>0.43026205564151998</v>
      </c>
      <c r="W1402" s="54">
        <v>2.491752</v>
      </c>
      <c r="X1402" s="71" t="str">
        <f t="shared" si="197"/>
        <v>Q3 2024</v>
      </c>
      <c r="Y1402" s="21">
        <f t="shared" si="192"/>
        <v>3840</v>
      </c>
      <c r="Z1402" s="21">
        <f t="shared" si="193"/>
        <v>2160</v>
      </c>
      <c r="AA1402" s="57">
        <f t="shared" si="194"/>
        <v>2647598.8016617205</v>
      </c>
      <c r="AB1402" s="59">
        <f t="shared" si="195"/>
        <v>1.7777777777777777</v>
      </c>
      <c r="AC1402" s="61">
        <f t="shared" si="196"/>
        <v>2489.1999999999998</v>
      </c>
    </row>
    <row r="1403" spans="4:29">
      <c r="D1403" s="12">
        <v>1397</v>
      </c>
      <c r="E1403" s="36" t="s">
        <v>68</v>
      </c>
      <c r="F1403" s="16" t="s">
        <v>11</v>
      </c>
      <c r="G1403" s="14" t="s">
        <v>40</v>
      </c>
      <c r="H1403" s="13" t="s">
        <v>6</v>
      </c>
      <c r="I1403" s="13" t="s">
        <v>36</v>
      </c>
      <c r="J1403" s="13"/>
      <c r="K1403" s="13" t="s">
        <v>123</v>
      </c>
      <c r="L1403" s="14">
        <v>115</v>
      </c>
      <c r="M1403" s="14" t="s">
        <v>15</v>
      </c>
      <c r="N1403" s="31">
        <v>1000000</v>
      </c>
      <c r="O1403" s="14" t="s">
        <v>2</v>
      </c>
      <c r="P1403" s="14" t="s">
        <v>35</v>
      </c>
      <c r="Q1403" s="31">
        <v>21040</v>
      </c>
      <c r="R1403" s="31">
        <v>5260</v>
      </c>
      <c r="S1403" s="30">
        <v>2.7503268000000001E-2</v>
      </c>
      <c r="T1403" s="66">
        <f t="shared" si="189"/>
        <v>3.16287582</v>
      </c>
      <c r="U1403" s="66">
        <f t="shared" si="190"/>
        <v>0.10027207585862515</v>
      </c>
      <c r="V1403" s="38">
        <f t="shared" si="191"/>
        <v>6.8531323045535997E-2</v>
      </c>
      <c r="W1403" s="54">
        <v>2.491752</v>
      </c>
      <c r="X1403" s="71" t="str">
        <f t="shared" si="197"/>
        <v>Q3 2024</v>
      </c>
      <c r="Y1403" s="21">
        <f t="shared" si="192"/>
        <v>3840</v>
      </c>
      <c r="Z1403" s="21">
        <f t="shared" si="193"/>
        <v>2160</v>
      </c>
      <c r="AA1403" s="57">
        <f t="shared" si="194"/>
        <v>3645824.047477745</v>
      </c>
      <c r="AB1403" s="59">
        <f t="shared" si="195"/>
        <v>1.7777777777777777</v>
      </c>
      <c r="AC1403" s="61">
        <f t="shared" si="196"/>
        <v>2921</v>
      </c>
    </row>
    <row r="1404" spans="4:29">
      <c r="D1404" s="12">
        <v>1398</v>
      </c>
      <c r="E1404" s="36" t="s">
        <v>68</v>
      </c>
      <c r="F1404" s="16" t="s">
        <v>11</v>
      </c>
      <c r="G1404" s="14" t="s">
        <v>40</v>
      </c>
      <c r="H1404" s="13" t="s">
        <v>6</v>
      </c>
      <c r="I1404" s="13" t="s">
        <v>36</v>
      </c>
      <c r="J1404" s="13" t="s">
        <v>291</v>
      </c>
      <c r="K1404" s="13"/>
      <c r="L1404" s="14">
        <v>98</v>
      </c>
      <c r="M1404" s="14" t="s">
        <v>15</v>
      </c>
      <c r="N1404" s="31">
        <v>1000000</v>
      </c>
      <c r="O1404" s="14" t="s">
        <v>2</v>
      </c>
      <c r="P1404" s="14" t="s">
        <v>35</v>
      </c>
      <c r="Q1404" s="31">
        <v>15360</v>
      </c>
      <c r="R1404" s="31">
        <v>3840</v>
      </c>
      <c r="S1404" s="30">
        <v>8.0313729999999996E-3</v>
      </c>
      <c r="T1404" s="66">
        <f t="shared" si="189"/>
        <v>0.78707455399999993</v>
      </c>
      <c r="U1404" s="66">
        <f t="shared" si="190"/>
        <v>2.1263853530498297E-2</v>
      </c>
      <c r="V1404" s="38">
        <f t="shared" si="191"/>
        <v>2.0012189735495997E-2</v>
      </c>
      <c r="W1404" s="54">
        <v>2.491752</v>
      </c>
      <c r="X1404" s="71" t="str">
        <f t="shared" si="197"/>
        <v>Q3 2024</v>
      </c>
      <c r="Y1404" s="21">
        <f t="shared" si="192"/>
        <v>3840</v>
      </c>
      <c r="Z1404" s="21">
        <f t="shared" si="193"/>
        <v>2160</v>
      </c>
      <c r="AA1404" s="57">
        <f t="shared" si="194"/>
        <v>2647598.8016617205</v>
      </c>
      <c r="AB1404" s="59">
        <f t="shared" si="195"/>
        <v>1.7777777777777777</v>
      </c>
      <c r="AC1404" s="61">
        <f t="shared" si="196"/>
        <v>2489.1999999999998</v>
      </c>
    </row>
    <row r="1405" spans="4:29">
      <c r="D1405" s="12">
        <v>1399</v>
      </c>
      <c r="E1405" s="36" t="s">
        <v>68</v>
      </c>
      <c r="F1405" s="16" t="s">
        <v>11</v>
      </c>
      <c r="G1405" s="14" t="s">
        <v>40</v>
      </c>
      <c r="H1405" s="13" t="s">
        <v>6</v>
      </c>
      <c r="I1405" s="13" t="s">
        <v>58</v>
      </c>
      <c r="J1405" s="13"/>
      <c r="K1405" s="13" t="s">
        <v>123</v>
      </c>
      <c r="L1405" s="14">
        <v>55</v>
      </c>
      <c r="M1405" s="14" t="s">
        <v>15</v>
      </c>
      <c r="N1405" s="31">
        <v>1000000</v>
      </c>
      <c r="O1405" s="14" t="s">
        <v>1</v>
      </c>
      <c r="P1405" s="14" t="s">
        <v>35</v>
      </c>
      <c r="Q1405" s="31">
        <v>2000</v>
      </c>
      <c r="R1405" s="31">
        <v>160</v>
      </c>
      <c r="S1405" s="30">
        <v>1.6209149999999999E-2</v>
      </c>
      <c r="T1405" s="66">
        <f t="shared" si="189"/>
        <v>0.89150324999999997</v>
      </c>
      <c r="U1405" s="66">
        <f t="shared" si="190"/>
        <v>1.3517165920529374E-2</v>
      </c>
      <c r="V1405" s="38">
        <f t="shared" si="191"/>
        <v>4.0389181930799996E-2</v>
      </c>
      <c r="W1405" s="54">
        <v>2.491752</v>
      </c>
      <c r="X1405" s="71" t="str">
        <f t="shared" si="197"/>
        <v>Q3 2024</v>
      </c>
      <c r="Y1405" s="21">
        <f t="shared" si="192"/>
        <v>3840</v>
      </c>
      <c r="Z1405" s="21">
        <f t="shared" si="193"/>
        <v>2160</v>
      </c>
      <c r="AA1405" s="57">
        <f t="shared" si="194"/>
        <v>833921.94658753707</v>
      </c>
      <c r="AB1405" s="59">
        <f t="shared" si="195"/>
        <v>1.7777777777777777</v>
      </c>
      <c r="AC1405" s="61">
        <f t="shared" si="196"/>
        <v>1397</v>
      </c>
    </row>
    <row r="1406" spans="4:29">
      <c r="D1406" s="12">
        <v>1400</v>
      </c>
      <c r="E1406" s="36" t="s">
        <v>68</v>
      </c>
      <c r="F1406" s="16" t="s">
        <v>11</v>
      </c>
      <c r="G1406" s="14" t="s">
        <v>40</v>
      </c>
      <c r="H1406" s="13" t="s">
        <v>6</v>
      </c>
      <c r="I1406" s="13" t="s">
        <v>58</v>
      </c>
      <c r="J1406" s="13"/>
      <c r="K1406" s="13" t="s">
        <v>123</v>
      </c>
      <c r="L1406" s="14">
        <v>65</v>
      </c>
      <c r="M1406" s="14" t="s">
        <v>15</v>
      </c>
      <c r="N1406" s="31">
        <v>1000000</v>
      </c>
      <c r="O1406" s="14" t="s">
        <v>1</v>
      </c>
      <c r="P1406" s="14" t="s">
        <v>35</v>
      </c>
      <c r="Q1406" s="31">
        <v>2560</v>
      </c>
      <c r="R1406" s="31">
        <v>160</v>
      </c>
      <c r="S1406" s="30">
        <v>8.6002614000000005E-2</v>
      </c>
      <c r="T1406" s="66">
        <f t="shared" si="189"/>
        <v>5.5901699100000002</v>
      </c>
      <c r="U1406" s="66">
        <f t="shared" si="190"/>
        <v>0.10017016504186713</v>
      </c>
      <c r="V1406" s="38">
        <f t="shared" si="191"/>
        <v>0.21429718543972801</v>
      </c>
      <c r="W1406" s="54">
        <v>2.491752</v>
      </c>
      <c r="X1406" s="71" t="str">
        <f t="shared" si="197"/>
        <v>Q3 2024</v>
      </c>
      <c r="Y1406" s="21">
        <f t="shared" si="192"/>
        <v>3840</v>
      </c>
      <c r="Z1406" s="21">
        <f t="shared" si="193"/>
        <v>2160</v>
      </c>
      <c r="AA1406" s="57">
        <f t="shared" si="194"/>
        <v>1164733.9584569733</v>
      </c>
      <c r="AB1406" s="59">
        <f t="shared" si="195"/>
        <v>1.7777777777777777</v>
      </c>
      <c r="AC1406" s="61">
        <f t="shared" si="196"/>
        <v>1651</v>
      </c>
    </row>
    <row r="1407" spans="4:29">
      <c r="D1407" s="12">
        <v>1401</v>
      </c>
      <c r="E1407" s="36" t="s">
        <v>68</v>
      </c>
      <c r="F1407" s="16" t="s">
        <v>11</v>
      </c>
      <c r="G1407" s="14" t="s">
        <v>40</v>
      </c>
      <c r="H1407" s="13" t="s">
        <v>6</v>
      </c>
      <c r="I1407" s="13" t="s">
        <v>58</v>
      </c>
      <c r="J1407" s="13" t="s">
        <v>59</v>
      </c>
      <c r="K1407" s="13" t="s">
        <v>123</v>
      </c>
      <c r="L1407" s="14">
        <v>75</v>
      </c>
      <c r="M1407" s="14" t="s">
        <v>15</v>
      </c>
      <c r="N1407" s="31">
        <v>1000000</v>
      </c>
      <c r="O1407" s="14" t="s">
        <v>1</v>
      </c>
      <c r="P1407" s="14" t="s">
        <v>35</v>
      </c>
      <c r="Q1407" s="31">
        <v>4000</v>
      </c>
      <c r="R1407" s="31">
        <v>252</v>
      </c>
      <c r="S1407" s="30">
        <v>0.23686274500000001</v>
      </c>
      <c r="T1407" s="66">
        <f t="shared" si="189"/>
        <v>17.764705875000001</v>
      </c>
      <c r="U1407" s="66">
        <f t="shared" si="190"/>
        <v>0.36729863067359647</v>
      </c>
      <c r="V1407" s="38">
        <f t="shared" si="191"/>
        <v>0.59020321857924007</v>
      </c>
      <c r="W1407" s="54">
        <v>2.491752</v>
      </c>
      <c r="X1407" s="71" t="str">
        <f t="shared" si="197"/>
        <v>Q3 2024</v>
      </c>
      <c r="Y1407" s="21">
        <f t="shared" si="192"/>
        <v>3840</v>
      </c>
      <c r="Z1407" s="21">
        <f t="shared" si="193"/>
        <v>2160</v>
      </c>
      <c r="AA1407" s="57">
        <f t="shared" si="194"/>
        <v>1550681.3056379822</v>
      </c>
      <c r="AB1407" s="59">
        <f t="shared" si="195"/>
        <v>1.7777777777777777</v>
      </c>
      <c r="AC1407" s="61">
        <f t="shared" si="196"/>
        <v>1905</v>
      </c>
    </row>
    <row r="1408" spans="4:29">
      <c r="D1408" s="12">
        <v>1402</v>
      </c>
      <c r="E1408" s="36" t="s">
        <v>68</v>
      </c>
      <c r="F1408" s="16" t="s">
        <v>11</v>
      </c>
      <c r="G1408" s="14" t="s">
        <v>40</v>
      </c>
      <c r="H1408" s="13" t="s">
        <v>6</v>
      </c>
      <c r="I1408" s="13" t="s">
        <v>58</v>
      </c>
      <c r="J1408" s="13"/>
      <c r="K1408" s="13" t="s">
        <v>123</v>
      </c>
      <c r="L1408" s="14">
        <v>85</v>
      </c>
      <c r="M1408" s="14" t="s">
        <v>15</v>
      </c>
      <c r="N1408" s="31">
        <v>1000000</v>
      </c>
      <c r="O1408" s="14" t="s">
        <v>1</v>
      </c>
      <c r="P1408" s="14" t="s">
        <v>35</v>
      </c>
      <c r="Q1408" s="31">
        <v>4800</v>
      </c>
      <c r="R1408" s="31">
        <v>300</v>
      </c>
      <c r="S1408" s="30">
        <v>3.8901960999999999E-2</v>
      </c>
      <c r="T1408" s="66">
        <f t="shared" si="189"/>
        <v>3.3066666849999997</v>
      </c>
      <c r="U1408" s="66">
        <f t="shared" si="190"/>
        <v>7.7483524987459654E-2</v>
      </c>
      <c r="V1408" s="38">
        <f t="shared" si="191"/>
        <v>9.6934039125672E-2</v>
      </c>
      <c r="W1408" s="54">
        <v>2.491752</v>
      </c>
      <c r="X1408" s="71" t="str">
        <f t="shared" si="197"/>
        <v>Q3 2024</v>
      </c>
      <c r="Y1408" s="21">
        <f t="shared" si="192"/>
        <v>3840</v>
      </c>
      <c r="Z1408" s="21">
        <f t="shared" si="193"/>
        <v>2160</v>
      </c>
      <c r="AA1408" s="57">
        <f t="shared" si="194"/>
        <v>1991763.9881305636</v>
      </c>
      <c r="AB1408" s="59">
        <f t="shared" si="195"/>
        <v>1.7777777777777777</v>
      </c>
      <c r="AC1408" s="61">
        <f t="shared" si="196"/>
        <v>2159</v>
      </c>
    </row>
    <row r="1409" spans="4:29">
      <c r="D1409" s="12">
        <v>1403</v>
      </c>
      <c r="E1409" s="36" t="s">
        <v>68</v>
      </c>
      <c r="F1409" s="16" t="s">
        <v>11</v>
      </c>
      <c r="G1409" s="14" t="s">
        <v>40</v>
      </c>
      <c r="H1409" s="13" t="s">
        <v>6</v>
      </c>
      <c r="I1409" s="13" t="s">
        <v>58</v>
      </c>
      <c r="J1409" s="13"/>
      <c r="K1409" s="13" t="s">
        <v>123</v>
      </c>
      <c r="L1409" s="14">
        <v>86</v>
      </c>
      <c r="M1409" s="14" t="s">
        <v>15</v>
      </c>
      <c r="N1409" s="31">
        <v>1000000</v>
      </c>
      <c r="O1409" s="14" t="s">
        <v>1</v>
      </c>
      <c r="P1409" s="14" t="s">
        <v>35</v>
      </c>
      <c r="Q1409" s="31">
        <v>8000</v>
      </c>
      <c r="R1409" s="31">
        <v>576</v>
      </c>
      <c r="S1409" s="30">
        <v>0.103529412</v>
      </c>
      <c r="T1409" s="66">
        <f t="shared" si="189"/>
        <v>8.9035294320000009</v>
      </c>
      <c r="U1409" s="66">
        <f t="shared" si="190"/>
        <v>0.2110866046966039</v>
      </c>
      <c r="V1409" s="38">
        <f t="shared" si="191"/>
        <v>0.25796961940982399</v>
      </c>
      <c r="W1409" s="54">
        <v>2.491752</v>
      </c>
      <c r="X1409" s="71" t="str">
        <f t="shared" si="197"/>
        <v>Q3 2024</v>
      </c>
      <c r="Y1409" s="21">
        <f t="shared" si="192"/>
        <v>3840</v>
      </c>
      <c r="Z1409" s="21">
        <f t="shared" si="193"/>
        <v>2160</v>
      </c>
      <c r="AA1409" s="57">
        <f t="shared" si="194"/>
        <v>2038904.6998219588</v>
      </c>
      <c r="AB1409" s="59">
        <f t="shared" si="195"/>
        <v>1.7777777777777777</v>
      </c>
      <c r="AC1409" s="61">
        <f t="shared" si="196"/>
        <v>2184.4</v>
      </c>
    </row>
    <row r="1410" spans="4:29">
      <c r="D1410" s="12">
        <v>1404</v>
      </c>
      <c r="E1410" s="36" t="s">
        <v>68</v>
      </c>
      <c r="F1410" s="16" t="s">
        <v>11</v>
      </c>
      <c r="G1410" s="14" t="s">
        <v>40</v>
      </c>
      <c r="H1410" s="13" t="s">
        <v>6</v>
      </c>
      <c r="I1410" s="13" t="s">
        <v>58</v>
      </c>
      <c r="J1410" s="13"/>
      <c r="K1410" s="13" t="s">
        <v>123</v>
      </c>
      <c r="L1410" s="14">
        <v>100</v>
      </c>
      <c r="M1410" s="14" t="s">
        <v>15</v>
      </c>
      <c r="N1410" s="31">
        <v>1000000</v>
      </c>
      <c r="O1410" s="14" t="s">
        <v>1</v>
      </c>
      <c r="P1410" s="14" t="s">
        <v>35</v>
      </c>
      <c r="Q1410" s="31">
        <v>9600</v>
      </c>
      <c r="R1410" s="31">
        <v>600</v>
      </c>
      <c r="S1410" s="30">
        <v>0.203294118</v>
      </c>
      <c r="T1410" s="66">
        <f t="shared" si="189"/>
        <v>20.329411799999999</v>
      </c>
      <c r="U1410" s="66">
        <f t="shared" si="190"/>
        <v>0.56043446814002129</v>
      </c>
      <c r="V1410" s="38">
        <f t="shared" si="191"/>
        <v>0.50655852511473598</v>
      </c>
      <c r="W1410" s="54">
        <v>2.491752</v>
      </c>
      <c r="X1410" s="71" t="str">
        <f t="shared" si="197"/>
        <v>Q3 2024</v>
      </c>
      <c r="Y1410" s="21">
        <f t="shared" si="192"/>
        <v>3840</v>
      </c>
      <c r="Z1410" s="21">
        <f t="shared" si="193"/>
        <v>2160</v>
      </c>
      <c r="AA1410" s="57">
        <f t="shared" si="194"/>
        <v>2756766.765578635</v>
      </c>
      <c r="AB1410" s="59">
        <f t="shared" si="195"/>
        <v>1.7777777777777777</v>
      </c>
      <c r="AC1410" s="61">
        <f t="shared" si="196"/>
        <v>2540</v>
      </c>
    </row>
    <row r="1411" spans="4:29">
      <c r="D1411" s="12">
        <v>1405</v>
      </c>
      <c r="E1411" s="36" t="s">
        <v>68</v>
      </c>
      <c r="F1411" s="16" t="s">
        <v>11</v>
      </c>
      <c r="G1411" s="14" t="s">
        <v>40</v>
      </c>
      <c r="H1411" s="13" t="s">
        <v>6</v>
      </c>
      <c r="I1411" s="13" t="s">
        <v>139</v>
      </c>
      <c r="J1411" s="13"/>
      <c r="K1411" s="13" t="s">
        <v>123</v>
      </c>
      <c r="L1411" s="14">
        <v>65</v>
      </c>
      <c r="M1411" s="14" t="s">
        <v>15</v>
      </c>
      <c r="N1411" s="31">
        <v>1000000</v>
      </c>
      <c r="O1411" s="14" t="s">
        <v>1</v>
      </c>
      <c r="P1411" s="14" t="s">
        <v>35</v>
      </c>
      <c r="Q1411" s="31">
        <v>9216</v>
      </c>
      <c r="R1411" s="31">
        <v>576</v>
      </c>
      <c r="S1411" s="30">
        <v>6.1440000000000002E-2</v>
      </c>
      <c r="T1411" s="66">
        <f t="shared" si="189"/>
        <v>3.9936000000000003</v>
      </c>
      <c r="U1411" s="66">
        <f t="shared" si="190"/>
        <v>7.1561254407596434E-2</v>
      </c>
      <c r="V1411" s="38">
        <f t="shared" si="191"/>
        <v>0.15309324288000001</v>
      </c>
      <c r="W1411" s="54">
        <v>2.491752</v>
      </c>
      <c r="X1411" s="71" t="str">
        <f t="shared" si="197"/>
        <v>Q3 2024</v>
      </c>
      <c r="Y1411" s="21">
        <f t="shared" si="192"/>
        <v>3840</v>
      </c>
      <c r="Z1411" s="21">
        <f t="shared" si="193"/>
        <v>2160</v>
      </c>
      <c r="AA1411" s="57">
        <f t="shared" si="194"/>
        <v>1164733.9584569733</v>
      </c>
      <c r="AB1411" s="59">
        <f t="shared" si="195"/>
        <v>1.7777777777777777</v>
      </c>
      <c r="AC1411" s="61">
        <f t="shared" si="196"/>
        <v>1651</v>
      </c>
    </row>
    <row r="1412" spans="4:29">
      <c r="D1412" s="12">
        <v>1406</v>
      </c>
      <c r="E1412" s="36" t="s">
        <v>68</v>
      </c>
      <c r="F1412" s="16" t="s">
        <v>11</v>
      </c>
      <c r="G1412" s="14" t="s">
        <v>40</v>
      </c>
      <c r="H1412" s="13" t="s">
        <v>6</v>
      </c>
      <c r="I1412" s="13" t="s">
        <v>139</v>
      </c>
      <c r="J1412" s="13"/>
      <c r="K1412" s="13" t="s">
        <v>123</v>
      </c>
      <c r="L1412" s="14">
        <v>75</v>
      </c>
      <c r="M1412" s="14" t="s">
        <v>15</v>
      </c>
      <c r="N1412" s="31">
        <v>1000000</v>
      </c>
      <c r="O1412" s="14" t="s">
        <v>1</v>
      </c>
      <c r="P1412" s="14" t="s">
        <v>35</v>
      </c>
      <c r="Q1412" s="31">
        <v>9600</v>
      </c>
      <c r="R1412" s="31">
        <v>600</v>
      </c>
      <c r="S1412" s="30">
        <v>0.14682352900000001</v>
      </c>
      <c r="T1412" s="66">
        <f t="shared" si="189"/>
        <v>11.011764675</v>
      </c>
      <c r="U1412" s="66">
        <f t="shared" si="190"/>
        <v>0.22767650164809616</v>
      </c>
      <c r="V1412" s="38">
        <f t="shared" si="191"/>
        <v>0.36584782203280802</v>
      </c>
      <c r="W1412" s="54">
        <v>2.491752</v>
      </c>
      <c r="X1412" s="71" t="str">
        <f t="shared" si="197"/>
        <v>Q3 2024</v>
      </c>
      <c r="Y1412" s="21">
        <f t="shared" si="192"/>
        <v>3840</v>
      </c>
      <c r="Z1412" s="21">
        <f t="shared" si="193"/>
        <v>2160</v>
      </c>
      <c r="AA1412" s="57">
        <f t="shared" si="194"/>
        <v>1550681.3056379822</v>
      </c>
      <c r="AB1412" s="59">
        <f t="shared" si="195"/>
        <v>1.7777777777777777</v>
      </c>
      <c r="AC1412" s="61">
        <f t="shared" si="196"/>
        <v>1905</v>
      </c>
    </row>
    <row r="1413" spans="4:29">
      <c r="D1413" s="12">
        <v>1407</v>
      </c>
      <c r="E1413" s="36" t="s">
        <v>68</v>
      </c>
      <c r="F1413" s="16" t="s">
        <v>11</v>
      </c>
      <c r="G1413" s="14" t="s">
        <v>40</v>
      </c>
      <c r="H1413" s="13" t="s">
        <v>6</v>
      </c>
      <c r="I1413" s="13" t="s">
        <v>139</v>
      </c>
      <c r="J1413" s="13"/>
      <c r="K1413" s="13" t="s">
        <v>123</v>
      </c>
      <c r="L1413" s="14">
        <v>85</v>
      </c>
      <c r="M1413" s="14" t="s">
        <v>15</v>
      </c>
      <c r="N1413" s="31">
        <v>1000000</v>
      </c>
      <c r="O1413" s="14" t="s">
        <v>1</v>
      </c>
      <c r="P1413" s="14" t="s">
        <v>35</v>
      </c>
      <c r="Q1413" s="31">
        <v>16000</v>
      </c>
      <c r="R1413" s="31">
        <v>1000</v>
      </c>
      <c r="S1413" s="30">
        <v>0.16313725500000001</v>
      </c>
      <c r="T1413" s="66">
        <f t="shared" si="189"/>
        <v>13.866666675000001</v>
      </c>
      <c r="U1413" s="66">
        <f t="shared" si="190"/>
        <v>0.32493090963147275</v>
      </c>
      <c r="V1413" s="38">
        <f t="shared" si="191"/>
        <v>0.40649758142076003</v>
      </c>
      <c r="W1413" s="54">
        <v>2.491752</v>
      </c>
      <c r="X1413" s="71" t="str">
        <f t="shared" si="197"/>
        <v>Q3 2024</v>
      </c>
      <c r="Y1413" s="21">
        <f t="shared" si="192"/>
        <v>3840</v>
      </c>
      <c r="Z1413" s="21">
        <f t="shared" si="193"/>
        <v>2160</v>
      </c>
      <c r="AA1413" s="57">
        <f t="shared" si="194"/>
        <v>1991763.9881305636</v>
      </c>
      <c r="AB1413" s="59">
        <f t="shared" si="195"/>
        <v>1.7777777777777777</v>
      </c>
      <c r="AC1413" s="61">
        <f t="shared" si="196"/>
        <v>2159</v>
      </c>
    </row>
    <row r="1414" spans="4:29">
      <c r="D1414" s="12">
        <v>1408</v>
      </c>
      <c r="E1414" s="36" t="s">
        <v>68</v>
      </c>
      <c r="F1414" s="16" t="s">
        <v>11</v>
      </c>
      <c r="G1414" s="14" t="s">
        <v>40</v>
      </c>
      <c r="H1414" s="13" t="s">
        <v>6</v>
      </c>
      <c r="I1414" s="13" t="s">
        <v>139</v>
      </c>
      <c r="J1414" s="13"/>
      <c r="K1414" s="13" t="s">
        <v>123</v>
      </c>
      <c r="L1414" s="14">
        <v>86</v>
      </c>
      <c r="M1414" s="14" t="s">
        <v>15</v>
      </c>
      <c r="N1414" s="31">
        <v>1000000</v>
      </c>
      <c r="O1414" s="14" t="s">
        <v>1</v>
      </c>
      <c r="P1414" s="14" t="s">
        <v>35</v>
      </c>
      <c r="Q1414" s="31">
        <v>16000</v>
      </c>
      <c r="R1414" s="31">
        <v>1000</v>
      </c>
      <c r="S1414" s="30">
        <v>1.0457516E-2</v>
      </c>
      <c r="T1414" s="66">
        <f t="shared" si="189"/>
        <v>0.899346376</v>
      </c>
      <c r="U1414" s="66">
        <f t="shared" si="190"/>
        <v>2.1321878520863331E-2</v>
      </c>
      <c r="V1414" s="38">
        <f t="shared" si="191"/>
        <v>2.6057536408032E-2</v>
      </c>
      <c r="W1414" s="54">
        <v>2.491752</v>
      </c>
      <c r="X1414" s="71" t="str">
        <f t="shared" si="197"/>
        <v>Q3 2024</v>
      </c>
      <c r="Y1414" s="21">
        <f t="shared" si="192"/>
        <v>3840</v>
      </c>
      <c r="Z1414" s="21">
        <f t="shared" si="193"/>
        <v>2160</v>
      </c>
      <c r="AA1414" s="57">
        <f t="shared" si="194"/>
        <v>2038904.6998219588</v>
      </c>
      <c r="AB1414" s="59">
        <f t="shared" si="195"/>
        <v>1.7777777777777777</v>
      </c>
      <c r="AC1414" s="61">
        <f t="shared" si="196"/>
        <v>2184.4</v>
      </c>
    </row>
    <row r="1415" spans="4:29">
      <c r="D1415" s="12">
        <v>1409</v>
      </c>
      <c r="E1415" s="36" t="s">
        <v>68</v>
      </c>
      <c r="F1415" s="16" t="s">
        <v>11</v>
      </c>
      <c r="G1415" s="14" t="s">
        <v>40</v>
      </c>
      <c r="H1415" s="13" t="s">
        <v>6</v>
      </c>
      <c r="I1415" s="13" t="s">
        <v>139</v>
      </c>
      <c r="J1415" s="13"/>
      <c r="K1415" s="13" t="s">
        <v>123</v>
      </c>
      <c r="L1415" s="14">
        <v>98</v>
      </c>
      <c r="M1415" s="14" t="s">
        <v>15</v>
      </c>
      <c r="N1415" s="31">
        <v>1000000</v>
      </c>
      <c r="O1415" s="14" t="s">
        <v>1</v>
      </c>
      <c r="P1415" s="14" t="s">
        <v>35</v>
      </c>
      <c r="Q1415" s="31">
        <v>19200</v>
      </c>
      <c r="R1415" s="31">
        <v>1200</v>
      </c>
      <c r="S1415" s="30">
        <v>7.2784314000000003E-2</v>
      </c>
      <c r="T1415" s="66">
        <f t="shared" ref="T1415:T1478" si="198">L1415*S1415</f>
        <v>7.1328627720000002</v>
      </c>
      <c r="U1415" s="66">
        <f t="shared" ref="U1415:U1478" si="199">S1415*AA1415/10^6</f>
        <v>0.19270366252617041</v>
      </c>
      <c r="V1415" s="38">
        <f t="shared" ref="V1415:V1478" si="200">S1415*W1415</f>
        <v>0.181360459978128</v>
      </c>
      <c r="W1415" s="54">
        <v>2.491752</v>
      </c>
      <c r="X1415" s="71" t="str">
        <f t="shared" si="197"/>
        <v>Q3 2024</v>
      </c>
      <c r="Y1415" s="21">
        <f t="shared" ref="Y1415:Y1478" si="201">1*LEFT(M1415, FIND("x", M1415)-2)</f>
        <v>3840</v>
      </c>
      <c r="Z1415" s="21">
        <f t="shared" ref="Z1415:Z1478" si="202">1*RIGHT(M1415, LEN(M1415)-FIND("x", M1415)-1)</f>
        <v>2160</v>
      </c>
      <c r="AA1415" s="57">
        <f t="shared" ref="AA1415:AA1478" si="203">AC1415^2*AB1415/(1+AB1415^2)</f>
        <v>2647598.8016617205</v>
      </c>
      <c r="AB1415" s="59">
        <f t="shared" ref="AB1415:AB1478" si="204">Y1415/Z1415</f>
        <v>1.7777777777777777</v>
      </c>
      <c r="AC1415" s="61">
        <f t="shared" ref="AC1415:AC1478" si="205">L1415*25.4</f>
        <v>2489.1999999999998</v>
      </c>
    </row>
    <row r="1416" spans="4:29">
      <c r="D1416" s="12">
        <v>1410</v>
      </c>
      <c r="E1416" s="36" t="s">
        <v>68</v>
      </c>
      <c r="F1416" s="16" t="s">
        <v>11</v>
      </c>
      <c r="G1416" s="14" t="s">
        <v>40</v>
      </c>
      <c r="H1416" s="13" t="s">
        <v>6</v>
      </c>
      <c r="I1416" s="13" t="s">
        <v>139</v>
      </c>
      <c r="J1416" s="13"/>
      <c r="K1416" s="13" t="s">
        <v>123</v>
      </c>
      <c r="L1416" s="14">
        <v>100</v>
      </c>
      <c r="M1416" s="14" t="s">
        <v>15</v>
      </c>
      <c r="N1416" s="31">
        <v>1000000</v>
      </c>
      <c r="O1416" s="14" t="s">
        <v>1</v>
      </c>
      <c r="P1416" s="14" t="s">
        <v>35</v>
      </c>
      <c r="Q1416" s="31">
        <v>19200</v>
      </c>
      <c r="R1416" s="31">
        <v>1200</v>
      </c>
      <c r="S1416" s="30">
        <v>6.5254902000000004E-2</v>
      </c>
      <c r="T1416" s="66">
        <f t="shared" si="198"/>
        <v>6.5254902000000001</v>
      </c>
      <c r="U1416" s="66">
        <f t="shared" si="199"/>
        <v>0.1798925451246908</v>
      </c>
      <c r="V1416" s="38">
        <f t="shared" si="200"/>
        <v>0.16259903256830402</v>
      </c>
      <c r="W1416" s="54">
        <v>2.491752</v>
      </c>
      <c r="X1416" s="71" t="str">
        <f t="shared" ref="X1416:X1479" si="206">G1416&amp;" "&amp;F1416</f>
        <v>Q3 2024</v>
      </c>
      <c r="Y1416" s="21">
        <f t="shared" si="201"/>
        <v>3840</v>
      </c>
      <c r="Z1416" s="21">
        <f t="shared" si="202"/>
        <v>2160</v>
      </c>
      <c r="AA1416" s="57">
        <f t="shared" si="203"/>
        <v>2756766.765578635</v>
      </c>
      <c r="AB1416" s="59">
        <f t="shared" si="204"/>
        <v>1.7777777777777777</v>
      </c>
      <c r="AC1416" s="61">
        <f t="shared" si="205"/>
        <v>2540</v>
      </c>
    </row>
    <row r="1417" spans="4:29">
      <c r="D1417" s="12">
        <v>1411</v>
      </c>
      <c r="E1417" s="36" t="s">
        <v>68</v>
      </c>
      <c r="F1417" s="16" t="s">
        <v>11</v>
      </c>
      <c r="G1417" s="14" t="s">
        <v>40</v>
      </c>
      <c r="H1417" s="13" t="s">
        <v>6</v>
      </c>
      <c r="I1417" s="13" t="s">
        <v>48</v>
      </c>
      <c r="J1417" s="13" t="s">
        <v>215</v>
      </c>
      <c r="K1417" s="13" t="s">
        <v>123</v>
      </c>
      <c r="L1417" s="14">
        <v>50</v>
      </c>
      <c r="M1417" s="14" t="s">
        <v>15</v>
      </c>
      <c r="N1417" s="31">
        <v>400000</v>
      </c>
      <c r="O1417" s="14" t="s">
        <v>1</v>
      </c>
      <c r="P1417" s="14" t="s">
        <v>35</v>
      </c>
      <c r="Q1417" s="31">
        <v>1800</v>
      </c>
      <c r="R1417" s="31">
        <v>180</v>
      </c>
      <c r="S1417" s="30">
        <v>2.8000000000000001E-2</v>
      </c>
      <c r="T1417" s="66">
        <f t="shared" si="198"/>
        <v>1.4000000000000001</v>
      </c>
      <c r="U1417" s="66">
        <f t="shared" si="199"/>
        <v>1.9297367359050445E-2</v>
      </c>
      <c r="V1417" s="38">
        <f t="shared" si="200"/>
        <v>6.9769055999999996E-2</v>
      </c>
      <c r="W1417" s="54">
        <v>2.491752</v>
      </c>
      <c r="X1417" s="71" t="str">
        <f t="shared" si="206"/>
        <v>Q3 2024</v>
      </c>
      <c r="Y1417" s="21">
        <f t="shared" si="201"/>
        <v>3840</v>
      </c>
      <c r="Z1417" s="21">
        <f t="shared" si="202"/>
        <v>2160</v>
      </c>
      <c r="AA1417" s="57">
        <f t="shared" si="203"/>
        <v>689191.69139465876</v>
      </c>
      <c r="AB1417" s="59">
        <f t="shared" si="204"/>
        <v>1.7777777777777777</v>
      </c>
      <c r="AC1417" s="61">
        <f t="shared" si="205"/>
        <v>1270</v>
      </c>
    </row>
    <row r="1418" spans="4:29">
      <c r="D1418" s="12">
        <v>1412</v>
      </c>
      <c r="E1418" s="36" t="s">
        <v>68</v>
      </c>
      <c r="F1418" s="16" t="s">
        <v>11</v>
      </c>
      <c r="G1418" s="14" t="s">
        <v>40</v>
      </c>
      <c r="H1418" s="13" t="s">
        <v>6</v>
      </c>
      <c r="I1418" s="13" t="s">
        <v>48</v>
      </c>
      <c r="J1418" s="13" t="s">
        <v>215</v>
      </c>
      <c r="K1418" s="13" t="s">
        <v>123</v>
      </c>
      <c r="L1418" s="14">
        <v>55</v>
      </c>
      <c r="M1418" s="14" t="s">
        <v>15</v>
      </c>
      <c r="N1418" s="31">
        <v>400000</v>
      </c>
      <c r="O1418" s="14" t="s">
        <v>1</v>
      </c>
      <c r="P1418" s="14" t="s">
        <v>35</v>
      </c>
      <c r="Q1418" s="31">
        <v>2000</v>
      </c>
      <c r="R1418" s="31">
        <v>200</v>
      </c>
      <c r="S1418" s="30">
        <v>0.41098039200000003</v>
      </c>
      <c r="T1418" s="66">
        <f t="shared" si="198"/>
        <v>22.60392156</v>
      </c>
      <c r="U1418" s="66">
        <f t="shared" si="199"/>
        <v>0.34272556850594904</v>
      </c>
      <c r="V1418" s="38">
        <f t="shared" si="200"/>
        <v>1.0240612137267842</v>
      </c>
      <c r="W1418" s="54">
        <v>2.491752</v>
      </c>
      <c r="X1418" s="71" t="str">
        <f t="shared" si="206"/>
        <v>Q3 2024</v>
      </c>
      <c r="Y1418" s="21">
        <f t="shared" si="201"/>
        <v>3840</v>
      </c>
      <c r="Z1418" s="21">
        <f t="shared" si="202"/>
        <v>2160</v>
      </c>
      <c r="AA1418" s="57">
        <f t="shared" si="203"/>
        <v>833921.94658753707</v>
      </c>
      <c r="AB1418" s="59">
        <f t="shared" si="204"/>
        <v>1.7777777777777777</v>
      </c>
      <c r="AC1418" s="61">
        <f t="shared" si="205"/>
        <v>1397</v>
      </c>
    </row>
    <row r="1419" spans="4:29">
      <c r="D1419" s="12">
        <v>1413</v>
      </c>
      <c r="E1419" s="36" t="s">
        <v>68</v>
      </c>
      <c r="F1419" s="16" t="s">
        <v>11</v>
      </c>
      <c r="G1419" s="14" t="s">
        <v>40</v>
      </c>
      <c r="H1419" s="13" t="s">
        <v>6</v>
      </c>
      <c r="I1419" s="13" t="s">
        <v>48</v>
      </c>
      <c r="J1419" s="13"/>
      <c r="K1419" s="13" t="s">
        <v>123</v>
      </c>
      <c r="L1419" s="14">
        <v>85</v>
      </c>
      <c r="M1419" s="14" t="s">
        <v>52</v>
      </c>
      <c r="N1419" s="31">
        <v>400000</v>
      </c>
      <c r="O1419" s="14" t="s">
        <v>2</v>
      </c>
      <c r="P1419" s="14" t="s">
        <v>35</v>
      </c>
      <c r="Q1419" s="31">
        <v>21060</v>
      </c>
      <c r="R1419" s="31">
        <v>2340</v>
      </c>
      <c r="S1419" s="30">
        <v>8.2588239999999997E-3</v>
      </c>
      <c r="T1419" s="66">
        <f t="shared" si="198"/>
        <v>0.70200003999999994</v>
      </c>
      <c r="U1419" s="66">
        <f t="shared" si="199"/>
        <v>1.6449628227508412E-2</v>
      </c>
      <c r="V1419" s="38">
        <f t="shared" si="200"/>
        <v>2.0578941219647998E-2</v>
      </c>
      <c r="W1419" s="54">
        <v>2.491752</v>
      </c>
      <c r="X1419" s="71" t="str">
        <f t="shared" si="206"/>
        <v>Q3 2024</v>
      </c>
      <c r="Y1419" s="21">
        <f t="shared" si="201"/>
        <v>7680</v>
      </c>
      <c r="Z1419" s="21">
        <f t="shared" si="202"/>
        <v>4320</v>
      </c>
      <c r="AA1419" s="57">
        <f t="shared" si="203"/>
        <v>1991763.9881305636</v>
      </c>
      <c r="AB1419" s="59">
        <f t="shared" si="204"/>
        <v>1.7777777777777777</v>
      </c>
      <c r="AC1419" s="61">
        <f t="shared" si="205"/>
        <v>2159</v>
      </c>
    </row>
    <row r="1420" spans="4:29">
      <c r="D1420" s="12">
        <v>1414</v>
      </c>
      <c r="E1420" s="36" t="s">
        <v>68</v>
      </c>
      <c r="F1420" s="16" t="s">
        <v>11</v>
      </c>
      <c r="G1420" s="14" t="s">
        <v>40</v>
      </c>
      <c r="H1420" s="13" t="s">
        <v>6</v>
      </c>
      <c r="I1420" s="13" t="s">
        <v>48</v>
      </c>
      <c r="J1420" s="13"/>
      <c r="K1420" s="13" t="s">
        <v>123</v>
      </c>
      <c r="L1420" s="14">
        <v>98</v>
      </c>
      <c r="M1420" s="14" t="s">
        <v>15</v>
      </c>
      <c r="N1420" s="31"/>
      <c r="O1420" s="14" t="s">
        <v>1</v>
      </c>
      <c r="P1420" s="14" t="s">
        <v>35</v>
      </c>
      <c r="Q1420" s="31">
        <v>6480</v>
      </c>
      <c r="R1420" s="31">
        <v>1620</v>
      </c>
      <c r="S1420" s="30">
        <v>3.2188235000000003E-2</v>
      </c>
      <c r="T1420" s="66">
        <f t="shared" si="198"/>
        <v>3.15444703</v>
      </c>
      <c r="U1420" s="66">
        <f t="shared" si="199"/>
        <v>8.5221532413605861E-2</v>
      </c>
      <c r="V1420" s="38">
        <f t="shared" si="200"/>
        <v>8.0205098937720001E-2</v>
      </c>
      <c r="W1420" s="54">
        <v>2.491752</v>
      </c>
      <c r="X1420" s="71" t="str">
        <f t="shared" si="206"/>
        <v>Q3 2024</v>
      </c>
      <c r="Y1420" s="21">
        <f t="shared" si="201"/>
        <v>3840</v>
      </c>
      <c r="Z1420" s="21">
        <f t="shared" si="202"/>
        <v>2160</v>
      </c>
      <c r="AA1420" s="57">
        <f t="shared" si="203"/>
        <v>2647598.8016617205</v>
      </c>
      <c r="AB1420" s="59">
        <f t="shared" si="204"/>
        <v>1.7777777777777777</v>
      </c>
      <c r="AC1420" s="61">
        <f t="shared" si="205"/>
        <v>2489.1999999999998</v>
      </c>
    </row>
    <row r="1421" spans="4:29">
      <c r="D1421" s="12">
        <v>1415</v>
      </c>
      <c r="E1421" s="36" t="s">
        <v>68</v>
      </c>
      <c r="F1421" s="16" t="s">
        <v>11</v>
      </c>
      <c r="G1421" s="14" t="s">
        <v>40</v>
      </c>
      <c r="H1421" s="13" t="s">
        <v>6</v>
      </c>
      <c r="I1421" s="13" t="s">
        <v>48</v>
      </c>
      <c r="J1421" s="13"/>
      <c r="K1421" s="13" t="s">
        <v>123</v>
      </c>
      <c r="L1421" s="14">
        <v>100</v>
      </c>
      <c r="M1421" s="14" t="s">
        <v>15</v>
      </c>
      <c r="N1421" s="31"/>
      <c r="O1421" s="14" t="s">
        <v>1</v>
      </c>
      <c r="P1421" s="14" t="s">
        <v>35</v>
      </c>
      <c r="Q1421" s="31">
        <v>6480</v>
      </c>
      <c r="R1421" s="31">
        <v>1620</v>
      </c>
      <c r="S1421" s="30">
        <v>0.163482353</v>
      </c>
      <c r="T1421" s="66">
        <f t="shared" si="198"/>
        <v>16.348235299999999</v>
      </c>
      <c r="U1421" s="66">
        <f t="shared" si="199"/>
        <v>0.45068271750899463</v>
      </c>
      <c r="V1421" s="38">
        <f t="shared" si="200"/>
        <v>0.40735748005245598</v>
      </c>
      <c r="W1421" s="54">
        <v>2.491752</v>
      </c>
      <c r="X1421" s="71" t="str">
        <f t="shared" si="206"/>
        <v>Q3 2024</v>
      </c>
      <c r="Y1421" s="21">
        <f t="shared" si="201"/>
        <v>3840</v>
      </c>
      <c r="Z1421" s="21">
        <f t="shared" si="202"/>
        <v>2160</v>
      </c>
      <c r="AA1421" s="57">
        <f t="shared" si="203"/>
        <v>2756766.765578635</v>
      </c>
      <c r="AB1421" s="59">
        <f t="shared" si="204"/>
        <v>1.7777777777777777</v>
      </c>
      <c r="AC1421" s="61">
        <f t="shared" si="205"/>
        <v>2540</v>
      </c>
    </row>
    <row r="1422" spans="4:29">
      <c r="D1422" s="12">
        <v>1416</v>
      </c>
      <c r="E1422" s="36" t="s">
        <v>68</v>
      </c>
      <c r="F1422" s="16" t="s">
        <v>11</v>
      </c>
      <c r="G1422" s="14" t="s">
        <v>40</v>
      </c>
      <c r="H1422" s="13" t="s">
        <v>6</v>
      </c>
      <c r="I1422" s="13" t="s">
        <v>48</v>
      </c>
      <c r="J1422" s="13" t="s">
        <v>180</v>
      </c>
      <c r="K1422" s="13" t="s">
        <v>123</v>
      </c>
      <c r="L1422" s="14">
        <v>65</v>
      </c>
      <c r="M1422" s="14" t="s">
        <v>15</v>
      </c>
      <c r="N1422" s="31"/>
      <c r="O1422" s="14" t="s">
        <v>1</v>
      </c>
      <c r="P1422" s="14" t="s">
        <v>35</v>
      </c>
      <c r="Q1422" s="31">
        <v>6400</v>
      </c>
      <c r="R1422" s="31">
        <v>1600</v>
      </c>
      <c r="S1422" s="30">
        <v>1.327686275</v>
      </c>
      <c r="T1422" s="66">
        <f t="shared" si="198"/>
        <v>86.299607875000007</v>
      </c>
      <c r="U1422" s="66">
        <f t="shared" si="199"/>
        <v>1.5464012906697437</v>
      </c>
      <c r="V1422" s="38">
        <f t="shared" si="200"/>
        <v>3.3082649311038002</v>
      </c>
      <c r="W1422" s="54">
        <v>2.491752</v>
      </c>
      <c r="X1422" s="71" t="str">
        <f t="shared" si="206"/>
        <v>Q3 2024</v>
      </c>
      <c r="Y1422" s="21">
        <f t="shared" si="201"/>
        <v>3840</v>
      </c>
      <c r="Z1422" s="21">
        <f t="shared" si="202"/>
        <v>2160</v>
      </c>
      <c r="AA1422" s="57">
        <f t="shared" si="203"/>
        <v>1164733.9584569733</v>
      </c>
      <c r="AB1422" s="59">
        <f t="shared" si="204"/>
        <v>1.7777777777777777</v>
      </c>
      <c r="AC1422" s="61">
        <f t="shared" si="205"/>
        <v>1651</v>
      </c>
    </row>
    <row r="1423" spans="4:29">
      <c r="D1423" s="12">
        <v>1417</v>
      </c>
      <c r="E1423" s="36" t="s">
        <v>68</v>
      </c>
      <c r="F1423" s="16" t="s">
        <v>11</v>
      </c>
      <c r="G1423" s="14" t="s">
        <v>40</v>
      </c>
      <c r="H1423" s="13" t="s">
        <v>6</v>
      </c>
      <c r="I1423" s="13" t="s">
        <v>48</v>
      </c>
      <c r="J1423" s="13" t="s">
        <v>179</v>
      </c>
      <c r="K1423" s="13" t="s">
        <v>123</v>
      </c>
      <c r="L1423" s="14">
        <v>75</v>
      </c>
      <c r="M1423" s="14" t="s">
        <v>15</v>
      </c>
      <c r="N1423" s="31"/>
      <c r="O1423" s="14" t="s">
        <v>1</v>
      </c>
      <c r="P1423" s="14" t="s">
        <v>35</v>
      </c>
      <c r="Q1423" s="31">
        <v>8000</v>
      </c>
      <c r="R1423" s="31">
        <v>2000</v>
      </c>
      <c r="S1423" s="30">
        <v>1.2977777779999999</v>
      </c>
      <c r="T1423" s="66">
        <f t="shared" si="198"/>
        <v>97.33333334999999</v>
      </c>
      <c r="U1423" s="66">
        <f t="shared" si="199"/>
        <v>2.0124397392169993</v>
      </c>
      <c r="V1423" s="38">
        <f t="shared" si="200"/>
        <v>3.2337403738870556</v>
      </c>
      <c r="W1423" s="54">
        <v>2.491752</v>
      </c>
      <c r="X1423" s="71" t="str">
        <f t="shared" si="206"/>
        <v>Q3 2024</v>
      </c>
      <c r="Y1423" s="21">
        <f t="shared" si="201"/>
        <v>3840</v>
      </c>
      <c r="Z1423" s="21">
        <f t="shared" si="202"/>
        <v>2160</v>
      </c>
      <c r="AA1423" s="57">
        <f t="shared" si="203"/>
        <v>1550681.3056379822</v>
      </c>
      <c r="AB1423" s="59">
        <f t="shared" si="204"/>
        <v>1.7777777777777777</v>
      </c>
      <c r="AC1423" s="61">
        <f t="shared" si="205"/>
        <v>1905</v>
      </c>
    </row>
    <row r="1424" spans="4:29">
      <c r="D1424" s="12">
        <v>1418</v>
      </c>
      <c r="E1424" s="36" t="s">
        <v>68</v>
      </c>
      <c r="F1424" s="16" t="s">
        <v>11</v>
      </c>
      <c r="G1424" s="14" t="s">
        <v>40</v>
      </c>
      <c r="H1424" s="13" t="s">
        <v>6</v>
      </c>
      <c r="I1424" s="13" t="s">
        <v>48</v>
      </c>
      <c r="J1424" s="13" t="s">
        <v>178</v>
      </c>
      <c r="K1424" s="13" t="s">
        <v>123</v>
      </c>
      <c r="L1424" s="14">
        <v>85</v>
      </c>
      <c r="M1424" s="14" t="s">
        <v>15</v>
      </c>
      <c r="N1424" s="31"/>
      <c r="O1424" s="14" t="s">
        <v>1</v>
      </c>
      <c r="P1424" s="14" t="s">
        <v>35</v>
      </c>
      <c r="Q1424" s="31">
        <v>9600</v>
      </c>
      <c r="R1424" s="31">
        <v>2400</v>
      </c>
      <c r="S1424" s="30">
        <v>1.071686275</v>
      </c>
      <c r="T1424" s="66">
        <f t="shared" si="198"/>
        <v>91.093333375</v>
      </c>
      <c r="U1424" s="66">
        <f t="shared" si="199"/>
        <v>2.1345461291187879</v>
      </c>
      <c r="V1424" s="38">
        <f t="shared" si="200"/>
        <v>2.6703764191038002</v>
      </c>
      <c r="W1424" s="54">
        <v>2.491752</v>
      </c>
      <c r="X1424" s="71" t="str">
        <f t="shared" si="206"/>
        <v>Q3 2024</v>
      </c>
      <c r="Y1424" s="21">
        <f t="shared" si="201"/>
        <v>3840</v>
      </c>
      <c r="Z1424" s="21">
        <f t="shared" si="202"/>
        <v>2160</v>
      </c>
      <c r="AA1424" s="57">
        <f t="shared" si="203"/>
        <v>1991763.9881305636</v>
      </c>
      <c r="AB1424" s="59">
        <f t="shared" si="204"/>
        <v>1.7777777777777777</v>
      </c>
      <c r="AC1424" s="61">
        <f t="shared" si="205"/>
        <v>2159</v>
      </c>
    </row>
    <row r="1425" spans="4:29">
      <c r="D1425" s="12">
        <v>1419</v>
      </c>
      <c r="E1425" s="36" t="s">
        <v>68</v>
      </c>
      <c r="F1425" s="16" t="s">
        <v>11</v>
      </c>
      <c r="G1425" s="14" t="s">
        <v>40</v>
      </c>
      <c r="H1425" s="13" t="s">
        <v>6</v>
      </c>
      <c r="I1425" s="13" t="s">
        <v>108</v>
      </c>
      <c r="J1425" s="13" t="s">
        <v>176</v>
      </c>
      <c r="K1425" s="13" t="s">
        <v>123</v>
      </c>
      <c r="L1425" s="14">
        <v>55</v>
      </c>
      <c r="M1425" s="14" t="s">
        <v>15</v>
      </c>
      <c r="N1425" s="31"/>
      <c r="O1425" s="14" t="s">
        <v>2</v>
      </c>
      <c r="P1425" s="14" t="s">
        <v>35</v>
      </c>
      <c r="Q1425" s="31">
        <v>8000</v>
      </c>
      <c r="R1425" s="31">
        <v>2000</v>
      </c>
      <c r="S1425" s="30">
        <v>2.7189542000000001E-2</v>
      </c>
      <c r="T1425" s="66">
        <f t="shared" si="198"/>
        <v>1.49542481</v>
      </c>
      <c r="U1425" s="66">
        <f t="shared" si="199"/>
        <v>2.2673955791463595E-2</v>
      </c>
      <c r="V1425" s="38">
        <f t="shared" si="200"/>
        <v>6.7749595657583997E-2</v>
      </c>
      <c r="W1425" s="54">
        <v>2.491752</v>
      </c>
      <c r="X1425" s="71" t="str">
        <f t="shared" si="206"/>
        <v>Q3 2024</v>
      </c>
      <c r="Y1425" s="21">
        <f t="shared" si="201"/>
        <v>3840</v>
      </c>
      <c r="Z1425" s="21">
        <f t="shared" si="202"/>
        <v>2160</v>
      </c>
      <c r="AA1425" s="57">
        <f t="shared" si="203"/>
        <v>833921.94658753707</v>
      </c>
      <c r="AB1425" s="59">
        <f t="shared" si="204"/>
        <v>1.7777777777777777</v>
      </c>
      <c r="AC1425" s="61">
        <f t="shared" si="205"/>
        <v>1397</v>
      </c>
    </row>
    <row r="1426" spans="4:29">
      <c r="D1426" s="12">
        <v>1420</v>
      </c>
      <c r="E1426" s="36" t="s">
        <v>68</v>
      </c>
      <c r="F1426" s="16" t="s">
        <v>11</v>
      </c>
      <c r="G1426" s="14" t="s">
        <v>40</v>
      </c>
      <c r="H1426" s="13" t="s">
        <v>6</v>
      </c>
      <c r="I1426" s="13" t="s">
        <v>108</v>
      </c>
      <c r="J1426" s="13" t="s">
        <v>191</v>
      </c>
      <c r="K1426" s="13" t="s">
        <v>123</v>
      </c>
      <c r="L1426" s="14">
        <v>60</v>
      </c>
      <c r="M1426" s="14" t="s">
        <v>15</v>
      </c>
      <c r="N1426" s="31"/>
      <c r="O1426" s="14" t="s">
        <v>2</v>
      </c>
      <c r="P1426" s="14" t="s">
        <v>35</v>
      </c>
      <c r="Q1426" s="31">
        <v>8000</v>
      </c>
      <c r="R1426" s="31">
        <v>2000</v>
      </c>
      <c r="S1426" s="30">
        <v>1.0875819999999999E-3</v>
      </c>
      <c r="T1426" s="66">
        <f t="shared" si="198"/>
        <v>6.5254919999999994E-2</v>
      </c>
      <c r="U1426" s="66">
        <f t="shared" si="199"/>
        <v>1.0793555684789553E-3</v>
      </c>
      <c r="V1426" s="38">
        <f t="shared" si="200"/>
        <v>2.7099846236639997E-3</v>
      </c>
      <c r="W1426" s="54">
        <v>2.491752</v>
      </c>
      <c r="X1426" s="71" t="str">
        <f t="shared" si="206"/>
        <v>Q3 2024</v>
      </c>
      <c r="Y1426" s="21">
        <f t="shared" si="201"/>
        <v>3840</v>
      </c>
      <c r="Z1426" s="21">
        <f t="shared" si="202"/>
        <v>2160</v>
      </c>
      <c r="AA1426" s="57">
        <f t="shared" si="203"/>
        <v>992436.03560830862</v>
      </c>
      <c r="AB1426" s="59">
        <f t="shared" si="204"/>
        <v>1.7777777777777777</v>
      </c>
      <c r="AC1426" s="61">
        <f t="shared" si="205"/>
        <v>1524</v>
      </c>
    </row>
    <row r="1427" spans="4:29">
      <c r="D1427" s="12">
        <v>1421</v>
      </c>
      <c r="E1427" s="36" t="s">
        <v>68</v>
      </c>
      <c r="F1427" s="16" t="s">
        <v>11</v>
      </c>
      <c r="G1427" s="14" t="s">
        <v>40</v>
      </c>
      <c r="H1427" s="13" t="s">
        <v>6</v>
      </c>
      <c r="I1427" s="13" t="s">
        <v>108</v>
      </c>
      <c r="J1427" s="13" t="s">
        <v>177</v>
      </c>
      <c r="K1427" s="13" t="s">
        <v>123</v>
      </c>
      <c r="L1427" s="14">
        <v>65</v>
      </c>
      <c r="M1427" s="14" t="s">
        <v>15</v>
      </c>
      <c r="N1427" s="31"/>
      <c r="O1427" s="14" t="s">
        <v>2</v>
      </c>
      <c r="P1427" s="14" t="s">
        <v>35</v>
      </c>
      <c r="Q1427" s="31">
        <v>8000</v>
      </c>
      <c r="R1427" s="31">
        <v>2000</v>
      </c>
      <c r="S1427" s="30">
        <v>1.2956863000000001E-2</v>
      </c>
      <c r="T1427" s="66">
        <f t="shared" si="198"/>
        <v>0.84219609500000003</v>
      </c>
      <c r="U1427" s="66">
        <f t="shared" si="199"/>
        <v>1.5091298331174697E-2</v>
      </c>
      <c r="V1427" s="38">
        <f t="shared" si="200"/>
        <v>3.2285289293975998E-2</v>
      </c>
      <c r="W1427" s="54">
        <v>2.491752</v>
      </c>
      <c r="X1427" s="71" t="str">
        <f t="shared" si="206"/>
        <v>Q3 2024</v>
      </c>
      <c r="Y1427" s="21">
        <f t="shared" si="201"/>
        <v>3840</v>
      </c>
      <c r="Z1427" s="21">
        <f t="shared" si="202"/>
        <v>2160</v>
      </c>
      <c r="AA1427" s="57">
        <f t="shared" si="203"/>
        <v>1164733.9584569733</v>
      </c>
      <c r="AB1427" s="59">
        <f t="shared" si="204"/>
        <v>1.7777777777777777</v>
      </c>
      <c r="AC1427" s="61">
        <f t="shared" si="205"/>
        <v>1651</v>
      </c>
    </row>
    <row r="1428" spans="4:29">
      <c r="D1428" s="12">
        <v>1422</v>
      </c>
      <c r="E1428" s="36" t="s">
        <v>68</v>
      </c>
      <c r="F1428" s="16" t="s">
        <v>11</v>
      </c>
      <c r="G1428" s="14" t="s">
        <v>40</v>
      </c>
      <c r="H1428" s="13" t="s">
        <v>6</v>
      </c>
      <c r="I1428" s="13" t="s">
        <v>108</v>
      </c>
      <c r="J1428" s="13" t="s">
        <v>190</v>
      </c>
      <c r="K1428" s="13" t="s">
        <v>123</v>
      </c>
      <c r="L1428" s="14">
        <v>70</v>
      </c>
      <c r="M1428" s="14" t="s">
        <v>15</v>
      </c>
      <c r="N1428" s="31"/>
      <c r="O1428" s="14" t="s">
        <v>2</v>
      </c>
      <c r="P1428" s="14" t="s">
        <v>35</v>
      </c>
      <c r="Q1428" s="31">
        <v>8000</v>
      </c>
      <c r="R1428" s="31">
        <v>2000</v>
      </c>
      <c r="S1428" s="30">
        <v>1.76732E-3</v>
      </c>
      <c r="T1428" s="66">
        <f t="shared" si="198"/>
        <v>0.1237124</v>
      </c>
      <c r="U1428" s="66">
        <f t="shared" si="199"/>
        <v>2.3873236296697918E-3</v>
      </c>
      <c r="V1428" s="38">
        <f t="shared" si="200"/>
        <v>4.4037231446399996E-3</v>
      </c>
      <c r="W1428" s="54">
        <v>2.491752</v>
      </c>
      <c r="X1428" s="71" t="str">
        <f t="shared" si="206"/>
        <v>Q3 2024</v>
      </c>
      <c r="Y1428" s="21">
        <f t="shared" si="201"/>
        <v>3840</v>
      </c>
      <c r="Z1428" s="21">
        <f t="shared" si="202"/>
        <v>2160</v>
      </c>
      <c r="AA1428" s="57">
        <f t="shared" si="203"/>
        <v>1350815.715133531</v>
      </c>
      <c r="AB1428" s="59">
        <f t="shared" si="204"/>
        <v>1.7777777777777777</v>
      </c>
      <c r="AC1428" s="61">
        <f t="shared" si="205"/>
        <v>1778</v>
      </c>
    </row>
    <row r="1429" spans="4:29">
      <c r="D1429" s="12">
        <v>1423</v>
      </c>
      <c r="E1429" s="36" t="s">
        <v>68</v>
      </c>
      <c r="F1429" s="16" t="s">
        <v>11</v>
      </c>
      <c r="G1429" s="14" t="s">
        <v>40</v>
      </c>
      <c r="H1429" s="13" t="s">
        <v>6</v>
      </c>
      <c r="I1429" s="13" t="s">
        <v>108</v>
      </c>
      <c r="J1429" s="13" t="s">
        <v>181</v>
      </c>
      <c r="K1429" s="13" t="s">
        <v>123</v>
      </c>
      <c r="L1429" s="14">
        <v>75</v>
      </c>
      <c r="M1429" s="14" t="s">
        <v>15</v>
      </c>
      <c r="N1429" s="31"/>
      <c r="O1429" s="14" t="s">
        <v>2</v>
      </c>
      <c r="P1429" s="14" t="s">
        <v>35</v>
      </c>
      <c r="Q1429" s="31">
        <v>8000</v>
      </c>
      <c r="R1429" s="31">
        <v>2000</v>
      </c>
      <c r="S1429" s="30">
        <v>5.7098039999999997E-3</v>
      </c>
      <c r="T1429" s="66">
        <f t="shared" si="198"/>
        <v>0.42823529999999999</v>
      </c>
      <c r="U1429" s="66">
        <f t="shared" si="199"/>
        <v>8.8540863216569725E-3</v>
      </c>
      <c r="V1429" s="38">
        <f t="shared" si="200"/>
        <v>1.4227415536608E-2</v>
      </c>
      <c r="W1429" s="54">
        <v>2.491752</v>
      </c>
      <c r="X1429" s="71" t="str">
        <f t="shared" si="206"/>
        <v>Q3 2024</v>
      </c>
      <c r="Y1429" s="21">
        <f t="shared" si="201"/>
        <v>3840</v>
      </c>
      <c r="Z1429" s="21">
        <f t="shared" si="202"/>
        <v>2160</v>
      </c>
      <c r="AA1429" s="57">
        <f t="shared" si="203"/>
        <v>1550681.3056379822</v>
      </c>
      <c r="AB1429" s="59">
        <f t="shared" si="204"/>
        <v>1.7777777777777777</v>
      </c>
      <c r="AC1429" s="61">
        <f t="shared" si="205"/>
        <v>1905</v>
      </c>
    </row>
    <row r="1430" spans="4:29">
      <c r="D1430" s="12">
        <v>1424</v>
      </c>
      <c r="E1430" s="36" t="s">
        <v>68</v>
      </c>
      <c r="F1430" s="16" t="s">
        <v>11</v>
      </c>
      <c r="G1430" s="14" t="s">
        <v>40</v>
      </c>
      <c r="H1430" s="13" t="s">
        <v>6</v>
      </c>
      <c r="I1430" s="13" t="s">
        <v>108</v>
      </c>
      <c r="J1430" s="13" t="s">
        <v>175</v>
      </c>
      <c r="K1430" s="13" t="s">
        <v>123</v>
      </c>
      <c r="L1430" s="14">
        <v>65</v>
      </c>
      <c r="M1430" s="14" t="s">
        <v>52</v>
      </c>
      <c r="N1430" s="31">
        <v>1000000</v>
      </c>
      <c r="O1430" s="14" t="s">
        <v>2</v>
      </c>
      <c r="P1430" s="14" t="s">
        <v>35</v>
      </c>
      <c r="Q1430" s="31">
        <v>12096</v>
      </c>
      <c r="R1430" s="31">
        <v>1344</v>
      </c>
      <c r="S1430" s="30">
        <v>1.5812E-5</v>
      </c>
      <c r="T1430" s="66">
        <f t="shared" si="198"/>
        <v>1.0277800000000001E-3</v>
      </c>
      <c r="U1430" s="66">
        <f t="shared" si="199"/>
        <v>1.8416773351121661E-5</v>
      </c>
      <c r="V1430" s="38">
        <f t="shared" si="200"/>
        <v>3.9399582624000003E-5</v>
      </c>
      <c r="W1430" s="54">
        <v>2.491752</v>
      </c>
      <c r="X1430" s="71" t="str">
        <f t="shared" si="206"/>
        <v>Q3 2024</v>
      </c>
      <c r="Y1430" s="21">
        <f t="shared" si="201"/>
        <v>7680</v>
      </c>
      <c r="Z1430" s="21">
        <f t="shared" si="202"/>
        <v>4320</v>
      </c>
      <c r="AA1430" s="57">
        <f t="shared" si="203"/>
        <v>1164733.9584569733</v>
      </c>
      <c r="AB1430" s="59">
        <f t="shared" si="204"/>
        <v>1.7777777777777777</v>
      </c>
      <c r="AC1430" s="61">
        <f t="shared" si="205"/>
        <v>1651</v>
      </c>
    </row>
    <row r="1431" spans="4:29">
      <c r="D1431" s="12">
        <v>1425</v>
      </c>
      <c r="E1431" s="36" t="s">
        <v>68</v>
      </c>
      <c r="F1431" s="16" t="s">
        <v>11</v>
      </c>
      <c r="G1431" s="14" t="s">
        <v>40</v>
      </c>
      <c r="H1431" s="13" t="s">
        <v>6</v>
      </c>
      <c r="I1431" s="13" t="s">
        <v>108</v>
      </c>
      <c r="J1431" s="13" t="s">
        <v>175</v>
      </c>
      <c r="K1431" s="13" t="s">
        <v>123</v>
      </c>
      <c r="L1431" s="14">
        <v>85</v>
      </c>
      <c r="M1431" s="14" t="s">
        <v>52</v>
      </c>
      <c r="N1431" s="31">
        <v>1000000</v>
      </c>
      <c r="O1431" s="14" t="s">
        <v>2</v>
      </c>
      <c r="P1431" s="14" t="s">
        <v>35</v>
      </c>
      <c r="Q1431" s="31">
        <v>21060</v>
      </c>
      <c r="R1431" s="31">
        <v>2340</v>
      </c>
      <c r="S1431" s="30">
        <v>2.7529E-5</v>
      </c>
      <c r="T1431" s="66">
        <f t="shared" si="198"/>
        <v>2.3399649999999998E-3</v>
      </c>
      <c r="U1431" s="66">
        <f t="shared" si="199"/>
        <v>5.4831270829246288E-5</v>
      </c>
      <c r="V1431" s="38">
        <f t="shared" si="200"/>
        <v>6.8595440807999995E-5</v>
      </c>
      <c r="W1431" s="54">
        <v>2.491752</v>
      </c>
      <c r="X1431" s="71" t="str">
        <f t="shared" si="206"/>
        <v>Q3 2024</v>
      </c>
      <c r="Y1431" s="21">
        <f t="shared" si="201"/>
        <v>7680</v>
      </c>
      <c r="Z1431" s="21">
        <f t="shared" si="202"/>
        <v>4320</v>
      </c>
      <c r="AA1431" s="57">
        <f t="shared" si="203"/>
        <v>1991763.9881305636</v>
      </c>
      <c r="AB1431" s="59">
        <f t="shared" si="204"/>
        <v>1.7777777777777777</v>
      </c>
      <c r="AC1431" s="61">
        <f t="shared" si="205"/>
        <v>2159</v>
      </c>
    </row>
    <row r="1432" spans="4:29">
      <c r="D1432" s="12">
        <v>1426</v>
      </c>
      <c r="E1432" s="36" t="s">
        <v>68</v>
      </c>
      <c r="F1432" s="16" t="s">
        <v>11</v>
      </c>
      <c r="G1432" s="14" t="s">
        <v>40</v>
      </c>
      <c r="H1432" s="13" t="s">
        <v>6</v>
      </c>
      <c r="I1432" s="13" t="s">
        <v>93</v>
      </c>
      <c r="J1432" s="13" t="s">
        <v>289</v>
      </c>
      <c r="K1432" s="13"/>
      <c r="L1432" s="14">
        <v>65</v>
      </c>
      <c r="M1432" s="14" t="s">
        <v>15</v>
      </c>
      <c r="N1432" s="31">
        <v>1000000</v>
      </c>
      <c r="O1432" s="14" t="s">
        <v>2</v>
      </c>
      <c r="P1432" s="14" t="s">
        <v>35</v>
      </c>
      <c r="Q1432" s="31">
        <v>37440</v>
      </c>
      <c r="R1432" s="31">
        <v>2340</v>
      </c>
      <c r="S1432" s="30">
        <v>9.7882349999999993E-3</v>
      </c>
      <c r="T1432" s="66">
        <f t="shared" si="198"/>
        <v>0.63623527499999999</v>
      </c>
      <c r="U1432" s="66">
        <f t="shared" si="199"/>
        <v>1.1400689697857092E-2</v>
      </c>
      <c r="V1432" s="38">
        <f t="shared" si="200"/>
        <v>2.4389854137719998E-2</v>
      </c>
      <c r="W1432" s="54">
        <v>2.491752</v>
      </c>
      <c r="X1432" s="71" t="str">
        <f t="shared" si="206"/>
        <v>Q3 2024</v>
      </c>
      <c r="Y1432" s="21">
        <f t="shared" si="201"/>
        <v>3840</v>
      </c>
      <c r="Z1432" s="21">
        <f t="shared" si="202"/>
        <v>2160</v>
      </c>
      <c r="AA1432" s="57">
        <f t="shared" si="203"/>
        <v>1164733.9584569733</v>
      </c>
      <c r="AB1432" s="59">
        <f t="shared" si="204"/>
        <v>1.7777777777777777</v>
      </c>
      <c r="AC1432" s="61">
        <f t="shared" si="205"/>
        <v>1651</v>
      </c>
    </row>
    <row r="1433" spans="4:29">
      <c r="D1433" s="12">
        <v>1427</v>
      </c>
      <c r="E1433" s="36" t="s">
        <v>68</v>
      </c>
      <c r="F1433" s="16" t="s">
        <v>11</v>
      </c>
      <c r="G1433" s="14" t="s">
        <v>40</v>
      </c>
      <c r="H1433" s="13" t="s">
        <v>6</v>
      </c>
      <c r="I1433" s="13" t="s">
        <v>93</v>
      </c>
      <c r="J1433" s="13" t="s">
        <v>290</v>
      </c>
      <c r="K1433" s="13" t="s">
        <v>95</v>
      </c>
      <c r="L1433" s="14">
        <v>65</v>
      </c>
      <c r="M1433" s="14" t="s">
        <v>15</v>
      </c>
      <c r="N1433" s="31">
        <v>1000000</v>
      </c>
      <c r="O1433" s="14" t="s">
        <v>1</v>
      </c>
      <c r="P1433" s="14" t="s">
        <v>35</v>
      </c>
      <c r="Q1433" s="31">
        <v>3696</v>
      </c>
      <c r="R1433" s="31">
        <v>231</v>
      </c>
      <c r="S1433" s="30">
        <v>4.5898039000000002E-2</v>
      </c>
      <c r="T1433" s="66">
        <f t="shared" si="198"/>
        <v>2.983372535</v>
      </c>
      <c r="U1433" s="66">
        <f t="shared" si="199"/>
        <v>5.3459004649882541E-2</v>
      </c>
      <c r="V1433" s="38">
        <f t="shared" si="200"/>
        <v>0.114366530474328</v>
      </c>
      <c r="W1433" s="54">
        <v>2.491752</v>
      </c>
      <c r="X1433" s="71" t="str">
        <f t="shared" si="206"/>
        <v>Q3 2024</v>
      </c>
      <c r="Y1433" s="21">
        <f t="shared" si="201"/>
        <v>3840</v>
      </c>
      <c r="Z1433" s="21">
        <f t="shared" si="202"/>
        <v>2160</v>
      </c>
      <c r="AA1433" s="57">
        <f t="shared" si="203"/>
        <v>1164733.9584569733</v>
      </c>
      <c r="AB1433" s="59">
        <f t="shared" si="204"/>
        <v>1.7777777777777777</v>
      </c>
      <c r="AC1433" s="61">
        <f t="shared" si="205"/>
        <v>1651</v>
      </c>
    </row>
    <row r="1434" spans="4:29">
      <c r="D1434" s="12">
        <v>1428</v>
      </c>
      <c r="E1434" s="36" t="s">
        <v>68</v>
      </c>
      <c r="F1434" s="16" t="s">
        <v>11</v>
      </c>
      <c r="G1434" s="14" t="s">
        <v>40</v>
      </c>
      <c r="H1434" s="13" t="s">
        <v>6</v>
      </c>
      <c r="I1434" s="13" t="s">
        <v>93</v>
      </c>
      <c r="J1434" s="13" t="s">
        <v>290</v>
      </c>
      <c r="K1434" s="13" t="s">
        <v>95</v>
      </c>
      <c r="L1434" s="14">
        <v>75</v>
      </c>
      <c r="M1434" s="14" t="s">
        <v>15</v>
      </c>
      <c r="N1434" s="31">
        <v>1000000</v>
      </c>
      <c r="O1434" s="14" t="s">
        <v>1</v>
      </c>
      <c r="P1434" s="14" t="s">
        <v>35</v>
      </c>
      <c r="Q1434" s="31">
        <v>4992</v>
      </c>
      <c r="R1434" s="31">
        <v>312</v>
      </c>
      <c r="S1434" s="30">
        <v>2.6101961E-2</v>
      </c>
      <c r="T1434" s="66">
        <f t="shared" si="198"/>
        <v>1.9576470749999999</v>
      </c>
      <c r="U1434" s="66">
        <f t="shared" si="199"/>
        <v>4.0475822963191688E-2</v>
      </c>
      <c r="V1434" s="38">
        <f t="shared" si="200"/>
        <v>6.5039613525672002E-2</v>
      </c>
      <c r="W1434" s="54">
        <v>2.491752</v>
      </c>
      <c r="X1434" s="71" t="str">
        <f t="shared" si="206"/>
        <v>Q3 2024</v>
      </c>
      <c r="Y1434" s="21">
        <f t="shared" si="201"/>
        <v>3840</v>
      </c>
      <c r="Z1434" s="21">
        <f t="shared" si="202"/>
        <v>2160</v>
      </c>
      <c r="AA1434" s="57">
        <f t="shared" si="203"/>
        <v>1550681.3056379822</v>
      </c>
      <c r="AB1434" s="59">
        <f t="shared" si="204"/>
        <v>1.7777777777777777</v>
      </c>
      <c r="AC1434" s="61">
        <f t="shared" si="205"/>
        <v>1905</v>
      </c>
    </row>
    <row r="1435" spans="4:29">
      <c r="D1435" s="12">
        <v>1429</v>
      </c>
      <c r="E1435" s="36" t="s">
        <v>68</v>
      </c>
      <c r="F1435" s="16" t="s">
        <v>11</v>
      </c>
      <c r="G1435" s="14" t="s">
        <v>40</v>
      </c>
      <c r="H1435" s="13" t="s">
        <v>6</v>
      </c>
      <c r="I1435" s="13" t="s">
        <v>93</v>
      </c>
      <c r="J1435" s="13" t="s">
        <v>290</v>
      </c>
      <c r="K1435" s="13" t="s">
        <v>95</v>
      </c>
      <c r="L1435" s="14">
        <v>98</v>
      </c>
      <c r="M1435" s="14" t="s">
        <v>15</v>
      </c>
      <c r="N1435" s="31">
        <v>1000000</v>
      </c>
      <c r="O1435" s="14" t="s">
        <v>1</v>
      </c>
      <c r="P1435" s="14" t="s">
        <v>35</v>
      </c>
      <c r="Q1435" s="31">
        <v>16080</v>
      </c>
      <c r="R1435" s="31">
        <v>1005</v>
      </c>
      <c r="S1435" s="30">
        <v>1.2611765E-2</v>
      </c>
      <c r="T1435" s="66">
        <f t="shared" si="198"/>
        <v>1.23595297</v>
      </c>
      <c r="U1435" s="66">
        <f t="shared" si="199"/>
        <v>3.3390893900839227E-2</v>
      </c>
      <c r="V1435" s="38">
        <f t="shared" si="200"/>
        <v>3.1425390662279999E-2</v>
      </c>
      <c r="W1435" s="54">
        <v>2.491752</v>
      </c>
      <c r="X1435" s="71" t="str">
        <f t="shared" si="206"/>
        <v>Q3 2024</v>
      </c>
      <c r="Y1435" s="21">
        <f t="shared" si="201"/>
        <v>3840</v>
      </c>
      <c r="Z1435" s="21">
        <f t="shared" si="202"/>
        <v>2160</v>
      </c>
      <c r="AA1435" s="57">
        <f t="shared" si="203"/>
        <v>2647598.8016617205</v>
      </c>
      <c r="AB1435" s="59">
        <f t="shared" si="204"/>
        <v>1.7777777777777777</v>
      </c>
      <c r="AC1435" s="61">
        <f t="shared" si="205"/>
        <v>2489.1999999999998</v>
      </c>
    </row>
    <row r="1436" spans="4:29">
      <c r="D1436" s="12">
        <v>1430</v>
      </c>
      <c r="E1436" s="36" t="s">
        <v>68</v>
      </c>
      <c r="F1436" s="16" t="s">
        <v>11</v>
      </c>
      <c r="G1436" s="14" t="s">
        <v>40</v>
      </c>
      <c r="H1436" s="13" t="s">
        <v>6</v>
      </c>
      <c r="I1436" s="13" t="s">
        <v>202</v>
      </c>
      <c r="J1436" s="13" t="s">
        <v>292</v>
      </c>
      <c r="K1436" s="13"/>
      <c r="L1436" s="14">
        <v>65</v>
      </c>
      <c r="M1436" s="14" t="s">
        <v>15</v>
      </c>
      <c r="N1436" s="31"/>
      <c r="O1436" s="14" t="s">
        <v>1</v>
      </c>
      <c r="P1436" s="14" t="s">
        <v>35</v>
      </c>
      <c r="Q1436" s="31">
        <v>4000</v>
      </c>
      <c r="R1436" s="31">
        <v>1000</v>
      </c>
      <c r="S1436" s="30">
        <v>6.2745099999999996E-3</v>
      </c>
      <c r="T1436" s="66">
        <f t="shared" si="198"/>
        <v>0.40784314999999999</v>
      </c>
      <c r="U1436" s="66">
        <f t="shared" si="199"/>
        <v>7.3081348696778636E-3</v>
      </c>
      <c r="V1436" s="38">
        <f t="shared" si="200"/>
        <v>1.5634522841519997E-2</v>
      </c>
      <c r="W1436" s="54">
        <v>2.491752</v>
      </c>
      <c r="X1436" s="71" t="str">
        <f t="shared" si="206"/>
        <v>Q3 2024</v>
      </c>
      <c r="Y1436" s="21">
        <f t="shared" si="201"/>
        <v>3840</v>
      </c>
      <c r="Z1436" s="21">
        <f t="shared" si="202"/>
        <v>2160</v>
      </c>
      <c r="AA1436" s="57">
        <f t="shared" si="203"/>
        <v>1164733.9584569733</v>
      </c>
      <c r="AB1436" s="59">
        <f t="shared" si="204"/>
        <v>1.7777777777777777</v>
      </c>
      <c r="AC1436" s="61">
        <f t="shared" si="205"/>
        <v>1651</v>
      </c>
    </row>
    <row r="1437" spans="4:29">
      <c r="D1437" s="12">
        <v>1431</v>
      </c>
      <c r="E1437" s="36" t="s">
        <v>68</v>
      </c>
      <c r="F1437" s="16" t="s">
        <v>11</v>
      </c>
      <c r="G1437" s="14" t="s">
        <v>40</v>
      </c>
      <c r="H1437" s="13" t="s">
        <v>6</v>
      </c>
      <c r="I1437" s="13" t="s">
        <v>202</v>
      </c>
      <c r="J1437" s="13" t="s">
        <v>292</v>
      </c>
      <c r="K1437" s="13"/>
      <c r="L1437" s="14">
        <v>100</v>
      </c>
      <c r="M1437" s="14" t="s">
        <v>15</v>
      </c>
      <c r="N1437" s="31"/>
      <c r="O1437" s="14" t="s">
        <v>2</v>
      </c>
      <c r="P1437" s="14" t="s">
        <v>35</v>
      </c>
      <c r="Q1437" s="31">
        <v>17472</v>
      </c>
      <c r="R1437" s="31">
        <v>1092</v>
      </c>
      <c r="S1437" s="30">
        <v>2.2839219999999999E-3</v>
      </c>
      <c r="T1437" s="66">
        <f t="shared" si="198"/>
        <v>0.22839219999999999</v>
      </c>
      <c r="U1437" s="66">
        <f t="shared" si="199"/>
        <v>6.2962402647738875E-3</v>
      </c>
      <c r="V1437" s="38">
        <f t="shared" si="200"/>
        <v>5.6909672113439995E-3</v>
      </c>
      <c r="W1437" s="54">
        <v>2.491752</v>
      </c>
      <c r="X1437" s="71" t="str">
        <f t="shared" si="206"/>
        <v>Q3 2024</v>
      </c>
      <c r="Y1437" s="21">
        <f t="shared" si="201"/>
        <v>3840</v>
      </c>
      <c r="Z1437" s="21">
        <f t="shared" si="202"/>
        <v>2160</v>
      </c>
      <c r="AA1437" s="57">
        <f t="shared" si="203"/>
        <v>2756766.765578635</v>
      </c>
      <c r="AB1437" s="59">
        <f t="shared" si="204"/>
        <v>1.7777777777777777</v>
      </c>
      <c r="AC1437" s="61">
        <f t="shared" si="205"/>
        <v>2540</v>
      </c>
    </row>
    <row r="1438" spans="4:29">
      <c r="D1438" s="12">
        <v>1432</v>
      </c>
      <c r="E1438" s="36" t="s">
        <v>68</v>
      </c>
      <c r="F1438" s="16" t="s">
        <v>11</v>
      </c>
      <c r="G1438" s="14" t="s">
        <v>40</v>
      </c>
      <c r="H1438" s="13" t="s">
        <v>6</v>
      </c>
      <c r="I1438" s="13" t="s">
        <v>202</v>
      </c>
      <c r="J1438" s="13"/>
      <c r="K1438" s="13"/>
      <c r="L1438" s="14">
        <v>75</v>
      </c>
      <c r="M1438" s="14" t="s">
        <v>15</v>
      </c>
      <c r="N1438" s="31"/>
      <c r="O1438" s="14" t="s">
        <v>1</v>
      </c>
      <c r="P1438" s="14" t="s">
        <v>35</v>
      </c>
      <c r="Q1438" s="31">
        <v>4096</v>
      </c>
      <c r="R1438" s="31">
        <v>1024</v>
      </c>
      <c r="S1438" s="30">
        <v>1.0173072E-2</v>
      </c>
      <c r="T1438" s="66">
        <f t="shared" si="198"/>
        <v>0.7629804</v>
      </c>
      <c r="U1438" s="66">
        <f t="shared" si="199"/>
        <v>1.5775192571309198E-2</v>
      </c>
      <c r="V1438" s="38">
        <f t="shared" si="200"/>
        <v>2.5348772502143999E-2</v>
      </c>
      <c r="W1438" s="54">
        <v>2.491752</v>
      </c>
      <c r="X1438" s="71" t="str">
        <f t="shared" si="206"/>
        <v>Q3 2024</v>
      </c>
      <c r="Y1438" s="21">
        <f t="shared" si="201"/>
        <v>3840</v>
      </c>
      <c r="Z1438" s="21">
        <f t="shared" si="202"/>
        <v>2160</v>
      </c>
      <c r="AA1438" s="57">
        <f t="shared" si="203"/>
        <v>1550681.3056379822</v>
      </c>
      <c r="AB1438" s="59">
        <f t="shared" si="204"/>
        <v>1.7777777777777777</v>
      </c>
      <c r="AC1438" s="61">
        <f t="shared" si="205"/>
        <v>1905</v>
      </c>
    </row>
    <row r="1439" spans="4:29">
      <c r="D1439" s="12">
        <v>1433</v>
      </c>
      <c r="E1439" s="36" t="s">
        <v>68</v>
      </c>
      <c r="F1439" s="16" t="s">
        <v>11</v>
      </c>
      <c r="G1439" s="14" t="s">
        <v>40</v>
      </c>
      <c r="H1439" s="13" t="s">
        <v>6</v>
      </c>
      <c r="I1439" s="13" t="s">
        <v>202</v>
      </c>
      <c r="J1439" s="13"/>
      <c r="K1439" s="13"/>
      <c r="L1439" s="14">
        <v>85</v>
      </c>
      <c r="M1439" s="14" t="s">
        <v>15</v>
      </c>
      <c r="N1439" s="31"/>
      <c r="O1439" s="14" t="s">
        <v>1</v>
      </c>
      <c r="P1439" s="14" t="s">
        <v>35</v>
      </c>
      <c r="Q1439" s="31">
        <v>9600</v>
      </c>
      <c r="R1439" s="31">
        <v>2400</v>
      </c>
      <c r="S1439" s="30">
        <v>1.5058824E-2</v>
      </c>
      <c r="T1439" s="66">
        <f t="shared" si="198"/>
        <v>1.28000004</v>
      </c>
      <c r="U1439" s="66">
        <f t="shared" si="199"/>
        <v>2.9993623346796248E-2</v>
      </c>
      <c r="V1439" s="38">
        <f t="shared" si="200"/>
        <v>3.7522854819647997E-2</v>
      </c>
      <c r="W1439" s="54">
        <v>2.491752</v>
      </c>
      <c r="X1439" s="71" t="str">
        <f t="shared" si="206"/>
        <v>Q3 2024</v>
      </c>
      <c r="Y1439" s="21">
        <f t="shared" si="201"/>
        <v>3840</v>
      </c>
      <c r="Z1439" s="21">
        <f t="shared" si="202"/>
        <v>2160</v>
      </c>
      <c r="AA1439" s="57">
        <f t="shared" si="203"/>
        <v>1991763.9881305636</v>
      </c>
      <c r="AB1439" s="59">
        <f t="shared" si="204"/>
        <v>1.7777777777777777</v>
      </c>
      <c r="AC1439" s="61">
        <f t="shared" si="205"/>
        <v>2159</v>
      </c>
    </row>
    <row r="1440" spans="4:29">
      <c r="D1440" s="12">
        <v>1434</v>
      </c>
      <c r="E1440" s="36" t="s">
        <v>68</v>
      </c>
      <c r="F1440" s="16" t="s">
        <v>11</v>
      </c>
      <c r="G1440" s="14" t="s">
        <v>40</v>
      </c>
      <c r="H1440" s="13" t="s">
        <v>6</v>
      </c>
      <c r="I1440" s="13" t="s">
        <v>122</v>
      </c>
      <c r="J1440" s="13"/>
      <c r="K1440" s="13"/>
      <c r="L1440" s="14">
        <v>55</v>
      </c>
      <c r="M1440" s="14" t="s">
        <v>15</v>
      </c>
      <c r="N1440" s="31"/>
      <c r="O1440" s="14" t="s">
        <v>1</v>
      </c>
      <c r="P1440" s="14" t="s">
        <v>35</v>
      </c>
      <c r="Q1440" s="31">
        <v>6528</v>
      </c>
      <c r="R1440" s="31">
        <v>408</v>
      </c>
      <c r="S1440" s="30">
        <v>0.41301333299999998</v>
      </c>
      <c r="T1440" s="66">
        <f t="shared" si="198"/>
        <v>22.715733314999998</v>
      </c>
      <c r="U1440" s="66">
        <f t="shared" si="199"/>
        <v>0.34442088262196663</v>
      </c>
      <c r="V1440" s="38">
        <f t="shared" si="200"/>
        <v>1.0291267985294159</v>
      </c>
      <c r="W1440" s="54">
        <v>2.491752</v>
      </c>
      <c r="X1440" s="71" t="str">
        <f t="shared" si="206"/>
        <v>Q3 2024</v>
      </c>
      <c r="Y1440" s="21">
        <f t="shared" si="201"/>
        <v>3840</v>
      </c>
      <c r="Z1440" s="21">
        <f t="shared" si="202"/>
        <v>2160</v>
      </c>
      <c r="AA1440" s="57">
        <f t="shared" si="203"/>
        <v>833921.94658753707</v>
      </c>
      <c r="AB1440" s="59">
        <f t="shared" si="204"/>
        <v>1.7777777777777777</v>
      </c>
      <c r="AC1440" s="61">
        <f t="shared" si="205"/>
        <v>1397</v>
      </c>
    </row>
    <row r="1441" spans="4:29">
      <c r="D1441" s="12">
        <v>1435</v>
      </c>
      <c r="E1441" s="36" t="s">
        <v>68</v>
      </c>
      <c r="F1441" s="16" t="s">
        <v>11</v>
      </c>
      <c r="G1441" s="14" t="s">
        <v>40</v>
      </c>
      <c r="H1441" s="13" t="s">
        <v>6</v>
      </c>
      <c r="I1441" s="13" t="s">
        <v>122</v>
      </c>
      <c r="J1441" s="13"/>
      <c r="K1441" s="13"/>
      <c r="L1441" s="14">
        <v>65</v>
      </c>
      <c r="M1441" s="14" t="s">
        <v>15</v>
      </c>
      <c r="N1441" s="31"/>
      <c r="O1441" s="14" t="s">
        <v>2</v>
      </c>
      <c r="P1441" s="14" t="s">
        <v>35</v>
      </c>
      <c r="Q1441" s="31">
        <v>8512</v>
      </c>
      <c r="R1441" s="31">
        <v>532</v>
      </c>
      <c r="S1441" s="30">
        <v>0.77665045799999999</v>
      </c>
      <c r="T1441" s="66">
        <f t="shared" si="198"/>
        <v>50.482279769999998</v>
      </c>
      <c r="U1441" s="66">
        <f t="shared" si="199"/>
        <v>0.90459116228376135</v>
      </c>
      <c r="V1441" s="38">
        <f t="shared" si="200"/>
        <v>1.9352203320224159</v>
      </c>
      <c r="W1441" s="54">
        <v>2.491752</v>
      </c>
      <c r="X1441" s="71" t="str">
        <f t="shared" si="206"/>
        <v>Q3 2024</v>
      </c>
      <c r="Y1441" s="21">
        <f t="shared" si="201"/>
        <v>3840</v>
      </c>
      <c r="Z1441" s="21">
        <f t="shared" si="202"/>
        <v>2160</v>
      </c>
      <c r="AA1441" s="57">
        <f t="shared" si="203"/>
        <v>1164733.9584569733</v>
      </c>
      <c r="AB1441" s="59">
        <f t="shared" si="204"/>
        <v>1.7777777777777777</v>
      </c>
      <c r="AC1441" s="61">
        <f t="shared" si="205"/>
        <v>1651</v>
      </c>
    </row>
    <row r="1442" spans="4:29">
      <c r="D1442" s="12">
        <v>1436</v>
      </c>
      <c r="E1442" s="36" t="s">
        <v>68</v>
      </c>
      <c r="F1442" s="16" t="s">
        <v>11</v>
      </c>
      <c r="G1442" s="14" t="s">
        <v>40</v>
      </c>
      <c r="H1442" s="13" t="s">
        <v>6</v>
      </c>
      <c r="I1442" s="13" t="s">
        <v>122</v>
      </c>
      <c r="J1442" s="13"/>
      <c r="K1442" s="13"/>
      <c r="L1442" s="14">
        <v>75</v>
      </c>
      <c r="M1442" s="14" t="s">
        <v>15</v>
      </c>
      <c r="N1442" s="31"/>
      <c r="O1442" s="14" t="s">
        <v>2</v>
      </c>
      <c r="P1442" s="14" t="s">
        <v>35</v>
      </c>
      <c r="Q1442" s="31">
        <v>16384</v>
      </c>
      <c r="R1442" s="31">
        <v>1024</v>
      </c>
      <c r="S1442" s="30">
        <v>1.289303007</v>
      </c>
      <c r="T1442" s="66">
        <f t="shared" si="198"/>
        <v>96.697725524999996</v>
      </c>
      <c r="U1442" s="66">
        <f t="shared" si="199"/>
        <v>1.9992980702577365</v>
      </c>
      <c r="V1442" s="38">
        <f t="shared" si="200"/>
        <v>3.2126233462982641</v>
      </c>
      <c r="W1442" s="54">
        <v>2.491752</v>
      </c>
      <c r="X1442" s="71" t="str">
        <f t="shared" si="206"/>
        <v>Q3 2024</v>
      </c>
      <c r="Y1442" s="21">
        <f t="shared" si="201"/>
        <v>3840</v>
      </c>
      <c r="Z1442" s="21">
        <f t="shared" si="202"/>
        <v>2160</v>
      </c>
      <c r="AA1442" s="57">
        <f t="shared" si="203"/>
        <v>1550681.3056379822</v>
      </c>
      <c r="AB1442" s="59">
        <f t="shared" si="204"/>
        <v>1.7777777777777777</v>
      </c>
      <c r="AC1442" s="61">
        <f t="shared" si="205"/>
        <v>1905</v>
      </c>
    </row>
    <row r="1443" spans="4:29">
      <c r="D1443" s="12">
        <v>1437</v>
      </c>
      <c r="E1443" s="36" t="s">
        <v>68</v>
      </c>
      <c r="F1443" s="16" t="s">
        <v>11</v>
      </c>
      <c r="G1443" s="14" t="s">
        <v>40</v>
      </c>
      <c r="H1443" s="13" t="s">
        <v>6</v>
      </c>
      <c r="I1443" s="13" t="s">
        <v>122</v>
      </c>
      <c r="J1443" s="13"/>
      <c r="K1443" s="13"/>
      <c r="L1443" s="14">
        <v>85</v>
      </c>
      <c r="M1443" s="14" t="s">
        <v>15</v>
      </c>
      <c r="N1443" s="31"/>
      <c r="O1443" s="14" t="s">
        <v>2</v>
      </c>
      <c r="P1443" s="14" t="s">
        <v>35</v>
      </c>
      <c r="Q1443" s="31">
        <v>14400</v>
      </c>
      <c r="R1443" s="31">
        <v>900</v>
      </c>
      <c r="S1443" s="30">
        <v>0.946823529</v>
      </c>
      <c r="T1443" s="66">
        <f t="shared" si="198"/>
        <v>80.479999965000005</v>
      </c>
      <c r="U1443" s="66">
        <f t="shared" si="199"/>
        <v>1.8858490081768944</v>
      </c>
      <c r="V1443" s="38">
        <f t="shared" si="200"/>
        <v>2.359249422032808</v>
      </c>
      <c r="W1443" s="54">
        <v>2.491752</v>
      </c>
      <c r="X1443" s="71" t="str">
        <f t="shared" si="206"/>
        <v>Q3 2024</v>
      </c>
      <c r="Y1443" s="21">
        <f t="shared" si="201"/>
        <v>3840</v>
      </c>
      <c r="Z1443" s="21">
        <f t="shared" si="202"/>
        <v>2160</v>
      </c>
      <c r="AA1443" s="57">
        <f t="shared" si="203"/>
        <v>1991763.9881305636</v>
      </c>
      <c r="AB1443" s="59">
        <f t="shared" si="204"/>
        <v>1.7777777777777777</v>
      </c>
      <c r="AC1443" s="61">
        <f t="shared" si="205"/>
        <v>2159</v>
      </c>
    </row>
    <row r="1444" spans="4:29">
      <c r="D1444" s="12">
        <v>1438</v>
      </c>
      <c r="E1444" s="36" t="s">
        <v>68</v>
      </c>
      <c r="F1444" s="16" t="s">
        <v>11</v>
      </c>
      <c r="G1444" s="14" t="s">
        <v>40</v>
      </c>
      <c r="H1444" s="13" t="s">
        <v>6</v>
      </c>
      <c r="I1444" s="13" t="s">
        <v>76</v>
      </c>
      <c r="J1444" s="13"/>
      <c r="K1444" s="13" t="s">
        <v>123</v>
      </c>
      <c r="L1444" s="14">
        <v>55</v>
      </c>
      <c r="M1444" s="14" t="s">
        <v>15</v>
      </c>
      <c r="N1444" s="31">
        <v>1000000</v>
      </c>
      <c r="O1444" s="14" t="s">
        <v>1</v>
      </c>
      <c r="P1444" s="14" t="s">
        <v>35</v>
      </c>
      <c r="Q1444" s="31">
        <v>6804.6390532544374</v>
      </c>
      <c r="R1444" s="31">
        <v>567.05325443786978</v>
      </c>
      <c r="S1444" s="30">
        <v>8.0054577000000002E-2</v>
      </c>
      <c r="T1444" s="66">
        <f t="shared" si="198"/>
        <v>4.4030017350000001</v>
      </c>
      <c r="U1444" s="66">
        <f t="shared" si="199"/>
        <v>6.6759268685081877E-2</v>
      </c>
      <c r="V1444" s="38">
        <f t="shared" si="200"/>
        <v>0.19947615234890401</v>
      </c>
      <c r="W1444" s="54">
        <v>2.491752</v>
      </c>
      <c r="X1444" s="71" t="str">
        <f t="shared" si="206"/>
        <v>Q3 2024</v>
      </c>
      <c r="Y1444" s="21">
        <f t="shared" si="201"/>
        <v>3840</v>
      </c>
      <c r="Z1444" s="21">
        <f t="shared" si="202"/>
        <v>2160</v>
      </c>
      <c r="AA1444" s="57">
        <f t="shared" si="203"/>
        <v>833921.94658753707</v>
      </c>
      <c r="AB1444" s="59">
        <f t="shared" si="204"/>
        <v>1.7777777777777777</v>
      </c>
      <c r="AC1444" s="61">
        <f t="shared" si="205"/>
        <v>1397</v>
      </c>
    </row>
    <row r="1445" spans="4:29">
      <c r="D1445" s="12">
        <v>1439</v>
      </c>
      <c r="E1445" s="36" t="s">
        <v>68</v>
      </c>
      <c r="F1445" s="16" t="s">
        <v>11</v>
      </c>
      <c r="G1445" s="14" t="s">
        <v>40</v>
      </c>
      <c r="H1445" s="13" t="s">
        <v>6</v>
      </c>
      <c r="I1445" s="13" t="s">
        <v>76</v>
      </c>
      <c r="J1445" s="13"/>
      <c r="K1445" s="13" t="s">
        <v>123</v>
      </c>
      <c r="L1445" s="14">
        <v>65</v>
      </c>
      <c r="M1445" s="14" t="s">
        <v>15</v>
      </c>
      <c r="N1445" s="31">
        <v>1000000</v>
      </c>
      <c r="O1445" s="14" t="s">
        <v>1</v>
      </c>
      <c r="P1445" s="14" t="s">
        <v>35</v>
      </c>
      <c r="Q1445" s="31">
        <v>9504</v>
      </c>
      <c r="R1445" s="31">
        <v>792</v>
      </c>
      <c r="S1445" s="30">
        <v>0.15405176500000001</v>
      </c>
      <c r="T1445" s="66">
        <f t="shared" si="198"/>
        <v>10.013364725000001</v>
      </c>
      <c r="U1445" s="66">
        <f t="shared" si="199"/>
        <v>0.17942932205573342</v>
      </c>
      <c r="V1445" s="38">
        <f t="shared" si="200"/>
        <v>0.38385879354228003</v>
      </c>
      <c r="W1445" s="54">
        <v>2.491752</v>
      </c>
      <c r="X1445" s="71" t="str">
        <f t="shared" si="206"/>
        <v>Q3 2024</v>
      </c>
      <c r="Y1445" s="21">
        <f t="shared" si="201"/>
        <v>3840</v>
      </c>
      <c r="Z1445" s="21">
        <f t="shared" si="202"/>
        <v>2160</v>
      </c>
      <c r="AA1445" s="57">
        <f t="shared" si="203"/>
        <v>1164733.9584569733</v>
      </c>
      <c r="AB1445" s="59">
        <f t="shared" si="204"/>
        <v>1.7777777777777777</v>
      </c>
      <c r="AC1445" s="61">
        <f t="shared" si="205"/>
        <v>1651</v>
      </c>
    </row>
    <row r="1446" spans="4:29">
      <c r="D1446" s="12">
        <v>1440</v>
      </c>
      <c r="E1446" s="36" t="s">
        <v>68</v>
      </c>
      <c r="F1446" s="16" t="s">
        <v>11</v>
      </c>
      <c r="G1446" s="14" t="s">
        <v>40</v>
      </c>
      <c r="H1446" s="13" t="s">
        <v>6</v>
      </c>
      <c r="I1446" s="13" t="s">
        <v>76</v>
      </c>
      <c r="J1446" s="13"/>
      <c r="K1446" s="13" t="s">
        <v>123</v>
      </c>
      <c r="L1446" s="14">
        <v>75</v>
      </c>
      <c r="M1446" s="14" t="s">
        <v>15</v>
      </c>
      <c r="N1446" s="31">
        <v>1000000</v>
      </c>
      <c r="O1446" s="14" t="s">
        <v>2</v>
      </c>
      <c r="P1446" s="14" t="s">
        <v>35</v>
      </c>
      <c r="Q1446" s="31">
        <v>13685.759999999997</v>
      </c>
      <c r="R1446" s="31">
        <v>1140.4799999999998</v>
      </c>
      <c r="S1446" s="30">
        <v>0.32201788199999998</v>
      </c>
      <c r="T1446" s="66">
        <f t="shared" si="198"/>
        <v>24.151341149999997</v>
      </c>
      <c r="U1446" s="66">
        <f t="shared" si="199"/>
        <v>0.49934710969853768</v>
      </c>
      <c r="V1446" s="38">
        <f t="shared" si="200"/>
        <v>0.80238870150926389</v>
      </c>
      <c r="W1446" s="54">
        <v>2.491752</v>
      </c>
      <c r="X1446" s="71" t="str">
        <f t="shared" si="206"/>
        <v>Q3 2024</v>
      </c>
      <c r="Y1446" s="21">
        <f t="shared" si="201"/>
        <v>3840</v>
      </c>
      <c r="Z1446" s="21">
        <f t="shared" si="202"/>
        <v>2160</v>
      </c>
      <c r="AA1446" s="57">
        <f t="shared" si="203"/>
        <v>1550681.3056379822</v>
      </c>
      <c r="AB1446" s="59">
        <f t="shared" si="204"/>
        <v>1.7777777777777777</v>
      </c>
      <c r="AC1446" s="61">
        <f t="shared" si="205"/>
        <v>1905</v>
      </c>
    </row>
    <row r="1447" spans="4:29">
      <c r="D1447" s="12">
        <v>1441</v>
      </c>
      <c r="E1447" s="36" t="s">
        <v>68</v>
      </c>
      <c r="F1447" s="16" t="s">
        <v>11</v>
      </c>
      <c r="G1447" s="14" t="s">
        <v>40</v>
      </c>
      <c r="H1447" s="13" t="s">
        <v>6</v>
      </c>
      <c r="I1447" s="13" t="s">
        <v>76</v>
      </c>
      <c r="J1447" s="13"/>
      <c r="K1447" s="13" t="s">
        <v>123</v>
      </c>
      <c r="L1447" s="14">
        <v>85</v>
      </c>
      <c r="M1447" s="14" t="s">
        <v>15</v>
      </c>
      <c r="N1447" s="31">
        <v>1000000</v>
      </c>
      <c r="O1447" s="14" t="s">
        <v>2</v>
      </c>
      <c r="P1447" s="14" t="s">
        <v>35</v>
      </c>
      <c r="Q1447" s="31">
        <v>17578.598399999999</v>
      </c>
      <c r="R1447" s="31">
        <v>1464.8832</v>
      </c>
      <c r="S1447" s="30">
        <v>0.45957120000000001</v>
      </c>
      <c r="T1447" s="66">
        <f t="shared" si="198"/>
        <v>39.063552000000001</v>
      </c>
      <c r="U1447" s="66">
        <f t="shared" si="199"/>
        <v>0.91535736614194896</v>
      </c>
      <c r="V1447" s="38">
        <f t="shared" si="200"/>
        <v>1.1451374567424</v>
      </c>
      <c r="W1447" s="54">
        <v>2.491752</v>
      </c>
      <c r="X1447" s="71" t="str">
        <f t="shared" si="206"/>
        <v>Q3 2024</v>
      </c>
      <c r="Y1447" s="21">
        <f t="shared" si="201"/>
        <v>3840</v>
      </c>
      <c r="Z1447" s="21">
        <f t="shared" si="202"/>
        <v>2160</v>
      </c>
      <c r="AA1447" s="57">
        <f t="shared" si="203"/>
        <v>1991763.9881305636</v>
      </c>
      <c r="AB1447" s="59">
        <f t="shared" si="204"/>
        <v>1.7777777777777777</v>
      </c>
      <c r="AC1447" s="61">
        <f t="shared" si="205"/>
        <v>2159</v>
      </c>
    </row>
    <row r="1448" spans="4:29">
      <c r="D1448" s="12">
        <v>1442</v>
      </c>
      <c r="E1448" s="36" t="s">
        <v>68</v>
      </c>
      <c r="F1448" s="16" t="s">
        <v>11</v>
      </c>
      <c r="G1448" s="14" t="s">
        <v>40</v>
      </c>
      <c r="H1448" s="13" t="s">
        <v>6</v>
      </c>
      <c r="I1448" s="13" t="s">
        <v>76</v>
      </c>
      <c r="J1448" s="13"/>
      <c r="K1448" s="13" t="s">
        <v>123</v>
      </c>
      <c r="L1448" s="14">
        <v>100</v>
      </c>
      <c r="M1448" s="14" t="s">
        <v>15</v>
      </c>
      <c r="N1448" s="31">
        <v>1000000</v>
      </c>
      <c r="O1448" s="14" t="s">
        <v>2</v>
      </c>
      <c r="P1448" s="14" t="s">
        <v>35</v>
      </c>
      <c r="Q1448" s="31">
        <v>20000</v>
      </c>
      <c r="R1448" s="31">
        <v>2000</v>
      </c>
      <c r="S1448" s="30">
        <v>0.11503268</v>
      </c>
      <c r="T1448" s="66">
        <f t="shared" si="198"/>
        <v>11.503268</v>
      </c>
      <c r="U1448" s="66">
        <f t="shared" si="199"/>
        <v>0.31711826917944214</v>
      </c>
      <c r="V1448" s="38">
        <f t="shared" si="200"/>
        <v>0.28663291045535999</v>
      </c>
      <c r="W1448" s="54">
        <v>2.491752</v>
      </c>
      <c r="X1448" s="71" t="str">
        <f t="shared" si="206"/>
        <v>Q3 2024</v>
      </c>
      <c r="Y1448" s="21">
        <f t="shared" si="201"/>
        <v>3840</v>
      </c>
      <c r="Z1448" s="21">
        <f t="shared" si="202"/>
        <v>2160</v>
      </c>
      <c r="AA1448" s="57">
        <f t="shared" si="203"/>
        <v>2756766.765578635</v>
      </c>
      <c r="AB1448" s="59">
        <f t="shared" si="204"/>
        <v>1.7777777777777777</v>
      </c>
      <c r="AC1448" s="61">
        <f t="shared" si="205"/>
        <v>2540</v>
      </c>
    </row>
    <row r="1449" spans="4:29">
      <c r="D1449" s="12">
        <v>1443</v>
      </c>
      <c r="E1449" s="36" t="s">
        <v>68</v>
      </c>
      <c r="F1449" s="16" t="s">
        <v>11</v>
      </c>
      <c r="G1449" s="14" t="s">
        <v>51</v>
      </c>
      <c r="H1449" s="13" t="s">
        <v>90</v>
      </c>
      <c r="I1449" s="13" t="s">
        <v>45</v>
      </c>
      <c r="J1449" s="13" t="s">
        <v>101</v>
      </c>
      <c r="K1449" s="13" t="s">
        <v>43</v>
      </c>
      <c r="L1449" s="14">
        <v>16</v>
      </c>
      <c r="M1449" s="14" t="s">
        <v>66</v>
      </c>
      <c r="N1449" s="31">
        <v>1000000</v>
      </c>
      <c r="O1449" s="14" t="s">
        <v>2</v>
      </c>
      <c r="P1449" s="14" t="s">
        <v>47</v>
      </c>
      <c r="Q1449" s="31">
        <v>4000</v>
      </c>
      <c r="R1449" s="31">
        <v>1152</v>
      </c>
      <c r="S1449" s="30">
        <v>0.130718954</v>
      </c>
      <c r="T1449" s="66">
        <f t="shared" si="198"/>
        <v>2.091503264</v>
      </c>
      <c r="U1449" s="66">
        <f t="shared" si="199"/>
        <v>9.7032215428475687E-3</v>
      </c>
      <c r="V1449" s="38">
        <f t="shared" si="200"/>
        <v>0.32571921506740797</v>
      </c>
      <c r="W1449" s="54">
        <v>2.491752</v>
      </c>
      <c r="X1449" s="71" t="str">
        <f t="shared" si="206"/>
        <v>Q4 2024</v>
      </c>
      <c r="Y1449" s="21">
        <f t="shared" si="201"/>
        <v>2560</v>
      </c>
      <c r="Z1449" s="21">
        <f t="shared" si="202"/>
        <v>1600</v>
      </c>
      <c r="AA1449" s="57">
        <f t="shared" si="203"/>
        <v>74229.644943820225</v>
      </c>
      <c r="AB1449" s="59">
        <f t="shared" si="204"/>
        <v>1.6</v>
      </c>
      <c r="AC1449" s="61">
        <f t="shared" si="205"/>
        <v>406.4</v>
      </c>
    </row>
    <row r="1450" spans="4:29">
      <c r="D1450" s="12">
        <v>1444</v>
      </c>
      <c r="E1450" s="36" t="s">
        <v>68</v>
      </c>
      <c r="F1450" s="16" t="s">
        <v>11</v>
      </c>
      <c r="G1450" s="14" t="s">
        <v>51</v>
      </c>
      <c r="H1450" s="13" t="s">
        <v>90</v>
      </c>
      <c r="I1450" s="13" t="s">
        <v>45</v>
      </c>
      <c r="J1450" s="13" t="s">
        <v>46</v>
      </c>
      <c r="K1450" s="13" t="s">
        <v>43</v>
      </c>
      <c r="L1450" s="14">
        <v>17.3</v>
      </c>
      <c r="M1450" s="14" t="s">
        <v>15</v>
      </c>
      <c r="N1450" s="31">
        <v>1000000</v>
      </c>
      <c r="O1450" s="14" t="s">
        <v>2</v>
      </c>
      <c r="P1450" s="14" t="s">
        <v>47</v>
      </c>
      <c r="Q1450" s="31">
        <v>10000</v>
      </c>
      <c r="R1450" s="31">
        <v>240</v>
      </c>
      <c r="S1450" s="30">
        <v>6.5359476999999999E-2</v>
      </c>
      <c r="T1450" s="66">
        <f t="shared" si="198"/>
        <v>1.1307189521000001</v>
      </c>
      <c r="U1450" s="66">
        <f t="shared" si="199"/>
        <v>5.3926321810613817E-3</v>
      </c>
      <c r="V1450" s="38">
        <f t="shared" si="200"/>
        <v>0.16285960753370399</v>
      </c>
      <c r="W1450" s="54">
        <v>2.491752</v>
      </c>
      <c r="X1450" s="71" t="str">
        <f t="shared" si="206"/>
        <v>Q4 2024</v>
      </c>
      <c r="Y1450" s="21">
        <f t="shared" si="201"/>
        <v>3840</v>
      </c>
      <c r="Z1450" s="21">
        <f t="shared" si="202"/>
        <v>2160</v>
      </c>
      <c r="AA1450" s="57">
        <f t="shared" si="203"/>
        <v>82507.272527002962</v>
      </c>
      <c r="AB1450" s="59">
        <f t="shared" si="204"/>
        <v>1.7777777777777777</v>
      </c>
      <c r="AC1450" s="61">
        <f t="shared" si="205"/>
        <v>439.42</v>
      </c>
    </row>
    <row r="1451" spans="4:29">
      <c r="D1451" s="12">
        <v>1445</v>
      </c>
      <c r="E1451" s="36" t="s">
        <v>68</v>
      </c>
      <c r="F1451" s="16" t="s">
        <v>11</v>
      </c>
      <c r="G1451" s="14" t="s">
        <v>51</v>
      </c>
      <c r="H1451" s="13" t="s">
        <v>90</v>
      </c>
      <c r="I1451" s="13" t="s">
        <v>45</v>
      </c>
      <c r="J1451" s="13" t="s">
        <v>168</v>
      </c>
      <c r="K1451" s="13" t="s">
        <v>43</v>
      </c>
      <c r="L1451" s="14">
        <v>17.3</v>
      </c>
      <c r="M1451" s="14" t="s">
        <v>15</v>
      </c>
      <c r="N1451" s="31">
        <v>1000000</v>
      </c>
      <c r="O1451" s="14" t="s">
        <v>2</v>
      </c>
      <c r="P1451" s="14" t="s">
        <v>47</v>
      </c>
      <c r="Q1451" s="31">
        <v>4032</v>
      </c>
      <c r="R1451" s="31">
        <v>1008</v>
      </c>
      <c r="S1451" s="30">
        <v>5.2705882000000003E-2</v>
      </c>
      <c r="T1451" s="66">
        <f t="shared" si="198"/>
        <v>0.91181175860000008</v>
      </c>
      <c r="U1451" s="66">
        <f t="shared" si="199"/>
        <v>4.3486185699500605E-3</v>
      </c>
      <c r="V1451" s="38">
        <f t="shared" si="200"/>
        <v>0.13132998688526401</v>
      </c>
      <c r="W1451" s="54">
        <v>2.491752</v>
      </c>
      <c r="X1451" s="71" t="str">
        <f t="shared" si="206"/>
        <v>Q4 2024</v>
      </c>
      <c r="Y1451" s="21">
        <f t="shared" si="201"/>
        <v>3840</v>
      </c>
      <c r="Z1451" s="21">
        <f t="shared" si="202"/>
        <v>2160</v>
      </c>
      <c r="AA1451" s="57">
        <f t="shared" si="203"/>
        <v>82507.272527002962</v>
      </c>
      <c r="AB1451" s="59">
        <f t="shared" si="204"/>
        <v>1.7777777777777777</v>
      </c>
      <c r="AC1451" s="61">
        <f t="shared" si="205"/>
        <v>439.42</v>
      </c>
    </row>
    <row r="1452" spans="4:29">
      <c r="D1452" s="12">
        <v>1446</v>
      </c>
      <c r="E1452" s="36" t="s">
        <v>68</v>
      </c>
      <c r="F1452" s="16" t="s">
        <v>11</v>
      </c>
      <c r="G1452" s="14" t="s">
        <v>51</v>
      </c>
      <c r="H1452" s="13" t="s">
        <v>90</v>
      </c>
      <c r="I1452" s="13" t="s">
        <v>45</v>
      </c>
      <c r="J1452" s="13" t="s">
        <v>206</v>
      </c>
      <c r="K1452" s="13"/>
      <c r="L1452" s="14">
        <v>18</v>
      </c>
      <c r="M1452" s="14" t="s">
        <v>186</v>
      </c>
      <c r="N1452" s="31">
        <v>1000000</v>
      </c>
      <c r="O1452" s="14" t="s">
        <v>2</v>
      </c>
      <c r="P1452" s="14" t="s">
        <v>47</v>
      </c>
      <c r="Q1452" s="31">
        <v>4000</v>
      </c>
      <c r="R1452" s="31">
        <v>1000</v>
      </c>
      <c r="S1452" s="30">
        <v>0.130718954</v>
      </c>
      <c r="T1452" s="66">
        <f t="shared" si="198"/>
        <v>2.352941172</v>
      </c>
      <c r="U1452" s="66">
        <f t="shared" si="199"/>
        <v>1.2280639765166454E-2</v>
      </c>
      <c r="V1452" s="38">
        <f t="shared" si="200"/>
        <v>0.32571921506740797</v>
      </c>
      <c r="W1452" s="54">
        <v>2.491752</v>
      </c>
      <c r="X1452" s="71" t="str">
        <f t="shared" si="206"/>
        <v>Q4 2024</v>
      </c>
      <c r="Y1452" s="21">
        <f t="shared" si="201"/>
        <v>3840</v>
      </c>
      <c r="Z1452" s="21">
        <f t="shared" si="202"/>
        <v>2400</v>
      </c>
      <c r="AA1452" s="57">
        <f t="shared" si="203"/>
        <v>93946.894382022467</v>
      </c>
      <c r="AB1452" s="59">
        <f t="shared" si="204"/>
        <v>1.6</v>
      </c>
      <c r="AC1452" s="61">
        <f t="shared" si="205"/>
        <v>457.2</v>
      </c>
    </row>
    <row r="1453" spans="4:29">
      <c r="D1453" s="12">
        <v>1447</v>
      </c>
      <c r="E1453" s="36" t="s">
        <v>68</v>
      </c>
      <c r="F1453" s="16" t="s">
        <v>11</v>
      </c>
      <c r="G1453" s="14" t="s">
        <v>51</v>
      </c>
      <c r="H1453" s="13" t="s">
        <v>90</v>
      </c>
      <c r="I1453" s="13" t="s">
        <v>45</v>
      </c>
      <c r="J1453" s="13" t="s">
        <v>227</v>
      </c>
      <c r="K1453" s="13" t="s">
        <v>43</v>
      </c>
      <c r="L1453" s="14">
        <v>16</v>
      </c>
      <c r="M1453" s="14" t="s">
        <v>186</v>
      </c>
      <c r="N1453" s="31"/>
      <c r="O1453" s="14" t="s">
        <v>2</v>
      </c>
      <c r="P1453" s="14" t="s">
        <v>47</v>
      </c>
      <c r="Q1453" s="31">
        <v>4000</v>
      </c>
      <c r="R1453" s="31">
        <v>1000</v>
      </c>
      <c r="S1453" s="30">
        <v>2.6143791E-2</v>
      </c>
      <c r="T1453" s="66">
        <f t="shared" si="198"/>
        <v>0.41830065599999999</v>
      </c>
      <c r="U1453" s="66">
        <f t="shared" si="199"/>
        <v>1.9406443234154427E-3</v>
      </c>
      <c r="V1453" s="38">
        <f t="shared" si="200"/>
        <v>6.5143843511832E-2</v>
      </c>
      <c r="W1453" s="54">
        <v>2.491752</v>
      </c>
      <c r="X1453" s="71" t="str">
        <f t="shared" si="206"/>
        <v>Q4 2024</v>
      </c>
      <c r="Y1453" s="21">
        <f t="shared" si="201"/>
        <v>3840</v>
      </c>
      <c r="Z1453" s="21">
        <f t="shared" si="202"/>
        <v>2400</v>
      </c>
      <c r="AA1453" s="57">
        <f t="shared" si="203"/>
        <v>74229.644943820225</v>
      </c>
      <c r="AB1453" s="59">
        <f t="shared" si="204"/>
        <v>1.6</v>
      </c>
      <c r="AC1453" s="61">
        <f t="shared" si="205"/>
        <v>406.4</v>
      </c>
    </row>
    <row r="1454" spans="4:29">
      <c r="D1454" s="12">
        <v>1448</v>
      </c>
      <c r="E1454" s="36" t="s">
        <v>68</v>
      </c>
      <c r="F1454" s="16" t="s">
        <v>11</v>
      </c>
      <c r="G1454" s="14" t="s">
        <v>51</v>
      </c>
      <c r="H1454" s="13" t="s">
        <v>90</v>
      </c>
      <c r="I1454" s="13" t="s">
        <v>31</v>
      </c>
      <c r="J1454" s="13" t="s">
        <v>216</v>
      </c>
      <c r="K1454" s="13" t="s">
        <v>57</v>
      </c>
      <c r="L1454" s="14">
        <v>14.2</v>
      </c>
      <c r="M1454" s="14" t="s">
        <v>63</v>
      </c>
      <c r="N1454" s="31">
        <v>1000000</v>
      </c>
      <c r="O1454" s="14" t="s">
        <v>2</v>
      </c>
      <c r="P1454" s="14" t="s">
        <v>47</v>
      </c>
      <c r="Q1454" s="31">
        <v>10384</v>
      </c>
      <c r="R1454" s="31">
        <v>2596</v>
      </c>
      <c r="S1454" s="30">
        <v>14.931241829999999</v>
      </c>
      <c r="T1454" s="66">
        <f t="shared" si="198"/>
        <v>212.02363398599999</v>
      </c>
      <c r="U1454" s="66">
        <f t="shared" si="199"/>
        <v>0.88727334636289135</v>
      </c>
      <c r="V1454" s="38">
        <f t="shared" si="200"/>
        <v>37.20495169238616</v>
      </c>
      <c r="W1454" s="54">
        <v>2.491752</v>
      </c>
      <c r="X1454" s="71" t="str">
        <f t="shared" si="206"/>
        <v>Q4 2024</v>
      </c>
      <c r="Y1454" s="21">
        <f t="shared" si="201"/>
        <v>3024</v>
      </c>
      <c r="Z1454" s="21">
        <f t="shared" si="202"/>
        <v>1964</v>
      </c>
      <c r="AA1454" s="57">
        <f t="shared" si="203"/>
        <v>59423.948554645533</v>
      </c>
      <c r="AB1454" s="59">
        <f t="shared" si="204"/>
        <v>1.539714867617108</v>
      </c>
      <c r="AC1454" s="61">
        <f t="shared" si="205"/>
        <v>360.67999999999995</v>
      </c>
    </row>
    <row r="1455" spans="4:29">
      <c r="D1455" s="12">
        <v>1449</v>
      </c>
      <c r="E1455" s="36" t="s">
        <v>68</v>
      </c>
      <c r="F1455" s="16" t="s">
        <v>11</v>
      </c>
      <c r="G1455" s="14" t="s">
        <v>51</v>
      </c>
      <c r="H1455" s="13" t="s">
        <v>90</v>
      </c>
      <c r="I1455" s="13" t="s">
        <v>31</v>
      </c>
      <c r="J1455" s="13" t="s">
        <v>62</v>
      </c>
      <c r="K1455" s="13" t="s">
        <v>57</v>
      </c>
      <c r="L1455" s="14">
        <v>16.2</v>
      </c>
      <c r="M1455" s="14" t="s">
        <v>64</v>
      </c>
      <c r="N1455" s="31">
        <v>1000000</v>
      </c>
      <c r="O1455" s="14" t="s">
        <v>2</v>
      </c>
      <c r="P1455" s="14" t="s">
        <v>47</v>
      </c>
      <c r="Q1455" s="31">
        <v>10384</v>
      </c>
      <c r="R1455" s="31">
        <v>2596</v>
      </c>
      <c r="S1455" s="30">
        <v>8.1443137249999999</v>
      </c>
      <c r="T1455" s="66">
        <f t="shared" si="198"/>
        <v>131.93788234499999</v>
      </c>
      <c r="U1455" s="66">
        <f t="shared" si="199"/>
        <v>0.62868276889973751</v>
      </c>
      <c r="V1455" s="38">
        <f t="shared" si="200"/>
        <v>20.293610012896199</v>
      </c>
      <c r="W1455" s="54">
        <v>2.491752</v>
      </c>
      <c r="X1455" s="71" t="str">
        <f t="shared" si="206"/>
        <v>Q4 2024</v>
      </c>
      <c r="Y1455" s="21">
        <f t="shared" si="201"/>
        <v>3456</v>
      </c>
      <c r="Z1455" s="21">
        <f t="shared" si="202"/>
        <v>2234</v>
      </c>
      <c r="AA1455" s="57">
        <f t="shared" si="203"/>
        <v>77192.847688309979</v>
      </c>
      <c r="AB1455" s="59">
        <f t="shared" si="204"/>
        <v>1.5470008952551477</v>
      </c>
      <c r="AC1455" s="61">
        <f t="shared" si="205"/>
        <v>411.47999999999996</v>
      </c>
    </row>
    <row r="1456" spans="4:29">
      <c r="D1456" s="12">
        <v>1450</v>
      </c>
      <c r="E1456" s="36" t="s">
        <v>68</v>
      </c>
      <c r="F1456" s="16" t="s">
        <v>11</v>
      </c>
      <c r="G1456" s="14" t="s">
        <v>51</v>
      </c>
      <c r="H1456" s="13" t="s">
        <v>90</v>
      </c>
      <c r="I1456" s="13" t="s">
        <v>102</v>
      </c>
      <c r="J1456" s="13" t="s">
        <v>103</v>
      </c>
      <c r="K1456" s="13" t="s">
        <v>43</v>
      </c>
      <c r="L1456" s="14">
        <v>16</v>
      </c>
      <c r="M1456" s="14" t="s">
        <v>66</v>
      </c>
      <c r="N1456" s="31">
        <v>1000000</v>
      </c>
      <c r="O1456" s="14" t="s">
        <v>2</v>
      </c>
      <c r="P1456" s="14" t="s">
        <v>47</v>
      </c>
      <c r="Q1456" s="31">
        <v>4000</v>
      </c>
      <c r="R1456" s="31">
        <v>1152</v>
      </c>
      <c r="S1456" s="30">
        <v>0.104575163</v>
      </c>
      <c r="T1456" s="66">
        <f t="shared" si="198"/>
        <v>1.673202608</v>
      </c>
      <c r="U1456" s="66">
        <f t="shared" si="199"/>
        <v>7.7625772194321258E-3</v>
      </c>
      <c r="V1456" s="38">
        <f t="shared" si="200"/>
        <v>0.26057537155557597</v>
      </c>
      <c r="W1456" s="54">
        <v>2.491752</v>
      </c>
      <c r="X1456" s="71" t="str">
        <f t="shared" si="206"/>
        <v>Q4 2024</v>
      </c>
      <c r="Y1456" s="21">
        <f t="shared" si="201"/>
        <v>2560</v>
      </c>
      <c r="Z1456" s="21">
        <f t="shared" si="202"/>
        <v>1600</v>
      </c>
      <c r="AA1456" s="57">
        <f t="shared" si="203"/>
        <v>74229.644943820225</v>
      </c>
      <c r="AB1456" s="59">
        <f t="shared" si="204"/>
        <v>1.6</v>
      </c>
      <c r="AC1456" s="61">
        <f t="shared" si="205"/>
        <v>406.4</v>
      </c>
    </row>
    <row r="1457" spans="4:29">
      <c r="D1457" s="12">
        <v>1451</v>
      </c>
      <c r="E1457" s="36" t="s">
        <v>68</v>
      </c>
      <c r="F1457" s="16" t="s">
        <v>11</v>
      </c>
      <c r="G1457" s="14" t="s">
        <v>51</v>
      </c>
      <c r="H1457" s="13" t="s">
        <v>90</v>
      </c>
      <c r="I1457" s="13" t="s">
        <v>102</v>
      </c>
      <c r="J1457" s="13" t="s">
        <v>104</v>
      </c>
      <c r="K1457" s="13" t="s">
        <v>43</v>
      </c>
      <c r="L1457" s="14">
        <v>17.3</v>
      </c>
      <c r="M1457" s="14" t="s">
        <v>15</v>
      </c>
      <c r="N1457" s="31">
        <v>1000000</v>
      </c>
      <c r="O1457" s="14" t="s">
        <v>2</v>
      </c>
      <c r="P1457" s="14" t="s">
        <v>47</v>
      </c>
      <c r="Q1457" s="31">
        <v>4000</v>
      </c>
      <c r="R1457" s="31">
        <v>1152</v>
      </c>
      <c r="S1457" s="30">
        <v>0.104575163</v>
      </c>
      <c r="T1457" s="66">
        <f t="shared" si="198"/>
        <v>1.8091503199000001</v>
      </c>
      <c r="U1457" s="66">
        <f t="shared" si="199"/>
        <v>8.6282114731967563E-3</v>
      </c>
      <c r="V1457" s="38">
        <f t="shared" si="200"/>
        <v>0.26057537155557597</v>
      </c>
      <c r="W1457" s="54">
        <v>2.491752</v>
      </c>
      <c r="X1457" s="71" t="str">
        <f t="shared" si="206"/>
        <v>Q4 2024</v>
      </c>
      <c r="Y1457" s="21">
        <f t="shared" si="201"/>
        <v>3840</v>
      </c>
      <c r="Z1457" s="21">
        <f t="shared" si="202"/>
        <v>2160</v>
      </c>
      <c r="AA1457" s="57">
        <f t="shared" si="203"/>
        <v>82507.272527002962</v>
      </c>
      <c r="AB1457" s="59">
        <f t="shared" si="204"/>
        <v>1.7777777777777777</v>
      </c>
      <c r="AC1457" s="61">
        <f t="shared" si="205"/>
        <v>439.42</v>
      </c>
    </row>
    <row r="1458" spans="4:29">
      <c r="D1458" s="12">
        <v>1452</v>
      </c>
      <c r="E1458" s="36" t="s">
        <v>68</v>
      </c>
      <c r="F1458" s="16" t="s">
        <v>11</v>
      </c>
      <c r="G1458" s="14" t="s">
        <v>51</v>
      </c>
      <c r="H1458" s="13" t="s">
        <v>90</v>
      </c>
      <c r="I1458" s="13" t="s">
        <v>54</v>
      </c>
      <c r="J1458" s="13" t="s">
        <v>92</v>
      </c>
      <c r="K1458" s="13" t="s">
        <v>43</v>
      </c>
      <c r="L1458" s="14">
        <v>17.3</v>
      </c>
      <c r="M1458" s="14" t="s">
        <v>15</v>
      </c>
      <c r="N1458" s="31">
        <v>1000000</v>
      </c>
      <c r="O1458" s="14" t="s">
        <v>2</v>
      </c>
      <c r="P1458" s="14" t="s">
        <v>47</v>
      </c>
      <c r="Q1458" s="31">
        <v>4000</v>
      </c>
      <c r="R1458" s="31">
        <v>1152</v>
      </c>
      <c r="S1458" s="30">
        <v>7.8431372999999999E-2</v>
      </c>
      <c r="T1458" s="66">
        <f t="shared" si="198"/>
        <v>1.3568627529000001</v>
      </c>
      <c r="U1458" s="66">
        <f t="shared" si="199"/>
        <v>6.471158666778022E-3</v>
      </c>
      <c r="V1458" s="38">
        <f t="shared" si="200"/>
        <v>0.195431530535496</v>
      </c>
      <c r="W1458" s="54">
        <v>2.491752</v>
      </c>
      <c r="X1458" s="71" t="str">
        <f t="shared" si="206"/>
        <v>Q4 2024</v>
      </c>
      <c r="Y1458" s="21">
        <f t="shared" si="201"/>
        <v>3840</v>
      </c>
      <c r="Z1458" s="21">
        <f t="shared" si="202"/>
        <v>2160</v>
      </c>
      <c r="AA1458" s="57">
        <f t="shared" si="203"/>
        <v>82507.272527002962</v>
      </c>
      <c r="AB1458" s="59">
        <f t="shared" si="204"/>
        <v>1.7777777777777777</v>
      </c>
      <c r="AC1458" s="61">
        <f t="shared" si="205"/>
        <v>439.42</v>
      </c>
    </row>
    <row r="1459" spans="4:29">
      <c r="D1459" s="12">
        <v>1453</v>
      </c>
      <c r="E1459" s="36" t="s">
        <v>68</v>
      </c>
      <c r="F1459" s="16" t="s">
        <v>11</v>
      </c>
      <c r="G1459" s="14" t="s">
        <v>51</v>
      </c>
      <c r="H1459" s="13" t="s">
        <v>90</v>
      </c>
      <c r="I1459" s="13" t="s">
        <v>54</v>
      </c>
      <c r="J1459" s="13" t="s">
        <v>92</v>
      </c>
      <c r="K1459" s="13" t="s">
        <v>43</v>
      </c>
      <c r="L1459" s="14">
        <v>16</v>
      </c>
      <c r="M1459" s="14" t="s">
        <v>66</v>
      </c>
      <c r="N1459" s="31">
        <v>1000000</v>
      </c>
      <c r="O1459" s="14" t="s">
        <v>2</v>
      </c>
      <c r="P1459" s="14" t="s">
        <v>47</v>
      </c>
      <c r="Q1459" s="31">
        <v>4000</v>
      </c>
      <c r="R1459" s="31">
        <v>1152</v>
      </c>
      <c r="S1459" s="30">
        <v>0.235294118</v>
      </c>
      <c r="T1459" s="66">
        <f t="shared" si="198"/>
        <v>3.7647058879999999</v>
      </c>
      <c r="U1459" s="66">
        <f t="shared" si="199"/>
        <v>1.7465798836509342E-2</v>
      </c>
      <c r="V1459" s="38">
        <f t="shared" si="200"/>
        <v>0.58629458911473598</v>
      </c>
      <c r="W1459" s="54">
        <v>2.491752</v>
      </c>
      <c r="X1459" s="71" t="str">
        <f t="shared" si="206"/>
        <v>Q4 2024</v>
      </c>
      <c r="Y1459" s="21">
        <f t="shared" si="201"/>
        <v>2560</v>
      </c>
      <c r="Z1459" s="21">
        <f t="shared" si="202"/>
        <v>1600</v>
      </c>
      <c r="AA1459" s="57">
        <f t="shared" si="203"/>
        <v>74229.644943820225</v>
      </c>
      <c r="AB1459" s="59">
        <f t="shared" si="204"/>
        <v>1.6</v>
      </c>
      <c r="AC1459" s="61">
        <f t="shared" si="205"/>
        <v>406.4</v>
      </c>
    </row>
    <row r="1460" spans="4:29">
      <c r="D1460" s="12">
        <v>1454</v>
      </c>
      <c r="E1460" s="36" t="s">
        <v>68</v>
      </c>
      <c r="F1460" s="16" t="s">
        <v>11</v>
      </c>
      <c r="G1460" s="14" t="s">
        <v>51</v>
      </c>
      <c r="H1460" s="13" t="s">
        <v>90</v>
      </c>
      <c r="I1460" s="13" t="s">
        <v>54</v>
      </c>
      <c r="J1460" s="13" t="s">
        <v>92</v>
      </c>
      <c r="K1460" s="13" t="s">
        <v>43</v>
      </c>
      <c r="L1460" s="14">
        <v>18</v>
      </c>
      <c r="M1460" s="14" t="s">
        <v>66</v>
      </c>
      <c r="N1460" s="31">
        <v>1000000</v>
      </c>
      <c r="O1460" s="14" t="s">
        <v>2</v>
      </c>
      <c r="P1460" s="14" t="s">
        <v>47</v>
      </c>
      <c r="Q1460" s="31">
        <v>4000</v>
      </c>
      <c r="R1460" s="31">
        <v>1152</v>
      </c>
      <c r="S1460" s="30">
        <v>0.104575163</v>
      </c>
      <c r="T1460" s="66">
        <f t="shared" si="198"/>
        <v>1.882352934</v>
      </c>
      <c r="U1460" s="66">
        <f t="shared" si="199"/>
        <v>9.8245117933437841E-3</v>
      </c>
      <c r="V1460" s="38">
        <f t="shared" si="200"/>
        <v>0.26057537155557597</v>
      </c>
      <c r="W1460" s="54">
        <v>2.491752</v>
      </c>
      <c r="X1460" s="71" t="str">
        <f t="shared" si="206"/>
        <v>Q4 2024</v>
      </c>
      <c r="Y1460" s="21">
        <f t="shared" si="201"/>
        <v>2560</v>
      </c>
      <c r="Z1460" s="21">
        <f t="shared" si="202"/>
        <v>1600</v>
      </c>
      <c r="AA1460" s="57">
        <f t="shared" si="203"/>
        <v>93946.894382022467</v>
      </c>
      <c r="AB1460" s="59">
        <f t="shared" si="204"/>
        <v>1.6</v>
      </c>
      <c r="AC1460" s="61">
        <f t="shared" si="205"/>
        <v>457.2</v>
      </c>
    </row>
    <row r="1461" spans="4:29">
      <c r="D1461" s="12">
        <v>1455</v>
      </c>
      <c r="E1461" s="36" t="s">
        <v>68</v>
      </c>
      <c r="F1461" s="16" t="s">
        <v>11</v>
      </c>
      <c r="G1461" s="14" t="s">
        <v>51</v>
      </c>
      <c r="H1461" s="13" t="s">
        <v>90</v>
      </c>
      <c r="I1461" s="13" t="s">
        <v>54</v>
      </c>
      <c r="J1461" s="13" t="s">
        <v>169</v>
      </c>
      <c r="K1461" s="13" t="s">
        <v>43</v>
      </c>
      <c r="L1461" s="14">
        <v>17</v>
      </c>
      <c r="M1461" s="14" t="s">
        <v>66</v>
      </c>
      <c r="N1461" s="31">
        <v>1000000</v>
      </c>
      <c r="O1461" s="14" t="s">
        <v>2</v>
      </c>
      <c r="P1461" s="14" t="s">
        <v>47</v>
      </c>
      <c r="Q1461" s="31">
        <v>4000</v>
      </c>
      <c r="R1461" s="31">
        <v>1152</v>
      </c>
      <c r="S1461" s="30">
        <v>0.104575163</v>
      </c>
      <c r="T1461" s="66">
        <f t="shared" si="198"/>
        <v>1.777777771</v>
      </c>
      <c r="U1461" s="66">
        <f t="shared" si="199"/>
        <v>8.7632219391245453E-3</v>
      </c>
      <c r="V1461" s="38">
        <f t="shared" si="200"/>
        <v>0.26057537155557597</v>
      </c>
      <c r="W1461" s="54">
        <v>2.491752</v>
      </c>
      <c r="X1461" s="71" t="str">
        <f t="shared" si="206"/>
        <v>Q4 2024</v>
      </c>
      <c r="Y1461" s="21">
        <f t="shared" si="201"/>
        <v>2560</v>
      </c>
      <c r="Z1461" s="21">
        <f t="shared" si="202"/>
        <v>1600</v>
      </c>
      <c r="AA1461" s="57">
        <f t="shared" si="203"/>
        <v>83798.310112359526</v>
      </c>
      <c r="AB1461" s="59">
        <f t="shared" si="204"/>
        <v>1.6</v>
      </c>
      <c r="AC1461" s="61">
        <f t="shared" si="205"/>
        <v>431.79999999999995</v>
      </c>
    </row>
    <row r="1462" spans="4:29">
      <c r="D1462" s="12">
        <v>1456</v>
      </c>
      <c r="E1462" s="36" t="s">
        <v>68</v>
      </c>
      <c r="F1462" s="16" t="s">
        <v>11</v>
      </c>
      <c r="G1462" s="14" t="s">
        <v>51</v>
      </c>
      <c r="H1462" s="13" t="s">
        <v>90</v>
      </c>
      <c r="I1462" s="13" t="s">
        <v>54</v>
      </c>
      <c r="J1462" s="13" t="s">
        <v>170</v>
      </c>
      <c r="K1462" s="13" t="s">
        <v>43</v>
      </c>
      <c r="L1462" s="14">
        <v>14</v>
      </c>
      <c r="M1462" s="14" t="s">
        <v>66</v>
      </c>
      <c r="N1462" s="31">
        <v>1000000</v>
      </c>
      <c r="O1462" s="14" t="s">
        <v>2</v>
      </c>
      <c r="P1462" s="14" t="s">
        <v>47</v>
      </c>
      <c r="Q1462" s="31">
        <v>4000</v>
      </c>
      <c r="R1462" s="31">
        <v>1152</v>
      </c>
      <c r="S1462" s="30">
        <v>0.130718954</v>
      </c>
      <c r="T1462" s="66">
        <f t="shared" si="198"/>
        <v>1.830065356</v>
      </c>
      <c r="U1462" s="66">
        <f t="shared" si="199"/>
        <v>7.4290289937426679E-3</v>
      </c>
      <c r="V1462" s="38">
        <f t="shared" si="200"/>
        <v>0.32571921506740797</v>
      </c>
      <c r="W1462" s="54">
        <v>2.491752</v>
      </c>
      <c r="X1462" s="71" t="str">
        <f t="shared" si="206"/>
        <v>Q4 2024</v>
      </c>
      <c r="Y1462" s="21">
        <f t="shared" si="201"/>
        <v>2560</v>
      </c>
      <c r="Z1462" s="21">
        <f t="shared" si="202"/>
        <v>1600</v>
      </c>
      <c r="AA1462" s="57">
        <f t="shared" si="203"/>
        <v>56832.071910112347</v>
      </c>
      <c r="AB1462" s="59">
        <f t="shared" si="204"/>
        <v>1.6</v>
      </c>
      <c r="AC1462" s="61">
        <f t="shared" si="205"/>
        <v>355.59999999999997</v>
      </c>
    </row>
    <row r="1463" spans="4:29">
      <c r="D1463" s="12">
        <v>1457</v>
      </c>
      <c r="E1463" s="36" t="s">
        <v>68</v>
      </c>
      <c r="F1463" s="16" t="s">
        <v>11</v>
      </c>
      <c r="G1463" s="14" t="s">
        <v>51</v>
      </c>
      <c r="H1463" s="13" t="s">
        <v>90</v>
      </c>
      <c r="I1463" s="13" t="s">
        <v>109</v>
      </c>
      <c r="J1463" s="13" t="s">
        <v>127</v>
      </c>
      <c r="K1463" s="13" t="s">
        <v>43</v>
      </c>
      <c r="L1463" s="14">
        <v>16.2</v>
      </c>
      <c r="M1463" s="14" t="s">
        <v>66</v>
      </c>
      <c r="N1463" s="31">
        <v>1000000</v>
      </c>
      <c r="O1463" s="14" t="s">
        <v>2</v>
      </c>
      <c r="P1463" s="14" t="s">
        <v>47</v>
      </c>
      <c r="Q1463" s="31">
        <v>4000</v>
      </c>
      <c r="R1463" s="31">
        <v>512</v>
      </c>
      <c r="S1463" s="30">
        <v>0.209150327</v>
      </c>
      <c r="T1463" s="66">
        <f t="shared" si="198"/>
        <v>3.3882352973999996</v>
      </c>
      <c r="U1463" s="66">
        <f t="shared" si="199"/>
        <v>1.5915709181313912E-2</v>
      </c>
      <c r="V1463" s="38">
        <f t="shared" si="200"/>
        <v>0.52115074560290398</v>
      </c>
      <c r="W1463" s="54">
        <v>2.491752</v>
      </c>
      <c r="X1463" s="71" t="str">
        <f t="shared" si="206"/>
        <v>Q4 2024</v>
      </c>
      <c r="Y1463" s="21">
        <f t="shared" si="201"/>
        <v>2560</v>
      </c>
      <c r="Z1463" s="21">
        <f t="shared" si="202"/>
        <v>1600</v>
      </c>
      <c r="AA1463" s="57">
        <f t="shared" si="203"/>
        <v>76096.984449438183</v>
      </c>
      <c r="AB1463" s="59">
        <f t="shared" si="204"/>
        <v>1.6</v>
      </c>
      <c r="AC1463" s="61">
        <f t="shared" si="205"/>
        <v>411.47999999999996</v>
      </c>
    </row>
    <row r="1464" spans="4:29">
      <c r="D1464" s="12">
        <v>1458</v>
      </c>
      <c r="E1464" s="36" t="s">
        <v>68</v>
      </c>
      <c r="F1464" s="16" t="s">
        <v>11</v>
      </c>
      <c r="G1464" s="14" t="s">
        <v>51</v>
      </c>
      <c r="H1464" s="13" t="s">
        <v>90</v>
      </c>
      <c r="I1464" s="13" t="s">
        <v>109</v>
      </c>
      <c r="J1464" s="13" t="s">
        <v>110</v>
      </c>
      <c r="K1464" s="13" t="s">
        <v>43</v>
      </c>
      <c r="L1464" s="14">
        <v>16.2</v>
      </c>
      <c r="M1464" s="14" t="s">
        <v>64</v>
      </c>
      <c r="N1464" s="31">
        <v>1000000</v>
      </c>
      <c r="O1464" s="14" t="s">
        <v>2</v>
      </c>
      <c r="P1464" s="14" t="s">
        <v>47</v>
      </c>
      <c r="Q1464" s="31">
        <v>4000</v>
      </c>
      <c r="R1464" s="31">
        <v>512</v>
      </c>
      <c r="S1464" s="30">
        <v>0.130718954</v>
      </c>
      <c r="T1464" s="66">
        <f t="shared" si="198"/>
        <v>2.1176470547999999</v>
      </c>
      <c r="U1464" s="66">
        <f t="shared" si="199"/>
        <v>1.0090568306097199E-2</v>
      </c>
      <c r="V1464" s="38">
        <f t="shared" si="200"/>
        <v>0.32571921506740797</v>
      </c>
      <c r="W1464" s="54">
        <v>2.491752</v>
      </c>
      <c r="X1464" s="71" t="str">
        <f t="shared" si="206"/>
        <v>Q4 2024</v>
      </c>
      <c r="Y1464" s="21">
        <f t="shared" si="201"/>
        <v>3456</v>
      </c>
      <c r="Z1464" s="21">
        <f t="shared" si="202"/>
        <v>2234</v>
      </c>
      <c r="AA1464" s="57">
        <f t="shared" si="203"/>
        <v>77192.847688309979</v>
      </c>
      <c r="AB1464" s="59">
        <f t="shared" si="204"/>
        <v>1.5470008952551477</v>
      </c>
      <c r="AC1464" s="61">
        <f t="shared" si="205"/>
        <v>411.47999999999996</v>
      </c>
    </row>
    <row r="1465" spans="4:29">
      <c r="D1465" s="12">
        <v>1459</v>
      </c>
      <c r="E1465" s="36" t="s">
        <v>68</v>
      </c>
      <c r="F1465" s="16" t="s">
        <v>11</v>
      </c>
      <c r="G1465" s="14" t="s">
        <v>51</v>
      </c>
      <c r="H1465" s="13" t="s">
        <v>90</v>
      </c>
      <c r="I1465" s="13" t="s">
        <v>109</v>
      </c>
      <c r="J1465" s="13" t="s">
        <v>212</v>
      </c>
      <c r="K1465" s="13" t="s">
        <v>43</v>
      </c>
      <c r="L1465" s="14">
        <v>18</v>
      </c>
      <c r="M1465" s="14" t="s">
        <v>66</v>
      </c>
      <c r="N1465" s="31">
        <v>1000000</v>
      </c>
      <c r="O1465" s="14" t="s">
        <v>2</v>
      </c>
      <c r="P1465" s="14" t="s">
        <v>47</v>
      </c>
      <c r="Q1465" s="31">
        <v>9216</v>
      </c>
      <c r="R1465" s="31">
        <v>2304</v>
      </c>
      <c r="S1465" s="30">
        <v>0.18070588200000001</v>
      </c>
      <c r="T1465" s="66">
        <f t="shared" si="198"/>
        <v>3.2527058760000003</v>
      </c>
      <c r="U1465" s="66">
        <f t="shared" si="199"/>
        <v>1.6976756410464214E-2</v>
      </c>
      <c r="V1465" s="38">
        <f t="shared" si="200"/>
        <v>0.45027424288526402</v>
      </c>
      <c r="W1465" s="54">
        <v>2.491752</v>
      </c>
      <c r="X1465" s="71" t="str">
        <f t="shared" si="206"/>
        <v>Q4 2024</v>
      </c>
      <c r="Y1465" s="21">
        <f t="shared" si="201"/>
        <v>2560</v>
      </c>
      <c r="Z1465" s="21">
        <f t="shared" si="202"/>
        <v>1600</v>
      </c>
      <c r="AA1465" s="57">
        <f t="shared" si="203"/>
        <v>93946.894382022467</v>
      </c>
      <c r="AB1465" s="59">
        <f t="shared" si="204"/>
        <v>1.6</v>
      </c>
      <c r="AC1465" s="61">
        <f t="shared" si="205"/>
        <v>457.2</v>
      </c>
    </row>
    <row r="1466" spans="4:29">
      <c r="D1466" s="12">
        <v>1460</v>
      </c>
      <c r="E1466" s="36" t="s">
        <v>68</v>
      </c>
      <c r="F1466" s="16" t="s">
        <v>11</v>
      </c>
      <c r="G1466" s="14" t="s">
        <v>51</v>
      </c>
      <c r="H1466" s="13" t="s">
        <v>90</v>
      </c>
      <c r="I1466" s="13" t="s">
        <v>135</v>
      </c>
      <c r="J1466" s="13" t="s">
        <v>136</v>
      </c>
      <c r="K1466" s="13"/>
      <c r="L1466" s="14">
        <v>16.2</v>
      </c>
      <c r="M1466" s="14" t="s">
        <v>66</v>
      </c>
      <c r="N1466" s="31">
        <v>1000000</v>
      </c>
      <c r="O1466" s="14" t="s">
        <v>2</v>
      </c>
      <c r="P1466" s="14" t="s">
        <v>47</v>
      </c>
      <c r="Q1466" s="31">
        <v>4000</v>
      </c>
      <c r="R1466" s="31">
        <v>512</v>
      </c>
      <c r="S1466" s="30">
        <v>0.47058823500000002</v>
      </c>
      <c r="T1466" s="66">
        <f t="shared" si="198"/>
        <v>7.6235294070000004</v>
      </c>
      <c r="U1466" s="66">
        <f t="shared" si="199"/>
        <v>3.5810345600883565E-2</v>
      </c>
      <c r="V1466" s="38">
        <f t="shared" si="200"/>
        <v>1.17258917573772</v>
      </c>
      <c r="W1466" s="54">
        <v>2.491752</v>
      </c>
      <c r="X1466" s="71" t="str">
        <f t="shared" si="206"/>
        <v>Q4 2024</v>
      </c>
      <c r="Y1466" s="21">
        <f t="shared" si="201"/>
        <v>2560</v>
      </c>
      <c r="Z1466" s="21">
        <f t="shared" si="202"/>
        <v>1600</v>
      </c>
      <c r="AA1466" s="57">
        <f t="shared" si="203"/>
        <v>76096.984449438183</v>
      </c>
      <c r="AB1466" s="59">
        <f t="shared" si="204"/>
        <v>1.6</v>
      </c>
      <c r="AC1466" s="61">
        <f t="shared" si="205"/>
        <v>411.47999999999996</v>
      </c>
    </row>
    <row r="1467" spans="4:29">
      <c r="D1467" s="12">
        <v>1461</v>
      </c>
      <c r="E1467" s="36" t="s">
        <v>68</v>
      </c>
      <c r="F1467" s="16" t="s">
        <v>11</v>
      </c>
      <c r="G1467" s="14" t="s">
        <v>51</v>
      </c>
      <c r="H1467" s="13" t="s">
        <v>90</v>
      </c>
      <c r="I1467" s="13" t="s">
        <v>135</v>
      </c>
      <c r="J1467" s="13" t="s">
        <v>171</v>
      </c>
      <c r="K1467" s="13" t="s">
        <v>98</v>
      </c>
      <c r="L1467" s="14">
        <v>16</v>
      </c>
      <c r="M1467" s="14" t="s">
        <v>172</v>
      </c>
      <c r="N1467" s="31">
        <v>1000000</v>
      </c>
      <c r="O1467" s="14" t="s">
        <v>2</v>
      </c>
      <c r="P1467" s="14" t="s">
        <v>47</v>
      </c>
      <c r="Q1467" s="31">
        <v>4000</v>
      </c>
      <c r="R1467" s="31">
        <v>1000</v>
      </c>
      <c r="S1467" s="30">
        <v>0.156862745</v>
      </c>
      <c r="T1467" s="66">
        <f t="shared" si="198"/>
        <v>2.50980392</v>
      </c>
      <c r="U1467" s="66">
        <f t="shared" si="199"/>
        <v>1.1643865866263011E-2</v>
      </c>
      <c r="V1467" s="38">
        <f t="shared" si="200"/>
        <v>0.39086305857923997</v>
      </c>
      <c r="W1467" s="54">
        <v>2.491752</v>
      </c>
      <c r="X1467" s="71" t="str">
        <f t="shared" si="206"/>
        <v>Q4 2024</v>
      </c>
      <c r="Y1467" s="21">
        <f t="shared" si="201"/>
        <v>3200</v>
      </c>
      <c r="Z1467" s="21">
        <f t="shared" si="202"/>
        <v>2000</v>
      </c>
      <c r="AA1467" s="57">
        <f t="shared" si="203"/>
        <v>74229.644943820225</v>
      </c>
      <c r="AB1467" s="59">
        <f t="shared" si="204"/>
        <v>1.6</v>
      </c>
      <c r="AC1467" s="61">
        <f t="shared" si="205"/>
        <v>406.4</v>
      </c>
    </row>
    <row r="1468" spans="4:29">
      <c r="D1468" s="12">
        <v>1462</v>
      </c>
      <c r="E1468" s="36" t="s">
        <v>68</v>
      </c>
      <c r="F1468" s="16" t="s">
        <v>11</v>
      </c>
      <c r="G1468" s="14" t="s">
        <v>51</v>
      </c>
      <c r="H1468" s="13" t="s">
        <v>90</v>
      </c>
      <c r="I1468" s="13" t="s">
        <v>135</v>
      </c>
      <c r="J1468" s="13" t="s">
        <v>171</v>
      </c>
      <c r="K1468" s="13" t="s">
        <v>98</v>
      </c>
      <c r="L1468" s="14">
        <v>14.5</v>
      </c>
      <c r="M1468" s="14" t="s">
        <v>173</v>
      </c>
      <c r="N1468" s="31">
        <v>1000000</v>
      </c>
      <c r="O1468" s="14" t="s">
        <v>2</v>
      </c>
      <c r="P1468" s="14" t="s">
        <v>47</v>
      </c>
      <c r="Q1468" s="31">
        <v>4000</v>
      </c>
      <c r="R1468" s="31">
        <v>1000</v>
      </c>
      <c r="S1468" s="30">
        <v>0.261437908</v>
      </c>
      <c r="T1468" s="66">
        <f t="shared" si="198"/>
        <v>3.7908496659999997</v>
      </c>
      <c r="U1468" s="66">
        <f t="shared" si="199"/>
        <v>1.5938299448310159E-2</v>
      </c>
      <c r="V1468" s="38">
        <f t="shared" si="200"/>
        <v>0.65143843013481595</v>
      </c>
      <c r="W1468" s="54">
        <v>2.491752</v>
      </c>
      <c r="X1468" s="71" t="str">
        <f t="shared" si="206"/>
        <v>Q4 2024</v>
      </c>
      <c r="Y1468" s="21">
        <f t="shared" si="201"/>
        <v>3072</v>
      </c>
      <c r="Z1468" s="21">
        <f t="shared" si="202"/>
        <v>1920</v>
      </c>
      <c r="AA1468" s="57">
        <f t="shared" si="203"/>
        <v>60963.995505617953</v>
      </c>
      <c r="AB1468" s="59">
        <f t="shared" si="204"/>
        <v>1.6</v>
      </c>
      <c r="AC1468" s="61">
        <f t="shared" si="205"/>
        <v>368.29999999999995</v>
      </c>
    </row>
    <row r="1469" spans="4:29">
      <c r="D1469" s="12">
        <v>1463</v>
      </c>
      <c r="E1469" s="36" t="s">
        <v>68</v>
      </c>
      <c r="F1469" s="16" t="s">
        <v>11</v>
      </c>
      <c r="G1469" s="14" t="s">
        <v>51</v>
      </c>
      <c r="H1469" s="13" t="s">
        <v>90</v>
      </c>
      <c r="I1469" s="13" t="s">
        <v>135</v>
      </c>
      <c r="J1469" s="13" t="s">
        <v>207</v>
      </c>
      <c r="K1469" s="13" t="s">
        <v>98</v>
      </c>
      <c r="L1469" s="14">
        <v>16</v>
      </c>
      <c r="M1469" s="14" t="s">
        <v>172</v>
      </c>
      <c r="N1469" s="31">
        <v>1000000</v>
      </c>
      <c r="O1469" s="14" t="s">
        <v>2</v>
      </c>
      <c r="P1469" s="14" t="s">
        <v>47</v>
      </c>
      <c r="Q1469" s="31">
        <v>6144</v>
      </c>
      <c r="R1469" s="31">
        <v>1536</v>
      </c>
      <c r="S1469" s="30">
        <v>0.24094117600000001</v>
      </c>
      <c r="T1469" s="66">
        <f t="shared" si="198"/>
        <v>3.8550588160000001</v>
      </c>
      <c r="U1469" s="66">
        <f t="shared" si="199"/>
        <v>1.7884977946826499E-2</v>
      </c>
      <c r="V1469" s="38">
        <f t="shared" si="200"/>
        <v>0.60036565718035206</v>
      </c>
      <c r="W1469" s="54">
        <v>2.491752</v>
      </c>
      <c r="X1469" s="71" t="str">
        <f t="shared" si="206"/>
        <v>Q4 2024</v>
      </c>
      <c r="Y1469" s="21">
        <f t="shared" si="201"/>
        <v>3200</v>
      </c>
      <c r="Z1469" s="21">
        <f t="shared" si="202"/>
        <v>2000</v>
      </c>
      <c r="AA1469" s="57">
        <f t="shared" si="203"/>
        <v>74229.644943820225</v>
      </c>
      <c r="AB1469" s="59">
        <f t="shared" si="204"/>
        <v>1.6</v>
      </c>
      <c r="AC1469" s="61">
        <f t="shared" si="205"/>
        <v>406.4</v>
      </c>
    </row>
    <row r="1470" spans="4:29">
      <c r="D1470" s="12">
        <v>1464</v>
      </c>
      <c r="E1470" s="36" t="s">
        <v>68</v>
      </c>
      <c r="F1470" s="16" t="s">
        <v>11</v>
      </c>
      <c r="G1470" s="14" t="s">
        <v>51</v>
      </c>
      <c r="H1470" s="13" t="s">
        <v>90</v>
      </c>
      <c r="I1470" s="13" t="s">
        <v>141</v>
      </c>
      <c r="J1470" s="13" t="s">
        <v>214</v>
      </c>
      <c r="K1470" s="13" t="s">
        <v>95</v>
      </c>
      <c r="L1470" s="14">
        <v>15.6</v>
      </c>
      <c r="M1470" s="14" t="s">
        <v>15</v>
      </c>
      <c r="N1470" s="31">
        <v>1000000</v>
      </c>
      <c r="O1470" s="14" t="s">
        <v>2</v>
      </c>
      <c r="P1470" s="14" t="s">
        <v>47</v>
      </c>
      <c r="Q1470" s="31">
        <v>10000</v>
      </c>
      <c r="R1470" s="31">
        <v>1152</v>
      </c>
      <c r="S1470" s="30">
        <v>0.261437908</v>
      </c>
      <c r="T1470" s="66">
        <f t="shared" si="198"/>
        <v>4.0784313648000001</v>
      </c>
      <c r="U1470" s="66">
        <f t="shared" si="199"/>
        <v>1.7539523105791675E-2</v>
      </c>
      <c r="V1470" s="38">
        <f t="shared" si="200"/>
        <v>0.65143843013481595</v>
      </c>
      <c r="W1470" s="54">
        <v>2.491752</v>
      </c>
      <c r="X1470" s="71" t="str">
        <f t="shared" si="206"/>
        <v>Q4 2024</v>
      </c>
      <c r="Y1470" s="21">
        <f t="shared" si="201"/>
        <v>3840</v>
      </c>
      <c r="Z1470" s="21">
        <f t="shared" si="202"/>
        <v>2160</v>
      </c>
      <c r="AA1470" s="57">
        <f t="shared" si="203"/>
        <v>67088.676007121641</v>
      </c>
      <c r="AB1470" s="59">
        <f t="shared" si="204"/>
        <v>1.7777777777777777</v>
      </c>
      <c r="AC1470" s="61">
        <f t="shared" si="205"/>
        <v>396.23999999999995</v>
      </c>
    </row>
    <row r="1471" spans="4:29">
      <c r="D1471" s="12">
        <v>1465</v>
      </c>
      <c r="E1471" s="36" t="s">
        <v>68</v>
      </c>
      <c r="F1471" s="16" t="s">
        <v>11</v>
      </c>
      <c r="G1471" s="14" t="s">
        <v>51</v>
      </c>
      <c r="H1471" s="13" t="s">
        <v>90</v>
      </c>
      <c r="I1471" s="13" t="s">
        <v>184</v>
      </c>
      <c r="J1471" s="13" t="s">
        <v>185</v>
      </c>
      <c r="K1471" s="13" t="s">
        <v>95</v>
      </c>
      <c r="L1471" s="14">
        <v>16</v>
      </c>
      <c r="M1471" s="14" t="s">
        <v>186</v>
      </c>
      <c r="N1471" s="31">
        <v>1000000</v>
      </c>
      <c r="O1471" s="14" t="s">
        <v>2</v>
      </c>
      <c r="P1471" s="14" t="s">
        <v>47</v>
      </c>
      <c r="Q1471" s="31">
        <v>10000</v>
      </c>
      <c r="R1471" s="31">
        <v>2596</v>
      </c>
      <c r="S1471" s="30">
        <v>0.52287581699999996</v>
      </c>
      <c r="T1471" s="66">
        <f t="shared" si="198"/>
        <v>8.3660130719999994</v>
      </c>
      <c r="U1471" s="66">
        <f t="shared" si="199"/>
        <v>3.8812886245619918E-2</v>
      </c>
      <c r="V1471" s="38">
        <f t="shared" si="200"/>
        <v>1.3028768627613838</v>
      </c>
      <c r="W1471" s="54">
        <v>2.491752</v>
      </c>
      <c r="X1471" s="71" t="str">
        <f t="shared" si="206"/>
        <v>Q4 2024</v>
      </c>
      <c r="Y1471" s="21">
        <f t="shared" si="201"/>
        <v>3840</v>
      </c>
      <c r="Z1471" s="21">
        <f t="shared" si="202"/>
        <v>2400</v>
      </c>
      <c r="AA1471" s="57">
        <f t="shared" si="203"/>
        <v>74229.644943820225</v>
      </c>
      <c r="AB1471" s="59">
        <f t="shared" si="204"/>
        <v>1.6</v>
      </c>
      <c r="AC1471" s="61">
        <f t="shared" si="205"/>
        <v>406.4</v>
      </c>
    </row>
    <row r="1472" spans="4:29">
      <c r="D1472" s="12">
        <v>1466</v>
      </c>
      <c r="E1472" s="36" t="s">
        <v>68</v>
      </c>
      <c r="F1472" s="16" t="s">
        <v>11</v>
      </c>
      <c r="G1472" s="14" t="s">
        <v>51</v>
      </c>
      <c r="H1472" s="13" t="s">
        <v>90</v>
      </c>
      <c r="I1472" s="13" t="s">
        <v>184</v>
      </c>
      <c r="J1472" s="13" t="s">
        <v>213</v>
      </c>
      <c r="K1472" s="13" t="s">
        <v>95</v>
      </c>
      <c r="L1472" s="14">
        <v>18</v>
      </c>
      <c r="M1472" s="14" t="s">
        <v>66</v>
      </c>
      <c r="N1472" s="31">
        <v>1000000</v>
      </c>
      <c r="O1472" s="14" t="s">
        <v>2</v>
      </c>
      <c r="P1472" s="14" t="s">
        <v>47</v>
      </c>
      <c r="Q1472" s="31">
        <v>8000</v>
      </c>
      <c r="R1472" s="31">
        <v>2000</v>
      </c>
      <c r="S1472" s="30">
        <v>0.104575163</v>
      </c>
      <c r="T1472" s="66">
        <f t="shared" si="198"/>
        <v>1.882352934</v>
      </c>
      <c r="U1472" s="66">
        <f t="shared" si="199"/>
        <v>9.8245117933437841E-3</v>
      </c>
      <c r="V1472" s="38">
        <f t="shared" si="200"/>
        <v>0.26057537155557597</v>
      </c>
      <c r="W1472" s="54">
        <v>2.491752</v>
      </c>
      <c r="X1472" s="71" t="str">
        <f t="shared" si="206"/>
        <v>Q4 2024</v>
      </c>
      <c r="Y1472" s="21">
        <f t="shared" si="201"/>
        <v>2560</v>
      </c>
      <c r="Z1472" s="21">
        <f t="shared" si="202"/>
        <v>1600</v>
      </c>
      <c r="AA1472" s="57">
        <f t="shared" si="203"/>
        <v>93946.894382022467</v>
      </c>
      <c r="AB1472" s="59">
        <f t="shared" si="204"/>
        <v>1.6</v>
      </c>
      <c r="AC1472" s="61">
        <f t="shared" si="205"/>
        <v>457.2</v>
      </c>
    </row>
    <row r="1473" spans="4:29">
      <c r="D1473" s="12">
        <v>1467</v>
      </c>
      <c r="E1473" s="36" t="s">
        <v>68</v>
      </c>
      <c r="F1473" s="16" t="s">
        <v>11</v>
      </c>
      <c r="G1473" s="14" t="s">
        <v>51</v>
      </c>
      <c r="H1473" s="13" t="s">
        <v>90</v>
      </c>
      <c r="I1473" s="13" t="s">
        <v>195</v>
      </c>
      <c r="J1473" s="13" t="s">
        <v>196</v>
      </c>
      <c r="K1473" s="13" t="s">
        <v>43</v>
      </c>
      <c r="L1473" s="14">
        <v>16.100000000000001</v>
      </c>
      <c r="M1473" s="14" t="s">
        <v>143</v>
      </c>
      <c r="N1473" s="31">
        <v>1000000</v>
      </c>
      <c r="O1473" s="14" t="s">
        <v>2</v>
      </c>
      <c r="P1473" s="14" t="s">
        <v>47</v>
      </c>
      <c r="Q1473" s="31">
        <v>4000</v>
      </c>
      <c r="R1473" s="31">
        <v>1000</v>
      </c>
      <c r="S1473" s="30">
        <v>0.209150327</v>
      </c>
      <c r="T1473" s="66">
        <f t="shared" si="198"/>
        <v>3.3673202647000005</v>
      </c>
      <c r="U1473" s="66">
        <f t="shared" si="199"/>
        <v>1.4945495717602902E-2</v>
      </c>
      <c r="V1473" s="38">
        <f t="shared" si="200"/>
        <v>0.52115074560290398</v>
      </c>
      <c r="W1473" s="54">
        <v>2.491752</v>
      </c>
      <c r="X1473" s="71" t="str">
        <f t="shared" si="206"/>
        <v>Q4 2024</v>
      </c>
      <c r="Y1473" s="21">
        <f t="shared" si="201"/>
        <v>2560</v>
      </c>
      <c r="Z1473" s="21">
        <f t="shared" si="202"/>
        <v>1440</v>
      </c>
      <c r="AA1473" s="57">
        <f t="shared" si="203"/>
        <v>71458.151330563793</v>
      </c>
      <c r="AB1473" s="59">
        <f t="shared" si="204"/>
        <v>1.7777777777777777</v>
      </c>
      <c r="AC1473" s="61">
        <f t="shared" si="205"/>
        <v>408.94</v>
      </c>
    </row>
    <row r="1474" spans="4:29">
      <c r="D1474" s="12">
        <v>1468</v>
      </c>
      <c r="E1474" s="36" t="s">
        <v>68</v>
      </c>
      <c r="F1474" s="16" t="s">
        <v>11</v>
      </c>
      <c r="G1474" s="14" t="s">
        <v>51</v>
      </c>
      <c r="H1474" s="13" t="s">
        <v>5</v>
      </c>
      <c r="I1474" s="13" t="s">
        <v>31</v>
      </c>
      <c r="J1474" s="13" t="s">
        <v>32</v>
      </c>
      <c r="K1474" s="13" t="s">
        <v>33</v>
      </c>
      <c r="L1474" s="14">
        <v>31.5</v>
      </c>
      <c r="M1474" s="14" t="s">
        <v>34</v>
      </c>
      <c r="N1474" s="31">
        <v>1000000</v>
      </c>
      <c r="O1474" s="14" t="s">
        <v>1</v>
      </c>
      <c r="P1474" s="14" t="s">
        <v>35</v>
      </c>
      <c r="Q1474" s="31">
        <v>576</v>
      </c>
      <c r="R1474" s="31">
        <v>576</v>
      </c>
      <c r="S1474" s="30">
        <v>3.7647100000000002E-4</v>
      </c>
      <c r="T1474" s="66">
        <f t="shared" si="198"/>
        <v>1.1858836500000001E-2</v>
      </c>
      <c r="U1474" s="66">
        <f t="shared" si="199"/>
        <v>1.029799459761372E-4</v>
      </c>
      <c r="V1474" s="38">
        <f t="shared" si="200"/>
        <v>9.3807236719200009E-4</v>
      </c>
      <c r="W1474" s="54">
        <v>2.491752</v>
      </c>
      <c r="X1474" s="71" t="str">
        <f t="shared" si="206"/>
        <v>Q4 2024</v>
      </c>
      <c r="Y1474" s="21">
        <f t="shared" si="201"/>
        <v>6016</v>
      </c>
      <c r="Z1474" s="21">
        <f t="shared" si="202"/>
        <v>3384</v>
      </c>
      <c r="AA1474" s="57">
        <f t="shared" si="203"/>
        <v>273540.18231454003</v>
      </c>
      <c r="AB1474" s="59">
        <f t="shared" si="204"/>
        <v>1.7777777777777777</v>
      </c>
      <c r="AC1474" s="61">
        <f t="shared" si="205"/>
        <v>800.09999999999991</v>
      </c>
    </row>
    <row r="1475" spans="4:29">
      <c r="D1475" s="12">
        <v>1469</v>
      </c>
      <c r="E1475" s="36" t="s">
        <v>68</v>
      </c>
      <c r="F1475" s="16" t="s">
        <v>11</v>
      </c>
      <c r="G1475" s="14" t="s">
        <v>51</v>
      </c>
      <c r="H1475" s="13" t="s">
        <v>5</v>
      </c>
      <c r="I1475" s="13" t="s">
        <v>41</v>
      </c>
      <c r="J1475" s="13" t="s">
        <v>42</v>
      </c>
      <c r="K1475" s="13" t="s">
        <v>43</v>
      </c>
      <c r="L1475" s="14">
        <v>31.5</v>
      </c>
      <c r="M1475" s="14" t="s">
        <v>15</v>
      </c>
      <c r="N1475" s="31">
        <v>1000000</v>
      </c>
      <c r="O1475" s="14" t="s">
        <v>1</v>
      </c>
      <c r="P1475" s="14" t="s">
        <v>35</v>
      </c>
      <c r="Q1475" s="31">
        <v>5000</v>
      </c>
      <c r="R1475" s="31">
        <v>1152</v>
      </c>
      <c r="S1475" s="30">
        <v>0.130718954</v>
      </c>
      <c r="T1475" s="66">
        <f t="shared" si="198"/>
        <v>4.1176470509999996</v>
      </c>
      <c r="U1475" s="66">
        <f t="shared" si="199"/>
        <v>3.5756886509125972E-2</v>
      </c>
      <c r="V1475" s="38">
        <f t="shared" si="200"/>
        <v>0.32571921506740797</v>
      </c>
      <c r="W1475" s="54">
        <v>2.491752</v>
      </c>
      <c r="X1475" s="71" t="str">
        <f t="shared" si="206"/>
        <v>Q4 2024</v>
      </c>
      <c r="Y1475" s="21">
        <f t="shared" si="201"/>
        <v>3840</v>
      </c>
      <c r="Z1475" s="21">
        <f t="shared" si="202"/>
        <v>2160</v>
      </c>
      <c r="AA1475" s="57">
        <f t="shared" si="203"/>
        <v>273540.18231454003</v>
      </c>
      <c r="AB1475" s="59">
        <f t="shared" si="204"/>
        <v>1.7777777777777777</v>
      </c>
      <c r="AC1475" s="61">
        <f t="shared" si="205"/>
        <v>800.09999999999991</v>
      </c>
    </row>
    <row r="1476" spans="4:29">
      <c r="D1476" s="12">
        <v>1470</v>
      </c>
      <c r="E1476" s="36" t="s">
        <v>68</v>
      </c>
      <c r="F1476" s="16" t="s">
        <v>11</v>
      </c>
      <c r="G1476" s="14" t="s">
        <v>51</v>
      </c>
      <c r="H1476" s="13" t="s">
        <v>5</v>
      </c>
      <c r="I1476" s="13" t="s">
        <v>41</v>
      </c>
      <c r="J1476" s="13" t="s">
        <v>44</v>
      </c>
      <c r="K1476" s="13" t="s">
        <v>43</v>
      </c>
      <c r="L1476" s="14">
        <v>31.5</v>
      </c>
      <c r="M1476" s="14" t="s">
        <v>15</v>
      </c>
      <c r="N1476" s="31">
        <v>1000000</v>
      </c>
      <c r="O1476" s="14" t="s">
        <v>1</v>
      </c>
      <c r="P1476" s="14" t="s">
        <v>35</v>
      </c>
      <c r="Q1476" s="31">
        <v>4608</v>
      </c>
      <c r="R1476" s="31">
        <v>576</v>
      </c>
      <c r="S1476" s="30">
        <v>9.0352941000000006E-2</v>
      </c>
      <c r="T1476" s="66">
        <f t="shared" si="198"/>
        <v>2.8461176415000002</v>
      </c>
      <c r="U1476" s="66">
        <f t="shared" si="199"/>
        <v>2.471515995379488E-2</v>
      </c>
      <c r="V1476" s="38">
        <f t="shared" si="200"/>
        <v>0.22513712144263201</v>
      </c>
      <c r="W1476" s="54">
        <v>2.491752</v>
      </c>
      <c r="X1476" s="71" t="str">
        <f t="shared" si="206"/>
        <v>Q4 2024</v>
      </c>
      <c r="Y1476" s="21">
        <f t="shared" si="201"/>
        <v>3840</v>
      </c>
      <c r="Z1476" s="21">
        <f t="shared" si="202"/>
        <v>2160</v>
      </c>
      <c r="AA1476" s="57">
        <f t="shared" si="203"/>
        <v>273540.18231454003</v>
      </c>
      <c r="AB1476" s="59">
        <f t="shared" si="204"/>
        <v>1.7777777777777777</v>
      </c>
      <c r="AC1476" s="61">
        <f t="shared" si="205"/>
        <v>800.09999999999991</v>
      </c>
    </row>
    <row r="1477" spans="4:29">
      <c r="D1477" s="12">
        <v>1471</v>
      </c>
      <c r="E1477" s="36" t="s">
        <v>68</v>
      </c>
      <c r="F1477" s="16" t="s">
        <v>11</v>
      </c>
      <c r="G1477" s="14" t="s">
        <v>51</v>
      </c>
      <c r="H1477" s="13" t="s">
        <v>5</v>
      </c>
      <c r="I1477" s="13" t="s">
        <v>41</v>
      </c>
      <c r="J1477" s="13" t="s">
        <v>113</v>
      </c>
      <c r="K1477" s="13" t="s">
        <v>43</v>
      </c>
      <c r="L1477" s="14">
        <v>31.5</v>
      </c>
      <c r="M1477" s="14" t="s">
        <v>15</v>
      </c>
      <c r="N1477" s="31">
        <v>1000000</v>
      </c>
      <c r="O1477" s="14" t="s">
        <v>1</v>
      </c>
      <c r="P1477" s="14" t="s">
        <v>35</v>
      </c>
      <c r="Q1477" s="31">
        <v>4608</v>
      </c>
      <c r="R1477" s="31">
        <v>576</v>
      </c>
      <c r="S1477" s="30">
        <v>0.120470588</v>
      </c>
      <c r="T1477" s="66">
        <f t="shared" si="198"/>
        <v>3.7948235220000002</v>
      </c>
      <c r="U1477" s="66">
        <f t="shared" si="199"/>
        <v>3.2953546605059843E-2</v>
      </c>
      <c r="V1477" s="38">
        <f t="shared" si="200"/>
        <v>0.30018282859017603</v>
      </c>
      <c r="W1477" s="54">
        <v>2.491752</v>
      </c>
      <c r="X1477" s="71" t="str">
        <f t="shared" si="206"/>
        <v>Q4 2024</v>
      </c>
      <c r="Y1477" s="21">
        <f t="shared" si="201"/>
        <v>3840</v>
      </c>
      <c r="Z1477" s="21">
        <f t="shared" si="202"/>
        <v>2160</v>
      </c>
      <c r="AA1477" s="57">
        <f t="shared" si="203"/>
        <v>273540.18231454003</v>
      </c>
      <c r="AB1477" s="59">
        <f t="shared" si="204"/>
        <v>1.7777777777777777</v>
      </c>
      <c r="AC1477" s="61">
        <f t="shared" si="205"/>
        <v>800.09999999999991</v>
      </c>
    </row>
    <row r="1478" spans="4:29">
      <c r="D1478" s="12">
        <v>1472</v>
      </c>
      <c r="E1478" s="36" t="s">
        <v>68</v>
      </c>
      <c r="F1478" s="16" t="s">
        <v>11</v>
      </c>
      <c r="G1478" s="14" t="s">
        <v>51</v>
      </c>
      <c r="H1478" s="13" t="s">
        <v>5</v>
      </c>
      <c r="I1478" s="13" t="s">
        <v>41</v>
      </c>
      <c r="J1478" s="13" t="s">
        <v>116</v>
      </c>
      <c r="K1478" s="13" t="s">
        <v>43</v>
      </c>
      <c r="L1478" s="14">
        <v>27</v>
      </c>
      <c r="M1478" s="14" t="s">
        <v>117</v>
      </c>
      <c r="N1478" s="31">
        <v>1000000</v>
      </c>
      <c r="O1478" s="14" t="s">
        <v>1</v>
      </c>
      <c r="P1478" s="14" t="s">
        <v>35</v>
      </c>
      <c r="Q1478" s="31">
        <v>2304</v>
      </c>
      <c r="R1478" s="31">
        <v>576</v>
      </c>
      <c r="S1478" s="30">
        <v>4.5176471000000003E-2</v>
      </c>
      <c r="T1478" s="66">
        <f t="shared" si="198"/>
        <v>1.2197647170000001</v>
      </c>
      <c r="U1478" s="66">
        <f t="shared" si="199"/>
        <v>7.5681285199827473E-3</v>
      </c>
      <c r="V1478" s="38">
        <f t="shared" si="200"/>
        <v>0.112568561967192</v>
      </c>
      <c r="W1478" s="54">
        <v>2.491752</v>
      </c>
      <c r="X1478" s="71" t="str">
        <f t="shared" si="206"/>
        <v>Q4 2024</v>
      </c>
      <c r="Y1478" s="21">
        <f t="shared" si="201"/>
        <v>3440</v>
      </c>
      <c r="Z1478" s="21">
        <f t="shared" si="202"/>
        <v>1440</v>
      </c>
      <c r="AA1478" s="57">
        <f t="shared" si="203"/>
        <v>167523.67664979291</v>
      </c>
      <c r="AB1478" s="59">
        <f t="shared" si="204"/>
        <v>2.3888888888888888</v>
      </c>
      <c r="AC1478" s="61">
        <f t="shared" si="205"/>
        <v>685.8</v>
      </c>
    </row>
    <row r="1479" spans="4:29">
      <c r="D1479" s="12">
        <v>1473</v>
      </c>
      <c r="E1479" s="36" t="s">
        <v>68</v>
      </c>
      <c r="F1479" s="16" t="s">
        <v>11</v>
      </c>
      <c r="G1479" s="14" t="s">
        <v>51</v>
      </c>
      <c r="H1479" s="13" t="s">
        <v>5</v>
      </c>
      <c r="I1479" s="13" t="s">
        <v>54</v>
      </c>
      <c r="J1479" s="13" t="s">
        <v>55</v>
      </c>
      <c r="K1479" s="13" t="s">
        <v>43</v>
      </c>
      <c r="L1479" s="14">
        <v>31.5</v>
      </c>
      <c r="M1479" s="14" t="s">
        <v>15</v>
      </c>
      <c r="N1479" s="31">
        <v>1000000</v>
      </c>
      <c r="O1479" s="14" t="s">
        <v>1</v>
      </c>
      <c r="P1479" s="14" t="s">
        <v>35</v>
      </c>
      <c r="Q1479" s="31">
        <v>2304</v>
      </c>
      <c r="R1479" s="31">
        <v>1152</v>
      </c>
      <c r="S1479" s="30">
        <v>4.5176471000000003E-2</v>
      </c>
      <c r="T1479" s="66">
        <f t="shared" ref="T1479:T1542" si="207">L1479*S1479</f>
        <v>1.4230588365000001</v>
      </c>
      <c r="U1479" s="66">
        <f t="shared" ref="U1479:U1542" si="208">S1479*AA1479/10^6</f>
        <v>1.235758011366753E-2</v>
      </c>
      <c r="V1479" s="38">
        <f t="shared" ref="V1479:V1542" si="209">S1479*W1479</f>
        <v>0.112568561967192</v>
      </c>
      <c r="W1479" s="54">
        <v>2.491752</v>
      </c>
      <c r="X1479" s="71" t="str">
        <f t="shared" si="206"/>
        <v>Q4 2024</v>
      </c>
      <c r="Y1479" s="21">
        <f t="shared" ref="Y1479:Y1542" si="210">1*LEFT(M1479, FIND("x", M1479)-2)</f>
        <v>3840</v>
      </c>
      <c r="Z1479" s="21">
        <f t="shared" ref="Z1479:Z1542" si="211">1*RIGHT(M1479, LEN(M1479)-FIND("x", M1479)-1)</f>
        <v>2160</v>
      </c>
      <c r="AA1479" s="57">
        <f t="shared" ref="AA1479:AA1542" si="212">AC1479^2*AB1479/(1+AB1479^2)</f>
        <v>273540.18231454003</v>
      </c>
      <c r="AB1479" s="59">
        <f t="shared" ref="AB1479:AB1542" si="213">Y1479/Z1479</f>
        <v>1.7777777777777777</v>
      </c>
      <c r="AC1479" s="61">
        <f t="shared" ref="AC1479:AC1542" si="214">L1479*25.4</f>
        <v>800.09999999999991</v>
      </c>
    </row>
    <row r="1480" spans="4:29">
      <c r="D1480" s="12">
        <v>1474</v>
      </c>
      <c r="E1480" s="36" t="s">
        <v>68</v>
      </c>
      <c r="F1480" s="16" t="s">
        <v>11</v>
      </c>
      <c r="G1480" s="14" t="s">
        <v>51</v>
      </c>
      <c r="H1480" s="13" t="s">
        <v>5</v>
      </c>
      <c r="I1480" s="13" t="s">
        <v>54</v>
      </c>
      <c r="J1480" s="13" t="s">
        <v>114</v>
      </c>
      <c r="K1480" s="13" t="s">
        <v>43</v>
      </c>
      <c r="L1480" s="14">
        <v>27</v>
      </c>
      <c r="M1480" s="14" t="s">
        <v>15</v>
      </c>
      <c r="N1480" s="31">
        <v>1000000</v>
      </c>
      <c r="O1480" s="14" t="s">
        <v>1</v>
      </c>
      <c r="P1480" s="14" t="s">
        <v>35</v>
      </c>
      <c r="Q1480" s="31">
        <v>2304</v>
      </c>
      <c r="R1480" s="31">
        <v>512</v>
      </c>
      <c r="S1480" s="30">
        <v>4.5176471000000003E-2</v>
      </c>
      <c r="T1480" s="66">
        <f t="shared" si="207"/>
        <v>1.2197647170000001</v>
      </c>
      <c r="U1480" s="66">
        <f t="shared" si="208"/>
        <v>9.0790384508577793E-3</v>
      </c>
      <c r="V1480" s="38">
        <f t="shared" si="209"/>
        <v>0.112568561967192</v>
      </c>
      <c r="W1480" s="54">
        <v>2.491752</v>
      </c>
      <c r="X1480" s="71" t="str">
        <f t="shared" ref="X1480:X1543" si="215">G1480&amp;" "&amp;F1480</f>
        <v>Q4 2024</v>
      </c>
      <c r="Y1480" s="21">
        <f t="shared" si="210"/>
        <v>3840</v>
      </c>
      <c r="Z1480" s="21">
        <f t="shared" si="211"/>
        <v>2160</v>
      </c>
      <c r="AA1480" s="57">
        <f t="shared" si="212"/>
        <v>200968.29721068247</v>
      </c>
      <c r="AB1480" s="59">
        <f t="shared" si="213"/>
        <v>1.7777777777777777</v>
      </c>
      <c r="AC1480" s="61">
        <f t="shared" si="214"/>
        <v>685.8</v>
      </c>
    </row>
    <row r="1481" spans="4:29">
      <c r="D1481" s="12">
        <v>1475</v>
      </c>
      <c r="E1481" s="36" t="s">
        <v>68</v>
      </c>
      <c r="F1481" s="16" t="s">
        <v>11</v>
      </c>
      <c r="G1481" s="14" t="s">
        <v>51</v>
      </c>
      <c r="H1481" s="13" t="s">
        <v>5</v>
      </c>
      <c r="I1481" s="13" t="s">
        <v>54</v>
      </c>
      <c r="J1481" s="13" t="s">
        <v>128</v>
      </c>
      <c r="K1481" s="13" t="s">
        <v>43</v>
      </c>
      <c r="L1481" s="14">
        <v>31.5</v>
      </c>
      <c r="M1481" s="14" t="s">
        <v>15</v>
      </c>
      <c r="N1481" s="31">
        <v>1000000</v>
      </c>
      <c r="O1481" s="14" t="s">
        <v>1</v>
      </c>
      <c r="P1481" s="14" t="s">
        <v>35</v>
      </c>
      <c r="Q1481" s="31">
        <v>2304</v>
      </c>
      <c r="R1481" s="31">
        <v>576</v>
      </c>
      <c r="S1481" s="30">
        <v>3.0117647000000001E-2</v>
      </c>
      <c r="T1481" s="66">
        <f t="shared" si="207"/>
        <v>0.94870588050000004</v>
      </c>
      <c r="U1481" s="66">
        <f t="shared" si="208"/>
        <v>8.2383866512649607E-3</v>
      </c>
      <c r="V1481" s="38">
        <f t="shared" si="209"/>
        <v>7.5045707147544008E-2</v>
      </c>
      <c r="W1481" s="54">
        <v>2.491752</v>
      </c>
      <c r="X1481" s="71" t="str">
        <f t="shared" si="215"/>
        <v>Q4 2024</v>
      </c>
      <c r="Y1481" s="21">
        <f t="shared" si="210"/>
        <v>3840</v>
      </c>
      <c r="Z1481" s="21">
        <f t="shared" si="211"/>
        <v>2160</v>
      </c>
      <c r="AA1481" s="57">
        <f t="shared" si="212"/>
        <v>273540.18231454003</v>
      </c>
      <c r="AB1481" s="59">
        <f t="shared" si="213"/>
        <v>1.7777777777777777</v>
      </c>
      <c r="AC1481" s="61">
        <f t="shared" si="214"/>
        <v>800.09999999999991</v>
      </c>
    </row>
    <row r="1482" spans="4:29">
      <c r="D1482" s="12">
        <v>1476</v>
      </c>
      <c r="E1482" s="36" t="s">
        <v>68</v>
      </c>
      <c r="F1482" s="16" t="s">
        <v>11</v>
      </c>
      <c r="G1482" s="14" t="s">
        <v>51</v>
      </c>
      <c r="H1482" s="13" t="s">
        <v>5</v>
      </c>
      <c r="I1482" s="13" t="s">
        <v>54</v>
      </c>
      <c r="J1482" s="13" t="s">
        <v>118</v>
      </c>
      <c r="K1482" s="13" t="s">
        <v>43</v>
      </c>
      <c r="L1482" s="14">
        <v>31.5</v>
      </c>
      <c r="M1482" s="14" t="s">
        <v>15</v>
      </c>
      <c r="N1482" s="31">
        <v>1000000</v>
      </c>
      <c r="O1482" s="14" t="s">
        <v>1</v>
      </c>
      <c r="P1482" s="14" t="s">
        <v>35</v>
      </c>
      <c r="Q1482" s="31">
        <v>2304</v>
      </c>
      <c r="R1482" s="31">
        <v>576</v>
      </c>
      <c r="S1482" s="30">
        <v>4.5176471000000003E-2</v>
      </c>
      <c r="T1482" s="66">
        <f t="shared" si="207"/>
        <v>1.4230588365000001</v>
      </c>
      <c r="U1482" s="66">
        <f t="shared" si="208"/>
        <v>1.235758011366753E-2</v>
      </c>
      <c r="V1482" s="38">
        <f t="shared" si="209"/>
        <v>0.112568561967192</v>
      </c>
      <c r="W1482" s="54">
        <v>2.491752</v>
      </c>
      <c r="X1482" s="71" t="str">
        <f t="shared" si="215"/>
        <v>Q4 2024</v>
      </c>
      <c r="Y1482" s="21">
        <f t="shared" si="210"/>
        <v>3840</v>
      </c>
      <c r="Z1482" s="21">
        <f t="shared" si="211"/>
        <v>2160</v>
      </c>
      <c r="AA1482" s="57">
        <f t="shared" si="212"/>
        <v>273540.18231454003</v>
      </c>
      <c r="AB1482" s="59">
        <f t="shared" si="213"/>
        <v>1.7777777777777777</v>
      </c>
      <c r="AC1482" s="61">
        <f t="shared" si="214"/>
        <v>800.09999999999991</v>
      </c>
    </row>
    <row r="1483" spans="4:29">
      <c r="D1483" s="12">
        <v>1477</v>
      </c>
      <c r="E1483" s="36" t="s">
        <v>68</v>
      </c>
      <c r="F1483" s="16" t="s">
        <v>11</v>
      </c>
      <c r="G1483" s="14" t="s">
        <v>51</v>
      </c>
      <c r="H1483" s="13" t="s">
        <v>5</v>
      </c>
      <c r="I1483" s="13" t="s">
        <v>54</v>
      </c>
      <c r="J1483" s="13" t="s">
        <v>199</v>
      </c>
      <c r="K1483" s="13" t="s">
        <v>43</v>
      </c>
      <c r="L1483" s="14">
        <v>31.5</v>
      </c>
      <c r="M1483" s="14" t="s">
        <v>117</v>
      </c>
      <c r="N1483" s="31">
        <v>1000000</v>
      </c>
      <c r="O1483" s="14" t="s">
        <v>1</v>
      </c>
      <c r="P1483" s="14" t="s">
        <v>35</v>
      </c>
      <c r="Q1483" s="31">
        <v>2304</v>
      </c>
      <c r="R1483" s="31">
        <v>1152</v>
      </c>
      <c r="S1483" s="30">
        <v>3.0117647000000001E-2</v>
      </c>
      <c r="T1483" s="66">
        <f t="shared" si="207"/>
        <v>0.94870588050000004</v>
      </c>
      <c r="U1483" s="66">
        <f t="shared" si="208"/>
        <v>6.8673758032374906E-3</v>
      </c>
      <c r="V1483" s="38">
        <f t="shared" si="209"/>
        <v>7.5045707147544008E-2</v>
      </c>
      <c r="W1483" s="54">
        <v>2.491752</v>
      </c>
      <c r="X1483" s="71" t="str">
        <f t="shared" si="215"/>
        <v>Q4 2024</v>
      </c>
      <c r="Y1483" s="21">
        <f t="shared" si="210"/>
        <v>3440</v>
      </c>
      <c r="Z1483" s="21">
        <f t="shared" si="211"/>
        <v>1440</v>
      </c>
      <c r="AA1483" s="57">
        <f t="shared" si="212"/>
        <v>228018.33766221811</v>
      </c>
      <c r="AB1483" s="59">
        <f t="shared" si="213"/>
        <v>2.3888888888888888</v>
      </c>
      <c r="AC1483" s="61">
        <f t="shared" si="214"/>
        <v>800.09999999999991</v>
      </c>
    </row>
    <row r="1484" spans="4:29">
      <c r="D1484" s="12">
        <v>1478</v>
      </c>
      <c r="E1484" s="36" t="s">
        <v>68</v>
      </c>
      <c r="F1484" s="16" t="s">
        <v>11</v>
      </c>
      <c r="G1484" s="14" t="s">
        <v>51</v>
      </c>
      <c r="H1484" s="13" t="s">
        <v>5</v>
      </c>
      <c r="I1484" s="13" t="s">
        <v>54</v>
      </c>
      <c r="J1484" s="13" t="s">
        <v>203</v>
      </c>
      <c r="K1484" s="13" t="s">
        <v>43</v>
      </c>
      <c r="L1484" s="14">
        <v>34</v>
      </c>
      <c r="M1484" s="14" t="s">
        <v>117</v>
      </c>
      <c r="N1484" s="31">
        <v>1000000</v>
      </c>
      <c r="O1484" s="14" t="s">
        <v>1</v>
      </c>
      <c r="P1484" s="14" t="s">
        <v>35</v>
      </c>
      <c r="Q1484" s="31">
        <v>9216</v>
      </c>
      <c r="R1484" s="31">
        <v>2304</v>
      </c>
      <c r="S1484" s="30">
        <v>4.8188235000000003E-2</v>
      </c>
      <c r="T1484" s="66">
        <f t="shared" si="207"/>
        <v>1.6383999900000001</v>
      </c>
      <c r="U1484" s="66">
        <f t="shared" si="208"/>
        <v>1.2801106810733407E-2</v>
      </c>
      <c r="V1484" s="38">
        <f t="shared" si="209"/>
        <v>0.12007313093772</v>
      </c>
      <c r="W1484" s="54">
        <v>2.491752</v>
      </c>
      <c r="X1484" s="71" t="str">
        <f t="shared" si="215"/>
        <v>Q4 2024</v>
      </c>
      <c r="Y1484" s="21">
        <f t="shared" si="210"/>
        <v>3440</v>
      </c>
      <c r="Z1484" s="21">
        <f t="shared" si="211"/>
        <v>1440</v>
      </c>
      <c r="AA1484" s="57">
        <f t="shared" si="212"/>
        <v>265647.97010584443</v>
      </c>
      <c r="AB1484" s="59">
        <f t="shared" si="213"/>
        <v>2.3888888888888888</v>
      </c>
      <c r="AC1484" s="61">
        <f t="shared" si="214"/>
        <v>863.59999999999991</v>
      </c>
    </row>
    <row r="1485" spans="4:29">
      <c r="D1485" s="12">
        <v>1479</v>
      </c>
      <c r="E1485" s="36" t="s">
        <v>68</v>
      </c>
      <c r="F1485" s="16" t="s">
        <v>11</v>
      </c>
      <c r="G1485" s="14" t="s">
        <v>51</v>
      </c>
      <c r="H1485" s="13" t="s">
        <v>5</v>
      </c>
      <c r="I1485" s="13" t="s">
        <v>54</v>
      </c>
      <c r="J1485" s="13" t="s">
        <v>204</v>
      </c>
      <c r="K1485" s="13" t="s">
        <v>43</v>
      </c>
      <c r="L1485" s="14">
        <v>57</v>
      </c>
      <c r="M1485" s="14" t="s">
        <v>205</v>
      </c>
      <c r="N1485" s="31">
        <v>1000000</v>
      </c>
      <c r="O1485" s="14" t="s">
        <v>1</v>
      </c>
      <c r="P1485" s="14" t="s">
        <v>35</v>
      </c>
      <c r="Q1485" s="31">
        <v>9216</v>
      </c>
      <c r="R1485" s="31">
        <v>2304</v>
      </c>
      <c r="S1485" s="30">
        <v>2.4094118000000001E-2</v>
      </c>
      <c r="T1485" s="66">
        <f t="shared" si="207"/>
        <v>1.3733647260000001</v>
      </c>
      <c r="U1485" s="66">
        <f t="shared" si="208"/>
        <v>1.3163106262855242E-2</v>
      </c>
      <c r="V1485" s="38">
        <f t="shared" si="209"/>
        <v>6.0036566714735999E-2</v>
      </c>
      <c r="W1485" s="54">
        <v>2.491752</v>
      </c>
      <c r="X1485" s="71" t="str">
        <f t="shared" si="215"/>
        <v>Q4 2024</v>
      </c>
      <c r="Y1485" s="21">
        <f t="shared" si="210"/>
        <v>7680</v>
      </c>
      <c r="Z1485" s="21">
        <f t="shared" si="211"/>
        <v>2160</v>
      </c>
      <c r="AA1485" s="57">
        <f t="shared" si="212"/>
        <v>546320.32028959272</v>
      </c>
      <c r="AB1485" s="59">
        <f t="shared" si="213"/>
        <v>3.5555555555555554</v>
      </c>
      <c r="AC1485" s="61">
        <f t="shared" si="214"/>
        <v>1447.8</v>
      </c>
    </row>
    <row r="1486" spans="4:29">
      <c r="D1486" s="12">
        <v>1480</v>
      </c>
      <c r="E1486" s="36" t="s">
        <v>68</v>
      </c>
      <c r="F1486" s="16" t="s">
        <v>11</v>
      </c>
      <c r="G1486" s="14" t="s">
        <v>51</v>
      </c>
      <c r="H1486" s="13" t="s">
        <v>5</v>
      </c>
      <c r="I1486" s="13" t="s">
        <v>217</v>
      </c>
      <c r="J1486" s="13" t="s">
        <v>218</v>
      </c>
      <c r="K1486" s="13" t="s">
        <v>43</v>
      </c>
      <c r="L1486" s="14">
        <v>32</v>
      </c>
      <c r="M1486" s="14" t="s">
        <v>15</v>
      </c>
      <c r="N1486" s="31">
        <v>1000000</v>
      </c>
      <c r="O1486" s="14" t="s">
        <v>1</v>
      </c>
      <c r="P1486" s="14" t="s">
        <v>35</v>
      </c>
      <c r="Q1486" s="31">
        <v>4608</v>
      </c>
      <c r="R1486" s="31">
        <v>1152</v>
      </c>
      <c r="S1486" s="30">
        <v>3.0117647000000001E-2</v>
      </c>
      <c r="T1486" s="66">
        <f t="shared" si="207"/>
        <v>0.96376470400000003</v>
      </c>
      <c r="U1486" s="66">
        <f t="shared" si="208"/>
        <v>8.5019984186397758E-3</v>
      </c>
      <c r="V1486" s="38">
        <f t="shared" si="209"/>
        <v>7.5045707147544008E-2</v>
      </c>
      <c r="W1486" s="54">
        <v>2.491752</v>
      </c>
      <c r="X1486" s="71" t="str">
        <f t="shared" si="215"/>
        <v>Q4 2024</v>
      </c>
      <c r="Y1486" s="21">
        <f t="shared" si="210"/>
        <v>3840</v>
      </c>
      <c r="Z1486" s="21">
        <f t="shared" si="211"/>
        <v>2160</v>
      </c>
      <c r="AA1486" s="57">
        <f t="shared" si="212"/>
        <v>282292.91679525218</v>
      </c>
      <c r="AB1486" s="59">
        <f t="shared" si="213"/>
        <v>1.7777777777777777</v>
      </c>
      <c r="AC1486" s="61">
        <f t="shared" si="214"/>
        <v>812.8</v>
      </c>
    </row>
    <row r="1487" spans="4:29">
      <c r="D1487" s="12">
        <v>1481</v>
      </c>
      <c r="E1487" s="36" t="s">
        <v>68</v>
      </c>
      <c r="F1487" s="16" t="s">
        <v>11</v>
      </c>
      <c r="G1487" s="14" t="s">
        <v>51</v>
      </c>
      <c r="H1487" s="13" t="s">
        <v>5</v>
      </c>
      <c r="I1487" s="13" t="s">
        <v>105</v>
      </c>
      <c r="J1487" s="13" t="s">
        <v>106</v>
      </c>
      <c r="K1487" s="13" t="s">
        <v>33</v>
      </c>
      <c r="L1487" s="14">
        <v>31.5</v>
      </c>
      <c r="M1487" s="14" t="s">
        <v>15</v>
      </c>
      <c r="N1487" s="31">
        <v>1000000</v>
      </c>
      <c r="O1487" s="14" t="s">
        <v>1</v>
      </c>
      <c r="P1487" s="14" t="s">
        <v>35</v>
      </c>
      <c r="Q1487" s="31">
        <v>5000</v>
      </c>
      <c r="R1487" s="31">
        <v>1152</v>
      </c>
      <c r="S1487" s="30">
        <v>9.8039215999999998E-2</v>
      </c>
      <c r="T1487" s="66">
        <f t="shared" si="207"/>
        <v>3.0882353039999999</v>
      </c>
      <c r="U1487" s="66">
        <f t="shared" si="208"/>
        <v>2.6817665018614569E-2</v>
      </c>
      <c r="V1487" s="38">
        <f t="shared" si="209"/>
        <v>0.24428941254643199</v>
      </c>
      <c r="W1487" s="54">
        <v>2.491752</v>
      </c>
      <c r="X1487" s="71" t="str">
        <f t="shared" si="215"/>
        <v>Q4 2024</v>
      </c>
      <c r="Y1487" s="21">
        <f t="shared" si="210"/>
        <v>3840</v>
      </c>
      <c r="Z1487" s="21">
        <f t="shared" si="211"/>
        <v>2160</v>
      </c>
      <c r="AA1487" s="57">
        <f t="shared" si="212"/>
        <v>273540.18231454003</v>
      </c>
      <c r="AB1487" s="59">
        <f t="shared" si="213"/>
        <v>1.7777777777777777</v>
      </c>
      <c r="AC1487" s="61">
        <f t="shared" si="214"/>
        <v>800.09999999999991</v>
      </c>
    </row>
    <row r="1488" spans="4:29">
      <c r="D1488" s="12">
        <v>1482</v>
      </c>
      <c r="E1488" s="36" t="s">
        <v>68</v>
      </c>
      <c r="F1488" s="16" t="s">
        <v>11</v>
      </c>
      <c r="G1488" s="14" t="s">
        <v>51</v>
      </c>
      <c r="H1488" s="13" t="s">
        <v>5</v>
      </c>
      <c r="I1488" s="13" t="s">
        <v>96</v>
      </c>
      <c r="J1488" s="13" t="s">
        <v>61</v>
      </c>
      <c r="K1488" s="13" t="s">
        <v>33</v>
      </c>
      <c r="L1488" s="14">
        <v>27</v>
      </c>
      <c r="M1488" s="14" t="s">
        <v>15</v>
      </c>
      <c r="N1488" s="31">
        <v>80000000</v>
      </c>
      <c r="O1488" s="14" t="s">
        <v>1</v>
      </c>
      <c r="P1488" s="14" t="s">
        <v>35</v>
      </c>
      <c r="Q1488" s="31">
        <v>2304</v>
      </c>
      <c r="R1488" s="31">
        <v>576</v>
      </c>
      <c r="S1488" s="30">
        <v>0.105411765</v>
      </c>
      <c r="T1488" s="66">
        <f t="shared" si="207"/>
        <v>2.846117655</v>
      </c>
      <c r="U1488" s="66">
        <f t="shared" si="208"/>
        <v>2.1184422918022618E-2</v>
      </c>
      <c r="V1488" s="38">
        <f t="shared" si="209"/>
        <v>0.26265997626227999</v>
      </c>
      <c r="W1488" s="54">
        <v>2.491752</v>
      </c>
      <c r="X1488" s="71" t="str">
        <f t="shared" si="215"/>
        <v>Q4 2024</v>
      </c>
      <c r="Y1488" s="21">
        <f t="shared" si="210"/>
        <v>3840</v>
      </c>
      <c r="Z1488" s="21">
        <f t="shared" si="211"/>
        <v>2160</v>
      </c>
      <c r="AA1488" s="57">
        <f t="shared" si="212"/>
        <v>200968.29721068247</v>
      </c>
      <c r="AB1488" s="59">
        <f t="shared" si="213"/>
        <v>1.7777777777777777</v>
      </c>
      <c r="AC1488" s="61">
        <f t="shared" si="214"/>
        <v>685.8</v>
      </c>
    </row>
    <row r="1489" spans="4:29">
      <c r="D1489" s="12">
        <v>1483</v>
      </c>
      <c r="E1489" s="36" t="s">
        <v>68</v>
      </c>
      <c r="F1489" s="16" t="s">
        <v>11</v>
      </c>
      <c r="G1489" s="14" t="s">
        <v>51</v>
      </c>
      <c r="H1489" s="13" t="s">
        <v>5</v>
      </c>
      <c r="I1489" s="13" t="s">
        <v>96</v>
      </c>
      <c r="J1489" s="13" t="s">
        <v>129</v>
      </c>
      <c r="K1489" s="13" t="s">
        <v>33</v>
      </c>
      <c r="L1489" s="14">
        <v>27</v>
      </c>
      <c r="M1489" s="14" t="s">
        <v>143</v>
      </c>
      <c r="N1489" s="31">
        <v>1000000</v>
      </c>
      <c r="O1489" s="14" t="s">
        <v>1</v>
      </c>
      <c r="P1489" s="14" t="s">
        <v>35</v>
      </c>
      <c r="Q1489" s="31">
        <v>2304</v>
      </c>
      <c r="R1489" s="31">
        <v>576</v>
      </c>
      <c r="S1489" s="30">
        <v>4.5176471000000003E-2</v>
      </c>
      <c r="T1489" s="66">
        <f t="shared" si="207"/>
        <v>1.2197647170000001</v>
      </c>
      <c r="U1489" s="66">
        <f t="shared" si="208"/>
        <v>9.0790384508577793E-3</v>
      </c>
      <c r="V1489" s="38">
        <f t="shared" si="209"/>
        <v>0.112568561967192</v>
      </c>
      <c r="W1489" s="54">
        <v>2.491752</v>
      </c>
      <c r="X1489" s="71" t="str">
        <f t="shared" si="215"/>
        <v>Q4 2024</v>
      </c>
      <c r="Y1489" s="21">
        <f t="shared" si="210"/>
        <v>2560</v>
      </c>
      <c r="Z1489" s="21">
        <f t="shared" si="211"/>
        <v>1440</v>
      </c>
      <c r="AA1489" s="57">
        <f t="shared" si="212"/>
        <v>200968.29721068247</v>
      </c>
      <c r="AB1489" s="59">
        <f t="shared" si="213"/>
        <v>1.7777777777777777</v>
      </c>
      <c r="AC1489" s="61">
        <f t="shared" si="214"/>
        <v>685.8</v>
      </c>
    </row>
    <row r="1490" spans="4:29">
      <c r="D1490" s="12">
        <v>1484</v>
      </c>
      <c r="E1490" s="36" t="s">
        <v>68</v>
      </c>
      <c r="F1490" s="16" t="s">
        <v>11</v>
      </c>
      <c r="G1490" s="14" t="s">
        <v>51</v>
      </c>
      <c r="H1490" s="13" t="s">
        <v>5</v>
      </c>
      <c r="I1490" s="13" t="s">
        <v>96</v>
      </c>
      <c r="J1490" s="13" t="s">
        <v>130</v>
      </c>
      <c r="K1490" s="13" t="s">
        <v>33</v>
      </c>
      <c r="L1490" s="14">
        <v>27</v>
      </c>
      <c r="M1490" s="14" t="s">
        <v>143</v>
      </c>
      <c r="N1490" s="31">
        <v>1000000</v>
      </c>
      <c r="O1490" s="14" t="s">
        <v>1</v>
      </c>
      <c r="P1490" s="14" t="s">
        <v>35</v>
      </c>
      <c r="Q1490" s="31">
        <v>2304</v>
      </c>
      <c r="R1490" s="31">
        <v>576</v>
      </c>
      <c r="S1490" s="30">
        <v>9.0352941000000006E-2</v>
      </c>
      <c r="T1490" s="66">
        <f t="shared" si="207"/>
        <v>2.4395294070000002</v>
      </c>
      <c r="U1490" s="66">
        <f t="shared" si="208"/>
        <v>1.8158076700747261E-2</v>
      </c>
      <c r="V1490" s="38">
        <f t="shared" si="209"/>
        <v>0.22513712144263201</v>
      </c>
      <c r="W1490" s="54">
        <v>2.491752</v>
      </c>
      <c r="X1490" s="71" t="str">
        <f t="shared" si="215"/>
        <v>Q4 2024</v>
      </c>
      <c r="Y1490" s="21">
        <f t="shared" si="210"/>
        <v>2560</v>
      </c>
      <c r="Z1490" s="21">
        <f t="shared" si="211"/>
        <v>1440</v>
      </c>
      <c r="AA1490" s="57">
        <f t="shared" si="212"/>
        <v>200968.29721068247</v>
      </c>
      <c r="AB1490" s="59">
        <f t="shared" si="213"/>
        <v>1.7777777777777777</v>
      </c>
      <c r="AC1490" s="61">
        <f t="shared" si="214"/>
        <v>685.8</v>
      </c>
    </row>
    <row r="1491" spans="4:29">
      <c r="D1491" s="12">
        <v>1485</v>
      </c>
      <c r="E1491" s="36" t="s">
        <v>68</v>
      </c>
      <c r="F1491" s="16" t="s">
        <v>11</v>
      </c>
      <c r="G1491" s="14" t="s">
        <v>51</v>
      </c>
      <c r="H1491" s="13" t="s">
        <v>5</v>
      </c>
      <c r="I1491" s="13" t="s">
        <v>96</v>
      </c>
      <c r="J1491" s="13" t="s">
        <v>131</v>
      </c>
      <c r="K1491" s="13" t="s">
        <v>95</v>
      </c>
      <c r="L1491" s="14">
        <v>34</v>
      </c>
      <c r="M1491" s="14" t="s">
        <v>117</v>
      </c>
      <c r="N1491" s="31">
        <v>1000000</v>
      </c>
      <c r="O1491" s="14" t="s">
        <v>1</v>
      </c>
      <c r="P1491" s="14" t="s">
        <v>35</v>
      </c>
      <c r="Q1491" s="31">
        <v>4608</v>
      </c>
      <c r="R1491" s="31">
        <v>1152</v>
      </c>
      <c r="S1491" s="30">
        <v>0.24094117600000001</v>
      </c>
      <c r="T1491" s="66">
        <f t="shared" si="207"/>
        <v>8.1919999840000006</v>
      </c>
      <c r="U1491" s="66">
        <f t="shared" si="208"/>
        <v>6.4005534319315008E-2</v>
      </c>
      <c r="V1491" s="38">
        <f t="shared" si="209"/>
        <v>0.60036565718035206</v>
      </c>
      <c r="W1491" s="54">
        <v>2.491752</v>
      </c>
      <c r="X1491" s="71" t="str">
        <f t="shared" si="215"/>
        <v>Q4 2024</v>
      </c>
      <c r="Y1491" s="21">
        <f t="shared" si="210"/>
        <v>3440</v>
      </c>
      <c r="Z1491" s="21">
        <f t="shared" si="211"/>
        <v>1440</v>
      </c>
      <c r="AA1491" s="57">
        <f t="shared" si="212"/>
        <v>265647.97010584443</v>
      </c>
      <c r="AB1491" s="59">
        <f t="shared" si="213"/>
        <v>2.3888888888888888</v>
      </c>
      <c r="AC1491" s="61">
        <f t="shared" si="214"/>
        <v>863.59999999999991</v>
      </c>
    </row>
    <row r="1492" spans="4:29">
      <c r="D1492" s="12">
        <v>1486</v>
      </c>
      <c r="E1492" s="36" t="s">
        <v>68</v>
      </c>
      <c r="F1492" s="16" t="s">
        <v>11</v>
      </c>
      <c r="G1492" s="14" t="s">
        <v>51</v>
      </c>
      <c r="H1492" s="13" t="s">
        <v>5</v>
      </c>
      <c r="I1492" s="13" t="s">
        <v>96</v>
      </c>
      <c r="J1492" s="13" t="s">
        <v>132</v>
      </c>
      <c r="K1492" s="13" t="s">
        <v>43</v>
      </c>
      <c r="L1492" s="14">
        <v>31.5</v>
      </c>
      <c r="M1492" s="14" t="s">
        <v>15</v>
      </c>
      <c r="N1492" s="31">
        <v>1000000</v>
      </c>
      <c r="O1492" s="14" t="s">
        <v>1</v>
      </c>
      <c r="P1492" s="14" t="s">
        <v>35</v>
      </c>
      <c r="Q1492" s="31">
        <v>2304</v>
      </c>
      <c r="R1492" s="31">
        <v>576</v>
      </c>
      <c r="S1492" s="30">
        <v>6.0235294000000002E-2</v>
      </c>
      <c r="T1492" s="66">
        <f t="shared" si="207"/>
        <v>1.8974117610000001</v>
      </c>
      <c r="U1492" s="66">
        <f t="shared" si="208"/>
        <v>1.6476773302529921E-2</v>
      </c>
      <c r="V1492" s="38">
        <f t="shared" si="209"/>
        <v>0.15009141429508802</v>
      </c>
      <c r="W1492" s="54">
        <v>2.491752</v>
      </c>
      <c r="X1492" s="71" t="str">
        <f t="shared" si="215"/>
        <v>Q4 2024</v>
      </c>
      <c r="Y1492" s="21">
        <f t="shared" si="210"/>
        <v>3840</v>
      </c>
      <c r="Z1492" s="21">
        <f t="shared" si="211"/>
        <v>2160</v>
      </c>
      <c r="AA1492" s="57">
        <f t="shared" si="212"/>
        <v>273540.18231454003</v>
      </c>
      <c r="AB1492" s="59">
        <f t="shared" si="213"/>
        <v>1.7777777777777777</v>
      </c>
      <c r="AC1492" s="61">
        <f t="shared" si="214"/>
        <v>800.09999999999991</v>
      </c>
    </row>
    <row r="1493" spans="4:29">
      <c r="D1493" s="12">
        <v>1487</v>
      </c>
      <c r="E1493" s="36" t="s">
        <v>68</v>
      </c>
      <c r="F1493" s="16" t="s">
        <v>11</v>
      </c>
      <c r="G1493" s="14" t="s">
        <v>51</v>
      </c>
      <c r="H1493" s="13" t="s">
        <v>5</v>
      </c>
      <c r="I1493" s="13" t="s">
        <v>60</v>
      </c>
      <c r="J1493" s="13" t="s">
        <v>107</v>
      </c>
      <c r="K1493" s="13" t="s">
        <v>33</v>
      </c>
      <c r="L1493" s="14">
        <v>27</v>
      </c>
      <c r="M1493" s="14" t="s">
        <v>15</v>
      </c>
      <c r="N1493" s="31">
        <v>80000000</v>
      </c>
      <c r="O1493" s="14" t="s">
        <v>1</v>
      </c>
      <c r="P1493" s="14" t="s">
        <v>35</v>
      </c>
      <c r="Q1493" s="31">
        <v>2304</v>
      </c>
      <c r="R1493" s="31">
        <v>576</v>
      </c>
      <c r="S1493" s="30">
        <v>4.5176471000000003E-2</v>
      </c>
      <c r="T1493" s="66">
        <f t="shared" si="207"/>
        <v>1.2197647170000001</v>
      </c>
      <c r="U1493" s="66">
        <f t="shared" si="208"/>
        <v>9.0790384508577793E-3</v>
      </c>
      <c r="V1493" s="38">
        <f t="shared" si="209"/>
        <v>0.112568561967192</v>
      </c>
      <c r="W1493" s="54">
        <v>2.491752</v>
      </c>
      <c r="X1493" s="71" t="str">
        <f t="shared" si="215"/>
        <v>Q4 2024</v>
      </c>
      <c r="Y1493" s="21">
        <f t="shared" si="210"/>
        <v>3840</v>
      </c>
      <c r="Z1493" s="21">
        <f t="shared" si="211"/>
        <v>2160</v>
      </c>
      <c r="AA1493" s="57">
        <f t="shared" si="212"/>
        <v>200968.29721068247</v>
      </c>
      <c r="AB1493" s="59">
        <f t="shared" si="213"/>
        <v>1.7777777777777777</v>
      </c>
      <c r="AC1493" s="61">
        <f t="shared" si="214"/>
        <v>685.8</v>
      </c>
    </row>
    <row r="1494" spans="4:29">
      <c r="D1494" s="12">
        <v>1488</v>
      </c>
      <c r="E1494" s="36" t="s">
        <v>68</v>
      </c>
      <c r="F1494" s="16" t="s">
        <v>11</v>
      </c>
      <c r="G1494" s="14" t="s">
        <v>51</v>
      </c>
      <c r="H1494" s="13" t="s">
        <v>5</v>
      </c>
      <c r="I1494" s="13" t="s">
        <v>60</v>
      </c>
      <c r="J1494" s="13" t="s">
        <v>115</v>
      </c>
      <c r="K1494" s="13" t="s">
        <v>33</v>
      </c>
      <c r="L1494" s="14">
        <v>27</v>
      </c>
      <c r="M1494" s="14" t="s">
        <v>15</v>
      </c>
      <c r="N1494" s="31">
        <v>80000000</v>
      </c>
      <c r="O1494" s="14" t="s">
        <v>1</v>
      </c>
      <c r="P1494" s="14" t="s">
        <v>35</v>
      </c>
      <c r="Q1494" s="31">
        <v>2304</v>
      </c>
      <c r="R1494" s="31">
        <v>576</v>
      </c>
      <c r="S1494" s="30">
        <v>4.5176471000000003E-2</v>
      </c>
      <c r="T1494" s="66">
        <f t="shared" si="207"/>
        <v>1.2197647170000001</v>
      </c>
      <c r="U1494" s="66">
        <f t="shared" si="208"/>
        <v>9.0790384508577793E-3</v>
      </c>
      <c r="V1494" s="38">
        <f t="shared" si="209"/>
        <v>0.112568561967192</v>
      </c>
      <c r="W1494" s="54">
        <v>2.491752</v>
      </c>
      <c r="X1494" s="71" t="str">
        <f t="shared" si="215"/>
        <v>Q4 2024</v>
      </c>
      <c r="Y1494" s="21">
        <f t="shared" si="210"/>
        <v>3840</v>
      </c>
      <c r="Z1494" s="21">
        <f t="shared" si="211"/>
        <v>2160</v>
      </c>
      <c r="AA1494" s="57">
        <f t="shared" si="212"/>
        <v>200968.29721068247</v>
      </c>
      <c r="AB1494" s="59">
        <f t="shared" si="213"/>
        <v>1.7777777777777777</v>
      </c>
      <c r="AC1494" s="61">
        <f t="shared" si="214"/>
        <v>685.8</v>
      </c>
    </row>
    <row r="1495" spans="4:29">
      <c r="D1495" s="12">
        <v>1489</v>
      </c>
      <c r="E1495" s="36" t="s">
        <v>68</v>
      </c>
      <c r="F1495" s="16" t="s">
        <v>11</v>
      </c>
      <c r="G1495" s="14" t="s">
        <v>51</v>
      </c>
      <c r="H1495" s="13" t="s">
        <v>5</v>
      </c>
      <c r="I1495" s="13" t="s">
        <v>53</v>
      </c>
      <c r="J1495" s="13" t="s">
        <v>133</v>
      </c>
      <c r="K1495" s="13"/>
      <c r="L1495" s="14">
        <v>31.5</v>
      </c>
      <c r="M1495" s="14" t="s">
        <v>15</v>
      </c>
      <c r="N1495" s="31">
        <v>1000000</v>
      </c>
      <c r="O1495" s="14" t="s">
        <v>1</v>
      </c>
      <c r="P1495" s="14" t="s">
        <v>35</v>
      </c>
      <c r="Q1495" s="31">
        <v>4608</v>
      </c>
      <c r="R1495" s="31">
        <v>1196</v>
      </c>
      <c r="S1495" s="30">
        <v>0.120470588</v>
      </c>
      <c r="T1495" s="66">
        <f t="shared" si="207"/>
        <v>3.7948235220000002</v>
      </c>
      <c r="U1495" s="66">
        <f t="shared" si="208"/>
        <v>3.2953546605059843E-2</v>
      </c>
      <c r="V1495" s="38">
        <f t="shared" si="209"/>
        <v>0.30018282859017603</v>
      </c>
      <c r="W1495" s="54">
        <v>2.491752</v>
      </c>
      <c r="X1495" s="71" t="str">
        <f t="shared" si="215"/>
        <v>Q4 2024</v>
      </c>
      <c r="Y1495" s="21">
        <f t="shared" si="210"/>
        <v>3840</v>
      </c>
      <c r="Z1495" s="21">
        <f t="shared" si="211"/>
        <v>2160</v>
      </c>
      <c r="AA1495" s="57">
        <f t="shared" si="212"/>
        <v>273540.18231454003</v>
      </c>
      <c r="AB1495" s="59">
        <f t="shared" si="213"/>
        <v>1.7777777777777777</v>
      </c>
      <c r="AC1495" s="61">
        <f t="shared" si="214"/>
        <v>800.09999999999991</v>
      </c>
    </row>
    <row r="1496" spans="4:29">
      <c r="D1496" s="12">
        <v>1490</v>
      </c>
      <c r="E1496" s="36" t="s">
        <v>68</v>
      </c>
      <c r="F1496" s="16" t="s">
        <v>11</v>
      </c>
      <c r="G1496" s="14" t="s">
        <v>51</v>
      </c>
      <c r="H1496" s="13" t="s">
        <v>5</v>
      </c>
      <c r="I1496" s="13" t="s">
        <v>53</v>
      </c>
      <c r="J1496" s="13" t="s">
        <v>97</v>
      </c>
      <c r="K1496" s="13" t="s">
        <v>98</v>
      </c>
      <c r="L1496" s="14">
        <v>49</v>
      </c>
      <c r="M1496" s="14" t="s">
        <v>99</v>
      </c>
      <c r="N1496" s="31">
        <v>1000000</v>
      </c>
      <c r="O1496" s="14" t="s">
        <v>1</v>
      </c>
      <c r="P1496" s="14" t="s">
        <v>35</v>
      </c>
      <c r="Q1496" s="31">
        <v>5000</v>
      </c>
      <c r="R1496" s="31">
        <v>1152</v>
      </c>
      <c r="S1496" s="30">
        <v>9.8039215999999998E-2</v>
      </c>
      <c r="T1496" s="66">
        <f t="shared" si="207"/>
        <v>4.8039215840000002</v>
      </c>
      <c r="U1496" s="66">
        <f t="shared" si="208"/>
        <v>3.9581261601240807E-2</v>
      </c>
      <c r="V1496" s="38">
        <f t="shared" si="209"/>
        <v>0.24428941254643199</v>
      </c>
      <c r="W1496" s="54">
        <v>2.491752</v>
      </c>
      <c r="X1496" s="71" t="str">
        <f t="shared" si="215"/>
        <v>Q4 2024</v>
      </c>
      <c r="Y1496" s="21">
        <f t="shared" si="210"/>
        <v>5120</v>
      </c>
      <c r="Z1496" s="21">
        <f t="shared" si="211"/>
        <v>1440</v>
      </c>
      <c r="AA1496" s="57">
        <f t="shared" si="212"/>
        <v>403728.86704072385</v>
      </c>
      <c r="AB1496" s="59">
        <f t="shared" si="213"/>
        <v>3.5555555555555554</v>
      </c>
      <c r="AC1496" s="61">
        <f t="shared" si="214"/>
        <v>1244.5999999999999</v>
      </c>
    </row>
    <row r="1497" spans="4:29">
      <c r="D1497" s="12">
        <v>1491</v>
      </c>
      <c r="E1497" s="36" t="s">
        <v>68</v>
      </c>
      <c r="F1497" s="16" t="s">
        <v>11</v>
      </c>
      <c r="G1497" s="14" t="s">
        <v>51</v>
      </c>
      <c r="H1497" s="13" t="s">
        <v>5</v>
      </c>
      <c r="I1497" s="13" t="s">
        <v>53</v>
      </c>
      <c r="J1497" s="13" t="s">
        <v>119</v>
      </c>
      <c r="K1497" s="13" t="s">
        <v>98</v>
      </c>
      <c r="L1497" s="14">
        <v>31.5</v>
      </c>
      <c r="M1497" s="14" t="s">
        <v>15</v>
      </c>
      <c r="N1497" s="31">
        <v>1000000</v>
      </c>
      <c r="O1497" s="14" t="s">
        <v>1</v>
      </c>
      <c r="P1497" s="14" t="s">
        <v>35</v>
      </c>
      <c r="Q1497" s="31">
        <v>5000</v>
      </c>
      <c r="R1497" s="31">
        <v>1152</v>
      </c>
      <c r="S1497" s="30">
        <v>6.5359476999999999E-2</v>
      </c>
      <c r="T1497" s="66">
        <f t="shared" si="207"/>
        <v>2.0588235254999998</v>
      </c>
      <c r="U1497" s="66">
        <f t="shared" si="208"/>
        <v>1.7878443254562986E-2</v>
      </c>
      <c r="V1497" s="38">
        <f t="shared" si="209"/>
        <v>0.16285960753370399</v>
      </c>
      <c r="W1497" s="54">
        <v>2.491752</v>
      </c>
      <c r="X1497" s="71" t="str">
        <f t="shared" si="215"/>
        <v>Q4 2024</v>
      </c>
      <c r="Y1497" s="21">
        <f t="shared" si="210"/>
        <v>3840</v>
      </c>
      <c r="Z1497" s="21">
        <f t="shared" si="211"/>
        <v>2160</v>
      </c>
      <c r="AA1497" s="57">
        <f t="shared" si="212"/>
        <v>273540.18231454003</v>
      </c>
      <c r="AB1497" s="59">
        <f t="shared" si="213"/>
        <v>1.7777777777777777</v>
      </c>
      <c r="AC1497" s="61">
        <f t="shared" si="214"/>
        <v>800.09999999999991</v>
      </c>
    </row>
    <row r="1498" spans="4:29">
      <c r="D1498" s="12">
        <v>1492</v>
      </c>
      <c r="E1498" s="36" t="s">
        <v>68</v>
      </c>
      <c r="F1498" s="16" t="s">
        <v>11</v>
      </c>
      <c r="G1498" s="14" t="s">
        <v>51</v>
      </c>
      <c r="H1498" s="13" t="s">
        <v>5</v>
      </c>
      <c r="I1498" s="13" t="s">
        <v>120</v>
      </c>
      <c r="J1498" s="13"/>
      <c r="K1498" s="13" t="s">
        <v>120</v>
      </c>
      <c r="L1498" s="14">
        <v>27</v>
      </c>
      <c r="M1498" s="14" t="s">
        <v>15</v>
      </c>
      <c r="N1498" s="31" t="s">
        <v>65</v>
      </c>
      <c r="O1498" s="14" t="s">
        <v>1</v>
      </c>
      <c r="P1498" s="14" t="s">
        <v>35</v>
      </c>
      <c r="Q1498" s="31">
        <v>5000</v>
      </c>
      <c r="R1498" s="31">
        <v>1152</v>
      </c>
      <c r="S1498" s="30">
        <v>0.130718954</v>
      </c>
      <c r="T1498" s="66">
        <f t="shared" si="207"/>
        <v>3.5294117580000002</v>
      </c>
      <c r="U1498" s="66">
        <f t="shared" si="208"/>
        <v>2.6270365598541533E-2</v>
      </c>
      <c r="V1498" s="38">
        <f t="shared" si="209"/>
        <v>0.32571921506740797</v>
      </c>
      <c r="W1498" s="54">
        <v>2.491752</v>
      </c>
      <c r="X1498" s="71" t="str">
        <f t="shared" si="215"/>
        <v>Q4 2024</v>
      </c>
      <c r="Y1498" s="21">
        <f t="shared" si="210"/>
        <v>3840</v>
      </c>
      <c r="Z1498" s="21">
        <f t="shared" si="211"/>
        <v>2160</v>
      </c>
      <c r="AA1498" s="57">
        <f t="shared" si="212"/>
        <v>200968.29721068247</v>
      </c>
      <c r="AB1498" s="59">
        <f t="shared" si="213"/>
        <v>1.7777777777777777</v>
      </c>
      <c r="AC1498" s="61">
        <f t="shared" si="214"/>
        <v>685.8</v>
      </c>
    </row>
    <row r="1499" spans="4:29">
      <c r="D1499" s="12">
        <v>1493</v>
      </c>
      <c r="E1499" s="36" t="s">
        <v>68</v>
      </c>
      <c r="F1499" s="16" t="s">
        <v>11</v>
      </c>
      <c r="G1499" s="14" t="s">
        <v>51</v>
      </c>
      <c r="H1499" s="13" t="s">
        <v>5</v>
      </c>
      <c r="I1499" s="13" t="s">
        <v>120</v>
      </c>
      <c r="J1499" s="13"/>
      <c r="K1499" s="13" t="s">
        <v>120</v>
      </c>
      <c r="L1499" s="14">
        <v>31.5</v>
      </c>
      <c r="M1499" s="14" t="s">
        <v>15</v>
      </c>
      <c r="N1499" s="31" t="s">
        <v>65</v>
      </c>
      <c r="O1499" s="14" t="s">
        <v>1</v>
      </c>
      <c r="P1499" s="14" t="s">
        <v>35</v>
      </c>
      <c r="Q1499" s="31">
        <v>5000</v>
      </c>
      <c r="R1499" s="31">
        <v>1152</v>
      </c>
      <c r="S1499" s="30">
        <v>9.8039215999999998E-2</v>
      </c>
      <c r="T1499" s="66">
        <f t="shared" si="207"/>
        <v>3.0882353039999999</v>
      </c>
      <c r="U1499" s="66">
        <f t="shared" si="208"/>
        <v>2.6817665018614569E-2</v>
      </c>
      <c r="V1499" s="38">
        <f t="shared" si="209"/>
        <v>0.24428941254643199</v>
      </c>
      <c r="W1499" s="54">
        <v>2.491752</v>
      </c>
      <c r="X1499" s="71" t="str">
        <f t="shared" si="215"/>
        <v>Q4 2024</v>
      </c>
      <c r="Y1499" s="21">
        <f t="shared" si="210"/>
        <v>3840</v>
      </c>
      <c r="Z1499" s="21">
        <f t="shared" si="211"/>
        <v>2160</v>
      </c>
      <c r="AA1499" s="57">
        <f t="shared" si="212"/>
        <v>273540.18231454003</v>
      </c>
      <c r="AB1499" s="59">
        <f t="shared" si="213"/>
        <v>1.7777777777777777</v>
      </c>
      <c r="AC1499" s="61">
        <f t="shared" si="214"/>
        <v>800.09999999999991</v>
      </c>
    </row>
    <row r="1500" spans="4:29">
      <c r="D1500" s="12">
        <v>1494</v>
      </c>
      <c r="E1500" s="36" t="s">
        <v>68</v>
      </c>
      <c r="F1500" s="16" t="s">
        <v>11</v>
      </c>
      <c r="G1500" s="14" t="s">
        <v>51</v>
      </c>
      <c r="H1500" s="13" t="s">
        <v>5</v>
      </c>
      <c r="I1500" s="13" t="s">
        <v>45</v>
      </c>
      <c r="J1500" s="13" t="s">
        <v>134</v>
      </c>
      <c r="K1500" s="13" t="s">
        <v>43</v>
      </c>
      <c r="L1500" s="14">
        <v>27</v>
      </c>
      <c r="M1500" s="14" t="s">
        <v>15</v>
      </c>
      <c r="N1500" s="31">
        <v>1000000</v>
      </c>
      <c r="O1500" s="14" t="s">
        <v>1</v>
      </c>
      <c r="P1500" s="14" t="s">
        <v>35</v>
      </c>
      <c r="Q1500" s="31">
        <v>2304</v>
      </c>
      <c r="R1500" s="31">
        <v>576</v>
      </c>
      <c r="S1500" s="30">
        <v>7.5294117999999993E-2</v>
      </c>
      <c r="T1500" s="66">
        <f t="shared" si="207"/>
        <v>2.032941186</v>
      </c>
      <c r="U1500" s="66">
        <f t="shared" si="208"/>
        <v>1.5131730684440195E-2</v>
      </c>
      <c r="V1500" s="38">
        <f t="shared" si="209"/>
        <v>0.18761426911473597</v>
      </c>
      <c r="W1500" s="54">
        <v>2.491752</v>
      </c>
      <c r="X1500" s="71" t="str">
        <f t="shared" si="215"/>
        <v>Q4 2024</v>
      </c>
      <c r="Y1500" s="21">
        <f t="shared" si="210"/>
        <v>3840</v>
      </c>
      <c r="Z1500" s="21">
        <f t="shared" si="211"/>
        <v>2160</v>
      </c>
      <c r="AA1500" s="57">
        <f t="shared" si="212"/>
        <v>200968.29721068247</v>
      </c>
      <c r="AB1500" s="59">
        <f t="shared" si="213"/>
        <v>1.7777777777777777</v>
      </c>
      <c r="AC1500" s="61">
        <f t="shared" si="214"/>
        <v>685.8</v>
      </c>
    </row>
    <row r="1501" spans="4:29">
      <c r="D1501" s="12">
        <v>1495</v>
      </c>
      <c r="E1501" s="36" t="s">
        <v>68</v>
      </c>
      <c r="F1501" s="16" t="s">
        <v>11</v>
      </c>
      <c r="G1501" s="14" t="s">
        <v>51</v>
      </c>
      <c r="H1501" s="13" t="s">
        <v>5</v>
      </c>
      <c r="I1501" s="13" t="s">
        <v>121</v>
      </c>
      <c r="J1501" s="13" t="s">
        <v>282</v>
      </c>
      <c r="K1501" s="13"/>
      <c r="L1501" s="14">
        <v>27</v>
      </c>
      <c r="M1501" s="14" t="s">
        <v>15</v>
      </c>
      <c r="N1501" s="31" t="s">
        <v>65</v>
      </c>
      <c r="O1501" s="14" t="s">
        <v>1</v>
      </c>
      <c r="P1501" s="14" t="s">
        <v>35</v>
      </c>
      <c r="Q1501" s="31">
        <v>5000</v>
      </c>
      <c r="R1501" s="31">
        <v>1152</v>
      </c>
      <c r="S1501" s="30">
        <v>0.130718954</v>
      </c>
      <c r="T1501" s="66">
        <f t="shared" si="207"/>
        <v>3.5294117580000002</v>
      </c>
      <c r="U1501" s="66">
        <f t="shared" si="208"/>
        <v>2.6270365598541533E-2</v>
      </c>
      <c r="V1501" s="38">
        <f t="shared" si="209"/>
        <v>0.32571921506740797</v>
      </c>
      <c r="W1501" s="54">
        <v>2.491752</v>
      </c>
      <c r="X1501" s="71" t="str">
        <f t="shared" si="215"/>
        <v>Q4 2024</v>
      </c>
      <c r="Y1501" s="21">
        <f t="shared" si="210"/>
        <v>3840</v>
      </c>
      <c r="Z1501" s="21">
        <f t="shared" si="211"/>
        <v>2160</v>
      </c>
      <c r="AA1501" s="57">
        <f t="shared" si="212"/>
        <v>200968.29721068247</v>
      </c>
      <c r="AB1501" s="59">
        <f t="shared" si="213"/>
        <v>1.7777777777777777</v>
      </c>
      <c r="AC1501" s="61">
        <f t="shared" si="214"/>
        <v>685.8</v>
      </c>
    </row>
    <row r="1502" spans="4:29">
      <c r="D1502" s="12">
        <v>1496</v>
      </c>
      <c r="E1502" s="36" t="s">
        <v>68</v>
      </c>
      <c r="F1502" s="16" t="s">
        <v>11</v>
      </c>
      <c r="G1502" s="14" t="s">
        <v>51</v>
      </c>
      <c r="H1502" s="13" t="s">
        <v>5</v>
      </c>
      <c r="I1502" s="13" t="s">
        <v>121</v>
      </c>
      <c r="J1502" s="13" t="s">
        <v>283</v>
      </c>
      <c r="K1502" s="13"/>
      <c r="L1502" s="14">
        <v>31.5</v>
      </c>
      <c r="M1502" s="14" t="s">
        <v>15</v>
      </c>
      <c r="N1502" s="31" t="s">
        <v>65</v>
      </c>
      <c r="O1502" s="14" t="s">
        <v>1</v>
      </c>
      <c r="P1502" s="14" t="s">
        <v>35</v>
      </c>
      <c r="Q1502" s="31">
        <v>5000</v>
      </c>
      <c r="R1502" s="31">
        <v>1152</v>
      </c>
      <c r="S1502" s="30">
        <v>9.8039215999999998E-2</v>
      </c>
      <c r="T1502" s="66">
        <f t="shared" si="207"/>
        <v>3.0882353039999999</v>
      </c>
      <c r="U1502" s="66">
        <f t="shared" si="208"/>
        <v>2.6817665018614569E-2</v>
      </c>
      <c r="V1502" s="38">
        <f t="shared" si="209"/>
        <v>0.24428941254643199</v>
      </c>
      <c r="W1502" s="54">
        <v>2.491752</v>
      </c>
      <c r="X1502" s="71" t="str">
        <f t="shared" si="215"/>
        <v>Q4 2024</v>
      </c>
      <c r="Y1502" s="21">
        <f t="shared" si="210"/>
        <v>3840</v>
      </c>
      <c r="Z1502" s="21">
        <f t="shared" si="211"/>
        <v>2160</v>
      </c>
      <c r="AA1502" s="57">
        <f t="shared" si="212"/>
        <v>273540.18231454003</v>
      </c>
      <c r="AB1502" s="59">
        <f t="shared" si="213"/>
        <v>1.7777777777777777</v>
      </c>
      <c r="AC1502" s="61">
        <f t="shared" si="214"/>
        <v>800.09999999999991</v>
      </c>
    </row>
    <row r="1503" spans="4:29">
      <c r="D1503" s="12">
        <v>1497</v>
      </c>
      <c r="E1503" s="36" t="s">
        <v>68</v>
      </c>
      <c r="F1503" s="16" t="s">
        <v>11</v>
      </c>
      <c r="G1503" s="14" t="s">
        <v>51</v>
      </c>
      <c r="H1503" s="13" t="s">
        <v>5</v>
      </c>
      <c r="I1503" s="13" t="s">
        <v>122</v>
      </c>
      <c r="J1503" s="13"/>
      <c r="K1503" s="13"/>
      <c r="L1503" s="14">
        <v>27</v>
      </c>
      <c r="M1503" s="14" t="s">
        <v>15</v>
      </c>
      <c r="N1503" s="31" t="s">
        <v>65</v>
      </c>
      <c r="O1503" s="14" t="s">
        <v>2</v>
      </c>
      <c r="P1503" s="14" t="s">
        <v>35</v>
      </c>
      <c r="Q1503" s="31">
        <v>5000</v>
      </c>
      <c r="R1503" s="31">
        <v>1152</v>
      </c>
      <c r="S1503" s="30">
        <v>6.5359476999999999E-2</v>
      </c>
      <c r="T1503" s="66">
        <f t="shared" si="207"/>
        <v>1.7647058790000001</v>
      </c>
      <c r="U1503" s="66">
        <f t="shared" si="208"/>
        <v>1.3135182799270766E-2</v>
      </c>
      <c r="V1503" s="38">
        <f t="shared" si="209"/>
        <v>0.16285960753370399</v>
      </c>
      <c r="W1503" s="54">
        <v>2.491752</v>
      </c>
      <c r="X1503" s="71" t="str">
        <f t="shared" si="215"/>
        <v>Q4 2024</v>
      </c>
      <c r="Y1503" s="21">
        <f t="shared" si="210"/>
        <v>3840</v>
      </c>
      <c r="Z1503" s="21">
        <f t="shared" si="211"/>
        <v>2160</v>
      </c>
      <c r="AA1503" s="57">
        <f t="shared" si="212"/>
        <v>200968.29721068247</v>
      </c>
      <c r="AB1503" s="59">
        <f t="shared" si="213"/>
        <v>1.7777777777777777</v>
      </c>
      <c r="AC1503" s="61">
        <f t="shared" si="214"/>
        <v>685.8</v>
      </c>
    </row>
    <row r="1504" spans="4:29">
      <c r="D1504" s="12">
        <v>1498</v>
      </c>
      <c r="E1504" s="36" t="s">
        <v>68</v>
      </c>
      <c r="F1504" s="16" t="s">
        <v>11</v>
      </c>
      <c r="G1504" s="14" t="s">
        <v>51</v>
      </c>
      <c r="H1504" s="13" t="s">
        <v>5</v>
      </c>
      <c r="I1504" s="13" t="s">
        <v>122</v>
      </c>
      <c r="J1504" s="13"/>
      <c r="K1504" s="13"/>
      <c r="L1504" s="14">
        <v>31.5</v>
      </c>
      <c r="M1504" s="14" t="s">
        <v>15</v>
      </c>
      <c r="N1504" s="31" t="s">
        <v>65</v>
      </c>
      <c r="O1504" s="14" t="s">
        <v>2</v>
      </c>
      <c r="P1504" s="14" t="s">
        <v>35</v>
      </c>
      <c r="Q1504" s="31">
        <v>5000</v>
      </c>
      <c r="R1504" s="31">
        <v>1152</v>
      </c>
      <c r="S1504" s="30">
        <v>6.5359476999999999E-2</v>
      </c>
      <c r="T1504" s="66">
        <f t="shared" si="207"/>
        <v>2.0588235254999998</v>
      </c>
      <c r="U1504" s="66">
        <f t="shared" si="208"/>
        <v>1.7878443254562986E-2</v>
      </c>
      <c r="V1504" s="38">
        <f t="shared" si="209"/>
        <v>0.16285960753370399</v>
      </c>
      <c r="W1504" s="54">
        <v>2.491752</v>
      </c>
      <c r="X1504" s="71" t="str">
        <f t="shared" si="215"/>
        <v>Q4 2024</v>
      </c>
      <c r="Y1504" s="21">
        <f t="shared" si="210"/>
        <v>3840</v>
      </c>
      <c r="Z1504" s="21">
        <f t="shared" si="211"/>
        <v>2160</v>
      </c>
      <c r="AA1504" s="57">
        <f t="shared" si="212"/>
        <v>273540.18231454003</v>
      </c>
      <c r="AB1504" s="59">
        <f t="shared" si="213"/>
        <v>1.7777777777777777</v>
      </c>
      <c r="AC1504" s="61">
        <f t="shared" si="214"/>
        <v>800.09999999999991</v>
      </c>
    </row>
    <row r="1505" spans="4:29">
      <c r="D1505" s="12">
        <v>1499</v>
      </c>
      <c r="E1505" s="36" t="s">
        <v>68</v>
      </c>
      <c r="F1505" s="16" t="s">
        <v>11</v>
      </c>
      <c r="G1505" s="14" t="s">
        <v>51</v>
      </c>
      <c r="H1505" s="13" t="s">
        <v>5</v>
      </c>
      <c r="I1505" s="13" t="s">
        <v>140</v>
      </c>
      <c r="J1505" s="13"/>
      <c r="K1505" s="13"/>
      <c r="L1505" s="14">
        <v>27</v>
      </c>
      <c r="M1505" s="14" t="s">
        <v>15</v>
      </c>
      <c r="N1505" s="31" t="s">
        <v>65</v>
      </c>
      <c r="O1505" s="14" t="s">
        <v>1</v>
      </c>
      <c r="P1505" s="14" t="s">
        <v>35</v>
      </c>
      <c r="Q1505" s="31">
        <v>2304</v>
      </c>
      <c r="R1505" s="31">
        <v>576</v>
      </c>
      <c r="S1505" s="30">
        <v>6.0235294000000002E-2</v>
      </c>
      <c r="T1505" s="66">
        <f t="shared" si="207"/>
        <v>1.6263529380000001</v>
      </c>
      <c r="U1505" s="66">
        <f t="shared" si="208"/>
        <v>1.2105384467164838E-2</v>
      </c>
      <c r="V1505" s="38">
        <f t="shared" si="209"/>
        <v>0.15009141429508802</v>
      </c>
      <c r="W1505" s="54">
        <v>2.491752</v>
      </c>
      <c r="X1505" s="71" t="str">
        <f t="shared" si="215"/>
        <v>Q4 2024</v>
      </c>
      <c r="Y1505" s="21">
        <f t="shared" si="210"/>
        <v>3840</v>
      </c>
      <c r="Z1505" s="21">
        <f t="shared" si="211"/>
        <v>2160</v>
      </c>
      <c r="AA1505" s="57">
        <f t="shared" si="212"/>
        <v>200968.29721068247</v>
      </c>
      <c r="AB1505" s="59">
        <f t="shared" si="213"/>
        <v>1.7777777777777777</v>
      </c>
      <c r="AC1505" s="61">
        <f t="shared" si="214"/>
        <v>685.8</v>
      </c>
    </row>
    <row r="1506" spans="4:29">
      <c r="D1506" s="12">
        <v>1500</v>
      </c>
      <c r="E1506" s="36" t="s">
        <v>68</v>
      </c>
      <c r="F1506" s="16" t="s">
        <v>11</v>
      </c>
      <c r="G1506" s="14" t="s">
        <v>51</v>
      </c>
      <c r="H1506" s="13" t="s">
        <v>5</v>
      </c>
      <c r="I1506" s="13" t="s">
        <v>140</v>
      </c>
      <c r="J1506" s="13"/>
      <c r="K1506" s="13"/>
      <c r="L1506" s="14">
        <v>31.5</v>
      </c>
      <c r="M1506" s="14" t="s">
        <v>15</v>
      </c>
      <c r="N1506" s="31" t="s">
        <v>65</v>
      </c>
      <c r="O1506" s="14" t="s">
        <v>1</v>
      </c>
      <c r="P1506" s="14" t="s">
        <v>35</v>
      </c>
      <c r="Q1506" s="31">
        <v>4608</v>
      </c>
      <c r="R1506" s="31">
        <v>1152</v>
      </c>
      <c r="S1506" s="30">
        <v>9.0352941000000006E-2</v>
      </c>
      <c r="T1506" s="66">
        <f t="shared" si="207"/>
        <v>2.8461176415000002</v>
      </c>
      <c r="U1506" s="66">
        <f t="shared" si="208"/>
        <v>2.471515995379488E-2</v>
      </c>
      <c r="V1506" s="38">
        <f t="shared" si="209"/>
        <v>0.22513712144263201</v>
      </c>
      <c r="W1506" s="54">
        <v>2.491752</v>
      </c>
      <c r="X1506" s="71" t="str">
        <f t="shared" si="215"/>
        <v>Q4 2024</v>
      </c>
      <c r="Y1506" s="21">
        <f t="shared" si="210"/>
        <v>3840</v>
      </c>
      <c r="Z1506" s="21">
        <f t="shared" si="211"/>
        <v>2160</v>
      </c>
      <c r="AA1506" s="57">
        <f t="shared" si="212"/>
        <v>273540.18231454003</v>
      </c>
      <c r="AB1506" s="59">
        <f t="shared" si="213"/>
        <v>1.7777777777777777</v>
      </c>
      <c r="AC1506" s="61">
        <f t="shared" si="214"/>
        <v>800.09999999999991</v>
      </c>
    </row>
    <row r="1507" spans="4:29">
      <c r="D1507" s="12">
        <v>1501</v>
      </c>
      <c r="E1507" s="36" t="s">
        <v>68</v>
      </c>
      <c r="F1507" s="16" t="s">
        <v>11</v>
      </c>
      <c r="G1507" s="14" t="s">
        <v>51</v>
      </c>
      <c r="H1507" s="13" t="s">
        <v>5</v>
      </c>
      <c r="I1507" s="13" t="s">
        <v>135</v>
      </c>
      <c r="J1507" s="13" t="s">
        <v>225</v>
      </c>
      <c r="K1507" s="13" t="s">
        <v>95</v>
      </c>
      <c r="L1507" s="14">
        <v>27</v>
      </c>
      <c r="M1507" s="14" t="s">
        <v>15</v>
      </c>
      <c r="N1507" s="31" t="s">
        <v>65</v>
      </c>
      <c r="O1507" s="14" t="s">
        <v>2</v>
      </c>
      <c r="P1507" s="14" t="s">
        <v>35</v>
      </c>
      <c r="Q1507" s="31">
        <v>10368</v>
      </c>
      <c r="R1507" s="31">
        <v>1152</v>
      </c>
      <c r="S1507" s="30">
        <v>0.33882352900000001</v>
      </c>
      <c r="T1507" s="66">
        <f t="shared" si="207"/>
        <v>9.148235283</v>
      </c>
      <c r="U1507" s="66">
        <f t="shared" si="208"/>
        <v>6.8092787678044289E-2</v>
      </c>
      <c r="V1507" s="38">
        <f t="shared" si="209"/>
        <v>0.84426420603280805</v>
      </c>
      <c r="W1507" s="54">
        <v>2.491752</v>
      </c>
      <c r="X1507" s="71" t="str">
        <f t="shared" si="215"/>
        <v>Q4 2024</v>
      </c>
      <c r="Y1507" s="21">
        <f t="shared" si="210"/>
        <v>3840</v>
      </c>
      <c r="Z1507" s="21">
        <f t="shared" si="211"/>
        <v>2160</v>
      </c>
      <c r="AA1507" s="57">
        <f t="shared" si="212"/>
        <v>200968.29721068247</v>
      </c>
      <c r="AB1507" s="59">
        <f t="shared" si="213"/>
        <v>1.7777777777777777</v>
      </c>
      <c r="AC1507" s="61">
        <f t="shared" si="214"/>
        <v>685.8</v>
      </c>
    </row>
    <row r="1508" spans="4:29">
      <c r="D1508" s="12">
        <v>1502</v>
      </c>
      <c r="E1508" s="36" t="s">
        <v>68</v>
      </c>
      <c r="F1508" s="16" t="s">
        <v>11</v>
      </c>
      <c r="G1508" s="14" t="s">
        <v>51</v>
      </c>
      <c r="H1508" s="13" t="s">
        <v>5</v>
      </c>
      <c r="I1508" s="13" t="s">
        <v>135</v>
      </c>
      <c r="J1508" s="13" t="s">
        <v>197</v>
      </c>
      <c r="K1508" s="13" t="s">
        <v>95</v>
      </c>
      <c r="L1508" s="14">
        <v>27</v>
      </c>
      <c r="M1508" s="14" t="s">
        <v>15</v>
      </c>
      <c r="N1508" s="31" t="s">
        <v>65</v>
      </c>
      <c r="O1508" s="14" t="s">
        <v>2</v>
      </c>
      <c r="P1508" s="14" t="s">
        <v>35</v>
      </c>
      <c r="Q1508" s="31">
        <v>4608</v>
      </c>
      <c r="R1508" s="31">
        <v>1152</v>
      </c>
      <c r="S1508" s="30">
        <v>0.15058823499999999</v>
      </c>
      <c r="T1508" s="66">
        <f t="shared" si="207"/>
        <v>4.0658823449999995</v>
      </c>
      <c r="U1508" s="66">
        <f t="shared" si="208"/>
        <v>3.0263461167912092E-2</v>
      </c>
      <c r="V1508" s="38">
        <f t="shared" si="209"/>
        <v>0.37522853573771997</v>
      </c>
      <c r="W1508" s="54">
        <v>2.491752</v>
      </c>
      <c r="X1508" s="71" t="str">
        <f t="shared" si="215"/>
        <v>Q4 2024</v>
      </c>
      <c r="Y1508" s="21">
        <f t="shared" si="210"/>
        <v>3840</v>
      </c>
      <c r="Z1508" s="21">
        <f t="shared" si="211"/>
        <v>2160</v>
      </c>
      <c r="AA1508" s="57">
        <f t="shared" si="212"/>
        <v>200968.29721068247</v>
      </c>
      <c r="AB1508" s="59">
        <f t="shared" si="213"/>
        <v>1.7777777777777777</v>
      </c>
      <c r="AC1508" s="61">
        <f t="shared" si="214"/>
        <v>685.8</v>
      </c>
    </row>
    <row r="1509" spans="4:29">
      <c r="D1509" s="12">
        <v>1503</v>
      </c>
      <c r="E1509" s="36" t="s">
        <v>68</v>
      </c>
      <c r="F1509" s="16" t="s">
        <v>11</v>
      </c>
      <c r="G1509" s="14" t="s">
        <v>51</v>
      </c>
      <c r="H1509" s="13" t="s">
        <v>5</v>
      </c>
      <c r="I1509" s="13" t="s">
        <v>135</v>
      </c>
      <c r="J1509" s="13" t="s">
        <v>198</v>
      </c>
      <c r="K1509" s="13" t="s">
        <v>95</v>
      </c>
      <c r="L1509" s="14">
        <v>31.5</v>
      </c>
      <c r="M1509" s="14" t="s">
        <v>15</v>
      </c>
      <c r="N1509" s="31" t="s">
        <v>65</v>
      </c>
      <c r="O1509" s="14" t="s">
        <v>2</v>
      </c>
      <c r="P1509" s="14" t="s">
        <v>35</v>
      </c>
      <c r="Q1509" s="31">
        <v>9216</v>
      </c>
      <c r="R1509" s="31">
        <v>1152</v>
      </c>
      <c r="S1509" s="30">
        <v>0.18070588200000001</v>
      </c>
      <c r="T1509" s="66">
        <f t="shared" si="207"/>
        <v>5.6922352830000005</v>
      </c>
      <c r="U1509" s="66">
        <f t="shared" si="208"/>
        <v>4.9430319907589761E-2</v>
      </c>
      <c r="V1509" s="38">
        <f t="shared" si="209"/>
        <v>0.45027424288526402</v>
      </c>
      <c r="W1509" s="54">
        <v>2.491752</v>
      </c>
      <c r="X1509" s="71" t="str">
        <f t="shared" si="215"/>
        <v>Q4 2024</v>
      </c>
      <c r="Y1509" s="21">
        <f t="shared" si="210"/>
        <v>3840</v>
      </c>
      <c r="Z1509" s="21">
        <f t="shared" si="211"/>
        <v>2160</v>
      </c>
      <c r="AA1509" s="57">
        <f t="shared" si="212"/>
        <v>273540.18231454003</v>
      </c>
      <c r="AB1509" s="59">
        <f t="shared" si="213"/>
        <v>1.7777777777777777</v>
      </c>
      <c r="AC1509" s="61">
        <f t="shared" si="214"/>
        <v>800.09999999999991</v>
      </c>
    </row>
    <row r="1510" spans="4:29">
      <c r="D1510" s="12">
        <v>1504</v>
      </c>
      <c r="E1510" s="36" t="s">
        <v>68</v>
      </c>
      <c r="F1510" s="16" t="s">
        <v>11</v>
      </c>
      <c r="G1510" s="14" t="s">
        <v>51</v>
      </c>
      <c r="H1510" s="13" t="s">
        <v>5</v>
      </c>
      <c r="I1510" s="13" t="s">
        <v>135</v>
      </c>
      <c r="J1510" s="13" t="s">
        <v>210</v>
      </c>
      <c r="K1510" s="13" t="s">
        <v>95</v>
      </c>
      <c r="L1510" s="14">
        <v>34</v>
      </c>
      <c r="M1510" s="14" t="s">
        <v>117</v>
      </c>
      <c r="N1510" s="31" t="s">
        <v>65</v>
      </c>
      <c r="O1510" s="14" t="s">
        <v>2</v>
      </c>
      <c r="P1510" s="14" t="s">
        <v>35</v>
      </c>
      <c r="Q1510" s="31">
        <v>9216</v>
      </c>
      <c r="R1510" s="31">
        <v>1151</v>
      </c>
      <c r="S1510" s="30">
        <v>3.6141175999999997E-2</v>
      </c>
      <c r="T1510" s="66">
        <f t="shared" si="207"/>
        <v>1.2287999839999999</v>
      </c>
      <c r="U1510" s="66">
        <f t="shared" si="208"/>
        <v>9.6008300416380605E-3</v>
      </c>
      <c r="V1510" s="38">
        <f t="shared" si="209"/>
        <v>9.0054847580351996E-2</v>
      </c>
      <c r="W1510" s="54">
        <v>2.491752</v>
      </c>
      <c r="X1510" s="71" t="str">
        <f t="shared" si="215"/>
        <v>Q4 2024</v>
      </c>
      <c r="Y1510" s="21">
        <f t="shared" si="210"/>
        <v>3440</v>
      </c>
      <c r="Z1510" s="21">
        <f t="shared" si="211"/>
        <v>1440</v>
      </c>
      <c r="AA1510" s="57">
        <f t="shared" si="212"/>
        <v>265647.97010584443</v>
      </c>
      <c r="AB1510" s="59">
        <f t="shared" si="213"/>
        <v>2.3888888888888888</v>
      </c>
      <c r="AC1510" s="61">
        <f t="shared" si="214"/>
        <v>863.59999999999991</v>
      </c>
    </row>
    <row r="1511" spans="4:29">
      <c r="D1511" s="12">
        <v>1505</v>
      </c>
      <c r="E1511" s="36" t="s">
        <v>68</v>
      </c>
      <c r="F1511" s="16" t="s">
        <v>11</v>
      </c>
      <c r="G1511" s="14" t="s">
        <v>51</v>
      </c>
      <c r="H1511" s="13" t="s">
        <v>5</v>
      </c>
      <c r="I1511" s="13" t="s">
        <v>144</v>
      </c>
      <c r="J1511" s="13" t="s">
        <v>284</v>
      </c>
      <c r="K1511" s="13" t="s">
        <v>43</v>
      </c>
      <c r="L1511" s="14">
        <v>27</v>
      </c>
      <c r="M1511" s="14" t="s">
        <v>15</v>
      </c>
      <c r="N1511" s="31" t="s">
        <v>65</v>
      </c>
      <c r="O1511" s="14" t="s">
        <v>1</v>
      </c>
      <c r="P1511" s="14" t="s">
        <v>35</v>
      </c>
      <c r="Q1511" s="31">
        <v>1536</v>
      </c>
      <c r="R1511" s="31">
        <v>384</v>
      </c>
      <c r="S1511" s="30">
        <v>6.0235294000000002E-2</v>
      </c>
      <c r="T1511" s="66">
        <f t="shared" si="207"/>
        <v>1.6263529380000001</v>
      </c>
      <c r="U1511" s="66">
        <f t="shared" si="208"/>
        <v>1.2105384467164838E-2</v>
      </c>
      <c r="V1511" s="38">
        <f t="shared" si="209"/>
        <v>0.15009141429508802</v>
      </c>
      <c r="W1511" s="54">
        <v>2.491752</v>
      </c>
      <c r="X1511" s="71" t="str">
        <f t="shared" si="215"/>
        <v>Q4 2024</v>
      </c>
      <c r="Y1511" s="21">
        <f t="shared" si="210"/>
        <v>3840</v>
      </c>
      <c r="Z1511" s="21">
        <f t="shared" si="211"/>
        <v>2160</v>
      </c>
      <c r="AA1511" s="57">
        <f t="shared" si="212"/>
        <v>200968.29721068247</v>
      </c>
      <c r="AB1511" s="59">
        <f t="shared" si="213"/>
        <v>1.7777777777777777</v>
      </c>
      <c r="AC1511" s="61">
        <f t="shared" si="214"/>
        <v>685.8</v>
      </c>
    </row>
    <row r="1512" spans="4:29">
      <c r="D1512" s="12">
        <v>1506</v>
      </c>
      <c r="E1512" s="36" t="s">
        <v>68</v>
      </c>
      <c r="F1512" s="16" t="s">
        <v>11</v>
      </c>
      <c r="G1512" s="14" t="s">
        <v>51</v>
      </c>
      <c r="H1512" s="13" t="s">
        <v>5</v>
      </c>
      <c r="I1512" s="13" t="s">
        <v>144</v>
      </c>
      <c r="J1512" s="13" t="s">
        <v>285</v>
      </c>
      <c r="K1512" s="13" t="s">
        <v>43</v>
      </c>
      <c r="L1512" s="14">
        <v>27</v>
      </c>
      <c r="M1512" s="14" t="s">
        <v>15</v>
      </c>
      <c r="N1512" s="31" t="s">
        <v>65</v>
      </c>
      <c r="O1512" s="14" t="s">
        <v>1</v>
      </c>
      <c r="P1512" s="14" t="s">
        <v>35</v>
      </c>
      <c r="Q1512" s="31">
        <v>2304</v>
      </c>
      <c r="R1512" s="31">
        <v>1152</v>
      </c>
      <c r="S1512" s="30">
        <v>4.5176471000000003E-2</v>
      </c>
      <c r="T1512" s="66">
        <f t="shared" si="207"/>
        <v>1.2197647170000001</v>
      </c>
      <c r="U1512" s="66">
        <f t="shared" si="208"/>
        <v>9.0790384508577793E-3</v>
      </c>
      <c r="V1512" s="38">
        <f t="shared" si="209"/>
        <v>0.112568561967192</v>
      </c>
      <c r="W1512" s="54">
        <v>2.491752</v>
      </c>
      <c r="X1512" s="71" t="str">
        <f t="shared" si="215"/>
        <v>Q4 2024</v>
      </c>
      <c r="Y1512" s="21">
        <f t="shared" si="210"/>
        <v>3840</v>
      </c>
      <c r="Z1512" s="21">
        <f t="shared" si="211"/>
        <v>2160</v>
      </c>
      <c r="AA1512" s="57">
        <f t="shared" si="212"/>
        <v>200968.29721068247</v>
      </c>
      <c r="AB1512" s="59">
        <f t="shared" si="213"/>
        <v>1.7777777777777777</v>
      </c>
      <c r="AC1512" s="61">
        <f t="shared" si="214"/>
        <v>685.8</v>
      </c>
    </row>
    <row r="1513" spans="4:29">
      <c r="D1513" s="12">
        <v>1507</v>
      </c>
      <c r="E1513" s="36" t="s">
        <v>68</v>
      </c>
      <c r="F1513" s="16" t="s">
        <v>11</v>
      </c>
      <c r="G1513" s="14" t="s">
        <v>51</v>
      </c>
      <c r="H1513" s="13" t="s">
        <v>5</v>
      </c>
      <c r="I1513" s="13" t="s">
        <v>144</v>
      </c>
      <c r="J1513" s="13" t="s">
        <v>286</v>
      </c>
      <c r="K1513" s="13" t="s">
        <v>43</v>
      </c>
      <c r="L1513" s="14">
        <v>31.5</v>
      </c>
      <c r="M1513" s="14" t="s">
        <v>15</v>
      </c>
      <c r="N1513" s="31" t="s">
        <v>65</v>
      </c>
      <c r="O1513" s="14" t="s">
        <v>1</v>
      </c>
      <c r="P1513" s="14" t="s">
        <v>35</v>
      </c>
      <c r="Q1513" s="31">
        <v>2304</v>
      </c>
      <c r="R1513" s="31">
        <v>1152</v>
      </c>
      <c r="S1513" s="30">
        <v>3.0117647000000001E-2</v>
      </c>
      <c r="T1513" s="66">
        <f t="shared" si="207"/>
        <v>0.94870588050000004</v>
      </c>
      <c r="U1513" s="66">
        <f t="shared" si="208"/>
        <v>8.2383866512649607E-3</v>
      </c>
      <c r="V1513" s="38">
        <f t="shared" si="209"/>
        <v>7.5045707147544008E-2</v>
      </c>
      <c r="W1513" s="54">
        <v>2.491752</v>
      </c>
      <c r="X1513" s="71" t="str">
        <f t="shared" si="215"/>
        <v>Q4 2024</v>
      </c>
      <c r="Y1513" s="21">
        <f t="shared" si="210"/>
        <v>3840</v>
      </c>
      <c r="Z1513" s="21">
        <f t="shared" si="211"/>
        <v>2160</v>
      </c>
      <c r="AA1513" s="57">
        <f t="shared" si="212"/>
        <v>273540.18231454003</v>
      </c>
      <c r="AB1513" s="59">
        <f t="shared" si="213"/>
        <v>1.7777777777777777</v>
      </c>
      <c r="AC1513" s="61">
        <f t="shared" si="214"/>
        <v>800.09999999999991</v>
      </c>
    </row>
    <row r="1514" spans="4:29">
      <c r="D1514" s="12">
        <v>1508</v>
      </c>
      <c r="E1514" s="36" t="s">
        <v>68</v>
      </c>
      <c r="F1514" s="16" t="s">
        <v>11</v>
      </c>
      <c r="G1514" s="14" t="s">
        <v>51</v>
      </c>
      <c r="H1514" s="13" t="s">
        <v>5</v>
      </c>
      <c r="I1514" s="13" t="s">
        <v>145</v>
      </c>
      <c r="J1514" s="13"/>
      <c r="K1514" s="13" t="s">
        <v>43</v>
      </c>
      <c r="L1514" s="14">
        <v>27</v>
      </c>
      <c r="M1514" s="14" t="s">
        <v>15</v>
      </c>
      <c r="N1514" s="31" t="s">
        <v>65</v>
      </c>
      <c r="O1514" s="14" t="s">
        <v>1</v>
      </c>
      <c r="P1514" s="14" t="s">
        <v>35</v>
      </c>
      <c r="Q1514" s="31">
        <v>2304</v>
      </c>
      <c r="R1514" s="31">
        <v>1152</v>
      </c>
      <c r="S1514" s="30">
        <v>0.105411765</v>
      </c>
      <c r="T1514" s="66">
        <f t="shared" si="207"/>
        <v>2.846117655</v>
      </c>
      <c r="U1514" s="66">
        <f t="shared" si="208"/>
        <v>2.1184422918022618E-2</v>
      </c>
      <c r="V1514" s="38">
        <f t="shared" si="209"/>
        <v>0.26265997626227999</v>
      </c>
      <c r="W1514" s="54">
        <v>2.491752</v>
      </c>
      <c r="X1514" s="71" t="str">
        <f t="shared" si="215"/>
        <v>Q4 2024</v>
      </c>
      <c r="Y1514" s="21">
        <f t="shared" si="210"/>
        <v>3840</v>
      </c>
      <c r="Z1514" s="21">
        <f t="shared" si="211"/>
        <v>2160</v>
      </c>
      <c r="AA1514" s="57">
        <f t="shared" si="212"/>
        <v>200968.29721068247</v>
      </c>
      <c r="AB1514" s="59">
        <f t="shared" si="213"/>
        <v>1.7777777777777777</v>
      </c>
      <c r="AC1514" s="61">
        <f t="shared" si="214"/>
        <v>685.8</v>
      </c>
    </row>
    <row r="1515" spans="4:29">
      <c r="D1515" s="12">
        <v>1509</v>
      </c>
      <c r="E1515" s="36" t="s">
        <v>68</v>
      </c>
      <c r="F1515" s="16" t="s">
        <v>11</v>
      </c>
      <c r="G1515" s="14" t="s">
        <v>51</v>
      </c>
      <c r="H1515" s="13" t="s">
        <v>5</v>
      </c>
      <c r="I1515" s="13" t="s">
        <v>145</v>
      </c>
      <c r="J1515" s="13"/>
      <c r="K1515" s="13" t="s">
        <v>43</v>
      </c>
      <c r="L1515" s="14">
        <v>31.5</v>
      </c>
      <c r="M1515" s="14" t="s">
        <v>15</v>
      </c>
      <c r="N1515" s="31" t="s">
        <v>65</v>
      </c>
      <c r="O1515" s="14" t="s">
        <v>1</v>
      </c>
      <c r="P1515" s="14" t="s">
        <v>35</v>
      </c>
      <c r="Q1515" s="31">
        <v>2304</v>
      </c>
      <c r="R1515" s="31">
        <v>1152</v>
      </c>
      <c r="S1515" s="30">
        <v>7.5294117999999993E-2</v>
      </c>
      <c r="T1515" s="66">
        <f t="shared" si="207"/>
        <v>2.3717647169999996</v>
      </c>
      <c r="U1515" s="66">
        <f t="shared" si="208"/>
        <v>2.0595966764932489E-2</v>
      </c>
      <c r="V1515" s="38">
        <f t="shared" si="209"/>
        <v>0.18761426911473597</v>
      </c>
      <c r="W1515" s="54">
        <v>2.491752</v>
      </c>
      <c r="X1515" s="71" t="str">
        <f t="shared" si="215"/>
        <v>Q4 2024</v>
      </c>
      <c r="Y1515" s="21">
        <f t="shared" si="210"/>
        <v>3840</v>
      </c>
      <c r="Z1515" s="21">
        <f t="shared" si="211"/>
        <v>2160</v>
      </c>
      <c r="AA1515" s="57">
        <f t="shared" si="212"/>
        <v>273540.18231454003</v>
      </c>
      <c r="AB1515" s="59">
        <f t="shared" si="213"/>
        <v>1.7777777777777777</v>
      </c>
      <c r="AC1515" s="61">
        <f t="shared" si="214"/>
        <v>800.09999999999991</v>
      </c>
    </row>
    <row r="1516" spans="4:29">
      <c r="D1516" s="12">
        <v>1510</v>
      </c>
      <c r="E1516" s="36" t="s">
        <v>68</v>
      </c>
      <c r="F1516" s="16" t="s">
        <v>11</v>
      </c>
      <c r="G1516" s="14" t="s">
        <v>51</v>
      </c>
      <c r="H1516" s="13" t="s">
        <v>5</v>
      </c>
      <c r="I1516" s="13" t="s">
        <v>145</v>
      </c>
      <c r="J1516" s="13" t="s">
        <v>211</v>
      </c>
      <c r="K1516" s="13"/>
      <c r="L1516" s="14">
        <v>34</v>
      </c>
      <c r="M1516" s="14" t="s">
        <v>117</v>
      </c>
      <c r="N1516" s="31" t="s">
        <v>65</v>
      </c>
      <c r="O1516" s="14" t="s">
        <v>1</v>
      </c>
      <c r="P1516" s="14" t="s">
        <v>35</v>
      </c>
      <c r="Q1516" s="31">
        <v>2304</v>
      </c>
      <c r="R1516" s="31">
        <v>1152</v>
      </c>
      <c r="S1516" s="30">
        <v>6.0235289999999997E-3</v>
      </c>
      <c r="T1516" s="66">
        <f t="shared" si="207"/>
        <v>0.20479998599999999</v>
      </c>
      <c r="U1516" s="66">
        <f t="shared" si="208"/>
        <v>1.6001382517236869E-3</v>
      </c>
      <c r="V1516" s="38">
        <f t="shared" si="209"/>
        <v>1.5009140432807998E-2</v>
      </c>
      <c r="W1516" s="54">
        <v>2.491752</v>
      </c>
      <c r="X1516" s="71" t="str">
        <f t="shared" si="215"/>
        <v>Q4 2024</v>
      </c>
      <c r="Y1516" s="21">
        <f t="shared" si="210"/>
        <v>3440</v>
      </c>
      <c r="Z1516" s="21">
        <f t="shared" si="211"/>
        <v>1440</v>
      </c>
      <c r="AA1516" s="57">
        <f t="shared" si="212"/>
        <v>265647.97010584443</v>
      </c>
      <c r="AB1516" s="59">
        <f t="shared" si="213"/>
        <v>2.3888888888888888</v>
      </c>
      <c r="AC1516" s="61">
        <f t="shared" si="214"/>
        <v>863.59999999999991</v>
      </c>
    </row>
    <row r="1517" spans="4:29">
      <c r="D1517" s="12">
        <v>1511</v>
      </c>
      <c r="E1517" s="36" t="s">
        <v>68</v>
      </c>
      <c r="F1517" s="16" t="s">
        <v>11</v>
      </c>
      <c r="G1517" s="14" t="s">
        <v>51</v>
      </c>
      <c r="H1517" s="13" t="s">
        <v>5</v>
      </c>
      <c r="I1517" s="13" t="s">
        <v>192</v>
      </c>
      <c r="J1517" s="13" t="s">
        <v>193</v>
      </c>
      <c r="K1517" s="13" t="s">
        <v>194</v>
      </c>
      <c r="L1517" s="14">
        <v>27</v>
      </c>
      <c r="M1517" s="14" t="s">
        <v>15</v>
      </c>
      <c r="N1517" s="31" t="s">
        <v>65</v>
      </c>
      <c r="O1517" s="14" t="s">
        <v>1</v>
      </c>
      <c r="P1517" s="14" t="s">
        <v>35</v>
      </c>
      <c r="Q1517" s="31">
        <v>2304</v>
      </c>
      <c r="R1517" s="31">
        <v>1152</v>
      </c>
      <c r="S1517" s="30">
        <v>1.5058824E-2</v>
      </c>
      <c r="T1517" s="66">
        <f t="shared" si="207"/>
        <v>0.40658824799999999</v>
      </c>
      <c r="U1517" s="66">
        <f t="shared" si="208"/>
        <v>3.0263462172753584E-3</v>
      </c>
      <c r="V1517" s="38">
        <f t="shared" si="209"/>
        <v>3.7522854819647997E-2</v>
      </c>
      <c r="W1517" s="54">
        <v>2.491752</v>
      </c>
      <c r="X1517" s="71" t="str">
        <f t="shared" si="215"/>
        <v>Q4 2024</v>
      </c>
      <c r="Y1517" s="21">
        <f t="shared" si="210"/>
        <v>3840</v>
      </c>
      <c r="Z1517" s="21">
        <f t="shared" si="211"/>
        <v>2160</v>
      </c>
      <c r="AA1517" s="57">
        <f t="shared" si="212"/>
        <v>200968.29721068247</v>
      </c>
      <c r="AB1517" s="59">
        <f t="shared" si="213"/>
        <v>1.7777777777777777</v>
      </c>
      <c r="AC1517" s="61">
        <f t="shared" si="214"/>
        <v>685.8</v>
      </c>
    </row>
    <row r="1518" spans="4:29">
      <c r="D1518" s="12">
        <v>1512</v>
      </c>
      <c r="E1518" s="36" t="s">
        <v>68</v>
      </c>
      <c r="F1518" s="16" t="s">
        <v>11</v>
      </c>
      <c r="G1518" s="14" t="s">
        <v>51</v>
      </c>
      <c r="H1518" s="13" t="s">
        <v>5</v>
      </c>
      <c r="I1518" s="13" t="s">
        <v>166</v>
      </c>
      <c r="J1518" s="13" t="s">
        <v>287</v>
      </c>
      <c r="K1518" s="13" t="s">
        <v>167</v>
      </c>
      <c r="L1518" s="14">
        <v>27</v>
      </c>
      <c r="M1518" s="14" t="s">
        <v>143</v>
      </c>
      <c r="N1518" s="31">
        <v>1000000</v>
      </c>
      <c r="O1518" s="14" t="s">
        <v>1</v>
      </c>
      <c r="P1518" s="14" t="s">
        <v>35</v>
      </c>
      <c r="Q1518" s="31">
        <v>2304</v>
      </c>
      <c r="R1518" s="31">
        <v>1152</v>
      </c>
      <c r="S1518" s="30">
        <v>7.5294117999999993E-2</v>
      </c>
      <c r="T1518" s="66">
        <f t="shared" si="207"/>
        <v>2.032941186</v>
      </c>
      <c r="U1518" s="66">
        <f t="shared" si="208"/>
        <v>1.5131730684440195E-2</v>
      </c>
      <c r="V1518" s="38">
        <f t="shared" si="209"/>
        <v>0.18761426911473597</v>
      </c>
      <c r="W1518" s="54">
        <v>2.491752</v>
      </c>
      <c r="X1518" s="71" t="str">
        <f t="shared" si="215"/>
        <v>Q4 2024</v>
      </c>
      <c r="Y1518" s="21">
        <f t="shared" si="210"/>
        <v>2560</v>
      </c>
      <c r="Z1518" s="21">
        <f t="shared" si="211"/>
        <v>1440</v>
      </c>
      <c r="AA1518" s="57">
        <f t="shared" si="212"/>
        <v>200968.29721068247</v>
      </c>
      <c r="AB1518" s="59">
        <f t="shared" si="213"/>
        <v>1.7777777777777777</v>
      </c>
      <c r="AC1518" s="61">
        <f t="shared" si="214"/>
        <v>685.8</v>
      </c>
    </row>
    <row r="1519" spans="4:29">
      <c r="D1519" s="12">
        <v>1513</v>
      </c>
      <c r="E1519" s="36" t="s">
        <v>68</v>
      </c>
      <c r="F1519" s="16" t="s">
        <v>11</v>
      </c>
      <c r="G1519" s="14" t="s">
        <v>51</v>
      </c>
      <c r="H1519" s="13" t="s">
        <v>5</v>
      </c>
      <c r="I1519" s="13" t="s">
        <v>166</v>
      </c>
      <c r="J1519" s="13" t="s">
        <v>189</v>
      </c>
      <c r="K1519" s="13" t="s">
        <v>95</v>
      </c>
      <c r="L1519" s="14">
        <v>31.5</v>
      </c>
      <c r="M1519" s="14" t="s">
        <v>15</v>
      </c>
      <c r="N1519" s="31">
        <v>1000000</v>
      </c>
      <c r="O1519" s="14" t="s">
        <v>1</v>
      </c>
      <c r="P1519" s="14" t="s">
        <v>35</v>
      </c>
      <c r="Q1519" s="31">
        <v>2304</v>
      </c>
      <c r="R1519" s="31">
        <v>1152</v>
      </c>
      <c r="S1519" s="30">
        <v>3.0117647000000001E-2</v>
      </c>
      <c r="T1519" s="66">
        <f t="shared" si="207"/>
        <v>0.94870588050000004</v>
      </c>
      <c r="U1519" s="66">
        <f t="shared" si="208"/>
        <v>8.2383866512649607E-3</v>
      </c>
      <c r="V1519" s="38">
        <f t="shared" si="209"/>
        <v>7.5045707147544008E-2</v>
      </c>
      <c r="W1519" s="54">
        <v>2.491752</v>
      </c>
      <c r="X1519" s="71" t="str">
        <f t="shared" si="215"/>
        <v>Q4 2024</v>
      </c>
      <c r="Y1519" s="21">
        <f t="shared" si="210"/>
        <v>3840</v>
      </c>
      <c r="Z1519" s="21">
        <f t="shared" si="211"/>
        <v>2160</v>
      </c>
      <c r="AA1519" s="57">
        <f t="shared" si="212"/>
        <v>273540.18231454003</v>
      </c>
      <c r="AB1519" s="59">
        <f t="shared" si="213"/>
        <v>1.7777777777777777</v>
      </c>
      <c r="AC1519" s="61">
        <f t="shared" si="214"/>
        <v>800.09999999999991</v>
      </c>
    </row>
    <row r="1520" spans="4:29">
      <c r="D1520" s="12">
        <v>1514</v>
      </c>
      <c r="E1520" s="36" t="s">
        <v>68</v>
      </c>
      <c r="F1520" s="16" t="s">
        <v>11</v>
      </c>
      <c r="G1520" s="14" t="s">
        <v>51</v>
      </c>
      <c r="H1520" s="13" t="s">
        <v>5</v>
      </c>
      <c r="I1520" s="13" t="s">
        <v>166</v>
      </c>
      <c r="J1520" s="13" t="s">
        <v>288</v>
      </c>
      <c r="K1520" s="13" t="s">
        <v>43</v>
      </c>
      <c r="L1520" s="14">
        <v>34</v>
      </c>
      <c r="M1520" s="14" t="s">
        <v>117</v>
      </c>
      <c r="N1520" s="31">
        <v>1000000</v>
      </c>
      <c r="O1520" s="14" t="s">
        <v>1</v>
      </c>
      <c r="P1520" s="14" t="s">
        <v>35</v>
      </c>
      <c r="Q1520" s="31">
        <v>2304</v>
      </c>
      <c r="R1520" s="31">
        <v>1152</v>
      </c>
      <c r="S1520" s="30">
        <v>4.5176471000000003E-2</v>
      </c>
      <c r="T1520" s="66">
        <f t="shared" si="207"/>
        <v>1.5360000140000001</v>
      </c>
      <c r="U1520" s="66">
        <f t="shared" si="208"/>
        <v>1.2001037817695549E-2</v>
      </c>
      <c r="V1520" s="38">
        <f t="shared" si="209"/>
        <v>0.112568561967192</v>
      </c>
      <c r="W1520" s="54">
        <v>2.491752</v>
      </c>
      <c r="X1520" s="71" t="str">
        <f t="shared" si="215"/>
        <v>Q4 2024</v>
      </c>
      <c r="Y1520" s="21">
        <f t="shared" si="210"/>
        <v>3440</v>
      </c>
      <c r="Z1520" s="21">
        <f t="shared" si="211"/>
        <v>1440</v>
      </c>
      <c r="AA1520" s="57">
        <f t="shared" si="212"/>
        <v>265647.97010584443</v>
      </c>
      <c r="AB1520" s="59">
        <f t="shared" si="213"/>
        <v>2.3888888888888888</v>
      </c>
      <c r="AC1520" s="61">
        <f t="shared" si="214"/>
        <v>863.59999999999991</v>
      </c>
    </row>
    <row r="1521" spans="4:29">
      <c r="D1521" s="12">
        <v>1515</v>
      </c>
      <c r="E1521" s="36" t="s">
        <v>68</v>
      </c>
      <c r="F1521" s="16" t="s">
        <v>11</v>
      </c>
      <c r="G1521" s="14" t="s">
        <v>51</v>
      </c>
      <c r="H1521" s="13" t="s">
        <v>5</v>
      </c>
      <c r="I1521" s="13" t="s">
        <v>182</v>
      </c>
      <c r="J1521" s="13" t="s">
        <v>183</v>
      </c>
      <c r="K1521" s="13" t="s">
        <v>98</v>
      </c>
      <c r="L1521" s="14">
        <v>27</v>
      </c>
      <c r="M1521" s="14" t="s">
        <v>143</v>
      </c>
      <c r="N1521" s="31" t="s">
        <v>65</v>
      </c>
      <c r="O1521" s="14" t="s">
        <v>1</v>
      </c>
      <c r="P1521" s="14" t="s">
        <v>35</v>
      </c>
      <c r="Q1521" s="31">
        <v>5000</v>
      </c>
      <c r="R1521" s="31">
        <v>1152</v>
      </c>
      <c r="S1521" s="30">
        <v>6.5359476999999999E-2</v>
      </c>
      <c r="T1521" s="66">
        <f t="shared" si="207"/>
        <v>1.7647058790000001</v>
      </c>
      <c r="U1521" s="66">
        <f t="shared" si="208"/>
        <v>1.3135182799270766E-2</v>
      </c>
      <c r="V1521" s="38">
        <f t="shared" si="209"/>
        <v>0.16285960753370399</v>
      </c>
      <c r="W1521" s="54">
        <v>2.491752</v>
      </c>
      <c r="X1521" s="71" t="str">
        <f t="shared" si="215"/>
        <v>Q4 2024</v>
      </c>
      <c r="Y1521" s="21">
        <f t="shared" si="210"/>
        <v>2560</v>
      </c>
      <c r="Z1521" s="21">
        <f t="shared" si="211"/>
        <v>1440</v>
      </c>
      <c r="AA1521" s="57">
        <f t="shared" si="212"/>
        <v>200968.29721068247</v>
      </c>
      <c r="AB1521" s="59">
        <f t="shared" si="213"/>
        <v>1.7777777777777777</v>
      </c>
      <c r="AC1521" s="61">
        <f t="shared" si="214"/>
        <v>685.8</v>
      </c>
    </row>
    <row r="1522" spans="4:29">
      <c r="D1522" s="12">
        <v>1516</v>
      </c>
      <c r="E1522" s="36" t="s">
        <v>68</v>
      </c>
      <c r="F1522" s="16" t="s">
        <v>11</v>
      </c>
      <c r="G1522" s="14" t="s">
        <v>51</v>
      </c>
      <c r="H1522" s="13" t="s">
        <v>5</v>
      </c>
      <c r="I1522" s="13" t="s">
        <v>182</v>
      </c>
      <c r="J1522" s="13" t="s">
        <v>209</v>
      </c>
      <c r="K1522" s="13"/>
      <c r="L1522" s="14">
        <v>27</v>
      </c>
      <c r="M1522" s="14" t="s">
        <v>143</v>
      </c>
      <c r="N1522" s="31">
        <v>1000000</v>
      </c>
      <c r="O1522" s="14" t="s">
        <v>1</v>
      </c>
      <c r="P1522" s="14" t="s">
        <v>35</v>
      </c>
      <c r="Q1522" s="31">
        <v>5000</v>
      </c>
      <c r="R1522" s="31">
        <v>1152</v>
      </c>
      <c r="S1522" s="30">
        <v>3.2679738999999999E-2</v>
      </c>
      <c r="T1522" s="66">
        <f t="shared" si="207"/>
        <v>0.88235295299999994</v>
      </c>
      <c r="U1522" s="66">
        <f t="shared" si="208"/>
        <v>6.5675915001195311E-3</v>
      </c>
      <c r="V1522" s="38">
        <f t="shared" si="209"/>
        <v>8.1429805012727993E-2</v>
      </c>
      <c r="W1522" s="54">
        <v>2.491752</v>
      </c>
      <c r="X1522" s="71" t="str">
        <f t="shared" si="215"/>
        <v>Q4 2024</v>
      </c>
      <c r="Y1522" s="21">
        <f t="shared" si="210"/>
        <v>2560</v>
      </c>
      <c r="Z1522" s="21">
        <f t="shared" si="211"/>
        <v>1440</v>
      </c>
      <c r="AA1522" s="57">
        <f t="shared" si="212"/>
        <v>200968.29721068247</v>
      </c>
      <c r="AB1522" s="59">
        <f t="shared" si="213"/>
        <v>1.7777777777777777</v>
      </c>
      <c r="AC1522" s="61">
        <f t="shared" si="214"/>
        <v>685.8</v>
      </c>
    </row>
    <row r="1523" spans="4:29">
      <c r="D1523" s="12">
        <v>1517</v>
      </c>
      <c r="E1523" s="36" t="s">
        <v>68</v>
      </c>
      <c r="F1523" s="16" t="s">
        <v>11</v>
      </c>
      <c r="G1523" s="14" t="s">
        <v>51</v>
      </c>
      <c r="H1523" s="13" t="s">
        <v>5</v>
      </c>
      <c r="I1523" s="13" t="s">
        <v>58</v>
      </c>
      <c r="J1523" s="13" t="s">
        <v>188</v>
      </c>
      <c r="K1523" s="13" t="s">
        <v>95</v>
      </c>
      <c r="L1523" s="14">
        <v>27</v>
      </c>
      <c r="M1523" s="14" t="s">
        <v>143</v>
      </c>
      <c r="N1523" s="31" t="s">
        <v>65</v>
      </c>
      <c r="O1523" s="14" t="s">
        <v>1</v>
      </c>
      <c r="P1523" s="14" t="s">
        <v>35</v>
      </c>
      <c r="Q1523" s="31">
        <v>5000</v>
      </c>
      <c r="R1523" s="31">
        <v>1152</v>
      </c>
      <c r="S1523" s="30">
        <v>9.8039215999999998E-2</v>
      </c>
      <c r="T1523" s="66">
        <f t="shared" si="207"/>
        <v>2.6470588319999999</v>
      </c>
      <c r="U1523" s="66">
        <f t="shared" si="208"/>
        <v>1.9702774299390297E-2</v>
      </c>
      <c r="V1523" s="38">
        <f t="shared" si="209"/>
        <v>0.24428941254643199</v>
      </c>
      <c r="W1523" s="54">
        <v>2.491752</v>
      </c>
      <c r="X1523" s="71" t="str">
        <f t="shared" si="215"/>
        <v>Q4 2024</v>
      </c>
      <c r="Y1523" s="21">
        <f t="shared" si="210"/>
        <v>2560</v>
      </c>
      <c r="Z1523" s="21">
        <f t="shared" si="211"/>
        <v>1440</v>
      </c>
      <c r="AA1523" s="57">
        <f t="shared" si="212"/>
        <v>200968.29721068247</v>
      </c>
      <c r="AB1523" s="59">
        <f t="shared" si="213"/>
        <v>1.7777777777777777</v>
      </c>
      <c r="AC1523" s="61">
        <f t="shared" si="214"/>
        <v>685.8</v>
      </c>
    </row>
    <row r="1524" spans="4:29">
      <c r="D1524" s="12">
        <v>1518</v>
      </c>
      <c r="E1524" s="36" t="s">
        <v>68</v>
      </c>
      <c r="F1524" s="16" t="s">
        <v>11</v>
      </c>
      <c r="G1524" s="14" t="s">
        <v>51</v>
      </c>
      <c r="H1524" s="13" t="s">
        <v>5</v>
      </c>
      <c r="I1524" s="13" t="s">
        <v>36</v>
      </c>
      <c r="J1524" s="13" t="s">
        <v>221</v>
      </c>
      <c r="K1524" s="13" t="s">
        <v>98</v>
      </c>
      <c r="L1524" s="14">
        <v>27</v>
      </c>
      <c r="M1524" s="14" t="s">
        <v>15</v>
      </c>
      <c r="N1524" s="31">
        <v>1000000</v>
      </c>
      <c r="O1524" s="14" t="s">
        <v>1</v>
      </c>
      <c r="P1524" s="14" t="s">
        <v>35</v>
      </c>
      <c r="Q1524" s="31">
        <v>4608</v>
      </c>
      <c r="R1524" s="31">
        <v>1152</v>
      </c>
      <c r="S1524" s="30">
        <v>7.8305881999999993E-2</v>
      </c>
      <c r="T1524" s="66">
        <f t="shared" si="207"/>
        <v>2.1142588139999998</v>
      </c>
      <c r="U1524" s="66">
        <f t="shared" si="208"/>
        <v>1.5736999767120629E-2</v>
      </c>
      <c r="V1524" s="38">
        <f t="shared" si="209"/>
        <v>0.19511883808526398</v>
      </c>
      <c r="W1524" s="54">
        <v>2.491752</v>
      </c>
      <c r="X1524" s="71" t="str">
        <f t="shared" si="215"/>
        <v>Q4 2024</v>
      </c>
      <c r="Y1524" s="21">
        <f t="shared" si="210"/>
        <v>3840</v>
      </c>
      <c r="Z1524" s="21">
        <f t="shared" si="211"/>
        <v>2160</v>
      </c>
      <c r="AA1524" s="57">
        <f t="shared" si="212"/>
        <v>200968.29721068247</v>
      </c>
      <c r="AB1524" s="59">
        <f t="shared" si="213"/>
        <v>1.7777777777777777</v>
      </c>
      <c r="AC1524" s="61">
        <f t="shared" si="214"/>
        <v>685.8</v>
      </c>
    </row>
    <row r="1525" spans="4:29">
      <c r="D1525" s="12">
        <v>1519</v>
      </c>
      <c r="E1525" s="36" t="s">
        <v>68</v>
      </c>
      <c r="F1525" s="16" t="s">
        <v>11</v>
      </c>
      <c r="G1525" s="14" t="s">
        <v>51</v>
      </c>
      <c r="H1525" s="13" t="s">
        <v>5</v>
      </c>
      <c r="I1525" s="13" t="s">
        <v>36</v>
      </c>
      <c r="J1525" s="13" t="s">
        <v>220</v>
      </c>
      <c r="K1525" s="13" t="s">
        <v>98</v>
      </c>
      <c r="L1525" s="14">
        <v>34</v>
      </c>
      <c r="M1525" s="14" t="s">
        <v>117</v>
      </c>
      <c r="N1525" s="31">
        <v>1000000</v>
      </c>
      <c r="O1525" s="14" t="s">
        <v>1</v>
      </c>
      <c r="P1525" s="14" t="s">
        <v>35</v>
      </c>
      <c r="Q1525" s="31">
        <v>4608</v>
      </c>
      <c r="R1525" s="31">
        <v>1152</v>
      </c>
      <c r="S1525" s="30">
        <v>4.8188235000000003E-2</v>
      </c>
      <c r="T1525" s="66">
        <f t="shared" si="207"/>
        <v>1.6383999900000001</v>
      </c>
      <c r="U1525" s="66">
        <f t="shared" si="208"/>
        <v>1.2801106810733407E-2</v>
      </c>
      <c r="V1525" s="38">
        <f t="shared" si="209"/>
        <v>0.12007313093772</v>
      </c>
      <c r="W1525" s="54">
        <v>2.491752</v>
      </c>
      <c r="X1525" s="71" t="str">
        <f t="shared" si="215"/>
        <v>Q4 2024</v>
      </c>
      <c r="Y1525" s="21">
        <f t="shared" si="210"/>
        <v>3440</v>
      </c>
      <c r="Z1525" s="21">
        <f t="shared" si="211"/>
        <v>1440</v>
      </c>
      <c r="AA1525" s="57">
        <f t="shared" si="212"/>
        <v>265647.97010584443</v>
      </c>
      <c r="AB1525" s="59">
        <f t="shared" si="213"/>
        <v>2.3888888888888888</v>
      </c>
      <c r="AC1525" s="61">
        <f t="shared" si="214"/>
        <v>863.59999999999991</v>
      </c>
    </row>
    <row r="1526" spans="4:29">
      <c r="D1526" s="12">
        <v>1520</v>
      </c>
      <c r="E1526" s="36" t="s">
        <v>68</v>
      </c>
      <c r="F1526" s="16" t="s">
        <v>11</v>
      </c>
      <c r="G1526" s="14" t="s">
        <v>51</v>
      </c>
      <c r="H1526" s="13" t="s">
        <v>5</v>
      </c>
      <c r="I1526" s="13" t="s">
        <v>76</v>
      </c>
      <c r="J1526" s="13"/>
      <c r="K1526" s="13"/>
      <c r="L1526" s="14">
        <v>27</v>
      </c>
      <c r="M1526" s="14" t="s">
        <v>15</v>
      </c>
      <c r="N1526" s="31">
        <v>1000000</v>
      </c>
      <c r="O1526" s="14" t="s">
        <v>1</v>
      </c>
      <c r="P1526" s="14" t="s">
        <v>35</v>
      </c>
      <c r="Q1526" s="31">
        <v>5000</v>
      </c>
      <c r="R1526" s="31">
        <v>1152</v>
      </c>
      <c r="S1526" s="30">
        <v>0.261437908</v>
      </c>
      <c r="T1526" s="66">
        <f t="shared" si="207"/>
        <v>7.0588235160000004</v>
      </c>
      <c r="U1526" s="66">
        <f t="shared" si="208"/>
        <v>5.2540731197083065E-2</v>
      </c>
      <c r="V1526" s="38">
        <f t="shared" si="209"/>
        <v>0.65143843013481595</v>
      </c>
      <c r="W1526" s="54">
        <v>2.491752</v>
      </c>
      <c r="X1526" s="71" t="str">
        <f t="shared" si="215"/>
        <v>Q4 2024</v>
      </c>
      <c r="Y1526" s="21">
        <f t="shared" si="210"/>
        <v>3840</v>
      </c>
      <c r="Z1526" s="21">
        <f t="shared" si="211"/>
        <v>2160</v>
      </c>
      <c r="AA1526" s="57">
        <f t="shared" si="212"/>
        <v>200968.29721068247</v>
      </c>
      <c r="AB1526" s="59">
        <f t="shared" si="213"/>
        <v>1.7777777777777777</v>
      </c>
      <c r="AC1526" s="61">
        <f t="shared" si="214"/>
        <v>685.8</v>
      </c>
    </row>
    <row r="1527" spans="4:29">
      <c r="D1527" s="12">
        <v>1521</v>
      </c>
      <c r="E1527" s="36" t="s">
        <v>68</v>
      </c>
      <c r="F1527" s="16" t="s">
        <v>11</v>
      </c>
      <c r="G1527" s="14" t="s">
        <v>51</v>
      </c>
      <c r="H1527" s="13" t="s">
        <v>5</v>
      </c>
      <c r="I1527" s="13" t="s">
        <v>76</v>
      </c>
      <c r="J1527" s="13"/>
      <c r="K1527" s="13"/>
      <c r="L1527" s="14">
        <v>31.5</v>
      </c>
      <c r="M1527" s="14" t="s">
        <v>15</v>
      </c>
      <c r="N1527" s="31" t="s">
        <v>65</v>
      </c>
      <c r="O1527" s="14" t="s">
        <v>1</v>
      </c>
      <c r="P1527" s="14" t="s">
        <v>35</v>
      </c>
      <c r="Q1527" s="31">
        <v>5000</v>
      </c>
      <c r="R1527" s="31">
        <v>1152</v>
      </c>
      <c r="S1527" s="30">
        <v>0.44444444399999999</v>
      </c>
      <c r="T1527" s="66">
        <f t="shared" si="207"/>
        <v>13.999999986000001</v>
      </c>
      <c r="U1527" s="66">
        <f t="shared" si="208"/>
        <v>0.12157341424044436</v>
      </c>
      <c r="V1527" s="38">
        <f t="shared" si="209"/>
        <v>1.1074453322258879</v>
      </c>
      <c r="W1527" s="54">
        <v>2.491752</v>
      </c>
      <c r="X1527" s="71" t="str">
        <f t="shared" si="215"/>
        <v>Q4 2024</v>
      </c>
      <c r="Y1527" s="21">
        <f t="shared" si="210"/>
        <v>3840</v>
      </c>
      <c r="Z1527" s="21">
        <f t="shared" si="211"/>
        <v>2160</v>
      </c>
      <c r="AA1527" s="57">
        <f t="shared" si="212"/>
        <v>273540.18231454003</v>
      </c>
      <c r="AB1527" s="59">
        <f t="shared" si="213"/>
        <v>1.7777777777777777</v>
      </c>
      <c r="AC1527" s="61">
        <f t="shared" si="214"/>
        <v>800.09999999999991</v>
      </c>
    </row>
    <row r="1528" spans="4:29">
      <c r="D1528" s="12">
        <v>1522</v>
      </c>
      <c r="E1528" s="36" t="s">
        <v>68</v>
      </c>
      <c r="F1528" s="16" t="s">
        <v>11</v>
      </c>
      <c r="G1528" s="14" t="s">
        <v>51</v>
      </c>
      <c r="H1528" s="13" t="s">
        <v>5</v>
      </c>
      <c r="I1528" s="13" t="s">
        <v>76</v>
      </c>
      <c r="J1528" s="13"/>
      <c r="K1528" s="13"/>
      <c r="L1528" s="14">
        <v>49</v>
      </c>
      <c r="M1528" s="14" t="s">
        <v>99</v>
      </c>
      <c r="N1528" s="31">
        <v>1000000</v>
      </c>
      <c r="O1528" s="14" t="s">
        <v>1</v>
      </c>
      <c r="P1528" s="14" t="s">
        <v>35</v>
      </c>
      <c r="Q1528" s="31">
        <v>5000</v>
      </c>
      <c r="R1528" s="31">
        <v>1152</v>
      </c>
      <c r="S1528" s="30">
        <v>0.130718954</v>
      </c>
      <c r="T1528" s="66">
        <f t="shared" si="207"/>
        <v>6.4052287459999997</v>
      </c>
      <c r="U1528" s="66">
        <f t="shared" si="208"/>
        <v>5.2775015199168496E-2</v>
      </c>
      <c r="V1528" s="38">
        <f t="shared" si="209"/>
        <v>0.32571921506740797</v>
      </c>
      <c r="W1528" s="54">
        <v>2.491752</v>
      </c>
      <c r="X1528" s="71" t="str">
        <f t="shared" si="215"/>
        <v>Q4 2024</v>
      </c>
      <c r="Y1528" s="21">
        <f t="shared" si="210"/>
        <v>5120</v>
      </c>
      <c r="Z1528" s="21">
        <f t="shared" si="211"/>
        <v>1440</v>
      </c>
      <c r="AA1528" s="57">
        <f t="shared" si="212"/>
        <v>403728.86704072385</v>
      </c>
      <c r="AB1528" s="59">
        <f t="shared" si="213"/>
        <v>3.5555555555555554</v>
      </c>
      <c r="AC1528" s="61">
        <f t="shared" si="214"/>
        <v>1244.5999999999999</v>
      </c>
    </row>
    <row r="1529" spans="4:29">
      <c r="D1529" s="12">
        <v>1523</v>
      </c>
      <c r="E1529" s="36" t="s">
        <v>68</v>
      </c>
      <c r="F1529" s="16" t="s">
        <v>11</v>
      </c>
      <c r="G1529" s="14" t="s">
        <v>51</v>
      </c>
      <c r="H1529" s="13" t="s">
        <v>6</v>
      </c>
      <c r="I1529" s="13" t="s">
        <v>125</v>
      </c>
      <c r="J1529" s="13"/>
      <c r="K1529" s="13" t="s">
        <v>123</v>
      </c>
      <c r="L1529" s="14">
        <v>55</v>
      </c>
      <c r="M1529" s="14" t="s">
        <v>15</v>
      </c>
      <c r="N1529" s="31">
        <v>1000000</v>
      </c>
      <c r="O1529" s="14" t="s">
        <v>1</v>
      </c>
      <c r="P1529" s="14" t="s">
        <v>35</v>
      </c>
      <c r="Q1529" s="31">
        <v>4000</v>
      </c>
      <c r="R1529" s="31">
        <v>500</v>
      </c>
      <c r="S1529" s="30">
        <v>1.3971242E-2</v>
      </c>
      <c r="T1529" s="66">
        <f t="shared" si="207"/>
        <v>0.76841831000000005</v>
      </c>
      <c r="U1529" s="66">
        <f t="shared" si="208"/>
        <v>1.1650925324885555E-2</v>
      </c>
      <c r="V1529" s="38">
        <f t="shared" si="209"/>
        <v>3.4812870195984003E-2</v>
      </c>
      <c r="W1529" s="54">
        <v>2.491752</v>
      </c>
      <c r="X1529" s="71" t="str">
        <f t="shared" si="215"/>
        <v>Q4 2024</v>
      </c>
      <c r="Y1529" s="21">
        <f t="shared" si="210"/>
        <v>3840</v>
      </c>
      <c r="Z1529" s="21">
        <f t="shared" si="211"/>
        <v>2160</v>
      </c>
      <c r="AA1529" s="57">
        <f t="shared" si="212"/>
        <v>833921.94658753707</v>
      </c>
      <c r="AB1529" s="59">
        <f t="shared" si="213"/>
        <v>1.7777777777777777</v>
      </c>
      <c r="AC1529" s="61">
        <f t="shared" si="214"/>
        <v>1397</v>
      </c>
    </row>
    <row r="1530" spans="4:29">
      <c r="D1530" s="12">
        <v>1524</v>
      </c>
      <c r="E1530" s="36" t="s">
        <v>68</v>
      </c>
      <c r="F1530" s="16" t="s">
        <v>11</v>
      </c>
      <c r="G1530" s="14" t="s">
        <v>51</v>
      </c>
      <c r="H1530" s="13" t="s">
        <v>6</v>
      </c>
      <c r="I1530" s="13" t="s">
        <v>125</v>
      </c>
      <c r="J1530" s="13"/>
      <c r="K1530" s="13" t="s">
        <v>123</v>
      </c>
      <c r="L1530" s="14">
        <v>65</v>
      </c>
      <c r="M1530" s="14" t="s">
        <v>15</v>
      </c>
      <c r="N1530" s="31">
        <v>1000000</v>
      </c>
      <c r="O1530" s="14" t="s">
        <v>2</v>
      </c>
      <c r="P1530" s="14" t="s">
        <v>35</v>
      </c>
      <c r="Q1530" s="31">
        <v>16384</v>
      </c>
      <c r="R1530" s="31">
        <v>1000</v>
      </c>
      <c r="S1530" s="30">
        <v>0.161355629</v>
      </c>
      <c r="T1530" s="66">
        <f t="shared" si="207"/>
        <v>10.488115884999999</v>
      </c>
      <c r="U1530" s="66">
        <f t="shared" si="208"/>
        <v>0.1879363804844848</v>
      </c>
      <c r="V1530" s="38">
        <f t="shared" si="209"/>
        <v>0.40205821127200797</v>
      </c>
      <c r="W1530" s="54">
        <v>2.491752</v>
      </c>
      <c r="X1530" s="71" t="str">
        <f t="shared" si="215"/>
        <v>Q4 2024</v>
      </c>
      <c r="Y1530" s="21">
        <f t="shared" si="210"/>
        <v>3840</v>
      </c>
      <c r="Z1530" s="21">
        <f t="shared" si="211"/>
        <v>2160</v>
      </c>
      <c r="AA1530" s="57">
        <f t="shared" si="212"/>
        <v>1164733.9584569733</v>
      </c>
      <c r="AB1530" s="59">
        <f t="shared" si="213"/>
        <v>1.7777777777777777</v>
      </c>
      <c r="AC1530" s="61">
        <f t="shared" si="214"/>
        <v>1651</v>
      </c>
    </row>
    <row r="1531" spans="4:29">
      <c r="D1531" s="12">
        <v>1525</v>
      </c>
      <c r="E1531" s="36" t="s">
        <v>68</v>
      </c>
      <c r="F1531" s="16" t="s">
        <v>11</v>
      </c>
      <c r="G1531" s="14" t="s">
        <v>51</v>
      </c>
      <c r="H1531" s="13" t="s">
        <v>6</v>
      </c>
      <c r="I1531" s="13" t="s">
        <v>125</v>
      </c>
      <c r="J1531" s="13"/>
      <c r="K1531" s="13" t="s">
        <v>123</v>
      </c>
      <c r="L1531" s="14">
        <v>75</v>
      </c>
      <c r="M1531" s="14" t="s">
        <v>15</v>
      </c>
      <c r="N1531" s="31">
        <v>1000000</v>
      </c>
      <c r="O1531" s="14" t="s">
        <v>2</v>
      </c>
      <c r="P1531" s="14" t="s">
        <v>35</v>
      </c>
      <c r="Q1531" s="31">
        <v>12000</v>
      </c>
      <c r="R1531" s="31">
        <v>1000</v>
      </c>
      <c r="S1531" s="30">
        <v>9.1356862999999996E-2</v>
      </c>
      <c r="T1531" s="66">
        <f t="shared" si="207"/>
        <v>6.8517647249999998</v>
      </c>
      <c r="U1531" s="66">
        <f t="shared" si="208"/>
        <v>0.14166537959583025</v>
      </c>
      <c r="V1531" s="38">
        <f t="shared" si="209"/>
        <v>0.22763864609397599</v>
      </c>
      <c r="W1531" s="54">
        <v>2.491752</v>
      </c>
      <c r="X1531" s="71" t="str">
        <f t="shared" si="215"/>
        <v>Q4 2024</v>
      </c>
      <c r="Y1531" s="21">
        <f t="shared" si="210"/>
        <v>3840</v>
      </c>
      <c r="Z1531" s="21">
        <f t="shared" si="211"/>
        <v>2160</v>
      </c>
      <c r="AA1531" s="57">
        <f t="shared" si="212"/>
        <v>1550681.3056379822</v>
      </c>
      <c r="AB1531" s="59">
        <f t="shared" si="213"/>
        <v>1.7777777777777777</v>
      </c>
      <c r="AC1531" s="61">
        <f t="shared" si="214"/>
        <v>1905</v>
      </c>
    </row>
    <row r="1532" spans="4:29">
      <c r="D1532" s="12">
        <v>1526</v>
      </c>
      <c r="E1532" s="36" t="s">
        <v>68</v>
      </c>
      <c r="F1532" s="16" t="s">
        <v>11</v>
      </c>
      <c r="G1532" s="14" t="s">
        <v>51</v>
      </c>
      <c r="H1532" s="13" t="s">
        <v>6</v>
      </c>
      <c r="I1532" s="13" t="s">
        <v>125</v>
      </c>
      <c r="J1532" s="13"/>
      <c r="K1532" s="13" t="s">
        <v>123</v>
      </c>
      <c r="L1532" s="14">
        <v>86</v>
      </c>
      <c r="M1532" s="14" t="s">
        <v>15</v>
      </c>
      <c r="N1532" s="31">
        <v>1000000</v>
      </c>
      <c r="O1532" s="14" t="s">
        <v>2</v>
      </c>
      <c r="P1532" s="14" t="s">
        <v>35</v>
      </c>
      <c r="Q1532" s="31">
        <v>18000</v>
      </c>
      <c r="R1532" s="31">
        <v>1200</v>
      </c>
      <c r="S1532" s="30">
        <v>0.100988235</v>
      </c>
      <c r="T1532" s="66">
        <f t="shared" si="207"/>
        <v>8.6849882100000002</v>
      </c>
      <c r="U1532" s="66">
        <f t="shared" si="208"/>
        <v>0.20590538696822441</v>
      </c>
      <c r="V1532" s="38">
        <f t="shared" si="209"/>
        <v>0.25163763653771998</v>
      </c>
      <c r="W1532" s="54">
        <v>2.491752</v>
      </c>
      <c r="X1532" s="71" t="str">
        <f t="shared" si="215"/>
        <v>Q4 2024</v>
      </c>
      <c r="Y1532" s="21">
        <f t="shared" si="210"/>
        <v>3840</v>
      </c>
      <c r="Z1532" s="21">
        <f t="shared" si="211"/>
        <v>2160</v>
      </c>
      <c r="AA1532" s="57">
        <f t="shared" si="212"/>
        <v>2038904.6998219588</v>
      </c>
      <c r="AB1532" s="59">
        <f t="shared" si="213"/>
        <v>1.7777777777777777</v>
      </c>
      <c r="AC1532" s="61">
        <f t="shared" si="214"/>
        <v>2184.4</v>
      </c>
    </row>
    <row r="1533" spans="4:29">
      <c r="D1533" s="12">
        <v>1527</v>
      </c>
      <c r="E1533" s="36" t="s">
        <v>68</v>
      </c>
      <c r="F1533" s="16" t="s">
        <v>11</v>
      </c>
      <c r="G1533" s="14" t="s">
        <v>51</v>
      </c>
      <c r="H1533" s="13" t="s">
        <v>6</v>
      </c>
      <c r="I1533" s="13" t="s">
        <v>125</v>
      </c>
      <c r="J1533" s="13"/>
      <c r="K1533" s="13" t="s">
        <v>123</v>
      </c>
      <c r="L1533" s="14">
        <v>65</v>
      </c>
      <c r="M1533" s="14" t="s">
        <v>52</v>
      </c>
      <c r="N1533" s="31">
        <v>1000000</v>
      </c>
      <c r="O1533" s="14" t="s">
        <v>2</v>
      </c>
      <c r="P1533" s="14" t="s">
        <v>35</v>
      </c>
      <c r="Q1533" s="31">
        <v>12000</v>
      </c>
      <c r="R1533" s="31">
        <v>1000</v>
      </c>
      <c r="S1533" s="30">
        <v>7.8430999999999995E-5</v>
      </c>
      <c r="T1533" s="66">
        <f t="shared" si="207"/>
        <v>5.098015E-3</v>
      </c>
      <c r="U1533" s="66">
        <f t="shared" si="208"/>
        <v>9.1351249095738868E-5</v>
      </c>
      <c r="V1533" s="38">
        <f t="shared" si="209"/>
        <v>1.9543060111199998E-4</v>
      </c>
      <c r="W1533" s="54">
        <v>2.491752</v>
      </c>
      <c r="X1533" s="71" t="str">
        <f t="shared" si="215"/>
        <v>Q4 2024</v>
      </c>
      <c r="Y1533" s="21">
        <f t="shared" si="210"/>
        <v>7680</v>
      </c>
      <c r="Z1533" s="21">
        <f t="shared" si="211"/>
        <v>4320</v>
      </c>
      <c r="AA1533" s="57">
        <f t="shared" si="212"/>
        <v>1164733.9584569733</v>
      </c>
      <c r="AB1533" s="59">
        <f t="shared" si="213"/>
        <v>1.7777777777777777</v>
      </c>
      <c r="AC1533" s="61">
        <f t="shared" si="214"/>
        <v>1651</v>
      </c>
    </row>
    <row r="1534" spans="4:29">
      <c r="D1534" s="12">
        <v>1528</v>
      </c>
      <c r="E1534" s="36" t="s">
        <v>68</v>
      </c>
      <c r="F1534" s="16" t="s">
        <v>11</v>
      </c>
      <c r="G1534" s="14" t="s">
        <v>51</v>
      </c>
      <c r="H1534" s="13" t="s">
        <v>6</v>
      </c>
      <c r="I1534" s="13" t="s">
        <v>125</v>
      </c>
      <c r="J1534" s="13"/>
      <c r="K1534" s="13" t="s">
        <v>123</v>
      </c>
      <c r="L1534" s="14">
        <v>75</v>
      </c>
      <c r="M1534" s="14" t="s">
        <v>52</v>
      </c>
      <c r="N1534" s="31">
        <v>1000000</v>
      </c>
      <c r="O1534" s="14" t="s">
        <v>2</v>
      </c>
      <c r="P1534" s="14" t="s">
        <v>35</v>
      </c>
      <c r="Q1534" s="31">
        <v>16000</v>
      </c>
      <c r="R1534" s="31">
        <v>2000</v>
      </c>
      <c r="S1534" s="30">
        <v>1.0164706000000001E-2</v>
      </c>
      <c r="T1534" s="66">
        <f t="shared" si="207"/>
        <v>0.76235295000000003</v>
      </c>
      <c r="U1534" s="66">
        <f t="shared" si="208"/>
        <v>1.5762219571506232E-2</v>
      </c>
      <c r="V1534" s="38">
        <f t="shared" si="209"/>
        <v>2.5327926504912002E-2</v>
      </c>
      <c r="W1534" s="54">
        <v>2.491752</v>
      </c>
      <c r="X1534" s="71" t="str">
        <f t="shared" si="215"/>
        <v>Q4 2024</v>
      </c>
      <c r="Y1534" s="21">
        <f t="shared" si="210"/>
        <v>7680</v>
      </c>
      <c r="Z1534" s="21">
        <f t="shared" si="211"/>
        <v>4320</v>
      </c>
      <c r="AA1534" s="57">
        <f t="shared" si="212"/>
        <v>1550681.3056379822</v>
      </c>
      <c r="AB1534" s="59">
        <f t="shared" si="213"/>
        <v>1.7777777777777777</v>
      </c>
      <c r="AC1534" s="61">
        <f t="shared" si="214"/>
        <v>1905</v>
      </c>
    </row>
    <row r="1535" spans="4:29">
      <c r="D1535" s="12">
        <v>1529</v>
      </c>
      <c r="E1535" s="36" t="s">
        <v>68</v>
      </c>
      <c r="F1535" s="16" t="s">
        <v>11</v>
      </c>
      <c r="G1535" s="14" t="s">
        <v>51</v>
      </c>
      <c r="H1535" s="13" t="s">
        <v>6</v>
      </c>
      <c r="I1535" s="13" t="s">
        <v>125</v>
      </c>
      <c r="J1535" s="13"/>
      <c r="K1535" s="13" t="s">
        <v>123</v>
      </c>
      <c r="L1535" s="14">
        <v>86</v>
      </c>
      <c r="M1535" s="14" t="s">
        <v>52</v>
      </c>
      <c r="N1535" s="31">
        <v>1000000</v>
      </c>
      <c r="O1535" s="14" t="s">
        <v>2</v>
      </c>
      <c r="P1535" s="14" t="s">
        <v>35</v>
      </c>
      <c r="Q1535" s="31">
        <v>28800</v>
      </c>
      <c r="R1535" s="31">
        <v>2400</v>
      </c>
      <c r="S1535" s="30">
        <v>2.183529E-3</v>
      </c>
      <c r="T1535" s="66">
        <f t="shared" si="207"/>
        <v>0.187783494</v>
      </c>
      <c r="U1535" s="66">
        <f t="shared" si="208"/>
        <v>4.452007540297542E-3</v>
      </c>
      <c r="V1535" s="38">
        <f t="shared" si="209"/>
        <v>5.4408127528079997E-3</v>
      </c>
      <c r="W1535" s="54">
        <v>2.491752</v>
      </c>
      <c r="X1535" s="71" t="str">
        <f t="shared" si="215"/>
        <v>Q4 2024</v>
      </c>
      <c r="Y1535" s="21">
        <f t="shared" si="210"/>
        <v>7680</v>
      </c>
      <c r="Z1535" s="21">
        <f t="shared" si="211"/>
        <v>4320</v>
      </c>
      <c r="AA1535" s="57">
        <f t="shared" si="212"/>
        <v>2038904.6998219588</v>
      </c>
      <c r="AB1535" s="59">
        <f t="shared" si="213"/>
        <v>1.7777777777777777</v>
      </c>
      <c r="AC1535" s="61">
        <f t="shared" si="214"/>
        <v>2184.4</v>
      </c>
    </row>
    <row r="1536" spans="4:29">
      <c r="D1536" s="12">
        <v>1530</v>
      </c>
      <c r="E1536" s="36" t="s">
        <v>68</v>
      </c>
      <c r="F1536" s="16" t="s">
        <v>11</v>
      </c>
      <c r="G1536" s="14" t="s">
        <v>51</v>
      </c>
      <c r="H1536" s="13" t="s">
        <v>6</v>
      </c>
      <c r="I1536" s="13" t="s">
        <v>53</v>
      </c>
      <c r="J1536" s="13" t="s">
        <v>126</v>
      </c>
      <c r="K1536" s="13" t="s">
        <v>123</v>
      </c>
      <c r="L1536" s="14">
        <v>43</v>
      </c>
      <c r="M1536" s="14" t="s">
        <v>15</v>
      </c>
      <c r="N1536" s="31">
        <v>1000000</v>
      </c>
      <c r="O1536" s="14" t="s">
        <v>1</v>
      </c>
      <c r="P1536" s="14" t="s">
        <v>35</v>
      </c>
      <c r="Q1536" s="31">
        <v>3614.6269090909086</v>
      </c>
      <c r="R1536" s="31">
        <v>301.21890909090905</v>
      </c>
      <c r="S1536" s="30">
        <v>0.17329419200000001</v>
      </c>
      <c r="T1536" s="66">
        <f t="shared" si="207"/>
        <v>7.4516502560000006</v>
      </c>
      <c r="U1536" s="66">
        <f t="shared" si="208"/>
        <v>8.8332585630162233E-2</v>
      </c>
      <c r="V1536" s="38">
        <f t="shared" si="209"/>
        <v>0.43180614950438401</v>
      </c>
      <c r="W1536" s="54">
        <v>2.491752</v>
      </c>
      <c r="X1536" s="71" t="str">
        <f t="shared" si="215"/>
        <v>Q4 2024</v>
      </c>
      <c r="Y1536" s="21">
        <f t="shared" si="210"/>
        <v>3840</v>
      </c>
      <c r="Z1536" s="21">
        <f t="shared" si="211"/>
        <v>2160</v>
      </c>
      <c r="AA1536" s="57">
        <f t="shared" si="212"/>
        <v>509726.1749554897</v>
      </c>
      <c r="AB1536" s="59">
        <f t="shared" si="213"/>
        <v>1.7777777777777777</v>
      </c>
      <c r="AC1536" s="61">
        <f t="shared" si="214"/>
        <v>1092.2</v>
      </c>
    </row>
    <row r="1537" spans="4:29">
      <c r="D1537" s="12">
        <v>1531</v>
      </c>
      <c r="E1537" s="36" t="s">
        <v>68</v>
      </c>
      <c r="F1537" s="16" t="s">
        <v>11</v>
      </c>
      <c r="G1537" s="14" t="s">
        <v>51</v>
      </c>
      <c r="H1537" s="13" t="s">
        <v>6</v>
      </c>
      <c r="I1537" s="13" t="s">
        <v>53</v>
      </c>
      <c r="J1537" s="13" t="s">
        <v>126</v>
      </c>
      <c r="K1537" s="13" t="s">
        <v>123</v>
      </c>
      <c r="L1537" s="14">
        <v>50</v>
      </c>
      <c r="M1537" s="14" t="s">
        <v>15</v>
      </c>
      <c r="N1537" s="31">
        <v>1000000</v>
      </c>
      <c r="O1537" s="14" t="s">
        <v>2</v>
      </c>
      <c r="P1537" s="14" t="s">
        <v>35</v>
      </c>
      <c r="Q1537" s="31">
        <v>4887.272727272727</v>
      </c>
      <c r="R1537" s="31">
        <v>407.27272727272725</v>
      </c>
      <c r="S1537" s="30">
        <v>0.19974571099999999</v>
      </c>
      <c r="T1537" s="66">
        <f t="shared" si="207"/>
        <v>9.9872855499999993</v>
      </c>
      <c r="U1537" s="66">
        <f t="shared" si="208"/>
        <v>0.13766308441291869</v>
      </c>
      <c r="V1537" s="38">
        <f t="shared" si="209"/>
        <v>0.49771677487567195</v>
      </c>
      <c r="W1537" s="54">
        <v>2.491752</v>
      </c>
      <c r="X1537" s="71" t="str">
        <f t="shared" si="215"/>
        <v>Q4 2024</v>
      </c>
      <c r="Y1537" s="21">
        <f t="shared" si="210"/>
        <v>3840</v>
      </c>
      <c r="Z1537" s="21">
        <f t="shared" si="211"/>
        <v>2160</v>
      </c>
      <c r="AA1537" s="57">
        <f t="shared" si="212"/>
        <v>689191.69139465876</v>
      </c>
      <c r="AB1537" s="59">
        <f t="shared" si="213"/>
        <v>1.7777777777777777</v>
      </c>
      <c r="AC1537" s="61">
        <f t="shared" si="214"/>
        <v>1270</v>
      </c>
    </row>
    <row r="1538" spans="4:29">
      <c r="D1538" s="12">
        <v>1532</v>
      </c>
      <c r="E1538" s="36" t="s">
        <v>68</v>
      </c>
      <c r="F1538" s="16" t="s">
        <v>11</v>
      </c>
      <c r="G1538" s="14" t="s">
        <v>51</v>
      </c>
      <c r="H1538" s="13" t="s">
        <v>6</v>
      </c>
      <c r="I1538" s="13" t="s">
        <v>53</v>
      </c>
      <c r="J1538" s="13" t="s">
        <v>126</v>
      </c>
      <c r="K1538" s="13" t="s">
        <v>123</v>
      </c>
      <c r="L1538" s="14">
        <v>55</v>
      </c>
      <c r="M1538" s="14" t="s">
        <v>15</v>
      </c>
      <c r="N1538" s="31">
        <v>1000000</v>
      </c>
      <c r="O1538" s="14" t="s">
        <v>2</v>
      </c>
      <c r="P1538" s="14" t="s">
        <v>35</v>
      </c>
      <c r="Q1538" s="31">
        <v>6283.636363636364</v>
      </c>
      <c r="R1538" s="31">
        <v>523.63636363636363</v>
      </c>
      <c r="S1538" s="30">
        <v>1.022162824</v>
      </c>
      <c r="T1538" s="66">
        <f t="shared" si="207"/>
        <v>56.218955319999999</v>
      </c>
      <c r="U1538" s="66">
        <f t="shared" si="208"/>
        <v>0.852404011919494</v>
      </c>
      <c r="V1538" s="38">
        <f t="shared" si="209"/>
        <v>2.5469762610276478</v>
      </c>
      <c r="W1538" s="54">
        <v>2.491752</v>
      </c>
      <c r="X1538" s="71" t="str">
        <f t="shared" si="215"/>
        <v>Q4 2024</v>
      </c>
      <c r="Y1538" s="21">
        <f t="shared" si="210"/>
        <v>3840</v>
      </c>
      <c r="Z1538" s="21">
        <f t="shared" si="211"/>
        <v>2160</v>
      </c>
      <c r="AA1538" s="57">
        <f t="shared" si="212"/>
        <v>833921.94658753707</v>
      </c>
      <c r="AB1538" s="59">
        <f t="shared" si="213"/>
        <v>1.7777777777777777</v>
      </c>
      <c r="AC1538" s="61">
        <f t="shared" si="214"/>
        <v>1397</v>
      </c>
    </row>
    <row r="1539" spans="4:29">
      <c r="D1539" s="12">
        <v>1533</v>
      </c>
      <c r="E1539" s="36" t="s">
        <v>68</v>
      </c>
      <c r="F1539" s="16" t="s">
        <v>11</v>
      </c>
      <c r="G1539" s="14" t="s">
        <v>51</v>
      </c>
      <c r="H1539" s="13" t="s">
        <v>6</v>
      </c>
      <c r="I1539" s="13" t="s">
        <v>53</v>
      </c>
      <c r="J1539" s="13" t="s">
        <v>126</v>
      </c>
      <c r="K1539" s="13" t="s">
        <v>123</v>
      </c>
      <c r="L1539" s="14">
        <v>65</v>
      </c>
      <c r="M1539" s="14" t="s">
        <v>15</v>
      </c>
      <c r="N1539" s="31">
        <v>1000000</v>
      </c>
      <c r="O1539" s="14" t="s">
        <v>2</v>
      </c>
      <c r="P1539" s="14" t="s">
        <v>35</v>
      </c>
      <c r="Q1539" s="31">
        <v>8640</v>
      </c>
      <c r="R1539" s="31">
        <v>720</v>
      </c>
      <c r="S1539" s="30">
        <v>1.4347030590000001</v>
      </c>
      <c r="T1539" s="66">
        <f t="shared" si="207"/>
        <v>93.255698835000004</v>
      </c>
      <c r="U1539" s="66">
        <f t="shared" si="208"/>
        <v>1.6710473731193984</v>
      </c>
      <c r="V1539" s="38">
        <f t="shared" si="209"/>
        <v>3.574924216669368</v>
      </c>
      <c r="W1539" s="54">
        <v>2.491752</v>
      </c>
      <c r="X1539" s="71" t="str">
        <f t="shared" si="215"/>
        <v>Q4 2024</v>
      </c>
      <c r="Y1539" s="21">
        <f t="shared" si="210"/>
        <v>3840</v>
      </c>
      <c r="Z1539" s="21">
        <f t="shared" si="211"/>
        <v>2160</v>
      </c>
      <c r="AA1539" s="57">
        <f t="shared" si="212"/>
        <v>1164733.9584569733</v>
      </c>
      <c r="AB1539" s="59">
        <f t="shared" si="213"/>
        <v>1.7777777777777777</v>
      </c>
      <c r="AC1539" s="61">
        <f t="shared" si="214"/>
        <v>1651</v>
      </c>
    </row>
    <row r="1540" spans="4:29">
      <c r="D1540" s="12">
        <v>1534</v>
      </c>
      <c r="E1540" s="36" t="s">
        <v>68</v>
      </c>
      <c r="F1540" s="16" t="s">
        <v>11</v>
      </c>
      <c r="G1540" s="14" t="s">
        <v>51</v>
      </c>
      <c r="H1540" s="13" t="s">
        <v>6</v>
      </c>
      <c r="I1540" s="13" t="s">
        <v>53</v>
      </c>
      <c r="J1540" s="13" t="s">
        <v>126</v>
      </c>
      <c r="K1540" s="13" t="s">
        <v>123</v>
      </c>
      <c r="L1540" s="14">
        <v>75</v>
      </c>
      <c r="M1540" s="14" t="s">
        <v>15</v>
      </c>
      <c r="N1540" s="31">
        <v>1000000</v>
      </c>
      <c r="O1540" s="14" t="s">
        <v>2</v>
      </c>
      <c r="P1540" s="14" t="s">
        <v>35</v>
      </c>
      <c r="Q1540" s="31">
        <v>10909.09090909091</v>
      </c>
      <c r="R1540" s="31">
        <v>909.09090909090912</v>
      </c>
      <c r="S1540" s="30">
        <v>0.93120855599999997</v>
      </c>
      <c r="T1540" s="66">
        <f t="shared" si="207"/>
        <v>69.840641699999992</v>
      </c>
      <c r="U1540" s="66">
        <f t="shared" si="208"/>
        <v>1.44400769943934</v>
      </c>
      <c r="V1540" s="38">
        <f t="shared" si="209"/>
        <v>2.3203407818301121</v>
      </c>
      <c r="W1540" s="54">
        <v>2.491752</v>
      </c>
      <c r="X1540" s="71" t="str">
        <f t="shared" si="215"/>
        <v>Q4 2024</v>
      </c>
      <c r="Y1540" s="21">
        <f t="shared" si="210"/>
        <v>3840</v>
      </c>
      <c r="Z1540" s="21">
        <f t="shared" si="211"/>
        <v>2160</v>
      </c>
      <c r="AA1540" s="57">
        <f t="shared" si="212"/>
        <v>1550681.3056379822</v>
      </c>
      <c r="AB1540" s="59">
        <f t="shared" si="213"/>
        <v>1.7777777777777777</v>
      </c>
      <c r="AC1540" s="61">
        <f t="shared" si="214"/>
        <v>1905</v>
      </c>
    </row>
    <row r="1541" spans="4:29">
      <c r="D1541" s="12">
        <v>1535</v>
      </c>
      <c r="E1541" s="36" t="s">
        <v>68</v>
      </c>
      <c r="F1541" s="16" t="s">
        <v>11</v>
      </c>
      <c r="G1541" s="14" t="s">
        <v>51</v>
      </c>
      <c r="H1541" s="13" t="s">
        <v>6</v>
      </c>
      <c r="I1541" s="13" t="s">
        <v>53</v>
      </c>
      <c r="J1541" s="13" t="s">
        <v>126</v>
      </c>
      <c r="K1541" s="13" t="s">
        <v>123</v>
      </c>
      <c r="L1541" s="14">
        <v>85</v>
      </c>
      <c r="M1541" s="14" t="s">
        <v>15</v>
      </c>
      <c r="N1541" s="31">
        <v>1000000</v>
      </c>
      <c r="O1541" s="14" t="s">
        <v>2</v>
      </c>
      <c r="P1541" s="14" t="s">
        <v>35</v>
      </c>
      <c r="Q1541" s="31">
        <v>14400</v>
      </c>
      <c r="R1541" s="31">
        <v>1200</v>
      </c>
      <c r="S1541" s="30">
        <v>1.043821176</v>
      </c>
      <c r="T1541" s="66">
        <f t="shared" si="207"/>
        <v>88.724799959999999</v>
      </c>
      <c r="U1541" s="66">
        <f t="shared" si="208"/>
        <v>2.0790454284048949</v>
      </c>
      <c r="V1541" s="38">
        <f t="shared" si="209"/>
        <v>2.600943502940352</v>
      </c>
      <c r="W1541" s="54">
        <v>2.491752</v>
      </c>
      <c r="X1541" s="71" t="str">
        <f t="shared" si="215"/>
        <v>Q4 2024</v>
      </c>
      <c r="Y1541" s="21">
        <f t="shared" si="210"/>
        <v>3840</v>
      </c>
      <c r="Z1541" s="21">
        <f t="shared" si="211"/>
        <v>2160</v>
      </c>
      <c r="AA1541" s="57">
        <f t="shared" si="212"/>
        <v>1991763.9881305636</v>
      </c>
      <c r="AB1541" s="59">
        <f t="shared" si="213"/>
        <v>1.7777777777777777</v>
      </c>
      <c r="AC1541" s="61">
        <f t="shared" si="214"/>
        <v>2159</v>
      </c>
    </row>
    <row r="1542" spans="4:29">
      <c r="D1542" s="12">
        <v>1536</v>
      </c>
      <c r="E1542" s="36" t="s">
        <v>68</v>
      </c>
      <c r="F1542" s="16" t="s">
        <v>11</v>
      </c>
      <c r="G1542" s="14" t="s">
        <v>51</v>
      </c>
      <c r="H1542" s="13" t="s">
        <v>6</v>
      </c>
      <c r="I1542" s="13" t="s">
        <v>53</v>
      </c>
      <c r="J1542" s="13" t="s">
        <v>126</v>
      </c>
      <c r="K1542" s="13" t="s">
        <v>123</v>
      </c>
      <c r="L1542" s="14">
        <v>98</v>
      </c>
      <c r="M1542" s="14" t="s">
        <v>15</v>
      </c>
      <c r="N1542" s="31">
        <v>1000000</v>
      </c>
      <c r="O1542" s="14" t="s">
        <v>2</v>
      </c>
      <c r="P1542" s="14" t="s">
        <v>35</v>
      </c>
      <c r="Q1542" s="31">
        <v>19141.53633217993</v>
      </c>
      <c r="R1542" s="31">
        <v>1595.1280276816608</v>
      </c>
      <c r="S1542" s="30">
        <v>7.2212384000000004E-2</v>
      </c>
      <c r="T1542" s="66">
        <f t="shared" si="207"/>
        <v>7.0768136320000004</v>
      </c>
      <c r="U1542" s="66">
        <f t="shared" si="208"/>
        <v>0.191189421343536</v>
      </c>
      <c r="V1542" s="38">
        <f t="shared" si="209"/>
        <v>0.17993535225676802</v>
      </c>
      <c r="W1542" s="54">
        <v>2.491752</v>
      </c>
      <c r="X1542" s="71" t="str">
        <f t="shared" si="215"/>
        <v>Q4 2024</v>
      </c>
      <c r="Y1542" s="21">
        <f t="shared" si="210"/>
        <v>3840</v>
      </c>
      <c r="Z1542" s="21">
        <f t="shared" si="211"/>
        <v>2160</v>
      </c>
      <c r="AA1542" s="57">
        <f t="shared" si="212"/>
        <v>2647598.8016617205</v>
      </c>
      <c r="AB1542" s="59">
        <f t="shared" si="213"/>
        <v>1.7777777777777777</v>
      </c>
      <c r="AC1542" s="61">
        <f t="shared" si="214"/>
        <v>2489.1999999999998</v>
      </c>
    </row>
    <row r="1543" spans="4:29">
      <c r="D1543" s="12">
        <v>1537</v>
      </c>
      <c r="E1543" s="36" t="s">
        <v>68</v>
      </c>
      <c r="F1543" s="16" t="s">
        <v>11</v>
      </c>
      <c r="G1543" s="14" t="s">
        <v>51</v>
      </c>
      <c r="H1543" s="13" t="s">
        <v>6</v>
      </c>
      <c r="I1543" s="13" t="s">
        <v>53</v>
      </c>
      <c r="J1543" s="13" t="s">
        <v>126</v>
      </c>
      <c r="K1543" s="13" t="s">
        <v>123</v>
      </c>
      <c r="L1543" s="14">
        <v>55</v>
      </c>
      <c r="M1543" s="14" t="s">
        <v>52</v>
      </c>
      <c r="N1543" s="31">
        <v>1000000</v>
      </c>
      <c r="O1543" s="14" t="s">
        <v>2</v>
      </c>
      <c r="P1543" s="14" t="s">
        <v>35</v>
      </c>
      <c r="Q1543" s="31">
        <v>7873.1360946745563</v>
      </c>
      <c r="R1543" s="31">
        <v>962.27218934911241</v>
      </c>
      <c r="S1543" s="30">
        <v>8.6347209999999997E-3</v>
      </c>
      <c r="T1543" s="66">
        <f t="shared" ref="T1543:T1606" si="216">L1543*S1543</f>
        <v>0.47490965499999999</v>
      </c>
      <c r="U1543" s="66">
        <f t="shared" ref="U1543:U1606" si="217">S1543*AA1543/10^6</f>
        <v>7.2006833445602842E-3</v>
      </c>
      <c r="V1543" s="38">
        <f t="shared" ref="V1543:V1606" si="218">S1543*W1543</f>
        <v>2.1515583321191998E-2</v>
      </c>
      <c r="W1543" s="54">
        <v>2.491752</v>
      </c>
      <c r="X1543" s="71" t="str">
        <f t="shared" si="215"/>
        <v>Q4 2024</v>
      </c>
      <c r="Y1543" s="21">
        <f t="shared" ref="Y1543:Y1606" si="219">1*LEFT(M1543, FIND("x", M1543)-2)</f>
        <v>7680</v>
      </c>
      <c r="Z1543" s="21">
        <f t="shared" ref="Z1543:Z1606" si="220">1*RIGHT(M1543, LEN(M1543)-FIND("x", M1543)-1)</f>
        <v>4320</v>
      </c>
      <c r="AA1543" s="57">
        <f t="shared" ref="AA1543:AA1606" si="221">AC1543^2*AB1543/(1+AB1543^2)</f>
        <v>833921.94658753707</v>
      </c>
      <c r="AB1543" s="59">
        <f t="shared" ref="AB1543:AB1606" si="222">Y1543/Z1543</f>
        <v>1.7777777777777777</v>
      </c>
      <c r="AC1543" s="61">
        <f t="shared" ref="AC1543:AC1606" si="223">L1543*25.4</f>
        <v>1397</v>
      </c>
    </row>
    <row r="1544" spans="4:29">
      <c r="D1544" s="12">
        <v>1538</v>
      </c>
      <c r="E1544" s="36" t="s">
        <v>68</v>
      </c>
      <c r="F1544" s="16" t="s">
        <v>11</v>
      </c>
      <c r="G1544" s="14" t="s">
        <v>51</v>
      </c>
      <c r="H1544" s="13" t="s">
        <v>6</v>
      </c>
      <c r="I1544" s="13" t="s">
        <v>53</v>
      </c>
      <c r="J1544" s="13" t="s">
        <v>126</v>
      </c>
      <c r="K1544" s="13" t="s">
        <v>123</v>
      </c>
      <c r="L1544" s="14">
        <v>65</v>
      </c>
      <c r="M1544" s="14" t="s">
        <v>52</v>
      </c>
      <c r="N1544" s="31">
        <v>1000000</v>
      </c>
      <c r="O1544" s="14" t="s">
        <v>2</v>
      </c>
      <c r="P1544" s="14" t="s">
        <v>35</v>
      </c>
      <c r="Q1544" s="31">
        <v>10996.363636363636</v>
      </c>
      <c r="R1544" s="31">
        <v>1221.8181818181818</v>
      </c>
      <c r="S1544" s="30">
        <v>0.108511829</v>
      </c>
      <c r="T1544" s="66">
        <f t="shared" si="216"/>
        <v>7.0532688850000005</v>
      </c>
      <c r="U1544" s="66">
        <f t="shared" si="217"/>
        <v>0.12638741213057619</v>
      </c>
      <c r="V1544" s="38">
        <f t="shared" si="218"/>
        <v>0.27038456693440799</v>
      </c>
      <c r="W1544" s="54">
        <v>2.491752</v>
      </c>
      <c r="X1544" s="71" t="str">
        <f t="shared" ref="X1544:X1607" si="224">G1544&amp;" "&amp;F1544</f>
        <v>Q4 2024</v>
      </c>
      <c r="Y1544" s="21">
        <f t="shared" si="219"/>
        <v>7680</v>
      </c>
      <c r="Z1544" s="21">
        <f t="shared" si="220"/>
        <v>4320</v>
      </c>
      <c r="AA1544" s="57">
        <f t="shared" si="221"/>
        <v>1164733.9584569733</v>
      </c>
      <c r="AB1544" s="59">
        <f t="shared" si="222"/>
        <v>1.7777777777777777</v>
      </c>
      <c r="AC1544" s="61">
        <f t="shared" si="223"/>
        <v>1651</v>
      </c>
    </row>
    <row r="1545" spans="4:29">
      <c r="D1545" s="12">
        <v>1539</v>
      </c>
      <c r="E1545" s="36" t="s">
        <v>68</v>
      </c>
      <c r="F1545" s="16" t="s">
        <v>11</v>
      </c>
      <c r="G1545" s="14" t="s">
        <v>51</v>
      </c>
      <c r="H1545" s="13" t="s">
        <v>6</v>
      </c>
      <c r="I1545" s="13" t="s">
        <v>53</v>
      </c>
      <c r="J1545" s="13" t="s">
        <v>126</v>
      </c>
      <c r="K1545" s="13" t="s">
        <v>123</v>
      </c>
      <c r="L1545" s="14">
        <v>75</v>
      </c>
      <c r="M1545" s="14" t="s">
        <v>52</v>
      </c>
      <c r="N1545" s="31">
        <v>1000000</v>
      </c>
      <c r="O1545" s="14" t="s">
        <v>2</v>
      </c>
      <c r="P1545" s="14" t="s">
        <v>35</v>
      </c>
      <c r="Q1545" s="31">
        <v>15708.764159999995</v>
      </c>
      <c r="R1545" s="31">
        <v>1745.4182399999995</v>
      </c>
      <c r="S1545" s="30">
        <v>0.11341111700000001</v>
      </c>
      <c r="T1545" s="66">
        <f t="shared" si="216"/>
        <v>8.505833775000001</v>
      </c>
      <c r="U1545" s="66">
        <f t="shared" si="217"/>
        <v>0.17586449898342196</v>
      </c>
      <c r="V1545" s="38">
        <f t="shared" si="218"/>
        <v>0.28259237760698402</v>
      </c>
      <c r="W1545" s="54">
        <v>2.491752</v>
      </c>
      <c r="X1545" s="71" t="str">
        <f t="shared" si="224"/>
        <v>Q4 2024</v>
      </c>
      <c r="Y1545" s="21">
        <f t="shared" si="219"/>
        <v>7680</v>
      </c>
      <c r="Z1545" s="21">
        <f t="shared" si="220"/>
        <v>4320</v>
      </c>
      <c r="AA1545" s="57">
        <f t="shared" si="221"/>
        <v>1550681.3056379822</v>
      </c>
      <c r="AB1545" s="59">
        <f t="shared" si="222"/>
        <v>1.7777777777777777</v>
      </c>
      <c r="AC1545" s="61">
        <f t="shared" si="223"/>
        <v>1905</v>
      </c>
    </row>
    <row r="1546" spans="4:29">
      <c r="D1546" s="12">
        <v>1540</v>
      </c>
      <c r="E1546" s="36" t="s">
        <v>68</v>
      </c>
      <c r="F1546" s="16" t="s">
        <v>11</v>
      </c>
      <c r="G1546" s="14" t="s">
        <v>51</v>
      </c>
      <c r="H1546" s="13" t="s">
        <v>6</v>
      </c>
      <c r="I1546" s="13" t="s">
        <v>53</v>
      </c>
      <c r="J1546" s="13" t="s">
        <v>126</v>
      </c>
      <c r="K1546" s="13" t="s">
        <v>123</v>
      </c>
      <c r="L1546" s="14">
        <v>85</v>
      </c>
      <c r="M1546" s="14" t="s">
        <v>52</v>
      </c>
      <c r="N1546" s="31">
        <v>1000000</v>
      </c>
      <c r="O1546" s="14" t="s">
        <v>2</v>
      </c>
      <c r="P1546" s="14" t="s">
        <v>35</v>
      </c>
      <c r="Q1546" s="31">
        <v>19145.454545454544</v>
      </c>
      <c r="R1546" s="31">
        <v>2127.272727272727</v>
      </c>
      <c r="S1546" s="30">
        <v>0.15221261999999999</v>
      </c>
      <c r="T1546" s="66">
        <f t="shared" si="216"/>
        <v>12.938072699999999</v>
      </c>
      <c r="U1546" s="66">
        <f t="shared" si="217"/>
        <v>0.30317161505500201</v>
      </c>
      <c r="V1546" s="38">
        <f t="shared" si="218"/>
        <v>0.37927610031023995</v>
      </c>
      <c r="W1546" s="54">
        <v>2.491752</v>
      </c>
      <c r="X1546" s="71" t="str">
        <f t="shared" si="224"/>
        <v>Q4 2024</v>
      </c>
      <c r="Y1546" s="21">
        <f t="shared" si="219"/>
        <v>7680</v>
      </c>
      <c r="Z1546" s="21">
        <f t="shared" si="220"/>
        <v>4320</v>
      </c>
      <c r="AA1546" s="57">
        <f t="shared" si="221"/>
        <v>1991763.9881305636</v>
      </c>
      <c r="AB1546" s="59">
        <f t="shared" si="222"/>
        <v>1.7777777777777777</v>
      </c>
      <c r="AC1546" s="61">
        <f t="shared" si="223"/>
        <v>2159</v>
      </c>
    </row>
    <row r="1547" spans="4:29">
      <c r="D1547" s="12">
        <v>1541</v>
      </c>
      <c r="E1547" s="36" t="s">
        <v>68</v>
      </c>
      <c r="F1547" s="16" t="s">
        <v>11</v>
      </c>
      <c r="G1547" s="14" t="s">
        <v>51</v>
      </c>
      <c r="H1547" s="13" t="s">
        <v>6</v>
      </c>
      <c r="I1547" s="13" t="s">
        <v>53</v>
      </c>
      <c r="J1547" s="13" t="s">
        <v>124</v>
      </c>
      <c r="K1547" s="13" t="s">
        <v>123</v>
      </c>
      <c r="L1547" s="14">
        <v>98</v>
      </c>
      <c r="M1547" s="14" t="s">
        <v>52</v>
      </c>
      <c r="N1547" s="31">
        <v>1000000</v>
      </c>
      <c r="O1547" s="14" t="s">
        <v>2</v>
      </c>
      <c r="P1547" s="14" t="s">
        <v>35</v>
      </c>
      <c r="Q1547" s="31">
        <v>25000</v>
      </c>
      <c r="R1547" s="31">
        <v>2500</v>
      </c>
      <c r="S1547" s="30">
        <v>3.7581699999999999E-3</v>
      </c>
      <c r="T1547" s="66">
        <f t="shared" si="216"/>
        <v>0.36830066</v>
      </c>
      <c r="U1547" s="66">
        <f t="shared" si="217"/>
        <v>9.9501263884410277E-3</v>
      </c>
      <c r="V1547" s="38">
        <f t="shared" si="218"/>
        <v>9.3644276138399995E-3</v>
      </c>
      <c r="W1547" s="54">
        <v>2.491752</v>
      </c>
      <c r="X1547" s="71" t="str">
        <f t="shared" si="224"/>
        <v>Q4 2024</v>
      </c>
      <c r="Y1547" s="21">
        <f t="shared" si="219"/>
        <v>7680</v>
      </c>
      <c r="Z1547" s="21">
        <f t="shared" si="220"/>
        <v>4320</v>
      </c>
      <c r="AA1547" s="57">
        <f t="shared" si="221"/>
        <v>2647598.8016617205</v>
      </c>
      <c r="AB1547" s="59">
        <f t="shared" si="222"/>
        <v>1.7777777777777777</v>
      </c>
      <c r="AC1547" s="61">
        <f t="shared" si="223"/>
        <v>2489.1999999999998</v>
      </c>
    </row>
    <row r="1548" spans="4:29">
      <c r="D1548" s="12">
        <v>1542</v>
      </c>
      <c r="E1548" s="36" t="s">
        <v>68</v>
      </c>
      <c r="F1548" s="16" t="s">
        <v>11</v>
      </c>
      <c r="G1548" s="14" t="s">
        <v>51</v>
      </c>
      <c r="H1548" s="13" t="s">
        <v>6</v>
      </c>
      <c r="I1548" s="13" t="s">
        <v>111</v>
      </c>
      <c r="J1548" s="13" t="s">
        <v>226</v>
      </c>
      <c r="K1548" s="13"/>
      <c r="L1548" s="14">
        <v>55</v>
      </c>
      <c r="M1548" s="14" t="s">
        <v>15</v>
      </c>
      <c r="N1548" s="31">
        <v>1000000</v>
      </c>
      <c r="O1548" s="14" t="s">
        <v>2</v>
      </c>
      <c r="P1548" s="14" t="s">
        <v>35</v>
      </c>
      <c r="Q1548" s="31">
        <v>4096</v>
      </c>
      <c r="R1548" s="31">
        <v>1024</v>
      </c>
      <c r="S1548" s="30">
        <v>0.23841932499999999</v>
      </c>
      <c r="T1548" s="66">
        <f t="shared" si="216"/>
        <v>13.113062874999999</v>
      </c>
      <c r="U1548" s="66">
        <f t="shared" si="217"/>
        <v>0.19882310760808664</v>
      </c>
      <c r="V1548" s="38">
        <f t="shared" si="218"/>
        <v>0.59408182990739999</v>
      </c>
      <c r="W1548" s="54">
        <v>2.491752</v>
      </c>
      <c r="X1548" s="71" t="str">
        <f t="shared" si="224"/>
        <v>Q4 2024</v>
      </c>
      <c r="Y1548" s="21">
        <f t="shared" si="219"/>
        <v>3840</v>
      </c>
      <c r="Z1548" s="21">
        <f t="shared" si="220"/>
        <v>2160</v>
      </c>
      <c r="AA1548" s="57">
        <f t="shared" si="221"/>
        <v>833921.94658753707</v>
      </c>
      <c r="AB1548" s="59">
        <f t="shared" si="222"/>
        <v>1.7777777777777777</v>
      </c>
      <c r="AC1548" s="61">
        <f t="shared" si="223"/>
        <v>1397</v>
      </c>
    </row>
    <row r="1549" spans="4:29">
      <c r="D1549" s="12">
        <v>1543</v>
      </c>
      <c r="E1549" s="36" t="s">
        <v>68</v>
      </c>
      <c r="F1549" s="16" t="s">
        <v>11</v>
      </c>
      <c r="G1549" s="14" t="s">
        <v>51</v>
      </c>
      <c r="H1549" s="13" t="s">
        <v>6</v>
      </c>
      <c r="I1549" s="13" t="s">
        <v>111</v>
      </c>
      <c r="J1549" s="13" t="s">
        <v>226</v>
      </c>
      <c r="K1549" s="13"/>
      <c r="L1549" s="14">
        <v>65</v>
      </c>
      <c r="M1549" s="14" t="s">
        <v>15</v>
      </c>
      <c r="N1549" s="31">
        <v>1000000</v>
      </c>
      <c r="O1549" s="14" t="s">
        <v>1</v>
      </c>
      <c r="P1549" s="14" t="s">
        <v>35</v>
      </c>
      <c r="Q1549" s="31">
        <v>6240</v>
      </c>
      <c r="R1549" s="31">
        <v>1560</v>
      </c>
      <c r="S1549" s="30">
        <v>0.31864784299999999</v>
      </c>
      <c r="T1549" s="66">
        <f t="shared" si="216"/>
        <v>20.712109795</v>
      </c>
      <c r="U1549" s="66">
        <f t="shared" si="217"/>
        <v>0.37113996353116613</v>
      </c>
      <c r="V1549" s="38">
        <f t="shared" si="218"/>
        <v>0.79399140009093594</v>
      </c>
      <c r="W1549" s="54">
        <v>2.491752</v>
      </c>
      <c r="X1549" s="71" t="str">
        <f t="shared" si="224"/>
        <v>Q4 2024</v>
      </c>
      <c r="Y1549" s="21">
        <f t="shared" si="219"/>
        <v>3840</v>
      </c>
      <c r="Z1549" s="21">
        <f t="shared" si="220"/>
        <v>2160</v>
      </c>
      <c r="AA1549" s="57">
        <f t="shared" si="221"/>
        <v>1164733.9584569733</v>
      </c>
      <c r="AB1549" s="59">
        <f t="shared" si="222"/>
        <v>1.7777777777777777</v>
      </c>
      <c r="AC1549" s="61">
        <f t="shared" si="223"/>
        <v>1651</v>
      </c>
    </row>
    <row r="1550" spans="4:29">
      <c r="D1550" s="12">
        <v>1544</v>
      </c>
      <c r="E1550" s="36" t="s">
        <v>68</v>
      </c>
      <c r="F1550" s="16" t="s">
        <v>11</v>
      </c>
      <c r="G1550" s="14" t="s">
        <v>51</v>
      </c>
      <c r="H1550" s="13" t="s">
        <v>6</v>
      </c>
      <c r="I1550" s="13" t="s">
        <v>111</v>
      </c>
      <c r="J1550" s="13" t="s">
        <v>226</v>
      </c>
      <c r="K1550" s="13"/>
      <c r="L1550" s="14">
        <v>75</v>
      </c>
      <c r="M1550" s="14" t="s">
        <v>15</v>
      </c>
      <c r="N1550" s="31">
        <v>1000000</v>
      </c>
      <c r="O1550" s="14" t="s">
        <v>1</v>
      </c>
      <c r="P1550" s="14" t="s">
        <v>35</v>
      </c>
      <c r="Q1550" s="31">
        <v>7680</v>
      </c>
      <c r="R1550" s="31">
        <v>1920</v>
      </c>
      <c r="S1550" s="30">
        <v>0.23265882399999999</v>
      </c>
      <c r="T1550" s="66">
        <f t="shared" si="216"/>
        <v>17.4494118</v>
      </c>
      <c r="U1550" s="66">
        <f t="shared" si="217"/>
        <v>0.36077968896851748</v>
      </c>
      <c r="V1550" s="38">
        <f t="shared" si="218"/>
        <v>0.57972809001964798</v>
      </c>
      <c r="W1550" s="54">
        <v>2.491752</v>
      </c>
      <c r="X1550" s="71" t="str">
        <f t="shared" si="224"/>
        <v>Q4 2024</v>
      </c>
      <c r="Y1550" s="21">
        <f t="shared" si="219"/>
        <v>3840</v>
      </c>
      <c r="Z1550" s="21">
        <f t="shared" si="220"/>
        <v>2160</v>
      </c>
      <c r="AA1550" s="57">
        <f t="shared" si="221"/>
        <v>1550681.3056379822</v>
      </c>
      <c r="AB1550" s="59">
        <f t="shared" si="222"/>
        <v>1.7777777777777777</v>
      </c>
      <c r="AC1550" s="61">
        <f t="shared" si="223"/>
        <v>1905</v>
      </c>
    </row>
    <row r="1551" spans="4:29">
      <c r="D1551" s="12">
        <v>1545</v>
      </c>
      <c r="E1551" s="36" t="s">
        <v>68</v>
      </c>
      <c r="F1551" s="16" t="s">
        <v>11</v>
      </c>
      <c r="G1551" s="14" t="s">
        <v>51</v>
      </c>
      <c r="H1551" s="13" t="s">
        <v>6</v>
      </c>
      <c r="I1551" s="13" t="s">
        <v>111</v>
      </c>
      <c r="J1551" s="13" t="s">
        <v>226</v>
      </c>
      <c r="K1551" s="13"/>
      <c r="L1551" s="14">
        <v>85</v>
      </c>
      <c r="M1551" s="14" t="s">
        <v>15</v>
      </c>
      <c r="N1551" s="31">
        <v>1000000</v>
      </c>
      <c r="O1551" s="14" t="s">
        <v>1</v>
      </c>
      <c r="P1551" s="14" t="s">
        <v>35</v>
      </c>
      <c r="Q1551" s="31">
        <v>11232</v>
      </c>
      <c r="R1551" s="31">
        <v>2808</v>
      </c>
      <c r="S1551" s="30">
        <v>0.223597553</v>
      </c>
      <c r="T1551" s="66">
        <f t="shared" si="216"/>
        <v>19.005792005</v>
      </c>
      <c r="U1551" s="66">
        <f t="shared" si="217"/>
        <v>0.44535355389951509</v>
      </c>
      <c r="V1551" s="38">
        <f t="shared" si="218"/>
        <v>0.55714964988285598</v>
      </c>
      <c r="W1551" s="54">
        <v>2.491752</v>
      </c>
      <c r="X1551" s="71" t="str">
        <f t="shared" si="224"/>
        <v>Q4 2024</v>
      </c>
      <c r="Y1551" s="21">
        <f t="shared" si="219"/>
        <v>3840</v>
      </c>
      <c r="Z1551" s="21">
        <f t="shared" si="220"/>
        <v>2160</v>
      </c>
      <c r="AA1551" s="57">
        <f t="shared" si="221"/>
        <v>1991763.9881305636</v>
      </c>
      <c r="AB1551" s="59">
        <f t="shared" si="222"/>
        <v>1.7777777777777777</v>
      </c>
      <c r="AC1551" s="61">
        <f t="shared" si="223"/>
        <v>2159</v>
      </c>
    </row>
    <row r="1552" spans="4:29">
      <c r="D1552" s="12">
        <v>1546</v>
      </c>
      <c r="E1552" s="36" t="s">
        <v>68</v>
      </c>
      <c r="F1552" s="16" t="s">
        <v>11</v>
      </c>
      <c r="G1552" s="14" t="s">
        <v>51</v>
      </c>
      <c r="H1552" s="13" t="s">
        <v>6</v>
      </c>
      <c r="I1552" s="13" t="s">
        <v>36</v>
      </c>
      <c r="J1552" s="13" t="s">
        <v>50</v>
      </c>
      <c r="K1552" s="13" t="s">
        <v>123</v>
      </c>
      <c r="L1552" s="14">
        <v>55</v>
      </c>
      <c r="M1552" s="14" t="s">
        <v>15</v>
      </c>
      <c r="N1552" s="31">
        <v>1000000</v>
      </c>
      <c r="O1552" s="14" t="s">
        <v>1</v>
      </c>
      <c r="P1552" s="14" t="s">
        <v>35</v>
      </c>
      <c r="Q1552" s="31">
        <v>2048</v>
      </c>
      <c r="R1552" s="31">
        <v>128</v>
      </c>
      <c r="S1552" s="30">
        <v>0.31777464100000002</v>
      </c>
      <c r="T1552" s="66">
        <f t="shared" si="216"/>
        <v>17.477605255</v>
      </c>
      <c r="U1552" s="66">
        <f t="shared" si="217"/>
        <v>0.26499924719887574</v>
      </c>
      <c r="V1552" s="38">
        <f t="shared" si="218"/>
        <v>0.79181559726103201</v>
      </c>
      <c r="W1552" s="54">
        <v>2.491752</v>
      </c>
      <c r="X1552" s="71" t="str">
        <f t="shared" si="224"/>
        <v>Q4 2024</v>
      </c>
      <c r="Y1552" s="21">
        <f t="shared" si="219"/>
        <v>3840</v>
      </c>
      <c r="Z1552" s="21">
        <f t="shared" si="220"/>
        <v>2160</v>
      </c>
      <c r="AA1552" s="57">
        <f t="shared" si="221"/>
        <v>833921.94658753707</v>
      </c>
      <c r="AB1552" s="59">
        <f t="shared" si="222"/>
        <v>1.7777777777777777</v>
      </c>
      <c r="AC1552" s="61">
        <f t="shared" si="223"/>
        <v>1397</v>
      </c>
    </row>
    <row r="1553" spans="4:29">
      <c r="D1553" s="12">
        <v>1547</v>
      </c>
      <c r="E1553" s="36" t="s">
        <v>68</v>
      </c>
      <c r="F1553" s="16" t="s">
        <v>11</v>
      </c>
      <c r="G1553" s="14" t="s">
        <v>51</v>
      </c>
      <c r="H1553" s="13" t="s">
        <v>6</v>
      </c>
      <c r="I1553" s="13" t="s">
        <v>36</v>
      </c>
      <c r="J1553" s="13" t="s">
        <v>37</v>
      </c>
      <c r="K1553" s="13" t="s">
        <v>137</v>
      </c>
      <c r="L1553" s="14">
        <v>65</v>
      </c>
      <c r="M1553" s="14" t="s">
        <v>15</v>
      </c>
      <c r="N1553" s="31">
        <v>1000000</v>
      </c>
      <c r="O1553" s="14" t="s">
        <v>1</v>
      </c>
      <c r="P1553" s="14" t="s">
        <v>35</v>
      </c>
      <c r="Q1553" s="31">
        <v>2560</v>
      </c>
      <c r="R1553" s="31">
        <v>160</v>
      </c>
      <c r="S1553" s="30">
        <v>0.71713464100000002</v>
      </c>
      <c r="T1553" s="66">
        <f t="shared" si="216"/>
        <v>46.613751665000002</v>
      </c>
      <c r="U1553" s="66">
        <f t="shared" si="217"/>
        <v>0.83527106915855043</v>
      </c>
      <c r="V1553" s="38">
        <f t="shared" si="218"/>
        <v>1.786921675981032</v>
      </c>
      <c r="W1553" s="54">
        <v>2.491752</v>
      </c>
      <c r="X1553" s="71" t="str">
        <f t="shared" si="224"/>
        <v>Q4 2024</v>
      </c>
      <c r="Y1553" s="21">
        <f t="shared" si="219"/>
        <v>3840</v>
      </c>
      <c r="Z1553" s="21">
        <f t="shared" si="220"/>
        <v>2160</v>
      </c>
      <c r="AA1553" s="57">
        <f t="shared" si="221"/>
        <v>1164733.9584569733</v>
      </c>
      <c r="AB1553" s="59">
        <f t="shared" si="222"/>
        <v>1.7777777777777777</v>
      </c>
      <c r="AC1553" s="61">
        <f t="shared" si="223"/>
        <v>1651</v>
      </c>
    </row>
    <row r="1554" spans="4:29">
      <c r="D1554" s="12">
        <v>1548</v>
      </c>
      <c r="E1554" s="36" t="s">
        <v>68</v>
      </c>
      <c r="F1554" s="16" t="s">
        <v>11</v>
      </c>
      <c r="G1554" s="14" t="s">
        <v>51</v>
      </c>
      <c r="H1554" s="13" t="s">
        <v>6</v>
      </c>
      <c r="I1554" s="13" t="s">
        <v>36</v>
      </c>
      <c r="J1554" s="13" t="s">
        <v>38</v>
      </c>
      <c r="K1554" s="13" t="s">
        <v>137</v>
      </c>
      <c r="L1554" s="14">
        <v>75</v>
      </c>
      <c r="M1554" s="14" t="s">
        <v>15</v>
      </c>
      <c r="N1554" s="31">
        <v>1000000</v>
      </c>
      <c r="O1554" s="14" t="s">
        <v>1</v>
      </c>
      <c r="P1554" s="14" t="s">
        <v>35</v>
      </c>
      <c r="Q1554" s="31">
        <v>3840</v>
      </c>
      <c r="R1554" s="31">
        <v>240</v>
      </c>
      <c r="S1554" s="30">
        <v>1.0234980389999999</v>
      </c>
      <c r="T1554" s="66">
        <f t="shared" si="216"/>
        <v>76.762352924999988</v>
      </c>
      <c r="U1554" s="66">
        <f t="shared" si="217"/>
        <v>1.5871192754344343</v>
      </c>
      <c r="V1554" s="38">
        <f t="shared" si="218"/>
        <v>2.5503032856743277</v>
      </c>
      <c r="W1554" s="54">
        <v>2.491752</v>
      </c>
      <c r="X1554" s="71" t="str">
        <f t="shared" si="224"/>
        <v>Q4 2024</v>
      </c>
      <c r="Y1554" s="21">
        <f t="shared" si="219"/>
        <v>3840</v>
      </c>
      <c r="Z1554" s="21">
        <f t="shared" si="220"/>
        <v>2160</v>
      </c>
      <c r="AA1554" s="57">
        <f t="shared" si="221"/>
        <v>1550681.3056379822</v>
      </c>
      <c r="AB1554" s="59">
        <f t="shared" si="222"/>
        <v>1.7777777777777777</v>
      </c>
      <c r="AC1554" s="61">
        <f t="shared" si="223"/>
        <v>1905</v>
      </c>
    </row>
    <row r="1555" spans="4:29">
      <c r="D1555" s="12">
        <v>1549</v>
      </c>
      <c r="E1555" s="36" t="s">
        <v>68</v>
      </c>
      <c r="F1555" s="16" t="s">
        <v>11</v>
      </c>
      <c r="G1555" s="14" t="s">
        <v>51</v>
      </c>
      <c r="H1555" s="13" t="s">
        <v>6</v>
      </c>
      <c r="I1555" s="13" t="s">
        <v>36</v>
      </c>
      <c r="J1555" s="13" t="s">
        <v>138</v>
      </c>
      <c r="K1555" s="13" t="s">
        <v>137</v>
      </c>
      <c r="L1555" s="14">
        <v>85</v>
      </c>
      <c r="M1555" s="14" t="s">
        <v>15</v>
      </c>
      <c r="N1555" s="31">
        <v>1000000</v>
      </c>
      <c r="O1555" s="14" t="s">
        <v>1</v>
      </c>
      <c r="P1555" s="14" t="s">
        <v>35</v>
      </c>
      <c r="Q1555" s="31">
        <v>7168</v>
      </c>
      <c r="R1555" s="31">
        <v>448</v>
      </c>
      <c r="S1555" s="30">
        <v>1.757799739</v>
      </c>
      <c r="T1555" s="66">
        <f t="shared" si="216"/>
        <v>149.412977815</v>
      </c>
      <c r="U1555" s="66">
        <f t="shared" si="217"/>
        <v>3.501122218485504</v>
      </c>
      <c r="V1555" s="38">
        <f t="shared" si="218"/>
        <v>4.380001015252728</v>
      </c>
      <c r="W1555" s="54">
        <v>2.491752</v>
      </c>
      <c r="X1555" s="71" t="str">
        <f t="shared" si="224"/>
        <v>Q4 2024</v>
      </c>
      <c r="Y1555" s="21">
        <f t="shared" si="219"/>
        <v>3840</v>
      </c>
      <c r="Z1555" s="21">
        <f t="shared" si="220"/>
        <v>2160</v>
      </c>
      <c r="AA1555" s="57">
        <f t="shared" si="221"/>
        <v>1991763.9881305636</v>
      </c>
      <c r="AB1555" s="59">
        <f t="shared" si="222"/>
        <v>1.7777777777777777</v>
      </c>
      <c r="AC1555" s="61">
        <f t="shared" si="223"/>
        <v>2159</v>
      </c>
    </row>
    <row r="1556" spans="4:29">
      <c r="D1556" s="12">
        <v>1550</v>
      </c>
      <c r="E1556" s="36" t="s">
        <v>68</v>
      </c>
      <c r="F1556" s="16" t="s">
        <v>11</v>
      </c>
      <c r="G1556" s="14" t="s">
        <v>51</v>
      </c>
      <c r="H1556" s="13" t="s">
        <v>6</v>
      </c>
      <c r="I1556" s="13" t="s">
        <v>36</v>
      </c>
      <c r="J1556" s="13"/>
      <c r="K1556" s="13" t="s">
        <v>123</v>
      </c>
      <c r="L1556" s="14">
        <v>98</v>
      </c>
      <c r="M1556" s="14" t="s">
        <v>15</v>
      </c>
      <c r="N1556" s="31">
        <v>1000000</v>
      </c>
      <c r="O1556" s="14" t="s">
        <v>1</v>
      </c>
      <c r="P1556" s="14" t="s">
        <v>35</v>
      </c>
      <c r="Q1556" s="31">
        <v>5120</v>
      </c>
      <c r="R1556" s="31">
        <v>320</v>
      </c>
      <c r="S1556" s="30">
        <v>0.23960261399999999</v>
      </c>
      <c r="T1556" s="66">
        <f t="shared" si="216"/>
        <v>23.481056171999999</v>
      </c>
      <c r="U1556" s="66">
        <f t="shared" si="217"/>
        <v>0.63437159370141571</v>
      </c>
      <c r="V1556" s="38">
        <f t="shared" si="218"/>
        <v>0.59703029263972796</v>
      </c>
      <c r="W1556" s="54">
        <v>2.491752</v>
      </c>
      <c r="X1556" s="71" t="str">
        <f t="shared" si="224"/>
        <v>Q4 2024</v>
      </c>
      <c r="Y1556" s="21">
        <f t="shared" si="219"/>
        <v>3840</v>
      </c>
      <c r="Z1556" s="21">
        <f t="shared" si="220"/>
        <v>2160</v>
      </c>
      <c r="AA1556" s="57">
        <f t="shared" si="221"/>
        <v>2647598.8016617205</v>
      </c>
      <c r="AB1556" s="59">
        <f t="shared" si="222"/>
        <v>1.7777777777777777</v>
      </c>
      <c r="AC1556" s="61">
        <f t="shared" si="223"/>
        <v>2489.1999999999998</v>
      </c>
    </row>
    <row r="1557" spans="4:29">
      <c r="D1557" s="12">
        <v>1551</v>
      </c>
      <c r="E1557" s="36" t="s">
        <v>68</v>
      </c>
      <c r="F1557" s="16" t="s">
        <v>11</v>
      </c>
      <c r="G1557" s="14" t="s">
        <v>51</v>
      </c>
      <c r="H1557" s="13" t="s">
        <v>6</v>
      </c>
      <c r="I1557" s="13" t="s">
        <v>36</v>
      </c>
      <c r="J1557" s="13"/>
      <c r="K1557" s="13" t="s">
        <v>123</v>
      </c>
      <c r="L1557" s="14">
        <v>115</v>
      </c>
      <c r="M1557" s="14" t="s">
        <v>15</v>
      </c>
      <c r="N1557" s="31">
        <v>1000000</v>
      </c>
      <c r="O1557" s="14" t="s">
        <v>2</v>
      </c>
      <c r="P1557" s="14" t="s">
        <v>35</v>
      </c>
      <c r="Q1557" s="31">
        <v>21040</v>
      </c>
      <c r="R1557" s="31">
        <v>5260</v>
      </c>
      <c r="S1557" s="30">
        <v>1.6501960999999999E-2</v>
      </c>
      <c r="T1557" s="66">
        <f t="shared" si="216"/>
        <v>1.8977255149999999</v>
      </c>
      <c r="U1557" s="66">
        <f t="shared" si="217"/>
        <v>6.0163246244339892E-2</v>
      </c>
      <c r="V1557" s="38">
        <f t="shared" si="218"/>
        <v>4.1118794325671996E-2</v>
      </c>
      <c r="W1557" s="54">
        <v>2.491752</v>
      </c>
      <c r="X1557" s="71" t="str">
        <f t="shared" si="224"/>
        <v>Q4 2024</v>
      </c>
      <c r="Y1557" s="21">
        <f t="shared" si="219"/>
        <v>3840</v>
      </c>
      <c r="Z1557" s="21">
        <f t="shared" si="220"/>
        <v>2160</v>
      </c>
      <c r="AA1557" s="57">
        <f t="shared" si="221"/>
        <v>3645824.047477745</v>
      </c>
      <c r="AB1557" s="59">
        <f t="shared" si="222"/>
        <v>1.7777777777777777</v>
      </c>
      <c r="AC1557" s="61">
        <f t="shared" si="223"/>
        <v>2921</v>
      </c>
    </row>
    <row r="1558" spans="4:29">
      <c r="D1558" s="12">
        <v>1552</v>
      </c>
      <c r="E1558" s="36" t="s">
        <v>68</v>
      </c>
      <c r="F1558" s="16" t="s">
        <v>11</v>
      </c>
      <c r="G1558" s="14" t="s">
        <v>51</v>
      </c>
      <c r="H1558" s="13" t="s">
        <v>6</v>
      </c>
      <c r="I1558" s="13" t="s">
        <v>36</v>
      </c>
      <c r="J1558" s="13" t="s">
        <v>291</v>
      </c>
      <c r="K1558" s="13"/>
      <c r="L1558" s="14">
        <v>98</v>
      </c>
      <c r="M1558" s="14" t="s">
        <v>15</v>
      </c>
      <c r="N1558" s="31">
        <v>1000000</v>
      </c>
      <c r="O1558" s="14" t="s">
        <v>2</v>
      </c>
      <c r="P1558" s="14" t="s">
        <v>35</v>
      </c>
      <c r="Q1558" s="31">
        <v>15360</v>
      </c>
      <c r="R1558" s="31">
        <v>3840</v>
      </c>
      <c r="S1558" s="30">
        <v>1.4054901999999999E-2</v>
      </c>
      <c r="T1558" s="66">
        <f t="shared" si="216"/>
        <v>1.377380396</v>
      </c>
      <c r="U1558" s="66">
        <f t="shared" si="217"/>
        <v>3.7211741692672919E-2</v>
      </c>
      <c r="V1558" s="38">
        <f t="shared" si="218"/>
        <v>3.5021330168303999E-2</v>
      </c>
      <c r="W1558" s="54">
        <v>2.491752</v>
      </c>
      <c r="X1558" s="71" t="str">
        <f t="shared" si="224"/>
        <v>Q4 2024</v>
      </c>
      <c r="Y1558" s="21">
        <f t="shared" si="219"/>
        <v>3840</v>
      </c>
      <c r="Z1558" s="21">
        <f t="shared" si="220"/>
        <v>2160</v>
      </c>
      <c r="AA1558" s="57">
        <f t="shared" si="221"/>
        <v>2647598.8016617205</v>
      </c>
      <c r="AB1558" s="59">
        <f t="shared" si="222"/>
        <v>1.7777777777777777</v>
      </c>
      <c r="AC1558" s="61">
        <f t="shared" si="223"/>
        <v>2489.1999999999998</v>
      </c>
    </row>
    <row r="1559" spans="4:29">
      <c r="D1559" s="12">
        <v>1553</v>
      </c>
      <c r="E1559" s="36" t="s">
        <v>68</v>
      </c>
      <c r="F1559" s="16" t="s">
        <v>11</v>
      </c>
      <c r="G1559" s="14" t="s">
        <v>51</v>
      </c>
      <c r="H1559" s="13" t="s">
        <v>6</v>
      </c>
      <c r="I1559" s="13" t="s">
        <v>58</v>
      </c>
      <c r="J1559" s="13"/>
      <c r="K1559" s="13" t="s">
        <v>123</v>
      </c>
      <c r="L1559" s="14">
        <v>55</v>
      </c>
      <c r="M1559" s="14" t="s">
        <v>15</v>
      </c>
      <c r="N1559" s="31">
        <v>1000000</v>
      </c>
      <c r="O1559" s="14" t="s">
        <v>1</v>
      </c>
      <c r="P1559" s="14" t="s">
        <v>35</v>
      </c>
      <c r="Q1559" s="31">
        <v>2000</v>
      </c>
      <c r="R1559" s="31">
        <v>160</v>
      </c>
      <c r="S1559" s="30">
        <v>3.9215686E-2</v>
      </c>
      <c r="T1559" s="66">
        <f t="shared" si="216"/>
        <v>2.1568627299999998</v>
      </c>
      <c r="U1559" s="66">
        <f t="shared" si="217"/>
        <v>3.2702821205885628E-2</v>
      </c>
      <c r="V1559" s="38">
        <f t="shared" si="218"/>
        <v>9.7715764021872001E-2</v>
      </c>
      <c r="W1559" s="54">
        <v>2.491752</v>
      </c>
      <c r="X1559" s="71" t="str">
        <f t="shared" si="224"/>
        <v>Q4 2024</v>
      </c>
      <c r="Y1559" s="21">
        <f t="shared" si="219"/>
        <v>3840</v>
      </c>
      <c r="Z1559" s="21">
        <f t="shared" si="220"/>
        <v>2160</v>
      </c>
      <c r="AA1559" s="57">
        <f t="shared" si="221"/>
        <v>833921.94658753707</v>
      </c>
      <c r="AB1559" s="59">
        <f t="shared" si="222"/>
        <v>1.7777777777777777</v>
      </c>
      <c r="AC1559" s="61">
        <f t="shared" si="223"/>
        <v>1397</v>
      </c>
    </row>
    <row r="1560" spans="4:29">
      <c r="D1560" s="12">
        <v>1554</v>
      </c>
      <c r="E1560" s="36" t="s">
        <v>68</v>
      </c>
      <c r="F1560" s="16" t="s">
        <v>11</v>
      </c>
      <c r="G1560" s="14" t="s">
        <v>51</v>
      </c>
      <c r="H1560" s="13" t="s">
        <v>6</v>
      </c>
      <c r="I1560" s="13" t="s">
        <v>58</v>
      </c>
      <c r="J1560" s="13"/>
      <c r="K1560" s="13" t="s">
        <v>123</v>
      </c>
      <c r="L1560" s="14">
        <v>65</v>
      </c>
      <c r="M1560" s="14" t="s">
        <v>15</v>
      </c>
      <c r="N1560" s="31">
        <v>1000000</v>
      </c>
      <c r="O1560" s="14" t="s">
        <v>1</v>
      </c>
      <c r="P1560" s="14" t="s">
        <v>35</v>
      </c>
      <c r="Q1560" s="31">
        <v>2560</v>
      </c>
      <c r="R1560" s="31">
        <v>160</v>
      </c>
      <c r="S1560" s="30">
        <v>0.18873725499999999</v>
      </c>
      <c r="T1560" s="66">
        <f t="shared" si="216"/>
        <v>12.267921574999999</v>
      </c>
      <c r="U1560" s="66">
        <f t="shared" si="217"/>
        <v>0.21982869012445316</v>
      </c>
      <c r="V1560" s="38">
        <f t="shared" si="218"/>
        <v>0.47028643262075998</v>
      </c>
      <c r="W1560" s="54">
        <v>2.491752</v>
      </c>
      <c r="X1560" s="71" t="str">
        <f t="shared" si="224"/>
        <v>Q4 2024</v>
      </c>
      <c r="Y1560" s="21">
        <f t="shared" si="219"/>
        <v>3840</v>
      </c>
      <c r="Z1560" s="21">
        <f t="shared" si="220"/>
        <v>2160</v>
      </c>
      <c r="AA1560" s="57">
        <f t="shared" si="221"/>
        <v>1164733.9584569733</v>
      </c>
      <c r="AB1560" s="59">
        <f t="shared" si="222"/>
        <v>1.7777777777777777</v>
      </c>
      <c r="AC1560" s="61">
        <f t="shared" si="223"/>
        <v>1651</v>
      </c>
    </row>
    <row r="1561" spans="4:29">
      <c r="D1561" s="12">
        <v>1555</v>
      </c>
      <c r="E1561" s="36" t="s">
        <v>68</v>
      </c>
      <c r="F1561" s="16" t="s">
        <v>11</v>
      </c>
      <c r="G1561" s="14" t="s">
        <v>51</v>
      </c>
      <c r="H1561" s="13" t="s">
        <v>6</v>
      </c>
      <c r="I1561" s="13" t="s">
        <v>58</v>
      </c>
      <c r="J1561" s="13" t="s">
        <v>59</v>
      </c>
      <c r="K1561" s="13" t="s">
        <v>123</v>
      </c>
      <c r="L1561" s="14">
        <v>75</v>
      </c>
      <c r="M1561" s="14" t="s">
        <v>15</v>
      </c>
      <c r="N1561" s="31">
        <v>1000000</v>
      </c>
      <c r="O1561" s="14" t="s">
        <v>1</v>
      </c>
      <c r="P1561" s="14" t="s">
        <v>35</v>
      </c>
      <c r="Q1561" s="31">
        <v>4000</v>
      </c>
      <c r="R1561" s="31">
        <v>252</v>
      </c>
      <c r="S1561" s="30">
        <v>0.62431372500000004</v>
      </c>
      <c r="T1561" s="66">
        <f t="shared" si="216"/>
        <v>46.823529375</v>
      </c>
      <c r="U1561" s="66">
        <f t="shared" si="217"/>
        <v>0.96811162221071234</v>
      </c>
      <c r="V1561" s="38">
        <f t="shared" si="218"/>
        <v>1.5556349728962</v>
      </c>
      <c r="W1561" s="54">
        <v>2.491752</v>
      </c>
      <c r="X1561" s="71" t="str">
        <f t="shared" si="224"/>
        <v>Q4 2024</v>
      </c>
      <c r="Y1561" s="21">
        <f t="shared" si="219"/>
        <v>3840</v>
      </c>
      <c r="Z1561" s="21">
        <f t="shared" si="220"/>
        <v>2160</v>
      </c>
      <c r="AA1561" s="57">
        <f t="shared" si="221"/>
        <v>1550681.3056379822</v>
      </c>
      <c r="AB1561" s="59">
        <f t="shared" si="222"/>
        <v>1.7777777777777777</v>
      </c>
      <c r="AC1561" s="61">
        <f t="shared" si="223"/>
        <v>1905</v>
      </c>
    </row>
    <row r="1562" spans="4:29">
      <c r="D1562" s="12">
        <v>1556</v>
      </c>
      <c r="E1562" s="36" t="s">
        <v>68</v>
      </c>
      <c r="F1562" s="16" t="s">
        <v>11</v>
      </c>
      <c r="G1562" s="14" t="s">
        <v>51</v>
      </c>
      <c r="H1562" s="13" t="s">
        <v>6</v>
      </c>
      <c r="I1562" s="13" t="s">
        <v>58</v>
      </c>
      <c r="J1562" s="13"/>
      <c r="K1562" s="13" t="s">
        <v>123</v>
      </c>
      <c r="L1562" s="14">
        <v>85</v>
      </c>
      <c r="M1562" s="14" t="s">
        <v>15</v>
      </c>
      <c r="N1562" s="31">
        <v>1000000</v>
      </c>
      <c r="O1562" s="14" t="s">
        <v>1</v>
      </c>
      <c r="P1562" s="14" t="s">
        <v>35</v>
      </c>
      <c r="Q1562" s="31">
        <v>4800</v>
      </c>
      <c r="R1562" s="31">
        <v>300</v>
      </c>
      <c r="S1562" s="30">
        <v>0.19952941199999999</v>
      </c>
      <c r="T1562" s="66">
        <f t="shared" si="216"/>
        <v>16.960000019999999</v>
      </c>
      <c r="U1562" s="66">
        <f t="shared" si="217"/>
        <v>0.3974154973944663</v>
      </c>
      <c r="V1562" s="38">
        <f t="shared" si="218"/>
        <v>0.49717781140982398</v>
      </c>
      <c r="W1562" s="54">
        <v>2.491752</v>
      </c>
      <c r="X1562" s="71" t="str">
        <f t="shared" si="224"/>
        <v>Q4 2024</v>
      </c>
      <c r="Y1562" s="21">
        <f t="shared" si="219"/>
        <v>3840</v>
      </c>
      <c r="Z1562" s="21">
        <f t="shared" si="220"/>
        <v>2160</v>
      </c>
      <c r="AA1562" s="57">
        <f t="shared" si="221"/>
        <v>1991763.9881305636</v>
      </c>
      <c r="AB1562" s="59">
        <f t="shared" si="222"/>
        <v>1.7777777777777777</v>
      </c>
      <c r="AC1562" s="61">
        <f t="shared" si="223"/>
        <v>2159</v>
      </c>
    </row>
    <row r="1563" spans="4:29">
      <c r="D1563" s="12">
        <v>1557</v>
      </c>
      <c r="E1563" s="36" t="s">
        <v>68</v>
      </c>
      <c r="F1563" s="16" t="s">
        <v>11</v>
      </c>
      <c r="G1563" s="14" t="s">
        <v>51</v>
      </c>
      <c r="H1563" s="13" t="s">
        <v>6</v>
      </c>
      <c r="I1563" s="13" t="s">
        <v>58</v>
      </c>
      <c r="J1563" s="13"/>
      <c r="K1563" s="13" t="s">
        <v>123</v>
      </c>
      <c r="L1563" s="14">
        <v>86</v>
      </c>
      <c r="M1563" s="14" t="s">
        <v>15</v>
      </c>
      <c r="N1563" s="31">
        <v>1000000</v>
      </c>
      <c r="O1563" s="14" t="s">
        <v>1</v>
      </c>
      <c r="P1563" s="14" t="s">
        <v>35</v>
      </c>
      <c r="Q1563" s="31">
        <v>8000</v>
      </c>
      <c r="R1563" s="31">
        <v>576</v>
      </c>
      <c r="S1563" s="30">
        <v>0.20601307199999999</v>
      </c>
      <c r="T1563" s="66">
        <f t="shared" si="216"/>
        <v>17.717124192</v>
      </c>
      <c r="U1563" s="66">
        <f t="shared" si="217"/>
        <v>0.42004102072555954</v>
      </c>
      <c r="V1563" s="38">
        <f t="shared" si="218"/>
        <v>0.51333348418214397</v>
      </c>
      <c r="W1563" s="54">
        <v>2.491752</v>
      </c>
      <c r="X1563" s="71" t="str">
        <f t="shared" si="224"/>
        <v>Q4 2024</v>
      </c>
      <c r="Y1563" s="21">
        <f t="shared" si="219"/>
        <v>3840</v>
      </c>
      <c r="Z1563" s="21">
        <f t="shared" si="220"/>
        <v>2160</v>
      </c>
      <c r="AA1563" s="57">
        <f t="shared" si="221"/>
        <v>2038904.6998219588</v>
      </c>
      <c r="AB1563" s="59">
        <f t="shared" si="222"/>
        <v>1.7777777777777777</v>
      </c>
      <c r="AC1563" s="61">
        <f t="shared" si="223"/>
        <v>2184.4</v>
      </c>
    </row>
    <row r="1564" spans="4:29">
      <c r="D1564" s="12">
        <v>1558</v>
      </c>
      <c r="E1564" s="36" t="s">
        <v>68</v>
      </c>
      <c r="F1564" s="16" t="s">
        <v>11</v>
      </c>
      <c r="G1564" s="14" t="s">
        <v>51</v>
      </c>
      <c r="H1564" s="13" t="s">
        <v>6</v>
      </c>
      <c r="I1564" s="13" t="s">
        <v>58</v>
      </c>
      <c r="J1564" s="13"/>
      <c r="K1564" s="13" t="s">
        <v>123</v>
      </c>
      <c r="L1564" s="14">
        <v>100</v>
      </c>
      <c r="M1564" s="14" t="s">
        <v>15</v>
      </c>
      <c r="N1564" s="31">
        <v>1000000</v>
      </c>
      <c r="O1564" s="14" t="s">
        <v>1</v>
      </c>
      <c r="P1564" s="14" t="s">
        <v>35</v>
      </c>
      <c r="Q1564" s="31">
        <v>9600</v>
      </c>
      <c r="R1564" s="31">
        <v>600</v>
      </c>
      <c r="S1564" s="30">
        <v>0.57850980399999996</v>
      </c>
      <c r="T1564" s="66">
        <f t="shared" si="216"/>
        <v>57.850980399999997</v>
      </c>
      <c r="U1564" s="66">
        <f t="shared" si="217"/>
        <v>1.59481660122861</v>
      </c>
      <c r="V1564" s="38">
        <f t="shared" si="218"/>
        <v>1.4415029611366079</v>
      </c>
      <c r="W1564" s="54">
        <v>2.491752</v>
      </c>
      <c r="X1564" s="71" t="str">
        <f t="shared" si="224"/>
        <v>Q4 2024</v>
      </c>
      <c r="Y1564" s="21">
        <f t="shared" si="219"/>
        <v>3840</v>
      </c>
      <c r="Z1564" s="21">
        <f t="shared" si="220"/>
        <v>2160</v>
      </c>
      <c r="AA1564" s="57">
        <f t="shared" si="221"/>
        <v>2756766.765578635</v>
      </c>
      <c r="AB1564" s="59">
        <f t="shared" si="222"/>
        <v>1.7777777777777777</v>
      </c>
      <c r="AC1564" s="61">
        <f t="shared" si="223"/>
        <v>2540</v>
      </c>
    </row>
    <row r="1565" spans="4:29">
      <c r="D1565" s="12">
        <v>1559</v>
      </c>
      <c r="E1565" s="36" t="s">
        <v>68</v>
      </c>
      <c r="F1565" s="16" t="s">
        <v>11</v>
      </c>
      <c r="G1565" s="14" t="s">
        <v>51</v>
      </c>
      <c r="H1565" s="13" t="s">
        <v>6</v>
      </c>
      <c r="I1565" s="13" t="s">
        <v>139</v>
      </c>
      <c r="J1565" s="13"/>
      <c r="K1565" s="13" t="s">
        <v>123</v>
      </c>
      <c r="L1565" s="14">
        <v>65</v>
      </c>
      <c r="M1565" s="14" t="s">
        <v>15</v>
      </c>
      <c r="N1565" s="31">
        <v>1000000</v>
      </c>
      <c r="O1565" s="14" t="s">
        <v>1</v>
      </c>
      <c r="P1565" s="14" t="s">
        <v>35</v>
      </c>
      <c r="Q1565" s="31">
        <v>9216</v>
      </c>
      <c r="R1565" s="31">
        <v>576</v>
      </c>
      <c r="S1565" s="30">
        <v>0.107218824</v>
      </c>
      <c r="T1565" s="66">
        <f t="shared" si="216"/>
        <v>6.9692235600000005</v>
      </c>
      <c r="U1565" s="66">
        <f t="shared" si="217"/>
        <v>0.12488140529862155</v>
      </c>
      <c r="V1565" s="38">
        <f t="shared" si="218"/>
        <v>0.26716271913964801</v>
      </c>
      <c r="W1565" s="54">
        <v>2.491752</v>
      </c>
      <c r="X1565" s="71" t="str">
        <f t="shared" si="224"/>
        <v>Q4 2024</v>
      </c>
      <c r="Y1565" s="21">
        <f t="shared" si="219"/>
        <v>3840</v>
      </c>
      <c r="Z1565" s="21">
        <f t="shared" si="220"/>
        <v>2160</v>
      </c>
      <c r="AA1565" s="57">
        <f t="shared" si="221"/>
        <v>1164733.9584569733</v>
      </c>
      <c r="AB1565" s="59">
        <f t="shared" si="222"/>
        <v>1.7777777777777777</v>
      </c>
      <c r="AC1565" s="61">
        <f t="shared" si="223"/>
        <v>1651</v>
      </c>
    </row>
    <row r="1566" spans="4:29">
      <c r="D1566" s="12">
        <v>1560</v>
      </c>
      <c r="E1566" s="36" t="s">
        <v>68</v>
      </c>
      <c r="F1566" s="16" t="s">
        <v>11</v>
      </c>
      <c r="G1566" s="14" t="s">
        <v>51</v>
      </c>
      <c r="H1566" s="13" t="s">
        <v>6</v>
      </c>
      <c r="I1566" s="13" t="s">
        <v>139</v>
      </c>
      <c r="J1566" s="13"/>
      <c r="K1566" s="13" t="s">
        <v>123</v>
      </c>
      <c r="L1566" s="14">
        <v>75</v>
      </c>
      <c r="M1566" s="14" t="s">
        <v>15</v>
      </c>
      <c r="N1566" s="31">
        <v>1000000</v>
      </c>
      <c r="O1566" s="14" t="s">
        <v>1</v>
      </c>
      <c r="P1566" s="14" t="s">
        <v>35</v>
      </c>
      <c r="Q1566" s="31">
        <v>9600</v>
      </c>
      <c r="R1566" s="31">
        <v>600</v>
      </c>
      <c r="S1566" s="30">
        <v>0.223372549</v>
      </c>
      <c r="T1566" s="66">
        <f t="shared" si="216"/>
        <v>16.752941175</v>
      </c>
      <c r="U1566" s="66">
        <f t="shared" si="217"/>
        <v>0.34637963592700416</v>
      </c>
      <c r="V1566" s="38">
        <f t="shared" si="218"/>
        <v>0.55658899571584797</v>
      </c>
      <c r="W1566" s="54">
        <v>2.491752</v>
      </c>
      <c r="X1566" s="71" t="str">
        <f t="shared" si="224"/>
        <v>Q4 2024</v>
      </c>
      <c r="Y1566" s="21">
        <f t="shared" si="219"/>
        <v>3840</v>
      </c>
      <c r="Z1566" s="21">
        <f t="shared" si="220"/>
        <v>2160</v>
      </c>
      <c r="AA1566" s="57">
        <f t="shared" si="221"/>
        <v>1550681.3056379822</v>
      </c>
      <c r="AB1566" s="59">
        <f t="shared" si="222"/>
        <v>1.7777777777777777</v>
      </c>
      <c r="AC1566" s="61">
        <f t="shared" si="223"/>
        <v>1905</v>
      </c>
    </row>
    <row r="1567" spans="4:29">
      <c r="D1567" s="12">
        <v>1561</v>
      </c>
      <c r="E1567" s="36" t="s">
        <v>68</v>
      </c>
      <c r="F1567" s="16" t="s">
        <v>11</v>
      </c>
      <c r="G1567" s="14" t="s">
        <v>51</v>
      </c>
      <c r="H1567" s="13" t="s">
        <v>6</v>
      </c>
      <c r="I1567" s="13" t="s">
        <v>139</v>
      </c>
      <c r="J1567" s="13"/>
      <c r="K1567" s="13" t="s">
        <v>123</v>
      </c>
      <c r="L1567" s="14">
        <v>85</v>
      </c>
      <c r="M1567" s="14" t="s">
        <v>15</v>
      </c>
      <c r="N1567" s="31">
        <v>1000000</v>
      </c>
      <c r="O1567" s="14" t="s">
        <v>1</v>
      </c>
      <c r="P1567" s="14" t="s">
        <v>35</v>
      </c>
      <c r="Q1567" s="31">
        <v>16000</v>
      </c>
      <c r="R1567" s="31">
        <v>1000</v>
      </c>
      <c r="S1567" s="30">
        <v>0.43921568599999999</v>
      </c>
      <c r="T1567" s="66">
        <f t="shared" si="216"/>
        <v>37.33333331</v>
      </c>
      <c r="U1567" s="66">
        <f t="shared" si="217"/>
        <v>0.87481398639686136</v>
      </c>
      <c r="V1567" s="38">
        <f t="shared" si="218"/>
        <v>1.0944165640218719</v>
      </c>
      <c r="W1567" s="54">
        <v>2.491752</v>
      </c>
      <c r="X1567" s="71" t="str">
        <f t="shared" si="224"/>
        <v>Q4 2024</v>
      </c>
      <c r="Y1567" s="21">
        <f t="shared" si="219"/>
        <v>3840</v>
      </c>
      <c r="Z1567" s="21">
        <f t="shared" si="220"/>
        <v>2160</v>
      </c>
      <c r="AA1567" s="57">
        <f t="shared" si="221"/>
        <v>1991763.9881305636</v>
      </c>
      <c r="AB1567" s="59">
        <f t="shared" si="222"/>
        <v>1.7777777777777777</v>
      </c>
      <c r="AC1567" s="61">
        <f t="shared" si="223"/>
        <v>2159</v>
      </c>
    </row>
    <row r="1568" spans="4:29">
      <c r="D1568" s="12">
        <v>1562</v>
      </c>
      <c r="E1568" s="36" t="s">
        <v>68</v>
      </c>
      <c r="F1568" s="16" t="s">
        <v>11</v>
      </c>
      <c r="G1568" s="14" t="s">
        <v>51</v>
      </c>
      <c r="H1568" s="13" t="s">
        <v>6</v>
      </c>
      <c r="I1568" s="13" t="s">
        <v>139</v>
      </c>
      <c r="J1568" s="13"/>
      <c r="K1568" s="13" t="s">
        <v>123</v>
      </c>
      <c r="L1568" s="14">
        <v>86</v>
      </c>
      <c r="M1568" s="14" t="s">
        <v>15</v>
      </c>
      <c r="N1568" s="31">
        <v>1000000</v>
      </c>
      <c r="O1568" s="14" t="s">
        <v>1</v>
      </c>
      <c r="P1568" s="14" t="s">
        <v>35</v>
      </c>
      <c r="Q1568" s="31">
        <v>16000</v>
      </c>
      <c r="R1568" s="31">
        <v>1000</v>
      </c>
      <c r="S1568" s="30">
        <v>4.1830069999999999E-3</v>
      </c>
      <c r="T1568" s="66">
        <f t="shared" si="216"/>
        <v>0.35973860199999996</v>
      </c>
      <c r="U1568" s="66">
        <f t="shared" si="217"/>
        <v>8.528752631688152E-3</v>
      </c>
      <c r="V1568" s="38">
        <f t="shared" si="218"/>
        <v>1.0423016058264E-2</v>
      </c>
      <c r="W1568" s="54">
        <v>2.491752</v>
      </c>
      <c r="X1568" s="71" t="str">
        <f t="shared" si="224"/>
        <v>Q4 2024</v>
      </c>
      <c r="Y1568" s="21">
        <f t="shared" si="219"/>
        <v>3840</v>
      </c>
      <c r="Z1568" s="21">
        <f t="shared" si="220"/>
        <v>2160</v>
      </c>
      <c r="AA1568" s="57">
        <f t="shared" si="221"/>
        <v>2038904.6998219588</v>
      </c>
      <c r="AB1568" s="59">
        <f t="shared" si="222"/>
        <v>1.7777777777777777</v>
      </c>
      <c r="AC1568" s="61">
        <f t="shared" si="223"/>
        <v>2184.4</v>
      </c>
    </row>
    <row r="1569" spans="4:29">
      <c r="D1569" s="12">
        <v>1563</v>
      </c>
      <c r="E1569" s="36" t="s">
        <v>68</v>
      </c>
      <c r="F1569" s="16" t="s">
        <v>11</v>
      </c>
      <c r="G1569" s="14" t="s">
        <v>51</v>
      </c>
      <c r="H1569" s="13" t="s">
        <v>6</v>
      </c>
      <c r="I1569" s="13" t="s">
        <v>139</v>
      </c>
      <c r="J1569" s="13"/>
      <c r="K1569" s="13" t="s">
        <v>123</v>
      </c>
      <c r="L1569" s="14">
        <v>98</v>
      </c>
      <c r="M1569" s="14" t="s">
        <v>15</v>
      </c>
      <c r="N1569" s="31">
        <v>1000000</v>
      </c>
      <c r="O1569" s="14" t="s">
        <v>1</v>
      </c>
      <c r="P1569" s="14" t="s">
        <v>35</v>
      </c>
      <c r="Q1569" s="31">
        <v>19200</v>
      </c>
      <c r="R1569" s="31">
        <v>1200</v>
      </c>
      <c r="S1569" s="30">
        <v>0.120470588</v>
      </c>
      <c r="T1569" s="66">
        <f t="shared" si="216"/>
        <v>11.806117624000001</v>
      </c>
      <c r="U1569" s="66">
        <f t="shared" si="217"/>
        <v>0.31895778442428285</v>
      </c>
      <c r="V1569" s="38">
        <f t="shared" si="218"/>
        <v>0.30018282859017603</v>
      </c>
      <c r="W1569" s="54">
        <v>2.491752</v>
      </c>
      <c r="X1569" s="71" t="str">
        <f t="shared" si="224"/>
        <v>Q4 2024</v>
      </c>
      <c r="Y1569" s="21">
        <f t="shared" si="219"/>
        <v>3840</v>
      </c>
      <c r="Z1569" s="21">
        <f t="shared" si="220"/>
        <v>2160</v>
      </c>
      <c r="AA1569" s="57">
        <f t="shared" si="221"/>
        <v>2647598.8016617205</v>
      </c>
      <c r="AB1569" s="59">
        <f t="shared" si="222"/>
        <v>1.7777777777777777</v>
      </c>
      <c r="AC1569" s="61">
        <f t="shared" si="223"/>
        <v>2489.1999999999998</v>
      </c>
    </row>
    <row r="1570" spans="4:29">
      <c r="D1570" s="12">
        <v>1564</v>
      </c>
      <c r="E1570" s="36" t="s">
        <v>68</v>
      </c>
      <c r="F1570" s="16" t="s">
        <v>11</v>
      </c>
      <c r="G1570" s="14" t="s">
        <v>51</v>
      </c>
      <c r="H1570" s="13" t="s">
        <v>6</v>
      </c>
      <c r="I1570" s="13" t="s">
        <v>139</v>
      </c>
      <c r="J1570" s="13"/>
      <c r="K1570" s="13" t="s">
        <v>123</v>
      </c>
      <c r="L1570" s="14">
        <v>100</v>
      </c>
      <c r="M1570" s="14" t="s">
        <v>15</v>
      </c>
      <c r="N1570" s="31">
        <v>1000000</v>
      </c>
      <c r="O1570" s="14" t="s">
        <v>1</v>
      </c>
      <c r="P1570" s="14" t="s">
        <v>35</v>
      </c>
      <c r="Q1570" s="31">
        <v>19200</v>
      </c>
      <c r="R1570" s="31">
        <v>1200</v>
      </c>
      <c r="S1570" s="30">
        <v>0.143058824</v>
      </c>
      <c r="T1570" s="66">
        <f t="shared" si="216"/>
        <v>14.3058824</v>
      </c>
      <c r="U1570" s="66">
        <f t="shared" si="217"/>
        <v>0.39437981152596319</v>
      </c>
      <c r="V1570" s="38">
        <f t="shared" si="218"/>
        <v>0.35646711081964799</v>
      </c>
      <c r="W1570" s="54">
        <v>2.491752</v>
      </c>
      <c r="X1570" s="71" t="str">
        <f t="shared" si="224"/>
        <v>Q4 2024</v>
      </c>
      <c r="Y1570" s="21">
        <f t="shared" si="219"/>
        <v>3840</v>
      </c>
      <c r="Z1570" s="21">
        <f t="shared" si="220"/>
        <v>2160</v>
      </c>
      <c r="AA1570" s="57">
        <f t="shared" si="221"/>
        <v>2756766.765578635</v>
      </c>
      <c r="AB1570" s="59">
        <f t="shared" si="222"/>
        <v>1.7777777777777777</v>
      </c>
      <c r="AC1570" s="61">
        <f t="shared" si="223"/>
        <v>2540</v>
      </c>
    </row>
    <row r="1571" spans="4:29">
      <c r="D1571" s="12">
        <v>1565</v>
      </c>
      <c r="E1571" s="36" t="s">
        <v>68</v>
      </c>
      <c r="F1571" s="16" t="s">
        <v>11</v>
      </c>
      <c r="G1571" s="14" t="s">
        <v>51</v>
      </c>
      <c r="H1571" s="13" t="s">
        <v>6</v>
      </c>
      <c r="I1571" s="13" t="s">
        <v>48</v>
      </c>
      <c r="J1571" s="13" t="s">
        <v>215</v>
      </c>
      <c r="K1571" s="13" t="s">
        <v>123</v>
      </c>
      <c r="L1571" s="14">
        <v>50</v>
      </c>
      <c r="M1571" s="14" t="s">
        <v>15</v>
      </c>
      <c r="N1571" s="31">
        <v>400000</v>
      </c>
      <c r="O1571" s="14" t="s">
        <v>1</v>
      </c>
      <c r="P1571" s="14" t="s">
        <v>35</v>
      </c>
      <c r="Q1571" s="31">
        <v>1800</v>
      </c>
      <c r="R1571" s="31">
        <v>180</v>
      </c>
      <c r="S1571" s="30">
        <v>1.4588235E-2</v>
      </c>
      <c r="T1571" s="66">
        <f t="shared" si="216"/>
        <v>0.72941175000000003</v>
      </c>
      <c r="U1571" s="66">
        <f t="shared" si="217"/>
        <v>1.005409035411276E-2</v>
      </c>
      <c r="V1571" s="38">
        <f t="shared" si="218"/>
        <v>3.6350263737719997E-2</v>
      </c>
      <c r="W1571" s="54">
        <v>2.491752</v>
      </c>
      <c r="X1571" s="71" t="str">
        <f t="shared" si="224"/>
        <v>Q4 2024</v>
      </c>
      <c r="Y1571" s="21">
        <f t="shared" si="219"/>
        <v>3840</v>
      </c>
      <c r="Z1571" s="21">
        <f t="shared" si="220"/>
        <v>2160</v>
      </c>
      <c r="AA1571" s="57">
        <f t="shared" si="221"/>
        <v>689191.69139465876</v>
      </c>
      <c r="AB1571" s="59">
        <f t="shared" si="222"/>
        <v>1.7777777777777777</v>
      </c>
      <c r="AC1571" s="61">
        <f t="shared" si="223"/>
        <v>1270</v>
      </c>
    </row>
    <row r="1572" spans="4:29">
      <c r="D1572" s="12">
        <v>1566</v>
      </c>
      <c r="E1572" s="36" t="s">
        <v>68</v>
      </c>
      <c r="F1572" s="16" t="s">
        <v>11</v>
      </c>
      <c r="G1572" s="14" t="s">
        <v>51</v>
      </c>
      <c r="H1572" s="13" t="s">
        <v>6</v>
      </c>
      <c r="I1572" s="13" t="s">
        <v>48</v>
      </c>
      <c r="J1572" s="13" t="s">
        <v>215</v>
      </c>
      <c r="K1572" s="13" t="s">
        <v>123</v>
      </c>
      <c r="L1572" s="14">
        <v>55</v>
      </c>
      <c r="M1572" s="14" t="s">
        <v>15</v>
      </c>
      <c r="N1572" s="31">
        <v>400000</v>
      </c>
      <c r="O1572" s="14" t="s">
        <v>1</v>
      </c>
      <c r="P1572" s="14" t="s">
        <v>35</v>
      </c>
      <c r="Q1572" s="31">
        <v>2000</v>
      </c>
      <c r="R1572" s="31">
        <v>200</v>
      </c>
      <c r="S1572" s="30">
        <v>0.25124183</v>
      </c>
      <c r="T1572" s="66">
        <f t="shared" si="216"/>
        <v>13.818300649999999</v>
      </c>
      <c r="U1572" s="66">
        <f t="shared" si="217"/>
        <v>0.20951607593781507</v>
      </c>
      <c r="V1572" s="38">
        <f t="shared" si="218"/>
        <v>0.62603233238615996</v>
      </c>
      <c r="W1572" s="54">
        <v>2.491752</v>
      </c>
      <c r="X1572" s="71" t="str">
        <f t="shared" si="224"/>
        <v>Q4 2024</v>
      </c>
      <c r="Y1572" s="21">
        <f t="shared" si="219"/>
        <v>3840</v>
      </c>
      <c r="Z1572" s="21">
        <f t="shared" si="220"/>
        <v>2160</v>
      </c>
      <c r="AA1572" s="57">
        <f t="shared" si="221"/>
        <v>833921.94658753707</v>
      </c>
      <c r="AB1572" s="59">
        <f t="shared" si="222"/>
        <v>1.7777777777777777</v>
      </c>
      <c r="AC1572" s="61">
        <f t="shared" si="223"/>
        <v>1397</v>
      </c>
    </row>
    <row r="1573" spans="4:29">
      <c r="D1573" s="12">
        <v>1567</v>
      </c>
      <c r="E1573" s="36" t="s">
        <v>68</v>
      </c>
      <c r="F1573" s="16" t="s">
        <v>11</v>
      </c>
      <c r="G1573" s="14" t="s">
        <v>51</v>
      </c>
      <c r="H1573" s="13" t="s">
        <v>6</v>
      </c>
      <c r="I1573" s="13" t="s">
        <v>48</v>
      </c>
      <c r="J1573" s="13"/>
      <c r="K1573" s="13" t="s">
        <v>123</v>
      </c>
      <c r="L1573" s="14">
        <v>98</v>
      </c>
      <c r="M1573" s="14" t="s">
        <v>15</v>
      </c>
      <c r="N1573" s="31"/>
      <c r="O1573" s="14" t="s">
        <v>1</v>
      </c>
      <c r="P1573" s="14" t="s">
        <v>35</v>
      </c>
      <c r="Q1573" s="31">
        <v>6480</v>
      </c>
      <c r="R1573" s="31">
        <v>1620</v>
      </c>
      <c r="S1573" s="30">
        <v>4.0658824000000003E-2</v>
      </c>
      <c r="T1573" s="66">
        <f t="shared" si="216"/>
        <v>3.9845647520000003</v>
      </c>
      <c r="U1573" s="66">
        <f t="shared" si="217"/>
        <v>0.10764825369937481</v>
      </c>
      <c r="V1573" s="38">
        <f t="shared" si="218"/>
        <v>0.10131170601964801</v>
      </c>
      <c r="W1573" s="54">
        <v>2.491752</v>
      </c>
      <c r="X1573" s="71" t="str">
        <f t="shared" si="224"/>
        <v>Q4 2024</v>
      </c>
      <c r="Y1573" s="21">
        <f t="shared" si="219"/>
        <v>3840</v>
      </c>
      <c r="Z1573" s="21">
        <f t="shared" si="220"/>
        <v>2160</v>
      </c>
      <c r="AA1573" s="57">
        <f t="shared" si="221"/>
        <v>2647598.8016617205</v>
      </c>
      <c r="AB1573" s="59">
        <f t="shared" si="222"/>
        <v>1.7777777777777777</v>
      </c>
      <c r="AC1573" s="61">
        <f t="shared" si="223"/>
        <v>2489.1999999999998</v>
      </c>
    </row>
    <row r="1574" spans="4:29">
      <c r="D1574" s="12">
        <v>1568</v>
      </c>
      <c r="E1574" s="36" t="s">
        <v>68</v>
      </c>
      <c r="F1574" s="16" t="s">
        <v>11</v>
      </c>
      <c r="G1574" s="14" t="s">
        <v>51</v>
      </c>
      <c r="H1574" s="13" t="s">
        <v>6</v>
      </c>
      <c r="I1574" s="13" t="s">
        <v>48</v>
      </c>
      <c r="J1574" s="13"/>
      <c r="K1574" s="13" t="s">
        <v>123</v>
      </c>
      <c r="L1574" s="14">
        <v>100</v>
      </c>
      <c r="M1574" s="14" t="s">
        <v>15</v>
      </c>
      <c r="N1574" s="31"/>
      <c r="O1574" s="14" t="s">
        <v>1</v>
      </c>
      <c r="P1574" s="14" t="s">
        <v>35</v>
      </c>
      <c r="Q1574" s="31">
        <v>6480</v>
      </c>
      <c r="R1574" s="31">
        <v>1620</v>
      </c>
      <c r="S1574" s="30">
        <v>0.24479999999999999</v>
      </c>
      <c r="T1574" s="66">
        <f t="shared" si="216"/>
        <v>24.48</v>
      </c>
      <c r="U1574" s="66">
        <f t="shared" si="217"/>
        <v>0.67485650421364973</v>
      </c>
      <c r="V1574" s="38">
        <f t="shared" si="218"/>
        <v>0.60998088959999996</v>
      </c>
      <c r="W1574" s="54">
        <v>2.491752</v>
      </c>
      <c r="X1574" s="71" t="str">
        <f t="shared" si="224"/>
        <v>Q4 2024</v>
      </c>
      <c r="Y1574" s="21">
        <f t="shared" si="219"/>
        <v>3840</v>
      </c>
      <c r="Z1574" s="21">
        <f t="shared" si="220"/>
        <v>2160</v>
      </c>
      <c r="AA1574" s="57">
        <f t="shared" si="221"/>
        <v>2756766.765578635</v>
      </c>
      <c r="AB1574" s="59">
        <f t="shared" si="222"/>
        <v>1.7777777777777777</v>
      </c>
      <c r="AC1574" s="61">
        <f t="shared" si="223"/>
        <v>2540</v>
      </c>
    </row>
    <row r="1575" spans="4:29">
      <c r="D1575" s="12">
        <v>1569</v>
      </c>
      <c r="E1575" s="36" t="s">
        <v>68</v>
      </c>
      <c r="F1575" s="16" t="s">
        <v>11</v>
      </c>
      <c r="G1575" s="14" t="s">
        <v>51</v>
      </c>
      <c r="H1575" s="13" t="s">
        <v>6</v>
      </c>
      <c r="I1575" s="13" t="s">
        <v>48</v>
      </c>
      <c r="J1575" s="13" t="s">
        <v>180</v>
      </c>
      <c r="K1575" s="13" t="s">
        <v>123</v>
      </c>
      <c r="L1575" s="14">
        <v>65</v>
      </c>
      <c r="M1575" s="14" t="s">
        <v>15</v>
      </c>
      <c r="N1575" s="31"/>
      <c r="O1575" s="14" t="s">
        <v>1</v>
      </c>
      <c r="P1575" s="14" t="s">
        <v>35</v>
      </c>
      <c r="Q1575" s="31">
        <v>6400</v>
      </c>
      <c r="R1575" s="31">
        <v>1600</v>
      </c>
      <c r="S1575" s="30">
        <v>1.6380653590000001</v>
      </c>
      <c r="T1575" s="66">
        <f t="shared" si="216"/>
        <v>106.474248335</v>
      </c>
      <c r="U1575" s="66">
        <f t="shared" si="217"/>
        <v>1.9079103497993131</v>
      </c>
      <c r="V1575" s="38">
        <f t="shared" si="218"/>
        <v>4.0816526344189681</v>
      </c>
      <c r="W1575" s="54">
        <v>2.491752</v>
      </c>
      <c r="X1575" s="71" t="str">
        <f t="shared" si="224"/>
        <v>Q4 2024</v>
      </c>
      <c r="Y1575" s="21">
        <f t="shared" si="219"/>
        <v>3840</v>
      </c>
      <c r="Z1575" s="21">
        <f t="shared" si="220"/>
        <v>2160</v>
      </c>
      <c r="AA1575" s="57">
        <f t="shared" si="221"/>
        <v>1164733.9584569733</v>
      </c>
      <c r="AB1575" s="59">
        <f t="shared" si="222"/>
        <v>1.7777777777777777</v>
      </c>
      <c r="AC1575" s="61">
        <f t="shared" si="223"/>
        <v>1651</v>
      </c>
    </row>
    <row r="1576" spans="4:29">
      <c r="D1576" s="12">
        <v>1570</v>
      </c>
      <c r="E1576" s="36" t="s">
        <v>68</v>
      </c>
      <c r="F1576" s="16" t="s">
        <v>11</v>
      </c>
      <c r="G1576" s="14" t="s">
        <v>51</v>
      </c>
      <c r="H1576" s="13" t="s">
        <v>6</v>
      </c>
      <c r="I1576" s="13" t="s">
        <v>48</v>
      </c>
      <c r="J1576" s="13" t="s">
        <v>179</v>
      </c>
      <c r="K1576" s="13" t="s">
        <v>123</v>
      </c>
      <c r="L1576" s="14">
        <v>75</v>
      </c>
      <c r="M1576" s="14" t="s">
        <v>15</v>
      </c>
      <c r="N1576" s="31"/>
      <c r="O1576" s="14" t="s">
        <v>1</v>
      </c>
      <c r="P1576" s="14" t="s">
        <v>35</v>
      </c>
      <c r="Q1576" s="31">
        <v>8000</v>
      </c>
      <c r="R1576" s="31">
        <v>2000</v>
      </c>
      <c r="S1576" s="30">
        <v>2.4941176469999999</v>
      </c>
      <c r="T1576" s="66">
        <f t="shared" si="216"/>
        <v>187.05882352500001</v>
      </c>
      <c r="U1576" s="66">
        <f t="shared" si="217"/>
        <v>3.867581609264692</v>
      </c>
      <c r="V1576" s="38">
        <f t="shared" si="218"/>
        <v>6.2147226351475435</v>
      </c>
      <c r="W1576" s="54">
        <v>2.491752</v>
      </c>
      <c r="X1576" s="71" t="str">
        <f t="shared" si="224"/>
        <v>Q4 2024</v>
      </c>
      <c r="Y1576" s="21">
        <f t="shared" si="219"/>
        <v>3840</v>
      </c>
      <c r="Z1576" s="21">
        <f t="shared" si="220"/>
        <v>2160</v>
      </c>
      <c r="AA1576" s="57">
        <f t="shared" si="221"/>
        <v>1550681.3056379822</v>
      </c>
      <c r="AB1576" s="59">
        <f t="shared" si="222"/>
        <v>1.7777777777777777</v>
      </c>
      <c r="AC1576" s="61">
        <f t="shared" si="223"/>
        <v>1905</v>
      </c>
    </row>
    <row r="1577" spans="4:29">
      <c r="D1577" s="12">
        <v>1571</v>
      </c>
      <c r="E1577" s="36" t="s">
        <v>68</v>
      </c>
      <c r="F1577" s="16" t="s">
        <v>11</v>
      </c>
      <c r="G1577" s="14" t="s">
        <v>51</v>
      </c>
      <c r="H1577" s="13" t="s">
        <v>6</v>
      </c>
      <c r="I1577" s="13" t="s">
        <v>48</v>
      </c>
      <c r="J1577" s="13" t="s">
        <v>178</v>
      </c>
      <c r="K1577" s="13" t="s">
        <v>123</v>
      </c>
      <c r="L1577" s="14">
        <v>85</v>
      </c>
      <c r="M1577" s="14" t="s">
        <v>15</v>
      </c>
      <c r="N1577" s="31"/>
      <c r="O1577" s="14" t="s">
        <v>1</v>
      </c>
      <c r="P1577" s="14" t="s">
        <v>35</v>
      </c>
      <c r="Q1577" s="31">
        <v>9600</v>
      </c>
      <c r="R1577" s="31">
        <v>2400</v>
      </c>
      <c r="S1577" s="30">
        <v>2.6829803920000002</v>
      </c>
      <c r="T1577" s="66">
        <f t="shared" si="216"/>
        <v>228.05333332000001</v>
      </c>
      <c r="U1577" s="66">
        <f t="shared" si="217"/>
        <v>5.343863725646024</v>
      </c>
      <c r="V1577" s="38">
        <f t="shared" si="218"/>
        <v>6.6853217577267845</v>
      </c>
      <c r="W1577" s="54">
        <v>2.491752</v>
      </c>
      <c r="X1577" s="71" t="str">
        <f t="shared" si="224"/>
        <v>Q4 2024</v>
      </c>
      <c r="Y1577" s="21">
        <f t="shared" si="219"/>
        <v>3840</v>
      </c>
      <c r="Z1577" s="21">
        <f t="shared" si="220"/>
        <v>2160</v>
      </c>
      <c r="AA1577" s="57">
        <f t="shared" si="221"/>
        <v>1991763.9881305636</v>
      </c>
      <c r="AB1577" s="59">
        <f t="shared" si="222"/>
        <v>1.7777777777777777</v>
      </c>
      <c r="AC1577" s="61">
        <f t="shared" si="223"/>
        <v>2159</v>
      </c>
    </row>
    <row r="1578" spans="4:29">
      <c r="D1578" s="12">
        <v>1572</v>
      </c>
      <c r="E1578" s="36" t="s">
        <v>68</v>
      </c>
      <c r="F1578" s="16" t="s">
        <v>11</v>
      </c>
      <c r="G1578" s="14" t="s">
        <v>51</v>
      </c>
      <c r="H1578" s="13" t="s">
        <v>6</v>
      </c>
      <c r="I1578" s="13" t="s">
        <v>48</v>
      </c>
      <c r="J1578" s="13" t="s">
        <v>293</v>
      </c>
      <c r="K1578" s="13"/>
      <c r="L1578" s="14">
        <v>116</v>
      </c>
      <c r="M1578" s="14" t="s">
        <v>15</v>
      </c>
      <c r="N1578" s="31"/>
      <c r="O1578" s="14" t="s">
        <v>294</v>
      </c>
      <c r="P1578" s="14" t="s">
        <v>35</v>
      </c>
      <c r="Q1578" s="31">
        <v>160000</v>
      </c>
      <c r="R1578" s="31">
        <v>40000</v>
      </c>
      <c r="S1578" s="30">
        <v>4.1830065E-2</v>
      </c>
      <c r="T1578" s="66">
        <f t="shared" si="216"/>
        <v>4.8522875399999998</v>
      </c>
      <c r="U1578" s="66">
        <f t="shared" si="217"/>
        <v>0.15516885031671837</v>
      </c>
      <c r="V1578" s="38">
        <f t="shared" si="218"/>
        <v>0.10423014812388</v>
      </c>
      <c r="W1578" s="54">
        <v>2.491752</v>
      </c>
      <c r="X1578" s="71" t="str">
        <f t="shared" si="224"/>
        <v>Q4 2024</v>
      </c>
      <c r="Y1578" s="21">
        <f t="shared" si="219"/>
        <v>3840</v>
      </c>
      <c r="Z1578" s="21">
        <f t="shared" si="220"/>
        <v>2160</v>
      </c>
      <c r="AA1578" s="57">
        <f t="shared" si="221"/>
        <v>3709505.3597626099</v>
      </c>
      <c r="AB1578" s="59">
        <f t="shared" si="222"/>
        <v>1.7777777777777777</v>
      </c>
      <c r="AC1578" s="61">
        <f t="shared" si="223"/>
        <v>2946.3999999999996</v>
      </c>
    </row>
    <row r="1579" spans="4:29">
      <c r="D1579" s="12">
        <v>1573</v>
      </c>
      <c r="E1579" s="36" t="s">
        <v>68</v>
      </c>
      <c r="F1579" s="16" t="s">
        <v>11</v>
      </c>
      <c r="G1579" s="14" t="s">
        <v>51</v>
      </c>
      <c r="H1579" s="13" t="s">
        <v>6</v>
      </c>
      <c r="I1579" s="13" t="s">
        <v>108</v>
      </c>
      <c r="J1579" s="13" t="s">
        <v>191</v>
      </c>
      <c r="K1579" s="13" t="s">
        <v>123</v>
      </c>
      <c r="L1579" s="14">
        <v>60</v>
      </c>
      <c r="M1579" s="14" t="s">
        <v>15</v>
      </c>
      <c r="N1579" s="31"/>
      <c r="O1579" s="14" t="s">
        <v>2</v>
      </c>
      <c r="P1579" s="14" t="s">
        <v>35</v>
      </c>
      <c r="Q1579" s="31">
        <v>8000</v>
      </c>
      <c r="R1579" s="31">
        <v>2000</v>
      </c>
      <c r="S1579" s="30">
        <v>8.7843100000000005E-4</v>
      </c>
      <c r="T1579" s="66">
        <f t="shared" si="216"/>
        <v>5.270586E-2</v>
      </c>
      <c r="U1579" s="66">
        <f t="shared" si="217"/>
        <v>8.717865791954422E-4</v>
      </c>
      <c r="V1579" s="38">
        <f t="shared" si="218"/>
        <v>2.1888322011120002E-3</v>
      </c>
      <c r="W1579" s="54">
        <v>2.491752</v>
      </c>
      <c r="X1579" s="71" t="str">
        <f t="shared" si="224"/>
        <v>Q4 2024</v>
      </c>
      <c r="Y1579" s="21">
        <f t="shared" si="219"/>
        <v>3840</v>
      </c>
      <c r="Z1579" s="21">
        <f t="shared" si="220"/>
        <v>2160</v>
      </c>
      <c r="AA1579" s="57">
        <f t="shared" si="221"/>
        <v>992436.03560830862</v>
      </c>
      <c r="AB1579" s="59">
        <f t="shared" si="222"/>
        <v>1.7777777777777777</v>
      </c>
      <c r="AC1579" s="61">
        <f t="shared" si="223"/>
        <v>1524</v>
      </c>
    </row>
    <row r="1580" spans="4:29">
      <c r="D1580" s="12">
        <v>1574</v>
      </c>
      <c r="E1580" s="36" t="s">
        <v>68</v>
      </c>
      <c r="F1580" s="16" t="s">
        <v>11</v>
      </c>
      <c r="G1580" s="14" t="s">
        <v>51</v>
      </c>
      <c r="H1580" s="13" t="s">
        <v>6</v>
      </c>
      <c r="I1580" s="13" t="s">
        <v>108</v>
      </c>
      <c r="J1580" s="13" t="s">
        <v>177</v>
      </c>
      <c r="K1580" s="13" t="s">
        <v>123</v>
      </c>
      <c r="L1580" s="14">
        <v>65</v>
      </c>
      <c r="M1580" s="14" t="s">
        <v>15</v>
      </c>
      <c r="N1580" s="31"/>
      <c r="O1580" s="14" t="s">
        <v>2</v>
      </c>
      <c r="P1580" s="14" t="s">
        <v>35</v>
      </c>
      <c r="Q1580" s="31">
        <v>8000</v>
      </c>
      <c r="R1580" s="31">
        <v>2000</v>
      </c>
      <c r="S1580" s="30">
        <v>2.4135948000000001E-2</v>
      </c>
      <c r="T1580" s="66">
        <f t="shared" si="216"/>
        <v>1.5688366200000001</v>
      </c>
      <c r="U1580" s="66">
        <f t="shared" si="217"/>
        <v>2.811195825515167E-2</v>
      </c>
      <c r="V1580" s="38">
        <f t="shared" si="218"/>
        <v>6.0140796700896004E-2</v>
      </c>
      <c r="W1580" s="54">
        <v>2.491752</v>
      </c>
      <c r="X1580" s="71" t="str">
        <f t="shared" si="224"/>
        <v>Q4 2024</v>
      </c>
      <c r="Y1580" s="21">
        <f t="shared" si="219"/>
        <v>3840</v>
      </c>
      <c r="Z1580" s="21">
        <f t="shared" si="220"/>
        <v>2160</v>
      </c>
      <c r="AA1580" s="57">
        <f t="shared" si="221"/>
        <v>1164733.9584569733</v>
      </c>
      <c r="AB1580" s="59">
        <f t="shared" si="222"/>
        <v>1.7777777777777777</v>
      </c>
      <c r="AC1580" s="61">
        <f t="shared" si="223"/>
        <v>1651</v>
      </c>
    </row>
    <row r="1581" spans="4:29">
      <c r="D1581" s="12">
        <v>1575</v>
      </c>
      <c r="E1581" s="36" t="s">
        <v>68</v>
      </c>
      <c r="F1581" s="16" t="s">
        <v>11</v>
      </c>
      <c r="G1581" s="14" t="s">
        <v>51</v>
      </c>
      <c r="H1581" s="13" t="s">
        <v>6</v>
      </c>
      <c r="I1581" s="13" t="s">
        <v>108</v>
      </c>
      <c r="J1581" s="13" t="s">
        <v>190</v>
      </c>
      <c r="K1581" s="13" t="s">
        <v>123</v>
      </c>
      <c r="L1581" s="14">
        <v>70</v>
      </c>
      <c r="M1581" s="14" t="s">
        <v>15</v>
      </c>
      <c r="N1581" s="31"/>
      <c r="O1581" s="14" t="s">
        <v>2</v>
      </c>
      <c r="P1581" s="14" t="s">
        <v>35</v>
      </c>
      <c r="Q1581" s="31">
        <v>8000</v>
      </c>
      <c r="R1581" s="31">
        <v>2000</v>
      </c>
      <c r="S1581" s="30">
        <v>3.440523E-3</v>
      </c>
      <c r="T1581" s="66">
        <f t="shared" si="216"/>
        <v>0.24083661000000001</v>
      </c>
      <c r="U1581" s="66">
        <f t="shared" si="217"/>
        <v>4.647512536678361E-3</v>
      </c>
      <c r="V1581" s="38">
        <f t="shared" si="218"/>
        <v>8.5729300662959994E-3</v>
      </c>
      <c r="W1581" s="54">
        <v>2.491752</v>
      </c>
      <c r="X1581" s="71" t="str">
        <f t="shared" si="224"/>
        <v>Q4 2024</v>
      </c>
      <c r="Y1581" s="21">
        <f t="shared" si="219"/>
        <v>3840</v>
      </c>
      <c r="Z1581" s="21">
        <f t="shared" si="220"/>
        <v>2160</v>
      </c>
      <c r="AA1581" s="57">
        <f t="shared" si="221"/>
        <v>1350815.715133531</v>
      </c>
      <c r="AB1581" s="59">
        <f t="shared" si="222"/>
        <v>1.7777777777777777</v>
      </c>
      <c r="AC1581" s="61">
        <f t="shared" si="223"/>
        <v>1778</v>
      </c>
    </row>
    <row r="1582" spans="4:29">
      <c r="D1582" s="12">
        <v>1576</v>
      </c>
      <c r="E1582" s="36" t="s">
        <v>68</v>
      </c>
      <c r="F1582" s="16" t="s">
        <v>11</v>
      </c>
      <c r="G1582" s="14" t="s">
        <v>51</v>
      </c>
      <c r="H1582" s="13" t="s">
        <v>6</v>
      </c>
      <c r="I1582" s="13" t="s">
        <v>108</v>
      </c>
      <c r="J1582" s="13" t="s">
        <v>181</v>
      </c>
      <c r="K1582" s="13" t="s">
        <v>123</v>
      </c>
      <c r="L1582" s="14">
        <v>75</v>
      </c>
      <c r="M1582" s="14" t="s">
        <v>15</v>
      </c>
      <c r="N1582" s="31"/>
      <c r="O1582" s="14" t="s">
        <v>2</v>
      </c>
      <c r="P1582" s="14" t="s">
        <v>35</v>
      </c>
      <c r="Q1582" s="31">
        <v>8000</v>
      </c>
      <c r="R1582" s="31">
        <v>2000</v>
      </c>
      <c r="S1582" s="30">
        <v>7.4039220000000003E-3</v>
      </c>
      <c r="T1582" s="66">
        <f t="shared" si="216"/>
        <v>0.55529415000000004</v>
      </c>
      <c r="U1582" s="66">
        <f t="shared" si="217"/>
        <v>1.148112343380178E-2</v>
      </c>
      <c r="V1582" s="38">
        <f t="shared" si="218"/>
        <v>1.8448737451344E-2</v>
      </c>
      <c r="W1582" s="54">
        <v>2.491752</v>
      </c>
      <c r="X1582" s="71" t="str">
        <f t="shared" si="224"/>
        <v>Q4 2024</v>
      </c>
      <c r="Y1582" s="21">
        <f t="shared" si="219"/>
        <v>3840</v>
      </c>
      <c r="Z1582" s="21">
        <f t="shared" si="220"/>
        <v>2160</v>
      </c>
      <c r="AA1582" s="57">
        <f t="shared" si="221"/>
        <v>1550681.3056379822</v>
      </c>
      <c r="AB1582" s="59">
        <f t="shared" si="222"/>
        <v>1.7777777777777777</v>
      </c>
      <c r="AC1582" s="61">
        <f t="shared" si="223"/>
        <v>1905</v>
      </c>
    </row>
    <row r="1583" spans="4:29">
      <c r="D1583" s="12">
        <v>1577</v>
      </c>
      <c r="E1583" s="36" t="s">
        <v>68</v>
      </c>
      <c r="F1583" s="16" t="s">
        <v>11</v>
      </c>
      <c r="G1583" s="14" t="s">
        <v>51</v>
      </c>
      <c r="H1583" s="13" t="s">
        <v>6</v>
      </c>
      <c r="I1583" s="13" t="s">
        <v>93</v>
      </c>
      <c r="J1583" s="13" t="s">
        <v>289</v>
      </c>
      <c r="K1583" s="13"/>
      <c r="L1583" s="14">
        <v>65</v>
      </c>
      <c r="M1583" s="14" t="s">
        <v>15</v>
      </c>
      <c r="N1583" s="31">
        <v>1000000</v>
      </c>
      <c r="O1583" s="14" t="s">
        <v>2</v>
      </c>
      <c r="P1583" s="14" t="s">
        <v>35</v>
      </c>
      <c r="Q1583" s="31">
        <v>37440</v>
      </c>
      <c r="R1583" s="31">
        <v>2340</v>
      </c>
      <c r="S1583" s="30">
        <v>4.8941180000000003E-3</v>
      </c>
      <c r="T1583" s="66">
        <f t="shared" si="216"/>
        <v>0.31811767000000002</v>
      </c>
      <c r="U1583" s="66">
        <f t="shared" si="217"/>
        <v>5.7003454312955252E-3</v>
      </c>
      <c r="V1583" s="38">
        <f t="shared" si="218"/>
        <v>1.2194928314736E-2</v>
      </c>
      <c r="W1583" s="54">
        <v>2.491752</v>
      </c>
      <c r="X1583" s="71" t="str">
        <f t="shared" si="224"/>
        <v>Q4 2024</v>
      </c>
      <c r="Y1583" s="21">
        <f t="shared" si="219"/>
        <v>3840</v>
      </c>
      <c r="Z1583" s="21">
        <f t="shared" si="220"/>
        <v>2160</v>
      </c>
      <c r="AA1583" s="57">
        <f t="shared" si="221"/>
        <v>1164733.9584569733</v>
      </c>
      <c r="AB1583" s="59">
        <f t="shared" si="222"/>
        <v>1.7777777777777777</v>
      </c>
      <c r="AC1583" s="61">
        <f t="shared" si="223"/>
        <v>1651</v>
      </c>
    </row>
    <row r="1584" spans="4:29">
      <c r="D1584" s="12">
        <v>1578</v>
      </c>
      <c r="E1584" s="36" t="s">
        <v>68</v>
      </c>
      <c r="F1584" s="16" t="s">
        <v>11</v>
      </c>
      <c r="G1584" s="14" t="s">
        <v>51</v>
      </c>
      <c r="H1584" s="13" t="s">
        <v>6</v>
      </c>
      <c r="I1584" s="13" t="s">
        <v>93</v>
      </c>
      <c r="J1584" s="13" t="s">
        <v>290</v>
      </c>
      <c r="K1584" s="13" t="s">
        <v>95</v>
      </c>
      <c r="L1584" s="14">
        <v>65</v>
      </c>
      <c r="M1584" s="14" t="s">
        <v>15</v>
      </c>
      <c r="N1584" s="31">
        <v>1000000</v>
      </c>
      <c r="O1584" s="14" t="s">
        <v>1</v>
      </c>
      <c r="P1584" s="14" t="s">
        <v>35</v>
      </c>
      <c r="Q1584" s="31">
        <v>3696</v>
      </c>
      <c r="R1584" s="31">
        <v>231</v>
      </c>
      <c r="S1584" s="30">
        <v>0.122233725</v>
      </c>
      <c r="T1584" s="66">
        <f t="shared" si="216"/>
        <v>7.9451921250000002</v>
      </c>
      <c r="U1584" s="66">
        <f t="shared" si="217"/>
        <v>0.14236977037619108</v>
      </c>
      <c r="V1584" s="38">
        <f t="shared" si="218"/>
        <v>0.30457612873619999</v>
      </c>
      <c r="W1584" s="54">
        <v>2.491752</v>
      </c>
      <c r="X1584" s="71" t="str">
        <f t="shared" si="224"/>
        <v>Q4 2024</v>
      </c>
      <c r="Y1584" s="21">
        <f t="shared" si="219"/>
        <v>3840</v>
      </c>
      <c r="Z1584" s="21">
        <f t="shared" si="220"/>
        <v>2160</v>
      </c>
      <c r="AA1584" s="57">
        <f t="shared" si="221"/>
        <v>1164733.9584569733</v>
      </c>
      <c r="AB1584" s="59">
        <f t="shared" si="222"/>
        <v>1.7777777777777777</v>
      </c>
      <c r="AC1584" s="61">
        <f t="shared" si="223"/>
        <v>1651</v>
      </c>
    </row>
    <row r="1585" spans="4:29">
      <c r="D1585" s="12">
        <v>1579</v>
      </c>
      <c r="E1585" s="36" t="s">
        <v>68</v>
      </c>
      <c r="F1585" s="16" t="s">
        <v>11</v>
      </c>
      <c r="G1585" s="14" t="s">
        <v>51</v>
      </c>
      <c r="H1585" s="13" t="s">
        <v>6</v>
      </c>
      <c r="I1585" s="13" t="s">
        <v>93</v>
      </c>
      <c r="J1585" s="13" t="s">
        <v>290</v>
      </c>
      <c r="K1585" s="13" t="s">
        <v>95</v>
      </c>
      <c r="L1585" s="14">
        <v>75</v>
      </c>
      <c r="M1585" s="14" t="s">
        <v>15</v>
      </c>
      <c r="N1585" s="31">
        <v>1000000</v>
      </c>
      <c r="O1585" s="14" t="s">
        <v>1</v>
      </c>
      <c r="P1585" s="14" t="s">
        <v>35</v>
      </c>
      <c r="Q1585" s="31">
        <v>4992</v>
      </c>
      <c r="R1585" s="31">
        <v>312</v>
      </c>
      <c r="S1585" s="30">
        <v>4.3068235000000003E-2</v>
      </c>
      <c r="T1585" s="66">
        <f t="shared" si="216"/>
        <v>3.2301176250000001</v>
      </c>
      <c r="U1585" s="66">
        <f t="shared" si="217"/>
        <v>6.6785106881323442E-2</v>
      </c>
      <c r="V1585" s="38">
        <f t="shared" si="218"/>
        <v>0.10731536069772001</v>
      </c>
      <c r="W1585" s="54">
        <v>2.491752</v>
      </c>
      <c r="X1585" s="71" t="str">
        <f t="shared" si="224"/>
        <v>Q4 2024</v>
      </c>
      <c r="Y1585" s="21">
        <f t="shared" si="219"/>
        <v>3840</v>
      </c>
      <c r="Z1585" s="21">
        <f t="shared" si="220"/>
        <v>2160</v>
      </c>
      <c r="AA1585" s="57">
        <f t="shared" si="221"/>
        <v>1550681.3056379822</v>
      </c>
      <c r="AB1585" s="59">
        <f t="shared" si="222"/>
        <v>1.7777777777777777</v>
      </c>
      <c r="AC1585" s="61">
        <f t="shared" si="223"/>
        <v>1905</v>
      </c>
    </row>
    <row r="1586" spans="4:29">
      <c r="D1586" s="12">
        <v>1580</v>
      </c>
      <c r="E1586" s="36" t="s">
        <v>68</v>
      </c>
      <c r="F1586" s="16" t="s">
        <v>11</v>
      </c>
      <c r="G1586" s="14" t="s">
        <v>51</v>
      </c>
      <c r="H1586" s="13" t="s">
        <v>6</v>
      </c>
      <c r="I1586" s="13" t="s">
        <v>93</v>
      </c>
      <c r="J1586" s="13" t="s">
        <v>290</v>
      </c>
      <c r="K1586" s="13" t="s">
        <v>95</v>
      </c>
      <c r="L1586" s="14">
        <v>98</v>
      </c>
      <c r="M1586" s="14" t="s">
        <v>15</v>
      </c>
      <c r="N1586" s="31">
        <v>1000000</v>
      </c>
      <c r="O1586" s="14" t="s">
        <v>1</v>
      </c>
      <c r="P1586" s="14" t="s">
        <v>35</v>
      </c>
      <c r="Q1586" s="31">
        <v>16080</v>
      </c>
      <c r="R1586" s="31">
        <v>1005</v>
      </c>
      <c r="S1586" s="30">
        <v>2.7325490000000001E-2</v>
      </c>
      <c r="T1586" s="66">
        <f t="shared" si="216"/>
        <v>2.6778980200000002</v>
      </c>
      <c r="U1586" s="66">
        <f t="shared" si="217"/>
        <v>7.2346934578819327E-2</v>
      </c>
      <c r="V1586" s="38">
        <f t="shared" si="218"/>
        <v>6.8088344358480005E-2</v>
      </c>
      <c r="W1586" s="54">
        <v>2.491752</v>
      </c>
      <c r="X1586" s="71" t="str">
        <f t="shared" si="224"/>
        <v>Q4 2024</v>
      </c>
      <c r="Y1586" s="21">
        <f t="shared" si="219"/>
        <v>3840</v>
      </c>
      <c r="Z1586" s="21">
        <f t="shared" si="220"/>
        <v>2160</v>
      </c>
      <c r="AA1586" s="57">
        <f t="shared" si="221"/>
        <v>2647598.8016617205</v>
      </c>
      <c r="AB1586" s="59">
        <f t="shared" si="222"/>
        <v>1.7777777777777777</v>
      </c>
      <c r="AC1586" s="61">
        <f t="shared" si="223"/>
        <v>2489.1999999999998</v>
      </c>
    </row>
    <row r="1587" spans="4:29">
      <c r="D1587" s="12">
        <v>1581</v>
      </c>
      <c r="E1587" s="36" t="s">
        <v>68</v>
      </c>
      <c r="F1587" s="16" t="s">
        <v>11</v>
      </c>
      <c r="G1587" s="14" t="s">
        <v>51</v>
      </c>
      <c r="H1587" s="13" t="s">
        <v>6</v>
      </c>
      <c r="I1587" s="13" t="s">
        <v>202</v>
      </c>
      <c r="J1587" s="13" t="s">
        <v>292</v>
      </c>
      <c r="K1587" s="13"/>
      <c r="L1587" s="14">
        <v>65</v>
      </c>
      <c r="M1587" s="14" t="s">
        <v>15</v>
      </c>
      <c r="N1587" s="31"/>
      <c r="O1587" s="14" t="s">
        <v>1</v>
      </c>
      <c r="P1587" s="14" t="s">
        <v>35</v>
      </c>
      <c r="Q1587" s="31">
        <v>4000</v>
      </c>
      <c r="R1587" s="31">
        <v>1000</v>
      </c>
      <c r="S1587" s="30">
        <v>2.6143791E-2</v>
      </c>
      <c r="T1587" s="66">
        <f t="shared" si="216"/>
        <v>1.6993464149999999</v>
      </c>
      <c r="U1587" s="66">
        <f t="shared" si="217"/>
        <v>3.0450561180501792E-2</v>
      </c>
      <c r="V1587" s="38">
        <f t="shared" si="218"/>
        <v>6.5143843511832E-2</v>
      </c>
      <c r="W1587" s="54">
        <v>2.491752</v>
      </c>
      <c r="X1587" s="71" t="str">
        <f t="shared" si="224"/>
        <v>Q4 2024</v>
      </c>
      <c r="Y1587" s="21">
        <f t="shared" si="219"/>
        <v>3840</v>
      </c>
      <c r="Z1587" s="21">
        <f t="shared" si="220"/>
        <v>2160</v>
      </c>
      <c r="AA1587" s="57">
        <f t="shared" si="221"/>
        <v>1164733.9584569733</v>
      </c>
      <c r="AB1587" s="59">
        <f t="shared" si="222"/>
        <v>1.7777777777777777</v>
      </c>
      <c r="AC1587" s="61">
        <f t="shared" si="223"/>
        <v>1651</v>
      </c>
    </row>
    <row r="1588" spans="4:29">
      <c r="D1588" s="12">
        <v>1582</v>
      </c>
      <c r="E1588" s="36" t="s">
        <v>68</v>
      </c>
      <c r="F1588" s="16" t="s">
        <v>11</v>
      </c>
      <c r="G1588" s="14" t="s">
        <v>51</v>
      </c>
      <c r="H1588" s="13" t="s">
        <v>6</v>
      </c>
      <c r="I1588" s="13" t="s">
        <v>202</v>
      </c>
      <c r="J1588" s="13" t="s">
        <v>292</v>
      </c>
      <c r="K1588" s="13"/>
      <c r="L1588" s="14">
        <v>100</v>
      </c>
      <c r="M1588" s="14" t="s">
        <v>15</v>
      </c>
      <c r="N1588" s="31"/>
      <c r="O1588" s="14" t="s">
        <v>2</v>
      </c>
      <c r="P1588" s="14" t="s">
        <v>35</v>
      </c>
      <c r="Q1588" s="31">
        <v>17472</v>
      </c>
      <c r="R1588" s="31">
        <v>1092</v>
      </c>
      <c r="S1588" s="30">
        <v>1.8271373E-2</v>
      </c>
      <c r="T1588" s="66">
        <f t="shared" si="216"/>
        <v>1.8271373</v>
      </c>
      <c r="U1588" s="66">
        <f t="shared" si="217"/>
        <v>5.0369913847890808E-2</v>
      </c>
      <c r="V1588" s="38">
        <f t="shared" si="218"/>
        <v>4.5527730215495998E-2</v>
      </c>
      <c r="W1588" s="54">
        <v>2.491752</v>
      </c>
      <c r="X1588" s="71" t="str">
        <f t="shared" si="224"/>
        <v>Q4 2024</v>
      </c>
      <c r="Y1588" s="21">
        <f t="shared" si="219"/>
        <v>3840</v>
      </c>
      <c r="Z1588" s="21">
        <f t="shared" si="220"/>
        <v>2160</v>
      </c>
      <c r="AA1588" s="57">
        <f t="shared" si="221"/>
        <v>2756766.765578635</v>
      </c>
      <c r="AB1588" s="59">
        <f t="shared" si="222"/>
        <v>1.7777777777777777</v>
      </c>
      <c r="AC1588" s="61">
        <f t="shared" si="223"/>
        <v>2540</v>
      </c>
    </row>
    <row r="1589" spans="4:29">
      <c r="D1589" s="12">
        <v>1583</v>
      </c>
      <c r="E1589" s="36" t="s">
        <v>68</v>
      </c>
      <c r="F1589" s="16" t="s">
        <v>11</v>
      </c>
      <c r="G1589" s="14" t="s">
        <v>51</v>
      </c>
      <c r="H1589" s="13" t="s">
        <v>6</v>
      </c>
      <c r="I1589" s="13" t="s">
        <v>202</v>
      </c>
      <c r="J1589" s="13"/>
      <c r="K1589" s="13"/>
      <c r="L1589" s="14">
        <v>75</v>
      </c>
      <c r="M1589" s="14" t="s">
        <v>15</v>
      </c>
      <c r="N1589" s="31"/>
      <c r="O1589" s="14" t="s">
        <v>1</v>
      </c>
      <c r="P1589" s="14" t="s">
        <v>35</v>
      </c>
      <c r="Q1589" s="31">
        <v>4096</v>
      </c>
      <c r="R1589" s="31">
        <v>1024</v>
      </c>
      <c r="S1589" s="30">
        <v>4.4975686000000001E-2</v>
      </c>
      <c r="T1589" s="66">
        <f t="shared" si="216"/>
        <v>3.3731764499999999</v>
      </c>
      <c r="U1589" s="66">
        <f t="shared" si="217"/>
        <v>6.974295548844392E-2</v>
      </c>
      <c r="V1589" s="38">
        <f t="shared" si="218"/>
        <v>0.112068255541872</v>
      </c>
      <c r="W1589" s="54">
        <v>2.491752</v>
      </c>
      <c r="X1589" s="71" t="str">
        <f t="shared" si="224"/>
        <v>Q4 2024</v>
      </c>
      <c r="Y1589" s="21">
        <f t="shared" si="219"/>
        <v>3840</v>
      </c>
      <c r="Z1589" s="21">
        <f t="shared" si="220"/>
        <v>2160</v>
      </c>
      <c r="AA1589" s="57">
        <f t="shared" si="221"/>
        <v>1550681.3056379822</v>
      </c>
      <c r="AB1589" s="59">
        <f t="shared" si="222"/>
        <v>1.7777777777777777</v>
      </c>
      <c r="AC1589" s="61">
        <f t="shared" si="223"/>
        <v>1905</v>
      </c>
    </row>
    <row r="1590" spans="4:29">
      <c r="D1590" s="12">
        <v>1584</v>
      </c>
      <c r="E1590" s="36" t="s">
        <v>68</v>
      </c>
      <c r="F1590" s="16" t="s">
        <v>11</v>
      </c>
      <c r="G1590" s="14" t="s">
        <v>51</v>
      </c>
      <c r="H1590" s="13" t="s">
        <v>6</v>
      </c>
      <c r="I1590" s="13" t="s">
        <v>202</v>
      </c>
      <c r="J1590" s="13"/>
      <c r="K1590" s="13"/>
      <c r="L1590" s="14">
        <v>85</v>
      </c>
      <c r="M1590" s="14" t="s">
        <v>15</v>
      </c>
      <c r="N1590" s="31"/>
      <c r="O1590" s="14" t="s">
        <v>1</v>
      </c>
      <c r="P1590" s="14" t="s">
        <v>35</v>
      </c>
      <c r="Q1590" s="31">
        <v>9600</v>
      </c>
      <c r="R1590" s="31">
        <v>2400</v>
      </c>
      <c r="S1590" s="30">
        <v>6.6509804000000006E-2</v>
      </c>
      <c r="T1590" s="66">
        <f t="shared" si="216"/>
        <v>5.6533333400000005</v>
      </c>
      <c r="U1590" s="66">
        <f t="shared" si="217"/>
        <v>0.13247183246482214</v>
      </c>
      <c r="V1590" s="38">
        <f t="shared" si="218"/>
        <v>0.16572593713660802</v>
      </c>
      <c r="W1590" s="54">
        <v>2.491752</v>
      </c>
      <c r="X1590" s="71" t="str">
        <f t="shared" si="224"/>
        <v>Q4 2024</v>
      </c>
      <c r="Y1590" s="21">
        <f t="shared" si="219"/>
        <v>3840</v>
      </c>
      <c r="Z1590" s="21">
        <f t="shared" si="220"/>
        <v>2160</v>
      </c>
      <c r="AA1590" s="57">
        <f t="shared" si="221"/>
        <v>1991763.9881305636</v>
      </c>
      <c r="AB1590" s="59">
        <f t="shared" si="222"/>
        <v>1.7777777777777777</v>
      </c>
      <c r="AC1590" s="61">
        <f t="shared" si="223"/>
        <v>2159</v>
      </c>
    </row>
    <row r="1591" spans="4:29">
      <c r="D1591" s="12">
        <v>1585</v>
      </c>
      <c r="E1591" s="36" t="s">
        <v>68</v>
      </c>
      <c r="F1591" s="16" t="s">
        <v>11</v>
      </c>
      <c r="G1591" s="14" t="s">
        <v>51</v>
      </c>
      <c r="H1591" s="13" t="s">
        <v>6</v>
      </c>
      <c r="I1591" s="13" t="s">
        <v>122</v>
      </c>
      <c r="J1591" s="13"/>
      <c r="K1591" s="13"/>
      <c r="L1591" s="14">
        <v>55</v>
      </c>
      <c r="M1591" s="14" t="s">
        <v>15</v>
      </c>
      <c r="N1591" s="31"/>
      <c r="O1591" s="14" t="s">
        <v>1</v>
      </c>
      <c r="P1591" s="14" t="s">
        <v>35</v>
      </c>
      <c r="Q1591" s="31">
        <v>6528</v>
      </c>
      <c r="R1591" s="31">
        <v>408</v>
      </c>
      <c r="S1591" s="30">
        <v>0.490666667</v>
      </c>
      <c r="T1591" s="66">
        <f t="shared" si="216"/>
        <v>26.986666684999999</v>
      </c>
      <c r="U1591" s="66">
        <f t="shared" si="217"/>
        <v>0.40917770207025883</v>
      </c>
      <c r="V1591" s="38">
        <f t="shared" si="218"/>
        <v>1.222619648830584</v>
      </c>
      <c r="W1591" s="54">
        <v>2.491752</v>
      </c>
      <c r="X1591" s="71" t="str">
        <f t="shared" si="224"/>
        <v>Q4 2024</v>
      </c>
      <c r="Y1591" s="21">
        <f t="shared" si="219"/>
        <v>3840</v>
      </c>
      <c r="Z1591" s="21">
        <f t="shared" si="220"/>
        <v>2160</v>
      </c>
      <c r="AA1591" s="57">
        <f t="shared" si="221"/>
        <v>833921.94658753707</v>
      </c>
      <c r="AB1591" s="59">
        <f t="shared" si="222"/>
        <v>1.7777777777777777</v>
      </c>
      <c r="AC1591" s="61">
        <f t="shared" si="223"/>
        <v>1397</v>
      </c>
    </row>
    <row r="1592" spans="4:29">
      <c r="D1592" s="12">
        <v>1586</v>
      </c>
      <c r="E1592" s="36" t="s">
        <v>68</v>
      </c>
      <c r="F1592" s="16" t="s">
        <v>11</v>
      </c>
      <c r="G1592" s="14" t="s">
        <v>51</v>
      </c>
      <c r="H1592" s="13" t="s">
        <v>6</v>
      </c>
      <c r="I1592" s="13" t="s">
        <v>122</v>
      </c>
      <c r="J1592" s="13"/>
      <c r="K1592" s="13"/>
      <c r="L1592" s="14">
        <v>65</v>
      </c>
      <c r="M1592" s="14" t="s">
        <v>15</v>
      </c>
      <c r="N1592" s="31"/>
      <c r="O1592" s="14" t="s">
        <v>2</v>
      </c>
      <c r="P1592" s="14" t="s">
        <v>35</v>
      </c>
      <c r="Q1592" s="31">
        <v>8512</v>
      </c>
      <c r="R1592" s="31">
        <v>532</v>
      </c>
      <c r="S1592" s="30">
        <v>1.778062222</v>
      </c>
      <c r="T1592" s="66">
        <f t="shared" si="216"/>
        <v>115.57404443</v>
      </c>
      <c r="U1592" s="66">
        <f t="shared" si="217"/>
        <v>2.0709694502128615</v>
      </c>
      <c r="V1592" s="38">
        <f t="shared" si="218"/>
        <v>4.4304900977929442</v>
      </c>
      <c r="W1592" s="54">
        <v>2.491752</v>
      </c>
      <c r="X1592" s="71" t="str">
        <f t="shared" si="224"/>
        <v>Q4 2024</v>
      </c>
      <c r="Y1592" s="21">
        <f t="shared" si="219"/>
        <v>3840</v>
      </c>
      <c r="Z1592" s="21">
        <f t="shared" si="220"/>
        <v>2160</v>
      </c>
      <c r="AA1592" s="57">
        <f t="shared" si="221"/>
        <v>1164733.9584569733</v>
      </c>
      <c r="AB1592" s="59">
        <f t="shared" si="222"/>
        <v>1.7777777777777777</v>
      </c>
      <c r="AC1592" s="61">
        <f t="shared" si="223"/>
        <v>1651</v>
      </c>
    </row>
    <row r="1593" spans="4:29">
      <c r="D1593" s="12">
        <v>1587</v>
      </c>
      <c r="E1593" s="36" t="s">
        <v>68</v>
      </c>
      <c r="F1593" s="16" t="s">
        <v>11</v>
      </c>
      <c r="G1593" s="14" t="s">
        <v>51</v>
      </c>
      <c r="H1593" s="13" t="s">
        <v>6</v>
      </c>
      <c r="I1593" s="13" t="s">
        <v>122</v>
      </c>
      <c r="J1593" s="13"/>
      <c r="K1593" s="13"/>
      <c r="L1593" s="14">
        <v>75</v>
      </c>
      <c r="M1593" s="14" t="s">
        <v>15</v>
      </c>
      <c r="N1593" s="31"/>
      <c r="O1593" s="14" t="s">
        <v>2</v>
      </c>
      <c r="P1593" s="14" t="s">
        <v>35</v>
      </c>
      <c r="Q1593" s="31">
        <v>16384</v>
      </c>
      <c r="R1593" s="31">
        <v>1024</v>
      </c>
      <c r="S1593" s="30">
        <v>4.2512732030000002</v>
      </c>
      <c r="T1593" s="66">
        <f t="shared" si="216"/>
        <v>318.84549022499999</v>
      </c>
      <c r="U1593" s="66">
        <f t="shared" si="217"/>
        <v>6.5923698810518063</v>
      </c>
      <c r="V1593" s="38">
        <f t="shared" si="218"/>
        <v>10.593118506121657</v>
      </c>
      <c r="W1593" s="54">
        <v>2.491752</v>
      </c>
      <c r="X1593" s="71" t="str">
        <f t="shared" si="224"/>
        <v>Q4 2024</v>
      </c>
      <c r="Y1593" s="21">
        <f t="shared" si="219"/>
        <v>3840</v>
      </c>
      <c r="Z1593" s="21">
        <f t="shared" si="220"/>
        <v>2160</v>
      </c>
      <c r="AA1593" s="57">
        <f t="shared" si="221"/>
        <v>1550681.3056379822</v>
      </c>
      <c r="AB1593" s="59">
        <f t="shared" si="222"/>
        <v>1.7777777777777777</v>
      </c>
      <c r="AC1593" s="61">
        <f t="shared" si="223"/>
        <v>1905</v>
      </c>
    </row>
    <row r="1594" spans="4:29">
      <c r="D1594" s="12">
        <v>1588</v>
      </c>
      <c r="E1594" s="36" t="s">
        <v>68</v>
      </c>
      <c r="F1594" s="16" t="s">
        <v>11</v>
      </c>
      <c r="G1594" s="14" t="s">
        <v>51</v>
      </c>
      <c r="H1594" s="13" t="s">
        <v>6</v>
      </c>
      <c r="I1594" s="13" t="s">
        <v>122</v>
      </c>
      <c r="J1594" s="13"/>
      <c r="K1594" s="13"/>
      <c r="L1594" s="14">
        <v>100</v>
      </c>
      <c r="M1594" s="14" t="s">
        <v>15</v>
      </c>
      <c r="N1594" s="31"/>
      <c r="O1594" s="14" t="s">
        <v>2</v>
      </c>
      <c r="P1594" s="14" t="s">
        <v>35</v>
      </c>
      <c r="Q1594" s="31">
        <v>17472</v>
      </c>
      <c r="R1594" s="31">
        <v>1092</v>
      </c>
      <c r="S1594" s="30">
        <v>0.253515294</v>
      </c>
      <c r="T1594" s="66">
        <f t="shared" si="216"/>
        <v>25.3515294</v>
      </c>
      <c r="U1594" s="66">
        <f t="shared" si="217"/>
        <v>0.69888253706509673</v>
      </c>
      <c r="V1594" s="38">
        <f t="shared" si="218"/>
        <v>0.63169724085508805</v>
      </c>
      <c r="W1594" s="54">
        <v>2.491752</v>
      </c>
      <c r="X1594" s="71" t="str">
        <f t="shared" si="224"/>
        <v>Q4 2024</v>
      </c>
      <c r="Y1594" s="21">
        <f t="shared" si="219"/>
        <v>3840</v>
      </c>
      <c r="Z1594" s="21">
        <f t="shared" si="220"/>
        <v>2160</v>
      </c>
      <c r="AA1594" s="57">
        <f t="shared" si="221"/>
        <v>2756766.765578635</v>
      </c>
      <c r="AB1594" s="59">
        <f t="shared" si="222"/>
        <v>1.7777777777777777</v>
      </c>
      <c r="AC1594" s="61">
        <f t="shared" si="223"/>
        <v>2540</v>
      </c>
    </row>
    <row r="1595" spans="4:29">
      <c r="D1595" s="12">
        <v>1589</v>
      </c>
      <c r="E1595" s="36" t="s">
        <v>68</v>
      </c>
      <c r="F1595" s="16" t="s">
        <v>11</v>
      </c>
      <c r="G1595" s="14" t="s">
        <v>51</v>
      </c>
      <c r="H1595" s="13" t="s">
        <v>6</v>
      </c>
      <c r="I1595" s="13" t="s">
        <v>122</v>
      </c>
      <c r="J1595" s="13"/>
      <c r="K1595" s="13"/>
      <c r="L1595" s="14">
        <v>85</v>
      </c>
      <c r="M1595" s="14" t="s">
        <v>15</v>
      </c>
      <c r="N1595" s="31"/>
      <c r="O1595" s="14" t="s">
        <v>2</v>
      </c>
      <c r="P1595" s="14" t="s">
        <v>35</v>
      </c>
      <c r="Q1595" s="31">
        <v>14400</v>
      </c>
      <c r="R1595" s="31">
        <v>900</v>
      </c>
      <c r="S1595" s="30">
        <v>2.341647059</v>
      </c>
      <c r="T1595" s="66">
        <f t="shared" si="216"/>
        <v>199.040000015</v>
      </c>
      <c r="U1595" s="66">
        <f t="shared" si="217"/>
        <v>4.6640082850280447</v>
      </c>
      <c r="V1595" s="38">
        <f t="shared" si="218"/>
        <v>5.8348037425573676</v>
      </c>
      <c r="W1595" s="54">
        <v>2.491752</v>
      </c>
      <c r="X1595" s="71" t="str">
        <f t="shared" si="224"/>
        <v>Q4 2024</v>
      </c>
      <c r="Y1595" s="21">
        <f t="shared" si="219"/>
        <v>3840</v>
      </c>
      <c r="Z1595" s="21">
        <f t="shared" si="220"/>
        <v>2160</v>
      </c>
      <c r="AA1595" s="57">
        <f t="shared" si="221"/>
        <v>1991763.9881305636</v>
      </c>
      <c r="AB1595" s="59">
        <f t="shared" si="222"/>
        <v>1.7777777777777777</v>
      </c>
      <c r="AC1595" s="61">
        <f t="shared" si="223"/>
        <v>2159</v>
      </c>
    </row>
    <row r="1596" spans="4:29">
      <c r="D1596" s="12">
        <v>1590</v>
      </c>
      <c r="E1596" s="36" t="s">
        <v>68</v>
      </c>
      <c r="F1596" s="16" t="s">
        <v>11</v>
      </c>
      <c r="G1596" s="14" t="s">
        <v>51</v>
      </c>
      <c r="H1596" s="13" t="s">
        <v>6</v>
      </c>
      <c r="I1596" s="13" t="s">
        <v>76</v>
      </c>
      <c r="J1596" s="13"/>
      <c r="K1596" s="13" t="s">
        <v>123</v>
      </c>
      <c r="L1596" s="14">
        <v>55</v>
      </c>
      <c r="M1596" s="14" t="s">
        <v>15</v>
      </c>
      <c r="N1596" s="31">
        <v>1000000</v>
      </c>
      <c r="O1596" s="14" t="s">
        <v>1</v>
      </c>
      <c r="P1596" s="14" t="s">
        <v>35</v>
      </c>
      <c r="Q1596" s="31">
        <v>6804.6390532544374</v>
      </c>
      <c r="R1596" s="31">
        <v>567.05325443786978</v>
      </c>
      <c r="S1596" s="30">
        <v>8.0054577000000002E-2</v>
      </c>
      <c r="T1596" s="66">
        <f t="shared" si="216"/>
        <v>4.4030017350000001</v>
      </c>
      <c r="U1596" s="66">
        <f t="shared" si="217"/>
        <v>6.6759268685081877E-2</v>
      </c>
      <c r="V1596" s="38">
        <f t="shared" si="218"/>
        <v>0.19947615234890401</v>
      </c>
      <c r="W1596" s="54">
        <v>2.491752</v>
      </c>
      <c r="X1596" s="71" t="str">
        <f t="shared" si="224"/>
        <v>Q4 2024</v>
      </c>
      <c r="Y1596" s="21">
        <f t="shared" si="219"/>
        <v>3840</v>
      </c>
      <c r="Z1596" s="21">
        <f t="shared" si="220"/>
        <v>2160</v>
      </c>
      <c r="AA1596" s="57">
        <f t="shared" si="221"/>
        <v>833921.94658753707</v>
      </c>
      <c r="AB1596" s="59">
        <f t="shared" si="222"/>
        <v>1.7777777777777777</v>
      </c>
      <c r="AC1596" s="61">
        <f t="shared" si="223"/>
        <v>1397</v>
      </c>
    </row>
    <row r="1597" spans="4:29">
      <c r="D1597" s="12">
        <v>1591</v>
      </c>
      <c r="E1597" s="36" t="s">
        <v>68</v>
      </c>
      <c r="F1597" s="16" t="s">
        <v>11</v>
      </c>
      <c r="G1597" s="14" t="s">
        <v>51</v>
      </c>
      <c r="H1597" s="13" t="s">
        <v>6</v>
      </c>
      <c r="I1597" s="13" t="s">
        <v>76</v>
      </c>
      <c r="J1597" s="13"/>
      <c r="K1597" s="13" t="s">
        <v>123</v>
      </c>
      <c r="L1597" s="14">
        <v>65</v>
      </c>
      <c r="M1597" s="14" t="s">
        <v>15</v>
      </c>
      <c r="N1597" s="31">
        <v>1000000</v>
      </c>
      <c r="O1597" s="14" t="s">
        <v>1</v>
      </c>
      <c r="P1597" s="14" t="s">
        <v>35</v>
      </c>
      <c r="Q1597" s="31">
        <v>9504</v>
      </c>
      <c r="R1597" s="31">
        <v>792</v>
      </c>
      <c r="S1597" s="30">
        <v>0.15405176500000001</v>
      </c>
      <c r="T1597" s="66">
        <f t="shared" si="216"/>
        <v>10.013364725000001</v>
      </c>
      <c r="U1597" s="66">
        <f t="shared" si="217"/>
        <v>0.17942932205573342</v>
      </c>
      <c r="V1597" s="38">
        <f t="shared" si="218"/>
        <v>0.38385879354228003</v>
      </c>
      <c r="W1597" s="54">
        <v>2.491752</v>
      </c>
      <c r="X1597" s="71" t="str">
        <f t="shared" si="224"/>
        <v>Q4 2024</v>
      </c>
      <c r="Y1597" s="21">
        <f t="shared" si="219"/>
        <v>3840</v>
      </c>
      <c r="Z1597" s="21">
        <f t="shared" si="220"/>
        <v>2160</v>
      </c>
      <c r="AA1597" s="57">
        <f t="shared" si="221"/>
        <v>1164733.9584569733</v>
      </c>
      <c r="AB1597" s="59">
        <f t="shared" si="222"/>
        <v>1.7777777777777777</v>
      </c>
      <c r="AC1597" s="61">
        <f t="shared" si="223"/>
        <v>1651</v>
      </c>
    </row>
    <row r="1598" spans="4:29">
      <c r="D1598" s="12">
        <v>1592</v>
      </c>
      <c r="E1598" s="36" t="s">
        <v>68</v>
      </c>
      <c r="F1598" s="16" t="s">
        <v>11</v>
      </c>
      <c r="G1598" s="14" t="s">
        <v>51</v>
      </c>
      <c r="H1598" s="13" t="s">
        <v>6</v>
      </c>
      <c r="I1598" s="13" t="s">
        <v>76</v>
      </c>
      <c r="J1598" s="13"/>
      <c r="K1598" s="13" t="s">
        <v>123</v>
      </c>
      <c r="L1598" s="14">
        <v>75</v>
      </c>
      <c r="M1598" s="14" t="s">
        <v>15</v>
      </c>
      <c r="N1598" s="31">
        <v>1000000</v>
      </c>
      <c r="O1598" s="14" t="s">
        <v>2</v>
      </c>
      <c r="P1598" s="14" t="s">
        <v>35</v>
      </c>
      <c r="Q1598" s="31">
        <v>13685.759999999997</v>
      </c>
      <c r="R1598" s="31">
        <v>1140.4799999999998</v>
      </c>
      <c r="S1598" s="30">
        <v>0.32201788199999998</v>
      </c>
      <c r="T1598" s="66">
        <f t="shared" si="216"/>
        <v>24.151341149999997</v>
      </c>
      <c r="U1598" s="66">
        <f t="shared" si="217"/>
        <v>0.49934710969853768</v>
      </c>
      <c r="V1598" s="38">
        <f t="shared" si="218"/>
        <v>0.80238870150926389</v>
      </c>
      <c r="W1598" s="54">
        <v>2.491752</v>
      </c>
      <c r="X1598" s="71" t="str">
        <f t="shared" si="224"/>
        <v>Q4 2024</v>
      </c>
      <c r="Y1598" s="21">
        <f t="shared" si="219"/>
        <v>3840</v>
      </c>
      <c r="Z1598" s="21">
        <f t="shared" si="220"/>
        <v>2160</v>
      </c>
      <c r="AA1598" s="57">
        <f t="shared" si="221"/>
        <v>1550681.3056379822</v>
      </c>
      <c r="AB1598" s="59">
        <f t="shared" si="222"/>
        <v>1.7777777777777777</v>
      </c>
      <c r="AC1598" s="61">
        <f t="shared" si="223"/>
        <v>1905</v>
      </c>
    </row>
    <row r="1599" spans="4:29">
      <c r="D1599" s="12">
        <v>1593</v>
      </c>
      <c r="E1599" s="36" t="s">
        <v>68</v>
      </c>
      <c r="F1599" s="16" t="s">
        <v>11</v>
      </c>
      <c r="G1599" s="14" t="s">
        <v>51</v>
      </c>
      <c r="H1599" s="13" t="s">
        <v>6</v>
      </c>
      <c r="I1599" s="13" t="s">
        <v>76</v>
      </c>
      <c r="J1599" s="13"/>
      <c r="K1599" s="13" t="s">
        <v>123</v>
      </c>
      <c r="L1599" s="14">
        <v>85</v>
      </c>
      <c r="M1599" s="14" t="s">
        <v>15</v>
      </c>
      <c r="N1599" s="31">
        <v>1000000</v>
      </c>
      <c r="O1599" s="14" t="s">
        <v>2</v>
      </c>
      <c r="P1599" s="14" t="s">
        <v>35</v>
      </c>
      <c r="Q1599" s="31">
        <v>17578.598399999999</v>
      </c>
      <c r="R1599" s="31">
        <v>1464.8832</v>
      </c>
      <c r="S1599" s="30">
        <v>0.45957120000000001</v>
      </c>
      <c r="T1599" s="66">
        <f t="shared" si="216"/>
        <v>39.063552000000001</v>
      </c>
      <c r="U1599" s="66">
        <f t="shared" si="217"/>
        <v>0.91535736614194896</v>
      </c>
      <c r="V1599" s="38">
        <f t="shared" si="218"/>
        <v>1.1451374567424</v>
      </c>
      <c r="W1599" s="54">
        <v>2.491752</v>
      </c>
      <c r="X1599" s="71" t="str">
        <f t="shared" si="224"/>
        <v>Q4 2024</v>
      </c>
      <c r="Y1599" s="21">
        <f t="shared" si="219"/>
        <v>3840</v>
      </c>
      <c r="Z1599" s="21">
        <f t="shared" si="220"/>
        <v>2160</v>
      </c>
      <c r="AA1599" s="57">
        <f t="shared" si="221"/>
        <v>1991763.9881305636</v>
      </c>
      <c r="AB1599" s="59">
        <f t="shared" si="222"/>
        <v>1.7777777777777777</v>
      </c>
      <c r="AC1599" s="61">
        <f t="shared" si="223"/>
        <v>2159</v>
      </c>
    </row>
    <row r="1600" spans="4:29">
      <c r="D1600" s="12">
        <v>1594</v>
      </c>
      <c r="E1600" s="36" t="s">
        <v>68</v>
      </c>
      <c r="F1600" s="16" t="s">
        <v>11</v>
      </c>
      <c r="G1600" s="14" t="s">
        <v>51</v>
      </c>
      <c r="H1600" s="13" t="s">
        <v>6</v>
      </c>
      <c r="I1600" s="13" t="s">
        <v>76</v>
      </c>
      <c r="J1600" s="13"/>
      <c r="K1600" s="13" t="s">
        <v>123</v>
      </c>
      <c r="L1600" s="14">
        <v>100</v>
      </c>
      <c r="M1600" s="14" t="s">
        <v>15</v>
      </c>
      <c r="N1600" s="31">
        <v>1000000</v>
      </c>
      <c r="O1600" s="14" t="s">
        <v>2</v>
      </c>
      <c r="P1600" s="14" t="s">
        <v>35</v>
      </c>
      <c r="Q1600" s="31">
        <v>20000</v>
      </c>
      <c r="R1600" s="31">
        <v>2000</v>
      </c>
      <c r="S1600" s="30">
        <v>0.11503268</v>
      </c>
      <c r="T1600" s="66">
        <f t="shared" si="216"/>
        <v>11.503268</v>
      </c>
      <c r="U1600" s="66">
        <f t="shared" si="217"/>
        <v>0.31711826917944214</v>
      </c>
      <c r="V1600" s="38">
        <f t="shared" si="218"/>
        <v>0.28663291045535999</v>
      </c>
      <c r="W1600" s="54">
        <v>2.491752</v>
      </c>
      <c r="X1600" s="71" t="str">
        <f t="shared" si="224"/>
        <v>Q4 2024</v>
      </c>
      <c r="Y1600" s="21">
        <f t="shared" si="219"/>
        <v>3840</v>
      </c>
      <c r="Z1600" s="21">
        <f t="shared" si="220"/>
        <v>2160</v>
      </c>
      <c r="AA1600" s="57">
        <f t="shared" si="221"/>
        <v>2756766.765578635</v>
      </c>
      <c r="AB1600" s="59">
        <f t="shared" si="222"/>
        <v>1.7777777777777777</v>
      </c>
      <c r="AC1600" s="61">
        <f t="shared" si="223"/>
        <v>2540</v>
      </c>
    </row>
    <row r="1601" spans="4:29">
      <c r="D1601" s="12">
        <v>1595</v>
      </c>
      <c r="E1601" s="36" t="s">
        <v>68</v>
      </c>
      <c r="F1601" s="16" t="s">
        <v>12</v>
      </c>
      <c r="G1601" s="14" t="s">
        <v>30</v>
      </c>
      <c r="H1601" s="13" t="s">
        <v>90</v>
      </c>
      <c r="I1601" s="13" t="s">
        <v>45</v>
      </c>
      <c r="J1601" s="13" t="s">
        <v>101</v>
      </c>
      <c r="K1601" s="13" t="s">
        <v>43</v>
      </c>
      <c r="L1601" s="14">
        <v>16</v>
      </c>
      <c r="M1601" s="14" t="s">
        <v>66</v>
      </c>
      <c r="N1601" s="31">
        <v>1000000</v>
      </c>
      <c r="O1601" s="14" t="s">
        <v>2</v>
      </c>
      <c r="P1601" s="14" t="s">
        <v>47</v>
      </c>
      <c r="Q1601" s="31">
        <v>4000</v>
      </c>
      <c r="R1601" s="31">
        <v>1152</v>
      </c>
      <c r="S1601" s="30">
        <v>0.13187053000000001</v>
      </c>
      <c r="T1601" s="66">
        <f t="shared" si="216"/>
        <v>2.1099284800000002</v>
      </c>
      <c r="U1601" s="66">
        <f t="shared" si="217"/>
        <v>9.7887026204533933E-3</v>
      </c>
      <c r="V1601" s="38">
        <f t="shared" si="218"/>
        <v>0.30887333745644641</v>
      </c>
      <c r="W1601" s="54">
        <v>2.3422468799999998</v>
      </c>
      <c r="X1601" s="71" t="str">
        <f t="shared" si="224"/>
        <v>Q1 2025</v>
      </c>
      <c r="Y1601" s="21">
        <f t="shared" si="219"/>
        <v>2560</v>
      </c>
      <c r="Z1601" s="21">
        <f t="shared" si="220"/>
        <v>1600</v>
      </c>
      <c r="AA1601" s="57">
        <f t="shared" si="221"/>
        <v>74229.644943820225</v>
      </c>
      <c r="AB1601" s="59">
        <f t="shared" si="222"/>
        <v>1.6</v>
      </c>
      <c r="AC1601" s="61">
        <f t="shared" si="223"/>
        <v>406.4</v>
      </c>
    </row>
    <row r="1602" spans="4:29">
      <c r="D1602" s="12">
        <v>1596</v>
      </c>
      <c r="E1602" s="36" t="s">
        <v>68</v>
      </c>
      <c r="F1602" s="16" t="s">
        <v>12</v>
      </c>
      <c r="G1602" s="14" t="s">
        <v>30</v>
      </c>
      <c r="H1602" s="13" t="s">
        <v>90</v>
      </c>
      <c r="I1602" s="13" t="s">
        <v>45</v>
      </c>
      <c r="J1602" s="13" t="s">
        <v>46</v>
      </c>
      <c r="K1602" s="13" t="s">
        <v>43</v>
      </c>
      <c r="L1602" s="14">
        <v>17.3</v>
      </c>
      <c r="M1602" s="14" t="s">
        <v>15</v>
      </c>
      <c r="N1602" s="31">
        <v>1000000</v>
      </c>
      <c r="O1602" s="14" t="s">
        <v>2</v>
      </c>
      <c r="P1602" s="14" t="s">
        <v>47</v>
      </c>
      <c r="Q1602" s="31">
        <v>10000</v>
      </c>
      <c r="R1602" s="31">
        <v>240</v>
      </c>
      <c r="S1602" s="30">
        <v>6.5935265000000007E-2</v>
      </c>
      <c r="T1602" s="66">
        <f t="shared" si="216"/>
        <v>1.1406800845000002</v>
      </c>
      <c r="U1602" s="66">
        <f t="shared" si="217"/>
        <v>5.4401388784951609E-3</v>
      </c>
      <c r="V1602" s="38">
        <f t="shared" si="218"/>
        <v>0.1544366687282232</v>
      </c>
      <c r="W1602" s="54">
        <v>2.3422468799999998</v>
      </c>
      <c r="X1602" s="71" t="str">
        <f t="shared" si="224"/>
        <v>Q1 2025</v>
      </c>
      <c r="Y1602" s="21">
        <f t="shared" si="219"/>
        <v>3840</v>
      </c>
      <c r="Z1602" s="21">
        <f t="shared" si="220"/>
        <v>2160</v>
      </c>
      <c r="AA1602" s="57">
        <f t="shared" si="221"/>
        <v>82507.272527002962</v>
      </c>
      <c r="AB1602" s="59">
        <f t="shared" si="222"/>
        <v>1.7777777777777777</v>
      </c>
      <c r="AC1602" s="61">
        <f t="shared" si="223"/>
        <v>439.42</v>
      </c>
    </row>
    <row r="1603" spans="4:29">
      <c r="D1603" s="12">
        <v>1597</v>
      </c>
      <c r="E1603" s="36" t="s">
        <v>68</v>
      </c>
      <c r="F1603" s="16" t="s">
        <v>12</v>
      </c>
      <c r="G1603" s="14" t="s">
        <v>30</v>
      </c>
      <c r="H1603" s="13" t="s">
        <v>90</v>
      </c>
      <c r="I1603" s="13" t="s">
        <v>45</v>
      </c>
      <c r="J1603" s="13" t="s">
        <v>168</v>
      </c>
      <c r="K1603" s="13" t="s">
        <v>43</v>
      </c>
      <c r="L1603" s="14">
        <v>17.3</v>
      </c>
      <c r="M1603" s="14" t="s">
        <v>15</v>
      </c>
      <c r="N1603" s="31">
        <v>1000000</v>
      </c>
      <c r="O1603" s="14" t="s">
        <v>2</v>
      </c>
      <c r="P1603" s="14" t="s">
        <v>47</v>
      </c>
      <c r="Q1603" s="31">
        <v>4032</v>
      </c>
      <c r="R1603" s="31">
        <v>1008</v>
      </c>
      <c r="S1603" s="30">
        <v>7.9755296000000003E-2</v>
      </c>
      <c r="T1603" s="66">
        <f t="shared" si="216"/>
        <v>1.3797666208000001</v>
      </c>
      <c r="U1603" s="66">
        <f t="shared" si="217"/>
        <v>6.5803919425437901E-3</v>
      </c>
      <c r="V1603" s="38">
        <f t="shared" si="218"/>
        <v>0.18680659321947649</v>
      </c>
      <c r="W1603" s="54">
        <v>2.3422468799999998</v>
      </c>
      <c r="X1603" s="71" t="str">
        <f t="shared" si="224"/>
        <v>Q1 2025</v>
      </c>
      <c r="Y1603" s="21">
        <f t="shared" si="219"/>
        <v>3840</v>
      </c>
      <c r="Z1603" s="21">
        <f t="shared" si="220"/>
        <v>2160</v>
      </c>
      <c r="AA1603" s="57">
        <f t="shared" si="221"/>
        <v>82507.272527002962</v>
      </c>
      <c r="AB1603" s="59">
        <f t="shared" si="222"/>
        <v>1.7777777777777777</v>
      </c>
      <c r="AC1603" s="61">
        <f t="shared" si="223"/>
        <v>439.42</v>
      </c>
    </row>
    <row r="1604" spans="4:29">
      <c r="D1604" s="12">
        <v>1598</v>
      </c>
      <c r="E1604" s="36" t="s">
        <v>68</v>
      </c>
      <c r="F1604" s="16" t="s">
        <v>12</v>
      </c>
      <c r="G1604" s="14" t="s">
        <v>30</v>
      </c>
      <c r="H1604" s="13" t="s">
        <v>90</v>
      </c>
      <c r="I1604" s="13" t="s">
        <v>45</v>
      </c>
      <c r="J1604" s="13" t="s">
        <v>206</v>
      </c>
      <c r="K1604" s="13"/>
      <c r="L1604" s="14">
        <v>18</v>
      </c>
      <c r="M1604" s="14" t="s">
        <v>186</v>
      </c>
      <c r="N1604" s="31">
        <v>1000000</v>
      </c>
      <c r="O1604" s="14" t="s">
        <v>2</v>
      </c>
      <c r="P1604" s="14" t="s">
        <v>47</v>
      </c>
      <c r="Q1604" s="31">
        <v>4000</v>
      </c>
      <c r="R1604" s="31">
        <v>1000</v>
      </c>
      <c r="S1604" s="30">
        <v>0.13187053000000001</v>
      </c>
      <c r="T1604" s="66">
        <f t="shared" si="216"/>
        <v>2.3736695400000003</v>
      </c>
      <c r="U1604" s="66">
        <f t="shared" si="217"/>
        <v>1.2388826754011326E-2</v>
      </c>
      <c r="V1604" s="38">
        <f t="shared" si="218"/>
        <v>0.30887333745644641</v>
      </c>
      <c r="W1604" s="54">
        <v>2.3422468799999998</v>
      </c>
      <c r="X1604" s="71" t="str">
        <f t="shared" si="224"/>
        <v>Q1 2025</v>
      </c>
      <c r="Y1604" s="21">
        <f t="shared" si="219"/>
        <v>3840</v>
      </c>
      <c r="Z1604" s="21">
        <f t="shared" si="220"/>
        <v>2400</v>
      </c>
      <c r="AA1604" s="57">
        <f t="shared" si="221"/>
        <v>93946.894382022467</v>
      </c>
      <c r="AB1604" s="59">
        <f t="shared" si="222"/>
        <v>1.6</v>
      </c>
      <c r="AC1604" s="61">
        <f t="shared" si="223"/>
        <v>457.2</v>
      </c>
    </row>
    <row r="1605" spans="4:29">
      <c r="D1605" s="12">
        <v>1599</v>
      </c>
      <c r="E1605" s="36" t="s">
        <v>68</v>
      </c>
      <c r="F1605" s="16" t="s">
        <v>12</v>
      </c>
      <c r="G1605" s="14" t="s">
        <v>30</v>
      </c>
      <c r="H1605" s="13" t="s">
        <v>90</v>
      </c>
      <c r="I1605" s="13" t="s">
        <v>45</v>
      </c>
      <c r="J1605" s="13" t="s">
        <v>227</v>
      </c>
      <c r="K1605" s="13" t="s">
        <v>43</v>
      </c>
      <c r="L1605" s="14">
        <v>16</v>
      </c>
      <c r="M1605" s="14" t="s">
        <v>186</v>
      </c>
      <c r="N1605" s="31"/>
      <c r="O1605" s="14" t="s">
        <v>2</v>
      </c>
      <c r="P1605" s="14" t="s">
        <v>47</v>
      </c>
      <c r="Q1605" s="31">
        <v>4000</v>
      </c>
      <c r="R1605" s="31">
        <v>1000</v>
      </c>
      <c r="S1605" s="30">
        <v>5.2748212000000003E-2</v>
      </c>
      <c r="T1605" s="66">
        <f t="shared" si="216"/>
        <v>0.84397139200000004</v>
      </c>
      <c r="U1605" s="66">
        <f t="shared" si="217"/>
        <v>3.9154810481813575E-3</v>
      </c>
      <c r="V1605" s="38">
        <f t="shared" si="218"/>
        <v>0.12354933498257856</v>
      </c>
      <c r="W1605" s="54">
        <v>2.3422468799999998</v>
      </c>
      <c r="X1605" s="71" t="str">
        <f t="shared" si="224"/>
        <v>Q1 2025</v>
      </c>
      <c r="Y1605" s="21">
        <f t="shared" si="219"/>
        <v>3840</v>
      </c>
      <c r="Z1605" s="21">
        <f t="shared" si="220"/>
        <v>2400</v>
      </c>
      <c r="AA1605" s="57">
        <f t="shared" si="221"/>
        <v>74229.644943820225</v>
      </c>
      <c r="AB1605" s="59">
        <f t="shared" si="222"/>
        <v>1.6</v>
      </c>
      <c r="AC1605" s="61">
        <f t="shared" si="223"/>
        <v>406.4</v>
      </c>
    </row>
    <row r="1606" spans="4:29">
      <c r="D1606" s="12">
        <v>1600</v>
      </c>
      <c r="E1606" s="36" t="s">
        <v>68</v>
      </c>
      <c r="F1606" s="16" t="s">
        <v>12</v>
      </c>
      <c r="G1606" s="14" t="s">
        <v>30</v>
      </c>
      <c r="H1606" s="13" t="s">
        <v>90</v>
      </c>
      <c r="I1606" s="13" t="s">
        <v>31</v>
      </c>
      <c r="J1606" s="13" t="s">
        <v>216</v>
      </c>
      <c r="K1606" s="13" t="s">
        <v>57</v>
      </c>
      <c r="L1606" s="14">
        <v>14.2</v>
      </c>
      <c r="M1606" s="14" t="s">
        <v>63</v>
      </c>
      <c r="N1606" s="31">
        <v>1000000</v>
      </c>
      <c r="O1606" s="14" t="s">
        <v>2</v>
      </c>
      <c r="P1606" s="14" t="s">
        <v>47</v>
      </c>
      <c r="Q1606" s="31">
        <v>10384</v>
      </c>
      <c r="R1606" s="31">
        <v>2596</v>
      </c>
      <c r="S1606" s="30">
        <v>9.5854050490000002</v>
      </c>
      <c r="T1606" s="66">
        <f t="shared" si="216"/>
        <v>136.1127516958</v>
      </c>
      <c r="U1606" s="66">
        <f t="shared" si="217"/>
        <v>0.56960261650721555</v>
      </c>
      <c r="V1606" s="38">
        <f t="shared" si="218"/>
        <v>22.451385069556498</v>
      </c>
      <c r="W1606" s="54">
        <v>2.3422468799999998</v>
      </c>
      <c r="X1606" s="71" t="str">
        <f t="shared" si="224"/>
        <v>Q1 2025</v>
      </c>
      <c r="Y1606" s="21">
        <f t="shared" si="219"/>
        <v>3024</v>
      </c>
      <c r="Z1606" s="21">
        <f t="shared" si="220"/>
        <v>1964</v>
      </c>
      <c r="AA1606" s="57">
        <f t="shared" si="221"/>
        <v>59423.948554645533</v>
      </c>
      <c r="AB1606" s="59">
        <f t="shared" si="222"/>
        <v>1.539714867617108</v>
      </c>
      <c r="AC1606" s="61">
        <f t="shared" si="223"/>
        <v>360.67999999999995</v>
      </c>
    </row>
    <row r="1607" spans="4:29">
      <c r="D1607" s="12">
        <v>1601</v>
      </c>
      <c r="E1607" s="36" t="s">
        <v>68</v>
      </c>
      <c r="F1607" s="16" t="s">
        <v>12</v>
      </c>
      <c r="G1607" s="14" t="s">
        <v>30</v>
      </c>
      <c r="H1607" s="13" t="s">
        <v>90</v>
      </c>
      <c r="I1607" s="13" t="s">
        <v>31</v>
      </c>
      <c r="J1607" s="13" t="s">
        <v>62</v>
      </c>
      <c r="K1607" s="13" t="s">
        <v>57</v>
      </c>
      <c r="L1607" s="14">
        <v>16.2</v>
      </c>
      <c r="M1607" s="14" t="s">
        <v>64</v>
      </c>
      <c r="N1607" s="31">
        <v>1000000</v>
      </c>
      <c r="O1607" s="14" t="s">
        <v>2</v>
      </c>
      <c r="P1607" s="14" t="s">
        <v>47</v>
      </c>
      <c r="Q1607" s="31">
        <v>10384</v>
      </c>
      <c r="R1607" s="31">
        <v>2596</v>
      </c>
      <c r="S1607" s="30">
        <v>6.1620461029999998</v>
      </c>
      <c r="T1607" s="66">
        <f t="shared" ref="T1607:T1670" si="225">L1607*S1607</f>
        <v>99.825146868599987</v>
      </c>
      <c r="U1607" s="66">
        <f t="shared" ref="U1607:U1670" si="226">S1607*AA1607/10^6</f>
        <v>0.47566588627722306</v>
      </c>
      <c r="V1607" s="38">
        <f t="shared" ref="V1607:V1670" si="227">S1607*W1607</f>
        <v>14.433033259167907</v>
      </c>
      <c r="W1607" s="54">
        <v>2.3422468799999998</v>
      </c>
      <c r="X1607" s="71" t="str">
        <f t="shared" si="224"/>
        <v>Q1 2025</v>
      </c>
      <c r="Y1607" s="21">
        <f t="shared" ref="Y1607:Y1632" si="228">1*LEFT(M1607, FIND("x", M1607)-2)</f>
        <v>3456</v>
      </c>
      <c r="Z1607" s="21">
        <f t="shared" ref="Z1607:Z1632" si="229">1*RIGHT(M1607, LEN(M1607)-FIND("x", M1607)-1)</f>
        <v>2234</v>
      </c>
      <c r="AA1607" s="57">
        <f t="shared" ref="AA1607:AA1632" si="230">AC1607^2*AB1607/(1+AB1607^2)</f>
        <v>77192.847688309979</v>
      </c>
      <c r="AB1607" s="59">
        <f t="shared" ref="AB1607:AB1632" si="231">Y1607/Z1607</f>
        <v>1.5470008952551477</v>
      </c>
      <c r="AC1607" s="61">
        <f t="shared" ref="AC1607:AC1632" si="232">L1607*25.4</f>
        <v>411.47999999999996</v>
      </c>
    </row>
    <row r="1608" spans="4:29">
      <c r="D1608" s="12">
        <v>1602</v>
      </c>
      <c r="E1608" s="36" t="s">
        <v>68</v>
      </c>
      <c r="F1608" s="16" t="s">
        <v>12</v>
      </c>
      <c r="G1608" s="14" t="s">
        <v>30</v>
      </c>
      <c r="H1608" s="13" t="s">
        <v>90</v>
      </c>
      <c r="I1608" s="13" t="s">
        <v>102</v>
      </c>
      <c r="J1608" s="13" t="s">
        <v>103</v>
      </c>
      <c r="K1608" s="13" t="s">
        <v>43</v>
      </c>
      <c r="L1608" s="14">
        <v>16</v>
      </c>
      <c r="M1608" s="14" t="s">
        <v>66</v>
      </c>
      <c r="N1608" s="31">
        <v>1000000</v>
      </c>
      <c r="O1608" s="14" t="s">
        <v>2</v>
      </c>
      <c r="P1608" s="14" t="s">
        <v>47</v>
      </c>
      <c r="Q1608" s="31">
        <v>4000</v>
      </c>
      <c r="R1608" s="31">
        <v>1152</v>
      </c>
      <c r="S1608" s="30">
        <v>0.10549642400000001</v>
      </c>
      <c r="T1608" s="66">
        <f t="shared" si="225"/>
        <v>1.6879427840000001</v>
      </c>
      <c r="U1608" s="66">
        <f t="shared" si="226"/>
        <v>7.830962096362715E-3</v>
      </c>
      <c r="V1608" s="38">
        <f t="shared" si="227"/>
        <v>0.24709866996515711</v>
      </c>
      <c r="W1608" s="54">
        <v>2.3422468799999998</v>
      </c>
      <c r="X1608" s="71" t="str">
        <f t="shared" ref="X1608:X1671" si="233">G1608&amp;" "&amp;F1608</f>
        <v>Q1 2025</v>
      </c>
      <c r="Y1608" s="21">
        <f t="shared" si="228"/>
        <v>2560</v>
      </c>
      <c r="Z1608" s="21">
        <f t="shared" si="229"/>
        <v>1600</v>
      </c>
      <c r="AA1608" s="57">
        <f t="shared" si="230"/>
        <v>74229.644943820225</v>
      </c>
      <c r="AB1608" s="59">
        <f t="shared" si="231"/>
        <v>1.6</v>
      </c>
      <c r="AC1608" s="61">
        <f t="shared" si="232"/>
        <v>406.4</v>
      </c>
    </row>
    <row r="1609" spans="4:29">
      <c r="D1609" s="12">
        <v>1603</v>
      </c>
      <c r="E1609" s="36" t="s">
        <v>68</v>
      </c>
      <c r="F1609" s="16" t="s">
        <v>12</v>
      </c>
      <c r="G1609" s="14" t="s">
        <v>30</v>
      </c>
      <c r="H1609" s="13" t="s">
        <v>90</v>
      </c>
      <c r="I1609" s="13" t="s">
        <v>102</v>
      </c>
      <c r="J1609" s="13" t="s">
        <v>104</v>
      </c>
      <c r="K1609" s="13" t="s">
        <v>43</v>
      </c>
      <c r="L1609" s="14">
        <v>17.3</v>
      </c>
      <c r="M1609" s="14" t="s">
        <v>15</v>
      </c>
      <c r="N1609" s="31">
        <v>1000000</v>
      </c>
      <c r="O1609" s="14" t="s">
        <v>2</v>
      </c>
      <c r="P1609" s="14" t="s">
        <v>47</v>
      </c>
      <c r="Q1609" s="31">
        <v>4000</v>
      </c>
      <c r="R1609" s="31">
        <v>1152</v>
      </c>
      <c r="S1609" s="30">
        <v>7.9122317999999997E-2</v>
      </c>
      <c r="T1609" s="66">
        <f t="shared" si="225"/>
        <v>1.3688161014</v>
      </c>
      <c r="U1609" s="66">
        <f t="shared" si="226"/>
        <v>6.5281666541941912E-3</v>
      </c>
      <c r="V1609" s="38">
        <f t="shared" si="227"/>
        <v>0.18532400247386782</v>
      </c>
      <c r="W1609" s="54">
        <v>2.3422468799999998</v>
      </c>
      <c r="X1609" s="71" t="str">
        <f t="shared" si="233"/>
        <v>Q1 2025</v>
      </c>
      <c r="Y1609" s="21">
        <f t="shared" si="228"/>
        <v>3840</v>
      </c>
      <c r="Z1609" s="21">
        <f t="shared" si="229"/>
        <v>2160</v>
      </c>
      <c r="AA1609" s="57">
        <f t="shared" si="230"/>
        <v>82507.272527002962</v>
      </c>
      <c r="AB1609" s="59">
        <f t="shared" si="231"/>
        <v>1.7777777777777777</v>
      </c>
      <c r="AC1609" s="61">
        <f t="shared" si="232"/>
        <v>439.42</v>
      </c>
    </row>
    <row r="1610" spans="4:29">
      <c r="D1610" s="12">
        <v>1604</v>
      </c>
      <c r="E1610" s="36" t="s">
        <v>68</v>
      </c>
      <c r="F1610" s="16" t="s">
        <v>12</v>
      </c>
      <c r="G1610" s="14" t="s">
        <v>30</v>
      </c>
      <c r="H1610" s="13" t="s">
        <v>90</v>
      </c>
      <c r="I1610" s="13" t="s">
        <v>54</v>
      </c>
      <c r="J1610" s="13" t="s">
        <v>92</v>
      </c>
      <c r="K1610" s="13" t="s">
        <v>43</v>
      </c>
      <c r="L1610" s="14">
        <v>17.3</v>
      </c>
      <c r="M1610" s="14" t="s">
        <v>15</v>
      </c>
      <c r="N1610" s="31">
        <v>1000000</v>
      </c>
      <c r="O1610" s="14" t="s">
        <v>2</v>
      </c>
      <c r="P1610" s="14" t="s">
        <v>47</v>
      </c>
      <c r="Q1610" s="31">
        <v>4000</v>
      </c>
      <c r="R1610" s="31">
        <v>1152</v>
      </c>
      <c r="S1610" s="30">
        <v>7.9122317999999997E-2</v>
      </c>
      <c r="T1610" s="66">
        <f t="shared" si="225"/>
        <v>1.3688161014</v>
      </c>
      <c r="U1610" s="66">
        <f t="shared" si="226"/>
        <v>6.5281666541941912E-3</v>
      </c>
      <c r="V1610" s="38">
        <f t="shared" si="227"/>
        <v>0.18532400247386782</v>
      </c>
      <c r="W1610" s="54">
        <v>2.3422468799999998</v>
      </c>
      <c r="X1610" s="71" t="str">
        <f t="shared" si="233"/>
        <v>Q1 2025</v>
      </c>
      <c r="Y1610" s="21">
        <f t="shared" si="228"/>
        <v>3840</v>
      </c>
      <c r="Z1610" s="21">
        <f t="shared" si="229"/>
        <v>2160</v>
      </c>
      <c r="AA1610" s="57">
        <f t="shared" si="230"/>
        <v>82507.272527002962</v>
      </c>
      <c r="AB1610" s="59">
        <f t="shared" si="231"/>
        <v>1.7777777777777777</v>
      </c>
      <c r="AC1610" s="61">
        <f t="shared" si="232"/>
        <v>439.42</v>
      </c>
    </row>
    <row r="1611" spans="4:29">
      <c r="D1611" s="12">
        <v>1605</v>
      </c>
      <c r="E1611" s="36" t="s">
        <v>68</v>
      </c>
      <c r="F1611" s="16" t="s">
        <v>12</v>
      </c>
      <c r="G1611" s="14" t="s">
        <v>30</v>
      </c>
      <c r="H1611" s="13" t="s">
        <v>90</v>
      </c>
      <c r="I1611" s="13" t="s">
        <v>54</v>
      </c>
      <c r="J1611" s="13" t="s">
        <v>92</v>
      </c>
      <c r="K1611" s="13" t="s">
        <v>43</v>
      </c>
      <c r="L1611" s="14">
        <v>16</v>
      </c>
      <c r="M1611" s="14" t="s">
        <v>66</v>
      </c>
      <c r="N1611" s="31">
        <v>1000000</v>
      </c>
      <c r="O1611" s="14" t="s">
        <v>2</v>
      </c>
      <c r="P1611" s="14" t="s">
        <v>47</v>
      </c>
      <c r="Q1611" s="31">
        <v>4000</v>
      </c>
      <c r="R1611" s="31">
        <v>1152</v>
      </c>
      <c r="S1611" s="30">
        <v>0.23736695299999999</v>
      </c>
      <c r="T1611" s="66">
        <f t="shared" si="225"/>
        <v>3.7978712479999999</v>
      </c>
      <c r="U1611" s="66">
        <f t="shared" si="226"/>
        <v>1.7619664642586463E-2</v>
      </c>
      <c r="V1611" s="38">
        <f t="shared" si="227"/>
        <v>0.55597200507935662</v>
      </c>
      <c r="W1611" s="54">
        <v>2.3422468799999998</v>
      </c>
      <c r="X1611" s="71" t="str">
        <f t="shared" si="233"/>
        <v>Q1 2025</v>
      </c>
      <c r="Y1611" s="21">
        <f t="shared" si="228"/>
        <v>2560</v>
      </c>
      <c r="Z1611" s="21">
        <f t="shared" si="229"/>
        <v>1600</v>
      </c>
      <c r="AA1611" s="57">
        <f t="shared" si="230"/>
        <v>74229.644943820225</v>
      </c>
      <c r="AB1611" s="59">
        <f t="shared" si="231"/>
        <v>1.6</v>
      </c>
      <c r="AC1611" s="61">
        <f t="shared" si="232"/>
        <v>406.4</v>
      </c>
    </row>
    <row r="1612" spans="4:29">
      <c r="D1612" s="12">
        <v>1606</v>
      </c>
      <c r="E1612" s="36" t="s">
        <v>68</v>
      </c>
      <c r="F1612" s="16" t="s">
        <v>12</v>
      </c>
      <c r="G1612" s="14" t="s">
        <v>30</v>
      </c>
      <c r="H1612" s="13" t="s">
        <v>90</v>
      </c>
      <c r="I1612" s="13" t="s">
        <v>54</v>
      </c>
      <c r="J1612" s="13" t="s">
        <v>92</v>
      </c>
      <c r="K1612" s="13" t="s">
        <v>43</v>
      </c>
      <c r="L1612" s="14">
        <v>18</v>
      </c>
      <c r="M1612" s="14" t="s">
        <v>66</v>
      </c>
      <c r="N1612" s="31">
        <v>1000000</v>
      </c>
      <c r="O1612" s="14" t="s">
        <v>2</v>
      </c>
      <c r="P1612" s="14" t="s">
        <v>47</v>
      </c>
      <c r="Q1612" s="31">
        <v>4000</v>
      </c>
      <c r="R1612" s="31">
        <v>1152</v>
      </c>
      <c r="S1612" s="30">
        <v>0.10549642400000001</v>
      </c>
      <c r="T1612" s="66">
        <f t="shared" si="225"/>
        <v>1.8989356320000002</v>
      </c>
      <c r="U1612" s="66">
        <f t="shared" si="226"/>
        <v>9.9110614032090604E-3</v>
      </c>
      <c r="V1612" s="38">
        <f t="shared" si="227"/>
        <v>0.24709866996515711</v>
      </c>
      <c r="W1612" s="54">
        <v>2.3422468799999998</v>
      </c>
      <c r="X1612" s="71" t="str">
        <f t="shared" si="233"/>
        <v>Q1 2025</v>
      </c>
      <c r="Y1612" s="21">
        <f t="shared" si="228"/>
        <v>2560</v>
      </c>
      <c r="Z1612" s="21">
        <f t="shared" si="229"/>
        <v>1600</v>
      </c>
      <c r="AA1612" s="57">
        <f t="shared" si="230"/>
        <v>93946.894382022467</v>
      </c>
      <c r="AB1612" s="59">
        <f t="shared" si="231"/>
        <v>1.6</v>
      </c>
      <c r="AC1612" s="61">
        <f t="shared" si="232"/>
        <v>457.2</v>
      </c>
    </row>
    <row r="1613" spans="4:29">
      <c r="D1613" s="12">
        <v>1607</v>
      </c>
      <c r="E1613" s="36" t="s">
        <v>68</v>
      </c>
      <c r="F1613" s="16" t="s">
        <v>12</v>
      </c>
      <c r="G1613" s="14" t="s">
        <v>30</v>
      </c>
      <c r="H1613" s="13" t="s">
        <v>90</v>
      </c>
      <c r="I1613" s="13" t="s">
        <v>54</v>
      </c>
      <c r="J1613" s="13" t="s">
        <v>169</v>
      </c>
      <c r="K1613" s="13" t="s">
        <v>43</v>
      </c>
      <c r="L1613" s="14">
        <v>17</v>
      </c>
      <c r="M1613" s="14" t="s">
        <v>66</v>
      </c>
      <c r="N1613" s="31">
        <v>1000000</v>
      </c>
      <c r="O1613" s="14" t="s">
        <v>2</v>
      </c>
      <c r="P1613" s="14" t="s">
        <v>47</v>
      </c>
      <c r="Q1613" s="31">
        <v>4000</v>
      </c>
      <c r="R1613" s="31">
        <v>1152</v>
      </c>
      <c r="S1613" s="30">
        <v>0.10549642400000001</v>
      </c>
      <c r="T1613" s="66">
        <f t="shared" si="225"/>
        <v>1.7934392080000001</v>
      </c>
      <c r="U1613" s="66">
        <f t="shared" si="226"/>
        <v>8.8404220540969688E-3</v>
      </c>
      <c r="V1613" s="38">
        <f t="shared" si="227"/>
        <v>0.24709866996515711</v>
      </c>
      <c r="W1613" s="54">
        <v>2.3422468799999998</v>
      </c>
      <c r="X1613" s="71" t="str">
        <f t="shared" si="233"/>
        <v>Q1 2025</v>
      </c>
      <c r="Y1613" s="21">
        <f t="shared" si="228"/>
        <v>2560</v>
      </c>
      <c r="Z1613" s="21">
        <f t="shared" si="229"/>
        <v>1600</v>
      </c>
      <c r="AA1613" s="57">
        <f t="shared" si="230"/>
        <v>83798.310112359526</v>
      </c>
      <c r="AB1613" s="59">
        <f t="shared" si="231"/>
        <v>1.6</v>
      </c>
      <c r="AC1613" s="61">
        <f t="shared" si="232"/>
        <v>431.79999999999995</v>
      </c>
    </row>
    <row r="1614" spans="4:29">
      <c r="D1614" s="12">
        <v>1608</v>
      </c>
      <c r="E1614" s="36" t="s">
        <v>68</v>
      </c>
      <c r="F1614" s="16" t="s">
        <v>12</v>
      </c>
      <c r="G1614" s="14" t="s">
        <v>30</v>
      </c>
      <c r="H1614" s="13" t="s">
        <v>90</v>
      </c>
      <c r="I1614" s="13" t="s">
        <v>54</v>
      </c>
      <c r="J1614" s="13" t="s">
        <v>170</v>
      </c>
      <c r="K1614" s="13" t="s">
        <v>43</v>
      </c>
      <c r="L1614" s="14">
        <v>14</v>
      </c>
      <c r="M1614" s="14" t="s">
        <v>66</v>
      </c>
      <c r="N1614" s="31">
        <v>1000000</v>
      </c>
      <c r="O1614" s="14" t="s">
        <v>2</v>
      </c>
      <c r="P1614" s="14" t="s">
        <v>47</v>
      </c>
      <c r="Q1614" s="31">
        <v>4000</v>
      </c>
      <c r="R1614" s="31">
        <v>1152</v>
      </c>
      <c r="S1614" s="30">
        <v>0.10549642400000001</v>
      </c>
      <c r="T1614" s="66">
        <f t="shared" si="225"/>
        <v>1.476949936</v>
      </c>
      <c r="U1614" s="66">
        <f t="shared" si="226"/>
        <v>5.995580355027702E-3</v>
      </c>
      <c r="V1614" s="38">
        <f t="shared" si="227"/>
        <v>0.24709866996515711</v>
      </c>
      <c r="W1614" s="54">
        <v>2.3422468799999998</v>
      </c>
      <c r="X1614" s="71" t="str">
        <f t="shared" si="233"/>
        <v>Q1 2025</v>
      </c>
      <c r="Y1614" s="21">
        <f t="shared" si="228"/>
        <v>2560</v>
      </c>
      <c r="Z1614" s="21">
        <f t="shared" si="229"/>
        <v>1600</v>
      </c>
      <c r="AA1614" s="57">
        <f t="shared" si="230"/>
        <v>56832.071910112347</v>
      </c>
      <c r="AB1614" s="59">
        <f t="shared" si="231"/>
        <v>1.6</v>
      </c>
      <c r="AC1614" s="61">
        <f t="shared" si="232"/>
        <v>355.59999999999997</v>
      </c>
    </row>
    <row r="1615" spans="4:29">
      <c r="D1615" s="12">
        <v>1609</v>
      </c>
      <c r="E1615" s="36" t="s">
        <v>68</v>
      </c>
      <c r="F1615" s="16" t="s">
        <v>12</v>
      </c>
      <c r="G1615" s="14" t="s">
        <v>30</v>
      </c>
      <c r="H1615" s="13" t="s">
        <v>90</v>
      </c>
      <c r="I1615" s="13" t="s">
        <v>109</v>
      </c>
      <c r="J1615" s="13" t="s">
        <v>127</v>
      </c>
      <c r="K1615" s="13" t="s">
        <v>43</v>
      </c>
      <c r="L1615" s="14">
        <v>16.2</v>
      </c>
      <c r="M1615" s="14" t="s">
        <v>66</v>
      </c>
      <c r="N1615" s="31">
        <v>1000000</v>
      </c>
      <c r="O1615" s="14" t="s">
        <v>2</v>
      </c>
      <c r="P1615" s="14" t="s">
        <v>47</v>
      </c>
      <c r="Q1615" s="31">
        <v>4000</v>
      </c>
      <c r="R1615" s="31">
        <v>512</v>
      </c>
      <c r="S1615" s="30">
        <v>0.184618741</v>
      </c>
      <c r="T1615" s="66">
        <f t="shared" si="225"/>
        <v>2.9908236042</v>
      </c>
      <c r="U1615" s="66">
        <f t="shared" si="226"/>
        <v>1.4048929462951856E-2</v>
      </c>
      <c r="V1615" s="38">
        <f t="shared" si="227"/>
        <v>0.43242267009677804</v>
      </c>
      <c r="W1615" s="54">
        <v>2.3422468799999998</v>
      </c>
      <c r="X1615" s="71" t="str">
        <f t="shared" si="233"/>
        <v>Q1 2025</v>
      </c>
      <c r="Y1615" s="21">
        <f t="shared" si="228"/>
        <v>2560</v>
      </c>
      <c r="Z1615" s="21">
        <f t="shared" si="229"/>
        <v>1600</v>
      </c>
      <c r="AA1615" s="57">
        <f t="shared" si="230"/>
        <v>76096.984449438183</v>
      </c>
      <c r="AB1615" s="59">
        <f t="shared" si="231"/>
        <v>1.6</v>
      </c>
      <c r="AC1615" s="61">
        <f t="shared" si="232"/>
        <v>411.47999999999996</v>
      </c>
    </row>
    <row r="1616" spans="4:29">
      <c r="D1616" s="12">
        <v>1610</v>
      </c>
      <c r="E1616" s="36" t="s">
        <v>68</v>
      </c>
      <c r="F1616" s="16" t="s">
        <v>12</v>
      </c>
      <c r="G1616" s="14" t="s">
        <v>30</v>
      </c>
      <c r="H1616" s="13" t="s">
        <v>90</v>
      </c>
      <c r="I1616" s="13" t="s">
        <v>109</v>
      </c>
      <c r="J1616" s="13" t="s">
        <v>110</v>
      </c>
      <c r="K1616" s="13" t="s">
        <v>43</v>
      </c>
      <c r="L1616" s="14">
        <v>16.2</v>
      </c>
      <c r="M1616" s="14" t="s">
        <v>64</v>
      </c>
      <c r="N1616" s="31">
        <v>1000000</v>
      </c>
      <c r="O1616" s="14" t="s">
        <v>2</v>
      </c>
      <c r="P1616" s="14" t="s">
        <v>47</v>
      </c>
      <c r="Q1616" s="31">
        <v>4000</v>
      </c>
      <c r="R1616" s="31">
        <v>512</v>
      </c>
      <c r="S1616" s="30">
        <v>0.13187053000000001</v>
      </c>
      <c r="T1616" s="66">
        <f t="shared" si="225"/>
        <v>2.1363025860000002</v>
      </c>
      <c r="U1616" s="66">
        <f t="shared" si="226"/>
        <v>1.0179461736866713E-2</v>
      </c>
      <c r="V1616" s="38">
        <f t="shared" si="227"/>
        <v>0.30887333745644641</v>
      </c>
      <c r="W1616" s="54">
        <v>2.3422468799999998</v>
      </c>
      <c r="X1616" s="71" t="str">
        <f t="shared" si="233"/>
        <v>Q1 2025</v>
      </c>
      <c r="Y1616" s="21">
        <f t="shared" si="228"/>
        <v>3456</v>
      </c>
      <c r="Z1616" s="21">
        <f t="shared" si="229"/>
        <v>2234</v>
      </c>
      <c r="AA1616" s="57">
        <f t="shared" si="230"/>
        <v>77192.847688309979</v>
      </c>
      <c r="AB1616" s="59">
        <f t="shared" si="231"/>
        <v>1.5470008952551477</v>
      </c>
      <c r="AC1616" s="61">
        <f t="shared" si="232"/>
        <v>411.47999999999996</v>
      </c>
    </row>
    <row r="1617" spans="4:29">
      <c r="D1617" s="12">
        <v>1611</v>
      </c>
      <c r="E1617" s="36" t="s">
        <v>68</v>
      </c>
      <c r="F1617" s="16" t="s">
        <v>12</v>
      </c>
      <c r="G1617" s="14" t="s">
        <v>30</v>
      </c>
      <c r="H1617" s="13" t="s">
        <v>90</v>
      </c>
      <c r="I1617" s="13" t="s">
        <v>109</v>
      </c>
      <c r="J1617" s="13" t="s">
        <v>212</v>
      </c>
      <c r="K1617" s="13" t="s">
        <v>43</v>
      </c>
      <c r="L1617" s="14">
        <v>18</v>
      </c>
      <c r="M1617" s="14" t="s">
        <v>66</v>
      </c>
      <c r="N1617" s="31">
        <v>1000000</v>
      </c>
      <c r="O1617" s="14" t="s">
        <v>2</v>
      </c>
      <c r="P1617" s="14" t="s">
        <v>47</v>
      </c>
      <c r="Q1617" s="31">
        <v>9216</v>
      </c>
      <c r="R1617" s="31">
        <v>2304</v>
      </c>
      <c r="S1617" s="30">
        <v>0.24306375999999999</v>
      </c>
      <c r="T1617" s="66">
        <f t="shared" si="225"/>
        <v>4.3751476799999995</v>
      </c>
      <c r="U1617" s="66">
        <f t="shared" si="226"/>
        <v>2.2835085388817258E-2</v>
      </c>
      <c r="V1617" s="38">
        <f t="shared" si="227"/>
        <v>0.56931533350106878</v>
      </c>
      <c r="W1617" s="54">
        <v>2.3422468799999998</v>
      </c>
      <c r="X1617" s="71" t="str">
        <f t="shared" si="233"/>
        <v>Q1 2025</v>
      </c>
      <c r="Y1617" s="21">
        <f t="shared" si="228"/>
        <v>2560</v>
      </c>
      <c r="Z1617" s="21">
        <f t="shared" si="229"/>
        <v>1600</v>
      </c>
      <c r="AA1617" s="57">
        <f t="shared" si="230"/>
        <v>93946.894382022467</v>
      </c>
      <c r="AB1617" s="59">
        <f t="shared" si="231"/>
        <v>1.6</v>
      </c>
      <c r="AC1617" s="61">
        <f t="shared" si="232"/>
        <v>457.2</v>
      </c>
    </row>
    <row r="1618" spans="4:29">
      <c r="D1618" s="12">
        <v>1612</v>
      </c>
      <c r="E1618" s="36" t="s">
        <v>68</v>
      </c>
      <c r="F1618" s="16" t="s">
        <v>12</v>
      </c>
      <c r="G1618" s="14" t="s">
        <v>30</v>
      </c>
      <c r="H1618" s="13" t="s">
        <v>90</v>
      </c>
      <c r="I1618" s="13" t="s">
        <v>135</v>
      </c>
      <c r="J1618" s="13" t="s">
        <v>136</v>
      </c>
      <c r="K1618" s="13"/>
      <c r="L1618" s="14">
        <v>16.2</v>
      </c>
      <c r="M1618" s="14" t="s">
        <v>66</v>
      </c>
      <c r="N1618" s="31">
        <v>1000000</v>
      </c>
      <c r="O1618" s="14" t="s">
        <v>2</v>
      </c>
      <c r="P1618" s="14" t="s">
        <v>47</v>
      </c>
      <c r="Q1618" s="31">
        <v>4000</v>
      </c>
      <c r="R1618" s="31">
        <v>512</v>
      </c>
      <c r="S1618" s="30">
        <v>0.42198569400000002</v>
      </c>
      <c r="T1618" s="66">
        <f t="shared" si="225"/>
        <v>6.8361682428000003</v>
      </c>
      <c r="U1618" s="66">
        <f t="shared" si="226"/>
        <v>3.211183879420338E-2</v>
      </c>
      <c r="V1618" s="38">
        <f t="shared" si="227"/>
        <v>0.98839467517613466</v>
      </c>
      <c r="W1618" s="54">
        <v>2.3422468799999998</v>
      </c>
      <c r="X1618" s="71" t="str">
        <f t="shared" si="233"/>
        <v>Q1 2025</v>
      </c>
      <c r="Y1618" s="21">
        <f t="shared" si="228"/>
        <v>2560</v>
      </c>
      <c r="Z1618" s="21">
        <f t="shared" si="229"/>
        <v>1600</v>
      </c>
      <c r="AA1618" s="57">
        <f t="shared" si="230"/>
        <v>76096.984449438183</v>
      </c>
      <c r="AB1618" s="59">
        <f t="shared" si="231"/>
        <v>1.6</v>
      </c>
      <c r="AC1618" s="61">
        <f t="shared" si="232"/>
        <v>411.47999999999996</v>
      </c>
    </row>
    <row r="1619" spans="4:29">
      <c r="D1619" s="12">
        <v>1613</v>
      </c>
      <c r="E1619" s="36" t="s">
        <v>68</v>
      </c>
      <c r="F1619" s="16" t="s">
        <v>12</v>
      </c>
      <c r="G1619" s="14" t="s">
        <v>30</v>
      </c>
      <c r="H1619" s="13" t="s">
        <v>90</v>
      </c>
      <c r="I1619" s="13" t="s">
        <v>135</v>
      </c>
      <c r="J1619" s="13" t="s">
        <v>171</v>
      </c>
      <c r="K1619" s="13" t="s">
        <v>98</v>
      </c>
      <c r="L1619" s="14">
        <v>16</v>
      </c>
      <c r="M1619" s="14" t="s">
        <v>172</v>
      </c>
      <c r="N1619" s="31">
        <v>1000000</v>
      </c>
      <c r="O1619" s="14" t="s">
        <v>2</v>
      </c>
      <c r="P1619" s="14" t="s">
        <v>47</v>
      </c>
      <c r="Q1619" s="31">
        <v>4000</v>
      </c>
      <c r="R1619" s="31">
        <v>1000</v>
      </c>
      <c r="S1619" s="30">
        <v>0.13187053000000001</v>
      </c>
      <c r="T1619" s="66">
        <f t="shared" si="225"/>
        <v>2.1099284800000002</v>
      </c>
      <c r="U1619" s="66">
        <f t="shared" si="226"/>
        <v>9.7887026204533933E-3</v>
      </c>
      <c r="V1619" s="38">
        <f t="shared" si="227"/>
        <v>0.30887333745644641</v>
      </c>
      <c r="W1619" s="54">
        <v>2.3422468799999998</v>
      </c>
      <c r="X1619" s="71" t="str">
        <f t="shared" si="233"/>
        <v>Q1 2025</v>
      </c>
      <c r="Y1619" s="21">
        <f t="shared" si="228"/>
        <v>3200</v>
      </c>
      <c r="Z1619" s="21">
        <f t="shared" si="229"/>
        <v>2000</v>
      </c>
      <c r="AA1619" s="57">
        <f t="shared" si="230"/>
        <v>74229.644943820225</v>
      </c>
      <c r="AB1619" s="59">
        <f t="shared" si="231"/>
        <v>1.6</v>
      </c>
      <c r="AC1619" s="61">
        <f t="shared" si="232"/>
        <v>406.4</v>
      </c>
    </row>
    <row r="1620" spans="4:29">
      <c r="D1620" s="12">
        <v>1614</v>
      </c>
      <c r="E1620" s="36" t="s">
        <v>68</v>
      </c>
      <c r="F1620" s="16" t="s">
        <v>12</v>
      </c>
      <c r="G1620" s="14" t="s">
        <v>30</v>
      </c>
      <c r="H1620" s="13" t="s">
        <v>90</v>
      </c>
      <c r="I1620" s="13" t="s">
        <v>135</v>
      </c>
      <c r="J1620" s="13" t="s">
        <v>171</v>
      </c>
      <c r="K1620" s="13" t="s">
        <v>98</v>
      </c>
      <c r="L1620" s="14">
        <v>14.5</v>
      </c>
      <c r="M1620" s="14" t="s">
        <v>173</v>
      </c>
      <c r="N1620" s="31">
        <v>1000000</v>
      </c>
      <c r="O1620" s="14" t="s">
        <v>2</v>
      </c>
      <c r="P1620" s="14" t="s">
        <v>47</v>
      </c>
      <c r="Q1620" s="31">
        <v>4000</v>
      </c>
      <c r="R1620" s="31">
        <v>1000</v>
      </c>
      <c r="S1620" s="30">
        <v>0.23736695299999999</v>
      </c>
      <c r="T1620" s="66">
        <f t="shared" si="225"/>
        <v>3.4418208185000001</v>
      </c>
      <c r="U1620" s="66">
        <f t="shared" si="226"/>
        <v>1.4470837855874228E-2</v>
      </c>
      <c r="V1620" s="38">
        <f t="shared" si="227"/>
        <v>0.55597200507935662</v>
      </c>
      <c r="W1620" s="54">
        <v>2.3422468799999998</v>
      </c>
      <c r="X1620" s="71" t="str">
        <f t="shared" si="233"/>
        <v>Q1 2025</v>
      </c>
      <c r="Y1620" s="21">
        <f t="shared" si="228"/>
        <v>3072</v>
      </c>
      <c r="Z1620" s="21">
        <f t="shared" si="229"/>
        <v>1920</v>
      </c>
      <c r="AA1620" s="57">
        <f t="shared" si="230"/>
        <v>60963.995505617953</v>
      </c>
      <c r="AB1620" s="59">
        <f t="shared" si="231"/>
        <v>1.6</v>
      </c>
      <c r="AC1620" s="61">
        <f t="shared" si="232"/>
        <v>368.29999999999995</v>
      </c>
    </row>
    <row r="1621" spans="4:29">
      <c r="D1621" s="12">
        <v>1615</v>
      </c>
      <c r="E1621" s="36" t="s">
        <v>68</v>
      </c>
      <c r="F1621" s="16" t="s">
        <v>12</v>
      </c>
      <c r="G1621" s="14" t="s">
        <v>30</v>
      </c>
      <c r="H1621" s="13" t="s">
        <v>90</v>
      </c>
      <c r="I1621" s="13" t="s">
        <v>135</v>
      </c>
      <c r="J1621" s="13" t="s">
        <v>207</v>
      </c>
      <c r="K1621" s="13" t="s">
        <v>98</v>
      </c>
      <c r="L1621" s="14">
        <v>16</v>
      </c>
      <c r="M1621" s="14" t="s">
        <v>172</v>
      </c>
      <c r="N1621" s="31">
        <v>1000000</v>
      </c>
      <c r="O1621" s="14" t="s">
        <v>2</v>
      </c>
      <c r="P1621" s="14" t="s">
        <v>47</v>
      </c>
      <c r="Q1621" s="31">
        <v>6144</v>
      </c>
      <c r="R1621" s="31">
        <v>1536</v>
      </c>
      <c r="S1621" s="30">
        <v>0.28357438699999998</v>
      </c>
      <c r="T1621" s="66">
        <f t="shared" si="225"/>
        <v>4.5371901919999997</v>
      </c>
      <c r="U1621" s="66">
        <f t="shared" si="226"/>
        <v>2.1049626062171468E-2</v>
      </c>
      <c r="V1621" s="38">
        <f t="shared" si="227"/>
        <v>0.66420122319866248</v>
      </c>
      <c r="W1621" s="54">
        <v>2.3422468799999998</v>
      </c>
      <c r="X1621" s="71" t="str">
        <f t="shared" si="233"/>
        <v>Q1 2025</v>
      </c>
      <c r="Y1621" s="21">
        <f t="shared" si="228"/>
        <v>3200</v>
      </c>
      <c r="Z1621" s="21">
        <f t="shared" si="229"/>
        <v>2000</v>
      </c>
      <c r="AA1621" s="57">
        <f t="shared" si="230"/>
        <v>74229.644943820225</v>
      </c>
      <c r="AB1621" s="59">
        <f t="shared" si="231"/>
        <v>1.6</v>
      </c>
      <c r="AC1621" s="61">
        <f t="shared" si="232"/>
        <v>406.4</v>
      </c>
    </row>
    <row r="1622" spans="4:29">
      <c r="D1622" s="12">
        <v>1616</v>
      </c>
      <c r="E1622" s="36" t="s">
        <v>68</v>
      </c>
      <c r="F1622" s="16" t="s">
        <v>12</v>
      </c>
      <c r="G1622" s="14" t="s">
        <v>30</v>
      </c>
      <c r="H1622" s="13" t="s">
        <v>90</v>
      </c>
      <c r="I1622" s="13" t="s">
        <v>141</v>
      </c>
      <c r="J1622" s="13" t="s">
        <v>214</v>
      </c>
      <c r="K1622" s="13" t="s">
        <v>95</v>
      </c>
      <c r="L1622" s="14">
        <v>15.6</v>
      </c>
      <c r="M1622" s="14" t="s">
        <v>15</v>
      </c>
      <c r="N1622" s="31">
        <v>1000000</v>
      </c>
      <c r="O1622" s="14" t="s">
        <v>2</v>
      </c>
      <c r="P1622" s="14" t="s">
        <v>47</v>
      </c>
      <c r="Q1622" s="31">
        <v>10000</v>
      </c>
      <c r="R1622" s="31">
        <v>1152</v>
      </c>
      <c r="S1622" s="30">
        <v>0.263741059</v>
      </c>
      <c r="T1622" s="66">
        <f t="shared" si="225"/>
        <v>4.1143605204</v>
      </c>
      <c r="U1622" s="66">
        <f t="shared" si="226"/>
        <v>1.7694038457026152E-2</v>
      </c>
      <c r="V1622" s="38">
        <f t="shared" si="227"/>
        <v>0.61774667257064586</v>
      </c>
      <c r="W1622" s="54">
        <v>2.3422468799999998</v>
      </c>
      <c r="X1622" s="71" t="str">
        <f t="shared" si="233"/>
        <v>Q1 2025</v>
      </c>
      <c r="Y1622" s="21">
        <f t="shared" si="228"/>
        <v>3840</v>
      </c>
      <c r="Z1622" s="21">
        <f t="shared" si="229"/>
        <v>2160</v>
      </c>
      <c r="AA1622" s="57">
        <f t="shared" si="230"/>
        <v>67088.676007121641</v>
      </c>
      <c r="AB1622" s="59">
        <f t="shared" si="231"/>
        <v>1.7777777777777777</v>
      </c>
      <c r="AC1622" s="61">
        <f t="shared" si="232"/>
        <v>396.23999999999995</v>
      </c>
    </row>
    <row r="1623" spans="4:29">
      <c r="D1623" s="12">
        <v>1617</v>
      </c>
      <c r="E1623" s="36" t="s">
        <v>68</v>
      </c>
      <c r="F1623" s="16" t="s">
        <v>12</v>
      </c>
      <c r="G1623" s="14" t="s">
        <v>30</v>
      </c>
      <c r="H1623" s="13" t="s">
        <v>90</v>
      </c>
      <c r="I1623" s="13" t="s">
        <v>184</v>
      </c>
      <c r="J1623" s="13" t="s">
        <v>185</v>
      </c>
      <c r="K1623" s="13" t="s">
        <v>95</v>
      </c>
      <c r="L1623" s="14">
        <v>16</v>
      </c>
      <c r="M1623" s="14" t="s">
        <v>186</v>
      </c>
      <c r="N1623" s="31">
        <v>1000000</v>
      </c>
      <c r="O1623" s="14" t="s">
        <v>2</v>
      </c>
      <c r="P1623" s="14" t="s">
        <v>47</v>
      </c>
      <c r="Q1623" s="31">
        <v>10000</v>
      </c>
      <c r="R1623" s="31">
        <v>2596</v>
      </c>
      <c r="S1623" s="30">
        <v>0.46154685299999998</v>
      </c>
      <c r="T1623" s="66">
        <f t="shared" si="225"/>
        <v>7.3847496479999997</v>
      </c>
      <c r="U1623" s="66">
        <f t="shared" si="226"/>
        <v>3.426045902312759E-2</v>
      </c>
      <c r="V1623" s="38">
        <f t="shared" si="227"/>
        <v>1.0810566764130685</v>
      </c>
      <c r="W1623" s="54">
        <v>2.3422468799999998</v>
      </c>
      <c r="X1623" s="71" t="str">
        <f t="shared" si="233"/>
        <v>Q1 2025</v>
      </c>
      <c r="Y1623" s="21">
        <f t="shared" si="228"/>
        <v>3840</v>
      </c>
      <c r="Z1623" s="21">
        <f t="shared" si="229"/>
        <v>2400</v>
      </c>
      <c r="AA1623" s="57">
        <f t="shared" si="230"/>
        <v>74229.644943820225</v>
      </c>
      <c r="AB1623" s="59">
        <f t="shared" si="231"/>
        <v>1.6</v>
      </c>
      <c r="AC1623" s="61">
        <f t="shared" si="232"/>
        <v>406.4</v>
      </c>
    </row>
    <row r="1624" spans="4:29">
      <c r="D1624" s="12">
        <v>1618</v>
      </c>
      <c r="E1624" s="36" t="s">
        <v>68</v>
      </c>
      <c r="F1624" s="16" t="s">
        <v>12</v>
      </c>
      <c r="G1624" s="14" t="s">
        <v>30</v>
      </c>
      <c r="H1624" s="13" t="s">
        <v>90</v>
      </c>
      <c r="I1624" s="13" t="s">
        <v>184</v>
      </c>
      <c r="J1624" s="13" t="s">
        <v>213</v>
      </c>
      <c r="K1624" s="13" t="s">
        <v>95</v>
      </c>
      <c r="L1624" s="14">
        <v>18</v>
      </c>
      <c r="M1624" s="14" t="s">
        <v>66</v>
      </c>
      <c r="N1624" s="31">
        <v>1000000</v>
      </c>
      <c r="O1624" s="14" t="s">
        <v>2</v>
      </c>
      <c r="P1624" s="14" t="s">
        <v>47</v>
      </c>
      <c r="Q1624" s="31">
        <v>8000</v>
      </c>
      <c r="R1624" s="31">
        <v>2000</v>
      </c>
      <c r="S1624" s="30">
        <v>0.10549642400000001</v>
      </c>
      <c r="T1624" s="66">
        <f t="shared" si="225"/>
        <v>1.8989356320000002</v>
      </c>
      <c r="U1624" s="66">
        <f t="shared" si="226"/>
        <v>9.9110614032090604E-3</v>
      </c>
      <c r="V1624" s="38">
        <f t="shared" si="227"/>
        <v>0.24709866996515711</v>
      </c>
      <c r="W1624" s="54">
        <v>2.3422468799999998</v>
      </c>
      <c r="X1624" s="71" t="str">
        <f t="shared" si="233"/>
        <v>Q1 2025</v>
      </c>
      <c r="Y1624" s="21">
        <f t="shared" si="228"/>
        <v>2560</v>
      </c>
      <c r="Z1624" s="21">
        <f t="shared" si="229"/>
        <v>1600</v>
      </c>
      <c r="AA1624" s="57">
        <f t="shared" si="230"/>
        <v>93946.894382022467</v>
      </c>
      <c r="AB1624" s="59">
        <f t="shared" si="231"/>
        <v>1.6</v>
      </c>
      <c r="AC1624" s="61">
        <f t="shared" si="232"/>
        <v>457.2</v>
      </c>
    </row>
    <row r="1625" spans="4:29">
      <c r="D1625" s="12">
        <v>1619</v>
      </c>
      <c r="E1625" s="36" t="s">
        <v>68</v>
      </c>
      <c r="F1625" s="16" t="s">
        <v>12</v>
      </c>
      <c r="G1625" s="14" t="s">
        <v>30</v>
      </c>
      <c r="H1625" s="13" t="s">
        <v>90</v>
      </c>
      <c r="I1625" s="13" t="s">
        <v>195</v>
      </c>
      <c r="J1625" s="13" t="s">
        <v>196</v>
      </c>
      <c r="K1625" s="13" t="s">
        <v>43</v>
      </c>
      <c r="L1625" s="14">
        <v>16.100000000000001</v>
      </c>
      <c r="M1625" s="14" t="s">
        <v>143</v>
      </c>
      <c r="N1625" s="31">
        <v>1000000</v>
      </c>
      <c r="O1625" s="14" t="s">
        <v>2</v>
      </c>
      <c r="P1625" s="14" t="s">
        <v>47</v>
      </c>
      <c r="Q1625" s="31">
        <v>4000</v>
      </c>
      <c r="R1625" s="31">
        <v>1000</v>
      </c>
      <c r="S1625" s="30">
        <v>0.23736695299999999</v>
      </c>
      <c r="T1625" s="66">
        <f t="shared" si="225"/>
        <v>3.8216079433000001</v>
      </c>
      <c r="U1625" s="66">
        <f t="shared" si="226"/>
        <v>1.696180364834882E-2</v>
      </c>
      <c r="V1625" s="38">
        <f t="shared" si="227"/>
        <v>0.55597200507935662</v>
      </c>
      <c r="W1625" s="54">
        <v>2.3422468799999998</v>
      </c>
      <c r="X1625" s="71" t="str">
        <f t="shared" si="233"/>
        <v>Q1 2025</v>
      </c>
      <c r="Y1625" s="21">
        <f t="shared" si="228"/>
        <v>2560</v>
      </c>
      <c r="Z1625" s="21">
        <f t="shared" si="229"/>
        <v>1440</v>
      </c>
      <c r="AA1625" s="57">
        <f t="shared" si="230"/>
        <v>71458.151330563793</v>
      </c>
      <c r="AB1625" s="59">
        <f t="shared" si="231"/>
        <v>1.7777777777777777</v>
      </c>
      <c r="AC1625" s="61">
        <f t="shared" si="232"/>
        <v>408.94</v>
      </c>
    </row>
    <row r="1626" spans="4:29">
      <c r="D1626" s="12">
        <v>1620</v>
      </c>
      <c r="E1626" s="36" t="s">
        <v>68</v>
      </c>
      <c r="F1626" s="16" t="s">
        <v>12</v>
      </c>
      <c r="G1626" s="14" t="s">
        <v>30</v>
      </c>
      <c r="H1626" s="13" t="s">
        <v>90</v>
      </c>
      <c r="I1626" s="13" t="s">
        <v>295</v>
      </c>
      <c r="J1626" s="13" t="s">
        <v>296</v>
      </c>
      <c r="K1626" s="13"/>
      <c r="L1626" s="14">
        <v>16</v>
      </c>
      <c r="M1626" s="14" t="s">
        <v>66</v>
      </c>
      <c r="N1626" s="31">
        <v>1000000</v>
      </c>
      <c r="O1626" s="14" t="s">
        <v>2</v>
      </c>
      <c r="P1626" s="14" t="s">
        <v>47</v>
      </c>
      <c r="Q1626" s="31">
        <v>4000</v>
      </c>
      <c r="R1626" s="31">
        <v>1000</v>
      </c>
      <c r="S1626" s="30">
        <v>2.6374106000000001E-2</v>
      </c>
      <c r="T1626" s="66">
        <f t="shared" si="225"/>
        <v>0.42198569600000002</v>
      </c>
      <c r="U1626" s="66">
        <f t="shared" si="226"/>
        <v>1.9577405240906788E-3</v>
      </c>
      <c r="V1626" s="38">
        <f t="shared" si="227"/>
        <v>6.1774667491289278E-2</v>
      </c>
      <c r="W1626" s="54">
        <v>2.3422468799999998</v>
      </c>
      <c r="X1626" s="71" t="str">
        <f t="shared" si="233"/>
        <v>Q1 2025</v>
      </c>
      <c r="Y1626" s="21">
        <f t="shared" si="228"/>
        <v>2560</v>
      </c>
      <c r="Z1626" s="21">
        <f t="shared" si="229"/>
        <v>1600</v>
      </c>
      <c r="AA1626" s="57">
        <f t="shared" si="230"/>
        <v>74229.644943820225</v>
      </c>
      <c r="AB1626" s="59">
        <f t="shared" si="231"/>
        <v>1.6</v>
      </c>
      <c r="AC1626" s="61">
        <f t="shared" si="232"/>
        <v>406.4</v>
      </c>
    </row>
    <row r="1627" spans="4:29">
      <c r="D1627" s="12">
        <v>1621</v>
      </c>
      <c r="E1627" s="36" t="s">
        <v>68</v>
      </c>
      <c r="F1627" s="16" t="s">
        <v>12</v>
      </c>
      <c r="G1627" s="14" t="s">
        <v>30</v>
      </c>
      <c r="H1627" s="13" t="s">
        <v>5</v>
      </c>
      <c r="I1627" s="13" t="s">
        <v>31</v>
      </c>
      <c r="J1627" s="13" t="s">
        <v>32</v>
      </c>
      <c r="K1627" s="13" t="s">
        <v>33</v>
      </c>
      <c r="L1627" s="14">
        <v>31.5</v>
      </c>
      <c r="M1627" s="14" t="s">
        <v>34</v>
      </c>
      <c r="N1627" s="31">
        <v>1000000</v>
      </c>
      <c r="O1627" s="14" t="s">
        <v>1</v>
      </c>
      <c r="P1627" s="14" t="s">
        <v>35</v>
      </c>
      <c r="Q1627" s="31">
        <v>576</v>
      </c>
      <c r="R1627" s="31">
        <v>576</v>
      </c>
      <c r="S1627" s="30">
        <v>7.5957399999999995E-4</v>
      </c>
      <c r="T1627" s="66">
        <f t="shared" si="225"/>
        <v>2.3926580999999999E-2</v>
      </c>
      <c r="U1627" s="66">
        <f t="shared" si="226"/>
        <v>2.0777401044138442E-4</v>
      </c>
      <c r="V1627" s="38">
        <f t="shared" si="227"/>
        <v>1.7791098316291198E-3</v>
      </c>
      <c r="W1627" s="54">
        <v>2.3422468799999998</v>
      </c>
      <c r="X1627" s="71" t="str">
        <f t="shared" si="233"/>
        <v>Q1 2025</v>
      </c>
      <c r="Y1627" s="21">
        <f t="shared" si="228"/>
        <v>6016</v>
      </c>
      <c r="Z1627" s="21">
        <f t="shared" si="229"/>
        <v>3384</v>
      </c>
      <c r="AA1627" s="57">
        <f t="shared" si="230"/>
        <v>273540.18231454003</v>
      </c>
      <c r="AB1627" s="59">
        <f t="shared" si="231"/>
        <v>1.7777777777777777</v>
      </c>
      <c r="AC1627" s="61">
        <f t="shared" si="232"/>
        <v>800.09999999999991</v>
      </c>
    </row>
    <row r="1628" spans="4:29">
      <c r="D1628" s="12">
        <v>1622</v>
      </c>
      <c r="E1628" s="36" t="s">
        <v>68</v>
      </c>
      <c r="F1628" s="16" t="s">
        <v>12</v>
      </c>
      <c r="G1628" s="14" t="s">
        <v>30</v>
      </c>
      <c r="H1628" s="13" t="s">
        <v>5</v>
      </c>
      <c r="I1628" s="13" t="s">
        <v>41</v>
      </c>
      <c r="J1628" s="13" t="s">
        <v>42</v>
      </c>
      <c r="K1628" s="13" t="s">
        <v>43</v>
      </c>
      <c r="L1628" s="14">
        <v>31.5</v>
      </c>
      <c r="M1628" s="14" t="s">
        <v>15</v>
      </c>
      <c r="N1628" s="31">
        <v>1000000</v>
      </c>
      <c r="O1628" s="14" t="s">
        <v>1</v>
      </c>
      <c r="P1628" s="14" t="s">
        <v>35</v>
      </c>
      <c r="Q1628" s="31">
        <v>5000</v>
      </c>
      <c r="R1628" s="31">
        <v>1152</v>
      </c>
      <c r="S1628" s="30">
        <v>9.8902897000000004E-2</v>
      </c>
      <c r="T1628" s="66">
        <f t="shared" si="225"/>
        <v>3.1154412555</v>
      </c>
      <c r="U1628" s="66">
        <f t="shared" si="226"/>
        <v>2.7053916476816174E-2</v>
      </c>
      <c r="V1628" s="38">
        <f t="shared" si="227"/>
        <v>0.23165500192121136</v>
      </c>
      <c r="W1628" s="54">
        <v>2.3422468799999998</v>
      </c>
      <c r="X1628" s="71" t="str">
        <f t="shared" si="233"/>
        <v>Q1 2025</v>
      </c>
      <c r="Y1628" s="21">
        <f t="shared" si="228"/>
        <v>3840</v>
      </c>
      <c r="Z1628" s="21">
        <f t="shared" si="229"/>
        <v>2160</v>
      </c>
      <c r="AA1628" s="57">
        <f t="shared" si="230"/>
        <v>273540.18231454003</v>
      </c>
      <c r="AB1628" s="59">
        <f t="shared" si="231"/>
        <v>1.7777777777777777</v>
      </c>
      <c r="AC1628" s="61">
        <f t="shared" si="232"/>
        <v>800.09999999999991</v>
      </c>
    </row>
    <row r="1629" spans="4:29">
      <c r="D1629" s="12">
        <v>1623</v>
      </c>
      <c r="E1629" s="36" t="s">
        <v>68</v>
      </c>
      <c r="F1629" s="16" t="s">
        <v>12</v>
      </c>
      <c r="G1629" s="14" t="s">
        <v>30</v>
      </c>
      <c r="H1629" s="13" t="s">
        <v>5</v>
      </c>
      <c r="I1629" s="13" t="s">
        <v>41</v>
      </c>
      <c r="J1629" s="13" t="s">
        <v>44</v>
      </c>
      <c r="K1629" s="13" t="s">
        <v>43</v>
      </c>
      <c r="L1629" s="14">
        <v>31.5</v>
      </c>
      <c r="M1629" s="14" t="s">
        <v>15</v>
      </c>
      <c r="N1629" s="31">
        <v>1000000</v>
      </c>
      <c r="O1629" s="14" t="s">
        <v>1</v>
      </c>
      <c r="P1629" s="14" t="s">
        <v>35</v>
      </c>
      <c r="Q1629" s="31">
        <v>4608</v>
      </c>
      <c r="R1629" s="31">
        <v>576</v>
      </c>
      <c r="S1629" s="30">
        <v>9.114891E-2</v>
      </c>
      <c r="T1629" s="66">
        <f t="shared" si="225"/>
        <v>2.8711906649999999</v>
      </c>
      <c r="U1629" s="66">
        <f t="shared" si="226"/>
        <v>2.4932889459171603E-2</v>
      </c>
      <c r="V1629" s="38">
        <f t="shared" si="227"/>
        <v>0.21349325006290079</v>
      </c>
      <c r="W1629" s="54">
        <v>2.3422468799999998</v>
      </c>
      <c r="X1629" s="71" t="str">
        <f t="shared" si="233"/>
        <v>Q1 2025</v>
      </c>
      <c r="Y1629" s="21">
        <f t="shared" si="228"/>
        <v>3840</v>
      </c>
      <c r="Z1629" s="21">
        <f t="shared" si="229"/>
        <v>2160</v>
      </c>
      <c r="AA1629" s="57">
        <f t="shared" si="230"/>
        <v>273540.18231454003</v>
      </c>
      <c r="AB1629" s="59">
        <f t="shared" si="231"/>
        <v>1.7777777777777777</v>
      </c>
      <c r="AC1629" s="61">
        <f t="shared" si="232"/>
        <v>800.09999999999991</v>
      </c>
    </row>
    <row r="1630" spans="4:29">
      <c r="D1630" s="12">
        <v>1624</v>
      </c>
      <c r="E1630" s="36" t="s">
        <v>68</v>
      </c>
      <c r="F1630" s="16" t="s">
        <v>12</v>
      </c>
      <c r="G1630" s="14" t="s">
        <v>30</v>
      </c>
      <c r="H1630" s="13" t="s">
        <v>5</v>
      </c>
      <c r="I1630" s="13" t="s">
        <v>41</v>
      </c>
      <c r="J1630" s="13" t="s">
        <v>113</v>
      </c>
      <c r="K1630" s="13" t="s">
        <v>43</v>
      </c>
      <c r="L1630" s="14">
        <v>31.5</v>
      </c>
      <c r="M1630" s="14" t="s">
        <v>15</v>
      </c>
      <c r="N1630" s="31">
        <v>1000000</v>
      </c>
      <c r="O1630" s="14" t="s">
        <v>1</v>
      </c>
      <c r="P1630" s="14" t="s">
        <v>35</v>
      </c>
      <c r="Q1630" s="31">
        <v>4608</v>
      </c>
      <c r="R1630" s="31">
        <v>576</v>
      </c>
      <c r="S1630" s="30">
        <v>0.12153187999999999</v>
      </c>
      <c r="T1630" s="66">
        <f t="shared" si="225"/>
        <v>3.8282542199999998</v>
      </c>
      <c r="U1630" s="66">
        <f t="shared" si="226"/>
        <v>3.32438526122288E-2</v>
      </c>
      <c r="V1630" s="38">
        <f t="shared" si="227"/>
        <v>0.28465766675053439</v>
      </c>
      <c r="W1630" s="54">
        <v>2.3422468799999998</v>
      </c>
      <c r="X1630" s="71" t="str">
        <f t="shared" si="233"/>
        <v>Q1 2025</v>
      </c>
      <c r="Y1630" s="21">
        <f t="shared" si="228"/>
        <v>3840</v>
      </c>
      <c r="Z1630" s="21">
        <f t="shared" si="229"/>
        <v>2160</v>
      </c>
      <c r="AA1630" s="57">
        <f t="shared" si="230"/>
        <v>273540.18231454003</v>
      </c>
      <c r="AB1630" s="59">
        <f t="shared" si="231"/>
        <v>1.7777777777777777</v>
      </c>
      <c r="AC1630" s="61">
        <f t="shared" si="232"/>
        <v>800.09999999999991</v>
      </c>
    </row>
    <row r="1631" spans="4:29">
      <c r="D1631" s="12">
        <v>1625</v>
      </c>
      <c r="E1631" s="36" t="s">
        <v>68</v>
      </c>
      <c r="F1631" s="16" t="s">
        <v>12</v>
      </c>
      <c r="G1631" s="14" t="s">
        <v>30</v>
      </c>
      <c r="H1631" s="13" t="s">
        <v>5</v>
      </c>
      <c r="I1631" s="13" t="s">
        <v>41</v>
      </c>
      <c r="J1631" s="13" t="s">
        <v>116</v>
      </c>
      <c r="K1631" s="13" t="s">
        <v>43</v>
      </c>
      <c r="L1631" s="14">
        <v>27</v>
      </c>
      <c r="M1631" s="14" t="s">
        <v>117</v>
      </c>
      <c r="N1631" s="31">
        <v>1000000</v>
      </c>
      <c r="O1631" s="14" t="s">
        <v>1</v>
      </c>
      <c r="P1631" s="14" t="s">
        <v>35</v>
      </c>
      <c r="Q1631" s="31">
        <v>2304</v>
      </c>
      <c r="R1631" s="31">
        <v>576</v>
      </c>
      <c r="S1631" s="30">
        <v>4.5574455E-2</v>
      </c>
      <c r="T1631" s="66">
        <f t="shared" si="225"/>
        <v>1.230510285</v>
      </c>
      <c r="U1631" s="66">
        <f t="shared" si="226"/>
        <v>7.6348002629105377E-3</v>
      </c>
      <c r="V1631" s="38">
        <f t="shared" si="227"/>
        <v>0.1067466250314504</v>
      </c>
      <c r="W1631" s="54">
        <v>2.3422468799999998</v>
      </c>
      <c r="X1631" s="71" t="str">
        <f t="shared" si="233"/>
        <v>Q1 2025</v>
      </c>
      <c r="Y1631" s="21">
        <f t="shared" si="228"/>
        <v>3440</v>
      </c>
      <c r="Z1631" s="21">
        <f t="shared" si="229"/>
        <v>1440</v>
      </c>
      <c r="AA1631" s="57">
        <f t="shared" si="230"/>
        <v>167523.67664979291</v>
      </c>
      <c r="AB1631" s="59">
        <f t="shared" si="231"/>
        <v>2.3888888888888888</v>
      </c>
      <c r="AC1631" s="61">
        <f t="shared" si="232"/>
        <v>685.8</v>
      </c>
    </row>
    <row r="1632" spans="4:29">
      <c r="D1632" s="12">
        <v>1626</v>
      </c>
      <c r="E1632" s="36" t="s">
        <v>68</v>
      </c>
      <c r="F1632" s="16" t="s">
        <v>12</v>
      </c>
      <c r="G1632" s="14" t="s">
        <v>30</v>
      </c>
      <c r="H1632" s="13" t="s">
        <v>5</v>
      </c>
      <c r="I1632" s="13" t="s">
        <v>54</v>
      </c>
      <c r="J1632" s="13" t="s">
        <v>55</v>
      </c>
      <c r="K1632" s="13" t="s">
        <v>43</v>
      </c>
      <c r="L1632" s="14">
        <v>31.5</v>
      </c>
      <c r="M1632" s="14" t="s">
        <v>15</v>
      </c>
      <c r="N1632" s="31">
        <v>1000000</v>
      </c>
      <c r="O1632" s="14" t="s">
        <v>1</v>
      </c>
      <c r="P1632" s="14" t="s">
        <v>35</v>
      </c>
      <c r="Q1632" s="31">
        <v>2304</v>
      </c>
      <c r="R1632" s="31">
        <v>1152</v>
      </c>
      <c r="S1632" s="30">
        <v>4.5574455E-2</v>
      </c>
      <c r="T1632" s="66">
        <f t="shared" si="225"/>
        <v>1.4355953324999999</v>
      </c>
      <c r="U1632" s="66">
        <f t="shared" si="226"/>
        <v>1.2466444729585802E-2</v>
      </c>
      <c r="V1632" s="38">
        <f t="shared" si="227"/>
        <v>0.1067466250314504</v>
      </c>
      <c r="W1632" s="54">
        <v>2.3422468799999998</v>
      </c>
      <c r="X1632" s="71" t="str">
        <f t="shared" si="233"/>
        <v>Q1 2025</v>
      </c>
      <c r="Y1632" s="21">
        <f t="shared" si="228"/>
        <v>3840</v>
      </c>
      <c r="Z1632" s="21">
        <f t="shared" si="229"/>
        <v>2160</v>
      </c>
      <c r="AA1632" s="57">
        <f t="shared" si="230"/>
        <v>273540.18231454003</v>
      </c>
      <c r="AB1632" s="59">
        <f t="shared" si="231"/>
        <v>1.7777777777777777</v>
      </c>
      <c r="AC1632" s="61">
        <f t="shared" si="232"/>
        <v>800.09999999999991</v>
      </c>
    </row>
    <row r="1633" spans="4:29">
      <c r="D1633" s="12">
        <v>1627</v>
      </c>
      <c r="E1633" s="36" t="s">
        <v>68</v>
      </c>
      <c r="F1633" s="16" t="s">
        <v>12</v>
      </c>
      <c r="G1633" s="14" t="s">
        <v>30</v>
      </c>
      <c r="H1633" s="13" t="s">
        <v>5</v>
      </c>
      <c r="I1633" s="13" t="s">
        <v>54</v>
      </c>
      <c r="J1633" s="13" t="s">
        <v>114</v>
      </c>
      <c r="K1633" s="13" t="s">
        <v>43</v>
      </c>
      <c r="L1633" s="14">
        <v>27</v>
      </c>
      <c r="M1633" s="14" t="s">
        <v>15</v>
      </c>
      <c r="N1633" s="31">
        <v>1000000</v>
      </c>
      <c r="O1633" s="14" t="s">
        <v>1</v>
      </c>
      <c r="P1633" s="14" t="s">
        <v>35</v>
      </c>
      <c r="Q1633" s="31">
        <v>2304</v>
      </c>
      <c r="R1633" s="31">
        <v>512</v>
      </c>
      <c r="S1633" s="30">
        <v>4.5574455E-2</v>
      </c>
      <c r="T1633" s="66">
        <f t="shared" si="225"/>
        <v>1.230510285</v>
      </c>
      <c r="U1633" s="66">
        <f t="shared" si="226"/>
        <v>9.1590206176548738E-3</v>
      </c>
      <c r="V1633" s="38">
        <f t="shared" si="227"/>
        <v>0.1067466250314504</v>
      </c>
      <c r="W1633" s="54">
        <v>2.3422468799999998</v>
      </c>
      <c r="X1633" s="71" t="str">
        <f t="shared" si="233"/>
        <v>Q1 2025</v>
      </c>
      <c r="Y1633" s="21">
        <f t="shared" ref="Y1633:Y1696" si="234">1*LEFT(M1633, FIND("x", M1633)-2)</f>
        <v>3840</v>
      </c>
      <c r="Z1633" s="21">
        <f t="shared" ref="Z1633:Z1696" si="235">1*RIGHT(M1633, LEN(M1633)-FIND("x", M1633)-1)</f>
        <v>2160</v>
      </c>
      <c r="AA1633" s="57">
        <f t="shared" ref="AA1633:AA1696" si="236">AC1633^2*AB1633/(1+AB1633^2)</f>
        <v>200968.29721068247</v>
      </c>
      <c r="AB1633" s="59">
        <f t="shared" ref="AB1633:AB1696" si="237">Y1633/Z1633</f>
        <v>1.7777777777777777</v>
      </c>
      <c r="AC1633" s="61">
        <f t="shared" ref="AC1633:AC1696" si="238">L1633*25.4</f>
        <v>685.8</v>
      </c>
    </row>
    <row r="1634" spans="4:29">
      <c r="D1634" s="12">
        <v>1628</v>
      </c>
      <c r="E1634" s="36" t="s">
        <v>68</v>
      </c>
      <c r="F1634" s="16" t="s">
        <v>12</v>
      </c>
      <c r="G1634" s="14" t="s">
        <v>30</v>
      </c>
      <c r="H1634" s="13" t="s">
        <v>5</v>
      </c>
      <c r="I1634" s="13" t="s">
        <v>54</v>
      </c>
      <c r="J1634" s="13" t="s">
        <v>128</v>
      </c>
      <c r="K1634" s="13" t="s">
        <v>43</v>
      </c>
      <c r="L1634" s="14">
        <v>31.5</v>
      </c>
      <c r="M1634" s="14" t="s">
        <v>15</v>
      </c>
      <c r="N1634" s="31">
        <v>1000000</v>
      </c>
      <c r="O1634" s="14" t="s">
        <v>1</v>
      </c>
      <c r="P1634" s="14" t="s">
        <v>35</v>
      </c>
      <c r="Q1634" s="31">
        <v>2304</v>
      </c>
      <c r="R1634" s="31">
        <v>576</v>
      </c>
      <c r="S1634" s="30">
        <v>3.0382969999999999E-2</v>
      </c>
      <c r="T1634" s="66">
        <f t="shared" si="225"/>
        <v>0.95706355499999995</v>
      </c>
      <c r="U1634" s="66">
        <f t="shared" si="226"/>
        <v>8.3109631530571999E-3</v>
      </c>
      <c r="V1634" s="38">
        <f t="shared" si="227"/>
        <v>7.1164416687633597E-2</v>
      </c>
      <c r="W1634" s="54">
        <v>2.3422468799999998</v>
      </c>
      <c r="X1634" s="71" t="str">
        <f t="shared" si="233"/>
        <v>Q1 2025</v>
      </c>
      <c r="Y1634" s="21">
        <f t="shared" si="234"/>
        <v>3840</v>
      </c>
      <c r="Z1634" s="21">
        <f t="shared" si="235"/>
        <v>2160</v>
      </c>
      <c r="AA1634" s="57">
        <f t="shared" si="236"/>
        <v>273540.18231454003</v>
      </c>
      <c r="AB1634" s="59">
        <f t="shared" si="237"/>
        <v>1.7777777777777777</v>
      </c>
      <c r="AC1634" s="61">
        <f t="shared" si="238"/>
        <v>800.09999999999991</v>
      </c>
    </row>
    <row r="1635" spans="4:29">
      <c r="D1635" s="12">
        <v>1629</v>
      </c>
      <c r="E1635" s="36" t="s">
        <v>68</v>
      </c>
      <c r="F1635" s="16" t="s">
        <v>12</v>
      </c>
      <c r="G1635" s="14" t="s">
        <v>30</v>
      </c>
      <c r="H1635" s="13" t="s">
        <v>5</v>
      </c>
      <c r="I1635" s="13" t="s">
        <v>54</v>
      </c>
      <c r="J1635" s="13" t="s">
        <v>118</v>
      </c>
      <c r="K1635" s="13" t="s">
        <v>43</v>
      </c>
      <c r="L1635" s="14">
        <v>31.5</v>
      </c>
      <c r="M1635" s="14" t="s">
        <v>15</v>
      </c>
      <c r="N1635" s="31">
        <v>1000000</v>
      </c>
      <c r="O1635" s="14" t="s">
        <v>1</v>
      </c>
      <c r="P1635" s="14" t="s">
        <v>35</v>
      </c>
      <c r="Q1635" s="31">
        <v>2304</v>
      </c>
      <c r="R1635" s="31">
        <v>576</v>
      </c>
      <c r="S1635" s="30">
        <v>4.5574455E-2</v>
      </c>
      <c r="T1635" s="66">
        <f t="shared" si="225"/>
        <v>1.4355953324999999</v>
      </c>
      <c r="U1635" s="66">
        <f t="shared" si="226"/>
        <v>1.2466444729585802E-2</v>
      </c>
      <c r="V1635" s="38">
        <f t="shared" si="227"/>
        <v>0.1067466250314504</v>
      </c>
      <c r="W1635" s="54">
        <v>2.3422468799999998</v>
      </c>
      <c r="X1635" s="71" t="str">
        <f t="shared" si="233"/>
        <v>Q1 2025</v>
      </c>
      <c r="Y1635" s="21">
        <f t="shared" si="234"/>
        <v>3840</v>
      </c>
      <c r="Z1635" s="21">
        <f t="shared" si="235"/>
        <v>2160</v>
      </c>
      <c r="AA1635" s="57">
        <f t="shared" si="236"/>
        <v>273540.18231454003</v>
      </c>
      <c r="AB1635" s="59">
        <f t="shared" si="237"/>
        <v>1.7777777777777777</v>
      </c>
      <c r="AC1635" s="61">
        <f t="shared" si="238"/>
        <v>800.09999999999991</v>
      </c>
    </row>
    <row r="1636" spans="4:29">
      <c r="D1636" s="12">
        <v>1630</v>
      </c>
      <c r="E1636" s="36" t="s">
        <v>68</v>
      </c>
      <c r="F1636" s="16" t="s">
        <v>12</v>
      </c>
      <c r="G1636" s="14" t="s">
        <v>30</v>
      </c>
      <c r="H1636" s="13" t="s">
        <v>5</v>
      </c>
      <c r="I1636" s="13" t="s">
        <v>54</v>
      </c>
      <c r="J1636" s="13" t="s">
        <v>199</v>
      </c>
      <c r="K1636" s="13" t="s">
        <v>43</v>
      </c>
      <c r="L1636" s="14">
        <v>31.5</v>
      </c>
      <c r="M1636" s="14" t="s">
        <v>117</v>
      </c>
      <c r="N1636" s="31">
        <v>1000000</v>
      </c>
      <c r="O1636" s="14" t="s">
        <v>1</v>
      </c>
      <c r="P1636" s="14" t="s">
        <v>35</v>
      </c>
      <c r="Q1636" s="31">
        <v>2304</v>
      </c>
      <c r="R1636" s="31">
        <v>1152</v>
      </c>
      <c r="S1636" s="30">
        <v>3.0382969999999999E-2</v>
      </c>
      <c r="T1636" s="66">
        <f t="shared" si="225"/>
        <v>0.95706355499999995</v>
      </c>
      <c r="U1636" s="66">
        <f t="shared" si="226"/>
        <v>6.9278743126410429E-3</v>
      </c>
      <c r="V1636" s="38">
        <f t="shared" si="227"/>
        <v>7.1164416687633597E-2</v>
      </c>
      <c r="W1636" s="54">
        <v>2.3422468799999998</v>
      </c>
      <c r="X1636" s="71" t="str">
        <f t="shared" si="233"/>
        <v>Q1 2025</v>
      </c>
      <c r="Y1636" s="21">
        <f t="shared" si="234"/>
        <v>3440</v>
      </c>
      <c r="Z1636" s="21">
        <f t="shared" si="235"/>
        <v>1440</v>
      </c>
      <c r="AA1636" s="57">
        <f t="shared" si="236"/>
        <v>228018.33766221811</v>
      </c>
      <c r="AB1636" s="59">
        <f t="shared" si="237"/>
        <v>2.3888888888888888</v>
      </c>
      <c r="AC1636" s="61">
        <f t="shared" si="238"/>
        <v>800.09999999999991</v>
      </c>
    </row>
    <row r="1637" spans="4:29">
      <c r="D1637" s="12">
        <v>1631</v>
      </c>
      <c r="E1637" s="36" t="s">
        <v>68</v>
      </c>
      <c r="F1637" s="16" t="s">
        <v>12</v>
      </c>
      <c r="G1637" s="14" t="s">
        <v>30</v>
      </c>
      <c r="H1637" s="13" t="s">
        <v>5</v>
      </c>
      <c r="I1637" s="13" t="s">
        <v>54</v>
      </c>
      <c r="J1637" s="13" t="s">
        <v>203</v>
      </c>
      <c r="K1637" s="13" t="s">
        <v>43</v>
      </c>
      <c r="L1637" s="14">
        <v>34</v>
      </c>
      <c r="M1637" s="14" t="s">
        <v>117</v>
      </c>
      <c r="N1637" s="31">
        <v>1000000</v>
      </c>
      <c r="O1637" s="14" t="s">
        <v>1</v>
      </c>
      <c r="P1637" s="14" t="s">
        <v>35</v>
      </c>
      <c r="Q1637" s="31">
        <v>9216</v>
      </c>
      <c r="R1637" s="31">
        <v>2304</v>
      </c>
      <c r="S1637" s="30">
        <v>3.6459564E-2</v>
      </c>
      <c r="T1637" s="66">
        <f t="shared" si="225"/>
        <v>1.2396251760000001</v>
      </c>
      <c r="U1637" s="66">
        <f t="shared" si="226"/>
        <v>9.6854091675441217E-3</v>
      </c>
      <c r="V1637" s="38">
        <f t="shared" si="227"/>
        <v>8.5397300025160314E-2</v>
      </c>
      <c r="W1637" s="54">
        <v>2.3422468799999998</v>
      </c>
      <c r="X1637" s="71" t="str">
        <f t="shared" si="233"/>
        <v>Q1 2025</v>
      </c>
      <c r="Y1637" s="21">
        <f t="shared" si="234"/>
        <v>3440</v>
      </c>
      <c r="Z1637" s="21">
        <f t="shared" si="235"/>
        <v>1440</v>
      </c>
      <c r="AA1637" s="57">
        <f t="shared" si="236"/>
        <v>265647.97010584443</v>
      </c>
      <c r="AB1637" s="59">
        <f t="shared" si="237"/>
        <v>2.3888888888888888</v>
      </c>
      <c r="AC1637" s="61">
        <f t="shared" si="238"/>
        <v>863.59999999999991</v>
      </c>
    </row>
    <row r="1638" spans="4:29">
      <c r="D1638" s="12">
        <v>1632</v>
      </c>
      <c r="E1638" s="36" t="s">
        <v>68</v>
      </c>
      <c r="F1638" s="16" t="s">
        <v>12</v>
      </c>
      <c r="G1638" s="14" t="s">
        <v>30</v>
      </c>
      <c r="H1638" s="13" t="s">
        <v>5</v>
      </c>
      <c r="I1638" s="13" t="s">
        <v>54</v>
      </c>
      <c r="J1638" s="13" t="s">
        <v>204</v>
      </c>
      <c r="K1638" s="13" t="s">
        <v>43</v>
      </c>
      <c r="L1638" s="14">
        <v>57</v>
      </c>
      <c r="M1638" s="14" t="s">
        <v>205</v>
      </c>
      <c r="N1638" s="31">
        <v>1000000</v>
      </c>
      <c r="O1638" s="14" t="s">
        <v>1</v>
      </c>
      <c r="P1638" s="14" t="s">
        <v>35</v>
      </c>
      <c r="Q1638" s="31">
        <v>9216</v>
      </c>
      <c r="R1638" s="31">
        <v>2304</v>
      </c>
      <c r="S1638" s="30">
        <v>1.2153188000000001E-2</v>
      </c>
      <c r="T1638" s="66">
        <f t="shared" si="225"/>
        <v>0.69273171600000005</v>
      </c>
      <c r="U1638" s="66">
        <f t="shared" si="226"/>
        <v>6.6395335606996347E-3</v>
      </c>
      <c r="V1638" s="38">
        <f t="shared" si="227"/>
        <v>2.846576667505344E-2</v>
      </c>
      <c r="W1638" s="54">
        <v>2.3422468799999998</v>
      </c>
      <c r="X1638" s="71" t="str">
        <f t="shared" si="233"/>
        <v>Q1 2025</v>
      </c>
      <c r="Y1638" s="21">
        <f t="shared" si="234"/>
        <v>7680</v>
      </c>
      <c r="Z1638" s="21">
        <f t="shared" si="235"/>
        <v>2160</v>
      </c>
      <c r="AA1638" s="57">
        <f t="shared" si="236"/>
        <v>546320.32028959272</v>
      </c>
      <c r="AB1638" s="59">
        <f t="shared" si="237"/>
        <v>3.5555555555555554</v>
      </c>
      <c r="AC1638" s="61">
        <f t="shared" si="238"/>
        <v>1447.8</v>
      </c>
    </row>
    <row r="1639" spans="4:29">
      <c r="D1639" s="12">
        <v>1633</v>
      </c>
      <c r="E1639" s="36" t="s">
        <v>68</v>
      </c>
      <c r="F1639" s="16" t="s">
        <v>12</v>
      </c>
      <c r="G1639" s="14" t="s">
        <v>30</v>
      </c>
      <c r="H1639" s="13" t="s">
        <v>5</v>
      </c>
      <c r="I1639" s="13" t="s">
        <v>217</v>
      </c>
      <c r="J1639" s="13" t="s">
        <v>218</v>
      </c>
      <c r="K1639" s="13" t="s">
        <v>43</v>
      </c>
      <c r="L1639" s="14">
        <v>32</v>
      </c>
      <c r="M1639" s="14" t="s">
        <v>15</v>
      </c>
      <c r="N1639" s="31">
        <v>1000000</v>
      </c>
      <c r="O1639" s="14" t="s">
        <v>1</v>
      </c>
      <c r="P1639" s="14" t="s">
        <v>35</v>
      </c>
      <c r="Q1639" s="31">
        <v>4608</v>
      </c>
      <c r="R1639" s="31">
        <v>1152</v>
      </c>
      <c r="S1639" s="30">
        <v>3.0382969999999999E-2</v>
      </c>
      <c r="T1639" s="66">
        <f t="shared" si="225"/>
        <v>0.97225503999999996</v>
      </c>
      <c r="U1639" s="66">
        <f t="shared" si="226"/>
        <v>8.5768972222026417E-3</v>
      </c>
      <c r="V1639" s="38">
        <f t="shared" si="227"/>
        <v>7.1164416687633597E-2</v>
      </c>
      <c r="W1639" s="54">
        <v>2.3422468799999998</v>
      </c>
      <c r="X1639" s="71" t="str">
        <f t="shared" si="233"/>
        <v>Q1 2025</v>
      </c>
      <c r="Y1639" s="21">
        <f t="shared" si="234"/>
        <v>3840</v>
      </c>
      <c r="Z1639" s="21">
        <f t="shared" si="235"/>
        <v>2160</v>
      </c>
      <c r="AA1639" s="57">
        <f t="shared" si="236"/>
        <v>282292.91679525218</v>
      </c>
      <c r="AB1639" s="59">
        <f t="shared" si="237"/>
        <v>1.7777777777777777</v>
      </c>
      <c r="AC1639" s="61">
        <f t="shared" si="238"/>
        <v>812.8</v>
      </c>
    </row>
    <row r="1640" spans="4:29">
      <c r="D1640" s="12">
        <v>1634</v>
      </c>
      <c r="E1640" s="36" t="s">
        <v>68</v>
      </c>
      <c r="F1640" s="16" t="s">
        <v>12</v>
      </c>
      <c r="G1640" s="14" t="s">
        <v>30</v>
      </c>
      <c r="H1640" s="13" t="s">
        <v>5</v>
      </c>
      <c r="I1640" s="13" t="s">
        <v>105</v>
      </c>
      <c r="J1640" s="13" t="s">
        <v>106</v>
      </c>
      <c r="K1640" s="13" t="s">
        <v>33</v>
      </c>
      <c r="L1640" s="14">
        <v>31.5</v>
      </c>
      <c r="M1640" s="14" t="s">
        <v>15</v>
      </c>
      <c r="N1640" s="31">
        <v>1000000</v>
      </c>
      <c r="O1640" s="14" t="s">
        <v>1</v>
      </c>
      <c r="P1640" s="14" t="s">
        <v>35</v>
      </c>
      <c r="Q1640" s="31">
        <v>5000</v>
      </c>
      <c r="R1640" s="31">
        <v>1152</v>
      </c>
      <c r="S1640" s="30">
        <v>9.8902897000000004E-2</v>
      </c>
      <c r="T1640" s="66">
        <f t="shared" si="225"/>
        <v>3.1154412555</v>
      </c>
      <c r="U1640" s="66">
        <f t="shared" si="226"/>
        <v>2.7053916476816174E-2</v>
      </c>
      <c r="V1640" s="38">
        <f t="shared" si="227"/>
        <v>0.23165500192121136</v>
      </c>
      <c r="W1640" s="54">
        <v>2.3422468799999998</v>
      </c>
      <c r="X1640" s="71" t="str">
        <f t="shared" si="233"/>
        <v>Q1 2025</v>
      </c>
      <c r="Y1640" s="21">
        <f t="shared" si="234"/>
        <v>3840</v>
      </c>
      <c r="Z1640" s="21">
        <f t="shared" si="235"/>
        <v>2160</v>
      </c>
      <c r="AA1640" s="57">
        <f t="shared" si="236"/>
        <v>273540.18231454003</v>
      </c>
      <c r="AB1640" s="59">
        <f t="shared" si="237"/>
        <v>1.7777777777777777</v>
      </c>
      <c r="AC1640" s="61">
        <f t="shared" si="238"/>
        <v>800.09999999999991</v>
      </c>
    </row>
    <row r="1641" spans="4:29">
      <c r="D1641" s="12">
        <v>1635</v>
      </c>
      <c r="E1641" s="36" t="s">
        <v>68</v>
      </c>
      <c r="F1641" s="16" t="s">
        <v>12</v>
      </c>
      <c r="G1641" s="14" t="s">
        <v>30</v>
      </c>
      <c r="H1641" s="13" t="s">
        <v>5</v>
      </c>
      <c r="I1641" s="13" t="s">
        <v>96</v>
      </c>
      <c r="J1641" s="13" t="s">
        <v>61</v>
      </c>
      <c r="K1641" s="13" t="s">
        <v>33</v>
      </c>
      <c r="L1641" s="14">
        <v>27</v>
      </c>
      <c r="M1641" s="14" t="s">
        <v>15</v>
      </c>
      <c r="N1641" s="31">
        <v>80000000</v>
      </c>
      <c r="O1641" s="14" t="s">
        <v>1</v>
      </c>
      <c r="P1641" s="14" t="s">
        <v>35</v>
      </c>
      <c r="Q1641" s="31">
        <v>2304</v>
      </c>
      <c r="R1641" s="31">
        <v>576</v>
      </c>
      <c r="S1641" s="30">
        <v>0.106340395</v>
      </c>
      <c r="T1641" s="66">
        <f t="shared" si="225"/>
        <v>2.8711906650000003</v>
      </c>
      <c r="U1641" s="66">
        <f t="shared" si="226"/>
        <v>2.1371048107861373E-2</v>
      </c>
      <c r="V1641" s="38">
        <f t="shared" si="227"/>
        <v>0.24907545840671758</v>
      </c>
      <c r="W1641" s="54">
        <v>2.3422468799999998</v>
      </c>
      <c r="X1641" s="71" t="str">
        <f t="shared" si="233"/>
        <v>Q1 2025</v>
      </c>
      <c r="Y1641" s="21">
        <f t="shared" si="234"/>
        <v>3840</v>
      </c>
      <c r="Z1641" s="21">
        <f t="shared" si="235"/>
        <v>2160</v>
      </c>
      <c r="AA1641" s="57">
        <f t="shared" si="236"/>
        <v>200968.29721068247</v>
      </c>
      <c r="AB1641" s="59">
        <f t="shared" si="237"/>
        <v>1.7777777777777777</v>
      </c>
      <c r="AC1641" s="61">
        <f t="shared" si="238"/>
        <v>685.8</v>
      </c>
    </row>
    <row r="1642" spans="4:29">
      <c r="D1642" s="12">
        <v>1636</v>
      </c>
      <c r="E1642" s="36" t="s">
        <v>68</v>
      </c>
      <c r="F1642" s="16" t="s">
        <v>12</v>
      </c>
      <c r="G1642" s="14" t="s">
        <v>30</v>
      </c>
      <c r="H1642" s="13" t="s">
        <v>5</v>
      </c>
      <c r="I1642" s="13" t="s">
        <v>96</v>
      </c>
      <c r="J1642" s="13" t="s">
        <v>129</v>
      </c>
      <c r="K1642" s="13" t="s">
        <v>33</v>
      </c>
      <c r="L1642" s="14">
        <v>27</v>
      </c>
      <c r="M1642" s="14" t="s">
        <v>143</v>
      </c>
      <c r="N1642" s="31">
        <v>1000000</v>
      </c>
      <c r="O1642" s="14" t="s">
        <v>1</v>
      </c>
      <c r="P1642" s="14" t="s">
        <v>35</v>
      </c>
      <c r="Q1642" s="31">
        <v>2304</v>
      </c>
      <c r="R1642" s="31">
        <v>576</v>
      </c>
      <c r="S1642" s="30">
        <v>4.5574455E-2</v>
      </c>
      <c r="T1642" s="66">
        <f t="shared" si="225"/>
        <v>1.230510285</v>
      </c>
      <c r="U1642" s="66">
        <f t="shared" si="226"/>
        <v>9.1590206176548738E-3</v>
      </c>
      <c r="V1642" s="38">
        <f t="shared" si="227"/>
        <v>0.1067466250314504</v>
      </c>
      <c r="W1642" s="54">
        <v>2.3422468799999998</v>
      </c>
      <c r="X1642" s="71" t="str">
        <f t="shared" si="233"/>
        <v>Q1 2025</v>
      </c>
      <c r="Y1642" s="21">
        <f t="shared" si="234"/>
        <v>2560</v>
      </c>
      <c r="Z1642" s="21">
        <f t="shared" si="235"/>
        <v>1440</v>
      </c>
      <c r="AA1642" s="57">
        <f t="shared" si="236"/>
        <v>200968.29721068247</v>
      </c>
      <c r="AB1642" s="59">
        <f t="shared" si="237"/>
        <v>1.7777777777777777</v>
      </c>
      <c r="AC1642" s="61">
        <f t="shared" si="238"/>
        <v>685.8</v>
      </c>
    </row>
    <row r="1643" spans="4:29">
      <c r="D1643" s="12">
        <v>1637</v>
      </c>
      <c r="E1643" s="36" t="s">
        <v>68</v>
      </c>
      <c r="F1643" s="16" t="s">
        <v>12</v>
      </c>
      <c r="G1643" s="14" t="s">
        <v>30</v>
      </c>
      <c r="H1643" s="13" t="s">
        <v>5</v>
      </c>
      <c r="I1643" s="13" t="s">
        <v>96</v>
      </c>
      <c r="J1643" s="13" t="s">
        <v>130</v>
      </c>
      <c r="K1643" s="13" t="s">
        <v>33</v>
      </c>
      <c r="L1643" s="14">
        <v>27</v>
      </c>
      <c r="M1643" s="14" t="s">
        <v>143</v>
      </c>
      <c r="N1643" s="31">
        <v>1000000</v>
      </c>
      <c r="O1643" s="14" t="s">
        <v>1</v>
      </c>
      <c r="P1643" s="14" t="s">
        <v>35</v>
      </c>
      <c r="Q1643" s="31">
        <v>2304</v>
      </c>
      <c r="R1643" s="31">
        <v>576</v>
      </c>
      <c r="S1643" s="30">
        <v>9.114891E-2</v>
      </c>
      <c r="T1643" s="66">
        <f t="shared" si="225"/>
        <v>2.4610205700000001</v>
      </c>
      <c r="U1643" s="66">
        <f t="shared" si="226"/>
        <v>1.8318041235309748E-2</v>
      </c>
      <c r="V1643" s="38">
        <f t="shared" si="227"/>
        <v>0.21349325006290079</v>
      </c>
      <c r="W1643" s="54">
        <v>2.3422468799999998</v>
      </c>
      <c r="X1643" s="71" t="str">
        <f t="shared" si="233"/>
        <v>Q1 2025</v>
      </c>
      <c r="Y1643" s="21">
        <f t="shared" si="234"/>
        <v>2560</v>
      </c>
      <c r="Z1643" s="21">
        <f t="shared" si="235"/>
        <v>1440</v>
      </c>
      <c r="AA1643" s="57">
        <f t="shared" si="236"/>
        <v>200968.29721068247</v>
      </c>
      <c r="AB1643" s="59">
        <f t="shared" si="237"/>
        <v>1.7777777777777777</v>
      </c>
      <c r="AC1643" s="61">
        <f t="shared" si="238"/>
        <v>685.8</v>
      </c>
    </row>
    <row r="1644" spans="4:29">
      <c r="D1644" s="12">
        <v>1638</v>
      </c>
      <c r="E1644" s="36" t="s">
        <v>68</v>
      </c>
      <c r="F1644" s="16" t="s">
        <v>12</v>
      </c>
      <c r="G1644" s="14" t="s">
        <v>30</v>
      </c>
      <c r="H1644" s="13" t="s">
        <v>5</v>
      </c>
      <c r="I1644" s="13" t="s">
        <v>96</v>
      </c>
      <c r="J1644" s="13" t="s">
        <v>131</v>
      </c>
      <c r="K1644" s="13" t="s">
        <v>95</v>
      </c>
      <c r="L1644" s="14">
        <v>34</v>
      </c>
      <c r="M1644" s="14" t="s">
        <v>117</v>
      </c>
      <c r="N1644" s="31">
        <v>1000000</v>
      </c>
      <c r="O1644" s="14" t="s">
        <v>1</v>
      </c>
      <c r="P1644" s="14" t="s">
        <v>35</v>
      </c>
      <c r="Q1644" s="31">
        <v>4608</v>
      </c>
      <c r="R1644" s="31">
        <v>1152</v>
      </c>
      <c r="S1644" s="30">
        <v>0.21268079000000001</v>
      </c>
      <c r="T1644" s="66">
        <f t="shared" si="225"/>
        <v>7.23114686</v>
      </c>
      <c r="U1644" s="66">
        <f t="shared" si="226"/>
        <v>5.6498220144007377E-2</v>
      </c>
      <c r="V1644" s="38">
        <f t="shared" si="227"/>
        <v>0.49815091681343515</v>
      </c>
      <c r="W1644" s="54">
        <v>2.3422468799999998</v>
      </c>
      <c r="X1644" s="71" t="str">
        <f t="shared" si="233"/>
        <v>Q1 2025</v>
      </c>
      <c r="Y1644" s="21">
        <f t="shared" si="234"/>
        <v>3440</v>
      </c>
      <c r="Z1644" s="21">
        <f t="shared" si="235"/>
        <v>1440</v>
      </c>
      <c r="AA1644" s="57">
        <f t="shared" si="236"/>
        <v>265647.97010584443</v>
      </c>
      <c r="AB1644" s="59">
        <f t="shared" si="237"/>
        <v>2.3888888888888888</v>
      </c>
      <c r="AC1644" s="61">
        <f t="shared" si="238"/>
        <v>863.59999999999991</v>
      </c>
    </row>
    <row r="1645" spans="4:29">
      <c r="D1645" s="12">
        <v>1639</v>
      </c>
      <c r="E1645" s="36" t="s">
        <v>68</v>
      </c>
      <c r="F1645" s="16" t="s">
        <v>12</v>
      </c>
      <c r="G1645" s="14" t="s">
        <v>30</v>
      </c>
      <c r="H1645" s="13" t="s">
        <v>5</v>
      </c>
      <c r="I1645" s="13" t="s">
        <v>96</v>
      </c>
      <c r="J1645" s="13" t="s">
        <v>132</v>
      </c>
      <c r="K1645" s="13" t="s">
        <v>43</v>
      </c>
      <c r="L1645" s="14">
        <v>31.5</v>
      </c>
      <c r="M1645" s="14" t="s">
        <v>15</v>
      </c>
      <c r="N1645" s="31">
        <v>1000000</v>
      </c>
      <c r="O1645" s="14" t="s">
        <v>1</v>
      </c>
      <c r="P1645" s="14" t="s">
        <v>35</v>
      </c>
      <c r="Q1645" s="31">
        <v>2304</v>
      </c>
      <c r="R1645" s="31">
        <v>576</v>
      </c>
      <c r="S1645" s="30">
        <v>6.0765939999999997E-2</v>
      </c>
      <c r="T1645" s="66">
        <f t="shared" si="225"/>
        <v>1.9141271099999999</v>
      </c>
      <c r="U1645" s="66">
        <f t="shared" si="226"/>
        <v>1.66219263061144E-2</v>
      </c>
      <c r="V1645" s="38">
        <f t="shared" si="227"/>
        <v>0.14232883337526719</v>
      </c>
      <c r="W1645" s="54">
        <v>2.3422468799999998</v>
      </c>
      <c r="X1645" s="71" t="str">
        <f t="shared" si="233"/>
        <v>Q1 2025</v>
      </c>
      <c r="Y1645" s="21">
        <f t="shared" si="234"/>
        <v>3840</v>
      </c>
      <c r="Z1645" s="21">
        <f t="shared" si="235"/>
        <v>2160</v>
      </c>
      <c r="AA1645" s="57">
        <f t="shared" si="236"/>
        <v>273540.18231454003</v>
      </c>
      <c r="AB1645" s="59">
        <f t="shared" si="237"/>
        <v>1.7777777777777777</v>
      </c>
      <c r="AC1645" s="61">
        <f t="shared" si="238"/>
        <v>800.09999999999991</v>
      </c>
    </row>
    <row r="1646" spans="4:29">
      <c r="D1646" s="12">
        <v>1640</v>
      </c>
      <c r="E1646" s="36" t="s">
        <v>68</v>
      </c>
      <c r="F1646" s="16" t="s">
        <v>12</v>
      </c>
      <c r="G1646" s="14" t="s">
        <v>30</v>
      </c>
      <c r="H1646" s="13" t="s">
        <v>5</v>
      </c>
      <c r="I1646" s="13" t="s">
        <v>96</v>
      </c>
      <c r="J1646" s="13" t="s">
        <v>297</v>
      </c>
      <c r="K1646" s="13" t="s">
        <v>95</v>
      </c>
      <c r="L1646" s="14">
        <v>27</v>
      </c>
      <c r="M1646" s="14" t="s">
        <v>143</v>
      </c>
      <c r="N1646" s="31">
        <v>1000000</v>
      </c>
      <c r="O1646" s="14" t="s">
        <v>1</v>
      </c>
      <c r="P1646" s="14" t="s">
        <v>35</v>
      </c>
      <c r="Q1646" s="31">
        <v>2304</v>
      </c>
      <c r="R1646" s="31">
        <v>576</v>
      </c>
      <c r="S1646" s="30">
        <v>4.5574455E-2</v>
      </c>
      <c r="T1646" s="66">
        <f t="shared" si="225"/>
        <v>1.230510285</v>
      </c>
      <c r="U1646" s="66">
        <f t="shared" si="226"/>
        <v>9.1590206176548738E-3</v>
      </c>
      <c r="V1646" s="38">
        <f t="shared" si="227"/>
        <v>0.1067466250314504</v>
      </c>
      <c r="W1646" s="54">
        <v>2.3422468799999998</v>
      </c>
      <c r="X1646" s="71" t="str">
        <f t="shared" si="233"/>
        <v>Q1 2025</v>
      </c>
      <c r="Y1646" s="21">
        <f t="shared" si="234"/>
        <v>2560</v>
      </c>
      <c r="Z1646" s="21">
        <f t="shared" si="235"/>
        <v>1440</v>
      </c>
      <c r="AA1646" s="57">
        <f t="shared" si="236"/>
        <v>200968.29721068247</v>
      </c>
      <c r="AB1646" s="59">
        <f t="shared" si="237"/>
        <v>1.7777777777777777</v>
      </c>
      <c r="AC1646" s="61">
        <f t="shared" si="238"/>
        <v>685.8</v>
      </c>
    </row>
    <row r="1647" spans="4:29">
      <c r="D1647" s="12">
        <v>1641</v>
      </c>
      <c r="E1647" s="36" t="s">
        <v>68</v>
      </c>
      <c r="F1647" s="16" t="s">
        <v>12</v>
      </c>
      <c r="G1647" s="14" t="s">
        <v>30</v>
      </c>
      <c r="H1647" s="13" t="s">
        <v>5</v>
      </c>
      <c r="I1647" s="13" t="s">
        <v>96</v>
      </c>
      <c r="J1647" s="13" t="s">
        <v>298</v>
      </c>
      <c r="K1647" s="13" t="s">
        <v>95</v>
      </c>
      <c r="L1647" s="14">
        <v>27</v>
      </c>
      <c r="M1647" s="14" t="s">
        <v>143</v>
      </c>
      <c r="N1647" s="31">
        <v>1000000</v>
      </c>
      <c r="O1647" s="14" t="s">
        <v>1</v>
      </c>
      <c r="P1647" s="14" t="s">
        <v>35</v>
      </c>
      <c r="Q1647" s="31">
        <v>4608</v>
      </c>
      <c r="R1647" s="31">
        <v>1152</v>
      </c>
      <c r="S1647" s="30">
        <v>6.0765939999999997E-2</v>
      </c>
      <c r="T1647" s="66">
        <f t="shared" si="225"/>
        <v>1.6406803799999998</v>
      </c>
      <c r="U1647" s="66">
        <f t="shared" si="226"/>
        <v>1.2212027490206497E-2</v>
      </c>
      <c r="V1647" s="38">
        <f t="shared" si="227"/>
        <v>0.14232883337526719</v>
      </c>
      <c r="W1647" s="54">
        <v>2.3422468799999998</v>
      </c>
      <c r="X1647" s="71" t="str">
        <f t="shared" si="233"/>
        <v>Q1 2025</v>
      </c>
      <c r="Y1647" s="21">
        <f t="shared" si="234"/>
        <v>2560</v>
      </c>
      <c r="Z1647" s="21">
        <f t="shared" si="235"/>
        <v>1440</v>
      </c>
      <c r="AA1647" s="57">
        <f t="shared" si="236"/>
        <v>200968.29721068247</v>
      </c>
      <c r="AB1647" s="59">
        <f t="shared" si="237"/>
        <v>1.7777777777777777</v>
      </c>
      <c r="AC1647" s="61">
        <f t="shared" si="238"/>
        <v>685.8</v>
      </c>
    </row>
    <row r="1648" spans="4:29">
      <c r="D1648" s="12">
        <v>1642</v>
      </c>
      <c r="E1648" s="36" t="s">
        <v>68</v>
      </c>
      <c r="F1648" s="16" t="s">
        <v>12</v>
      </c>
      <c r="G1648" s="14" t="s">
        <v>30</v>
      </c>
      <c r="H1648" s="13" t="s">
        <v>5</v>
      </c>
      <c r="I1648" s="13" t="s">
        <v>96</v>
      </c>
      <c r="J1648" s="13" t="s">
        <v>299</v>
      </c>
      <c r="K1648" s="13" t="s">
        <v>95</v>
      </c>
      <c r="L1648" s="14">
        <v>31.5</v>
      </c>
      <c r="M1648" s="14" t="s">
        <v>15</v>
      </c>
      <c r="N1648" s="31">
        <v>1000000</v>
      </c>
      <c r="O1648" s="14" t="s">
        <v>1</v>
      </c>
      <c r="P1648" s="14" t="s">
        <v>35</v>
      </c>
      <c r="Q1648" s="31">
        <v>4608</v>
      </c>
      <c r="R1648" s="31">
        <v>1152</v>
      </c>
      <c r="S1648" s="30">
        <v>3.0382969999999999E-2</v>
      </c>
      <c r="T1648" s="66">
        <f t="shared" si="225"/>
        <v>0.95706355499999995</v>
      </c>
      <c r="U1648" s="66">
        <f t="shared" si="226"/>
        <v>8.3109631530571999E-3</v>
      </c>
      <c r="V1648" s="38">
        <f t="shared" si="227"/>
        <v>7.1164416687633597E-2</v>
      </c>
      <c r="W1648" s="54">
        <v>2.3422468799999998</v>
      </c>
      <c r="X1648" s="71" t="str">
        <f t="shared" si="233"/>
        <v>Q1 2025</v>
      </c>
      <c r="Y1648" s="21">
        <f t="shared" si="234"/>
        <v>3840</v>
      </c>
      <c r="Z1648" s="21">
        <f t="shared" si="235"/>
        <v>2160</v>
      </c>
      <c r="AA1648" s="57">
        <f t="shared" si="236"/>
        <v>273540.18231454003</v>
      </c>
      <c r="AB1648" s="59">
        <f t="shared" si="237"/>
        <v>1.7777777777777777</v>
      </c>
      <c r="AC1648" s="61">
        <f t="shared" si="238"/>
        <v>800.09999999999991</v>
      </c>
    </row>
    <row r="1649" spans="4:29">
      <c r="D1649" s="12">
        <v>1643</v>
      </c>
      <c r="E1649" s="36" t="s">
        <v>68</v>
      </c>
      <c r="F1649" s="16" t="s">
        <v>12</v>
      </c>
      <c r="G1649" s="14" t="s">
        <v>30</v>
      </c>
      <c r="H1649" s="13" t="s">
        <v>5</v>
      </c>
      <c r="I1649" s="13" t="s">
        <v>60</v>
      </c>
      <c r="J1649" s="13" t="s">
        <v>107</v>
      </c>
      <c r="K1649" s="13" t="s">
        <v>33</v>
      </c>
      <c r="L1649" s="14">
        <v>27</v>
      </c>
      <c r="M1649" s="14" t="s">
        <v>15</v>
      </c>
      <c r="N1649" s="31">
        <v>80000000</v>
      </c>
      <c r="O1649" s="14" t="s">
        <v>1</v>
      </c>
      <c r="P1649" s="14" t="s">
        <v>35</v>
      </c>
      <c r="Q1649" s="31">
        <v>2304</v>
      </c>
      <c r="R1649" s="31">
        <v>576</v>
      </c>
      <c r="S1649" s="30">
        <v>4.5574455E-2</v>
      </c>
      <c r="T1649" s="66">
        <f t="shared" si="225"/>
        <v>1.230510285</v>
      </c>
      <c r="U1649" s="66">
        <f t="shared" si="226"/>
        <v>9.1590206176548738E-3</v>
      </c>
      <c r="V1649" s="38">
        <f t="shared" si="227"/>
        <v>0.1067466250314504</v>
      </c>
      <c r="W1649" s="54">
        <v>2.3422468799999998</v>
      </c>
      <c r="X1649" s="71" t="str">
        <f t="shared" si="233"/>
        <v>Q1 2025</v>
      </c>
      <c r="Y1649" s="21">
        <f t="shared" si="234"/>
        <v>3840</v>
      </c>
      <c r="Z1649" s="21">
        <f t="shared" si="235"/>
        <v>2160</v>
      </c>
      <c r="AA1649" s="57">
        <f t="shared" si="236"/>
        <v>200968.29721068247</v>
      </c>
      <c r="AB1649" s="59">
        <f t="shared" si="237"/>
        <v>1.7777777777777777</v>
      </c>
      <c r="AC1649" s="61">
        <f t="shared" si="238"/>
        <v>685.8</v>
      </c>
    </row>
    <row r="1650" spans="4:29">
      <c r="D1650" s="12">
        <v>1644</v>
      </c>
      <c r="E1650" s="36" t="s">
        <v>68</v>
      </c>
      <c r="F1650" s="16" t="s">
        <v>12</v>
      </c>
      <c r="G1650" s="14" t="s">
        <v>30</v>
      </c>
      <c r="H1650" s="13" t="s">
        <v>5</v>
      </c>
      <c r="I1650" s="13" t="s">
        <v>60</v>
      </c>
      <c r="J1650" s="13" t="s">
        <v>115</v>
      </c>
      <c r="K1650" s="13" t="s">
        <v>33</v>
      </c>
      <c r="L1650" s="14">
        <v>27</v>
      </c>
      <c r="M1650" s="14" t="s">
        <v>15</v>
      </c>
      <c r="N1650" s="31">
        <v>80000000</v>
      </c>
      <c r="O1650" s="14" t="s">
        <v>1</v>
      </c>
      <c r="P1650" s="14" t="s">
        <v>35</v>
      </c>
      <c r="Q1650" s="31">
        <v>2304</v>
      </c>
      <c r="R1650" s="31">
        <v>576</v>
      </c>
      <c r="S1650" s="30">
        <v>4.5574455E-2</v>
      </c>
      <c r="T1650" s="66">
        <f t="shared" si="225"/>
        <v>1.230510285</v>
      </c>
      <c r="U1650" s="66">
        <f t="shared" si="226"/>
        <v>9.1590206176548738E-3</v>
      </c>
      <c r="V1650" s="38">
        <f t="shared" si="227"/>
        <v>0.1067466250314504</v>
      </c>
      <c r="W1650" s="54">
        <v>2.3422468799999998</v>
      </c>
      <c r="X1650" s="71" t="str">
        <f t="shared" si="233"/>
        <v>Q1 2025</v>
      </c>
      <c r="Y1650" s="21">
        <f t="shared" si="234"/>
        <v>3840</v>
      </c>
      <c r="Z1650" s="21">
        <f t="shared" si="235"/>
        <v>2160</v>
      </c>
      <c r="AA1650" s="57">
        <f t="shared" si="236"/>
        <v>200968.29721068247</v>
      </c>
      <c r="AB1650" s="59">
        <f t="shared" si="237"/>
        <v>1.7777777777777777</v>
      </c>
      <c r="AC1650" s="61">
        <f t="shared" si="238"/>
        <v>685.8</v>
      </c>
    </row>
    <row r="1651" spans="4:29">
      <c r="D1651" s="12">
        <v>1645</v>
      </c>
      <c r="E1651" s="36" t="s">
        <v>68</v>
      </c>
      <c r="F1651" s="16" t="s">
        <v>12</v>
      </c>
      <c r="G1651" s="14" t="s">
        <v>30</v>
      </c>
      <c r="H1651" s="13" t="s">
        <v>5</v>
      </c>
      <c r="I1651" s="13" t="s">
        <v>60</v>
      </c>
      <c r="J1651" s="13" t="s">
        <v>300</v>
      </c>
      <c r="K1651" s="13" t="s">
        <v>33</v>
      </c>
      <c r="L1651" s="14">
        <v>31.5</v>
      </c>
      <c r="M1651" s="14" t="s">
        <v>15</v>
      </c>
      <c r="N1651" s="31">
        <v>80000000</v>
      </c>
      <c r="O1651" s="14" t="s">
        <v>1</v>
      </c>
      <c r="P1651" s="14" t="s">
        <v>35</v>
      </c>
      <c r="Q1651" s="31">
        <v>2304</v>
      </c>
      <c r="R1651" s="31">
        <v>1152</v>
      </c>
      <c r="S1651" s="30">
        <v>4.5574455E-2</v>
      </c>
      <c r="T1651" s="66">
        <f t="shared" si="225"/>
        <v>1.4355953324999999</v>
      </c>
      <c r="U1651" s="66">
        <f t="shared" si="226"/>
        <v>1.2466444729585802E-2</v>
      </c>
      <c r="V1651" s="38">
        <f t="shared" si="227"/>
        <v>0.1067466250314504</v>
      </c>
      <c r="W1651" s="54">
        <v>2.3422468799999998</v>
      </c>
      <c r="X1651" s="71" t="str">
        <f t="shared" si="233"/>
        <v>Q1 2025</v>
      </c>
      <c r="Y1651" s="21">
        <f t="shared" si="234"/>
        <v>3840</v>
      </c>
      <c r="Z1651" s="21">
        <f t="shared" si="235"/>
        <v>2160</v>
      </c>
      <c r="AA1651" s="57">
        <f t="shared" si="236"/>
        <v>273540.18231454003</v>
      </c>
      <c r="AB1651" s="59">
        <f t="shared" si="237"/>
        <v>1.7777777777777777</v>
      </c>
      <c r="AC1651" s="61">
        <f t="shared" si="238"/>
        <v>800.09999999999991</v>
      </c>
    </row>
    <row r="1652" spans="4:29">
      <c r="D1652" s="12">
        <v>1646</v>
      </c>
      <c r="E1652" s="36" t="s">
        <v>68</v>
      </c>
      <c r="F1652" s="16" t="s">
        <v>12</v>
      </c>
      <c r="G1652" s="14" t="s">
        <v>30</v>
      </c>
      <c r="H1652" s="13" t="s">
        <v>5</v>
      </c>
      <c r="I1652" s="13" t="s">
        <v>60</v>
      </c>
      <c r="J1652" s="13" t="s">
        <v>301</v>
      </c>
      <c r="K1652" s="13" t="s">
        <v>95</v>
      </c>
      <c r="L1652" s="14">
        <v>34</v>
      </c>
      <c r="M1652" s="14" t="s">
        <v>302</v>
      </c>
      <c r="N1652" s="31">
        <v>80000000</v>
      </c>
      <c r="O1652" s="14" t="s">
        <v>1</v>
      </c>
      <c r="P1652" s="14" t="s">
        <v>35</v>
      </c>
      <c r="Q1652" s="31">
        <v>4608</v>
      </c>
      <c r="R1652" s="31">
        <v>1152</v>
      </c>
      <c r="S1652" s="30">
        <v>3.0382969999999999E-2</v>
      </c>
      <c r="T1652" s="66">
        <f t="shared" si="225"/>
        <v>1.0330209799999999</v>
      </c>
      <c r="U1652" s="66">
        <f t="shared" si="226"/>
        <v>1.0995148830710151E-2</v>
      </c>
      <c r="V1652" s="38">
        <f t="shared" si="227"/>
        <v>7.1164416687633597E-2</v>
      </c>
      <c r="W1652" s="54">
        <v>2.3422468799999998</v>
      </c>
      <c r="X1652" s="71" t="str">
        <f t="shared" si="233"/>
        <v>Q1 2025</v>
      </c>
      <c r="Y1652" s="21">
        <f t="shared" si="234"/>
        <v>344</v>
      </c>
      <c r="Z1652" s="21">
        <f t="shared" si="235"/>
        <v>440</v>
      </c>
      <c r="AA1652" s="57">
        <f t="shared" si="236"/>
        <v>361885.25449322932</v>
      </c>
      <c r="AB1652" s="59">
        <f t="shared" si="237"/>
        <v>0.78181818181818186</v>
      </c>
      <c r="AC1652" s="61">
        <f t="shared" si="238"/>
        <v>863.59999999999991</v>
      </c>
    </row>
    <row r="1653" spans="4:29">
      <c r="D1653" s="12">
        <v>1647</v>
      </c>
      <c r="E1653" s="36" t="s">
        <v>68</v>
      </c>
      <c r="F1653" s="16" t="s">
        <v>12</v>
      </c>
      <c r="G1653" s="14" t="s">
        <v>30</v>
      </c>
      <c r="H1653" s="13" t="s">
        <v>5</v>
      </c>
      <c r="I1653" s="13" t="s">
        <v>53</v>
      </c>
      <c r="J1653" s="13" t="s">
        <v>133</v>
      </c>
      <c r="K1653" s="13"/>
      <c r="L1653" s="14">
        <v>31.5</v>
      </c>
      <c r="M1653" s="14" t="s">
        <v>15</v>
      </c>
      <c r="N1653" s="31">
        <v>1000000</v>
      </c>
      <c r="O1653" s="14" t="s">
        <v>1</v>
      </c>
      <c r="P1653" s="14" t="s">
        <v>35</v>
      </c>
      <c r="Q1653" s="31">
        <v>4608</v>
      </c>
      <c r="R1653" s="31">
        <v>1196</v>
      </c>
      <c r="S1653" s="30">
        <v>0.12153187999999999</v>
      </c>
      <c r="T1653" s="66">
        <f t="shared" si="225"/>
        <v>3.8282542199999998</v>
      </c>
      <c r="U1653" s="66">
        <f t="shared" si="226"/>
        <v>3.32438526122288E-2</v>
      </c>
      <c r="V1653" s="38">
        <f t="shared" si="227"/>
        <v>0.28465766675053439</v>
      </c>
      <c r="W1653" s="54">
        <v>2.3422468799999998</v>
      </c>
      <c r="X1653" s="71" t="str">
        <f t="shared" si="233"/>
        <v>Q1 2025</v>
      </c>
      <c r="Y1653" s="21">
        <f t="shared" si="234"/>
        <v>3840</v>
      </c>
      <c r="Z1653" s="21">
        <f t="shared" si="235"/>
        <v>2160</v>
      </c>
      <c r="AA1653" s="57">
        <f t="shared" si="236"/>
        <v>273540.18231454003</v>
      </c>
      <c r="AB1653" s="59">
        <f t="shared" si="237"/>
        <v>1.7777777777777777</v>
      </c>
      <c r="AC1653" s="61">
        <f t="shared" si="238"/>
        <v>800.09999999999991</v>
      </c>
    </row>
    <row r="1654" spans="4:29">
      <c r="D1654" s="12">
        <v>1648</v>
      </c>
      <c r="E1654" s="36" t="s">
        <v>68</v>
      </c>
      <c r="F1654" s="16" t="s">
        <v>12</v>
      </c>
      <c r="G1654" s="14" t="s">
        <v>30</v>
      </c>
      <c r="H1654" s="13" t="s">
        <v>5</v>
      </c>
      <c r="I1654" s="13" t="s">
        <v>53</v>
      </c>
      <c r="J1654" s="13" t="s">
        <v>97</v>
      </c>
      <c r="K1654" s="13" t="s">
        <v>98</v>
      </c>
      <c r="L1654" s="14">
        <v>49</v>
      </c>
      <c r="M1654" s="14" t="s">
        <v>99</v>
      </c>
      <c r="N1654" s="31">
        <v>1000000</v>
      </c>
      <c r="O1654" s="14" t="s">
        <v>1</v>
      </c>
      <c r="P1654" s="14" t="s">
        <v>35</v>
      </c>
      <c r="Q1654" s="31">
        <v>5000</v>
      </c>
      <c r="R1654" s="31">
        <v>1152</v>
      </c>
      <c r="S1654" s="30">
        <v>6.5935265000000007E-2</v>
      </c>
      <c r="T1654" s="66">
        <f t="shared" si="225"/>
        <v>3.2308279850000003</v>
      </c>
      <c r="U1654" s="66">
        <f t="shared" si="226"/>
        <v>2.6619969836479896E-2</v>
      </c>
      <c r="V1654" s="38">
        <f t="shared" si="227"/>
        <v>0.1544366687282232</v>
      </c>
      <c r="W1654" s="54">
        <v>2.3422468799999998</v>
      </c>
      <c r="X1654" s="71" t="str">
        <f t="shared" si="233"/>
        <v>Q1 2025</v>
      </c>
      <c r="Y1654" s="21">
        <f t="shared" si="234"/>
        <v>5120</v>
      </c>
      <c r="Z1654" s="21">
        <f t="shared" si="235"/>
        <v>1440</v>
      </c>
      <c r="AA1654" s="57">
        <f t="shared" si="236"/>
        <v>403728.86704072385</v>
      </c>
      <c r="AB1654" s="59">
        <f t="shared" si="237"/>
        <v>3.5555555555555554</v>
      </c>
      <c r="AC1654" s="61">
        <f t="shared" si="238"/>
        <v>1244.5999999999999</v>
      </c>
    </row>
    <row r="1655" spans="4:29">
      <c r="D1655" s="12">
        <v>1649</v>
      </c>
      <c r="E1655" s="36" t="s">
        <v>68</v>
      </c>
      <c r="F1655" s="16" t="s">
        <v>12</v>
      </c>
      <c r="G1655" s="14" t="s">
        <v>30</v>
      </c>
      <c r="H1655" s="13" t="s">
        <v>5</v>
      </c>
      <c r="I1655" s="13" t="s">
        <v>53</v>
      </c>
      <c r="J1655" s="13" t="s">
        <v>119</v>
      </c>
      <c r="K1655" s="13" t="s">
        <v>98</v>
      </c>
      <c r="L1655" s="14">
        <v>31.5</v>
      </c>
      <c r="M1655" s="14" t="s">
        <v>15</v>
      </c>
      <c r="N1655" s="31">
        <v>1000000</v>
      </c>
      <c r="O1655" s="14" t="s">
        <v>1</v>
      </c>
      <c r="P1655" s="14" t="s">
        <v>35</v>
      </c>
      <c r="Q1655" s="31">
        <v>5000</v>
      </c>
      <c r="R1655" s="31">
        <v>1152</v>
      </c>
      <c r="S1655" s="30">
        <v>6.5935265000000007E-2</v>
      </c>
      <c r="T1655" s="66">
        <f t="shared" si="225"/>
        <v>2.0769608475000001</v>
      </c>
      <c r="U1655" s="66">
        <f t="shared" si="226"/>
        <v>1.8035944409057512E-2</v>
      </c>
      <c r="V1655" s="38">
        <f t="shared" si="227"/>
        <v>0.1544366687282232</v>
      </c>
      <c r="W1655" s="54">
        <v>2.3422468799999998</v>
      </c>
      <c r="X1655" s="71" t="str">
        <f t="shared" si="233"/>
        <v>Q1 2025</v>
      </c>
      <c r="Y1655" s="21">
        <f t="shared" si="234"/>
        <v>3840</v>
      </c>
      <c r="Z1655" s="21">
        <f t="shared" si="235"/>
        <v>2160</v>
      </c>
      <c r="AA1655" s="57">
        <f t="shared" si="236"/>
        <v>273540.18231454003</v>
      </c>
      <c r="AB1655" s="59">
        <f t="shared" si="237"/>
        <v>1.7777777777777777</v>
      </c>
      <c r="AC1655" s="61">
        <f t="shared" si="238"/>
        <v>800.09999999999991</v>
      </c>
    </row>
    <row r="1656" spans="4:29">
      <c r="D1656" s="12">
        <v>1650</v>
      </c>
      <c r="E1656" s="36" t="s">
        <v>68</v>
      </c>
      <c r="F1656" s="16" t="s">
        <v>12</v>
      </c>
      <c r="G1656" s="14" t="s">
        <v>30</v>
      </c>
      <c r="H1656" s="13" t="s">
        <v>5</v>
      </c>
      <c r="I1656" s="13" t="s">
        <v>120</v>
      </c>
      <c r="J1656" s="13"/>
      <c r="K1656" s="13" t="s">
        <v>120</v>
      </c>
      <c r="L1656" s="14">
        <v>27</v>
      </c>
      <c r="M1656" s="14" t="s">
        <v>15</v>
      </c>
      <c r="N1656" s="31" t="s">
        <v>65</v>
      </c>
      <c r="O1656" s="14" t="s">
        <v>1</v>
      </c>
      <c r="P1656" s="14" t="s">
        <v>35</v>
      </c>
      <c r="Q1656" s="31">
        <v>5000</v>
      </c>
      <c r="R1656" s="31">
        <v>1152</v>
      </c>
      <c r="S1656" s="30">
        <v>0.13187053000000001</v>
      </c>
      <c r="T1656" s="66">
        <f t="shared" si="225"/>
        <v>3.5605043100000002</v>
      </c>
      <c r="U1656" s="66">
        <f t="shared" si="226"/>
        <v>2.6501795866370224E-2</v>
      </c>
      <c r="V1656" s="38">
        <f t="shared" si="227"/>
        <v>0.30887333745644641</v>
      </c>
      <c r="W1656" s="54">
        <v>2.3422468799999998</v>
      </c>
      <c r="X1656" s="71" t="str">
        <f t="shared" si="233"/>
        <v>Q1 2025</v>
      </c>
      <c r="Y1656" s="21">
        <f t="shared" si="234"/>
        <v>3840</v>
      </c>
      <c r="Z1656" s="21">
        <f t="shared" si="235"/>
        <v>2160</v>
      </c>
      <c r="AA1656" s="57">
        <f t="shared" si="236"/>
        <v>200968.29721068247</v>
      </c>
      <c r="AB1656" s="59">
        <f t="shared" si="237"/>
        <v>1.7777777777777777</v>
      </c>
      <c r="AC1656" s="61">
        <f t="shared" si="238"/>
        <v>685.8</v>
      </c>
    </row>
    <row r="1657" spans="4:29">
      <c r="D1657" s="12">
        <v>1651</v>
      </c>
      <c r="E1657" s="36" t="s">
        <v>68</v>
      </c>
      <c r="F1657" s="16" t="s">
        <v>12</v>
      </c>
      <c r="G1657" s="14" t="s">
        <v>30</v>
      </c>
      <c r="H1657" s="13" t="s">
        <v>5</v>
      </c>
      <c r="I1657" s="13" t="s">
        <v>120</v>
      </c>
      <c r="J1657" s="13"/>
      <c r="K1657" s="13" t="s">
        <v>120</v>
      </c>
      <c r="L1657" s="14">
        <v>31.5</v>
      </c>
      <c r="M1657" s="14" t="s">
        <v>15</v>
      </c>
      <c r="N1657" s="31" t="s">
        <v>65</v>
      </c>
      <c r="O1657" s="14" t="s">
        <v>1</v>
      </c>
      <c r="P1657" s="14" t="s">
        <v>35</v>
      </c>
      <c r="Q1657" s="31">
        <v>5000</v>
      </c>
      <c r="R1657" s="31">
        <v>1152</v>
      </c>
      <c r="S1657" s="30">
        <v>9.8902897000000004E-2</v>
      </c>
      <c r="T1657" s="66">
        <f t="shared" si="225"/>
        <v>3.1154412555</v>
      </c>
      <c r="U1657" s="66">
        <f t="shared" si="226"/>
        <v>2.7053916476816174E-2</v>
      </c>
      <c r="V1657" s="38">
        <f t="shared" si="227"/>
        <v>0.23165500192121136</v>
      </c>
      <c r="W1657" s="54">
        <v>2.3422468799999998</v>
      </c>
      <c r="X1657" s="71" t="str">
        <f t="shared" si="233"/>
        <v>Q1 2025</v>
      </c>
      <c r="Y1657" s="21">
        <f t="shared" si="234"/>
        <v>3840</v>
      </c>
      <c r="Z1657" s="21">
        <f t="shared" si="235"/>
        <v>2160</v>
      </c>
      <c r="AA1657" s="57">
        <f t="shared" si="236"/>
        <v>273540.18231454003</v>
      </c>
      <c r="AB1657" s="59">
        <f t="shared" si="237"/>
        <v>1.7777777777777777</v>
      </c>
      <c r="AC1657" s="61">
        <f t="shared" si="238"/>
        <v>800.09999999999991</v>
      </c>
    </row>
    <row r="1658" spans="4:29">
      <c r="D1658" s="12">
        <v>1652</v>
      </c>
      <c r="E1658" s="36" t="s">
        <v>68</v>
      </c>
      <c r="F1658" s="16" t="s">
        <v>12</v>
      </c>
      <c r="G1658" s="14" t="s">
        <v>30</v>
      </c>
      <c r="H1658" s="13" t="s">
        <v>5</v>
      </c>
      <c r="I1658" s="13" t="s">
        <v>45</v>
      </c>
      <c r="J1658" s="13" t="s">
        <v>134</v>
      </c>
      <c r="K1658" s="13" t="s">
        <v>43</v>
      </c>
      <c r="L1658" s="14">
        <v>27</v>
      </c>
      <c r="M1658" s="14" t="s">
        <v>15</v>
      </c>
      <c r="N1658" s="31">
        <v>1000000</v>
      </c>
      <c r="O1658" s="14" t="s">
        <v>1</v>
      </c>
      <c r="P1658" s="14" t="s">
        <v>35</v>
      </c>
      <c r="Q1658" s="31">
        <v>2304</v>
      </c>
      <c r="R1658" s="31">
        <v>576</v>
      </c>
      <c r="S1658" s="30">
        <v>7.5957424999999995E-2</v>
      </c>
      <c r="T1658" s="66">
        <f t="shared" si="225"/>
        <v>2.0508504749999998</v>
      </c>
      <c r="U1658" s="66">
        <f t="shared" si="226"/>
        <v>1.5265034362758122E-2</v>
      </c>
      <c r="V1658" s="38">
        <f t="shared" si="227"/>
        <v>0.17791104171908398</v>
      </c>
      <c r="W1658" s="54">
        <v>2.3422468799999998</v>
      </c>
      <c r="X1658" s="71" t="str">
        <f t="shared" si="233"/>
        <v>Q1 2025</v>
      </c>
      <c r="Y1658" s="21">
        <f t="shared" si="234"/>
        <v>3840</v>
      </c>
      <c r="Z1658" s="21">
        <f t="shared" si="235"/>
        <v>2160</v>
      </c>
      <c r="AA1658" s="57">
        <f t="shared" si="236"/>
        <v>200968.29721068247</v>
      </c>
      <c r="AB1658" s="59">
        <f t="shared" si="237"/>
        <v>1.7777777777777777</v>
      </c>
      <c r="AC1658" s="61">
        <f t="shared" si="238"/>
        <v>685.8</v>
      </c>
    </row>
    <row r="1659" spans="4:29">
      <c r="D1659" s="12">
        <v>1653</v>
      </c>
      <c r="E1659" s="36" t="s">
        <v>68</v>
      </c>
      <c r="F1659" s="16" t="s">
        <v>12</v>
      </c>
      <c r="G1659" s="14" t="s">
        <v>30</v>
      </c>
      <c r="H1659" s="13" t="s">
        <v>5</v>
      </c>
      <c r="I1659" s="13" t="s">
        <v>121</v>
      </c>
      <c r="J1659" s="13" t="s">
        <v>282</v>
      </c>
      <c r="K1659" s="13"/>
      <c r="L1659" s="14">
        <v>27</v>
      </c>
      <c r="M1659" s="14" t="s">
        <v>15</v>
      </c>
      <c r="N1659" s="31" t="s">
        <v>65</v>
      </c>
      <c r="O1659" s="14" t="s">
        <v>1</v>
      </c>
      <c r="P1659" s="14" t="s">
        <v>35</v>
      </c>
      <c r="Q1659" s="31">
        <v>5000</v>
      </c>
      <c r="R1659" s="31">
        <v>1152</v>
      </c>
      <c r="S1659" s="30">
        <v>9.8902897000000004E-2</v>
      </c>
      <c r="T1659" s="66">
        <f t="shared" si="225"/>
        <v>2.6703782190000003</v>
      </c>
      <c r="U1659" s="66">
        <f t="shared" si="226"/>
        <v>1.987634679929352E-2</v>
      </c>
      <c r="V1659" s="38">
        <f t="shared" si="227"/>
        <v>0.23165500192121136</v>
      </c>
      <c r="W1659" s="54">
        <v>2.3422468799999998</v>
      </c>
      <c r="X1659" s="71" t="str">
        <f t="shared" si="233"/>
        <v>Q1 2025</v>
      </c>
      <c r="Y1659" s="21">
        <f t="shared" si="234"/>
        <v>3840</v>
      </c>
      <c r="Z1659" s="21">
        <f t="shared" si="235"/>
        <v>2160</v>
      </c>
      <c r="AA1659" s="57">
        <f t="shared" si="236"/>
        <v>200968.29721068247</v>
      </c>
      <c r="AB1659" s="59">
        <f t="shared" si="237"/>
        <v>1.7777777777777777</v>
      </c>
      <c r="AC1659" s="61">
        <f t="shared" si="238"/>
        <v>685.8</v>
      </c>
    </row>
    <row r="1660" spans="4:29">
      <c r="D1660" s="12">
        <v>1654</v>
      </c>
      <c r="E1660" s="36" t="s">
        <v>68</v>
      </c>
      <c r="F1660" s="16" t="s">
        <v>12</v>
      </c>
      <c r="G1660" s="14" t="s">
        <v>30</v>
      </c>
      <c r="H1660" s="13" t="s">
        <v>5</v>
      </c>
      <c r="I1660" s="13" t="s">
        <v>121</v>
      </c>
      <c r="J1660" s="13" t="s">
        <v>283</v>
      </c>
      <c r="K1660" s="13"/>
      <c r="L1660" s="14">
        <v>31.5</v>
      </c>
      <c r="M1660" s="14" t="s">
        <v>15</v>
      </c>
      <c r="N1660" s="31" t="s">
        <v>65</v>
      </c>
      <c r="O1660" s="14" t="s">
        <v>1</v>
      </c>
      <c r="P1660" s="14" t="s">
        <v>35</v>
      </c>
      <c r="Q1660" s="31">
        <v>5000</v>
      </c>
      <c r="R1660" s="31">
        <v>1152</v>
      </c>
      <c r="S1660" s="30">
        <v>9.8902897000000004E-2</v>
      </c>
      <c r="T1660" s="66">
        <f t="shared" si="225"/>
        <v>3.1154412555</v>
      </c>
      <c r="U1660" s="66">
        <f t="shared" si="226"/>
        <v>2.7053916476816174E-2</v>
      </c>
      <c r="V1660" s="38">
        <f t="shared" si="227"/>
        <v>0.23165500192121136</v>
      </c>
      <c r="W1660" s="54">
        <v>2.3422468799999998</v>
      </c>
      <c r="X1660" s="71" t="str">
        <f t="shared" si="233"/>
        <v>Q1 2025</v>
      </c>
      <c r="Y1660" s="21">
        <f t="shared" si="234"/>
        <v>3840</v>
      </c>
      <c r="Z1660" s="21">
        <f t="shared" si="235"/>
        <v>2160</v>
      </c>
      <c r="AA1660" s="57">
        <f t="shared" si="236"/>
        <v>273540.18231454003</v>
      </c>
      <c r="AB1660" s="59">
        <f t="shared" si="237"/>
        <v>1.7777777777777777</v>
      </c>
      <c r="AC1660" s="61">
        <f t="shared" si="238"/>
        <v>800.09999999999991</v>
      </c>
    </row>
    <row r="1661" spans="4:29">
      <c r="D1661" s="12">
        <v>1655</v>
      </c>
      <c r="E1661" s="36" t="s">
        <v>68</v>
      </c>
      <c r="F1661" s="16" t="s">
        <v>12</v>
      </c>
      <c r="G1661" s="14" t="s">
        <v>30</v>
      </c>
      <c r="H1661" s="13" t="s">
        <v>5</v>
      </c>
      <c r="I1661" s="13" t="s">
        <v>122</v>
      </c>
      <c r="J1661" s="13"/>
      <c r="K1661" s="13"/>
      <c r="L1661" s="14">
        <v>27</v>
      </c>
      <c r="M1661" s="14" t="s">
        <v>15</v>
      </c>
      <c r="N1661" s="31" t="s">
        <v>65</v>
      </c>
      <c r="O1661" s="14" t="s">
        <v>2</v>
      </c>
      <c r="P1661" s="14" t="s">
        <v>35</v>
      </c>
      <c r="Q1661" s="31">
        <v>5000</v>
      </c>
      <c r="R1661" s="31">
        <v>1152</v>
      </c>
      <c r="S1661" s="30">
        <v>9.8902897000000004E-2</v>
      </c>
      <c r="T1661" s="66">
        <f t="shared" si="225"/>
        <v>2.6703782190000003</v>
      </c>
      <c r="U1661" s="66">
        <f t="shared" si="226"/>
        <v>1.987634679929352E-2</v>
      </c>
      <c r="V1661" s="38">
        <f t="shared" si="227"/>
        <v>0.23165500192121136</v>
      </c>
      <c r="W1661" s="54">
        <v>2.3422468799999998</v>
      </c>
      <c r="X1661" s="71" t="str">
        <f t="shared" si="233"/>
        <v>Q1 2025</v>
      </c>
      <c r="Y1661" s="21">
        <f t="shared" si="234"/>
        <v>3840</v>
      </c>
      <c r="Z1661" s="21">
        <f t="shared" si="235"/>
        <v>2160</v>
      </c>
      <c r="AA1661" s="57">
        <f t="shared" si="236"/>
        <v>200968.29721068247</v>
      </c>
      <c r="AB1661" s="59">
        <f t="shared" si="237"/>
        <v>1.7777777777777777</v>
      </c>
      <c r="AC1661" s="61">
        <f t="shared" si="238"/>
        <v>685.8</v>
      </c>
    </row>
    <row r="1662" spans="4:29">
      <c r="D1662" s="12">
        <v>1656</v>
      </c>
      <c r="E1662" s="36" t="s">
        <v>68</v>
      </c>
      <c r="F1662" s="16" t="s">
        <v>12</v>
      </c>
      <c r="G1662" s="14" t="s">
        <v>30</v>
      </c>
      <c r="H1662" s="13" t="s">
        <v>5</v>
      </c>
      <c r="I1662" s="13" t="s">
        <v>122</v>
      </c>
      <c r="J1662" s="13"/>
      <c r="K1662" s="13"/>
      <c r="L1662" s="14">
        <v>31.5</v>
      </c>
      <c r="M1662" s="14" t="s">
        <v>15</v>
      </c>
      <c r="N1662" s="31" t="s">
        <v>65</v>
      </c>
      <c r="O1662" s="14" t="s">
        <v>2</v>
      </c>
      <c r="P1662" s="14" t="s">
        <v>35</v>
      </c>
      <c r="Q1662" s="31">
        <v>5000</v>
      </c>
      <c r="R1662" s="31">
        <v>1152</v>
      </c>
      <c r="S1662" s="30">
        <v>9.8902897000000004E-2</v>
      </c>
      <c r="T1662" s="66">
        <f t="shared" si="225"/>
        <v>3.1154412555</v>
      </c>
      <c r="U1662" s="66">
        <f t="shared" si="226"/>
        <v>2.7053916476816174E-2</v>
      </c>
      <c r="V1662" s="38">
        <f t="shared" si="227"/>
        <v>0.23165500192121136</v>
      </c>
      <c r="W1662" s="54">
        <v>2.3422468799999998</v>
      </c>
      <c r="X1662" s="71" t="str">
        <f t="shared" si="233"/>
        <v>Q1 2025</v>
      </c>
      <c r="Y1662" s="21">
        <f t="shared" si="234"/>
        <v>3840</v>
      </c>
      <c r="Z1662" s="21">
        <f t="shared" si="235"/>
        <v>2160</v>
      </c>
      <c r="AA1662" s="57">
        <f t="shared" si="236"/>
        <v>273540.18231454003</v>
      </c>
      <c r="AB1662" s="59">
        <f t="shared" si="237"/>
        <v>1.7777777777777777</v>
      </c>
      <c r="AC1662" s="61">
        <f t="shared" si="238"/>
        <v>800.09999999999991</v>
      </c>
    </row>
    <row r="1663" spans="4:29">
      <c r="D1663" s="12">
        <v>1657</v>
      </c>
      <c r="E1663" s="36" t="s">
        <v>68</v>
      </c>
      <c r="F1663" s="16" t="s">
        <v>12</v>
      </c>
      <c r="G1663" s="14" t="s">
        <v>30</v>
      </c>
      <c r="H1663" s="13" t="s">
        <v>5</v>
      </c>
      <c r="I1663" s="13" t="s">
        <v>140</v>
      </c>
      <c r="J1663" s="13"/>
      <c r="K1663" s="13"/>
      <c r="L1663" s="14">
        <v>27</v>
      </c>
      <c r="M1663" s="14" t="s">
        <v>15</v>
      </c>
      <c r="N1663" s="31" t="s">
        <v>65</v>
      </c>
      <c r="O1663" s="14" t="s">
        <v>1</v>
      </c>
      <c r="P1663" s="14" t="s">
        <v>35</v>
      </c>
      <c r="Q1663" s="31">
        <v>2304</v>
      </c>
      <c r="R1663" s="31">
        <v>576</v>
      </c>
      <c r="S1663" s="30">
        <v>4.5574455E-2</v>
      </c>
      <c r="T1663" s="66">
        <f t="shared" si="225"/>
        <v>1.230510285</v>
      </c>
      <c r="U1663" s="66">
        <f t="shared" si="226"/>
        <v>9.1590206176548738E-3</v>
      </c>
      <c r="V1663" s="38">
        <f t="shared" si="227"/>
        <v>0.1067466250314504</v>
      </c>
      <c r="W1663" s="54">
        <v>2.3422468799999998</v>
      </c>
      <c r="X1663" s="71" t="str">
        <f t="shared" si="233"/>
        <v>Q1 2025</v>
      </c>
      <c r="Y1663" s="21">
        <f t="shared" si="234"/>
        <v>3840</v>
      </c>
      <c r="Z1663" s="21">
        <f t="shared" si="235"/>
        <v>2160</v>
      </c>
      <c r="AA1663" s="57">
        <f t="shared" si="236"/>
        <v>200968.29721068247</v>
      </c>
      <c r="AB1663" s="59">
        <f t="shared" si="237"/>
        <v>1.7777777777777777</v>
      </c>
      <c r="AC1663" s="61">
        <f t="shared" si="238"/>
        <v>685.8</v>
      </c>
    </row>
    <row r="1664" spans="4:29">
      <c r="D1664" s="12">
        <v>1658</v>
      </c>
      <c r="E1664" s="36" t="s">
        <v>68</v>
      </c>
      <c r="F1664" s="16" t="s">
        <v>12</v>
      </c>
      <c r="G1664" s="14" t="s">
        <v>30</v>
      </c>
      <c r="H1664" s="13" t="s">
        <v>5</v>
      </c>
      <c r="I1664" s="13" t="s">
        <v>140</v>
      </c>
      <c r="J1664" s="13"/>
      <c r="K1664" s="13"/>
      <c r="L1664" s="14">
        <v>31.5</v>
      </c>
      <c r="M1664" s="14" t="s">
        <v>15</v>
      </c>
      <c r="N1664" s="31" t="s">
        <v>65</v>
      </c>
      <c r="O1664" s="14" t="s">
        <v>1</v>
      </c>
      <c r="P1664" s="14" t="s">
        <v>35</v>
      </c>
      <c r="Q1664" s="31">
        <v>4608</v>
      </c>
      <c r="R1664" s="31">
        <v>1152</v>
      </c>
      <c r="S1664" s="30">
        <v>9.114891E-2</v>
      </c>
      <c r="T1664" s="66">
        <f t="shared" si="225"/>
        <v>2.8711906649999999</v>
      </c>
      <c r="U1664" s="66">
        <f t="shared" si="226"/>
        <v>2.4932889459171603E-2</v>
      </c>
      <c r="V1664" s="38">
        <f t="shared" si="227"/>
        <v>0.21349325006290079</v>
      </c>
      <c r="W1664" s="54">
        <v>2.3422468799999998</v>
      </c>
      <c r="X1664" s="71" t="str">
        <f t="shared" si="233"/>
        <v>Q1 2025</v>
      </c>
      <c r="Y1664" s="21">
        <f t="shared" si="234"/>
        <v>3840</v>
      </c>
      <c r="Z1664" s="21">
        <f t="shared" si="235"/>
        <v>2160</v>
      </c>
      <c r="AA1664" s="57">
        <f t="shared" si="236"/>
        <v>273540.18231454003</v>
      </c>
      <c r="AB1664" s="59">
        <f t="shared" si="237"/>
        <v>1.7777777777777777</v>
      </c>
      <c r="AC1664" s="61">
        <f t="shared" si="238"/>
        <v>800.09999999999991</v>
      </c>
    </row>
    <row r="1665" spans="4:29">
      <c r="D1665" s="12">
        <v>1659</v>
      </c>
      <c r="E1665" s="36" t="s">
        <v>68</v>
      </c>
      <c r="F1665" s="16" t="s">
        <v>12</v>
      </c>
      <c r="G1665" s="14" t="s">
        <v>30</v>
      </c>
      <c r="H1665" s="13" t="s">
        <v>5</v>
      </c>
      <c r="I1665" s="13" t="s">
        <v>135</v>
      </c>
      <c r="J1665" s="13" t="s">
        <v>225</v>
      </c>
      <c r="K1665" s="13" t="s">
        <v>95</v>
      </c>
      <c r="L1665" s="14">
        <v>27</v>
      </c>
      <c r="M1665" s="14" t="s">
        <v>15</v>
      </c>
      <c r="N1665" s="31" t="s">
        <v>65</v>
      </c>
      <c r="O1665" s="14" t="s">
        <v>2</v>
      </c>
      <c r="P1665" s="14" t="s">
        <v>35</v>
      </c>
      <c r="Q1665" s="31">
        <v>10368</v>
      </c>
      <c r="R1665" s="31">
        <v>1152</v>
      </c>
      <c r="S1665" s="30">
        <v>0.20508504799999999</v>
      </c>
      <c r="T1665" s="66">
        <f t="shared" si="225"/>
        <v>5.5372962960000001</v>
      </c>
      <c r="U1665" s="66">
        <f t="shared" si="226"/>
        <v>4.1215592879931082E-2</v>
      </c>
      <c r="V1665" s="38">
        <f t="shared" si="227"/>
        <v>0.48035981381265019</v>
      </c>
      <c r="W1665" s="54">
        <v>2.3422468799999998</v>
      </c>
      <c r="X1665" s="71" t="str">
        <f t="shared" si="233"/>
        <v>Q1 2025</v>
      </c>
      <c r="Y1665" s="21">
        <f t="shared" si="234"/>
        <v>3840</v>
      </c>
      <c r="Z1665" s="21">
        <f t="shared" si="235"/>
        <v>2160</v>
      </c>
      <c r="AA1665" s="57">
        <f t="shared" si="236"/>
        <v>200968.29721068247</v>
      </c>
      <c r="AB1665" s="59">
        <f t="shared" si="237"/>
        <v>1.7777777777777777</v>
      </c>
      <c r="AC1665" s="61">
        <f t="shared" si="238"/>
        <v>685.8</v>
      </c>
    </row>
    <row r="1666" spans="4:29">
      <c r="D1666" s="12">
        <v>1660</v>
      </c>
      <c r="E1666" s="36" t="s">
        <v>68</v>
      </c>
      <c r="F1666" s="16" t="s">
        <v>12</v>
      </c>
      <c r="G1666" s="14" t="s">
        <v>30</v>
      </c>
      <c r="H1666" s="13" t="s">
        <v>5</v>
      </c>
      <c r="I1666" s="13" t="s">
        <v>135</v>
      </c>
      <c r="J1666" s="13" t="s">
        <v>197</v>
      </c>
      <c r="K1666" s="13" t="s">
        <v>95</v>
      </c>
      <c r="L1666" s="14">
        <v>27</v>
      </c>
      <c r="M1666" s="14" t="s">
        <v>15</v>
      </c>
      <c r="N1666" s="31" t="s">
        <v>65</v>
      </c>
      <c r="O1666" s="14" t="s">
        <v>2</v>
      </c>
      <c r="P1666" s="14" t="s">
        <v>35</v>
      </c>
      <c r="Q1666" s="31">
        <v>4608</v>
      </c>
      <c r="R1666" s="31">
        <v>1152</v>
      </c>
      <c r="S1666" s="30">
        <v>0.12153187999999999</v>
      </c>
      <c r="T1666" s="66">
        <f t="shared" si="225"/>
        <v>3.2813607599999997</v>
      </c>
      <c r="U1666" s="66">
        <f t="shared" si="226"/>
        <v>2.4424054980412994E-2</v>
      </c>
      <c r="V1666" s="38">
        <f t="shared" si="227"/>
        <v>0.28465766675053439</v>
      </c>
      <c r="W1666" s="54">
        <v>2.3422468799999998</v>
      </c>
      <c r="X1666" s="71" t="str">
        <f t="shared" si="233"/>
        <v>Q1 2025</v>
      </c>
      <c r="Y1666" s="21">
        <f t="shared" si="234"/>
        <v>3840</v>
      </c>
      <c r="Z1666" s="21">
        <f t="shared" si="235"/>
        <v>2160</v>
      </c>
      <c r="AA1666" s="57">
        <f t="shared" si="236"/>
        <v>200968.29721068247</v>
      </c>
      <c r="AB1666" s="59">
        <f t="shared" si="237"/>
        <v>1.7777777777777777</v>
      </c>
      <c r="AC1666" s="61">
        <f t="shared" si="238"/>
        <v>685.8</v>
      </c>
    </row>
    <row r="1667" spans="4:29">
      <c r="D1667" s="12">
        <v>1661</v>
      </c>
      <c r="E1667" s="36" t="s">
        <v>68</v>
      </c>
      <c r="F1667" s="16" t="s">
        <v>12</v>
      </c>
      <c r="G1667" s="14" t="s">
        <v>30</v>
      </c>
      <c r="H1667" s="13" t="s">
        <v>5</v>
      </c>
      <c r="I1667" s="13" t="s">
        <v>135</v>
      </c>
      <c r="J1667" s="13" t="s">
        <v>198</v>
      </c>
      <c r="K1667" s="13" t="s">
        <v>95</v>
      </c>
      <c r="L1667" s="14">
        <v>31.5</v>
      </c>
      <c r="M1667" s="14" t="s">
        <v>15</v>
      </c>
      <c r="N1667" s="31" t="s">
        <v>65</v>
      </c>
      <c r="O1667" s="14" t="s">
        <v>2</v>
      </c>
      <c r="P1667" s="14" t="s">
        <v>35</v>
      </c>
      <c r="Q1667" s="31">
        <v>9216</v>
      </c>
      <c r="R1667" s="31">
        <v>1152</v>
      </c>
      <c r="S1667" s="30">
        <v>0.18229782</v>
      </c>
      <c r="T1667" s="66">
        <f t="shared" si="225"/>
        <v>5.7423813299999997</v>
      </c>
      <c r="U1667" s="66">
        <f t="shared" si="226"/>
        <v>4.9865778918343207E-2</v>
      </c>
      <c r="V1667" s="38">
        <f t="shared" si="227"/>
        <v>0.42698650012580158</v>
      </c>
      <c r="W1667" s="54">
        <v>2.3422468799999998</v>
      </c>
      <c r="X1667" s="71" t="str">
        <f t="shared" si="233"/>
        <v>Q1 2025</v>
      </c>
      <c r="Y1667" s="21">
        <f t="shared" si="234"/>
        <v>3840</v>
      </c>
      <c r="Z1667" s="21">
        <f t="shared" si="235"/>
        <v>2160</v>
      </c>
      <c r="AA1667" s="57">
        <f t="shared" si="236"/>
        <v>273540.18231454003</v>
      </c>
      <c r="AB1667" s="59">
        <f t="shared" si="237"/>
        <v>1.7777777777777777</v>
      </c>
      <c r="AC1667" s="61">
        <f t="shared" si="238"/>
        <v>800.09999999999991</v>
      </c>
    </row>
    <row r="1668" spans="4:29">
      <c r="D1668" s="12">
        <v>1662</v>
      </c>
      <c r="E1668" s="36" t="s">
        <v>68</v>
      </c>
      <c r="F1668" s="16" t="s">
        <v>12</v>
      </c>
      <c r="G1668" s="14" t="s">
        <v>30</v>
      </c>
      <c r="H1668" s="13" t="s">
        <v>5</v>
      </c>
      <c r="I1668" s="13" t="s">
        <v>135</v>
      </c>
      <c r="J1668" s="13" t="s">
        <v>210</v>
      </c>
      <c r="K1668" s="13" t="s">
        <v>95</v>
      </c>
      <c r="L1668" s="14">
        <v>34</v>
      </c>
      <c r="M1668" s="14" t="s">
        <v>117</v>
      </c>
      <c r="N1668" s="31" t="s">
        <v>65</v>
      </c>
      <c r="O1668" s="14" t="s">
        <v>2</v>
      </c>
      <c r="P1668" s="14" t="s">
        <v>35</v>
      </c>
      <c r="Q1668" s="31">
        <v>9216</v>
      </c>
      <c r="R1668" s="31">
        <v>1151</v>
      </c>
      <c r="S1668" s="30">
        <v>3.6459564E-2</v>
      </c>
      <c r="T1668" s="66">
        <f t="shared" si="225"/>
        <v>1.2396251760000001</v>
      </c>
      <c r="U1668" s="66">
        <f t="shared" si="226"/>
        <v>9.6854091675441217E-3</v>
      </c>
      <c r="V1668" s="38">
        <f t="shared" si="227"/>
        <v>8.5397300025160314E-2</v>
      </c>
      <c r="W1668" s="54">
        <v>2.3422468799999998</v>
      </c>
      <c r="X1668" s="71" t="str">
        <f t="shared" si="233"/>
        <v>Q1 2025</v>
      </c>
      <c r="Y1668" s="21">
        <f t="shared" si="234"/>
        <v>3440</v>
      </c>
      <c r="Z1668" s="21">
        <f t="shared" si="235"/>
        <v>1440</v>
      </c>
      <c r="AA1668" s="57">
        <f t="shared" si="236"/>
        <v>265647.97010584443</v>
      </c>
      <c r="AB1668" s="59">
        <f t="shared" si="237"/>
        <v>2.3888888888888888</v>
      </c>
      <c r="AC1668" s="61">
        <f t="shared" si="238"/>
        <v>863.59999999999991</v>
      </c>
    </row>
    <row r="1669" spans="4:29">
      <c r="D1669" s="12">
        <v>1663</v>
      </c>
      <c r="E1669" s="36" t="s">
        <v>68</v>
      </c>
      <c r="F1669" s="16" t="s">
        <v>12</v>
      </c>
      <c r="G1669" s="14" t="s">
        <v>30</v>
      </c>
      <c r="H1669" s="13" t="s">
        <v>5</v>
      </c>
      <c r="I1669" s="13" t="s">
        <v>144</v>
      </c>
      <c r="J1669" s="13" t="s">
        <v>284</v>
      </c>
      <c r="K1669" s="13" t="s">
        <v>43</v>
      </c>
      <c r="L1669" s="14">
        <v>27</v>
      </c>
      <c r="M1669" s="14" t="s">
        <v>15</v>
      </c>
      <c r="N1669" s="31" t="s">
        <v>65</v>
      </c>
      <c r="O1669" s="14" t="s">
        <v>1</v>
      </c>
      <c r="P1669" s="14" t="s">
        <v>35</v>
      </c>
      <c r="Q1669" s="31">
        <v>1536</v>
      </c>
      <c r="R1669" s="31">
        <v>384</v>
      </c>
      <c r="S1669" s="30">
        <v>5.0638282999999999E-2</v>
      </c>
      <c r="T1669" s="66">
        <f t="shared" si="225"/>
        <v>1.3672336409999999</v>
      </c>
      <c r="U1669" s="66">
        <f t="shared" si="226"/>
        <v>1.017668950818265E-2</v>
      </c>
      <c r="V1669" s="38">
        <f t="shared" si="227"/>
        <v>0.11860736036530703</v>
      </c>
      <c r="W1669" s="54">
        <v>2.3422468799999998</v>
      </c>
      <c r="X1669" s="71" t="str">
        <f t="shared" si="233"/>
        <v>Q1 2025</v>
      </c>
      <c r="Y1669" s="21">
        <f t="shared" si="234"/>
        <v>3840</v>
      </c>
      <c r="Z1669" s="21">
        <f t="shared" si="235"/>
        <v>2160</v>
      </c>
      <c r="AA1669" s="57">
        <f t="shared" si="236"/>
        <v>200968.29721068247</v>
      </c>
      <c r="AB1669" s="59">
        <f t="shared" si="237"/>
        <v>1.7777777777777777</v>
      </c>
      <c r="AC1669" s="61">
        <f t="shared" si="238"/>
        <v>685.8</v>
      </c>
    </row>
    <row r="1670" spans="4:29">
      <c r="D1670" s="12">
        <v>1664</v>
      </c>
      <c r="E1670" s="36" t="s">
        <v>68</v>
      </c>
      <c r="F1670" s="16" t="s">
        <v>12</v>
      </c>
      <c r="G1670" s="14" t="s">
        <v>30</v>
      </c>
      <c r="H1670" s="13" t="s">
        <v>5</v>
      </c>
      <c r="I1670" s="13" t="s">
        <v>144</v>
      </c>
      <c r="J1670" s="13" t="s">
        <v>285</v>
      </c>
      <c r="K1670" s="13" t="s">
        <v>43</v>
      </c>
      <c r="L1670" s="14">
        <v>27</v>
      </c>
      <c r="M1670" s="14" t="s">
        <v>15</v>
      </c>
      <c r="N1670" s="31" t="s">
        <v>65</v>
      </c>
      <c r="O1670" s="14" t="s">
        <v>1</v>
      </c>
      <c r="P1670" s="14" t="s">
        <v>35</v>
      </c>
      <c r="Q1670" s="31">
        <v>2304</v>
      </c>
      <c r="R1670" s="31">
        <v>1152</v>
      </c>
      <c r="S1670" s="30">
        <v>4.5574455E-2</v>
      </c>
      <c r="T1670" s="66">
        <f t="shared" si="225"/>
        <v>1.230510285</v>
      </c>
      <c r="U1670" s="66">
        <f t="shared" si="226"/>
        <v>9.1590206176548738E-3</v>
      </c>
      <c r="V1670" s="38">
        <f t="shared" si="227"/>
        <v>0.1067466250314504</v>
      </c>
      <c r="W1670" s="54">
        <v>2.3422468799999998</v>
      </c>
      <c r="X1670" s="71" t="str">
        <f t="shared" si="233"/>
        <v>Q1 2025</v>
      </c>
      <c r="Y1670" s="21">
        <f t="shared" si="234"/>
        <v>3840</v>
      </c>
      <c r="Z1670" s="21">
        <f t="shared" si="235"/>
        <v>2160</v>
      </c>
      <c r="AA1670" s="57">
        <f t="shared" si="236"/>
        <v>200968.29721068247</v>
      </c>
      <c r="AB1670" s="59">
        <f t="shared" si="237"/>
        <v>1.7777777777777777</v>
      </c>
      <c r="AC1670" s="61">
        <f t="shared" si="238"/>
        <v>685.8</v>
      </c>
    </row>
    <row r="1671" spans="4:29">
      <c r="D1671" s="12">
        <v>1665</v>
      </c>
      <c r="E1671" s="36" t="s">
        <v>68</v>
      </c>
      <c r="F1671" s="16" t="s">
        <v>12</v>
      </c>
      <c r="G1671" s="14" t="s">
        <v>30</v>
      </c>
      <c r="H1671" s="13" t="s">
        <v>5</v>
      </c>
      <c r="I1671" s="13" t="s">
        <v>144</v>
      </c>
      <c r="J1671" s="13" t="s">
        <v>286</v>
      </c>
      <c r="K1671" s="13" t="s">
        <v>43</v>
      </c>
      <c r="L1671" s="14">
        <v>31.5</v>
      </c>
      <c r="M1671" s="14" t="s">
        <v>15</v>
      </c>
      <c r="N1671" s="31" t="s">
        <v>65</v>
      </c>
      <c r="O1671" s="14" t="s">
        <v>1</v>
      </c>
      <c r="P1671" s="14" t="s">
        <v>35</v>
      </c>
      <c r="Q1671" s="31">
        <v>2304</v>
      </c>
      <c r="R1671" s="31">
        <v>1152</v>
      </c>
      <c r="S1671" s="30">
        <v>4.5574455E-2</v>
      </c>
      <c r="T1671" s="66">
        <f t="shared" ref="T1671:T1734" si="239">L1671*S1671</f>
        <v>1.4355953324999999</v>
      </c>
      <c r="U1671" s="66">
        <f t="shared" ref="U1671:U1734" si="240">S1671*AA1671/10^6</f>
        <v>1.2466444729585802E-2</v>
      </c>
      <c r="V1671" s="38">
        <f t="shared" ref="V1671:V1734" si="241">S1671*W1671</f>
        <v>0.1067466250314504</v>
      </c>
      <c r="W1671" s="54">
        <v>2.3422468799999998</v>
      </c>
      <c r="X1671" s="71" t="str">
        <f t="shared" si="233"/>
        <v>Q1 2025</v>
      </c>
      <c r="Y1671" s="21">
        <f t="shared" si="234"/>
        <v>3840</v>
      </c>
      <c r="Z1671" s="21">
        <f t="shared" si="235"/>
        <v>2160</v>
      </c>
      <c r="AA1671" s="57">
        <f t="shared" si="236"/>
        <v>273540.18231454003</v>
      </c>
      <c r="AB1671" s="59">
        <f t="shared" si="237"/>
        <v>1.7777777777777777</v>
      </c>
      <c r="AC1671" s="61">
        <f t="shared" si="238"/>
        <v>800.09999999999991</v>
      </c>
    </row>
    <row r="1672" spans="4:29">
      <c r="D1672" s="12">
        <v>1666</v>
      </c>
      <c r="E1672" s="36" t="s">
        <v>68</v>
      </c>
      <c r="F1672" s="16" t="s">
        <v>12</v>
      </c>
      <c r="G1672" s="14" t="s">
        <v>30</v>
      </c>
      <c r="H1672" s="13" t="s">
        <v>5</v>
      </c>
      <c r="I1672" s="13" t="s">
        <v>144</v>
      </c>
      <c r="J1672" s="13"/>
      <c r="K1672" s="13"/>
      <c r="L1672" s="14">
        <v>34</v>
      </c>
      <c r="M1672" s="14" t="s">
        <v>302</v>
      </c>
      <c r="N1672" s="31" t="s">
        <v>65</v>
      </c>
      <c r="O1672" s="14" t="s">
        <v>1</v>
      </c>
      <c r="P1672" s="14" t="s">
        <v>35</v>
      </c>
      <c r="Q1672" s="31">
        <v>2304</v>
      </c>
      <c r="R1672" s="31">
        <v>2304</v>
      </c>
      <c r="S1672" s="30">
        <v>3.0382969999999999E-2</v>
      </c>
      <c r="T1672" s="66">
        <f t="shared" si="239"/>
        <v>1.0330209799999999</v>
      </c>
      <c r="U1672" s="66">
        <f t="shared" si="240"/>
        <v>1.0995148830710151E-2</v>
      </c>
      <c r="V1672" s="38">
        <f t="shared" si="241"/>
        <v>7.1164416687633597E-2</v>
      </c>
      <c r="W1672" s="54">
        <v>2.3422468799999998</v>
      </c>
      <c r="X1672" s="71" t="str">
        <f t="shared" ref="X1672:X1735" si="242">G1672&amp;" "&amp;F1672</f>
        <v>Q1 2025</v>
      </c>
      <c r="Y1672" s="21">
        <f t="shared" si="234"/>
        <v>344</v>
      </c>
      <c r="Z1672" s="21">
        <f t="shared" si="235"/>
        <v>440</v>
      </c>
      <c r="AA1672" s="57">
        <f t="shared" si="236"/>
        <v>361885.25449322932</v>
      </c>
      <c r="AB1672" s="59">
        <f t="shared" si="237"/>
        <v>0.78181818181818186</v>
      </c>
      <c r="AC1672" s="61">
        <f t="shared" si="238"/>
        <v>863.59999999999991</v>
      </c>
    </row>
    <row r="1673" spans="4:29">
      <c r="D1673" s="12">
        <v>1667</v>
      </c>
      <c r="E1673" s="36" t="s">
        <v>68</v>
      </c>
      <c r="F1673" s="16" t="s">
        <v>12</v>
      </c>
      <c r="G1673" s="14" t="s">
        <v>30</v>
      </c>
      <c r="H1673" s="13" t="s">
        <v>5</v>
      </c>
      <c r="I1673" s="13" t="s">
        <v>145</v>
      </c>
      <c r="J1673" s="13"/>
      <c r="K1673" s="13" t="s">
        <v>43</v>
      </c>
      <c r="L1673" s="14">
        <v>27</v>
      </c>
      <c r="M1673" s="14" t="s">
        <v>15</v>
      </c>
      <c r="N1673" s="31" t="s">
        <v>65</v>
      </c>
      <c r="O1673" s="14" t="s">
        <v>1</v>
      </c>
      <c r="P1673" s="14" t="s">
        <v>35</v>
      </c>
      <c r="Q1673" s="31">
        <v>2304</v>
      </c>
      <c r="R1673" s="31">
        <v>1152</v>
      </c>
      <c r="S1673" s="30">
        <v>9.114891E-2</v>
      </c>
      <c r="T1673" s="66">
        <f t="shared" si="239"/>
        <v>2.4610205700000001</v>
      </c>
      <c r="U1673" s="66">
        <f t="shared" si="240"/>
        <v>1.8318041235309748E-2</v>
      </c>
      <c r="V1673" s="38">
        <f t="shared" si="241"/>
        <v>0.21349325006290079</v>
      </c>
      <c r="W1673" s="54">
        <v>2.3422468799999998</v>
      </c>
      <c r="X1673" s="71" t="str">
        <f t="shared" si="242"/>
        <v>Q1 2025</v>
      </c>
      <c r="Y1673" s="21">
        <f t="shared" si="234"/>
        <v>3840</v>
      </c>
      <c r="Z1673" s="21">
        <f t="shared" si="235"/>
        <v>2160</v>
      </c>
      <c r="AA1673" s="57">
        <f t="shared" si="236"/>
        <v>200968.29721068247</v>
      </c>
      <c r="AB1673" s="59">
        <f t="shared" si="237"/>
        <v>1.7777777777777777</v>
      </c>
      <c r="AC1673" s="61">
        <f t="shared" si="238"/>
        <v>685.8</v>
      </c>
    </row>
    <row r="1674" spans="4:29">
      <c r="D1674" s="12">
        <v>1668</v>
      </c>
      <c r="E1674" s="36" t="s">
        <v>68</v>
      </c>
      <c r="F1674" s="16" t="s">
        <v>12</v>
      </c>
      <c r="G1674" s="14" t="s">
        <v>30</v>
      </c>
      <c r="H1674" s="13" t="s">
        <v>5</v>
      </c>
      <c r="I1674" s="13" t="s">
        <v>145</v>
      </c>
      <c r="J1674" s="13"/>
      <c r="K1674" s="13" t="s">
        <v>43</v>
      </c>
      <c r="L1674" s="14">
        <v>31.5</v>
      </c>
      <c r="M1674" s="14" t="s">
        <v>15</v>
      </c>
      <c r="N1674" s="31" t="s">
        <v>65</v>
      </c>
      <c r="O1674" s="14" t="s">
        <v>1</v>
      </c>
      <c r="P1674" s="14" t="s">
        <v>35</v>
      </c>
      <c r="Q1674" s="31">
        <v>2304</v>
      </c>
      <c r="R1674" s="31">
        <v>1152</v>
      </c>
      <c r="S1674" s="30">
        <v>7.5957424999999995E-2</v>
      </c>
      <c r="T1674" s="66">
        <f t="shared" si="239"/>
        <v>2.3926588874999997</v>
      </c>
      <c r="U1674" s="66">
        <f t="shared" si="240"/>
        <v>2.0777407882642998E-2</v>
      </c>
      <c r="V1674" s="38">
        <f t="shared" si="241"/>
        <v>0.17791104171908398</v>
      </c>
      <c r="W1674" s="54">
        <v>2.3422468799999998</v>
      </c>
      <c r="X1674" s="71" t="str">
        <f t="shared" si="242"/>
        <v>Q1 2025</v>
      </c>
      <c r="Y1674" s="21">
        <f t="shared" si="234"/>
        <v>3840</v>
      </c>
      <c r="Z1674" s="21">
        <f t="shared" si="235"/>
        <v>2160</v>
      </c>
      <c r="AA1674" s="57">
        <f t="shared" si="236"/>
        <v>273540.18231454003</v>
      </c>
      <c r="AB1674" s="59">
        <f t="shared" si="237"/>
        <v>1.7777777777777777</v>
      </c>
      <c r="AC1674" s="61">
        <f t="shared" si="238"/>
        <v>800.09999999999991</v>
      </c>
    </row>
    <row r="1675" spans="4:29">
      <c r="D1675" s="12">
        <v>1669</v>
      </c>
      <c r="E1675" s="36" t="s">
        <v>68</v>
      </c>
      <c r="F1675" s="16" t="s">
        <v>12</v>
      </c>
      <c r="G1675" s="14" t="s">
        <v>30</v>
      </c>
      <c r="H1675" s="13" t="s">
        <v>5</v>
      </c>
      <c r="I1675" s="13" t="s">
        <v>145</v>
      </c>
      <c r="J1675" s="13" t="s">
        <v>211</v>
      </c>
      <c r="K1675" s="13"/>
      <c r="L1675" s="14">
        <v>34</v>
      </c>
      <c r="M1675" s="14" t="s">
        <v>117</v>
      </c>
      <c r="N1675" s="31" t="s">
        <v>65</v>
      </c>
      <c r="O1675" s="14" t="s">
        <v>1</v>
      </c>
      <c r="P1675" s="14" t="s">
        <v>35</v>
      </c>
      <c r="Q1675" s="31">
        <v>2304</v>
      </c>
      <c r="R1675" s="31">
        <v>1152</v>
      </c>
      <c r="S1675" s="30">
        <v>1.5191484999999999E-2</v>
      </c>
      <c r="T1675" s="66">
        <f t="shared" si="239"/>
        <v>0.51651048999999993</v>
      </c>
      <c r="U1675" s="66">
        <f t="shared" si="240"/>
        <v>4.0355871531433845E-3</v>
      </c>
      <c r="V1675" s="38">
        <f t="shared" si="241"/>
        <v>3.5582208343816799E-2</v>
      </c>
      <c r="W1675" s="54">
        <v>2.3422468799999998</v>
      </c>
      <c r="X1675" s="71" t="str">
        <f t="shared" si="242"/>
        <v>Q1 2025</v>
      </c>
      <c r="Y1675" s="21">
        <f t="shared" si="234"/>
        <v>3440</v>
      </c>
      <c r="Z1675" s="21">
        <f t="shared" si="235"/>
        <v>1440</v>
      </c>
      <c r="AA1675" s="57">
        <f t="shared" si="236"/>
        <v>265647.97010584443</v>
      </c>
      <c r="AB1675" s="59">
        <f t="shared" si="237"/>
        <v>2.3888888888888888</v>
      </c>
      <c r="AC1675" s="61">
        <f t="shared" si="238"/>
        <v>863.59999999999991</v>
      </c>
    </row>
    <row r="1676" spans="4:29">
      <c r="D1676" s="12">
        <v>1670</v>
      </c>
      <c r="E1676" s="36" t="s">
        <v>68</v>
      </c>
      <c r="F1676" s="16" t="s">
        <v>12</v>
      </c>
      <c r="G1676" s="14" t="s">
        <v>30</v>
      </c>
      <c r="H1676" s="13" t="s">
        <v>5</v>
      </c>
      <c r="I1676" s="13" t="s">
        <v>192</v>
      </c>
      <c r="J1676" s="13" t="s">
        <v>193</v>
      </c>
      <c r="K1676" s="13" t="s">
        <v>194</v>
      </c>
      <c r="L1676" s="14">
        <v>27</v>
      </c>
      <c r="M1676" s="14" t="s">
        <v>15</v>
      </c>
      <c r="N1676" s="31" t="s">
        <v>65</v>
      </c>
      <c r="O1676" s="14" t="s">
        <v>1</v>
      </c>
      <c r="P1676" s="14" t="s">
        <v>35</v>
      </c>
      <c r="Q1676" s="31">
        <v>2304</v>
      </c>
      <c r="R1676" s="31">
        <v>1152</v>
      </c>
      <c r="S1676" s="30">
        <v>1.5191484999999999E-2</v>
      </c>
      <c r="T1676" s="66">
        <f t="shared" si="239"/>
        <v>0.41017009499999996</v>
      </c>
      <c r="U1676" s="66">
        <f t="shared" si="240"/>
        <v>3.0530068725516243E-3</v>
      </c>
      <c r="V1676" s="38">
        <f t="shared" si="241"/>
        <v>3.5582208343816799E-2</v>
      </c>
      <c r="W1676" s="54">
        <v>2.3422468799999998</v>
      </c>
      <c r="X1676" s="71" t="str">
        <f t="shared" si="242"/>
        <v>Q1 2025</v>
      </c>
      <c r="Y1676" s="21">
        <f t="shared" si="234"/>
        <v>3840</v>
      </c>
      <c r="Z1676" s="21">
        <f t="shared" si="235"/>
        <v>2160</v>
      </c>
      <c r="AA1676" s="57">
        <f t="shared" si="236"/>
        <v>200968.29721068247</v>
      </c>
      <c r="AB1676" s="59">
        <f t="shared" si="237"/>
        <v>1.7777777777777777</v>
      </c>
      <c r="AC1676" s="61">
        <f t="shared" si="238"/>
        <v>685.8</v>
      </c>
    </row>
    <row r="1677" spans="4:29">
      <c r="D1677" s="12">
        <v>1671</v>
      </c>
      <c r="E1677" s="36" t="s">
        <v>68</v>
      </c>
      <c r="F1677" s="16" t="s">
        <v>12</v>
      </c>
      <c r="G1677" s="14" t="s">
        <v>30</v>
      </c>
      <c r="H1677" s="13" t="s">
        <v>5</v>
      </c>
      <c r="I1677" s="13" t="s">
        <v>166</v>
      </c>
      <c r="J1677" s="13" t="s">
        <v>287</v>
      </c>
      <c r="K1677" s="13" t="s">
        <v>167</v>
      </c>
      <c r="L1677" s="14">
        <v>27</v>
      </c>
      <c r="M1677" s="14" t="s">
        <v>143</v>
      </c>
      <c r="N1677" s="31">
        <v>1000000</v>
      </c>
      <c r="O1677" s="14" t="s">
        <v>1</v>
      </c>
      <c r="P1677" s="14" t="s">
        <v>35</v>
      </c>
      <c r="Q1677" s="31">
        <v>2304</v>
      </c>
      <c r="R1677" s="31">
        <v>1152</v>
      </c>
      <c r="S1677" s="30">
        <v>6.0765939999999997E-2</v>
      </c>
      <c r="T1677" s="66">
        <f t="shared" si="239"/>
        <v>1.6406803799999998</v>
      </c>
      <c r="U1677" s="66">
        <f t="shared" si="240"/>
        <v>1.2212027490206497E-2</v>
      </c>
      <c r="V1677" s="38">
        <f t="shared" si="241"/>
        <v>0.14232883337526719</v>
      </c>
      <c r="W1677" s="54">
        <v>2.3422468799999998</v>
      </c>
      <c r="X1677" s="71" t="str">
        <f t="shared" si="242"/>
        <v>Q1 2025</v>
      </c>
      <c r="Y1677" s="21">
        <f t="shared" si="234"/>
        <v>2560</v>
      </c>
      <c r="Z1677" s="21">
        <f t="shared" si="235"/>
        <v>1440</v>
      </c>
      <c r="AA1677" s="57">
        <f t="shared" si="236"/>
        <v>200968.29721068247</v>
      </c>
      <c r="AB1677" s="59">
        <f t="shared" si="237"/>
        <v>1.7777777777777777</v>
      </c>
      <c r="AC1677" s="61">
        <f t="shared" si="238"/>
        <v>685.8</v>
      </c>
    </row>
    <row r="1678" spans="4:29">
      <c r="D1678" s="12">
        <v>1672</v>
      </c>
      <c r="E1678" s="36" t="s">
        <v>68</v>
      </c>
      <c r="F1678" s="16" t="s">
        <v>12</v>
      </c>
      <c r="G1678" s="14" t="s">
        <v>30</v>
      </c>
      <c r="H1678" s="13" t="s">
        <v>5</v>
      </c>
      <c r="I1678" s="13" t="s">
        <v>166</v>
      </c>
      <c r="J1678" s="13" t="s">
        <v>189</v>
      </c>
      <c r="K1678" s="13" t="s">
        <v>95</v>
      </c>
      <c r="L1678" s="14">
        <v>31.5</v>
      </c>
      <c r="M1678" s="14" t="s">
        <v>15</v>
      </c>
      <c r="N1678" s="31">
        <v>1000000</v>
      </c>
      <c r="O1678" s="14" t="s">
        <v>1</v>
      </c>
      <c r="P1678" s="14" t="s">
        <v>35</v>
      </c>
      <c r="Q1678" s="31">
        <v>2304</v>
      </c>
      <c r="R1678" s="31">
        <v>1152</v>
      </c>
      <c r="S1678" s="30">
        <v>3.0382969999999999E-2</v>
      </c>
      <c r="T1678" s="66">
        <f t="shared" si="239"/>
        <v>0.95706355499999995</v>
      </c>
      <c r="U1678" s="66">
        <f t="shared" si="240"/>
        <v>8.3109631530571999E-3</v>
      </c>
      <c r="V1678" s="38">
        <f t="shared" si="241"/>
        <v>7.1164416687633597E-2</v>
      </c>
      <c r="W1678" s="54">
        <v>2.3422468799999998</v>
      </c>
      <c r="X1678" s="71" t="str">
        <f t="shared" si="242"/>
        <v>Q1 2025</v>
      </c>
      <c r="Y1678" s="21">
        <f t="shared" si="234"/>
        <v>3840</v>
      </c>
      <c r="Z1678" s="21">
        <f t="shared" si="235"/>
        <v>2160</v>
      </c>
      <c r="AA1678" s="57">
        <f t="shared" si="236"/>
        <v>273540.18231454003</v>
      </c>
      <c r="AB1678" s="59">
        <f t="shared" si="237"/>
        <v>1.7777777777777777</v>
      </c>
      <c r="AC1678" s="61">
        <f t="shared" si="238"/>
        <v>800.09999999999991</v>
      </c>
    </row>
    <row r="1679" spans="4:29">
      <c r="D1679" s="12">
        <v>1673</v>
      </c>
      <c r="E1679" s="36" t="s">
        <v>68</v>
      </c>
      <c r="F1679" s="16" t="s">
        <v>12</v>
      </c>
      <c r="G1679" s="14" t="s">
        <v>30</v>
      </c>
      <c r="H1679" s="13" t="s">
        <v>5</v>
      </c>
      <c r="I1679" s="13" t="s">
        <v>166</v>
      </c>
      <c r="J1679" s="13" t="s">
        <v>288</v>
      </c>
      <c r="K1679" s="13" t="s">
        <v>43</v>
      </c>
      <c r="L1679" s="14">
        <v>34</v>
      </c>
      <c r="M1679" s="14" t="s">
        <v>117</v>
      </c>
      <c r="N1679" s="31">
        <v>1000000</v>
      </c>
      <c r="O1679" s="14" t="s">
        <v>1</v>
      </c>
      <c r="P1679" s="14" t="s">
        <v>35</v>
      </c>
      <c r="Q1679" s="31">
        <v>2304</v>
      </c>
      <c r="R1679" s="31">
        <v>1152</v>
      </c>
      <c r="S1679" s="30">
        <v>4.5574455E-2</v>
      </c>
      <c r="T1679" s="66">
        <f t="shared" si="239"/>
        <v>1.54953147</v>
      </c>
      <c r="U1679" s="66">
        <f t="shared" si="240"/>
        <v>1.2106761459430153E-2</v>
      </c>
      <c r="V1679" s="38">
        <f t="shared" si="241"/>
        <v>0.1067466250314504</v>
      </c>
      <c r="W1679" s="54">
        <v>2.3422468799999998</v>
      </c>
      <c r="X1679" s="71" t="str">
        <f t="shared" si="242"/>
        <v>Q1 2025</v>
      </c>
      <c r="Y1679" s="21">
        <f t="shared" si="234"/>
        <v>3440</v>
      </c>
      <c r="Z1679" s="21">
        <f t="shared" si="235"/>
        <v>1440</v>
      </c>
      <c r="AA1679" s="57">
        <f t="shared" si="236"/>
        <v>265647.97010584443</v>
      </c>
      <c r="AB1679" s="59">
        <f t="shared" si="237"/>
        <v>2.3888888888888888</v>
      </c>
      <c r="AC1679" s="61">
        <f t="shared" si="238"/>
        <v>863.59999999999991</v>
      </c>
    </row>
    <row r="1680" spans="4:29">
      <c r="D1680" s="12">
        <v>1674</v>
      </c>
      <c r="E1680" s="36" t="s">
        <v>68</v>
      </c>
      <c r="F1680" s="16" t="s">
        <v>12</v>
      </c>
      <c r="G1680" s="14" t="s">
        <v>30</v>
      </c>
      <c r="H1680" s="13" t="s">
        <v>5</v>
      </c>
      <c r="I1680" s="13" t="s">
        <v>166</v>
      </c>
      <c r="J1680" s="13" t="s">
        <v>303</v>
      </c>
      <c r="K1680" s="13" t="s">
        <v>43</v>
      </c>
      <c r="L1680" s="14">
        <v>34</v>
      </c>
      <c r="M1680" s="14" t="s">
        <v>186</v>
      </c>
      <c r="N1680" s="31">
        <v>1000000</v>
      </c>
      <c r="O1680" s="14" t="s">
        <v>1</v>
      </c>
      <c r="P1680" s="14" t="s">
        <v>35</v>
      </c>
      <c r="Q1680" s="31">
        <v>2304</v>
      </c>
      <c r="R1680" s="31">
        <v>1152</v>
      </c>
      <c r="S1680" s="30">
        <v>9.114891E-3</v>
      </c>
      <c r="T1680" s="66">
        <f t="shared" si="239"/>
        <v>0.30990629400000003</v>
      </c>
      <c r="U1680" s="66">
        <f t="shared" si="240"/>
        <v>3.0552498506334191E-3</v>
      </c>
      <c r="V1680" s="38">
        <f t="shared" si="241"/>
        <v>2.1349325006290078E-2</v>
      </c>
      <c r="W1680" s="54">
        <v>2.3422468799999998</v>
      </c>
      <c r="X1680" s="71" t="str">
        <f t="shared" si="242"/>
        <v>Q1 2025</v>
      </c>
      <c r="Y1680" s="21">
        <f t="shared" si="234"/>
        <v>3840</v>
      </c>
      <c r="Z1680" s="21">
        <f t="shared" si="235"/>
        <v>2400</v>
      </c>
      <c r="AA1680" s="57">
        <f t="shared" si="236"/>
        <v>335193.2404494381</v>
      </c>
      <c r="AB1680" s="59">
        <f t="shared" si="237"/>
        <v>1.6</v>
      </c>
      <c r="AC1680" s="61">
        <f t="shared" si="238"/>
        <v>863.59999999999991</v>
      </c>
    </row>
    <row r="1681" spans="4:29">
      <c r="D1681" s="12">
        <v>1675</v>
      </c>
      <c r="E1681" s="36" t="s">
        <v>68</v>
      </c>
      <c r="F1681" s="16" t="s">
        <v>12</v>
      </c>
      <c r="G1681" s="14" t="s">
        <v>30</v>
      </c>
      <c r="H1681" s="13" t="s">
        <v>5</v>
      </c>
      <c r="I1681" s="13" t="s">
        <v>182</v>
      </c>
      <c r="J1681" s="13" t="s">
        <v>183</v>
      </c>
      <c r="K1681" s="13" t="s">
        <v>98</v>
      </c>
      <c r="L1681" s="14">
        <v>27</v>
      </c>
      <c r="M1681" s="14" t="s">
        <v>143</v>
      </c>
      <c r="N1681" s="31" t="s">
        <v>65</v>
      </c>
      <c r="O1681" s="14" t="s">
        <v>1</v>
      </c>
      <c r="P1681" s="14" t="s">
        <v>35</v>
      </c>
      <c r="Q1681" s="31">
        <v>5000</v>
      </c>
      <c r="R1681" s="31">
        <v>1152</v>
      </c>
      <c r="S1681" s="30">
        <v>9.8902897000000004E-2</v>
      </c>
      <c r="T1681" s="66">
        <f t="shared" si="239"/>
        <v>2.6703782190000003</v>
      </c>
      <c r="U1681" s="66">
        <f t="shared" si="240"/>
        <v>1.987634679929352E-2</v>
      </c>
      <c r="V1681" s="38">
        <f t="shared" si="241"/>
        <v>0.23165500192121136</v>
      </c>
      <c r="W1681" s="54">
        <v>2.3422468799999998</v>
      </c>
      <c r="X1681" s="71" t="str">
        <f t="shared" si="242"/>
        <v>Q1 2025</v>
      </c>
      <c r="Y1681" s="21">
        <f t="shared" si="234"/>
        <v>2560</v>
      </c>
      <c r="Z1681" s="21">
        <f t="shared" si="235"/>
        <v>1440</v>
      </c>
      <c r="AA1681" s="57">
        <f t="shared" si="236"/>
        <v>200968.29721068247</v>
      </c>
      <c r="AB1681" s="59">
        <f t="shared" si="237"/>
        <v>1.7777777777777777</v>
      </c>
      <c r="AC1681" s="61">
        <f t="shared" si="238"/>
        <v>685.8</v>
      </c>
    </row>
    <row r="1682" spans="4:29">
      <c r="D1682" s="12">
        <v>1676</v>
      </c>
      <c r="E1682" s="36" t="s">
        <v>68</v>
      </c>
      <c r="F1682" s="16" t="s">
        <v>12</v>
      </c>
      <c r="G1682" s="14" t="s">
        <v>30</v>
      </c>
      <c r="H1682" s="13" t="s">
        <v>5</v>
      </c>
      <c r="I1682" s="13" t="s">
        <v>182</v>
      </c>
      <c r="J1682" s="13" t="s">
        <v>209</v>
      </c>
      <c r="K1682" s="13"/>
      <c r="L1682" s="14">
        <v>27</v>
      </c>
      <c r="M1682" s="14" t="s">
        <v>143</v>
      </c>
      <c r="N1682" s="31">
        <v>1000000</v>
      </c>
      <c r="O1682" s="14" t="s">
        <v>1</v>
      </c>
      <c r="P1682" s="14" t="s">
        <v>35</v>
      </c>
      <c r="Q1682" s="31">
        <v>5000</v>
      </c>
      <c r="R1682" s="31">
        <v>1152</v>
      </c>
      <c r="S1682" s="30">
        <v>3.2967631999999997E-2</v>
      </c>
      <c r="T1682" s="66">
        <f t="shared" si="239"/>
        <v>0.89012606399999994</v>
      </c>
      <c r="U1682" s="66">
        <f t="shared" si="240"/>
        <v>6.6254488661084063E-3</v>
      </c>
      <c r="V1682" s="38">
        <f t="shared" si="241"/>
        <v>7.7218333192988139E-2</v>
      </c>
      <c r="W1682" s="54">
        <v>2.3422468799999998</v>
      </c>
      <c r="X1682" s="71" t="str">
        <f t="shared" si="242"/>
        <v>Q1 2025</v>
      </c>
      <c r="Y1682" s="21">
        <f t="shared" si="234"/>
        <v>2560</v>
      </c>
      <c r="Z1682" s="21">
        <f t="shared" si="235"/>
        <v>1440</v>
      </c>
      <c r="AA1682" s="57">
        <f t="shared" si="236"/>
        <v>200968.29721068247</v>
      </c>
      <c r="AB1682" s="59">
        <f t="shared" si="237"/>
        <v>1.7777777777777777</v>
      </c>
      <c r="AC1682" s="61">
        <f t="shared" si="238"/>
        <v>685.8</v>
      </c>
    </row>
    <row r="1683" spans="4:29">
      <c r="D1683" s="12">
        <v>1677</v>
      </c>
      <c r="E1683" s="36" t="s">
        <v>68</v>
      </c>
      <c r="F1683" s="16" t="s">
        <v>12</v>
      </c>
      <c r="G1683" s="14" t="s">
        <v>30</v>
      </c>
      <c r="H1683" s="13" t="s">
        <v>5</v>
      </c>
      <c r="I1683" s="13" t="s">
        <v>58</v>
      </c>
      <c r="J1683" s="13" t="s">
        <v>188</v>
      </c>
      <c r="K1683" s="13" t="s">
        <v>95</v>
      </c>
      <c r="L1683" s="14">
        <v>27</v>
      </c>
      <c r="M1683" s="14" t="s">
        <v>143</v>
      </c>
      <c r="N1683" s="31" t="s">
        <v>65</v>
      </c>
      <c r="O1683" s="14" t="s">
        <v>1</v>
      </c>
      <c r="P1683" s="14" t="s">
        <v>35</v>
      </c>
      <c r="Q1683" s="31">
        <v>5000</v>
      </c>
      <c r="R1683" s="31">
        <v>1152</v>
      </c>
      <c r="S1683" s="30">
        <v>9.8902897000000004E-2</v>
      </c>
      <c r="T1683" s="66">
        <f t="shared" si="239"/>
        <v>2.6703782190000003</v>
      </c>
      <c r="U1683" s="66">
        <f t="shared" si="240"/>
        <v>1.987634679929352E-2</v>
      </c>
      <c r="V1683" s="38">
        <f t="shared" si="241"/>
        <v>0.23165500192121136</v>
      </c>
      <c r="W1683" s="54">
        <v>2.3422468799999998</v>
      </c>
      <c r="X1683" s="71" t="str">
        <f t="shared" si="242"/>
        <v>Q1 2025</v>
      </c>
      <c r="Y1683" s="21">
        <f t="shared" si="234"/>
        <v>2560</v>
      </c>
      <c r="Z1683" s="21">
        <f t="shared" si="235"/>
        <v>1440</v>
      </c>
      <c r="AA1683" s="57">
        <f t="shared" si="236"/>
        <v>200968.29721068247</v>
      </c>
      <c r="AB1683" s="59">
        <f t="shared" si="237"/>
        <v>1.7777777777777777</v>
      </c>
      <c r="AC1683" s="61">
        <f t="shared" si="238"/>
        <v>685.8</v>
      </c>
    </row>
    <row r="1684" spans="4:29">
      <c r="D1684" s="12">
        <v>1678</v>
      </c>
      <c r="E1684" s="36" t="s">
        <v>68</v>
      </c>
      <c r="F1684" s="16" t="s">
        <v>12</v>
      </c>
      <c r="G1684" s="14" t="s">
        <v>30</v>
      </c>
      <c r="H1684" s="13" t="s">
        <v>5</v>
      </c>
      <c r="I1684" s="13" t="s">
        <v>36</v>
      </c>
      <c r="J1684" s="13" t="s">
        <v>221</v>
      </c>
      <c r="K1684" s="13" t="s">
        <v>98</v>
      </c>
      <c r="L1684" s="14">
        <v>27</v>
      </c>
      <c r="M1684" s="14" t="s">
        <v>15</v>
      </c>
      <c r="N1684" s="31">
        <v>1000000</v>
      </c>
      <c r="O1684" s="14" t="s">
        <v>1</v>
      </c>
      <c r="P1684" s="14" t="s">
        <v>35</v>
      </c>
      <c r="Q1684" s="31">
        <v>4608</v>
      </c>
      <c r="R1684" s="31">
        <v>1152</v>
      </c>
      <c r="S1684" s="30">
        <v>9.114891E-2</v>
      </c>
      <c r="T1684" s="66">
        <f t="shared" si="239"/>
        <v>2.4610205700000001</v>
      </c>
      <c r="U1684" s="66">
        <f t="shared" si="240"/>
        <v>1.8318041235309748E-2</v>
      </c>
      <c r="V1684" s="38">
        <f t="shared" si="241"/>
        <v>0.21349325006290079</v>
      </c>
      <c r="W1684" s="54">
        <v>2.3422468799999998</v>
      </c>
      <c r="X1684" s="71" t="str">
        <f t="shared" si="242"/>
        <v>Q1 2025</v>
      </c>
      <c r="Y1684" s="21">
        <f t="shared" si="234"/>
        <v>3840</v>
      </c>
      <c r="Z1684" s="21">
        <f t="shared" si="235"/>
        <v>2160</v>
      </c>
      <c r="AA1684" s="57">
        <f t="shared" si="236"/>
        <v>200968.29721068247</v>
      </c>
      <c r="AB1684" s="59">
        <f t="shared" si="237"/>
        <v>1.7777777777777777</v>
      </c>
      <c r="AC1684" s="61">
        <f t="shared" si="238"/>
        <v>685.8</v>
      </c>
    </row>
    <row r="1685" spans="4:29">
      <c r="D1685" s="12">
        <v>1679</v>
      </c>
      <c r="E1685" s="36" t="s">
        <v>68</v>
      </c>
      <c r="F1685" s="16" t="s">
        <v>12</v>
      </c>
      <c r="G1685" s="14" t="s">
        <v>30</v>
      </c>
      <c r="H1685" s="13" t="s">
        <v>5</v>
      </c>
      <c r="I1685" s="13" t="s">
        <v>36</v>
      </c>
      <c r="J1685" s="13" t="s">
        <v>220</v>
      </c>
      <c r="K1685" s="13" t="s">
        <v>98</v>
      </c>
      <c r="L1685" s="14">
        <v>34</v>
      </c>
      <c r="M1685" s="14" t="s">
        <v>117</v>
      </c>
      <c r="N1685" s="31">
        <v>1000000</v>
      </c>
      <c r="O1685" s="14" t="s">
        <v>1</v>
      </c>
      <c r="P1685" s="14" t="s">
        <v>35</v>
      </c>
      <c r="Q1685" s="31">
        <v>4608</v>
      </c>
      <c r="R1685" s="31">
        <v>1152</v>
      </c>
      <c r="S1685" s="30">
        <v>6.0765939999999997E-2</v>
      </c>
      <c r="T1685" s="66">
        <f t="shared" si="239"/>
        <v>2.0660419599999997</v>
      </c>
      <c r="U1685" s="66">
        <f t="shared" si="240"/>
        <v>1.6142348612573538E-2</v>
      </c>
      <c r="V1685" s="38">
        <f t="shared" si="241"/>
        <v>0.14232883337526719</v>
      </c>
      <c r="W1685" s="54">
        <v>2.3422468799999998</v>
      </c>
      <c r="X1685" s="71" t="str">
        <f t="shared" si="242"/>
        <v>Q1 2025</v>
      </c>
      <c r="Y1685" s="21">
        <f t="shared" si="234"/>
        <v>3440</v>
      </c>
      <c r="Z1685" s="21">
        <f t="shared" si="235"/>
        <v>1440</v>
      </c>
      <c r="AA1685" s="57">
        <f t="shared" si="236"/>
        <v>265647.97010584443</v>
      </c>
      <c r="AB1685" s="59">
        <f t="shared" si="237"/>
        <v>2.3888888888888888</v>
      </c>
      <c r="AC1685" s="61">
        <f t="shared" si="238"/>
        <v>863.59999999999991</v>
      </c>
    </row>
    <row r="1686" spans="4:29">
      <c r="D1686" s="12">
        <v>1680</v>
      </c>
      <c r="E1686" s="36" t="s">
        <v>68</v>
      </c>
      <c r="F1686" s="16" t="s">
        <v>12</v>
      </c>
      <c r="G1686" s="14" t="s">
        <v>30</v>
      </c>
      <c r="H1686" s="13" t="s">
        <v>5</v>
      </c>
      <c r="I1686" s="13" t="s">
        <v>76</v>
      </c>
      <c r="J1686" s="13"/>
      <c r="K1686" s="13"/>
      <c r="L1686" s="14">
        <v>27</v>
      </c>
      <c r="M1686" s="14" t="s">
        <v>15</v>
      </c>
      <c r="N1686" s="31">
        <v>1000000</v>
      </c>
      <c r="O1686" s="14" t="s">
        <v>1</v>
      </c>
      <c r="P1686" s="14" t="s">
        <v>35</v>
      </c>
      <c r="Q1686" s="31">
        <v>5000</v>
      </c>
      <c r="R1686" s="31">
        <v>1152</v>
      </c>
      <c r="S1686" s="30">
        <v>0.527482118</v>
      </c>
      <c r="T1686" s="66">
        <f t="shared" si="239"/>
        <v>14.242017186</v>
      </c>
      <c r="U1686" s="66">
        <f t="shared" si="240"/>
        <v>0.10600718306354429</v>
      </c>
      <c r="V1686" s="38">
        <f t="shared" si="241"/>
        <v>1.2354933451412917</v>
      </c>
      <c r="W1686" s="54">
        <v>2.3422468799999998</v>
      </c>
      <c r="X1686" s="71" t="str">
        <f t="shared" si="242"/>
        <v>Q1 2025</v>
      </c>
      <c r="Y1686" s="21">
        <f t="shared" si="234"/>
        <v>3840</v>
      </c>
      <c r="Z1686" s="21">
        <f t="shared" si="235"/>
        <v>2160</v>
      </c>
      <c r="AA1686" s="57">
        <f t="shared" si="236"/>
        <v>200968.29721068247</v>
      </c>
      <c r="AB1686" s="59">
        <f t="shared" si="237"/>
        <v>1.7777777777777777</v>
      </c>
      <c r="AC1686" s="61">
        <f t="shared" si="238"/>
        <v>685.8</v>
      </c>
    </row>
    <row r="1687" spans="4:29">
      <c r="D1687" s="12">
        <v>1681</v>
      </c>
      <c r="E1687" s="36" t="s">
        <v>68</v>
      </c>
      <c r="F1687" s="16" t="s">
        <v>12</v>
      </c>
      <c r="G1687" s="14" t="s">
        <v>30</v>
      </c>
      <c r="H1687" s="13" t="s">
        <v>5</v>
      </c>
      <c r="I1687" s="13" t="s">
        <v>76</v>
      </c>
      <c r="J1687" s="13"/>
      <c r="K1687" s="13"/>
      <c r="L1687" s="14">
        <v>31.5</v>
      </c>
      <c r="M1687" s="14" t="s">
        <v>15</v>
      </c>
      <c r="N1687" s="31" t="s">
        <v>65</v>
      </c>
      <c r="O1687" s="14" t="s">
        <v>1</v>
      </c>
      <c r="P1687" s="14" t="s">
        <v>35</v>
      </c>
      <c r="Q1687" s="31">
        <v>5000</v>
      </c>
      <c r="R1687" s="31">
        <v>1152</v>
      </c>
      <c r="S1687" s="30">
        <v>6.5935265000000007E-2</v>
      </c>
      <c r="T1687" s="66">
        <f t="shared" si="239"/>
        <v>2.0769608475000001</v>
      </c>
      <c r="U1687" s="66">
        <f t="shared" si="240"/>
        <v>1.8035944409057512E-2</v>
      </c>
      <c r="V1687" s="38">
        <f t="shared" si="241"/>
        <v>0.1544366687282232</v>
      </c>
      <c r="W1687" s="54">
        <v>2.3422468799999998</v>
      </c>
      <c r="X1687" s="71" t="str">
        <f t="shared" si="242"/>
        <v>Q1 2025</v>
      </c>
      <c r="Y1687" s="21">
        <f t="shared" si="234"/>
        <v>3840</v>
      </c>
      <c r="Z1687" s="21">
        <f t="shared" si="235"/>
        <v>2160</v>
      </c>
      <c r="AA1687" s="57">
        <f t="shared" si="236"/>
        <v>273540.18231454003</v>
      </c>
      <c r="AB1687" s="59">
        <f t="shared" si="237"/>
        <v>1.7777777777777777</v>
      </c>
      <c r="AC1687" s="61">
        <f t="shared" si="238"/>
        <v>800.09999999999991</v>
      </c>
    </row>
    <row r="1688" spans="4:29">
      <c r="D1688" s="12">
        <v>1682</v>
      </c>
      <c r="E1688" s="36" t="s">
        <v>68</v>
      </c>
      <c r="F1688" s="16" t="s">
        <v>12</v>
      </c>
      <c r="G1688" s="14" t="s">
        <v>30</v>
      </c>
      <c r="H1688" s="13" t="s">
        <v>5</v>
      </c>
      <c r="I1688" s="13" t="s">
        <v>76</v>
      </c>
      <c r="J1688" s="13"/>
      <c r="K1688" s="13"/>
      <c r="L1688" s="14">
        <v>31.5</v>
      </c>
      <c r="M1688" s="14" t="s">
        <v>15</v>
      </c>
      <c r="N1688" s="31" t="s">
        <v>65</v>
      </c>
      <c r="O1688" s="14" t="s">
        <v>1</v>
      </c>
      <c r="P1688" s="14" t="s">
        <v>35</v>
      </c>
      <c r="Q1688" s="31">
        <v>5000</v>
      </c>
      <c r="R1688" s="31">
        <v>1152</v>
      </c>
      <c r="S1688" s="30">
        <v>0.72528791199999998</v>
      </c>
      <c r="T1688" s="66">
        <f t="shared" si="239"/>
        <v>22.846569228</v>
      </c>
      <c r="U1688" s="66">
        <f t="shared" si="240"/>
        <v>0.19839538767901205</v>
      </c>
      <c r="V1688" s="38">
        <f t="shared" si="241"/>
        <v>1.6988033489837144</v>
      </c>
      <c r="W1688" s="54">
        <v>2.3422468799999998</v>
      </c>
      <c r="X1688" s="71" t="str">
        <f t="shared" si="242"/>
        <v>Q1 2025</v>
      </c>
      <c r="Y1688" s="21">
        <f t="shared" si="234"/>
        <v>3840</v>
      </c>
      <c r="Z1688" s="21">
        <f t="shared" si="235"/>
        <v>2160</v>
      </c>
      <c r="AA1688" s="57">
        <f t="shared" si="236"/>
        <v>273540.18231454003</v>
      </c>
      <c r="AB1688" s="59">
        <f t="shared" si="237"/>
        <v>1.7777777777777777</v>
      </c>
      <c r="AC1688" s="61">
        <f t="shared" si="238"/>
        <v>800.09999999999991</v>
      </c>
    </row>
    <row r="1689" spans="4:29">
      <c r="D1689" s="12">
        <v>1683</v>
      </c>
      <c r="E1689" s="36" t="s">
        <v>68</v>
      </c>
      <c r="F1689" s="16" t="s">
        <v>12</v>
      </c>
      <c r="G1689" s="14" t="s">
        <v>30</v>
      </c>
      <c r="H1689" s="13" t="s">
        <v>5</v>
      </c>
      <c r="I1689" s="13" t="s">
        <v>76</v>
      </c>
      <c r="J1689" s="13"/>
      <c r="K1689" s="13"/>
      <c r="L1689" s="14">
        <v>49</v>
      </c>
      <c r="M1689" s="14" t="s">
        <v>99</v>
      </c>
      <c r="N1689" s="31">
        <v>1000000</v>
      </c>
      <c r="O1689" s="14" t="s">
        <v>1</v>
      </c>
      <c r="P1689" s="14" t="s">
        <v>35</v>
      </c>
      <c r="Q1689" s="31">
        <v>5000</v>
      </c>
      <c r="R1689" s="31">
        <v>1152</v>
      </c>
      <c r="S1689" s="30">
        <v>0.16483816200000001</v>
      </c>
      <c r="T1689" s="66">
        <f t="shared" si="239"/>
        <v>8.0770699380000011</v>
      </c>
      <c r="U1689" s="66">
        <f t="shared" si="240"/>
        <v>6.6549924389335297E-2</v>
      </c>
      <c r="V1689" s="38">
        <f t="shared" si="241"/>
        <v>0.38609167064943456</v>
      </c>
      <c r="W1689" s="54">
        <v>2.3422468799999998</v>
      </c>
      <c r="X1689" s="71" t="str">
        <f t="shared" si="242"/>
        <v>Q1 2025</v>
      </c>
      <c r="Y1689" s="21">
        <f t="shared" si="234"/>
        <v>5120</v>
      </c>
      <c r="Z1689" s="21">
        <f t="shared" si="235"/>
        <v>1440</v>
      </c>
      <c r="AA1689" s="57">
        <f t="shared" si="236"/>
        <v>403728.86704072385</v>
      </c>
      <c r="AB1689" s="59">
        <f t="shared" si="237"/>
        <v>3.5555555555555554</v>
      </c>
      <c r="AC1689" s="61">
        <f t="shared" si="238"/>
        <v>1244.5999999999999</v>
      </c>
    </row>
    <row r="1690" spans="4:29">
      <c r="D1690" s="12">
        <v>1684</v>
      </c>
      <c r="E1690" s="36" t="s">
        <v>68</v>
      </c>
      <c r="F1690" s="16" t="s">
        <v>12</v>
      </c>
      <c r="G1690" s="14" t="s">
        <v>30</v>
      </c>
      <c r="H1690" s="13" t="s">
        <v>6</v>
      </c>
      <c r="I1690" s="13" t="s">
        <v>125</v>
      </c>
      <c r="J1690" s="13"/>
      <c r="K1690" s="13" t="s">
        <v>123</v>
      </c>
      <c r="L1690" s="14">
        <v>55</v>
      </c>
      <c r="M1690" s="14" t="s">
        <v>15</v>
      </c>
      <c r="N1690" s="31">
        <v>1000000</v>
      </c>
      <c r="O1690" s="14" t="s">
        <v>1</v>
      </c>
      <c r="P1690" s="14" t="s">
        <v>35</v>
      </c>
      <c r="Q1690" s="31">
        <v>4000</v>
      </c>
      <c r="R1690" s="31">
        <v>500</v>
      </c>
      <c r="S1690" s="30">
        <v>5.691532E-3</v>
      </c>
      <c r="T1690" s="66">
        <f t="shared" si="239"/>
        <v>0.31303426000000001</v>
      </c>
      <c r="U1690" s="66">
        <f t="shared" si="240"/>
        <v>4.7462934445052576E-3</v>
      </c>
      <c r="V1690" s="38">
        <f t="shared" si="241"/>
        <v>1.3330973069420158E-2</v>
      </c>
      <c r="W1690" s="54">
        <v>2.3422468799999998</v>
      </c>
      <c r="X1690" s="71" t="str">
        <f t="shared" si="242"/>
        <v>Q1 2025</v>
      </c>
      <c r="Y1690" s="21">
        <f t="shared" si="234"/>
        <v>3840</v>
      </c>
      <c r="Z1690" s="21">
        <f t="shared" si="235"/>
        <v>2160</v>
      </c>
      <c r="AA1690" s="57">
        <f t="shared" si="236"/>
        <v>833921.94658753707</v>
      </c>
      <c r="AB1690" s="59">
        <f t="shared" si="237"/>
        <v>1.7777777777777777</v>
      </c>
      <c r="AC1690" s="61">
        <f t="shared" si="238"/>
        <v>1397</v>
      </c>
    </row>
    <row r="1691" spans="4:29">
      <c r="D1691" s="12">
        <v>1685</v>
      </c>
      <c r="E1691" s="36" t="s">
        <v>68</v>
      </c>
      <c r="F1691" s="16" t="s">
        <v>12</v>
      </c>
      <c r="G1691" s="14" t="s">
        <v>30</v>
      </c>
      <c r="H1691" s="13" t="s">
        <v>6</v>
      </c>
      <c r="I1691" s="13" t="s">
        <v>125</v>
      </c>
      <c r="J1691" s="13"/>
      <c r="K1691" s="13" t="s">
        <v>123</v>
      </c>
      <c r="L1691" s="14">
        <v>65</v>
      </c>
      <c r="M1691" s="14" t="s">
        <v>15</v>
      </c>
      <c r="N1691" s="31">
        <v>1000000</v>
      </c>
      <c r="O1691" s="14" t="s">
        <v>2</v>
      </c>
      <c r="P1691" s="14" t="s">
        <v>35</v>
      </c>
      <c r="Q1691" s="31">
        <v>16384</v>
      </c>
      <c r="R1691" s="31">
        <v>1000</v>
      </c>
      <c r="S1691" s="30">
        <v>8.2317592999999994E-2</v>
      </c>
      <c r="T1691" s="66">
        <f t="shared" si="239"/>
        <v>5.3506435449999996</v>
      </c>
      <c r="U1691" s="66">
        <f t="shared" si="240"/>
        <v>9.5878095945540032E-2</v>
      </c>
      <c r="V1691" s="38">
        <f t="shared" si="241"/>
        <v>0.19280812537335981</v>
      </c>
      <c r="W1691" s="54">
        <v>2.3422468799999998</v>
      </c>
      <c r="X1691" s="71" t="str">
        <f t="shared" si="242"/>
        <v>Q1 2025</v>
      </c>
      <c r="Y1691" s="21">
        <f t="shared" si="234"/>
        <v>3840</v>
      </c>
      <c r="Z1691" s="21">
        <f t="shared" si="235"/>
        <v>2160</v>
      </c>
      <c r="AA1691" s="57">
        <f t="shared" si="236"/>
        <v>1164733.9584569733</v>
      </c>
      <c r="AB1691" s="59">
        <f t="shared" si="237"/>
        <v>1.7777777777777777</v>
      </c>
      <c r="AC1691" s="61">
        <f t="shared" si="238"/>
        <v>1651</v>
      </c>
    </row>
    <row r="1692" spans="4:29">
      <c r="D1692" s="12">
        <v>1686</v>
      </c>
      <c r="E1692" s="36" t="s">
        <v>68</v>
      </c>
      <c r="F1692" s="16" t="s">
        <v>12</v>
      </c>
      <c r="G1692" s="14" t="s">
        <v>30</v>
      </c>
      <c r="H1692" s="13" t="s">
        <v>6</v>
      </c>
      <c r="I1692" s="13" t="s">
        <v>125</v>
      </c>
      <c r="J1692" s="13"/>
      <c r="K1692" s="13" t="s">
        <v>123</v>
      </c>
      <c r="L1692" s="14">
        <v>75</v>
      </c>
      <c r="M1692" s="14" t="s">
        <v>15</v>
      </c>
      <c r="N1692" s="31">
        <v>1000000</v>
      </c>
      <c r="O1692" s="14" t="s">
        <v>2</v>
      </c>
      <c r="P1692" s="14" t="s">
        <v>35</v>
      </c>
      <c r="Q1692" s="31">
        <v>12000</v>
      </c>
      <c r="R1692" s="31">
        <v>1000</v>
      </c>
      <c r="S1692" s="30">
        <v>4.4545864999999997E-2</v>
      </c>
      <c r="T1692" s="66">
        <f t="shared" si="239"/>
        <v>3.3409398749999997</v>
      </c>
      <c r="U1692" s="66">
        <f t="shared" si="240"/>
        <v>6.9076440098973291E-2</v>
      </c>
      <c r="V1692" s="38">
        <f t="shared" si="241"/>
        <v>0.10433741331315119</v>
      </c>
      <c r="W1692" s="54">
        <v>2.3422468799999998</v>
      </c>
      <c r="X1692" s="71" t="str">
        <f t="shared" si="242"/>
        <v>Q1 2025</v>
      </c>
      <c r="Y1692" s="21">
        <f t="shared" si="234"/>
        <v>3840</v>
      </c>
      <c r="Z1692" s="21">
        <f t="shared" si="235"/>
        <v>2160</v>
      </c>
      <c r="AA1692" s="57">
        <f t="shared" si="236"/>
        <v>1550681.3056379822</v>
      </c>
      <c r="AB1692" s="59">
        <f t="shared" si="237"/>
        <v>1.7777777777777777</v>
      </c>
      <c r="AC1692" s="61">
        <f t="shared" si="238"/>
        <v>1905</v>
      </c>
    </row>
    <row r="1693" spans="4:29">
      <c r="D1693" s="12">
        <v>1687</v>
      </c>
      <c r="E1693" s="36" t="s">
        <v>68</v>
      </c>
      <c r="F1693" s="16" t="s">
        <v>12</v>
      </c>
      <c r="G1693" s="14" t="s">
        <v>30</v>
      </c>
      <c r="H1693" s="13" t="s">
        <v>6</v>
      </c>
      <c r="I1693" s="13" t="s">
        <v>125</v>
      </c>
      <c r="J1693" s="13"/>
      <c r="K1693" s="13" t="s">
        <v>123</v>
      </c>
      <c r="L1693" s="14">
        <v>86</v>
      </c>
      <c r="M1693" s="14" t="s">
        <v>15</v>
      </c>
      <c r="N1693" s="31">
        <v>1000000</v>
      </c>
      <c r="O1693" s="14" t="s">
        <v>2</v>
      </c>
      <c r="P1693" s="14" t="s">
        <v>35</v>
      </c>
      <c r="Q1693" s="31">
        <v>18000</v>
      </c>
      <c r="R1693" s="31">
        <v>1200</v>
      </c>
      <c r="S1693" s="30">
        <v>6.6249116999999996E-2</v>
      </c>
      <c r="T1693" s="66">
        <f t="shared" si="239"/>
        <v>5.6974240619999996</v>
      </c>
      <c r="U1693" s="66">
        <f t="shared" si="240"/>
        <v>0.13507563601035483</v>
      </c>
      <c r="V1693" s="38">
        <f t="shared" si="241"/>
        <v>0.15517178759600495</v>
      </c>
      <c r="W1693" s="54">
        <v>2.3422468799999998</v>
      </c>
      <c r="X1693" s="71" t="str">
        <f t="shared" si="242"/>
        <v>Q1 2025</v>
      </c>
      <c r="Y1693" s="21">
        <f t="shared" si="234"/>
        <v>3840</v>
      </c>
      <c r="Z1693" s="21">
        <f t="shared" si="235"/>
        <v>2160</v>
      </c>
      <c r="AA1693" s="57">
        <f t="shared" si="236"/>
        <v>2038904.6998219588</v>
      </c>
      <c r="AB1693" s="59">
        <f t="shared" si="237"/>
        <v>1.7777777777777777</v>
      </c>
      <c r="AC1693" s="61">
        <f t="shared" si="238"/>
        <v>2184.4</v>
      </c>
    </row>
    <row r="1694" spans="4:29">
      <c r="D1694" s="12">
        <v>1688</v>
      </c>
      <c r="E1694" s="36" t="s">
        <v>68</v>
      </c>
      <c r="F1694" s="16" t="s">
        <v>12</v>
      </c>
      <c r="G1694" s="14" t="s">
        <v>30</v>
      </c>
      <c r="H1694" s="13" t="s">
        <v>6</v>
      </c>
      <c r="I1694" s="13" t="s">
        <v>125</v>
      </c>
      <c r="J1694" s="13"/>
      <c r="K1694" s="13" t="s">
        <v>123</v>
      </c>
      <c r="L1694" s="14">
        <v>75</v>
      </c>
      <c r="M1694" s="14" t="s">
        <v>52</v>
      </c>
      <c r="N1694" s="31">
        <v>1000000</v>
      </c>
      <c r="O1694" s="14" t="s">
        <v>2</v>
      </c>
      <c r="P1694" s="14" t="s">
        <v>35</v>
      </c>
      <c r="Q1694" s="31">
        <v>16000</v>
      </c>
      <c r="R1694" s="31">
        <v>2000</v>
      </c>
      <c r="S1694" s="30">
        <v>1.2659570000000001E-3</v>
      </c>
      <c r="T1694" s="66">
        <f t="shared" si="239"/>
        <v>9.4946775000000011E-2</v>
      </c>
      <c r="U1694" s="66">
        <f t="shared" si="240"/>
        <v>1.9630958536415431E-3</v>
      </c>
      <c r="V1694" s="38">
        <f t="shared" si="241"/>
        <v>2.9651838334641598E-3</v>
      </c>
      <c r="W1694" s="54">
        <v>2.3422468799999998</v>
      </c>
      <c r="X1694" s="71" t="str">
        <f t="shared" si="242"/>
        <v>Q1 2025</v>
      </c>
      <c r="Y1694" s="21">
        <f t="shared" si="234"/>
        <v>7680</v>
      </c>
      <c r="Z1694" s="21">
        <f t="shared" si="235"/>
        <v>4320</v>
      </c>
      <c r="AA1694" s="57">
        <f t="shared" si="236"/>
        <v>1550681.3056379822</v>
      </c>
      <c r="AB1694" s="59">
        <f t="shared" si="237"/>
        <v>1.7777777777777777</v>
      </c>
      <c r="AC1694" s="61">
        <f t="shared" si="238"/>
        <v>1905</v>
      </c>
    </row>
    <row r="1695" spans="4:29">
      <c r="D1695" s="12">
        <v>1689</v>
      </c>
      <c r="E1695" s="36" t="s">
        <v>68</v>
      </c>
      <c r="F1695" s="16" t="s">
        <v>12</v>
      </c>
      <c r="G1695" s="14" t="s">
        <v>30</v>
      </c>
      <c r="H1695" s="13" t="s">
        <v>6</v>
      </c>
      <c r="I1695" s="13" t="s">
        <v>125</v>
      </c>
      <c r="J1695" s="13"/>
      <c r="K1695" s="13" t="s">
        <v>123</v>
      </c>
      <c r="L1695" s="14">
        <v>86</v>
      </c>
      <c r="M1695" s="14" t="s">
        <v>52</v>
      </c>
      <c r="N1695" s="31">
        <v>1000000</v>
      </c>
      <c r="O1695" s="14" t="s">
        <v>2</v>
      </c>
      <c r="P1695" s="14" t="s">
        <v>35</v>
      </c>
      <c r="Q1695" s="31">
        <v>28800</v>
      </c>
      <c r="R1695" s="31">
        <v>2400</v>
      </c>
      <c r="S1695" s="30">
        <v>1.9369140000000001E-3</v>
      </c>
      <c r="T1695" s="66">
        <f t="shared" si="239"/>
        <v>0.16657460400000001</v>
      </c>
      <c r="U1695" s="66">
        <f t="shared" si="240"/>
        <v>3.9491830577509492E-3</v>
      </c>
      <c r="V1695" s="38">
        <f t="shared" si="241"/>
        <v>4.5367307733283199E-3</v>
      </c>
      <c r="W1695" s="54">
        <v>2.3422468799999998</v>
      </c>
      <c r="X1695" s="71" t="str">
        <f t="shared" si="242"/>
        <v>Q1 2025</v>
      </c>
      <c r="Y1695" s="21">
        <f t="shared" si="234"/>
        <v>7680</v>
      </c>
      <c r="Z1695" s="21">
        <f t="shared" si="235"/>
        <v>4320</v>
      </c>
      <c r="AA1695" s="57">
        <f t="shared" si="236"/>
        <v>2038904.6998219588</v>
      </c>
      <c r="AB1695" s="59">
        <f t="shared" si="237"/>
        <v>1.7777777777777777</v>
      </c>
      <c r="AC1695" s="61">
        <f t="shared" si="238"/>
        <v>2184.4</v>
      </c>
    </row>
    <row r="1696" spans="4:29">
      <c r="D1696" s="12">
        <v>1690</v>
      </c>
      <c r="E1696" s="36" t="s">
        <v>68</v>
      </c>
      <c r="F1696" s="16" t="s">
        <v>12</v>
      </c>
      <c r="G1696" s="14" t="s">
        <v>30</v>
      </c>
      <c r="H1696" s="13" t="s">
        <v>6</v>
      </c>
      <c r="I1696" s="13" t="s">
        <v>53</v>
      </c>
      <c r="J1696" s="13" t="s">
        <v>126</v>
      </c>
      <c r="K1696" s="13" t="s">
        <v>123</v>
      </c>
      <c r="L1696" s="14">
        <v>43</v>
      </c>
      <c r="M1696" s="14" t="s">
        <v>15</v>
      </c>
      <c r="N1696" s="31">
        <v>1000000</v>
      </c>
      <c r="O1696" s="14" t="s">
        <v>1</v>
      </c>
      <c r="P1696" s="14" t="s">
        <v>35</v>
      </c>
      <c r="Q1696" s="31">
        <v>3614.6269090909086</v>
      </c>
      <c r="R1696" s="31">
        <v>301.21890909090905</v>
      </c>
      <c r="S1696" s="30">
        <v>0.12645863099999999</v>
      </c>
      <c r="T1696" s="66">
        <f t="shared" si="239"/>
        <v>5.4377211329999993</v>
      </c>
      <c r="U1696" s="66">
        <f t="shared" si="240"/>
        <v>6.4459274269737701E-2</v>
      </c>
      <c r="V1696" s="38">
        <f t="shared" si="241"/>
        <v>0.29619733390882125</v>
      </c>
      <c r="W1696" s="54">
        <v>2.3422468799999998</v>
      </c>
      <c r="X1696" s="71" t="str">
        <f t="shared" si="242"/>
        <v>Q1 2025</v>
      </c>
      <c r="Y1696" s="21">
        <f t="shared" si="234"/>
        <v>3840</v>
      </c>
      <c r="Z1696" s="21">
        <f t="shared" si="235"/>
        <v>2160</v>
      </c>
      <c r="AA1696" s="57">
        <f t="shared" si="236"/>
        <v>509726.1749554897</v>
      </c>
      <c r="AB1696" s="59">
        <f t="shared" si="237"/>
        <v>1.7777777777777777</v>
      </c>
      <c r="AC1696" s="61">
        <f t="shared" si="238"/>
        <v>1092.2</v>
      </c>
    </row>
    <row r="1697" spans="4:29">
      <c r="D1697" s="12">
        <v>1691</v>
      </c>
      <c r="E1697" s="36" t="s">
        <v>68</v>
      </c>
      <c r="F1697" s="16" t="s">
        <v>12</v>
      </c>
      <c r="G1697" s="14" t="s">
        <v>30</v>
      </c>
      <c r="H1697" s="13" t="s">
        <v>6</v>
      </c>
      <c r="I1697" s="13" t="s">
        <v>53</v>
      </c>
      <c r="J1697" s="13" t="s">
        <v>126</v>
      </c>
      <c r="K1697" s="13" t="s">
        <v>123</v>
      </c>
      <c r="L1697" s="14">
        <v>50</v>
      </c>
      <c r="M1697" s="14" t="s">
        <v>15</v>
      </c>
      <c r="N1697" s="31">
        <v>1000000</v>
      </c>
      <c r="O1697" s="14" t="s">
        <v>2</v>
      </c>
      <c r="P1697" s="14" t="s">
        <v>35</v>
      </c>
      <c r="Q1697" s="31">
        <v>4887.272727272727</v>
      </c>
      <c r="R1697" s="31">
        <v>407.27272727272725</v>
      </c>
      <c r="S1697" s="30">
        <v>0.180430648</v>
      </c>
      <c r="T1697" s="66">
        <f t="shared" si="239"/>
        <v>9.0215323999999999</v>
      </c>
      <c r="U1697" s="66">
        <f t="shared" si="240"/>
        <v>0.1243513034745543</v>
      </c>
      <c r="V1697" s="38">
        <f t="shared" si="241"/>
        <v>0.4226131223343782</v>
      </c>
      <c r="W1697" s="54">
        <v>2.3422468799999998</v>
      </c>
      <c r="X1697" s="71" t="str">
        <f t="shared" si="242"/>
        <v>Q1 2025</v>
      </c>
      <c r="Y1697" s="21">
        <f t="shared" ref="Y1697:Y1760" si="243">1*LEFT(M1697, FIND("x", M1697)-2)</f>
        <v>3840</v>
      </c>
      <c r="Z1697" s="21">
        <f t="shared" ref="Z1697:Z1760" si="244">1*RIGHT(M1697, LEN(M1697)-FIND("x", M1697)-1)</f>
        <v>2160</v>
      </c>
      <c r="AA1697" s="57">
        <f t="shared" ref="AA1697:AA1760" si="245">AC1697^2*AB1697/(1+AB1697^2)</f>
        <v>689191.69139465876</v>
      </c>
      <c r="AB1697" s="59">
        <f t="shared" ref="AB1697:AB1760" si="246">Y1697/Z1697</f>
        <v>1.7777777777777777</v>
      </c>
      <c r="AC1697" s="61">
        <f t="shared" ref="AC1697:AC1760" si="247">L1697*25.4</f>
        <v>1270</v>
      </c>
    </row>
    <row r="1698" spans="4:29">
      <c r="D1698" s="12">
        <v>1692</v>
      </c>
      <c r="E1698" s="36" t="s">
        <v>68</v>
      </c>
      <c r="F1698" s="16" t="s">
        <v>12</v>
      </c>
      <c r="G1698" s="14" t="s">
        <v>30</v>
      </c>
      <c r="H1698" s="13" t="s">
        <v>6</v>
      </c>
      <c r="I1698" s="13" t="s">
        <v>53</v>
      </c>
      <c r="J1698" s="13" t="s">
        <v>126</v>
      </c>
      <c r="K1698" s="13" t="s">
        <v>123</v>
      </c>
      <c r="L1698" s="14">
        <v>55</v>
      </c>
      <c r="M1698" s="14" t="s">
        <v>15</v>
      </c>
      <c r="N1698" s="31">
        <v>1000000</v>
      </c>
      <c r="O1698" s="14" t="s">
        <v>2</v>
      </c>
      <c r="P1698" s="14" t="s">
        <v>35</v>
      </c>
      <c r="Q1698" s="31">
        <v>6283.636363636364</v>
      </c>
      <c r="R1698" s="31">
        <v>523.63636363636363</v>
      </c>
      <c r="S1698" s="30">
        <v>0.85584683399999995</v>
      </c>
      <c r="T1698" s="66">
        <f t="shared" si="239"/>
        <v>47.071575869999997</v>
      </c>
      <c r="U1698" s="66">
        <f t="shared" si="240"/>
        <v>0.71370945779006068</v>
      </c>
      <c r="V1698" s="38">
        <f t="shared" si="241"/>
        <v>2.0046045766943776</v>
      </c>
      <c r="W1698" s="54">
        <v>2.3422468799999998</v>
      </c>
      <c r="X1698" s="71" t="str">
        <f t="shared" si="242"/>
        <v>Q1 2025</v>
      </c>
      <c r="Y1698" s="21">
        <f t="shared" si="243"/>
        <v>3840</v>
      </c>
      <c r="Z1698" s="21">
        <f t="shared" si="244"/>
        <v>2160</v>
      </c>
      <c r="AA1698" s="57">
        <f t="shared" si="245"/>
        <v>833921.94658753707</v>
      </c>
      <c r="AB1698" s="59">
        <f t="shared" si="246"/>
        <v>1.7777777777777777</v>
      </c>
      <c r="AC1698" s="61">
        <f t="shared" si="247"/>
        <v>1397</v>
      </c>
    </row>
    <row r="1699" spans="4:29">
      <c r="D1699" s="12">
        <v>1693</v>
      </c>
      <c r="E1699" s="36" t="s">
        <v>68</v>
      </c>
      <c r="F1699" s="16" t="s">
        <v>12</v>
      </c>
      <c r="G1699" s="14" t="s">
        <v>30</v>
      </c>
      <c r="H1699" s="13" t="s">
        <v>6</v>
      </c>
      <c r="I1699" s="13" t="s">
        <v>53</v>
      </c>
      <c r="J1699" s="13" t="s">
        <v>126</v>
      </c>
      <c r="K1699" s="13" t="s">
        <v>123</v>
      </c>
      <c r="L1699" s="14">
        <v>65</v>
      </c>
      <c r="M1699" s="14" t="s">
        <v>15</v>
      </c>
      <c r="N1699" s="31">
        <v>1000000</v>
      </c>
      <c r="O1699" s="14" t="s">
        <v>2</v>
      </c>
      <c r="P1699" s="14" t="s">
        <v>35</v>
      </c>
      <c r="Q1699" s="31">
        <v>8640</v>
      </c>
      <c r="R1699" s="31">
        <v>720</v>
      </c>
      <c r="S1699" s="30">
        <v>1.155244073</v>
      </c>
      <c r="T1699" s="66">
        <f t="shared" si="239"/>
        <v>75.090864745000005</v>
      </c>
      <c r="U1699" s="66">
        <f t="shared" si="240"/>
        <v>1.3455520021292466</v>
      </c>
      <c r="V1699" s="38">
        <f t="shared" si="241"/>
        <v>2.7058668256227421</v>
      </c>
      <c r="W1699" s="54">
        <v>2.3422468799999998</v>
      </c>
      <c r="X1699" s="71" t="str">
        <f t="shared" si="242"/>
        <v>Q1 2025</v>
      </c>
      <c r="Y1699" s="21">
        <f t="shared" si="243"/>
        <v>3840</v>
      </c>
      <c r="Z1699" s="21">
        <f t="shared" si="244"/>
        <v>2160</v>
      </c>
      <c r="AA1699" s="57">
        <f t="shared" si="245"/>
        <v>1164733.9584569733</v>
      </c>
      <c r="AB1699" s="59">
        <f t="shared" si="246"/>
        <v>1.7777777777777777</v>
      </c>
      <c r="AC1699" s="61">
        <f t="shared" si="247"/>
        <v>1651</v>
      </c>
    </row>
    <row r="1700" spans="4:29">
      <c r="D1700" s="12">
        <v>1694</v>
      </c>
      <c r="E1700" s="36" t="s">
        <v>68</v>
      </c>
      <c r="F1700" s="16" t="s">
        <v>12</v>
      </c>
      <c r="G1700" s="14" t="s">
        <v>30</v>
      </c>
      <c r="H1700" s="13" t="s">
        <v>6</v>
      </c>
      <c r="I1700" s="13" t="s">
        <v>53</v>
      </c>
      <c r="J1700" s="13" t="s">
        <v>126</v>
      </c>
      <c r="K1700" s="13" t="s">
        <v>123</v>
      </c>
      <c r="L1700" s="14">
        <v>75</v>
      </c>
      <c r="M1700" s="14" t="s">
        <v>15</v>
      </c>
      <c r="N1700" s="31">
        <v>1000000</v>
      </c>
      <c r="O1700" s="14" t="s">
        <v>2</v>
      </c>
      <c r="P1700" s="14" t="s">
        <v>35</v>
      </c>
      <c r="Q1700" s="31">
        <v>10909.09090909091</v>
      </c>
      <c r="R1700" s="31">
        <v>909.09090909090912</v>
      </c>
      <c r="S1700" s="30">
        <v>0.91304277499999997</v>
      </c>
      <c r="T1700" s="66">
        <f t="shared" si="239"/>
        <v>68.478208124999995</v>
      </c>
      <c r="U1700" s="66">
        <f t="shared" si="240"/>
        <v>1.4158383624403266</v>
      </c>
      <c r="V1700" s="38">
        <f t="shared" si="241"/>
        <v>2.1385715910502916</v>
      </c>
      <c r="W1700" s="54">
        <v>2.3422468799999998</v>
      </c>
      <c r="X1700" s="71" t="str">
        <f t="shared" si="242"/>
        <v>Q1 2025</v>
      </c>
      <c r="Y1700" s="21">
        <f t="shared" si="243"/>
        <v>3840</v>
      </c>
      <c r="Z1700" s="21">
        <f t="shared" si="244"/>
        <v>2160</v>
      </c>
      <c r="AA1700" s="57">
        <f t="shared" si="245"/>
        <v>1550681.3056379822</v>
      </c>
      <c r="AB1700" s="59">
        <f t="shared" si="246"/>
        <v>1.7777777777777777</v>
      </c>
      <c r="AC1700" s="61">
        <f t="shared" si="247"/>
        <v>1905</v>
      </c>
    </row>
    <row r="1701" spans="4:29">
      <c r="D1701" s="12">
        <v>1695</v>
      </c>
      <c r="E1701" s="36" t="s">
        <v>68</v>
      </c>
      <c r="F1701" s="16" t="s">
        <v>12</v>
      </c>
      <c r="G1701" s="14" t="s">
        <v>30</v>
      </c>
      <c r="H1701" s="13" t="s">
        <v>6</v>
      </c>
      <c r="I1701" s="13" t="s">
        <v>53</v>
      </c>
      <c r="J1701" s="13" t="s">
        <v>126</v>
      </c>
      <c r="K1701" s="13" t="s">
        <v>123</v>
      </c>
      <c r="L1701" s="14">
        <v>85</v>
      </c>
      <c r="M1701" s="14" t="s">
        <v>15</v>
      </c>
      <c r="N1701" s="31">
        <v>1000000</v>
      </c>
      <c r="O1701" s="14" t="s">
        <v>2</v>
      </c>
      <c r="P1701" s="14" t="s">
        <v>35</v>
      </c>
      <c r="Q1701" s="31">
        <v>14400</v>
      </c>
      <c r="R1701" s="31">
        <v>1200</v>
      </c>
      <c r="S1701" s="30">
        <v>1.1007560139999999</v>
      </c>
      <c r="T1701" s="66">
        <f t="shared" si="239"/>
        <v>93.564261189999996</v>
      </c>
      <c r="U1701" s="66">
        <f t="shared" si="240"/>
        <v>2.1924461884033426</v>
      </c>
      <c r="V1701" s="38">
        <f t="shared" si="241"/>
        <v>2.5782423394327361</v>
      </c>
      <c r="W1701" s="54">
        <v>2.3422468799999998</v>
      </c>
      <c r="X1701" s="71" t="str">
        <f t="shared" si="242"/>
        <v>Q1 2025</v>
      </c>
      <c r="Y1701" s="21">
        <f t="shared" si="243"/>
        <v>3840</v>
      </c>
      <c r="Z1701" s="21">
        <f t="shared" si="244"/>
        <v>2160</v>
      </c>
      <c r="AA1701" s="57">
        <f t="shared" si="245"/>
        <v>1991763.9881305636</v>
      </c>
      <c r="AB1701" s="59">
        <f t="shared" si="246"/>
        <v>1.7777777777777777</v>
      </c>
      <c r="AC1701" s="61">
        <f t="shared" si="247"/>
        <v>2159</v>
      </c>
    </row>
    <row r="1702" spans="4:29">
      <c r="D1702" s="12">
        <v>1696</v>
      </c>
      <c r="E1702" s="36" t="s">
        <v>68</v>
      </c>
      <c r="F1702" s="16" t="s">
        <v>12</v>
      </c>
      <c r="G1702" s="14" t="s">
        <v>30</v>
      </c>
      <c r="H1702" s="13" t="s">
        <v>6</v>
      </c>
      <c r="I1702" s="13" t="s">
        <v>53</v>
      </c>
      <c r="J1702" s="13" t="s">
        <v>126</v>
      </c>
      <c r="K1702" s="13" t="s">
        <v>123</v>
      </c>
      <c r="L1702" s="14">
        <v>98</v>
      </c>
      <c r="M1702" s="14" t="s">
        <v>15</v>
      </c>
      <c r="N1702" s="31">
        <v>1000000</v>
      </c>
      <c r="O1702" s="14" t="s">
        <v>2</v>
      </c>
      <c r="P1702" s="14" t="s">
        <v>35</v>
      </c>
      <c r="Q1702" s="31">
        <v>19141.53633217993</v>
      </c>
      <c r="R1702" s="31">
        <v>1595.1280276816608</v>
      </c>
      <c r="S1702" s="30">
        <v>8.3450202000000001E-2</v>
      </c>
      <c r="T1702" s="66">
        <f t="shared" si="239"/>
        <v>8.1781197960000007</v>
      </c>
      <c r="U1702" s="66">
        <f t="shared" si="240"/>
        <v>0.22094265481362851</v>
      </c>
      <c r="V1702" s="38">
        <f t="shared" si="241"/>
        <v>0.19546097526986975</v>
      </c>
      <c r="W1702" s="54">
        <v>2.3422468799999998</v>
      </c>
      <c r="X1702" s="71" t="str">
        <f t="shared" si="242"/>
        <v>Q1 2025</v>
      </c>
      <c r="Y1702" s="21">
        <f t="shared" si="243"/>
        <v>3840</v>
      </c>
      <c r="Z1702" s="21">
        <f t="shared" si="244"/>
        <v>2160</v>
      </c>
      <c r="AA1702" s="57">
        <f t="shared" si="245"/>
        <v>2647598.8016617205</v>
      </c>
      <c r="AB1702" s="59">
        <f t="shared" si="246"/>
        <v>1.7777777777777777</v>
      </c>
      <c r="AC1702" s="61">
        <f t="shared" si="247"/>
        <v>2489.1999999999998</v>
      </c>
    </row>
    <row r="1703" spans="4:29">
      <c r="D1703" s="12">
        <v>1697</v>
      </c>
      <c r="E1703" s="36" t="s">
        <v>68</v>
      </c>
      <c r="F1703" s="16" t="s">
        <v>12</v>
      </c>
      <c r="G1703" s="14" t="s">
        <v>30</v>
      </c>
      <c r="H1703" s="13" t="s">
        <v>6</v>
      </c>
      <c r="I1703" s="13" t="s">
        <v>53</v>
      </c>
      <c r="J1703" s="13" t="s">
        <v>126</v>
      </c>
      <c r="K1703" s="13" t="s">
        <v>123</v>
      </c>
      <c r="L1703" s="14">
        <v>55</v>
      </c>
      <c r="M1703" s="14" t="s">
        <v>52</v>
      </c>
      <c r="N1703" s="31">
        <v>1000000</v>
      </c>
      <c r="O1703" s="14" t="s">
        <v>2</v>
      </c>
      <c r="P1703" s="14" t="s">
        <v>35</v>
      </c>
      <c r="Q1703" s="31">
        <v>7873.1360946745563</v>
      </c>
      <c r="R1703" s="31">
        <v>962.27218934911241</v>
      </c>
      <c r="S1703" s="30">
        <v>3.1666160000000001E-3</v>
      </c>
      <c r="T1703" s="66">
        <f t="shared" si="239"/>
        <v>0.17416388000000002</v>
      </c>
      <c r="U1703" s="66">
        <f t="shared" si="240"/>
        <v>2.6407105788152402E-3</v>
      </c>
      <c r="V1703" s="38">
        <f t="shared" si="241"/>
        <v>7.4169964461580796E-3</v>
      </c>
      <c r="W1703" s="54">
        <v>2.3422468799999998</v>
      </c>
      <c r="X1703" s="71" t="str">
        <f t="shared" si="242"/>
        <v>Q1 2025</v>
      </c>
      <c r="Y1703" s="21">
        <f t="shared" si="243"/>
        <v>7680</v>
      </c>
      <c r="Z1703" s="21">
        <f t="shared" si="244"/>
        <v>4320</v>
      </c>
      <c r="AA1703" s="57">
        <f t="shared" si="245"/>
        <v>833921.94658753707</v>
      </c>
      <c r="AB1703" s="59">
        <f t="shared" si="246"/>
        <v>1.7777777777777777</v>
      </c>
      <c r="AC1703" s="61">
        <f t="shared" si="247"/>
        <v>1397</v>
      </c>
    </row>
    <row r="1704" spans="4:29">
      <c r="D1704" s="12">
        <v>1698</v>
      </c>
      <c r="E1704" s="36" t="s">
        <v>68</v>
      </c>
      <c r="F1704" s="16" t="s">
        <v>12</v>
      </c>
      <c r="G1704" s="14" t="s">
        <v>30</v>
      </c>
      <c r="H1704" s="13" t="s">
        <v>6</v>
      </c>
      <c r="I1704" s="13" t="s">
        <v>53</v>
      </c>
      <c r="J1704" s="13" t="s">
        <v>126</v>
      </c>
      <c r="K1704" s="13" t="s">
        <v>123</v>
      </c>
      <c r="L1704" s="14">
        <v>65</v>
      </c>
      <c r="M1704" s="14" t="s">
        <v>52</v>
      </c>
      <c r="N1704" s="31">
        <v>1000000</v>
      </c>
      <c r="O1704" s="14" t="s">
        <v>2</v>
      </c>
      <c r="P1704" s="14" t="s">
        <v>35</v>
      </c>
      <c r="Q1704" s="31">
        <v>10996.363636363636</v>
      </c>
      <c r="R1704" s="31">
        <v>1221.8181818181818</v>
      </c>
      <c r="S1704" s="30">
        <v>0.14002129799999999</v>
      </c>
      <c r="T1704" s="66">
        <f t="shared" si="239"/>
        <v>9.1013843699999999</v>
      </c>
      <c r="U1704" s="66">
        <f t="shared" si="240"/>
        <v>0.16308756068782346</v>
      </c>
      <c r="V1704" s="38">
        <f t="shared" si="241"/>
        <v>0.3279644483740502</v>
      </c>
      <c r="W1704" s="54">
        <v>2.3422468799999998</v>
      </c>
      <c r="X1704" s="71" t="str">
        <f t="shared" si="242"/>
        <v>Q1 2025</v>
      </c>
      <c r="Y1704" s="21">
        <f t="shared" si="243"/>
        <v>7680</v>
      </c>
      <c r="Z1704" s="21">
        <f t="shared" si="244"/>
        <v>4320</v>
      </c>
      <c r="AA1704" s="57">
        <f t="shared" si="245"/>
        <v>1164733.9584569733</v>
      </c>
      <c r="AB1704" s="59">
        <f t="shared" si="246"/>
        <v>1.7777777777777777</v>
      </c>
      <c r="AC1704" s="61">
        <f t="shared" si="247"/>
        <v>1651</v>
      </c>
    </row>
    <row r="1705" spans="4:29">
      <c r="D1705" s="12">
        <v>1699</v>
      </c>
      <c r="E1705" s="36" t="s">
        <v>68</v>
      </c>
      <c r="F1705" s="16" t="s">
        <v>12</v>
      </c>
      <c r="G1705" s="14" t="s">
        <v>30</v>
      </c>
      <c r="H1705" s="13" t="s">
        <v>6</v>
      </c>
      <c r="I1705" s="13" t="s">
        <v>53</v>
      </c>
      <c r="J1705" s="13" t="s">
        <v>126</v>
      </c>
      <c r="K1705" s="13" t="s">
        <v>123</v>
      </c>
      <c r="L1705" s="14">
        <v>75</v>
      </c>
      <c r="M1705" s="14" t="s">
        <v>52</v>
      </c>
      <c r="N1705" s="31">
        <v>1000000</v>
      </c>
      <c r="O1705" s="14" t="s">
        <v>2</v>
      </c>
      <c r="P1705" s="14" t="s">
        <v>35</v>
      </c>
      <c r="Q1705" s="31">
        <v>15708.764159999995</v>
      </c>
      <c r="R1705" s="31">
        <v>1745.4182399999995</v>
      </c>
      <c r="S1705" s="30">
        <v>0.118242536</v>
      </c>
      <c r="T1705" s="66">
        <f t="shared" si="239"/>
        <v>8.868190199999999</v>
      </c>
      <c r="U1705" s="66">
        <f t="shared" si="240"/>
        <v>0.18335649010642613</v>
      </c>
      <c r="V1705" s="38">
        <f t="shared" si="241"/>
        <v>0.27695321102928766</v>
      </c>
      <c r="W1705" s="54">
        <v>2.3422468799999998</v>
      </c>
      <c r="X1705" s="71" t="str">
        <f t="shared" si="242"/>
        <v>Q1 2025</v>
      </c>
      <c r="Y1705" s="21">
        <f t="shared" si="243"/>
        <v>7680</v>
      </c>
      <c r="Z1705" s="21">
        <f t="shared" si="244"/>
        <v>4320</v>
      </c>
      <c r="AA1705" s="57">
        <f t="shared" si="245"/>
        <v>1550681.3056379822</v>
      </c>
      <c r="AB1705" s="59">
        <f t="shared" si="246"/>
        <v>1.7777777777777777</v>
      </c>
      <c r="AC1705" s="61">
        <f t="shared" si="247"/>
        <v>1905</v>
      </c>
    </row>
    <row r="1706" spans="4:29">
      <c r="D1706" s="12">
        <v>1700</v>
      </c>
      <c r="E1706" s="36" t="s">
        <v>68</v>
      </c>
      <c r="F1706" s="16" t="s">
        <v>12</v>
      </c>
      <c r="G1706" s="14" t="s">
        <v>30</v>
      </c>
      <c r="H1706" s="13" t="s">
        <v>6</v>
      </c>
      <c r="I1706" s="13" t="s">
        <v>53</v>
      </c>
      <c r="J1706" s="13" t="s">
        <v>126</v>
      </c>
      <c r="K1706" s="13" t="s">
        <v>123</v>
      </c>
      <c r="L1706" s="14">
        <v>85</v>
      </c>
      <c r="M1706" s="14" t="s">
        <v>52</v>
      </c>
      <c r="N1706" s="31">
        <v>1000000</v>
      </c>
      <c r="O1706" s="14" t="s">
        <v>2</v>
      </c>
      <c r="P1706" s="14" t="s">
        <v>35</v>
      </c>
      <c r="Q1706" s="31">
        <v>19145.454545454544</v>
      </c>
      <c r="R1706" s="31">
        <v>2127.272727272727</v>
      </c>
      <c r="S1706" s="30">
        <v>0.10853776599999999</v>
      </c>
      <c r="T1706" s="66">
        <f t="shared" si="239"/>
        <v>9.2257101099999996</v>
      </c>
      <c r="U1706" s="66">
        <f t="shared" si="240"/>
        <v>0.21618161367094188</v>
      </c>
      <c r="V1706" s="38">
        <f t="shared" si="241"/>
        <v>0.25422224377567004</v>
      </c>
      <c r="W1706" s="54">
        <v>2.3422468799999998</v>
      </c>
      <c r="X1706" s="71" t="str">
        <f t="shared" si="242"/>
        <v>Q1 2025</v>
      </c>
      <c r="Y1706" s="21">
        <f t="shared" si="243"/>
        <v>7680</v>
      </c>
      <c r="Z1706" s="21">
        <f t="shared" si="244"/>
        <v>4320</v>
      </c>
      <c r="AA1706" s="57">
        <f t="shared" si="245"/>
        <v>1991763.9881305636</v>
      </c>
      <c r="AB1706" s="59">
        <f t="shared" si="246"/>
        <v>1.7777777777777777</v>
      </c>
      <c r="AC1706" s="61">
        <f t="shared" si="247"/>
        <v>2159</v>
      </c>
    </row>
    <row r="1707" spans="4:29">
      <c r="D1707" s="12">
        <v>1701</v>
      </c>
      <c r="E1707" s="36" t="s">
        <v>68</v>
      </c>
      <c r="F1707" s="16" t="s">
        <v>12</v>
      </c>
      <c r="G1707" s="14" t="s">
        <v>30</v>
      </c>
      <c r="H1707" s="13" t="s">
        <v>6</v>
      </c>
      <c r="I1707" s="13" t="s">
        <v>53</v>
      </c>
      <c r="J1707" s="13" t="s">
        <v>124</v>
      </c>
      <c r="K1707" s="13" t="s">
        <v>123</v>
      </c>
      <c r="L1707" s="14">
        <v>98</v>
      </c>
      <c r="M1707" s="14" t="s">
        <v>52</v>
      </c>
      <c r="N1707" s="31">
        <v>1000000</v>
      </c>
      <c r="O1707" s="14" t="s">
        <v>2</v>
      </c>
      <c r="P1707" s="14" t="s">
        <v>35</v>
      </c>
      <c r="Q1707" s="31">
        <v>25000</v>
      </c>
      <c r="R1707" s="31">
        <v>2500</v>
      </c>
      <c r="S1707" s="30">
        <v>6.9231999999999996E-4</v>
      </c>
      <c r="T1707" s="66">
        <f t="shared" si="239"/>
        <v>6.7847359999999995E-2</v>
      </c>
      <c r="U1707" s="66">
        <f t="shared" si="240"/>
        <v>1.8329856023664422E-3</v>
      </c>
      <c r="V1707" s="38">
        <f t="shared" si="241"/>
        <v>1.6215843599615997E-3</v>
      </c>
      <c r="W1707" s="54">
        <v>2.3422468799999998</v>
      </c>
      <c r="X1707" s="71" t="str">
        <f t="shared" si="242"/>
        <v>Q1 2025</v>
      </c>
      <c r="Y1707" s="21">
        <f t="shared" si="243"/>
        <v>7680</v>
      </c>
      <c r="Z1707" s="21">
        <f t="shared" si="244"/>
        <v>4320</v>
      </c>
      <c r="AA1707" s="57">
        <f t="shared" si="245"/>
        <v>2647598.8016617205</v>
      </c>
      <c r="AB1707" s="59">
        <f t="shared" si="246"/>
        <v>1.7777777777777777</v>
      </c>
      <c r="AC1707" s="61">
        <f t="shared" si="247"/>
        <v>2489.1999999999998</v>
      </c>
    </row>
    <row r="1708" spans="4:29">
      <c r="D1708" s="12">
        <v>1702</v>
      </c>
      <c r="E1708" s="36" t="s">
        <v>68</v>
      </c>
      <c r="F1708" s="16" t="s">
        <v>12</v>
      </c>
      <c r="G1708" s="14" t="s">
        <v>30</v>
      </c>
      <c r="H1708" s="13" t="s">
        <v>6</v>
      </c>
      <c r="I1708" s="13" t="s">
        <v>111</v>
      </c>
      <c r="J1708" s="13" t="s">
        <v>226</v>
      </c>
      <c r="K1708" s="13"/>
      <c r="L1708" s="14">
        <v>55</v>
      </c>
      <c r="M1708" s="14" t="s">
        <v>15</v>
      </c>
      <c r="N1708" s="31">
        <v>1000000</v>
      </c>
      <c r="O1708" s="14" t="s">
        <v>2</v>
      </c>
      <c r="P1708" s="14" t="s">
        <v>35</v>
      </c>
      <c r="Q1708" s="31">
        <v>4096</v>
      </c>
      <c r="R1708" s="31">
        <v>1024</v>
      </c>
      <c r="S1708" s="30">
        <v>5.8556759999999999E-2</v>
      </c>
      <c r="T1708" s="66">
        <f t="shared" si="239"/>
        <v>3.2206218</v>
      </c>
      <c r="U1708" s="66">
        <f t="shared" si="240"/>
        <v>4.8831767285059231E-2</v>
      </c>
      <c r="V1708" s="38">
        <f t="shared" si="241"/>
        <v>0.13715438841290878</v>
      </c>
      <c r="W1708" s="54">
        <v>2.3422468799999998</v>
      </c>
      <c r="X1708" s="71" t="str">
        <f t="shared" si="242"/>
        <v>Q1 2025</v>
      </c>
      <c r="Y1708" s="21">
        <f t="shared" si="243"/>
        <v>3840</v>
      </c>
      <c r="Z1708" s="21">
        <f t="shared" si="244"/>
        <v>2160</v>
      </c>
      <c r="AA1708" s="57">
        <f t="shared" si="245"/>
        <v>833921.94658753707</v>
      </c>
      <c r="AB1708" s="59">
        <f t="shared" si="246"/>
        <v>1.7777777777777777</v>
      </c>
      <c r="AC1708" s="61">
        <f t="shared" si="247"/>
        <v>1397</v>
      </c>
    </row>
    <row r="1709" spans="4:29">
      <c r="D1709" s="12">
        <v>1703</v>
      </c>
      <c r="E1709" s="36" t="s">
        <v>68</v>
      </c>
      <c r="F1709" s="16" t="s">
        <v>12</v>
      </c>
      <c r="G1709" s="14" t="s">
        <v>30</v>
      </c>
      <c r="H1709" s="13" t="s">
        <v>6</v>
      </c>
      <c r="I1709" s="13" t="s">
        <v>111</v>
      </c>
      <c r="J1709" s="13" t="s">
        <v>226</v>
      </c>
      <c r="K1709" s="13"/>
      <c r="L1709" s="14">
        <v>65</v>
      </c>
      <c r="M1709" s="14" t="s">
        <v>15</v>
      </c>
      <c r="N1709" s="31">
        <v>1000000</v>
      </c>
      <c r="O1709" s="14" t="s">
        <v>1</v>
      </c>
      <c r="P1709" s="14" t="s">
        <v>35</v>
      </c>
      <c r="Q1709" s="31">
        <v>6240</v>
      </c>
      <c r="R1709" s="31">
        <v>1560</v>
      </c>
      <c r="S1709" s="30">
        <v>7.5753606000000001E-2</v>
      </c>
      <c r="T1709" s="66">
        <f t="shared" si="239"/>
        <v>4.9239843900000002</v>
      </c>
      <c r="U1709" s="66">
        <f t="shared" si="240"/>
        <v>8.823279738376992E-2</v>
      </c>
      <c r="V1709" s="38">
        <f t="shared" si="241"/>
        <v>0.17743364730224928</v>
      </c>
      <c r="W1709" s="54">
        <v>2.3422468799999998</v>
      </c>
      <c r="X1709" s="71" t="str">
        <f t="shared" si="242"/>
        <v>Q1 2025</v>
      </c>
      <c r="Y1709" s="21">
        <f t="shared" si="243"/>
        <v>3840</v>
      </c>
      <c r="Z1709" s="21">
        <f t="shared" si="244"/>
        <v>2160</v>
      </c>
      <c r="AA1709" s="57">
        <f t="shared" si="245"/>
        <v>1164733.9584569733</v>
      </c>
      <c r="AB1709" s="59">
        <f t="shared" si="246"/>
        <v>1.7777777777777777</v>
      </c>
      <c r="AC1709" s="61">
        <f t="shared" si="247"/>
        <v>1651</v>
      </c>
    </row>
    <row r="1710" spans="4:29">
      <c r="D1710" s="12">
        <v>1704</v>
      </c>
      <c r="E1710" s="36" t="s">
        <v>68</v>
      </c>
      <c r="F1710" s="16" t="s">
        <v>12</v>
      </c>
      <c r="G1710" s="14" t="s">
        <v>30</v>
      </c>
      <c r="H1710" s="13" t="s">
        <v>6</v>
      </c>
      <c r="I1710" s="13" t="s">
        <v>111</v>
      </c>
      <c r="J1710" s="13" t="s">
        <v>226</v>
      </c>
      <c r="K1710" s="13"/>
      <c r="L1710" s="14">
        <v>75</v>
      </c>
      <c r="M1710" s="14" t="s">
        <v>15</v>
      </c>
      <c r="N1710" s="31">
        <v>1000000</v>
      </c>
      <c r="O1710" s="14" t="s">
        <v>1</v>
      </c>
      <c r="P1710" s="14" t="s">
        <v>35</v>
      </c>
      <c r="Q1710" s="31">
        <v>7680</v>
      </c>
      <c r="R1710" s="31">
        <v>1920</v>
      </c>
      <c r="S1710" s="30">
        <v>4.3822369999999999E-2</v>
      </c>
      <c r="T1710" s="66">
        <f t="shared" si="239"/>
        <v>3.28667775</v>
      </c>
      <c r="U1710" s="66">
        <f t="shared" si="240"/>
        <v>6.7954529927750737E-2</v>
      </c>
      <c r="V1710" s="38">
        <f t="shared" si="241"/>
        <v>0.10264280940670559</v>
      </c>
      <c r="W1710" s="54">
        <v>2.3422468799999998</v>
      </c>
      <c r="X1710" s="71" t="str">
        <f t="shared" si="242"/>
        <v>Q1 2025</v>
      </c>
      <c r="Y1710" s="21">
        <f t="shared" si="243"/>
        <v>3840</v>
      </c>
      <c r="Z1710" s="21">
        <f t="shared" si="244"/>
        <v>2160</v>
      </c>
      <c r="AA1710" s="57">
        <f t="shared" si="245"/>
        <v>1550681.3056379822</v>
      </c>
      <c r="AB1710" s="59">
        <f t="shared" si="246"/>
        <v>1.7777777777777777</v>
      </c>
      <c r="AC1710" s="61">
        <f t="shared" si="247"/>
        <v>1905</v>
      </c>
    </row>
    <row r="1711" spans="4:29">
      <c r="D1711" s="12">
        <v>1705</v>
      </c>
      <c r="E1711" s="36" t="s">
        <v>68</v>
      </c>
      <c r="F1711" s="16" t="s">
        <v>12</v>
      </c>
      <c r="G1711" s="14" t="s">
        <v>30</v>
      </c>
      <c r="H1711" s="13" t="s">
        <v>6</v>
      </c>
      <c r="I1711" s="13" t="s">
        <v>111</v>
      </c>
      <c r="J1711" s="13" t="s">
        <v>226</v>
      </c>
      <c r="K1711" s="13"/>
      <c r="L1711" s="14">
        <v>85</v>
      </c>
      <c r="M1711" s="14" t="s">
        <v>15</v>
      </c>
      <c r="N1711" s="31">
        <v>1000000</v>
      </c>
      <c r="O1711" s="14" t="s">
        <v>1</v>
      </c>
      <c r="P1711" s="14" t="s">
        <v>35</v>
      </c>
      <c r="Q1711" s="31">
        <v>11232</v>
      </c>
      <c r="R1711" s="31">
        <v>2808</v>
      </c>
      <c r="S1711" s="30">
        <v>3.891033E-2</v>
      </c>
      <c r="T1711" s="66">
        <f t="shared" si="239"/>
        <v>3.3073780500000001</v>
      </c>
      <c r="U1711" s="66">
        <f t="shared" si="240"/>
        <v>7.750019406027632E-2</v>
      </c>
      <c r="V1711" s="38">
        <f t="shared" si="241"/>
        <v>9.1137599042270395E-2</v>
      </c>
      <c r="W1711" s="54">
        <v>2.3422468799999998</v>
      </c>
      <c r="X1711" s="71" t="str">
        <f t="shared" si="242"/>
        <v>Q1 2025</v>
      </c>
      <c r="Y1711" s="21">
        <f t="shared" si="243"/>
        <v>3840</v>
      </c>
      <c r="Z1711" s="21">
        <f t="shared" si="244"/>
        <v>2160</v>
      </c>
      <c r="AA1711" s="57">
        <f t="shared" si="245"/>
        <v>1991763.9881305636</v>
      </c>
      <c r="AB1711" s="59">
        <f t="shared" si="246"/>
        <v>1.7777777777777777</v>
      </c>
      <c r="AC1711" s="61">
        <f t="shared" si="247"/>
        <v>2159</v>
      </c>
    </row>
    <row r="1712" spans="4:29">
      <c r="D1712" s="12">
        <v>1706</v>
      </c>
      <c r="E1712" s="36" t="s">
        <v>68</v>
      </c>
      <c r="F1712" s="16" t="s">
        <v>12</v>
      </c>
      <c r="G1712" s="14" t="s">
        <v>30</v>
      </c>
      <c r="H1712" s="13" t="s">
        <v>6</v>
      </c>
      <c r="I1712" s="13" t="s">
        <v>36</v>
      </c>
      <c r="J1712" s="13" t="s">
        <v>50</v>
      </c>
      <c r="K1712" s="13" t="s">
        <v>123</v>
      </c>
      <c r="L1712" s="14">
        <v>55</v>
      </c>
      <c r="M1712" s="14" t="s">
        <v>15</v>
      </c>
      <c r="N1712" s="31">
        <v>1000000</v>
      </c>
      <c r="O1712" s="14" t="s">
        <v>1</v>
      </c>
      <c r="P1712" s="14" t="s">
        <v>35</v>
      </c>
      <c r="Q1712" s="31">
        <v>2048</v>
      </c>
      <c r="R1712" s="31">
        <v>128</v>
      </c>
      <c r="S1712" s="30">
        <v>0.32374742499999998</v>
      </c>
      <c r="T1712" s="66">
        <f t="shared" si="239"/>
        <v>17.806108374999997</v>
      </c>
      <c r="U1712" s="66">
        <f t="shared" si="240"/>
        <v>0.26998008285870262</v>
      </c>
      <c r="V1712" s="38">
        <f t="shared" si="241"/>
        <v>0.7582963961142839</v>
      </c>
      <c r="W1712" s="54">
        <v>2.3422468799999998</v>
      </c>
      <c r="X1712" s="71" t="str">
        <f t="shared" si="242"/>
        <v>Q1 2025</v>
      </c>
      <c r="Y1712" s="21">
        <f t="shared" si="243"/>
        <v>3840</v>
      </c>
      <c r="Z1712" s="21">
        <f t="shared" si="244"/>
        <v>2160</v>
      </c>
      <c r="AA1712" s="57">
        <f t="shared" si="245"/>
        <v>833921.94658753707</v>
      </c>
      <c r="AB1712" s="59">
        <f t="shared" si="246"/>
        <v>1.7777777777777777</v>
      </c>
      <c r="AC1712" s="61">
        <f t="shared" si="247"/>
        <v>1397</v>
      </c>
    </row>
    <row r="1713" spans="4:29">
      <c r="D1713" s="12">
        <v>1707</v>
      </c>
      <c r="E1713" s="36" t="s">
        <v>68</v>
      </c>
      <c r="F1713" s="16" t="s">
        <v>12</v>
      </c>
      <c r="G1713" s="14" t="s">
        <v>30</v>
      </c>
      <c r="H1713" s="13" t="s">
        <v>6</v>
      </c>
      <c r="I1713" s="13" t="s">
        <v>36</v>
      </c>
      <c r="J1713" s="13" t="s">
        <v>37</v>
      </c>
      <c r="K1713" s="13" t="s">
        <v>137</v>
      </c>
      <c r="L1713" s="14">
        <v>65</v>
      </c>
      <c r="M1713" s="14" t="s">
        <v>15</v>
      </c>
      <c r="N1713" s="31">
        <v>1000000</v>
      </c>
      <c r="O1713" s="14" t="s">
        <v>1</v>
      </c>
      <c r="P1713" s="14" t="s">
        <v>35</v>
      </c>
      <c r="Q1713" s="31">
        <v>2560</v>
      </c>
      <c r="R1713" s="31">
        <v>160</v>
      </c>
      <c r="S1713" s="30">
        <v>0.65511759899999999</v>
      </c>
      <c r="T1713" s="66">
        <f t="shared" si="239"/>
        <v>42.582643935</v>
      </c>
      <c r="U1713" s="66">
        <f t="shared" si="240"/>
        <v>0.76303771433809808</v>
      </c>
      <c r="V1713" s="38">
        <f t="shared" si="241"/>
        <v>1.5344471522908409</v>
      </c>
      <c r="W1713" s="54">
        <v>2.3422468799999998</v>
      </c>
      <c r="X1713" s="71" t="str">
        <f t="shared" si="242"/>
        <v>Q1 2025</v>
      </c>
      <c r="Y1713" s="21">
        <f t="shared" si="243"/>
        <v>3840</v>
      </c>
      <c r="Z1713" s="21">
        <f t="shared" si="244"/>
        <v>2160</v>
      </c>
      <c r="AA1713" s="57">
        <f t="shared" si="245"/>
        <v>1164733.9584569733</v>
      </c>
      <c r="AB1713" s="59">
        <f t="shared" si="246"/>
        <v>1.7777777777777777</v>
      </c>
      <c r="AC1713" s="61">
        <f t="shared" si="247"/>
        <v>1651</v>
      </c>
    </row>
    <row r="1714" spans="4:29">
      <c r="D1714" s="12">
        <v>1708</v>
      </c>
      <c r="E1714" s="36" t="s">
        <v>68</v>
      </c>
      <c r="F1714" s="16" t="s">
        <v>12</v>
      </c>
      <c r="G1714" s="14" t="s">
        <v>30</v>
      </c>
      <c r="H1714" s="13" t="s">
        <v>6</v>
      </c>
      <c r="I1714" s="13" t="s">
        <v>36</v>
      </c>
      <c r="J1714" s="13" t="s">
        <v>38</v>
      </c>
      <c r="K1714" s="13" t="s">
        <v>137</v>
      </c>
      <c r="L1714" s="14">
        <v>75</v>
      </c>
      <c r="M1714" s="14" t="s">
        <v>15</v>
      </c>
      <c r="N1714" s="31">
        <v>1000000</v>
      </c>
      <c r="O1714" s="14" t="s">
        <v>1</v>
      </c>
      <c r="P1714" s="14" t="s">
        <v>35</v>
      </c>
      <c r="Q1714" s="31">
        <v>3840</v>
      </c>
      <c r="R1714" s="31">
        <v>240</v>
      </c>
      <c r="S1714" s="30">
        <v>0.80031274900000005</v>
      </c>
      <c r="T1714" s="66">
        <f t="shared" si="239"/>
        <v>60.023456175000007</v>
      </c>
      <c r="U1714" s="66">
        <f t="shared" si="240"/>
        <v>1.241030018538043</v>
      </c>
      <c r="V1714" s="38">
        <f t="shared" si="241"/>
        <v>1.874530039369473</v>
      </c>
      <c r="W1714" s="54">
        <v>2.3422468799999998</v>
      </c>
      <c r="X1714" s="71" t="str">
        <f t="shared" si="242"/>
        <v>Q1 2025</v>
      </c>
      <c r="Y1714" s="21">
        <f t="shared" si="243"/>
        <v>3840</v>
      </c>
      <c r="Z1714" s="21">
        <f t="shared" si="244"/>
        <v>2160</v>
      </c>
      <c r="AA1714" s="57">
        <f t="shared" si="245"/>
        <v>1550681.3056379822</v>
      </c>
      <c r="AB1714" s="59">
        <f t="shared" si="246"/>
        <v>1.7777777777777777</v>
      </c>
      <c r="AC1714" s="61">
        <f t="shared" si="247"/>
        <v>1905</v>
      </c>
    </row>
    <row r="1715" spans="4:29">
      <c r="D1715" s="12">
        <v>1709</v>
      </c>
      <c r="E1715" s="36" t="s">
        <v>68</v>
      </c>
      <c r="F1715" s="16" t="s">
        <v>12</v>
      </c>
      <c r="G1715" s="14" t="s">
        <v>30</v>
      </c>
      <c r="H1715" s="13" t="s">
        <v>6</v>
      </c>
      <c r="I1715" s="13" t="s">
        <v>36</v>
      </c>
      <c r="J1715" s="13" t="s">
        <v>138</v>
      </c>
      <c r="K1715" s="13" t="s">
        <v>137</v>
      </c>
      <c r="L1715" s="14">
        <v>85</v>
      </c>
      <c r="M1715" s="14" t="s">
        <v>15</v>
      </c>
      <c r="N1715" s="31">
        <v>1000000</v>
      </c>
      <c r="O1715" s="14" t="s">
        <v>1</v>
      </c>
      <c r="P1715" s="14" t="s">
        <v>35</v>
      </c>
      <c r="Q1715" s="31">
        <v>7168</v>
      </c>
      <c r="R1715" s="31">
        <v>448</v>
      </c>
      <c r="S1715" s="30">
        <v>1.246876578</v>
      </c>
      <c r="T1715" s="66">
        <f t="shared" si="239"/>
        <v>105.98450912999999</v>
      </c>
      <c r="U1715" s="66">
        <f t="shared" si="240"/>
        <v>2.4834838657038696</v>
      </c>
      <c r="V1715" s="38">
        <f t="shared" si="241"/>
        <v>2.9204927745655764</v>
      </c>
      <c r="W1715" s="54">
        <v>2.3422468799999998</v>
      </c>
      <c r="X1715" s="71" t="str">
        <f t="shared" si="242"/>
        <v>Q1 2025</v>
      </c>
      <c r="Y1715" s="21">
        <f t="shared" si="243"/>
        <v>3840</v>
      </c>
      <c r="Z1715" s="21">
        <f t="shared" si="244"/>
        <v>2160</v>
      </c>
      <c r="AA1715" s="57">
        <f t="shared" si="245"/>
        <v>1991763.9881305636</v>
      </c>
      <c r="AB1715" s="59">
        <f t="shared" si="246"/>
        <v>1.7777777777777777</v>
      </c>
      <c r="AC1715" s="61">
        <f t="shared" si="247"/>
        <v>2159</v>
      </c>
    </row>
    <row r="1716" spans="4:29">
      <c r="D1716" s="12">
        <v>1710</v>
      </c>
      <c r="E1716" s="36" t="s">
        <v>68</v>
      </c>
      <c r="F1716" s="16" t="s">
        <v>12</v>
      </c>
      <c r="G1716" s="14" t="s">
        <v>30</v>
      </c>
      <c r="H1716" s="13" t="s">
        <v>6</v>
      </c>
      <c r="I1716" s="13" t="s">
        <v>36</v>
      </c>
      <c r="J1716" s="13"/>
      <c r="K1716" s="13" t="s">
        <v>123</v>
      </c>
      <c r="L1716" s="14">
        <v>98</v>
      </c>
      <c r="M1716" s="14" t="s">
        <v>15</v>
      </c>
      <c r="N1716" s="31">
        <v>1000000</v>
      </c>
      <c r="O1716" s="14" t="s">
        <v>1</v>
      </c>
      <c r="P1716" s="14" t="s">
        <v>35</v>
      </c>
      <c r="Q1716" s="31">
        <v>5120</v>
      </c>
      <c r="R1716" s="31">
        <v>320</v>
      </c>
      <c r="S1716" s="30">
        <v>0.17269680100000001</v>
      </c>
      <c r="T1716" s="66">
        <f t="shared" si="239"/>
        <v>16.924286498000001</v>
      </c>
      <c r="U1716" s="66">
        <f t="shared" si="240"/>
        <v>0.45723184337841266</v>
      </c>
      <c r="V1716" s="38">
        <f t="shared" si="241"/>
        <v>0.40449854332823088</v>
      </c>
      <c r="W1716" s="54">
        <v>2.3422468799999998</v>
      </c>
      <c r="X1716" s="71" t="str">
        <f t="shared" si="242"/>
        <v>Q1 2025</v>
      </c>
      <c r="Y1716" s="21">
        <f t="shared" si="243"/>
        <v>3840</v>
      </c>
      <c r="Z1716" s="21">
        <f t="shared" si="244"/>
        <v>2160</v>
      </c>
      <c r="AA1716" s="57">
        <f t="shared" si="245"/>
        <v>2647598.8016617205</v>
      </c>
      <c r="AB1716" s="59">
        <f t="shared" si="246"/>
        <v>1.7777777777777777</v>
      </c>
      <c r="AC1716" s="61">
        <f t="shared" si="247"/>
        <v>2489.1999999999998</v>
      </c>
    </row>
    <row r="1717" spans="4:29">
      <c r="D1717" s="12">
        <v>1711</v>
      </c>
      <c r="E1717" s="36" t="s">
        <v>68</v>
      </c>
      <c r="F1717" s="16" t="s">
        <v>12</v>
      </c>
      <c r="G1717" s="14" t="s">
        <v>30</v>
      </c>
      <c r="H1717" s="13" t="s">
        <v>6</v>
      </c>
      <c r="I1717" s="13" t="s">
        <v>36</v>
      </c>
      <c r="J1717" s="13"/>
      <c r="K1717" s="13" t="s">
        <v>123</v>
      </c>
      <c r="L1717" s="14">
        <v>115</v>
      </c>
      <c r="M1717" s="14" t="s">
        <v>15</v>
      </c>
      <c r="N1717" s="31">
        <v>1000000</v>
      </c>
      <c r="O1717" s="14" t="s">
        <v>2</v>
      </c>
      <c r="P1717" s="14" t="s">
        <v>35</v>
      </c>
      <c r="Q1717" s="31">
        <v>21040</v>
      </c>
      <c r="R1717" s="31">
        <v>5260</v>
      </c>
      <c r="S1717" s="30">
        <v>4.0785969999999998E-3</v>
      </c>
      <c r="T1717" s="66">
        <f t="shared" si="239"/>
        <v>0.46903865499999997</v>
      </c>
      <c r="U1717" s="66">
        <f t="shared" si="240"/>
        <v>1.4869847022570588E-2</v>
      </c>
      <c r="V1717" s="38">
        <f t="shared" si="241"/>
        <v>9.5530810980273585E-3</v>
      </c>
      <c r="W1717" s="54">
        <v>2.3422468799999998</v>
      </c>
      <c r="X1717" s="71" t="str">
        <f t="shared" si="242"/>
        <v>Q1 2025</v>
      </c>
      <c r="Y1717" s="21">
        <f t="shared" si="243"/>
        <v>3840</v>
      </c>
      <c r="Z1717" s="21">
        <f t="shared" si="244"/>
        <v>2160</v>
      </c>
      <c r="AA1717" s="57">
        <f t="shared" si="245"/>
        <v>3645824.047477745</v>
      </c>
      <c r="AB1717" s="59">
        <f t="shared" si="246"/>
        <v>1.7777777777777777</v>
      </c>
      <c r="AC1717" s="61">
        <f t="shared" si="247"/>
        <v>2921</v>
      </c>
    </row>
    <row r="1718" spans="4:29">
      <c r="D1718" s="12">
        <v>1712</v>
      </c>
      <c r="E1718" s="36" t="s">
        <v>68</v>
      </c>
      <c r="F1718" s="16" t="s">
        <v>12</v>
      </c>
      <c r="G1718" s="14" t="s">
        <v>30</v>
      </c>
      <c r="H1718" s="13" t="s">
        <v>6</v>
      </c>
      <c r="I1718" s="13" t="s">
        <v>36</v>
      </c>
      <c r="J1718" s="13" t="s">
        <v>291</v>
      </c>
      <c r="K1718" s="13"/>
      <c r="L1718" s="14">
        <v>98</v>
      </c>
      <c r="M1718" s="14" t="s">
        <v>15</v>
      </c>
      <c r="N1718" s="31">
        <v>1000000</v>
      </c>
      <c r="O1718" s="14" t="s">
        <v>2</v>
      </c>
      <c r="P1718" s="14" t="s">
        <v>35</v>
      </c>
      <c r="Q1718" s="31">
        <v>15360</v>
      </c>
      <c r="R1718" s="31">
        <v>3840</v>
      </c>
      <c r="S1718" s="30">
        <v>8.183147E-3</v>
      </c>
      <c r="T1718" s="66">
        <f t="shared" si="239"/>
        <v>0.80194840599999995</v>
      </c>
      <c r="U1718" s="66">
        <f t="shared" si="240"/>
        <v>2.1665690191021703E-2</v>
      </c>
      <c r="V1718" s="38">
        <f t="shared" si="241"/>
        <v>1.9166950529331359E-2</v>
      </c>
      <c r="W1718" s="54">
        <v>2.3422468799999998</v>
      </c>
      <c r="X1718" s="71" t="str">
        <f t="shared" si="242"/>
        <v>Q1 2025</v>
      </c>
      <c r="Y1718" s="21">
        <f t="shared" si="243"/>
        <v>3840</v>
      </c>
      <c r="Z1718" s="21">
        <f t="shared" si="244"/>
        <v>2160</v>
      </c>
      <c r="AA1718" s="57">
        <f t="shared" si="245"/>
        <v>2647598.8016617205</v>
      </c>
      <c r="AB1718" s="59">
        <f t="shared" si="246"/>
        <v>1.7777777777777777</v>
      </c>
      <c r="AC1718" s="61">
        <f t="shared" si="247"/>
        <v>2489.1999999999998</v>
      </c>
    </row>
    <row r="1719" spans="4:29">
      <c r="D1719" s="12">
        <v>1713</v>
      </c>
      <c r="E1719" s="36" t="s">
        <v>68</v>
      </c>
      <c r="F1719" s="16" t="s">
        <v>12</v>
      </c>
      <c r="G1719" s="14" t="s">
        <v>30</v>
      </c>
      <c r="H1719" s="13" t="s">
        <v>6</v>
      </c>
      <c r="I1719" s="13" t="s">
        <v>58</v>
      </c>
      <c r="J1719" s="13"/>
      <c r="K1719" s="13" t="s">
        <v>123</v>
      </c>
      <c r="L1719" s="14">
        <v>55</v>
      </c>
      <c r="M1719" s="14" t="s">
        <v>15</v>
      </c>
      <c r="N1719" s="31">
        <v>1000000</v>
      </c>
      <c r="O1719" s="14" t="s">
        <v>1</v>
      </c>
      <c r="P1719" s="14" t="s">
        <v>35</v>
      </c>
      <c r="Q1719" s="31">
        <v>2000</v>
      </c>
      <c r="R1719" s="31">
        <v>160</v>
      </c>
      <c r="S1719" s="30">
        <v>5.8756232999999998E-2</v>
      </c>
      <c r="T1719" s="66">
        <f t="shared" si="239"/>
        <v>3.231592815</v>
      </c>
      <c r="U1719" s="66">
        <f t="shared" si="240"/>
        <v>4.8998112197510886E-2</v>
      </c>
      <c r="V1719" s="38">
        <f t="shared" si="241"/>
        <v>0.13762160342480304</v>
      </c>
      <c r="W1719" s="54">
        <v>2.3422468799999998</v>
      </c>
      <c r="X1719" s="71" t="str">
        <f t="shared" si="242"/>
        <v>Q1 2025</v>
      </c>
      <c r="Y1719" s="21">
        <f t="shared" si="243"/>
        <v>3840</v>
      </c>
      <c r="Z1719" s="21">
        <f t="shared" si="244"/>
        <v>2160</v>
      </c>
      <c r="AA1719" s="57">
        <f t="shared" si="245"/>
        <v>833921.94658753707</v>
      </c>
      <c r="AB1719" s="59">
        <f t="shared" si="246"/>
        <v>1.7777777777777777</v>
      </c>
      <c r="AC1719" s="61">
        <f t="shared" si="247"/>
        <v>1397</v>
      </c>
    </row>
    <row r="1720" spans="4:29">
      <c r="D1720" s="12">
        <v>1714</v>
      </c>
      <c r="E1720" s="36" t="s">
        <v>68</v>
      </c>
      <c r="F1720" s="16" t="s">
        <v>12</v>
      </c>
      <c r="G1720" s="14" t="s">
        <v>30</v>
      </c>
      <c r="H1720" s="13" t="s">
        <v>6</v>
      </c>
      <c r="I1720" s="13" t="s">
        <v>58</v>
      </c>
      <c r="J1720" s="13"/>
      <c r="K1720" s="13" t="s">
        <v>123</v>
      </c>
      <c r="L1720" s="14">
        <v>65</v>
      </c>
      <c r="M1720" s="14" t="s">
        <v>15</v>
      </c>
      <c r="N1720" s="31">
        <v>1000000</v>
      </c>
      <c r="O1720" s="14" t="s">
        <v>1</v>
      </c>
      <c r="P1720" s="14" t="s">
        <v>35</v>
      </c>
      <c r="Q1720" s="31">
        <v>2560</v>
      </c>
      <c r="R1720" s="31">
        <v>160</v>
      </c>
      <c r="S1720" s="30">
        <v>0.18674723700000001</v>
      </c>
      <c r="T1720" s="66">
        <f t="shared" si="239"/>
        <v>12.138570405000001</v>
      </c>
      <c r="U1720" s="66">
        <f t="shared" si="240"/>
        <v>0.21751084858191255</v>
      </c>
      <c r="V1720" s="38">
        <f t="shared" si="241"/>
        <v>0.43740813321187055</v>
      </c>
      <c r="W1720" s="54">
        <v>2.3422468799999998</v>
      </c>
      <c r="X1720" s="71" t="str">
        <f t="shared" si="242"/>
        <v>Q1 2025</v>
      </c>
      <c r="Y1720" s="21">
        <f t="shared" si="243"/>
        <v>3840</v>
      </c>
      <c r="Z1720" s="21">
        <f t="shared" si="244"/>
        <v>2160</v>
      </c>
      <c r="AA1720" s="57">
        <f t="shared" si="245"/>
        <v>1164733.9584569733</v>
      </c>
      <c r="AB1720" s="59">
        <f t="shared" si="246"/>
        <v>1.7777777777777777</v>
      </c>
      <c r="AC1720" s="61">
        <f t="shared" si="247"/>
        <v>1651</v>
      </c>
    </row>
    <row r="1721" spans="4:29">
      <c r="D1721" s="12">
        <v>1715</v>
      </c>
      <c r="E1721" s="36" t="s">
        <v>68</v>
      </c>
      <c r="F1721" s="16" t="s">
        <v>12</v>
      </c>
      <c r="G1721" s="14" t="s">
        <v>30</v>
      </c>
      <c r="H1721" s="13" t="s">
        <v>6</v>
      </c>
      <c r="I1721" s="13" t="s">
        <v>58</v>
      </c>
      <c r="J1721" s="13" t="s">
        <v>59</v>
      </c>
      <c r="K1721" s="13" t="s">
        <v>123</v>
      </c>
      <c r="L1721" s="14">
        <v>75</v>
      </c>
      <c r="M1721" s="14" t="s">
        <v>15</v>
      </c>
      <c r="N1721" s="31">
        <v>1000000</v>
      </c>
      <c r="O1721" s="14" t="s">
        <v>1</v>
      </c>
      <c r="P1721" s="14" t="s">
        <v>35</v>
      </c>
      <c r="Q1721" s="31">
        <v>4000</v>
      </c>
      <c r="R1721" s="31">
        <v>252</v>
      </c>
      <c r="S1721" s="30">
        <v>0.53248264899999997</v>
      </c>
      <c r="T1721" s="66">
        <f t="shared" si="239"/>
        <v>39.936198675</v>
      </c>
      <c r="U1721" s="66">
        <f t="shared" si="240"/>
        <v>0.82571088938089132</v>
      </c>
      <c r="V1721" s="38">
        <f t="shared" si="241"/>
        <v>1.247205823274385</v>
      </c>
      <c r="W1721" s="54">
        <v>2.3422468799999998</v>
      </c>
      <c r="X1721" s="71" t="str">
        <f t="shared" si="242"/>
        <v>Q1 2025</v>
      </c>
      <c r="Y1721" s="21">
        <f t="shared" si="243"/>
        <v>3840</v>
      </c>
      <c r="Z1721" s="21">
        <f t="shared" si="244"/>
        <v>2160</v>
      </c>
      <c r="AA1721" s="57">
        <f t="shared" si="245"/>
        <v>1550681.3056379822</v>
      </c>
      <c r="AB1721" s="59">
        <f t="shared" si="246"/>
        <v>1.7777777777777777</v>
      </c>
      <c r="AC1721" s="61">
        <f t="shared" si="247"/>
        <v>1905</v>
      </c>
    </row>
    <row r="1722" spans="4:29">
      <c r="D1722" s="12">
        <v>1716</v>
      </c>
      <c r="E1722" s="36" t="s">
        <v>68</v>
      </c>
      <c r="F1722" s="16" t="s">
        <v>12</v>
      </c>
      <c r="G1722" s="14" t="s">
        <v>30</v>
      </c>
      <c r="H1722" s="13" t="s">
        <v>6</v>
      </c>
      <c r="I1722" s="13" t="s">
        <v>58</v>
      </c>
      <c r="J1722" s="13"/>
      <c r="K1722" s="13" t="s">
        <v>123</v>
      </c>
      <c r="L1722" s="14">
        <v>85</v>
      </c>
      <c r="M1722" s="14" t="s">
        <v>15</v>
      </c>
      <c r="N1722" s="31">
        <v>1000000</v>
      </c>
      <c r="O1722" s="14" t="s">
        <v>1</v>
      </c>
      <c r="P1722" s="14" t="s">
        <v>35</v>
      </c>
      <c r="Q1722" s="31">
        <v>4800</v>
      </c>
      <c r="R1722" s="31">
        <v>300</v>
      </c>
      <c r="S1722" s="30">
        <v>0.30432342299999998</v>
      </c>
      <c r="T1722" s="66">
        <f t="shared" si="239"/>
        <v>25.867490954999997</v>
      </c>
      <c r="U1722" s="66">
        <f t="shared" si="240"/>
        <v>0.60614043467602452</v>
      </c>
      <c r="V1722" s="38">
        <f t="shared" si="241"/>
        <v>0.7128005880326701</v>
      </c>
      <c r="W1722" s="54">
        <v>2.3422468799999998</v>
      </c>
      <c r="X1722" s="71" t="str">
        <f t="shared" si="242"/>
        <v>Q1 2025</v>
      </c>
      <c r="Y1722" s="21">
        <f t="shared" si="243"/>
        <v>3840</v>
      </c>
      <c r="Z1722" s="21">
        <f t="shared" si="244"/>
        <v>2160</v>
      </c>
      <c r="AA1722" s="57">
        <f t="shared" si="245"/>
        <v>1991763.9881305636</v>
      </c>
      <c r="AB1722" s="59">
        <f t="shared" si="246"/>
        <v>1.7777777777777777</v>
      </c>
      <c r="AC1722" s="61">
        <f t="shared" si="247"/>
        <v>2159</v>
      </c>
    </row>
    <row r="1723" spans="4:29">
      <c r="D1723" s="12">
        <v>1717</v>
      </c>
      <c r="E1723" s="36" t="s">
        <v>68</v>
      </c>
      <c r="F1723" s="16" t="s">
        <v>12</v>
      </c>
      <c r="G1723" s="14" t="s">
        <v>30</v>
      </c>
      <c r="H1723" s="13" t="s">
        <v>6</v>
      </c>
      <c r="I1723" s="13" t="s">
        <v>58</v>
      </c>
      <c r="J1723" s="13"/>
      <c r="K1723" s="13" t="s">
        <v>123</v>
      </c>
      <c r="L1723" s="14">
        <v>86</v>
      </c>
      <c r="M1723" s="14" t="s">
        <v>15</v>
      </c>
      <c r="N1723" s="31">
        <v>1000000</v>
      </c>
      <c r="O1723" s="14" t="s">
        <v>1</v>
      </c>
      <c r="P1723" s="14" t="s">
        <v>35</v>
      </c>
      <c r="Q1723" s="31">
        <v>8000</v>
      </c>
      <c r="R1723" s="31">
        <v>576</v>
      </c>
      <c r="S1723" s="30">
        <v>0.17703354800000001</v>
      </c>
      <c r="T1723" s="66">
        <f t="shared" si="239"/>
        <v>15.224885128</v>
      </c>
      <c r="U1723" s="66">
        <f t="shared" si="240"/>
        <v>0.3609545330433564</v>
      </c>
      <c r="V1723" s="38">
        <f t="shared" si="241"/>
        <v>0.41465627545833023</v>
      </c>
      <c r="W1723" s="54">
        <v>2.3422468799999998</v>
      </c>
      <c r="X1723" s="71" t="str">
        <f t="shared" si="242"/>
        <v>Q1 2025</v>
      </c>
      <c r="Y1723" s="21">
        <f t="shared" si="243"/>
        <v>3840</v>
      </c>
      <c r="Z1723" s="21">
        <f t="shared" si="244"/>
        <v>2160</v>
      </c>
      <c r="AA1723" s="57">
        <f t="shared" si="245"/>
        <v>2038904.6998219588</v>
      </c>
      <c r="AB1723" s="59">
        <f t="shared" si="246"/>
        <v>1.7777777777777777</v>
      </c>
      <c r="AC1723" s="61">
        <f t="shared" si="247"/>
        <v>2184.4</v>
      </c>
    </row>
    <row r="1724" spans="4:29">
      <c r="D1724" s="12">
        <v>1718</v>
      </c>
      <c r="E1724" s="36" t="s">
        <v>68</v>
      </c>
      <c r="F1724" s="16" t="s">
        <v>12</v>
      </c>
      <c r="G1724" s="14" t="s">
        <v>30</v>
      </c>
      <c r="H1724" s="13" t="s">
        <v>6</v>
      </c>
      <c r="I1724" s="13" t="s">
        <v>58</v>
      </c>
      <c r="J1724" s="13"/>
      <c r="K1724" s="13" t="s">
        <v>123</v>
      </c>
      <c r="L1724" s="14">
        <v>100</v>
      </c>
      <c r="M1724" s="14" t="s">
        <v>15</v>
      </c>
      <c r="N1724" s="31">
        <v>1000000</v>
      </c>
      <c r="O1724" s="14" t="s">
        <v>1</v>
      </c>
      <c r="P1724" s="14" t="s">
        <v>35</v>
      </c>
      <c r="Q1724" s="31">
        <v>9600</v>
      </c>
      <c r="R1724" s="31">
        <v>600</v>
      </c>
      <c r="S1724" s="30">
        <v>0.46211231400000002</v>
      </c>
      <c r="T1724" s="66">
        <f t="shared" si="239"/>
        <v>46.211231400000003</v>
      </c>
      <c r="U1724" s="66">
        <f t="shared" si="240"/>
        <v>1.2739358691998388</v>
      </c>
      <c r="V1724" s="38">
        <f t="shared" si="241"/>
        <v>1.0823811256760802</v>
      </c>
      <c r="W1724" s="54">
        <v>2.3422468799999998</v>
      </c>
      <c r="X1724" s="71" t="str">
        <f t="shared" si="242"/>
        <v>Q1 2025</v>
      </c>
      <c r="Y1724" s="21">
        <f t="shared" si="243"/>
        <v>3840</v>
      </c>
      <c r="Z1724" s="21">
        <f t="shared" si="244"/>
        <v>2160</v>
      </c>
      <c r="AA1724" s="57">
        <f t="shared" si="245"/>
        <v>2756766.765578635</v>
      </c>
      <c r="AB1724" s="59">
        <f t="shared" si="246"/>
        <v>1.7777777777777777</v>
      </c>
      <c r="AC1724" s="61">
        <f t="shared" si="247"/>
        <v>2540</v>
      </c>
    </row>
    <row r="1725" spans="4:29">
      <c r="D1725" s="12">
        <v>1719</v>
      </c>
      <c r="E1725" s="36" t="s">
        <v>68</v>
      </c>
      <c r="F1725" s="16" t="s">
        <v>12</v>
      </c>
      <c r="G1725" s="14" t="s">
        <v>30</v>
      </c>
      <c r="H1725" s="13" t="s">
        <v>6</v>
      </c>
      <c r="I1725" s="13" t="s">
        <v>139</v>
      </c>
      <c r="J1725" s="13"/>
      <c r="K1725" s="13" t="s">
        <v>123</v>
      </c>
      <c r="L1725" s="14">
        <v>65</v>
      </c>
      <c r="M1725" s="14" t="s">
        <v>15</v>
      </c>
      <c r="N1725" s="31">
        <v>1000000</v>
      </c>
      <c r="O1725" s="14" t="s">
        <v>1</v>
      </c>
      <c r="P1725" s="14" t="s">
        <v>35</v>
      </c>
      <c r="Q1725" s="31">
        <v>9216</v>
      </c>
      <c r="R1725" s="31">
        <v>576</v>
      </c>
      <c r="S1725" s="30">
        <v>0.101624958</v>
      </c>
      <c r="T1725" s="66">
        <f t="shared" si="239"/>
        <v>6.6056222700000005</v>
      </c>
      <c r="U1725" s="66">
        <f t="shared" si="240"/>
        <v>0.11836603960936366</v>
      </c>
      <c r="V1725" s="38">
        <f t="shared" si="241"/>
        <v>0.23803074080563102</v>
      </c>
      <c r="W1725" s="54">
        <v>2.3422468799999998</v>
      </c>
      <c r="X1725" s="71" t="str">
        <f t="shared" si="242"/>
        <v>Q1 2025</v>
      </c>
      <c r="Y1725" s="21">
        <f t="shared" si="243"/>
        <v>3840</v>
      </c>
      <c r="Z1725" s="21">
        <f t="shared" si="244"/>
        <v>2160</v>
      </c>
      <c r="AA1725" s="57">
        <f t="shared" si="245"/>
        <v>1164733.9584569733</v>
      </c>
      <c r="AB1725" s="59">
        <f t="shared" si="246"/>
        <v>1.7777777777777777</v>
      </c>
      <c r="AC1725" s="61">
        <f t="shared" si="247"/>
        <v>1651</v>
      </c>
    </row>
    <row r="1726" spans="4:29">
      <c r="D1726" s="12">
        <v>1720</v>
      </c>
      <c r="E1726" s="36" t="s">
        <v>68</v>
      </c>
      <c r="F1726" s="16" t="s">
        <v>12</v>
      </c>
      <c r="G1726" s="14" t="s">
        <v>30</v>
      </c>
      <c r="H1726" s="13" t="s">
        <v>6</v>
      </c>
      <c r="I1726" s="13" t="s">
        <v>139</v>
      </c>
      <c r="J1726" s="13"/>
      <c r="K1726" s="13" t="s">
        <v>123</v>
      </c>
      <c r="L1726" s="14">
        <v>75</v>
      </c>
      <c r="M1726" s="14" t="s">
        <v>15</v>
      </c>
      <c r="N1726" s="31">
        <v>1000000</v>
      </c>
      <c r="O1726" s="14" t="s">
        <v>1</v>
      </c>
      <c r="P1726" s="14" t="s">
        <v>35</v>
      </c>
      <c r="Q1726" s="31">
        <v>9600</v>
      </c>
      <c r="R1726" s="31">
        <v>600</v>
      </c>
      <c r="S1726" s="30">
        <v>0.16528335699999999</v>
      </c>
      <c r="T1726" s="66">
        <f t="shared" si="239"/>
        <v>12.396251775</v>
      </c>
      <c r="U1726" s="66">
        <f t="shared" si="240"/>
        <v>0.25630181183298872</v>
      </c>
      <c r="V1726" s="38">
        <f t="shared" si="241"/>
        <v>0.38713442724917613</v>
      </c>
      <c r="W1726" s="54">
        <v>2.3422468799999998</v>
      </c>
      <c r="X1726" s="71" t="str">
        <f t="shared" si="242"/>
        <v>Q1 2025</v>
      </c>
      <c r="Y1726" s="21">
        <f t="shared" si="243"/>
        <v>3840</v>
      </c>
      <c r="Z1726" s="21">
        <f t="shared" si="244"/>
        <v>2160</v>
      </c>
      <c r="AA1726" s="57">
        <f t="shared" si="245"/>
        <v>1550681.3056379822</v>
      </c>
      <c r="AB1726" s="59">
        <f t="shared" si="246"/>
        <v>1.7777777777777777</v>
      </c>
      <c r="AC1726" s="61">
        <f t="shared" si="247"/>
        <v>1905</v>
      </c>
    </row>
    <row r="1727" spans="4:29">
      <c r="D1727" s="12">
        <v>1721</v>
      </c>
      <c r="E1727" s="36" t="s">
        <v>68</v>
      </c>
      <c r="F1727" s="16" t="s">
        <v>12</v>
      </c>
      <c r="G1727" s="14" t="s">
        <v>30</v>
      </c>
      <c r="H1727" s="13" t="s">
        <v>6</v>
      </c>
      <c r="I1727" s="13" t="s">
        <v>139</v>
      </c>
      <c r="J1727" s="13"/>
      <c r="K1727" s="13" t="s">
        <v>123</v>
      </c>
      <c r="L1727" s="14">
        <v>85</v>
      </c>
      <c r="M1727" s="14" t="s">
        <v>15</v>
      </c>
      <c r="N1727" s="31">
        <v>1000000</v>
      </c>
      <c r="O1727" s="14" t="s">
        <v>1</v>
      </c>
      <c r="P1727" s="14" t="s">
        <v>35</v>
      </c>
      <c r="Q1727" s="31">
        <v>16000</v>
      </c>
      <c r="R1727" s="31">
        <v>1000</v>
      </c>
      <c r="S1727" s="30">
        <v>0.19430331300000001</v>
      </c>
      <c r="T1727" s="66">
        <f t="shared" si="239"/>
        <v>16.515781605000001</v>
      </c>
      <c r="U1727" s="66">
        <f t="shared" si="240"/>
        <v>0.38700634160786124</v>
      </c>
      <c r="V1727" s="38">
        <f t="shared" si="241"/>
        <v>0.45510632864791339</v>
      </c>
      <c r="W1727" s="54">
        <v>2.3422468799999998</v>
      </c>
      <c r="X1727" s="71" t="str">
        <f t="shared" si="242"/>
        <v>Q1 2025</v>
      </c>
      <c r="Y1727" s="21">
        <f t="shared" si="243"/>
        <v>3840</v>
      </c>
      <c r="Z1727" s="21">
        <f t="shared" si="244"/>
        <v>2160</v>
      </c>
      <c r="AA1727" s="57">
        <f t="shared" si="245"/>
        <v>1991763.9881305636</v>
      </c>
      <c r="AB1727" s="59">
        <f t="shared" si="246"/>
        <v>1.7777777777777777</v>
      </c>
      <c r="AC1727" s="61">
        <f t="shared" si="247"/>
        <v>2159</v>
      </c>
    </row>
    <row r="1728" spans="4:29">
      <c r="D1728" s="12">
        <v>1722</v>
      </c>
      <c r="E1728" s="36" t="s">
        <v>68</v>
      </c>
      <c r="F1728" s="16" t="s">
        <v>12</v>
      </c>
      <c r="G1728" s="14" t="s">
        <v>30</v>
      </c>
      <c r="H1728" s="13" t="s">
        <v>6</v>
      </c>
      <c r="I1728" s="13" t="s">
        <v>139</v>
      </c>
      <c r="J1728" s="13"/>
      <c r="K1728" s="13" t="s">
        <v>123</v>
      </c>
      <c r="L1728" s="14">
        <v>86</v>
      </c>
      <c r="M1728" s="14" t="s">
        <v>15</v>
      </c>
      <c r="N1728" s="31">
        <v>1000000</v>
      </c>
      <c r="O1728" s="14" t="s">
        <v>1</v>
      </c>
      <c r="P1728" s="14" t="s">
        <v>35</v>
      </c>
      <c r="Q1728" s="31">
        <v>16000</v>
      </c>
      <c r="R1728" s="31">
        <v>1000</v>
      </c>
      <c r="S1728" s="30">
        <v>2.405318E-3</v>
      </c>
      <c r="T1728" s="66">
        <f t="shared" si="239"/>
        <v>0.206857348</v>
      </c>
      <c r="U1728" s="66">
        <f t="shared" si="240"/>
        <v>4.9042141747663547E-3</v>
      </c>
      <c r="V1728" s="38">
        <f t="shared" si="241"/>
        <v>5.6338485809078395E-3</v>
      </c>
      <c r="W1728" s="54">
        <v>2.3422468799999998</v>
      </c>
      <c r="X1728" s="71" t="str">
        <f t="shared" si="242"/>
        <v>Q1 2025</v>
      </c>
      <c r="Y1728" s="21">
        <f t="shared" si="243"/>
        <v>3840</v>
      </c>
      <c r="Z1728" s="21">
        <f t="shared" si="244"/>
        <v>2160</v>
      </c>
      <c r="AA1728" s="57">
        <f t="shared" si="245"/>
        <v>2038904.6998219588</v>
      </c>
      <c r="AB1728" s="59">
        <f t="shared" si="246"/>
        <v>1.7777777777777777</v>
      </c>
      <c r="AC1728" s="61">
        <f t="shared" si="247"/>
        <v>2184.4</v>
      </c>
    </row>
    <row r="1729" spans="4:29">
      <c r="D1729" s="12">
        <v>1723</v>
      </c>
      <c r="E1729" s="36" t="s">
        <v>68</v>
      </c>
      <c r="F1729" s="16" t="s">
        <v>12</v>
      </c>
      <c r="G1729" s="14" t="s">
        <v>30</v>
      </c>
      <c r="H1729" s="13" t="s">
        <v>6</v>
      </c>
      <c r="I1729" s="13" t="s">
        <v>139</v>
      </c>
      <c r="J1729" s="13"/>
      <c r="K1729" s="13" t="s">
        <v>123</v>
      </c>
      <c r="L1729" s="14">
        <v>98</v>
      </c>
      <c r="M1729" s="14" t="s">
        <v>15</v>
      </c>
      <c r="N1729" s="31">
        <v>1000000</v>
      </c>
      <c r="O1729" s="14" t="s">
        <v>1</v>
      </c>
      <c r="P1729" s="14" t="s">
        <v>35</v>
      </c>
      <c r="Q1729" s="31">
        <v>19200</v>
      </c>
      <c r="R1729" s="31">
        <v>1200</v>
      </c>
      <c r="S1729" s="30">
        <v>6.5323385999999997E-2</v>
      </c>
      <c r="T1729" s="66">
        <f t="shared" si="239"/>
        <v>6.4016918279999997</v>
      </c>
      <c r="U1729" s="66">
        <f t="shared" si="240"/>
        <v>0.17295011849408601</v>
      </c>
      <c r="V1729" s="38">
        <f t="shared" si="241"/>
        <v>0.15300349704953567</v>
      </c>
      <c r="W1729" s="54">
        <v>2.3422468799999998</v>
      </c>
      <c r="X1729" s="71" t="str">
        <f t="shared" si="242"/>
        <v>Q1 2025</v>
      </c>
      <c r="Y1729" s="21">
        <f t="shared" si="243"/>
        <v>3840</v>
      </c>
      <c r="Z1729" s="21">
        <f t="shared" si="244"/>
        <v>2160</v>
      </c>
      <c r="AA1729" s="57">
        <f t="shared" si="245"/>
        <v>2647598.8016617205</v>
      </c>
      <c r="AB1729" s="59">
        <f t="shared" si="246"/>
        <v>1.7777777777777777</v>
      </c>
      <c r="AC1729" s="61">
        <f t="shared" si="247"/>
        <v>2489.1999999999998</v>
      </c>
    </row>
    <row r="1730" spans="4:29">
      <c r="D1730" s="12">
        <v>1724</v>
      </c>
      <c r="E1730" s="36" t="s">
        <v>68</v>
      </c>
      <c r="F1730" s="16" t="s">
        <v>12</v>
      </c>
      <c r="G1730" s="14" t="s">
        <v>30</v>
      </c>
      <c r="H1730" s="13" t="s">
        <v>6</v>
      </c>
      <c r="I1730" s="13" t="s">
        <v>139</v>
      </c>
      <c r="J1730" s="13"/>
      <c r="K1730" s="13" t="s">
        <v>123</v>
      </c>
      <c r="L1730" s="14">
        <v>100</v>
      </c>
      <c r="M1730" s="14" t="s">
        <v>15</v>
      </c>
      <c r="N1730" s="31">
        <v>1000000</v>
      </c>
      <c r="O1730" s="14" t="s">
        <v>1</v>
      </c>
      <c r="P1730" s="14" t="s">
        <v>35</v>
      </c>
      <c r="Q1730" s="31">
        <v>19200</v>
      </c>
      <c r="R1730" s="31">
        <v>1200</v>
      </c>
      <c r="S1730" s="30">
        <v>6.3500406999999995E-2</v>
      </c>
      <c r="T1730" s="66">
        <f t="shared" si="239"/>
        <v>6.3500406999999992</v>
      </c>
      <c r="U1730" s="66">
        <f t="shared" si="240"/>
        <v>0.1750558116183169</v>
      </c>
      <c r="V1730" s="38">
        <f t="shared" si="241"/>
        <v>0.14873363017448013</v>
      </c>
      <c r="W1730" s="54">
        <v>2.3422468799999998</v>
      </c>
      <c r="X1730" s="71" t="str">
        <f t="shared" si="242"/>
        <v>Q1 2025</v>
      </c>
      <c r="Y1730" s="21">
        <f t="shared" si="243"/>
        <v>3840</v>
      </c>
      <c r="Z1730" s="21">
        <f t="shared" si="244"/>
        <v>2160</v>
      </c>
      <c r="AA1730" s="57">
        <f t="shared" si="245"/>
        <v>2756766.765578635</v>
      </c>
      <c r="AB1730" s="59">
        <f t="shared" si="246"/>
        <v>1.7777777777777777</v>
      </c>
      <c r="AC1730" s="61">
        <f t="shared" si="247"/>
        <v>2540</v>
      </c>
    </row>
    <row r="1731" spans="4:29">
      <c r="D1731" s="12">
        <v>1725</v>
      </c>
      <c r="E1731" s="36" t="s">
        <v>68</v>
      </c>
      <c r="F1731" s="16" t="s">
        <v>12</v>
      </c>
      <c r="G1731" s="14" t="s">
        <v>30</v>
      </c>
      <c r="H1731" s="13" t="s">
        <v>6</v>
      </c>
      <c r="I1731" s="13" t="s">
        <v>48</v>
      </c>
      <c r="J1731" s="13" t="s">
        <v>215</v>
      </c>
      <c r="K1731" s="13" t="s">
        <v>123</v>
      </c>
      <c r="L1731" s="14">
        <v>50</v>
      </c>
      <c r="M1731" s="14" t="s">
        <v>15</v>
      </c>
      <c r="N1731" s="31">
        <v>400000</v>
      </c>
      <c r="O1731" s="14" t="s">
        <v>1</v>
      </c>
      <c r="P1731" s="14" t="s">
        <v>35</v>
      </c>
      <c r="Q1731" s="31">
        <v>1800</v>
      </c>
      <c r="R1731" s="31">
        <v>180</v>
      </c>
      <c r="S1731" s="30">
        <v>8.7825769999999997E-3</v>
      </c>
      <c r="T1731" s="66">
        <f t="shared" si="239"/>
        <v>0.43912885000000002</v>
      </c>
      <c r="U1731" s="66">
        <f t="shared" si="240"/>
        <v>6.0528790974338281E-3</v>
      </c>
      <c r="V1731" s="38">
        <f t="shared" si="241"/>
        <v>2.0570963576609758E-2</v>
      </c>
      <c r="W1731" s="54">
        <v>2.3422468799999998</v>
      </c>
      <c r="X1731" s="71" t="str">
        <f t="shared" si="242"/>
        <v>Q1 2025</v>
      </c>
      <c r="Y1731" s="21">
        <f t="shared" si="243"/>
        <v>3840</v>
      </c>
      <c r="Z1731" s="21">
        <f t="shared" si="244"/>
        <v>2160</v>
      </c>
      <c r="AA1731" s="57">
        <f t="shared" si="245"/>
        <v>689191.69139465876</v>
      </c>
      <c r="AB1731" s="59">
        <f t="shared" si="246"/>
        <v>1.7777777777777777</v>
      </c>
      <c r="AC1731" s="61">
        <f t="shared" si="247"/>
        <v>1270</v>
      </c>
    </row>
    <row r="1732" spans="4:29">
      <c r="D1732" s="12">
        <v>1726</v>
      </c>
      <c r="E1732" s="36" t="s">
        <v>68</v>
      </c>
      <c r="F1732" s="16" t="s">
        <v>12</v>
      </c>
      <c r="G1732" s="14" t="s">
        <v>30</v>
      </c>
      <c r="H1732" s="13" t="s">
        <v>6</v>
      </c>
      <c r="I1732" s="13" t="s">
        <v>48</v>
      </c>
      <c r="J1732" s="13" t="s">
        <v>215</v>
      </c>
      <c r="K1732" s="13" t="s">
        <v>123</v>
      </c>
      <c r="L1732" s="14">
        <v>55</v>
      </c>
      <c r="M1732" s="14" t="s">
        <v>15</v>
      </c>
      <c r="N1732" s="31">
        <v>400000</v>
      </c>
      <c r="O1732" s="14" t="s">
        <v>1</v>
      </c>
      <c r="P1732" s="14" t="s">
        <v>35</v>
      </c>
      <c r="Q1732" s="31">
        <v>2000</v>
      </c>
      <c r="R1732" s="31">
        <v>200</v>
      </c>
      <c r="S1732" s="30">
        <v>0.41697461400000002</v>
      </c>
      <c r="T1732" s="66">
        <f t="shared" si="239"/>
        <v>22.933603770000001</v>
      </c>
      <c r="U1732" s="66">
        <f t="shared" si="240"/>
        <v>0.34772428178446685</v>
      </c>
      <c r="V1732" s="38">
        <f t="shared" si="241"/>
        <v>0.97665748868070434</v>
      </c>
      <c r="W1732" s="54">
        <v>2.3422468799999998</v>
      </c>
      <c r="X1732" s="71" t="str">
        <f t="shared" si="242"/>
        <v>Q1 2025</v>
      </c>
      <c r="Y1732" s="21">
        <f t="shared" si="243"/>
        <v>3840</v>
      </c>
      <c r="Z1732" s="21">
        <f t="shared" si="244"/>
        <v>2160</v>
      </c>
      <c r="AA1732" s="57">
        <f t="shared" si="245"/>
        <v>833921.94658753707</v>
      </c>
      <c r="AB1732" s="59">
        <f t="shared" si="246"/>
        <v>1.7777777777777777</v>
      </c>
      <c r="AC1732" s="61">
        <f t="shared" si="247"/>
        <v>1397</v>
      </c>
    </row>
    <row r="1733" spans="4:29">
      <c r="D1733" s="12">
        <v>1727</v>
      </c>
      <c r="E1733" s="36" t="s">
        <v>68</v>
      </c>
      <c r="F1733" s="16" t="s">
        <v>12</v>
      </c>
      <c r="G1733" s="14" t="s">
        <v>30</v>
      </c>
      <c r="H1733" s="13" t="s">
        <v>6</v>
      </c>
      <c r="I1733" s="13" t="s">
        <v>48</v>
      </c>
      <c r="J1733" s="13"/>
      <c r="K1733" s="13" t="s">
        <v>123</v>
      </c>
      <c r="L1733" s="14">
        <v>98</v>
      </c>
      <c r="M1733" s="14" t="s">
        <v>15</v>
      </c>
      <c r="N1733" s="31"/>
      <c r="O1733" s="14" t="s">
        <v>1</v>
      </c>
      <c r="P1733" s="14" t="s">
        <v>35</v>
      </c>
      <c r="Q1733" s="31">
        <v>6480</v>
      </c>
      <c r="R1733" s="31">
        <v>1620</v>
      </c>
      <c r="S1733" s="30">
        <v>2.1363026E-2</v>
      </c>
      <c r="T1733" s="66">
        <f t="shared" si="239"/>
        <v>2.0935765480000001</v>
      </c>
      <c r="U1733" s="66">
        <f t="shared" si="240"/>
        <v>5.6560722037468175E-2</v>
      </c>
      <c r="V1733" s="38">
        <f t="shared" si="241"/>
        <v>5.0037480995858877E-2</v>
      </c>
      <c r="W1733" s="54">
        <v>2.3422468799999998</v>
      </c>
      <c r="X1733" s="71" t="str">
        <f t="shared" si="242"/>
        <v>Q1 2025</v>
      </c>
      <c r="Y1733" s="21">
        <f t="shared" si="243"/>
        <v>3840</v>
      </c>
      <c r="Z1733" s="21">
        <f t="shared" si="244"/>
        <v>2160</v>
      </c>
      <c r="AA1733" s="57">
        <f t="shared" si="245"/>
        <v>2647598.8016617205</v>
      </c>
      <c r="AB1733" s="59">
        <f t="shared" si="246"/>
        <v>1.7777777777777777</v>
      </c>
      <c r="AC1733" s="61">
        <f t="shared" si="247"/>
        <v>2489.1999999999998</v>
      </c>
    </row>
    <row r="1734" spans="4:29">
      <c r="D1734" s="12">
        <v>1728</v>
      </c>
      <c r="E1734" s="36" t="s">
        <v>68</v>
      </c>
      <c r="F1734" s="16" t="s">
        <v>12</v>
      </c>
      <c r="G1734" s="14" t="s">
        <v>30</v>
      </c>
      <c r="H1734" s="13" t="s">
        <v>6</v>
      </c>
      <c r="I1734" s="13" t="s">
        <v>48</v>
      </c>
      <c r="J1734" s="13"/>
      <c r="K1734" s="13" t="s">
        <v>123</v>
      </c>
      <c r="L1734" s="14">
        <v>100</v>
      </c>
      <c r="M1734" s="14" t="s">
        <v>15</v>
      </c>
      <c r="N1734" s="31"/>
      <c r="O1734" s="14" t="s">
        <v>1</v>
      </c>
      <c r="P1734" s="14" t="s">
        <v>35</v>
      </c>
      <c r="Q1734" s="31">
        <v>6480</v>
      </c>
      <c r="R1734" s="31">
        <v>1620</v>
      </c>
      <c r="S1734" s="30">
        <v>0.26430335500000002</v>
      </c>
      <c r="T1734" s="66">
        <f t="shared" si="239"/>
        <v>26.430335500000002</v>
      </c>
      <c r="U1734" s="66">
        <f t="shared" si="240"/>
        <v>0.72862270509493177</v>
      </c>
      <c r="V1734" s="38">
        <f t="shared" si="241"/>
        <v>0.61906370862228244</v>
      </c>
      <c r="W1734" s="54">
        <v>2.3422468799999998</v>
      </c>
      <c r="X1734" s="71" t="str">
        <f t="shared" si="242"/>
        <v>Q1 2025</v>
      </c>
      <c r="Y1734" s="21">
        <f t="shared" si="243"/>
        <v>3840</v>
      </c>
      <c r="Z1734" s="21">
        <f t="shared" si="244"/>
        <v>2160</v>
      </c>
      <c r="AA1734" s="57">
        <f t="shared" si="245"/>
        <v>2756766.765578635</v>
      </c>
      <c r="AB1734" s="59">
        <f t="shared" si="246"/>
        <v>1.7777777777777777</v>
      </c>
      <c r="AC1734" s="61">
        <f t="shared" si="247"/>
        <v>2540</v>
      </c>
    </row>
    <row r="1735" spans="4:29">
      <c r="D1735" s="12">
        <v>1729</v>
      </c>
      <c r="E1735" s="36" t="s">
        <v>68</v>
      </c>
      <c r="F1735" s="16" t="s">
        <v>12</v>
      </c>
      <c r="G1735" s="14" t="s">
        <v>30</v>
      </c>
      <c r="H1735" s="13" t="s">
        <v>6</v>
      </c>
      <c r="I1735" s="13" t="s">
        <v>48</v>
      </c>
      <c r="J1735" s="13" t="s">
        <v>180</v>
      </c>
      <c r="K1735" s="13" t="s">
        <v>123</v>
      </c>
      <c r="L1735" s="14">
        <v>65</v>
      </c>
      <c r="M1735" s="14" t="s">
        <v>15</v>
      </c>
      <c r="N1735" s="31"/>
      <c r="O1735" s="14" t="s">
        <v>1</v>
      </c>
      <c r="P1735" s="14" t="s">
        <v>35</v>
      </c>
      <c r="Q1735" s="31">
        <v>6400</v>
      </c>
      <c r="R1735" s="31">
        <v>1600</v>
      </c>
      <c r="S1735" s="30">
        <v>1.505644958</v>
      </c>
      <c r="T1735" s="66">
        <f t="shared" ref="T1735:T1798" si="248">L1735*S1735</f>
        <v>97.866922270000003</v>
      </c>
      <c r="U1735" s="66">
        <f t="shared" ref="U1735:U1798" si="249">S1735*AA1735/10^6</f>
        <v>1.7536758119621232</v>
      </c>
      <c r="V1735" s="38">
        <f t="shared" ref="V1735:V1798" si="250">S1735*W1735</f>
        <v>3.5265922052632308</v>
      </c>
      <c r="W1735" s="54">
        <v>2.3422468799999998</v>
      </c>
      <c r="X1735" s="71" t="str">
        <f t="shared" si="242"/>
        <v>Q1 2025</v>
      </c>
      <c r="Y1735" s="21">
        <f t="shared" si="243"/>
        <v>3840</v>
      </c>
      <c r="Z1735" s="21">
        <f t="shared" si="244"/>
        <v>2160</v>
      </c>
      <c r="AA1735" s="57">
        <f t="shared" si="245"/>
        <v>1164733.9584569733</v>
      </c>
      <c r="AB1735" s="59">
        <f t="shared" si="246"/>
        <v>1.7777777777777777</v>
      </c>
      <c r="AC1735" s="61">
        <f t="shared" si="247"/>
        <v>1651</v>
      </c>
    </row>
    <row r="1736" spans="4:29">
      <c r="D1736" s="12">
        <v>1730</v>
      </c>
      <c r="E1736" s="36" t="s">
        <v>68</v>
      </c>
      <c r="F1736" s="16" t="s">
        <v>12</v>
      </c>
      <c r="G1736" s="14" t="s">
        <v>30</v>
      </c>
      <c r="H1736" s="13" t="s">
        <v>6</v>
      </c>
      <c r="I1736" s="13" t="s">
        <v>48</v>
      </c>
      <c r="J1736" s="13" t="s">
        <v>179</v>
      </c>
      <c r="K1736" s="13" t="s">
        <v>123</v>
      </c>
      <c r="L1736" s="14">
        <v>75</v>
      </c>
      <c r="M1736" s="14" t="s">
        <v>15</v>
      </c>
      <c r="N1736" s="31"/>
      <c r="O1736" s="14" t="s">
        <v>1</v>
      </c>
      <c r="P1736" s="14" t="s">
        <v>35</v>
      </c>
      <c r="Q1736" s="31">
        <v>8000</v>
      </c>
      <c r="R1736" s="31">
        <v>2000</v>
      </c>
      <c r="S1736" s="30">
        <v>2.0846093309999998</v>
      </c>
      <c r="T1736" s="66">
        <f t="shared" si="248"/>
        <v>156.345699825</v>
      </c>
      <c r="U1736" s="66">
        <f t="shared" si="249"/>
        <v>3.2325647191402003</v>
      </c>
      <c r="V1736" s="38">
        <f t="shared" si="250"/>
        <v>4.8826697015536364</v>
      </c>
      <c r="W1736" s="54">
        <v>2.3422468799999998</v>
      </c>
      <c r="X1736" s="71" t="str">
        <f t="shared" ref="X1736:X1799" si="251">G1736&amp;" "&amp;F1736</f>
        <v>Q1 2025</v>
      </c>
      <c r="Y1736" s="21">
        <f t="shared" si="243"/>
        <v>3840</v>
      </c>
      <c r="Z1736" s="21">
        <f t="shared" si="244"/>
        <v>2160</v>
      </c>
      <c r="AA1736" s="57">
        <f t="shared" si="245"/>
        <v>1550681.3056379822</v>
      </c>
      <c r="AB1736" s="59">
        <f t="shared" si="246"/>
        <v>1.7777777777777777</v>
      </c>
      <c r="AC1736" s="61">
        <f t="shared" si="247"/>
        <v>1905</v>
      </c>
    </row>
    <row r="1737" spans="4:29">
      <c r="D1737" s="12">
        <v>1731</v>
      </c>
      <c r="E1737" s="36" t="s">
        <v>68</v>
      </c>
      <c r="F1737" s="16" t="s">
        <v>12</v>
      </c>
      <c r="G1737" s="14" t="s">
        <v>30</v>
      </c>
      <c r="H1737" s="13" t="s">
        <v>6</v>
      </c>
      <c r="I1737" s="13" t="s">
        <v>48</v>
      </c>
      <c r="J1737" s="13" t="s">
        <v>178</v>
      </c>
      <c r="K1737" s="13" t="s">
        <v>123</v>
      </c>
      <c r="L1737" s="14">
        <v>85</v>
      </c>
      <c r="M1737" s="14" t="s">
        <v>15</v>
      </c>
      <c r="N1737" s="31"/>
      <c r="O1737" s="14" t="s">
        <v>1</v>
      </c>
      <c r="P1737" s="14" t="s">
        <v>35</v>
      </c>
      <c r="Q1737" s="31">
        <v>9600</v>
      </c>
      <c r="R1737" s="31">
        <v>2400</v>
      </c>
      <c r="S1737" s="30">
        <v>2.0204675050000001</v>
      </c>
      <c r="T1737" s="66">
        <f t="shared" si="248"/>
        <v>171.73973792500001</v>
      </c>
      <c r="U1737" s="66">
        <f t="shared" si="249"/>
        <v>4.0242944156470095</v>
      </c>
      <c r="V1737" s="38">
        <f t="shared" si="250"/>
        <v>4.7324337097276343</v>
      </c>
      <c r="W1737" s="54">
        <v>2.3422468799999998</v>
      </c>
      <c r="X1737" s="71" t="str">
        <f t="shared" si="251"/>
        <v>Q1 2025</v>
      </c>
      <c r="Y1737" s="21">
        <f t="shared" si="243"/>
        <v>3840</v>
      </c>
      <c r="Z1737" s="21">
        <f t="shared" si="244"/>
        <v>2160</v>
      </c>
      <c r="AA1737" s="57">
        <f t="shared" si="245"/>
        <v>1991763.9881305636</v>
      </c>
      <c r="AB1737" s="59">
        <f t="shared" si="246"/>
        <v>1.7777777777777777</v>
      </c>
      <c r="AC1737" s="61">
        <f t="shared" si="247"/>
        <v>2159</v>
      </c>
    </row>
    <row r="1738" spans="4:29">
      <c r="D1738" s="12">
        <v>1732</v>
      </c>
      <c r="E1738" s="36" t="s">
        <v>68</v>
      </c>
      <c r="F1738" s="16" t="s">
        <v>12</v>
      </c>
      <c r="G1738" s="14" t="s">
        <v>30</v>
      </c>
      <c r="H1738" s="13" t="s">
        <v>6</v>
      </c>
      <c r="I1738" s="13" t="s">
        <v>48</v>
      </c>
      <c r="J1738" s="13" t="s">
        <v>293</v>
      </c>
      <c r="K1738" s="13"/>
      <c r="L1738" s="14">
        <v>116</v>
      </c>
      <c r="M1738" s="14" t="s">
        <v>15</v>
      </c>
      <c r="N1738" s="31"/>
      <c r="O1738" s="14" t="s">
        <v>294</v>
      </c>
      <c r="P1738" s="14" t="s">
        <v>35</v>
      </c>
      <c r="Q1738" s="31">
        <v>160000</v>
      </c>
      <c r="R1738" s="31">
        <v>40000</v>
      </c>
      <c r="S1738" s="30">
        <v>1.6879427999999998E-2</v>
      </c>
      <c r="T1738" s="66">
        <f t="shared" si="248"/>
        <v>1.9580136479999999</v>
      </c>
      <c r="U1738" s="66">
        <f t="shared" si="249"/>
        <v>6.2614328635727065E-2</v>
      </c>
      <c r="V1738" s="38">
        <f t="shared" si="250"/>
        <v>3.9535787569184633E-2</v>
      </c>
      <c r="W1738" s="54">
        <v>2.3422468799999998</v>
      </c>
      <c r="X1738" s="71" t="str">
        <f t="shared" si="251"/>
        <v>Q1 2025</v>
      </c>
      <c r="Y1738" s="21">
        <f t="shared" si="243"/>
        <v>3840</v>
      </c>
      <c r="Z1738" s="21">
        <f t="shared" si="244"/>
        <v>2160</v>
      </c>
      <c r="AA1738" s="57">
        <f t="shared" si="245"/>
        <v>3709505.3597626099</v>
      </c>
      <c r="AB1738" s="59">
        <f t="shared" si="246"/>
        <v>1.7777777777777777</v>
      </c>
      <c r="AC1738" s="61">
        <f t="shared" si="247"/>
        <v>2946.3999999999996</v>
      </c>
    </row>
    <row r="1739" spans="4:29">
      <c r="D1739" s="12">
        <v>1733</v>
      </c>
      <c r="E1739" s="36" t="s">
        <v>68</v>
      </c>
      <c r="F1739" s="16" t="s">
        <v>12</v>
      </c>
      <c r="G1739" s="14" t="s">
        <v>30</v>
      </c>
      <c r="H1739" s="13" t="s">
        <v>6</v>
      </c>
      <c r="I1739" s="13" t="s">
        <v>108</v>
      </c>
      <c r="J1739" s="13" t="s">
        <v>304</v>
      </c>
      <c r="K1739" s="13" t="s">
        <v>123</v>
      </c>
      <c r="L1739" s="14">
        <v>43</v>
      </c>
      <c r="M1739" s="14" t="s">
        <v>15</v>
      </c>
      <c r="N1739" s="31"/>
      <c r="O1739" s="14" t="s">
        <v>1</v>
      </c>
      <c r="P1739" s="14" t="s">
        <v>35</v>
      </c>
      <c r="Q1739" s="31">
        <v>4000</v>
      </c>
      <c r="R1739" s="31">
        <v>500</v>
      </c>
      <c r="S1739" s="30">
        <v>1.4532132E-2</v>
      </c>
      <c r="T1739" s="66">
        <f t="shared" si="248"/>
        <v>0.624881676</v>
      </c>
      <c r="U1739" s="66">
        <f t="shared" si="249"/>
        <v>7.4074080583082704E-3</v>
      </c>
      <c r="V1739" s="38">
        <f t="shared" si="250"/>
        <v>3.4037840836748157E-2</v>
      </c>
      <c r="W1739" s="54">
        <v>2.3422468799999998</v>
      </c>
      <c r="X1739" s="71" t="str">
        <f t="shared" si="251"/>
        <v>Q1 2025</v>
      </c>
      <c r="Y1739" s="21">
        <f t="shared" si="243"/>
        <v>3840</v>
      </c>
      <c r="Z1739" s="21">
        <f t="shared" si="244"/>
        <v>2160</v>
      </c>
      <c r="AA1739" s="57">
        <f t="shared" si="245"/>
        <v>509726.1749554897</v>
      </c>
      <c r="AB1739" s="59">
        <f t="shared" si="246"/>
        <v>1.7777777777777777</v>
      </c>
      <c r="AC1739" s="61">
        <f t="shared" si="247"/>
        <v>1092.2</v>
      </c>
    </row>
    <row r="1740" spans="4:29">
      <c r="D1740" s="12">
        <v>1734</v>
      </c>
      <c r="E1740" s="36" t="s">
        <v>68</v>
      </c>
      <c r="F1740" s="16" t="s">
        <v>12</v>
      </c>
      <c r="G1740" s="14" t="s">
        <v>30</v>
      </c>
      <c r="H1740" s="13" t="s">
        <v>6</v>
      </c>
      <c r="I1740" s="13" t="s">
        <v>108</v>
      </c>
      <c r="J1740" s="13" t="s">
        <v>305</v>
      </c>
      <c r="K1740" s="13" t="s">
        <v>123</v>
      </c>
      <c r="L1740" s="14">
        <v>50</v>
      </c>
      <c r="M1740" s="14" t="s">
        <v>15</v>
      </c>
      <c r="N1740" s="31"/>
      <c r="O1740" s="14" t="s">
        <v>1</v>
      </c>
      <c r="P1740" s="14" t="s">
        <v>35</v>
      </c>
      <c r="Q1740" s="31">
        <v>5929.950586864823</v>
      </c>
      <c r="R1740" s="31">
        <v>494.16254890540188</v>
      </c>
      <c r="S1740" s="30">
        <v>3.7965407E-2</v>
      </c>
      <c r="T1740" s="66">
        <f t="shared" si="248"/>
        <v>1.89827035</v>
      </c>
      <c r="U1740" s="66">
        <f t="shared" si="249"/>
        <v>2.6165443064816617E-2</v>
      </c>
      <c r="V1740" s="38">
        <f t="shared" si="250"/>
        <v>8.8924356093680157E-2</v>
      </c>
      <c r="W1740" s="54">
        <v>2.3422468799999998</v>
      </c>
      <c r="X1740" s="71" t="str">
        <f t="shared" si="251"/>
        <v>Q1 2025</v>
      </c>
      <c r="Y1740" s="21">
        <f t="shared" si="243"/>
        <v>3840</v>
      </c>
      <c r="Z1740" s="21">
        <f t="shared" si="244"/>
        <v>2160</v>
      </c>
      <c r="AA1740" s="57">
        <f t="shared" si="245"/>
        <v>689191.69139465876</v>
      </c>
      <c r="AB1740" s="59">
        <f t="shared" si="246"/>
        <v>1.7777777777777777</v>
      </c>
      <c r="AC1740" s="61">
        <f t="shared" si="247"/>
        <v>1270</v>
      </c>
    </row>
    <row r="1741" spans="4:29">
      <c r="D1741" s="12">
        <v>1735</v>
      </c>
      <c r="E1741" s="36" t="s">
        <v>68</v>
      </c>
      <c r="F1741" s="16" t="s">
        <v>12</v>
      </c>
      <c r="G1741" s="14" t="s">
        <v>30</v>
      </c>
      <c r="H1741" s="13" t="s">
        <v>6</v>
      </c>
      <c r="I1741" s="13" t="s">
        <v>108</v>
      </c>
      <c r="J1741" s="13" t="s">
        <v>176</v>
      </c>
      <c r="K1741" s="13" t="s">
        <v>123</v>
      </c>
      <c r="L1741" s="14">
        <v>55</v>
      </c>
      <c r="M1741" s="14" t="s">
        <v>15</v>
      </c>
      <c r="N1741" s="31"/>
      <c r="O1741" s="14" t="s">
        <v>2</v>
      </c>
      <c r="P1741" s="14" t="s">
        <v>35</v>
      </c>
      <c r="Q1741" s="31">
        <v>8000</v>
      </c>
      <c r="R1741" s="31">
        <v>2000</v>
      </c>
      <c r="S1741" s="30">
        <v>4.3084738999999997E-2</v>
      </c>
      <c r="T1741" s="66">
        <f t="shared" si="248"/>
        <v>2.3696606449999997</v>
      </c>
      <c r="U1741" s="66">
        <f t="shared" si="249"/>
        <v>3.5929309415095971E-2</v>
      </c>
      <c r="V1741" s="38">
        <f t="shared" si="250"/>
        <v>0.1009150954983643</v>
      </c>
      <c r="W1741" s="54">
        <v>2.3422468799999998</v>
      </c>
      <c r="X1741" s="71" t="str">
        <f t="shared" si="251"/>
        <v>Q1 2025</v>
      </c>
      <c r="Y1741" s="21">
        <f t="shared" si="243"/>
        <v>3840</v>
      </c>
      <c r="Z1741" s="21">
        <f t="shared" si="244"/>
        <v>2160</v>
      </c>
      <c r="AA1741" s="57">
        <f t="shared" si="245"/>
        <v>833921.94658753707</v>
      </c>
      <c r="AB1741" s="59">
        <f t="shared" si="246"/>
        <v>1.7777777777777777</v>
      </c>
      <c r="AC1741" s="61">
        <f t="shared" si="247"/>
        <v>1397</v>
      </c>
    </row>
    <row r="1742" spans="4:29">
      <c r="D1742" s="12">
        <v>1736</v>
      </c>
      <c r="E1742" s="36" t="s">
        <v>68</v>
      </c>
      <c r="F1742" s="16" t="s">
        <v>12</v>
      </c>
      <c r="G1742" s="14" t="s">
        <v>30</v>
      </c>
      <c r="H1742" s="13" t="s">
        <v>6</v>
      </c>
      <c r="I1742" s="13" t="s">
        <v>108</v>
      </c>
      <c r="J1742" s="13" t="s">
        <v>177</v>
      </c>
      <c r="K1742" s="13" t="s">
        <v>123</v>
      </c>
      <c r="L1742" s="14">
        <v>65</v>
      </c>
      <c r="M1742" s="14" t="s">
        <v>15</v>
      </c>
      <c r="N1742" s="31"/>
      <c r="O1742" s="14" t="s">
        <v>2</v>
      </c>
      <c r="P1742" s="14" t="s">
        <v>35</v>
      </c>
      <c r="Q1742" s="31">
        <v>8000</v>
      </c>
      <c r="R1742" s="31">
        <v>2000</v>
      </c>
      <c r="S1742" s="30">
        <v>2.0128718E-2</v>
      </c>
      <c r="T1742" s="66">
        <f t="shared" si="248"/>
        <v>1.3083666700000001</v>
      </c>
      <c r="U1742" s="66">
        <f t="shared" si="249"/>
        <v>2.3444601394804133E-2</v>
      </c>
      <c r="V1742" s="38">
        <f t="shared" si="250"/>
        <v>4.7146426933899838E-2</v>
      </c>
      <c r="W1742" s="54">
        <v>2.3422468799999998</v>
      </c>
      <c r="X1742" s="71" t="str">
        <f t="shared" si="251"/>
        <v>Q1 2025</v>
      </c>
      <c r="Y1742" s="21">
        <f t="shared" si="243"/>
        <v>3840</v>
      </c>
      <c r="Z1742" s="21">
        <f t="shared" si="244"/>
        <v>2160</v>
      </c>
      <c r="AA1742" s="57">
        <f t="shared" si="245"/>
        <v>1164733.9584569733</v>
      </c>
      <c r="AB1742" s="59">
        <f t="shared" si="246"/>
        <v>1.7777777777777777</v>
      </c>
      <c r="AC1742" s="61">
        <f t="shared" si="247"/>
        <v>1651</v>
      </c>
    </row>
    <row r="1743" spans="4:29">
      <c r="D1743" s="12">
        <v>1737</v>
      </c>
      <c r="E1743" s="36" t="s">
        <v>68</v>
      </c>
      <c r="F1743" s="16" t="s">
        <v>12</v>
      </c>
      <c r="G1743" s="14" t="s">
        <v>30</v>
      </c>
      <c r="H1743" s="13" t="s">
        <v>6</v>
      </c>
      <c r="I1743" s="13" t="s">
        <v>108</v>
      </c>
      <c r="J1743" s="13" t="s">
        <v>190</v>
      </c>
      <c r="K1743" s="13" t="s">
        <v>123</v>
      </c>
      <c r="L1743" s="14">
        <v>70</v>
      </c>
      <c r="M1743" s="14" t="s">
        <v>15</v>
      </c>
      <c r="N1743" s="31"/>
      <c r="O1743" s="14" t="s">
        <v>2</v>
      </c>
      <c r="P1743" s="14" t="s">
        <v>35</v>
      </c>
      <c r="Q1743" s="31">
        <v>8000</v>
      </c>
      <c r="R1743" s="31">
        <v>2000</v>
      </c>
      <c r="S1743" s="30">
        <v>1.8145380000000001E-3</v>
      </c>
      <c r="T1743" s="66">
        <f t="shared" si="248"/>
        <v>0.12701766</v>
      </c>
      <c r="U1743" s="66">
        <f t="shared" si="249"/>
        <v>2.4511064461069671E-3</v>
      </c>
      <c r="V1743" s="38">
        <f t="shared" si="250"/>
        <v>4.2500959691414396E-3</v>
      </c>
      <c r="W1743" s="54">
        <v>2.3422468799999998</v>
      </c>
      <c r="X1743" s="71" t="str">
        <f t="shared" si="251"/>
        <v>Q1 2025</v>
      </c>
      <c r="Y1743" s="21">
        <f t="shared" si="243"/>
        <v>3840</v>
      </c>
      <c r="Z1743" s="21">
        <f t="shared" si="244"/>
        <v>2160</v>
      </c>
      <c r="AA1743" s="57">
        <f t="shared" si="245"/>
        <v>1350815.715133531</v>
      </c>
      <c r="AB1743" s="59">
        <f t="shared" si="246"/>
        <v>1.7777777777777777</v>
      </c>
      <c r="AC1743" s="61">
        <f t="shared" si="247"/>
        <v>1778</v>
      </c>
    </row>
    <row r="1744" spans="4:29">
      <c r="D1744" s="12">
        <v>1738</v>
      </c>
      <c r="E1744" s="36" t="s">
        <v>68</v>
      </c>
      <c r="F1744" s="16" t="s">
        <v>12</v>
      </c>
      <c r="G1744" s="14" t="s">
        <v>30</v>
      </c>
      <c r="H1744" s="13" t="s">
        <v>6</v>
      </c>
      <c r="I1744" s="13" t="s">
        <v>108</v>
      </c>
      <c r="J1744" s="13" t="s">
        <v>181</v>
      </c>
      <c r="K1744" s="13" t="s">
        <v>123</v>
      </c>
      <c r="L1744" s="14">
        <v>75</v>
      </c>
      <c r="M1744" s="14" t="s">
        <v>15</v>
      </c>
      <c r="N1744" s="31"/>
      <c r="O1744" s="14" t="s">
        <v>2</v>
      </c>
      <c r="P1744" s="14" t="s">
        <v>35</v>
      </c>
      <c r="Q1744" s="31">
        <v>8000</v>
      </c>
      <c r="R1744" s="31">
        <v>2000</v>
      </c>
      <c r="S1744" s="30">
        <v>3.207091E-3</v>
      </c>
      <c r="T1744" s="66">
        <f t="shared" si="248"/>
        <v>0.240531825</v>
      </c>
      <c r="U1744" s="66">
        <f t="shared" si="249"/>
        <v>4.9731760591798218E-3</v>
      </c>
      <c r="V1744" s="38">
        <f t="shared" si="250"/>
        <v>7.5117988886260791E-3</v>
      </c>
      <c r="W1744" s="54">
        <v>2.3422468799999998</v>
      </c>
      <c r="X1744" s="71" t="str">
        <f t="shared" si="251"/>
        <v>Q1 2025</v>
      </c>
      <c r="Y1744" s="21">
        <f t="shared" si="243"/>
        <v>3840</v>
      </c>
      <c r="Z1744" s="21">
        <f t="shared" si="244"/>
        <v>2160</v>
      </c>
      <c r="AA1744" s="57">
        <f t="shared" si="245"/>
        <v>1550681.3056379822</v>
      </c>
      <c r="AB1744" s="59">
        <f t="shared" si="246"/>
        <v>1.7777777777777777</v>
      </c>
      <c r="AC1744" s="61">
        <f t="shared" si="247"/>
        <v>1905</v>
      </c>
    </row>
    <row r="1745" spans="4:29">
      <c r="D1745" s="12">
        <v>1739</v>
      </c>
      <c r="E1745" s="36" t="s">
        <v>68</v>
      </c>
      <c r="F1745" s="16" t="s">
        <v>12</v>
      </c>
      <c r="G1745" s="14" t="s">
        <v>30</v>
      </c>
      <c r="H1745" s="13" t="s">
        <v>6</v>
      </c>
      <c r="I1745" s="13" t="s">
        <v>93</v>
      </c>
      <c r="J1745" s="13" t="s">
        <v>289</v>
      </c>
      <c r="K1745" s="13"/>
      <c r="L1745" s="14">
        <v>65</v>
      </c>
      <c r="M1745" s="14" t="s">
        <v>15</v>
      </c>
      <c r="N1745" s="31">
        <v>1000000</v>
      </c>
      <c r="O1745" s="14" t="s">
        <v>2</v>
      </c>
      <c r="P1745" s="14" t="s">
        <v>35</v>
      </c>
      <c r="Q1745" s="31">
        <v>37440</v>
      </c>
      <c r="R1745" s="31">
        <v>2340</v>
      </c>
      <c r="S1745" s="30">
        <v>9.8744700000000002E-4</v>
      </c>
      <c r="T1745" s="66">
        <f t="shared" si="248"/>
        <v>6.4184055000000004E-2</v>
      </c>
      <c r="U1745" s="66">
        <f t="shared" si="249"/>
        <v>1.1501130530764628E-3</v>
      </c>
      <c r="V1745" s="38">
        <f t="shared" si="250"/>
        <v>2.3128446549153599E-3</v>
      </c>
      <c r="W1745" s="54">
        <v>2.3422468799999998</v>
      </c>
      <c r="X1745" s="71" t="str">
        <f t="shared" si="251"/>
        <v>Q1 2025</v>
      </c>
      <c r="Y1745" s="21">
        <f t="shared" si="243"/>
        <v>3840</v>
      </c>
      <c r="Z1745" s="21">
        <f t="shared" si="244"/>
        <v>2160</v>
      </c>
      <c r="AA1745" s="57">
        <f t="shared" si="245"/>
        <v>1164733.9584569733</v>
      </c>
      <c r="AB1745" s="59">
        <f t="shared" si="246"/>
        <v>1.7777777777777777</v>
      </c>
      <c r="AC1745" s="61">
        <f t="shared" si="247"/>
        <v>1651</v>
      </c>
    </row>
    <row r="1746" spans="4:29">
      <c r="D1746" s="12">
        <v>1740</v>
      </c>
      <c r="E1746" s="36" t="s">
        <v>68</v>
      </c>
      <c r="F1746" s="16" t="s">
        <v>12</v>
      </c>
      <c r="G1746" s="14" t="s">
        <v>30</v>
      </c>
      <c r="H1746" s="13" t="s">
        <v>6</v>
      </c>
      <c r="I1746" s="13" t="s">
        <v>93</v>
      </c>
      <c r="J1746" s="13" t="s">
        <v>290</v>
      </c>
      <c r="K1746" s="13" t="s">
        <v>95</v>
      </c>
      <c r="L1746" s="14">
        <v>65</v>
      </c>
      <c r="M1746" s="14" t="s">
        <v>15</v>
      </c>
      <c r="N1746" s="31">
        <v>1000000</v>
      </c>
      <c r="O1746" s="14" t="s">
        <v>1</v>
      </c>
      <c r="P1746" s="14" t="s">
        <v>35</v>
      </c>
      <c r="Q1746" s="31">
        <v>3696</v>
      </c>
      <c r="R1746" s="31">
        <v>231</v>
      </c>
      <c r="S1746" s="30">
        <v>7.1646841000000003E-2</v>
      </c>
      <c r="T1746" s="66">
        <f t="shared" si="248"/>
        <v>4.6570446649999999</v>
      </c>
      <c r="U1746" s="66">
        <f t="shared" si="249"/>
        <v>8.3449508728867389E-2</v>
      </c>
      <c r="V1746" s="38">
        <f t="shared" si="250"/>
        <v>0.16781458979410607</v>
      </c>
      <c r="W1746" s="54">
        <v>2.3422468799999998</v>
      </c>
      <c r="X1746" s="71" t="str">
        <f t="shared" si="251"/>
        <v>Q1 2025</v>
      </c>
      <c r="Y1746" s="21">
        <f t="shared" si="243"/>
        <v>3840</v>
      </c>
      <c r="Z1746" s="21">
        <f t="shared" si="244"/>
        <v>2160</v>
      </c>
      <c r="AA1746" s="57">
        <f t="shared" si="245"/>
        <v>1164733.9584569733</v>
      </c>
      <c r="AB1746" s="59">
        <f t="shared" si="246"/>
        <v>1.7777777777777777</v>
      </c>
      <c r="AC1746" s="61">
        <f t="shared" si="247"/>
        <v>1651</v>
      </c>
    </row>
    <row r="1747" spans="4:29">
      <c r="D1747" s="12">
        <v>1741</v>
      </c>
      <c r="E1747" s="36" t="s">
        <v>68</v>
      </c>
      <c r="F1747" s="16" t="s">
        <v>12</v>
      </c>
      <c r="G1747" s="14" t="s">
        <v>30</v>
      </c>
      <c r="H1747" s="13" t="s">
        <v>6</v>
      </c>
      <c r="I1747" s="13" t="s">
        <v>93</v>
      </c>
      <c r="J1747" s="13" t="s">
        <v>290</v>
      </c>
      <c r="K1747" s="13" t="s">
        <v>95</v>
      </c>
      <c r="L1747" s="14">
        <v>75</v>
      </c>
      <c r="M1747" s="14" t="s">
        <v>15</v>
      </c>
      <c r="N1747" s="31">
        <v>1000000</v>
      </c>
      <c r="O1747" s="14" t="s">
        <v>1</v>
      </c>
      <c r="P1747" s="14" t="s">
        <v>35</v>
      </c>
      <c r="Q1747" s="31">
        <v>4992</v>
      </c>
      <c r="R1747" s="31">
        <v>312</v>
      </c>
      <c r="S1747" s="30">
        <v>3.1598289000000002E-2</v>
      </c>
      <c r="T1747" s="66">
        <f t="shared" si="248"/>
        <v>2.3698716750000002</v>
      </c>
      <c r="U1747" s="66">
        <f t="shared" si="249"/>
        <v>4.8998876042446293E-2</v>
      </c>
      <c r="V1747" s="38">
        <f t="shared" si="250"/>
        <v>7.401099382358832E-2</v>
      </c>
      <c r="W1747" s="54">
        <v>2.3422468799999998</v>
      </c>
      <c r="X1747" s="71" t="str">
        <f t="shared" si="251"/>
        <v>Q1 2025</v>
      </c>
      <c r="Y1747" s="21">
        <f t="shared" si="243"/>
        <v>3840</v>
      </c>
      <c r="Z1747" s="21">
        <f t="shared" si="244"/>
        <v>2160</v>
      </c>
      <c r="AA1747" s="57">
        <f t="shared" si="245"/>
        <v>1550681.3056379822</v>
      </c>
      <c r="AB1747" s="59">
        <f t="shared" si="246"/>
        <v>1.7777777777777777</v>
      </c>
      <c r="AC1747" s="61">
        <f t="shared" si="247"/>
        <v>1905</v>
      </c>
    </row>
    <row r="1748" spans="4:29">
      <c r="D1748" s="12">
        <v>1742</v>
      </c>
      <c r="E1748" s="36" t="s">
        <v>68</v>
      </c>
      <c r="F1748" s="16" t="s">
        <v>12</v>
      </c>
      <c r="G1748" s="14" t="s">
        <v>30</v>
      </c>
      <c r="H1748" s="13" t="s">
        <v>6</v>
      </c>
      <c r="I1748" s="13" t="s">
        <v>93</v>
      </c>
      <c r="J1748" s="13" t="s">
        <v>290</v>
      </c>
      <c r="K1748" s="13" t="s">
        <v>95</v>
      </c>
      <c r="L1748" s="14">
        <v>98</v>
      </c>
      <c r="M1748" s="14" t="s">
        <v>15</v>
      </c>
      <c r="N1748" s="31">
        <v>1000000</v>
      </c>
      <c r="O1748" s="14" t="s">
        <v>1</v>
      </c>
      <c r="P1748" s="14" t="s">
        <v>35</v>
      </c>
      <c r="Q1748" s="31">
        <v>16080</v>
      </c>
      <c r="R1748" s="31">
        <v>1005</v>
      </c>
      <c r="S1748" s="30">
        <v>1.2722868999999999E-2</v>
      </c>
      <c r="T1748" s="66">
        <f t="shared" si="248"/>
        <v>1.2468411619999999</v>
      </c>
      <c r="U1748" s="66">
        <f t="shared" si="249"/>
        <v>3.3685052718099052E-2</v>
      </c>
      <c r="V1748" s="38">
        <f t="shared" si="250"/>
        <v>2.9800100219898717E-2</v>
      </c>
      <c r="W1748" s="54">
        <v>2.3422468799999998</v>
      </c>
      <c r="X1748" s="71" t="str">
        <f t="shared" si="251"/>
        <v>Q1 2025</v>
      </c>
      <c r="Y1748" s="21">
        <f t="shared" si="243"/>
        <v>3840</v>
      </c>
      <c r="Z1748" s="21">
        <f t="shared" si="244"/>
        <v>2160</v>
      </c>
      <c r="AA1748" s="57">
        <f t="shared" si="245"/>
        <v>2647598.8016617205</v>
      </c>
      <c r="AB1748" s="59">
        <f t="shared" si="246"/>
        <v>1.7777777777777777</v>
      </c>
      <c r="AC1748" s="61">
        <f t="shared" si="247"/>
        <v>2489.1999999999998</v>
      </c>
    </row>
    <row r="1749" spans="4:29">
      <c r="D1749" s="12">
        <v>1743</v>
      </c>
      <c r="E1749" s="36" t="s">
        <v>68</v>
      </c>
      <c r="F1749" s="16" t="s">
        <v>12</v>
      </c>
      <c r="G1749" s="14" t="s">
        <v>30</v>
      </c>
      <c r="H1749" s="13" t="s">
        <v>6</v>
      </c>
      <c r="I1749" s="13" t="s">
        <v>202</v>
      </c>
      <c r="J1749" s="13" t="s">
        <v>292</v>
      </c>
      <c r="K1749" s="13"/>
      <c r="L1749" s="14">
        <v>65</v>
      </c>
      <c r="M1749" s="14" t="s">
        <v>15</v>
      </c>
      <c r="N1749" s="31"/>
      <c r="O1749" s="14" t="s">
        <v>1</v>
      </c>
      <c r="P1749" s="14" t="s">
        <v>35</v>
      </c>
      <c r="Q1749" s="31">
        <v>4000</v>
      </c>
      <c r="R1749" s="31">
        <v>1000</v>
      </c>
      <c r="S1749" s="30">
        <v>2.2038202999999999E-2</v>
      </c>
      <c r="T1749" s="66">
        <f t="shared" si="248"/>
        <v>1.4324831949999999</v>
      </c>
      <c r="U1749" s="66">
        <f t="shared" si="249"/>
        <v>2.5668643417468346E-2</v>
      </c>
      <c r="V1749" s="38">
        <f t="shared" si="250"/>
        <v>5.1618912217556635E-2</v>
      </c>
      <c r="W1749" s="54">
        <v>2.3422468799999998</v>
      </c>
      <c r="X1749" s="71" t="str">
        <f t="shared" si="251"/>
        <v>Q1 2025</v>
      </c>
      <c r="Y1749" s="21">
        <f t="shared" si="243"/>
        <v>3840</v>
      </c>
      <c r="Z1749" s="21">
        <f t="shared" si="244"/>
        <v>2160</v>
      </c>
      <c r="AA1749" s="57">
        <f t="shared" si="245"/>
        <v>1164733.9584569733</v>
      </c>
      <c r="AB1749" s="59">
        <f t="shared" si="246"/>
        <v>1.7777777777777777</v>
      </c>
      <c r="AC1749" s="61">
        <f t="shared" si="247"/>
        <v>1651</v>
      </c>
    </row>
    <row r="1750" spans="4:29">
      <c r="D1750" s="12">
        <v>1744</v>
      </c>
      <c r="E1750" s="36" t="s">
        <v>68</v>
      </c>
      <c r="F1750" s="16" t="s">
        <v>12</v>
      </c>
      <c r="G1750" s="14" t="s">
        <v>30</v>
      </c>
      <c r="H1750" s="13" t="s">
        <v>6</v>
      </c>
      <c r="I1750" s="13" t="s">
        <v>202</v>
      </c>
      <c r="J1750" s="13" t="s">
        <v>292</v>
      </c>
      <c r="K1750" s="13"/>
      <c r="L1750" s="14">
        <v>100</v>
      </c>
      <c r="M1750" s="14" t="s">
        <v>15</v>
      </c>
      <c r="N1750" s="31"/>
      <c r="O1750" s="14" t="s">
        <v>2</v>
      </c>
      <c r="P1750" s="14" t="s">
        <v>35</v>
      </c>
      <c r="Q1750" s="31">
        <v>17472</v>
      </c>
      <c r="R1750" s="31">
        <v>1092</v>
      </c>
      <c r="S1750" s="30">
        <v>1.8547536999999999E-2</v>
      </c>
      <c r="T1750" s="66">
        <f t="shared" si="248"/>
        <v>1.8547536999999998</v>
      </c>
      <c r="U1750" s="66">
        <f t="shared" si="249"/>
        <v>5.1131233584940053E-2</v>
      </c>
      <c r="V1750" s="38">
        <f t="shared" si="250"/>
        <v>4.3442910669934554E-2</v>
      </c>
      <c r="W1750" s="54">
        <v>2.3422468799999998</v>
      </c>
      <c r="X1750" s="71" t="str">
        <f t="shared" si="251"/>
        <v>Q1 2025</v>
      </c>
      <c r="Y1750" s="21">
        <f t="shared" si="243"/>
        <v>3840</v>
      </c>
      <c r="Z1750" s="21">
        <f t="shared" si="244"/>
        <v>2160</v>
      </c>
      <c r="AA1750" s="57">
        <f t="shared" si="245"/>
        <v>2756766.765578635</v>
      </c>
      <c r="AB1750" s="59">
        <f t="shared" si="246"/>
        <v>1.7777777777777777</v>
      </c>
      <c r="AC1750" s="61">
        <f t="shared" si="247"/>
        <v>2540</v>
      </c>
    </row>
    <row r="1751" spans="4:29">
      <c r="D1751" s="12">
        <v>1745</v>
      </c>
      <c r="E1751" s="36" t="s">
        <v>68</v>
      </c>
      <c r="F1751" s="16" t="s">
        <v>12</v>
      </c>
      <c r="G1751" s="14" t="s">
        <v>30</v>
      </c>
      <c r="H1751" s="13" t="s">
        <v>6</v>
      </c>
      <c r="I1751" s="13" t="s">
        <v>202</v>
      </c>
      <c r="J1751" s="13"/>
      <c r="K1751" s="13"/>
      <c r="L1751" s="14">
        <v>75</v>
      </c>
      <c r="M1751" s="14" t="s">
        <v>15</v>
      </c>
      <c r="N1751" s="31"/>
      <c r="O1751" s="14" t="s">
        <v>1</v>
      </c>
      <c r="P1751" s="14" t="s">
        <v>35</v>
      </c>
      <c r="Q1751" s="31">
        <v>4096</v>
      </c>
      <c r="R1751" s="31">
        <v>1024</v>
      </c>
      <c r="S1751" s="30">
        <v>3.2986452999999999E-2</v>
      </c>
      <c r="T1751" s="66">
        <f t="shared" si="248"/>
        <v>2.4739839749999999</v>
      </c>
      <c r="U1751" s="66">
        <f t="shared" si="249"/>
        <v>5.1151476006405933E-2</v>
      </c>
      <c r="V1751" s="38">
        <f t="shared" si="250"/>
        <v>7.726241662151663E-2</v>
      </c>
      <c r="W1751" s="54">
        <v>2.3422468799999998</v>
      </c>
      <c r="X1751" s="71" t="str">
        <f t="shared" si="251"/>
        <v>Q1 2025</v>
      </c>
      <c r="Y1751" s="21">
        <f t="shared" si="243"/>
        <v>3840</v>
      </c>
      <c r="Z1751" s="21">
        <f t="shared" si="244"/>
        <v>2160</v>
      </c>
      <c r="AA1751" s="57">
        <f t="shared" si="245"/>
        <v>1550681.3056379822</v>
      </c>
      <c r="AB1751" s="59">
        <f t="shared" si="246"/>
        <v>1.7777777777777777</v>
      </c>
      <c r="AC1751" s="61">
        <f t="shared" si="247"/>
        <v>1905</v>
      </c>
    </row>
    <row r="1752" spans="4:29">
      <c r="D1752" s="12">
        <v>1746</v>
      </c>
      <c r="E1752" s="36" t="s">
        <v>68</v>
      </c>
      <c r="F1752" s="16" t="s">
        <v>12</v>
      </c>
      <c r="G1752" s="14" t="s">
        <v>30</v>
      </c>
      <c r="H1752" s="13" t="s">
        <v>6</v>
      </c>
      <c r="I1752" s="13" t="s">
        <v>202</v>
      </c>
      <c r="J1752" s="13"/>
      <c r="K1752" s="13"/>
      <c r="L1752" s="14">
        <v>85</v>
      </c>
      <c r="M1752" s="14" t="s">
        <v>15</v>
      </c>
      <c r="N1752" s="31"/>
      <c r="O1752" s="14" t="s">
        <v>1</v>
      </c>
      <c r="P1752" s="14" t="s">
        <v>35</v>
      </c>
      <c r="Q1752" s="31">
        <v>9600</v>
      </c>
      <c r="R1752" s="31">
        <v>2400</v>
      </c>
      <c r="S1752" s="30">
        <v>5.8335301999999999E-2</v>
      </c>
      <c r="T1752" s="66">
        <f t="shared" si="248"/>
        <v>4.9585006700000003</v>
      </c>
      <c r="U1752" s="66">
        <f t="shared" si="249"/>
        <v>0.11619015376032084</v>
      </c>
      <c r="V1752" s="38">
        <f t="shared" si="250"/>
        <v>0.13663567910335775</v>
      </c>
      <c r="W1752" s="54">
        <v>2.3422468799999998</v>
      </c>
      <c r="X1752" s="71" t="str">
        <f t="shared" si="251"/>
        <v>Q1 2025</v>
      </c>
      <c r="Y1752" s="21">
        <f t="shared" si="243"/>
        <v>3840</v>
      </c>
      <c r="Z1752" s="21">
        <f t="shared" si="244"/>
        <v>2160</v>
      </c>
      <c r="AA1752" s="57">
        <f t="shared" si="245"/>
        <v>1991763.9881305636</v>
      </c>
      <c r="AB1752" s="59">
        <f t="shared" si="246"/>
        <v>1.7777777777777777</v>
      </c>
      <c r="AC1752" s="61">
        <f t="shared" si="247"/>
        <v>2159</v>
      </c>
    </row>
    <row r="1753" spans="4:29">
      <c r="D1753" s="12">
        <v>1747</v>
      </c>
      <c r="E1753" s="36" t="s">
        <v>68</v>
      </c>
      <c r="F1753" s="16" t="s">
        <v>12</v>
      </c>
      <c r="G1753" s="14" t="s">
        <v>30</v>
      </c>
      <c r="H1753" s="13" t="s">
        <v>6</v>
      </c>
      <c r="I1753" s="13" t="s">
        <v>122</v>
      </c>
      <c r="J1753" s="13"/>
      <c r="K1753" s="13"/>
      <c r="L1753" s="14">
        <v>55</v>
      </c>
      <c r="M1753" s="14" t="s">
        <v>15</v>
      </c>
      <c r="N1753" s="31"/>
      <c r="O1753" s="14" t="s">
        <v>1</v>
      </c>
      <c r="P1753" s="14" t="s">
        <v>35</v>
      </c>
      <c r="Q1753" s="31">
        <v>6528</v>
      </c>
      <c r="R1753" s="31">
        <v>408</v>
      </c>
      <c r="S1753" s="30">
        <v>0.43562494699999998</v>
      </c>
      <c r="T1753" s="66">
        <f t="shared" si="248"/>
        <v>23.959372084999998</v>
      </c>
      <c r="U1753" s="66">
        <f t="shared" si="249"/>
        <v>0.36327720378433265</v>
      </c>
      <c r="V1753" s="38">
        <f t="shared" si="250"/>
        <v>1.0203411729609153</v>
      </c>
      <c r="W1753" s="54">
        <v>2.3422468799999998</v>
      </c>
      <c r="X1753" s="71" t="str">
        <f t="shared" si="251"/>
        <v>Q1 2025</v>
      </c>
      <c r="Y1753" s="21">
        <f t="shared" si="243"/>
        <v>3840</v>
      </c>
      <c r="Z1753" s="21">
        <f t="shared" si="244"/>
        <v>2160</v>
      </c>
      <c r="AA1753" s="57">
        <f t="shared" si="245"/>
        <v>833921.94658753707</v>
      </c>
      <c r="AB1753" s="59">
        <f t="shared" si="246"/>
        <v>1.7777777777777777</v>
      </c>
      <c r="AC1753" s="61">
        <f t="shared" si="247"/>
        <v>1397</v>
      </c>
    </row>
    <row r="1754" spans="4:29">
      <c r="D1754" s="12">
        <v>1748</v>
      </c>
      <c r="E1754" s="36" t="s">
        <v>68</v>
      </c>
      <c r="F1754" s="16" t="s">
        <v>12</v>
      </c>
      <c r="G1754" s="14" t="s">
        <v>30</v>
      </c>
      <c r="H1754" s="13" t="s">
        <v>6</v>
      </c>
      <c r="I1754" s="13" t="s">
        <v>122</v>
      </c>
      <c r="J1754" s="13"/>
      <c r="K1754" s="13"/>
      <c r="L1754" s="14">
        <v>65</v>
      </c>
      <c r="M1754" s="14" t="s">
        <v>15</v>
      </c>
      <c r="N1754" s="31"/>
      <c r="O1754" s="14" t="s">
        <v>2</v>
      </c>
      <c r="P1754" s="14" t="s">
        <v>35</v>
      </c>
      <c r="Q1754" s="31">
        <v>8512</v>
      </c>
      <c r="R1754" s="31">
        <v>532</v>
      </c>
      <c r="S1754" s="30">
        <v>1.557679423</v>
      </c>
      <c r="T1754" s="66">
        <f t="shared" si="248"/>
        <v>101.24916249499999</v>
      </c>
      <c r="U1754" s="66">
        <f t="shared" si="249"/>
        <v>1.8142821203577641</v>
      </c>
      <c r="V1754" s="38">
        <f t="shared" si="250"/>
        <v>3.64846976856195</v>
      </c>
      <c r="W1754" s="54">
        <v>2.3422468799999998</v>
      </c>
      <c r="X1754" s="71" t="str">
        <f t="shared" si="251"/>
        <v>Q1 2025</v>
      </c>
      <c r="Y1754" s="21">
        <f t="shared" si="243"/>
        <v>3840</v>
      </c>
      <c r="Z1754" s="21">
        <f t="shared" si="244"/>
        <v>2160</v>
      </c>
      <c r="AA1754" s="57">
        <f t="shared" si="245"/>
        <v>1164733.9584569733</v>
      </c>
      <c r="AB1754" s="59">
        <f t="shared" si="246"/>
        <v>1.7777777777777777</v>
      </c>
      <c r="AC1754" s="61">
        <f t="shared" si="247"/>
        <v>1651</v>
      </c>
    </row>
    <row r="1755" spans="4:29">
      <c r="D1755" s="12">
        <v>1749</v>
      </c>
      <c r="E1755" s="36" t="s">
        <v>68</v>
      </c>
      <c r="F1755" s="16" t="s">
        <v>12</v>
      </c>
      <c r="G1755" s="14" t="s">
        <v>30</v>
      </c>
      <c r="H1755" s="13" t="s">
        <v>6</v>
      </c>
      <c r="I1755" s="13" t="s">
        <v>122</v>
      </c>
      <c r="J1755" s="13"/>
      <c r="K1755" s="13"/>
      <c r="L1755" s="14">
        <v>75</v>
      </c>
      <c r="M1755" s="14" t="s">
        <v>15</v>
      </c>
      <c r="N1755" s="31"/>
      <c r="O1755" s="14" t="s">
        <v>2</v>
      </c>
      <c r="P1755" s="14" t="s">
        <v>35</v>
      </c>
      <c r="Q1755" s="31">
        <v>16384</v>
      </c>
      <c r="R1755" s="31">
        <v>1024</v>
      </c>
      <c r="S1755" s="30">
        <v>3.7712692720000001</v>
      </c>
      <c r="T1755" s="66">
        <f t="shared" si="248"/>
        <v>282.84519540000002</v>
      </c>
      <c r="U1755" s="66">
        <f t="shared" si="249"/>
        <v>5.8480367586173632</v>
      </c>
      <c r="V1755" s="38">
        <f t="shared" si="250"/>
        <v>8.8332436859818699</v>
      </c>
      <c r="W1755" s="54">
        <v>2.3422468799999998</v>
      </c>
      <c r="X1755" s="71" t="str">
        <f t="shared" si="251"/>
        <v>Q1 2025</v>
      </c>
      <c r="Y1755" s="21">
        <f t="shared" si="243"/>
        <v>3840</v>
      </c>
      <c r="Z1755" s="21">
        <f t="shared" si="244"/>
        <v>2160</v>
      </c>
      <c r="AA1755" s="57">
        <f t="shared" si="245"/>
        <v>1550681.3056379822</v>
      </c>
      <c r="AB1755" s="59">
        <f t="shared" si="246"/>
        <v>1.7777777777777777</v>
      </c>
      <c r="AC1755" s="61">
        <f t="shared" si="247"/>
        <v>1905</v>
      </c>
    </row>
    <row r="1756" spans="4:29">
      <c r="D1756" s="12">
        <v>1750</v>
      </c>
      <c r="E1756" s="36" t="s">
        <v>68</v>
      </c>
      <c r="F1756" s="16" t="s">
        <v>12</v>
      </c>
      <c r="G1756" s="14" t="s">
        <v>30</v>
      </c>
      <c r="H1756" s="13" t="s">
        <v>6</v>
      </c>
      <c r="I1756" s="13" t="s">
        <v>122</v>
      </c>
      <c r="J1756" s="13"/>
      <c r="K1756" s="13"/>
      <c r="L1756" s="14">
        <v>100</v>
      </c>
      <c r="M1756" s="14" t="s">
        <v>15</v>
      </c>
      <c r="N1756" s="31"/>
      <c r="O1756" s="14" t="s">
        <v>2</v>
      </c>
      <c r="P1756" s="14" t="s">
        <v>35</v>
      </c>
      <c r="Q1756" s="31">
        <v>17472</v>
      </c>
      <c r="R1756" s="31">
        <v>1092</v>
      </c>
      <c r="S1756" s="30">
        <v>0.20736377</v>
      </c>
      <c r="T1756" s="66">
        <f t="shared" si="248"/>
        <v>20.736377000000001</v>
      </c>
      <c r="U1756" s="66">
        <f t="shared" si="249"/>
        <v>0.57165354952109193</v>
      </c>
      <c r="V1756" s="38">
        <f t="shared" si="250"/>
        <v>0.48569714330753755</v>
      </c>
      <c r="W1756" s="54">
        <v>2.3422468799999998</v>
      </c>
      <c r="X1756" s="71" t="str">
        <f t="shared" si="251"/>
        <v>Q1 2025</v>
      </c>
      <c r="Y1756" s="21">
        <f t="shared" si="243"/>
        <v>3840</v>
      </c>
      <c r="Z1756" s="21">
        <f t="shared" si="244"/>
        <v>2160</v>
      </c>
      <c r="AA1756" s="57">
        <f t="shared" si="245"/>
        <v>2756766.765578635</v>
      </c>
      <c r="AB1756" s="59">
        <f t="shared" si="246"/>
        <v>1.7777777777777777</v>
      </c>
      <c r="AC1756" s="61">
        <f t="shared" si="247"/>
        <v>2540</v>
      </c>
    </row>
    <row r="1757" spans="4:29">
      <c r="D1757" s="12">
        <v>1751</v>
      </c>
      <c r="E1757" s="36" t="s">
        <v>68</v>
      </c>
      <c r="F1757" s="16" t="s">
        <v>12</v>
      </c>
      <c r="G1757" s="14" t="s">
        <v>30</v>
      </c>
      <c r="H1757" s="13" t="s">
        <v>6</v>
      </c>
      <c r="I1757" s="13" t="s">
        <v>122</v>
      </c>
      <c r="J1757" s="13"/>
      <c r="K1757" s="13"/>
      <c r="L1757" s="14">
        <v>85</v>
      </c>
      <c r="M1757" s="14" t="s">
        <v>15</v>
      </c>
      <c r="N1757" s="31"/>
      <c r="O1757" s="14" t="s">
        <v>2</v>
      </c>
      <c r="P1757" s="14" t="s">
        <v>35</v>
      </c>
      <c r="Q1757" s="31">
        <v>14400</v>
      </c>
      <c r="R1757" s="31">
        <v>900</v>
      </c>
      <c r="S1757" s="30">
        <v>2.2673291359999999</v>
      </c>
      <c r="T1757" s="66">
        <f t="shared" si="248"/>
        <v>192.72297655999998</v>
      </c>
      <c r="U1757" s="66">
        <f t="shared" si="249"/>
        <v>4.5159845223239845</v>
      </c>
      <c r="V1757" s="38">
        <f t="shared" si="250"/>
        <v>5.3106445947290952</v>
      </c>
      <c r="W1757" s="54">
        <v>2.3422468799999998</v>
      </c>
      <c r="X1757" s="71" t="str">
        <f t="shared" si="251"/>
        <v>Q1 2025</v>
      </c>
      <c r="Y1757" s="21">
        <f t="shared" si="243"/>
        <v>3840</v>
      </c>
      <c r="Z1757" s="21">
        <f t="shared" si="244"/>
        <v>2160</v>
      </c>
      <c r="AA1757" s="57">
        <f t="shared" si="245"/>
        <v>1991763.9881305636</v>
      </c>
      <c r="AB1757" s="59">
        <f t="shared" si="246"/>
        <v>1.7777777777777777</v>
      </c>
      <c r="AC1757" s="61">
        <f t="shared" si="247"/>
        <v>2159</v>
      </c>
    </row>
    <row r="1758" spans="4:29">
      <c r="D1758" s="12">
        <v>1752</v>
      </c>
      <c r="E1758" s="36" t="s">
        <v>68</v>
      </c>
      <c r="F1758" s="16" t="s">
        <v>12</v>
      </c>
      <c r="G1758" s="14" t="s">
        <v>30</v>
      </c>
      <c r="H1758" s="13" t="s">
        <v>6</v>
      </c>
      <c r="I1758" s="13" t="s">
        <v>76</v>
      </c>
      <c r="J1758" s="13"/>
      <c r="K1758" s="13" t="s">
        <v>123</v>
      </c>
      <c r="L1758" s="14">
        <v>55</v>
      </c>
      <c r="M1758" s="14" t="s">
        <v>15</v>
      </c>
      <c r="N1758" s="31">
        <v>1000000</v>
      </c>
      <c r="O1758" s="14" t="s">
        <v>1</v>
      </c>
      <c r="P1758" s="14" t="s">
        <v>35</v>
      </c>
      <c r="Q1758" s="31">
        <v>6804.6390532544374</v>
      </c>
      <c r="R1758" s="31">
        <v>567.05325443786978</v>
      </c>
      <c r="S1758" s="30">
        <v>8.0759821999999995E-2</v>
      </c>
      <c r="T1758" s="66">
        <f t="shared" si="248"/>
        <v>4.4417902099999997</v>
      </c>
      <c r="U1758" s="66">
        <f t="shared" si="249"/>
        <v>6.7347387968303002E-2</v>
      </c>
      <c r="V1758" s="38">
        <f t="shared" si="250"/>
        <v>0.18915944110885533</v>
      </c>
      <c r="W1758" s="54">
        <v>2.3422468799999998</v>
      </c>
      <c r="X1758" s="71" t="str">
        <f t="shared" si="251"/>
        <v>Q1 2025</v>
      </c>
      <c r="Y1758" s="21">
        <f t="shared" si="243"/>
        <v>3840</v>
      </c>
      <c r="Z1758" s="21">
        <f t="shared" si="244"/>
        <v>2160</v>
      </c>
      <c r="AA1758" s="57">
        <f t="shared" si="245"/>
        <v>833921.94658753707</v>
      </c>
      <c r="AB1758" s="59">
        <f t="shared" si="246"/>
        <v>1.7777777777777777</v>
      </c>
      <c r="AC1758" s="61">
        <f t="shared" si="247"/>
        <v>1397</v>
      </c>
    </row>
    <row r="1759" spans="4:29">
      <c r="D1759" s="12">
        <v>1753</v>
      </c>
      <c r="E1759" s="36" t="s">
        <v>68</v>
      </c>
      <c r="F1759" s="16" t="s">
        <v>12</v>
      </c>
      <c r="G1759" s="14" t="s">
        <v>30</v>
      </c>
      <c r="H1759" s="13" t="s">
        <v>6</v>
      </c>
      <c r="I1759" s="13" t="s">
        <v>76</v>
      </c>
      <c r="J1759" s="13"/>
      <c r="K1759" s="13" t="s">
        <v>123</v>
      </c>
      <c r="L1759" s="14">
        <v>65</v>
      </c>
      <c r="M1759" s="14" t="s">
        <v>15</v>
      </c>
      <c r="N1759" s="31">
        <v>1000000</v>
      </c>
      <c r="O1759" s="14" t="s">
        <v>1</v>
      </c>
      <c r="P1759" s="14" t="s">
        <v>35</v>
      </c>
      <c r="Q1759" s="31">
        <v>9504</v>
      </c>
      <c r="R1759" s="31">
        <v>792</v>
      </c>
      <c r="S1759" s="30">
        <v>0.15540889199999999</v>
      </c>
      <c r="T1759" s="66">
        <f t="shared" si="248"/>
        <v>10.10157798</v>
      </c>
      <c r="U1759" s="66">
        <f t="shared" si="249"/>
        <v>0.18101001395857225</v>
      </c>
      <c r="V1759" s="38">
        <f t="shared" si="250"/>
        <v>0.36400599241125692</v>
      </c>
      <c r="W1759" s="54">
        <v>2.3422468799999998</v>
      </c>
      <c r="X1759" s="71" t="str">
        <f t="shared" si="251"/>
        <v>Q1 2025</v>
      </c>
      <c r="Y1759" s="21">
        <f t="shared" si="243"/>
        <v>3840</v>
      </c>
      <c r="Z1759" s="21">
        <f t="shared" si="244"/>
        <v>2160</v>
      </c>
      <c r="AA1759" s="57">
        <f t="shared" si="245"/>
        <v>1164733.9584569733</v>
      </c>
      <c r="AB1759" s="59">
        <f t="shared" si="246"/>
        <v>1.7777777777777777</v>
      </c>
      <c r="AC1759" s="61">
        <f t="shared" si="247"/>
        <v>1651</v>
      </c>
    </row>
    <row r="1760" spans="4:29">
      <c r="D1760" s="12">
        <v>1754</v>
      </c>
      <c r="E1760" s="36" t="s">
        <v>68</v>
      </c>
      <c r="F1760" s="16" t="s">
        <v>12</v>
      </c>
      <c r="G1760" s="14" t="s">
        <v>30</v>
      </c>
      <c r="H1760" s="13" t="s">
        <v>6</v>
      </c>
      <c r="I1760" s="13" t="s">
        <v>76</v>
      </c>
      <c r="J1760" s="13"/>
      <c r="K1760" s="13" t="s">
        <v>123</v>
      </c>
      <c r="L1760" s="14">
        <v>75</v>
      </c>
      <c r="M1760" s="14" t="s">
        <v>15</v>
      </c>
      <c r="N1760" s="31">
        <v>1000000</v>
      </c>
      <c r="O1760" s="14" t="s">
        <v>2</v>
      </c>
      <c r="P1760" s="14" t="s">
        <v>35</v>
      </c>
      <c r="Q1760" s="31">
        <v>13685.759999999997</v>
      </c>
      <c r="R1760" s="31">
        <v>1140.4799999999998</v>
      </c>
      <c r="S1760" s="30">
        <v>0.32485471500000002</v>
      </c>
      <c r="T1760" s="66">
        <f t="shared" si="248"/>
        <v>24.364103625000002</v>
      </c>
      <c r="U1760" s="66">
        <f t="shared" si="249"/>
        <v>0.50374613359885467</v>
      </c>
      <c r="V1760" s="38">
        <f t="shared" si="250"/>
        <v>0.76088994266203913</v>
      </c>
      <c r="W1760" s="54">
        <v>2.3422468799999998</v>
      </c>
      <c r="X1760" s="71" t="str">
        <f t="shared" si="251"/>
        <v>Q1 2025</v>
      </c>
      <c r="Y1760" s="21">
        <f t="shared" si="243"/>
        <v>3840</v>
      </c>
      <c r="Z1760" s="21">
        <f t="shared" si="244"/>
        <v>2160</v>
      </c>
      <c r="AA1760" s="57">
        <f t="shared" si="245"/>
        <v>1550681.3056379822</v>
      </c>
      <c r="AB1760" s="59">
        <f t="shared" si="246"/>
        <v>1.7777777777777777</v>
      </c>
      <c r="AC1760" s="61">
        <f t="shared" si="247"/>
        <v>1905</v>
      </c>
    </row>
    <row r="1761" spans="4:29">
      <c r="D1761" s="12">
        <v>1755</v>
      </c>
      <c r="E1761" s="36" t="s">
        <v>68</v>
      </c>
      <c r="F1761" s="16" t="s">
        <v>12</v>
      </c>
      <c r="G1761" s="14" t="s">
        <v>30</v>
      </c>
      <c r="H1761" s="13" t="s">
        <v>6</v>
      </c>
      <c r="I1761" s="13" t="s">
        <v>76</v>
      </c>
      <c r="J1761" s="13"/>
      <c r="K1761" s="13" t="s">
        <v>123</v>
      </c>
      <c r="L1761" s="14">
        <v>85</v>
      </c>
      <c r="M1761" s="14" t="s">
        <v>15</v>
      </c>
      <c r="N1761" s="31">
        <v>1000000</v>
      </c>
      <c r="O1761" s="14" t="s">
        <v>2</v>
      </c>
      <c r="P1761" s="14" t="s">
        <v>35</v>
      </c>
      <c r="Q1761" s="31">
        <v>17578.598399999999</v>
      </c>
      <c r="R1761" s="31">
        <v>1464.8832</v>
      </c>
      <c r="S1761" s="30">
        <v>0.46361981600000002</v>
      </c>
      <c r="T1761" s="66">
        <f t="shared" si="248"/>
        <v>39.407684360000005</v>
      </c>
      <c r="U1761" s="66">
        <f t="shared" si="249"/>
        <v>0.92342125369251815</v>
      </c>
      <c r="V1761" s="38">
        <f t="shared" si="250"/>
        <v>1.0859120675321741</v>
      </c>
      <c r="W1761" s="54">
        <v>2.3422468799999998</v>
      </c>
      <c r="X1761" s="71" t="str">
        <f t="shared" si="251"/>
        <v>Q1 2025</v>
      </c>
      <c r="Y1761" s="21">
        <f t="shared" ref="Y1761:Y1824" si="252">1*LEFT(M1761, FIND("x", M1761)-2)</f>
        <v>3840</v>
      </c>
      <c r="Z1761" s="21">
        <f t="shared" ref="Z1761:Z1824" si="253">1*RIGHT(M1761, LEN(M1761)-FIND("x", M1761)-1)</f>
        <v>2160</v>
      </c>
      <c r="AA1761" s="57">
        <f t="shared" ref="AA1761:AA1824" si="254">AC1761^2*AB1761/(1+AB1761^2)</f>
        <v>1991763.9881305636</v>
      </c>
      <c r="AB1761" s="59">
        <f t="shared" ref="AB1761:AB1824" si="255">Y1761/Z1761</f>
        <v>1.7777777777777777</v>
      </c>
      <c r="AC1761" s="61">
        <f t="shared" ref="AC1761:AC1824" si="256">L1761*25.4</f>
        <v>2159</v>
      </c>
    </row>
    <row r="1762" spans="4:29">
      <c r="D1762" s="12">
        <v>1756</v>
      </c>
      <c r="E1762" s="36" t="s">
        <v>68</v>
      </c>
      <c r="F1762" s="16" t="s">
        <v>12</v>
      </c>
      <c r="G1762" s="14" t="s">
        <v>30</v>
      </c>
      <c r="H1762" s="13" t="s">
        <v>6</v>
      </c>
      <c r="I1762" s="13" t="s">
        <v>76</v>
      </c>
      <c r="J1762" s="13"/>
      <c r="K1762" s="13" t="s">
        <v>123</v>
      </c>
      <c r="L1762" s="14">
        <v>100</v>
      </c>
      <c r="M1762" s="14" t="s">
        <v>15</v>
      </c>
      <c r="N1762" s="31">
        <v>1000000</v>
      </c>
      <c r="O1762" s="14" t="s">
        <v>2</v>
      </c>
      <c r="P1762" s="14" t="s">
        <v>35</v>
      </c>
      <c r="Q1762" s="31">
        <v>20000</v>
      </c>
      <c r="R1762" s="31">
        <v>2000</v>
      </c>
      <c r="S1762" s="30">
        <v>0.116046066</v>
      </c>
      <c r="T1762" s="66">
        <f t="shared" si="248"/>
        <v>11.6046066</v>
      </c>
      <c r="U1762" s="66">
        <f t="shared" si="249"/>
        <v>0.31991193802494478</v>
      </c>
      <c r="V1762" s="38">
        <f t="shared" si="250"/>
        <v>0.27180853602477406</v>
      </c>
      <c r="W1762" s="54">
        <v>2.3422468799999998</v>
      </c>
      <c r="X1762" s="71" t="str">
        <f t="shared" si="251"/>
        <v>Q1 2025</v>
      </c>
      <c r="Y1762" s="21">
        <f t="shared" si="252"/>
        <v>3840</v>
      </c>
      <c r="Z1762" s="21">
        <f t="shared" si="253"/>
        <v>2160</v>
      </c>
      <c r="AA1762" s="57">
        <f t="shared" si="254"/>
        <v>2756766.765578635</v>
      </c>
      <c r="AB1762" s="59">
        <f t="shared" si="255"/>
        <v>1.7777777777777777</v>
      </c>
      <c r="AC1762" s="61">
        <f t="shared" si="256"/>
        <v>2540</v>
      </c>
    </row>
    <row r="1763" spans="4:29">
      <c r="D1763" s="12">
        <v>1757</v>
      </c>
      <c r="E1763" s="36" t="s">
        <v>68</v>
      </c>
      <c r="F1763" s="16" t="s">
        <v>12</v>
      </c>
      <c r="G1763" s="14" t="s">
        <v>39</v>
      </c>
      <c r="H1763" s="13" t="s">
        <v>90</v>
      </c>
      <c r="I1763" s="13" t="s">
        <v>45</v>
      </c>
      <c r="J1763" s="13" t="s">
        <v>101</v>
      </c>
      <c r="K1763" s="13" t="s">
        <v>43</v>
      </c>
      <c r="L1763" s="14">
        <v>16</v>
      </c>
      <c r="M1763" s="14" t="s">
        <v>66</v>
      </c>
      <c r="N1763" s="31">
        <v>1000000</v>
      </c>
      <c r="O1763" s="14" t="s">
        <v>2</v>
      </c>
      <c r="P1763" s="14" t="s">
        <v>47</v>
      </c>
      <c r="Q1763" s="31">
        <v>4000</v>
      </c>
      <c r="R1763" s="31">
        <v>1152</v>
      </c>
      <c r="S1763" s="30">
        <v>0.184618741</v>
      </c>
      <c r="T1763" s="66">
        <f t="shared" si="248"/>
        <v>2.953899856</v>
      </c>
      <c r="U1763" s="66">
        <f t="shared" si="249"/>
        <v>1.3704183594405105E-2</v>
      </c>
      <c r="V1763" s="38">
        <f t="shared" si="250"/>
        <v>0.43242267009677804</v>
      </c>
      <c r="W1763" s="54">
        <v>2.3422468799999998</v>
      </c>
      <c r="X1763" s="71" t="str">
        <f t="shared" si="251"/>
        <v>Q2 2025</v>
      </c>
      <c r="Y1763" s="21">
        <f t="shared" si="252"/>
        <v>2560</v>
      </c>
      <c r="Z1763" s="21">
        <f t="shared" si="253"/>
        <v>1600</v>
      </c>
      <c r="AA1763" s="57">
        <f t="shared" si="254"/>
        <v>74229.644943820225</v>
      </c>
      <c r="AB1763" s="59">
        <f t="shared" si="255"/>
        <v>1.6</v>
      </c>
      <c r="AC1763" s="61">
        <f t="shared" si="256"/>
        <v>406.4</v>
      </c>
    </row>
    <row r="1764" spans="4:29">
      <c r="D1764" s="12">
        <v>1758</v>
      </c>
      <c r="E1764" s="36" t="s">
        <v>68</v>
      </c>
      <c r="F1764" s="16" t="s">
        <v>12</v>
      </c>
      <c r="G1764" s="14" t="s">
        <v>39</v>
      </c>
      <c r="H1764" s="13" t="s">
        <v>90</v>
      </c>
      <c r="I1764" s="13" t="s">
        <v>45</v>
      </c>
      <c r="J1764" s="13" t="s">
        <v>46</v>
      </c>
      <c r="K1764" s="13" t="s">
        <v>43</v>
      </c>
      <c r="L1764" s="14">
        <v>17.3</v>
      </c>
      <c r="M1764" s="14" t="s">
        <v>15</v>
      </c>
      <c r="N1764" s="31">
        <v>1000000</v>
      </c>
      <c r="O1764" s="14" t="s">
        <v>2</v>
      </c>
      <c r="P1764" s="14" t="s">
        <v>47</v>
      </c>
      <c r="Q1764" s="31">
        <v>10000</v>
      </c>
      <c r="R1764" s="31">
        <v>240</v>
      </c>
      <c r="S1764" s="30">
        <v>6.5935265000000007E-2</v>
      </c>
      <c r="T1764" s="66">
        <f t="shared" si="248"/>
        <v>1.1406800845000002</v>
      </c>
      <c r="U1764" s="66">
        <f t="shared" si="249"/>
        <v>5.4401388784951609E-3</v>
      </c>
      <c r="V1764" s="38">
        <f t="shared" si="250"/>
        <v>0.1544366687282232</v>
      </c>
      <c r="W1764" s="54">
        <v>2.3422468799999998</v>
      </c>
      <c r="X1764" s="71" t="str">
        <f t="shared" si="251"/>
        <v>Q2 2025</v>
      </c>
      <c r="Y1764" s="21">
        <f t="shared" si="252"/>
        <v>3840</v>
      </c>
      <c r="Z1764" s="21">
        <f t="shared" si="253"/>
        <v>2160</v>
      </c>
      <c r="AA1764" s="57">
        <f t="shared" si="254"/>
        <v>82507.272527002962</v>
      </c>
      <c r="AB1764" s="59">
        <f t="shared" si="255"/>
        <v>1.7777777777777777</v>
      </c>
      <c r="AC1764" s="61">
        <f t="shared" si="256"/>
        <v>439.42</v>
      </c>
    </row>
    <row r="1765" spans="4:29">
      <c r="D1765" s="12">
        <v>1759</v>
      </c>
      <c r="E1765" s="36" t="s">
        <v>68</v>
      </c>
      <c r="F1765" s="16" t="s">
        <v>12</v>
      </c>
      <c r="G1765" s="14" t="s">
        <v>39</v>
      </c>
      <c r="H1765" s="13" t="s">
        <v>90</v>
      </c>
      <c r="I1765" s="13" t="s">
        <v>45</v>
      </c>
      <c r="J1765" s="13" t="s">
        <v>168</v>
      </c>
      <c r="K1765" s="13" t="s">
        <v>43</v>
      </c>
      <c r="L1765" s="14">
        <v>17.3</v>
      </c>
      <c r="M1765" s="14" t="s">
        <v>15</v>
      </c>
      <c r="N1765" s="31">
        <v>1000000</v>
      </c>
      <c r="O1765" s="14" t="s">
        <v>2</v>
      </c>
      <c r="P1765" s="14" t="s">
        <v>47</v>
      </c>
      <c r="Q1765" s="31">
        <v>4032</v>
      </c>
      <c r="R1765" s="31">
        <v>1008</v>
      </c>
      <c r="S1765" s="30">
        <v>7.9755296000000003E-2</v>
      </c>
      <c r="T1765" s="66">
        <f t="shared" si="248"/>
        <v>1.3797666208000001</v>
      </c>
      <c r="U1765" s="66">
        <f t="shared" si="249"/>
        <v>6.5803919425437901E-3</v>
      </c>
      <c r="V1765" s="38">
        <f t="shared" si="250"/>
        <v>0.18680659321947649</v>
      </c>
      <c r="W1765" s="54">
        <v>2.3422468799999998</v>
      </c>
      <c r="X1765" s="71" t="str">
        <f t="shared" si="251"/>
        <v>Q2 2025</v>
      </c>
      <c r="Y1765" s="21">
        <f t="shared" si="252"/>
        <v>3840</v>
      </c>
      <c r="Z1765" s="21">
        <f t="shared" si="253"/>
        <v>2160</v>
      </c>
      <c r="AA1765" s="57">
        <f t="shared" si="254"/>
        <v>82507.272527002962</v>
      </c>
      <c r="AB1765" s="59">
        <f t="shared" si="255"/>
        <v>1.7777777777777777</v>
      </c>
      <c r="AC1765" s="61">
        <f t="shared" si="256"/>
        <v>439.42</v>
      </c>
    </row>
    <row r="1766" spans="4:29">
      <c r="D1766" s="12">
        <v>1760</v>
      </c>
      <c r="E1766" s="36" t="s">
        <v>68</v>
      </c>
      <c r="F1766" s="16" t="s">
        <v>12</v>
      </c>
      <c r="G1766" s="14" t="s">
        <v>39</v>
      </c>
      <c r="H1766" s="13" t="s">
        <v>90</v>
      </c>
      <c r="I1766" s="13" t="s">
        <v>45</v>
      </c>
      <c r="J1766" s="13" t="s">
        <v>206</v>
      </c>
      <c r="K1766" s="13"/>
      <c r="L1766" s="14">
        <v>18</v>
      </c>
      <c r="M1766" s="14" t="s">
        <v>186</v>
      </c>
      <c r="N1766" s="31">
        <v>1000000</v>
      </c>
      <c r="O1766" s="14" t="s">
        <v>2</v>
      </c>
      <c r="P1766" s="14" t="s">
        <v>47</v>
      </c>
      <c r="Q1766" s="31">
        <v>4000</v>
      </c>
      <c r="R1766" s="31">
        <v>1000</v>
      </c>
      <c r="S1766" s="30">
        <v>0.184618741</v>
      </c>
      <c r="T1766" s="66">
        <f t="shared" si="248"/>
        <v>3.323137338</v>
      </c>
      <c r="U1766" s="66">
        <f t="shared" si="249"/>
        <v>1.734435736166896E-2</v>
      </c>
      <c r="V1766" s="38">
        <f t="shared" si="250"/>
        <v>0.43242267009677804</v>
      </c>
      <c r="W1766" s="54">
        <v>2.3422468799999998</v>
      </c>
      <c r="X1766" s="71" t="str">
        <f t="shared" si="251"/>
        <v>Q2 2025</v>
      </c>
      <c r="Y1766" s="21">
        <f t="shared" si="252"/>
        <v>3840</v>
      </c>
      <c r="Z1766" s="21">
        <f t="shared" si="253"/>
        <v>2400</v>
      </c>
      <c r="AA1766" s="57">
        <f t="shared" si="254"/>
        <v>93946.894382022467</v>
      </c>
      <c r="AB1766" s="59">
        <f t="shared" si="255"/>
        <v>1.6</v>
      </c>
      <c r="AC1766" s="61">
        <f t="shared" si="256"/>
        <v>457.2</v>
      </c>
    </row>
    <row r="1767" spans="4:29">
      <c r="D1767" s="12">
        <v>1761</v>
      </c>
      <c r="E1767" s="36" t="s">
        <v>68</v>
      </c>
      <c r="F1767" s="16" t="s">
        <v>12</v>
      </c>
      <c r="G1767" s="14" t="s">
        <v>39</v>
      </c>
      <c r="H1767" s="13" t="s">
        <v>90</v>
      </c>
      <c r="I1767" s="13" t="s">
        <v>45</v>
      </c>
      <c r="J1767" s="13" t="s">
        <v>227</v>
      </c>
      <c r="K1767" s="13" t="s">
        <v>43</v>
      </c>
      <c r="L1767" s="14">
        <v>16</v>
      </c>
      <c r="M1767" s="14" t="s">
        <v>186</v>
      </c>
      <c r="N1767" s="31"/>
      <c r="O1767" s="14" t="s">
        <v>2</v>
      </c>
      <c r="P1767" s="14" t="s">
        <v>47</v>
      </c>
      <c r="Q1767" s="31">
        <v>4000</v>
      </c>
      <c r="R1767" s="31">
        <v>1000</v>
      </c>
      <c r="S1767" s="30">
        <v>7.9122317999999997E-2</v>
      </c>
      <c r="T1767" s="66">
        <f t="shared" si="248"/>
        <v>1.265957088</v>
      </c>
      <c r="U1767" s="66">
        <f t="shared" si="249"/>
        <v>5.8732215722720358E-3</v>
      </c>
      <c r="V1767" s="38">
        <f t="shared" si="250"/>
        <v>0.18532400247386782</v>
      </c>
      <c r="W1767" s="54">
        <v>2.3422468799999998</v>
      </c>
      <c r="X1767" s="71" t="str">
        <f t="shared" si="251"/>
        <v>Q2 2025</v>
      </c>
      <c r="Y1767" s="21">
        <f t="shared" si="252"/>
        <v>3840</v>
      </c>
      <c r="Z1767" s="21">
        <f t="shared" si="253"/>
        <v>2400</v>
      </c>
      <c r="AA1767" s="57">
        <f t="shared" si="254"/>
        <v>74229.644943820225</v>
      </c>
      <c r="AB1767" s="59">
        <f t="shared" si="255"/>
        <v>1.6</v>
      </c>
      <c r="AC1767" s="61">
        <f t="shared" si="256"/>
        <v>406.4</v>
      </c>
    </row>
    <row r="1768" spans="4:29">
      <c r="D1768" s="12">
        <v>1762</v>
      </c>
      <c r="E1768" s="36" t="s">
        <v>68</v>
      </c>
      <c r="F1768" s="16" t="s">
        <v>12</v>
      </c>
      <c r="G1768" s="14" t="s">
        <v>39</v>
      </c>
      <c r="H1768" s="13" t="s">
        <v>90</v>
      </c>
      <c r="I1768" s="13" t="s">
        <v>31</v>
      </c>
      <c r="J1768" s="13" t="s">
        <v>216</v>
      </c>
      <c r="K1768" s="13" t="s">
        <v>57</v>
      </c>
      <c r="L1768" s="14">
        <v>14.2</v>
      </c>
      <c r="M1768" s="14" t="s">
        <v>63</v>
      </c>
      <c r="N1768" s="31">
        <v>1000000</v>
      </c>
      <c r="O1768" s="14" t="s">
        <v>2</v>
      </c>
      <c r="P1768" s="14" t="s">
        <v>47</v>
      </c>
      <c r="Q1768" s="31">
        <v>10384</v>
      </c>
      <c r="R1768" s="31">
        <v>2596</v>
      </c>
      <c r="S1768" s="30">
        <v>13.008763996000001</v>
      </c>
      <c r="T1768" s="66">
        <f t="shared" si="248"/>
        <v>184.72444874320001</v>
      </c>
      <c r="U1768" s="66">
        <f t="shared" si="249"/>
        <v>0.77303212245782904</v>
      </c>
      <c r="V1768" s="38">
        <f t="shared" si="250"/>
        <v>30.469736882287332</v>
      </c>
      <c r="W1768" s="54">
        <v>2.3422468799999998</v>
      </c>
      <c r="X1768" s="71" t="str">
        <f t="shared" si="251"/>
        <v>Q2 2025</v>
      </c>
      <c r="Y1768" s="21">
        <f t="shared" si="252"/>
        <v>3024</v>
      </c>
      <c r="Z1768" s="21">
        <f t="shared" si="253"/>
        <v>1964</v>
      </c>
      <c r="AA1768" s="57">
        <f t="shared" si="254"/>
        <v>59423.948554645533</v>
      </c>
      <c r="AB1768" s="59">
        <f t="shared" si="255"/>
        <v>1.539714867617108</v>
      </c>
      <c r="AC1768" s="61">
        <f t="shared" si="256"/>
        <v>360.67999999999995</v>
      </c>
    </row>
    <row r="1769" spans="4:29">
      <c r="D1769" s="12">
        <v>1763</v>
      </c>
      <c r="E1769" s="36" t="s">
        <v>68</v>
      </c>
      <c r="F1769" s="16" t="s">
        <v>12</v>
      </c>
      <c r="G1769" s="14" t="s">
        <v>39</v>
      </c>
      <c r="H1769" s="13" t="s">
        <v>90</v>
      </c>
      <c r="I1769" s="13" t="s">
        <v>31</v>
      </c>
      <c r="J1769" s="13" t="s">
        <v>62</v>
      </c>
      <c r="K1769" s="13" t="s">
        <v>57</v>
      </c>
      <c r="L1769" s="14">
        <v>16.2</v>
      </c>
      <c r="M1769" s="14" t="s">
        <v>64</v>
      </c>
      <c r="N1769" s="31">
        <v>1000000</v>
      </c>
      <c r="O1769" s="14" t="s">
        <v>2</v>
      </c>
      <c r="P1769" s="14" t="s">
        <v>47</v>
      </c>
      <c r="Q1769" s="31">
        <v>10384</v>
      </c>
      <c r="R1769" s="31">
        <v>2596</v>
      </c>
      <c r="S1769" s="30">
        <v>7.5313896820000004</v>
      </c>
      <c r="T1769" s="66">
        <f t="shared" si="248"/>
        <v>122.0085128484</v>
      </c>
      <c r="U1769" s="66">
        <f t="shared" si="249"/>
        <v>0.58136941660393526</v>
      </c>
      <c r="V1769" s="38">
        <f t="shared" si="250"/>
        <v>17.64037398472869</v>
      </c>
      <c r="W1769" s="54">
        <v>2.3422468799999998</v>
      </c>
      <c r="X1769" s="71" t="str">
        <f t="shared" si="251"/>
        <v>Q2 2025</v>
      </c>
      <c r="Y1769" s="21">
        <f t="shared" si="252"/>
        <v>3456</v>
      </c>
      <c r="Z1769" s="21">
        <f t="shared" si="253"/>
        <v>2234</v>
      </c>
      <c r="AA1769" s="57">
        <f t="shared" si="254"/>
        <v>77192.847688309979</v>
      </c>
      <c r="AB1769" s="59">
        <f t="shared" si="255"/>
        <v>1.5470008952551477</v>
      </c>
      <c r="AC1769" s="61">
        <f t="shared" si="256"/>
        <v>411.47999999999996</v>
      </c>
    </row>
    <row r="1770" spans="4:29">
      <c r="D1770" s="12">
        <v>1764</v>
      </c>
      <c r="E1770" s="36" t="s">
        <v>68</v>
      </c>
      <c r="F1770" s="16" t="s">
        <v>12</v>
      </c>
      <c r="G1770" s="14" t="s">
        <v>39</v>
      </c>
      <c r="H1770" s="13" t="s">
        <v>90</v>
      </c>
      <c r="I1770" s="13" t="s">
        <v>102</v>
      </c>
      <c r="J1770" s="13" t="s">
        <v>103</v>
      </c>
      <c r="K1770" s="13" t="s">
        <v>43</v>
      </c>
      <c r="L1770" s="14">
        <v>16</v>
      </c>
      <c r="M1770" s="14" t="s">
        <v>66</v>
      </c>
      <c r="N1770" s="31">
        <v>1000000</v>
      </c>
      <c r="O1770" s="14" t="s">
        <v>2</v>
      </c>
      <c r="P1770" s="14" t="s">
        <v>47</v>
      </c>
      <c r="Q1770" s="31">
        <v>4000</v>
      </c>
      <c r="R1770" s="31">
        <v>1152</v>
      </c>
      <c r="S1770" s="30">
        <v>0.10549642400000001</v>
      </c>
      <c r="T1770" s="66">
        <f t="shared" si="248"/>
        <v>1.6879427840000001</v>
      </c>
      <c r="U1770" s="66">
        <f t="shared" si="249"/>
        <v>7.830962096362715E-3</v>
      </c>
      <c r="V1770" s="38">
        <f t="shared" si="250"/>
        <v>0.24709866996515711</v>
      </c>
      <c r="W1770" s="54">
        <v>2.3422468799999998</v>
      </c>
      <c r="X1770" s="71" t="str">
        <f t="shared" si="251"/>
        <v>Q2 2025</v>
      </c>
      <c r="Y1770" s="21">
        <f t="shared" si="252"/>
        <v>2560</v>
      </c>
      <c r="Z1770" s="21">
        <f t="shared" si="253"/>
        <v>1600</v>
      </c>
      <c r="AA1770" s="57">
        <f t="shared" si="254"/>
        <v>74229.644943820225</v>
      </c>
      <c r="AB1770" s="59">
        <f t="shared" si="255"/>
        <v>1.6</v>
      </c>
      <c r="AC1770" s="61">
        <f t="shared" si="256"/>
        <v>406.4</v>
      </c>
    </row>
    <row r="1771" spans="4:29">
      <c r="D1771" s="12">
        <v>1765</v>
      </c>
      <c r="E1771" s="36" t="s">
        <v>68</v>
      </c>
      <c r="F1771" s="16" t="s">
        <v>12</v>
      </c>
      <c r="G1771" s="14" t="s">
        <v>39</v>
      </c>
      <c r="H1771" s="13" t="s">
        <v>90</v>
      </c>
      <c r="I1771" s="13" t="s">
        <v>102</v>
      </c>
      <c r="J1771" s="13" t="s">
        <v>104</v>
      </c>
      <c r="K1771" s="13" t="s">
        <v>43</v>
      </c>
      <c r="L1771" s="14">
        <v>17.3</v>
      </c>
      <c r="M1771" s="14" t="s">
        <v>15</v>
      </c>
      <c r="N1771" s="31">
        <v>1000000</v>
      </c>
      <c r="O1771" s="14" t="s">
        <v>2</v>
      </c>
      <c r="P1771" s="14" t="s">
        <v>47</v>
      </c>
      <c r="Q1771" s="31">
        <v>4000</v>
      </c>
      <c r="R1771" s="31">
        <v>1152</v>
      </c>
      <c r="S1771" s="30">
        <v>0.13187053000000001</v>
      </c>
      <c r="T1771" s="66">
        <f t="shared" si="248"/>
        <v>2.2813601690000005</v>
      </c>
      <c r="U1771" s="66">
        <f t="shared" si="249"/>
        <v>1.0880277756990322E-2</v>
      </c>
      <c r="V1771" s="38">
        <f t="shared" si="250"/>
        <v>0.30887333745644641</v>
      </c>
      <c r="W1771" s="54">
        <v>2.3422468799999998</v>
      </c>
      <c r="X1771" s="71" t="str">
        <f t="shared" si="251"/>
        <v>Q2 2025</v>
      </c>
      <c r="Y1771" s="21">
        <f t="shared" si="252"/>
        <v>3840</v>
      </c>
      <c r="Z1771" s="21">
        <f t="shared" si="253"/>
        <v>2160</v>
      </c>
      <c r="AA1771" s="57">
        <f t="shared" si="254"/>
        <v>82507.272527002962</v>
      </c>
      <c r="AB1771" s="59">
        <f t="shared" si="255"/>
        <v>1.7777777777777777</v>
      </c>
      <c r="AC1771" s="61">
        <f t="shared" si="256"/>
        <v>439.42</v>
      </c>
    </row>
    <row r="1772" spans="4:29">
      <c r="D1772" s="12">
        <v>1766</v>
      </c>
      <c r="E1772" s="36" t="s">
        <v>68</v>
      </c>
      <c r="F1772" s="16" t="s">
        <v>12</v>
      </c>
      <c r="G1772" s="14" t="s">
        <v>39</v>
      </c>
      <c r="H1772" s="13" t="s">
        <v>90</v>
      </c>
      <c r="I1772" s="13" t="s">
        <v>54</v>
      </c>
      <c r="J1772" s="13" t="s">
        <v>92</v>
      </c>
      <c r="K1772" s="13" t="s">
        <v>43</v>
      </c>
      <c r="L1772" s="14">
        <v>17.3</v>
      </c>
      <c r="M1772" s="14" t="s">
        <v>15</v>
      </c>
      <c r="N1772" s="31">
        <v>1000000</v>
      </c>
      <c r="O1772" s="14" t="s">
        <v>2</v>
      </c>
      <c r="P1772" s="14" t="s">
        <v>47</v>
      </c>
      <c r="Q1772" s="31">
        <v>4000</v>
      </c>
      <c r="R1772" s="31">
        <v>1152</v>
      </c>
      <c r="S1772" s="30">
        <v>0.13187053000000001</v>
      </c>
      <c r="T1772" s="66">
        <f t="shared" si="248"/>
        <v>2.2813601690000005</v>
      </c>
      <c r="U1772" s="66">
        <f t="shared" si="249"/>
        <v>1.0880277756990322E-2</v>
      </c>
      <c r="V1772" s="38">
        <f t="shared" si="250"/>
        <v>0.30887333745644641</v>
      </c>
      <c r="W1772" s="54">
        <v>2.3422468799999998</v>
      </c>
      <c r="X1772" s="71" t="str">
        <f t="shared" si="251"/>
        <v>Q2 2025</v>
      </c>
      <c r="Y1772" s="21">
        <f t="shared" si="252"/>
        <v>3840</v>
      </c>
      <c r="Z1772" s="21">
        <f t="shared" si="253"/>
        <v>2160</v>
      </c>
      <c r="AA1772" s="57">
        <f t="shared" si="254"/>
        <v>82507.272527002962</v>
      </c>
      <c r="AB1772" s="59">
        <f t="shared" si="255"/>
        <v>1.7777777777777777</v>
      </c>
      <c r="AC1772" s="61">
        <f t="shared" si="256"/>
        <v>439.42</v>
      </c>
    </row>
    <row r="1773" spans="4:29">
      <c r="D1773" s="12">
        <v>1767</v>
      </c>
      <c r="E1773" s="36" t="s">
        <v>68</v>
      </c>
      <c r="F1773" s="16" t="s">
        <v>12</v>
      </c>
      <c r="G1773" s="14" t="s">
        <v>39</v>
      </c>
      <c r="H1773" s="13" t="s">
        <v>90</v>
      </c>
      <c r="I1773" s="13" t="s">
        <v>54</v>
      </c>
      <c r="J1773" s="13" t="s">
        <v>92</v>
      </c>
      <c r="K1773" s="13" t="s">
        <v>43</v>
      </c>
      <c r="L1773" s="14">
        <v>16</v>
      </c>
      <c r="M1773" s="14" t="s">
        <v>66</v>
      </c>
      <c r="N1773" s="31">
        <v>1000000</v>
      </c>
      <c r="O1773" s="14" t="s">
        <v>2</v>
      </c>
      <c r="P1773" s="14" t="s">
        <v>47</v>
      </c>
      <c r="Q1773" s="31">
        <v>4000</v>
      </c>
      <c r="R1773" s="31">
        <v>1152</v>
      </c>
      <c r="S1773" s="30">
        <v>0.23736695299999999</v>
      </c>
      <c r="T1773" s="66">
        <f t="shared" si="248"/>
        <v>3.7978712479999999</v>
      </c>
      <c r="U1773" s="66">
        <f t="shared" si="249"/>
        <v>1.7619664642586463E-2</v>
      </c>
      <c r="V1773" s="38">
        <f t="shared" si="250"/>
        <v>0.55597200507935662</v>
      </c>
      <c r="W1773" s="54">
        <v>2.3422468799999998</v>
      </c>
      <c r="X1773" s="71" t="str">
        <f t="shared" si="251"/>
        <v>Q2 2025</v>
      </c>
      <c r="Y1773" s="21">
        <f t="shared" si="252"/>
        <v>2560</v>
      </c>
      <c r="Z1773" s="21">
        <f t="shared" si="253"/>
        <v>1600</v>
      </c>
      <c r="AA1773" s="57">
        <f t="shared" si="254"/>
        <v>74229.644943820225</v>
      </c>
      <c r="AB1773" s="59">
        <f t="shared" si="255"/>
        <v>1.6</v>
      </c>
      <c r="AC1773" s="61">
        <f t="shared" si="256"/>
        <v>406.4</v>
      </c>
    </row>
    <row r="1774" spans="4:29">
      <c r="D1774" s="12">
        <v>1768</v>
      </c>
      <c r="E1774" s="36" t="s">
        <v>68</v>
      </c>
      <c r="F1774" s="16" t="s">
        <v>12</v>
      </c>
      <c r="G1774" s="14" t="s">
        <v>39</v>
      </c>
      <c r="H1774" s="13" t="s">
        <v>90</v>
      </c>
      <c r="I1774" s="13" t="s">
        <v>54</v>
      </c>
      <c r="J1774" s="13" t="s">
        <v>92</v>
      </c>
      <c r="K1774" s="13" t="s">
        <v>43</v>
      </c>
      <c r="L1774" s="14">
        <v>18</v>
      </c>
      <c r="M1774" s="14" t="s">
        <v>66</v>
      </c>
      <c r="N1774" s="31">
        <v>1000000</v>
      </c>
      <c r="O1774" s="14" t="s">
        <v>2</v>
      </c>
      <c r="P1774" s="14" t="s">
        <v>47</v>
      </c>
      <c r="Q1774" s="31">
        <v>4000</v>
      </c>
      <c r="R1774" s="31">
        <v>1152</v>
      </c>
      <c r="S1774" s="30">
        <v>0.15824463499999999</v>
      </c>
      <c r="T1774" s="66">
        <f t="shared" si="248"/>
        <v>2.8484034299999998</v>
      </c>
      <c r="U1774" s="66">
        <f t="shared" si="249"/>
        <v>1.4866592010866696E-2</v>
      </c>
      <c r="V1774" s="38">
        <f t="shared" si="250"/>
        <v>0.37064800260548875</v>
      </c>
      <c r="W1774" s="54">
        <v>2.3422468799999998</v>
      </c>
      <c r="X1774" s="71" t="str">
        <f t="shared" si="251"/>
        <v>Q2 2025</v>
      </c>
      <c r="Y1774" s="21">
        <f t="shared" si="252"/>
        <v>2560</v>
      </c>
      <c r="Z1774" s="21">
        <f t="shared" si="253"/>
        <v>1600</v>
      </c>
      <c r="AA1774" s="57">
        <f t="shared" si="254"/>
        <v>93946.894382022467</v>
      </c>
      <c r="AB1774" s="59">
        <f t="shared" si="255"/>
        <v>1.6</v>
      </c>
      <c r="AC1774" s="61">
        <f t="shared" si="256"/>
        <v>457.2</v>
      </c>
    </row>
    <row r="1775" spans="4:29">
      <c r="D1775" s="12">
        <v>1769</v>
      </c>
      <c r="E1775" s="36" t="s">
        <v>68</v>
      </c>
      <c r="F1775" s="16" t="s">
        <v>12</v>
      </c>
      <c r="G1775" s="14" t="s">
        <v>39</v>
      </c>
      <c r="H1775" s="13" t="s">
        <v>90</v>
      </c>
      <c r="I1775" s="13" t="s">
        <v>54</v>
      </c>
      <c r="J1775" s="13" t="s">
        <v>169</v>
      </c>
      <c r="K1775" s="13" t="s">
        <v>43</v>
      </c>
      <c r="L1775" s="14">
        <v>17</v>
      </c>
      <c r="M1775" s="14" t="s">
        <v>66</v>
      </c>
      <c r="N1775" s="31">
        <v>1000000</v>
      </c>
      <c r="O1775" s="14" t="s">
        <v>2</v>
      </c>
      <c r="P1775" s="14" t="s">
        <v>47</v>
      </c>
      <c r="Q1775" s="31">
        <v>4000</v>
      </c>
      <c r="R1775" s="31">
        <v>1152</v>
      </c>
      <c r="S1775" s="30">
        <v>0.15824463499999999</v>
      </c>
      <c r="T1775" s="66">
        <f t="shared" si="248"/>
        <v>2.6901587949999999</v>
      </c>
      <c r="U1775" s="66">
        <f t="shared" si="249"/>
        <v>1.3260632997347142E-2</v>
      </c>
      <c r="V1775" s="38">
        <f t="shared" si="250"/>
        <v>0.37064800260548875</v>
      </c>
      <c r="W1775" s="54">
        <v>2.3422468799999998</v>
      </c>
      <c r="X1775" s="71" t="str">
        <f t="shared" si="251"/>
        <v>Q2 2025</v>
      </c>
      <c r="Y1775" s="21">
        <f t="shared" si="252"/>
        <v>2560</v>
      </c>
      <c r="Z1775" s="21">
        <f t="shared" si="253"/>
        <v>1600</v>
      </c>
      <c r="AA1775" s="57">
        <f t="shared" si="254"/>
        <v>83798.310112359526</v>
      </c>
      <c r="AB1775" s="59">
        <f t="shared" si="255"/>
        <v>1.6</v>
      </c>
      <c r="AC1775" s="61">
        <f t="shared" si="256"/>
        <v>431.79999999999995</v>
      </c>
    </row>
    <row r="1776" spans="4:29">
      <c r="D1776" s="12">
        <v>1770</v>
      </c>
      <c r="E1776" s="36" t="s">
        <v>68</v>
      </c>
      <c r="F1776" s="16" t="s">
        <v>12</v>
      </c>
      <c r="G1776" s="14" t="s">
        <v>39</v>
      </c>
      <c r="H1776" s="13" t="s">
        <v>90</v>
      </c>
      <c r="I1776" s="13" t="s">
        <v>54</v>
      </c>
      <c r="J1776" s="13" t="s">
        <v>170</v>
      </c>
      <c r="K1776" s="13" t="s">
        <v>43</v>
      </c>
      <c r="L1776" s="14">
        <v>14</v>
      </c>
      <c r="M1776" s="14" t="s">
        <v>66</v>
      </c>
      <c r="N1776" s="31">
        <v>1000000</v>
      </c>
      <c r="O1776" s="14" t="s">
        <v>2</v>
      </c>
      <c r="P1776" s="14" t="s">
        <v>47</v>
      </c>
      <c r="Q1776" s="31">
        <v>4000</v>
      </c>
      <c r="R1776" s="31">
        <v>1152</v>
      </c>
      <c r="S1776" s="30">
        <v>0.15824463499999999</v>
      </c>
      <c r="T1776" s="66">
        <f t="shared" si="248"/>
        <v>2.21542489</v>
      </c>
      <c r="U1776" s="66">
        <f t="shared" si="249"/>
        <v>8.993370475709481E-3</v>
      </c>
      <c r="V1776" s="38">
        <f t="shared" si="250"/>
        <v>0.37064800260548875</v>
      </c>
      <c r="W1776" s="54">
        <v>2.3422468799999998</v>
      </c>
      <c r="X1776" s="71" t="str">
        <f t="shared" si="251"/>
        <v>Q2 2025</v>
      </c>
      <c r="Y1776" s="21">
        <f t="shared" si="252"/>
        <v>2560</v>
      </c>
      <c r="Z1776" s="21">
        <f t="shared" si="253"/>
        <v>1600</v>
      </c>
      <c r="AA1776" s="57">
        <f t="shared" si="254"/>
        <v>56832.071910112347</v>
      </c>
      <c r="AB1776" s="59">
        <f t="shared" si="255"/>
        <v>1.6</v>
      </c>
      <c r="AC1776" s="61">
        <f t="shared" si="256"/>
        <v>355.59999999999997</v>
      </c>
    </row>
    <row r="1777" spans="4:29">
      <c r="D1777" s="12">
        <v>1771</v>
      </c>
      <c r="E1777" s="36" t="s">
        <v>68</v>
      </c>
      <c r="F1777" s="16" t="s">
        <v>12</v>
      </c>
      <c r="G1777" s="14" t="s">
        <v>39</v>
      </c>
      <c r="H1777" s="13" t="s">
        <v>90</v>
      </c>
      <c r="I1777" s="13" t="s">
        <v>109</v>
      </c>
      <c r="J1777" s="13" t="s">
        <v>127</v>
      </c>
      <c r="K1777" s="13" t="s">
        <v>43</v>
      </c>
      <c r="L1777" s="14">
        <v>16.2</v>
      </c>
      <c r="M1777" s="14" t="s">
        <v>66</v>
      </c>
      <c r="N1777" s="31">
        <v>1000000</v>
      </c>
      <c r="O1777" s="14" t="s">
        <v>2</v>
      </c>
      <c r="P1777" s="14" t="s">
        <v>47</v>
      </c>
      <c r="Q1777" s="31">
        <v>4000</v>
      </c>
      <c r="R1777" s="31">
        <v>512</v>
      </c>
      <c r="S1777" s="30">
        <v>0.21099284700000001</v>
      </c>
      <c r="T1777" s="66">
        <f t="shared" si="248"/>
        <v>3.4180841214000002</v>
      </c>
      <c r="U1777" s="66">
        <f t="shared" si="249"/>
        <v>1.605591939710169E-2</v>
      </c>
      <c r="V1777" s="38">
        <f t="shared" si="250"/>
        <v>0.49419733758806733</v>
      </c>
      <c r="W1777" s="54">
        <v>2.3422468799999998</v>
      </c>
      <c r="X1777" s="71" t="str">
        <f t="shared" si="251"/>
        <v>Q2 2025</v>
      </c>
      <c r="Y1777" s="21">
        <f t="shared" si="252"/>
        <v>2560</v>
      </c>
      <c r="Z1777" s="21">
        <f t="shared" si="253"/>
        <v>1600</v>
      </c>
      <c r="AA1777" s="57">
        <f t="shared" si="254"/>
        <v>76096.984449438183</v>
      </c>
      <c r="AB1777" s="59">
        <f t="shared" si="255"/>
        <v>1.6</v>
      </c>
      <c r="AC1777" s="61">
        <f t="shared" si="256"/>
        <v>411.47999999999996</v>
      </c>
    </row>
    <row r="1778" spans="4:29">
      <c r="D1778" s="12">
        <v>1772</v>
      </c>
      <c r="E1778" s="36" t="s">
        <v>68</v>
      </c>
      <c r="F1778" s="16" t="s">
        <v>12</v>
      </c>
      <c r="G1778" s="14" t="s">
        <v>39</v>
      </c>
      <c r="H1778" s="13" t="s">
        <v>90</v>
      </c>
      <c r="I1778" s="13" t="s">
        <v>109</v>
      </c>
      <c r="J1778" s="13" t="s">
        <v>110</v>
      </c>
      <c r="K1778" s="13" t="s">
        <v>43</v>
      </c>
      <c r="L1778" s="14">
        <v>16.2</v>
      </c>
      <c r="M1778" s="14" t="s">
        <v>64</v>
      </c>
      <c r="N1778" s="31">
        <v>1000000</v>
      </c>
      <c r="O1778" s="14" t="s">
        <v>2</v>
      </c>
      <c r="P1778" s="14" t="s">
        <v>47</v>
      </c>
      <c r="Q1778" s="31">
        <v>4000</v>
      </c>
      <c r="R1778" s="31">
        <v>512</v>
      </c>
      <c r="S1778" s="30">
        <v>0.13187053000000001</v>
      </c>
      <c r="T1778" s="66">
        <f t="shared" si="248"/>
        <v>2.1363025860000002</v>
      </c>
      <c r="U1778" s="66">
        <f t="shared" si="249"/>
        <v>1.0179461736866713E-2</v>
      </c>
      <c r="V1778" s="38">
        <f t="shared" si="250"/>
        <v>0.30887333745644641</v>
      </c>
      <c r="W1778" s="54">
        <v>2.3422468799999998</v>
      </c>
      <c r="X1778" s="71" t="str">
        <f t="shared" si="251"/>
        <v>Q2 2025</v>
      </c>
      <c r="Y1778" s="21">
        <f t="shared" si="252"/>
        <v>3456</v>
      </c>
      <c r="Z1778" s="21">
        <f t="shared" si="253"/>
        <v>2234</v>
      </c>
      <c r="AA1778" s="57">
        <f t="shared" si="254"/>
        <v>77192.847688309979</v>
      </c>
      <c r="AB1778" s="59">
        <f t="shared" si="255"/>
        <v>1.5470008952551477</v>
      </c>
      <c r="AC1778" s="61">
        <f t="shared" si="256"/>
        <v>411.47999999999996</v>
      </c>
    </row>
    <row r="1779" spans="4:29">
      <c r="D1779" s="12">
        <v>1773</v>
      </c>
      <c r="E1779" s="36" t="s">
        <v>68</v>
      </c>
      <c r="F1779" s="16" t="s">
        <v>12</v>
      </c>
      <c r="G1779" s="14" t="s">
        <v>39</v>
      </c>
      <c r="H1779" s="13" t="s">
        <v>90</v>
      </c>
      <c r="I1779" s="13" t="s">
        <v>109</v>
      </c>
      <c r="J1779" s="13" t="s">
        <v>212</v>
      </c>
      <c r="K1779" s="13" t="s">
        <v>43</v>
      </c>
      <c r="L1779" s="14">
        <v>18</v>
      </c>
      <c r="M1779" s="14" t="s">
        <v>66</v>
      </c>
      <c r="N1779" s="31">
        <v>1000000</v>
      </c>
      <c r="O1779" s="14" t="s">
        <v>2</v>
      </c>
      <c r="P1779" s="14" t="s">
        <v>47</v>
      </c>
      <c r="Q1779" s="31">
        <v>9216</v>
      </c>
      <c r="R1779" s="31">
        <v>2304</v>
      </c>
      <c r="S1779" s="30">
        <v>0.30382969999999998</v>
      </c>
      <c r="T1779" s="66">
        <f t="shared" si="248"/>
        <v>5.4689345999999999</v>
      </c>
      <c r="U1779" s="66">
        <f t="shared" si="249"/>
        <v>2.8543856736021569E-2</v>
      </c>
      <c r="V1779" s="38">
        <f t="shared" si="250"/>
        <v>0.71164416687633592</v>
      </c>
      <c r="W1779" s="54">
        <v>2.3422468799999998</v>
      </c>
      <c r="X1779" s="71" t="str">
        <f t="shared" si="251"/>
        <v>Q2 2025</v>
      </c>
      <c r="Y1779" s="21">
        <f t="shared" si="252"/>
        <v>2560</v>
      </c>
      <c r="Z1779" s="21">
        <f t="shared" si="253"/>
        <v>1600</v>
      </c>
      <c r="AA1779" s="57">
        <f t="shared" si="254"/>
        <v>93946.894382022467</v>
      </c>
      <c r="AB1779" s="59">
        <f t="shared" si="255"/>
        <v>1.6</v>
      </c>
      <c r="AC1779" s="61">
        <f t="shared" si="256"/>
        <v>457.2</v>
      </c>
    </row>
    <row r="1780" spans="4:29">
      <c r="D1780" s="12">
        <v>1774</v>
      </c>
      <c r="E1780" s="36" t="s">
        <v>68</v>
      </c>
      <c r="F1780" s="16" t="s">
        <v>12</v>
      </c>
      <c r="G1780" s="14" t="s">
        <v>39</v>
      </c>
      <c r="H1780" s="13" t="s">
        <v>90</v>
      </c>
      <c r="I1780" s="13" t="s">
        <v>135</v>
      </c>
      <c r="J1780" s="13" t="s">
        <v>136</v>
      </c>
      <c r="K1780" s="13"/>
      <c r="L1780" s="14">
        <v>16.2</v>
      </c>
      <c r="M1780" s="14" t="s">
        <v>66</v>
      </c>
      <c r="N1780" s="31">
        <v>1000000</v>
      </c>
      <c r="O1780" s="14" t="s">
        <v>2</v>
      </c>
      <c r="P1780" s="14" t="s">
        <v>47</v>
      </c>
      <c r="Q1780" s="31">
        <v>4000</v>
      </c>
      <c r="R1780" s="31">
        <v>512</v>
      </c>
      <c r="S1780" s="30">
        <v>0.50110801199999999</v>
      </c>
      <c r="T1780" s="66">
        <f t="shared" si="248"/>
        <v>8.1179497943999994</v>
      </c>
      <c r="U1780" s="66">
        <f t="shared" si="249"/>
        <v>3.8132808596652884E-2</v>
      </c>
      <c r="V1780" s="38">
        <f t="shared" si="250"/>
        <v>1.1737186776500024</v>
      </c>
      <c r="W1780" s="54">
        <v>2.3422468799999998</v>
      </c>
      <c r="X1780" s="71" t="str">
        <f t="shared" si="251"/>
        <v>Q2 2025</v>
      </c>
      <c r="Y1780" s="21">
        <f t="shared" si="252"/>
        <v>2560</v>
      </c>
      <c r="Z1780" s="21">
        <f t="shared" si="253"/>
        <v>1600</v>
      </c>
      <c r="AA1780" s="57">
        <f t="shared" si="254"/>
        <v>76096.984449438183</v>
      </c>
      <c r="AB1780" s="59">
        <f t="shared" si="255"/>
        <v>1.6</v>
      </c>
      <c r="AC1780" s="61">
        <f t="shared" si="256"/>
        <v>411.47999999999996</v>
      </c>
    </row>
    <row r="1781" spans="4:29">
      <c r="D1781" s="12">
        <v>1775</v>
      </c>
      <c r="E1781" s="36" t="s">
        <v>68</v>
      </c>
      <c r="F1781" s="16" t="s">
        <v>12</v>
      </c>
      <c r="G1781" s="14" t="s">
        <v>39</v>
      </c>
      <c r="H1781" s="13" t="s">
        <v>90</v>
      </c>
      <c r="I1781" s="13" t="s">
        <v>135</v>
      </c>
      <c r="J1781" s="13" t="s">
        <v>171</v>
      </c>
      <c r="K1781" s="13" t="s">
        <v>98</v>
      </c>
      <c r="L1781" s="14">
        <v>16</v>
      </c>
      <c r="M1781" s="14" t="s">
        <v>172</v>
      </c>
      <c r="N1781" s="31">
        <v>1000000</v>
      </c>
      <c r="O1781" s="14" t="s">
        <v>2</v>
      </c>
      <c r="P1781" s="14" t="s">
        <v>47</v>
      </c>
      <c r="Q1781" s="31">
        <v>4000</v>
      </c>
      <c r="R1781" s="31">
        <v>1000</v>
      </c>
      <c r="S1781" s="30">
        <v>0.184618741</v>
      </c>
      <c r="T1781" s="66">
        <f t="shared" si="248"/>
        <v>2.953899856</v>
      </c>
      <c r="U1781" s="66">
        <f t="shared" si="249"/>
        <v>1.3704183594405105E-2</v>
      </c>
      <c r="V1781" s="38">
        <f t="shared" si="250"/>
        <v>0.43242267009677804</v>
      </c>
      <c r="W1781" s="54">
        <v>2.3422468799999998</v>
      </c>
      <c r="X1781" s="71" t="str">
        <f t="shared" si="251"/>
        <v>Q2 2025</v>
      </c>
      <c r="Y1781" s="21">
        <f t="shared" si="252"/>
        <v>3200</v>
      </c>
      <c r="Z1781" s="21">
        <f t="shared" si="253"/>
        <v>2000</v>
      </c>
      <c r="AA1781" s="57">
        <f t="shared" si="254"/>
        <v>74229.644943820225</v>
      </c>
      <c r="AB1781" s="59">
        <f t="shared" si="255"/>
        <v>1.6</v>
      </c>
      <c r="AC1781" s="61">
        <f t="shared" si="256"/>
        <v>406.4</v>
      </c>
    </row>
    <row r="1782" spans="4:29">
      <c r="D1782" s="12">
        <v>1776</v>
      </c>
      <c r="E1782" s="36" t="s">
        <v>68</v>
      </c>
      <c r="F1782" s="16" t="s">
        <v>12</v>
      </c>
      <c r="G1782" s="14" t="s">
        <v>39</v>
      </c>
      <c r="H1782" s="13" t="s">
        <v>90</v>
      </c>
      <c r="I1782" s="13" t="s">
        <v>135</v>
      </c>
      <c r="J1782" s="13" t="s">
        <v>171</v>
      </c>
      <c r="K1782" s="13" t="s">
        <v>98</v>
      </c>
      <c r="L1782" s="14">
        <v>14.5</v>
      </c>
      <c r="M1782" s="14" t="s">
        <v>173</v>
      </c>
      <c r="N1782" s="31">
        <v>1000000</v>
      </c>
      <c r="O1782" s="14" t="s">
        <v>2</v>
      </c>
      <c r="P1782" s="14" t="s">
        <v>47</v>
      </c>
      <c r="Q1782" s="31">
        <v>4000</v>
      </c>
      <c r="R1782" s="31">
        <v>1000</v>
      </c>
      <c r="S1782" s="30">
        <v>0.31648927100000002</v>
      </c>
      <c r="T1782" s="66">
        <f t="shared" si="248"/>
        <v>4.5890944295000002</v>
      </c>
      <c r="U1782" s="66">
        <f t="shared" si="249"/>
        <v>1.9294450494820304E-2</v>
      </c>
      <c r="V1782" s="38">
        <f t="shared" si="250"/>
        <v>0.74129600755322445</v>
      </c>
      <c r="W1782" s="54">
        <v>2.3422468799999998</v>
      </c>
      <c r="X1782" s="71" t="str">
        <f t="shared" si="251"/>
        <v>Q2 2025</v>
      </c>
      <c r="Y1782" s="21">
        <f t="shared" si="252"/>
        <v>3072</v>
      </c>
      <c r="Z1782" s="21">
        <f t="shared" si="253"/>
        <v>1920</v>
      </c>
      <c r="AA1782" s="57">
        <f t="shared" si="254"/>
        <v>60963.995505617953</v>
      </c>
      <c r="AB1782" s="59">
        <f t="shared" si="255"/>
        <v>1.6</v>
      </c>
      <c r="AC1782" s="61">
        <f t="shared" si="256"/>
        <v>368.29999999999995</v>
      </c>
    </row>
    <row r="1783" spans="4:29">
      <c r="D1783" s="12">
        <v>1777</v>
      </c>
      <c r="E1783" s="36" t="s">
        <v>68</v>
      </c>
      <c r="F1783" s="16" t="s">
        <v>12</v>
      </c>
      <c r="G1783" s="14" t="s">
        <v>39</v>
      </c>
      <c r="H1783" s="13" t="s">
        <v>90</v>
      </c>
      <c r="I1783" s="13" t="s">
        <v>135</v>
      </c>
      <c r="J1783" s="13" t="s">
        <v>207</v>
      </c>
      <c r="K1783" s="13" t="s">
        <v>98</v>
      </c>
      <c r="L1783" s="14">
        <v>16</v>
      </c>
      <c r="M1783" s="14" t="s">
        <v>172</v>
      </c>
      <c r="N1783" s="31">
        <v>1000000</v>
      </c>
      <c r="O1783" s="14" t="s">
        <v>2</v>
      </c>
      <c r="P1783" s="14" t="s">
        <v>47</v>
      </c>
      <c r="Q1783" s="31">
        <v>6144</v>
      </c>
      <c r="R1783" s="31">
        <v>1536</v>
      </c>
      <c r="S1783" s="30">
        <v>0.32408501299999998</v>
      </c>
      <c r="T1783" s="66">
        <f t="shared" si="248"/>
        <v>5.1853602079999996</v>
      </c>
      <c r="U1783" s="66">
        <f t="shared" si="249"/>
        <v>2.4056715446603361E-2</v>
      </c>
      <c r="V1783" s="38">
        <f t="shared" si="250"/>
        <v>0.75908711055400935</v>
      </c>
      <c r="W1783" s="54">
        <v>2.3422468799999998</v>
      </c>
      <c r="X1783" s="71" t="str">
        <f t="shared" si="251"/>
        <v>Q2 2025</v>
      </c>
      <c r="Y1783" s="21">
        <f t="shared" si="252"/>
        <v>3200</v>
      </c>
      <c r="Z1783" s="21">
        <f t="shared" si="253"/>
        <v>2000</v>
      </c>
      <c r="AA1783" s="57">
        <f t="shared" si="254"/>
        <v>74229.644943820225</v>
      </c>
      <c r="AB1783" s="59">
        <f t="shared" si="255"/>
        <v>1.6</v>
      </c>
      <c r="AC1783" s="61">
        <f t="shared" si="256"/>
        <v>406.4</v>
      </c>
    </row>
    <row r="1784" spans="4:29">
      <c r="D1784" s="12">
        <v>1778</v>
      </c>
      <c r="E1784" s="36" t="s">
        <v>68</v>
      </c>
      <c r="F1784" s="16" t="s">
        <v>12</v>
      </c>
      <c r="G1784" s="14" t="s">
        <v>39</v>
      </c>
      <c r="H1784" s="13" t="s">
        <v>90</v>
      </c>
      <c r="I1784" s="13" t="s">
        <v>141</v>
      </c>
      <c r="J1784" s="13" t="s">
        <v>214</v>
      </c>
      <c r="K1784" s="13" t="s">
        <v>95</v>
      </c>
      <c r="L1784" s="14">
        <v>15.6</v>
      </c>
      <c r="M1784" s="14" t="s">
        <v>15</v>
      </c>
      <c r="N1784" s="31">
        <v>1000000</v>
      </c>
      <c r="O1784" s="14" t="s">
        <v>2</v>
      </c>
      <c r="P1784" s="14" t="s">
        <v>47</v>
      </c>
      <c r="Q1784" s="31">
        <v>10000</v>
      </c>
      <c r="R1784" s="31">
        <v>1152</v>
      </c>
      <c r="S1784" s="30">
        <v>0.39561158899999999</v>
      </c>
      <c r="T1784" s="66">
        <f t="shared" si="248"/>
        <v>6.1715407883999998</v>
      </c>
      <c r="U1784" s="66">
        <f t="shared" si="249"/>
        <v>2.6541057719083567E-2</v>
      </c>
      <c r="V1784" s="38">
        <f t="shared" si="250"/>
        <v>0.92662001002709216</v>
      </c>
      <c r="W1784" s="54">
        <v>2.3422468799999998</v>
      </c>
      <c r="X1784" s="71" t="str">
        <f t="shared" si="251"/>
        <v>Q2 2025</v>
      </c>
      <c r="Y1784" s="21">
        <f t="shared" si="252"/>
        <v>3840</v>
      </c>
      <c r="Z1784" s="21">
        <f t="shared" si="253"/>
        <v>2160</v>
      </c>
      <c r="AA1784" s="57">
        <f t="shared" si="254"/>
        <v>67088.676007121641</v>
      </c>
      <c r="AB1784" s="59">
        <f t="shared" si="255"/>
        <v>1.7777777777777777</v>
      </c>
      <c r="AC1784" s="61">
        <f t="shared" si="256"/>
        <v>396.23999999999995</v>
      </c>
    </row>
    <row r="1785" spans="4:29">
      <c r="D1785" s="12">
        <v>1779</v>
      </c>
      <c r="E1785" s="36" t="s">
        <v>68</v>
      </c>
      <c r="F1785" s="16" t="s">
        <v>12</v>
      </c>
      <c r="G1785" s="14" t="s">
        <v>39</v>
      </c>
      <c r="H1785" s="13" t="s">
        <v>90</v>
      </c>
      <c r="I1785" s="13" t="s">
        <v>184</v>
      </c>
      <c r="J1785" s="13" t="s">
        <v>185</v>
      </c>
      <c r="K1785" s="13" t="s">
        <v>95</v>
      </c>
      <c r="L1785" s="14">
        <v>16</v>
      </c>
      <c r="M1785" s="14" t="s">
        <v>186</v>
      </c>
      <c r="N1785" s="31">
        <v>1000000</v>
      </c>
      <c r="O1785" s="14" t="s">
        <v>2</v>
      </c>
      <c r="P1785" s="14" t="s">
        <v>47</v>
      </c>
      <c r="Q1785" s="31">
        <v>10000</v>
      </c>
      <c r="R1785" s="31">
        <v>2596</v>
      </c>
      <c r="S1785" s="30">
        <v>0.527482118</v>
      </c>
      <c r="T1785" s="66">
        <f t="shared" si="248"/>
        <v>8.439713888</v>
      </c>
      <c r="U1785" s="66">
        <f t="shared" si="249"/>
        <v>3.915481033335428E-2</v>
      </c>
      <c r="V1785" s="38">
        <f t="shared" si="250"/>
        <v>1.2354933451412917</v>
      </c>
      <c r="W1785" s="54">
        <v>2.3422468799999998</v>
      </c>
      <c r="X1785" s="71" t="str">
        <f t="shared" si="251"/>
        <v>Q2 2025</v>
      </c>
      <c r="Y1785" s="21">
        <f t="shared" si="252"/>
        <v>3840</v>
      </c>
      <c r="Z1785" s="21">
        <f t="shared" si="253"/>
        <v>2400</v>
      </c>
      <c r="AA1785" s="57">
        <f t="shared" si="254"/>
        <v>74229.644943820225</v>
      </c>
      <c r="AB1785" s="59">
        <f t="shared" si="255"/>
        <v>1.6</v>
      </c>
      <c r="AC1785" s="61">
        <f t="shared" si="256"/>
        <v>406.4</v>
      </c>
    </row>
    <row r="1786" spans="4:29">
      <c r="D1786" s="12">
        <v>1780</v>
      </c>
      <c r="E1786" s="36" t="s">
        <v>68</v>
      </c>
      <c r="F1786" s="16" t="s">
        <v>12</v>
      </c>
      <c r="G1786" s="14" t="s">
        <v>39</v>
      </c>
      <c r="H1786" s="13" t="s">
        <v>90</v>
      </c>
      <c r="I1786" s="13" t="s">
        <v>184</v>
      </c>
      <c r="J1786" s="13" t="s">
        <v>213</v>
      </c>
      <c r="K1786" s="13" t="s">
        <v>95</v>
      </c>
      <c r="L1786" s="14">
        <v>18</v>
      </c>
      <c r="M1786" s="14" t="s">
        <v>66</v>
      </c>
      <c r="N1786" s="31">
        <v>1000000</v>
      </c>
      <c r="O1786" s="14" t="s">
        <v>2</v>
      </c>
      <c r="P1786" s="14" t="s">
        <v>47</v>
      </c>
      <c r="Q1786" s="31">
        <v>8000</v>
      </c>
      <c r="R1786" s="31">
        <v>2000</v>
      </c>
      <c r="S1786" s="30">
        <v>0.15824463499999999</v>
      </c>
      <c r="T1786" s="66">
        <f t="shared" si="248"/>
        <v>2.8484034299999998</v>
      </c>
      <c r="U1786" s="66">
        <f t="shared" si="249"/>
        <v>1.4866592010866696E-2</v>
      </c>
      <c r="V1786" s="38">
        <f t="shared" si="250"/>
        <v>0.37064800260548875</v>
      </c>
      <c r="W1786" s="54">
        <v>2.3422468799999998</v>
      </c>
      <c r="X1786" s="71" t="str">
        <f t="shared" si="251"/>
        <v>Q2 2025</v>
      </c>
      <c r="Y1786" s="21">
        <f t="shared" si="252"/>
        <v>2560</v>
      </c>
      <c r="Z1786" s="21">
        <f t="shared" si="253"/>
        <v>1600</v>
      </c>
      <c r="AA1786" s="57">
        <f t="shared" si="254"/>
        <v>93946.894382022467</v>
      </c>
      <c r="AB1786" s="59">
        <f t="shared" si="255"/>
        <v>1.6</v>
      </c>
      <c r="AC1786" s="61">
        <f t="shared" si="256"/>
        <v>457.2</v>
      </c>
    </row>
    <row r="1787" spans="4:29">
      <c r="D1787" s="12">
        <v>1781</v>
      </c>
      <c r="E1787" s="36" t="s">
        <v>68</v>
      </c>
      <c r="F1787" s="16" t="s">
        <v>12</v>
      </c>
      <c r="G1787" s="14" t="s">
        <v>39</v>
      </c>
      <c r="H1787" s="13" t="s">
        <v>90</v>
      </c>
      <c r="I1787" s="13" t="s">
        <v>195</v>
      </c>
      <c r="J1787" s="13" t="s">
        <v>196</v>
      </c>
      <c r="K1787" s="13" t="s">
        <v>43</v>
      </c>
      <c r="L1787" s="14">
        <v>16.100000000000001</v>
      </c>
      <c r="M1787" s="14" t="s">
        <v>143</v>
      </c>
      <c r="N1787" s="31">
        <v>1000000</v>
      </c>
      <c r="O1787" s="14" t="s">
        <v>2</v>
      </c>
      <c r="P1787" s="14" t="s">
        <v>47</v>
      </c>
      <c r="Q1787" s="31">
        <v>4000</v>
      </c>
      <c r="R1787" s="31">
        <v>1000</v>
      </c>
      <c r="S1787" s="30">
        <v>0.21099284700000001</v>
      </c>
      <c r="T1787" s="66">
        <f t="shared" si="248"/>
        <v>3.3969848367000006</v>
      </c>
      <c r="U1787" s="66">
        <f t="shared" si="249"/>
        <v>1.5077158790592493E-2</v>
      </c>
      <c r="V1787" s="38">
        <f t="shared" si="250"/>
        <v>0.49419733758806733</v>
      </c>
      <c r="W1787" s="54">
        <v>2.3422468799999998</v>
      </c>
      <c r="X1787" s="71" t="str">
        <f t="shared" si="251"/>
        <v>Q2 2025</v>
      </c>
      <c r="Y1787" s="21">
        <f t="shared" si="252"/>
        <v>2560</v>
      </c>
      <c r="Z1787" s="21">
        <f t="shared" si="253"/>
        <v>1440</v>
      </c>
      <c r="AA1787" s="57">
        <f t="shared" si="254"/>
        <v>71458.151330563793</v>
      </c>
      <c r="AB1787" s="59">
        <f t="shared" si="255"/>
        <v>1.7777777777777777</v>
      </c>
      <c r="AC1787" s="61">
        <f t="shared" si="256"/>
        <v>408.94</v>
      </c>
    </row>
    <row r="1788" spans="4:29">
      <c r="D1788" s="12">
        <v>1782</v>
      </c>
      <c r="E1788" s="36" t="s">
        <v>68</v>
      </c>
      <c r="F1788" s="16" t="s">
        <v>12</v>
      </c>
      <c r="G1788" s="14" t="s">
        <v>39</v>
      </c>
      <c r="H1788" s="13" t="s">
        <v>90</v>
      </c>
      <c r="I1788" s="13" t="s">
        <v>295</v>
      </c>
      <c r="J1788" s="13" t="s">
        <v>296</v>
      </c>
      <c r="K1788" s="13"/>
      <c r="L1788" s="14">
        <v>16</v>
      </c>
      <c r="M1788" s="14" t="s">
        <v>66</v>
      </c>
      <c r="N1788" s="31">
        <v>1000000</v>
      </c>
      <c r="O1788" s="14" t="s">
        <v>2</v>
      </c>
      <c r="P1788" s="14" t="s">
        <v>47</v>
      </c>
      <c r="Q1788" s="31">
        <v>4000</v>
      </c>
      <c r="R1788" s="31">
        <v>1000</v>
      </c>
      <c r="S1788" s="30">
        <v>2.6374106000000001E-2</v>
      </c>
      <c r="T1788" s="66">
        <f t="shared" si="248"/>
        <v>0.42198569600000002</v>
      </c>
      <c r="U1788" s="66">
        <f t="shared" si="249"/>
        <v>1.9577405240906788E-3</v>
      </c>
      <c r="V1788" s="38">
        <f t="shared" si="250"/>
        <v>6.1774667491289278E-2</v>
      </c>
      <c r="W1788" s="54">
        <v>2.3422468799999998</v>
      </c>
      <c r="X1788" s="71" t="str">
        <f t="shared" si="251"/>
        <v>Q2 2025</v>
      </c>
      <c r="Y1788" s="21">
        <f t="shared" si="252"/>
        <v>2560</v>
      </c>
      <c r="Z1788" s="21">
        <f t="shared" si="253"/>
        <v>1600</v>
      </c>
      <c r="AA1788" s="57">
        <f t="shared" si="254"/>
        <v>74229.644943820225</v>
      </c>
      <c r="AB1788" s="59">
        <f t="shared" si="255"/>
        <v>1.6</v>
      </c>
      <c r="AC1788" s="61">
        <f t="shared" si="256"/>
        <v>406.4</v>
      </c>
    </row>
    <row r="1789" spans="4:29">
      <c r="D1789" s="12">
        <v>1783</v>
      </c>
      <c r="E1789" s="36" t="s">
        <v>68</v>
      </c>
      <c r="F1789" s="16" t="s">
        <v>12</v>
      </c>
      <c r="G1789" s="14" t="s">
        <v>39</v>
      </c>
      <c r="H1789" s="13" t="s">
        <v>5</v>
      </c>
      <c r="I1789" s="13" t="s">
        <v>31</v>
      </c>
      <c r="J1789" s="13" t="s">
        <v>32</v>
      </c>
      <c r="K1789" s="13" t="s">
        <v>33</v>
      </c>
      <c r="L1789" s="14">
        <v>31.5</v>
      </c>
      <c r="M1789" s="14" t="s">
        <v>34</v>
      </c>
      <c r="N1789" s="31">
        <v>1000000</v>
      </c>
      <c r="O1789" s="14" t="s">
        <v>1</v>
      </c>
      <c r="P1789" s="14" t="s">
        <v>35</v>
      </c>
      <c r="Q1789" s="31">
        <v>576</v>
      </c>
      <c r="R1789" s="31">
        <v>576</v>
      </c>
      <c r="S1789" s="30">
        <v>1.139361E-3</v>
      </c>
      <c r="T1789" s="66">
        <f t="shared" si="248"/>
        <v>3.5889871499999997E-2</v>
      </c>
      <c r="U1789" s="66">
        <f t="shared" si="249"/>
        <v>3.1166101566207664E-4</v>
      </c>
      <c r="V1789" s="38">
        <f t="shared" si="250"/>
        <v>2.6686647474436797E-3</v>
      </c>
      <c r="W1789" s="54">
        <v>2.3422468799999998</v>
      </c>
      <c r="X1789" s="71" t="str">
        <f t="shared" si="251"/>
        <v>Q2 2025</v>
      </c>
      <c r="Y1789" s="21">
        <f t="shared" si="252"/>
        <v>6016</v>
      </c>
      <c r="Z1789" s="21">
        <f t="shared" si="253"/>
        <v>3384</v>
      </c>
      <c r="AA1789" s="57">
        <f t="shared" si="254"/>
        <v>273540.18231454003</v>
      </c>
      <c r="AB1789" s="59">
        <f t="shared" si="255"/>
        <v>1.7777777777777777</v>
      </c>
      <c r="AC1789" s="61">
        <f t="shared" si="256"/>
        <v>800.09999999999991</v>
      </c>
    </row>
    <row r="1790" spans="4:29">
      <c r="D1790" s="12">
        <v>1784</v>
      </c>
      <c r="E1790" s="36" t="s">
        <v>68</v>
      </c>
      <c r="F1790" s="16" t="s">
        <v>12</v>
      </c>
      <c r="G1790" s="14" t="s">
        <v>39</v>
      </c>
      <c r="H1790" s="13" t="s">
        <v>5</v>
      </c>
      <c r="I1790" s="13" t="s">
        <v>41</v>
      </c>
      <c r="J1790" s="13" t="s">
        <v>42</v>
      </c>
      <c r="K1790" s="13" t="s">
        <v>43</v>
      </c>
      <c r="L1790" s="14">
        <v>31.5</v>
      </c>
      <c r="M1790" s="14" t="s">
        <v>15</v>
      </c>
      <c r="N1790" s="31">
        <v>1000000</v>
      </c>
      <c r="O1790" s="14" t="s">
        <v>1</v>
      </c>
      <c r="P1790" s="14" t="s">
        <v>35</v>
      </c>
      <c r="Q1790" s="31">
        <v>5000</v>
      </c>
      <c r="R1790" s="31">
        <v>1152</v>
      </c>
      <c r="S1790" s="30">
        <v>9.8902897000000004E-2</v>
      </c>
      <c r="T1790" s="66">
        <f t="shared" si="248"/>
        <v>3.1154412555</v>
      </c>
      <c r="U1790" s="66">
        <f t="shared" si="249"/>
        <v>2.7053916476816174E-2</v>
      </c>
      <c r="V1790" s="38">
        <f t="shared" si="250"/>
        <v>0.23165500192121136</v>
      </c>
      <c r="W1790" s="54">
        <v>2.3422468799999998</v>
      </c>
      <c r="X1790" s="71" t="str">
        <f t="shared" si="251"/>
        <v>Q2 2025</v>
      </c>
      <c r="Y1790" s="21">
        <f t="shared" si="252"/>
        <v>3840</v>
      </c>
      <c r="Z1790" s="21">
        <f t="shared" si="253"/>
        <v>2160</v>
      </c>
      <c r="AA1790" s="57">
        <f t="shared" si="254"/>
        <v>273540.18231454003</v>
      </c>
      <c r="AB1790" s="59">
        <f t="shared" si="255"/>
        <v>1.7777777777777777</v>
      </c>
      <c r="AC1790" s="61">
        <f t="shared" si="256"/>
        <v>800.09999999999991</v>
      </c>
    </row>
    <row r="1791" spans="4:29">
      <c r="D1791" s="12">
        <v>1785</v>
      </c>
      <c r="E1791" s="36" t="s">
        <v>68</v>
      </c>
      <c r="F1791" s="16" t="s">
        <v>12</v>
      </c>
      <c r="G1791" s="14" t="s">
        <v>39</v>
      </c>
      <c r="H1791" s="13" t="s">
        <v>5</v>
      </c>
      <c r="I1791" s="13" t="s">
        <v>41</v>
      </c>
      <c r="J1791" s="13" t="s">
        <v>44</v>
      </c>
      <c r="K1791" s="13" t="s">
        <v>43</v>
      </c>
      <c r="L1791" s="14">
        <v>31.5</v>
      </c>
      <c r="M1791" s="14" t="s">
        <v>15</v>
      </c>
      <c r="N1791" s="31">
        <v>1000000</v>
      </c>
      <c r="O1791" s="14" t="s">
        <v>1</v>
      </c>
      <c r="P1791" s="14" t="s">
        <v>35</v>
      </c>
      <c r="Q1791" s="31">
        <v>4608</v>
      </c>
      <c r="R1791" s="31">
        <v>576</v>
      </c>
      <c r="S1791" s="30">
        <v>9.114891E-2</v>
      </c>
      <c r="T1791" s="66">
        <f t="shared" si="248"/>
        <v>2.8711906649999999</v>
      </c>
      <c r="U1791" s="66">
        <f t="shared" si="249"/>
        <v>2.4932889459171603E-2</v>
      </c>
      <c r="V1791" s="38">
        <f t="shared" si="250"/>
        <v>0.21349325006290079</v>
      </c>
      <c r="W1791" s="54">
        <v>2.3422468799999998</v>
      </c>
      <c r="X1791" s="71" t="str">
        <f t="shared" si="251"/>
        <v>Q2 2025</v>
      </c>
      <c r="Y1791" s="21">
        <f t="shared" si="252"/>
        <v>3840</v>
      </c>
      <c r="Z1791" s="21">
        <f t="shared" si="253"/>
        <v>2160</v>
      </c>
      <c r="AA1791" s="57">
        <f t="shared" si="254"/>
        <v>273540.18231454003</v>
      </c>
      <c r="AB1791" s="59">
        <f t="shared" si="255"/>
        <v>1.7777777777777777</v>
      </c>
      <c r="AC1791" s="61">
        <f t="shared" si="256"/>
        <v>800.09999999999991</v>
      </c>
    </row>
    <row r="1792" spans="4:29">
      <c r="D1792" s="12">
        <v>1786</v>
      </c>
      <c r="E1792" s="36" t="s">
        <v>68</v>
      </c>
      <c r="F1792" s="16" t="s">
        <v>12</v>
      </c>
      <c r="G1792" s="14" t="s">
        <v>39</v>
      </c>
      <c r="H1792" s="13" t="s">
        <v>5</v>
      </c>
      <c r="I1792" s="13" t="s">
        <v>41</v>
      </c>
      <c r="J1792" s="13" t="s">
        <v>113</v>
      </c>
      <c r="K1792" s="13" t="s">
        <v>43</v>
      </c>
      <c r="L1792" s="14">
        <v>31.5</v>
      </c>
      <c r="M1792" s="14" t="s">
        <v>15</v>
      </c>
      <c r="N1792" s="31">
        <v>1000000</v>
      </c>
      <c r="O1792" s="14" t="s">
        <v>1</v>
      </c>
      <c r="P1792" s="14" t="s">
        <v>35</v>
      </c>
      <c r="Q1792" s="31">
        <v>4608</v>
      </c>
      <c r="R1792" s="31">
        <v>576</v>
      </c>
      <c r="S1792" s="30">
        <v>0.12153187999999999</v>
      </c>
      <c r="T1792" s="66">
        <f t="shared" si="248"/>
        <v>3.8282542199999998</v>
      </c>
      <c r="U1792" s="66">
        <f t="shared" si="249"/>
        <v>3.32438526122288E-2</v>
      </c>
      <c r="V1792" s="38">
        <f t="shared" si="250"/>
        <v>0.28465766675053439</v>
      </c>
      <c r="W1792" s="54">
        <v>2.3422468799999998</v>
      </c>
      <c r="X1792" s="71" t="str">
        <f t="shared" si="251"/>
        <v>Q2 2025</v>
      </c>
      <c r="Y1792" s="21">
        <f t="shared" si="252"/>
        <v>3840</v>
      </c>
      <c r="Z1792" s="21">
        <f t="shared" si="253"/>
        <v>2160</v>
      </c>
      <c r="AA1792" s="57">
        <f t="shared" si="254"/>
        <v>273540.18231454003</v>
      </c>
      <c r="AB1792" s="59">
        <f t="shared" si="255"/>
        <v>1.7777777777777777</v>
      </c>
      <c r="AC1792" s="61">
        <f t="shared" si="256"/>
        <v>800.09999999999991</v>
      </c>
    </row>
    <row r="1793" spans="4:29">
      <c r="D1793" s="12">
        <v>1787</v>
      </c>
      <c r="E1793" s="36" t="s">
        <v>68</v>
      </c>
      <c r="F1793" s="16" t="s">
        <v>12</v>
      </c>
      <c r="G1793" s="14" t="s">
        <v>39</v>
      </c>
      <c r="H1793" s="13" t="s">
        <v>5</v>
      </c>
      <c r="I1793" s="13" t="s">
        <v>41</v>
      </c>
      <c r="J1793" s="13" t="s">
        <v>116</v>
      </c>
      <c r="K1793" s="13" t="s">
        <v>43</v>
      </c>
      <c r="L1793" s="14">
        <v>27</v>
      </c>
      <c r="M1793" s="14" t="s">
        <v>117</v>
      </c>
      <c r="N1793" s="31">
        <v>1000000</v>
      </c>
      <c r="O1793" s="14" t="s">
        <v>1</v>
      </c>
      <c r="P1793" s="14" t="s">
        <v>35</v>
      </c>
      <c r="Q1793" s="31">
        <v>2304</v>
      </c>
      <c r="R1793" s="31">
        <v>576</v>
      </c>
      <c r="S1793" s="30">
        <v>4.5574455E-2</v>
      </c>
      <c r="T1793" s="66">
        <f t="shared" si="248"/>
        <v>1.230510285</v>
      </c>
      <c r="U1793" s="66">
        <f t="shared" si="249"/>
        <v>7.6348002629105377E-3</v>
      </c>
      <c r="V1793" s="38">
        <f t="shared" si="250"/>
        <v>0.1067466250314504</v>
      </c>
      <c r="W1793" s="54">
        <v>2.3422468799999998</v>
      </c>
      <c r="X1793" s="71" t="str">
        <f t="shared" si="251"/>
        <v>Q2 2025</v>
      </c>
      <c r="Y1793" s="21">
        <f t="shared" si="252"/>
        <v>3440</v>
      </c>
      <c r="Z1793" s="21">
        <f t="shared" si="253"/>
        <v>1440</v>
      </c>
      <c r="AA1793" s="57">
        <f t="shared" si="254"/>
        <v>167523.67664979291</v>
      </c>
      <c r="AB1793" s="59">
        <f t="shared" si="255"/>
        <v>2.3888888888888888</v>
      </c>
      <c r="AC1793" s="61">
        <f t="shared" si="256"/>
        <v>685.8</v>
      </c>
    </row>
    <row r="1794" spans="4:29">
      <c r="D1794" s="12">
        <v>1788</v>
      </c>
      <c r="E1794" s="36" t="s">
        <v>68</v>
      </c>
      <c r="F1794" s="16" t="s">
        <v>12</v>
      </c>
      <c r="G1794" s="14" t="s">
        <v>39</v>
      </c>
      <c r="H1794" s="13" t="s">
        <v>5</v>
      </c>
      <c r="I1794" s="13" t="s">
        <v>54</v>
      </c>
      <c r="J1794" s="13" t="s">
        <v>55</v>
      </c>
      <c r="K1794" s="13" t="s">
        <v>43</v>
      </c>
      <c r="L1794" s="14">
        <v>31.5</v>
      </c>
      <c r="M1794" s="14" t="s">
        <v>15</v>
      </c>
      <c r="N1794" s="31">
        <v>1000000</v>
      </c>
      <c r="O1794" s="14" t="s">
        <v>1</v>
      </c>
      <c r="P1794" s="14" t="s">
        <v>35</v>
      </c>
      <c r="Q1794" s="31">
        <v>2304</v>
      </c>
      <c r="R1794" s="31">
        <v>1152</v>
      </c>
      <c r="S1794" s="30">
        <v>4.5574455E-2</v>
      </c>
      <c r="T1794" s="66">
        <f t="shared" si="248"/>
        <v>1.4355953324999999</v>
      </c>
      <c r="U1794" s="66">
        <f t="shared" si="249"/>
        <v>1.2466444729585802E-2</v>
      </c>
      <c r="V1794" s="38">
        <f t="shared" si="250"/>
        <v>0.1067466250314504</v>
      </c>
      <c r="W1794" s="54">
        <v>2.3422468799999998</v>
      </c>
      <c r="X1794" s="71" t="str">
        <f t="shared" si="251"/>
        <v>Q2 2025</v>
      </c>
      <c r="Y1794" s="21">
        <f t="shared" si="252"/>
        <v>3840</v>
      </c>
      <c r="Z1794" s="21">
        <f t="shared" si="253"/>
        <v>2160</v>
      </c>
      <c r="AA1794" s="57">
        <f t="shared" si="254"/>
        <v>273540.18231454003</v>
      </c>
      <c r="AB1794" s="59">
        <f t="shared" si="255"/>
        <v>1.7777777777777777</v>
      </c>
      <c r="AC1794" s="61">
        <f t="shared" si="256"/>
        <v>800.09999999999991</v>
      </c>
    </row>
    <row r="1795" spans="4:29">
      <c r="D1795" s="12">
        <v>1789</v>
      </c>
      <c r="E1795" s="36" t="s">
        <v>68</v>
      </c>
      <c r="F1795" s="16" t="s">
        <v>12</v>
      </c>
      <c r="G1795" s="14" t="s">
        <v>39</v>
      </c>
      <c r="H1795" s="13" t="s">
        <v>5</v>
      </c>
      <c r="I1795" s="13" t="s">
        <v>54</v>
      </c>
      <c r="J1795" s="13" t="s">
        <v>114</v>
      </c>
      <c r="K1795" s="13" t="s">
        <v>43</v>
      </c>
      <c r="L1795" s="14">
        <v>27</v>
      </c>
      <c r="M1795" s="14" t="s">
        <v>15</v>
      </c>
      <c r="N1795" s="31">
        <v>1000000</v>
      </c>
      <c r="O1795" s="14" t="s">
        <v>1</v>
      </c>
      <c r="P1795" s="14" t="s">
        <v>35</v>
      </c>
      <c r="Q1795" s="31">
        <v>2304</v>
      </c>
      <c r="R1795" s="31">
        <v>512</v>
      </c>
      <c r="S1795" s="30">
        <v>4.5574455E-2</v>
      </c>
      <c r="T1795" s="66">
        <f t="shared" si="248"/>
        <v>1.230510285</v>
      </c>
      <c r="U1795" s="66">
        <f t="shared" si="249"/>
        <v>9.1590206176548738E-3</v>
      </c>
      <c r="V1795" s="38">
        <f t="shared" si="250"/>
        <v>0.1067466250314504</v>
      </c>
      <c r="W1795" s="54">
        <v>2.3422468799999998</v>
      </c>
      <c r="X1795" s="71" t="str">
        <f t="shared" si="251"/>
        <v>Q2 2025</v>
      </c>
      <c r="Y1795" s="21">
        <f t="shared" si="252"/>
        <v>3840</v>
      </c>
      <c r="Z1795" s="21">
        <f t="shared" si="253"/>
        <v>2160</v>
      </c>
      <c r="AA1795" s="57">
        <f t="shared" si="254"/>
        <v>200968.29721068247</v>
      </c>
      <c r="AB1795" s="59">
        <f t="shared" si="255"/>
        <v>1.7777777777777777</v>
      </c>
      <c r="AC1795" s="61">
        <f t="shared" si="256"/>
        <v>685.8</v>
      </c>
    </row>
    <row r="1796" spans="4:29">
      <c r="D1796" s="12">
        <v>1790</v>
      </c>
      <c r="E1796" s="36" t="s">
        <v>68</v>
      </c>
      <c r="F1796" s="16" t="s">
        <v>12</v>
      </c>
      <c r="G1796" s="14" t="s">
        <v>39</v>
      </c>
      <c r="H1796" s="13" t="s">
        <v>5</v>
      </c>
      <c r="I1796" s="13" t="s">
        <v>54</v>
      </c>
      <c r="J1796" s="13" t="s">
        <v>128</v>
      </c>
      <c r="K1796" s="13" t="s">
        <v>43</v>
      </c>
      <c r="L1796" s="14">
        <v>31.5</v>
      </c>
      <c r="M1796" s="14" t="s">
        <v>15</v>
      </c>
      <c r="N1796" s="31">
        <v>1000000</v>
      </c>
      <c r="O1796" s="14" t="s">
        <v>1</v>
      </c>
      <c r="P1796" s="14" t="s">
        <v>35</v>
      </c>
      <c r="Q1796" s="31">
        <v>2304</v>
      </c>
      <c r="R1796" s="31">
        <v>576</v>
      </c>
      <c r="S1796" s="30">
        <v>3.0382969999999999E-2</v>
      </c>
      <c r="T1796" s="66">
        <f t="shared" si="248"/>
        <v>0.95706355499999995</v>
      </c>
      <c r="U1796" s="66">
        <f t="shared" si="249"/>
        <v>8.3109631530571999E-3</v>
      </c>
      <c r="V1796" s="38">
        <f t="shared" si="250"/>
        <v>7.1164416687633597E-2</v>
      </c>
      <c r="W1796" s="54">
        <v>2.3422468799999998</v>
      </c>
      <c r="X1796" s="71" t="str">
        <f t="shared" si="251"/>
        <v>Q2 2025</v>
      </c>
      <c r="Y1796" s="21">
        <f t="shared" si="252"/>
        <v>3840</v>
      </c>
      <c r="Z1796" s="21">
        <f t="shared" si="253"/>
        <v>2160</v>
      </c>
      <c r="AA1796" s="57">
        <f t="shared" si="254"/>
        <v>273540.18231454003</v>
      </c>
      <c r="AB1796" s="59">
        <f t="shared" si="255"/>
        <v>1.7777777777777777</v>
      </c>
      <c r="AC1796" s="61">
        <f t="shared" si="256"/>
        <v>800.09999999999991</v>
      </c>
    </row>
    <row r="1797" spans="4:29">
      <c r="D1797" s="12">
        <v>1791</v>
      </c>
      <c r="E1797" s="36" t="s">
        <v>68</v>
      </c>
      <c r="F1797" s="16" t="s">
        <v>12</v>
      </c>
      <c r="G1797" s="14" t="s">
        <v>39</v>
      </c>
      <c r="H1797" s="13" t="s">
        <v>5</v>
      </c>
      <c r="I1797" s="13" t="s">
        <v>54</v>
      </c>
      <c r="J1797" s="13" t="s">
        <v>118</v>
      </c>
      <c r="K1797" s="13" t="s">
        <v>43</v>
      </c>
      <c r="L1797" s="14">
        <v>31.5</v>
      </c>
      <c r="M1797" s="14" t="s">
        <v>15</v>
      </c>
      <c r="N1797" s="31">
        <v>1000000</v>
      </c>
      <c r="O1797" s="14" t="s">
        <v>1</v>
      </c>
      <c r="P1797" s="14" t="s">
        <v>35</v>
      </c>
      <c r="Q1797" s="31">
        <v>2304</v>
      </c>
      <c r="R1797" s="31">
        <v>576</v>
      </c>
      <c r="S1797" s="30">
        <v>4.5574455E-2</v>
      </c>
      <c r="T1797" s="66">
        <f t="shared" si="248"/>
        <v>1.4355953324999999</v>
      </c>
      <c r="U1797" s="66">
        <f t="shared" si="249"/>
        <v>1.2466444729585802E-2</v>
      </c>
      <c r="V1797" s="38">
        <f t="shared" si="250"/>
        <v>0.1067466250314504</v>
      </c>
      <c r="W1797" s="54">
        <v>2.3422468799999998</v>
      </c>
      <c r="X1797" s="71" t="str">
        <f t="shared" si="251"/>
        <v>Q2 2025</v>
      </c>
      <c r="Y1797" s="21">
        <f t="shared" si="252"/>
        <v>3840</v>
      </c>
      <c r="Z1797" s="21">
        <f t="shared" si="253"/>
        <v>2160</v>
      </c>
      <c r="AA1797" s="57">
        <f t="shared" si="254"/>
        <v>273540.18231454003</v>
      </c>
      <c r="AB1797" s="59">
        <f t="shared" si="255"/>
        <v>1.7777777777777777</v>
      </c>
      <c r="AC1797" s="61">
        <f t="shared" si="256"/>
        <v>800.09999999999991</v>
      </c>
    </row>
    <row r="1798" spans="4:29">
      <c r="D1798" s="12">
        <v>1792</v>
      </c>
      <c r="E1798" s="36" t="s">
        <v>68</v>
      </c>
      <c r="F1798" s="16" t="s">
        <v>12</v>
      </c>
      <c r="G1798" s="14" t="s">
        <v>39</v>
      </c>
      <c r="H1798" s="13" t="s">
        <v>5</v>
      </c>
      <c r="I1798" s="13" t="s">
        <v>54</v>
      </c>
      <c r="J1798" s="13" t="s">
        <v>199</v>
      </c>
      <c r="K1798" s="13" t="s">
        <v>43</v>
      </c>
      <c r="L1798" s="14">
        <v>31.5</v>
      </c>
      <c r="M1798" s="14" t="s">
        <v>117</v>
      </c>
      <c r="N1798" s="31">
        <v>1000000</v>
      </c>
      <c r="O1798" s="14" t="s">
        <v>1</v>
      </c>
      <c r="P1798" s="14" t="s">
        <v>35</v>
      </c>
      <c r="Q1798" s="31">
        <v>2304</v>
      </c>
      <c r="R1798" s="31">
        <v>1152</v>
      </c>
      <c r="S1798" s="30">
        <v>4.5574455E-2</v>
      </c>
      <c r="T1798" s="66">
        <f t="shared" si="248"/>
        <v>1.4355953324999999</v>
      </c>
      <c r="U1798" s="66">
        <f t="shared" si="249"/>
        <v>1.0391811468961565E-2</v>
      </c>
      <c r="V1798" s="38">
        <f t="shared" si="250"/>
        <v>0.1067466250314504</v>
      </c>
      <c r="W1798" s="54">
        <v>2.3422468799999998</v>
      </c>
      <c r="X1798" s="71" t="str">
        <f t="shared" si="251"/>
        <v>Q2 2025</v>
      </c>
      <c r="Y1798" s="21">
        <f t="shared" si="252"/>
        <v>3440</v>
      </c>
      <c r="Z1798" s="21">
        <f t="shared" si="253"/>
        <v>1440</v>
      </c>
      <c r="AA1798" s="57">
        <f t="shared" si="254"/>
        <v>228018.33766221811</v>
      </c>
      <c r="AB1798" s="59">
        <f t="shared" si="255"/>
        <v>2.3888888888888888</v>
      </c>
      <c r="AC1798" s="61">
        <f t="shared" si="256"/>
        <v>800.09999999999991</v>
      </c>
    </row>
    <row r="1799" spans="4:29">
      <c r="D1799" s="12">
        <v>1793</v>
      </c>
      <c r="E1799" s="36" t="s">
        <v>68</v>
      </c>
      <c r="F1799" s="16" t="s">
        <v>12</v>
      </c>
      <c r="G1799" s="14" t="s">
        <v>39</v>
      </c>
      <c r="H1799" s="13" t="s">
        <v>5</v>
      </c>
      <c r="I1799" s="13" t="s">
        <v>54</v>
      </c>
      <c r="J1799" s="13" t="s">
        <v>203</v>
      </c>
      <c r="K1799" s="13" t="s">
        <v>43</v>
      </c>
      <c r="L1799" s="14">
        <v>34</v>
      </c>
      <c r="M1799" s="14" t="s">
        <v>117</v>
      </c>
      <c r="N1799" s="31">
        <v>1000000</v>
      </c>
      <c r="O1799" s="14" t="s">
        <v>1</v>
      </c>
      <c r="P1799" s="14" t="s">
        <v>35</v>
      </c>
      <c r="Q1799" s="31">
        <v>9216</v>
      </c>
      <c r="R1799" s="31">
        <v>2304</v>
      </c>
      <c r="S1799" s="30">
        <v>6.0765939999999997E-2</v>
      </c>
      <c r="T1799" s="66">
        <f t="shared" ref="T1799:T1862" si="257">L1799*S1799</f>
        <v>2.0660419599999997</v>
      </c>
      <c r="U1799" s="66">
        <f t="shared" ref="U1799:U1862" si="258">S1799*AA1799/10^6</f>
        <v>1.6142348612573538E-2</v>
      </c>
      <c r="V1799" s="38">
        <f t="shared" ref="V1799:V1862" si="259">S1799*W1799</f>
        <v>0.14232883337526719</v>
      </c>
      <c r="W1799" s="54">
        <v>2.3422468799999998</v>
      </c>
      <c r="X1799" s="71" t="str">
        <f t="shared" si="251"/>
        <v>Q2 2025</v>
      </c>
      <c r="Y1799" s="21">
        <f t="shared" si="252"/>
        <v>3440</v>
      </c>
      <c r="Z1799" s="21">
        <f t="shared" si="253"/>
        <v>1440</v>
      </c>
      <c r="AA1799" s="57">
        <f t="shared" si="254"/>
        <v>265647.97010584443</v>
      </c>
      <c r="AB1799" s="59">
        <f t="shared" si="255"/>
        <v>2.3888888888888888</v>
      </c>
      <c r="AC1799" s="61">
        <f t="shared" si="256"/>
        <v>863.59999999999991</v>
      </c>
    </row>
    <row r="1800" spans="4:29">
      <c r="D1800" s="12">
        <v>1794</v>
      </c>
      <c r="E1800" s="36" t="s">
        <v>68</v>
      </c>
      <c r="F1800" s="16" t="s">
        <v>12</v>
      </c>
      <c r="G1800" s="14" t="s">
        <v>39</v>
      </c>
      <c r="H1800" s="13" t="s">
        <v>5</v>
      </c>
      <c r="I1800" s="13" t="s">
        <v>54</v>
      </c>
      <c r="J1800" s="13" t="s">
        <v>204</v>
      </c>
      <c r="K1800" s="13" t="s">
        <v>43</v>
      </c>
      <c r="L1800" s="14">
        <v>57</v>
      </c>
      <c r="M1800" s="14" t="s">
        <v>205</v>
      </c>
      <c r="N1800" s="31">
        <v>1000000</v>
      </c>
      <c r="O1800" s="14" t="s">
        <v>1</v>
      </c>
      <c r="P1800" s="14" t="s">
        <v>35</v>
      </c>
      <c r="Q1800" s="31">
        <v>9216</v>
      </c>
      <c r="R1800" s="31">
        <v>2304</v>
      </c>
      <c r="S1800" s="30">
        <v>3.6459564E-2</v>
      </c>
      <c r="T1800" s="66">
        <f t="shared" si="257"/>
        <v>2.0781951479999998</v>
      </c>
      <c r="U1800" s="66">
        <f t="shared" si="258"/>
        <v>1.9918600682098907E-2</v>
      </c>
      <c r="V1800" s="38">
        <f t="shared" si="259"/>
        <v>8.5397300025160314E-2</v>
      </c>
      <c r="W1800" s="54">
        <v>2.3422468799999998</v>
      </c>
      <c r="X1800" s="71" t="str">
        <f t="shared" ref="X1800:X1863" si="260">G1800&amp;" "&amp;F1800</f>
        <v>Q2 2025</v>
      </c>
      <c r="Y1800" s="21">
        <f t="shared" si="252"/>
        <v>7680</v>
      </c>
      <c r="Z1800" s="21">
        <f t="shared" si="253"/>
        <v>2160</v>
      </c>
      <c r="AA1800" s="57">
        <f t="shared" si="254"/>
        <v>546320.32028959272</v>
      </c>
      <c r="AB1800" s="59">
        <f t="shared" si="255"/>
        <v>3.5555555555555554</v>
      </c>
      <c r="AC1800" s="61">
        <f t="shared" si="256"/>
        <v>1447.8</v>
      </c>
    </row>
    <row r="1801" spans="4:29">
      <c r="D1801" s="12">
        <v>1795</v>
      </c>
      <c r="E1801" s="36" t="s">
        <v>68</v>
      </c>
      <c r="F1801" s="16" t="s">
        <v>12</v>
      </c>
      <c r="G1801" s="14" t="s">
        <v>39</v>
      </c>
      <c r="H1801" s="13" t="s">
        <v>5</v>
      </c>
      <c r="I1801" s="13" t="s">
        <v>217</v>
      </c>
      <c r="J1801" s="13" t="s">
        <v>218</v>
      </c>
      <c r="K1801" s="13" t="s">
        <v>43</v>
      </c>
      <c r="L1801" s="14">
        <v>32</v>
      </c>
      <c r="M1801" s="14" t="s">
        <v>15</v>
      </c>
      <c r="N1801" s="31">
        <v>1000000</v>
      </c>
      <c r="O1801" s="14" t="s">
        <v>1</v>
      </c>
      <c r="P1801" s="14" t="s">
        <v>35</v>
      </c>
      <c r="Q1801" s="31">
        <v>4608</v>
      </c>
      <c r="R1801" s="31">
        <v>1152</v>
      </c>
      <c r="S1801" s="30">
        <v>6.0765939999999997E-2</v>
      </c>
      <c r="T1801" s="66">
        <f t="shared" si="257"/>
        <v>1.9445100799999999</v>
      </c>
      <c r="U1801" s="66">
        <f t="shared" si="258"/>
        <v>1.7153794444405283E-2</v>
      </c>
      <c r="V1801" s="38">
        <f t="shared" si="259"/>
        <v>0.14232883337526719</v>
      </c>
      <c r="W1801" s="54">
        <v>2.3422468799999998</v>
      </c>
      <c r="X1801" s="71" t="str">
        <f t="shared" si="260"/>
        <v>Q2 2025</v>
      </c>
      <c r="Y1801" s="21">
        <f t="shared" si="252"/>
        <v>3840</v>
      </c>
      <c r="Z1801" s="21">
        <f t="shared" si="253"/>
        <v>2160</v>
      </c>
      <c r="AA1801" s="57">
        <f t="shared" si="254"/>
        <v>282292.91679525218</v>
      </c>
      <c r="AB1801" s="59">
        <f t="shared" si="255"/>
        <v>1.7777777777777777</v>
      </c>
      <c r="AC1801" s="61">
        <f t="shared" si="256"/>
        <v>812.8</v>
      </c>
    </row>
    <row r="1802" spans="4:29">
      <c r="D1802" s="12">
        <v>1796</v>
      </c>
      <c r="E1802" s="36" t="s">
        <v>68</v>
      </c>
      <c r="F1802" s="16" t="s">
        <v>12</v>
      </c>
      <c r="G1802" s="14" t="s">
        <v>39</v>
      </c>
      <c r="H1802" s="13" t="s">
        <v>5</v>
      </c>
      <c r="I1802" s="13" t="s">
        <v>105</v>
      </c>
      <c r="J1802" s="13" t="s">
        <v>106</v>
      </c>
      <c r="K1802" s="13" t="s">
        <v>33</v>
      </c>
      <c r="L1802" s="14">
        <v>31.5</v>
      </c>
      <c r="M1802" s="14" t="s">
        <v>15</v>
      </c>
      <c r="N1802" s="31">
        <v>1000000</v>
      </c>
      <c r="O1802" s="14" t="s">
        <v>1</v>
      </c>
      <c r="P1802" s="14" t="s">
        <v>35</v>
      </c>
      <c r="Q1802" s="31">
        <v>5000</v>
      </c>
      <c r="R1802" s="31">
        <v>1152</v>
      </c>
      <c r="S1802" s="30">
        <v>9.8902897000000004E-2</v>
      </c>
      <c r="T1802" s="66">
        <f t="shared" si="257"/>
        <v>3.1154412555</v>
      </c>
      <c r="U1802" s="66">
        <f t="shared" si="258"/>
        <v>2.7053916476816174E-2</v>
      </c>
      <c r="V1802" s="38">
        <f t="shared" si="259"/>
        <v>0.23165500192121136</v>
      </c>
      <c r="W1802" s="54">
        <v>2.3422468799999998</v>
      </c>
      <c r="X1802" s="71" t="str">
        <f t="shared" si="260"/>
        <v>Q2 2025</v>
      </c>
      <c r="Y1802" s="21">
        <f t="shared" si="252"/>
        <v>3840</v>
      </c>
      <c r="Z1802" s="21">
        <f t="shared" si="253"/>
        <v>2160</v>
      </c>
      <c r="AA1802" s="57">
        <f t="shared" si="254"/>
        <v>273540.18231454003</v>
      </c>
      <c r="AB1802" s="59">
        <f t="shared" si="255"/>
        <v>1.7777777777777777</v>
      </c>
      <c r="AC1802" s="61">
        <f t="shared" si="256"/>
        <v>800.09999999999991</v>
      </c>
    </row>
    <row r="1803" spans="4:29">
      <c r="D1803" s="12">
        <v>1797</v>
      </c>
      <c r="E1803" s="36" t="s">
        <v>68</v>
      </c>
      <c r="F1803" s="16" t="s">
        <v>12</v>
      </c>
      <c r="G1803" s="14" t="s">
        <v>39</v>
      </c>
      <c r="H1803" s="13" t="s">
        <v>5</v>
      </c>
      <c r="I1803" s="13" t="s">
        <v>96</v>
      </c>
      <c r="J1803" s="13" t="s">
        <v>61</v>
      </c>
      <c r="K1803" s="13" t="s">
        <v>33</v>
      </c>
      <c r="L1803" s="14">
        <v>27</v>
      </c>
      <c r="M1803" s="14" t="s">
        <v>15</v>
      </c>
      <c r="N1803" s="31">
        <v>80000000</v>
      </c>
      <c r="O1803" s="14" t="s">
        <v>1</v>
      </c>
      <c r="P1803" s="14" t="s">
        <v>35</v>
      </c>
      <c r="Q1803" s="31">
        <v>2304</v>
      </c>
      <c r="R1803" s="31">
        <v>576</v>
      </c>
      <c r="S1803" s="30">
        <v>0.106340395</v>
      </c>
      <c r="T1803" s="66">
        <f t="shared" si="257"/>
        <v>2.8711906650000003</v>
      </c>
      <c r="U1803" s="66">
        <f t="shared" si="258"/>
        <v>2.1371048107861373E-2</v>
      </c>
      <c r="V1803" s="38">
        <f t="shared" si="259"/>
        <v>0.24907545840671758</v>
      </c>
      <c r="W1803" s="54">
        <v>2.3422468799999998</v>
      </c>
      <c r="X1803" s="71" t="str">
        <f t="shared" si="260"/>
        <v>Q2 2025</v>
      </c>
      <c r="Y1803" s="21">
        <f t="shared" si="252"/>
        <v>3840</v>
      </c>
      <c r="Z1803" s="21">
        <f t="shared" si="253"/>
        <v>2160</v>
      </c>
      <c r="AA1803" s="57">
        <f t="shared" si="254"/>
        <v>200968.29721068247</v>
      </c>
      <c r="AB1803" s="59">
        <f t="shared" si="255"/>
        <v>1.7777777777777777</v>
      </c>
      <c r="AC1803" s="61">
        <f t="shared" si="256"/>
        <v>685.8</v>
      </c>
    </row>
    <row r="1804" spans="4:29">
      <c r="D1804" s="12">
        <v>1798</v>
      </c>
      <c r="E1804" s="36" t="s">
        <v>68</v>
      </c>
      <c r="F1804" s="16" t="s">
        <v>12</v>
      </c>
      <c r="G1804" s="14" t="s">
        <v>39</v>
      </c>
      <c r="H1804" s="13" t="s">
        <v>5</v>
      </c>
      <c r="I1804" s="13" t="s">
        <v>96</v>
      </c>
      <c r="J1804" s="13" t="s">
        <v>129</v>
      </c>
      <c r="K1804" s="13" t="s">
        <v>33</v>
      </c>
      <c r="L1804" s="14">
        <v>27</v>
      </c>
      <c r="M1804" s="14" t="s">
        <v>143</v>
      </c>
      <c r="N1804" s="31">
        <v>1000000</v>
      </c>
      <c r="O1804" s="14" t="s">
        <v>1</v>
      </c>
      <c r="P1804" s="14" t="s">
        <v>35</v>
      </c>
      <c r="Q1804" s="31">
        <v>2304</v>
      </c>
      <c r="R1804" s="31">
        <v>576</v>
      </c>
      <c r="S1804" s="30">
        <v>4.5574455E-2</v>
      </c>
      <c r="T1804" s="66">
        <f t="shared" si="257"/>
        <v>1.230510285</v>
      </c>
      <c r="U1804" s="66">
        <f t="shared" si="258"/>
        <v>9.1590206176548738E-3</v>
      </c>
      <c r="V1804" s="38">
        <f t="shared" si="259"/>
        <v>0.1067466250314504</v>
      </c>
      <c r="W1804" s="54">
        <v>2.3422468799999998</v>
      </c>
      <c r="X1804" s="71" t="str">
        <f t="shared" si="260"/>
        <v>Q2 2025</v>
      </c>
      <c r="Y1804" s="21">
        <f t="shared" si="252"/>
        <v>2560</v>
      </c>
      <c r="Z1804" s="21">
        <f t="shared" si="253"/>
        <v>1440</v>
      </c>
      <c r="AA1804" s="57">
        <f t="shared" si="254"/>
        <v>200968.29721068247</v>
      </c>
      <c r="AB1804" s="59">
        <f t="shared" si="255"/>
        <v>1.7777777777777777</v>
      </c>
      <c r="AC1804" s="61">
        <f t="shared" si="256"/>
        <v>685.8</v>
      </c>
    </row>
    <row r="1805" spans="4:29">
      <c r="D1805" s="12">
        <v>1799</v>
      </c>
      <c r="E1805" s="36" t="s">
        <v>68</v>
      </c>
      <c r="F1805" s="16" t="s">
        <v>12</v>
      </c>
      <c r="G1805" s="14" t="s">
        <v>39</v>
      </c>
      <c r="H1805" s="13" t="s">
        <v>5</v>
      </c>
      <c r="I1805" s="13" t="s">
        <v>96</v>
      </c>
      <c r="J1805" s="13" t="s">
        <v>130</v>
      </c>
      <c r="K1805" s="13" t="s">
        <v>33</v>
      </c>
      <c r="L1805" s="14">
        <v>27</v>
      </c>
      <c r="M1805" s="14" t="s">
        <v>143</v>
      </c>
      <c r="N1805" s="31">
        <v>1000000</v>
      </c>
      <c r="O1805" s="14" t="s">
        <v>1</v>
      </c>
      <c r="P1805" s="14" t="s">
        <v>35</v>
      </c>
      <c r="Q1805" s="31">
        <v>2304</v>
      </c>
      <c r="R1805" s="31">
        <v>576</v>
      </c>
      <c r="S1805" s="30">
        <v>9.114891E-2</v>
      </c>
      <c r="T1805" s="66">
        <f t="shared" si="257"/>
        <v>2.4610205700000001</v>
      </c>
      <c r="U1805" s="66">
        <f t="shared" si="258"/>
        <v>1.8318041235309748E-2</v>
      </c>
      <c r="V1805" s="38">
        <f t="shared" si="259"/>
        <v>0.21349325006290079</v>
      </c>
      <c r="W1805" s="54">
        <v>2.3422468799999998</v>
      </c>
      <c r="X1805" s="71" t="str">
        <f t="shared" si="260"/>
        <v>Q2 2025</v>
      </c>
      <c r="Y1805" s="21">
        <f t="shared" si="252"/>
        <v>2560</v>
      </c>
      <c r="Z1805" s="21">
        <f t="shared" si="253"/>
        <v>1440</v>
      </c>
      <c r="AA1805" s="57">
        <f t="shared" si="254"/>
        <v>200968.29721068247</v>
      </c>
      <c r="AB1805" s="59">
        <f t="shared" si="255"/>
        <v>1.7777777777777777</v>
      </c>
      <c r="AC1805" s="61">
        <f t="shared" si="256"/>
        <v>685.8</v>
      </c>
    </row>
    <row r="1806" spans="4:29">
      <c r="D1806" s="12">
        <v>1800</v>
      </c>
      <c r="E1806" s="36" t="s">
        <v>68</v>
      </c>
      <c r="F1806" s="16" t="s">
        <v>12</v>
      </c>
      <c r="G1806" s="14" t="s">
        <v>39</v>
      </c>
      <c r="H1806" s="13" t="s">
        <v>5</v>
      </c>
      <c r="I1806" s="13" t="s">
        <v>96</v>
      </c>
      <c r="J1806" s="13" t="s">
        <v>131</v>
      </c>
      <c r="K1806" s="13" t="s">
        <v>95</v>
      </c>
      <c r="L1806" s="14">
        <v>34</v>
      </c>
      <c r="M1806" s="14" t="s">
        <v>117</v>
      </c>
      <c r="N1806" s="31">
        <v>1000000</v>
      </c>
      <c r="O1806" s="14" t="s">
        <v>1</v>
      </c>
      <c r="P1806" s="14" t="s">
        <v>35</v>
      </c>
      <c r="Q1806" s="31">
        <v>4608</v>
      </c>
      <c r="R1806" s="31">
        <v>1152</v>
      </c>
      <c r="S1806" s="30">
        <v>0.18229782</v>
      </c>
      <c r="T1806" s="66">
        <f t="shared" si="257"/>
        <v>6.1981258800000001</v>
      </c>
      <c r="U1806" s="66">
        <f t="shared" si="258"/>
        <v>4.842704583772061E-2</v>
      </c>
      <c r="V1806" s="38">
        <f t="shared" si="259"/>
        <v>0.42698650012580158</v>
      </c>
      <c r="W1806" s="54">
        <v>2.3422468799999998</v>
      </c>
      <c r="X1806" s="71" t="str">
        <f t="shared" si="260"/>
        <v>Q2 2025</v>
      </c>
      <c r="Y1806" s="21">
        <f t="shared" si="252"/>
        <v>3440</v>
      </c>
      <c r="Z1806" s="21">
        <f t="shared" si="253"/>
        <v>1440</v>
      </c>
      <c r="AA1806" s="57">
        <f t="shared" si="254"/>
        <v>265647.97010584443</v>
      </c>
      <c r="AB1806" s="59">
        <f t="shared" si="255"/>
        <v>2.3888888888888888</v>
      </c>
      <c r="AC1806" s="61">
        <f t="shared" si="256"/>
        <v>863.59999999999991</v>
      </c>
    </row>
    <row r="1807" spans="4:29">
      <c r="D1807" s="12">
        <v>1801</v>
      </c>
      <c r="E1807" s="36" t="s">
        <v>68</v>
      </c>
      <c r="F1807" s="16" t="s">
        <v>12</v>
      </c>
      <c r="G1807" s="14" t="s">
        <v>39</v>
      </c>
      <c r="H1807" s="13" t="s">
        <v>5</v>
      </c>
      <c r="I1807" s="13" t="s">
        <v>96</v>
      </c>
      <c r="J1807" s="13" t="s">
        <v>132</v>
      </c>
      <c r="K1807" s="13" t="s">
        <v>43</v>
      </c>
      <c r="L1807" s="14">
        <v>31.5</v>
      </c>
      <c r="M1807" s="14" t="s">
        <v>15</v>
      </c>
      <c r="N1807" s="31">
        <v>1000000</v>
      </c>
      <c r="O1807" s="14" t="s">
        <v>1</v>
      </c>
      <c r="P1807" s="14" t="s">
        <v>35</v>
      </c>
      <c r="Q1807" s="31">
        <v>2304</v>
      </c>
      <c r="R1807" s="31">
        <v>576</v>
      </c>
      <c r="S1807" s="30">
        <v>6.0765939999999997E-2</v>
      </c>
      <c r="T1807" s="66">
        <f t="shared" si="257"/>
        <v>1.9141271099999999</v>
      </c>
      <c r="U1807" s="66">
        <f t="shared" si="258"/>
        <v>1.66219263061144E-2</v>
      </c>
      <c r="V1807" s="38">
        <f t="shared" si="259"/>
        <v>0.14232883337526719</v>
      </c>
      <c r="W1807" s="54">
        <v>2.3422468799999998</v>
      </c>
      <c r="X1807" s="71" t="str">
        <f t="shared" si="260"/>
        <v>Q2 2025</v>
      </c>
      <c r="Y1807" s="21">
        <f t="shared" si="252"/>
        <v>3840</v>
      </c>
      <c r="Z1807" s="21">
        <f t="shared" si="253"/>
        <v>2160</v>
      </c>
      <c r="AA1807" s="57">
        <f t="shared" si="254"/>
        <v>273540.18231454003</v>
      </c>
      <c r="AB1807" s="59">
        <f t="shared" si="255"/>
        <v>1.7777777777777777</v>
      </c>
      <c r="AC1807" s="61">
        <f t="shared" si="256"/>
        <v>800.09999999999991</v>
      </c>
    </row>
    <row r="1808" spans="4:29">
      <c r="D1808" s="12">
        <v>1802</v>
      </c>
      <c r="E1808" s="36" t="s">
        <v>68</v>
      </c>
      <c r="F1808" s="16" t="s">
        <v>12</v>
      </c>
      <c r="G1808" s="14" t="s">
        <v>39</v>
      </c>
      <c r="H1808" s="13" t="s">
        <v>5</v>
      </c>
      <c r="I1808" s="13" t="s">
        <v>96</v>
      </c>
      <c r="J1808" s="13" t="s">
        <v>297</v>
      </c>
      <c r="K1808" s="13" t="s">
        <v>95</v>
      </c>
      <c r="L1808" s="14">
        <v>27</v>
      </c>
      <c r="M1808" s="14" t="s">
        <v>143</v>
      </c>
      <c r="N1808" s="31">
        <v>1000000</v>
      </c>
      <c r="O1808" s="14" t="s">
        <v>1</v>
      </c>
      <c r="P1808" s="14" t="s">
        <v>35</v>
      </c>
      <c r="Q1808" s="31">
        <v>2304</v>
      </c>
      <c r="R1808" s="31">
        <v>576</v>
      </c>
      <c r="S1808" s="30">
        <v>6.0765939999999997E-2</v>
      </c>
      <c r="T1808" s="66">
        <f t="shared" si="257"/>
        <v>1.6406803799999998</v>
      </c>
      <c r="U1808" s="66">
        <f t="shared" si="258"/>
        <v>1.2212027490206497E-2</v>
      </c>
      <c r="V1808" s="38">
        <f t="shared" si="259"/>
        <v>0.14232883337526719</v>
      </c>
      <c r="W1808" s="54">
        <v>2.3422468799999998</v>
      </c>
      <c r="X1808" s="71" t="str">
        <f t="shared" si="260"/>
        <v>Q2 2025</v>
      </c>
      <c r="Y1808" s="21">
        <f t="shared" si="252"/>
        <v>2560</v>
      </c>
      <c r="Z1808" s="21">
        <f t="shared" si="253"/>
        <v>1440</v>
      </c>
      <c r="AA1808" s="57">
        <f t="shared" si="254"/>
        <v>200968.29721068247</v>
      </c>
      <c r="AB1808" s="59">
        <f t="shared" si="255"/>
        <v>1.7777777777777777</v>
      </c>
      <c r="AC1808" s="61">
        <f t="shared" si="256"/>
        <v>685.8</v>
      </c>
    </row>
    <row r="1809" spans="4:29">
      <c r="D1809" s="12">
        <v>1803</v>
      </c>
      <c r="E1809" s="36" t="s">
        <v>68</v>
      </c>
      <c r="F1809" s="16" t="s">
        <v>12</v>
      </c>
      <c r="G1809" s="14" t="s">
        <v>39</v>
      </c>
      <c r="H1809" s="13" t="s">
        <v>5</v>
      </c>
      <c r="I1809" s="13" t="s">
        <v>96</v>
      </c>
      <c r="J1809" s="13" t="s">
        <v>298</v>
      </c>
      <c r="K1809" s="13" t="s">
        <v>95</v>
      </c>
      <c r="L1809" s="14">
        <v>27</v>
      </c>
      <c r="M1809" s="14" t="s">
        <v>143</v>
      </c>
      <c r="N1809" s="31">
        <v>1000000</v>
      </c>
      <c r="O1809" s="14" t="s">
        <v>1</v>
      </c>
      <c r="P1809" s="14" t="s">
        <v>35</v>
      </c>
      <c r="Q1809" s="31">
        <v>4608</v>
      </c>
      <c r="R1809" s="31">
        <v>1152</v>
      </c>
      <c r="S1809" s="30">
        <v>9.114891E-2</v>
      </c>
      <c r="T1809" s="66">
        <f t="shared" si="257"/>
        <v>2.4610205700000001</v>
      </c>
      <c r="U1809" s="66">
        <f t="shared" si="258"/>
        <v>1.8318041235309748E-2</v>
      </c>
      <c r="V1809" s="38">
        <f t="shared" si="259"/>
        <v>0.21349325006290079</v>
      </c>
      <c r="W1809" s="54">
        <v>2.3422468799999998</v>
      </c>
      <c r="X1809" s="71" t="str">
        <f t="shared" si="260"/>
        <v>Q2 2025</v>
      </c>
      <c r="Y1809" s="21">
        <f t="shared" si="252"/>
        <v>2560</v>
      </c>
      <c r="Z1809" s="21">
        <f t="shared" si="253"/>
        <v>1440</v>
      </c>
      <c r="AA1809" s="57">
        <f t="shared" si="254"/>
        <v>200968.29721068247</v>
      </c>
      <c r="AB1809" s="59">
        <f t="shared" si="255"/>
        <v>1.7777777777777777</v>
      </c>
      <c r="AC1809" s="61">
        <f t="shared" si="256"/>
        <v>685.8</v>
      </c>
    </row>
    <row r="1810" spans="4:29">
      <c r="D1810" s="12">
        <v>1804</v>
      </c>
      <c r="E1810" s="36" t="s">
        <v>68</v>
      </c>
      <c r="F1810" s="16" t="s">
        <v>12</v>
      </c>
      <c r="G1810" s="14" t="s">
        <v>39</v>
      </c>
      <c r="H1810" s="13" t="s">
        <v>5</v>
      </c>
      <c r="I1810" s="13" t="s">
        <v>96</v>
      </c>
      <c r="J1810" s="13" t="s">
        <v>299</v>
      </c>
      <c r="K1810" s="13" t="s">
        <v>95</v>
      </c>
      <c r="L1810" s="14">
        <v>31.5</v>
      </c>
      <c r="M1810" s="14" t="s">
        <v>15</v>
      </c>
      <c r="N1810" s="31">
        <v>1000000</v>
      </c>
      <c r="O1810" s="14" t="s">
        <v>1</v>
      </c>
      <c r="P1810" s="14" t="s">
        <v>35</v>
      </c>
      <c r="Q1810" s="31">
        <v>4608</v>
      </c>
      <c r="R1810" s="31">
        <v>1152</v>
      </c>
      <c r="S1810" s="30">
        <v>3.0382969999999999E-2</v>
      </c>
      <c r="T1810" s="66">
        <f t="shared" si="257"/>
        <v>0.95706355499999995</v>
      </c>
      <c r="U1810" s="66">
        <f t="shared" si="258"/>
        <v>8.3109631530571999E-3</v>
      </c>
      <c r="V1810" s="38">
        <f t="shared" si="259"/>
        <v>7.1164416687633597E-2</v>
      </c>
      <c r="W1810" s="54">
        <v>2.3422468799999998</v>
      </c>
      <c r="X1810" s="71" t="str">
        <f t="shared" si="260"/>
        <v>Q2 2025</v>
      </c>
      <c r="Y1810" s="21">
        <f t="shared" si="252"/>
        <v>3840</v>
      </c>
      <c r="Z1810" s="21">
        <f t="shared" si="253"/>
        <v>2160</v>
      </c>
      <c r="AA1810" s="57">
        <f t="shared" si="254"/>
        <v>273540.18231454003</v>
      </c>
      <c r="AB1810" s="59">
        <f t="shared" si="255"/>
        <v>1.7777777777777777</v>
      </c>
      <c r="AC1810" s="61">
        <f t="shared" si="256"/>
        <v>800.09999999999991</v>
      </c>
    </row>
    <row r="1811" spans="4:29">
      <c r="D1811" s="12">
        <v>1805</v>
      </c>
      <c r="E1811" s="36" t="s">
        <v>68</v>
      </c>
      <c r="F1811" s="16" t="s">
        <v>12</v>
      </c>
      <c r="G1811" s="14" t="s">
        <v>39</v>
      </c>
      <c r="H1811" s="13" t="s">
        <v>5</v>
      </c>
      <c r="I1811" s="13" t="s">
        <v>60</v>
      </c>
      <c r="J1811" s="13" t="s">
        <v>107</v>
      </c>
      <c r="K1811" s="13" t="s">
        <v>33</v>
      </c>
      <c r="L1811" s="14">
        <v>27</v>
      </c>
      <c r="M1811" s="14" t="s">
        <v>15</v>
      </c>
      <c r="N1811" s="31">
        <v>80000000</v>
      </c>
      <c r="O1811" s="14" t="s">
        <v>1</v>
      </c>
      <c r="P1811" s="14" t="s">
        <v>35</v>
      </c>
      <c r="Q1811" s="31">
        <v>2304</v>
      </c>
      <c r="R1811" s="31">
        <v>576</v>
      </c>
      <c r="S1811" s="30">
        <v>6.0765939999999997E-2</v>
      </c>
      <c r="T1811" s="66">
        <f t="shared" si="257"/>
        <v>1.6406803799999998</v>
      </c>
      <c r="U1811" s="66">
        <f t="shared" si="258"/>
        <v>1.2212027490206497E-2</v>
      </c>
      <c r="V1811" s="38">
        <f t="shared" si="259"/>
        <v>0.14232883337526719</v>
      </c>
      <c r="W1811" s="54">
        <v>2.3422468799999998</v>
      </c>
      <c r="X1811" s="71" t="str">
        <f t="shared" si="260"/>
        <v>Q2 2025</v>
      </c>
      <c r="Y1811" s="21">
        <f t="shared" si="252"/>
        <v>3840</v>
      </c>
      <c r="Z1811" s="21">
        <f t="shared" si="253"/>
        <v>2160</v>
      </c>
      <c r="AA1811" s="57">
        <f t="shared" si="254"/>
        <v>200968.29721068247</v>
      </c>
      <c r="AB1811" s="59">
        <f t="shared" si="255"/>
        <v>1.7777777777777777</v>
      </c>
      <c r="AC1811" s="61">
        <f t="shared" si="256"/>
        <v>685.8</v>
      </c>
    </row>
    <row r="1812" spans="4:29">
      <c r="D1812" s="12">
        <v>1806</v>
      </c>
      <c r="E1812" s="36" t="s">
        <v>68</v>
      </c>
      <c r="F1812" s="16" t="s">
        <v>12</v>
      </c>
      <c r="G1812" s="14" t="s">
        <v>39</v>
      </c>
      <c r="H1812" s="13" t="s">
        <v>5</v>
      </c>
      <c r="I1812" s="13" t="s">
        <v>60</v>
      </c>
      <c r="J1812" s="13" t="s">
        <v>115</v>
      </c>
      <c r="K1812" s="13" t="s">
        <v>33</v>
      </c>
      <c r="L1812" s="14">
        <v>27</v>
      </c>
      <c r="M1812" s="14" t="s">
        <v>15</v>
      </c>
      <c r="N1812" s="31">
        <v>80000000</v>
      </c>
      <c r="O1812" s="14" t="s">
        <v>1</v>
      </c>
      <c r="P1812" s="14" t="s">
        <v>35</v>
      </c>
      <c r="Q1812" s="31">
        <v>2304</v>
      </c>
      <c r="R1812" s="31">
        <v>576</v>
      </c>
      <c r="S1812" s="30">
        <v>6.0765939999999997E-2</v>
      </c>
      <c r="T1812" s="66">
        <f t="shared" si="257"/>
        <v>1.6406803799999998</v>
      </c>
      <c r="U1812" s="66">
        <f t="shared" si="258"/>
        <v>1.2212027490206497E-2</v>
      </c>
      <c r="V1812" s="38">
        <f t="shared" si="259"/>
        <v>0.14232883337526719</v>
      </c>
      <c r="W1812" s="54">
        <v>2.3422468799999998</v>
      </c>
      <c r="X1812" s="71" t="str">
        <f t="shared" si="260"/>
        <v>Q2 2025</v>
      </c>
      <c r="Y1812" s="21">
        <f t="shared" si="252"/>
        <v>3840</v>
      </c>
      <c r="Z1812" s="21">
        <f t="shared" si="253"/>
        <v>2160</v>
      </c>
      <c r="AA1812" s="57">
        <f t="shared" si="254"/>
        <v>200968.29721068247</v>
      </c>
      <c r="AB1812" s="59">
        <f t="shared" si="255"/>
        <v>1.7777777777777777</v>
      </c>
      <c r="AC1812" s="61">
        <f t="shared" si="256"/>
        <v>685.8</v>
      </c>
    </row>
    <row r="1813" spans="4:29">
      <c r="D1813" s="12">
        <v>1807</v>
      </c>
      <c r="E1813" s="36" t="s">
        <v>68</v>
      </c>
      <c r="F1813" s="16" t="s">
        <v>12</v>
      </c>
      <c r="G1813" s="14" t="s">
        <v>39</v>
      </c>
      <c r="H1813" s="13" t="s">
        <v>5</v>
      </c>
      <c r="I1813" s="13" t="s">
        <v>60</v>
      </c>
      <c r="J1813" s="13" t="s">
        <v>300</v>
      </c>
      <c r="K1813" s="13" t="s">
        <v>33</v>
      </c>
      <c r="L1813" s="14">
        <v>31.5</v>
      </c>
      <c r="M1813" s="14" t="s">
        <v>15</v>
      </c>
      <c r="N1813" s="31">
        <v>80000000</v>
      </c>
      <c r="O1813" s="14" t="s">
        <v>1</v>
      </c>
      <c r="P1813" s="14" t="s">
        <v>35</v>
      </c>
      <c r="Q1813" s="31">
        <v>2304</v>
      </c>
      <c r="R1813" s="31">
        <v>1152</v>
      </c>
      <c r="S1813" s="30">
        <v>4.5574455E-2</v>
      </c>
      <c r="T1813" s="66">
        <f t="shared" si="257"/>
        <v>1.4355953324999999</v>
      </c>
      <c r="U1813" s="66">
        <f t="shared" si="258"/>
        <v>1.2466444729585802E-2</v>
      </c>
      <c r="V1813" s="38">
        <f t="shared" si="259"/>
        <v>0.1067466250314504</v>
      </c>
      <c r="W1813" s="54">
        <v>2.3422468799999998</v>
      </c>
      <c r="X1813" s="71" t="str">
        <f t="shared" si="260"/>
        <v>Q2 2025</v>
      </c>
      <c r="Y1813" s="21">
        <f t="shared" si="252"/>
        <v>3840</v>
      </c>
      <c r="Z1813" s="21">
        <f t="shared" si="253"/>
        <v>2160</v>
      </c>
      <c r="AA1813" s="57">
        <f t="shared" si="254"/>
        <v>273540.18231454003</v>
      </c>
      <c r="AB1813" s="59">
        <f t="shared" si="255"/>
        <v>1.7777777777777777</v>
      </c>
      <c r="AC1813" s="61">
        <f t="shared" si="256"/>
        <v>800.09999999999991</v>
      </c>
    </row>
    <row r="1814" spans="4:29">
      <c r="D1814" s="12">
        <v>1808</v>
      </c>
      <c r="E1814" s="36" t="s">
        <v>68</v>
      </c>
      <c r="F1814" s="16" t="s">
        <v>12</v>
      </c>
      <c r="G1814" s="14" t="s">
        <v>39</v>
      </c>
      <c r="H1814" s="13" t="s">
        <v>5</v>
      </c>
      <c r="I1814" s="13" t="s">
        <v>60</v>
      </c>
      <c r="J1814" s="13" t="s">
        <v>301</v>
      </c>
      <c r="K1814" s="13" t="s">
        <v>95</v>
      </c>
      <c r="L1814" s="14">
        <v>34</v>
      </c>
      <c r="M1814" s="14" t="s">
        <v>302</v>
      </c>
      <c r="N1814" s="31">
        <v>80000000</v>
      </c>
      <c r="O1814" s="14" t="s">
        <v>1</v>
      </c>
      <c r="P1814" s="14" t="s">
        <v>35</v>
      </c>
      <c r="Q1814" s="31">
        <v>4608</v>
      </c>
      <c r="R1814" s="31">
        <v>1152</v>
      </c>
      <c r="S1814" s="30">
        <v>6.0765939999999997E-2</v>
      </c>
      <c r="T1814" s="66">
        <f t="shared" si="257"/>
        <v>2.0660419599999997</v>
      </c>
      <c r="U1814" s="66">
        <f t="shared" si="258"/>
        <v>2.1990297661420303E-2</v>
      </c>
      <c r="V1814" s="38">
        <f t="shared" si="259"/>
        <v>0.14232883337526719</v>
      </c>
      <c r="W1814" s="54">
        <v>2.3422468799999998</v>
      </c>
      <c r="X1814" s="71" t="str">
        <f t="shared" si="260"/>
        <v>Q2 2025</v>
      </c>
      <c r="Y1814" s="21">
        <f t="shared" si="252"/>
        <v>344</v>
      </c>
      <c r="Z1814" s="21">
        <f t="shared" si="253"/>
        <v>440</v>
      </c>
      <c r="AA1814" s="57">
        <f t="shared" si="254"/>
        <v>361885.25449322932</v>
      </c>
      <c r="AB1814" s="59">
        <f t="shared" si="255"/>
        <v>0.78181818181818186</v>
      </c>
      <c r="AC1814" s="61">
        <f t="shared" si="256"/>
        <v>863.59999999999991</v>
      </c>
    </row>
    <row r="1815" spans="4:29">
      <c r="D1815" s="12">
        <v>1809</v>
      </c>
      <c r="E1815" s="36" t="s">
        <v>68</v>
      </c>
      <c r="F1815" s="16" t="s">
        <v>12</v>
      </c>
      <c r="G1815" s="14" t="s">
        <v>39</v>
      </c>
      <c r="H1815" s="13" t="s">
        <v>5</v>
      </c>
      <c r="I1815" s="13" t="s">
        <v>53</v>
      </c>
      <c r="J1815" s="13" t="s">
        <v>133</v>
      </c>
      <c r="K1815" s="13"/>
      <c r="L1815" s="14">
        <v>31.5</v>
      </c>
      <c r="M1815" s="14" t="s">
        <v>15</v>
      </c>
      <c r="N1815" s="31">
        <v>1000000</v>
      </c>
      <c r="O1815" s="14" t="s">
        <v>1</v>
      </c>
      <c r="P1815" s="14" t="s">
        <v>35</v>
      </c>
      <c r="Q1815" s="31">
        <v>4608</v>
      </c>
      <c r="R1815" s="31">
        <v>1196</v>
      </c>
      <c r="S1815" s="30">
        <v>0.12153187999999999</v>
      </c>
      <c r="T1815" s="66">
        <f t="shared" si="257"/>
        <v>3.8282542199999998</v>
      </c>
      <c r="U1815" s="66">
        <f t="shared" si="258"/>
        <v>3.32438526122288E-2</v>
      </c>
      <c r="V1815" s="38">
        <f t="shared" si="259"/>
        <v>0.28465766675053439</v>
      </c>
      <c r="W1815" s="54">
        <v>2.3422468799999998</v>
      </c>
      <c r="X1815" s="71" t="str">
        <f t="shared" si="260"/>
        <v>Q2 2025</v>
      </c>
      <c r="Y1815" s="21">
        <f t="shared" si="252"/>
        <v>3840</v>
      </c>
      <c r="Z1815" s="21">
        <f t="shared" si="253"/>
        <v>2160</v>
      </c>
      <c r="AA1815" s="57">
        <f t="shared" si="254"/>
        <v>273540.18231454003</v>
      </c>
      <c r="AB1815" s="59">
        <f t="shared" si="255"/>
        <v>1.7777777777777777</v>
      </c>
      <c r="AC1815" s="61">
        <f t="shared" si="256"/>
        <v>800.09999999999991</v>
      </c>
    </row>
    <row r="1816" spans="4:29">
      <c r="D1816" s="12">
        <v>1810</v>
      </c>
      <c r="E1816" s="36" t="s">
        <v>68</v>
      </c>
      <c r="F1816" s="16" t="s">
        <v>12</v>
      </c>
      <c r="G1816" s="14" t="s">
        <v>39</v>
      </c>
      <c r="H1816" s="13" t="s">
        <v>5</v>
      </c>
      <c r="I1816" s="13" t="s">
        <v>53</v>
      </c>
      <c r="J1816" s="13" t="s">
        <v>97</v>
      </c>
      <c r="K1816" s="13" t="s">
        <v>98</v>
      </c>
      <c r="L1816" s="14">
        <v>49</v>
      </c>
      <c r="M1816" s="14" t="s">
        <v>99</v>
      </c>
      <c r="N1816" s="31">
        <v>1000000</v>
      </c>
      <c r="O1816" s="14" t="s">
        <v>1</v>
      </c>
      <c r="P1816" s="14" t="s">
        <v>35</v>
      </c>
      <c r="Q1816" s="31">
        <v>5000</v>
      </c>
      <c r="R1816" s="31">
        <v>1152</v>
      </c>
      <c r="S1816" s="30">
        <v>6.5935265000000007E-2</v>
      </c>
      <c r="T1816" s="66">
        <f t="shared" si="257"/>
        <v>3.2308279850000003</v>
      </c>
      <c r="U1816" s="66">
        <f t="shared" si="258"/>
        <v>2.6619969836479896E-2</v>
      </c>
      <c r="V1816" s="38">
        <f t="shared" si="259"/>
        <v>0.1544366687282232</v>
      </c>
      <c r="W1816" s="54">
        <v>2.3422468799999998</v>
      </c>
      <c r="X1816" s="71" t="str">
        <f t="shared" si="260"/>
        <v>Q2 2025</v>
      </c>
      <c r="Y1816" s="21">
        <f t="shared" si="252"/>
        <v>5120</v>
      </c>
      <c r="Z1816" s="21">
        <f t="shared" si="253"/>
        <v>1440</v>
      </c>
      <c r="AA1816" s="57">
        <f t="shared" si="254"/>
        <v>403728.86704072385</v>
      </c>
      <c r="AB1816" s="59">
        <f t="shared" si="255"/>
        <v>3.5555555555555554</v>
      </c>
      <c r="AC1816" s="61">
        <f t="shared" si="256"/>
        <v>1244.5999999999999</v>
      </c>
    </row>
    <row r="1817" spans="4:29">
      <c r="D1817" s="12">
        <v>1811</v>
      </c>
      <c r="E1817" s="36" t="s">
        <v>68</v>
      </c>
      <c r="F1817" s="16" t="s">
        <v>12</v>
      </c>
      <c r="G1817" s="14" t="s">
        <v>39</v>
      </c>
      <c r="H1817" s="13" t="s">
        <v>5</v>
      </c>
      <c r="I1817" s="13" t="s">
        <v>53</v>
      </c>
      <c r="J1817" s="13" t="s">
        <v>119</v>
      </c>
      <c r="K1817" s="13" t="s">
        <v>98</v>
      </c>
      <c r="L1817" s="14">
        <v>31.5</v>
      </c>
      <c r="M1817" s="14" t="s">
        <v>15</v>
      </c>
      <c r="N1817" s="31">
        <v>1000000</v>
      </c>
      <c r="O1817" s="14" t="s">
        <v>1</v>
      </c>
      <c r="P1817" s="14" t="s">
        <v>35</v>
      </c>
      <c r="Q1817" s="31">
        <v>5000</v>
      </c>
      <c r="R1817" s="31">
        <v>1152</v>
      </c>
      <c r="S1817" s="30">
        <v>6.5935265000000007E-2</v>
      </c>
      <c r="T1817" s="66">
        <f t="shared" si="257"/>
        <v>2.0769608475000001</v>
      </c>
      <c r="U1817" s="66">
        <f t="shared" si="258"/>
        <v>1.8035944409057512E-2</v>
      </c>
      <c r="V1817" s="38">
        <f t="shared" si="259"/>
        <v>0.1544366687282232</v>
      </c>
      <c r="W1817" s="54">
        <v>2.3422468799999998</v>
      </c>
      <c r="X1817" s="71" t="str">
        <f t="shared" si="260"/>
        <v>Q2 2025</v>
      </c>
      <c r="Y1817" s="21">
        <f t="shared" si="252"/>
        <v>3840</v>
      </c>
      <c r="Z1817" s="21">
        <f t="shared" si="253"/>
        <v>2160</v>
      </c>
      <c r="AA1817" s="57">
        <f t="shared" si="254"/>
        <v>273540.18231454003</v>
      </c>
      <c r="AB1817" s="59">
        <f t="shared" si="255"/>
        <v>1.7777777777777777</v>
      </c>
      <c r="AC1817" s="61">
        <f t="shared" si="256"/>
        <v>800.09999999999991</v>
      </c>
    </row>
    <row r="1818" spans="4:29">
      <c r="D1818" s="12">
        <v>1812</v>
      </c>
      <c r="E1818" s="36" t="s">
        <v>68</v>
      </c>
      <c r="F1818" s="16" t="s">
        <v>12</v>
      </c>
      <c r="G1818" s="14" t="s">
        <v>39</v>
      </c>
      <c r="H1818" s="13" t="s">
        <v>5</v>
      </c>
      <c r="I1818" s="13" t="s">
        <v>120</v>
      </c>
      <c r="J1818" s="13"/>
      <c r="K1818" s="13" t="s">
        <v>120</v>
      </c>
      <c r="L1818" s="14">
        <v>27</v>
      </c>
      <c r="M1818" s="14" t="s">
        <v>15</v>
      </c>
      <c r="N1818" s="31" t="s">
        <v>65</v>
      </c>
      <c r="O1818" s="14" t="s">
        <v>1</v>
      </c>
      <c r="P1818" s="14" t="s">
        <v>35</v>
      </c>
      <c r="Q1818" s="31">
        <v>5000</v>
      </c>
      <c r="R1818" s="31">
        <v>1152</v>
      </c>
      <c r="S1818" s="30">
        <v>0.16483816200000001</v>
      </c>
      <c r="T1818" s="66">
        <f t="shared" si="257"/>
        <v>4.4506303740000002</v>
      </c>
      <c r="U1818" s="66">
        <f t="shared" si="258"/>
        <v>3.3127244732478626E-2</v>
      </c>
      <c r="V1818" s="38">
        <f t="shared" si="259"/>
        <v>0.38609167064943456</v>
      </c>
      <c r="W1818" s="54">
        <v>2.3422468799999998</v>
      </c>
      <c r="X1818" s="71" t="str">
        <f t="shared" si="260"/>
        <v>Q2 2025</v>
      </c>
      <c r="Y1818" s="21">
        <f t="shared" si="252"/>
        <v>3840</v>
      </c>
      <c r="Z1818" s="21">
        <f t="shared" si="253"/>
        <v>2160</v>
      </c>
      <c r="AA1818" s="57">
        <f t="shared" si="254"/>
        <v>200968.29721068247</v>
      </c>
      <c r="AB1818" s="59">
        <f t="shared" si="255"/>
        <v>1.7777777777777777</v>
      </c>
      <c r="AC1818" s="61">
        <f t="shared" si="256"/>
        <v>685.8</v>
      </c>
    </row>
    <row r="1819" spans="4:29">
      <c r="D1819" s="12">
        <v>1813</v>
      </c>
      <c r="E1819" s="36" t="s">
        <v>68</v>
      </c>
      <c r="F1819" s="16" t="s">
        <v>12</v>
      </c>
      <c r="G1819" s="14" t="s">
        <v>39</v>
      </c>
      <c r="H1819" s="13" t="s">
        <v>5</v>
      </c>
      <c r="I1819" s="13" t="s">
        <v>120</v>
      </c>
      <c r="J1819" s="13"/>
      <c r="K1819" s="13" t="s">
        <v>120</v>
      </c>
      <c r="L1819" s="14">
        <v>31.5</v>
      </c>
      <c r="M1819" s="14" t="s">
        <v>15</v>
      </c>
      <c r="N1819" s="31" t="s">
        <v>65</v>
      </c>
      <c r="O1819" s="14" t="s">
        <v>1</v>
      </c>
      <c r="P1819" s="14" t="s">
        <v>35</v>
      </c>
      <c r="Q1819" s="31">
        <v>5000</v>
      </c>
      <c r="R1819" s="31">
        <v>1152</v>
      </c>
      <c r="S1819" s="30">
        <v>0.13187053000000001</v>
      </c>
      <c r="T1819" s="66">
        <f t="shared" si="257"/>
        <v>4.1539216950000002</v>
      </c>
      <c r="U1819" s="66">
        <f t="shared" si="258"/>
        <v>3.6071888818115024E-2</v>
      </c>
      <c r="V1819" s="38">
        <f t="shared" si="259"/>
        <v>0.30887333745644641</v>
      </c>
      <c r="W1819" s="54">
        <v>2.3422468799999998</v>
      </c>
      <c r="X1819" s="71" t="str">
        <f t="shared" si="260"/>
        <v>Q2 2025</v>
      </c>
      <c r="Y1819" s="21">
        <f t="shared" si="252"/>
        <v>3840</v>
      </c>
      <c r="Z1819" s="21">
        <f t="shared" si="253"/>
        <v>2160</v>
      </c>
      <c r="AA1819" s="57">
        <f t="shared" si="254"/>
        <v>273540.18231454003</v>
      </c>
      <c r="AB1819" s="59">
        <f t="shared" si="255"/>
        <v>1.7777777777777777</v>
      </c>
      <c r="AC1819" s="61">
        <f t="shared" si="256"/>
        <v>800.09999999999991</v>
      </c>
    </row>
    <row r="1820" spans="4:29">
      <c r="D1820" s="12">
        <v>1814</v>
      </c>
      <c r="E1820" s="36" t="s">
        <v>68</v>
      </c>
      <c r="F1820" s="16" t="s">
        <v>12</v>
      </c>
      <c r="G1820" s="14" t="s">
        <v>39</v>
      </c>
      <c r="H1820" s="13" t="s">
        <v>5</v>
      </c>
      <c r="I1820" s="13" t="s">
        <v>45</v>
      </c>
      <c r="J1820" s="13" t="s">
        <v>134</v>
      </c>
      <c r="K1820" s="13" t="s">
        <v>43</v>
      </c>
      <c r="L1820" s="14">
        <v>27</v>
      </c>
      <c r="M1820" s="14" t="s">
        <v>15</v>
      </c>
      <c r="N1820" s="31">
        <v>1000000</v>
      </c>
      <c r="O1820" s="14" t="s">
        <v>1</v>
      </c>
      <c r="P1820" s="14" t="s">
        <v>35</v>
      </c>
      <c r="Q1820" s="31">
        <v>2304</v>
      </c>
      <c r="R1820" s="31">
        <v>576</v>
      </c>
      <c r="S1820" s="30">
        <v>7.5957424999999995E-2</v>
      </c>
      <c r="T1820" s="66">
        <f t="shared" si="257"/>
        <v>2.0508504749999998</v>
      </c>
      <c r="U1820" s="66">
        <f t="shared" si="258"/>
        <v>1.5265034362758122E-2</v>
      </c>
      <c r="V1820" s="38">
        <f t="shared" si="259"/>
        <v>0.17791104171908398</v>
      </c>
      <c r="W1820" s="54">
        <v>2.3422468799999998</v>
      </c>
      <c r="X1820" s="71" t="str">
        <f t="shared" si="260"/>
        <v>Q2 2025</v>
      </c>
      <c r="Y1820" s="21">
        <f t="shared" si="252"/>
        <v>3840</v>
      </c>
      <c r="Z1820" s="21">
        <f t="shared" si="253"/>
        <v>2160</v>
      </c>
      <c r="AA1820" s="57">
        <f t="shared" si="254"/>
        <v>200968.29721068247</v>
      </c>
      <c r="AB1820" s="59">
        <f t="shared" si="255"/>
        <v>1.7777777777777777</v>
      </c>
      <c r="AC1820" s="61">
        <f t="shared" si="256"/>
        <v>685.8</v>
      </c>
    </row>
    <row r="1821" spans="4:29">
      <c r="D1821" s="12">
        <v>1815</v>
      </c>
      <c r="E1821" s="36" t="s">
        <v>68</v>
      </c>
      <c r="F1821" s="16" t="s">
        <v>12</v>
      </c>
      <c r="G1821" s="14" t="s">
        <v>39</v>
      </c>
      <c r="H1821" s="13" t="s">
        <v>5</v>
      </c>
      <c r="I1821" s="13" t="s">
        <v>121</v>
      </c>
      <c r="J1821" s="13" t="s">
        <v>282</v>
      </c>
      <c r="K1821" s="13"/>
      <c r="L1821" s="14">
        <v>27</v>
      </c>
      <c r="M1821" s="14" t="s">
        <v>15</v>
      </c>
      <c r="N1821" s="31" t="s">
        <v>65</v>
      </c>
      <c r="O1821" s="14" t="s">
        <v>1</v>
      </c>
      <c r="P1821" s="14" t="s">
        <v>35</v>
      </c>
      <c r="Q1821" s="31">
        <v>5000</v>
      </c>
      <c r="R1821" s="31">
        <v>1152</v>
      </c>
      <c r="S1821" s="30">
        <v>0.13187053000000001</v>
      </c>
      <c r="T1821" s="66">
        <f t="shared" si="257"/>
        <v>3.5605043100000002</v>
      </c>
      <c r="U1821" s="66">
        <f t="shared" si="258"/>
        <v>2.6501795866370224E-2</v>
      </c>
      <c r="V1821" s="38">
        <f t="shared" si="259"/>
        <v>0.30887333745644641</v>
      </c>
      <c r="W1821" s="54">
        <v>2.3422468799999998</v>
      </c>
      <c r="X1821" s="71" t="str">
        <f t="shared" si="260"/>
        <v>Q2 2025</v>
      </c>
      <c r="Y1821" s="21">
        <f t="shared" si="252"/>
        <v>3840</v>
      </c>
      <c r="Z1821" s="21">
        <f t="shared" si="253"/>
        <v>2160</v>
      </c>
      <c r="AA1821" s="57">
        <f t="shared" si="254"/>
        <v>200968.29721068247</v>
      </c>
      <c r="AB1821" s="59">
        <f t="shared" si="255"/>
        <v>1.7777777777777777</v>
      </c>
      <c r="AC1821" s="61">
        <f t="shared" si="256"/>
        <v>685.8</v>
      </c>
    </row>
    <row r="1822" spans="4:29">
      <c r="D1822" s="12">
        <v>1816</v>
      </c>
      <c r="E1822" s="36" t="s">
        <v>68</v>
      </c>
      <c r="F1822" s="16" t="s">
        <v>12</v>
      </c>
      <c r="G1822" s="14" t="s">
        <v>39</v>
      </c>
      <c r="H1822" s="13" t="s">
        <v>5</v>
      </c>
      <c r="I1822" s="13" t="s">
        <v>121</v>
      </c>
      <c r="J1822" s="13" t="s">
        <v>283</v>
      </c>
      <c r="K1822" s="13"/>
      <c r="L1822" s="14">
        <v>31.5</v>
      </c>
      <c r="M1822" s="14" t="s">
        <v>15</v>
      </c>
      <c r="N1822" s="31" t="s">
        <v>65</v>
      </c>
      <c r="O1822" s="14" t="s">
        <v>1</v>
      </c>
      <c r="P1822" s="14" t="s">
        <v>35</v>
      </c>
      <c r="Q1822" s="31">
        <v>5000</v>
      </c>
      <c r="R1822" s="31">
        <v>1152</v>
      </c>
      <c r="S1822" s="30">
        <v>0.13187053000000001</v>
      </c>
      <c r="T1822" s="66">
        <f t="shared" si="257"/>
        <v>4.1539216950000002</v>
      </c>
      <c r="U1822" s="66">
        <f t="shared" si="258"/>
        <v>3.6071888818115024E-2</v>
      </c>
      <c r="V1822" s="38">
        <f t="shared" si="259"/>
        <v>0.30887333745644641</v>
      </c>
      <c r="W1822" s="54">
        <v>2.3422468799999998</v>
      </c>
      <c r="X1822" s="71" t="str">
        <f t="shared" si="260"/>
        <v>Q2 2025</v>
      </c>
      <c r="Y1822" s="21">
        <f t="shared" si="252"/>
        <v>3840</v>
      </c>
      <c r="Z1822" s="21">
        <f t="shared" si="253"/>
        <v>2160</v>
      </c>
      <c r="AA1822" s="57">
        <f t="shared" si="254"/>
        <v>273540.18231454003</v>
      </c>
      <c r="AB1822" s="59">
        <f t="shared" si="255"/>
        <v>1.7777777777777777</v>
      </c>
      <c r="AC1822" s="61">
        <f t="shared" si="256"/>
        <v>800.09999999999991</v>
      </c>
    </row>
    <row r="1823" spans="4:29">
      <c r="D1823" s="12">
        <v>1817</v>
      </c>
      <c r="E1823" s="36" t="s">
        <v>68</v>
      </c>
      <c r="F1823" s="16" t="s">
        <v>12</v>
      </c>
      <c r="G1823" s="14" t="s">
        <v>39</v>
      </c>
      <c r="H1823" s="13" t="s">
        <v>5</v>
      </c>
      <c r="I1823" s="13" t="s">
        <v>122</v>
      </c>
      <c r="J1823" s="13"/>
      <c r="K1823" s="13"/>
      <c r="L1823" s="14">
        <v>27</v>
      </c>
      <c r="M1823" s="14" t="s">
        <v>15</v>
      </c>
      <c r="N1823" s="31" t="s">
        <v>65</v>
      </c>
      <c r="O1823" s="14" t="s">
        <v>2</v>
      </c>
      <c r="P1823" s="14" t="s">
        <v>35</v>
      </c>
      <c r="Q1823" s="31">
        <v>5000</v>
      </c>
      <c r="R1823" s="31">
        <v>1152</v>
      </c>
      <c r="S1823" s="30">
        <v>0.16483816200000001</v>
      </c>
      <c r="T1823" s="66">
        <f t="shared" si="257"/>
        <v>4.4506303740000002</v>
      </c>
      <c r="U1823" s="66">
        <f t="shared" si="258"/>
        <v>3.3127244732478626E-2</v>
      </c>
      <c r="V1823" s="38">
        <f t="shared" si="259"/>
        <v>0.38609167064943456</v>
      </c>
      <c r="W1823" s="54">
        <v>2.3422468799999998</v>
      </c>
      <c r="X1823" s="71" t="str">
        <f t="shared" si="260"/>
        <v>Q2 2025</v>
      </c>
      <c r="Y1823" s="21">
        <f t="shared" si="252"/>
        <v>3840</v>
      </c>
      <c r="Z1823" s="21">
        <f t="shared" si="253"/>
        <v>2160</v>
      </c>
      <c r="AA1823" s="57">
        <f t="shared" si="254"/>
        <v>200968.29721068247</v>
      </c>
      <c r="AB1823" s="59">
        <f t="shared" si="255"/>
        <v>1.7777777777777777</v>
      </c>
      <c r="AC1823" s="61">
        <f t="shared" si="256"/>
        <v>685.8</v>
      </c>
    </row>
    <row r="1824" spans="4:29">
      <c r="D1824" s="12">
        <v>1818</v>
      </c>
      <c r="E1824" s="36" t="s">
        <v>68</v>
      </c>
      <c r="F1824" s="16" t="s">
        <v>12</v>
      </c>
      <c r="G1824" s="14" t="s">
        <v>39</v>
      </c>
      <c r="H1824" s="13" t="s">
        <v>5</v>
      </c>
      <c r="I1824" s="13" t="s">
        <v>122</v>
      </c>
      <c r="J1824" s="13"/>
      <c r="K1824" s="13"/>
      <c r="L1824" s="14">
        <v>31.5</v>
      </c>
      <c r="M1824" s="14" t="s">
        <v>15</v>
      </c>
      <c r="N1824" s="31" t="s">
        <v>65</v>
      </c>
      <c r="O1824" s="14" t="s">
        <v>2</v>
      </c>
      <c r="P1824" s="14" t="s">
        <v>35</v>
      </c>
      <c r="Q1824" s="31">
        <v>5000</v>
      </c>
      <c r="R1824" s="31">
        <v>1152</v>
      </c>
      <c r="S1824" s="30">
        <v>0.13187053000000001</v>
      </c>
      <c r="T1824" s="66">
        <f t="shared" si="257"/>
        <v>4.1539216950000002</v>
      </c>
      <c r="U1824" s="66">
        <f t="shared" si="258"/>
        <v>3.6071888818115024E-2</v>
      </c>
      <c r="V1824" s="38">
        <f t="shared" si="259"/>
        <v>0.30887333745644641</v>
      </c>
      <c r="W1824" s="54">
        <v>2.3422468799999998</v>
      </c>
      <c r="X1824" s="71" t="str">
        <f t="shared" si="260"/>
        <v>Q2 2025</v>
      </c>
      <c r="Y1824" s="21">
        <f t="shared" si="252"/>
        <v>3840</v>
      </c>
      <c r="Z1824" s="21">
        <f t="shared" si="253"/>
        <v>2160</v>
      </c>
      <c r="AA1824" s="57">
        <f t="shared" si="254"/>
        <v>273540.18231454003</v>
      </c>
      <c r="AB1824" s="59">
        <f t="shared" si="255"/>
        <v>1.7777777777777777</v>
      </c>
      <c r="AC1824" s="61">
        <f t="shared" si="256"/>
        <v>800.09999999999991</v>
      </c>
    </row>
    <row r="1825" spans="4:29">
      <c r="D1825" s="12">
        <v>1819</v>
      </c>
      <c r="E1825" s="36" t="s">
        <v>68</v>
      </c>
      <c r="F1825" s="16" t="s">
        <v>12</v>
      </c>
      <c r="G1825" s="14" t="s">
        <v>39</v>
      </c>
      <c r="H1825" s="13" t="s">
        <v>5</v>
      </c>
      <c r="I1825" s="13" t="s">
        <v>140</v>
      </c>
      <c r="J1825" s="13"/>
      <c r="K1825" s="13"/>
      <c r="L1825" s="14">
        <v>27</v>
      </c>
      <c r="M1825" s="14" t="s">
        <v>15</v>
      </c>
      <c r="N1825" s="31" t="s">
        <v>65</v>
      </c>
      <c r="O1825" s="14" t="s">
        <v>1</v>
      </c>
      <c r="P1825" s="14" t="s">
        <v>35</v>
      </c>
      <c r="Q1825" s="31">
        <v>2304</v>
      </c>
      <c r="R1825" s="31">
        <v>576</v>
      </c>
      <c r="S1825" s="30">
        <v>6.0765939999999997E-2</v>
      </c>
      <c r="T1825" s="66">
        <f t="shared" si="257"/>
        <v>1.6406803799999998</v>
      </c>
      <c r="U1825" s="66">
        <f t="shared" si="258"/>
        <v>1.2212027490206497E-2</v>
      </c>
      <c r="V1825" s="38">
        <f t="shared" si="259"/>
        <v>0.14232883337526719</v>
      </c>
      <c r="W1825" s="54">
        <v>2.3422468799999998</v>
      </c>
      <c r="X1825" s="71" t="str">
        <f t="shared" si="260"/>
        <v>Q2 2025</v>
      </c>
      <c r="Y1825" s="21">
        <f t="shared" ref="Y1825:Y1888" si="261">1*LEFT(M1825, FIND("x", M1825)-2)</f>
        <v>3840</v>
      </c>
      <c r="Z1825" s="21">
        <f t="shared" ref="Z1825:Z1888" si="262">1*RIGHT(M1825, LEN(M1825)-FIND("x", M1825)-1)</f>
        <v>2160</v>
      </c>
      <c r="AA1825" s="57">
        <f t="shared" ref="AA1825:AA1888" si="263">AC1825^2*AB1825/(1+AB1825^2)</f>
        <v>200968.29721068247</v>
      </c>
      <c r="AB1825" s="59">
        <f t="shared" ref="AB1825:AB1888" si="264">Y1825/Z1825</f>
        <v>1.7777777777777777</v>
      </c>
      <c r="AC1825" s="61">
        <f t="shared" ref="AC1825:AC1888" si="265">L1825*25.4</f>
        <v>685.8</v>
      </c>
    </row>
    <row r="1826" spans="4:29">
      <c r="D1826" s="12">
        <v>1820</v>
      </c>
      <c r="E1826" s="36" t="s">
        <v>68</v>
      </c>
      <c r="F1826" s="16" t="s">
        <v>12</v>
      </c>
      <c r="G1826" s="14" t="s">
        <v>39</v>
      </c>
      <c r="H1826" s="13" t="s">
        <v>5</v>
      </c>
      <c r="I1826" s="13" t="s">
        <v>140</v>
      </c>
      <c r="J1826" s="13"/>
      <c r="K1826" s="13"/>
      <c r="L1826" s="14">
        <v>31.5</v>
      </c>
      <c r="M1826" s="14" t="s">
        <v>15</v>
      </c>
      <c r="N1826" s="31" t="s">
        <v>65</v>
      </c>
      <c r="O1826" s="14" t="s">
        <v>1</v>
      </c>
      <c r="P1826" s="14" t="s">
        <v>35</v>
      </c>
      <c r="Q1826" s="31">
        <v>4608</v>
      </c>
      <c r="R1826" s="31">
        <v>1152</v>
      </c>
      <c r="S1826" s="30">
        <v>0.12153187999999999</v>
      </c>
      <c r="T1826" s="66">
        <f t="shared" si="257"/>
        <v>3.8282542199999998</v>
      </c>
      <c r="U1826" s="66">
        <f t="shared" si="258"/>
        <v>3.32438526122288E-2</v>
      </c>
      <c r="V1826" s="38">
        <f t="shared" si="259"/>
        <v>0.28465766675053439</v>
      </c>
      <c r="W1826" s="54">
        <v>2.3422468799999998</v>
      </c>
      <c r="X1826" s="71" t="str">
        <f t="shared" si="260"/>
        <v>Q2 2025</v>
      </c>
      <c r="Y1826" s="21">
        <f t="shared" si="261"/>
        <v>3840</v>
      </c>
      <c r="Z1826" s="21">
        <f t="shared" si="262"/>
        <v>2160</v>
      </c>
      <c r="AA1826" s="57">
        <f t="shared" si="263"/>
        <v>273540.18231454003</v>
      </c>
      <c r="AB1826" s="59">
        <f t="shared" si="264"/>
        <v>1.7777777777777777</v>
      </c>
      <c r="AC1826" s="61">
        <f t="shared" si="265"/>
        <v>800.09999999999991</v>
      </c>
    </row>
    <row r="1827" spans="4:29">
      <c r="D1827" s="12">
        <v>1821</v>
      </c>
      <c r="E1827" s="36" t="s">
        <v>68</v>
      </c>
      <c r="F1827" s="16" t="s">
        <v>12</v>
      </c>
      <c r="G1827" s="14" t="s">
        <v>39</v>
      </c>
      <c r="H1827" s="13" t="s">
        <v>5</v>
      </c>
      <c r="I1827" s="13" t="s">
        <v>135</v>
      </c>
      <c r="J1827" s="13" t="s">
        <v>225</v>
      </c>
      <c r="K1827" s="13" t="s">
        <v>95</v>
      </c>
      <c r="L1827" s="14">
        <v>27</v>
      </c>
      <c r="M1827" s="14" t="s">
        <v>15</v>
      </c>
      <c r="N1827" s="31" t="s">
        <v>65</v>
      </c>
      <c r="O1827" s="14" t="s">
        <v>2</v>
      </c>
      <c r="P1827" s="14" t="s">
        <v>35</v>
      </c>
      <c r="Q1827" s="31">
        <v>10368</v>
      </c>
      <c r="R1827" s="31">
        <v>1152</v>
      </c>
      <c r="S1827" s="30">
        <v>0.27344673000000003</v>
      </c>
      <c r="T1827" s="66">
        <f t="shared" si="257"/>
        <v>7.3830617100000007</v>
      </c>
      <c r="U1827" s="66">
        <f t="shared" si="258"/>
        <v>5.4954123705929246E-2</v>
      </c>
      <c r="V1827" s="38">
        <f t="shared" si="259"/>
        <v>0.6404797501887024</v>
      </c>
      <c r="W1827" s="54">
        <v>2.3422468799999998</v>
      </c>
      <c r="X1827" s="71" t="str">
        <f t="shared" si="260"/>
        <v>Q2 2025</v>
      </c>
      <c r="Y1827" s="21">
        <f t="shared" si="261"/>
        <v>3840</v>
      </c>
      <c r="Z1827" s="21">
        <f t="shared" si="262"/>
        <v>2160</v>
      </c>
      <c r="AA1827" s="57">
        <f t="shared" si="263"/>
        <v>200968.29721068247</v>
      </c>
      <c r="AB1827" s="59">
        <f t="shared" si="264"/>
        <v>1.7777777777777777</v>
      </c>
      <c r="AC1827" s="61">
        <f t="shared" si="265"/>
        <v>685.8</v>
      </c>
    </row>
    <row r="1828" spans="4:29">
      <c r="D1828" s="12">
        <v>1822</v>
      </c>
      <c r="E1828" s="36" t="s">
        <v>68</v>
      </c>
      <c r="F1828" s="16" t="s">
        <v>12</v>
      </c>
      <c r="G1828" s="14" t="s">
        <v>39</v>
      </c>
      <c r="H1828" s="13" t="s">
        <v>5</v>
      </c>
      <c r="I1828" s="13" t="s">
        <v>135</v>
      </c>
      <c r="J1828" s="13" t="s">
        <v>197</v>
      </c>
      <c r="K1828" s="13" t="s">
        <v>95</v>
      </c>
      <c r="L1828" s="14">
        <v>27</v>
      </c>
      <c r="M1828" s="14" t="s">
        <v>15</v>
      </c>
      <c r="N1828" s="31" t="s">
        <v>65</v>
      </c>
      <c r="O1828" s="14" t="s">
        <v>2</v>
      </c>
      <c r="P1828" s="14" t="s">
        <v>35</v>
      </c>
      <c r="Q1828" s="31">
        <v>4608</v>
      </c>
      <c r="R1828" s="31">
        <v>1152</v>
      </c>
      <c r="S1828" s="30">
        <v>0.15191484999999999</v>
      </c>
      <c r="T1828" s="66">
        <f t="shared" si="257"/>
        <v>4.1017009499999997</v>
      </c>
      <c r="U1828" s="66">
        <f t="shared" si="258"/>
        <v>3.0530068725516245E-2</v>
      </c>
      <c r="V1828" s="38">
        <f t="shared" si="259"/>
        <v>0.35582208343816796</v>
      </c>
      <c r="W1828" s="54">
        <v>2.3422468799999998</v>
      </c>
      <c r="X1828" s="71" t="str">
        <f t="shared" si="260"/>
        <v>Q2 2025</v>
      </c>
      <c r="Y1828" s="21">
        <f t="shared" si="261"/>
        <v>3840</v>
      </c>
      <c r="Z1828" s="21">
        <f t="shared" si="262"/>
        <v>2160</v>
      </c>
      <c r="AA1828" s="57">
        <f t="shared" si="263"/>
        <v>200968.29721068247</v>
      </c>
      <c r="AB1828" s="59">
        <f t="shared" si="264"/>
        <v>1.7777777777777777</v>
      </c>
      <c r="AC1828" s="61">
        <f t="shared" si="265"/>
        <v>685.8</v>
      </c>
    </row>
    <row r="1829" spans="4:29">
      <c r="D1829" s="12">
        <v>1823</v>
      </c>
      <c r="E1829" s="36" t="s">
        <v>68</v>
      </c>
      <c r="F1829" s="16" t="s">
        <v>12</v>
      </c>
      <c r="G1829" s="14" t="s">
        <v>39</v>
      </c>
      <c r="H1829" s="13" t="s">
        <v>5</v>
      </c>
      <c r="I1829" s="13" t="s">
        <v>135</v>
      </c>
      <c r="J1829" s="13" t="s">
        <v>198</v>
      </c>
      <c r="K1829" s="13" t="s">
        <v>95</v>
      </c>
      <c r="L1829" s="14">
        <v>31.5</v>
      </c>
      <c r="M1829" s="14" t="s">
        <v>15</v>
      </c>
      <c r="N1829" s="31" t="s">
        <v>65</v>
      </c>
      <c r="O1829" s="14" t="s">
        <v>2</v>
      </c>
      <c r="P1829" s="14" t="s">
        <v>35</v>
      </c>
      <c r="Q1829" s="31">
        <v>9216</v>
      </c>
      <c r="R1829" s="31">
        <v>1152</v>
      </c>
      <c r="S1829" s="30">
        <v>0.18229782</v>
      </c>
      <c r="T1829" s="66">
        <f t="shared" si="257"/>
        <v>5.7423813299999997</v>
      </c>
      <c r="U1829" s="66">
        <f t="shared" si="258"/>
        <v>4.9865778918343207E-2</v>
      </c>
      <c r="V1829" s="38">
        <f t="shared" si="259"/>
        <v>0.42698650012580158</v>
      </c>
      <c r="W1829" s="54">
        <v>2.3422468799999998</v>
      </c>
      <c r="X1829" s="71" t="str">
        <f t="shared" si="260"/>
        <v>Q2 2025</v>
      </c>
      <c r="Y1829" s="21">
        <f t="shared" si="261"/>
        <v>3840</v>
      </c>
      <c r="Z1829" s="21">
        <f t="shared" si="262"/>
        <v>2160</v>
      </c>
      <c r="AA1829" s="57">
        <f t="shared" si="263"/>
        <v>273540.18231454003</v>
      </c>
      <c r="AB1829" s="59">
        <f t="shared" si="264"/>
        <v>1.7777777777777777</v>
      </c>
      <c r="AC1829" s="61">
        <f t="shared" si="265"/>
        <v>800.09999999999991</v>
      </c>
    </row>
    <row r="1830" spans="4:29">
      <c r="D1830" s="12">
        <v>1824</v>
      </c>
      <c r="E1830" s="36" t="s">
        <v>68</v>
      </c>
      <c r="F1830" s="16" t="s">
        <v>12</v>
      </c>
      <c r="G1830" s="14" t="s">
        <v>39</v>
      </c>
      <c r="H1830" s="13" t="s">
        <v>5</v>
      </c>
      <c r="I1830" s="13" t="s">
        <v>135</v>
      </c>
      <c r="J1830" s="13" t="s">
        <v>210</v>
      </c>
      <c r="K1830" s="13" t="s">
        <v>95</v>
      </c>
      <c r="L1830" s="14">
        <v>34</v>
      </c>
      <c r="M1830" s="14" t="s">
        <v>117</v>
      </c>
      <c r="N1830" s="31" t="s">
        <v>65</v>
      </c>
      <c r="O1830" s="14" t="s">
        <v>2</v>
      </c>
      <c r="P1830" s="14" t="s">
        <v>35</v>
      </c>
      <c r="Q1830" s="31">
        <v>9216</v>
      </c>
      <c r="R1830" s="31">
        <v>1151</v>
      </c>
      <c r="S1830" s="30">
        <v>6.0765939999999997E-2</v>
      </c>
      <c r="T1830" s="66">
        <f t="shared" si="257"/>
        <v>2.0660419599999997</v>
      </c>
      <c r="U1830" s="66">
        <f t="shared" si="258"/>
        <v>1.6142348612573538E-2</v>
      </c>
      <c r="V1830" s="38">
        <f t="shared" si="259"/>
        <v>0.14232883337526719</v>
      </c>
      <c r="W1830" s="54">
        <v>2.3422468799999998</v>
      </c>
      <c r="X1830" s="71" t="str">
        <f t="shared" si="260"/>
        <v>Q2 2025</v>
      </c>
      <c r="Y1830" s="21">
        <f t="shared" si="261"/>
        <v>3440</v>
      </c>
      <c r="Z1830" s="21">
        <f t="shared" si="262"/>
        <v>1440</v>
      </c>
      <c r="AA1830" s="57">
        <f t="shared" si="263"/>
        <v>265647.97010584443</v>
      </c>
      <c r="AB1830" s="59">
        <f t="shared" si="264"/>
        <v>2.3888888888888888</v>
      </c>
      <c r="AC1830" s="61">
        <f t="shared" si="265"/>
        <v>863.59999999999991</v>
      </c>
    </row>
    <row r="1831" spans="4:29">
      <c r="D1831" s="12">
        <v>1825</v>
      </c>
      <c r="E1831" s="36" t="s">
        <v>68</v>
      </c>
      <c r="F1831" s="16" t="s">
        <v>12</v>
      </c>
      <c r="G1831" s="14" t="s">
        <v>39</v>
      </c>
      <c r="H1831" s="13" t="s">
        <v>5</v>
      </c>
      <c r="I1831" s="13" t="s">
        <v>144</v>
      </c>
      <c r="J1831" s="13" t="s">
        <v>284</v>
      </c>
      <c r="K1831" s="13" t="s">
        <v>43</v>
      </c>
      <c r="L1831" s="14">
        <v>27</v>
      </c>
      <c r="M1831" s="14" t="s">
        <v>15</v>
      </c>
      <c r="N1831" s="31" t="s">
        <v>65</v>
      </c>
      <c r="O1831" s="14" t="s">
        <v>1</v>
      </c>
      <c r="P1831" s="14" t="s">
        <v>35</v>
      </c>
      <c r="Q1831" s="31">
        <v>1536</v>
      </c>
      <c r="R1831" s="31">
        <v>384</v>
      </c>
      <c r="S1831" s="30">
        <v>6.0765939999999997E-2</v>
      </c>
      <c r="T1831" s="66">
        <f t="shared" si="257"/>
        <v>1.6406803799999998</v>
      </c>
      <c r="U1831" s="66">
        <f t="shared" si="258"/>
        <v>1.2212027490206497E-2</v>
      </c>
      <c r="V1831" s="38">
        <f t="shared" si="259"/>
        <v>0.14232883337526719</v>
      </c>
      <c r="W1831" s="54">
        <v>2.3422468799999998</v>
      </c>
      <c r="X1831" s="71" t="str">
        <f t="shared" si="260"/>
        <v>Q2 2025</v>
      </c>
      <c r="Y1831" s="21">
        <f t="shared" si="261"/>
        <v>3840</v>
      </c>
      <c r="Z1831" s="21">
        <f t="shared" si="262"/>
        <v>2160</v>
      </c>
      <c r="AA1831" s="57">
        <f t="shared" si="263"/>
        <v>200968.29721068247</v>
      </c>
      <c r="AB1831" s="59">
        <f t="shared" si="264"/>
        <v>1.7777777777777777</v>
      </c>
      <c r="AC1831" s="61">
        <f t="shared" si="265"/>
        <v>685.8</v>
      </c>
    </row>
    <row r="1832" spans="4:29">
      <c r="D1832" s="12">
        <v>1826</v>
      </c>
      <c r="E1832" s="36" t="s">
        <v>68</v>
      </c>
      <c r="F1832" s="16" t="s">
        <v>12</v>
      </c>
      <c r="G1832" s="14" t="s">
        <v>39</v>
      </c>
      <c r="H1832" s="13" t="s">
        <v>5</v>
      </c>
      <c r="I1832" s="13" t="s">
        <v>144</v>
      </c>
      <c r="J1832" s="13" t="s">
        <v>285</v>
      </c>
      <c r="K1832" s="13" t="s">
        <v>43</v>
      </c>
      <c r="L1832" s="14">
        <v>27</v>
      </c>
      <c r="M1832" s="14" t="s">
        <v>15</v>
      </c>
      <c r="N1832" s="31" t="s">
        <v>65</v>
      </c>
      <c r="O1832" s="14" t="s">
        <v>1</v>
      </c>
      <c r="P1832" s="14" t="s">
        <v>35</v>
      </c>
      <c r="Q1832" s="31">
        <v>2304</v>
      </c>
      <c r="R1832" s="31">
        <v>1152</v>
      </c>
      <c r="S1832" s="30">
        <v>6.0765939999999997E-2</v>
      </c>
      <c r="T1832" s="66">
        <f t="shared" si="257"/>
        <v>1.6406803799999998</v>
      </c>
      <c r="U1832" s="66">
        <f t="shared" si="258"/>
        <v>1.2212027490206497E-2</v>
      </c>
      <c r="V1832" s="38">
        <f t="shared" si="259"/>
        <v>0.14232883337526719</v>
      </c>
      <c r="W1832" s="54">
        <v>2.3422468799999998</v>
      </c>
      <c r="X1832" s="71" t="str">
        <f t="shared" si="260"/>
        <v>Q2 2025</v>
      </c>
      <c r="Y1832" s="21">
        <f t="shared" si="261"/>
        <v>3840</v>
      </c>
      <c r="Z1832" s="21">
        <f t="shared" si="262"/>
        <v>2160</v>
      </c>
      <c r="AA1832" s="57">
        <f t="shared" si="263"/>
        <v>200968.29721068247</v>
      </c>
      <c r="AB1832" s="59">
        <f t="shared" si="264"/>
        <v>1.7777777777777777</v>
      </c>
      <c r="AC1832" s="61">
        <f t="shared" si="265"/>
        <v>685.8</v>
      </c>
    </row>
    <row r="1833" spans="4:29">
      <c r="D1833" s="12">
        <v>1827</v>
      </c>
      <c r="E1833" s="36" t="s">
        <v>68</v>
      </c>
      <c r="F1833" s="16" t="s">
        <v>12</v>
      </c>
      <c r="G1833" s="14" t="s">
        <v>39</v>
      </c>
      <c r="H1833" s="13" t="s">
        <v>5</v>
      </c>
      <c r="I1833" s="13" t="s">
        <v>144</v>
      </c>
      <c r="J1833" s="13" t="s">
        <v>286</v>
      </c>
      <c r="K1833" s="13" t="s">
        <v>43</v>
      </c>
      <c r="L1833" s="14">
        <v>31.5</v>
      </c>
      <c r="M1833" s="14" t="s">
        <v>15</v>
      </c>
      <c r="N1833" s="31" t="s">
        <v>65</v>
      </c>
      <c r="O1833" s="14" t="s">
        <v>1</v>
      </c>
      <c r="P1833" s="14" t="s">
        <v>35</v>
      </c>
      <c r="Q1833" s="31">
        <v>2304</v>
      </c>
      <c r="R1833" s="31">
        <v>1152</v>
      </c>
      <c r="S1833" s="30">
        <v>6.0765939999999997E-2</v>
      </c>
      <c r="T1833" s="66">
        <f t="shared" si="257"/>
        <v>1.9141271099999999</v>
      </c>
      <c r="U1833" s="66">
        <f t="shared" si="258"/>
        <v>1.66219263061144E-2</v>
      </c>
      <c r="V1833" s="38">
        <f t="shared" si="259"/>
        <v>0.14232883337526719</v>
      </c>
      <c r="W1833" s="54">
        <v>2.3422468799999998</v>
      </c>
      <c r="X1833" s="71" t="str">
        <f t="shared" si="260"/>
        <v>Q2 2025</v>
      </c>
      <c r="Y1833" s="21">
        <f t="shared" si="261"/>
        <v>3840</v>
      </c>
      <c r="Z1833" s="21">
        <f t="shared" si="262"/>
        <v>2160</v>
      </c>
      <c r="AA1833" s="57">
        <f t="shared" si="263"/>
        <v>273540.18231454003</v>
      </c>
      <c r="AB1833" s="59">
        <f t="shared" si="264"/>
        <v>1.7777777777777777</v>
      </c>
      <c r="AC1833" s="61">
        <f t="shared" si="265"/>
        <v>800.09999999999991</v>
      </c>
    </row>
    <row r="1834" spans="4:29">
      <c r="D1834" s="12">
        <v>1828</v>
      </c>
      <c r="E1834" s="36" t="s">
        <v>68</v>
      </c>
      <c r="F1834" s="16" t="s">
        <v>12</v>
      </c>
      <c r="G1834" s="14" t="s">
        <v>39</v>
      </c>
      <c r="H1834" s="13" t="s">
        <v>5</v>
      </c>
      <c r="I1834" s="13" t="s">
        <v>144</v>
      </c>
      <c r="J1834" s="13"/>
      <c r="K1834" s="13"/>
      <c r="L1834" s="14">
        <v>34</v>
      </c>
      <c r="M1834" s="14" t="s">
        <v>302</v>
      </c>
      <c r="N1834" s="31" t="s">
        <v>65</v>
      </c>
      <c r="O1834" s="14" t="s">
        <v>1</v>
      </c>
      <c r="P1834" s="14" t="s">
        <v>35</v>
      </c>
      <c r="Q1834" s="31">
        <v>2304</v>
      </c>
      <c r="R1834" s="31">
        <v>2304</v>
      </c>
      <c r="S1834" s="30">
        <v>3.0382969999999999E-2</v>
      </c>
      <c r="T1834" s="66">
        <f t="shared" si="257"/>
        <v>1.0330209799999999</v>
      </c>
      <c r="U1834" s="66">
        <f t="shared" si="258"/>
        <v>1.0995148830710151E-2</v>
      </c>
      <c r="V1834" s="38">
        <f t="shared" si="259"/>
        <v>7.1164416687633597E-2</v>
      </c>
      <c r="W1834" s="54">
        <v>2.3422468799999998</v>
      </c>
      <c r="X1834" s="71" t="str">
        <f t="shared" si="260"/>
        <v>Q2 2025</v>
      </c>
      <c r="Y1834" s="21">
        <f t="shared" si="261"/>
        <v>344</v>
      </c>
      <c r="Z1834" s="21">
        <f t="shared" si="262"/>
        <v>440</v>
      </c>
      <c r="AA1834" s="57">
        <f t="shared" si="263"/>
        <v>361885.25449322932</v>
      </c>
      <c r="AB1834" s="59">
        <f t="shared" si="264"/>
        <v>0.78181818181818186</v>
      </c>
      <c r="AC1834" s="61">
        <f t="shared" si="265"/>
        <v>863.59999999999991</v>
      </c>
    </row>
    <row r="1835" spans="4:29">
      <c r="D1835" s="12">
        <v>1829</v>
      </c>
      <c r="E1835" s="36" t="s">
        <v>68</v>
      </c>
      <c r="F1835" s="16" t="s">
        <v>12</v>
      </c>
      <c r="G1835" s="14" t="s">
        <v>39</v>
      </c>
      <c r="H1835" s="13" t="s">
        <v>5</v>
      </c>
      <c r="I1835" s="13" t="s">
        <v>145</v>
      </c>
      <c r="J1835" s="13"/>
      <c r="K1835" s="13" t="s">
        <v>43</v>
      </c>
      <c r="L1835" s="14">
        <v>27</v>
      </c>
      <c r="M1835" s="14" t="s">
        <v>15</v>
      </c>
      <c r="N1835" s="31" t="s">
        <v>65</v>
      </c>
      <c r="O1835" s="14" t="s">
        <v>1</v>
      </c>
      <c r="P1835" s="14" t="s">
        <v>35</v>
      </c>
      <c r="Q1835" s="31">
        <v>2304</v>
      </c>
      <c r="R1835" s="31">
        <v>1152</v>
      </c>
      <c r="S1835" s="30">
        <v>0.106340395</v>
      </c>
      <c r="T1835" s="66">
        <f t="shared" si="257"/>
        <v>2.8711906650000003</v>
      </c>
      <c r="U1835" s="66">
        <f t="shared" si="258"/>
        <v>2.1371048107861373E-2</v>
      </c>
      <c r="V1835" s="38">
        <f t="shared" si="259"/>
        <v>0.24907545840671758</v>
      </c>
      <c r="W1835" s="54">
        <v>2.3422468799999998</v>
      </c>
      <c r="X1835" s="71" t="str">
        <f t="shared" si="260"/>
        <v>Q2 2025</v>
      </c>
      <c r="Y1835" s="21">
        <f t="shared" si="261"/>
        <v>3840</v>
      </c>
      <c r="Z1835" s="21">
        <f t="shared" si="262"/>
        <v>2160</v>
      </c>
      <c r="AA1835" s="57">
        <f t="shared" si="263"/>
        <v>200968.29721068247</v>
      </c>
      <c r="AB1835" s="59">
        <f t="shared" si="264"/>
        <v>1.7777777777777777</v>
      </c>
      <c r="AC1835" s="61">
        <f t="shared" si="265"/>
        <v>685.8</v>
      </c>
    </row>
    <row r="1836" spans="4:29">
      <c r="D1836" s="12">
        <v>1830</v>
      </c>
      <c r="E1836" s="36" t="s">
        <v>68</v>
      </c>
      <c r="F1836" s="16" t="s">
        <v>12</v>
      </c>
      <c r="G1836" s="14" t="s">
        <v>39</v>
      </c>
      <c r="H1836" s="13" t="s">
        <v>5</v>
      </c>
      <c r="I1836" s="13" t="s">
        <v>145</v>
      </c>
      <c r="J1836" s="13"/>
      <c r="K1836" s="13" t="s">
        <v>43</v>
      </c>
      <c r="L1836" s="14">
        <v>31.5</v>
      </c>
      <c r="M1836" s="14" t="s">
        <v>15</v>
      </c>
      <c r="N1836" s="31" t="s">
        <v>65</v>
      </c>
      <c r="O1836" s="14" t="s">
        <v>1</v>
      </c>
      <c r="P1836" s="14" t="s">
        <v>35</v>
      </c>
      <c r="Q1836" s="31">
        <v>2304</v>
      </c>
      <c r="R1836" s="31">
        <v>1152</v>
      </c>
      <c r="S1836" s="30">
        <v>7.5957424999999995E-2</v>
      </c>
      <c r="T1836" s="66">
        <f t="shared" si="257"/>
        <v>2.3926588874999997</v>
      </c>
      <c r="U1836" s="66">
        <f t="shared" si="258"/>
        <v>2.0777407882642998E-2</v>
      </c>
      <c r="V1836" s="38">
        <f t="shared" si="259"/>
        <v>0.17791104171908398</v>
      </c>
      <c r="W1836" s="54">
        <v>2.3422468799999998</v>
      </c>
      <c r="X1836" s="71" t="str">
        <f t="shared" si="260"/>
        <v>Q2 2025</v>
      </c>
      <c r="Y1836" s="21">
        <f t="shared" si="261"/>
        <v>3840</v>
      </c>
      <c r="Z1836" s="21">
        <f t="shared" si="262"/>
        <v>2160</v>
      </c>
      <c r="AA1836" s="57">
        <f t="shared" si="263"/>
        <v>273540.18231454003</v>
      </c>
      <c r="AB1836" s="59">
        <f t="shared" si="264"/>
        <v>1.7777777777777777</v>
      </c>
      <c r="AC1836" s="61">
        <f t="shared" si="265"/>
        <v>800.09999999999991</v>
      </c>
    </row>
    <row r="1837" spans="4:29">
      <c r="D1837" s="12">
        <v>1831</v>
      </c>
      <c r="E1837" s="36" t="s">
        <v>68</v>
      </c>
      <c r="F1837" s="16" t="s">
        <v>12</v>
      </c>
      <c r="G1837" s="14" t="s">
        <v>39</v>
      </c>
      <c r="H1837" s="13" t="s">
        <v>5</v>
      </c>
      <c r="I1837" s="13" t="s">
        <v>145</v>
      </c>
      <c r="J1837" s="13" t="s">
        <v>211</v>
      </c>
      <c r="K1837" s="13"/>
      <c r="L1837" s="14">
        <v>34</v>
      </c>
      <c r="M1837" s="14" t="s">
        <v>117</v>
      </c>
      <c r="N1837" s="31" t="s">
        <v>65</v>
      </c>
      <c r="O1837" s="14" t="s">
        <v>1</v>
      </c>
      <c r="P1837" s="14" t="s">
        <v>35</v>
      </c>
      <c r="Q1837" s="31">
        <v>2304</v>
      </c>
      <c r="R1837" s="31">
        <v>1152</v>
      </c>
      <c r="S1837" s="30">
        <v>1.5191484999999999E-2</v>
      </c>
      <c r="T1837" s="66">
        <f t="shared" si="257"/>
        <v>0.51651048999999993</v>
      </c>
      <c r="U1837" s="66">
        <f t="shared" si="258"/>
        <v>4.0355871531433845E-3</v>
      </c>
      <c r="V1837" s="38">
        <f t="shared" si="259"/>
        <v>3.5582208343816799E-2</v>
      </c>
      <c r="W1837" s="54">
        <v>2.3422468799999998</v>
      </c>
      <c r="X1837" s="71" t="str">
        <f t="shared" si="260"/>
        <v>Q2 2025</v>
      </c>
      <c r="Y1837" s="21">
        <f t="shared" si="261"/>
        <v>3440</v>
      </c>
      <c r="Z1837" s="21">
        <f t="shared" si="262"/>
        <v>1440</v>
      </c>
      <c r="AA1837" s="57">
        <f t="shared" si="263"/>
        <v>265647.97010584443</v>
      </c>
      <c r="AB1837" s="59">
        <f t="shared" si="264"/>
        <v>2.3888888888888888</v>
      </c>
      <c r="AC1837" s="61">
        <f t="shared" si="265"/>
        <v>863.59999999999991</v>
      </c>
    </row>
    <row r="1838" spans="4:29">
      <c r="D1838" s="12">
        <v>1832</v>
      </c>
      <c r="E1838" s="36" t="s">
        <v>68</v>
      </c>
      <c r="F1838" s="16" t="s">
        <v>12</v>
      </c>
      <c r="G1838" s="14" t="s">
        <v>39</v>
      </c>
      <c r="H1838" s="13" t="s">
        <v>5</v>
      </c>
      <c r="I1838" s="13" t="s">
        <v>192</v>
      </c>
      <c r="J1838" s="13" t="s">
        <v>193</v>
      </c>
      <c r="K1838" s="13" t="s">
        <v>194</v>
      </c>
      <c r="L1838" s="14">
        <v>27</v>
      </c>
      <c r="M1838" s="14" t="s">
        <v>15</v>
      </c>
      <c r="N1838" s="31" t="s">
        <v>65</v>
      </c>
      <c r="O1838" s="14" t="s">
        <v>1</v>
      </c>
      <c r="P1838" s="14" t="s">
        <v>35</v>
      </c>
      <c r="Q1838" s="31">
        <v>2304</v>
      </c>
      <c r="R1838" s="31">
        <v>1152</v>
      </c>
      <c r="S1838" s="30">
        <v>1.5191484999999999E-2</v>
      </c>
      <c r="T1838" s="66">
        <f t="shared" si="257"/>
        <v>0.41017009499999996</v>
      </c>
      <c r="U1838" s="66">
        <f t="shared" si="258"/>
        <v>3.0530068725516243E-3</v>
      </c>
      <c r="V1838" s="38">
        <f t="shared" si="259"/>
        <v>3.5582208343816799E-2</v>
      </c>
      <c r="W1838" s="54">
        <v>2.3422468799999998</v>
      </c>
      <c r="X1838" s="71" t="str">
        <f t="shared" si="260"/>
        <v>Q2 2025</v>
      </c>
      <c r="Y1838" s="21">
        <f t="shared" si="261"/>
        <v>3840</v>
      </c>
      <c r="Z1838" s="21">
        <f t="shared" si="262"/>
        <v>2160</v>
      </c>
      <c r="AA1838" s="57">
        <f t="shared" si="263"/>
        <v>200968.29721068247</v>
      </c>
      <c r="AB1838" s="59">
        <f t="shared" si="264"/>
        <v>1.7777777777777777</v>
      </c>
      <c r="AC1838" s="61">
        <f t="shared" si="265"/>
        <v>685.8</v>
      </c>
    </row>
    <row r="1839" spans="4:29">
      <c r="D1839" s="12">
        <v>1833</v>
      </c>
      <c r="E1839" s="36" t="s">
        <v>68</v>
      </c>
      <c r="F1839" s="16" t="s">
        <v>12</v>
      </c>
      <c r="G1839" s="14" t="s">
        <v>39</v>
      </c>
      <c r="H1839" s="13" t="s">
        <v>5</v>
      </c>
      <c r="I1839" s="13" t="s">
        <v>166</v>
      </c>
      <c r="J1839" s="13" t="s">
        <v>287</v>
      </c>
      <c r="K1839" s="13" t="s">
        <v>167</v>
      </c>
      <c r="L1839" s="14">
        <v>27</v>
      </c>
      <c r="M1839" s="14" t="s">
        <v>143</v>
      </c>
      <c r="N1839" s="31">
        <v>1000000</v>
      </c>
      <c r="O1839" s="14" t="s">
        <v>1</v>
      </c>
      <c r="P1839" s="14" t="s">
        <v>35</v>
      </c>
      <c r="Q1839" s="31">
        <v>2304</v>
      </c>
      <c r="R1839" s="31">
        <v>1152</v>
      </c>
      <c r="S1839" s="30">
        <v>9.114891E-2</v>
      </c>
      <c r="T1839" s="66">
        <f t="shared" si="257"/>
        <v>2.4610205700000001</v>
      </c>
      <c r="U1839" s="66">
        <f t="shared" si="258"/>
        <v>1.8318041235309748E-2</v>
      </c>
      <c r="V1839" s="38">
        <f t="shared" si="259"/>
        <v>0.21349325006290079</v>
      </c>
      <c r="W1839" s="54">
        <v>2.3422468799999998</v>
      </c>
      <c r="X1839" s="71" t="str">
        <f t="shared" si="260"/>
        <v>Q2 2025</v>
      </c>
      <c r="Y1839" s="21">
        <f t="shared" si="261"/>
        <v>2560</v>
      </c>
      <c r="Z1839" s="21">
        <f t="shared" si="262"/>
        <v>1440</v>
      </c>
      <c r="AA1839" s="57">
        <f t="shared" si="263"/>
        <v>200968.29721068247</v>
      </c>
      <c r="AB1839" s="59">
        <f t="shared" si="264"/>
        <v>1.7777777777777777</v>
      </c>
      <c r="AC1839" s="61">
        <f t="shared" si="265"/>
        <v>685.8</v>
      </c>
    </row>
    <row r="1840" spans="4:29">
      <c r="D1840" s="12">
        <v>1834</v>
      </c>
      <c r="E1840" s="36" t="s">
        <v>68</v>
      </c>
      <c r="F1840" s="16" t="s">
        <v>12</v>
      </c>
      <c r="G1840" s="14" t="s">
        <v>39</v>
      </c>
      <c r="H1840" s="13" t="s">
        <v>5</v>
      </c>
      <c r="I1840" s="13" t="s">
        <v>166</v>
      </c>
      <c r="J1840" s="13" t="s">
        <v>189</v>
      </c>
      <c r="K1840" s="13" t="s">
        <v>95</v>
      </c>
      <c r="L1840" s="14">
        <v>31.5</v>
      </c>
      <c r="M1840" s="14" t="s">
        <v>15</v>
      </c>
      <c r="N1840" s="31">
        <v>1000000</v>
      </c>
      <c r="O1840" s="14" t="s">
        <v>1</v>
      </c>
      <c r="P1840" s="14" t="s">
        <v>35</v>
      </c>
      <c r="Q1840" s="31">
        <v>2304</v>
      </c>
      <c r="R1840" s="31">
        <v>1152</v>
      </c>
      <c r="S1840" s="30">
        <v>3.0382969999999999E-2</v>
      </c>
      <c r="T1840" s="66">
        <f t="shared" si="257"/>
        <v>0.95706355499999995</v>
      </c>
      <c r="U1840" s="66">
        <f t="shared" si="258"/>
        <v>8.3109631530571999E-3</v>
      </c>
      <c r="V1840" s="38">
        <f t="shared" si="259"/>
        <v>7.1164416687633597E-2</v>
      </c>
      <c r="W1840" s="54">
        <v>2.3422468799999998</v>
      </c>
      <c r="X1840" s="71" t="str">
        <f t="shared" si="260"/>
        <v>Q2 2025</v>
      </c>
      <c r="Y1840" s="21">
        <f t="shared" si="261"/>
        <v>3840</v>
      </c>
      <c r="Z1840" s="21">
        <f t="shared" si="262"/>
        <v>2160</v>
      </c>
      <c r="AA1840" s="57">
        <f t="shared" si="263"/>
        <v>273540.18231454003</v>
      </c>
      <c r="AB1840" s="59">
        <f t="shared" si="264"/>
        <v>1.7777777777777777</v>
      </c>
      <c r="AC1840" s="61">
        <f t="shared" si="265"/>
        <v>800.09999999999991</v>
      </c>
    </row>
    <row r="1841" spans="4:29">
      <c r="D1841" s="12">
        <v>1835</v>
      </c>
      <c r="E1841" s="36" t="s">
        <v>68</v>
      </c>
      <c r="F1841" s="16" t="s">
        <v>12</v>
      </c>
      <c r="G1841" s="14" t="s">
        <v>39</v>
      </c>
      <c r="H1841" s="13" t="s">
        <v>5</v>
      </c>
      <c r="I1841" s="13" t="s">
        <v>166</v>
      </c>
      <c r="J1841" s="13" t="s">
        <v>288</v>
      </c>
      <c r="K1841" s="13" t="s">
        <v>43</v>
      </c>
      <c r="L1841" s="14">
        <v>34</v>
      </c>
      <c r="M1841" s="14" t="s">
        <v>117</v>
      </c>
      <c r="N1841" s="31">
        <v>1000000</v>
      </c>
      <c r="O1841" s="14" t="s">
        <v>1</v>
      </c>
      <c r="P1841" s="14" t="s">
        <v>35</v>
      </c>
      <c r="Q1841" s="31">
        <v>2304</v>
      </c>
      <c r="R1841" s="31">
        <v>1152</v>
      </c>
      <c r="S1841" s="30">
        <v>6.0765939999999997E-2</v>
      </c>
      <c r="T1841" s="66">
        <f t="shared" si="257"/>
        <v>2.0660419599999997</v>
      </c>
      <c r="U1841" s="66">
        <f t="shared" si="258"/>
        <v>1.6142348612573538E-2</v>
      </c>
      <c r="V1841" s="38">
        <f t="shared" si="259"/>
        <v>0.14232883337526719</v>
      </c>
      <c r="W1841" s="54">
        <v>2.3422468799999998</v>
      </c>
      <c r="X1841" s="71" t="str">
        <f t="shared" si="260"/>
        <v>Q2 2025</v>
      </c>
      <c r="Y1841" s="21">
        <f t="shared" si="261"/>
        <v>3440</v>
      </c>
      <c r="Z1841" s="21">
        <f t="shared" si="262"/>
        <v>1440</v>
      </c>
      <c r="AA1841" s="57">
        <f t="shared" si="263"/>
        <v>265647.97010584443</v>
      </c>
      <c r="AB1841" s="59">
        <f t="shared" si="264"/>
        <v>2.3888888888888888</v>
      </c>
      <c r="AC1841" s="61">
        <f t="shared" si="265"/>
        <v>863.59999999999991</v>
      </c>
    </row>
    <row r="1842" spans="4:29">
      <c r="D1842" s="12">
        <v>1836</v>
      </c>
      <c r="E1842" s="36" t="s">
        <v>68</v>
      </c>
      <c r="F1842" s="16" t="s">
        <v>12</v>
      </c>
      <c r="G1842" s="14" t="s">
        <v>39</v>
      </c>
      <c r="H1842" s="13" t="s">
        <v>5</v>
      </c>
      <c r="I1842" s="13" t="s">
        <v>166</v>
      </c>
      <c r="J1842" s="13" t="s">
        <v>303</v>
      </c>
      <c r="K1842" s="13" t="s">
        <v>43</v>
      </c>
      <c r="L1842" s="14">
        <v>34</v>
      </c>
      <c r="M1842" s="14" t="s">
        <v>186</v>
      </c>
      <c r="N1842" s="31">
        <v>1000000</v>
      </c>
      <c r="O1842" s="14" t="s">
        <v>1</v>
      </c>
      <c r="P1842" s="14" t="s">
        <v>35</v>
      </c>
      <c r="Q1842" s="31">
        <v>2304</v>
      </c>
      <c r="R1842" s="31">
        <v>1152</v>
      </c>
      <c r="S1842" s="30">
        <v>9.114891E-3</v>
      </c>
      <c r="T1842" s="66">
        <f t="shared" si="257"/>
        <v>0.30990629400000003</v>
      </c>
      <c r="U1842" s="66">
        <f t="shared" si="258"/>
        <v>3.0552498506334191E-3</v>
      </c>
      <c r="V1842" s="38">
        <f t="shared" si="259"/>
        <v>2.1349325006290078E-2</v>
      </c>
      <c r="W1842" s="54">
        <v>2.3422468799999998</v>
      </c>
      <c r="X1842" s="71" t="str">
        <f t="shared" si="260"/>
        <v>Q2 2025</v>
      </c>
      <c r="Y1842" s="21">
        <f t="shared" si="261"/>
        <v>3840</v>
      </c>
      <c r="Z1842" s="21">
        <f t="shared" si="262"/>
        <v>2400</v>
      </c>
      <c r="AA1842" s="57">
        <f t="shared" si="263"/>
        <v>335193.2404494381</v>
      </c>
      <c r="AB1842" s="59">
        <f t="shared" si="264"/>
        <v>1.6</v>
      </c>
      <c r="AC1842" s="61">
        <f t="shared" si="265"/>
        <v>863.59999999999991</v>
      </c>
    </row>
    <row r="1843" spans="4:29">
      <c r="D1843" s="12">
        <v>1837</v>
      </c>
      <c r="E1843" s="36" t="s">
        <v>68</v>
      </c>
      <c r="F1843" s="16" t="s">
        <v>12</v>
      </c>
      <c r="G1843" s="14" t="s">
        <v>39</v>
      </c>
      <c r="H1843" s="13" t="s">
        <v>5</v>
      </c>
      <c r="I1843" s="13" t="s">
        <v>182</v>
      </c>
      <c r="J1843" s="13" t="s">
        <v>183</v>
      </c>
      <c r="K1843" s="13" t="s">
        <v>98</v>
      </c>
      <c r="L1843" s="14">
        <v>27</v>
      </c>
      <c r="M1843" s="14" t="s">
        <v>143</v>
      </c>
      <c r="N1843" s="31" t="s">
        <v>65</v>
      </c>
      <c r="O1843" s="14" t="s">
        <v>1</v>
      </c>
      <c r="P1843" s="14" t="s">
        <v>35</v>
      </c>
      <c r="Q1843" s="31">
        <v>5000</v>
      </c>
      <c r="R1843" s="31">
        <v>1152</v>
      </c>
      <c r="S1843" s="30">
        <v>9.8902897000000004E-2</v>
      </c>
      <c r="T1843" s="66">
        <f t="shared" si="257"/>
        <v>2.6703782190000003</v>
      </c>
      <c r="U1843" s="66">
        <f t="shared" si="258"/>
        <v>1.987634679929352E-2</v>
      </c>
      <c r="V1843" s="38">
        <f t="shared" si="259"/>
        <v>0.23165500192121136</v>
      </c>
      <c r="W1843" s="54">
        <v>2.3422468799999998</v>
      </c>
      <c r="X1843" s="71" t="str">
        <f t="shared" si="260"/>
        <v>Q2 2025</v>
      </c>
      <c r="Y1843" s="21">
        <f t="shared" si="261"/>
        <v>2560</v>
      </c>
      <c r="Z1843" s="21">
        <f t="shared" si="262"/>
        <v>1440</v>
      </c>
      <c r="AA1843" s="57">
        <f t="shared" si="263"/>
        <v>200968.29721068247</v>
      </c>
      <c r="AB1843" s="59">
        <f t="shared" si="264"/>
        <v>1.7777777777777777</v>
      </c>
      <c r="AC1843" s="61">
        <f t="shared" si="265"/>
        <v>685.8</v>
      </c>
    </row>
    <row r="1844" spans="4:29">
      <c r="D1844" s="12">
        <v>1838</v>
      </c>
      <c r="E1844" s="36" t="s">
        <v>68</v>
      </c>
      <c r="F1844" s="16" t="s">
        <v>12</v>
      </c>
      <c r="G1844" s="14" t="s">
        <v>39</v>
      </c>
      <c r="H1844" s="13" t="s">
        <v>5</v>
      </c>
      <c r="I1844" s="13" t="s">
        <v>182</v>
      </c>
      <c r="J1844" s="13" t="s">
        <v>209</v>
      </c>
      <c r="K1844" s="13"/>
      <c r="L1844" s="14">
        <v>27</v>
      </c>
      <c r="M1844" s="14" t="s">
        <v>143</v>
      </c>
      <c r="N1844" s="31">
        <v>1000000</v>
      </c>
      <c r="O1844" s="14" t="s">
        <v>1</v>
      </c>
      <c r="P1844" s="14" t="s">
        <v>35</v>
      </c>
      <c r="Q1844" s="31">
        <v>5000</v>
      </c>
      <c r="R1844" s="31">
        <v>1152</v>
      </c>
      <c r="S1844" s="30">
        <v>3.2967631999999997E-2</v>
      </c>
      <c r="T1844" s="66">
        <f t="shared" si="257"/>
        <v>0.89012606399999994</v>
      </c>
      <c r="U1844" s="66">
        <f t="shared" si="258"/>
        <v>6.6254488661084063E-3</v>
      </c>
      <c r="V1844" s="38">
        <f t="shared" si="259"/>
        <v>7.7218333192988139E-2</v>
      </c>
      <c r="W1844" s="54">
        <v>2.3422468799999998</v>
      </c>
      <c r="X1844" s="71" t="str">
        <f t="shared" si="260"/>
        <v>Q2 2025</v>
      </c>
      <c r="Y1844" s="21">
        <f t="shared" si="261"/>
        <v>2560</v>
      </c>
      <c r="Z1844" s="21">
        <f t="shared" si="262"/>
        <v>1440</v>
      </c>
      <c r="AA1844" s="57">
        <f t="shared" si="263"/>
        <v>200968.29721068247</v>
      </c>
      <c r="AB1844" s="59">
        <f t="shared" si="264"/>
        <v>1.7777777777777777</v>
      </c>
      <c r="AC1844" s="61">
        <f t="shared" si="265"/>
        <v>685.8</v>
      </c>
    </row>
    <row r="1845" spans="4:29">
      <c r="D1845" s="12">
        <v>1839</v>
      </c>
      <c r="E1845" s="36" t="s">
        <v>68</v>
      </c>
      <c r="F1845" s="16" t="s">
        <v>12</v>
      </c>
      <c r="G1845" s="14" t="s">
        <v>39</v>
      </c>
      <c r="H1845" s="13" t="s">
        <v>5</v>
      </c>
      <c r="I1845" s="13" t="s">
        <v>58</v>
      </c>
      <c r="J1845" s="13" t="s">
        <v>188</v>
      </c>
      <c r="K1845" s="13" t="s">
        <v>95</v>
      </c>
      <c r="L1845" s="14">
        <v>27</v>
      </c>
      <c r="M1845" s="14" t="s">
        <v>143</v>
      </c>
      <c r="N1845" s="31" t="s">
        <v>65</v>
      </c>
      <c r="O1845" s="14" t="s">
        <v>1</v>
      </c>
      <c r="P1845" s="14" t="s">
        <v>35</v>
      </c>
      <c r="Q1845" s="31">
        <v>5000</v>
      </c>
      <c r="R1845" s="31">
        <v>1152</v>
      </c>
      <c r="S1845" s="30">
        <v>9.8902897000000004E-2</v>
      </c>
      <c r="T1845" s="66">
        <f t="shared" si="257"/>
        <v>2.6703782190000003</v>
      </c>
      <c r="U1845" s="66">
        <f t="shared" si="258"/>
        <v>1.987634679929352E-2</v>
      </c>
      <c r="V1845" s="38">
        <f t="shared" si="259"/>
        <v>0.23165500192121136</v>
      </c>
      <c r="W1845" s="54">
        <v>2.3422468799999998</v>
      </c>
      <c r="X1845" s="71" t="str">
        <f t="shared" si="260"/>
        <v>Q2 2025</v>
      </c>
      <c r="Y1845" s="21">
        <f t="shared" si="261"/>
        <v>2560</v>
      </c>
      <c r="Z1845" s="21">
        <f t="shared" si="262"/>
        <v>1440</v>
      </c>
      <c r="AA1845" s="57">
        <f t="shared" si="263"/>
        <v>200968.29721068247</v>
      </c>
      <c r="AB1845" s="59">
        <f t="shared" si="264"/>
        <v>1.7777777777777777</v>
      </c>
      <c r="AC1845" s="61">
        <f t="shared" si="265"/>
        <v>685.8</v>
      </c>
    </row>
    <row r="1846" spans="4:29">
      <c r="D1846" s="12">
        <v>1840</v>
      </c>
      <c r="E1846" s="36" t="s">
        <v>68</v>
      </c>
      <c r="F1846" s="16" t="s">
        <v>12</v>
      </c>
      <c r="G1846" s="14" t="s">
        <v>39</v>
      </c>
      <c r="H1846" s="13" t="s">
        <v>5</v>
      </c>
      <c r="I1846" s="13" t="s">
        <v>36</v>
      </c>
      <c r="J1846" s="13" t="s">
        <v>221</v>
      </c>
      <c r="K1846" s="13" t="s">
        <v>98</v>
      </c>
      <c r="L1846" s="14">
        <v>27</v>
      </c>
      <c r="M1846" s="14" t="s">
        <v>15</v>
      </c>
      <c r="N1846" s="31">
        <v>1000000</v>
      </c>
      <c r="O1846" s="14" t="s">
        <v>1</v>
      </c>
      <c r="P1846" s="14" t="s">
        <v>35</v>
      </c>
      <c r="Q1846" s="31">
        <v>4608</v>
      </c>
      <c r="R1846" s="31">
        <v>1152</v>
      </c>
      <c r="S1846" s="30">
        <v>0.12153187999999999</v>
      </c>
      <c r="T1846" s="66">
        <f t="shared" si="257"/>
        <v>3.2813607599999997</v>
      </c>
      <c r="U1846" s="66">
        <f t="shared" si="258"/>
        <v>2.4424054980412994E-2</v>
      </c>
      <c r="V1846" s="38">
        <f t="shared" si="259"/>
        <v>0.28465766675053439</v>
      </c>
      <c r="W1846" s="54">
        <v>2.3422468799999998</v>
      </c>
      <c r="X1846" s="71" t="str">
        <f t="shared" si="260"/>
        <v>Q2 2025</v>
      </c>
      <c r="Y1846" s="21">
        <f t="shared" si="261"/>
        <v>3840</v>
      </c>
      <c r="Z1846" s="21">
        <f t="shared" si="262"/>
        <v>2160</v>
      </c>
      <c r="AA1846" s="57">
        <f t="shared" si="263"/>
        <v>200968.29721068247</v>
      </c>
      <c r="AB1846" s="59">
        <f t="shared" si="264"/>
        <v>1.7777777777777777</v>
      </c>
      <c r="AC1846" s="61">
        <f t="shared" si="265"/>
        <v>685.8</v>
      </c>
    </row>
    <row r="1847" spans="4:29">
      <c r="D1847" s="12">
        <v>1841</v>
      </c>
      <c r="E1847" s="36" t="s">
        <v>68</v>
      </c>
      <c r="F1847" s="16" t="s">
        <v>12</v>
      </c>
      <c r="G1847" s="14" t="s">
        <v>39</v>
      </c>
      <c r="H1847" s="13" t="s">
        <v>5</v>
      </c>
      <c r="I1847" s="13" t="s">
        <v>36</v>
      </c>
      <c r="J1847" s="13" t="s">
        <v>220</v>
      </c>
      <c r="K1847" s="13" t="s">
        <v>98</v>
      </c>
      <c r="L1847" s="14">
        <v>34</v>
      </c>
      <c r="M1847" s="14" t="s">
        <v>117</v>
      </c>
      <c r="N1847" s="31">
        <v>1000000</v>
      </c>
      <c r="O1847" s="14" t="s">
        <v>1</v>
      </c>
      <c r="P1847" s="14" t="s">
        <v>35</v>
      </c>
      <c r="Q1847" s="31">
        <v>4608</v>
      </c>
      <c r="R1847" s="31">
        <v>1152</v>
      </c>
      <c r="S1847" s="30">
        <v>6.0765939999999997E-2</v>
      </c>
      <c r="T1847" s="66">
        <f t="shared" si="257"/>
        <v>2.0660419599999997</v>
      </c>
      <c r="U1847" s="66">
        <f t="shared" si="258"/>
        <v>1.6142348612573538E-2</v>
      </c>
      <c r="V1847" s="38">
        <f t="shared" si="259"/>
        <v>0.14232883337526719</v>
      </c>
      <c r="W1847" s="54">
        <v>2.3422468799999998</v>
      </c>
      <c r="X1847" s="71" t="str">
        <f t="shared" si="260"/>
        <v>Q2 2025</v>
      </c>
      <c r="Y1847" s="21">
        <f t="shared" si="261"/>
        <v>3440</v>
      </c>
      <c r="Z1847" s="21">
        <f t="shared" si="262"/>
        <v>1440</v>
      </c>
      <c r="AA1847" s="57">
        <f t="shared" si="263"/>
        <v>265647.97010584443</v>
      </c>
      <c r="AB1847" s="59">
        <f t="shared" si="264"/>
        <v>2.3888888888888888</v>
      </c>
      <c r="AC1847" s="61">
        <f t="shared" si="265"/>
        <v>863.59999999999991</v>
      </c>
    </row>
    <row r="1848" spans="4:29">
      <c r="D1848" s="12">
        <v>1842</v>
      </c>
      <c r="E1848" s="36" t="s">
        <v>68</v>
      </c>
      <c r="F1848" s="16" t="s">
        <v>12</v>
      </c>
      <c r="G1848" s="14" t="s">
        <v>39</v>
      </c>
      <c r="H1848" s="13" t="s">
        <v>5</v>
      </c>
      <c r="I1848" s="13" t="s">
        <v>76</v>
      </c>
      <c r="J1848" s="13"/>
      <c r="K1848" s="13"/>
      <c r="L1848" s="14">
        <v>27</v>
      </c>
      <c r="M1848" s="14" t="s">
        <v>15</v>
      </c>
      <c r="N1848" s="31">
        <v>1000000</v>
      </c>
      <c r="O1848" s="14" t="s">
        <v>1</v>
      </c>
      <c r="P1848" s="14" t="s">
        <v>35</v>
      </c>
      <c r="Q1848" s="31">
        <v>5000</v>
      </c>
      <c r="R1848" s="31">
        <v>1152</v>
      </c>
      <c r="S1848" s="30">
        <v>0.791223177</v>
      </c>
      <c r="T1848" s="66">
        <f t="shared" si="257"/>
        <v>21.363025779000001</v>
      </c>
      <c r="U1848" s="66">
        <f t="shared" si="258"/>
        <v>0.1590107745953164</v>
      </c>
      <c r="V1848" s="38">
        <f t="shared" si="259"/>
        <v>1.8532400177119377</v>
      </c>
      <c r="W1848" s="54">
        <v>2.3422468799999998</v>
      </c>
      <c r="X1848" s="71" t="str">
        <f t="shared" si="260"/>
        <v>Q2 2025</v>
      </c>
      <c r="Y1848" s="21">
        <f t="shared" si="261"/>
        <v>3840</v>
      </c>
      <c r="Z1848" s="21">
        <f t="shared" si="262"/>
        <v>2160</v>
      </c>
      <c r="AA1848" s="57">
        <f t="shared" si="263"/>
        <v>200968.29721068247</v>
      </c>
      <c r="AB1848" s="59">
        <f t="shared" si="264"/>
        <v>1.7777777777777777</v>
      </c>
      <c r="AC1848" s="61">
        <f t="shared" si="265"/>
        <v>685.8</v>
      </c>
    </row>
    <row r="1849" spans="4:29">
      <c r="D1849" s="12">
        <v>1843</v>
      </c>
      <c r="E1849" s="36" t="s">
        <v>68</v>
      </c>
      <c r="F1849" s="16" t="s">
        <v>12</v>
      </c>
      <c r="G1849" s="14" t="s">
        <v>39</v>
      </c>
      <c r="H1849" s="13" t="s">
        <v>5</v>
      </c>
      <c r="I1849" s="13" t="s">
        <v>76</v>
      </c>
      <c r="J1849" s="13"/>
      <c r="K1849" s="13"/>
      <c r="L1849" s="14">
        <v>31.5</v>
      </c>
      <c r="M1849" s="14" t="s">
        <v>15</v>
      </c>
      <c r="N1849" s="31" t="s">
        <v>65</v>
      </c>
      <c r="O1849" s="14" t="s">
        <v>1</v>
      </c>
      <c r="P1849" s="14" t="s">
        <v>35</v>
      </c>
      <c r="Q1849" s="31">
        <v>5000</v>
      </c>
      <c r="R1849" s="31">
        <v>1152</v>
      </c>
      <c r="S1849" s="30">
        <v>6.5935265000000007E-2</v>
      </c>
      <c r="T1849" s="66">
        <f t="shared" si="257"/>
        <v>2.0769608475000001</v>
      </c>
      <c r="U1849" s="66">
        <f t="shared" si="258"/>
        <v>1.8035944409057512E-2</v>
      </c>
      <c r="V1849" s="38">
        <f t="shared" si="259"/>
        <v>0.1544366687282232</v>
      </c>
      <c r="W1849" s="54">
        <v>2.3422468799999998</v>
      </c>
      <c r="X1849" s="71" t="str">
        <f t="shared" si="260"/>
        <v>Q2 2025</v>
      </c>
      <c r="Y1849" s="21">
        <f t="shared" si="261"/>
        <v>3840</v>
      </c>
      <c r="Z1849" s="21">
        <f t="shared" si="262"/>
        <v>2160</v>
      </c>
      <c r="AA1849" s="57">
        <f t="shared" si="263"/>
        <v>273540.18231454003</v>
      </c>
      <c r="AB1849" s="59">
        <f t="shared" si="264"/>
        <v>1.7777777777777777</v>
      </c>
      <c r="AC1849" s="61">
        <f t="shared" si="265"/>
        <v>800.09999999999991</v>
      </c>
    </row>
    <row r="1850" spans="4:29">
      <c r="D1850" s="12">
        <v>1844</v>
      </c>
      <c r="E1850" s="36" t="s">
        <v>68</v>
      </c>
      <c r="F1850" s="16" t="s">
        <v>12</v>
      </c>
      <c r="G1850" s="14" t="s">
        <v>39</v>
      </c>
      <c r="H1850" s="13" t="s">
        <v>5</v>
      </c>
      <c r="I1850" s="13" t="s">
        <v>76</v>
      </c>
      <c r="J1850" s="13"/>
      <c r="K1850" s="13"/>
      <c r="L1850" s="14">
        <v>31.5</v>
      </c>
      <c r="M1850" s="14" t="s">
        <v>15</v>
      </c>
      <c r="N1850" s="31" t="s">
        <v>65</v>
      </c>
      <c r="O1850" s="14" t="s">
        <v>1</v>
      </c>
      <c r="P1850" s="14" t="s">
        <v>35</v>
      </c>
      <c r="Q1850" s="31">
        <v>5000</v>
      </c>
      <c r="R1850" s="31">
        <v>1152</v>
      </c>
      <c r="S1850" s="30">
        <v>1.054964236</v>
      </c>
      <c r="T1850" s="66">
        <f t="shared" si="257"/>
        <v>33.231373433999998</v>
      </c>
      <c r="U1850" s="66">
        <f t="shared" si="258"/>
        <v>0.28857510945075943</v>
      </c>
      <c r="V1850" s="38">
        <f t="shared" si="259"/>
        <v>2.4709866902825834</v>
      </c>
      <c r="W1850" s="54">
        <v>2.3422468799999998</v>
      </c>
      <c r="X1850" s="71" t="str">
        <f t="shared" si="260"/>
        <v>Q2 2025</v>
      </c>
      <c r="Y1850" s="21">
        <f t="shared" si="261"/>
        <v>3840</v>
      </c>
      <c r="Z1850" s="21">
        <f t="shared" si="262"/>
        <v>2160</v>
      </c>
      <c r="AA1850" s="57">
        <f t="shared" si="263"/>
        <v>273540.18231454003</v>
      </c>
      <c r="AB1850" s="59">
        <f t="shared" si="264"/>
        <v>1.7777777777777777</v>
      </c>
      <c r="AC1850" s="61">
        <f t="shared" si="265"/>
        <v>800.09999999999991</v>
      </c>
    </row>
    <row r="1851" spans="4:29">
      <c r="D1851" s="12">
        <v>1845</v>
      </c>
      <c r="E1851" s="36" t="s">
        <v>68</v>
      </c>
      <c r="F1851" s="16" t="s">
        <v>12</v>
      </c>
      <c r="G1851" s="14" t="s">
        <v>39</v>
      </c>
      <c r="H1851" s="13" t="s">
        <v>5</v>
      </c>
      <c r="I1851" s="13" t="s">
        <v>76</v>
      </c>
      <c r="J1851" s="13"/>
      <c r="K1851" s="13"/>
      <c r="L1851" s="14">
        <v>49</v>
      </c>
      <c r="M1851" s="14" t="s">
        <v>99</v>
      </c>
      <c r="N1851" s="31">
        <v>1000000</v>
      </c>
      <c r="O1851" s="14" t="s">
        <v>1</v>
      </c>
      <c r="P1851" s="14" t="s">
        <v>35</v>
      </c>
      <c r="Q1851" s="31">
        <v>5000</v>
      </c>
      <c r="R1851" s="31">
        <v>1152</v>
      </c>
      <c r="S1851" s="30">
        <v>0.16483816200000001</v>
      </c>
      <c r="T1851" s="66">
        <f t="shared" si="257"/>
        <v>8.0770699380000011</v>
      </c>
      <c r="U1851" s="66">
        <f t="shared" si="258"/>
        <v>6.6549924389335297E-2</v>
      </c>
      <c r="V1851" s="38">
        <f t="shared" si="259"/>
        <v>0.38609167064943456</v>
      </c>
      <c r="W1851" s="54">
        <v>2.3422468799999998</v>
      </c>
      <c r="X1851" s="71" t="str">
        <f t="shared" si="260"/>
        <v>Q2 2025</v>
      </c>
      <c r="Y1851" s="21">
        <f t="shared" si="261"/>
        <v>5120</v>
      </c>
      <c r="Z1851" s="21">
        <f t="shared" si="262"/>
        <v>1440</v>
      </c>
      <c r="AA1851" s="57">
        <f t="shared" si="263"/>
        <v>403728.86704072385</v>
      </c>
      <c r="AB1851" s="59">
        <f t="shared" si="264"/>
        <v>3.5555555555555554</v>
      </c>
      <c r="AC1851" s="61">
        <f t="shared" si="265"/>
        <v>1244.5999999999999</v>
      </c>
    </row>
    <row r="1852" spans="4:29">
      <c r="D1852" s="12">
        <v>1846</v>
      </c>
      <c r="E1852" s="36" t="s">
        <v>68</v>
      </c>
      <c r="F1852" s="16" t="s">
        <v>12</v>
      </c>
      <c r="G1852" s="14" t="s">
        <v>39</v>
      </c>
      <c r="H1852" s="13" t="s">
        <v>6</v>
      </c>
      <c r="I1852" s="13" t="s">
        <v>76</v>
      </c>
      <c r="J1852" s="13"/>
      <c r="K1852" s="13" t="s">
        <v>123</v>
      </c>
      <c r="L1852" s="14">
        <v>43</v>
      </c>
      <c r="M1852" s="14" t="s">
        <v>15</v>
      </c>
      <c r="N1852" s="31">
        <v>1000000</v>
      </c>
      <c r="O1852" s="14" t="s">
        <v>1</v>
      </c>
      <c r="P1852" s="14" t="s">
        <v>35</v>
      </c>
      <c r="Q1852" s="31">
        <v>4000</v>
      </c>
      <c r="R1852" s="31">
        <v>500</v>
      </c>
      <c r="S1852" s="30">
        <v>0.13606026700000001</v>
      </c>
      <c r="T1852" s="66">
        <f t="shared" si="257"/>
        <v>5.8505914810000004</v>
      </c>
      <c r="U1852" s="66">
        <f t="shared" si="258"/>
        <v>6.9353479461332648E-2</v>
      </c>
      <c r="V1852" s="38">
        <f t="shared" si="259"/>
        <v>0.31868673587271695</v>
      </c>
      <c r="W1852" s="54">
        <v>2.3422468799999998</v>
      </c>
      <c r="X1852" s="71" t="str">
        <f t="shared" si="260"/>
        <v>Q2 2025</v>
      </c>
      <c r="Y1852" s="21">
        <f t="shared" si="261"/>
        <v>3840</v>
      </c>
      <c r="Z1852" s="21">
        <f t="shared" si="262"/>
        <v>2160</v>
      </c>
      <c r="AA1852" s="57">
        <f t="shared" si="263"/>
        <v>509726.1749554897</v>
      </c>
      <c r="AB1852" s="59">
        <f t="shared" si="264"/>
        <v>1.7777777777777777</v>
      </c>
      <c r="AC1852" s="61">
        <f t="shared" si="265"/>
        <v>1092.2</v>
      </c>
    </row>
    <row r="1853" spans="4:29">
      <c r="D1853" s="12">
        <v>1847</v>
      </c>
      <c r="E1853" s="36" t="s">
        <v>68</v>
      </c>
      <c r="F1853" s="16" t="s">
        <v>12</v>
      </c>
      <c r="G1853" s="14" t="s">
        <v>39</v>
      </c>
      <c r="H1853" s="13" t="s">
        <v>6</v>
      </c>
      <c r="I1853" s="13" t="s">
        <v>76</v>
      </c>
      <c r="J1853" s="13"/>
      <c r="K1853" s="13" t="s">
        <v>123</v>
      </c>
      <c r="L1853" s="14">
        <v>50</v>
      </c>
      <c r="M1853" s="14" t="s">
        <v>15</v>
      </c>
      <c r="N1853" s="31">
        <v>1000000</v>
      </c>
      <c r="O1853" s="14" t="s">
        <v>1</v>
      </c>
      <c r="P1853" s="14" t="s">
        <v>35</v>
      </c>
      <c r="Q1853" s="31">
        <v>5929.950586864823</v>
      </c>
      <c r="R1853" s="31">
        <v>494.16254890540188</v>
      </c>
      <c r="S1853" s="30">
        <v>0.317281011</v>
      </c>
      <c r="T1853" s="66">
        <f t="shared" si="257"/>
        <v>15.86405055</v>
      </c>
      <c r="U1853" s="66">
        <f t="shared" si="258"/>
        <v>0.21866743661849733</v>
      </c>
      <c r="V1853" s="38">
        <f t="shared" si="259"/>
        <v>0.74315045809799563</v>
      </c>
      <c r="W1853" s="54">
        <v>2.3422468799999998</v>
      </c>
      <c r="X1853" s="71" t="str">
        <f t="shared" si="260"/>
        <v>Q2 2025</v>
      </c>
      <c r="Y1853" s="21">
        <f t="shared" si="261"/>
        <v>3840</v>
      </c>
      <c r="Z1853" s="21">
        <f t="shared" si="262"/>
        <v>2160</v>
      </c>
      <c r="AA1853" s="57">
        <f t="shared" si="263"/>
        <v>689191.69139465876</v>
      </c>
      <c r="AB1853" s="59">
        <f t="shared" si="264"/>
        <v>1.7777777777777777</v>
      </c>
      <c r="AC1853" s="61">
        <f t="shared" si="265"/>
        <v>1270</v>
      </c>
    </row>
    <row r="1854" spans="4:29">
      <c r="D1854" s="12">
        <v>1848</v>
      </c>
      <c r="E1854" s="36" t="s">
        <v>68</v>
      </c>
      <c r="F1854" s="16" t="s">
        <v>12</v>
      </c>
      <c r="G1854" s="14" t="s">
        <v>39</v>
      </c>
      <c r="H1854" s="13" t="s">
        <v>6</v>
      </c>
      <c r="I1854" s="13" t="s">
        <v>76</v>
      </c>
      <c r="J1854" s="13"/>
      <c r="K1854" s="13" t="s">
        <v>123</v>
      </c>
      <c r="L1854" s="14">
        <v>55</v>
      </c>
      <c r="M1854" s="14" t="s">
        <v>15</v>
      </c>
      <c r="N1854" s="31">
        <v>1000000</v>
      </c>
      <c r="O1854" s="14" t="s">
        <v>1</v>
      </c>
      <c r="P1854" s="14" t="s">
        <v>35</v>
      </c>
      <c r="Q1854" s="31">
        <v>6804.6390532544374</v>
      </c>
      <c r="R1854" s="31">
        <v>567.05325443786978</v>
      </c>
      <c r="S1854" s="30">
        <v>3.8036175700000001</v>
      </c>
      <c r="T1854" s="66">
        <f t="shared" si="257"/>
        <v>209.19896635000001</v>
      </c>
      <c r="U1854" s="66">
        <f t="shared" si="258"/>
        <v>3.1719201680489579</v>
      </c>
      <c r="V1854" s="38">
        <f t="shared" si="259"/>
        <v>8.9090113860456803</v>
      </c>
      <c r="W1854" s="54">
        <v>2.3422468799999998</v>
      </c>
      <c r="X1854" s="71" t="str">
        <f t="shared" si="260"/>
        <v>Q2 2025</v>
      </c>
      <c r="Y1854" s="21">
        <f t="shared" si="261"/>
        <v>3840</v>
      </c>
      <c r="Z1854" s="21">
        <f t="shared" si="262"/>
        <v>2160</v>
      </c>
      <c r="AA1854" s="57">
        <f t="shared" si="263"/>
        <v>833921.94658753707</v>
      </c>
      <c r="AB1854" s="59">
        <f t="shared" si="264"/>
        <v>1.7777777777777777</v>
      </c>
      <c r="AC1854" s="61">
        <f t="shared" si="265"/>
        <v>1397</v>
      </c>
    </row>
    <row r="1855" spans="4:29">
      <c r="D1855" s="12">
        <v>1849</v>
      </c>
      <c r="E1855" s="36" t="s">
        <v>68</v>
      </c>
      <c r="F1855" s="16" t="s">
        <v>12</v>
      </c>
      <c r="G1855" s="14" t="s">
        <v>39</v>
      </c>
      <c r="H1855" s="13" t="s">
        <v>6</v>
      </c>
      <c r="I1855" s="13" t="s">
        <v>76</v>
      </c>
      <c r="J1855" s="13"/>
      <c r="K1855" s="13" t="s">
        <v>123</v>
      </c>
      <c r="L1855" s="14">
        <v>65</v>
      </c>
      <c r="M1855" s="14" t="s">
        <v>15</v>
      </c>
      <c r="N1855" s="31">
        <v>1000000</v>
      </c>
      <c r="O1855" s="14" t="s">
        <v>1</v>
      </c>
      <c r="P1855" s="14" t="s">
        <v>35</v>
      </c>
      <c r="Q1855" s="31">
        <v>9504</v>
      </c>
      <c r="R1855" s="31">
        <v>792</v>
      </c>
      <c r="S1855" s="30">
        <v>7.6644652390000001</v>
      </c>
      <c r="T1855" s="66">
        <f t="shared" si="257"/>
        <v>498.19024053499999</v>
      </c>
      <c r="U1855" s="66">
        <f t="shared" si="258"/>
        <v>8.927062937276343</v>
      </c>
      <c r="V1855" s="38">
        <f t="shared" si="259"/>
        <v>17.952069792916202</v>
      </c>
      <c r="W1855" s="54">
        <v>2.3422468799999998</v>
      </c>
      <c r="X1855" s="71" t="str">
        <f t="shared" si="260"/>
        <v>Q2 2025</v>
      </c>
      <c r="Y1855" s="21">
        <f t="shared" si="261"/>
        <v>3840</v>
      </c>
      <c r="Z1855" s="21">
        <f t="shared" si="262"/>
        <v>2160</v>
      </c>
      <c r="AA1855" s="57">
        <f t="shared" si="263"/>
        <v>1164733.9584569733</v>
      </c>
      <c r="AB1855" s="59">
        <f t="shared" si="264"/>
        <v>1.7777777777777777</v>
      </c>
      <c r="AC1855" s="61">
        <f t="shared" si="265"/>
        <v>1651</v>
      </c>
    </row>
    <row r="1856" spans="4:29">
      <c r="D1856" s="12">
        <v>1850</v>
      </c>
      <c r="E1856" s="36" t="s">
        <v>68</v>
      </c>
      <c r="F1856" s="16" t="s">
        <v>12</v>
      </c>
      <c r="G1856" s="14" t="s">
        <v>39</v>
      </c>
      <c r="H1856" s="13" t="s">
        <v>6</v>
      </c>
      <c r="I1856" s="13" t="s">
        <v>76</v>
      </c>
      <c r="J1856" s="13"/>
      <c r="K1856" s="13" t="s">
        <v>123</v>
      </c>
      <c r="L1856" s="14">
        <v>75</v>
      </c>
      <c r="M1856" s="14" t="s">
        <v>15</v>
      </c>
      <c r="N1856" s="31">
        <v>1000000</v>
      </c>
      <c r="O1856" s="14" t="s">
        <v>2</v>
      </c>
      <c r="P1856" s="14" t="s">
        <v>35</v>
      </c>
      <c r="Q1856" s="31">
        <v>13685.759999999997</v>
      </c>
      <c r="R1856" s="31">
        <v>1140.4799999999998</v>
      </c>
      <c r="S1856" s="30">
        <v>11.226381046</v>
      </c>
      <c r="T1856" s="66">
        <f t="shared" si="257"/>
        <v>841.97857844999999</v>
      </c>
      <c r="U1856" s="66">
        <f t="shared" si="258"/>
        <v>17.408539218000776</v>
      </c>
      <c r="V1856" s="38">
        <f t="shared" si="259"/>
        <v>26.294955978684634</v>
      </c>
      <c r="W1856" s="54">
        <v>2.3422468799999998</v>
      </c>
      <c r="X1856" s="71" t="str">
        <f t="shared" si="260"/>
        <v>Q2 2025</v>
      </c>
      <c r="Y1856" s="21">
        <f t="shared" si="261"/>
        <v>3840</v>
      </c>
      <c r="Z1856" s="21">
        <f t="shared" si="262"/>
        <v>2160</v>
      </c>
      <c r="AA1856" s="57">
        <f t="shared" si="263"/>
        <v>1550681.3056379822</v>
      </c>
      <c r="AB1856" s="59">
        <f t="shared" si="264"/>
        <v>1.7777777777777777</v>
      </c>
      <c r="AC1856" s="61">
        <f t="shared" si="265"/>
        <v>1905</v>
      </c>
    </row>
    <row r="1857" spans="4:29">
      <c r="D1857" s="12">
        <v>1851</v>
      </c>
      <c r="E1857" s="36" t="s">
        <v>68</v>
      </c>
      <c r="F1857" s="16" t="s">
        <v>12</v>
      </c>
      <c r="G1857" s="14" t="s">
        <v>39</v>
      </c>
      <c r="H1857" s="13" t="s">
        <v>6</v>
      </c>
      <c r="I1857" s="13" t="s">
        <v>76</v>
      </c>
      <c r="J1857" s="13"/>
      <c r="K1857" s="13" t="s">
        <v>123</v>
      </c>
      <c r="L1857" s="14">
        <v>85</v>
      </c>
      <c r="M1857" s="14" t="s">
        <v>15</v>
      </c>
      <c r="N1857" s="31">
        <v>1000000</v>
      </c>
      <c r="O1857" s="14" t="s">
        <v>2</v>
      </c>
      <c r="P1857" s="14" t="s">
        <v>35</v>
      </c>
      <c r="Q1857" s="31">
        <v>17578.598399999999</v>
      </c>
      <c r="R1857" s="31">
        <v>1464.8832</v>
      </c>
      <c r="S1857" s="30">
        <v>11.255368507</v>
      </c>
      <c r="T1857" s="66">
        <f t="shared" si="257"/>
        <v>956.70632309500002</v>
      </c>
      <c r="U1857" s="66">
        <f t="shared" si="258"/>
        <v>22.418037665381469</v>
      </c>
      <c r="V1857" s="38">
        <f t="shared" si="259"/>
        <v>26.362851768771005</v>
      </c>
      <c r="W1857" s="54">
        <v>2.3422468799999998</v>
      </c>
      <c r="X1857" s="71" t="str">
        <f t="shared" si="260"/>
        <v>Q2 2025</v>
      </c>
      <c r="Y1857" s="21">
        <f t="shared" si="261"/>
        <v>3840</v>
      </c>
      <c r="Z1857" s="21">
        <f t="shared" si="262"/>
        <v>2160</v>
      </c>
      <c r="AA1857" s="57">
        <f t="shared" si="263"/>
        <v>1991763.9881305636</v>
      </c>
      <c r="AB1857" s="59">
        <f t="shared" si="264"/>
        <v>1.7777777777777777</v>
      </c>
      <c r="AC1857" s="61">
        <f t="shared" si="265"/>
        <v>2159</v>
      </c>
    </row>
    <row r="1858" spans="4:29">
      <c r="D1858" s="12">
        <v>1852</v>
      </c>
      <c r="E1858" s="36" t="s">
        <v>68</v>
      </c>
      <c r="F1858" s="16" t="s">
        <v>12</v>
      </c>
      <c r="G1858" s="14" t="s">
        <v>39</v>
      </c>
      <c r="H1858" s="13" t="s">
        <v>6</v>
      </c>
      <c r="I1858" s="13" t="s">
        <v>76</v>
      </c>
      <c r="J1858" s="13"/>
      <c r="K1858" s="13" t="s">
        <v>123</v>
      </c>
      <c r="L1858" s="14">
        <v>98</v>
      </c>
      <c r="M1858" s="14" t="s">
        <v>15</v>
      </c>
      <c r="N1858" s="31">
        <v>1000000</v>
      </c>
      <c r="O1858" s="14" t="s">
        <v>2</v>
      </c>
      <c r="P1858" s="14" t="s">
        <v>35</v>
      </c>
      <c r="Q1858" s="31">
        <v>20000</v>
      </c>
      <c r="R1858" s="31">
        <v>2000</v>
      </c>
      <c r="S1858" s="30">
        <v>1.481379725</v>
      </c>
      <c r="T1858" s="66">
        <f t="shared" si="257"/>
        <v>145.17521305</v>
      </c>
      <c r="U1858" s="66">
        <f t="shared" si="258"/>
        <v>3.922099184715969</v>
      </c>
      <c r="V1858" s="38">
        <f t="shared" si="259"/>
        <v>3.4697570389765078</v>
      </c>
      <c r="W1858" s="54">
        <v>2.3422468799999998</v>
      </c>
      <c r="X1858" s="71" t="str">
        <f t="shared" si="260"/>
        <v>Q2 2025</v>
      </c>
      <c r="Y1858" s="21">
        <f t="shared" si="261"/>
        <v>3840</v>
      </c>
      <c r="Z1858" s="21">
        <f t="shared" si="262"/>
        <v>2160</v>
      </c>
      <c r="AA1858" s="57">
        <f t="shared" si="263"/>
        <v>2647598.8016617205</v>
      </c>
      <c r="AB1858" s="59">
        <f t="shared" si="264"/>
        <v>1.7777777777777777</v>
      </c>
      <c r="AC1858" s="61">
        <f t="shared" si="265"/>
        <v>2489.1999999999998</v>
      </c>
    </row>
    <row r="1859" spans="4:29">
      <c r="D1859" s="12">
        <v>1853</v>
      </c>
      <c r="E1859" s="36" t="s">
        <v>68</v>
      </c>
      <c r="F1859" s="16" t="s">
        <v>12</v>
      </c>
      <c r="G1859" s="14" t="s">
        <v>39</v>
      </c>
      <c r="H1859" s="13" t="s">
        <v>6</v>
      </c>
      <c r="I1859" s="13" t="s">
        <v>76</v>
      </c>
      <c r="J1859" s="13"/>
      <c r="K1859" s="13" t="s">
        <v>123</v>
      </c>
      <c r="L1859" s="14">
        <v>100</v>
      </c>
      <c r="M1859" s="14" t="s">
        <v>15</v>
      </c>
      <c r="N1859" s="31">
        <v>1000000</v>
      </c>
      <c r="O1859" s="14" t="s">
        <v>2</v>
      </c>
      <c r="P1859" s="14" t="s">
        <v>35</v>
      </c>
      <c r="Q1859" s="31">
        <v>20000</v>
      </c>
      <c r="R1859" s="31">
        <v>2000</v>
      </c>
      <c r="S1859" s="30">
        <v>1.817958153</v>
      </c>
      <c r="T1859" s="66">
        <f t="shared" si="257"/>
        <v>181.79581529999999</v>
      </c>
      <c r="U1859" s="66">
        <f t="shared" si="258"/>
        <v>5.0116866174031189</v>
      </c>
      <c r="V1859" s="38">
        <f t="shared" si="259"/>
        <v>4.2581068118348124</v>
      </c>
      <c r="W1859" s="54">
        <v>2.3422468799999998</v>
      </c>
      <c r="X1859" s="71" t="str">
        <f t="shared" si="260"/>
        <v>Q2 2025</v>
      </c>
      <c r="Y1859" s="21">
        <f t="shared" si="261"/>
        <v>3840</v>
      </c>
      <c r="Z1859" s="21">
        <f t="shared" si="262"/>
        <v>2160</v>
      </c>
      <c r="AA1859" s="57">
        <f t="shared" si="263"/>
        <v>2756766.765578635</v>
      </c>
      <c r="AB1859" s="59">
        <f t="shared" si="264"/>
        <v>1.7777777777777777</v>
      </c>
      <c r="AC1859" s="61">
        <f t="shared" si="265"/>
        <v>2540</v>
      </c>
    </row>
    <row r="1860" spans="4:29">
      <c r="D1860" s="12">
        <v>1854</v>
      </c>
      <c r="E1860" s="36" t="s">
        <v>68</v>
      </c>
      <c r="F1860" s="16" t="s">
        <v>12</v>
      </c>
      <c r="G1860" s="14" t="s">
        <v>39</v>
      </c>
      <c r="H1860" s="13" t="s">
        <v>6</v>
      </c>
      <c r="I1860" s="13" t="s">
        <v>76</v>
      </c>
      <c r="J1860" s="13"/>
      <c r="K1860" s="13" t="s">
        <v>123</v>
      </c>
      <c r="L1860" s="14">
        <v>115</v>
      </c>
      <c r="M1860" s="14" t="s">
        <v>15</v>
      </c>
      <c r="N1860" s="31">
        <v>1000000</v>
      </c>
      <c r="O1860" s="14" t="s">
        <v>2</v>
      </c>
      <c r="P1860" s="14" t="s">
        <v>35</v>
      </c>
      <c r="Q1860" s="31">
        <v>32000</v>
      </c>
      <c r="R1860" s="31">
        <v>2000</v>
      </c>
      <c r="S1860" s="30">
        <v>4.3421062000000003E-2</v>
      </c>
      <c r="T1860" s="66">
        <f t="shared" si="257"/>
        <v>4.9934221300000008</v>
      </c>
      <c r="U1860" s="66">
        <f t="shared" si="258"/>
        <v>0.15830555200662211</v>
      </c>
      <c r="V1860" s="38">
        <f t="shared" si="259"/>
        <v>0.10170284699578656</v>
      </c>
      <c r="W1860" s="54">
        <v>2.3422468799999998</v>
      </c>
      <c r="X1860" s="71" t="str">
        <f t="shared" si="260"/>
        <v>Q2 2025</v>
      </c>
      <c r="Y1860" s="21">
        <f t="shared" si="261"/>
        <v>3840</v>
      </c>
      <c r="Z1860" s="21">
        <f t="shared" si="262"/>
        <v>2160</v>
      </c>
      <c r="AA1860" s="57">
        <f t="shared" si="263"/>
        <v>3645824.047477745</v>
      </c>
      <c r="AB1860" s="59">
        <f t="shared" si="264"/>
        <v>1.7777777777777777</v>
      </c>
      <c r="AC1860" s="61">
        <f t="shared" si="265"/>
        <v>2921</v>
      </c>
    </row>
    <row r="1861" spans="4:29">
      <c r="D1861" s="12">
        <v>1855</v>
      </c>
      <c r="E1861" s="36" t="s">
        <v>68</v>
      </c>
      <c r="F1861" s="16" t="s">
        <v>12</v>
      </c>
      <c r="G1861" s="14" t="s">
        <v>39</v>
      </c>
      <c r="H1861" s="13" t="s">
        <v>6</v>
      </c>
      <c r="I1861" s="13" t="s">
        <v>76</v>
      </c>
      <c r="J1861" s="13"/>
      <c r="K1861" s="13" t="s">
        <v>123</v>
      </c>
      <c r="L1861" s="14">
        <v>55</v>
      </c>
      <c r="M1861" s="14" t="s">
        <v>52</v>
      </c>
      <c r="N1861" s="31">
        <v>1000000</v>
      </c>
      <c r="O1861" s="14" t="s">
        <v>2</v>
      </c>
      <c r="P1861" s="14" t="s">
        <v>35</v>
      </c>
      <c r="Q1861" s="31">
        <v>5930</v>
      </c>
      <c r="R1861" s="31">
        <v>494</v>
      </c>
      <c r="S1861" s="30">
        <v>1.8066288999999999E-2</v>
      </c>
      <c r="T1861" s="66">
        <f t="shared" si="257"/>
        <v>0.993645895</v>
      </c>
      <c r="U1861" s="66">
        <f t="shared" si="258"/>
        <v>1.5065874890493007E-2</v>
      </c>
      <c r="V1861" s="38">
        <f t="shared" si="259"/>
        <v>4.2315709043428316E-2</v>
      </c>
      <c r="W1861" s="54">
        <v>2.3422468799999998</v>
      </c>
      <c r="X1861" s="71" t="str">
        <f t="shared" si="260"/>
        <v>Q2 2025</v>
      </c>
      <c r="Y1861" s="21">
        <f t="shared" si="261"/>
        <v>7680</v>
      </c>
      <c r="Z1861" s="21">
        <f t="shared" si="262"/>
        <v>4320</v>
      </c>
      <c r="AA1861" s="57">
        <f t="shared" si="263"/>
        <v>833921.94658753707</v>
      </c>
      <c r="AB1861" s="59">
        <f t="shared" si="264"/>
        <v>1.7777777777777777</v>
      </c>
      <c r="AC1861" s="61">
        <f t="shared" si="265"/>
        <v>1397</v>
      </c>
    </row>
    <row r="1862" spans="4:29">
      <c r="D1862" s="12">
        <v>1856</v>
      </c>
      <c r="E1862" s="36" t="s">
        <v>68</v>
      </c>
      <c r="F1862" s="16" t="s">
        <v>12</v>
      </c>
      <c r="G1862" s="14" t="s">
        <v>39</v>
      </c>
      <c r="H1862" s="13" t="s">
        <v>6</v>
      </c>
      <c r="I1862" s="13" t="s">
        <v>76</v>
      </c>
      <c r="J1862" s="13"/>
      <c r="K1862" s="13" t="s">
        <v>123</v>
      </c>
      <c r="L1862" s="14">
        <v>65</v>
      </c>
      <c r="M1862" s="14" t="s">
        <v>52</v>
      </c>
      <c r="N1862" s="31">
        <v>1000000</v>
      </c>
      <c r="O1862" s="14" t="s">
        <v>2</v>
      </c>
      <c r="P1862" s="14" t="s">
        <v>35</v>
      </c>
      <c r="Q1862" s="31">
        <v>11999.750399999999</v>
      </c>
      <c r="R1862" s="31">
        <v>1333.3333333333337</v>
      </c>
      <c r="S1862" s="30">
        <v>0.150943728</v>
      </c>
      <c r="T1862" s="66">
        <f t="shared" si="257"/>
        <v>9.8113423199999996</v>
      </c>
      <c r="U1862" s="66">
        <f t="shared" si="258"/>
        <v>0.17580928581769267</v>
      </c>
      <c r="V1862" s="38">
        <f t="shared" si="259"/>
        <v>0.35354747596356861</v>
      </c>
      <c r="W1862" s="54">
        <v>2.3422468799999998</v>
      </c>
      <c r="X1862" s="71" t="str">
        <f t="shared" si="260"/>
        <v>Q2 2025</v>
      </c>
      <c r="Y1862" s="21">
        <f t="shared" si="261"/>
        <v>7680</v>
      </c>
      <c r="Z1862" s="21">
        <f t="shared" si="262"/>
        <v>4320</v>
      </c>
      <c r="AA1862" s="57">
        <f t="shared" si="263"/>
        <v>1164733.9584569733</v>
      </c>
      <c r="AB1862" s="59">
        <f t="shared" si="264"/>
        <v>1.7777777777777777</v>
      </c>
      <c r="AC1862" s="61">
        <f t="shared" si="265"/>
        <v>1651</v>
      </c>
    </row>
    <row r="1863" spans="4:29">
      <c r="D1863" s="12">
        <v>1857</v>
      </c>
      <c r="E1863" s="36" t="s">
        <v>68</v>
      </c>
      <c r="F1863" s="16" t="s">
        <v>12</v>
      </c>
      <c r="G1863" s="14" t="s">
        <v>39</v>
      </c>
      <c r="H1863" s="13" t="s">
        <v>6</v>
      </c>
      <c r="I1863" s="13" t="s">
        <v>76</v>
      </c>
      <c r="J1863" s="13"/>
      <c r="K1863" s="13" t="s">
        <v>123</v>
      </c>
      <c r="L1863" s="14">
        <v>75</v>
      </c>
      <c r="M1863" s="14" t="s">
        <v>52</v>
      </c>
      <c r="N1863" s="31">
        <v>1000000</v>
      </c>
      <c r="O1863" s="14" t="s">
        <v>2</v>
      </c>
      <c r="P1863" s="14" t="s">
        <v>35</v>
      </c>
      <c r="Q1863" s="31">
        <v>17279.640575999994</v>
      </c>
      <c r="R1863" s="31">
        <v>1920</v>
      </c>
      <c r="S1863" s="30">
        <v>0.21888454099999999</v>
      </c>
      <c r="T1863" s="66">
        <f t="shared" ref="T1863:T1926" si="266">L1863*S1863</f>
        <v>16.416340575</v>
      </c>
      <c r="U1863" s="66">
        <f t="shared" ref="U1863:U1926" si="267">S1863*AA1863/10^6</f>
        <v>0.33942016582185042</v>
      </c>
      <c r="V1863" s="38">
        <f t="shared" ref="V1863:V1926" si="268">S1863*W1863</f>
        <v>0.51268163323748206</v>
      </c>
      <c r="W1863" s="54">
        <v>2.3422468799999998</v>
      </c>
      <c r="X1863" s="71" t="str">
        <f t="shared" si="260"/>
        <v>Q2 2025</v>
      </c>
      <c r="Y1863" s="21">
        <f t="shared" si="261"/>
        <v>7680</v>
      </c>
      <c r="Z1863" s="21">
        <f t="shared" si="262"/>
        <v>4320</v>
      </c>
      <c r="AA1863" s="57">
        <f t="shared" si="263"/>
        <v>1550681.3056379822</v>
      </c>
      <c r="AB1863" s="59">
        <f t="shared" si="264"/>
        <v>1.7777777777777777</v>
      </c>
      <c r="AC1863" s="61">
        <f t="shared" si="265"/>
        <v>1905</v>
      </c>
    </row>
    <row r="1864" spans="4:29">
      <c r="D1864" s="12">
        <v>1858</v>
      </c>
      <c r="E1864" s="36" t="s">
        <v>68</v>
      </c>
      <c r="F1864" s="16" t="s">
        <v>12</v>
      </c>
      <c r="G1864" s="14" t="s">
        <v>39</v>
      </c>
      <c r="H1864" s="13" t="s">
        <v>6</v>
      </c>
      <c r="I1864" s="13" t="s">
        <v>76</v>
      </c>
      <c r="J1864" s="13"/>
      <c r="K1864" s="13" t="s">
        <v>123</v>
      </c>
      <c r="L1864" s="14">
        <v>85</v>
      </c>
      <c r="M1864" s="14" t="s">
        <v>52</v>
      </c>
      <c r="N1864" s="31">
        <v>1000000</v>
      </c>
      <c r="O1864" s="14" t="s">
        <v>2</v>
      </c>
      <c r="P1864" s="14" t="s">
        <v>35</v>
      </c>
      <c r="Q1864" s="31">
        <v>22194.738339839998</v>
      </c>
      <c r="R1864" s="31">
        <v>2466.1333333333341</v>
      </c>
      <c r="S1864" s="30">
        <v>0.227152887</v>
      </c>
      <c r="T1864" s="66">
        <f t="shared" si="266"/>
        <v>19.307995394999999</v>
      </c>
      <c r="U1864" s="66">
        <f t="shared" si="267"/>
        <v>0.45243494012649127</v>
      </c>
      <c r="V1864" s="38">
        <f t="shared" si="268"/>
        <v>0.53204814085874252</v>
      </c>
      <c r="W1864" s="54">
        <v>2.3422468799999998</v>
      </c>
      <c r="X1864" s="71" t="str">
        <f t="shared" ref="X1864:X1927" si="269">G1864&amp;" "&amp;F1864</f>
        <v>Q2 2025</v>
      </c>
      <c r="Y1864" s="21">
        <f t="shared" si="261"/>
        <v>7680</v>
      </c>
      <c r="Z1864" s="21">
        <f t="shared" si="262"/>
        <v>4320</v>
      </c>
      <c r="AA1864" s="57">
        <f t="shared" si="263"/>
        <v>1991763.9881305636</v>
      </c>
      <c r="AB1864" s="59">
        <f t="shared" si="264"/>
        <v>1.7777777777777777</v>
      </c>
      <c r="AC1864" s="61">
        <f t="shared" si="265"/>
        <v>2159</v>
      </c>
    </row>
    <row r="1865" spans="4:29">
      <c r="D1865" s="12">
        <v>1859</v>
      </c>
      <c r="E1865" s="36" t="s">
        <v>68</v>
      </c>
      <c r="F1865" s="16" t="s">
        <v>12</v>
      </c>
      <c r="G1865" s="14" t="s">
        <v>39</v>
      </c>
      <c r="H1865" s="13" t="s">
        <v>6</v>
      </c>
      <c r="I1865" s="13" t="s">
        <v>76</v>
      </c>
      <c r="J1865" s="13"/>
      <c r="K1865" s="13" t="s">
        <v>123</v>
      </c>
      <c r="L1865" s="14">
        <v>98</v>
      </c>
      <c r="M1865" s="14" t="s">
        <v>52</v>
      </c>
      <c r="N1865" s="31">
        <v>1000000</v>
      </c>
      <c r="O1865" s="14" t="s">
        <v>2</v>
      </c>
      <c r="P1865" s="14" t="s">
        <v>35</v>
      </c>
      <c r="Q1865" s="31">
        <v>32000</v>
      </c>
      <c r="R1865" s="31">
        <v>2000</v>
      </c>
      <c r="S1865" s="30">
        <v>8.1278659999999992E-3</v>
      </c>
      <c r="T1865" s="66">
        <f t="shared" si="266"/>
        <v>0.79653086799999995</v>
      </c>
      <c r="U1865" s="66">
        <f t="shared" si="267"/>
        <v>2.1519328281667041E-2</v>
      </c>
      <c r="V1865" s="38">
        <f t="shared" si="268"/>
        <v>1.9037468779558076E-2</v>
      </c>
      <c r="W1865" s="54">
        <v>2.3422468799999998</v>
      </c>
      <c r="X1865" s="71" t="str">
        <f t="shared" si="269"/>
        <v>Q2 2025</v>
      </c>
      <c r="Y1865" s="21">
        <f t="shared" si="261"/>
        <v>7680</v>
      </c>
      <c r="Z1865" s="21">
        <f t="shared" si="262"/>
        <v>4320</v>
      </c>
      <c r="AA1865" s="57">
        <f t="shared" si="263"/>
        <v>2647598.8016617205</v>
      </c>
      <c r="AB1865" s="59">
        <f t="shared" si="264"/>
        <v>1.7777777777777777</v>
      </c>
      <c r="AC1865" s="61">
        <f t="shared" si="265"/>
        <v>2489.1999999999998</v>
      </c>
    </row>
    <row r="1866" spans="4:29">
      <c r="D1866" s="12">
        <v>1860</v>
      </c>
      <c r="E1866" s="36" t="s">
        <v>68</v>
      </c>
      <c r="F1866" s="16" t="s">
        <v>12</v>
      </c>
      <c r="G1866" s="14" t="s">
        <v>40</v>
      </c>
      <c r="H1866" s="13" t="s">
        <v>90</v>
      </c>
      <c r="I1866" s="13" t="s">
        <v>45</v>
      </c>
      <c r="J1866" s="13" t="s">
        <v>101</v>
      </c>
      <c r="K1866" s="13" t="s">
        <v>43</v>
      </c>
      <c r="L1866" s="14">
        <v>16</v>
      </c>
      <c r="M1866" s="14" t="s">
        <v>66</v>
      </c>
      <c r="N1866" s="31">
        <v>1000000</v>
      </c>
      <c r="O1866" s="14" t="s">
        <v>2</v>
      </c>
      <c r="P1866" s="14" t="s">
        <v>47</v>
      </c>
      <c r="Q1866" s="31">
        <v>4000</v>
      </c>
      <c r="R1866" s="31">
        <v>1152</v>
      </c>
      <c r="S1866" s="30">
        <v>0.23736695299999999</v>
      </c>
      <c r="T1866" s="66">
        <f t="shared" si="266"/>
        <v>3.7978712479999999</v>
      </c>
      <c r="U1866" s="66">
        <f t="shared" si="267"/>
        <v>1.7619664642586463E-2</v>
      </c>
      <c r="V1866" s="38">
        <f t="shared" si="268"/>
        <v>0.55597200507935662</v>
      </c>
      <c r="W1866" s="54">
        <v>2.3422468799999998</v>
      </c>
      <c r="X1866" s="71" t="str">
        <f t="shared" si="269"/>
        <v>Q3 2025</v>
      </c>
      <c r="Y1866" s="21">
        <f t="shared" si="261"/>
        <v>2560</v>
      </c>
      <c r="Z1866" s="21">
        <f t="shared" si="262"/>
        <v>1600</v>
      </c>
      <c r="AA1866" s="57">
        <f t="shared" si="263"/>
        <v>74229.644943820225</v>
      </c>
      <c r="AB1866" s="59">
        <f t="shared" si="264"/>
        <v>1.6</v>
      </c>
      <c r="AC1866" s="61">
        <f t="shared" si="265"/>
        <v>406.4</v>
      </c>
    </row>
    <row r="1867" spans="4:29">
      <c r="D1867" s="12">
        <v>1861</v>
      </c>
      <c r="E1867" s="36" t="s">
        <v>68</v>
      </c>
      <c r="F1867" s="16" t="s">
        <v>12</v>
      </c>
      <c r="G1867" s="14" t="s">
        <v>40</v>
      </c>
      <c r="H1867" s="13" t="s">
        <v>90</v>
      </c>
      <c r="I1867" s="13" t="s">
        <v>45</v>
      </c>
      <c r="J1867" s="13" t="s">
        <v>46</v>
      </c>
      <c r="K1867" s="13" t="s">
        <v>43</v>
      </c>
      <c r="L1867" s="14">
        <v>17.3</v>
      </c>
      <c r="M1867" s="14" t="s">
        <v>15</v>
      </c>
      <c r="N1867" s="31">
        <v>1000000</v>
      </c>
      <c r="O1867" s="14" t="s">
        <v>2</v>
      </c>
      <c r="P1867" s="14" t="s">
        <v>47</v>
      </c>
      <c r="Q1867" s="31">
        <v>10000</v>
      </c>
      <c r="R1867" s="31">
        <v>240</v>
      </c>
      <c r="S1867" s="30">
        <v>0.13187053000000001</v>
      </c>
      <c r="T1867" s="66">
        <f t="shared" si="266"/>
        <v>2.2813601690000005</v>
      </c>
      <c r="U1867" s="66">
        <f t="shared" si="267"/>
        <v>1.0880277756990322E-2</v>
      </c>
      <c r="V1867" s="38">
        <f t="shared" si="268"/>
        <v>0.30887333745644641</v>
      </c>
      <c r="W1867" s="54">
        <v>2.3422468799999998</v>
      </c>
      <c r="X1867" s="71" t="str">
        <f t="shared" si="269"/>
        <v>Q3 2025</v>
      </c>
      <c r="Y1867" s="21">
        <f t="shared" si="261"/>
        <v>3840</v>
      </c>
      <c r="Z1867" s="21">
        <f t="shared" si="262"/>
        <v>2160</v>
      </c>
      <c r="AA1867" s="57">
        <f t="shared" si="263"/>
        <v>82507.272527002962</v>
      </c>
      <c r="AB1867" s="59">
        <f t="shared" si="264"/>
        <v>1.7777777777777777</v>
      </c>
      <c r="AC1867" s="61">
        <f t="shared" si="265"/>
        <v>439.42</v>
      </c>
    </row>
    <row r="1868" spans="4:29">
      <c r="D1868" s="12">
        <v>1862</v>
      </c>
      <c r="E1868" s="36" t="s">
        <v>68</v>
      </c>
      <c r="F1868" s="16" t="s">
        <v>12</v>
      </c>
      <c r="G1868" s="14" t="s">
        <v>40</v>
      </c>
      <c r="H1868" s="13" t="s">
        <v>90</v>
      </c>
      <c r="I1868" s="13" t="s">
        <v>45</v>
      </c>
      <c r="J1868" s="13" t="s">
        <v>168</v>
      </c>
      <c r="K1868" s="13" t="s">
        <v>43</v>
      </c>
      <c r="L1868" s="14">
        <v>17.3</v>
      </c>
      <c r="M1868" s="14" t="s">
        <v>15</v>
      </c>
      <c r="N1868" s="31">
        <v>1000000</v>
      </c>
      <c r="O1868" s="14" t="s">
        <v>2</v>
      </c>
      <c r="P1868" s="14" t="s">
        <v>47</v>
      </c>
      <c r="Q1868" s="31">
        <v>4032</v>
      </c>
      <c r="R1868" s="31">
        <v>1008</v>
      </c>
      <c r="S1868" s="30">
        <v>5.3170198000000002E-2</v>
      </c>
      <c r="T1868" s="66">
        <f t="shared" si="266"/>
        <v>0.91984442540000011</v>
      </c>
      <c r="U1868" s="66">
        <f t="shared" si="267"/>
        <v>4.3869280167007085E-3</v>
      </c>
      <c r="V1868" s="38">
        <f t="shared" si="268"/>
        <v>0.12453773037448224</v>
      </c>
      <c r="W1868" s="54">
        <v>2.3422468799999998</v>
      </c>
      <c r="X1868" s="71" t="str">
        <f t="shared" si="269"/>
        <v>Q3 2025</v>
      </c>
      <c r="Y1868" s="21">
        <f t="shared" si="261"/>
        <v>3840</v>
      </c>
      <c r="Z1868" s="21">
        <f t="shared" si="262"/>
        <v>2160</v>
      </c>
      <c r="AA1868" s="57">
        <f t="shared" si="263"/>
        <v>82507.272527002962</v>
      </c>
      <c r="AB1868" s="59">
        <f t="shared" si="264"/>
        <v>1.7777777777777777</v>
      </c>
      <c r="AC1868" s="61">
        <f t="shared" si="265"/>
        <v>439.42</v>
      </c>
    </row>
    <row r="1869" spans="4:29">
      <c r="D1869" s="12">
        <v>1863</v>
      </c>
      <c r="E1869" s="36" t="s">
        <v>68</v>
      </c>
      <c r="F1869" s="16" t="s">
        <v>12</v>
      </c>
      <c r="G1869" s="14" t="s">
        <v>40</v>
      </c>
      <c r="H1869" s="13" t="s">
        <v>90</v>
      </c>
      <c r="I1869" s="13" t="s">
        <v>45</v>
      </c>
      <c r="J1869" s="13" t="s">
        <v>206</v>
      </c>
      <c r="K1869" s="13"/>
      <c r="L1869" s="14">
        <v>18</v>
      </c>
      <c r="M1869" s="14" t="s">
        <v>186</v>
      </c>
      <c r="N1869" s="31">
        <v>1000000</v>
      </c>
      <c r="O1869" s="14" t="s">
        <v>2</v>
      </c>
      <c r="P1869" s="14" t="s">
        <v>47</v>
      </c>
      <c r="Q1869" s="31">
        <v>4000</v>
      </c>
      <c r="R1869" s="31">
        <v>1000</v>
      </c>
      <c r="S1869" s="30">
        <v>0.21099284700000001</v>
      </c>
      <c r="T1869" s="66">
        <f t="shared" si="266"/>
        <v>3.7978712460000001</v>
      </c>
      <c r="U1869" s="66">
        <f t="shared" si="267"/>
        <v>1.9822122712471229E-2</v>
      </c>
      <c r="V1869" s="38">
        <f t="shared" si="268"/>
        <v>0.49419733758806733</v>
      </c>
      <c r="W1869" s="54">
        <v>2.3422468799999998</v>
      </c>
      <c r="X1869" s="71" t="str">
        <f t="shared" si="269"/>
        <v>Q3 2025</v>
      </c>
      <c r="Y1869" s="21">
        <f t="shared" si="261"/>
        <v>3840</v>
      </c>
      <c r="Z1869" s="21">
        <f t="shared" si="262"/>
        <v>2400</v>
      </c>
      <c r="AA1869" s="57">
        <f t="shared" si="263"/>
        <v>93946.894382022467</v>
      </c>
      <c r="AB1869" s="59">
        <f t="shared" si="264"/>
        <v>1.6</v>
      </c>
      <c r="AC1869" s="61">
        <f t="shared" si="265"/>
        <v>457.2</v>
      </c>
    </row>
    <row r="1870" spans="4:29">
      <c r="D1870" s="12">
        <v>1864</v>
      </c>
      <c r="E1870" s="36" t="s">
        <v>68</v>
      </c>
      <c r="F1870" s="16" t="s">
        <v>12</v>
      </c>
      <c r="G1870" s="14" t="s">
        <v>40</v>
      </c>
      <c r="H1870" s="13" t="s">
        <v>90</v>
      </c>
      <c r="I1870" s="13" t="s">
        <v>45</v>
      </c>
      <c r="J1870" s="13" t="s">
        <v>227</v>
      </c>
      <c r="K1870" s="13" t="s">
        <v>43</v>
      </c>
      <c r="L1870" s="14">
        <v>16</v>
      </c>
      <c r="M1870" s="14" t="s">
        <v>186</v>
      </c>
      <c r="N1870" s="31"/>
      <c r="O1870" s="14" t="s">
        <v>2</v>
      </c>
      <c r="P1870" s="14" t="s">
        <v>47</v>
      </c>
      <c r="Q1870" s="31">
        <v>4000</v>
      </c>
      <c r="R1870" s="31">
        <v>1000</v>
      </c>
      <c r="S1870" s="30">
        <v>0.10549642400000001</v>
      </c>
      <c r="T1870" s="66">
        <f t="shared" si="266"/>
        <v>1.6879427840000001</v>
      </c>
      <c r="U1870" s="66">
        <f t="shared" si="267"/>
        <v>7.830962096362715E-3</v>
      </c>
      <c r="V1870" s="38">
        <f t="shared" si="268"/>
        <v>0.24709866996515711</v>
      </c>
      <c r="W1870" s="54">
        <v>2.3422468799999998</v>
      </c>
      <c r="X1870" s="71" t="str">
        <f t="shared" si="269"/>
        <v>Q3 2025</v>
      </c>
      <c r="Y1870" s="21">
        <f t="shared" si="261"/>
        <v>3840</v>
      </c>
      <c r="Z1870" s="21">
        <f t="shared" si="262"/>
        <v>2400</v>
      </c>
      <c r="AA1870" s="57">
        <f t="shared" si="263"/>
        <v>74229.644943820225</v>
      </c>
      <c r="AB1870" s="59">
        <f t="shared" si="264"/>
        <v>1.6</v>
      </c>
      <c r="AC1870" s="61">
        <f t="shared" si="265"/>
        <v>406.4</v>
      </c>
    </row>
    <row r="1871" spans="4:29">
      <c r="D1871" s="12">
        <v>1865</v>
      </c>
      <c r="E1871" s="36" t="s">
        <v>68</v>
      </c>
      <c r="F1871" s="16" t="s">
        <v>12</v>
      </c>
      <c r="G1871" s="14" t="s">
        <v>40</v>
      </c>
      <c r="H1871" s="13" t="s">
        <v>90</v>
      </c>
      <c r="I1871" s="13" t="s">
        <v>31</v>
      </c>
      <c r="J1871" s="13" t="s">
        <v>216</v>
      </c>
      <c r="K1871" s="13" t="s">
        <v>57</v>
      </c>
      <c r="L1871" s="14">
        <v>14.2</v>
      </c>
      <c r="M1871" s="14" t="s">
        <v>63</v>
      </c>
      <c r="N1871" s="31">
        <v>1000000</v>
      </c>
      <c r="O1871" s="14" t="s">
        <v>2</v>
      </c>
      <c r="P1871" s="14" t="s">
        <v>47</v>
      </c>
      <c r="Q1871" s="31">
        <v>10384</v>
      </c>
      <c r="R1871" s="31">
        <v>2596</v>
      </c>
      <c r="S1871" s="30">
        <v>11.639420417</v>
      </c>
      <c r="T1871" s="66">
        <f t="shared" si="266"/>
        <v>165.2797699214</v>
      </c>
      <c r="U1871" s="66">
        <f t="shared" si="267"/>
        <v>0.69166032006569877</v>
      </c>
      <c r="V1871" s="38">
        <f t="shared" si="268"/>
        <v>27.262396156726549</v>
      </c>
      <c r="W1871" s="54">
        <v>2.3422468799999998</v>
      </c>
      <c r="X1871" s="71" t="str">
        <f t="shared" si="269"/>
        <v>Q3 2025</v>
      </c>
      <c r="Y1871" s="21">
        <f t="shared" si="261"/>
        <v>3024</v>
      </c>
      <c r="Z1871" s="21">
        <f t="shared" si="262"/>
        <v>1964</v>
      </c>
      <c r="AA1871" s="57">
        <f t="shared" si="263"/>
        <v>59423.948554645533</v>
      </c>
      <c r="AB1871" s="59">
        <f t="shared" si="264"/>
        <v>1.539714867617108</v>
      </c>
      <c r="AC1871" s="61">
        <f t="shared" si="265"/>
        <v>360.67999999999995</v>
      </c>
    </row>
    <row r="1872" spans="4:29">
      <c r="D1872" s="12">
        <v>1866</v>
      </c>
      <c r="E1872" s="36" t="s">
        <v>68</v>
      </c>
      <c r="F1872" s="16" t="s">
        <v>12</v>
      </c>
      <c r="G1872" s="14" t="s">
        <v>40</v>
      </c>
      <c r="H1872" s="13" t="s">
        <v>90</v>
      </c>
      <c r="I1872" s="13" t="s">
        <v>31</v>
      </c>
      <c r="J1872" s="13" t="s">
        <v>62</v>
      </c>
      <c r="K1872" s="13" t="s">
        <v>57</v>
      </c>
      <c r="L1872" s="14">
        <v>16.2</v>
      </c>
      <c r="M1872" s="14" t="s">
        <v>64</v>
      </c>
      <c r="N1872" s="31">
        <v>1000000</v>
      </c>
      <c r="O1872" s="14" t="s">
        <v>2</v>
      </c>
      <c r="P1872" s="14" t="s">
        <v>47</v>
      </c>
      <c r="Q1872" s="31">
        <v>10384</v>
      </c>
      <c r="R1872" s="31">
        <v>2596</v>
      </c>
      <c r="S1872" s="30">
        <v>7.5313896820000004</v>
      </c>
      <c r="T1872" s="66">
        <f t="shared" si="266"/>
        <v>122.0085128484</v>
      </c>
      <c r="U1872" s="66">
        <f t="shared" si="267"/>
        <v>0.58136941660393526</v>
      </c>
      <c r="V1872" s="38">
        <f t="shared" si="268"/>
        <v>17.64037398472869</v>
      </c>
      <c r="W1872" s="54">
        <v>2.3422468799999998</v>
      </c>
      <c r="X1872" s="71" t="str">
        <f t="shared" si="269"/>
        <v>Q3 2025</v>
      </c>
      <c r="Y1872" s="21">
        <f t="shared" si="261"/>
        <v>3456</v>
      </c>
      <c r="Z1872" s="21">
        <f t="shared" si="262"/>
        <v>2234</v>
      </c>
      <c r="AA1872" s="57">
        <f t="shared" si="263"/>
        <v>77192.847688309979</v>
      </c>
      <c r="AB1872" s="59">
        <f t="shared" si="264"/>
        <v>1.5470008952551477</v>
      </c>
      <c r="AC1872" s="61">
        <f t="shared" si="265"/>
        <v>411.47999999999996</v>
      </c>
    </row>
    <row r="1873" spans="4:29">
      <c r="D1873" s="12">
        <v>1867</v>
      </c>
      <c r="E1873" s="36" t="s">
        <v>68</v>
      </c>
      <c r="F1873" s="16" t="s">
        <v>12</v>
      </c>
      <c r="G1873" s="14" t="s">
        <v>40</v>
      </c>
      <c r="H1873" s="13" t="s">
        <v>90</v>
      </c>
      <c r="I1873" s="13" t="s">
        <v>102</v>
      </c>
      <c r="J1873" s="13" t="s">
        <v>103</v>
      </c>
      <c r="K1873" s="13" t="s">
        <v>43</v>
      </c>
      <c r="L1873" s="14">
        <v>16</v>
      </c>
      <c r="M1873" s="14" t="s">
        <v>66</v>
      </c>
      <c r="N1873" s="31">
        <v>1000000</v>
      </c>
      <c r="O1873" s="14" t="s">
        <v>2</v>
      </c>
      <c r="P1873" s="14" t="s">
        <v>47</v>
      </c>
      <c r="Q1873" s="31">
        <v>4000</v>
      </c>
      <c r="R1873" s="31">
        <v>1152</v>
      </c>
      <c r="S1873" s="30">
        <v>0.13187053000000001</v>
      </c>
      <c r="T1873" s="66">
        <f t="shared" si="266"/>
        <v>2.1099284800000002</v>
      </c>
      <c r="U1873" s="66">
        <f t="shared" si="267"/>
        <v>9.7887026204533933E-3</v>
      </c>
      <c r="V1873" s="38">
        <f t="shared" si="268"/>
        <v>0.30887333745644641</v>
      </c>
      <c r="W1873" s="54">
        <v>2.3422468799999998</v>
      </c>
      <c r="X1873" s="71" t="str">
        <f t="shared" si="269"/>
        <v>Q3 2025</v>
      </c>
      <c r="Y1873" s="21">
        <f t="shared" si="261"/>
        <v>2560</v>
      </c>
      <c r="Z1873" s="21">
        <f t="shared" si="262"/>
        <v>1600</v>
      </c>
      <c r="AA1873" s="57">
        <f t="shared" si="263"/>
        <v>74229.644943820225</v>
      </c>
      <c r="AB1873" s="59">
        <f t="shared" si="264"/>
        <v>1.6</v>
      </c>
      <c r="AC1873" s="61">
        <f t="shared" si="265"/>
        <v>406.4</v>
      </c>
    </row>
    <row r="1874" spans="4:29">
      <c r="D1874" s="12">
        <v>1868</v>
      </c>
      <c r="E1874" s="36" t="s">
        <v>68</v>
      </c>
      <c r="F1874" s="16" t="s">
        <v>12</v>
      </c>
      <c r="G1874" s="14" t="s">
        <v>40</v>
      </c>
      <c r="H1874" s="13" t="s">
        <v>90</v>
      </c>
      <c r="I1874" s="13" t="s">
        <v>102</v>
      </c>
      <c r="J1874" s="13" t="s">
        <v>104</v>
      </c>
      <c r="K1874" s="13" t="s">
        <v>43</v>
      </c>
      <c r="L1874" s="14">
        <v>17.3</v>
      </c>
      <c r="M1874" s="14" t="s">
        <v>15</v>
      </c>
      <c r="N1874" s="31">
        <v>1000000</v>
      </c>
      <c r="O1874" s="14" t="s">
        <v>2</v>
      </c>
      <c r="P1874" s="14" t="s">
        <v>47</v>
      </c>
      <c r="Q1874" s="31">
        <v>4000</v>
      </c>
      <c r="R1874" s="31">
        <v>1152</v>
      </c>
      <c r="S1874" s="30">
        <v>0.13187053000000001</v>
      </c>
      <c r="T1874" s="66">
        <f t="shared" si="266"/>
        <v>2.2813601690000005</v>
      </c>
      <c r="U1874" s="66">
        <f t="shared" si="267"/>
        <v>1.0880277756990322E-2</v>
      </c>
      <c r="V1874" s="38">
        <f t="shared" si="268"/>
        <v>0.30887333745644641</v>
      </c>
      <c r="W1874" s="54">
        <v>2.3422468799999998</v>
      </c>
      <c r="X1874" s="71" t="str">
        <f t="shared" si="269"/>
        <v>Q3 2025</v>
      </c>
      <c r="Y1874" s="21">
        <f t="shared" si="261"/>
        <v>3840</v>
      </c>
      <c r="Z1874" s="21">
        <f t="shared" si="262"/>
        <v>2160</v>
      </c>
      <c r="AA1874" s="57">
        <f t="shared" si="263"/>
        <v>82507.272527002962</v>
      </c>
      <c r="AB1874" s="59">
        <f t="shared" si="264"/>
        <v>1.7777777777777777</v>
      </c>
      <c r="AC1874" s="61">
        <f t="shared" si="265"/>
        <v>439.42</v>
      </c>
    </row>
    <row r="1875" spans="4:29">
      <c r="D1875" s="12">
        <v>1869</v>
      </c>
      <c r="E1875" s="36" t="s">
        <v>68</v>
      </c>
      <c r="F1875" s="16" t="s">
        <v>12</v>
      </c>
      <c r="G1875" s="14" t="s">
        <v>40</v>
      </c>
      <c r="H1875" s="13" t="s">
        <v>90</v>
      </c>
      <c r="I1875" s="13" t="s">
        <v>54</v>
      </c>
      <c r="J1875" s="13" t="s">
        <v>92</v>
      </c>
      <c r="K1875" s="13" t="s">
        <v>43</v>
      </c>
      <c r="L1875" s="14">
        <v>17.3</v>
      </c>
      <c r="M1875" s="14" t="s">
        <v>15</v>
      </c>
      <c r="N1875" s="31">
        <v>1000000</v>
      </c>
      <c r="O1875" s="14" t="s">
        <v>2</v>
      </c>
      <c r="P1875" s="14" t="s">
        <v>47</v>
      </c>
      <c r="Q1875" s="31">
        <v>4000</v>
      </c>
      <c r="R1875" s="31">
        <v>1152</v>
      </c>
      <c r="S1875" s="30">
        <v>0.13187053000000001</v>
      </c>
      <c r="T1875" s="66">
        <f t="shared" si="266"/>
        <v>2.2813601690000005</v>
      </c>
      <c r="U1875" s="66">
        <f t="shared" si="267"/>
        <v>1.0880277756990322E-2</v>
      </c>
      <c r="V1875" s="38">
        <f t="shared" si="268"/>
        <v>0.30887333745644641</v>
      </c>
      <c r="W1875" s="54">
        <v>2.3422468799999998</v>
      </c>
      <c r="X1875" s="71" t="str">
        <f t="shared" si="269"/>
        <v>Q3 2025</v>
      </c>
      <c r="Y1875" s="21">
        <f t="shared" si="261"/>
        <v>3840</v>
      </c>
      <c r="Z1875" s="21">
        <f t="shared" si="262"/>
        <v>2160</v>
      </c>
      <c r="AA1875" s="57">
        <f t="shared" si="263"/>
        <v>82507.272527002962</v>
      </c>
      <c r="AB1875" s="59">
        <f t="shared" si="264"/>
        <v>1.7777777777777777</v>
      </c>
      <c r="AC1875" s="61">
        <f t="shared" si="265"/>
        <v>439.42</v>
      </c>
    </row>
    <row r="1876" spans="4:29">
      <c r="D1876" s="12">
        <v>1870</v>
      </c>
      <c r="E1876" s="36" t="s">
        <v>68</v>
      </c>
      <c r="F1876" s="16" t="s">
        <v>12</v>
      </c>
      <c r="G1876" s="14" t="s">
        <v>40</v>
      </c>
      <c r="H1876" s="13" t="s">
        <v>90</v>
      </c>
      <c r="I1876" s="13" t="s">
        <v>54</v>
      </c>
      <c r="J1876" s="13" t="s">
        <v>92</v>
      </c>
      <c r="K1876" s="13" t="s">
        <v>43</v>
      </c>
      <c r="L1876" s="14">
        <v>16</v>
      </c>
      <c r="M1876" s="14" t="s">
        <v>66</v>
      </c>
      <c r="N1876" s="31">
        <v>1000000</v>
      </c>
      <c r="O1876" s="14" t="s">
        <v>2</v>
      </c>
      <c r="P1876" s="14" t="s">
        <v>47</v>
      </c>
      <c r="Q1876" s="31">
        <v>4000</v>
      </c>
      <c r="R1876" s="31">
        <v>1152</v>
      </c>
      <c r="S1876" s="30">
        <v>0.21099284700000001</v>
      </c>
      <c r="T1876" s="66">
        <f t="shared" si="266"/>
        <v>3.3758855520000002</v>
      </c>
      <c r="U1876" s="66">
        <f t="shared" si="267"/>
        <v>1.5661924118495783E-2</v>
      </c>
      <c r="V1876" s="38">
        <f t="shared" si="268"/>
        <v>0.49419733758806733</v>
      </c>
      <c r="W1876" s="54">
        <v>2.3422468799999998</v>
      </c>
      <c r="X1876" s="71" t="str">
        <f t="shared" si="269"/>
        <v>Q3 2025</v>
      </c>
      <c r="Y1876" s="21">
        <f t="shared" si="261"/>
        <v>2560</v>
      </c>
      <c r="Z1876" s="21">
        <f t="shared" si="262"/>
        <v>1600</v>
      </c>
      <c r="AA1876" s="57">
        <f t="shared" si="263"/>
        <v>74229.644943820225</v>
      </c>
      <c r="AB1876" s="59">
        <f t="shared" si="264"/>
        <v>1.6</v>
      </c>
      <c r="AC1876" s="61">
        <f t="shared" si="265"/>
        <v>406.4</v>
      </c>
    </row>
    <row r="1877" spans="4:29">
      <c r="D1877" s="12">
        <v>1871</v>
      </c>
      <c r="E1877" s="36" t="s">
        <v>68</v>
      </c>
      <c r="F1877" s="16" t="s">
        <v>12</v>
      </c>
      <c r="G1877" s="14" t="s">
        <v>40</v>
      </c>
      <c r="H1877" s="13" t="s">
        <v>90</v>
      </c>
      <c r="I1877" s="13" t="s">
        <v>54</v>
      </c>
      <c r="J1877" s="13" t="s">
        <v>92</v>
      </c>
      <c r="K1877" s="13" t="s">
        <v>43</v>
      </c>
      <c r="L1877" s="14">
        <v>18</v>
      </c>
      <c r="M1877" s="14" t="s">
        <v>66</v>
      </c>
      <c r="N1877" s="31">
        <v>1000000</v>
      </c>
      <c r="O1877" s="14" t="s">
        <v>2</v>
      </c>
      <c r="P1877" s="14" t="s">
        <v>47</v>
      </c>
      <c r="Q1877" s="31">
        <v>4000</v>
      </c>
      <c r="R1877" s="31">
        <v>1152</v>
      </c>
      <c r="S1877" s="30">
        <v>0.184618741</v>
      </c>
      <c r="T1877" s="66">
        <f t="shared" si="266"/>
        <v>3.323137338</v>
      </c>
      <c r="U1877" s="66">
        <f t="shared" si="267"/>
        <v>1.734435736166896E-2</v>
      </c>
      <c r="V1877" s="38">
        <f t="shared" si="268"/>
        <v>0.43242267009677804</v>
      </c>
      <c r="W1877" s="54">
        <v>2.3422468799999998</v>
      </c>
      <c r="X1877" s="71" t="str">
        <f t="shared" si="269"/>
        <v>Q3 2025</v>
      </c>
      <c r="Y1877" s="21">
        <f t="shared" si="261"/>
        <v>2560</v>
      </c>
      <c r="Z1877" s="21">
        <f t="shared" si="262"/>
        <v>1600</v>
      </c>
      <c r="AA1877" s="57">
        <f t="shared" si="263"/>
        <v>93946.894382022467</v>
      </c>
      <c r="AB1877" s="59">
        <f t="shared" si="264"/>
        <v>1.6</v>
      </c>
      <c r="AC1877" s="61">
        <f t="shared" si="265"/>
        <v>457.2</v>
      </c>
    </row>
    <row r="1878" spans="4:29">
      <c r="D1878" s="12">
        <v>1872</v>
      </c>
      <c r="E1878" s="36" t="s">
        <v>68</v>
      </c>
      <c r="F1878" s="16" t="s">
        <v>12</v>
      </c>
      <c r="G1878" s="14" t="s">
        <v>40</v>
      </c>
      <c r="H1878" s="13" t="s">
        <v>90</v>
      </c>
      <c r="I1878" s="13" t="s">
        <v>54</v>
      </c>
      <c r="J1878" s="13" t="s">
        <v>169</v>
      </c>
      <c r="K1878" s="13" t="s">
        <v>43</v>
      </c>
      <c r="L1878" s="14">
        <v>17</v>
      </c>
      <c r="M1878" s="14" t="s">
        <v>66</v>
      </c>
      <c r="N1878" s="31">
        <v>1000000</v>
      </c>
      <c r="O1878" s="14" t="s">
        <v>2</v>
      </c>
      <c r="P1878" s="14" t="s">
        <v>47</v>
      </c>
      <c r="Q1878" s="31">
        <v>4000</v>
      </c>
      <c r="R1878" s="31">
        <v>1152</v>
      </c>
      <c r="S1878" s="30">
        <v>0.184618741</v>
      </c>
      <c r="T1878" s="66">
        <f t="shared" si="266"/>
        <v>3.138518597</v>
      </c>
      <c r="U1878" s="66">
        <f t="shared" si="267"/>
        <v>1.5470738510871385E-2</v>
      </c>
      <c r="V1878" s="38">
        <f t="shared" si="268"/>
        <v>0.43242267009677804</v>
      </c>
      <c r="W1878" s="54">
        <v>2.3422468799999998</v>
      </c>
      <c r="X1878" s="71" t="str">
        <f t="shared" si="269"/>
        <v>Q3 2025</v>
      </c>
      <c r="Y1878" s="21">
        <f t="shared" si="261"/>
        <v>2560</v>
      </c>
      <c r="Z1878" s="21">
        <f t="shared" si="262"/>
        <v>1600</v>
      </c>
      <c r="AA1878" s="57">
        <f t="shared" si="263"/>
        <v>83798.310112359526</v>
      </c>
      <c r="AB1878" s="59">
        <f t="shared" si="264"/>
        <v>1.6</v>
      </c>
      <c r="AC1878" s="61">
        <f t="shared" si="265"/>
        <v>431.79999999999995</v>
      </c>
    </row>
    <row r="1879" spans="4:29">
      <c r="D1879" s="12">
        <v>1873</v>
      </c>
      <c r="E1879" s="36" t="s">
        <v>68</v>
      </c>
      <c r="F1879" s="16" t="s">
        <v>12</v>
      </c>
      <c r="G1879" s="14" t="s">
        <v>40</v>
      </c>
      <c r="H1879" s="13" t="s">
        <v>90</v>
      </c>
      <c r="I1879" s="13" t="s">
        <v>54</v>
      </c>
      <c r="J1879" s="13" t="s">
        <v>170</v>
      </c>
      <c r="K1879" s="13" t="s">
        <v>43</v>
      </c>
      <c r="L1879" s="14">
        <v>14</v>
      </c>
      <c r="M1879" s="14" t="s">
        <v>66</v>
      </c>
      <c r="N1879" s="31">
        <v>1000000</v>
      </c>
      <c r="O1879" s="14" t="s">
        <v>2</v>
      </c>
      <c r="P1879" s="14" t="s">
        <v>47</v>
      </c>
      <c r="Q1879" s="31">
        <v>4000</v>
      </c>
      <c r="R1879" s="31">
        <v>1152</v>
      </c>
      <c r="S1879" s="30">
        <v>0.184618741</v>
      </c>
      <c r="T1879" s="66">
        <f t="shared" si="266"/>
        <v>2.5846623740000001</v>
      </c>
      <c r="U1879" s="66">
        <f t="shared" si="267"/>
        <v>1.0492265564466407E-2</v>
      </c>
      <c r="V1879" s="38">
        <f t="shared" si="268"/>
        <v>0.43242267009677804</v>
      </c>
      <c r="W1879" s="54">
        <v>2.3422468799999998</v>
      </c>
      <c r="X1879" s="71" t="str">
        <f t="shared" si="269"/>
        <v>Q3 2025</v>
      </c>
      <c r="Y1879" s="21">
        <f t="shared" si="261"/>
        <v>2560</v>
      </c>
      <c r="Z1879" s="21">
        <f t="shared" si="262"/>
        <v>1600</v>
      </c>
      <c r="AA1879" s="57">
        <f t="shared" si="263"/>
        <v>56832.071910112347</v>
      </c>
      <c r="AB1879" s="59">
        <f t="shared" si="264"/>
        <v>1.6</v>
      </c>
      <c r="AC1879" s="61">
        <f t="shared" si="265"/>
        <v>355.59999999999997</v>
      </c>
    </row>
    <row r="1880" spans="4:29">
      <c r="D1880" s="12">
        <v>1874</v>
      </c>
      <c r="E1880" s="36" t="s">
        <v>68</v>
      </c>
      <c r="F1880" s="16" t="s">
        <v>12</v>
      </c>
      <c r="G1880" s="14" t="s">
        <v>40</v>
      </c>
      <c r="H1880" s="13" t="s">
        <v>90</v>
      </c>
      <c r="I1880" s="13" t="s">
        <v>109</v>
      </c>
      <c r="J1880" s="13" t="s">
        <v>127</v>
      </c>
      <c r="K1880" s="13" t="s">
        <v>43</v>
      </c>
      <c r="L1880" s="14">
        <v>16.2</v>
      </c>
      <c r="M1880" s="14" t="s">
        <v>66</v>
      </c>
      <c r="N1880" s="31">
        <v>1000000</v>
      </c>
      <c r="O1880" s="14" t="s">
        <v>2</v>
      </c>
      <c r="P1880" s="14" t="s">
        <v>47</v>
      </c>
      <c r="Q1880" s="31">
        <v>4000</v>
      </c>
      <c r="R1880" s="31">
        <v>512</v>
      </c>
      <c r="S1880" s="30">
        <v>0.23736695299999999</v>
      </c>
      <c r="T1880" s="66">
        <f t="shared" si="266"/>
        <v>3.8453446385999999</v>
      </c>
      <c r="U1880" s="66">
        <f t="shared" si="267"/>
        <v>1.8062909331251525E-2</v>
      </c>
      <c r="V1880" s="38">
        <f t="shared" si="268"/>
        <v>0.55597200507935662</v>
      </c>
      <c r="W1880" s="54">
        <v>2.3422468799999998</v>
      </c>
      <c r="X1880" s="71" t="str">
        <f t="shared" si="269"/>
        <v>Q3 2025</v>
      </c>
      <c r="Y1880" s="21">
        <f t="shared" si="261"/>
        <v>2560</v>
      </c>
      <c r="Z1880" s="21">
        <f t="shared" si="262"/>
        <v>1600</v>
      </c>
      <c r="AA1880" s="57">
        <f t="shared" si="263"/>
        <v>76096.984449438183</v>
      </c>
      <c r="AB1880" s="59">
        <f t="shared" si="264"/>
        <v>1.6</v>
      </c>
      <c r="AC1880" s="61">
        <f t="shared" si="265"/>
        <v>411.47999999999996</v>
      </c>
    </row>
    <row r="1881" spans="4:29">
      <c r="D1881" s="12">
        <v>1875</v>
      </c>
      <c r="E1881" s="36" t="s">
        <v>68</v>
      </c>
      <c r="F1881" s="16" t="s">
        <v>12</v>
      </c>
      <c r="G1881" s="14" t="s">
        <v>40</v>
      </c>
      <c r="H1881" s="13" t="s">
        <v>90</v>
      </c>
      <c r="I1881" s="13" t="s">
        <v>109</v>
      </c>
      <c r="J1881" s="13" t="s">
        <v>110</v>
      </c>
      <c r="K1881" s="13" t="s">
        <v>43</v>
      </c>
      <c r="L1881" s="14">
        <v>16.2</v>
      </c>
      <c r="M1881" s="14" t="s">
        <v>64</v>
      </c>
      <c r="N1881" s="31">
        <v>1000000</v>
      </c>
      <c r="O1881" s="14" t="s">
        <v>2</v>
      </c>
      <c r="P1881" s="14" t="s">
        <v>47</v>
      </c>
      <c r="Q1881" s="31">
        <v>4000</v>
      </c>
      <c r="R1881" s="31">
        <v>512</v>
      </c>
      <c r="S1881" s="30">
        <v>0.10549642400000001</v>
      </c>
      <c r="T1881" s="66">
        <f t="shared" si="266"/>
        <v>1.7090420688000001</v>
      </c>
      <c r="U1881" s="66">
        <f t="shared" si="267"/>
        <v>8.1435693894933697E-3</v>
      </c>
      <c r="V1881" s="38">
        <f t="shared" si="268"/>
        <v>0.24709866996515711</v>
      </c>
      <c r="W1881" s="54">
        <v>2.3422468799999998</v>
      </c>
      <c r="X1881" s="71" t="str">
        <f t="shared" si="269"/>
        <v>Q3 2025</v>
      </c>
      <c r="Y1881" s="21">
        <f t="shared" si="261"/>
        <v>3456</v>
      </c>
      <c r="Z1881" s="21">
        <f t="shared" si="262"/>
        <v>2234</v>
      </c>
      <c r="AA1881" s="57">
        <f t="shared" si="263"/>
        <v>77192.847688309979</v>
      </c>
      <c r="AB1881" s="59">
        <f t="shared" si="264"/>
        <v>1.5470008952551477</v>
      </c>
      <c r="AC1881" s="61">
        <f t="shared" si="265"/>
        <v>411.47999999999996</v>
      </c>
    </row>
    <row r="1882" spans="4:29">
      <c r="D1882" s="12">
        <v>1876</v>
      </c>
      <c r="E1882" s="36" t="s">
        <v>68</v>
      </c>
      <c r="F1882" s="16" t="s">
        <v>12</v>
      </c>
      <c r="G1882" s="14" t="s">
        <v>40</v>
      </c>
      <c r="H1882" s="13" t="s">
        <v>90</v>
      </c>
      <c r="I1882" s="13" t="s">
        <v>109</v>
      </c>
      <c r="J1882" s="13" t="s">
        <v>212</v>
      </c>
      <c r="K1882" s="13" t="s">
        <v>43</v>
      </c>
      <c r="L1882" s="14">
        <v>18</v>
      </c>
      <c r="M1882" s="14" t="s">
        <v>66</v>
      </c>
      <c r="N1882" s="31">
        <v>1000000</v>
      </c>
      <c r="O1882" s="14" t="s">
        <v>2</v>
      </c>
      <c r="P1882" s="14" t="s">
        <v>47</v>
      </c>
      <c r="Q1882" s="31">
        <v>9216</v>
      </c>
      <c r="R1882" s="31">
        <v>2304</v>
      </c>
      <c r="S1882" s="30">
        <v>0.24306375999999999</v>
      </c>
      <c r="T1882" s="66">
        <f t="shared" si="266"/>
        <v>4.3751476799999995</v>
      </c>
      <c r="U1882" s="66">
        <f t="shared" si="267"/>
        <v>2.2835085388817258E-2</v>
      </c>
      <c r="V1882" s="38">
        <f t="shared" si="268"/>
        <v>0.56931533350106878</v>
      </c>
      <c r="W1882" s="54">
        <v>2.3422468799999998</v>
      </c>
      <c r="X1882" s="71" t="str">
        <f t="shared" si="269"/>
        <v>Q3 2025</v>
      </c>
      <c r="Y1882" s="21">
        <f t="shared" si="261"/>
        <v>2560</v>
      </c>
      <c r="Z1882" s="21">
        <f t="shared" si="262"/>
        <v>1600</v>
      </c>
      <c r="AA1882" s="57">
        <f t="shared" si="263"/>
        <v>93946.894382022467</v>
      </c>
      <c r="AB1882" s="59">
        <f t="shared" si="264"/>
        <v>1.6</v>
      </c>
      <c r="AC1882" s="61">
        <f t="shared" si="265"/>
        <v>457.2</v>
      </c>
    </row>
    <row r="1883" spans="4:29">
      <c r="D1883" s="12">
        <v>1877</v>
      </c>
      <c r="E1883" s="36" t="s">
        <v>68</v>
      </c>
      <c r="F1883" s="16" t="s">
        <v>12</v>
      </c>
      <c r="G1883" s="14" t="s">
        <v>40</v>
      </c>
      <c r="H1883" s="13" t="s">
        <v>90</v>
      </c>
      <c r="I1883" s="13" t="s">
        <v>135</v>
      </c>
      <c r="J1883" s="13" t="s">
        <v>136</v>
      </c>
      <c r="K1883" s="13"/>
      <c r="L1883" s="14">
        <v>16.2</v>
      </c>
      <c r="M1883" s="14" t="s">
        <v>66</v>
      </c>
      <c r="N1883" s="31">
        <v>1000000</v>
      </c>
      <c r="O1883" s="14" t="s">
        <v>2</v>
      </c>
      <c r="P1883" s="14" t="s">
        <v>47</v>
      </c>
      <c r="Q1883" s="31">
        <v>4000</v>
      </c>
      <c r="R1883" s="31">
        <v>512</v>
      </c>
      <c r="S1883" s="30">
        <v>0.42198569400000002</v>
      </c>
      <c r="T1883" s="66">
        <f t="shared" si="266"/>
        <v>6.8361682428000003</v>
      </c>
      <c r="U1883" s="66">
        <f t="shared" si="267"/>
        <v>3.211183879420338E-2</v>
      </c>
      <c r="V1883" s="38">
        <f t="shared" si="268"/>
        <v>0.98839467517613466</v>
      </c>
      <c r="W1883" s="54">
        <v>2.3422468799999998</v>
      </c>
      <c r="X1883" s="71" t="str">
        <f t="shared" si="269"/>
        <v>Q3 2025</v>
      </c>
      <c r="Y1883" s="21">
        <f t="shared" si="261"/>
        <v>2560</v>
      </c>
      <c r="Z1883" s="21">
        <f t="shared" si="262"/>
        <v>1600</v>
      </c>
      <c r="AA1883" s="57">
        <f t="shared" si="263"/>
        <v>76096.984449438183</v>
      </c>
      <c r="AB1883" s="59">
        <f t="shared" si="264"/>
        <v>1.6</v>
      </c>
      <c r="AC1883" s="61">
        <f t="shared" si="265"/>
        <v>411.47999999999996</v>
      </c>
    </row>
    <row r="1884" spans="4:29">
      <c r="D1884" s="12">
        <v>1878</v>
      </c>
      <c r="E1884" s="36" t="s">
        <v>68</v>
      </c>
      <c r="F1884" s="16" t="s">
        <v>12</v>
      </c>
      <c r="G1884" s="14" t="s">
        <v>40</v>
      </c>
      <c r="H1884" s="13" t="s">
        <v>90</v>
      </c>
      <c r="I1884" s="13" t="s">
        <v>135</v>
      </c>
      <c r="J1884" s="13" t="s">
        <v>171</v>
      </c>
      <c r="K1884" s="13" t="s">
        <v>98</v>
      </c>
      <c r="L1884" s="14">
        <v>16</v>
      </c>
      <c r="M1884" s="14" t="s">
        <v>172</v>
      </c>
      <c r="N1884" s="31">
        <v>1000000</v>
      </c>
      <c r="O1884" s="14" t="s">
        <v>2</v>
      </c>
      <c r="P1884" s="14" t="s">
        <v>47</v>
      </c>
      <c r="Q1884" s="31">
        <v>4000</v>
      </c>
      <c r="R1884" s="31">
        <v>1000</v>
      </c>
      <c r="S1884" s="30">
        <v>0.21099284700000001</v>
      </c>
      <c r="T1884" s="66">
        <f t="shared" si="266"/>
        <v>3.3758855520000002</v>
      </c>
      <c r="U1884" s="66">
        <f t="shared" si="267"/>
        <v>1.5661924118495783E-2</v>
      </c>
      <c r="V1884" s="38">
        <f t="shared" si="268"/>
        <v>0.49419733758806733</v>
      </c>
      <c r="W1884" s="54">
        <v>2.3422468799999998</v>
      </c>
      <c r="X1884" s="71" t="str">
        <f t="shared" si="269"/>
        <v>Q3 2025</v>
      </c>
      <c r="Y1884" s="21">
        <f t="shared" si="261"/>
        <v>3200</v>
      </c>
      <c r="Z1884" s="21">
        <f t="shared" si="262"/>
        <v>2000</v>
      </c>
      <c r="AA1884" s="57">
        <f t="shared" si="263"/>
        <v>74229.644943820225</v>
      </c>
      <c r="AB1884" s="59">
        <f t="shared" si="264"/>
        <v>1.6</v>
      </c>
      <c r="AC1884" s="61">
        <f t="shared" si="265"/>
        <v>406.4</v>
      </c>
    </row>
    <row r="1885" spans="4:29">
      <c r="D1885" s="12">
        <v>1879</v>
      </c>
      <c r="E1885" s="36" t="s">
        <v>68</v>
      </c>
      <c r="F1885" s="16" t="s">
        <v>12</v>
      </c>
      <c r="G1885" s="14" t="s">
        <v>40</v>
      </c>
      <c r="H1885" s="13" t="s">
        <v>90</v>
      </c>
      <c r="I1885" s="13" t="s">
        <v>135</v>
      </c>
      <c r="J1885" s="13" t="s">
        <v>171</v>
      </c>
      <c r="K1885" s="13" t="s">
        <v>98</v>
      </c>
      <c r="L1885" s="14">
        <v>14.5</v>
      </c>
      <c r="M1885" s="14" t="s">
        <v>173</v>
      </c>
      <c r="N1885" s="31">
        <v>1000000</v>
      </c>
      <c r="O1885" s="14" t="s">
        <v>2</v>
      </c>
      <c r="P1885" s="14" t="s">
        <v>47</v>
      </c>
      <c r="Q1885" s="31">
        <v>4000</v>
      </c>
      <c r="R1885" s="31">
        <v>1000</v>
      </c>
      <c r="S1885" s="30">
        <v>0.263741059</v>
      </c>
      <c r="T1885" s="66">
        <f t="shared" si="266"/>
        <v>3.8242453555</v>
      </c>
      <c r="U1885" s="66">
        <f t="shared" si="267"/>
        <v>1.6078708735522921E-2</v>
      </c>
      <c r="V1885" s="38">
        <f t="shared" si="268"/>
        <v>0.61774667257064586</v>
      </c>
      <c r="W1885" s="54">
        <v>2.3422468799999998</v>
      </c>
      <c r="X1885" s="71" t="str">
        <f t="shared" si="269"/>
        <v>Q3 2025</v>
      </c>
      <c r="Y1885" s="21">
        <f t="shared" si="261"/>
        <v>3072</v>
      </c>
      <c r="Z1885" s="21">
        <f t="shared" si="262"/>
        <v>1920</v>
      </c>
      <c r="AA1885" s="57">
        <f t="shared" si="263"/>
        <v>60963.995505617953</v>
      </c>
      <c r="AB1885" s="59">
        <f t="shared" si="264"/>
        <v>1.6</v>
      </c>
      <c r="AC1885" s="61">
        <f t="shared" si="265"/>
        <v>368.29999999999995</v>
      </c>
    </row>
    <row r="1886" spans="4:29">
      <c r="D1886" s="12">
        <v>1880</v>
      </c>
      <c r="E1886" s="36" t="s">
        <v>68</v>
      </c>
      <c r="F1886" s="16" t="s">
        <v>12</v>
      </c>
      <c r="G1886" s="14" t="s">
        <v>40</v>
      </c>
      <c r="H1886" s="13" t="s">
        <v>90</v>
      </c>
      <c r="I1886" s="13" t="s">
        <v>135</v>
      </c>
      <c r="J1886" s="13" t="s">
        <v>207</v>
      </c>
      <c r="K1886" s="13" t="s">
        <v>98</v>
      </c>
      <c r="L1886" s="14">
        <v>16</v>
      </c>
      <c r="M1886" s="14" t="s">
        <v>172</v>
      </c>
      <c r="N1886" s="31">
        <v>1000000</v>
      </c>
      <c r="O1886" s="14" t="s">
        <v>2</v>
      </c>
      <c r="P1886" s="14" t="s">
        <v>47</v>
      </c>
      <c r="Q1886" s="31">
        <v>6144</v>
      </c>
      <c r="R1886" s="31">
        <v>1536</v>
      </c>
      <c r="S1886" s="30">
        <v>0.32408501299999998</v>
      </c>
      <c r="T1886" s="66">
        <f t="shared" si="266"/>
        <v>5.1853602079999996</v>
      </c>
      <c r="U1886" s="66">
        <f t="shared" si="267"/>
        <v>2.4056715446603361E-2</v>
      </c>
      <c r="V1886" s="38">
        <f t="shared" si="268"/>
        <v>0.75908711055400935</v>
      </c>
      <c r="W1886" s="54">
        <v>2.3422468799999998</v>
      </c>
      <c r="X1886" s="71" t="str">
        <f t="shared" si="269"/>
        <v>Q3 2025</v>
      </c>
      <c r="Y1886" s="21">
        <f t="shared" si="261"/>
        <v>3200</v>
      </c>
      <c r="Z1886" s="21">
        <f t="shared" si="262"/>
        <v>2000</v>
      </c>
      <c r="AA1886" s="57">
        <f t="shared" si="263"/>
        <v>74229.644943820225</v>
      </c>
      <c r="AB1886" s="59">
        <f t="shared" si="264"/>
        <v>1.6</v>
      </c>
      <c r="AC1886" s="61">
        <f t="shared" si="265"/>
        <v>406.4</v>
      </c>
    </row>
    <row r="1887" spans="4:29">
      <c r="D1887" s="12">
        <v>1881</v>
      </c>
      <c r="E1887" s="36" t="s">
        <v>68</v>
      </c>
      <c r="F1887" s="16" t="s">
        <v>12</v>
      </c>
      <c r="G1887" s="14" t="s">
        <v>40</v>
      </c>
      <c r="H1887" s="13" t="s">
        <v>90</v>
      </c>
      <c r="I1887" s="13" t="s">
        <v>141</v>
      </c>
      <c r="J1887" s="13" t="s">
        <v>214</v>
      </c>
      <c r="K1887" s="13" t="s">
        <v>95</v>
      </c>
      <c r="L1887" s="14">
        <v>15.6</v>
      </c>
      <c r="M1887" s="14" t="s">
        <v>15</v>
      </c>
      <c r="N1887" s="31">
        <v>1000000</v>
      </c>
      <c r="O1887" s="14" t="s">
        <v>2</v>
      </c>
      <c r="P1887" s="14" t="s">
        <v>47</v>
      </c>
      <c r="Q1887" s="31">
        <v>10000</v>
      </c>
      <c r="R1887" s="31">
        <v>1152</v>
      </c>
      <c r="S1887" s="30">
        <v>0.527482118</v>
      </c>
      <c r="T1887" s="66">
        <f t="shared" si="266"/>
        <v>8.2287210408</v>
      </c>
      <c r="U1887" s="66">
        <f t="shared" si="267"/>
        <v>3.5388076914052304E-2</v>
      </c>
      <c r="V1887" s="38">
        <f t="shared" si="268"/>
        <v>1.2354933451412917</v>
      </c>
      <c r="W1887" s="54">
        <v>2.3422468799999998</v>
      </c>
      <c r="X1887" s="71" t="str">
        <f t="shared" si="269"/>
        <v>Q3 2025</v>
      </c>
      <c r="Y1887" s="21">
        <f t="shared" si="261"/>
        <v>3840</v>
      </c>
      <c r="Z1887" s="21">
        <f t="shared" si="262"/>
        <v>2160</v>
      </c>
      <c r="AA1887" s="57">
        <f t="shared" si="263"/>
        <v>67088.676007121641</v>
      </c>
      <c r="AB1887" s="59">
        <f t="shared" si="264"/>
        <v>1.7777777777777777</v>
      </c>
      <c r="AC1887" s="61">
        <f t="shared" si="265"/>
        <v>396.23999999999995</v>
      </c>
    </row>
    <row r="1888" spans="4:29">
      <c r="D1888" s="12">
        <v>1882</v>
      </c>
      <c r="E1888" s="36" t="s">
        <v>68</v>
      </c>
      <c r="F1888" s="16" t="s">
        <v>12</v>
      </c>
      <c r="G1888" s="14" t="s">
        <v>40</v>
      </c>
      <c r="H1888" s="13" t="s">
        <v>90</v>
      </c>
      <c r="I1888" s="13" t="s">
        <v>184</v>
      </c>
      <c r="J1888" s="13" t="s">
        <v>185</v>
      </c>
      <c r="K1888" s="13" t="s">
        <v>95</v>
      </c>
      <c r="L1888" s="14">
        <v>16</v>
      </c>
      <c r="M1888" s="14" t="s">
        <v>186</v>
      </c>
      <c r="N1888" s="31">
        <v>1000000</v>
      </c>
      <c r="O1888" s="14" t="s">
        <v>2</v>
      </c>
      <c r="P1888" s="14" t="s">
        <v>47</v>
      </c>
      <c r="Q1888" s="31">
        <v>10000</v>
      </c>
      <c r="R1888" s="31">
        <v>2596</v>
      </c>
      <c r="S1888" s="30">
        <v>0.59341738300000002</v>
      </c>
      <c r="T1888" s="66">
        <f t="shared" si="266"/>
        <v>9.4946781280000003</v>
      </c>
      <c r="U1888" s="66">
        <f t="shared" si="267"/>
        <v>4.4049161643580984E-2</v>
      </c>
      <c r="V1888" s="38">
        <f t="shared" si="268"/>
        <v>1.389930013869515</v>
      </c>
      <c r="W1888" s="54">
        <v>2.3422468799999998</v>
      </c>
      <c r="X1888" s="71" t="str">
        <f t="shared" si="269"/>
        <v>Q3 2025</v>
      </c>
      <c r="Y1888" s="21">
        <f t="shared" si="261"/>
        <v>3840</v>
      </c>
      <c r="Z1888" s="21">
        <f t="shared" si="262"/>
        <v>2400</v>
      </c>
      <c r="AA1888" s="57">
        <f t="shared" si="263"/>
        <v>74229.644943820225</v>
      </c>
      <c r="AB1888" s="59">
        <f t="shared" si="264"/>
        <v>1.6</v>
      </c>
      <c r="AC1888" s="61">
        <f t="shared" si="265"/>
        <v>406.4</v>
      </c>
    </row>
    <row r="1889" spans="4:29">
      <c r="D1889" s="12">
        <v>1883</v>
      </c>
      <c r="E1889" s="36" t="s">
        <v>68</v>
      </c>
      <c r="F1889" s="16" t="s">
        <v>12</v>
      </c>
      <c r="G1889" s="14" t="s">
        <v>40</v>
      </c>
      <c r="H1889" s="13" t="s">
        <v>90</v>
      </c>
      <c r="I1889" s="13" t="s">
        <v>184</v>
      </c>
      <c r="J1889" s="13" t="s">
        <v>213</v>
      </c>
      <c r="K1889" s="13" t="s">
        <v>95</v>
      </c>
      <c r="L1889" s="14">
        <v>18</v>
      </c>
      <c r="M1889" s="14" t="s">
        <v>66</v>
      </c>
      <c r="N1889" s="31">
        <v>1000000</v>
      </c>
      <c r="O1889" s="14" t="s">
        <v>2</v>
      </c>
      <c r="P1889" s="14" t="s">
        <v>47</v>
      </c>
      <c r="Q1889" s="31">
        <v>8000</v>
      </c>
      <c r="R1889" s="31">
        <v>2000</v>
      </c>
      <c r="S1889" s="30">
        <v>0.15824463499999999</v>
      </c>
      <c r="T1889" s="66">
        <f t="shared" si="266"/>
        <v>2.8484034299999998</v>
      </c>
      <c r="U1889" s="66">
        <f t="shared" si="267"/>
        <v>1.4866592010866696E-2</v>
      </c>
      <c r="V1889" s="38">
        <f t="shared" si="268"/>
        <v>0.37064800260548875</v>
      </c>
      <c r="W1889" s="54">
        <v>2.3422468799999998</v>
      </c>
      <c r="X1889" s="71" t="str">
        <f t="shared" si="269"/>
        <v>Q3 2025</v>
      </c>
      <c r="Y1889" s="21">
        <f t="shared" ref="Y1889:Y1952" si="270">1*LEFT(M1889, FIND("x", M1889)-2)</f>
        <v>2560</v>
      </c>
      <c r="Z1889" s="21">
        <f t="shared" ref="Z1889:Z1952" si="271">1*RIGHT(M1889, LEN(M1889)-FIND("x", M1889)-1)</f>
        <v>1600</v>
      </c>
      <c r="AA1889" s="57">
        <f t="shared" ref="AA1889:AA1952" si="272">AC1889^2*AB1889/(1+AB1889^2)</f>
        <v>93946.894382022467</v>
      </c>
      <c r="AB1889" s="59">
        <f t="shared" ref="AB1889:AB1952" si="273">Y1889/Z1889</f>
        <v>1.6</v>
      </c>
      <c r="AC1889" s="61">
        <f t="shared" ref="AC1889:AC1952" si="274">L1889*25.4</f>
        <v>457.2</v>
      </c>
    </row>
    <row r="1890" spans="4:29">
      <c r="D1890" s="12">
        <v>1884</v>
      </c>
      <c r="E1890" s="36" t="s">
        <v>68</v>
      </c>
      <c r="F1890" s="16" t="s">
        <v>12</v>
      </c>
      <c r="G1890" s="14" t="s">
        <v>40</v>
      </c>
      <c r="H1890" s="13" t="s">
        <v>90</v>
      </c>
      <c r="I1890" s="13" t="s">
        <v>195</v>
      </c>
      <c r="J1890" s="13" t="s">
        <v>196</v>
      </c>
      <c r="K1890" s="13" t="s">
        <v>43</v>
      </c>
      <c r="L1890" s="14">
        <v>16.100000000000001</v>
      </c>
      <c r="M1890" s="14" t="s">
        <v>143</v>
      </c>
      <c r="N1890" s="31">
        <v>1000000</v>
      </c>
      <c r="O1890" s="14" t="s">
        <v>2</v>
      </c>
      <c r="P1890" s="14" t="s">
        <v>47</v>
      </c>
      <c r="Q1890" s="31">
        <v>4000</v>
      </c>
      <c r="R1890" s="31">
        <v>1000</v>
      </c>
      <c r="S1890" s="30">
        <v>0.21099284700000001</v>
      </c>
      <c r="T1890" s="66">
        <f t="shared" si="266"/>
        <v>3.3969848367000006</v>
      </c>
      <c r="U1890" s="66">
        <f t="shared" si="267"/>
        <v>1.5077158790592493E-2</v>
      </c>
      <c r="V1890" s="38">
        <f t="shared" si="268"/>
        <v>0.49419733758806733</v>
      </c>
      <c r="W1890" s="54">
        <v>2.3422468799999998</v>
      </c>
      <c r="X1890" s="71" t="str">
        <f t="shared" si="269"/>
        <v>Q3 2025</v>
      </c>
      <c r="Y1890" s="21">
        <f t="shared" si="270"/>
        <v>2560</v>
      </c>
      <c r="Z1890" s="21">
        <f t="shared" si="271"/>
        <v>1440</v>
      </c>
      <c r="AA1890" s="57">
        <f t="shared" si="272"/>
        <v>71458.151330563793</v>
      </c>
      <c r="AB1890" s="59">
        <f t="shared" si="273"/>
        <v>1.7777777777777777</v>
      </c>
      <c r="AC1890" s="61">
        <f t="shared" si="274"/>
        <v>408.94</v>
      </c>
    </row>
    <row r="1891" spans="4:29">
      <c r="D1891" s="12">
        <v>1885</v>
      </c>
      <c r="E1891" s="36" t="s">
        <v>68</v>
      </c>
      <c r="F1891" s="16" t="s">
        <v>12</v>
      </c>
      <c r="G1891" s="14" t="s">
        <v>40</v>
      </c>
      <c r="H1891" s="13" t="s">
        <v>90</v>
      </c>
      <c r="I1891" s="13" t="s">
        <v>295</v>
      </c>
      <c r="J1891" s="13" t="s">
        <v>296</v>
      </c>
      <c r="K1891" s="13"/>
      <c r="L1891" s="14">
        <v>16</v>
      </c>
      <c r="M1891" s="14" t="s">
        <v>66</v>
      </c>
      <c r="N1891" s="31">
        <v>1000000</v>
      </c>
      <c r="O1891" s="14" t="s">
        <v>2</v>
      </c>
      <c r="P1891" s="14" t="s">
        <v>47</v>
      </c>
      <c r="Q1891" s="31">
        <v>4000</v>
      </c>
      <c r="R1891" s="31">
        <v>1000</v>
      </c>
      <c r="S1891" s="30">
        <v>5.2748212000000003E-2</v>
      </c>
      <c r="T1891" s="66">
        <f t="shared" si="266"/>
        <v>0.84397139200000004</v>
      </c>
      <c r="U1891" s="66">
        <f t="shared" si="267"/>
        <v>3.9154810481813575E-3</v>
      </c>
      <c r="V1891" s="38">
        <f t="shared" si="268"/>
        <v>0.12354933498257856</v>
      </c>
      <c r="W1891" s="54">
        <v>2.3422468799999998</v>
      </c>
      <c r="X1891" s="71" t="str">
        <f t="shared" si="269"/>
        <v>Q3 2025</v>
      </c>
      <c r="Y1891" s="21">
        <f t="shared" si="270"/>
        <v>2560</v>
      </c>
      <c r="Z1891" s="21">
        <f t="shared" si="271"/>
        <v>1600</v>
      </c>
      <c r="AA1891" s="57">
        <f t="shared" si="272"/>
        <v>74229.644943820225</v>
      </c>
      <c r="AB1891" s="59">
        <f t="shared" si="273"/>
        <v>1.6</v>
      </c>
      <c r="AC1891" s="61">
        <f t="shared" si="274"/>
        <v>406.4</v>
      </c>
    </row>
    <row r="1892" spans="4:29">
      <c r="D1892" s="12">
        <v>1886</v>
      </c>
      <c r="E1892" s="36" t="s">
        <v>68</v>
      </c>
      <c r="F1892" s="16" t="s">
        <v>12</v>
      </c>
      <c r="G1892" s="14" t="s">
        <v>40</v>
      </c>
      <c r="H1892" s="13" t="s">
        <v>5</v>
      </c>
      <c r="I1892" s="13" t="s">
        <v>31</v>
      </c>
      <c r="J1892" s="13" t="s">
        <v>32</v>
      </c>
      <c r="K1892" s="13" t="s">
        <v>33</v>
      </c>
      <c r="L1892" s="14">
        <v>31.5</v>
      </c>
      <c r="M1892" s="14" t="s">
        <v>34</v>
      </c>
      <c r="N1892" s="31">
        <v>1000000</v>
      </c>
      <c r="O1892" s="14" t="s">
        <v>1</v>
      </c>
      <c r="P1892" s="14" t="s">
        <v>35</v>
      </c>
      <c r="Q1892" s="31">
        <v>576</v>
      </c>
      <c r="R1892" s="31">
        <v>576</v>
      </c>
      <c r="S1892" s="30">
        <v>2.2787229999999999E-3</v>
      </c>
      <c r="T1892" s="66">
        <f t="shared" si="266"/>
        <v>7.177977449999999E-2</v>
      </c>
      <c r="U1892" s="66">
        <f t="shared" si="267"/>
        <v>6.2332230486433565E-4</v>
      </c>
      <c r="V1892" s="38">
        <f t="shared" si="268"/>
        <v>5.3373318371342394E-3</v>
      </c>
      <c r="W1892" s="54">
        <v>2.3422468799999998</v>
      </c>
      <c r="X1892" s="71" t="str">
        <f t="shared" si="269"/>
        <v>Q3 2025</v>
      </c>
      <c r="Y1892" s="21">
        <f t="shared" si="270"/>
        <v>6016</v>
      </c>
      <c r="Z1892" s="21">
        <f t="shared" si="271"/>
        <v>3384</v>
      </c>
      <c r="AA1892" s="57">
        <f t="shared" si="272"/>
        <v>273540.18231454003</v>
      </c>
      <c r="AB1892" s="59">
        <f t="shared" si="273"/>
        <v>1.7777777777777777</v>
      </c>
      <c r="AC1892" s="61">
        <f t="shared" si="274"/>
        <v>800.09999999999991</v>
      </c>
    </row>
    <row r="1893" spans="4:29">
      <c r="D1893" s="12">
        <v>1887</v>
      </c>
      <c r="E1893" s="36" t="s">
        <v>68</v>
      </c>
      <c r="F1893" s="16" t="s">
        <v>12</v>
      </c>
      <c r="G1893" s="14" t="s">
        <v>40</v>
      </c>
      <c r="H1893" s="13" t="s">
        <v>5</v>
      </c>
      <c r="I1893" s="13" t="s">
        <v>31</v>
      </c>
      <c r="J1893" s="13" t="s">
        <v>306</v>
      </c>
      <c r="K1893" s="13" t="s">
        <v>57</v>
      </c>
      <c r="L1893" s="14">
        <v>27</v>
      </c>
      <c r="M1893" s="14" t="s">
        <v>307</v>
      </c>
      <c r="N1893" s="31">
        <v>1000000</v>
      </c>
      <c r="O1893" s="14" t="s">
        <v>2</v>
      </c>
      <c r="P1893" s="14" t="s">
        <v>35</v>
      </c>
      <c r="Q1893" s="31">
        <v>4000</v>
      </c>
      <c r="R1893" s="31">
        <v>1000</v>
      </c>
      <c r="S1893" s="30">
        <v>0.10549642400000001</v>
      </c>
      <c r="T1893" s="66">
        <f t="shared" si="266"/>
        <v>2.848403448</v>
      </c>
      <c r="U1893" s="66">
        <f t="shared" si="267"/>
        <v>2.1201436693096178E-2</v>
      </c>
      <c r="V1893" s="38">
        <f t="shared" si="268"/>
        <v>0.24709866996515711</v>
      </c>
      <c r="W1893" s="54">
        <v>2.3422468799999998</v>
      </c>
      <c r="X1893" s="71" t="str">
        <f t="shared" si="269"/>
        <v>Q3 2025</v>
      </c>
      <c r="Y1893" s="21">
        <f t="shared" si="270"/>
        <v>5120</v>
      </c>
      <c r="Z1893" s="21">
        <f t="shared" si="271"/>
        <v>2880</v>
      </c>
      <c r="AA1893" s="57">
        <f t="shared" si="272"/>
        <v>200968.29721068247</v>
      </c>
      <c r="AB1893" s="59">
        <f t="shared" si="273"/>
        <v>1.7777777777777777</v>
      </c>
      <c r="AC1893" s="61">
        <f t="shared" si="274"/>
        <v>685.8</v>
      </c>
    </row>
    <row r="1894" spans="4:29">
      <c r="D1894" s="12">
        <v>1888</v>
      </c>
      <c r="E1894" s="36" t="s">
        <v>68</v>
      </c>
      <c r="F1894" s="16" t="s">
        <v>12</v>
      </c>
      <c r="G1894" s="14" t="s">
        <v>40</v>
      </c>
      <c r="H1894" s="13" t="s">
        <v>5</v>
      </c>
      <c r="I1894" s="13" t="s">
        <v>41</v>
      </c>
      <c r="J1894" s="13" t="s">
        <v>42</v>
      </c>
      <c r="K1894" s="13" t="s">
        <v>43</v>
      </c>
      <c r="L1894" s="14">
        <v>31.5</v>
      </c>
      <c r="M1894" s="14" t="s">
        <v>15</v>
      </c>
      <c r="N1894" s="31">
        <v>1000000</v>
      </c>
      <c r="O1894" s="14" t="s">
        <v>1</v>
      </c>
      <c r="P1894" s="14" t="s">
        <v>35</v>
      </c>
      <c r="Q1894" s="31">
        <v>5000</v>
      </c>
      <c r="R1894" s="31">
        <v>1152</v>
      </c>
      <c r="S1894" s="30">
        <v>9.8902897000000004E-2</v>
      </c>
      <c r="T1894" s="66">
        <f t="shared" si="266"/>
        <v>3.1154412555</v>
      </c>
      <c r="U1894" s="66">
        <f t="shared" si="267"/>
        <v>2.7053916476816174E-2</v>
      </c>
      <c r="V1894" s="38">
        <f t="shared" si="268"/>
        <v>0.23165500192121136</v>
      </c>
      <c r="W1894" s="54">
        <v>2.3422468799999998</v>
      </c>
      <c r="X1894" s="71" t="str">
        <f t="shared" si="269"/>
        <v>Q3 2025</v>
      </c>
      <c r="Y1894" s="21">
        <f t="shared" si="270"/>
        <v>3840</v>
      </c>
      <c r="Z1894" s="21">
        <f t="shared" si="271"/>
        <v>2160</v>
      </c>
      <c r="AA1894" s="57">
        <f t="shared" si="272"/>
        <v>273540.18231454003</v>
      </c>
      <c r="AB1894" s="59">
        <f t="shared" si="273"/>
        <v>1.7777777777777777</v>
      </c>
      <c r="AC1894" s="61">
        <f t="shared" si="274"/>
        <v>800.09999999999991</v>
      </c>
    </row>
    <row r="1895" spans="4:29">
      <c r="D1895" s="12">
        <v>1889</v>
      </c>
      <c r="E1895" s="36" t="s">
        <v>68</v>
      </c>
      <c r="F1895" s="16" t="s">
        <v>12</v>
      </c>
      <c r="G1895" s="14" t="s">
        <v>40</v>
      </c>
      <c r="H1895" s="13" t="s">
        <v>5</v>
      </c>
      <c r="I1895" s="13" t="s">
        <v>41</v>
      </c>
      <c r="J1895" s="13" t="s">
        <v>44</v>
      </c>
      <c r="K1895" s="13" t="s">
        <v>43</v>
      </c>
      <c r="L1895" s="14">
        <v>31.5</v>
      </c>
      <c r="M1895" s="14" t="s">
        <v>15</v>
      </c>
      <c r="N1895" s="31">
        <v>1000000</v>
      </c>
      <c r="O1895" s="14" t="s">
        <v>1</v>
      </c>
      <c r="P1895" s="14" t="s">
        <v>35</v>
      </c>
      <c r="Q1895" s="31">
        <v>4608</v>
      </c>
      <c r="R1895" s="31">
        <v>576</v>
      </c>
      <c r="S1895" s="30">
        <v>6.0765939999999997E-2</v>
      </c>
      <c r="T1895" s="66">
        <f t="shared" si="266"/>
        <v>1.9141271099999999</v>
      </c>
      <c r="U1895" s="66">
        <f t="shared" si="267"/>
        <v>1.66219263061144E-2</v>
      </c>
      <c r="V1895" s="38">
        <f t="shared" si="268"/>
        <v>0.14232883337526719</v>
      </c>
      <c r="W1895" s="54">
        <v>2.3422468799999998</v>
      </c>
      <c r="X1895" s="71" t="str">
        <f t="shared" si="269"/>
        <v>Q3 2025</v>
      </c>
      <c r="Y1895" s="21">
        <f t="shared" si="270"/>
        <v>3840</v>
      </c>
      <c r="Z1895" s="21">
        <f t="shared" si="271"/>
        <v>2160</v>
      </c>
      <c r="AA1895" s="57">
        <f t="shared" si="272"/>
        <v>273540.18231454003</v>
      </c>
      <c r="AB1895" s="59">
        <f t="shared" si="273"/>
        <v>1.7777777777777777</v>
      </c>
      <c r="AC1895" s="61">
        <f t="shared" si="274"/>
        <v>800.09999999999991</v>
      </c>
    </row>
    <row r="1896" spans="4:29">
      <c r="D1896" s="12">
        <v>1890</v>
      </c>
      <c r="E1896" s="36" t="s">
        <v>68</v>
      </c>
      <c r="F1896" s="16" t="s">
        <v>12</v>
      </c>
      <c r="G1896" s="14" t="s">
        <v>40</v>
      </c>
      <c r="H1896" s="13" t="s">
        <v>5</v>
      </c>
      <c r="I1896" s="13" t="s">
        <v>41</v>
      </c>
      <c r="J1896" s="13" t="s">
        <v>113</v>
      </c>
      <c r="K1896" s="13" t="s">
        <v>43</v>
      </c>
      <c r="L1896" s="14">
        <v>31.5</v>
      </c>
      <c r="M1896" s="14" t="s">
        <v>15</v>
      </c>
      <c r="N1896" s="31">
        <v>1000000</v>
      </c>
      <c r="O1896" s="14" t="s">
        <v>1</v>
      </c>
      <c r="P1896" s="14" t="s">
        <v>35</v>
      </c>
      <c r="Q1896" s="31">
        <v>4608</v>
      </c>
      <c r="R1896" s="31">
        <v>576</v>
      </c>
      <c r="S1896" s="30">
        <v>0.12153187999999999</v>
      </c>
      <c r="T1896" s="66">
        <f t="shared" si="266"/>
        <v>3.8282542199999998</v>
      </c>
      <c r="U1896" s="66">
        <f t="shared" si="267"/>
        <v>3.32438526122288E-2</v>
      </c>
      <c r="V1896" s="38">
        <f t="shared" si="268"/>
        <v>0.28465766675053439</v>
      </c>
      <c r="W1896" s="54">
        <v>2.3422468799999998</v>
      </c>
      <c r="X1896" s="71" t="str">
        <f t="shared" si="269"/>
        <v>Q3 2025</v>
      </c>
      <c r="Y1896" s="21">
        <f t="shared" si="270"/>
        <v>3840</v>
      </c>
      <c r="Z1896" s="21">
        <f t="shared" si="271"/>
        <v>2160</v>
      </c>
      <c r="AA1896" s="57">
        <f t="shared" si="272"/>
        <v>273540.18231454003</v>
      </c>
      <c r="AB1896" s="59">
        <f t="shared" si="273"/>
        <v>1.7777777777777777</v>
      </c>
      <c r="AC1896" s="61">
        <f t="shared" si="274"/>
        <v>800.09999999999991</v>
      </c>
    </row>
    <row r="1897" spans="4:29">
      <c r="D1897" s="12">
        <v>1891</v>
      </c>
      <c r="E1897" s="36" t="s">
        <v>68</v>
      </c>
      <c r="F1897" s="16" t="s">
        <v>12</v>
      </c>
      <c r="G1897" s="14" t="s">
        <v>40</v>
      </c>
      <c r="H1897" s="13" t="s">
        <v>5</v>
      </c>
      <c r="I1897" s="13" t="s">
        <v>41</v>
      </c>
      <c r="J1897" s="13" t="s">
        <v>116</v>
      </c>
      <c r="K1897" s="13" t="s">
        <v>43</v>
      </c>
      <c r="L1897" s="14">
        <v>27</v>
      </c>
      <c r="M1897" s="14" t="s">
        <v>117</v>
      </c>
      <c r="N1897" s="31">
        <v>1000000</v>
      </c>
      <c r="O1897" s="14" t="s">
        <v>1</v>
      </c>
      <c r="P1897" s="14" t="s">
        <v>35</v>
      </c>
      <c r="Q1897" s="31">
        <v>2304</v>
      </c>
      <c r="R1897" s="31">
        <v>576</v>
      </c>
      <c r="S1897" s="30">
        <v>4.5574455E-2</v>
      </c>
      <c r="T1897" s="66">
        <f t="shared" si="266"/>
        <v>1.230510285</v>
      </c>
      <c r="U1897" s="66">
        <f t="shared" si="267"/>
        <v>7.6348002629105377E-3</v>
      </c>
      <c r="V1897" s="38">
        <f t="shared" si="268"/>
        <v>0.1067466250314504</v>
      </c>
      <c r="W1897" s="54">
        <v>2.3422468799999998</v>
      </c>
      <c r="X1897" s="71" t="str">
        <f t="shared" si="269"/>
        <v>Q3 2025</v>
      </c>
      <c r="Y1897" s="21">
        <f t="shared" si="270"/>
        <v>3440</v>
      </c>
      <c r="Z1897" s="21">
        <f t="shared" si="271"/>
        <v>1440</v>
      </c>
      <c r="AA1897" s="57">
        <f t="shared" si="272"/>
        <v>167523.67664979291</v>
      </c>
      <c r="AB1897" s="59">
        <f t="shared" si="273"/>
        <v>2.3888888888888888</v>
      </c>
      <c r="AC1897" s="61">
        <f t="shared" si="274"/>
        <v>685.8</v>
      </c>
    </row>
    <row r="1898" spans="4:29">
      <c r="D1898" s="12">
        <v>1892</v>
      </c>
      <c r="E1898" s="36" t="s">
        <v>68</v>
      </c>
      <c r="F1898" s="16" t="s">
        <v>12</v>
      </c>
      <c r="G1898" s="14" t="s">
        <v>40</v>
      </c>
      <c r="H1898" s="13" t="s">
        <v>5</v>
      </c>
      <c r="I1898" s="13" t="s">
        <v>54</v>
      </c>
      <c r="J1898" s="13" t="s">
        <v>55</v>
      </c>
      <c r="K1898" s="13" t="s">
        <v>43</v>
      </c>
      <c r="L1898" s="14">
        <v>31.5</v>
      </c>
      <c r="M1898" s="14" t="s">
        <v>15</v>
      </c>
      <c r="N1898" s="31">
        <v>1000000</v>
      </c>
      <c r="O1898" s="14" t="s">
        <v>1</v>
      </c>
      <c r="P1898" s="14" t="s">
        <v>35</v>
      </c>
      <c r="Q1898" s="31">
        <v>2304</v>
      </c>
      <c r="R1898" s="31">
        <v>1152</v>
      </c>
      <c r="S1898" s="30">
        <v>3.0382969999999999E-2</v>
      </c>
      <c r="T1898" s="66">
        <f t="shared" si="266"/>
        <v>0.95706355499999995</v>
      </c>
      <c r="U1898" s="66">
        <f t="shared" si="267"/>
        <v>8.3109631530571999E-3</v>
      </c>
      <c r="V1898" s="38">
        <f t="shared" si="268"/>
        <v>7.1164416687633597E-2</v>
      </c>
      <c r="W1898" s="54">
        <v>2.3422468799999998</v>
      </c>
      <c r="X1898" s="71" t="str">
        <f t="shared" si="269"/>
        <v>Q3 2025</v>
      </c>
      <c r="Y1898" s="21">
        <f t="shared" si="270"/>
        <v>3840</v>
      </c>
      <c r="Z1898" s="21">
        <f t="shared" si="271"/>
        <v>2160</v>
      </c>
      <c r="AA1898" s="57">
        <f t="shared" si="272"/>
        <v>273540.18231454003</v>
      </c>
      <c r="AB1898" s="59">
        <f t="shared" si="273"/>
        <v>1.7777777777777777</v>
      </c>
      <c r="AC1898" s="61">
        <f t="shared" si="274"/>
        <v>800.09999999999991</v>
      </c>
    </row>
    <row r="1899" spans="4:29">
      <c r="D1899" s="12">
        <v>1893</v>
      </c>
      <c r="E1899" s="36" t="s">
        <v>68</v>
      </c>
      <c r="F1899" s="16" t="s">
        <v>12</v>
      </c>
      <c r="G1899" s="14" t="s">
        <v>40</v>
      </c>
      <c r="H1899" s="13" t="s">
        <v>5</v>
      </c>
      <c r="I1899" s="13" t="s">
        <v>54</v>
      </c>
      <c r="J1899" s="13" t="s">
        <v>114</v>
      </c>
      <c r="K1899" s="13" t="s">
        <v>43</v>
      </c>
      <c r="L1899" s="14">
        <v>27</v>
      </c>
      <c r="M1899" s="14" t="s">
        <v>15</v>
      </c>
      <c r="N1899" s="31">
        <v>1000000</v>
      </c>
      <c r="O1899" s="14" t="s">
        <v>1</v>
      </c>
      <c r="P1899" s="14" t="s">
        <v>35</v>
      </c>
      <c r="Q1899" s="31">
        <v>2304</v>
      </c>
      <c r="R1899" s="31">
        <v>512</v>
      </c>
      <c r="S1899" s="30">
        <v>4.5574455E-2</v>
      </c>
      <c r="T1899" s="66">
        <f t="shared" si="266"/>
        <v>1.230510285</v>
      </c>
      <c r="U1899" s="66">
        <f t="shared" si="267"/>
        <v>9.1590206176548738E-3</v>
      </c>
      <c r="V1899" s="38">
        <f t="shared" si="268"/>
        <v>0.1067466250314504</v>
      </c>
      <c r="W1899" s="54">
        <v>2.3422468799999998</v>
      </c>
      <c r="X1899" s="71" t="str">
        <f t="shared" si="269"/>
        <v>Q3 2025</v>
      </c>
      <c r="Y1899" s="21">
        <f t="shared" si="270"/>
        <v>3840</v>
      </c>
      <c r="Z1899" s="21">
        <f t="shared" si="271"/>
        <v>2160</v>
      </c>
      <c r="AA1899" s="57">
        <f t="shared" si="272"/>
        <v>200968.29721068247</v>
      </c>
      <c r="AB1899" s="59">
        <f t="shared" si="273"/>
        <v>1.7777777777777777</v>
      </c>
      <c r="AC1899" s="61">
        <f t="shared" si="274"/>
        <v>685.8</v>
      </c>
    </row>
    <row r="1900" spans="4:29">
      <c r="D1900" s="12">
        <v>1894</v>
      </c>
      <c r="E1900" s="36" t="s">
        <v>68</v>
      </c>
      <c r="F1900" s="16" t="s">
        <v>12</v>
      </c>
      <c r="G1900" s="14" t="s">
        <v>40</v>
      </c>
      <c r="H1900" s="13" t="s">
        <v>5</v>
      </c>
      <c r="I1900" s="13" t="s">
        <v>54</v>
      </c>
      <c r="J1900" s="13" t="s">
        <v>128</v>
      </c>
      <c r="K1900" s="13" t="s">
        <v>43</v>
      </c>
      <c r="L1900" s="14">
        <v>31.5</v>
      </c>
      <c r="M1900" s="14" t="s">
        <v>15</v>
      </c>
      <c r="N1900" s="31">
        <v>1000000</v>
      </c>
      <c r="O1900" s="14" t="s">
        <v>1</v>
      </c>
      <c r="P1900" s="14" t="s">
        <v>35</v>
      </c>
      <c r="Q1900" s="31">
        <v>2304</v>
      </c>
      <c r="R1900" s="31">
        <v>576</v>
      </c>
      <c r="S1900" s="30">
        <v>3.0382969999999999E-2</v>
      </c>
      <c r="T1900" s="66">
        <f t="shared" si="266"/>
        <v>0.95706355499999995</v>
      </c>
      <c r="U1900" s="66">
        <f t="shared" si="267"/>
        <v>8.3109631530571999E-3</v>
      </c>
      <c r="V1900" s="38">
        <f t="shared" si="268"/>
        <v>7.1164416687633597E-2</v>
      </c>
      <c r="W1900" s="54">
        <v>2.3422468799999998</v>
      </c>
      <c r="X1900" s="71" t="str">
        <f t="shared" si="269"/>
        <v>Q3 2025</v>
      </c>
      <c r="Y1900" s="21">
        <f t="shared" si="270"/>
        <v>3840</v>
      </c>
      <c r="Z1900" s="21">
        <f t="shared" si="271"/>
        <v>2160</v>
      </c>
      <c r="AA1900" s="57">
        <f t="shared" si="272"/>
        <v>273540.18231454003</v>
      </c>
      <c r="AB1900" s="59">
        <f t="shared" si="273"/>
        <v>1.7777777777777777</v>
      </c>
      <c r="AC1900" s="61">
        <f t="shared" si="274"/>
        <v>800.09999999999991</v>
      </c>
    </row>
    <row r="1901" spans="4:29">
      <c r="D1901" s="12">
        <v>1895</v>
      </c>
      <c r="E1901" s="36" t="s">
        <v>68</v>
      </c>
      <c r="F1901" s="16" t="s">
        <v>12</v>
      </c>
      <c r="G1901" s="14" t="s">
        <v>40</v>
      </c>
      <c r="H1901" s="13" t="s">
        <v>5</v>
      </c>
      <c r="I1901" s="13" t="s">
        <v>54</v>
      </c>
      <c r="J1901" s="13" t="s">
        <v>118</v>
      </c>
      <c r="K1901" s="13" t="s">
        <v>43</v>
      </c>
      <c r="L1901" s="14">
        <v>31.5</v>
      </c>
      <c r="M1901" s="14" t="s">
        <v>15</v>
      </c>
      <c r="N1901" s="31">
        <v>1000000</v>
      </c>
      <c r="O1901" s="14" t="s">
        <v>1</v>
      </c>
      <c r="P1901" s="14" t="s">
        <v>35</v>
      </c>
      <c r="Q1901" s="31">
        <v>2304</v>
      </c>
      <c r="R1901" s="31">
        <v>576</v>
      </c>
      <c r="S1901" s="30">
        <v>4.5574455E-2</v>
      </c>
      <c r="T1901" s="66">
        <f t="shared" si="266"/>
        <v>1.4355953324999999</v>
      </c>
      <c r="U1901" s="66">
        <f t="shared" si="267"/>
        <v>1.2466444729585802E-2</v>
      </c>
      <c r="V1901" s="38">
        <f t="shared" si="268"/>
        <v>0.1067466250314504</v>
      </c>
      <c r="W1901" s="54">
        <v>2.3422468799999998</v>
      </c>
      <c r="X1901" s="71" t="str">
        <f t="shared" si="269"/>
        <v>Q3 2025</v>
      </c>
      <c r="Y1901" s="21">
        <f t="shared" si="270"/>
        <v>3840</v>
      </c>
      <c r="Z1901" s="21">
        <f t="shared" si="271"/>
        <v>2160</v>
      </c>
      <c r="AA1901" s="57">
        <f t="shared" si="272"/>
        <v>273540.18231454003</v>
      </c>
      <c r="AB1901" s="59">
        <f t="shared" si="273"/>
        <v>1.7777777777777777</v>
      </c>
      <c r="AC1901" s="61">
        <f t="shared" si="274"/>
        <v>800.09999999999991</v>
      </c>
    </row>
    <row r="1902" spans="4:29">
      <c r="D1902" s="12">
        <v>1896</v>
      </c>
      <c r="E1902" s="36" t="s">
        <v>68</v>
      </c>
      <c r="F1902" s="16" t="s">
        <v>12</v>
      </c>
      <c r="G1902" s="14" t="s">
        <v>40</v>
      </c>
      <c r="H1902" s="13" t="s">
        <v>5</v>
      </c>
      <c r="I1902" s="13" t="s">
        <v>54</v>
      </c>
      <c r="J1902" s="13" t="s">
        <v>199</v>
      </c>
      <c r="K1902" s="13" t="s">
        <v>43</v>
      </c>
      <c r="L1902" s="14">
        <v>31.5</v>
      </c>
      <c r="M1902" s="14" t="s">
        <v>117</v>
      </c>
      <c r="N1902" s="31">
        <v>1000000</v>
      </c>
      <c r="O1902" s="14" t="s">
        <v>1</v>
      </c>
      <c r="P1902" s="14" t="s">
        <v>35</v>
      </c>
      <c r="Q1902" s="31">
        <v>2304</v>
      </c>
      <c r="R1902" s="31">
        <v>1152</v>
      </c>
      <c r="S1902" s="30">
        <v>4.5574455E-2</v>
      </c>
      <c r="T1902" s="66">
        <f t="shared" si="266"/>
        <v>1.4355953324999999</v>
      </c>
      <c r="U1902" s="66">
        <f t="shared" si="267"/>
        <v>1.0391811468961565E-2</v>
      </c>
      <c r="V1902" s="38">
        <f t="shared" si="268"/>
        <v>0.1067466250314504</v>
      </c>
      <c r="W1902" s="54">
        <v>2.3422468799999998</v>
      </c>
      <c r="X1902" s="71" t="str">
        <f t="shared" si="269"/>
        <v>Q3 2025</v>
      </c>
      <c r="Y1902" s="21">
        <f t="shared" si="270"/>
        <v>3440</v>
      </c>
      <c r="Z1902" s="21">
        <f t="shared" si="271"/>
        <v>1440</v>
      </c>
      <c r="AA1902" s="57">
        <f t="shared" si="272"/>
        <v>228018.33766221811</v>
      </c>
      <c r="AB1902" s="59">
        <f t="shared" si="273"/>
        <v>2.3888888888888888</v>
      </c>
      <c r="AC1902" s="61">
        <f t="shared" si="274"/>
        <v>800.09999999999991</v>
      </c>
    </row>
    <row r="1903" spans="4:29">
      <c r="D1903" s="12">
        <v>1897</v>
      </c>
      <c r="E1903" s="36" t="s">
        <v>68</v>
      </c>
      <c r="F1903" s="16" t="s">
        <v>12</v>
      </c>
      <c r="G1903" s="14" t="s">
        <v>40</v>
      </c>
      <c r="H1903" s="13" t="s">
        <v>5</v>
      </c>
      <c r="I1903" s="13" t="s">
        <v>54</v>
      </c>
      <c r="J1903" s="13" t="s">
        <v>203</v>
      </c>
      <c r="K1903" s="13" t="s">
        <v>43</v>
      </c>
      <c r="L1903" s="14">
        <v>34</v>
      </c>
      <c r="M1903" s="14" t="s">
        <v>117</v>
      </c>
      <c r="N1903" s="31">
        <v>1000000</v>
      </c>
      <c r="O1903" s="14" t="s">
        <v>1</v>
      </c>
      <c r="P1903" s="14" t="s">
        <v>35</v>
      </c>
      <c r="Q1903" s="31">
        <v>9216</v>
      </c>
      <c r="R1903" s="31">
        <v>2304</v>
      </c>
      <c r="S1903" s="30">
        <v>6.0765939999999997E-2</v>
      </c>
      <c r="T1903" s="66">
        <f t="shared" si="266"/>
        <v>2.0660419599999997</v>
      </c>
      <c r="U1903" s="66">
        <f t="shared" si="267"/>
        <v>1.6142348612573538E-2</v>
      </c>
      <c r="V1903" s="38">
        <f t="shared" si="268"/>
        <v>0.14232883337526719</v>
      </c>
      <c r="W1903" s="54">
        <v>2.3422468799999998</v>
      </c>
      <c r="X1903" s="71" t="str">
        <f t="shared" si="269"/>
        <v>Q3 2025</v>
      </c>
      <c r="Y1903" s="21">
        <f t="shared" si="270"/>
        <v>3440</v>
      </c>
      <c r="Z1903" s="21">
        <f t="shared" si="271"/>
        <v>1440</v>
      </c>
      <c r="AA1903" s="57">
        <f t="shared" si="272"/>
        <v>265647.97010584443</v>
      </c>
      <c r="AB1903" s="59">
        <f t="shared" si="273"/>
        <v>2.3888888888888888</v>
      </c>
      <c r="AC1903" s="61">
        <f t="shared" si="274"/>
        <v>863.59999999999991</v>
      </c>
    </row>
    <row r="1904" spans="4:29">
      <c r="D1904" s="12">
        <v>1898</v>
      </c>
      <c r="E1904" s="36" t="s">
        <v>68</v>
      </c>
      <c r="F1904" s="16" t="s">
        <v>12</v>
      </c>
      <c r="G1904" s="14" t="s">
        <v>40</v>
      </c>
      <c r="H1904" s="13" t="s">
        <v>5</v>
      </c>
      <c r="I1904" s="13" t="s">
        <v>54</v>
      </c>
      <c r="J1904" s="13" t="s">
        <v>204</v>
      </c>
      <c r="K1904" s="13" t="s">
        <v>43</v>
      </c>
      <c r="L1904" s="14">
        <v>57</v>
      </c>
      <c r="M1904" s="14" t="s">
        <v>205</v>
      </c>
      <c r="N1904" s="31">
        <v>1000000</v>
      </c>
      <c r="O1904" s="14" t="s">
        <v>1</v>
      </c>
      <c r="P1904" s="14" t="s">
        <v>35</v>
      </c>
      <c r="Q1904" s="31">
        <v>9216</v>
      </c>
      <c r="R1904" s="31">
        <v>2304</v>
      </c>
      <c r="S1904" s="30">
        <v>6.0765939999999997E-2</v>
      </c>
      <c r="T1904" s="66">
        <f t="shared" si="266"/>
        <v>3.4636585799999997</v>
      </c>
      <c r="U1904" s="66">
        <f t="shared" si="267"/>
        <v>3.3197667803498171E-2</v>
      </c>
      <c r="V1904" s="38">
        <f t="shared" si="268"/>
        <v>0.14232883337526719</v>
      </c>
      <c r="W1904" s="54">
        <v>2.3422468799999998</v>
      </c>
      <c r="X1904" s="71" t="str">
        <f t="shared" si="269"/>
        <v>Q3 2025</v>
      </c>
      <c r="Y1904" s="21">
        <f t="shared" si="270"/>
        <v>7680</v>
      </c>
      <c r="Z1904" s="21">
        <f t="shared" si="271"/>
        <v>2160</v>
      </c>
      <c r="AA1904" s="57">
        <f t="shared" si="272"/>
        <v>546320.32028959272</v>
      </c>
      <c r="AB1904" s="59">
        <f t="shared" si="273"/>
        <v>3.5555555555555554</v>
      </c>
      <c r="AC1904" s="61">
        <f t="shared" si="274"/>
        <v>1447.8</v>
      </c>
    </row>
    <row r="1905" spans="4:29">
      <c r="D1905" s="12">
        <v>1899</v>
      </c>
      <c r="E1905" s="36" t="s">
        <v>68</v>
      </c>
      <c r="F1905" s="16" t="s">
        <v>12</v>
      </c>
      <c r="G1905" s="14" t="s">
        <v>40</v>
      </c>
      <c r="H1905" s="13" t="s">
        <v>5</v>
      </c>
      <c r="I1905" s="13" t="s">
        <v>217</v>
      </c>
      <c r="J1905" s="13" t="s">
        <v>218</v>
      </c>
      <c r="K1905" s="13" t="s">
        <v>43</v>
      </c>
      <c r="L1905" s="14">
        <v>32</v>
      </c>
      <c r="M1905" s="14" t="s">
        <v>15</v>
      </c>
      <c r="N1905" s="31">
        <v>1000000</v>
      </c>
      <c r="O1905" s="14" t="s">
        <v>1</v>
      </c>
      <c r="P1905" s="14" t="s">
        <v>35</v>
      </c>
      <c r="Q1905" s="31">
        <v>4608</v>
      </c>
      <c r="R1905" s="31">
        <v>1152</v>
      </c>
      <c r="S1905" s="30">
        <v>6.0765939999999997E-2</v>
      </c>
      <c r="T1905" s="66">
        <f t="shared" si="266"/>
        <v>1.9445100799999999</v>
      </c>
      <c r="U1905" s="66">
        <f t="shared" si="267"/>
        <v>1.7153794444405283E-2</v>
      </c>
      <c r="V1905" s="38">
        <f t="shared" si="268"/>
        <v>0.14232883337526719</v>
      </c>
      <c r="W1905" s="54">
        <v>2.3422468799999998</v>
      </c>
      <c r="X1905" s="71" t="str">
        <f t="shared" si="269"/>
        <v>Q3 2025</v>
      </c>
      <c r="Y1905" s="21">
        <f t="shared" si="270"/>
        <v>3840</v>
      </c>
      <c r="Z1905" s="21">
        <f t="shared" si="271"/>
        <v>2160</v>
      </c>
      <c r="AA1905" s="57">
        <f t="shared" si="272"/>
        <v>282292.91679525218</v>
      </c>
      <c r="AB1905" s="59">
        <f t="shared" si="273"/>
        <v>1.7777777777777777</v>
      </c>
      <c r="AC1905" s="61">
        <f t="shared" si="274"/>
        <v>812.8</v>
      </c>
    </row>
    <row r="1906" spans="4:29">
      <c r="D1906" s="12">
        <v>1900</v>
      </c>
      <c r="E1906" s="36" t="s">
        <v>68</v>
      </c>
      <c r="F1906" s="16" t="s">
        <v>12</v>
      </c>
      <c r="G1906" s="14" t="s">
        <v>40</v>
      </c>
      <c r="H1906" s="13" t="s">
        <v>5</v>
      </c>
      <c r="I1906" s="13" t="s">
        <v>105</v>
      </c>
      <c r="J1906" s="13" t="s">
        <v>106</v>
      </c>
      <c r="K1906" s="13" t="s">
        <v>33</v>
      </c>
      <c r="L1906" s="14">
        <v>31.5</v>
      </c>
      <c r="M1906" s="14" t="s">
        <v>15</v>
      </c>
      <c r="N1906" s="31">
        <v>1000000</v>
      </c>
      <c r="O1906" s="14" t="s">
        <v>1</v>
      </c>
      <c r="P1906" s="14" t="s">
        <v>35</v>
      </c>
      <c r="Q1906" s="31">
        <v>5000</v>
      </c>
      <c r="R1906" s="31">
        <v>1152</v>
      </c>
      <c r="S1906" s="30">
        <v>9.8902897000000004E-2</v>
      </c>
      <c r="T1906" s="66">
        <f t="shared" si="266"/>
        <v>3.1154412555</v>
      </c>
      <c r="U1906" s="66">
        <f t="shared" si="267"/>
        <v>2.7053916476816174E-2</v>
      </c>
      <c r="V1906" s="38">
        <f t="shared" si="268"/>
        <v>0.23165500192121136</v>
      </c>
      <c r="W1906" s="54">
        <v>2.3422468799999998</v>
      </c>
      <c r="X1906" s="71" t="str">
        <f t="shared" si="269"/>
        <v>Q3 2025</v>
      </c>
      <c r="Y1906" s="21">
        <f t="shared" si="270"/>
        <v>3840</v>
      </c>
      <c r="Z1906" s="21">
        <f t="shared" si="271"/>
        <v>2160</v>
      </c>
      <c r="AA1906" s="57">
        <f t="shared" si="272"/>
        <v>273540.18231454003</v>
      </c>
      <c r="AB1906" s="59">
        <f t="shared" si="273"/>
        <v>1.7777777777777777</v>
      </c>
      <c r="AC1906" s="61">
        <f t="shared" si="274"/>
        <v>800.09999999999991</v>
      </c>
    </row>
    <row r="1907" spans="4:29">
      <c r="D1907" s="12">
        <v>1901</v>
      </c>
      <c r="E1907" s="36" t="s">
        <v>68</v>
      </c>
      <c r="F1907" s="16" t="s">
        <v>12</v>
      </c>
      <c r="G1907" s="14" t="s">
        <v>40</v>
      </c>
      <c r="H1907" s="13" t="s">
        <v>5</v>
      </c>
      <c r="I1907" s="13" t="s">
        <v>96</v>
      </c>
      <c r="J1907" s="13" t="s">
        <v>61</v>
      </c>
      <c r="K1907" s="13" t="s">
        <v>33</v>
      </c>
      <c r="L1907" s="14">
        <v>27</v>
      </c>
      <c r="M1907" s="14" t="s">
        <v>15</v>
      </c>
      <c r="N1907" s="31">
        <v>80000000</v>
      </c>
      <c r="O1907" s="14" t="s">
        <v>1</v>
      </c>
      <c r="P1907" s="14" t="s">
        <v>35</v>
      </c>
      <c r="Q1907" s="31">
        <v>2304</v>
      </c>
      <c r="R1907" s="31">
        <v>576</v>
      </c>
      <c r="S1907" s="30">
        <v>9.114891E-2</v>
      </c>
      <c r="T1907" s="66">
        <f t="shared" si="266"/>
        <v>2.4610205700000001</v>
      </c>
      <c r="U1907" s="66">
        <f t="shared" si="267"/>
        <v>1.8318041235309748E-2</v>
      </c>
      <c r="V1907" s="38">
        <f t="shared" si="268"/>
        <v>0.21349325006290079</v>
      </c>
      <c r="W1907" s="54">
        <v>2.3422468799999998</v>
      </c>
      <c r="X1907" s="71" t="str">
        <f t="shared" si="269"/>
        <v>Q3 2025</v>
      </c>
      <c r="Y1907" s="21">
        <f t="shared" si="270"/>
        <v>3840</v>
      </c>
      <c r="Z1907" s="21">
        <f t="shared" si="271"/>
        <v>2160</v>
      </c>
      <c r="AA1907" s="57">
        <f t="shared" si="272"/>
        <v>200968.29721068247</v>
      </c>
      <c r="AB1907" s="59">
        <f t="shared" si="273"/>
        <v>1.7777777777777777</v>
      </c>
      <c r="AC1907" s="61">
        <f t="shared" si="274"/>
        <v>685.8</v>
      </c>
    </row>
    <row r="1908" spans="4:29">
      <c r="D1908" s="12">
        <v>1902</v>
      </c>
      <c r="E1908" s="36" t="s">
        <v>68</v>
      </c>
      <c r="F1908" s="16" t="s">
        <v>12</v>
      </c>
      <c r="G1908" s="14" t="s">
        <v>40</v>
      </c>
      <c r="H1908" s="13" t="s">
        <v>5</v>
      </c>
      <c r="I1908" s="13" t="s">
        <v>96</v>
      </c>
      <c r="J1908" s="13" t="s">
        <v>129</v>
      </c>
      <c r="K1908" s="13" t="s">
        <v>33</v>
      </c>
      <c r="L1908" s="14">
        <v>27</v>
      </c>
      <c r="M1908" s="14" t="s">
        <v>143</v>
      </c>
      <c r="N1908" s="31">
        <v>1000000</v>
      </c>
      <c r="O1908" s="14" t="s">
        <v>1</v>
      </c>
      <c r="P1908" s="14" t="s">
        <v>35</v>
      </c>
      <c r="Q1908" s="31">
        <v>2304</v>
      </c>
      <c r="R1908" s="31">
        <v>576</v>
      </c>
      <c r="S1908" s="30">
        <v>6.0765939999999997E-2</v>
      </c>
      <c r="T1908" s="66">
        <f t="shared" si="266"/>
        <v>1.6406803799999998</v>
      </c>
      <c r="U1908" s="66">
        <f t="shared" si="267"/>
        <v>1.2212027490206497E-2</v>
      </c>
      <c r="V1908" s="38">
        <f t="shared" si="268"/>
        <v>0.14232883337526719</v>
      </c>
      <c r="W1908" s="54">
        <v>2.3422468799999998</v>
      </c>
      <c r="X1908" s="71" t="str">
        <f t="shared" si="269"/>
        <v>Q3 2025</v>
      </c>
      <c r="Y1908" s="21">
        <f t="shared" si="270"/>
        <v>2560</v>
      </c>
      <c r="Z1908" s="21">
        <f t="shared" si="271"/>
        <v>1440</v>
      </c>
      <c r="AA1908" s="57">
        <f t="shared" si="272"/>
        <v>200968.29721068247</v>
      </c>
      <c r="AB1908" s="59">
        <f t="shared" si="273"/>
        <v>1.7777777777777777</v>
      </c>
      <c r="AC1908" s="61">
        <f t="shared" si="274"/>
        <v>685.8</v>
      </c>
    </row>
    <row r="1909" spans="4:29">
      <c r="D1909" s="12">
        <v>1903</v>
      </c>
      <c r="E1909" s="36" t="s">
        <v>68</v>
      </c>
      <c r="F1909" s="16" t="s">
        <v>12</v>
      </c>
      <c r="G1909" s="14" t="s">
        <v>40</v>
      </c>
      <c r="H1909" s="13" t="s">
        <v>5</v>
      </c>
      <c r="I1909" s="13" t="s">
        <v>96</v>
      </c>
      <c r="J1909" s="13" t="s">
        <v>130</v>
      </c>
      <c r="K1909" s="13" t="s">
        <v>33</v>
      </c>
      <c r="L1909" s="14">
        <v>27</v>
      </c>
      <c r="M1909" s="14" t="s">
        <v>143</v>
      </c>
      <c r="N1909" s="31">
        <v>1000000</v>
      </c>
      <c r="O1909" s="14" t="s">
        <v>1</v>
      </c>
      <c r="P1909" s="14" t="s">
        <v>35</v>
      </c>
      <c r="Q1909" s="31">
        <v>2304</v>
      </c>
      <c r="R1909" s="31">
        <v>576</v>
      </c>
      <c r="S1909" s="30">
        <v>7.5957424999999995E-2</v>
      </c>
      <c r="T1909" s="66">
        <f t="shared" si="266"/>
        <v>2.0508504749999998</v>
      </c>
      <c r="U1909" s="66">
        <f t="shared" si="267"/>
        <v>1.5265034362758122E-2</v>
      </c>
      <c r="V1909" s="38">
        <f t="shared" si="268"/>
        <v>0.17791104171908398</v>
      </c>
      <c r="W1909" s="54">
        <v>2.3422468799999998</v>
      </c>
      <c r="X1909" s="71" t="str">
        <f t="shared" si="269"/>
        <v>Q3 2025</v>
      </c>
      <c r="Y1909" s="21">
        <f t="shared" si="270"/>
        <v>2560</v>
      </c>
      <c r="Z1909" s="21">
        <f t="shared" si="271"/>
        <v>1440</v>
      </c>
      <c r="AA1909" s="57">
        <f t="shared" si="272"/>
        <v>200968.29721068247</v>
      </c>
      <c r="AB1909" s="59">
        <f t="shared" si="273"/>
        <v>1.7777777777777777</v>
      </c>
      <c r="AC1909" s="61">
        <f t="shared" si="274"/>
        <v>685.8</v>
      </c>
    </row>
    <row r="1910" spans="4:29">
      <c r="D1910" s="12">
        <v>1904</v>
      </c>
      <c r="E1910" s="36" t="s">
        <v>68</v>
      </c>
      <c r="F1910" s="16" t="s">
        <v>12</v>
      </c>
      <c r="G1910" s="14" t="s">
        <v>40</v>
      </c>
      <c r="H1910" s="13" t="s">
        <v>5</v>
      </c>
      <c r="I1910" s="13" t="s">
        <v>96</v>
      </c>
      <c r="J1910" s="13" t="s">
        <v>131</v>
      </c>
      <c r="K1910" s="13" t="s">
        <v>95</v>
      </c>
      <c r="L1910" s="14">
        <v>34</v>
      </c>
      <c r="M1910" s="14" t="s">
        <v>117</v>
      </c>
      <c r="N1910" s="31">
        <v>1000000</v>
      </c>
      <c r="O1910" s="14" t="s">
        <v>1</v>
      </c>
      <c r="P1910" s="14" t="s">
        <v>35</v>
      </c>
      <c r="Q1910" s="31">
        <v>4608</v>
      </c>
      <c r="R1910" s="31">
        <v>1152</v>
      </c>
      <c r="S1910" s="30">
        <v>0.21268079000000001</v>
      </c>
      <c r="T1910" s="66">
        <f t="shared" si="266"/>
        <v>7.23114686</v>
      </c>
      <c r="U1910" s="66">
        <f t="shared" si="267"/>
        <v>5.6498220144007377E-2</v>
      </c>
      <c r="V1910" s="38">
        <f t="shared" si="268"/>
        <v>0.49815091681343515</v>
      </c>
      <c r="W1910" s="54">
        <v>2.3422468799999998</v>
      </c>
      <c r="X1910" s="71" t="str">
        <f t="shared" si="269"/>
        <v>Q3 2025</v>
      </c>
      <c r="Y1910" s="21">
        <f t="shared" si="270"/>
        <v>3440</v>
      </c>
      <c r="Z1910" s="21">
        <f t="shared" si="271"/>
        <v>1440</v>
      </c>
      <c r="AA1910" s="57">
        <f t="shared" si="272"/>
        <v>265647.97010584443</v>
      </c>
      <c r="AB1910" s="59">
        <f t="shared" si="273"/>
        <v>2.3888888888888888</v>
      </c>
      <c r="AC1910" s="61">
        <f t="shared" si="274"/>
        <v>863.59999999999991</v>
      </c>
    </row>
    <row r="1911" spans="4:29">
      <c r="D1911" s="12">
        <v>1905</v>
      </c>
      <c r="E1911" s="36" t="s">
        <v>68</v>
      </c>
      <c r="F1911" s="16" t="s">
        <v>12</v>
      </c>
      <c r="G1911" s="14" t="s">
        <v>40</v>
      </c>
      <c r="H1911" s="13" t="s">
        <v>5</v>
      </c>
      <c r="I1911" s="13" t="s">
        <v>96</v>
      </c>
      <c r="J1911" s="13" t="s">
        <v>132</v>
      </c>
      <c r="K1911" s="13" t="s">
        <v>43</v>
      </c>
      <c r="L1911" s="14">
        <v>31.5</v>
      </c>
      <c r="M1911" s="14" t="s">
        <v>15</v>
      </c>
      <c r="N1911" s="31">
        <v>1000000</v>
      </c>
      <c r="O1911" s="14" t="s">
        <v>1</v>
      </c>
      <c r="P1911" s="14" t="s">
        <v>35</v>
      </c>
      <c r="Q1911" s="31">
        <v>2304</v>
      </c>
      <c r="R1911" s="31">
        <v>576</v>
      </c>
      <c r="S1911" s="30">
        <v>6.0765939999999997E-2</v>
      </c>
      <c r="T1911" s="66">
        <f t="shared" si="266"/>
        <v>1.9141271099999999</v>
      </c>
      <c r="U1911" s="66">
        <f t="shared" si="267"/>
        <v>1.66219263061144E-2</v>
      </c>
      <c r="V1911" s="38">
        <f t="shared" si="268"/>
        <v>0.14232883337526719</v>
      </c>
      <c r="W1911" s="54">
        <v>2.3422468799999998</v>
      </c>
      <c r="X1911" s="71" t="str">
        <f t="shared" si="269"/>
        <v>Q3 2025</v>
      </c>
      <c r="Y1911" s="21">
        <f t="shared" si="270"/>
        <v>3840</v>
      </c>
      <c r="Z1911" s="21">
        <f t="shared" si="271"/>
        <v>2160</v>
      </c>
      <c r="AA1911" s="57">
        <f t="shared" si="272"/>
        <v>273540.18231454003</v>
      </c>
      <c r="AB1911" s="59">
        <f t="shared" si="273"/>
        <v>1.7777777777777777</v>
      </c>
      <c r="AC1911" s="61">
        <f t="shared" si="274"/>
        <v>800.09999999999991</v>
      </c>
    </row>
    <row r="1912" spans="4:29">
      <c r="D1912" s="12">
        <v>1906</v>
      </c>
      <c r="E1912" s="36" t="s">
        <v>68</v>
      </c>
      <c r="F1912" s="16" t="s">
        <v>12</v>
      </c>
      <c r="G1912" s="14" t="s">
        <v>40</v>
      </c>
      <c r="H1912" s="13" t="s">
        <v>5</v>
      </c>
      <c r="I1912" s="13" t="s">
        <v>96</v>
      </c>
      <c r="J1912" s="13" t="s">
        <v>297</v>
      </c>
      <c r="K1912" s="13" t="s">
        <v>95</v>
      </c>
      <c r="L1912" s="14">
        <v>27</v>
      </c>
      <c r="M1912" s="14" t="s">
        <v>143</v>
      </c>
      <c r="N1912" s="31">
        <v>1000000</v>
      </c>
      <c r="O1912" s="14" t="s">
        <v>1</v>
      </c>
      <c r="P1912" s="14" t="s">
        <v>35</v>
      </c>
      <c r="Q1912" s="31">
        <v>2304</v>
      </c>
      <c r="R1912" s="31">
        <v>576</v>
      </c>
      <c r="S1912" s="30">
        <v>6.0765939999999997E-2</v>
      </c>
      <c r="T1912" s="66">
        <f t="shared" si="266"/>
        <v>1.6406803799999998</v>
      </c>
      <c r="U1912" s="66">
        <f t="shared" si="267"/>
        <v>1.2212027490206497E-2</v>
      </c>
      <c r="V1912" s="38">
        <f t="shared" si="268"/>
        <v>0.14232883337526719</v>
      </c>
      <c r="W1912" s="54">
        <v>2.3422468799999998</v>
      </c>
      <c r="X1912" s="71" t="str">
        <f t="shared" si="269"/>
        <v>Q3 2025</v>
      </c>
      <c r="Y1912" s="21">
        <f t="shared" si="270"/>
        <v>2560</v>
      </c>
      <c r="Z1912" s="21">
        <f t="shared" si="271"/>
        <v>1440</v>
      </c>
      <c r="AA1912" s="57">
        <f t="shared" si="272"/>
        <v>200968.29721068247</v>
      </c>
      <c r="AB1912" s="59">
        <f t="shared" si="273"/>
        <v>1.7777777777777777</v>
      </c>
      <c r="AC1912" s="61">
        <f t="shared" si="274"/>
        <v>685.8</v>
      </c>
    </row>
    <row r="1913" spans="4:29">
      <c r="D1913" s="12">
        <v>1907</v>
      </c>
      <c r="E1913" s="36" t="s">
        <v>68</v>
      </c>
      <c r="F1913" s="16" t="s">
        <v>12</v>
      </c>
      <c r="G1913" s="14" t="s">
        <v>40</v>
      </c>
      <c r="H1913" s="13" t="s">
        <v>5</v>
      </c>
      <c r="I1913" s="13" t="s">
        <v>96</v>
      </c>
      <c r="J1913" s="13" t="s">
        <v>298</v>
      </c>
      <c r="K1913" s="13" t="s">
        <v>95</v>
      </c>
      <c r="L1913" s="14">
        <v>27</v>
      </c>
      <c r="M1913" s="14" t="s">
        <v>143</v>
      </c>
      <c r="N1913" s="31">
        <v>1000000</v>
      </c>
      <c r="O1913" s="14" t="s">
        <v>1</v>
      </c>
      <c r="P1913" s="14" t="s">
        <v>35</v>
      </c>
      <c r="Q1913" s="31">
        <v>4608</v>
      </c>
      <c r="R1913" s="31">
        <v>1152</v>
      </c>
      <c r="S1913" s="30">
        <v>9.114891E-2</v>
      </c>
      <c r="T1913" s="66">
        <f t="shared" si="266"/>
        <v>2.4610205700000001</v>
      </c>
      <c r="U1913" s="66">
        <f t="shared" si="267"/>
        <v>1.8318041235309748E-2</v>
      </c>
      <c r="V1913" s="38">
        <f t="shared" si="268"/>
        <v>0.21349325006290079</v>
      </c>
      <c r="W1913" s="54">
        <v>2.3422468799999998</v>
      </c>
      <c r="X1913" s="71" t="str">
        <f t="shared" si="269"/>
        <v>Q3 2025</v>
      </c>
      <c r="Y1913" s="21">
        <f t="shared" si="270"/>
        <v>2560</v>
      </c>
      <c r="Z1913" s="21">
        <f t="shared" si="271"/>
        <v>1440</v>
      </c>
      <c r="AA1913" s="57">
        <f t="shared" si="272"/>
        <v>200968.29721068247</v>
      </c>
      <c r="AB1913" s="59">
        <f t="shared" si="273"/>
        <v>1.7777777777777777</v>
      </c>
      <c r="AC1913" s="61">
        <f t="shared" si="274"/>
        <v>685.8</v>
      </c>
    </row>
    <row r="1914" spans="4:29">
      <c r="D1914" s="12">
        <v>1908</v>
      </c>
      <c r="E1914" s="36" t="s">
        <v>68</v>
      </c>
      <c r="F1914" s="16" t="s">
        <v>12</v>
      </c>
      <c r="G1914" s="14" t="s">
        <v>40</v>
      </c>
      <c r="H1914" s="13" t="s">
        <v>5</v>
      </c>
      <c r="I1914" s="13" t="s">
        <v>96</v>
      </c>
      <c r="J1914" s="13" t="s">
        <v>299</v>
      </c>
      <c r="K1914" s="13" t="s">
        <v>95</v>
      </c>
      <c r="L1914" s="14">
        <v>31.5</v>
      </c>
      <c r="M1914" s="14" t="s">
        <v>15</v>
      </c>
      <c r="N1914" s="31">
        <v>1000000</v>
      </c>
      <c r="O1914" s="14" t="s">
        <v>1</v>
      </c>
      <c r="P1914" s="14" t="s">
        <v>35</v>
      </c>
      <c r="Q1914" s="31">
        <v>4608</v>
      </c>
      <c r="R1914" s="31">
        <v>1152</v>
      </c>
      <c r="S1914" s="30">
        <v>3.0382969999999999E-2</v>
      </c>
      <c r="T1914" s="66">
        <f t="shared" si="266"/>
        <v>0.95706355499999995</v>
      </c>
      <c r="U1914" s="66">
        <f t="shared" si="267"/>
        <v>8.3109631530571999E-3</v>
      </c>
      <c r="V1914" s="38">
        <f t="shared" si="268"/>
        <v>7.1164416687633597E-2</v>
      </c>
      <c r="W1914" s="54">
        <v>2.3422468799999998</v>
      </c>
      <c r="X1914" s="71" t="str">
        <f t="shared" si="269"/>
        <v>Q3 2025</v>
      </c>
      <c r="Y1914" s="21">
        <f t="shared" si="270"/>
        <v>3840</v>
      </c>
      <c r="Z1914" s="21">
        <f t="shared" si="271"/>
        <v>2160</v>
      </c>
      <c r="AA1914" s="57">
        <f t="shared" si="272"/>
        <v>273540.18231454003</v>
      </c>
      <c r="AB1914" s="59">
        <f t="shared" si="273"/>
        <v>1.7777777777777777</v>
      </c>
      <c r="AC1914" s="61">
        <f t="shared" si="274"/>
        <v>800.09999999999991</v>
      </c>
    </row>
    <row r="1915" spans="4:29">
      <c r="D1915" s="12">
        <v>1909</v>
      </c>
      <c r="E1915" s="36" t="s">
        <v>68</v>
      </c>
      <c r="F1915" s="16" t="s">
        <v>12</v>
      </c>
      <c r="G1915" s="14" t="s">
        <v>40</v>
      </c>
      <c r="H1915" s="13" t="s">
        <v>5</v>
      </c>
      <c r="I1915" s="13" t="s">
        <v>60</v>
      </c>
      <c r="J1915" s="13" t="s">
        <v>107</v>
      </c>
      <c r="K1915" s="13" t="s">
        <v>33</v>
      </c>
      <c r="L1915" s="14">
        <v>27</v>
      </c>
      <c r="M1915" s="14" t="s">
        <v>15</v>
      </c>
      <c r="N1915" s="31">
        <v>80000000</v>
      </c>
      <c r="O1915" s="14" t="s">
        <v>1</v>
      </c>
      <c r="P1915" s="14" t="s">
        <v>35</v>
      </c>
      <c r="Q1915" s="31">
        <v>2304</v>
      </c>
      <c r="R1915" s="31">
        <v>576</v>
      </c>
      <c r="S1915" s="30">
        <v>6.0765939999999997E-2</v>
      </c>
      <c r="T1915" s="66">
        <f t="shared" si="266"/>
        <v>1.6406803799999998</v>
      </c>
      <c r="U1915" s="66">
        <f t="shared" si="267"/>
        <v>1.2212027490206497E-2</v>
      </c>
      <c r="V1915" s="38">
        <f t="shared" si="268"/>
        <v>0.14232883337526719</v>
      </c>
      <c r="W1915" s="54">
        <v>2.3422468799999998</v>
      </c>
      <c r="X1915" s="71" t="str">
        <f t="shared" si="269"/>
        <v>Q3 2025</v>
      </c>
      <c r="Y1915" s="21">
        <f t="shared" si="270"/>
        <v>3840</v>
      </c>
      <c r="Z1915" s="21">
        <f t="shared" si="271"/>
        <v>2160</v>
      </c>
      <c r="AA1915" s="57">
        <f t="shared" si="272"/>
        <v>200968.29721068247</v>
      </c>
      <c r="AB1915" s="59">
        <f t="shared" si="273"/>
        <v>1.7777777777777777</v>
      </c>
      <c r="AC1915" s="61">
        <f t="shared" si="274"/>
        <v>685.8</v>
      </c>
    </row>
    <row r="1916" spans="4:29">
      <c r="D1916" s="12">
        <v>1910</v>
      </c>
      <c r="E1916" s="36" t="s">
        <v>68</v>
      </c>
      <c r="F1916" s="16" t="s">
        <v>12</v>
      </c>
      <c r="G1916" s="14" t="s">
        <v>40</v>
      </c>
      <c r="H1916" s="13" t="s">
        <v>5</v>
      </c>
      <c r="I1916" s="13" t="s">
        <v>60</v>
      </c>
      <c r="J1916" s="13" t="s">
        <v>115</v>
      </c>
      <c r="K1916" s="13" t="s">
        <v>33</v>
      </c>
      <c r="L1916" s="14">
        <v>27</v>
      </c>
      <c r="M1916" s="14" t="s">
        <v>15</v>
      </c>
      <c r="N1916" s="31">
        <v>80000000</v>
      </c>
      <c r="O1916" s="14" t="s">
        <v>1</v>
      </c>
      <c r="P1916" s="14" t="s">
        <v>35</v>
      </c>
      <c r="Q1916" s="31">
        <v>2304</v>
      </c>
      <c r="R1916" s="31">
        <v>576</v>
      </c>
      <c r="S1916" s="30">
        <v>6.0765939999999997E-2</v>
      </c>
      <c r="T1916" s="66">
        <f t="shared" si="266"/>
        <v>1.6406803799999998</v>
      </c>
      <c r="U1916" s="66">
        <f t="shared" si="267"/>
        <v>1.2212027490206497E-2</v>
      </c>
      <c r="V1916" s="38">
        <f t="shared" si="268"/>
        <v>0.14232883337526719</v>
      </c>
      <c r="W1916" s="54">
        <v>2.3422468799999998</v>
      </c>
      <c r="X1916" s="71" t="str">
        <f t="shared" si="269"/>
        <v>Q3 2025</v>
      </c>
      <c r="Y1916" s="21">
        <f t="shared" si="270"/>
        <v>3840</v>
      </c>
      <c r="Z1916" s="21">
        <f t="shared" si="271"/>
        <v>2160</v>
      </c>
      <c r="AA1916" s="57">
        <f t="shared" si="272"/>
        <v>200968.29721068247</v>
      </c>
      <c r="AB1916" s="59">
        <f t="shared" si="273"/>
        <v>1.7777777777777777</v>
      </c>
      <c r="AC1916" s="61">
        <f t="shared" si="274"/>
        <v>685.8</v>
      </c>
    </row>
    <row r="1917" spans="4:29">
      <c r="D1917" s="12">
        <v>1911</v>
      </c>
      <c r="E1917" s="36" t="s">
        <v>68</v>
      </c>
      <c r="F1917" s="16" t="s">
        <v>12</v>
      </c>
      <c r="G1917" s="14" t="s">
        <v>40</v>
      </c>
      <c r="H1917" s="13" t="s">
        <v>5</v>
      </c>
      <c r="I1917" s="13" t="s">
        <v>60</v>
      </c>
      <c r="J1917" s="13" t="s">
        <v>300</v>
      </c>
      <c r="K1917" s="13" t="s">
        <v>33</v>
      </c>
      <c r="L1917" s="14">
        <v>31.5</v>
      </c>
      <c r="M1917" s="14" t="s">
        <v>15</v>
      </c>
      <c r="N1917" s="31">
        <v>80000000</v>
      </c>
      <c r="O1917" s="14" t="s">
        <v>1</v>
      </c>
      <c r="P1917" s="14" t="s">
        <v>35</v>
      </c>
      <c r="Q1917" s="31">
        <v>2304</v>
      </c>
      <c r="R1917" s="31">
        <v>1152</v>
      </c>
      <c r="S1917" s="30">
        <v>4.5574455E-2</v>
      </c>
      <c r="T1917" s="66">
        <f t="shared" si="266"/>
        <v>1.4355953324999999</v>
      </c>
      <c r="U1917" s="66">
        <f t="shared" si="267"/>
        <v>1.2466444729585802E-2</v>
      </c>
      <c r="V1917" s="38">
        <f t="shared" si="268"/>
        <v>0.1067466250314504</v>
      </c>
      <c r="W1917" s="54">
        <v>2.3422468799999998</v>
      </c>
      <c r="X1917" s="71" t="str">
        <f t="shared" si="269"/>
        <v>Q3 2025</v>
      </c>
      <c r="Y1917" s="21">
        <f t="shared" si="270"/>
        <v>3840</v>
      </c>
      <c r="Z1917" s="21">
        <f t="shared" si="271"/>
        <v>2160</v>
      </c>
      <c r="AA1917" s="57">
        <f t="shared" si="272"/>
        <v>273540.18231454003</v>
      </c>
      <c r="AB1917" s="59">
        <f t="shared" si="273"/>
        <v>1.7777777777777777</v>
      </c>
      <c r="AC1917" s="61">
        <f t="shared" si="274"/>
        <v>800.09999999999991</v>
      </c>
    </row>
    <row r="1918" spans="4:29">
      <c r="D1918" s="12">
        <v>1912</v>
      </c>
      <c r="E1918" s="36" t="s">
        <v>68</v>
      </c>
      <c r="F1918" s="16" t="s">
        <v>12</v>
      </c>
      <c r="G1918" s="14" t="s">
        <v>40</v>
      </c>
      <c r="H1918" s="13" t="s">
        <v>5</v>
      </c>
      <c r="I1918" s="13" t="s">
        <v>60</v>
      </c>
      <c r="J1918" s="13" t="s">
        <v>301</v>
      </c>
      <c r="K1918" s="13" t="s">
        <v>95</v>
      </c>
      <c r="L1918" s="14">
        <v>34</v>
      </c>
      <c r="M1918" s="14" t="s">
        <v>302</v>
      </c>
      <c r="N1918" s="31">
        <v>80000000</v>
      </c>
      <c r="O1918" s="14" t="s">
        <v>1</v>
      </c>
      <c r="P1918" s="14" t="s">
        <v>35</v>
      </c>
      <c r="Q1918" s="31">
        <v>4608</v>
      </c>
      <c r="R1918" s="31">
        <v>1152</v>
      </c>
      <c r="S1918" s="30">
        <v>6.0765939999999997E-2</v>
      </c>
      <c r="T1918" s="66">
        <f t="shared" si="266"/>
        <v>2.0660419599999997</v>
      </c>
      <c r="U1918" s="66">
        <f t="shared" si="267"/>
        <v>2.1990297661420303E-2</v>
      </c>
      <c r="V1918" s="38">
        <f t="shared" si="268"/>
        <v>0.14232883337526719</v>
      </c>
      <c r="W1918" s="54">
        <v>2.3422468799999998</v>
      </c>
      <c r="X1918" s="71" t="str">
        <f t="shared" si="269"/>
        <v>Q3 2025</v>
      </c>
      <c r="Y1918" s="21">
        <f t="shared" si="270"/>
        <v>344</v>
      </c>
      <c r="Z1918" s="21">
        <f t="shared" si="271"/>
        <v>440</v>
      </c>
      <c r="AA1918" s="57">
        <f t="shared" si="272"/>
        <v>361885.25449322932</v>
      </c>
      <c r="AB1918" s="59">
        <f t="shared" si="273"/>
        <v>0.78181818181818186</v>
      </c>
      <c r="AC1918" s="61">
        <f t="shared" si="274"/>
        <v>863.59999999999991</v>
      </c>
    </row>
    <row r="1919" spans="4:29">
      <c r="D1919" s="12">
        <v>1913</v>
      </c>
      <c r="E1919" s="36" t="s">
        <v>68</v>
      </c>
      <c r="F1919" s="16" t="s">
        <v>12</v>
      </c>
      <c r="G1919" s="14" t="s">
        <v>40</v>
      </c>
      <c r="H1919" s="13" t="s">
        <v>5</v>
      </c>
      <c r="I1919" s="13" t="s">
        <v>53</v>
      </c>
      <c r="J1919" s="13" t="s">
        <v>133</v>
      </c>
      <c r="K1919" s="13"/>
      <c r="L1919" s="14">
        <v>31.5</v>
      </c>
      <c r="M1919" s="14" t="s">
        <v>15</v>
      </c>
      <c r="N1919" s="31">
        <v>1000000</v>
      </c>
      <c r="O1919" s="14" t="s">
        <v>1</v>
      </c>
      <c r="P1919" s="14" t="s">
        <v>35</v>
      </c>
      <c r="Q1919" s="31">
        <v>4608</v>
      </c>
      <c r="R1919" s="31">
        <v>1196</v>
      </c>
      <c r="S1919" s="30">
        <v>0.12153187999999999</v>
      </c>
      <c r="T1919" s="66">
        <f t="shared" si="266"/>
        <v>3.8282542199999998</v>
      </c>
      <c r="U1919" s="66">
        <f t="shared" si="267"/>
        <v>3.32438526122288E-2</v>
      </c>
      <c r="V1919" s="38">
        <f t="shared" si="268"/>
        <v>0.28465766675053439</v>
      </c>
      <c r="W1919" s="54">
        <v>2.3422468799999998</v>
      </c>
      <c r="X1919" s="71" t="str">
        <f t="shared" si="269"/>
        <v>Q3 2025</v>
      </c>
      <c r="Y1919" s="21">
        <f t="shared" si="270"/>
        <v>3840</v>
      </c>
      <c r="Z1919" s="21">
        <f t="shared" si="271"/>
        <v>2160</v>
      </c>
      <c r="AA1919" s="57">
        <f t="shared" si="272"/>
        <v>273540.18231454003</v>
      </c>
      <c r="AB1919" s="59">
        <f t="shared" si="273"/>
        <v>1.7777777777777777</v>
      </c>
      <c r="AC1919" s="61">
        <f t="shared" si="274"/>
        <v>800.09999999999991</v>
      </c>
    </row>
    <row r="1920" spans="4:29">
      <c r="D1920" s="12">
        <v>1914</v>
      </c>
      <c r="E1920" s="36" t="s">
        <v>68</v>
      </c>
      <c r="F1920" s="16" t="s">
        <v>12</v>
      </c>
      <c r="G1920" s="14" t="s">
        <v>40</v>
      </c>
      <c r="H1920" s="13" t="s">
        <v>5</v>
      </c>
      <c r="I1920" s="13" t="s">
        <v>53</v>
      </c>
      <c r="J1920" s="13" t="s">
        <v>97</v>
      </c>
      <c r="K1920" s="13" t="s">
        <v>98</v>
      </c>
      <c r="L1920" s="14">
        <v>49</v>
      </c>
      <c r="M1920" s="14" t="s">
        <v>99</v>
      </c>
      <c r="N1920" s="31">
        <v>1000000</v>
      </c>
      <c r="O1920" s="14" t="s">
        <v>1</v>
      </c>
      <c r="P1920" s="14" t="s">
        <v>35</v>
      </c>
      <c r="Q1920" s="31">
        <v>5000</v>
      </c>
      <c r="R1920" s="31">
        <v>1152</v>
      </c>
      <c r="S1920" s="30">
        <v>6.5935265000000007E-2</v>
      </c>
      <c r="T1920" s="66">
        <f t="shared" si="266"/>
        <v>3.2308279850000003</v>
      </c>
      <c r="U1920" s="66">
        <f t="shared" si="267"/>
        <v>2.6619969836479896E-2</v>
      </c>
      <c r="V1920" s="38">
        <f t="shared" si="268"/>
        <v>0.1544366687282232</v>
      </c>
      <c r="W1920" s="54">
        <v>2.3422468799999998</v>
      </c>
      <c r="X1920" s="71" t="str">
        <f t="shared" si="269"/>
        <v>Q3 2025</v>
      </c>
      <c r="Y1920" s="21">
        <f t="shared" si="270"/>
        <v>5120</v>
      </c>
      <c r="Z1920" s="21">
        <f t="shared" si="271"/>
        <v>1440</v>
      </c>
      <c r="AA1920" s="57">
        <f t="shared" si="272"/>
        <v>403728.86704072385</v>
      </c>
      <c r="AB1920" s="59">
        <f t="shared" si="273"/>
        <v>3.5555555555555554</v>
      </c>
      <c r="AC1920" s="61">
        <f t="shared" si="274"/>
        <v>1244.5999999999999</v>
      </c>
    </row>
    <row r="1921" spans="4:29">
      <c r="D1921" s="12">
        <v>1915</v>
      </c>
      <c r="E1921" s="36" t="s">
        <v>68</v>
      </c>
      <c r="F1921" s="16" t="s">
        <v>12</v>
      </c>
      <c r="G1921" s="14" t="s">
        <v>40</v>
      </c>
      <c r="H1921" s="13" t="s">
        <v>5</v>
      </c>
      <c r="I1921" s="13" t="s">
        <v>53</v>
      </c>
      <c r="J1921" s="13" t="s">
        <v>119</v>
      </c>
      <c r="K1921" s="13" t="s">
        <v>98</v>
      </c>
      <c r="L1921" s="14">
        <v>31.5</v>
      </c>
      <c r="M1921" s="14" t="s">
        <v>15</v>
      </c>
      <c r="N1921" s="31">
        <v>1000000</v>
      </c>
      <c r="O1921" s="14" t="s">
        <v>1</v>
      </c>
      <c r="P1921" s="14" t="s">
        <v>35</v>
      </c>
      <c r="Q1921" s="31">
        <v>5000</v>
      </c>
      <c r="R1921" s="31">
        <v>1152</v>
      </c>
      <c r="S1921" s="30">
        <v>6.5935265000000007E-2</v>
      </c>
      <c r="T1921" s="66">
        <f t="shared" si="266"/>
        <v>2.0769608475000001</v>
      </c>
      <c r="U1921" s="66">
        <f t="shared" si="267"/>
        <v>1.8035944409057512E-2</v>
      </c>
      <c r="V1921" s="38">
        <f t="shared" si="268"/>
        <v>0.1544366687282232</v>
      </c>
      <c r="W1921" s="54">
        <v>2.3422468799999998</v>
      </c>
      <c r="X1921" s="71" t="str">
        <f t="shared" si="269"/>
        <v>Q3 2025</v>
      </c>
      <c r="Y1921" s="21">
        <f t="shared" si="270"/>
        <v>3840</v>
      </c>
      <c r="Z1921" s="21">
        <f t="shared" si="271"/>
        <v>2160</v>
      </c>
      <c r="AA1921" s="57">
        <f t="shared" si="272"/>
        <v>273540.18231454003</v>
      </c>
      <c r="AB1921" s="59">
        <f t="shared" si="273"/>
        <v>1.7777777777777777</v>
      </c>
      <c r="AC1921" s="61">
        <f t="shared" si="274"/>
        <v>800.09999999999991</v>
      </c>
    </row>
    <row r="1922" spans="4:29">
      <c r="D1922" s="12">
        <v>1916</v>
      </c>
      <c r="E1922" s="36" t="s">
        <v>68</v>
      </c>
      <c r="F1922" s="16" t="s">
        <v>12</v>
      </c>
      <c r="G1922" s="14" t="s">
        <v>40</v>
      </c>
      <c r="H1922" s="13" t="s">
        <v>5</v>
      </c>
      <c r="I1922" s="13" t="s">
        <v>120</v>
      </c>
      <c r="J1922" s="13"/>
      <c r="K1922" s="13" t="s">
        <v>120</v>
      </c>
      <c r="L1922" s="14">
        <v>27</v>
      </c>
      <c r="M1922" s="14" t="s">
        <v>15</v>
      </c>
      <c r="N1922" s="31" t="s">
        <v>65</v>
      </c>
      <c r="O1922" s="14" t="s">
        <v>1</v>
      </c>
      <c r="P1922" s="14" t="s">
        <v>35</v>
      </c>
      <c r="Q1922" s="31">
        <v>5000</v>
      </c>
      <c r="R1922" s="31">
        <v>1152</v>
      </c>
      <c r="S1922" s="30">
        <v>0.16483816200000001</v>
      </c>
      <c r="T1922" s="66">
        <f t="shared" si="266"/>
        <v>4.4506303740000002</v>
      </c>
      <c r="U1922" s="66">
        <f t="shared" si="267"/>
        <v>3.3127244732478626E-2</v>
      </c>
      <c r="V1922" s="38">
        <f t="shared" si="268"/>
        <v>0.38609167064943456</v>
      </c>
      <c r="W1922" s="54">
        <v>2.3422468799999998</v>
      </c>
      <c r="X1922" s="71" t="str">
        <f t="shared" si="269"/>
        <v>Q3 2025</v>
      </c>
      <c r="Y1922" s="21">
        <f t="shared" si="270"/>
        <v>3840</v>
      </c>
      <c r="Z1922" s="21">
        <f t="shared" si="271"/>
        <v>2160</v>
      </c>
      <c r="AA1922" s="57">
        <f t="shared" si="272"/>
        <v>200968.29721068247</v>
      </c>
      <c r="AB1922" s="59">
        <f t="shared" si="273"/>
        <v>1.7777777777777777</v>
      </c>
      <c r="AC1922" s="61">
        <f t="shared" si="274"/>
        <v>685.8</v>
      </c>
    </row>
    <row r="1923" spans="4:29">
      <c r="D1923" s="12">
        <v>1917</v>
      </c>
      <c r="E1923" s="36" t="s">
        <v>68</v>
      </c>
      <c r="F1923" s="16" t="s">
        <v>12</v>
      </c>
      <c r="G1923" s="14" t="s">
        <v>40</v>
      </c>
      <c r="H1923" s="13" t="s">
        <v>5</v>
      </c>
      <c r="I1923" s="13" t="s">
        <v>120</v>
      </c>
      <c r="J1923" s="13"/>
      <c r="K1923" s="13" t="s">
        <v>120</v>
      </c>
      <c r="L1923" s="14">
        <v>31.5</v>
      </c>
      <c r="M1923" s="14" t="s">
        <v>15</v>
      </c>
      <c r="N1923" s="31" t="s">
        <v>65</v>
      </c>
      <c r="O1923" s="14" t="s">
        <v>1</v>
      </c>
      <c r="P1923" s="14" t="s">
        <v>35</v>
      </c>
      <c r="Q1923" s="31">
        <v>5000</v>
      </c>
      <c r="R1923" s="31">
        <v>1152</v>
      </c>
      <c r="S1923" s="30">
        <v>0.13187053000000001</v>
      </c>
      <c r="T1923" s="66">
        <f t="shared" si="266"/>
        <v>4.1539216950000002</v>
      </c>
      <c r="U1923" s="66">
        <f t="shared" si="267"/>
        <v>3.6071888818115024E-2</v>
      </c>
      <c r="V1923" s="38">
        <f t="shared" si="268"/>
        <v>0.30887333745644641</v>
      </c>
      <c r="W1923" s="54">
        <v>2.3422468799999998</v>
      </c>
      <c r="X1923" s="71" t="str">
        <f t="shared" si="269"/>
        <v>Q3 2025</v>
      </c>
      <c r="Y1923" s="21">
        <f t="shared" si="270"/>
        <v>3840</v>
      </c>
      <c r="Z1923" s="21">
        <f t="shared" si="271"/>
        <v>2160</v>
      </c>
      <c r="AA1923" s="57">
        <f t="shared" si="272"/>
        <v>273540.18231454003</v>
      </c>
      <c r="AB1923" s="59">
        <f t="shared" si="273"/>
        <v>1.7777777777777777</v>
      </c>
      <c r="AC1923" s="61">
        <f t="shared" si="274"/>
        <v>800.09999999999991</v>
      </c>
    </row>
    <row r="1924" spans="4:29">
      <c r="D1924" s="12">
        <v>1918</v>
      </c>
      <c r="E1924" s="36" t="s">
        <v>68</v>
      </c>
      <c r="F1924" s="16" t="s">
        <v>12</v>
      </c>
      <c r="G1924" s="14" t="s">
        <v>40</v>
      </c>
      <c r="H1924" s="13" t="s">
        <v>5</v>
      </c>
      <c r="I1924" s="13" t="s">
        <v>45</v>
      </c>
      <c r="J1924" s="13" t="s">
        <v>134</v>
      </c>
      <c r="K1924" s="13" t="s">
        <v>43</v>
      </c>
      <c r="L1924" s="14">
        <v>27</v>
      </c>
      <c r="M1924" s="14" t="s">
        <v>15</v>
      </c>
      <c r="N1924" s="31">
        <v>1000000</v>
      </c>
      <c r="O1924" s="14" t="s">
        <v>1</v>
      </c>
      <c r="P1924" s="14" t="s">
        <v>35</v>
      </c>
      <c r="Q1924" s="31">
        <v>2304</v>
      </c>
      <c r="R1924" s="31">
        <v>576</v>
      </c>
      <c r="S1924" s="30">
        <v>6.0765939999999997E-2</v>
      </c>
      <c r="T1924" s="66">
        <f t="shared" si="266"/>
        <v>1.6406803799999998</v>
      </c>
      <c r="U1924" s="66">
        <f t="shared" si="267"/>
        <v>1.2212027490206497E-2</v>
      </c>
      <c r="V1924" s="38">
        <f t="shared" si="268"/>
        <v>0.14232883337526719</v>
      </c>
      <c r="W1924" s="54">
        <v>2.3422468799999998</v>
      </c>
      <c r="X1924" s="71" t="str">
        <f t="shared" si="269"/>
        <v>Q3 2025</v>
      </c>
      <c r="Y1924" s="21">
        <f t="shared" si="270"/>
        <v>3840</v>
      </c>
      <c r="Z1924" s="21">
        <f t="shared" si="271"/>
        <v>2160</v>
      </c>
      <c r="AA1924" s="57">
        <f t="shared" si="272"/>
        <v>200968.29721068247</v>
      </c>
      <c r="AB1924" s="59">
        <f t="shared" si="273"/>
        <v>1.7777777777777777</v>
      </c>
      <c r="AC1924" s="61">
        <f t="shared" si="274"/>
        <v>685.8</v>
      </c>
    </row>
    <row r="1925" spans="4:29">
      <c r="D1925" s="12">
        <v>1919</v>
      </c>
      <c r="E1925" s="36" t="s">
        <v>68</v>
      </c>
      <c r="F1925" s="16" t="s">
        <v>12</v>
      </c>
      <c r="G1925" s="14" t="s">
        <v>40</v>
      </c>
      <c r="H1925" s="13" t="s">
        <v>5</v>
      </c>
      <c r="I1925" s="13" t="s">
        <v>121</v>
      </c>
      <c r="J1925" s="13" t="s">
        <v>282</v>
      </c>
      <c r="K1925" s="13"/>
      <c r="L1925" s="14">
        <v>27</v>
      </c>
      <c r="M1925" s="14" t="s">
        <v>15</v>
      </c>
      <c r="N1925" s="31" t="s">
        <v>65</v>
      </c>
      <c r="O1925" s="14" t="s">
        <v>1</v>
      </c>
      <c r="P1925" s="14" t="s">
        <v>35</v>
      </c>
      <c r="Q1925" s="31">
        <v>5000</v>
      </c>
      <c r="R1925" s="31">
        <v>1152</v>
      </c>
      <c r="S1925" s="30">
        <v>0.16483816200000001</v>
      </c>
      <c r="T1925" s="66">
        <f t="shared" si="266"/>
        <v>4.4506303740000002</v>
      </c>
      <c r="U1925" s="66">
        <f t="shared" si="267"/>
        <v>3.3127244732478626E-2</v>
      </c>
      <c r="V1925" s="38">
        <f t="shared" si="268"/>
        <v>0.38609167064943456</v>
      </c>
      <c r="W1925" s="54">
        <v>2.3422468799999998</v>
      </c>
      <c r="X1925" s="71" t="str">
        <f t="shared" si="269"/>
        <v>Q3 2025</v>
      </c>
      <c r="Y1925" s="21">
        <f t="shared" si="270"/>
        <v>3840</v>
      </c>
      <c r="Z1925" s="21">
        <f t="shared" si="271"/>
        <v>2160</v>
      </c>
      <c r="AA1925" s="57">
        <f t="shared" si="272"/>
        <v>200968.29721068247</v>
      </c>
      <c r="AB1925" s="59">
        <f t="shared" si="273"/>
        <v>1.7777777777777777</v>
      </c>
      <c r="AC1925" s="61">
        <f t="shared" si="274"/>
        <v>685.8</v>
      </c>
    </row>
    <row r="1926" spans="4:29">
      <c r="D1926" s="12">
        <v>1920</v>
      </c>
      <c r="E1926" s="36" t="s">
        <v>68</v>
      </c>
      <c r="F1926" s="16" t="s">
        <v>12</v>
      </c>
      <c r="G1926" s="14" t="s">
        <v>40</v>
      </c>
      <c r="H1926" s="13" t="s">
        <v>5</v>
      </c>
      <c r="I1926" s="13" t="s">
        <v>121</v>
      </c>
      <c r="J1926" s="13" t="s">
        <v>283</v>
      </c>
      <c r="K1926" s="13"/>
      <c r="L1926" s="14">
        <v>31.5</v>
      </c>
      <c r="M1926" s="14" t="s">
        <v>15</v>
      </c>
      <c r="N1926" s="31" t="s">
        <v>65</v>
      </c>
      <c r="O1926" s="14" t="s">
        <v>1</v>
      </c>
      <c r="P1926" s="14" t="s">
        <v>35</v>
      </c>
      <c r="Q1926" s="31">
        <v>5000</v>
      </c>
      <c r="R1926" s="31">
        <v>1152</v>
      </c>
      <c r="S1926" s="30">
        <v>0.13187053000000001</v>
      </c>
      <c r="T1926" s="66">
        <f t="shared" si="266"/>
        <v>4.1539216950000002</v>
      </c>
      <c r="U1926" s="66">
        <f t="shared" si="267"/>
        <v>3.6071888818115024E-2</v>
      </c>
      <c r="V1926" s="38">
        <f t="shared" si="268"/>
        <v>0.30887333745644641</v>
      </c>
      <c r="W1926" s="54">
        <v>2.3422468799999998</v>
      </c>
      <c r="X1926" s="71" t="str">
        <f t="shared" si="269"/>
        <v>Q3 2025</v>
      </c>
      <c r="Y1926" s="21">
        <f t="shared" si="270"/>
        <v>3840</v>
      </c>
      <c r="Z1926" s="21">
        <f t="shared" si="271"/>
        <v>2160</v>
      </c>
      <c r="AA1926" s="57">
        <f t="shared" si="272"/>
        <v>273540.18231454003</v>
      </c>
      <c r="AB1926" s="59">
        <f t="shared" si="273"/>
        <v>1.7777777777777777</v>
      </c>
      <c r="AC1926" s="61">
        <f t="shared" si="274"/>
        <v>800.09999999999991</v>
      </c>
    </row>
    <row r="1927" spans="4:29">
      <c r="D1927" s="12">
        <v>1921</v>
      </c>
      <c r="E1927" s="36" t="s">
        <v>68</v>
      </c>
      <c r="F1927" s="16" t="s">
        <v>12</v>
      </c>
      <c r="G1927" s="14" t="s">
        <v>40</v>
      </c>
      <c r="H1927" s="13" t="s">
        <v>5</v>
      </c>
      <c r="I1927" s="13" t="s">
        <v>122</v>
      </c>
      <c r="J1927" s="13"/>
      <c r="K1927" s="13"/>
      <c r="L1927" s="14">
        <v>27</v>
      </c>
      <c r="M1927" s="14" t="s">
        <v>15</v>
      </c>
      <c r="N1927" s="31" t="s">
        <v>65</v>
      </c>
      <c r="O1927" s="14" t="s">
        <v>2</v>
      </c>
      <c r="P1927" s="14" t="s">
        <v>35</v>
      </c>
      <c r="Q1927" s="31">
        <v>5000</v>
      </c>
      <c r="R1927" s="31">
        <v>1152</v>
      </c>
      <c r="S1927" s="30">
        <v>0.19780579400000001</v>
      </c>
      <c r="T1927" s="66">
        <f t="shared" ref="T1927:T1990" si="275">L1927*S1927</f>
        <v>5.3407564380000005</v>
      </c>
      <c r="U1927" s="66">
        <f t="shared" ref="U1927:U1990" si="276">S1927*AA1927/10^6</f>
        <v>3.975269359858704E-2</v>
      </c>
      <c r="V1927" s="38">
        <f t="shared" ref="V1927:V1990" si="277">S1927*W1927</f>
        <v>0.46331000384242271</v>
      </c>
      <c r="W1927" s="54">
        <v>2.3422468799999998</v>
      </c>
      <c r="X1927" s="71" t="str">
        <f t="shared" si="269"/>
        <v>Q3 2025</v>
      </c>
      <c r="Y1927" s="21">
        <f t="shared" si="270"/>
        <v>3840</v>
      </c>
      <c r="Z1927" s="21">
        <f t="shared" si="271"/>
        <v>2160</v>
      </c>
      <c r="AA1927" s="57">
        <f t="shared" si="272"/>
        <v>200968.29721068247</v>
      </c>
      <c r="AB1927" s="59">
        <f t="shared" si="273"/>
        <v>1.7777777777777777</v>
      </c>
      <c r="AC1927" s="61">
        <f t="shared" si="274"/>
        <v>685.8</v>
      </c>
    </row>
    <row r="1928" spans="4:29">
      <c r="D1928" s="12">
        <v>1922</v>
      </c>
      <c r="E1928" s="36" t="s">
        <v>68</v>
      </c>
      <c r="F1928" s="16" t="s">
        <v>12</v>
      </c>
      <c r="G1928" s="14" t="s">
        <v>40</v>
      </c>
      <c r="H1928" s="13" t="s">
        <v>5</v>
      </c>
      <c r="I1928" s="13" t="s">
        <v>122</v>
      </c>
      <c r="J1928" s="13"/>
      <c r="K1928" s="13"/>
      <c r="L1928" s="14">
        <v>31.5</v>
      </c>
      <c r="M1928" s="14" t="s">
        <v>15</v>
      </c>
      <c r="N1928" s="31" t="s">
        <v>65</v>
      </c>
      <c r="O1928" s="14" t="s">
        <v>2</v>
      </c>
      <c r="P1928" s="14" t="s">
        <v>35</v>
      </c>
      <c r="Q1928" s="31">
        <v>5000</v>
      </c>
      <c r="R1928" s="31">
        <v>1152</v>
      </c>
      <c r="S1928" s="30">
        <v>0.16483816200000001</v>
      </c>
      <c r="T1928" s="66">
        <f t="shared" si="275"/>
        <v>5.192402103</v>
      </c>
      <c r="U1928" s="66">
        <f t="shared" si="276"/>
        <v>4.5089860885873682E-2</v>
      </c>
      <c r="V1928" s="38">
        <f t="shared" si="277"/>
        <v>0.38609167064943456</v>
      </c>
      <c r="W1928" s="54">
        <v>2.3422468799999998</v>
      </c>
      <c r="X1928" s="71" t="str">
        <f t="shared" ref="X1928:X1991" si="278">G1928&amp;" "&amp;F1928</f>
        <v>Q3 2025</v>
      </c>
      <c r="Y1928" s="21">
        <f t="shared" si="270"/>
        <v>3840</v>
      </c>
      <c r="Z1928" s="21">
        <f t="shared" si="271"/>
        <v>2160</v>
      </c>
      <c r="AA1928" s="57">
        <f t="shared" si="272"/>
        <v>273540.18231454003</v>
      </c>
      <c r="AB1928" s="59">
        <f t="shared" si="273"/>
        <v>1.7777777777777777</v>
      </c>
      <c r="AC1928" s="61">
        <f t="shared" si="274"/>
        <v>800.09999999999991</v>
      </c>
    </row>
    <row r="1929" spans="4:29">
      <c r="D1929" s="12">
        <v>1923</v>
      </c>
      <c r="E1929" s="36" t="s">
        <v>68</v>
      </c>
      <c r="F1929" s="16" t="s">
        <v>12</v>
      </c>
      <c r="G1929" s="14" t="s">
        <v>40</v>
      </c>
      <c r="H1929" s="13" t="s">
        <v>5</v>
      </c>
      <c r="I1929" s="13" t="s">
        <v>140</v>
      </c>
      <c r="J1929" s="13"/>
      <c r="K1929" s="13"/>
      <c r="L1929" s="14">
        <v>27</v>
      </c>
      <c r="M1929" s="14" t="s">
        <v>15</v>
      </c>
      <c r="N1929" s="31" t="s">
        <v>65</v>
      </c>
      <c r="O1929" s="14" t="s">
        <v>1</v>
      </c>
      <c r="P1929" s="14" t="s">
        <v>35</v>
      </c>
      <c r="Q1929" s="31">
        <v>2304</v>
      </c>
      <c r="R1929" s="31">
        <v>576</v>
      </c>
      <c r="S1929" s="30">
        <v>7.5957424999999995E-2</v>
      </c>
      <c r="T1929" s="66">
        <f t="shared" si="275"/>
        <v>2.0508504749999998</v>
      </c>
      <c r="U1929" s="66">
        <f t="shared" si="276"/>
        <v>1.5265034362758122E-2</v>
      </c>
      <c r="V1929" s="38">
        <f t="shared" si="277"/>
        <v>0.17791104171908398</v>
      </c>
      <c r="W1929" s="54">
        <v>2.3422468799999998</v>
      </c>
      <c r="X1929" s="71" t="str">
        <f t="shared" si="278"/>
        <v>Q3 2025</v>
      </c>
      <c r="Y1929" s="21">
        <f t="shared" si="270"/>
        <v>3840</v>
      </c>
      <c r="Z1929" s="21">
        <f t="shared" si="271"/>
        <v>2160</v>
      </c>
      <c r="AA1929" s="57">
        <f t="shared" si="272"/>
        <v>200968.29721068247</v>
      </c>
      <c r="AB1929" s="59">
        <f t="shared" si="273"/>
        <v>1.7777777777777777</v>
      </c>
      <c r="AC1929" s="61">
        <f t="shared" si="274"/>
        <v>685.8</v>
      </c>
    </row>
    <row r="1930" spans="4:29">
      <c r="D1930" s="12">
        <v>1924</v>
      </c>
      <c r="E1930" s="36" t="s">
        <v>68</v>
      </c>
      <c r="F1930" s="16" t="s">
        <v>12</v>
      </c>
      <c r="G1930" s="14" t="s">
        <v>40</v>
      </c>
      <c r="H1930" s="13" t="s">
        <v>5</v>
      </c>
      <c r="I1930" s="13" t="s">
        <v>140</v>
      </c>
      <c r="J1930" s="13"/>
      <c r="K1930" s="13"/>
      <c r="L1930" s="14">
        <v>31.5</v>
      </c>
      <c r="M1930" s="14" t="s">
        <v>15</v>
      </c>
      <c r="N1930" s="31" t="s">
        <v>65</v>
      </c>
      <c r="O1930" s="14" t="s">
        <v>1</v>
      </c>
      <c r="P1930" s="14" t="s">
        <v>35</v>
      </c>
      <c r="Q1930" s="31">
        <v>4608</v>
      </c>
      <c r="R1930" s="31">
        <v>1152</v>
      </c>
      <c r="S1930" s="30">
        <v>0.12153187999999999</v>
      </c>
      <c r="T1930" s="66">
        <f t="shared" si="275"/>
        <v>3.8282542199999998</v>
      </c>
      <c r="U1930" s="66">
        <f t="shared" si="276"/>
        <v>3.32438526122288E-2</v>
      </c>
      <c r="V1930" s="38">
        <f t="shared" si="277"/>
        <v>0.28465766675053439</v>
      </c>
      <c r="W1930" s="54">
        <v>2.3422468799999998</v>
      </c>
      <c r="X1930" s="71" t="str">
        <f t="shared" si="278"/>
        <v>Q3 2025</v>
      </c>
      <c r="Y1930" s="21">
        <f t="shared" si="270"/>
        <v>3840</v>
      </c>
      <c r="Z1930" s="21">
        <f t="shared" si="271"/>
        <v>2160</v>
      </c>
      <c r="AA1930" s="57">
        <f t="shared" si="272"/>
        <v>273540.18231454003</v>
      </c>
      <c r="AB1930" s="59">
        <f t="shared" si="273"/>
        <v>1.7777777777777777</v>
      </c>
      <c r="AC1930" s="61">
        <f t="shared" si="274"/>
        <v>800.09999999999991</v>
      </c>
    </row>
    <row r="1931" spans="4:29">
      <c r="D1931" s="12">
        <v>1925</v>
      </c>
      <c r="E1931" s="36" t="s">
        <v>68</v>
      </c>
      <c r="F1931" s="16" t="s">
        <v>12</v>
      </c>
      <c r="G1931" s="14" t="s">
        <v>40</v>
      </c>
      <c r="H1931" s="13" t="s">
        <v>5</v>
      </c>
      <c r="I1931" s="13" t="s">
        <v>135</v>
      </c>
      <c r="J1931" s="13" t="s">
        <v>225</v>
      </c>
      <c r="K1931" s="13" t="s">
        <v>95</v>
      </c>
      <c r="L1931" s="14">
        <v>27</v>
      </c>
      <c r="M1931" s="14" t="s">
        <v>15</v>
      </c>
      <c r="N1931" s="31" t="s">
        <v>65</v>
      </c>
      <c r="O1931" s="14" t="s">
        <v>2</v>
      </c>
      <c r="P1931" s="14" t="s">
        <v>35</v>
      </c>
      <c r="Q1931" s="31">
        <v>10368</v>
      </c>
      <c r="R1931" s="31">
        <v>1152</v>
      </c>
      <c r="S1931" s="30">
        <v>0.27344673000000003</v>
      </c>
      <c r="T1931" s="66">
        <f t="shared" si="275"/>
        <v>7.3830617100000007</v>
      </c>
      <c r="U1931" s="66">
        <f t="shared" si="276"/>
        <v>5.4954123705929246E-2</v>
      </c>
      <c r="V1931" s="38">
        <f t="shared" si="277"/>
        <v>0.6404797501887024</v>
      </c>
      <c r="W1931" s="54">
        <v>2.3422468799999998</v>
      </c>
      <c r="X1931" s="71" t="str">
        <f t="shared" si="278"/>
        <v>Q3 2025</v>
      </c>
      <c r="Y1931" s="21">
        <f t="shared" si="270"/>
        <v>3840</v>
      </c>
      <c r="Z1931" s="21">
        <f t="shared" si="271"/>
        <v>2160</v>
      </c>
      <c r="AA1931" s="57">
        <f t="shared" si="272"/>
        <v>200968.29721068247</v>
      </c>
      <c r="AB1931" s="59">
        <f t="shared" si="273"/>
        <v>1.7777777777777777</v>
      </c>
      <c r="AC1931" s="61">
        <f t="shared" si="274"/>
        <v>685.8</v>
      </c>
    </row>
    <row r="1932" spans="4:29">
      <c r="D1932" s="12">
        <v>1926</v>
      </c>
      <c r="E1932" s="36" t="s">
        <v>68</v>
      </c>
      <c r="F1932" s="16" t="s">
        <v>12</v>
      </c>
      <c r="G1932" s="14" t="s">
        <v>40</v>
      </c>
      <c r="H1932" s="13" t="s">
        <v>5</v>
      </c>
      <c r="I1932" s="13" t="s">
        <v>135</v>
      </c>
      <c r="J1932" s="13" t="s">
        <v>197</v>
      </c>
      <c r="K1932" s="13" t="s">
        <v>95</v>
      </c>
      <c r="L1932" s="14">
        <v>27</v>
      </c>
      <c r="M1932" s="14" t="s">
        <v>15</v>
      </c>
      <c r="N1932" s="31" t="s">
        <v>65</v>
      </c>
      <c r="O1932" s="14" t="s">
        <v>2</v>
      </c>
      <c r="P1932" s="14" t="s">
        <v>35</v>
      </c>
      <c r="Q1932" s="31">
        <v>4608</v>
      </c>
      <c r="R1932" s="31">
        <v>1152</v>
      </c>
      <c r="S1932" s="30">
        <v>0.15191484999999999</v>
      </c>
      <c r="T1932" s="66">
        <f t="shared" si="275"/>
        <v>4.1017009499999997</v>
      </c>
      <c r="U1932" s="66">
        <f t="shared" si="276"/>
        <v>3.0530068725516245E-2</v>
      </c>
      <c r="V1932" s="38">
        <f t="shared" si="277"/>
        <v>0.35582208343816796</v>
      </c>
      <c r="W1932" s="54">
        <v>2.3422468799999998</v>
      </c>
      <c r="X1932" s="71" t="str">
        <f t="shared" si="278"/>
        <v>Q3 2025</v>
      </c>
      <c r="Y1932" s="21">
        <f t="shared" si="270"/>
        <v>3840</v>
      </c>
      <c r="Z1932" s="21">
        <f t="shared" si="271"/>
        <v>2160</v>
      </c>
      <c r="AA1932" s="57">
        <f t="shared" si="272"/>
        <v>200968.29721068247</v>
      </c>
      <c r="AB1932" s="59">
        <f t="shared" si="273"/>
        <v>1.7777777777777777</v>
      </c>
      <c r="AC1932" s="61">
        <f t="shared" si="274"/>
        <v>685.8</v>
      </c>
    </row>
    <row r="1933" spans="4:29">
      <c r="D1933" s="12">
        <v>1927</v>
      </c>
      <c r="E1933" s="36" t="s">
        <v>68</v>
      </c>
      <c r="F1933" s="16" t="s">
        <v>12</v>
      </c>
      <c r="G1933" s="14" t="s">
        <v>40</v>
      </c>
      <c r="H1933" s="13" t="s">
        <v>5</v>
      </c>
      <c r="I1933" s="13" t="s">
        <v>135</v>
      </c>
      <c r="J1933" s="13" t="s">
        <v>198</v>
      </c>
      <c r="K1933" s="13" t="s">
        <v>95</v>
      </c>
      <c r="L1933" s="14">
        <v>31.5</v>
      </c>
      <c r="M1933" s="14" t="s">
        <v>15</v>
      </c>
      <c r="N1933" s="31" t="s">
        <v>65</v>
      </c>
      <c r="O1933" s="14" t="s">
        <v>2</v>
      </c>
      <c r="P1933" s="14" t="s">
        <v>35</v>
      </c>
      <c r="Q1933" s="31">
        <v>9216</v>
      </c>
      <c r="R1933" s="31">
        <v>1152</v>
      </c>
      <c r="S1933" s="30">
        <v>0.18229782</v>
      </c>
      <c r="T1933" s="66">
        <f t="shared" si="275"/>
        <v>5.7423813299999997</v>
      </c>
      <c r="U1933" s="66">
        <f t="shared" si="276"/>
        <v>4.9865778918343207E-2</v>
      </c>
      <c r="V1933" s="38">
        <f t="shared" si="277"/>
        <v>0.42698650012580158</v>
      </c>
      <c r="W1933" s="54">
        <v>2.3422468799999998</v>
      </c>
      <c r="X1933" s="71" t="str">
        <f t="shared" si="278"/>
        <v>Q3 2025</v>
      </c>
      <c r="Y1933" s="21">
        <f t="shared" si="270"/>
        <v>3840</v>
      </c>
      <c r="Z1933" s="21">
        <f t="shared" si="271"/>
        <v>2160</v>
      </c>
      <c r="AA1933" s="57">
        <f t="shared" si="272"/>
        <v>273540.18231454003</v>
      </c>
      <c r="AB1933" s="59">
        <f t="shared" si="273"/>
        <v>1.7777777777777777</v>
      </c>
      <c r="AC1933" s="61">
        <f t="shared" si="274"/>
        <v>800.09999999999991</v>
      </c>
    </row>
    <row r="1934" spans="4:29">
      <c r="D1934" s="12">
        <v>1928</v>
      </c>
      <c r="E1934" s="36" t="s">
        <v>68</v>
      </c>
      <c r="F1934" s="16" t="s">
        <v>12</v>
      </c>
      <c r="G1934" s="14" t="s">
        <v>40</v>
      </c>
      <c r="H1934" s="13" t="s">
        <v>5</v>
      </c>
      <c r="I1934" s="13" t="s">
        <v>135</v>
      </c>
      <c r="J1934" s="13" t="s">
        <v>210</v>
      </c>
      <c r="K1934" s="13" t="s">
        <v>95</v>
      </c>
      <c r="L1934" s="14">
        <v>34</v>
      </c>
      <c r="M1934" s="14" t="s">
        <v>117</v>
      </c>
      <c r="N1934" s="31" t="s">
        <v>65</v>
      </c>
      <c r="O1934" s="14" t="s">
        <v>2</v>
      </c>
      <c r="P1934" s="14" t="s">
        <v>35</v>
      </c>
      <c r="Q1934" s="31">
        <v>9216</v>
      </c>
      <c r="R1934" s="31">
        <v>1151</v>
      </c>
      <c r="S1934" s="30">
        <v>6.0765939999999997E-2</v>
      </c>
      <c r="T1934" s="66">
        <f t="shared" si="275"/>
        <v>2.0660419599999997</v>
      </c>
      <c r="U1934" s="66">
        <f t="shared" si="276"/>
        <v>1.6142348612573538E-2</v>
      </c>
      <c r="V1934" s="38">
        <f t="shared" si="277"/>
        <v>0.14232883337526719</v>
      </c>
      <c r="W1934" s="54">
        <v>2.3422468799999998</v>
      </c>
      <c r="X1934" s="71" t="str">
        <f t="shared" si="278"/>
        <v>Q3 2025</v>
      </c>
      <c r="Y1934" s="21">
        <f t="shared" si="270"/>
        <v>3440</v>
      </c>
      <c r="Z1934" s="21">
        <f t="shared" si="271"/>
        <v>1440</v>
      </c>
      <c r="AA1934" s="57">
        <f t="shared" si="272"/>
        <v>265647.97010584443</v>
      </c>
      <c r="AB1934" s="59">
        <f t="shared" si="273"/>
        <v>2.3888888888888888</v>
      </c>
      <c r="AC1934" s="61">
        <f t="shared" si="274"/>
        <v>863.59999999999991</v>
      </c>
    </row>
    <row r="1935" spans="4:29">
      <c r="D1935" s="12">
        <v>1929</v>
      </c>
      <c r="E1935" s="36" t="s">
        <v>68</v>
      </c>
      <c r="F1935" s="16" t="s">
        <v>12</v>
      </c>
      <c r="G1935" s="14" t="s">
        <v>40</v>
      </c>
      <c r="H1935" s="13" t="s">
        <v>5</v>
      </c>
      <c r="I1935" s="13" t="s">
        <v>144</v>
      </c>
      <c r="J1935" s="13" t="s">
        <v>284</v>
      </c>
      <c r="K1935" s="13" t="s">
        <v>43</v>
      </c>
      <c r="L1935" s="14">
        <v>27</v>
      </c>
      <c r="M1935" s="14" t="s">
        <v>15</v>
      </c>
      <c r="N1935" s="31" t="s">
        <v>65</v>
      </c>
      <c r="O1935" s="14" t="s">
        <v>1</v>
      </c>
      <c r="P1935" s="14" t="s">
        <v>35</v>
      </c>
      <c r="Q1935" s="31">
        <v>1536</v>
      </c>
      <c r="R1935" s="31">
        <v>384</v>
      </c>
      <c r="S1935" s="30">
        <v>7.0893597000000003E-2</v>
      </c>
      <c r="T1935" s="66">
        <f t="shared" si="275"/>
        <v>1.914127119</v>
      </c>
      <c r="U1935" s="66">
        <f t="shared" si="276"/>
        <v>1.4247365472230347E-2</v>
      </c>
      <c r="V1935" s="38">
        <f t="shared" si="277"/>
        <v>0.16605030638522736</v>
      </c>
      <c r="W1935" s="54">
        <v>2.3422468799999998</v>
      </c>
      <c r="X1935" s="71" t="str">
        <f t="shared" si="278"/>
        <v>Q3 2025</v>
      </c>
      <c r="Y1935" s="21">
        <f t="shared" si="270"/>
        <v>3840</v>
      </c>
      <c r="Z1935" s="21">
        <f t="shared" si="271"/>
        <v>2160</v>
      </c>
      <c r="AA1935" s="57">
        <f t="shared" si="272"/>
        <v>200968.29721068247</v>
      </c>
      <c r="AB1935" s="59">
        <f t="shared" si="273"/>
        <v>1.7777777777777777</v>
      </c>
      <c r="AC1935" s="61">
        <f t="shared" si="274"/>
        <v>685.8</v>
      </c>
    </row>
    <row r="1936" spans="4:29">
      <c r="D1936" s="12">
        <v>1930</v>
      </c>
      <c r="E1936" s="36" t="s">
        <v>68</v>
      </c>
      <c r="F1936" s="16" t="s">
        <v>12</v>
      </c>
      <c r="G1936" s="14" t="s">
        <v>40</v>
      </c>
      <c r="H1936" s="13" t="s">
        <v>5</v>
      </c>
      <c r="I1936" s="13" t="s">
        <v>144</v>
      </c>
      <c r="J1936" s="13" t="s">
        <v>285</v>
      </c>
      <c r="K1936" s="13" t="s">
        <v>43</v>
      </c>
      <c r="L1936" s="14">
        <v>27</v>
      </c>
      <c r="M1936" s="14" t="s">
        <v>15</v>
      </c>
      <c r="N1936" s="31" t="s">
        <v>65</v>
      </c>
      <c r="O1936" s="14" t="s">
        <v>1</v>
      </c>
      <c r="P1936" s="14" t="s">
        <v>35</v>
      </c>
      <c r="Q1936" s="31">
        <v>2304</v>
      </c>
      <c r="R1936" s="31">
        <v>1152</v>
      </c>
      <c r="S1936" s="30">
        <v>6.0765939999999997E-2</v>
      </c>
      <c r="T1936" s="66">
        <f t="shared" si="275"/>
        <v>1.6406803799999998</v>
      </c>
      <c r="U1936" s="66">
        <f t="shared" si="276"/>
        <v>1.2212027490206497E-2</v>
      </c>
      <c r="V1936" s="38">
        <f t="shared" si="277"/>
        <v>0.14232883337526719</v>
      </c>
      <c r="W1936" s="54">
        <v>2.3422468799999998</v>
      </c>
      <c r="X1936" s="71" t="str">
        <f t="shared" si="278"/>
        <v>Q3 2025</v>
      </c>
      <c r="Y1936" s="21">
        <f t="shared" si="270"/>
        <v>3840</v>
      </c>
      <c r="Z1936" s="21">
        <f t="shared" si="271"/>
        <v>2160</v>
      </c>
      <c r="AA1936" s="57">
        <f t="shared" si="272"/>
        <v>200968.29721068247</v>
      </c>
      <c r="AB1936" s="59">
        <f t="shared" si="273"/>
        <v>1.7777777777777777</v>
      </c>
      <c r="AC1936" s="61">
        <f t="shared" si="274"/>
        <v>685.8</v>
      </c>
    </row>
    <row r="1937" spans="4:29">
      <c r="D1937" s="12">
        <v>1931</v>
      </c>
      <c r="E1937" s="36" t="s">
        <v>68</v>
      </c>
      <c r="F1937" s="16" t="s">
        <v>12</v>
      </c>
      <c r="G1937" s="14" t="s">
        <v>40</v>
      </c>
      <c r="H1937" s="13" t="s">
        <v>5</v>
      </c>
      <c r="I1937" s="13" t="s">
        <v>144</v>
      </c>
      <c r="J1937" s="13" t="s">
        <v>286</v>
      </c>
      <c r="K1937" s="13" t="s">
        <v>43</v>
      </c>
      <c r="L1937" s="14">
        <v>31.5</v>
      </c>
      <c r="M1937" s="14" t="s">
        <v>15</v>
      </c>
      <c r="N1937" s="31" t="s">
        <v>65</v>
      </c>
      <c r="O1937" s="14" t="s">
        <v>1</v>
      </c>
      <c r="P1937" s="14" t="s">
        <v>35</v>
      </c>
      <c r="Q1937" s="31">
        <v>2304</v>
      </c>
      <c r="R1937" s="31">
        <v>1152</v>
      </c>
      <c r="S1937" s="30">
        <v>7.5957424999999995E-2</v>
      </c>
      <c r="T1937" s="66">
        <f t="shared" si="275"/>
        <v>2.3926588874999997</v>
      </c>
      <c r="U1937" s="66">
        <f t="shared" si="276"/>
        <v>2.0777407882642998E-2</v>
      </c>
      <c r="V1937" s="38">
        <f t="shared" si="277"/>
        <v>0.17791104171908398</v>
      </c>
      <c r="W1937" s="54">
        <v>2.3422468799999998</v>
      </c>
      <c r="X1937" s="71" t="str">
        <f t="shared" si="278"/>
        <v>Q3 2025</v>
      </c>
      <c r="Y1937" s="21">
        <f t="shared" si="270"/>
        <v>3840</v>
      </c>
      <c r="Z1937" s="21">
        <f t="shared" si="271"/>
        <v>2160</v>
      </c>
      <c r="AA1937" s="57">
        <f t="shared" si="272"/>
        <v>273540.18231454003</v>
      </c>
      <c r="AB1937" s="59">
        <f t="shared" si="273"/>
        <v>1.7777777777777777</v>
      </c>
      <c r="AC1937" s="61">
        <f t="shared" si="274"/>
        <v>800.09999999999991</v>
      </c>
    </row>
    <row r="1938" spans="4:29">
      <c r="D1938" s="12">
        <v>1932</v>
      </c>
      <c r="E1938" s="36" t="s">
        <v>68</v>
      </c>
      <c r="F1938" s="16" t="s">
        <v>12</v>
      </c>
      <c r="G1938" s="14" t="s">
        <v>40</v>
      </c>
      <c r="H1938" s="13" t="s">
        <v>5</v>
      </c>
      <c r="I1938" s="13" t="s">
        <v>144</v>
      </c>
      <c r="J1938" s="13"/>
      <c r="K1938" s="13"/>
      <c r="L1938" s="14">
        <v>34</v>
      </c>
      <c r="M1938" s="14" t="s">
        <v>302</v>
      </c>
      <c r="N1938" s="31" t="s">
        <v>65</v>
      </c>
      <c r="O1938" s="14" t="s">
        <v>1</v>
      </c>
      <c r="P1938" s="14" t="s">
        <v>35</v>
      </c>
      <c r="Q1938" s="31">
        <v>2304</v>
      </c>
      <c r="R1938" s="31">
        <v>2304</v>
      </c>
      <c r="S1938" s="30">
        <v>3.0382969999999999E-2</v>
      </c>
      <c r="T1938" s="66">
        <f t="shared" si="275"/>
        <v>1.0330209799999999</v>
      </c>
      <c r="U1938" s="66">
        <f t="shared" si="276"/>
        <v>1.0995148830710151E-2</v>
      </c>
      <c r="V1938" s="38">
        <f t="shared" si="277"/>
        <v>7.1164416687633597E-2</v>
      </c>
      <c r="W1938" s="54">
        <v>2.3422468799999998</v>
      </c>
      <c r="X1938" s="71" t="str">
        <f t="shared" si="278"/>
        <v>Q3 2025</v>
      </c>
      <c r="Y1938" s="21">
        <f t="shared" si="270"/>
        <v>344</v>
      </c>
      <c r="Z1938" s="21">
        <f t="shared" si="271"/>
        <v>440</v>
      </c>
      <c r="AA1938" s="57">
        <f t="shared" si="272"/>
        <v>361885.25449322932</v>
      </c>
      <c r="AB1938" s="59">
        <f t="shared" si="273"/>
        <v>0.78181818181818186</v>
      </c>
      <c r="AC1938" s="61">
        <f t="shared" si="274"/>
        <v>863.59999999999991</v>
      </c>
    </row>
    <row r="1939" spans="4:29">
      <c r="D1939" s="12">
        <v>1933</v>
      </c>
      <c r="E1939" s="36" t="s">
        <v>68</v>
      </c>
      <c r="F1939" s="16" t="s">
        <v>12</v>
      </c>
      <c r="G1939" s="14" t="s">
        <v>40</v>
      </c>
      <c r="H1939" s="13" t="s">
        <v>5</v>
      </c>
      <c r="I1939" s="13" t="s">
        <v>145</v>
      </c>
      <c r="J1939" s="13"/>
      <c r="K1939" s="13" t="s">
        <v>43</v>
      </c>
      <c r="L1939" s="14">
        <v>27</v>
      </c>
      <c r="M1939" s="14" t="s">
        <v>15</v>
      </c>
      <c r="N1939" s="31" t="s">
        <v>65</v>
      </c>
      <c r="O1939" s="14" t="s">
        <v>1</v>
      </c>
      <c r="P1939" s="14" t="s">
        <v>35</v>
      </c>
      <c r="Q1939" s="31">
        <v>2304</v>
      </c>
      <c r="R1939" s="31">
        <v>1152</v>
      </c>
      <c r="S1939" s="30">
        <v>0.106340395</v>
      </c>
      <c r="T1939" s="66">
        <f t="shared" si="275"/>
        <v>2.8711906650000003</v>
      </c>
      <c r="U1939" s="66">
        <f t="shared" si="276"/>
        <v>2.1371048107861373E-2</v>
      </c>
      <c r="V1939" s="38">
        <f t="shared" si="277"/>
        <v>0.24907545840671758</v>
      </c>
      <c r="W1939" s="54">
        <v>2.3422468799999998</v>
      </c>
      <c r="X1939" s="71" t="str">
        <f t="shared" si="278"/>
        <v>Q3 2025</v>
      </c>
      <c r="Y1939" s="21">
        <f t="shared" si="270"/>
        <v>3840</v>
      </c>
      <c r="Z1939" s="21">
        <f t="shared" si="271"/>
        <v>2160</v>
      </c>
      <c r="AA1939" s="57">
        <f t="shared" si="272"/>
        <v>200968.29721068247</v>
      </c>
      <c r="AB1939" s="59">
        <f t="shared" si="273"/>
        <v>1.7777777777777777</v>
      </c>
      <c r="AC1939" s="61">
        <f t="shared" si="274"/>
        <v>685.8</v>
      </c>
    </row>
    <row r="1940" spans="4:29">
      <c r="D1940" s="12">
        <v>1934</v>
      </c>
      <c r="E1940" s="36" t="s">
        <v>68</v>
      </c>
      <c r="F1940" s="16" t="s">
        <v>12</v>
      </c>
      <c r="G1940" s="14" t="s">
        <v>40</v>
      </c>
      <c r="H1940" s="13" t="s">
        <v>5</v>
      </c>
      <c r="I1940" s="13" t="s">
        <v>145</v>
      </c>
      <c r="J1940" s="13"/>
      <c r="K1940" s="13" t="s">
        <v>43</v>
      </c>
      <c r="L1940" s="14">
        <v>31.5</v>
      </c>
      <c r="M1940" s="14" t="s">
        <v>15</v>
      </c>
      <c r="N1940" s="31" t="s">
        <v>65</v>
      </c>
      <c r="O1940" s="14" t="s">
        <v>1</v>
      </c>
      <c r="P1940" s="14" t="s">
        <v>35</v>
      </c>
      <c r="Q1940" s="31">
        <v>2304</v>
      </c>
      <c r="R1940" s="31">
        <v>1152</v>
      </c>
      <c r="S1940" s="30">
        <v>9.114891E-2</v>
      </c>
      <c r="T1940" s="66">
        <f t="shared" si="275"/>
        <v>2.8711906649999999</v>
      </c>
      <c r="U1940" s="66">
        <f t="shared" si="276"/>
        <v>2.4932889459171603E-2</v>
      </c>
      <c r="V1940" s="38">
        <f t="shared" si="277"/>
        <v>0.21349325006290079</v>
      </c>
      <c r="W1940" s="54">
        <v>2.3422468799999998</v>
      </c>
      <c r="X1940" s="71" t="str">
        <f t="shared" si="278"/>
        <v>Q3 2025</v>
      </c>
      <c r="Y1940" s="21">
        <f t="shared" si="270"/>
        <v>3840</v>
      </c>
      <c r="Z1940" s="21">
        <f t="shared" si="271"/>
        <v>2160</v>
      </c>
      <c r="AA1940" s="57">
        <f t="shared" si="272"/>
        <v>273540.18231454003</v>
      </c>
      <c r="AB1940" s="59">
        <f t="shared" si="273"/>
        <v>1.7777777777777777</v>
      </c>
      <c r="AC1940" s="61">
        <f t="shared" si="274"/>
        <v>800.09999999999991</v>
      </c>
    </row>
    <row r="1941" spans="4:29">
      <c r="D1941" s="12">
        <v>1935</v>
      </c>
      <c r="E1941" s="36" t="s">
        <v>68</v>
      </c>
      <c r="F1941" s="16" t="s">
        <v>12</v>
      </c>
      <c r="G1941" s="14" t="s">
        <v>40</v>
      </c>
      <c r="H1941" s="13" t="s">
        <v>5</v>
      </c>
      <c r="I1941" s="13" t="s">
        <v>145</v>
      </c>
      <c r="J1941" s="13" t="s">
        <v>211</v>
      </c>
      <c r="K1941" s="13"/>
      <c r="L1941" s="14">
        <v>34</v>
      </c>
      <c r="M1941" s="14" t="s">
        <v>117</v>
      </c>
      <c r="N1941" s="31" t="s">
        <v>65</v>
      </c>
      <c r="O1941" s="14" t="s">
        <v>1</v>
      </c>
      <c r="P1941" s="14" t="s">
        <v>35</v>
      </c>
      <c r="Q1941" s="31">
        <v>2304</v>
      </c>
      <c r="R1941" s="31">
        <v>1152</v>
      </c>
      <c r="S1941" s="30">
        <v>3.0382969999999999E-2</v>
      </c>
      <c r="T1941" s="66">
        <f t="shared" si="275"/>
        <v>1.0330209799999999</v>
      </c>
      <c r="U1941" s="66">
        <f t="shared" si="276"/>
        <v>8.0711743062867689E-3</v>
      </c>
      <c r="V1941" s="38">
        <f t="shared" si="277"/>
        <v>7.1164416687633597E-2</v>
      </c>
      <c r="W1941" s="54">
        <v>2.3422468799999998</v>
      </c>
      <c r="X1941" s="71" t="str">
        <f t="shared" si="278"/>
        <v>Q3 2025</v>
      </c>
      <c r="Y1941" s="21">
        <f t="shared" si="270"/>
        <v>3440</v>
      </c>
      <c r="Z1941" s="21">
        <f t="shared" si="271"/>
        <v>1440</v>
      </c>
      <c r="AA1941" s="57">
        <f t="shared" si="272"/>
        <v>265647.97010584443</v>
      </c>
      <c r="AB1941" s="59">
        <f t="shared" si="273"/>
        <v>2.3888888888888888</v>
      </c>
      <c r="AC1941" s="61">
        <f t="shared" si="274"/>
        <v>863.59999999999991</v>
      </c>
    </row>
    <row r="1942" spans="4:29">
      <c r="D1942" s="12">
        <v>1936</v>
      </c>
      <c r="E1942" s="36" t="s">
        <v>68</v>
      </c>
      <c r="F1942" s="16" t="s">
        <v>12</v>
      </c>
      <c r="G1942" s="14" t="s">
        <v>40</v>
      </c>
      <c r="H1942" s="13" t="s">
        <v>5</v>
      </c>
      <c r="I1942" s="13" t="s">
        <v>192</v>
      </c>
      <c r="J1942" s="13" t="s">
        <v>193</v>
      </c>
      <c r="K1942" s="13" t="s">
        <v>194</v>
      </c>
      <c r="L1942" s="14">
        <v>27</v>
      </c>
      <c r="M1942" s="14" t="s">
        <v>15</v>
      </c>
      <c r="N1942" s="31" t="s">
        <v>65</v>
      </c>
      <c r="O1942" s="14" t="s">
        <v>1</v>
      </c>
      <c r="P1942" s="14" t="s">
        <v>35</v>
      </c>
      <c r="Q1942" s="31">
        <v>2304</v>
      </c>
      <c r="R1942" s="31">
        <v>1152</v>
      </c>
      <c r="S1942" s="30">
        <v>1.5191484999999999E-2</v>
      </c>
      <c r="T1942" s="66">
        <f t="shared" si="275"/>
        <v>0.41017009499999996</v>
      </c>
      <c r="U1942" s="66">
        <f t="shared" si="276"/>
        <v>3.0530068725516243E-3</v>
      </c>
      <c r="V1942" s="38">
        <f t="shared" si="277"/>
        <v>3.5582208343816799E-2</v>
      </c>
      <c r="W1942" s="54">
        <v>2.3422468799999998</v>
      </c>
      <c r="X1942" s="71" t="str">
        <f t="shared" si="278"/>
        <v>Q3 2025</v>
      </c>
      <c r="Y1942" s="21">
        <f t="shared" si="270"/>
        <v>3840</v>
      </c>
      <c r="Z1942" s="21">
        <f t="shared" si="271"/>
        <v>2160</v>
      </c>
      <c r="AA1942" s="57">
        <f t="shared" si="272"/>
        <v>200968.29721068247</v>
      </c>
      <c r="AB1942" s="59">
        <f t="shared" si="273"/>
        <v>1.7777777777777777</v>
      </c>
      <c r="AC1942" s="61">
        <f t="shared" si="274"/>
        <v>685.8</v>
      </c>
    </row>
    <row r="1943" spans="4:29">
      <c r="D1943" s="12">
        <v>1937</v>
      </c>
      <c r="E1943" s="36" t="s">
        <v>68</v>
      </c>
      <c r="F1943" s="16" t="s">
        <v>12</v>
      </c>
      <c r="G1943" s="14" t="s">
        <v>40</v>
      </c>
      <c r="H1943" s="13" t="s">
        <v>5</v>
      </c>
      <c r="I1943" s="13" t="s">
        <v>166</v>
      </c>
      <c r="J1943" s="13" t="s">
        <v>287</v>
      </c>
      <c r="K1943" s="13" t="s">
        <v>167</v>
      </c>
      <c r="L1943" s="14">
        <v>27</v>
      </c>
      <c r="M1943" s="14" t="s">
        <v>143</v>
      </c>
      <c r="N1943" s="31">
        <v>1000000</v>
      </c>
      <c r="O1943" s="14" t="s">
        <v>1</v>
      </c>
      <c r="P1943" s="14" t="s">
        <v>35</v>
      </c>
      <c r="Q1943" s="31">
        <v>2304</v>
      </c>
      <c r="R1943" s="31">
        <v>1152</v>
      </c>
      <c r="S1943" s="30">
        <v>9.114891E-2</v>
      </c>
      <c r="T1943" s="66">
        <f t="shared" si="275"/>
        <v>2.4610205700000001</v>
      </c>
      <c r="U1943" s="66">
        <f t="shared" si="276"/>
        <v>1.8318041235309748E-2</v>
      </c>
      <c r="V1943" s="38">
        <f t="shared" si="277"/>
        <v>0.21349325006290079</v>
      </c>
      <c r="W1943" s="54">
        <v>2.3422468799999998</v>
      </c>
      <c r="X1943" s="71" t="str">
        <f t="shared" si="278"/>
        <v>Q3 2025</v>
      </c>
      <c r="Y1943" s="21">
        <f t="shared" si="270"/>
        <v>2560</v>
      </c>
      <c r="Z1943" s="21">
        <f t="shared" si="271"/>
        <v>1440</v>
      </c>
      <c r="AA1943" s="57">
        <f t="shared" si="272"/>
        <v>200968.29721068247</v>
      </c>
      <c r="AB1943" s="59">
        <f t="shared" si="273"/>
        <v>1.7777777777777777</v>
      </c>
      <c r="AC1943" s="61">
        <f t="shared" si="274"/>
        <v>685.8</v>
      </c>
    </row>
    <row r="1944" spans="4:29">
      <c r="D1944" s="12">
        <v>1938</v>
      </c>
      <c r="E1944" s="36" t="s">
        <v>68</v>
      </c>
      <c r="F1944" s="16" t="s">
        <v>12</v>
      </c>
      <c r="G1944" s="14" t="s">
        <v>40</v>
      </c>
      <c r="H1944" s="13" t="s">
        <v>5</v>
      </c>
      <c r="I1944" s="13" t="s">
        <v>166</v>
      </c>
      <c r="J1944" s="13" t="s">
        <v>189</v>
      </c>
      <c r="K1944" s="13" t="s">
        <v>95</v>
      </c>
      <c r="L1944" s="14">
        <v>31.5</v>
      </c>
      <c r="M1944" s="14" t="s">
        <v>15</v>
      </c>
      <c r="N1944" s="31">
        <v>1000000</v>
      </c>
      <c r="O1944" s="14" t="s">
        <v>1</v>
      </c>
      <c r="P1944" s="14" t="s">
        <v>35</v>
      </c>
      <c r="Q1944" s="31">
        <v>2304</v>
      </c>
      <c r="R1944" s="31">
        <v>1152</v>
      </c>
      <c r="S1944" s="30">
        <v>4.5574455E-2</v>
      </c>
      <c r="T1944" s="66">
        <f t="shared" si="275"/>
        <v>1.4355953324999999</v>
      </c>
      <c r="U1944" s="66">
        <f t="shared" si="276"/>
        <v>1.2466444729585802E-2</v>
      </c>
      <c r="V1944" s="38">
        <f t="shared" si="277"/>
        <v>0.1067466250314504</v>
      </c>
      <c r="W1944" s="54">
        <v>2.3422468799999998</v>
      </c>
      <c r="X1944" s="71" t="str">
        <f t="shared" si="278"/>
        <v>Q3 2025</v>
      </c>
      <c r="Y1944" s="21">
        <f t="shared" si="270"/>
        <v>3840</v>
      </c>
      <c r="Z1944" s="21">
        <f t="shared" si="271"/>
        <v>2160</v>
      </c>
      <c r="AA1944" s="57">
        <f t="shared" si="272"/>
        <v>273540.18231454003</v>
      </c>
      <c r="AB1944" s="59">
        <f t="shared" si="273"/>
        <v>1.7777777777777777</v>
      </c>
      <c r="AC1944" s="61">
        <f t="shared" si="274"/>
        <v>800.09999999999991</v>
      </c>
    </row>
    <row r="1945" spans="4:29">
      <c r="D1945" s="12">
        <v>1939</v>
      </c>
      <c r="E1945" s="36" t="s">
        <v>68</v>
      </c>
      <c r="F1945" s="16" t="s">
        <v>12</v>
      </c>
      <c r="G1945" s="14" t="s">
        <v>40</v>
      </c>
      <c r="H1945" s="13" t="s">
        <v>5</v>
      </c>
      <c r="I1945" s="13" t="s">
        <v>166</v>
      </c>
      <c r="J1945" s="13" t="s">
        <v>288</v>
      </c>
      <c r="K1945" s="13" t="s">
        <v>43</v>
      </c>
      <c r="L1945" s="14">
        <v>34</v>
      </c>
      <c r="M1945" s="14" t="s">
        <v>117</v>
      </c>
      <c r="N1945" s="31">
        <v>1000000</v>
      </c>
      <c r="O1945" s="14" t="s">
        <v>1</v>
      </c>
      <c r="P1945" s="14" t="s">
        <v>35</v>
      </c>
      <c r="Q1945" s="31">
        <v>2304</v>
      </c>
      <c r="R1945" s="31">
        <v>1152</v>
      </c>
      <c r="S1945" s="30">
        <v>6.0765939999999997E-2</v>
      </c>
      <c r="T1945" s="66">
        <f t="shared" si="275"/>
        <v>2.0660419599999997</v>
      </c>
      <c r="U1945" s="66">
        <f t="shared" si="276"/>
        <v>1.6142348612573538E-2</v>
      </c>
      <c r="V1945" s="38">
        <f t="shared" si="277"/>
        <v>0.14232883337526719</v>
      </c>
      <c r="W1945" s="54">
        <v>2.3422468799999998</v>
      </c>
      <c r="X1945" s="71" t="str">
        <f t="shared" si="278"/>
        <v>Q3 2025</v>
      </c>
      <c r="Y1945" s="21">
        <f t="shared" si="270"/>
        <v>3440</v>
      </c>
      <c r="Z1945" s="21">
        <f t="shared" si="271"/>
        <v>1440</v>
      </c>
      <c r="AA1945" s="57">
        <f t="shared" si="272"/>
        <v>265647.97010584443</v>
      </c>
      <c r="AB1945" s="59">
        <f t="shared" si="273"/>
        <v>2.3888888888888888</v>
      </c>
      <c r="AC1945" s="61">
        <f t="shared" si="274"/>
        <v>863.59999999999991</v>
      </c>
    </row>
    <row r="1946" spans="4:29">
      <c r="D1946" s="12">
        <v>1940</v>
      </c>
      <c r="E1946" s="36" t="s">
        <v>68</v>
      </c>
      <c r="F1946" s="16" t="s">
        <v>12</v>
      </c>
      <c r="G1946" s="14" t="s">
        <v>40</v>
      </c>
      <c r="H1946" s="13" t="s">
        <v>5</v>
      </c>
      <c r="I1946" s="13" t="s">
        <v>166</v>
      </c>
      <c r="J1946" s="13" t="s">
        <v>303</v>
      </c>
      <c r="K1946" s="13" t="s">
        <v>43</v>
      </c>
      <c r="L1946" s="14">
        <v>34</v>
      </c>
      <c r="M1946" s="14" t="s">
        <v>186</v>
      </c>
      <c r="N1946" s="31">
        <v>1000000</v>
      </c>
      <c r="O1946" s="14" t="s">
        <v>1</v>
      </c>
      <c r="P1946" s="14" t="s">
        <v>35</v>
      </c>
      <c r="Q1946" s="31">
        <v>2304</v>
      </c>
      <c r="R1946" s="31">
        <v>1152</v>
      </c>
      <c r="S1946" s="30">
        <v>1.2153188000000001E-2</v>
      </c>
      <c r="T1946" s="66">
        <f t="shared" si="275"/>
        <v>0.41320839200000004</v>
      </c>
      <c r="U1946" s="66">
        <f t="shared" si="276"/>
        <v>4.073666467511226E-3</v>
      </c>
      <c r="V1946" s="38">
        <f t="shared" si="277"/>
        <v>2.846576667505344E-2</v>
      </c>
      <c r="W1946" s="54">
        <v>2.3422468799999998</v>
      </c>
      <c r="X1946" s="71" t="str">
        <f t="shared" si="278"/>
        <v>Q3 2025</v>
      </c>
      <c r="Y1946" s="21">
        <f t="shared" si="270"/>
        <v>3840</v>
      </c>
      <c r="Z1946" s="21">
        <f t="shared" si="271"/>
        <v>2400</v>
      </c>
      <c r="AA1946" s="57">
        <f t="shared" si="272"/>
        <v>335193.2404494381</v>
      </c>
      <c r="AB1946" s="59">
        <f t="shared" si="273"/>
        <v>1.6</v>
      </c>
      <c r="AC1946" s="61">
        <f t="shared" si="274"/>
        <v>863.59999999999991</v>
      </c>
    </row>
    <row r="1947" spans="4:29">
      <c r="D1947" s="12">
        <v>1941</v>
      </c>
      <c r="E1947" s="36" t="s">
        <v>68</v>
      </c>
      <c r="F1947" s="16" t="s">
        <v>12</v>
      </c>
      <c r="G1947" s="14" t="s">
        <v>40</v>
      </c>
      <c r="H1947" s="13" t="s">
        <v>5</v>
      </c>
      <c r="I1947" s="13" t="s">
        <v>182</v>
      </c>
      <c r="J1947" s="13" t="s">
        <v>183</v>
      </c>
      <c r="K1947" s="13" t="s">
        <v>98</v>
      </c>
      <c r="L1947" s="14">
        <v>27</v>
      </c>
      <c r="M1947" s="14" t="s">
        <v>143</v>
      </c>
      <c r="N1947" s="31" t="s">
        <v>65</v>
      </c>
      <c r="O1947" s="14" t="s">
        <v>1</v>
      </c>
      <c r="P1947" s="14" t="s">
        <v>35</v>
      </c>
      <c r="Q1947" s="31">
        <v>5000</v>
      </c>
      <c r="R1947" s="31">
        <v>1152</v>
      </c>
      <c r="S1947" s="30">
        <v>9.8902897000000004E-2</v>
      </c>
      <c r="T1947" s="66">
        <f t="shared" si="275"/>
        <v>2.6703782190000003</v>
      </c>
      <c r="U1947" s="66">
        <f t="shared" si="276"/>
        <v>1.987634679929352E-2</v>
      </c>
      <c r="V1947" s="38">
        <f t="shared" si="277"/>
        <v>0.23165500192121136</v>
      </c>
      <c r="W1947" s="54">
        <v>2.3422468799999998</v>
      </c>
      <c r="X1947" s="71" t="str">
        <f t="shared" si="278"/>
        <v>Q3 2025</v>
      </c>
      <c r="Y1947" s="21">
        <f t="shared" si="270"/>
        <v>2560</v>
      </c>
      <c r="Z1947" s="21">
        <f t="shared" si="271"/>
        <v>1440</v>
      </c>
      <c r="AA1947" s="57">
        <f t="shared" si="272"/>
        <v>200968.29721068247</v>
      </c>
      <c r="AB1947" s="59">
        <f t="shared" si="273"/>
        <v>1.7777777777777777</v>
      </c>
      <c r="AC1947" s="61">
        <f t="shared" si="274"/>
        <v>685.8</v>
      </c>
    </row>
    <row r="1948" spans="4:29">
      <c r="D1948" s="12">
        <v>1942</v>
      </c>
      <c r="E1948" s="36" t="s">
        <v>68</v>
      </c>
      <c r="F1948" s="16" t="s">
        <v>12</v>
      </c>
      <c r="G1948" s="14" t="s">
        <v>40</v>
      </c>
      <c r="H1948" s="13" t="s">
        <v>5</v>
      </c>
      <c r="I1948" s="13" t="s">
        <v>182</v>
      </c>
      <c r="J1948" s="13" t="s">
        <v>209</v>
      </c>
      <c r="K1948" s="13"/>
      <c r="L1948" s="14">
        <v>27</v>
      </c>
      <c r="M1948" s="14" t="s">
        <v>143</v>
      </c>
      <c r="N1948" s="31">
        <v>1000000</v>
      </c>
      <c r="O1948" s="14" t="s">
        <v>1</v>
      </c>
      <c r="P1948" s="14" t="s">
        <v>35</v>
      </c>
      <c r="Q1948" s="31">
        <v>5000</v>
      </c>
      <c r="R1948" s="31">
        <v>1152</v>
      </c>
      <c r="S1948" s="30">
        <v>3.2967631999999997E-2</v>
      </c>
      <c r="T1948" s="66">
        <f t="shared" si="275"/>
        <v>0.89012606399999994</v>
      </c>
      <c r="U1948" s="66">
        <f t="shared" si="276"/>
        <v>6.6254488661084063E-3</v>
      </c>
      <c r="V1948" s="38">
        <f t="shared" si="277"/>
        <v>7.7218333192988139E-2</v>
      </c>
      <c r="W1948" s="54">
        <v>2.3422468799999998</v>
      </c>
      <c r="X1948" s="71" t="str">
        <f t="shared" si="278"/>
        <v>Q3 2025</v>
      </c>
      <c r="Y1948" s="21">
        <f t="shared" si="270"/>
        <v>2560</v>
      </c>
      <c r="Z1948" s="21">
        <f t="shared" si="271"/>
        <v>1440</v>
      </c>
      <c r="AA1948" s="57">
        <f t="shared" si="272"/>
        <v>200968.29721068247</v>
      </c>
      <c r="AB1948" s="59">
        <f t="shared" si="273"/>
        <v>1.7777777777777777</v>
      </c>
      <c r="AC1948" s="61">
        <f t="shared" si="274"/>
        <v>685.8</v>
      </c>
    </row>
    <row r="1949" spans="4:29">
      <c r="D1949" s="12">
        <v>1943</v>
      </c>
      <c r="E1949" s="36" t="s">
        <v>68</v>
      </c>
      <c r="F1949" s="16" t="s">
        <v>12</v>
      </c>
      <c r="G1949" s="14" t="s">
        <v>40</v>
      </c>
      <c r="H1949" s="13" t="s">
        <v>5</v>
      </c>
      <c r="I1949" s="13" t="s">
        <v>58</v>
      </c>
      <c r="J1949" s="13" t="s">
        <v>188</v>
      </c>
      <c r="K1949" s="13" t="s">
        <v>95</v>
      </c>
      <c r="L1949" s="14">
        <v>27</v>
      </c>
      <c r="M1949" s="14" t="s">
        <v>143</v>
      </c>
      <c r="N1949" s="31" t="s">
        <v>65</v>
      </c>
      <c r="O1949" s="14" t="s">
        <v>1</v>
      </c>
      <c r="P1949" s="14" t="s">
        <v>35</v>
      </c>
      <c r="Q1949" s="31">
        <v>5000</v>
      </c>
      <c r="R1949" s="31">
        <v>1152</v>
      </c>
      <c r="S1949" s="30">
        <v>9.8902897000000004E-2</v>
      </c>
      <c r="T1949" s="66">
        <f t="shared" si="275"/>
        <v>2.6703782190000003</v>
      </c>
      <c r="U1949" s="66">
        <f t="shared" si="276"/>
        <v>1.987634679929352E-2</v>
      </c>
      <c r="V1949" s="38">
        <f t="shared" si="277"/>
        <v>0.23165500192121136</v>
      </c>
      <c r="W1949" s="54">
        <v>2.3422468799999998</v>
      </c>
      <c r="X1949" s="71" t="str">
        <f t="shared" si="278"/>
        <v>Q3 2025</v>
      </c>
      <c r="Y1949" s="21">
        <f t="shared" si="270"/>
        <v>2560</v>
      </c>
      <c r="Z1949" s="21">
        <f t="shared" si="271"/>
        <v>1440</v>
      </c>
      <c r="AA1949" s="57">
        <f t="shared" si="272"/>
        <v>200968.29721068247</v>
      </c>
      <c r="AB1949" s="59">
        <f t="shared" si="273"/>
        <v>1.7777777777777777</v>
      </c>
      <c r="AC1949" s="61">
        <f t="shared" si="274"/>
        <v>685.8</v>
      </c>
    </row>
    <row r="1950" spans="4:29">
      <c r="D1950" s="12">
        <v>1944</v>
      </c>
      <c r="E1950" s="36" t="s">
        <v>68</v>
      </c>
      <c r="F1950" s="16" t="s">
        <v>12</v>
      </c>
      <c r="G1950" s="14" t="s">
        <v>40</v>
      </c>
      <c r="H1950" s="13" t="s">
        <v>5</v>
      </c>
      <c r="I1950" s="13" t="s">
        <v>36</v>
      </c>
      <c r="J1950" s="13" t="s">
        <v>221</v>
      </c>
      <c r="K1950" s="13" t="s">
        <v>98</v>
      </c>
      <c r="L1950" s="14">
        <v>27</v>
      </c>
      <c r="M1950" s="14" t="s">
        <v>15</v>
      </c>
      <c r="N1950" s="31">
        <v>1000000</v>
      </c>
      <c r="O1950" s="14" t="s">
        <v>1</v>
      </c>
      <c r="P1950" s="14" t="s">
        <v>35</v>
      </c>
      <c r="Q1950" s="31">
        <v>4608</v>
      </c>
      <c r="R1950" s="31">
        <v>1152</v>
      </c>
      <c r="S1950" s="30">
        <v>0.15191484999999999</v>
      </c>
      <c r="T1950" s="66">
        <f t="shared" si="275"/>
        <v>4.1017009499999997</v>
      </c>
      <c r="U1950" s="66">
        <f t="shared" si="276"/>
        <v>3.0530068725516245E-2</v>
      </c>
      <c r="V1950" s="38">
        <f t="shared" si="277"/>
        <v>0.35582208343816796</v>
      </c>
      <c r="W1950" s="54">
        <v>2.3422468799999998</v>
      </c>
      <c r="X1950" s="71" t="str">
        <f t="shared" si="278"/>
        <v>Q3 2025</v>
      </c>
      <c r="Y1950" s="21">
        <f t="shared" si="270"/>
        <v>3840</v>
      </c>
      <c r="Z1950" s="21">
        <f t="shared" si="271"/>
        <v>2160</v>
      </c>
      <c r="AA1950" s="57">
        <f t="shared" si="272"/>
        <v>200968.29721068247</v>
      </c>
      <c r="AB1950" s="59">
        <f t="shared" si="273"/>
        <v>1.7777777777777777</v>
      </c>
      <c r="AC1950" s="61">
        <f t="shared" si="274"/>
        <v>685.8</v>
      </c>
    </row>
    <row r="1951" spans="4:29">
      <c r="D1951" s="12">
        <v>1945</v>
      </c>
      <c r="E1951" s="36" t="s">
        <v>68</v>
      </c>
      <c r="F1951" s="16" t="s">
        <v>12</v>
      </c>
      <c r="G1951" s="14" t="s">
        <v>40</v>
      </c>
      <c r="H1951" s="13" t="s">
        <v>5</v>
      </c>
      <c r="I1951" s="13" t="s">
        <v>36</v>
      </c>
      <c r="J1951" s="13" t="s">
        <v>220</v>
      </c>
      <c r="K1951" s="13" t="s">
        <v>98</v>
      </c>
      <c r="L1951" s="14">
        <v>34</v>
      </c>
      <c r="M1951" s="14" t="s">
        <v>117</v>
      </c>
      <c r="N1951" s="31">
        <v>1000000</v>
      </c>
      <c r="O1951" s="14" t="s">
        <v>1</v>
      </c>
      <c r="P1951" s="14" t="s">
        <v>35</v>
      </c>
      <c r="Q1951" s="31">
        <v>4608</v>
      </c>
      <c r="R1951" s="31">
        <v>1152</v>
      </c>
      <c r="S1951" s="30">
        <v>6.0765939999999997E-2</v>
      </c>
      <c r="T1951" s="66">
        <f t="shared" si="275"/>
        <v>2.0660419599999997</v>
      </c>
      <c r="U1951" s="66">
        <f t="shared" si="276"/>
        <v>1.6142348612573538E-2</v>
      </c>
      <c r="V1951" s="38">
        <f t="shared" si="277"/>
        <v>0.14232883337526719</v>
      </c>
      <c r="W1951" s="54">
        <v>2.3422468799999998</v>
      </c>
      <c r="X1951" s="71" t="str">
        <f t="shared" si="278"/>
        <v>Q3 2025</v>
      </c>
      <c r="Y1951" s="21">
        <f t="shared" si="270"/>
        <v>3440</v>
      </c>
      <c r="Z1951" s="21">
        <f t="shared" si="271"/>
        <v>1440</v>
      </c>
      <c r="AA1951" s="57">
        <f t="shared" si="272"/>
        <v>265647.97010584443</v>
      </c>
      <c r="AB1951" s="59">
        <f t="shared" si="273"/>
        <v>2.3888888888888888</v>
      </c>
      <c r="AC1951" s="61">
        <f t="shared" si="274"/>
        <v>863.59999999999991</v>
      </c>
    </row>
    <row r="1952" spans="4:29">
      <c r="D1952" s="12">
        <v>1946</v>
      </c>
      <c r="E1952" s="36" t="s">
        <v>68</v>
      </c>
      <c r="F1952" s="16" t="s">
        <v>12</v>
      </c>
      <c r="G1952" s="14" t="s">
        <v>40</v>
      </c>
      <c r="H1952" s="13" t="s">
        <v>5</v>
      </c>
      <c r="I1952" s="13" t="s">
        <v>76</v>
      </c>
      <c r="J1952" s="13"/>
      <c r="K1952" s="13"/>
      <c r="L1952" s="14">
        <v>27</v>
      </c>
      <c r="M1952" s="14" t="s">
        <v>15</v>
      </c>
      <c r="N1952" s="31">
        <v>1000000</v>
      </c>
      <c r="O1952" s="14" t="s">
        <v>1</v>
      </c>
      <c r="P1952" s="14" t="s">
        <v>35</v>
      </c>
      <c r="Q1952" s="31">
        <v>5000</v>
      </c>
      <c r="R1952" s="31">
        <v>1152</v>
      </c>
      <c r="S1952" s="30">
        <v>0.98902897099999998</v>
      </c>
      <c r="T1952" s="66">
        <f t="shared" si="275"/>
        <v>26.703782217000001</v>
      </c>
      <c r="U1952" s="66">
        <f t="shared" si="276"/>
        <v>0.19876346819390345</v>
      </c>
      <c r="V1952" s="38">
        <f t="shared" si="277"/>
        <v>2.3165500215543604</v>
      </c>
      <c r="W1952" s="54">
        <v>2.3422468799999998</v>
      </c>
      <c r="X1952" s="71" t="str">
        <f t="shared" si="278"/>
        <v>Q3 2025</v>
      </c>
      <c r="Y1952" s="21">
        <f t="shared" si="270"/>
        <v>3840</v>
      </c>
      <c r="Z1952" s="21">
        <f t="shared" si="271"/>
        <v>2160</v>
      </c>
      <c r="AA1952" s="57">
        <f t="shared" si="272"/>
        <v>200968.29721068247</v>
      </c>
      <c r="AB1952" s="59">
        <f t="shared" si="273"/>
        <v>1.7777777777777777</v>
      </c>
      <c r="AC1952" s="61">
        <f t="shared" si="274"/>
        <v>685.8</v>
      </c>
    </row>
    <row r="1953" spans="4:29">
      <c r="D1953" s="12">
        <v>1947</v>
      </c>
      <c r="E1953" s="36" t="s">
        <v>68</v>
      </c>
      <c r="F1953" s="16" t="s">
        <v>12</v>
      </c>
      <c r="G1953" s="14" t="s">
        <v>40</v>
      </c>
      <c r="H1953" s="13" t="s">
        <v>5</v>
      </c>
      <c r="I1953" s="13" t="s">
        <v>76</v>
      </c>
      <c r="J1953" s="13"/>
      <c r="K1953" s="13"/>
      <c r="L1953" s="14">
        <v>31.5</v>
      </c>
      <c r="M1953" s="14" t="s">
        <v>15</v>
      </c>
      <c r="N1953" s="31" t="s">
        <v>65</v>
      </c>
      <c r="O1953" s="14" t="s">
        <v>1</v>
      </c>
      <c r="P1953" s="14" t="s">
        <v>35</v>
      </c>
      <c r="Q1953" s="31">
        <v>5000</v>
      </c>
      <c r="R1953" s="31">
        <v>1152</v>
      </c>
      <c r="S1953" s="30">
        <v>6.5935265000000007E-2</v>
      </c>
      <c r="T1953" s="66">
        <f t="shared" si="275"/>
        <v>2.0769608475000001</v>
      </c>
      <c r="U1953" s="66">
        <f t="shared" si="276"/>
        <v>1.8035944409057512E-2</v>
      </c>
      <c r="V1953" s="38">
        <f t="shared" si="277"/>
        <v>0.1544366687282232</v>
      </c>
      <c r="W1953" s="54">
        <v>2.3422468799999998</v>
      </c>
      <c r="X1953" s="71" t="str">
        <f t="shared" si="278"/>
        <v>Q3 2025</v>
      </c>
      <c r="Y1953" s="21">
        <f t="shared" ref="Y1953:Y2009" si="279">1*LEFT(M1953, FIND("x", M1953)-2)</f>
        <v>3840</v>
      </c>
      <c r="Z1953" s="21">
        <f t="shared" ref="Z1953:Z2009" si="280">1*RIGHT(M1953, LEN(M1953)-FIND("x", M1953)-1)</f>
        <v>2160</v>
      </c>
      <c r="AA1953" s="57">
        <f t="shared" ref="AA1953:AA2009" si="281">AC1953^2*AB1953/(1+AB1953^2)</f>
        <v>273540.18231454003</v>
      </c>
      <c r="AB1953" s="59">
        <f t="shared" ref="AB1953:AB2009" si="282">Y1953/Z1953</f>
        <v>1.7777777777777777</v>
      </c>
      <c r="AC1953" s="61">
        <f t="shared" ref="AC1953:AC2009" si="283">L1953*25.4</f>
        <v>800.09999999999991</v>
      </c>
    </row>
    <row r="1954" spans="4:29">
      <c r="D1954" s="12">
        <v>1948</v>
      </c>
      <c r="E1954" s="36" t="s">
        <v>68</v>
      </c>
      <c r="F1954" s="16" t="s">
        <v>12</v>
      </c>
      <c r="G1954" s="14" t="s">
        <v>40</v>
      </c>
      <c r="H1954" s="13" t="s">
        <v>5</v>
      </c>
      <c r="I1954" s="13" t="s">
        <v>76</v>
      </c>
      <c r="J1954" s="13"/>
      <c r="K1954" s="13"/>
      <c r="L1954" s="14">
        <v>31.5</v>
      </c>
      <c r="M1954" s="14" t="s">
        <v>15</v>
      </c>
      <c r="N1954" s="31" t="s">
        <v>65</v>
      </c>
      <c r="O1954" s="14" t="s">
        <v>1</v>
      </c>
      <c r="P1954" s="14" t="s">
        <v>35</v>
      </c>
      <c r="Q1954" s="31">
        <v>5000</v>
      </c>
      <c r="R1954" s="31">
        <v>1152</v>
      </c>
      <c r="S1954" s="30">
        <v>1.2198023979999999</v>
      </c>
      <c r="T1954" s="66">
        <f t="shared" si="275"/>
        <v>38.423775536999997</v>
      </c>
      <c r="U1954" s="66">
        <f t="shared" si="276"/>
        <v>0.33366497033663312</v>
      </c>
      <c r="V1954" s="38">
        <f t="shared" si="277"/>
        <v>2.8570783609320176</v>
      </c>
      <c r="W1954" s="54">
        <v>2.3422468799999998</v>
      </c>
      <c r="X1954" s="71" t="str">
        <f t="shared" si="278"/>
        <v>Q3 2025</v>
      </c>
      <c r="Y1954" s="21">
        <f t="shared" si="279"/>
        <v>3840</v>
      </c>
      <c r="Z1954" s="21">
        <f t="shared" si="280"/>
        <v>2160</v>
      </c>
      <c r="AA1954" s="57">
        <f t="shared" si="281"/>
        <v>273540.18231454003</v>
      </c>
      <c r="AB1954" s="59">
        <f t="shared" si="282"/>
        <v>1.7777777777777777</v>
      </c>
      <c r="AC1954" s="61">
        <f t="shared" si="283"/>
        <v>800.09999999999991</v>
      </c>
    </row>
    <row r="1955" spans="4:29">
      <c r="D1955" s="12">
        <v>1949</v>
      </c>
      <c r="E1955" s="36" t="s">
        <v>68</v>
      </c>
      <c r="F1955" s="16" t="s">
        <v>12</v>
      </c>
      <c r="G1955" s="14" t="s">
        <v>40</v>
      </c>
      <c r="H1955" s="13" t="s">
        <v>5</v>
      </c>
      <c r="I1955" s="13" t="s">
        <v>76</v>
      </c>
      <c r="J1955" s="13"/>
      <c r="K1955" s="13"/>
      <c r="L1955" s="14">
        <v>49</v>
      </c>
      <c r="M1955" s="14" t="s">
        <v>99</v>
      </c>
      <c r="N1955" s="31">
        <v>1000000</v>
      </c>
      <c r="O1955" s="14" t="s">
        <v>1</v>
      </c>
      <c r="P1955" s="14" t="s">
        <v>35</v>
      </c>
      <c r="Q1955" s="31">
        <v>5000</v>
      </c>
      <c r="R1955" s="31">
        <v>1152</v>
      </c>
      <c r="S1955" s="30">
        <v>0.16483816200000001</v>
      </c>
      <c r="T1955" s="66">
        <f t="shared" si="275"/>
        <v>8.0770699380000011</v>
      </c>
      <c r="U1955" s="66">
        <f t="shared" si="276"/>
        <v>6.6549924389335297E-2</v>
      </c>
      <c r="V1955" s="38">
        <f t="shared" si="277"/>
        <v>0.38609167064943456</v>
      </c>
      <c r="W1955" s="54">
        <v>2.3422468799999998</v>
      </c>
      <c r="X1955" s="71" t="str">
        <f t="shared" si="278"/>
        <v>Q3 2025</v>
      </c>
      <c r="Y1955" s="21">
        <f t="shared" si="279"/>
        <v>5120</v>
      </c>
      <c r="Z1955" s="21">
        <f t="shared" si="280"/>
        <v>1440</v>
      </c>
      <c r="AA1955" s="57">
        <f t="shared" si="281"/>
        <v>403728.86704072385</v>
      </c>
      <c r="AB1955" s="59">
        <f t="shared" si="282"/>
        <v>3.5555555555555554</v>
      </c>
      <c r="AC1955" s="61">
        <f t="shared" si="283"/>
        <v>1244.5999999999999</v>
      </c>
    </row>
    <row r="1956" spans="4:29">
      <c r="D1956" s="12">
        <v>1950</v>
      </c>
      <c r="E1956" s="36" t="s">
        <v>68</v>
      </c>
      <c r="F1956" s="16" t="s">
        <v>12</v>
      </c>
      <c r="G1956" s="14" t="s">
        <v>40</v>
      </c>
      <c r="H1956" s="13" t="s">
        <v>6</v>
      </c>
      <c r="I1956" s="13" t="s">
        <v>76</v>
      </c>
      <c r="J1956" s="13"/>
      <c r="K1956" s="13" t="s">
        <v>123</v>
      </c>
      <c r="L1956" s="14">
        <v>43</v>
      </c>
      <c r="M1956" s="14" t="s">
        <v>15</v>
      </c>
      <c r="N1956" s="31">
        <v>1000000</v>
      </c>
      <c r="O1956" s="14" t="s">
        <v>1</v>
      </c>
      <c r="P1956" s="14" t="s">
        <v>35</v>
      </c>
      <c r="Q1956" s="31">
        <v>4000</v>
      </c>
      <c r="R1956" s="31">
        <v>500</v>
      </c>
      <c r="S1956" s="30">
        <v>0.20021623699999999</v>
      </c>
      <c r="T1956" s="66">
        <f t="shared" si="275"/>
        <v>8.6092981909999988</v>
      </c>
      <c r="U1956" s="66">
        <f t="shared" si="276"/>
        <v>0.10205545664999179</v>
      </c>
      <c r="V1956" s="38">
        <f t="shared" si="277"/>
        <v>0.4689558564385905</v>
      </c>
      <c r="W1956" s="54">
        <v>2.3422468799999998</v>
      </c>
      <c r="X1956" s="71" t="str">
        <f t="shared" si="278"/>
        <v>Q3 2025</v>
      </c>
      <c r="Y1956" s="21">
        <f t="shared" si="279"/>
        <v>3840</v>
      </c>
      <c r="Z1956" s="21">
        <f t="shared" si="280"/>
        <v>2160</v>
      </c>
      <c r="AA1956" s="57">
        <f t="shared" si="281"/>
        <v>509726.1749554897</v>
      </c>
      <c r="AB1956" s="59">
        <f t="shared" si="282"/>
        <v>1.7777777777777777</v>
      </c>
      <c r="AC1956" s="61">
        <f t="shared" si="283"/>
        <v>1092.2</v>
      </c>
    </row>
    <row r="1957" spans="4:29">
      <c r="D1957" s="12">
        <v>1951</v>
      </c>
      <c r="E1957" s="36" t="s">
        <v>68</v>
      </c>
      <c r="F1957" s="16" t="s">
        <v>12</v>
      </c>
      <c r="G1957" s="14" t="s">
        <v>40</v>
      </c>
      <c r="H1957" s="13" t="s">
        <v>6</v>
      </c>
      <c r="I1957" s="13" t="s">
        <v>76</v>
      </c>
      <c r="J1957" s="13"/>
      <c r="K1957" s="13" t="s">
        <v>123</v>
      </c>
      <c r="L1957" s="14">
        <v>50</v>
      </c>
      <c r="M1957" s="14" t="s">
        <v>15</v>
      </c>
      <c r="N1957" s="31">
        <v>1000000</v>
      </c>
      <c r="O1957" s="14" t="s">
        <v>1</v>
      </c>
      <c r="P1957" s="14" t="s">
        <v>35</v>
      </c>
      <c r="Q1957" s="31">
        <v>5929.950586864823</v>
      </c>
      <c r="R1957" s="31">
        <v>494.16254890540188</v>
      </c>
      <c r="S1957" s="30">
        <v>0.46705087899999997</v>
      </c>
      <c r="T1957" s="66">
        <f t="shared" si="275"/>
        <v>23.352543949999998</v>
      </c>
      <c r="U1957" s="66">
        <f t="shared" si="276"/>
        <v>0.32188758526537209</v>
      </c>
      <c r="V1957" s="38">
        <f t="shared" si="277"/>
        <v>1.0939484641390074</v>
      </c>
      <c r="W1957" s="54">
        <v>2.3422468799999998</v>
      </c>
      <c r="X1957" s="71" t="str">
        <f t="shared" si="278"/>
        <v>Q3 2025</v>
      </c>
      <c r="Y1957" s="21">
        <f t="shared" si="279"/>
        <v>3840</v>
      </c>
      <c r="Z1957" s="21">
        <f t="shared" si="280"/>
        <v>2160</v>
      </c>
      <c r="AA1957" s="57">
        <f t="shared" si="281"/>
        <v>689191.69139465876</v>
      </c>
      <c r="AB1957" s="59">
        <f t="shared" si="282"/>
        <v>1.7777777777777777</v>
      </c>
      <c r="AC1957" s="61">
        <f t="shared" si="283"/>
        <v>1270</v>
      </c>
    </row>
    <row r="1958" spans="4:29">
      <c r="D1958" s="12">
        <v>1952</v>
      </c>
      <c r="E1958" s="36" t="s">
        <v>68</v>
      </c>
      <c r="F1958" s="16" t="s">
        <v>12</v>
      </c>
      <c r="G1958" s="14" t="s">
        <v>40</v>
      </c>
      <c r="H1958" s="13" t="s">
        <v>6</v>
      </c>
      <c r="I1958" s="13" t="s">
        <v>76</v>
      </c>
      <c r="J1958" s="13"/>
      <c r="K1958" s="13" t="s">
        <v>123</v>
      </c>
      <c r="L1958" s="14">
        <v>55</v>
      </c>
      <c r="M1958" s="14" t="s">
        <v>15</v>
      </c>
      <c r="N1958" s="31">
        <v>1000000</v>
      </c>
      <c r="O1958" s="14" t="s">
        <v>1</v>
      </c>
      <c r="P1958" s="14" t="s">
        <v>35</v>
      </c>
      <c r="Q1958" s="31">
        <v>6804.6390532544374</v>
      </c>
      <c r="R1958" s="31">
        <v>567.05325443786978</v>
      </c>
      <c r="S1958" s="30">
        <v>4.5919445090000002</v>
      </c>
      <c r="T1958" s="66">
        <f t="shared" si="275"/>
        <v>252.556947995</v>
      </c>
      <c r="U1958" s="66">
        <f t="shared" si="276"/>
        <v>3.8293233035672323</v>
      </c>
      <c r="V1958" s="38">
        <f t="shared" si="277"/>
        <v>10.755467699338382</v>
      </c>
      <c r="W1958" s="54">
        <v>2.3422468799999998</v>
      </c>
      <c r="X1958" s="71" t="str">
        <f t="shared" si="278"/>
        <v>Q3 2025</v>
      </c>
      <c r="Y1958" s="21">
        <f t="shared" si="279"/>
        <v>3840</v>
      </c>
      <c r="Z1958" s="21">
        <f t="shared" si="280"/>
        <v>2160</v>
      </c>
      <c r="AA1958" s="57">
        <f t="shared" si="281"/>
        <v>833921.94658753707</v>
      </c>
      <c r="AB1958" s="59">
        <f t="shared" si="282"/>
        <v>1.7777777777777777</v>
      </c>
      <c r="AC1958" s="61">
        <f t="shared" si="283"/>
        <v>1397</v>
      </c>
    </row>
    <row r="1959" spans="4:29">
      <c r="D1959" s="12">
        <v>1953</v>
      </c>
      <c r="E1959" s="36" t="s">
        <v>68</v>
      </c>
      <c r="F1959" s="16" t="s">
        <v>12</v>
      </c>
      <c r="G1959" s="14" t="s">
        <v>40</v>
      </c>
      <c r="H1959" s="13" t="s">
        <v>6</v>
      </c>
      <c r="I1959" s="13" t="s">
        <v>76</v>
      </c>
      <c r="J1959" s="13"/>
      <c r="K1959" s="13" t="s">
        <v>123</v>
      </c>
      <c r="L1959" s="14">
        <v>65</v>
      </c>
      <c r="M1959" s="14" t="s">
        <v>15</v>
      </c>
      <c r="N1959" s="31">
        <v>1000000</v>
      </c>
      <c r="O1959" s="14" t="s">
        <v>1</v>
      </c>
      <c r="P1959" s="14" t="s">
        <v>35</v>
      </c>
      <c r="Q1959" s="31">
        <v>9504</v>
      </c>
      <c r="R1959" s="31">
        <v>792</v>
      </c>
      <c r="S1959" s="30">
        <v>8.6587677700000008</v>
      </c>
      <c r="T1959" s="66">
        <f t="shared" si="275"/>
        <v>562.8199050500001</v>
      </c>
      <c r="U1959" s="66">
        <f t="shared" si="276"/>
        <v>10.08516086011176</v>
      </c>
      <c r="V1959" s="38">
        <f t="shared" si="277"/>
        <v>20.280971793927058</v>
      </c>
      <c r="W1959" s="54">
        <v>2.3422468799999998</v>
      </c>
      <c r="X1959" s="71" t="str">
        <f t="shared" si="278"/>
        <v>Q3 2025</v>
      </c>
      <c r="Y1959" s="21">
        <f t="shared" si="279"/>
        <v>3840</v>
      </c>
      <c r="Z1959" s="21">
        <f t="shared" si="280"/>
        <v>2160</v>
      </c>
      <c r="AA1959" s="57">
        <f t="shared" si="281"/>
        <v>1164733.9584569733</v>
      </c>
      <c r="AB1959" s="59">
        <f t="shared" si="282"/>
        <v>1.7777777777777777</v>
      </c>
      <c r="AC1959" s="61">
        <f t="shared" si="283"/>
        <v>1651</v>
      </c>
    </row>
    <row r="1960" spans="4:29">
      <c r="D1960" s="12">
        <v>1954</v>
      </c>
      <c r="E1960" s="36" t="s">
        <v>68</v>
      </c>
      <c r="F1960" s="16" t="s">
        <v>12</v>
      </c>
      <c r="G1960" s="14" t="s">
        <v>40</v>
      </c>
      <c r="H1960" s="13" t="s">
        <v>6</v>
      </c>
      <c r="I1960" s="13" t="s">
        <v>76</v>
      </c>
      <c r="J1960" s="13"/>
      <c r="K1960" s="13" t="s">
        <v>123</v>
      </c>
      <c r="L1960" s="14">
        <v>75</v>
      </c>
      <c r="M1960" s="14" t="s">
        <v>15</v>
      </c>
      <c r="N1960" s="31">
        <v>1000000</v>
      </c>
      <c r="O1960" s="14" t="s">
        <v>2</v>
      </c>
      <c r="P1960" s="14" t="s">
        <v>35</v>
      </c>
      <c r="Q1960" s="31">
        <v>13685.759999999997</v>
      </c>
      <c r="R1960" s="31">
        <v>1140.4799999999998</v>
      </c>
      <c r="S1960" s="30">
        <v>11.820173638</v>
      </c>
      <c r="T1960" s="66">
        <f t="shared" si="275"/>
        <v>886.51302284999997</v>
      </c>
      <c r="U1960" s="66">
        <f t="shared" si="276"/>
        <v>18.3293222898415</v>
      </c>
      <c r="V1960" s="38">
        <f t="shared" si="277"/>
        <v>27.685764824663746</v>
      </c>
      <c r="W1960" s="54">
        <v>2.3422468799999998</v>
      </c>
      <c r="X1960" s="71" t="str">
        <f t="shared" si="278"/>
        <v>Q3 2025</v>
      </c>
      <c r="Y1960" s="21">
        <f t="shared" si="279"/>
        <v>3840</v>
      </c>
      <c r="Z1960" s="21">
        <f t="shared" si="280"/>
        <v>2160</v>
      </c>
      <c r="AA1960" s="57">
        <f t="shared" si="281"/>
        <v>1550681.3056379822</v>
      </c>
      <c r="AB1960" s="59">
        <f t="shared" si="282"/>
        <v>1.7777777777777777</v>
      </c>
      <c r="AC1960" s="61">
        <f t="shared" si="283"/>
        <v>1905</v>
      </c>
    </row>
    <row r="1961" spans="4:29">
      <c r="D1961" s="12">
        <v>1955</v>
      </c>
      <c r="E1961" s="36" t="s">
        <v>68</v>
      </c>
      <c r="F1961" s="16" t="s">
        <v>12</v>
      </c>
      <c r="G1961" s="14" t="s">
        <v>40</v>
      </c>
      <c r="H1961" s="13" t="s">
        <v>6</v>
      </c>
      <c r="I1961" s="13" t="s">
        <v>76</v>
      </c>
      <c r="J1961" s="13"/>
      <c r="K1961" s="13" t="s">
        <v>123</v>
      </c>
      <c r="L1961" s="14">
        <v>85</v>
      </c>
      <c r="M1961" s="14" t="s">
        <v>15</v>
      </c>
      <c r="N1961" s="31">
        <v>1000000</v>
      </c>
      <c r="O1961" s="14" t="s">
        <v>2</v>
      </c>
      <c r="P1961" s="14" t="s">
        <v>35</v>
      </c>
      <c r="Q1961" s="31">
        <v>17578.598399999999</v>
      </c>
      <c r="R1961" s="31">
        <v>1464.8832</v>
      </c>
      <c r="S1961" s="30">
        <v>11.806094064</v>
      </c>
      <c r="T1961" s="66">
        <f t="shared" si="275"/>
        <v>1003.5179954399999</v>
      </c>
      <c r="U1961" s="66">
        <f t="shared" si="276"/>
        <v>23.514952997157213</v>
      </c>
      <c r="V1961" s="38">
        <f t="shared" si="277"/>
        <v>27.652786986390517</v>
      </c>
      <c r="W1961" s="54">
        <v>2.3422468799999998</v>
      </c>
      <c r="X1961" s="71" t="str">
        <f t="shared" si="278"/>
        <v>Q3 2025</v>
      </c>
      <c r="Y1961" s="21">
        <f t="shared" si="279"/>
        <v>3840</v>
      </c>
      <c r="Z1961" s="21">
        <f t="shared" si="280"/>
        <v>2160</v>
      </c>
      <c r="AA1961" s="57">
        <f t="shared" si="281"/>
        <v>1991763.9881305636</v>
      </c>
      <c r="AB1961" s="59">
        <f t="shared" si="282"/>
        <v>1.7777777777777777</v>
      </c>
      <c r="AC1961" s="61">
        <f t="shared" si="283"/>
        <v>2159</v>
      </c>
    </row>
    <row r="1962" spans="4:29">
      <c r="D1962" s="12">
        <v>1956</v>
      </c>
      <c r="E1962" s="36" t="s">
        <v>68</v>
      </c>
      <c r="F1962" s="16" t="s">
        <v>12</v>
      </c>
      <c r="G1962" s="14" t="s">
        <v>40</v>
      </c>
      <c r="H1962" s="13" t="s">
        <v>6</v>
      </c>
      <c r="I1962" s="13" t="s">
        <v>76</v>
      </c>
      <c r="J1962" s="13"/>
      <c r="K1962" s="13" t="s">
        <v>123</v>
      </c>
      <c r="L1962" s="14">
        <v>98</v>
      </c>
      <c r="M1962" s="14" t="s">
        <v>15</v>
      </c>
      <c r="N1962" s="31">
        <v>1000000</v>
      </c>
      <c r="O1962" s="14" t="s">
        <v>2</v>
      </c>
      <c r="P1962" s="14" t="s">
        <v>35</v>
      </c>
      <c r="Q1962" s="31">
        <v>20000</v>
      </c>
      <c r="R1962" s="31">
        <v>2000</v>
      </c>
      <c r="S1962" s="30">
        <v>1.5566251</v>
      </c>
      <c r="T1962" s="66">
        <f t="shared" si="275"/>
        <v>152.54925979999999</v>
      </c>
      <c r="U1962" s="66">
        <f t="shared" si="276"/>
        <v>4.121318749396556</v>
      </c>
      <c r="V1962" s="38">
        <f t="shared" si="277"/>
        <v>3.6460002838046877</v>
      </c>
      <c r="W1962" s="54">
        <v>2.3422468799999998</v>
      </c>
      <c r="X1962" s="71" t="str">
        <f t="shared" si="278"/>
        <v>Q3 2025</v>
      </c>
      <c r="Y1962" s="21">
        <f t="shared" si="279"/>
        <v>3840</v>
      </c>
      <c r="Z1962" s="21">
        <f t="shared" si="280"/>
        <v>2160</v>
      </c>
      <c r="AA1962" s="57">
        <f t="shared" si="281"/>
        <v>2647598.8016617205</v>
      </c>
      <c r="AB1962" s="59">
        <f t="shared" si="282"/>
        <v>1.7777777777777777</v>
      </c>
      <c r="AC1962" s="61">
        <f t="shared" si="283"/>
        <v>2489.1999999999998</v>
      </c>
    </row>
    <row r="1963" spans="4:29">
      <c r="D1963" s="12">
        <v>1957</v>
      </c>
      <c r="E1963" s="36" t="s">
        <v>68</v>
      </c>
      <c r="F1963" s="16" t="s">
        <v>12</v>
      </c>
      <c r="G1963" s="14" t="s">
        <v>40</v>
      </c>
      <c r="H1963" s="13" t="s">
        <v>6</v>
      </c>
      <c r="I1963" s="13" t="s">
        <v>76</v>
      </c>
      <c r="J1963" s="13"/>
      <c r="K1963" s="13" t="s">
        <v>123</v>
      </c>
      <c r="L1963" s="14">
        <v>100</v>
      </c>
      <c r="M1963" s="14" t="s">
        <v>15</v>
      </c>
      <c r="N1963" s="31">
        <v>1000000</v>
      </c>
      <c r="O1963" s="14" t="s">
        <v>2</v>
      </c>
      <c r="P1963" s="14" t="s">
        <v>35</v>
      </c>
      <c r="Q1963" s="31">
        <v>20000</v>
      </c>
      <c r="R1963" s="31">
        <v>2000</v>
      </c>
      <c r="S1963" s="30">
        <v>1.891741774</v>
      </c>
      <c r="T1963" s="66">
        <f t="shared" si="275"/>
        <v>189.17417739999999</v>
      </c>
      <c r="U1963" s="66">
        <f t="shared" si="276"/>
        <v>5.2150908516199692</v>
      </c>
      <c r="V1963" s="38">
        <f t="shared" si="277"/>
        <v>4.4309262679171644</v>
      </c>
      <c r="W1963" s="54">
        <v>2.3422468799999998</v>
      </c>
      <c r="X1963" s="71" t="str">
        <f t="shared" si="278"/>
        <v>Q3 2025</v>
      </c>
      <c r="Y1963" s="21">
        <f t="shared" si="279"/>
        <v>3840</v>
      </c>
      <c r="Z1963" s="21">
        <f t="shared" si="280"/>
        <v>2160</v>
      </c>
      <c r="AA1963" s="57">
        <f t="shared" si="281"/>
        <v>2756766.765578635</v>
      </c>
      <c r="AB1963" s="59">
        <f t="shared" si="282"/>
        <v>1.7777777777777777</v>
      </c>
      <c r="AC1963" s="61">
        <f t="shared" si="283"/>
        <v>2540</v>
      </c>
    </row>
    <row r="1964" spans="4:29">
      <c r="D1964" s="12">
        <v>1958</v>
      </c>
      <c r="E1964" s="36" t="s">
        <v>68</v>
      </c>
      <c r="F1964" s="16" t="s">
        <v>12</v>
      </c>
      <c r="G1964" s="14" t="s">
        <v>40</v>
      </c>
      <c r="H1964" s="13" t="s">
        <v>6</v>
      </c>
      <c r="I1964" s="13" t="s">
        <v>76</v>
      </c>
      <c r="J1964" s="13"/>
      <c r="K1964" s="13" t="s">
        <v>123</v>
      </c>
      <c r="L1964" s="14">
        <v>115</v>
      </c>
      <c r="M1964" s="14" t="s">
        <v>15</v>
      </c>
      <c r="N1964" s="31">
        <v>1000000</v>
      </c>
      <c r="O1964" s="14" t="s">
        <v>2</v>
      </c>
      <c r="P1964" s="14" t="s">
        <v>35</v>
      </c>
      <c r="Q1964" s="31">
        <v>32000</v>
      </c>
      <c r="R1964" s="31">
        <v>2000</v>
      </c>
      <c r="S1964" s="30">
        <v>4.4499395999999997E-2</v>
      </c>
      <c r="T1964" s="66">
        <f t="shared" si="275"/>
        <v>5.11743054</v>
      </c>
      <c r="U1964" s="66">
        <f t="shared" si="276"/>
        <v>0.16223696803503496</v>
      </c>
      <c r="V1964" s="38">
        <f t="shared" si="277"/>
        <v>0.10422857144288446</v>
      </c>
      <c r="W1964" s="54">
        <v>2.3422468799999998</v>
      </c>
      <c r="X1964" s="71" t="str">
        <f t="shared" si="278"/>
        <v>Q3 2025</v>
      </c>
      <c r="Y1964" s="21">
        <f t="shared" si="279"/>
        <v>3840</v>
      </c>
      <c r="Z1964" s="21">
        <f t="shared" si="280"/>
        <v>2160</v>
      </c>
      <c r="AA1964" s="57">
        <f t="shared" si="281"/>
        <v>3645824.047477745</v>
      </c>
      <c r="AB1964" s="59">
        <f t="shared" si="282"/>
        <v>1.7777777777777777</v>
      </c>
      <c r="AC1964" s="61">
        <f t="shared" si="283"/>
        <v>2921</v>
      </c>
    </row>
    <row r="1965" spans="4:29">
      <c r="D1965" s="12">
        <v>1959</v>
      </c>
      <c r="E1965" s="36" t="s">
        <v>68</v>
      </c>
      <c r="F1965" s="16" t="s">
        <v>12</v>
      </c>
      <c r="G1965" s="14" t="s">
        <v>40</v>
      </c>
      <c r="H1965" s="13" t="s">
        <v>6</v>
      </c>
      <c r="I1965" s="13" t="s">
        <v>76</v>
      </c>
      <c r="J1965" s="13"/>
      <c r="K1965" s="13" t="s">
        <v>123</v>
      </c>
      <c r="L1965" s="14">
        <v>55</v>
      </c>
      <c r="M1965" s="14" t="s">
        <v>52</v>
      </c>
      <c r="N1965" s="31">
        <v>1000000</v>
      </c>
      <c r="O1965" s="14" t="s">
        <v>2</v>
      </c>
      <c r="P1965" s="14" t="s">
        <v>35</v>
      </c>
      <c r="Q1965" s="31">
        <v>5930</v>
      </c>
      <c r="R1965" s="31">
        <v>494</v>
      </c>
      <c r="S1965" s="30">
        <v>2.9717344E-2</v>
      </c>
      <c r="T1965" s="66">
        <f t="shared" si="275"/>
        <v>1.6344539199999999</v>
      </c>
      <c r="U1965" s="66">
        <f t="shared" si="276"/>
        <v>2.4781945355891465E-2</v>
      </c>
      <c r="V1965" s="38">
        <f t="shared" si="277"/>
        <v>6.9605356265886709E-2</v>
      </c>
      <c r="W1965" s="54">
        <v>2.3422468799999998</v>
      </c>
      <c r="X1965" s="71" t="str">
        <f t="shared" si="278"/>
        <v>Q3 2025</v>
      </c>
      <c r="Y1965" s="21">
        <f t="shared" si="279"/>
        <v>7680</v>
      </c>
      <c r="Z1965" s="21">
        <f t="shared" si="280"/>
        <v>4320</v>
      </c>
      <c r="AA1965" s="57">
        <f t="shared" si="281"/>
        <v>833921.94658753707</v>
      </c>
      <c r="AB1965" s="59">
        <f t="shared" si="282"/>
        <v>1.7777777777777777</v>
      </c>
      <c r="AC1965" s="61">
        <f t="shared" si="283"/>
        <v>1397</v>
      </c>
    </row>
    <row r="1966" spans="4:29">
      <c r="D1966" s="12">
        <v>1960</v>
      </c>
      <c r="E1966" s="36" t="s">
        <v>68</v>
      </c>
      <c r="F1966" s="16" t="s">
        <v>12</v>
      </c>
      <c r="G1966" s="14" t="s">
        <v>40</v>
      </c>
      <c r="H1966" s="13" t="s">
        <v>6</v>
      </c>
      <c r="I1966" s="13" t="s">
        <v>76</v>
      </c>
      <c r="J1966" s="13"/>
      <c r="K1966" s="13" t="s">
        <v>123</v>
      </c>
      <c r="L1966" s="14">
        <v>65</v>
      </c>
      <c r="M1966" s="14" t="s">
        <v>52</v>
      </c>
      <c r="N1966" s="31">
        <v>1000000</v>
      </c>
      <c r="O1966" s="14" t="s">
        <v>2</v>
      </c>
      <c r="P1966" s="14" t="s">
        <v>35</v>
      </c>
      <c r="Q1966" s="31">
        <v>11999.750399999999</v>
      </c>
      <c r="R1966" s="31">
        <v>1333.3333333333337</v>
      </c>
      <c r="S1966" s="30">
        <v>0.20666952499999999</v>
      </c>
      <c r="T1966" s="66">
        <f t="shared" si="275"/>
        <v>13.433519125</v>
      </c>
      <c r="U1966" s="66">
        <f t="shared" si="276"/>
        <v>0.24071501394567241</v>
      </c>
      <c r="V1966" s="38">
        <f t="shared" si="277"/>
        <v>0.48407105012233193</v>
      </c>
      <c r="W1966" s="54">
        <v>2.3422468799999998</v>
      </c>
      <c r="X1966" s="71" t="str">
        <f t="shared" si="278"/>
        <v>Q3 2025</v>
      </c>
      <c r="Y1966" s="21">
        <f t="shared" si="279"/>
        <v>7680</v>
      </c>
      <c r="Z1966" s="21">
        <f t="shared" si="280"/>
        <v>4320</v>
      </c>
      <c r="AA1966" s="57">
        <f t="shared" si="281"/>
        <v>1164733.9584569733</v>
      </c>
      <c r="AB1966" s="59">
        <f t="shared" si="282"/>
        <v>1.7777777777777777</v>
      </c>
      <c r="AC1966" s="61">
        <f t="shared" si="283"/>
        <v>1651</v>
      </c>
    </row>
    <row r="1967" spans="4:29">
      <c r="D1967" s="12">
        <v>1961</v>
      </c>
      <c r="E1967" s="36" t="s">
        <v>68</v>
      </c>
      <c r="F1967" s="16" t="s">
        <v>12</v>
      </c>
      <c r="G1967" s="14" t="s">
        <v>40</v>
      </c>
      <c r="H1967" s="13" t="s">
        <v>6</v>
      </c>
      <c r="I1967" s="13" t="s">
        <v>76</v>
      </c>
      <c r="J1967" s="13"/>
      <c r="K1967" s="13" t="s">
        <v>123</v>
      </c>
      <c r="L1967" s="14">
        <v>75</v>
      </c>
      <c r="M1967" s="14" t="s">
        <v>52</v>
      </c>
      <c r="N1967" s="31">
        <v>1000000</v>
      </c>
      <c r="O1967" s="14" t="s">
        <v>2</v>
      </c>
      <c r="P1967" s="14" t="s">
        <v>35</v>
      </c>
      <c r="Q1967" s="31">
        <v>17279.640575999994</v>
      </c>
      <c r="R1967" s="31">
        <v>1920</v>
      </c>
      <c r="S1967" s="30">
        <v>0.28137604100000002</v>
      </c>
      <c r="T1967" s="66">
        <f t="shared" si="275"/>
        <v>21.103203075000003</v>
      </c>
      <c r="U1967" s="66">
        <f t="shared" si="276"/>
        <v>0.43632456663312646</v>
      </c>
      <c r="V1967" s="38">
        <f t="shared" si="277"/>
        <v>0.65905215413900209</v>
      </c>
      <c r="W1967" s="54">
        <v>2.3422468799999998</v>
      </c>
      <c r="X1967" s="71" t="str">
        <f t="shared" si="278"/>
        <v>Q3 2025</v>
      </c>
      <c r="Y1967" s="21">
        <f t="shared" si="279"/>
        <v>7680</v>
      </c>
      <c r="Z1967" s="21">
        <f t="shared" si="280"/>
        <v>4320</v>
      </c>
      <c r="AA1967" s="57">
        <f t="shared" si="281"/>
        <v>1550681.3056379822</v>
      </c>
      <c r="AB1967" s="59">
        <f t="shared" si="282"/>
        <v>1.7777777777777777</v>
      </c>
      <c r="AC1967" s="61">
        <f t="shared" si="283"/>
        <v>1905</v>
      </c>
    </row>
    <row r="1968" spans="4:29">
      <c r="D1968" s="12">
        <v>1962</v>
      </c>
      <c r="E1968" s="36" t="s">
        <v>68</v>
      </c>
      <c r="F1968" s="16" t="s">
        <v>12</v>
      </c>
      <c r="G1968" s="14" t="s">
        <v>40</v>
      </c>
      <c r="H1968" s="13" t="s">
        <v>6</v>
      </c>
      <c r="I1968" s="13" t="s">
        <v>76</v>
      </c>
      <c r="J1968" s="13"/>
      <c r="K1968" s="13" t="s">
        <v>123</v>
      </c>
      <c r="L1968" s="14">
        <v>85</v>
      </c>
      <c r="M1968" s="14" t="s">
        <v>52</v>
      </c>
      <c r="N1968" s="31">
        <v>1000000</v>
      </c>
      <c r="O1968" s="14" t="s">
        <v>2</v>
      </c>
      <c r="P1968" s="14" t="s">
        <v>35</v>
      </c>
      <c r="Q1968" s="31">
        <v>22194.738339839998</v>
      </c>
      <c r="R1968" s="31">
        <v>2466.1333333333341</v>
      </c>
      <c r="S1968" s="30">
        <v>0.27240832799999998</v>
      </c>
      <c r="T1968" s="66">
        <f t="shared" si="275"/>
        <v>23.154707879999997</v>
      </c>
      <c r="U1968" s="66">
        <f t="shared" si="276"/>
        <v>0.5425730977772586</v>
      </c>
      <c r="V1968" s="38">
        <f t="shared" si="277"/>
        <v>0.63804755634401655</v>
      </c>
      <c r="W1968" s="54">
        <v>2.3422468799999998</v>
      </c>
      <c r="X1968" s="71" t="str">
        <f t="shared" si="278"/>
        <v>Q3 2025</v>
      </c>
      <c r="Y1968" s="21">
        <f t="shared" si="279"/>
        <v>7680</v>
      </c>
      <c r="Z1968" s="21">
        <f t="shared" si="280"/>
        <v>4320</v>
      </c>
      <c r="AA1968" s="57">
        <f t="shared" si="281"/>
        <v>1991763.9881305636</v>
      </c>
      <c r="AB1968" s="59">
        <f t="shared" si="282"/>
        <v>1.7777777777777777</v>
      </c>
      <c r="AC1968" s="61">
        <f t="shared" si="283"/>
        <v>2159</v>
      </c>
    </row>
    <row r="1969" spans="4:29">
      <c r="D1969" s="12">
        <v>1963</v>
      </c>
      <c r="E1969" s="36" t="s">
        <v>68</v>
      </c>
      <c r="F1969" s="16" t="s">
        <v>12</v>
      </c>
      <c r="G1969" s="14" t="s">
        <v>40</v>
      </c>
      <c r="H1969" s="13" t="s">
        <v>6</v>
      </c>
      <c r="I1969" s="13" t="s">
        <v>76</v>
      </c>
      <c r="J1969" s="13"/>
      <c r="K1969" s="13" t="s">
        <v>123</v>
      </c>
      <c r="L1969" s="14">
        <v>98</v>
      </c>
      <c r="M1969" s="14" t="s">
        <v>52</v>
      </c>
      <c r="N1969" s="31">
        <v>1000000</v>
      </c>
      <c r="O1969" s="14" t="s">
        <v>2</v>
      </c>
      <c r="P1969" s="14" t="s">
        <v>35</v>
      </c>
      <c r="Q1969" s="31">
        <v>32000</v>
      </c>
      <c r="R1969" s="31">
        <v>2000</v>
      </c>
      <c r="S1969" s="30">
        <v>9.8105650000000003E-3</v>
      </c>
      <c r="T1969" s="66">
        <f t="shared" si="275"/>
        <v>0.96143537000000001</v>
      </c>
      <c r="U1969" s="66">
        <f t="shared" si="276"/>
        <v>2.5974440137624417E-2</v>
      </c>
      <c r="V1969" s="38">
        <f t="shared" si="277"/>
        <v>2.2978765262287197E-2</v>
      </c>
      <c r="W1969" s="54">
        <v>2.3422468799999998</v>
      </c>
      <c r="X1969" s="71" t="str">
        <f t="shared" si="278"/>
        <v>Q3 2025</v>
      </c>
      <c r="Y1969" s="21">
        <f t="shared" si="279"/>
        <v>7680</v>
      </c>
      <c r="Z1969" s="21">
        <f t="shared" si="280"/>
        <v>4320</v>
      </c>
      <c r="AA1969" s="57">
        <f t="shared" si="281"/>
        <v>2647598.8016617205</v>
      </c>
      <c r="AB1969" s="59">
        <f t="shared" si="282"/>
        <v>1.7777777777777777</v>
      </c>
      <c r="AC1969" s="61">
        <f t="shared" si="283"/>
        <v>2489.1999999999998</v>
      </c>
    </row>
    <row r="1970" spans="4:29">
      <c r="D1970" s="12">
        <v>1964</v>
      </c>
      <c r="E1970" s="36" t="s">
        <v>68</v>
      </c>
      <c r="F1970" s="16" t="s">
        <v>12</v>
      </c>
      <c r="G1970" s="14" t="s">
        <v>51</v>
      </c>
      <c r="H1970" s="13" t="s">
        <v>90</v>
      </c>
      <c r="I1970" s="13" t="s">
        <v>45</v>
      </c>
      <c r="J1970" s="13" t="s">
        <v>101</v>
      </c>
      <c r="K1970" s="13" t="s">
        <v>43</v>
      </c>
      <c r="L1970" s="14">
        <v>16</v>
      </c>
      <c r="M1970" s="14" t="s">
        <v>66</v>
      </c>
      <c r="N1970" s="31">
        <v>1000000</v>
      </c>
      <c r="O1970" s="14" t="s">
        <v>2</v>
      </c>
      <c r="P1970" s="14" t="s">
        <v>47</v>
      </c>
      <c r="Q1970" s="31">
        <v>4000</v>
      </c>
      <c r="R1970" s="31">
        <v>1152</v>
      </c>
      <c r="S1970" s="30">
        <v>0.23736695299999999</v>
      </c>
      <c r="T1970" s="66">
        <f t="shared" si="275"/>
        <v>3.7978712479999999</v>
      </c>
      <c r="U1970" s="66">
        <f t="shared" si="276"/>
        <v>1.7619664642586463E-2</v>
      </c>
      <c r="V1970" s="38">
        <f t="shared" si="277"/>
        <v>0.55597200507935662</v>
      </c>
      <c r="W1970" s="54">
        <v>2.3422468799999998</v>
      </c>
      <c r="X1970" s="71" t="str">
        <f t="shared" si="278"/>
        <v>Q4 2025</v>
      </c>
      <c r="Y1970" s="21">
        <f t="shared" si="279"/>
        <v>2560</v>
      </c>
      <c r="Z1970" s="21">
        <f t="shared" si="280"/>
        <v>1600</v>
      </c>
      <c r="AA1970" s="57">
        <f t="shared" si="281"/>
        <v>74229.644943820225</v>
      </c>
      <c r="AB1970" s="59">
        <f t="shared" si="282"/>
        <v>1.6</v>
      </c>
      <c r="AC1970" s="61">
        <f t="shared" si="283"/>
        <v>406.4</v>
      </c>
    </row>
    <row r="1971" spans="4:29">
      <c r="D1971" s="12">
        <v>1965</v>
      </c>
      <c r="E1971" s="36" t="s">
        <v>68</v>
      </c>
      <c r="F1971" s="16" t="s">
        <v>12</v>
      </c>
      <c r="G1971" s="14" t="s">
        <v>51</v>
      </c>
      <c r="H1971" s="13" t="s">
        <v>90</v>
      </c>
      <c r="I1971" s="13" t="s">
        <v>45</v>
      </c>
      <c r="J1971" s="13" t="s">
        <v>46</v>
      </c>
      <c r="K1971" s="13" t="s">
        <v>43</v>
      </c>
      <c r="L1971" s="14">
        <v>17.3</v>
      </c>
      <c r="M1971" s="14" t="s">
        <v>15</v>
      </c>
      <c r="N1971" s="31">
        <v>1000000</v>
      </c>
      <c r="O1971" s="14" t="s">
        <v>2</v>
      </c>
      <c r="P1971" s="14" t="s">
        <v>47</v>
      </c>
      <c r="Q1971" s="31">
        <v>10000</v>
      </c>
      <c r="R1971" s="31">
        <v>240</v>
      </c>
      <c r="S1971" s="30">
        <v>0.13187053000000001</v>
      </c>
      <c r="T1971" s="66">
        <f t="shared" si="275"/>
        <v>2.2813601690000005</v>
      </c>
      <c r="U1971" s="66">
        <f t="shared" si="276"/>
        <v>1.0880277756990322E-2</v>
      </c>
      <c r="V1971" s="38">
        <f t="shared" si="277"/>
        <v>0.30887333745644641</v>
      </c>
      <c r="W1971" s="54">
        <v>2.3422468799999998</v>
      </c>
      <c r="X1971" s="71" t="str">
        <f t="shared" si="278"/>
        <v>Q4 2025</v>
      </c>
      <c r="Y1971" s="21">
        <f t="shared" si="279"/>
        <v>3840</v>
      </c>
      <c r="Z1971" s="21">
        <f t="shared" si="280"/>
        <v>2160</v>
      </c>
      <c r="AA1971" s="57">
        <f t="shared" si="281"/>
        <v>82507.272527002962</v>
      </c>
      <c r="AB1971" s="59">
        <f t="shared" si="282"/>
        <v>1.7777777777777777</v>
      </c>
      <c r="AC1971" s="61">
        <f t="shared" si="283"/>
        <v>439.42</v>
      </c>
    </row>
    <row r="1972" spans="4:29">
      <c r="D1972" s="12">
        <v>1966</v>
      </c>
      <c r="E1972" s="36" t="s">
        <v>68</v>
      </c>
      <c r="F1972" s="16" t="s">
        <v>12</v>
      </c>
      <c r="G1972" s="14" t="s">
        <v>51</v>
      </c>
      <c r="H1972" s="13" t="s">
        <v>90</v>
      </c>
      <c r="I1972" s="13" t="s">
        <v>45</v>
      </c>
      <c r="J1972" s="13" t="s">
        <v>168</v>
      </c>
      <c r="K1972" s="13" t="s">
        <v>43</v>
      </c>
      <c r="L1972" s="14">
        <v>17.3</v>
      </c>
      <c r="M1972" s="14" t="s">
        <v>15</v>
      </c>
      <c r="N1972" s="31">
        <v>1000000</v>
      </c>
      <c r="O1972" s="14" t="s">
        <v>2</v>
      </c>
      <c r="P1972" s="14" t="s">
        <v>47</v>
      </c>
      <c r="Q1972" s="31">
        <v>4032</v>
      </c>
      <c r="R1972" s="31">
        <v>1008</v>
      </c>
      <c r="S1972" s="30">
        <v>7.9755296000000003E-2</v>
      </c>
      <c r="T1972" s="66">
        <f t="shared" si="275"/>
        <v>1.3797666208000001</v>
      </c>
      <c r="U1972" s="66">
        <f t="shared" si="276"/>
        <v>6.5803919425437901E-3</v>
      </c>
      <c r="V1972" s="38">
        <f t="shared" si="277"/>
        <v>0.18680659321947649</v>
      </c>
      <c r="W1972" s="54">
        <v>2.3422468799999998</v>
      </c>
      <c r="X1972" s="71" t="str">
        <f t="shared" si="278"/>
        <v>Q4 2025</v>
      </c>
      <c r="Y1972" s="21">
        <f t="shared" si="279"/>
        <v>3840</v>
      </c>
      <c r="Z1972" s="21">
        <f t="shared" si="280"/>
        <v>2160</v>
      </c>
      <c r="AA1972" s="57">
        <f t="shared" si="281"/>
        <v>82507.272527002962</v>
      </c>
      <c r="AB1972" s="59">
        <f t="shared" si="282"/>
        <v>1.7777777777777777</v>
      </c>
      <c r="AC1972" s="61">
        <f t="shared" si="283"/>
        <v>439.42</v>
      </c>
    </row>
    <row r="1973" spans="4:29">
      <c r="D1973" s="12">
        <v>1967</v>
      </c>
      <c r="E1973" s="36" t="s">
        <v>68</v>
      </c>
      <c r="F1973" s="16" t="s">
        <v>12</v>
      </c>
      <c r="G1973" s="14" t="s">
        <v>51</v>
      </c>
      <c r="H1973" s="13" t="s">
        <v>90</v>
      </c>
      <c r="I1973" s="13" t="s">
        <v>45</v>
      </c>
      <c r="J1973" s="13" t="s">
        <v>206</v>
      </c>
      <c r="K1973" s="13"/>
      <c r="L1973" s="14">
        <v>18</v>
      </c>
      <c r="M1973" s="14" t="s">
        <v>186</v>
      </c>
      <c r="N1973" s="31">
        <v>1000000</v>
      </c>
      <c r="O1973" s="14" t="s">
        <v>2</v>
      </c>
      <c r="P1973" s="14" t="s">
        <v>47</v>
      </c>
      <c r="Q1973" s="31">
        <v>4000</v>
      </c>
      <c r="R1973" s="31">
        <v>1000</v>
      </c>
      <c r="S1973" s="30">
        <v>0.23736695299999999</v>
      </c>
      <c r="T1973" s="66">
        <f t="shared" si="275"/>
        <v>4.2726051539999998</v>
      </c>
      <c r="U1973" s="66">
        <f t="shared" si="276"/>
        <v>2.2299888063273491E-2</v>
      </c>
      <c r="V1973" s="38">
        <f t="shared" si="277"/>
        <v>0.55597200507935662</v>
      </c>
      <c r="W1973" s="54">
        <v>2.3422468799999998</v>
      </c>
      <c r="X1973" s="71" t="str">
        <f t="shared" si="278"/>
        <v>Q4 2025</v>
      </c>
      <c r="Y1973" s="21">
        <f t="shared" si="279"/>
        <v>3840</v>
      </c>
      <c r="Z1973" s="21">
        <f t="shared" si="280"/>
        <v>2400</v>
      </c>
      <c r="AA1973" s="57">
        <f t="shared" si="281"/>
        <v>93946.894382022467</v>
      </c>
      <c r="AB1973" s="59">
        <f t="shared" si="282"/>
        <v>1.6</v>
      </c>
      <c r="AC1973" s="61">
        <f t="shared" si="283"/>
        <v>457.2</v>
      </c>
    </row>
    <row r="1974" spans="4:29">
      <c r="D1974" s="12">
        <v>1968</v>
      </c>
      <c r="E1974" s="36" t="s">
        <v>68</v>
      </c>
      <c r="F1974" s="16" t="s">
        <v>12</v>
      </c>
      <c r="G1974" s="14" t="s">
        <v>51</v>
      </c>
      <c r="H1974" s="13" t="s">
        <v>90</v>
      </c>
      <c r="I1974" s="13" t="s">
        <v>45</v>
      </c>
      <c r="J1974" s="13" t="s">
        <v>227</v>
      </c>
      <c r="K1974" s="13" t="s">
        <v>43</v>
      </c>
      <c r="L1974" s="14">
        <v>16</v>
      </c>
      <c r="M1974" s="14" t="s">
        <v>186</v>
      </c>
      <c r="N1974" s="31"/>
      <c r="O1974" s="14" t="s">
        <v>2</v>
      </c>
      <c r="P1974" s="14" t="s">
        <v>47</v>
      </c>
      <c r="Q1974" s="31">
        <v>4000</v>
      </c>
      <c r="R1974" s="31">
        <v>1000</v>
      </c>
      <c r="S1974" s="30">
        <v>0.13187053000000001</v>
      </c>
      <c r="T1974" s="66">
        <f t="shared" si="275"/>
        <v>2.1099284800000002</v>
      </c>
      <c r="U1974" s="66">
        <f t="shared" si="276"/>
        <v>9.7887026204533933E-3</v>
      </c>
      <c r="V1974" s="38">
        <f t="shared" si="277"/>
        <v>0.30887333745644641</v>
      </c>
      <c r="W1974" s="54">
        <v>2.3422468799999998</v>
      </c>
      <c r="X1974" s="71" t="str">
        <f t="shared" si="278"/>
        <v>Q4 2025</v>
      </c>
      <c r="Y1974" s="21">
        <f t="shared" si="279"/>
        <v>3840</v>
      </c>
      <c r="Z1974" s="21">
        <f t="shared" si="280"/>
        <v>2400</v>
      </c>
      <c r="AA1974" s="57">
        <f t="shared" si="281"/>
        <v>74229.644943820225</v>
      </c>
      <c r="AB1974" s="59">
        <f t="shared" si="282"/>
        <v>1.6</v>
      </c>
      <c r="AC1974" s="61">
        <f t="shared" si="283"/>
        <v>406.4</v>
      </c>
    </row>
    <row r="1975" spans="4:29">
      <c r="D1975" s="12">
        <v>1969</v>
      </c>
      <c r="E1975" s="36" t="s">
        <v>68</v>
      </c>
      <c r="F1975" s="16" t="s">
        <v>12</v>
      </c>
      <c r="G1975" s="14" t="s">
        <v>51</v>
      </c>
      <c r="H1975" s="13" t="s">
        <v>90</v>
      </c>
      <c r="I1975" s="13" t="s">
        <v>31</v>
      </c>
      <c r="J1975" s="13" t="s">
        <v>216</v>
      </c>
      <c r="K1975" s="13" t="s">
        <v>57</v>
      </c>
      <c r="L1975" s="14">
        <v>14.2</v>
      </c>
      <c r="M1975" s="14" t="s">
        <v>63</v>
      </c>
      <c r="N1975" s="31">
        <v>1000000</v>
      </c>
      <c r="O1975" s="14" t="s">
        <v>2</v>
      </c>
      <c r="P1975" s="14" t="s">
        <v>47</v>
      </c>
      <c r="Q1975" s="31">
        <v>10384</v>
      </c>
      <c r="R1975" s="31">
        <v>2596</v>
      </c>
      <c r="S1975" s="30">
        <v>13.008763996000001</v>
      </c>
      <c r="T1975" s="66">
        <f t="shared" si="275"/>
        <v>184.72444874320001</v>
      </c>
      <c r="U1975" s="66">
        <f t="shared" si="276"/>
        <v>0.77303212245782904</v>
      </c>
      <c r="V1975" s="38">
        <f t="shared" si="277"/>
        <v>30.469736882287332</v>
      </c>
      <c r="W1975" s="54">
        <v>2.3422468799999998</v>
      </c>
      <c r="X1975" s="71" t="str">
        <f t="shared" si="278"/>
        <v>Q4 2025</v>
      </c>
      <c r="Y1975" s="21">
        <f t="shared" si="279"/>
        <v>3024</v>
      </c>
      <c r="Z1975" s="21">
        <f t="shared" si="280"/>
        <v>1964</v>
      </c>
      <c r="AA1975" s="57">
        <f t="shared" si="281"/>
        <v>59423.948554645533</v>
      </c>
      <c r="AB1975" s="59">
        <f t="shared" si="282"/>
        <v>1.539714867617108</v>
      </c>
      <c r="AC1975" s="61">
        <f t="shared" si="283"/>
        <v>360.67999999999995</v>
      </c>
    </row>
    <row r="1976" spans="4:29">
      <c r="D1976" s="12">
        <v>1970</v>
      </c>
      <c r="E1976" s="36" t="s">
        <v>68</v>
      </c>
      <c r="F1976" s="16" t="s">
        <v>12</v>
      </c>
      <c r="G1976" s="14" t="s">
        <v>51</v>
      </c>
      <c r="H1976" s="13" t="s">
        <v>90</v>
      </c>
      <c r="I1976" s="13" t="s">
        <v>31</v>
      </c>
      <c r="J1976" s="13" t="s">
        <v>62</v>
      </c>
      <c r="K1976" s="13" t="s">
        <v>57</v>
      </c>
      <c r="L1976" s="14">
        <v>16.2</v>
      </c>
      <c r="M1976" s="14" t="s">
        <v>64</v>
      </c>
      <c r="N1976" s="31">
        <v>1000000</v>
      </c>
      <c r="O1976" s="14" t="s">
        <v>2</v>
      </c>
      <c r="P1976" s="14" t="s">
        <v>47</v>
      </c>
      <c r="Q1976" s="31">
        <v>10384</v>
      </c>
      <c r="R1976" s="31">
        <v>2596</v>
      </c>
      <c r="S1976" s="30">
        <v>8.2160614709999997</v>
      </c>
      <c r="T1976" s="66">
        <f t="shared" si="275"/>
        <v>133.10019583019999</v>
      </c>
      <c r="U1976" s="66">
        <f t="shared" si="276"/>
        <v>0.63422118172869502</v>
      </c>
      <c r="V1976" s="38">
        <f t="shared" si="277"/>
        <v>19.244044346337958</v>
      </c>
      <c r="W1976" s="54">
        <v>2.3422468799999998</v>
      </c>
      <c r="X1976" s="71" t="str">
        <f t="shared" si="278"/>
        <v>Q4 2025</v>
      </c>
      <c r="Y1976" s="21">
        <f t="shared" si="279"/>
        <v>3456</v>
      </c>
      <c r="Z1976" s="21">
        <f t="shared" si="280"/>
        <v>2234</v>
      </c>
      <c r="AA1976" s="57">
        <f t="shared" si="281"/>
        <v>77192.847688309979</v>
      </c>
      <c r="AB1976" s="59">
        <f t="shared" si="282"/>
        <v>1.5470008952551477</v>
      </c>
      <c r="AC1976" s="61">
        <f t="shared" si="283"/>
        <v>411.47999999999996</v>
      </c>
    </row>
    <row r="1977" spans="4:29">
      <c r="D1977" s="12">
        <v>1971</v>
      </c>
      <c r="E1977" s="36" t="s">
        <v>68</v>
      </c>
      <c r="F1977" s="16" t="s">
        <v>12</v>
      </c>
      <c r="G1977" s="14" t="s">
        <v>51</v>
      </c>
      <c r="H1977" s="13" t="s">
        <v>90</v>
      </c>
      <c r="I1977" s="13" t="s">
        <v>102</v>
      </c>
      <c r="J1977" s="13" t="s">
        <v>103</v>
      </c>
      <c r="K1977" s="13" t="s">
        <v>43</v>
      </c>
      <c r="L1977" s="14">
        <v>16</v>
      </c>
      <c r="M1977" s="14" t="s">
        <v>66</v>
      </c>
      <c r="N1977" s="31">
        <v>1000000</v>
      </c>
      <c r="O1977" s="14" t="s">
        <v>2</v>
      </c>
      <c r="P1977" s="14" t="s">
        <v>47</v>
      </c>
      <c r="Q1977" s="31">
        <v>4000</v>
      </c>
      <c r="R1977" s="31">
        <v>1152</v>
      </c>
      <c r="S1977" s="30">
        <v>0.13187053000000001</v>
      </c>
      <c r="T1977" s="66">
        <f t="shared" si="275"/>
        <v>2.1099284800000002</v>
      </c>
      <c r="U1977" s="66">
        <f t="shared" si="276"/>
        <v>9.7887026204533933E-3</v>
      </c>
      <c r="V1977" s="38">
        <f t="shared" si="277"/>
        <v>0.30887333745644641</v>
      </c>
      <c r="W1977" s="54">
        <v>2.3422468799999998</v>
      </c>
      <c r="X1977" s="71" t="str">
        <f t="shared" si="278"/>
        <v>Q4 2025</v>
      </c>
      <c r="Y1977" s="21">
        <f t="shared" si="279"/>
        <v>2560</v>
      </c>
      <c r="Z1977" s="21">
        <f t="shared" si="280"/>
        <v>1600</v>
      </c>
      <c r="AA1977" s="57">
        <f t="shared" si="281"/>
        <v>74229.644943820225</v>
      </c>
      <c r="AB1977" s="59">
        <f t="shared" si="282"/>
        <v>1.6</v>
      </c>
      <c r="AC1977" s="61">
        <f t="shared" si="283"/>
        <v>406.4</v>
      </c>
    </row>
    <row r="1978" spans="4:29">
      <c r="D1978" s="12">
        <v>1972</v>
      </c>
      <c r="E1978" s="36" t="s">
        <v>68</v>
      </c>
      <c r="F1978" s="16" t="s">
        <v>12</v>
      </c>
      <c r="G1978" s="14" t="s">
        <v>51</v>
      </c>
      <c r="H1978" s="13" t="s">
        <v>90</v>
      </c>
      <c r="I1978" s="13" t="s">
        <v>102</v>
      </c>
      <c r="J1978" s="13" t="s">
        <v>104</v>
      </c>
      <c r="K1978" s="13" t="s">
        <v>43</v>
      </c>
      <c r="L1978" s="14">
        <v>17.3</v>
      </c>
      <c r="M1978" s="14" t="s">
        <v>15</v>
      </c>
      <c r="N1978" s="31">
        <v>1000000</v>
      </c>
      <c r="O1978" s="14" t="s">
        <v>2</v>
      </c>
      <c r="P1978" s="14" t="s">
        <v>47</v>
      </c>
      <c r="Q1978" s="31">
        <v>4000</v>
      </c>
      <c r="R1978" s="31">
        <v>1152</v>
      </c>
      <c r="S1978" s="30">
        <v>0.184618741</v>
      </c>
      <c r="T1978" s="66">
        <f t="shared" si="275"/>
        <v>3.1939042193000002</v>
      </c>
      <c r="U1978" s="66">
        <f t="shared" si="276"/>
        <v>1.5232388777279175E-2</v>
      </c>
      <c r="V1978" s="38">
        <f t="shared" si="277"/>
        <v>0.43242267009677804</v>
      </c>
      <c r="W1978" s="54">
        <v>2.3422468799999998</v>
      </c>
      <c r="X1978" s="71" t="str">
        <f t="shared" si="278"/>
        <v>Q4 2025</v>
      </c>
      <c r="Y1978" s="21">
        <f t="shared" si="279"/>
        <v>3840</v>
      </c>
      <c r="Z1978" s="21">
        <f t="shared" si="280"/>
        <v>2160</v>
      </c>
      <c r="AA1978" s="57">
        <f t="shared" si="281"/>
        <v>82507.272527002962</v>
      </c>
      <c r="AB1978" s="59">
        <f t="shared" si="282"/>
        <v>1.7777777777777777</v>
      </c>
      <c r="AC1978" s="61">
        <f t="shared" si="283"/>
        <v>439.42</v>
      </c>
    </row>
    <row r="1979" spans="4:29">
      <c r="D1979" s="12">
        <v>1973</v>
      </c>
      <c r="E1979" s="36" t="s">
        <v>68</v>
      </c>
      <c r="F1979" s="16" t="s">
        <v>12</v>
      </c>
      <c r="G1979" s="14" t="s">
        <v>51</v>
      </c>
      <c r="H1979" s="13" t="s">
        <v>90</v>
      </c>
      <c r="I1979" s="13" t="s">
        <v>54</v>
      </c>
      <c r="J1979" s="13" t="s">
        <v>92</v>
      </c>
      <c r="K1979" s="13" t="s">
        <v>43</v>
      </c>
      <c r="L1979" s="14">
        <v>17.3</v>
      </c>
      <c r="M1979" s="14" t="s">
        <v>15</v>
      </c>
      <c r="N1979" s="31">
        <v>1000000</v>
      </c>
      <c r="O1979" s="14" t="s">
        <v>2</v>
      </c>
      <c r="P1979" s="14" t="s">
        <v>47</v>
      </c>
      <c r="Q1979" s="31">
        <v>4000</v>
      </c>
      <c r="R1979" s="31">
        <v>1152</v>
      </c>
      <c r="S1979" s="30">
        <v>0.184618741</v>
      </c>
      <c r="T1979" s="66">
        <f t="shared" si="275"/>
        <v>3.1939042193000002</v>
      </c>
      <c r="U1979" s="66">
        <f t="shared" si="276"/>
        <v>1.5232388777279175E-2</v>
      </c>
      <c r="V1979" s="38">
        <f t="shared" si="277"/>
        <v>0.43242267009677804</v>
      </c>
      <c r="W1979" s="54">
        <v>2.3422468799999998</v>
      </c>
      <c r="X1979" s="71" t="str">
        <f t="shared" si="278"/>
        <v>Q4 2025</v>
      </c>
      <c r="Y1979" s="21">
        <f t="shared" si="279"/>
        <v>3840</v>
      </c>
      <c r="Z1979" s="21">
        <f t="shared" si="280"/>
        <v>2160</v>
      </c>
      <c r="AA1979" s="57">
        <f t="shared" si="281"/>
        <v>82507.272527002962</v>
      </c>
      <c r="AB1979" s="59">
        <f t="shared" si="282"/>
        <v>1.7777777777777777</v>
      </c>
      <c r="AC1979" s="61">
        <f t="shared" si="283"/>
        <v>439.42</v>
      </c>
    </row>
    <row r="1980" spans="4:29">
      <c r="D1980" s="12">
        <v>1974</v>
      </c>
      <c r="E1980" s="36" t="s">
        <v>68</v>
      </c>
      <c r="F1980" s="16" t="s">
        <v>12</v>
      </c>
      <c r="G1980" s="14" t="s">
        <v>51</v>
      </c>
      <c r="H1980" s="13" t="s">
        <v>90</v>
      </c>
      <c r="I1980" s="13" t="s">
        <v>54</v>
      </c>
      <c r="J1980" s="13" t="s">
        <v>92</v>
      </c>
      <c r="K1980" s="13" t="s">
        <v>43</v>
      </c>
      <c r="L1980" s="14">
        <v>16</v>
      </c>
      <c r="M1980" s="14" t="s">
        <v>66</v>
      </c>
      <c r="N1980" s="31">
        <v>1000000</v>
      </c>
      <c r="O1980" s="14" t="s">
        <v>2</v>
      </c>
      <c r="P1980" s="14" t="s">
        <v>47</v>
      </c>
      <c r="Q1980" s="31">
        <v>4000</v>
      </c>
      <c r="R1980" s="31">
        <v>1152</v>
      </c>
      <c r="S1980" s="30">
        <v>0.29011516500000001</v>
      </c>
      <c r="T1980" s="66">
        <f t="shared" si="275"/>
        <v>4.6418426400000001</v>
      </c>
      <c r="U1980" s="66">
        <f t="shared" si="276"/>
        <v>2.1535145690767823E-2</v>
      </c>
      <c r="V1980" s="38">
        <f t="shared" si="277"/>
        <v>0.67952134006193521</v>
      </c>
      <c r="W1980" s="54">
        <v>2.3422468799999998</v>
      </c>
      <c r="X1980" s="71" t="str">
        <f t="shared" si="278"/>
        <v>Q4 2025</v>
      </c>
      <c r="Y1980" s="21">
        <f t="shared" si="279"/>
        <v>2560</v>
      </c>
      <c r="Z1980" s="21">
        <f t="shared" si="280"/>
        <v>1600</v>
      </c>
      <c r="AA1980" s="57">
        <f t="shared" si="281"/>
        <v>74229.644943820225</v>
      </c>
      <c r="AB1980" s="59">
        <f t="shared" si="282"/>
        <v>1.6</v>
      </c>
      <c r="AC1980" s="61">
        <f t="shared" si="283"/>
        <v>406.4</v>
      </c>
    </row>
    <row r="1981" spans="4:29">
      <c r="D1981" s="12">
        <v>1975</v>
      </c>
      <c r="E1981" s="36" t="s">
        <v>68</v>
      </c>
      <c r="F1981" s="16" t="s">
        <v>12</v>
      </c>
      <c r="G1981" s="14" t="s">
        <v>51</v>
      </c>
      <c r="H1981" s="13" t="s">
        <v>90</v>
      </c>
      <c r="I1981" s="13" t="s">
        <v>54</v>
      </c>
      <c r="J1981" s="13" t="s">
        <v>92</v>
      </c>
      <c r="K1981" s="13" t="s">
        <v>43</v>
      </c>
      <c r="L1981" s="14">
        <v>18</v>
      </c>
      <c r="M1981" s="14" t="s">
        <v>66</v>
      </c>
      <c r="N1981" s="31">
        <v>1000000</v>
      </c>
      <c r="O1981" s="14" t="s">
        <v>2</v>
      </c>
      <c r="P1981" s="14" t="s">
        <v>47</v>
      </c>
      <c r="Q1981" s="31">
        <v>4000</v>
      </c>
      <c r="R1981" s="31">
        <v>1152</v>
      </c>
      <c r="S1981" s="30">
        <v>0.263741059</v>
      </c>
      <c r="T1981" s="66">
        <f t="shared" si="275"/>
        <v>4.747339062</v>
      </c>
      <c r="U1981" s="66">
        <f t="shared" si="276"/>
        <v>2.4777653414075756E-2</v>
      </c>
      <c r="V1981" s="38">
        <f t="shared" si="277"/>
        <v>0.61774667257064586</v>
      </c>
      <c r="W1981" s="54">
        <v>2.3422468799999998</v>
      </c>
      <c r="X1981" s="71" t="str">
        <f t="shared" si="278"/>
        <v>Q4 2025</v>
      </c>
      <c r="Y1981" s="21">
        <f t="shared" si="279"/>
        <v>2560</v>
      </c>
      <c r="Z1981" s="21">
        <f t="shared" si="280"/>
        <v>1600</v>
      </c>
      <c r="AA1981" s="57">
        <f t="shared" si="281"/>
        <v>93946.894382022467</v>
      </c>
      <c r="AB1981" s="59">
        <f t="shared" si="282"/>
        <v>1.6</v>
      </c>
      <c r="AC1981" s="61">
        <f t="shared" si="283"/>
        <v>457.2</v>
      </c>
    </row>
    <row r="1982" spans="4:29">
      <c r="D1982" s="12">
        <v>1976</v>
      </c>
      <c r="E1982" s="36" t="s">
        <v>68</v>
      </c>
      <c r="F1982" s="16" t="s">
        <v>12</v>
      </c>
      <c r="G1982" s="14" t="s">
        <v>51</v>
      </c>
      <c r="H1982" s="13" t="s">
        <v>90</v>
      </c>
      <c r="I1982" s="13" t="s">
        <v>54</v>
      </c>
      <c r="J1982" s="13" t="s">
        <v>169</v>
      </c>
      <c r="K1982" s="13" t="s">
        <v>43</v>
      </c>
      <c r="L1982" s="14">
        <v>17</v>
      </c>
      <c r="M1982" s="14" t="s">
        <v>66</v>
      </c>
      <c r="N1982" s="31">
        <v>1000000</v>
      </c>
      <c r="O1982" s="14" t="s">
        <v>2</v>
      </c>
      <c r="P1982" s="14" t="s">
        <v>47</v>
      </c>
      <c r="Q1982" s="31">
        <v>4000</v>
      </c>
      <c r="R1982" s="31">
        <v>1152</v>
      </c>
      <c r="S1982" s="30">
        <v>0.23736695299999999</v>
      </c>
      <c r="T1982" s="66">
        <f t="shared" si="275"/>
        <v>4.0352382010000003</v>
      </c>
      <c r="U1982" s="66">
        <f t="shared" si="276"/>
        <v>1.9890949537919866E-2</v>
      </c>
      <c r="V1982" s="38">
        <f t="shared" si="277"/>
        <v>0.55597200507935662</v>
      </c>
      <c r="W1982" s="54">
        <v>2.3422468799999998</v>
      </c>
      <c r="X1982" s="71" t="str">
        <f t="shared" si="278"/>
        <v>Q4 2025</v>
      </c>
      <c r="Y1982" s="21">
        <f t="shared" si="279"/>
        <v>2560</v>
      </c>
      <c r="Z1982" s="21">
        <f t="shared" si="280"/>
        <v>1600</v>
      </c>
      <c r="AA1982" s="57">
        <f t="shared" si="281"/>
        <v>83798.310112359526</v>
      </c>
      <c r="AB1982" s="59">
        <f t="shared" si="282"/>
        <v>1.6</v>
      </c>
      <c r="AC1982" s="61">
        <f t="shared" si="283"/>
        <v>431.79999999999995</v>
      </c>
    </row>
    <row r="1983" spans="4:29">
      <c r="D1983" s="12">
        <v>1977</v>
      </c>
      <c r="E1983" s="36" t="s">
        <v>68</v>
      </c>
      <c r="F1983" s="16" t="s">
        <v>12</v>
      </c>
      <c r="G1983" s="14" t="s">
        <v>51</v>
      </c>
      <c r="H1983" s="13" t="s">
        <v>90</v>
      </c>
      <c r="I1983" s="13" t="s">
        <v>54</v>
      </c>
      <c r="J1983" s="13" t="s">
        <v>170</v>
      </c>
      <c r="K1983" s="13" t="s">
        <v>43</v>
      </c>
      <c r="L1983" s="14">
        <v>14</v>
      </c>
      <c r="M1983" s="14" t="s">
        <v>66</v>
      </c>
      <c r="N1983" s="31">
        <v>1000000</v>
      </c>
      <c r="O1983" s="14" t="s">
        <v>2</v>
      </c>
      <c r="P1983" s="14" t="s">
        <v>47</v>
      </c>
      <c r="Q1983" s="31">
        <v>4000</v>
      </c>
      <c r="R1983" s="31">
        <v>1152</v>
      </c>
      <c r="S1983" s="30">
        <v>0.263741059</v>
      </c>
      <c r="T1983" s="66">
        <f t="shared" si="275"/>
        <v>3.692374826</v>
      </c>
      <c r="U1983" s="66">
        <f t="shared" si="276"/>
        <v>1.4988950830737183E-2</v>
      </c>
      <c r="V1983" s="38">
        <f t="shared" si="277"/>
        <v>0.61774667257064586</v>
      </c>
      <c r="W1983" s="54">
        <v>2.3422468799999998</v>
      </c>
      <c r="X1983" s="71" t="str">
        <f t="shared" si="278"/>
        <v>Q4 2025</v>
      </c>
      <c r="Y1983" s="21">
        <f t="shared" si="279"/>
        <v>2560</v>
      </c>
      <c r="Z1983" s="21">
        <f t="shared" si="280"/>
        <v>1600</v>
      </c>
      <c r="AA1983" s="57">
        <f t="shared" si="281"/>
        <v>56832.071910112347</v>
      </c>
      <c r="AB1983" s="59">
        <f t="shared" si="282"/>
        <v>1.6</v>
      </c>
      <c r="AC1983" s="61">
        <f t="shared" si="283"/>
        <v>355.59999999999997</v>
      </c>
    </row>
    <row r="1984" spans="4:29">
      <c r="D1984" s="12">
        <v>1978</v>
      </c>
      <c r="E1984" s="36" t="s">
        <v>68</v>
      </c>
      <c r="F1984" s="16" t="s">
        <v>12</v>
      </c>
      <c r="G1984" s="14" t="s">
        <v>51</v>
      </c>
      <c r="H1984" s="13" t="s">
        <v>90</v>
      </c>
      <c r="I1984" s="13" t="s">
        <v>109</v>
      </c>
      <c r="J1984" s="13" t="s">
        <v>127</v>
      </c>
      <c r="K1984" s="13" t="s">
        <v>43</v>
      </c>
      <c r="L1984" s="14">
        <v>16.2</v>
      </c>
      <c r="M1984" s="14" t="s">
        <v>66</v>
      </c>
      <c r="N1984" s="31">
        <v>1000000</v>
      </c>
      <c r="O1984" s="14" t="s">
        <v>2</v>
      </c>
      <c r="P1984" s="14" t="s">
        <v>47</v>
      </c>
      <c r="Q1984" s="31">
        <v>4000</v>
      </c>
      <c r="R1984" s="31">
        <v>512</v>
      </c>
      <c r="S1984" s="30">
        <v>0.29011516500000001</v>
      </c>
      <c r="T1984" s="66">
        <f t="shared" si="275"/>
        <v>4.6998656729999997</v>
      </c>
      <c r="U1984" s="66">
        <f t="shared" si="276"/>
        <v>2.2076889199551194E-2</v>
      </c>
      <c r="V1984" s="38">
        <f t="shared" si="277"/>
        <v>0.67952134006193521</v>
      </c>
      <c r="W1984" s="54">
        <v>2.3422468799999998</v>
      </c>
      <c r="X1984" s="71" t="str">
        <f t="shared" si="278"/>
        <v>Q4 2025</v>
      </c>
      <c r="Y1984" s="21">
        <f t="shared" si="279"/>
        <v>2560</v>
      </c>
      <c r="Z1984" s="21">
        <f t="shared" si="280"/>
        <v>1600</v>
      </c>
      <c r="AA1984" s="57">
        <f t="shared" si="281"/>
        <v>76096.984449438183</v>
      </c>
      <c r="AB1984" s="59">
        <f t="shared" si="282"/>
        <v>1.6</v>
      </c>
      <c r="AC1984" s="61">
        <f t="shared" si="283"/>
        <v>411.47999999999996</v>
      </c>
    </row>
    <row r="1985" spans="4:29">
      <c r="D1985" s="12">
        <v>1979</v>
      </c>
      <c r="E1985" s="36" t="s">
        <v>68</v>
      </c>
      <c r="F1985" s="16" t="s">
        <v>12</v>
      </c>
      <c r="G1985" s="14" t="s">
        <v>51</v>
      </c>
      <c r="H1985" s="13" t="s">
        <v>90</v>
      </c>
      <c r="I1985" s="13" t="s">
        <v>109</v>
      </c>
      <c r="J1985" s="13" t="s">
        <v>110</v>
      </c>
      <c r="K1985" s="13" t="s">
        <v>43</v>
      </c>
      <c r="L1985" s="14">
        <v>16.2</v>
      </c>
      <c r="M1985" s="14" t="s">
        <v>64</v>
      </c>
      <c r="N1985" s="31">
        <v>1000000</v>
      </c>
      <c r="O1985" s="14" t="s">
        <v>2</v>
      </c>
      <c r="P1985" s="14" t="s">
        <v>47</v>
      </c>
      <c r="Q1985" s="31">
        <v>4000</v>
      </c>
      <c r="R1985" s="31">
        <v>512</v>
      </c>
      <c r="S1985" s="30">
        <v>0.15824463499999999</v>
      </c>
      <c r="T1985" s="66">
        <f t="shared" si="275"/>
        <v>2.5635630869999999</v>
      </c>
      <c r="U1985" s="66">
        <f t="shared" si="276"/>
        <v>1.2215354007047206E-2</v>
      </c>
      <c r="V1985" s="38">
        <f t="shared" si="277"/>
        <v>0.37064800260548875</v>
      </c>
      <c r="W1985" s="54">
        <v>2.3422468799999998</v>
      </c>
      <c r="X1985" s="71" t="str">
        <f t="shared" si="278"/>
        <v>Q4 2025</v>
      </c>
      <c r="Y1985" s="21">
        <f t="shared" si="279"/>
        <v>3456</v>
      </c>
      <c r="Z1985" s="21">
        <f t="shared" si="280"/>
        <v>2234</v>
      </c>
      <c r="AA1985" s="57">
        <f t="shared" si="281"/>
        <v>77192.847688309979</v>
      </c>
      <c r="AB1985" s="59">
        <f t="shared" si="282"/>
        <v>1.5470008952551477</v>
      </c>
      <c r="AC1985" s="61">
        <f t="shared" si="283"/>
        <v>411.47999999999996</v>
      </c>
    </row>
    <row r="1986" spans="4:29">
      <c r="D1986" s="12">
        <v>1980</v>
      </c>
      <c r="E1986" s="36" t="s">
        <v>68</v>
      </c>
      <c r="F1986" s="16" t="s">
        <v>12</v>
      </c>
      <c r="G1986" s="14" t="s">
        <v>51</v>
      </c>
      <c r="H1986" s="13" t="s">
        <v>90</v>
      </c>
      <c r="I1986" s="13" t="s">
        <v>109</v>
      </c>
      <c r="J1986" s="13" t="s">
        <v>212</v>
      </c>
      <c r="K1986" s="13" t="s">
        <v>43</v>
      </c>
      <c r="L1986" s="14">
        <v>18</v>
      </c>
      <c r="M1986" s="14" t="s">
        <v>66</v>
      </c>
      <c r="N1986" s="31">
        <v>1000000</v>
      </c>
      <c r="O1986" s="14" t="s">
        <v>2</v>
      </c>
      <c r="P1986" s="14" t="s">
        <v>47</v>
      </c>
      <c r="Q1986" s="31">
        <v>9216</v>
      </c>
      <c r="R1986" s="31">
        <v>2304</v>
      </c>
      <c r="S1986" s="30">
        <v>0.30382969999999998</v>
      </c>
      <c r="T1986" s="66">
        <f t="shared" si="275"/>
        <v>5.4689345999999999</v>
      </c>
      <c r="U1986" s="66">
        <f t="shared" si="276"/>
        <v>2.8543856736021569E-2</v>
      </c>
      <c r="V1986" s="38">
        <f t="shared" si="277"/>
        <v>0.71164416687633592</v>
      </c>
      <c r="W1986" s="54">
        <v>2.3422468799999998</v>
      </c>
      <c r="X1986" s="71" t="str">
        <f t="shared" si="278"/>
        <v>Q4 2025</v>
      </c>
      <c r="Y1986" s="21">
        <f t="shared" si="279"/>
        <v>2560</v>
      </c>
      <c r="Z1986" s="21">
        <f t="shared" si="280"/>
        <v>1600</v>
      </c>
      <c r="AA1986" s="57">
        <f t="shared" si="281"/>
        <v>93946.894382022467</v>
      </c>
      <c r="AB1986" s="59">
        <f t="shared" si="282"/>
        <v>1.6</v>
      </c>
      <c r="AC1986" s="61">
        <f t="shared" si="283"/>
        <v>457.2</v>
      </c>
    </row>
    <row r="1987" spans="4:29">
      <c r="D1987" s="12">
        <v>1981</v>
      </c>
      <c r="E1987" s="36" t="s">
        <v>68</v>
      </c>
      <c r="F1987" s="16" t="s">
        <v>12</v>
      </c>
      <c r="G1987" s="14" t="s">
        <v>51</v>
      </c>
      <c r="H1987" s="13" t="s">
        <v>90</v>
      </c>
      <c r="I1987" s="13" t="s">
        <v>135</v>
      </c>
      <c r="J1987" s="13" t="s">
        <v>136</v>
      </c>
      <c r="K1987" s="13"/>
      <c r="L1987" s="14">
        <v>16.2</v>
      </c>
      <c r="M1987" s="14" t="s">
        <v>66</v>
      </c>
      <c r="N1987" s="31">
        <v>1000000</v>
      </c>
      <c r="O1987" s="14" t="s">
        <v>2</v>
      </c>
      <c r="P1987" s="14" t="s">
        <v>47</v>
      </c>
      <c r="Q1987" s="31">
        <v>4000</v>
      </c>
      <c r="R1987" s="31">
        <v>512</v>
      </c>
      <c r="S1987" s="30">
        <v>0.58023033000000002</v>
      </c>
      <c r="T1987" s="66">
        <f t="shared" si="275"/>
        <v>9.3997313459999994</v>
      </c>
      <c r="U1987" s="66">
        <f t="shared" si="276"/>
        <v>4.4153778399102388E-2</v>
      </c>
      <c r="V1987" s="38">
        <f t="shared" si="277"/>
        <v>1.3590426801238704</v>
      </c>
      <c r="W1987" s="54">
        <v>2.3422468799999998</v>
      </c>
      <c r="X1987" s="71" t="str">
        <f t="shared" si="278"/>
        <v>Q4 2025</v>
      </c>
      <c r="Y1987" s="21">
        <f t="shared" si="279"/>
        <v>2560</v>
      </c>
      <c r="Z1987" s="21">
        <f t="shared" si="280"/>
        <v>1600</v>
      </c>
      <c r="AA1987" s="57">
        <f t="shared" si="281"/>
        <v>76096.984449438183</v>
      </c>
      <c r="AB1987" s="59">
        <f t="shared" si="282"/>
        <v>1.6</v>
      </c>
      <c r="AC1987" s="61">
        <f t="shared" si="283"/>
        <v>411.47999999999996</v>
      </c>
    </row>
    <row r="1988" spans="4:29">
      <c r="D1988" s="12">
        <v>1982</v>
      </c>
      <c r="E1988" s="36" t="s">
        <v>68</v>
      </c>
      <c r="F1988" s="16" t="s">
        <v>12</v>
      </c>
      <c r="G1988" s="14" t="s">
        <v>51</v>
      </c>
      <c r="H1988" s="13" t="s">
        <v>90</v>
      </c>
      <c r="I1988" s="13" t="s">
        <v>135</v>
      </c>
      <c r="J1988" s="13" t="s">
        <v>171</v>
      </c>
      <c r="K1988" s="13" t="s">
        <v>98</v>
      </c>
      <c r="L1988" s="14">
        <v>16</v>
      </c>
      <c r="M1988" s="14" t="s">
        <v>172</v>
      </c>
      <c r="N1988" s="31">
        <v>1000000</v>
      </c>
      <c r="O1988" s="14" t="s">
        <v>2</v>
      </c>
      <c r="P1988" s="14" t="s">
        <v>47</v>
      </c>
      <c r="Q1988" s="31">
        <v>4000</v>
      </c>
      <c r="R1988" s="31">
        <v>1000</v>
      </c>
      <c r="S1988" s="30">
        <v>0.21099284700000001</v>
      </c>
      <c r="T1988" s="66">
        <f t="shared" si="275"/>
        <v>3.3758855520000002</v>
      </c>
      <c r="U1988" s="66">
        <f t="shared" si="276"/>
        <v>1.5661924118495783E-2</v>
      </c>
      <c r="V1988" s="38">
        <f t="shared" si="277"/>
        <v>0.49419733758806733</v>
      </c>
      <c r="W1988" s="54">
        <v>2.3422468799999998</v>
      </c>
      <c r="X1988" s="71" t="str">
        <f t="shared" si="278"/>
        <v>Q4 2025</v>
      </c>
      <c r="Y1988" s="21">
        <f t="shared" si="279"/>
        <v>3200</v>
      </c>
      <c r="Z1988" s="21">
        <f t="shared" si="280"/>
        <v>2000</v>
      </c>
      <c r="AA1988" s="57">
        <f t="shared" si="281"/>
        <v>74229.644943820225</v>
      </c>
      <c r="AB1988" s="59">
        <f t="shared" si="282"/>
        <v>1.6</v>
      </c>
      <c r="AC1988" s="61">
        <f t="shared" si="283"/>
        <v>406.4</v>
      </c>
    </row>
    <row r="1989" spans="4:29">
      <c r="D1989" s="12">
        <v>1983</v>
      </c>
      <c r="E1989" s="36" t="s">
        <v>68</v>
      </c>
      <c r="F1989" s="16" t="s">
        <v>12</v>
      </c>
      <c r="G1989" s="14" t="s">
        <v>51</v>
      </c>
      <c r="H1989" s="13" t="s">
        <v>90</v>
      </c>
      <c r="I1989" s="13" t="s">
        <v>135</v>
      </c>
      <c r="J1989" s="13" t="s">
        <v>171</v>
      </c>
      <c r="K1989" s="13" t="s">
        <v>98</v>
      </c>
      <c r="L1989" s="14">
        <v>14.5</v>
      </c>
      <c r="M1989" s="14" t="s">
        <v>173</v>
      </c>
      <c r="N1989" s="31">
        <v>1000000</v>
      </c>
      <c r="O1989" s="14" t="s">
        <v>2</v>
      </c>
      <c r="P1989" s="14" t="s">
        <v>47</v>
      </c>
      <c r="Q1989" s="31">
        <v>4000</v>
      </c>
      <c r="R1989" s="31">
        <v>1000</v>
      </c>
      <c r="S1989" s="30">
        <v>0.31648927100000002</v>
      </c>
      <c r="T1989" s="66">
        <f t="shared" si="275"/>
        <v>4.5890944295000002</v>
      </c>
      <c r="U1989" s="66">
        <f t="shared" si="276"/>
        <v>1.9294450494820304E-2</v>
      </c>
      <c r="V1989" s="38">
        <f t="shared" si="277"/>
        <v>0.74129600755322445</v>
      </c>
      <c r="W1989" s="54">
        <v>2.3422468799999998</v>
      </c>
      <c r="X1989" s="71" t="str">
        <f t="shared" si="278"/>
        <v>Q4 2025</v>
      </c>
      <c r="Y1989" s="21">
        <f t="shared" si="279"/>
        <v>3072</v>
      </c>
      <c r="Z1989" s="21">
        <f t="shared" si="280"/>
        <v>1920</v>
      </c>
      <c r="AA1989" s="57">
        <f t="shared" si="281"/>
        <v>60963.995505617953</v>
      </c>
      <c r="AB1989" s="59">
        <f t="shared" si="282"/>
        <v>1.6</v>
      </c>
      <c r="AC1989" s="61">
        <f t="shared" si="283"/>
        <v>368.29999999999995</v>
      </c>
    </row>
    <row r="1990" spans="4:29">
      <c r="D1990" s="12">
        <v>1984</v>
      </c>
      <c r="E1990" s="36" t="s">
        <v>68</v>
      </c>
      <c r="F1990" s="16" t="s">
        <v>12</v>
      </c>
      <c r="G1990" s="14" t="s">
        <v>51</v>
      </c>
      <c r="H1990" s="13" t="s">
        <v>90</v>
      </c>
      <c r="I1990" s="13" t="s">
        <v>135</v>
      </c>
      <c r="J1990" s="13" t="s">
        <v>207</v>
      </c>
      <c r="K1990" s="13" t="s">
        <v>98</v>
      </c>
      <c r="L1990" s="14">
        <v>16</v>
      </c>
      <c r="M1990" s="14" t="s">
        <v>172</v>
      </c>
      <c r="N1990" s="31">
        <v>1000000</v>
      </c>
      <c r="O1990" s="14" t="s">
        <v>2</v>
      </c>
      <c r="P1990" s="14" t="s">
        <v>47</v>
      </c>
      <c r="Q1990" s="31">
        <v>6144</v>
      </c>
      <c r="R1990" s="31">
        <v>1536</v>
      </c>
      <c r="S1990" s="30">
        <v>0.36459564</v>
      </c>
      <c r="T1990" s="66">
        <f t="shared" si="275"/>
        <v>5.83353024</v>
      </c>
      <c r="U1990" s="66">
        <f t="shared" si="276"/>
        <v>2.7063804905264902E-2</v>
      </c>
      <c r="V1990" s="38">
        <f t="shared" si="277"/>
        <v>0.85397300025160316</v>
      </c>
      <c r="W1990" s="54">
        <v>2.3422468799999998</v>
      </c>
      <c r="X1990" s="71" t="str">
        <f t="shared" si="278"/>
        <v>Q4 2025</v>
      </c>
      <c r="Y1990" s="21">
        <f t="shared" si="279"/>
        <v>3200</v>
      </c>
      <c r="Z1990" s="21">
        <f t="shared" si="280"/>
        <v>2000</v>
      </c>
      <c r="AA1990" s="57">
        <f t="shared" si="281"/>
        <v>74229.644943820225</v>
      </c>
      <c r="AB1990" s="59">
        <f t="shared" si="282"/>
        <v>1.6</v>
      </c>
      <c r="AC1990" s="61">
        <f t="shared" si="283"/>
        <v>406.4</v>
      </c>
    </row>
    <row r="1991" spans="4:29">
      <c r="D1991" s="12">
        <v>1985</v>
      </c>
      <c r="E1991" s="36" t="s">
        <v>68</v>
      </c>
      <c r="F1991" s="16" t="s">
        <v>12</v>
      </c>
      <c r="G1991" s="14" t="s">
        <v>51</v>
      </c>
      <c r="H1991" s="13" t="s">
        <v>90</v>
      </c>
      <c r="I1991" s="13" t="s">
        <v>141</v>
      </c>
      <c r="J1991" s="13" t="s">
        <v>214</v>
      </c>
      <c r="K1991" s="13" t="s">
        <v>95</v>
      </c>
      <c r="L1991" s="14">
        <v>15.6</v>
      </c>
      <c r="M1991" s="14" t="s">
        <v>15</v>
      </c>
      <c r="N1991" s="31">
        <v>1000000</v>
      </c>
      <c r="O1991" s="14" t="s">
        <v>2</v>
      </c>
      <c r="P1991" s="14" t="s">
        <v>47</v>
      </c>
      <c r="Q1991" s="31">
        <v>10000</v>
      </c>
      <c r="R1991" s="31">
        <v>1152</v>
      </c>
      <c r="S1991" s="30">
        <v>0.59341738300000002</v>
      </c>
      <c r="T1991" s="66">
        <f t="shared" ref="T1991:T2054" si="284">L1991*S1991</f>
        <v>9.2573111747999999</v>
      </c>
      <c r="U1991" s="66">
        <f t="shared" ref="U1991:U2054" si="285">S1991*AA1991/10^6</f>
        <v>3.9811586545081018E-2</v>
      </c>
      <c r="V1991" s="38">
        <f t="shared" ref="V1991:V2054" si="286">S1991*W1991</f>
        <v>1.389930013869515</v>
      </c>
      <c r="W1991" s="54">
        <v>2.3422468799999998</v>
      </c>
      <c r="X1991" s="71" t="str">
        <f t="shared" si="278"/>
        <v>Q4 2025</v>
      </c>
      <c r="Y1991" s="21">
        <f t="shared" si="279"/>
        <v>3840</v>
      </c>
      <c r="Z1991" s="21">
        <f t="shared" si="280"/>
        <v>2160</v>
      </c>
      <c r="AA1991" s="57">
        <f t="shared" si="281"/>
        <v>67088.676007121641</v>
      </c>
      <c r="AB1991" s="59">
        <f t="shared" si="282"/>
        <v>1.7777777777777777</v>
      </c>
      <c r="AC1991" s="61">
        <f t="shared" si="283"/>
        <v>396.23999999999995</v>
      </c>
    </row>
    <row r="1992" spans="4:29">
      <c r="D1992" s="12">
        <v>1986</v>
      </c>
      <c r="E1992" s="36" t="s">
        <v>68</v>
      </c>
      <c r="F1992" s="16" t="s">
        <v>12</v>
      </c>
      <c r="G1992" s="14" t="s">
        <v>51</v>
      </c>
      <c r="H1992" s="13" t="s">
        <v>90</v>
      </c>
      <c r="I1992" s="13" t="s">
        <v>184</v>
      </c>
      <c r="J1992" s="13" t="s">
        <v>185</v>
      </c>
      <c r="K1992" s="13" t="s">
        <v>95</v>
      </c>
      <c r="L1992" s="14">
        <v>16</v>
      </c>
      <c r="M1992" s="14" t="s">
        <v>186</v>
      </c>
      <c r="N1992" s="31">
        <v>1000000</v>
      </c>
      <c r="O1992" s="14" t="s">
        <v>2</v>
      </c>
      <c r="P1992" s="14" t="s">
        <v>47</v>
      </c>
      <c r="Q1992" s="31">
        <v>10000</v>
      </c>
      <c r="R1992" s="31">
        <v>2596</v>
      </c>
      <c r="S1992" s="30">
        <v>0.527482118</v>
      </c>
      <c r="T1992" s="66">
        <f t="shared" si="284"/>
        <v>8.439713888</v>
      </c>
      <c r="U1992" s="66">
        <f t="shared" si="285"/>
        <v>3.915481033335428E-2</v>
      </c>
      <c r="V1992" s="38">
        <f t="shared" si="286"/>
        <v>1.2354933451412917</v>
      </c>
      <c r="W1992" s="54">
        <v>2.3422468799999998</v>
      </c>
      <c r="X1992" s="71" t="str">
        <f t="shared" ref="X1992:X2009" si="287">G1992&amp;" "&amp;F1992</f>
        <v>Q4 2025</v>
      </c>
      <c r="Y1992" s="21">
        <f t="shared" si="279"/>
        <v>3840</v>
      </c>
      <c r="Z1992" s="21">
        <f t="shared" si="280"/>
        <v>2400</v>
      </c>
      <c r="AA1992" s="57">
        <f t="shared" si="281"/>
        <v>74229.644943820225</v>
      </c>
      <c r="AB1992" s="59">
        <f t="shared" si="282"/>
        <v>1.6</v>
      </c>
      <c r="AC1992" s="61">
        <f t="shared" si="283"/>
        <v>406.4</v>
      </c>
    </row>
    <row r="1993" spans="4:29">
      <c r="D1993" s="12">
        <v>1987</v>
      </c>
      <c r="E1993" s="36" t="s">
        <v>68</v>
      </c>
      <c r="F1993" s="16" t="s">
        <v>12</v>
      </c>
      <c r="G1993" s="14" t="s">
        <v>51</v>
      </c>
      <c r="H1993" s="13" t="s">
        <v>90</v>
      </c>
      <c r="I1993" s="13" t="s">
        <v>184</v>
      </c>
      <c r="J1993" s="13" t="s">
        <v>213</v>
      </c>
      <c r="K1993" s="13" t="s">
        <v>95</v>
      </c>
      <c r="L1993" s="14">
        <v>18</v>
      </c>
      <c r="M1993" s="14" t="s">
        <v>66</v>
      </c>
      <c r="N1993" s="31">
        <v>1000000</v>
      </c>
      <c r="O1993" s="14" t="s">
        <v>2</v>
      </c>
      <c r="P1993" s="14" t="s">
        <v>47</v>
      </c>
      <c r="Q1993" s="31">
        <v>8000</v>
      </c>
      <c r="R1993" s="31">
        <v>2000</v>
      </c>
      <c r="S1993" s="30">
        <v>0.21099284700000001</v>
      </c>
      <c r="T1993" s="66">
        <f t="shared" si="284"/>
        <v>3.7978712460000001</v>
      </c>
      <c r="U1993" s="66">
        <f t="shared" si="285"/>
        <v>1.9822122712471229E-2</v>
      </c>
      <c r="V1993" s="38">
        <f t="shared" si="286"/>
        <v>0.49419733758806733</v>
      </c>
      <c r="W1993" s="54">
        <v>2.3422468799999998</v>
      </c>
      <c r="X1993" s="71" t="str">
        <f t="shared" si="287"/>
        <v>Q4 2025</v>
      </c>
      <c r="Y1993" s="21">
        <f t="shared" si="279"/>
        <v>2560</v>
      </c>
      <c r="Z1993" s="21">
        <f t="shared" si="280"/>
        <v>1600</v>
      </c>
      <c r="AA1993" s="57">
        <f t="shared" si="281"/>
        <v>93946.894382022467</v>
      </c>
      <c r="AB1993" s="59">
        <f t="shared" si="282"/>
        <v>1.6</v>
      </c>
      <c r="AC1993" s="61">
        <f t="shared" si="283"/>
        <v>457.2</v>
      </c>
    </row>
    <row r="1994" spans="4:29">
      <c r="D1994" s="12">
        <v>1988</v>
      </c>
      <c r="E1994" s="36" t="s">
        <v>68</v>
      </c>
      <c r="F1994" s="16" t="s">
        <v>12</v>
      </c>
      <c r="G1994" s="14" t="s">
        <v>51</v>
      </c>
      <c r="H1994" s="13" t="s">
        <v>90</v>
      </c>
      <c r="I1994" s="13" t="s">
        <v>195</v>
      </c>
      <c r="J1994" s="13" t="s">
        <v>196</v>
      </c>
      <c r="K1994" s="13" t="s">
        <v>43</v>
      </c>
      <c r="L1994" s="14">
        <v>16.100000000000001</v>
      </c>
      <c r="M1994" s="14" t="s">
        <v>143</v>
      </c>
      <c r="N1994" s="31">
        <v>1000000</v>
      </c>
      <c r="O1994" s="14" t="s">
        <v>2</v>
      </c>
      <c r="P1994" s="14" t="s">
        <v>47</v>
      </c>
      <c r="Q1994" s="31">
        <v>4000</v>
      </c>
      <c r="R1994" s="31">
        <v>1000</v>
      </c>
      <c r="S1994" s="30">
        <v>0.23736695299999999</v>
      </c>
      <c r="T1994" s="66">
        <f t="shared" si="284"/>
        <v>3.8216079433000001</v>
      </c>
      <c r="U1994" s="66">
        <f t="shared" si="285"/>
        <v>1.696180364834882E-2</v>
      </c>
      <c r="V1994" s="38">
        <f t="shared" si="286"/>
        <v>0.55597200507935662</v>
      </c>
      <c r="W1994" s="54">
        <v>2.3422468799999998</v>
      </c>
      <c r="X1994" s="71" t="str">
        <f t="shared" si="287"/>
        <v>Q4 2025</v>
      </c>
      <c r="Y1994" s="21">
        <f t="shared" si="279"/>
        <v>2560</v>
      </c>
      <c r="Z1994" s="21">
        <f t="shared" si="280"/>
        <v>1440</v>
      </c>
      <c r="AA1994" s="57">
        <f t="shared" si="281"/>
        <v>71458.151330563793</v>
      </c>
      <c r="AB1994" s="59">
        <f t="shared" si="282"/>
        <v>1.7777777777777777</v>
      </c>
      <c r="AC1994" s="61">
        <f t="shared" si="283"/>
        <v>408.94</v>
      </c>
    </row>
    <row r="1995" spans="4:29">
      <c r="D1995" s="12">
        <v>1989</v>
      </c>
      <c r="E1995" s="36" t="s">
        <v>68</v>
      </c>
      <c r="F1995" s="16" t="s">
        <v>12</v>
      </c>
      <c r="G1995" s="14" t="s">
        <v>51</v>
      </c>
      <c r="H1995" s="13" t="s">
        <v>90</v>
      </c>
      <c r="I1995" s="13" t="s">
        <v>295</v>
      </c>
      <c r="J1995" s="13" t="s">
        <v>296</v>
      </c>
      <c r="K1995" s="13"/>
      <c r="L1995" s="14">
        <v>16</v>
      </c>
      <c r="M1995" s="14" t="s">
        <v>66</v>
      </c>
      <c r="N1995" s="31">
        <v>1000000</v>
      </c>
      <c r="O1995" s="14" t="s">
        <v>2</v>
      </c>
      <c r="P1995" s="14" t="s">
        <v>47</v>
      </c>
      <c r="Q1995" s="31">
        <v>4000</v>
      </c>
      <c r="R1995" s="31">
        <v>1000</v>
      </c>
      <c r="S1995" s="30">
        <v>5.2748212000000003E-2</v>
      </c>
      <c r="T1995" s="66">
        <f t="shared" si="284"/>
        <v>0.84397139200000004</v>
      </c>
      <c r="U1995" s="66">
        <f t="shared" si="285"/>
        <v>3.9154810481813575E-3</v>
      </c>
      <c r="V1995" s="38">
        <f t="shared" si="286"/>
        <v>0.12354933498257856</v>
      </c>
      <c r="W1995" s="54">
        <v>2.3422468799999998</v>
      </c>
      <c r="X1995" s="71" t="str">
        <f t="shared" si="287"/>
        <v>Q4 2025</v>
      </c>
      <c r="Y1995" s="21">
        <f t="shared" si="279"/>
        <v>2560</v>
      </c>
      <c r="Z1995" s="21">
        <f t="shared" si="280"/>
        <v>1600</v>
      </c>
      <c r="AA1995" s="57">
        <f t="shared" si="281"/>
        <v>74229.644943820225</v>
      </c>
      <c r="AB1995" s="59">
        <f t="shared" si="282"/>
        <v>1.6</v>
      </c>
      <c r="AC1995" s="61">
        <f t="shared" si="283"/>
        <v>406.4</v>
      </c>
    </row>
    <row r="1996" spans="4:29">
      <c r="D1996" s="12">
        <v>1990</v>
      </c>
      <c r="E1996" s="36" t="s">
        <v>68</v>
      </c>
      <c r="F1996" s="16" t="s">
        <v>12</v>
      </c>
      <c r="G1996" s="14" t="s">
        <v>51</v>
      </c>
      <c r="H1996" s="13" t="s">
        <v>5</v>
      </c>
      <c r="I1996" s="13" t="s">
        <v>31</v>
      </c>
      <c r="J1996" s="13" t="s">
        <v>32</v>
      </c>
      <c r="K1996" s="13" t="s">
        <v>33</v>
      </c>
      <c r="L1996" s="14">
        <v>31.5</v>
      </c>
      <c r="M1996" s="14" t="s">
        <v>34</v>
      </c>
      <c r="N1996" s="31">
        <v>1000000</v>
      </c>
      <c r="O1996" s="14" t="s">
        <v>1</v>
      </c>
      <c r="P1996" s="14" t="s">
        <v>35</v>
      </c>
      <c r="Q1996" s="31">
        <v>576</v>
      </c>
      <c r="R1996" s="31">
        <v>576</v>
      </c>
      <c r="S1996" s="30">
        <v>2.2787229999999999E-3</v>
      </c>
      <c r="T1996" s="66">
        <f t="shared" si="284"/>
        <v>7.177977449999999E-2</v>
      </c>
      <c r="U1996" s="66">
        <f t="shared" si="285"/>
        <v>6.2332230486433565E-4</v>
      </c>
      <c r="V1996" s="38">
        <f t="shared" si="286"/>
        <v>5.3373318371342394E-3</v>
      </c>
      <c r="W1996" s="54">
        <v>2.3422468799999998</v>
      </c>
      <c r="X1996" s="71" t="str">
        <f t="shared" si="287"/>
        <v>Q4 2025</v>
      </c>
      <c r="Y1996" s="21">
        <f t="shared" si="279"/>
        <v>6016</v>
      </c>
      <c r="Z1996" s="21">
        <f t="shared" si="280"/>
        <v>3384</v>
      </c>
      <c r="AA1996" s="57">
        <f t="shared" si="281"/>
        <v>273540.18231454003</v>
      </c>
      <c r="AB1996" s="59">
        <f t="shared" si="282"/>
        <v>1.7777777777777777</v>
      </c>
      <c r="AC1996" s="61">
        <f t="shared" si="283"/>
        <v>800.09999999999991</v>
      </c>
    </row>
    <row r="1997" spans="4:29">
      <c r="D1997" s="12">
        <v>1991</v>
      </c>
      <c r="E1997" s="36" t="s">
        <v>68</v>
      </c>
      <c r="F1997" s="16" t="s">
        <v>12</v>
      </c>
      <c r="G1997" s="14" t="s">
        <v>51</v>
      </c>
      <c r="H1997" s="13" t="s">
        <v>5</v>
      </c>
      <c r="I1997" s="13" t="s">
        <v>31</v>
      </c>
      <c r="J1997" s="13" t="s">
        <v>306</v>
      </c>
      <c r="K1997" s="13" t="s">
        <v>57</v>
      </c>
      <c r="L1997" s="14">
        <v>27</v>
      </c>
      <c r="M1997" s="14" t="s">
        <v>307</v>
      </c>
      <c r="N1997" s="31">
        <v>1000000</v>
      </c>
      <c r="O1997" s="14" t="s">
        <v>2</v>
      </c>
      <c r="P1997" s="14" t="s">
        <v>35</v>
      </c>
      <c r="Q1997" s="31">
        <v>4000</v>
      </c>
      <c r="R1997" s="31">
        <v>1000</v>
      </c>
      <c r="S1997" s="30">
        <v>0.15824463499999999</v>
      </c>
      <c r="T1997" s="66">
        <f t="shared" si="284"/>
        <v>4.272605145</v>
      </c>
      <c r="U1997" s="66">
        <f t="shared" si="285"/>
        <v>3.1802154838675961E-2</v>
      </c>
      <c r="V1997" s="38">
        <f t="shared" si="286"/>
        <v>0.37064800260548875</v>
      </c>
      <c r="W1997" s="54">
        <v>2.3422468799999998</v>
      </c>
      <c r="X1997" s="71" t="str">
        <f t="shared" si="287"/>
        <v>Q4 2025</v>
      </c>
      <c r="Y1997" s="21">
        <f t="shared" si="279"/>
        <v>5120</v>
      </c>
      <c r="Z1997" s="21">
        <f t="shared" si="280"/>
        <v>2880</v>
      </c>
      <c r="AA1997" s="57">
        <f t="shared" si="281"/>
        <v>200968.29721068247</v>
      </c>
      <c r="AB1997" s="59">
        <f t="shared" si="282"/>
        <v>1.7777777777777777</v>
      </c>
      <c r="AC1997" s="61">
        <f t="shared" si="283"/>
        <v>685.8</v>
      </c>
    </row>
    <row r="1998" spans="4:29">
      <c r="D1998" s="12">
        <v>1992</v>
      </c>
      <c r="E1998" s="36" t="s">
        <v>68</v>
      </c>
      <c r="F1998" s="16" t="s">
        <v>12</v>
      </c>
      <c r="G1998" s="14" t="s">
        <v>51</v>
      </c>
      <c r="H1998" s="13" t="s">
        <v>5</v>
      </c>
      <c r="I1998" s="13" t="s">
        <v>41</v>
      </c>
      <c r="J1998" s="13" t="s">
        <v>42</v>
      </c>
      <c r="K1998" s="13" t="s">
        <v>43</v>
      </c>
      <c r="L1998" s="14">
        <v>31.5</v>
      </c>
      <c r="M1998" s="14" t="s">
        <v>15</v>
      </c>
      <c r="N1998" s="31">
        <v>1000000</v>
      </c>
      <c r="O1998" s="14" t="s">
        <v>1</v>
      </c>
      <c r="P1998" s="14" t="s">
        <v>35</v>
      </c>
      <c r="Q1998" s="31">
        <v>5000</v>
      </c>
      <c r="R1998" s="31">
        <v>1152</v>
      </c>
      <c r="S1998" s="30">
        <v>0.13187053000000001</v>
      </c>
      <c r="T1998" s="66">
        <f t="shared" si="284"/>
        <v>4.1539216950000002</v>
      </c>
      <c r="U1998" s="66">
        <f t="shared" si="285"/>
        <v>3.6071888818115024E-2</v>
      </c>
      <c r="V1998" s="38">
        <f t="shared" si="286"/>
        <v>0.30887333745644641</v>
      </c>
      <c r="W1998" s="54">
        <v>2.3422468799999998</v>
      </c>
      <c r="X1998" s="71" t="str">
        <f t="shared" si="287"/>
        <v>Q4 2025</v>
      </c>
      <c r="Y1998" s="21">
        <f t="shared" si="279"/>
        <v>3840</v>
      </c>
      <c r="Z1998" s="21">
        <f t="shared" si="280"/>
        <v>2160</v>
      </c>
      <c r="AA1998" s="57">
        <f t="shared" si="281"/>
        <v>273540.18231454003</v>
      </c>
      <c r="AB1998" s="59">
        <f t="shared" si="282"/>
        <v>1.7777777777777777</v>
      </c>
      <c r="AC1998" s="61">
        <f t="shared" si="283"/>
        <v>800.09999999999991</v>
      </c>
    </row>
    <row r="1999" spans="4:29">
      <c r="D1999" s="12">
        <v>1993</v>
      </c>
      <c r="E1999" s="36" t="s">
        <v>68</v>
      </c>
      <c r="F1999" s="16" t="s">
        <v>12</v>
      </c>
      <c r="G1999" s="14" t="s">
        <v>51</v>
      </c>
      <c r="H1999" s="13" t="s">
        <v>5</v>
      </c>
      <c r="I1999" s="13" t="s">
        <v>41</v>
      </c>
      <c r="J1999" s="13" t="s">
        <v>44</v>
      </c>
      <c r="K1999" s="13" t="s">
        <v>43</v>
      </c>
      <c r="L1999" s="14">
        <v>31.5</v>
      </c>
      <c r="M1999" s="14" t="s">
        <v>15</v>
      </c>
      <c r="N1999" s="31">
        <v>1000000</v>
      </c>
      <c r="O1999" s="14" t="s">
        <v>1</v>
      </c>
      <c r="P1999" s="14" t="s">
        <v>35</v>
      </c>
      <c r="Q1999" s="31">
        <v>4608</v>
      </c>
      <c r="R1999" s="31">
        <v>576</v>
      </c>
      <c r="S1999" s="30">
        <v>6.0765939999999997E-2</v>
      </c>
      <c r="T1999" s="66">
        <f t="shared" si="284"/>
        <v>1.9141271099999999</v>
      </c>
      <c r="U1999" s="66">
        <f t="shared" si="285"/>
        <v>1.66219263061144E-2</v>
      </c>
      <c r="V1999" s="38">
        <f t="shared" si="286"/>
        <v>0.14232883337526719</v>
      </c>
      <c r="W1999" s="54">
        <v>2.3422468799999998</v>
      </c>
      <c r="X1999" s="71" t="str">
        <f t="shared" si="287"/>
        <v>Q4 2025</v>
      </c>
      <c r="Y1999" s="21">
        <f t="shared" si="279"/>
        <v>3840</v>
      </c>
      <c r="Z1999" s="21">
        <f t="shared" si="280"/>
        <v>2160</v>
      </c>
      <c r="AA1999" s="57">
        <f t="shared" si="281"/>
        <v>273540.18231454003</v>
      </c>
      <c r="AB1999" s="59">
        <f t="shared" si="282"/>
        <v>1.7777777777777777</v>
      </c>
      <c r="AC1999" s="61">
        <f t="shared" si="283"/>
        <v>800.09999999999991</v>
      </c>
    </row>
    <row r="2000" spans="4:29">
      <c r="D2000" s="12">
        <v>1994</v>
      </c>
      <c r="E2000" s="36" t="s">
        <v>68</v>
      </c>
      <c r="F2000" s="16" t="s">
        <v>12</v>
      </c>
      <c r="G2000" s="14" t="s">
        <v>51</v>
      </c>
      <c r="H2000" s="13" t="s">
        <v>5</v>
      </c>
      <c r="I2000" s="13" t="s">
        <v>41</v>
      </c>
      <c r="J2000" s="13" t="s">
        <v>113</v>
      </c>
      <c r="K2000" s="13" t="s">
        <v>43</v>
      </c>
      <c r="L2000" s="14">
        <v>31.5</v>
      </c>
      <c r="M2000" s="14" t="s">
        <v>15</v>
      </c>
      <c r="N2000" s="31">
        <v>1000000</v>
      </c>
      <c r="O2000" s="14" t="s">
        <v>1</v>
      </c>
      <c r="P2000" s="14" t="s">
        <v>35</v>
      </c>
      <c r="Q2000" s="31">
        <v>4608</v>
      </c>
      <c r="R2000" s="31">
        <v>576</v>
      </c>
      <c r="S2000" s="30">
        <v>0.12153187999999999</v>
      </c>
      <c r="T2000" s="66">
        <f t="shared" si="284"/>
        <v>3.8282542199999998</v>
      </c>
      <c r="U2000" s="66">
        <f t="shared" si="285"/>
        <v>3.32438526122288E-2</v>
      </c>
      <c r="V2000" s="38">
        <f t="shared" si="286"/>
        <v>0.28465766675053439</v>
      </c>
      <c r="W2000" s="54">
        <v>2.3422468799999998</v>
      </c>
      <c r="X2000" s="71" t="str">
        <f t="shared" si="287"/>
        <v>Q4 2025</v>
      </c>
      <c r="Y2000" s="21">
        <f t="shared" si="279"/>
        <v>3840</v>
      </c>
      <c r="Z2000" s="21">
        <f t="shared" si="280"/>
        <v>2160</v>
      </c>
      <c r="AA2000" s="57">
        <f t="shared" si="281"/>
        <v>273540.18231454003</v>
      </c>
      <c r="AB2000" s="59">
        <f t="shared" si="282"/>
        <v>1.7777777777777777</v>
      </c>
      <c r="AC2000" s="61">
        <f t="shared" si="283"/>
        <v>800.09999999999991</v>
      </c>
    </row>
    <row r="2001" spans="4:29">
      <c r="D2001" s="12">
        <v>1995</v>
      </c>
      <c r="E2001" s="36" t="s">
        <v>68</v>
      </c>
      <c r="F2001" s="16" t="s">
        <v>12</v>
      </c>
      <c r="G2001" s="14" t="s">
        <v>51</v>
      </c>
      <c r="H2001" s="13" t="s">
        <v>5</v>
      </c>
      <c r="I2001" s="13" t="s">
        <v>41</v>
      </c>
      <c r="J2001" s="13" t="s">
        <v>116</v>
      </c>
      <c r="K2001" s="13" t="s">
        <v>43</v>
      </c>
      <c r="L2001" s="14">
        <v>27</v>
      </c>
      <c r="M2001" s="14" t="s">
        <v>117</v>
      </c>
      <c r="N2001" s="31">
        <v>1000000</v>
      </c>
      <c r="O2001" s="14" t="s">
        <v>1</v>
      </c>
      <c r="P2001" s="14" t="s">
        <v>35</v>
      </c>
      <c r="Q2001" s="31">
        <v>2304</v>
      </c>
      <c r="R2001" s="31">
        <v>576</v>
      </c>
      <c r="S2001" s="30">
        <v>4.5574455E-2</v>
      </c>
      <c r="T2001" s="66">
        <f t="shared" si="284"/>
        <v>1.230510285</v>
      </c>
      <c r="U2001" s="66">
        <f t="shared" si="285"/>
        <v>7.6348002629105377E-3</v>
      </c>
      <c r="V2001" s="38">
        <f t="shared" si="286"/>
        <v>0.1067466250314504</v>
      </c>
      <c r="W2001" s="54">
        <v>2.3422468799999998</v>
      </c>
      <c r="X2001" s="71" t="str">
        <f t="shared" si="287"/>
        <v>Q4 2025</v>
      </c>
      <c r="Y2001" s="21">
        <f t="shared" si="279"/>
        <v>3440</v>
      </c>
      <c r="Z2001" s="21">
        <f t="shared" si="280"/>
        <v>1440</v>
      </c>
      <c r="AA2001" s="57">
        <f t="shared" si="281"/>
        <v>167523.67664979291</v>
      </c>
      <c r="AB2001" s="59">
        <f t="shared" si="282"/>
        <v>2.3888888888888888</v>
      </c>
      <c r="AC2001" s="61">
        <f t="shared" si="283"/>
        <v>685.8</v>
      </c>
    </row>
    <row r="2002" spans="4:29">
      <c r="D2002" s="12">
        <v>1996</v>
      </c>
      <c r="E2002" s="36" t="s">
        <v>68</v>
      </c>
      <c r="F2002" s="16" t="s">
        <v>12</v>
      </c>
      <c r="G2002" s="14" t="s">
        <v>51</v>
      </c>
      <c r="H2002" s="13" t="s">
        <v>5</v>
      </c>
      <c r="I2002" s="13" t="s">
        <v>54</v>
      </c>
      <c r="J2002" s="13" t="s">
        <v>55</v>
      </c>
      <c r="K2002" s="13" t="s">
        <v>43</v>
      </c>
      <c r="L2002" s="14">
        <v>31.5</v>
      </c>
      <c r="M2002" s="14" t="s">
        <v>15</v>
      </c>
      <c r="N2002" s="31">
        <v>1000000</v>
      </c>
      <c r="O2002" s="14" t="s">
        <v>1</v>
      </c>
      <c r="P2002" s="14" t="s">
        <v>35</v>
      </c>
      <c r="Q2002" s="31">
        <v>2304</v>
      </c>
      <c r="R2002" s="31">
        <v>1152</v>
      </c>
      <c r="S2002" s="30">
        <v>4.5574455E-2</v>
      </c>
      <c r="T2002" s="66">
        <f t="shared" si="284"/>
        <v>1.4355953324999999</v>
      </c>
      <c r="U2002" s="66">
        <f t="shared" si="285"/>
        <v>1.2466444729585802E-2</v>
      </c>
      <c r="V2002" s="38">
        <f t="shared" si="286"/>
        <v>0.1067466250314504</v>
      </c>
      <c r="W2002" s="54">
        <v>2.3422468799999998</v>
      </c>
      <c r="X2002" s="71" t="str">
        <f t="shared" si="287"/>
        <v>Q4 2025</v>
      </c>
      <c r="Y2002" s="21">
        <f t="shared" si="279"/>
        <v>3840</v>
      </c>
      <c r="Z2002" s="21">
        <f t="shared" si="280"/>
        <v>2160</v>
      </c>
      <c r="AA2002" s="57">
        <f t="shared" si="281"/>
        <v>273540.18231454003</v>
      </c>
      <c r="AB2002" s="59">
        <f t="shared" si="282"/>
        <v>1.7777777777777777</v>
      </c>
      <c r="AC2002" s="61">
        <f t="shared" si="283"/>
        <v>800.09999999999991</v>
      </c>
    </row>
    <row r="2003" spans="4:29">
      <c r="D2003" s="12">
        <v>1997</v>
      </c>
      <c r="E2003" s="36" t="s">
        <v>68</v>
      </c>
      <c r="F2003" s="16" t="s">
        <v>12</v>
      </c>
      <c r="G2003" s="14" t="s">
        <v>51</v>
      </c>
      <c r="H2003" s="13" t="s">
        <v>5</v>
      </c>
      <c r="I2003" s="13" t="s">
        <v>54</v>
      </c>
      <c r="J2003" s="13" t="s">
        <v>114</v>
      </c>
      <c r="K2003" s="13" t="s">
        <v>43</v>
      </c>
      <c r="L2003" s="14">
        <v>27</v>
      </c>
      <c r="M2003" s="14" t="s">
        <v>15</v>
      </c>
      <c r="N2003" s="31">
        <v>1000000</v>
      </c>
      <c r="O2003" s="14" t="s">
        <v>1</v>
      </c>
      <c r="P2003" s="14" t="s">
        <v>35</v>
      </c>
      <c r="Q2003" s="31">
        <v>2304</v>
      </c>
      <c r="R2003" s="31">
        <v>512</v>
      </c>
      <c r="S2003" s="30">
        <v>4.5574455E-2</v>
      </c>
      <c r="T2003" s="66">
        <f t="shared" si="284"/>
        <v>1.230510285</v>
      </c>
      <c r="U2003" s="66">
        <f t="shared" si="285"/>
        <v>9.1590206176548738E-3</v>
      </c>
      <c r="V2003" s="38">
        <f t="shared" si="286"/>
        <v>0.1067466250314504</v>
      </c>
      <c r="W2003" s="54">
        <v>2.3422468799999998</v>
      </c>
      <c r="X2003" s="71" t="str">
        <f t="shared" si="287"/>
        <v>Q4 2025</v>
      </c>
      <c r="Y2003" s="21">
        <f t="shared" si="279"/>
        <v>3840</v>
      </c>
      <c r="Z2003" s="21">
        <f t="shared" si="280"/>
        <v>2160</v>
      </c>
      <c r="AA2003" s="57">
        <f t="shared" si="281"/>
        <v>200968.29721068247</v>
      </c>
      <c r="AB2003" s="59">
        <f t="shared" si="282"/>
        <v>1.7777777777777777</v>
      </c>
      <c r="AC2003" s="61">
        <f t="shared" si="283"/>
        <v>685.8</v>
      </c>
    </row>
    <row r="2004" spans="4:29">
      <c r="D2004" s="12">
        <v>1998</v>
      </c>
      <c r="E2004" s="36" t="s">
        <v>68</v>
      </c>
      <c r="F2004" s="16" t="s">
        <v>12</v>
      </c>
      <c r="G2004" s="14" t="s">
        <v>51</v>
      </c>
      <c r="H2004" s="13" t="s">
        <v>5</v>
      </c>
      <c r="I2004" s="13" t="s">
        <v>54</v>
      </c>
      <c r="J2004" s="13" t="s">
        <v>128</v>
      </c>
      <c r="K2004" s="13" t="s">
        <v>43</v>
      </c>
      <c r="L2004" s="14">
        <v>31.5</v>
      </c>
      <c r="M2004" s="14" t="s">
        <v>15</v>
      </c>
      <c r="N2004" s="31">
        <v>1000000</v>
      </c>
      <c r="O2004" s="14" t="s">
        <v>1</v>
      </c>
      <c r="P2004" s="14" t="s">
        <v>35</v>
      </c>
      <c r="Q2004" s="31">
        <v>2304</v>
      </c>
      <c r="R2004" s="31">
        <v>576</v>
      </c>
      <c r="S2004" s="30">
        <v>3.0382969999999999E-2</v>
      </c>
      <c r="T2004" s="66">
        <f t="shared" si="284"/>
        <v>0.95706355499999995</v>
      </c>
      <c r="U2004" s="66">
        <f t="shared" si="285"/>
        <v>8.3109631530571999E-3</v>
      </c>
      <c r="V2004" s="38">
        <f t="shared" si="286"/>
        <v>7.1164416687633597E-2</v>
      </c>
      <c r="W2004" s="54">
        <v>2.3422468799999998</v>
      </c>
      <c r="X2004" s="71" t="str">
        <f t="shared" si="287"/>
        <v>Q4 2025</v>
      </c>
      <c r="Y2004" s="21">
        <f t="shared" si="279"/>
        <v>3840</v>
      </c>
      <c r="Z2004" s="21">
        <f t="shared" si="280"/>
        <v>2160</v>
      </c>
      <c r="AA2004" s="57">
        <f t="shared" si="281"/>
        <v>273540.18231454003</v>
      </c>
      <c r="AB2004" s="59">
        <f t="shared" si="282"/>
        <v>1.7777777777777777</v>
      </c>
      <c r="AC2004" s="61">
        <f t="shared" si="283"/>
        <v>800.09999999999991</v>
      </c>
    </row>
    <row r="2005" spans="4:29">
      <c r="D2005" s="12">
        <v>1999</v>
      </c>
      <c r="E2005" s="36" t="s">
        <v>68</v>
      </c>
      <c r="F2005" s="16" t="s">
        <v>12</v>
      </c>
      <c r="G2005" s="14" t="s">
        <v>51</v>
      </c>
      <c r="H2005" s="13" t="s">
        <v>5</v>
      </c>
      <c r="I2005" s="13" t="s">
        <v>54</v>
      </c>
      <c r="J2005" s="13" t="s">
        <v>118</v>
      </c>
      <c r="K2005" s="13" t="s">
        <v>43</v>
      </c>
      <c r="L2005" s="14">
        <v>31.5</v>
      </c>
      <c r="M2005" s="14" t="s">
        <v>15</v>
      </c>
      <c r="N2005" s="31">
        <v>1000000</v>
      </c>
      <c r="O2005" s="14" t="s">
        <v>1</v>
      </c>
      <c r="P2005" s="14" t="s">
        <v>35</v>
      </c>
      <c r="Q2005" s="31">
        <v>2304</v>
      </c>
      <c r="R2005" s="31">
        <v>576</v>
      </c>
      <c r="S2005" s="30">
        <v>4.5574455E-2</v>
      </c>
      <c r="T2005" s="66">
        <f t="shared" si="284"/>
        <v>1.4355953324999999</v>
      </c>
      <c r="U2005" s="66">
        <f t="shared" si="285"/>
        <v>1.2466444729585802E-2</v>
      </c>
      <c r="V2005" s="38">
        <f t="shared" si="286"/>
        <v>0.1067466250314504</v>
      </c>
      <c r="W2005" s="54">
        <v>2.3422468799999998</v>
      </c>
      <c r="X2005" s="71" t="str">
        <f t="shared" si="287"/>
        <v>Q4 2025</v>
      </c>
      <c r="Y2005" s="21">
        <f t="shared" si="279"/>
        <v>3840</v>
      </c>
      <c r="Z2005" s="21">
        <f t="shared" si="280"/>
        <v>2160</v>
      </c>
      <c r="AA2005" s="57">
        <f t="shared" si="281"/>
        <v>273540.18231454003</v>
      </c>
      <c r="AB2005" s="59">
        <f t="shared" si="282"/>
        <v>1.7777777777777777</v>
      </c>
      <c r="AC2005" s="61">
        <f t="shared" si="283"/>
        <v>800.09999999999991</v>
      </c>
    </row>
    <row r="2006" spans="4:29">
      <c r="D2006" s="12">
        <v>2000</v>
      </c>
      <c r="E2006" s="36" t="s">
        <v>68</v>
      </c>
      <c r="F2006" s="16" t="s">
        <v>12</v>
      </c>
      <c r="G2006" s="14" t="s">
        <v>51</v>
      </c>
      <c r="H2006" s="13" t="s">
        <v>5</v>
      </c>
      <c r="I2006" s="13" t="s">
        <v>54</v>
      </c>
      <c r="J2006" s="13" t="s">
        <v>199</v>
      </c>
      <c r="K2006" s="13" t="s">
        <v>43</v>
      </c>
      <c r="L2006" s="14">
        <v>31.5</v>
      </c>
      <c r="M2006" s="14" t="s">
        <v>117</v>
      </c>
      <c r="N2006" s="31">
        <v>1000000</v>
      </c>
      <c r="O2006" s="14" t="s">
        <v>1</v>
      </c>
      <c r="P2006" s="14" t="s">
        <v>35</v>
      </c>
      <c r="Q2006" s="31">
        <v>2304</v>
      </c>
      <c r="R2006" s="31">
        <v>1152</v>
      </c>
      <c r="S2006" s="30">
        <v>4.5574455E-2</v>
      </c>
      <c r="T2006" s="66">
        <f t="shared" si="284"/>
        <v>1.4355953324999999</v>
      </c>
      <c r="U2006" s="66">
        <f t="shared" si="285"/>
        <v>1.0391811468961565E-2</v>
      </c>
      <c r="V2006" s="38">
        <f t="shared" si="286"/>
        <v>0.1067466250314504</v>
      </c>
      <c r="W2006" s="54">
        <v>2.3422468799999998</v>
      </c>
      <c r="X2006" s="71" t="str">
        <f t="shared" si="287"/>
        <v>Q4 2025</v>
      </c>
      <c r="Y2006" s="21">
        <f t="shared" si="279"/>
        <v>3440</v>
      </c>
      <c r="Z2006" s="21">
        <f t="shared" si="280"/>
        <v>1440</v>
      </c>
      <c r="AA2006" s="57">
        <f t="shared" si="281"/>
        <v>228018.33766221811</v>
      </c>
      <c r="AB2006" s="59">
        <f t="shared" si="282"/>
        <v>2.3888888888888888</v>
      </c>
      <c r="AC2006" s="61">
        <f t="shared" si="283"/>
        <v>800.09999999999991</v>
      </c>
    </row>
    <row r="2007" spans="4:29">
      <c r="D2007" s="12">
        <v>2001</v>
      </c>
      <c r="E2007" s="36" t="s">
        <v>68</v>
      </c>
      <c r="F2007" s="16" t="s">
        <v>12</v>
      </c>
      <c r="G2007" s="14" t="s">
        <v>51</v>
      </c>
      <c r="H2007" s="13" t="s">
        <v>5</v>
      </c>
      <c r="I2007" s="13" t="s">
        <v>54</v>
      </c>
      <c r="J2007" s="13" t="s">
        <v>203</v>
      </c>
      <c r="K2007" s="13" t="s">
        <v>43</v>
      </c>
      <c r="L2007" s="14">
        <v>34</v>
      </c>
      <c r="M2007" s="14" t="s">
        <v>117</v>
      </c>
      <c r="N2007" s="31">
        <v>1000000</v>
      </c>
      <c r="O2007" s="14" t="s">
        <v>1</v>
      </c>
      <c r="P2007" s="14" t="s">
        <v>35</v>
      </c>
      <c r="Q2007" s="31">
        <v>9216</v>
      </c>
      <c r="R2007" s="31">
        <v>2304</v>
      </c>
      <c r="S2007" s="30">
        <v>0.12153187999999999</v>
      </c>
      <c r="T2007" s="66">
        <f t="shared" si="284"/>
        <v>4.1320839199999995</v>
      </c>
      <c r="U2007" s="66">
        <f t="shared" si="285"/>
        <v>3.2284697225147076E-2</v>
      </c>
      <c r="V2007" s="38">
        <f t="shared" si="286"/>
        <v>0.28465766675053439</v>
      </c>
      <c r="W2007" s="54">
        <v>2.3422468799999998</v>
      </c>
      <c r="X2007" s="71" t="str">
        <f t="shared" si="287"/>
        <v>Q4 2025</v>
      </c>
      <c r="Y2007" s="21">
        <f t="shared" si="279"/>
        <v>3440</v>
      </c>
      <c r="Z2007" s="21">
        <f t="shared" si="280"/>
        <v>1440</v>
      </c>
      <c r="AA2007" s="57">
        <f t="shared" si="281"/>
        <v>265647.97010584443</v>
      </c>
      <c r="AB2007" s="59">
        <f t="shared" si="282"/>
        <v>2.3888888888888888</v>
      </c>
      <c r="AC2007" s="61">
        <f t="shared" si="283"/>
        <v>863.59999999999991</v>
      </c>
    </row>
    <row r="2008" spans="4:29">
      <c r="D2008" s="12">
        <v>2002</v>
      </c>
      <c r="E2008" s="36" t="s">
        <v>68</v>
      </c>
      <c r="F2008" s="16" t="s">
        <v>12</v>
      </c>
      <c r="G2008" s="14" t="s">
        <v>51</v>
      </c>
      <c r="H2008" s="13" t="s">
        <v>5</v>
      </c>
      <c r="I2008" s="13" t="s">
        <v>54</v>
      </c>
      <c r="J2008" s="13" t="s">
        <v>204</v>
      </c>
      <c r="K2008" s="13" t="s">
        <v>43</v>
      </c>
      <c r="L2008" s="14">
        <v>57</v>
      </c>
      <c r="M2008" s="14" t="s">
        <v>205</v>
      </c>
      <c r="N2008" s="31">
        <v>1000000</v>
      </c>
      <c r="O2008" s="14" t="s">
        <v>1</v>
      </c>
      <c r="P2008" s="14" t="s">
        <v>35</v>
      </c>
      <c r="Q2008" s="31">
        <v>9216</v>
      </c>
      <c r="R2008" s="31">
        <v>2304</v>
      </c>
      <c r="S2008" s="30">
        <v>6.0765939999999997E-2</v>
      </c>
      <c r="T2008" s="66">
        <f t="shared" si="284"/>
        <v>3.4636585799999997</v>
      </c>
      <c r="U2008" s="66">
        <f t="shared" si="285"/>
        <v>3.3197667803498171E-2</v>
      </c>
      <c r="V2008" s="38">
        <f t="shared" si="286"/>
        <v>0.14232883337526719</v>
      </c>
      <c r="W2008" s="54">
        <v>2.3422468799999998</v>
      </c>
      <c r="X2008" s="71" t="str">
        <f t="shared" si="287"/>
        <v>Q4 2025</v>
      </c>
      <c r="Y2008" s="21">
        <f t="shared" si="279"/>
        <v>7680</v>
      </c>
      <c r="Z2008" s="21">
        <f t="shared" si="280"/>
        <v>2160</v>
      </c>
      <c r="AA2008" s="57">
        <f t="shared" si="281"/>
        <v>546320.32028959272</v>
      </c>
      <c r="AB2008" s="59">
        <f t="shared" si="282"/>
        <v>3.5555555555555554</v>
      </c>
      <c r="AC2008" s="61">
        <f t="shared" si="283"/>
        <v>1447.8</v>
      </c>
    </row>
    <row r="2009" spans="4:29">
      <c r="D2009" s="12">
        <v>2003</v>
      </c>
      <c r="E2009" s="36" t="s">
        <v>68</v>
      </c>
      <c r="F2009" s="16" t="s">
        <v>12</v>
      </c>
      <c r="G2009" s="14" t="s">
        <v>51</v>
      </c>
      <c r="H2009" s="13" t="s">
        <v>5</v>
      </c>
      <c r="I2009" s="13" t="s">
        <v>217</v>
      </c>
      <c r="J2009" s="13" t="s">
        <v>218</v>
      </c>
      <c r="K2009" s="13" t="s">
        <v>43</v>
      </c>
      <c r="L2009" s="14">
        <v>32</v>
      </c>
      <c r="M2009" s="14" t="s">
        <v>15</v>
      </c>
      <c r="N2009" s="31">
        <v>1000000</v>
      </c>
      <c r="O2009" s="14" t="s">
        <v>1</v>
      </c>
      <c r="P2009" s="14" t="s">
        <v>35</v>
      </c>
      <c r="Q2009" s="31">
        <v>4608</v>
      </c>
      <c r="R2009" s="31">
        <v>1152</v>
      </c>
      <c r="S2009" s="30">
        <v>9.114891E-2</v>
      </c>
      <c r="T2009" s="66">
        <f t="shared" si="284"/>
        <v>2.91676512</v>
      </c>
      <c r="U2009" s="66">
        <f t="shared" si="285"/>
        <v>2.5730691666607932E-2</v>
      </c>
      <c r="V2009" s="38">
        <f t="shared" si="286"/>
        <v>0.21349325006290079</v>
      </c>
      <c r="W2009" s="54">
        <v>2.3422468799999998</v>
      </c>
      <c r="X2009" s="71" t="str">
        <f t="shared" si="287"/>
        <v>Q4 2025</v>
      </c>
      <c r="Y2009" s="21">
        <f t="shared" si="279"/>
        <v>3840</v>
      </c>
      <c r="Z2009" s="21">
        <f t="shared" si="280"/>
        <v>2160</v>
      </c>
      <c r="AA2009" s="57">
        <f t="shared" si="281"/>
        <v>282292.91679525218</v>
      </c>
      <c r="AB2009" s="59">
        <f t="shared" si="282"/>
        <v>1.7777777777777777</v>
      </c>
      <c r="AC2009" s="61">
        <f t="shared" si="283"/>
        <v>812.8</v>
      </c>
    </row>
    <row r="2010" spans="4:29">
      <c r="D2010" s="12"/>
      <c r="E2010" s="36" t="s">
        <v>68</v>
      </c>
      <c r="F2010" s="16" t="s">
        <v>12</v>
      </c>
      <c r="G2010" s="14" t="s">
        <v>51</v>
      </c>
      <c r="H2010" s="13" t="s">
        <v>5</v>
      </c>
      <c r="I2010" s="13" t="s">
        <v>105</v>
      </c>
      <c r="J2010" s="13" t="s">
        <v>106</v>
      </c>
      <c r="K2010" s="13" t="s">
        <v>33</v>
      </c>
      <c r="L2010" s="14">
        <v>31.5</v>
      </c>
      <c r="M2010" s="14" t="s">
        <v>15</v>
      </c>
      <c r="N2010" s="31">
        <v>1000000</v>
      </c>
      <c r="O2010" s="14" t="s">
        <v>1</v>
      </c>
      <c r="P2010" s="14" t="s">
        <v>35</v>
      </c>
      <c r="Q2010" s="31">
        <v>5000</v>
      </c>
      <c r="R2010" s="31">
        <v>1152</v>
      </c>
      <c r="S2010" s="30">
        <v>9.8902897000000004E-2</v>
      </c>
      <c r="T2010" s="66">
        <f t="shared" si="284"/>
        <v>3.1154412555</v>
      </c>
      <c r="U2010" s="66">
        <f t="shared" si="285"/>
        <v>2.7053916476816174E-2</v>
      </c>
      <c r="V2010" s="38">
        <f t="shared" si="286"/>
        <v>0.23165500192121136</v>
      </c>
      <c r="W2010" s="54">
        <v>2.3422468799999998</v>
      </c>
      <c r="X2010" s="71" t="str">
        <f t="shared" ref="X2010:X2073" si="288">G2010&amp;" "&amp;F2010</f>
        <v>Q4 2025</v>
      </c>
      <c r="Y2010" s="21">
        <f t="shared" ref="Y2010:Y2073" si="289">1*LEFT(M2010, FIND("x", M2010)-2)</f>
        <v>3840</v>
      </c>
      <c r="Z2010" s="21">
        <f t="shared" ref="Z2010:Z2073" si="290">1*RIGHT(M2010, LEN(M2010)-FIND("x", M2010)-1)</f>
        <v>2160</v>
      </c>
      <c r="AA2010" s="57">
        <f t="shared" ref="AA2010:AA2073" si="291">AC2010^2*AB2010/(1+AB2010^2)</f>
        <v>273540.18231454003</v>
      </c>
      <c r="AB2010" s="59">
        <f t="shared" ref="AB2010:AB2073" si="292">Y2010/Z2010</f>
        <v>1.7777777777777777</v>
      </c>
      <c r="AC2010" s="61">
        <f t="shared" ref="AC2010:AC2073" si="293">L2010*25.4</f>
        <v>800.09999999999991</v>
      </c>
    </row>
    <row r="2011" spans="4:29">
      <c r="D2011" s="12"/>
      <c r="E2011" s="36" t="s">
        <v>68</v>
      </c>
      <c r="F2011" s="16" t="s">
        <v>12</v>
      </c>
      <c r="G2011" s="14" t="s">
        <v>51</v>
      </c>
      <c r="H2011" s="13" t="s">
        <v>5</v>
      </c>
      <c r="I2011" s="13" t="s">
        <v>96</v>
      </c>
      <c r="J2011" s="13" t="s">
        <v>61</v>
      </c>
      <c r="K2011" s="13" t="s">
        <v>33</v>
      </c>
      <c r="L2011" s="14">
        <v>27</v>
      </c>
      <c r="M2011" s="14" t="s">
        <v>15</v>
      </c>
      <c r="N2011" s="31">
        <v>80000000</v>
      </c>
      <c r="O2011" s="14" t="s">
        <v>1</v>
      </c>
      <c r="P2011" s="14" t="s">
        <v>35</v>
      </c>
      <c r="Q2011" s="31">
        <v>2304</v>
      </c>
      <c r="R2011" s="31">
        <v>576</v>
      </c>
      <c r="S2011" s="30">
        <v>0.12153187999999999</v>
      </c>
      <c r="T2011" s="66">
        <f t="shared" si="284"/>
        <v>3.2813607599999997</v>
      </c>
      <c r="U2011" s="66">
        <f t="shared" si="285"/>
        <v>2.4424054980412994E-2</v>
      </c>
      <c r="V2011" s="38">
        <f t="shared" si="286"/>
        <v>0.28465766675053439</v>
      </c>
      <c r="W2011" s="54">
        <v>2.3422468799999998</v>
      </c>
      <c r="X2011" s="71" t="str">
        <f t="shared" si="288"/>
        <v>Q4 2025</v>
      </c>
      <c r="Y2011" s="21">
        <f t="shared" si="289"/>
        <v>3840</v>
      </c>
      <c r="Z2011" s="21">
        <f t="shared" si="290"/>
        <v>2160</v>
      </c>
      <c r="AA2011" s="57">
        <f t="shared" si="291"/>
        <v>200968.29721068247</v>
      </c>
      <c r="AB2011" s="59">
        <f t="shared" si="292"/>
        <v>1.7777777777777777</v>
      </c>
      <c r="AC2011" s="61">
        <f t="shared" si="293"/>
        <v>685.8</v>
      </c>
    </row>
    <row r="2012" spans="4:29">
      <c r="D2012" s="12"/>
      <c r="E2012" s="36" t="s">
        <v>68</v>
      </c>
      <c r="F2012" s="16" t="s">
        <v>12</v>
      </c>
      <c r="G2012" s="14" t="s">
        <v>51</v>
      </c>
      <c r="H2012" s="13" t="s">
        <v>5</v>
      </c>
      <c r="I2012" s="13" t="s">
        <v>96</v>
      </c>
      <c r="J2012" s="13" t="s">
        <v>129</v>
      </c>
      <c r="K2012" s="13" t="s">
        <v>33</v>
      </c>
      <c r="L2012" s="14">
        <v>27</v>
      </c>
      <c r="M2012" s="14" t="s">
        <v>143</v>
      </c>
      <c r="N2012" s="31">
        <v>1000000</v>
      </c>
      <c r="O2012" s="14" t="s">
        <v>1</v>
      </c>
      <c r="P2012" s="14" t="s">
        <v>35</v>
      </c>
      <c r="Q2012" s="31">
        <v>2304</v>
      </c>
      <c r="R2012" s="31">
        <v>576</v>
      </c>
      <c r="S2012" s="30">
        <v>6.0765939999999997E-2</v>
      </c>
      <c r="T2012" s="66">
        <f t="shared" si="284"/>
        <v>1.6406803799999998</v>
      </c>
      <c r="U2012" s="66">
        <f t="shared" si="285"/>
        <v>1.2212027490206497E-2</v>
      </c>
      <c r="V2012" s="38">
        <f t="shared" si="286"/>
        <v>0.14232883337526719</v>
      </c>
      <c r="W2012" s="54">
        <v>2.3422468799999998</v>
      </c>
      <c r="X2012" s="71" t="str">
        <f t="shared" si="288"/>
        <v>Q4 2025</v>
      </c>
      <c r="Y2012" s="21">
        <f t="shared" si="289"/>
        <v>2560</v>
      </c>
      <c r="Z2012" s="21">
        <f t="shared" si="290"/>
        <v>1440</v>
      </c>
      <c r="AA2012" s="57">
        <f t="shared" si="291"/>
        <v>200968.29721068247</v>
      </c>
      <c r="AB2012" s="59">
        <f t="shared" si="292"/>
        <v>1.7777777777777777</v>
      </c>
      <c r="AC2012" s="61">
        <f t="shared" si="293"/>
        <v>685.8</v>
      </c>
    </row>
    <row r="2013" spans="4:29">
      <c r="D2013" s="12"/>
      <c r="E2013" s="36" t="s">
        <v>68</v>
      </c>
      <c r="F2013" s="16" t="s">
        <v>12</v>
      </c>
      <c r="G2013" s="14" t="s">
        <v>51</v>
      </c>
      <c r="H2013" s="13" t="s">
        <v>5</v>
      </c>
      <c r="I2013" s="13" t="s">
        <v>96</v>
      </c>
      <c r="J2013" s="13" t="s">
        <v>130</v>
      </c>
      <c r="K2013" s="13" t="s">
        <v>33</v>
      </c>
      <c r="L2013" s="14">
        <v>27</v>
      </c>
      <c r="M2013" s="14" t="s">
        <v>143</v>
      </c>
      <c r="N2013" s="31">
        <v>1000000</v>
      </c>
      <c r="O2013" s="14" t="s">
        <v>1</v>
      </c>
      <c r="P2013" s="14" t="s">
        <v>35</v>
      </c>
      <c r="Q2013" s="31">
        <v>2304</v>
      </c>
      <c r="R2013" s="31">
        <v>576</v>
      </c>
      <c r="S2013" s="30">
        <v>7.5957424999999995E-2</v>
      </c>
      <c r="T2013" s="66">
        <f t="shared" si="284"/>
        <v>2.0508504749999998</v>
      </c>
      <c r="U2013" s="66">
        <f t="shared" si="285"/>
        <v>1.5265034362758122E-2</v>
      </c>
      <c r="V2013" s="38">
        <f t="shared" si="286"/>
        <v>0.17791104171908398</v>
      </c>
      <c r="W2013" s="54">
        <v>2.3422468799999998</v>
      </c>
      <c r="X2013" s="71" t="str">
        <f t="shared" si="288"/>
        <v>Q4 2025</v>
      </c>
      <c r="Y2013" s="21">
        <f t="shared" si="289"/>
        <v>2560</v>
      </c>
      <c r="Z2013" s="21">
        <f t="shared" si="290"/>
        <v>1440</v>
      </c>
      <c r="AA2013" s="57">
        <f t="shared" si="291"/>
        <v>200968.29721068247</v>
      </c>
      <c r="AB2013" s="59">
        <f t="shared" si="292"/>
        <v>1.7777777777777777</v>
      </c>
      <c r="AC2013" s="61">
        <f t="shared" si="293"/>
        <v>685.8</v>
      </c>
    </row>
    <row r="2014" spans="4:29">
      <c r="D2014" s="12"/>
      <c r="E2014" s="36" t="s">
        <v>68</v>
      </c>
      <c r="F2014" s="16" t="s">
        <v>12</v>
      </c>
      <c r="G2014" s="14" t="s">
        <v>51</v>
      </c>
      <c r="H2014" s="13" t="s">
        <v>5</v>
      </c>
      <c r="I2014" s="13" t="s">
        <v>96</v>
      </c>
      <c r="J2014" s="13" t="s">
        <v>131</v>
      </c>
      <c r="K2014" s="13" t="s">
        <v>95</v>
      </c>
      <c r="L2014" s="14">
        <v>34</v>
      </c>
      <c r="M2014" s="14" t="s">
        <v>117</v>
      </c>
      <c r="N2014" s="31">
        <v>1000000</v>
      </c>
      <c r="O2014" s="14" t="s">
        <v>1</v>
      </c>
      <c r="P2014" s="14" t="s">
        <v>35</v>
      </c>
      <c r="Q2014" s="31">
        <v>4608</v>
      </c>
      <c r="R2014" s="31">
        <v>1152</v>
      </c>
      <c r="S2014" s="30">
        <v>0.21268079000000001</v>
      </c>
      <c r="T2014" s="66">
        <f t="shared" si="284"/>
        <v>7.23114686</v>
      </c>
      <c r="U2014" s="66">
        <f t="shared" si="285"/>
        <v>5.6498220144007377E-2</v>
      </c>
      <c r="V2014" s="38">
        <f t="shared" si="286"/>
        <v>0.49815091681343515</v>
      </c>
      <c r="W2014" s="54">
        <v>2.3422468799999998</v>
      </c>
      <c r="X2014" s="71" t="str">
        <f t="shared" si="288"/>
        <v>Q4 2025</v>
      </c>
      <c r="Y2014" s="21">
        <f t="shared" si="289"/>
        <v>3440</v>
      </c>
      <c r="Z2014" s="21">
        <f t="shared" si="290"/>
        <v>1440</v>
      </c>
      <c r="AA2014" s="57">
        <f t="shared" si="291"/>
        <v>265647.97010584443</v>
      </c>
      <c r="AB2014" s="59">
        <f t="shared" si="292"/>
        <v>2.3888888888888888</v>
      </c>
      <c r="AC2014" s="61">
        <f t="shared" si="293"/>
        <v>863.59999999999991</v>
      </c>
    </row>
    <row r="2015" spans="4:29">
      <c r="D2015" s="12"/>
      <c r="E2015" s="36" t="s">
        <v>68</v>
      </c>
      <c r="F2015" s="16" t="s">
        <v>12</v>
      </c>
      <c r="G2015" s="14" t="s">
        <v>51</v>
      </c>
      <c r="H2015" s="13" t="s">
        <v>5</v>
      </c>
      <c r="I2015" s="13" t="s">
        <v>96</v>
      </c>
      <c r="J2015" s="13" t="s">
        <v>132</v>
      </c>
      <c r="K2015" s="13" t="s">
        <v>43</v>
      </c>
      <c r="L2015" s="14">
        <v>31.5</v>
      </c>
      <c r="M2015" s="14" t="s">
        <v>15</v>
      </c>
      <c r="N2015" s="31">
        <v>1000000</v>
      </c>
      <c r="O2015" s="14" t="s">
        <v>1</v>
      </c>
      <c r="P2015" s="14" t="s">
        <v>35</v>
      </c>
      <c r="Q2015" s="31">
        <v>2304</v>
      </c>
      <c r="R2015" s="31">
        <v>576</v>
      </c>
      <c r="S2015" s="30">
        <v>6.0765939999999997E-2</v>
      </c>
      <c r="T2015" s="66">
        <f t="shared" si="284"/>
        <v>1.9141271099999999</v>
      </c>
      <c r="U2015" s="66">
        <f t="shared" si="285"/>
        <v>1.66219263061144E-2</v>
      </c>
      <c r="V2015" s="38">
        <f t="shared" si="286"/>
        <v>0.14232883337526719</v>
      </c>
      <c r="W2015" s="54">
        <v>2.3422468799999998</v>
      </c>
      <c r="X2015" s="71" t="str">
        <f t="shared" si="288"/>
        <v>Q4 2025</v>
      </c>
      <c r="Y2015" s="21">
        <f t="shared" si="289"/>
        <v>3840</v>
      </c>
      <c r="Z2015" s="21">
        <f t="shared" si="290"/>
        <v>2160</v>
      </c>
      <c r="AA2015" s="57">
        <f t="shared" si="291"/>
        <v>273540.18231454003</v>
      </c>
      <c r="AB2015" s="59">
        <f t="shared" si="292"/>
        <v>1.7777777777777777</v>
      </c>
      <c r="AC2015" s="61">
        <f t="shared" si="293"/>
        <v>800.09999999999991</v>
      </c>
    </row>
    <row r="2016" spans="4:29">
      <c r="D2016" s="12"/>
      <c r="E2016" s="36" t="s">
        <v>68</v>
      </c>
      <c r="F2016" s="16" t="s">
        <v>12</v>
      </c>
      <c r="G2016" s="14" t="s">
        <v>51</v>
      </c>
      <c r="H2016" s="13" t="s">
        <v>5</v>
      </c>
      <c r="I2016" s="13" t="s">
        <v>96</v>
      </c>
      <c r="J2016" s="13" t="s">
        <v>297</v>
      </c>
      <c r="K2016" s="13" t="s">
        <v>95</v>
      </c>
      <c r="L2016" s="14">
        <v>27</v>
      </c>
      <c r="M2016" s="14" t="s">
        <v>143</v>
      </c>
      <c r="N2016" s="31">
        <v>1000000</v>
      </c>
      <c r="O2016" s="14" t="s">
        <v>1</v>
      </c>
      <c r="P2016" s="14" t="s">
        <v>35</v>
      </c>
      <c r="Q2016" s="31">
        <v>2304</v>
      </c>
      <c r="R2016" s="31">
        <v>576</v>
      </c>
      <c r="S2016" s="30">
        <v>6.0765939999999997E-2</v>
      </c>
      <c r="T2016" s="66">
        <f t="shared" si="284"/>
        <v>1.6406803799999998</v>
      </c>
      <c r="U2016" s="66">
        <f t="shared" si="285"/>
        <v>1.2212027490206497E-2</v>
      </c>
      <c r="V2016" s="38">
        <f t="shared" si="286"/>
        <v>0.14232883337526719</v>
      </c>
      <c r="W2016" s="54">
        <v>2.3422468799999998</v>
      </c>
      <c r="X2016" s="71" t="str">
        <f t="shared" si="288"/>
        <v>Q4 2025</v>
      </c>
      <c r="Y2016" s="21">
        <f t="shared" si="289"/>
        <v>2560</v>
      </c>
      <c r="Z2016" s="21">
        <f t="shared" si="290"/>
        <v>1440</v>
      </c>
      <c r="AA2016" s="57">
        <f t="shared" si="291"/>
        <v>200968.29721068247</v>
      </c>
      <c r="AB2016" s="59">
        <f t="shared" si="292"/>
        <v>1.7777777777777777</v>
      </c>
      <c r="AC2016" s="61">
        <f t="shared" si="293"/>
        <v>685.8</v>
      </c>
    </row>
    <row r="2017" spans="4:29">
      <c r="D2017" s="12"/>
      <c r="E2017" s="36" t="s">
        <v>68</v>
      </c>
      <c r="F2017" s="16" t="s">
        <v>12</v>
      </c>
      <c r="G2017" s="14" t="s">
        <v>51</v>
      </c>
      <c r="H2017" s="13" t="s">
        <v>5</v>
      </c>
      <c r="I2017" s="13" t="s">
        <v>96</v>
      </c>
      <c r="J2017" s="13" t="s">
        <v>298</v>
      </c>
      <c r="K2017" s="13" t="s">
        <v>95</v>
      </c>
      <c r="L2017" s="14">
        <v>27</v>
      </c>
      <c r="M2017" s="14" t="s">
        <v>143</v>
      </c>
      <c r="N2017" s="31">
        <v>1000000</v>
      </c>
      <c r="O2017" s="14" t="s">
        <v>1</v>
      </c>
      <c r="P2017" s="14" t="s">
        <v>35</v>
      </c>
      <c r="Q2017" s="31">
        <v>4608</v>
      </c>
      <c r="R2017" s="31">
        <v>1152</v>
      </c>
      <c r="S2017" s="30">
        <v>9.114891E-2</v>
      </c>
      <c r="T2017" s="66">
        <f t="shared" si="284"/>
        <v>2.4610205700000001</v>
      </c>
      <c r="U2017" s="66">
        <f t="shared" si="285"/>
        <v>1.8318041235309748E-2</v>
      </c>
      <c r="V2017" s="38">
        <f t="shared" si="286"/>
        <v>0.21349325006290079</v>
      </c>
      <c r="W2017" s="54">
        <v>2.3422468799999998</v>
      </c>
      <c r="X2017" s="71" t="str">
        <f t="shared" si="288"/>
        <v>Q4 2025</v>
      </c>
      <c r="Y2017" s="21">
        <f t="shared" si="289"/>
        <v>2560</v>
      </c>
      <c r="Z2017" s="21">
        <f t="shared" si="290"/>
        <v>1440</v>
      </c>
      <c r="AA2017" s="57">
        <f t="shared" si="291"/>
        <v>200968.29721068247</v>
      </c>
      <c r="AB2017" s="59">
        <f t="shared" si="292"/>
        <v>1.7777777777777777</v>
      </c>
      <c r="AC2017" s="61">
        <f t="shared" si="293"/>
        <v>685.8</v>
      </c>
    </row>
    <row r="2018" spans="4:29">
      <c r="D2018" s="12"/>
      <c r="E2018" s="36" t="s">
        <v>68</v>
      </c>
      <c r="F2018" s="16" t="s">
        <v>12</v>
      </c>
      <c r="G2018" s="14" t="s">
        <v>51</v>
      </c>
      <c r="H2018" s="13" t="s">
        <v>5</v>
      </c>
      <c r="I2018" s="13" t="s">
        <v>96</v>
      </c>
      <c r="J2018" s="13" t="s">
        <v>299</v>
      </c>
      <c r="K2018" s="13" t="s">
        <v>95</v>
      </c>
      <c r="L2018" s="14">
        <v>31.5</v>
      </c>
      <c r="M2018" s="14" t="s">
        <v>15</v>
      </c>
      <c r="N2018" s="31">
        <v>1000000</v>
      </c>
      <c r="O2018" s="14" t="s">
        <v>1</v>
      </c>
      <c r="P2018" s="14" t="s">
        <v>35</v>
      </c>
      <c r="Q2018" s="31">
        <v>4608</v>
      </c>
      <c r="R2018" s="31">
        <v>1152</v>
      </c>
      <c r="S2018" s="30">
        <v>3.0382969999999999E-2</v>
      </c>
      <c r="T2018" s="66">
        <f t="shared" si="284"/>
        <v>0.95706355499999995</v>
      </c>
      <c r="U2018" s="66">
        <f t="shared" si="285"/>
        <v>8.3109631530571999E-3</v>
      </c>
      <c r="V2018" s="38">
        <f t="shared" si="286"/>
        <v>7.1164416687633597E-2</v>
      </c>
      <c r="W2018" s="54">
        <v>2.3422468799999998</v>
      </c>
      <c r="X2018" s="71" t="str">
        <f t="shared" si="288"/>
        <v>Q4 2025</v>
      </c>
      <c r="Y2018" s="21">
        <f t="shared" si="289"/>
        <v>3840</v>
      </c>
      <c r="Z2018" s="21">
        <f t="shared" si="290"/>
        <v>2160</v>
      </c>
      <c r="AA2018" s="57">
        <f t="shared" si="291"/>
        <v>273540.18231454003</v>
      </c>
      <c r="AB2018" s="59">
        <f t="shared" si="292"/>
        <v>1.7777777777777777</v>
      </c>
      <c r="AC2018" s="61">
        <f t="shared" si="293"/>
        <v>800.09999999999991</v>
      </c>
    </row>
    <row r="2019" spans="4:29">
      <c r="D2019" s="12"/>
      <c r="E2019" s="36" t="s">
        <v>68</v>
      </c>
      <c r="F2019" s="16" t="s">
        <v>12</v>
      </c>
      <c r="G2019" s="14" t="s">
        <v>51</v>
      </c>
      <c r="H2019" s="13" t="s">
        <v>5</v>
      </c>
      <c r="I2019" s="13" t="s">
        <v>60</v>
      </c>
      <c r="J2019" s="13" t="s">
        <v>107</v>
      </c>
      <c r="K2019" s="13" t="s">
        <v>33</v>
      </c>
      <c r="L2019" s="14">
        <v>27</v>
      </c>
      <c r="M2019" s="14" t="s">
        <v>15</v>
      </c>
      <c r="N2019" s="31">
        <v>80000000</v>
      </c>
      <c r="O2019" s="14" t="s">
        <v>1</v>
      </c>
      <c r="P2019" s="14" t="s">
        <v>35</v>
      </c>
      <c r="Q2019" s="31">
        <v>2304</v>
      </c>
      <c r="R2019" s="31">
        <v>576</v>
      </c>
      <c r="S2019" s="30">
        <v>6.0765939999999997E-2</v>
      </c>
      <c r="T2019" s="66">
        <f t="shared" si="284"/>
        <v>1.6406803799999998</v>
      </c>
      <c r="U2019" s="66">
        <f t="shared" si="285"/>
        <v>1.2212027490206497E-2</v>
      </c>
      <c r="V2019" s="38">
        <f t="shared" si="286"/>
        <v>0.14232883337526719</v>
      </c>
      <c r="W2019" s="54">
        <v>2.3422468799999998</v>
      </c>
      <c r="X2019" s="71" t="str">
        <f t="shared" si="288"/>
        <v>Q4 2025</v>
      </c>
      <c r="Y2019" s="21">
        <f t="shared" si="289"/>
        <v>3840</v>
      </c>
      <c r="Z2019" s="21">
        <f t="shared" si="290"/>
        <v>2160</v>
      </c>
      <c r="AA2019" s="57">
        <f t="shared" si="291"/>
        <v>200968.29721068247</v>
      </c>
      <c r="AB2019" s="59">
        <f t="shared" si="292"/>
        <v>1.7777777777777777</v>
      </c>
      <c r="AC2019" s="61">
        <f t="shared" si="293"/>
        <v>685.8</v>
      </c>
    </row>
    <row r="2020" spans="4:29">
      <c r="D2020" s="12"/>
      <c r="E2020" s="36" t="s">
        <v>68</v>
      </c>
      <c r="F2020" s="16" t="s">
        <v>12</v>
      </c>
      <c r="G2020" s="14" t="s">
        <v>51</v>
      </c>
      <c r="H2020" s="13" t="s">
        <v>5</v>
      </c>
      <c r="I2020" s="13" t="s">
        <v>60</v>
      </c>
      <c r="J2020" s="13" t="s">
        <v>115</v>
      </c>
      <c r="K2020" s="13" t="s">
        <v>33</v>
      </c>
      <c r="L2020" s="14">
        <v>27</v>
      </c>
      <c r="M2020" s="14" t="s">
        <v>15</v>
      </c>
      <c r="N2020" s="31">
        <v>80000000</v>
      </c>
      <c r="O2020" s="14" t="s">
        <v>1</v>
      </c>
      <c r="P2020" s="14" t="s">
        <v>35</v>
      </c>
      <c r="Q2020" s="31">
        <v>2304</v>
      </c>
      <c r="R2020" s="31">
        <v>576</v>
      </c>
      <c r="S2020" s="30">
        <v>6.0765939999999997E-2</v>
      </c>
      <c r="T2020" s="66">
        <f t="shared" si="284"/>
        <v>1.6406803799999998</v>
      </c>
      <c r="U2020" s="66">
        <f t="shared" si="285"/>
        <v>1.2212027490206497E-2</v>
      </c>
      <c r="V2020" s="38">
        <f t="shared" si="286"/>
        <v>0.14232883337526719</v>
      </c>
      <c r="W2020" s="54">
        <v>2.3422468799999998</v>
      </c>
      <c r="X2020" s="71" t="str">
        <f t="shared" si="288"/>
        <v>Q4 2025</v>
      </c>
      <c r="Y2020" s="21">
        <f t="shared" si="289"/>
        <v>3840</v>
      </c>
      <c r="Z2020" s="21">
        <f t="shared" si="290"/>
        <v>2160</v>
      </c>
      <c r="AA2020" s="57">
        <f t="shared" si="291"/>
        <v>200968.29721068247</v>
      </c>
      <c r="AB2020" s="59">
        <f t="shared" si="292"/>
        <v>1.7777777777777777</v>
      </c>
      <c r="AC2020" s="61">
        <f t="shared" si="293"/>
        <v>685.8</v>
      </c>
    </row>
    <row r="2021" spans="4:29">
      <c r="D2021" s="12"/>
      <c r="E2021" s="36" t="s">
        <v>68</v>
      </c>
      <c r="F2021" s="16" t="s">
        <v>12</v>
      </c>
      <c r="G2021" s="14" t="s">
        <v>51</v>
      </c>
      <c r="H2021" s="13" t="s">
        <v>5</v>
      </c>
      <c r="I2021" s="13" t="s">
        <v>60</v>
      </c>
      <c r="J2021" s="13" t="s">
        <v>300</v>
      </c>
      <c r="K2021" s="13" t="s">
        <v>33</v>
      </c>
      <c r="L2021" s="14">
        <v>31.5</v>
      </c>
      <c r="M2021" s="14" t="s">
        <v>15</v>
      </c>
      <c r="N2021" s="31">
        <v>80000000</v>
      </c>
      <c r="O2021" s="14" t="s">
        <v>1</v>
      </c>
      <c r="P2021" s="14" t="s">
        <v>35</v>
      </c>
      <c r="Q2021" s="31">
        <v>2304</v>
      </c>
      <c r="R2021" s="31">
        <v>1152</v>
      </c>
      <c r="S2021" s="30">
        <v>4.5574455E-2</v>
      </c>
      <c r="T2021" s="66">
        <f t="shared" si="284"/>
        <v>1.4355953324999999</v>
      </c>
      <c r="U2021" s="66">
        <f t="shared" si="285"/>
        <v>1.2466444729585802E-2</v>
      </c>
      <c r="V2021" s="38">
        <f t="shared" si="286"/>
        <v>0.1067466250314504</v>
      </c>
      <c r="W2021" s="54">
        <v>2.3422468799999998</v>
      </c>
      <c r="X2021" s="71" t="str">
        <f t="shared" si="288"/>
        <v>Q4 2025</v>
      </c>
      <c r="Y2021" s="21">
        <f t="shared" si="289"/>
        <v>3840</v>
      </c>
      <c r="Z2021" s="21">
        <f t="shared" si="290"/>
        <v>2160</v>
      </c>
      <c r="AA2021" s="57">
        <f t="shared" si="291"/>
        <v>273540.18231454003</v>
      </c>
      <c r="AB2021" s="59">
        <f t="shared" si="292"/>
        <v>1.7777777777777777</v>
      </c>
      <c r="AC2021" s="61">
        <f t="shared" si="293"/>
        <v>800.09999999999991</v>
      </c>
    </row>
    <row r="2022" spans="4:29">
      <c r="D2022" s="12"/>
      <c r="E2022" s="36" t="s">
        <v>68</v>
      </c>
      <c r="F2022" s="16" t="s">
        <v>12</v>
      </c>
      <c r="G2022" s="14" t="s">
        <v>51</v>
      </c>
      <c r="H2022" s="13" t="s">
        <v>5</v>
      </c>
      <c r="I2022" s="13" t="s">
        <v>60</v>
      </c>
      <c r="J2022" s="13" t="s">
        <v>301</v>
      </c>
      <c r="K2022" s="13" t="s">
        <v>95</v>
      </c>
      <c r="L2022" s="14">
        <v>34</v>
      </c>
      <c r="M2022" s="14" t="s">
        <v>302</v>
      </c>
      <c r="N2022" s="31">
        <v>80000000</v>
      </c>
      <c r="O2022" s="14" t="s">
        <v>1</v>
      </c>
      <c r="P2022" s="14" t="s">
        <v>35</v>
      </c>
      <c r="Q2022" s="31">
        <v>4608</v>
      </c>
      <c r="R2022" s="31">
        <v>1152</v>
      </c>
      <c r="S2022" s="30">
        <v>6.0765939999999997E-2</v>
      </c>
      <c r="T2022" s="66">
        <f t="shared" si="284"/>
        <v>2.0660419599999997</v>
      </c>
      <c r="U2022" s="66">
        <f t="shared" si="285"/>
        <v>2.1990297661420303E-2</v>
      </c>
      <c r="V2022" s="38">
        <f t="shared" si="286"/>
        <v>0.14232883337526719</v>
      </c>
      <c r="W2022" s="54">
        <v>2.3422468799999998</v>
      </c>
      <c r="X2022" s="71" t="str">
        <f t="shared" si="288"/>
        <v>Q4 2025</v>
      </c>
      <c r="Y2022" s="21">
        <f t="shared" si="289"/>
        <v>344</v>
      </c>
      <c r="Z2022" s="21">
        <f t="shared" si="290"/>
        <v>440</v>
      </c>
      <c r="AA2022" s="57">
        <f t="shared" si="291"/>
        <v>361885.25449322932</v>
      </c>
      <c r="AB2022" s="59">
        <f t="shared" si="292"/>
        <v>0.78181818181818186</v>
      </c>
      <c r="AC2022" s="61">
        <f t="shared" si="293"/>
        <v>863.59999999999991</v>
      </c>
    </row>
    <row r="2023" spans="4:29">
      <c r="D2023" s="12"/>
      <c r="E2023" s="36" t="s">
        <v>68</v>
      </c>
      <c r="F2023" s="16" t="s">
        <v>12</v>
      </c>
      <c r="G2023" s="14" t="s">
        <v>51</v>
      </c>
      <c r="H2023" s="13" t="s">
        <v>5</v>
      </c>
      <c r="I2023" s="13" t="s">
        <v>53</v>
      </c>
      <c r="J2023" s="13" t="s">
        <v>133</v>
      </c>
      <c r="K2023" s="13"/>
      <c r="L2023" s="14">
        <v>31.5</v>
      </c>
      <c r="M2023" s="14" t="s">
        <v>15</v>
      </c>
      <c r="N2023" s="31">
        <v>1000000</v>
      </c>
      <c r="O2023" s="14" t="s">
        <v>1</v>
      </c>
      <c r="P2023" s="14" t="s">
        <v>35</v>
      </c>
      <c r="Q2023" s="31">
        <v>4608</v>
      </c>
      <c r="R2023" s="31">
        <v>1196</v>
      </c>
      <c r="S2023" s="30">
        <v>0.12153187999999999</v>
      </c>
      <c r="T2023" s="66">
        <f t="shared" si="284"/>
        <v>3.8282542199999998</v>
      </c>
      <c r="U2023" s="66">
        <f t="shared" si="285"/>
        <v>3.32438526122288E-2</v>
      </c>
      <c r="V2023" s="38">
        <f t="shared" si="286"/>
        <v>0.28465766675053439</v>
      </c>
      <c r="W2023" s="54">
        <v>2.3422468799999998</v>
      </c>
      <c r="X2023" s="71" t="str">
        <f t="shared" si="288"/>
        <v>Q4 2025</v>
      </c>
      <c r="Y2023" s="21">
        <f t="shared" si="289"/>
        <v>3840</v>
      </c>
      <c r="Z2023" s="21">
        <f t="shared" si="290"/>
        <v>2160</v>
      </c>
      <c r="AA2023" s="57">
        <f t="shared" si="291"/>
        <v>273540.18231454003</v>
      </c>
      <c r="AB2023" s="59">
        <f t="shared" si="292"/>
        <v>1.7777777777777777</v>
      </c>
      <c r="AC2023" s="61">
        <f t="shared" si="293"/>
        <v>800.09999999999991</v>
      </c>
    </row>
    <row r="2024" spans="4:29">
      <c r="D2024" s="12"/>
      <c r="E2024" s="36" t="s">
        <v>68</v>
      </c>
      <c r="F2024" s="16" t="s">
        <v>12</v>
      </c>
      <c r="G2024" s="14" t="s">
        <v>51</v>
      </c>
      <c r="H2024" s="13" t="s">
        <v>5</v>
      </c>
      <c r="I2024" s="13" t="s">
        <v>53</v>
      </c>
      <c r="J2024" s="13" t="s">
        <v>97</v>
      </c>
      <c r="K2024" s="13" t="s">
        <v>98</v>
      </c>
      <c r="L2024" s="14">
        <v>49</v>
      </c>
      <c r="M2024" s="14" t="s">
        <v>99</v>
      </c>
      <c r="N2024" s="31">
        <v>1000000</v>
      </c>
      <c r="O2024" s="14" t="s">
        <v>1</v>
      </c>
      <c r="P2024" s="14" t="s">
        <v>35</v>
      </c>
      <c r="Q2024" s="31">
        <v>5000</v>
      </c>
      <c r="R2024" s="31">
        <v>1152</v>
      </c>
      <c r="S2024" s="30">
        <v>9.8902897000000004E-2</v>
      </c>
      <c r="T2024" s="66">
        <f t="shared" si="284"/>
        <v>4.8462419529999998</v>
      </c>
      <c r="U2024" s="66">
        <f t="shared" si="285"/>
        <v>3.9929954552855411E-2</v>
      </c>
      <c r="V2024" s="38">
        <f t="shared" si="286"/>
        <v>0.23165500192121136</v>
      </c>
      <c r="W2024" s="54">
        <v>2.3422468799999998</v>
      </c>
      <c r="X2024" s="71" t="str">
        <f t="shared" si="288"/>
        <v>Q4 2025</v>
      </c>
      <c r="Y2024" s="21">
        <f t="shared" si="289"/>
        <v>5120</v>
      </c>
      <c r="Z2024" s="21">
        <f t="shared" si="290"/>
        <v>1440</v>
      </c>
      <c r="AA2024" s="57">
        <f t="shared" si="291"/>
        <v>403728.86704072385</v>
      </c>
      <c r="AB2024" s="59">
        <f t="shared" si="292"/>
        <v>3.5555555555555554</v>
      </c>
      <c r="AC2024" s="61">
        <f t="shared" si="293"/>
        <v>1244.5999999999999</v>
      </c>
    </row>
    <row r="2025" spans="4:29">
      <c r="D2025" s="12"/>
      <c r="E2025" s="36" t="s">
        <v>68</v>
      </c>
      <c r="F2025" s="16" t="s">
        <v>12</v>
      </c>
      <c r="G2025" s="14" t="s">
        <v>51</v>
      </c>
      <c r="H2025" s="13" t="s">
        <v>5</v>
      </c>
      <c r="I2025" s="13" t="s">
        <v>53</v>
      </c>
      <c r="J2025" s="13" t="s">
        <v>119</v>
      </c>
      <c r="K2025" s="13" t="s">
        <v>98</v>
      </c>
      <c r="L2025" s="14">
        <v>31.5</v>
      </c>
      <c r="M2025" s="14" t="s">
        <v>15</v>
      </c>
      <c r="N2025" s="31">
        <v>1000000</v>
      </c>
      <c r="O2025" s="14" t="s">
        <v>1</v>
      </c>
      <c r="P2025" s="14" t="s">
        <v>35</v>
      </c>
      <c r="Q2025" s="31">
        <v>5000</v>
      </c>
      <c r="R2025" s="31">
        <v>1152</v>
      </c>
      <c r="S2025" s="30">
        <v>6.5935265000000007E-2</v>
      </c>
      <c r="T2025" s="66">
        <f t="shared" si="284"/>
        <v>2.0769608475000001</v>
      </c>
      <c r="U2025" s="66">
        <f t="shared" si="285"/>
        <v>1.8035944409057512E-2</v>
      </c>
      <c r="V2025" s="38">
        <f t="shared" si="286"/>
        <v>0.1544366687282232</v>
      </c>
      <c r="W2025" s="54">
        <v>2.3422468799999998</v>
      </c>
      <c r="X2025" s="71" t="str">
        <f t="shared" si="288"/>
        <v>Q4 2025</v>
      </c>
      <c r="Y2025" s="21">
        <f t="shared" si="289"/>
        <v>3840</v>
      </c>
      <c r="Z2025" s="21">
        <f t="shared" si="290"/>
        <v>2160</v>
      </c>
      <c r="AA2025" s="57">
        <f t="shared" si="291"/>
        <v>273540.18231454003</v>
      </c>
      <c r="AB2025" s="59">
        <f t="shared" si="292"/>
        <v>1.7777777777777777</v>
      </c>
      <c r="AC2025" s="61">
        <f t="shared" si="293"/>
        <v>800.09999999999991</v>
      </c>
    </row>
    <row r="2026" spans="4:29">
      <c r="D2026" s="12"/>
      <c r="E2026" s="36" t="s">
        <v>68</v>
      </c>
      <c r="F2026" s="16" t="s">
        <v>12</v>
      </c>
      <c r="G2026" s="14" t="s">
        <v>51</v>
      </c>
      <c r="H2026" s="13" t="s">
        <v>5</v>
      </c>
      <c r="I2026" s="13" t="s">
        <v>120</v>
      </c>
      <c r="J2026" s="13"/>
      <c r="K2026" s="13" t="s">
        <v>120</v>
      </c>
      <c r="L2026" s="14">
        <v>27</v>
      </c>
      <c r="M2026" s="14" t="s">
        <v>15</v>
      </c>
      <c r="N2026" s="31" t="s">
        <v>65</v>
      </c>
      <c r="O2026" s="14" t="s">
        <v>1</v>
      </c>
      <c r="P2026" s="14" t="s">
        <v>35</v>
      </c>
      <c r="Q2026" s="31">
        <v>5000</v>
      </c>
      <c r="R2026" s="31">
        <v>1152</v>
      </c>
      <c r="S2026" s="30">
        <v>0.19780579400000001</v>
      </c>
      <c r="T2026" s="66">
        <f t="shared" si="284"/>
        <v>5.3407564380000005</v>
      </c>
      <c r="U2026" s="66">
        <f t="shared" si="285"/>
        <v>3.975269359858704E-2</v>
      </c>
      <c r="V2026" s="38">
        <f t="shared" si="286"/>
        <v>0.46331000384242271</v>
      </c>
      <c r="W2026" s="54">
        <v>2.3422468799999998</v>
      </c>
      <c r="X2026" s="71" t="str">
        <f t="shared" si="288"/>
        <v>Q4 2025</v>
      </c>
      <c r="Y2026" s="21">
        <f t="shared" si="289"/>
        <v>3840</v>
      </c>
      <c r="Z2026" s="21">
        <f t="shared" si="290"/>
        <v>2160</v>
      </c>
      <c r="AA2026" s="57">
        <f t="shared" si="291"/>
        <v>200968.29721068247</v>
      </c>
      <c r="AB2026" s="59">
        <f t="shared" si="292"/>
        <v>1.7777777777777777</v>
      </c>
      <c r="AC2026" s="61">
        <f t="shared" si="293"/>
        <v>685.8</v>
      </c>
    </row>
    <row r="2027" spans="4:29">
      <c r="D2027" s="12"/>
      <c r="E2027" s="36" t="s">
        <v>68</v>
      </c>
      <c r="F2027" s="16" t="s">
        <v>12</v>
      </c>
      <c r="G2027" s="14" t="s">
        <v>51</v>
      </c>
      <c r="H2027" s="13" t="s">
        <v>5</v>
      </c>
      <c r="I2027" s="13" t="s">
        <v>120</v>
      </c>
      <c r="J2027" s="13"/>
      <c r="K2027" s="13" t="s">
        <v>120</v>
      </c>
      <c r="L2027" s="14">
        <v>31.5</v>
      </c>
      <c r="M2027" s="14" t="s">
        <v>15</v>
      </c>
      <c r="N2027" s="31" t="s">
        <v>65</v>
      </c>
      <c r="O2027" s="14" t="s">
        <v>1</v>
      </c>
      <c r="P2027" s="14" t="s">
        <v>35</v>
      </c>
      <c r="Q2027" s="31">
        <v>5000</v>
      </c>
      <c r="R2027" s="31">
        <v>1152</v>
      </c>
      <c r="S2027" s="30">
        <v>0.16483816200000001</v>
      </c>
      <c r="T2027" s="66">
        <f t="shared" si="284"/>
        <v>5.192402103</v>
      </c>
      <c r="U2027" s="66">
        <f t="shared" si="285"/>
        <v>4.5089860885873682E-2</v>
      </c>
      <c r="V2027" s="38">
        <f t="shared" si="286"/>
        <v>0.38609167064943456</v>
      </c>
      <c r="W2027" s="54">
        <v>2.3422468799999998</v>
      </c>
      <c r="X2027" s="71" t="str">
        <f t="shared" si="288"/>
        <v>Q4 2025</v>
      </c>
      <c r="Y2027" s="21">
        <f t="shared" si="289"/>
        <v>3840</v>
      </c>
      <c r="Z2027" s="21">
        <f t="shared" si="290"/>
        <v>2160</v>
      </c>
      <c r="AA2027" s="57">
        <f t="shared" si="291"/>
        <v>273540.18231454003</v>
      </c>
      <c r="AB2027" s="59">
        <f t="shared" si="292"/>
        <v>1.7777777777777777</v>
      </c>
      <c r="AC2027" s="61">
        <f t="shared" si="293"/>
        <v>800.09999999999991</v>
      </c>
    </row>
    <row r="2028" spans="4:29">
      <c r="D2028" s="12"/>
      <c r="E2028" s="36" t="s">
        <v>68</v>
      </c>
      <c r="F2028" s="16" t="s">
        <v>12</v>
      </c>
      <c r="G2028" s="14" t="s">
        <v>51</v>
      </c>
      <c r="H2028" s="13" t="s">
        <v>5</v>
      </c>
      <c r="I2028" s="13" t="s">
        <v>45</v>
      </c>
      <c r="J2028" s="13" t="s">
        <v>134</v>
      </c>
      <c r="K2028" s="13" t="s">
        <v>43</v>
      </c>
      <c r="L2028" s="14">
        <v>27</v>
      </c>
      <c r="M2028" s="14" t="s">
        <v>15</v>
      </c>
      <c r="N2028" s="31">
        <v>1000000</v>
      </c>
      <c r="O2028" s="14" t="s">
        <v>1</v>
      </c>
      <c r="P2028" s="14" t="s">
        <v>35</v>
      </c>
      <c r="Q2028" s="31">
        <v>2304</v>
      </c>
      <c r="R2028" s="31">
        <v>576</v>
      </c>
      <c r="S2028" s="30">
        <v>6.0765939999999997E-2</v>
      </c>
      <c r="T2028" s="66">
        <f t="shared" si="284"/>
        <v>1.6406803799999998</v>
      </c>
      <c r="U2028" s="66">
        <f t="shared" si="285"/>
        <v>1.2212027490206497E-2</v>
      </c>
      <c r="V2028" s="38">
        <f t="shared" si="286"/>
        <v>0.14232883337526719</v>
      </c>
      <c r="W2028" s="54">
        <v>2.3422468799999998</v>
      </c>
      <c r="X2028" s="71" t="str">
        <f t="shared" si="288"/>
        <v>Q4 2025</v>
      </c>
      <c r="Y2028" s="21">
        <f t="shared" si="289"/>
        <v>3840</v>
      </c>
      <c r="Z2028" s="21">
        <f t="shared" si="290"/>
        <v>2160</v>
      </c>
      <c r="AA2028" s="57">
        <f t="shared" si="291"/>
        <v>200968.29721068247</v>
      </c>
      <c r="AB2028" s="59">
        <f t="shared" si="292"/>
        <v>1.7777777777777777</v>
      </c>
      <c r="AC2028" s="61">
        <f t="shared" si="293"/>
        <v>685.8</v>
      </c>
    </row>
    <row r="2029" spans="4:29">
      <c r="D2029" s="12"/>
      <c r="E2029" s="36" t="s">
        <v>68</v>
      </c>
      <c r="F2029" s="16" t="s">
        <v>12</v>
      </c>
      <c r="G2029" s="14" t="s">
        <v>51</v>
      </c>
      <c r="H2029" s="13" t="s">
        <v>5</v>
      </c>
      <c r="I2029" s="13" t="s">
        <v>121</v>
      </c>
      <c r="J2029" s="13" t="s">
        <v>282</v>
      </c>
      <c r="K2029" s="13"/>
      <c r="L2029" s="14">
        <v>27</v>
      </c>
      <c r="M2029" s="14" t="s">
        <v>15</v>
      </c>
      <c r="N2029" s="31" t="s">
        <v>65</v>
      </c>
      <c r="O2029" s="14" t="s">
        <v>1</v>
      </c>
      <c r="P2029" s="14" t="s">
        <v>35</v>
      </c>
      <c r="Q2029" s="31">
        <v>5000</v>
      </c>
      <c r="R2029" s="31">
        <v>1152</v>
      </c>
      <c r="S2029" s="30">
        <v>0.19780579400000001</v>
      </c>
      <c r="T2029" s="66">
        <f t="shared" si="284"/>
        <v>5.3407564380000005</v>
      </c>
      <c r="U2029" s="66">
        <f t="shared" si="285"/>
        <v>3.975269359858704E-2</v>
      </c>
      <c r="V2029" s="38">
        <f t="shared" si="286"/>
        <v>0.46331000384242271</v>
      </c>
      <c r="W2029" s="54">
        <v>2.3422468799999998</v>
      </c>
      <c r="X2029" s="71" t="str">
        <f t="shared" si="288"/>
        <v>Q4 2025</v>
      </c>
      <c r="Y2029" s="21">
        <f t="shared" si="289"/>
        <v>3840</v>
      </c>
      <c r="Z2029" s="21">
        <f t="shared" si="290"/>
        <v>2160</v>
      </c>
      <c r="AA2029" s="57">
        <f t="shared" si="291"/>
        <v>200968.29721068247</v>
      </c>
      <c r="AB2029" s="59">
        <f t="shared" si="292"/>
        <v>1.7777777777777777</v>
      </c>
      <c r="AC2029" s="61">
        <f t="shared" si="293"/>
        <v>685.8</v>
      </c>
    </row>
    <row r="2030" spans="4:29">
      <c r="D2030" s="12"/>
      <c r="E2030" s="36" t="s">
        <v>68</v>
      </c>
      <c r="F2030" s="16" t="s">
        <v>12</v>
      </c>
      <c r="G2030" s="14" t="s">
        <v>51</v>
      </c>
      <c r="H2030" s="13" t="s">
        <v>5</v>
      </c>
      <c r="I2030" s="13" t="s">
        <v>121</v>
      </c>
      <c r="J2030" s="13" t="s">
        <v>283</v>
      </c>
      <c r="K2030" s="13"/>
      <c r="L2030" s="14">
        <v>31.5</v>
      </c>
      <c r="M2030" s="14" t="s">
        <v>15</v>
      </c>
      <c r="N2030" s="31" t="s">
        <v>65</v>
      </c>
      <c r="O2030" s="14" t="s">
        <v>1</v>
      </c>
      <c r="P2030" s="14" t="s">
        <v>35</v>
      </c>
      <c r="Q2030" s="31">
        <v>5000</v>
      </c>
      <c r="R2030" s="31">
        <v>1152</v>
      </c>
      <c r="S2030" s="30">
        <v>0.13187053000000001</v>
      </c>
      <c r="T2030" s="66">
        <f t="shared" si="284"/>
        <v>4.1539216950000002</v>
      </c>
      <c r="U2030" s="66">
        <f t="shared" si="285"/>
        <v>3.6071888818115024E-2</v>
      </c>
      <c r="V2030" s="38">
        <f t="shared" si="286"/>
        <v>0.30887333745644641</v>
      </c>
      <c r="W2030" s="54">
        <v>2.3422468799999998</v>
      </c>
      <c r="X2030" s="71" t="str">
        <f t="shared" si="288"/>
        <v>Q4 2025</v>
      </c>
      <c r="Y2030" s="21">
        <f t="shared" si="289"/>
        <v>3840</v>
      </c>
      <c r="Z2030" s="21">
        <f t="shared" si="290"/>
        <v>2160</v>
      </c>
      <c r="AA2030" s="57">
        <f t="shared" si="291"/>
        <v>273540.18231454003</v>
      </c>
      <c r="AB2030" s="59">
        <f t="shared" si="292"/>
        <v>1.7777777777777777</v>
      </c>
      <c r="AC2030" s="61">
        <f t="shared" si="293"/>
        <v>800.09999999999991</v>
      </c>
    </row>
    <row r="2031" spans="4:29">
      <c r="D2031" s="12"/>
      <c r="E2031" s="36" t="s">
        <v>68</v>
      </c>
      <c r="F2031" s="16" t="s">
        <v>12</v>
      </c>
      <c r="G2031" s="14" t="s">
        <v>51</v>
      </c>
      <c r="H2031" s="13" t="s">
        <v>5</v>
      </c>
      <c r="I2031" s="13" t="s">
        <v>122</v>
      </c>
      <c r="J2031" s="13"/>
      <c r="K2031" s="13"/>
      <c r="L2031" s="14">
        <v>27</v>
      </c>
      <c r="M2031" s="14" t="s">
        <v>15</v>
      </c>
      <c r="N2031" s="31" t="s">
        <v>65</v>
      </c>
      <c r="O2031" s="14" t="s">
        <v>2</v>
      </c>
      <c r="P2031" s="14" t="s">
        <v>35</v>
      </c>
      <c r="Q2031" s="31">
        <v>5000</v>
      </c>
      <c r="R2031" s="31">
        <v>1152</v>
      </c>
      <c r="S2031" s="30">
        <v>0.19780579400000001</v>
      </c>
      <c r="T2031" s="66">
        <f t="shared" si="284"/>
        <v>5.3407564380000005</v>
      </c>
      <c r="U2031" s="66">
        <f t="shared" si="285"/>
        <v>3.975269359858704E-2</v>
      </c>
      <c r="V2031" s="38">
        <f t="shared" si="286"/>
        <v>0.46331000384242271</v>
      </c>
      <c r="W2031" s="54">
        <v>2.3422468799999998</v>
      </c>
      <c r="X2031" s="71" t="str">
        <f t="shared" si="288"/>
        <v>Q4 2025</v>
      </c>
      <c r="Y2031" s="21">
        <f t="shared" si="289"/>
        <v>3840</v>
      </c>
      <c r="Z2031" s="21">
        <f t="shared" si="290"/>
        <v>2160</v>
      </c>
      <c r="AA2031" s="57">
        <f t="shared" si="291"/>
        <v>200968.29721068247</v>
      </c>
      <c r="AB2031" s="59">
        <f t="shared" si="292"/>
        <v>1.7777777777777777</v>
      </c>
      <c r="AC2031" s="61">
        <f t="shared" si="293"/>
        <v>685.8</v>
      </c>
    </row>
    <row r="2032" spans="4:29">
      <c r="D2032" s="12"/>
      <c r="E2032" s="36" t="s">
        <v>68</v>
      </c>
      <c r="F2032" s="16" t="s">
        <v>12</v>
      </c>
      <c r="G2032" s="14" t="s">
        <v>51</v>
      </c>
      <c r="H2032" s="13" t="s">
        <v>5</v>
      </c>
      <c r="I2032" s="13" t="s">
        <v>122</v>
      </c>
      <c r="J2032" s="13"/>
      <c r="K2032" s="13"/>
      <c r="L2032" s="14">
        <v>31.5</v>
      </c>
      <c r="M2032" s="14" t="s">
        <v>15</v>
      </c>
      <c r="N2032" s="31" t="s">
        <v>65</v>
      </c>
      <c r="O2032" s="14" t="s">
        <v>2</v>
      </c>
      <c r="P2032" s="14" t="s">
        <v>35</v>
      </c>
      <c r="Q2032" s="31">
        <v>5000</v>
      </c>
      <c r="R2032" s="31">
        <v>1152</v>
      </c>
      <c r="S2032" s="30">
        <v>0.16483816200000001</v>
      </c>
      <c r="T2032" s="66">
        <f t="shared" si="284"/>
        <v>5.192402103</v>
      </c>
      <c r="U2032" s="66">
        <f t="shared" si="285"/>
        <v>4.5089860885873682E-2</v>
      </c>
      <c r="V2032" s="38">
        <f t="shared" si="286"/>
        <v>0.38609167064943456</v>
      </c>
      <c r="W2032" s="54">
        <v>2.3422468799999998</v>
      </c>
      <c r="X2032" s="71" t="str">
        <f t="shared" si="288"/>
        <v>Q4 2025</v>
      </c>
      <c r="Y2032" s="21">
        <f t="shared" si="289"/>
        <v>3840</v>
      </c>
      <c r="Z2032" s="21">
        <f t="shared" si="290"/>
        <v>2160</v>
      </c>
      <c r="AA2032" s="57">
        <f t="shared" si="291"/>
        <v>273540.18231454003</v>
      </c>
      <c r="AB2032" s="59">
        <f t="shared" si="292"/>
        <v>1.7777777777777777</v>
      </c>
      <c r="AC2032" s="61">
        <f t="shared" si="293"/>
        <v>800.09999999999991</v>
      </c>
    </row>
    <row r="2033" spans="4:29">
      <c r="D2033" s="12"/>
      <c r="E2033" s="36" t="s">
        <v>68</v>
      </c>
      <c r="F2033" s="16" t="s">
        <v>12</v>
      </c>
      <c r="G2033" s="14" t="s">
        <v>51</v>
      </c>
      <c r="H2033" s="13" t="s">
        <v>5</v>
      </c>
      <c r="I2033" s="13" t="s">
        <v>140</v>
      </c>
      <c r="J2033" s="13"/>
      <c r="K2033" s="13"/>
      <c r="L2033" s="14">
        <v>27</v>
      </c>
      <c r="M2033" s="14" t="s">
        <v>15</v>
      </c>
      <c r="N2033" s="31" t="s">
        <v>65</v>
      </c>
      <c r="O2033" s="14" t="s">
        <v>1</v>
      </c>
      <c r="P2033" s="14" t="s">
        <v>35</v>
      </c>
      <c r="Q2033" s="31">
        <v>2304</v>
      </c>
      <c r="R2033" s="31">
        <v>576</v>
      </c>
      <c r="S2033" s="30">
        <v>9.114891E-2</v>
      </c>
      <c r="T2033" s="66">
        <f t="shared" si="284"/>
        <v>2.4610205700000001</v>
      </c>
      <c r="U2033" s="66">
        <f t="shared" si="285"/>
        <v>1.8318041235309748E-2</v>
      </c>
      <c r="V2033" s="38">
        <f t="shared" si="286"/>
        <v>0.21349325006290079</v>
      </c>
      <c r="W2033" s="54">
        <v>2.3422468799999998</v>
      </c>
      <c r="X2033" s="71" t="str">
        <f t="shared" si="288"/>
        <v>Q4 2025</v>
      </c>
      <c r="Y2033" s="21">
        <f t="shared" si="289"/>
        <v>3840</v>
      </c>
      <c r="Z2033" s="21">
        <f t="shared" si="290"/>
        <v>2160</v>
      </c>
      <c r="AA2033" s="57">
        <f t="shared" si="291"/>
        <v>200968.29721068247</v>
      </c>
      <c r="AB2033" s="59">
        <f t="shared" si="292"/>
        <v>1.7777777777777777</v>
      </c>
      <c r="AC2033" s="61">
        <f t="shared" si="293"/>
        <v>685.8</v>
      </c>
    </row>
    <row r="2034" spans="4:29">
      <c r="D2034" s="12"/>
      <c r="E2034" s="36" t="s">
        <v>68</v>
      </c>
      <c r="F2034" s="16" t="s">
        <v>12</v>
      </c>
      <c r="G2034" s="14" t="s">
        <v>51</v>
      </c>
      <c r="H2034" s="13" t="s">
        <v>5</v>
      </c>
      <c r="I2034" s="13" t="s">
        <v>140</v>
      </c>
      <c r="J2034" s="13"/>
      <c r="K2034" s="13"/>
      <c r="L2034" s="14">
        <v>31.5</v>
      </c>
      <c r="M2034" s="14" t="s">
        <v>15</v>
      </c>
      <c r="N2034" s="31" t="s">
        <v>65</v>
      </c>
      <c r="O2034" s="14" t="s">
        <v>1</v>
      </c>
      <c r="P2034" s="14" t="s">
        <v>35</v>
      </c>
      <c r="Q2034" s="31">
        <v>4608</v>
      </c>
      <c r="R2034" s="31">
        <v>1152</v>
      </c>
      <c r="S2034" s="30">
        <v>0.12153187999999999</v>
      </c>
      <c r="T2034" s="66">
        <f t="shared" si="284"/>
        <v>3.8282542199999998</v>
      </c>
      <c r="U2034" s="66">
        <f t="shared" si="285"/>
        <v>3.32438526122288E-2</v>
      </c>
      <c r="V2034" s="38">
        <f t="shared" si="286"/>
        <v>0.28465766675053439</v>
      </c>
      <c r="W2034" s="54">
        <v>2.3422468799999998</v>
      </c>
      <c r="X2034" s="71" t="str">
        <f t="shared" si="288"/>
        <v>Q4 2025</v>
      </c>
      <c r="Y2034" s="21">
        <f t="shared" si="289"/>
        <v>3840</v>
      </c>
      <c r="Z2034" s="21">
        <f t="shared" si="290"/>
        <v>2160</v>
      </c>
      <c r="AA2034" s="57">
        <f t="shared" si="291"/>
        <v>273540.18231454003</v>
      </c>
      <c r="AB2034" s="59">
        <f t="shared" si="292"/>
        <v>1.7777777777777777</v>
      </c>
      <c r="AC2034" s="61">
        <f t="shared" si="293"/>
        <v>800.09999999999991</v>
      </c>
    </row>
    <row r="2035" spans="4:29">
      <c r="D2035" s="12"/>
      <c r="E2035" s="36" t="s">
        <v>68</v>
      </c>
      <c r="F2035" s="16" t="s">
        <v>12</v>
      </c>
      <c r="G2035" s="14" t="s">
        <v>51</v>
      </c>
      <c r="H2035" s="13" t="s">
        <v>5</v>
      </c>
      <c r="I2035" s="13" t="s">
        <v>135</v>
      </c>
      <c r="J2035" s="13" t="s">
        <v>225</v>
      </c>
      <c r="K2035" s="13" t="s">
        <v>95</v>
      </c>
      <c r="L2035" s="14">
        <v>27</v>
      </c>
      <c r="M2035" s="14" t="s">
        <v>15</v>
      </c>
      <c r="N2035" s="31" t="s">
        <v>65</v>
      </c>
      <c r="O2035" s="14" t="s">
        <v>2</v>
      </c>
      <c r="P2035" s="14" t="s">
        <v>35</v>
      </c>
      <c r="Q2035" s="31">
        <v>10368</v>
      </c>
      <c r="R2035" s="31">
        <v>1152</v>
      </c>
      <c r="S2035" s="30">
        <v>0.34180841299999998</v>
      </c>
      <c r="T2035" s="66">
        <f t="shared" si="284"/>
        <v>9.2288271509999991</v>
      </c>
      <c r="U2035" s="66">
        <f t="shared" si="285"/>
        <v>6.8692654732895694E-2</v>
      </c>
      <c r="V2035" s="38">
        <f t="shared" si="286"/>
        <v>0.80059968890700128</v>
      </c>
      <c r="W2035" s="54">
        <v>2.3422468799999998</v>
      </c>
      <c r="X2035" s="71" t="str">
        <f t="shared" si="288"/>
        <v>Q4 2025</v>
      </c>
      <c r="Y2035" s="21">
        <f t="shared" si="289"/>
        <v>3840</v>
      </c>
      <c r="Z2035" s="21">
        <f t="shared" si="290"/>
        <v>2160</v>
      </c>
      <c r="AA2035" s="57">
        <f t="shared" si="291"/>
        <v>200968.29721068247</v>
      </c>
      <c r="AB2035" s="59">
        <f t="shared" si="292"/>
        <v>1.7777777777777777</v>
      </c>
      <c r="AC2035" s="61">
        <f t="shared" si="293"/>
        <v>685.8</v>
      </c>
    </row>
    <row r="2036" spans="4:29">
      <c r="D2036" s="12"/>
      <c r="E2036" s="36" t="s">
        <v>68</v>
      </c>
      <c r="F2036" s="16" t="s">
        <v>12</v>
      </c>
      <c r="G2036" s="14" t="s">
        <v>51</v>
      </c>
      <c r="H2036" s="13" t="s">
        <v>5</v>
      </c>
      <c r="I2036" s="13" t="s">
        <v>135</v>
      </c>
      <c r="J2036" s="13" t="s">
        <v>197</v>
      </c>
      <c r="K2036" s="13" t="s">
        <v>95</v>
      </c>
      <c r="L2036" s="14">
        <v>27</v>
      </c>
      <c r="M2036" s="14" t="s">
        <v>15</v>
      </c>
      <c r="N2036" s="31" t="s">
        <v>65</v>
      </c>
      <c r="O2036" s="14" t="s">
        <v>2</v>
      </c>
      <c r="P2036" s="14" t="s">
        <v>35</v>
      </c>
      <c r="Q2036" s="31">
        <v>4608</v>
      </c>
      <c r="R2036" s="31">
        <v>1152</v>
      </c>
      <c r="S2036" s="30">
        <v>0.18229782</v>
      </c>
      <c r="T2036" s="66">
        <f t="shared" si="284"/>
        <v>4.9220411400000001</v>
      </c>
      <c r="U2036" s="66">
        <f t="shared" si="285"/>
        <v>3.6636082470619495E-2</v>
      </c>
      <c r="V2036" s="38">
        <f t="shared" si="286"/>
        <v>0.42698650012580158</v>
      </c>
      <c r="W2036" s="54">
        <v>2.3422468799999998</v>
      </c>
      <c r="X2036" s="71" t="str">
        <f t="shared" si="288"/>
        <v>Q4 2025</v>
      </c>
      <c r="Y2036" s="21">
        <f t="shared" si="289"/>
        <v>3840</v>
      </c>
      <c r="Z2036" s="21">
        <f t="shared" si="290"/>
        <v>2160</v>
      </c>
      <c r="AA2036" s="57">
        <f t="shared" si="291"/>
        <v>200968.29721068247</v>
      </c>
      <c r="AB2036" s="59">
        <f t="shared" si="292"/>
        <v>1.7777777777777777</v>
      </c>
      <c r="AC2036" s="61">
        <f t="shared" si="293"/>
        <v>685.8</v>
      </c>
    </row>
    <row r="2037" spans="4:29">
      <c r="D2037" s="12"/>
      <c r="E2037" s="36" t="s">
        <v>68</v>
      </c>
      <c r="F2037" s="16" t="s">
        <v>12</v>
      </c>
      <c r="G2037" s="14" t="s">
        <v>51</v>
      </c>
      <c r="H2037" s="13" t="s">
        <v>5</v>
      </c>
      <c r="I2037" s="13" t="s">
        <v>135</v>
      </c>
      <c r="J2037" s="13" t="s">
        <v>198</v>
      </c>
      <c r="K2037" s="13" t="s">
        <v>95</v>
      </c>
      <c r="L2037" s="14">
        <v>31.5</v>
      </c>
      <c r="M2037" s="14" t="s">
        <v>15</v>
      </c>
      <c r="N2037" s="31" t="s">
        <v>65</v>
      </c>
      <c r="O2037" s="14" t="s">
        <v>2</v>
      </c>
      <c r="P2037" s="14" t="s">
        <v>35</v>
      </c>
      <c r="Q2037" s="31">
        <v>9216</v>
      </c>
      <c r="R2037" s="31">
        <v>1152</v>
      </c>
      <c r="S2037" s="30">
        <v>0.18229782</v>
      </c>
      <c r="T2037" s="66">
        <f t="shared" si="284"/>
        <v>5.7423813299999997</v>
      </c>
      <c r="U2037" s="66">
        <f t="shared" si="285"/>
        <v>4.9865778918343207E-2</v>
      </c>
      <c r="V2037" s="38">
        <f t="shared" si="286"/>
        <v>0.42698650012580158</v>
      </c>
      <c r="W2037" s="54">
        <v>2.3422468799999998</v>
      </c>
      <c r="X2037" s="71" t="str">
        <f t="shared" si="288"/>
        <v>Q4 2025</v>
      </c>
      <c r="Y2037" s="21">
        <f t="shared" si="289"/>
        <v>3840</v>
      </c>
      <c r="Z2037" s="21">
        <f t="shared" si="290"/>
        <v>2160</v>
      </c>
      <c r="AA2037" s="57">
        <f t="shared" si="291"/>
        <v>273540.18231454003</v>
      </c>
      <c r="AB2037" s="59">
        <f t="shared" si="292"/>
        <v>1.7777777777777777</v>
      </c>
      <c r="AC2037" s="61">
        <f t="shared" si="293"/>
        <v>800.09999999999991</v>
      </c>
    </row>
    <row r="2038" spans="4:29">
      <c r="D2038" s="12"/>
      <c r="E2038" s="36" t="s">
        <v>68</v>
      </c>
      <c r="F2038" s="16" t="s">
        <v>12</v>
      </c>
      <c r="G2038" s="14" t="s">
        <v>51</v>
      </c>
      <c r="H2038" s="13" t="s">
        <v>5</v>
      </c>
      <c r="I2038" s="13" t="s">
        <v>135</v>
      </c>
      <c r="J2038" s="13" t="s">
        <v>210</v>
      </c>
      <c r="K2038" s="13" t="s">
        <v>95</v>
      </c>
      <c r="L2038" s="14">
        <v>34</v>
      </c>
      <c r="M2038" s="14" t="s">
        <v>117</v>
      </c>
      <c r="N2038" s="31" t="s">
        <v>65</v>
      </c>
      <c r="O2038" s="14" t="s">
        <v>2</v>
      </c>
      <c r="P2038" s="14" t="s">
        <v>35</v>
      </c>
      <c r="Q2038" s="31">
        <v>9216</v>
      </c>
      <c r="R2038" s="31">
        <v>1151</v>
      </c>
      <c r="S2038" s="30">
        <v>6.0765939999999997E-2</v>
      </c>
      <c r="T2038" s="66">
        <f t="shared" si="284"/>
        <v>2.0660419599999997</v>
      </c>
      <c r="U2038" s="66">
        <f t="shared" si="285"/>
        <v>1.6142348612573538E-2</v>
      </c>
      <c r="V2038" s="38">
        <f t="shared" si="286"/>
        <v>0.14232883337526719</v>
      </c>
      <c r="W2038" s="54">
        <v>2.3422468799999998</v>
      </c>
      <c r="X2038" s="71" t="str">
        <f t="shared" si="288"/>
        <v>Q4 2025</v>
      </c>
      <c r="Y2038" s="21">
        <f t="shared" si="289"/>
        <v>3440</v>
      </c>
      <c r="Z2038" s="21">
        <f t="shared" si="290"/>
        <v>1440</v>
      </c>
      <c r="AA2038" s="57">
        <f t="shared" si="291"/>
        <v>265647.97010584443</v>
      </c>
      <c r="AB2038" s="59">
        <f t="shared" si="292"/>
        <v>2.3888888888888888</v>
      </c>
      <c r="AC2038" s="61">
        <f t="shared" si="293"/>
        <v>863.59999999999991</v>
      </c>
    </row>
    <row r="2039" spans="4:29">
      <c r="D2039" s="12"/>
      <c r="E2039" s="36" t="s">
        <v>68</v>
      </c>
      <c r="F2039" s="16" t="s">
        <v>12</v>
      </c>
      <c r="G2039" s="14" t="s">
        <v>51</v>
      </c>
      <c r="H2039" s="13" t="s">
        <v>5</v>
      </c>
      <c r="I2039" s="13" t="s">
        <v>144</v>
      </c>
      <c r="J2039" s="13" t="s">
        <v>284</v>
      </c>
      <c r="K2039" s="13" t="s">
        <v>43</v>
      </c>
      <c r="L2039" s="14">
        <v>27</v>
      </c>
      <c r="M2039" s="14" t="s">
        <v>15</v>
      </c>
      <c r="N2039" s="31" t="s">
        <v>65</v>
      </c>
      <c r="O2039" s="14" t="s">
        <v>1</v>
      </c>
      <c r="P2039" s="14" t="s">
        <v>35</v>
      </c>
      <c r="Q2039" s="31">
        <v>1536</v>
      </c>
      <c r="R2039" s="31">
        <v>384</v>
      </c>
      <c r="S2039" s="30">
        <v>7.0893597000000003E-2</v>
      </c>
      <c r="T2039" s="66">
        <f t="shared" si="284"/>
        <v>1.914127119</v>
      </c>
      <c r="U2039" s="66">
        <f t="shared" si="285"/>
        <v>1.4247365472230347E-2</v>
      </c>
      <c r="V2039" s="38">
        <f t="shared" si="286"/>
        <v>0.16605030638522736</v>
      </c>
      <c r="W2039" s="54">
        <v>2.3422468799999998</v>
      </c>
      <c r="X2039" s="71" t="str">
        <f t="shared" si="288"/>
        <v>Q4 2025</v>
      </c>
      <c r="Y2039" s="21">
        <f t="shared" si="289"/>
        <v>3840</v>
      </c>
      <c r="Z2039" s="21">
        <f t="shared" si="290"/>
        <v>2160</v>
      </c>
      <c r="AA2039" s="57">
        <f t="shared" si="291"/>
        <v>200968.29721068247</v>
      </c>
      <c r="AB2039" s="59">
        <f t="shared" si="292"/>
        <v>1.7777777777777777</v>
      </c>
      <c r="AC2039" s="61">
        <f t="shared" si="293"/>
        <v>685.8</v>
      </c>
    </row>
    <row r="2040" spans="4:29">
      <c r="D2040" s="12"/>
      <c r="E2040" s="36" t="s">
        <v>68</v>
      </c>
      <c r="F2040" s="16" t="s">
        <v>12</v>
      </c>
      <c r="G2040" s="14" t="s">
        <v>51</v>
      </c>
      <c r="H2040" s="13" t="s">
        <v>5</v>
      </c>
      <c r="I2040" s="13" t="s">
        <v>144</v>
      </c>
      <c r="J2040" s="13" t="s">
        <v>285</v>
      </c>
      <c r="K2040" s="13" t="s">
        <v>43</v>
      </c>
      <c r="L2040" s="14">
        <v>27</v>
      </c>
      <c r="M2040" s="14" t="s">
        <v>15</v>
      </c>
      <c r="N2040" s="31" t="s">
        <v>65</v>
      </c>
      <c r="O2040" s="14" t="s">
        <v>1</v>
      </c>
      <c r="P2040" s="14" t="s">
        <v>35</v>
      </c>
      <c r="Q2040" s="31">
        <v>2304</v>
      </c>
      <c r="R2040" s="31">
        <v>1152</v>
      </c>
      <c r="S2040" s="30">
        <v>6.0765939999999997E-2</v>
      </c>
      <c r="T2040" s="66">
        <f t="shared" si="284"/>
        <v>1.6406803799999998</v>
      </c>
      <c r="U2040" s="66">
        <f t="shared" si="285"/>
        <v>1.2212027490206497E-2</v>
      </c>
      <c r="V2040" s="38">
        <f t="shared" si="286"/>
        <v>0.14232883337526719</v>
      </c>
      <c r="W2040" s="54">
        <v>2.3422468799999998</v>
      </c>
      <c r="X2040" s="71" t="str">
        <f t="shared" si="288"/>
        <v>Q4 2025</v>
      </c>
      <c r="Y2040" s="21">
        <f t="shared" si="289"/>
        <v>3840</v>
      </c>
      <c r="Z2040" s="21">
        <f t="shared" si="290"/>
        <v>2160</v>
      </c>
      <c r="AA2040" s="57">
        <f t="shared" si="291"/>
        <v>200968.29721068247</v>
      </c>
      <c r="AB2040" s="59">
        <f t="shared" si="292"/>
        <v>1.7777777777777777</v>
      </c>
      <c r="AC2040" s="61">
        <f t="shared" si="293"/>
        <v>685.8</v>
      </c>
    </row>
    <row r="2041" spans="4:29">
      <c r="D2041" s="12"/>
      <c r="E2041" s="36" t="s">
        <v>68</v>
      </c>
      <c r="F2041" s="16" t="s">
        <v>12</v>
      </c>
      <c r="G2041" s="14" t="s">
        <v>51</v>
      </c>
      <c r="H2041" s="13" t="s">
        <v>5</v>
      </c>
      <c r="I2041" s="13" t="s">
        <v>144</v>
      </c>
      <c r="J2041" s="13" t="s">
        <v>286</v>
      </c>
      <c r="K2041" s="13" t="s">
        <v>43</v>
      </c>
      <c r="L2041" s="14">
        <v>31.5</v>
      </c>
      <c r="M2041" s="14" t="s">
        <v>15</v>
      </c>
      <c r="N2041" s="31" t="s">
        <v>65</v>
      </c>
      <c r="O2041" s="14" t="s">
        <v>1</v>
      </c>
      <c r="P2041" s="14" t="s">
        <v>35</v>
      </c>
      <c r="Q2041" s="31">
        <v>2304</v>
      </c>
      <c r="R2041" s="31">
        <v>1152</v>
      </c>
      <c r="S2041" s="30">
        <v>7.5957424999999995E-2</v>
      </c>
      <c r="T2041" s="66">
        <f t="shared" si="284"/>
        <v>2.3926588874999997</v>
      </c>
      <c r="U2041" s="66">
        <f t="shared" si="285"/>
        <v>2.0777407882642998E-2</v>
      </c>
      <c r="V2041" s="38">
        <f t="shared" si="286"/>
        <v>0.17791104171908398</v>
      </c>
      <c r="W2041" s="54">
        <v>2.3422468799999998</v>
      </c>
      <c r="X2041" s="71" t="str">
        <f t="shared" si="288"/>
        <v>Q4 2025</v>
      </c>
      <c r="Y2041" s="21">
        <f t="shared" si="289"/>
        <v>3840</v>
      </c>
      <c r="Z2041" s="21">
        <f t="shared" si="290"/>
        <v>2160</v>
      </c>
      <c r="AA2041" s="57">
        <f t="shared" si="291"/>
        <v>273540.18231454003</v>
      </c>
      <c r="AB2041" s="59">
        <f t="shared" si="292"/>
        <v>1.7777777777777777</v>
      </c>
      <c r="AC2041" s="61">
        <f t="shared" si="293"/>
        <v>800.09999999999991</v>
      </c>
    </row>
    <row r="2042" spans="4:29">
      <c r="D2042" s="12"/>
      <c r="E2042" s="36" t="s">
        <v>68</v>
      </c>
      <c r="F2042" s="16" t="s">
        <v>12</v>
      </c>
      <c r="G2042" s="14" t="s">
        <v>51</v>
      </c>
      <c r="H2042" s="13" t="s">
        <v>5</v>
      </c>
      <c r="I2042" s="13" t="s">
        <v>144</v>
      </c>
      <c r="J2042" s="13"/>
      <c r="K2042" s="13"/>
      <c r="L2042" s="14">
        <v>34</v>
      </c>
      <c r="M2042" s="14" t="s">
        <v>302</v>
      </c>
      <c r="N2042" s="31" t="s">
        <v>65</v>
      </c>
      <c r="O2042" s="14" t="s">
        <v>1</v>
      </c>
      <c r="P2042" s="14" t="s">
        <v>35</v>
      </c>
      <c r="Q2042" s="31">
        <v>2304</v>
      </c>
      <c r="R2042" s="31">
        <v>2304</v>
      </c>
      <c r="S2042" s="30">
        <v>4.5574455E-2</v>
      </c>
      <c r="T2042" s="66">
        <f t="shared" si="284"/>
        <v>1.54953147</v>
      </c>
      <c r="U2042" s="66">
        <f t="shared" si="285"/>
        <v>1.6492723246065228E-2</v>
      </c>
      <c r="V2042" s="38">
        <f t="shared" si="286"/>
        <v>0.1067466250314504</v>
      </c>
      <c r="W2042" s="54">
        <v>2.3422468799999998</v>
      </c>
      <c r="X2042" s="71" t="str">
        <f t="shared" si="288"/>
        <v>Q4 2025</v>
      </c>
      <c r="Y2042" s="21">
        <f t="shared" si="289"/>
        <v>344</v>
      </c>
      <c r="Z2042" s="21">
        <f t="shared" si="290"/>
        <v>440</v>
      </c>
      <c r="AA2042" s="57">
        <f t="shared" si="291"/>
        <v>361885.25449322932</v>
      </c>
      <c r="AB2042" s="59">
        <f t="shared" si="292"/>
        <v>0.78181818181818186</v>
      </c>
      <c r="AC2042" s="61">
        <f t="shared" si="293"/>
        <v>863.59999999999991</v>
      </c>
    </row>
    <row r="2043" spans="4:29">
      <c r="D2043" s="12"/>
      <c r="E2043" s="36" t="s">
        <v>68</v>
      </c>
      <c r="F2043" s="16" t="s">
        <v>12</v>
      </c>
      <c r="G2043" s="14" t="s">
        <v>51</v>
      </c>
      <c r="H2043" s="13" t="s">
        <v>5</v>
      </c>
      <c r="I2043" s="13" t="s">
        <v>145</v>
      </c>
      <c r="J2043" s="13"/>
      <c r="K2043" s="13" t="s">
        <v>43</v>
      </c>
      <c r="L2043" s="14">
        <v>27</v>
      </c>
      <c r="M2043" s="14" t="s">
        <v>15</v>
      </c>
      <c r="N2043" s="31" t="s">
        <v>65</v>
      </c>
      <c r="O2043" s="14" t="s">
        <v>1</v>
      </c>
      <c r="P2043" s="14" t="s">
        <v>35</v>
      </c>
      <c r="Q2043" s="31">
        <v>2304</v>
      </c>
      <c r="R2043" s="31">
        <v>1152</v>
      </c>
      <c r="S2043" s="30">
        <v>0.12153187999999999</v>
      </c>
      <c r="T2043" s="66">
        <f t="shared" si="284"/>
        <v>3.2813607599999997</v>
      </c>
      <c r="U2043" s="66">
        <f t="shared" si="285"/>
        <v>2.4424054980412994E-2</v>
      </c>
      <c r="V2043" s="38">
        <f t="shared" si="286"/>
        <v>0.28465766675053439</v>
      </c>
      <c r="W2043" s="54">
        <v>2.3422468799999998</v>
      </c>
      <c r="X2043" s="71" t="str">
        <f t="shared" si="288"/>
        <v>Q4 2025</v>
      </c>
      <c r="Y2043" s="21">
        <f t="shared" si="289"/>
        <v>3840</v>
      </c>
      <c r="Z2043" s="21">
        <f t="shared" si="290"/>
        <v>2160</v>
      </c>
      <c r="AA2043" s="57">
        <f t="shared" si="291"/>
        <v>200968.29721068247</v>
      </c>
      <c r="AB2043" s="59">
        <f t="shared" si="292"/>
        <v>1.7777777777777777</v>
      </c>
      <c r="AC2043" s="61">
        <f t="shared" si="293"/>
        <v>685.8</v>
      </c>
    </row>
    <row r="2044" spans="4:29">
      <c r="D2044" s="12"/>
      <c r="E2044" s="36" t="s">
        <v>68</v>
      </c>
      <c r="F2044" s="16" t="s">
        <v>12</v>
      </c>
      <c r="G2044" s="14" t="s">
        <v>51</v>
      </c>
      <c r="H2044" s="13" t="s">
        <v>5</v>
      </c>
      <c r="I2044" s="13" t="s">
        <v>145</v>
      </c>
      <c r="J2044" s="13"/>
      <c r="K2044" s="13" t="s">
        <v>43</v>
      </c>
      <c r="L2044" s="14">
        <v>31.5</v>
      </c>
      <c r="M2044" s="14" t="s">
        <v>15</v>
      </c>
      <c r="N2044" s="31" t="s">
        <v>65</v>
      </c>
      <c r="O2044" s="14" t="s">
        <v>1</v>
      </c>
      <c r="P2044" s="14" t="s">
        <v>35</v>
      </c>
      <c r="Q2044" s="31">
        <v>2304</v>
      </c>
      <c r="R2044" s="31">
        <v>1152</v>
      </c>
      <c r="S2044" s="30">
        <v>9.114891E-2</v>
      </c>
      <c r="T2044" s="66">
        <f t="shared" si="284"/>
        <v>2.8711906649999999</v>
      </c>
      <c r="U2044" s="66">
        <f t="shared" si="285"/>
        <v>2.4932889459171603E-2</v>
      </c>
      <c r="V2044" s="38">
        <f t="shared" si="286"/>
        <v>0.21349325006290079</v>
      </c>
      <c r="W2044" s="54">
        <v>2.3422468799999998</v>
      </c>
      <c r="X2044" s="71" t="str">
        <f t="shared" si="288"/>
        <v>Q4 2025</v>
      </c>
      <c r="Y2044" s="21">
        <f t="shared" si="289"/>
        <v>3840</v>
      </c>
      <c r="Z2044" s="21">
        <f t="shared" si="290"/>
        <v>2160</v>
      </c>
      <c r="AA2044" s="57">
        <f t="shared" si="291"/>
        <v>273540.18231454003</v>
      </c>
      <c r="AB2044" s="59">
        <f t="shared" si="292"/>
        <v>1.7777777777777777</v>
      </c>
      <c r="AC2044" s="61">
        <f t="shared" si="293"/>
        <v>800.09999999999991</v>
      </c>
    </row>
    <row r="2045" spans="4:29">
      <c r="D2045" s="12"/>
      <c r="E2045" s="36" t="s">
        <v>68</v>
      </c>
      <c r="F2045" s="16" t="s">
        <v>12</v>
      </c>
      <c r="G2045" s="14" t="s">
        <v>51</v>
      </c>
      <c r="H2045" s="13" t="s">
        <v>5</v>
      </c>
      <c r="I2045" s="13" t="s">
        <v>145</v>
      </c>
      <c r="J2045" s="13" t="s">
        <v>211</v>
      </c>
      <c r="K2045" s="13"/>
      <c r="L2045" s="14">
        <v>34</v>
      </c>
      <c r="M2045" s="14" t="s">
        <v>117</v>
      </c>
      <c r="N2045" s="31" t="s">
        <v>65</v>
      </c>
      <c r="O2045" s="14" t="s">
        <v>1</v>
      </c>
      <c r="P2045" s="14" t="s">
        <v>35</v>
      </c>
      <c r="Q2045" s="31">
        <v>2304</v>
      </c>
      <c r="R2045" s="31">
        <v>1152</v>
      </c>
      <c r="S2045" s="30">
        <v>3.0382969999999999E-2</v>
      </c>
      <c r="T2045" s="66">
        <f t="shared" si="284"/>
        <v>1.0330209799999999</v>
      </c>
      <c r="U2045" s="66">
        <f t="shared" si="285"/>
        <v>8.0711743062867689E-3</v>
      </c>
      <c r="V2045" s="38">
        <f t="shared" si="286"/>
        <v>7.1164416687633597E-2</v>
      </c>
      <c r="W2045" s="54">
        <v>2.3422468799999998</v>
      </c>
      <c r="X2045" s="71" t="str">
        <f t="shared" si="288"/>
        <v>Q4 2025</v>
      </c>
      <c r="Y2045" s="21">
        <f t="shared" si="289"/>
        <v>3440</v>
      </c>
      <c r="Z2045" s="21">
        <f t="shared" si="290"/>
        <v>1440</v>
      </c>
      <c r="AA2045" s="57">
        <f t="shared" si="291"/>
        <v>265647.97010584443</v>
      </c>
      <c r="AB2045" s="59">
        <f t="shared" si="292"/>
        <v>2.3888888888888888</v>
      </c>
      <c r="AC2045" s="61">
        <f t="shared" si="293"/>
        <v>863.59999999999991</v>
      </c>
    </row>
    <row r="2046" spans="4:29">
      <c r="D2046" s="12"/>
      <c r="E2046" s="36" t="s">
        <v>68</v>
      </c>
      <c r="F2046" s="16" t="s">
        <v>12</v>
      </c>
      <c r="G2046" s="14" t="s">
        <v>51</v>
      </c>
      <c r="H2046" s="13" t="s">
        <v>5</v>
      </c>
      <c r="I2046" s="13" t="s">
        <v>192</v>
      </c>
      <c r="J2046" s="13" t="s">
        <v>193</v>
      </c>
      <c r="K2046" s="13" t="s">
        <v>194</v>
      </c>
      <c r="L2046" s="14">
        <v>27</v>
      </c>
      <c r="M2046" s="14" t="s">
        <v>15</v>
      </c>
      <c r="N2046" s="31" t="s">
        <v>65</v>
      </c>
      <c r="O2046" s="14" t="s">
        <v>1</v>
      </c>
      <c r="P2046" s="14" t="s">
        <v>35</v>
      </c>
      <c r="Q2046" s="31">
        <v>2304</v>
      </c>
      <c r="R2046" s="31">
        <v>1152</v>
      </c>
      <c r="S2046" s="30">
        <v>3.0382969999999999E-2</v>
      </c>
      <c r="T2046" s="66">
        <f t="shared" si="284"/>
        <v>0.82034018999999991</v>
      </c>
      <c r="U2046" s="66">
        <f t="shared" si="285"/>
        <v>6.1060137451032486E-3</v>
      </c>
      <c r="V2046" s="38">
        <f t="shared" si="286"/>
        <v>7.1164416687633597E-2</v>
      </c>
      <c r="W2046" s="54">
        <v>2.3422468799999998</v>
      </c>
      <c r="X2046" s="71" t="str">
        <f t="shared" si="288"/>
        <v>Q4 2025</v>
      </c>
      <c r="Y2046" s="21">
        <f t="shared" si="289"/>
        <v>3840</v>
      </c>
      <c r="Z2046" s="21">
        <f t="shared" si="290"/>
        <v>2160</v>
      </c>
      <c r="AA2046" s="57">
        <f t="shared" si="291"/>
        <v>200968.29721068247</v>
      </c>
      <c r="AB2046" s="59">
        <f t="shared" si="292"/>
        <v>1.7777777777777777</v>
      </c>
      <c r="AC2046" s="61">
        <f t="shared" si="293"/>
        <v>685.8</v>
      </c>
    </row>
    <row r="2047" spans="4:29">
      <c r="D2047" s="12"/>
      <c r="E2047" s="36" t="s">
        <v>68</v>
      </c>
      <c r="F2047" s="16" t="s">
        <v>12</v>
      </c>
      <c r="G2047" s="14" t="s">
        <v>51</v>
      </c>
      <c r="H2047" s="13" t="s">
        <v>5</v>
      </c>
      <c r="I2047" s="13" t="s">
        <v>166</v>
      </c>
      <c r="J2047" s="13" t="s">
        <v>287</v>
      </c>
      <c r="K2047" s="13" t="s">
        <v>167</v>
      </c>
      <c r="L2047" s="14">
        <v>27</v>
      </c>
      <c r="M2047" s="14" t="s">
        <v>143</v>
      </c>
      <c r="N2047" s="31">
        <v>1000000</v>
      </c>
      <c r="O2047" s="14" t="s">
        <v>1</v>
      </c>
      <c r="P2047" s="14" t="s">
        <v>35</v>
      </c>
      <c r="Q2047" s="31">
        <v>2304</v>
      </c>
      <c r="R2047" s="31">
        <v>1152</v>
      </c>
      <c r="S2047" s="30">
        <v>0.106340395</v>
      </c>
      <c r="T2047" s="66">
        <f t="shared" si="284"/>
        <v>2.8711906650000003</v>
      </c>
      <c r="U2047" s="66">
        <f t="shared" si="285"/>
        <v>2.1371048107861373E-2</v>
      </c>
      <c r="V2047" s="38">
        <f t="shared" si="286"/>
        <v>0.24907545840671758</v>
      </c>
      <c r="W2047" s="54">
        <v>2.3422468799999998</v>
      </c>
      <c r="X2047" s="71" t="str">
        <f t="shared" si="288"/>
        <v>Q4 2025</v>
      </c>
      <c r="Y2047" s="21">
        <f t="shared" si="289"/>
        <v>2560</v>
      </c>
      <c r="Z2047" s="21">
        <f t="shared" si="290"/>
        <v>1440</v>
      </c>
      <c r="AA2047" s="57">
        <f t="shared" si="291"/>
        <v>200968.29721068247</v>
      </c>
      <c r="AB2047" s="59">
        <f t="shared" si="292"/>
        <v>1.7777777777777777</v>
      </c>
      <c r="AC2047" s="61">
        <f t="shared" si="293"/>
        <v>685.8</v>
      </c>
    </row>
    <row r="2048" spans="4:29">
      <c r="D2048" s="12"/>
      <c r="E2048" s="36" t="s">
        <v>68</v>
      </c>
      <c r="F2048" s="16" t="s">
        <v>12</v>
      </c>
      <c r="G2048" s="14" t="s">
        <v>51</v>
      </c>
      <c r="H2048" s="13" t="s">
        <v>5</v>
      </c>
      <c r="I2048" s="13" t="s">
        <v>166</v>
      </c>
      <c r="J2048" s="13" t="s">
        <v>189</v>
      </c>
      <c r="K2048" s="13" t="s">
        <v>95</v>
      </c>
      <c r="L2048" s="14">
        <v>31.5</v>
      </c>
      <c r="M2048" s="14" t="s">
        <v>15</v>
      </c>
      <c r="N2048" s="31">
        <v>1000000</v>
      </c>
      <c r="O2048" s="14" t="s">
        <v>1</v>
      </c>
      <c r="P2048" s="14" t="s">
        <v>35</v>
      </c>
      <c r="Q2048" s="31">
        <v>2304</v>
      </c>
      <c r="R2048" s="31">
        <v>1152</v>
      </c>
      <c r="S2048" s="30">
        <v>4.5574455E-2</v>
      </c>
      <c r="T2048" s="66">
        <f t="shared" si="284"/>
        <v>1.4355953324999999</v>
      </c>
      <c r="U2048" s="66">
        <f t="shared" si="285"/>
        <v>1.2466444729585802E-2</v>
      </c>
      <c r="V2048" s="38">
        <f t="shared" si="286"/>
        <v>0.1067466250314504</v>
      </c>
      <c r="W2048" s="54">
        <v>2.3422468799999998</v>
      </c>
      <c r="X2048" s="71" t="str">
        <f t="shared" si="288"/>
        <v>Q4 2025</v>
      </c>
      <c r="Y2048" s="21">
        <f t="shared" si="289"/>
        <v>3840</v>
      </c>
      <c r="Z2048" s="21">
        <f t="shared" si="290"/>
        <v>2160</v>
      </c>
      <c r="AA2048" s="57">
        <f t="shared" si="291"/>
        <v>273540.18231454003</v>
      </c>
      <c r="AB2048" s="59">
        <f t="shared" si="292"/>
        <v>1.7777777777777777</v>
      </c>
      <c r="AC2048" s="61">
        <f t="shared" si="293"/>
        <v>800.09999999999991</v>
      </c>
    </row>
    <row r="2049" spans="4:29">
      <c r="D2049" s="12"/>
      <c r="E2049" s="36" t="s">
        <v>68</v>
      </c>
      <c r="F2049" s="16" t="s">
        <v>12</v>
      </c>
      <c r="G2049" s="14" t="s">
        <v>51</v>
      </c>
      <c r="H2049" s="13" t="s">
        <v>5</v>
      </c>
      <c r="I2049" s="13" t="s">
        <v>166</v>
      </c>
      <c r="J2049" s="13" t="s">
        <v>288</v>
      </c>
      <c r="K2049" s="13" t="s">
        <v>43</v>
      </c>
      <c r="L2049" s="14">
        <v>34</v>
      </c>
      <c r="M2049" s="14" t="s">
        <v>117</v>
      </c>
      <c r="N2049" s="31">
        <v>1000000</v>
      </c>
      <c r="O2049" s="14" t="s">
        <v>1</v>
      </c>
      <c r="P2049" s="14" t="s">
        <v>35</v>
      </c>
      <c r="Q2049" s="31">
        <v>2304</v>
      </c>
      <c r="R2049" s="31">
        <v>1152</v>
      </c>
      <c r="S2049" s="30">
        <v>6.0765939999999997E-2</v>
      </c>
      <c r="T2049" s="66">
        <f t="shared" si="284"/>
        <v>2.0660419599999997</v>
      </c>
      <c r="U2049" s="66">
        <f t="shared" si="285"/>
        <v>1.6142348612573538E-2</v>
      </c>
      <c r="V2049" s="38">
        <f t="shared" si="286"/>
        <v>0.14232883337526719</v>
      </c>
      <c r="W2049" s="54">
        <v>2.3422468799999998</v>
      </c>
      <c r="X2049" s="71" t="str">
        <f t="shared" si="288"/>
        <v>Q4 2025</v>
      </c>
      <c r="Y2049" s="21">
        <f t="shared" si="289"/>
        <v>3440</v>
      </c>
      <c r="Z2049" s="21">
        <f t="shared" si="290"/>
        <v>1440</v>
      </c>
      <c r="AA2049" s="57">
        <f t="shared" si="291"/>
        <v>265647.97010584443</v>
      </c>
      <c r="AB2049" s="59">
        <f t="shared" si="292"/>
        <v>2.3888888888888888</v>
      </c>
      <c r="AC2049" s="61">
        <f t="shared" si="293"/>
        <v>863.59999999999991</v>
      </c>
    </row>
    <row r="2050" spans="4:29">
      <c r="D2050" s="12"/>
      <c r="E2050" s="36" t="s">
        <v>68</v>
      </c>
      <c r="F2050" s="16" t="s">
        <v>12</v>
      </c>
      <c r="G2050" s="14" t="s">
        <v>51</v>
      </c>
      <c r="H2050" s="13" t="s">
        <v>5</v>
      </c>
      <c r="I2050" s="13" t="s">
        <v>166</v>
      </c>
      <c r="J2050" s="13" t="s">
        <v>303</v>
      </c>
      <c r="K2050" s="13" t="s">
        <v>43</v>
      </c>
      <c r="L2050" s="14">
        <v>34</v>
      </c>
      <c r="M2050" s="14" t="s">
        <v>186</v>
      </c>
      <c r="N2050" s="31">
        <v>1000000</v>
      </c>
      <c r="O2050" s="14" t="s">
        <v>1</v>
      </c>
      <c r="P2050" s="14" t="s">
        <v>35</v>
      </c>
      <c r="Q2050" s="31">
        <v>2304</v>
      </c>
      <c r="R2050" s="31">
        <v>1152</v>
      </c>
      <c r="S2050" s="30">
        <v>1.2153188000000001E-2</v>
      </c>
      <c r="T2050" s="66">
        <f t="shared" si="284"/>
        <v>0.41320839200000004</v>
      </c>
      <c r="U2050" s="66">
        <f t="shared" si="285"/>
        <v>4.073666467511226E-3</v>
      </c>
      <c r="V2050" s="38">
        <f t="shared" si="286"/>
        <v>2.846576667505344E-2</v>
      </c>
      <c r="W2050" s="54">
        <v>2.3422468799999998</v>
      </c>
      <c r="X2050" s="71" t="str">
        <f t="shared" si="288"/>
        <v>Q4 2025</v>
      </c>
      <c r="Y2050" s="21">
        <f t="shared" si="289"/>
        <v>3840</v>
      </c>
      <c r="Z2050" s="21">
        <f t="shared" si="290"/>
        <v>2400</v>
      </c>
      <c r="AA2050" s="57">
        <f t="shared" si="291"/>
        <v>335193.2404494381</v>
      </c>
      <c r="AB2050" s="59">
        <f t="shared" si="292"/>
        <v>1.6</v>
      </c>
      <c r="AC2050" s="61">
        <f t="shared" si="293"/>
        <v>863.59999999999991</v>
      </c>
    </row>
    <row r="2051" spans="4:29">
      <c r="D2051" s="12"/>
      <c r="E2051" s="36" t="s">
        <v>68</v>
      </c>
      <c r="F2051" s="16" t="s">
        <v>12</v>
      </c>
      <c r="G2051" s="14" t="s">
        <v>51</v>
      </c>
      <c r="H2051" s="13" t="s">
        <v>5</v>
      </c>
      <c r="I2051" s="13" t="s">
        <v>182</v>
      </c>
      <c r="J2051" s="13" t="s">
        <v>183</v>
      </c>
      <c r="K2051" s="13" t="s">
        <v>98</v>
      </c>
      <c r="L2051" s="14">
        <v>27</v>
      </c>
      <c r="M2051" s="14" t="s">
        <v>143</v>
      </c>
      <c r="N2051" s="31" t="s">
        <v>65</v>
      </c>
      <c r="O2051" s="14" t="s">
        <v>1</v>
      </c>
      <c r="P2051" s="14" t="s">
        <v>35</v>
      </c>
      <c r="Q2051" s="31">
        <v>5000</v>
      </c>
      <c r="R2051" s="31">
        <v>1152</v>
      </c>
      <c r="S2051" s="30">
        <v>9.8902897000000004E-2</v>
      </c>
      <c r="T2051" s="66">
        <f t="shared" si="284"/>
        <v>2.6703782190000003</v>
      </c>
      <c r="U2051" s="66">
        <f t="shared" si="285"/>
        <v>1.987634679929352E-2</v>
      </c>
      <c r="V2051" s="38">
        <f t="shared" si="286"/>
        <v>0.23165500192121136</v>
      </c>
      <c r="W2051" s="54">
        <v>2.3422468799999998</v>
      </c>
      <c r="X2051" s="71" t="str">
        <f t="shared" si="288"/>
        <v>Q4 2025</v>
      </c>
      <c r="Y2051" s="21">
        <f t="shared" si="289"/>
        <v>2560</v>
      </c>
      <c r="Z2051" s="21">
        <f t="shared" si="290"/>
        <v>1440</v>
      </c>
      <c r="AA2051" s="57">
        <f t="shared" si="291"/>
        <v>200968.29721068247</v>
      </c>
      <c r="AB2051" s="59">
        <f t="shared" si="292"/>
        <v>1.7777777777777777</v>
      </c>
      <c r="AC2051" s="61">
        <f t="shared" si="293"/>
        <v>685.8</v>
      </c>
    </row>
    <row r="2052" spans="4:29">
      <c r="D2052" s="12"/>
      <c r="E2052" s="36" t="s">
        <v>68</v>
      </c>
      <c r="F2052" s="16" t="s">
        <v>12</v>
      </c>
      <c r="G2052" s="14" t="s">
        <v>51</v>
      </c>
      <c r="H2052" s="13" t="s">
        <v>5</v>
      </c>
      <c r="I2052" s="13" t="s">
        <v>182</v>
      </c>
      <c r="J2052" s="13" t="s">
        <v>209</v>
      </c>
      <c r="K2052" s="13"/>
      <c r="L2052" s="14">
        <v>27</v>
      </c>
      <c r="M2052" s="14" t="s">
        <v>143</v>
      </c>
      <c r="N2052" s="31">
        <v>1000000</v>
      </c>
      <c r="O2052" s="14" t="s">
        <v>1</v>
      </c>
      <c r="P2052" s="14" t="s">
        <v>35</v>
      </c>
      <c r="Q2052" s="31">
        <v>5000</v>
      </c>
      <c r="R2052" s="31">
        <v>1152</v>
      </c>
      <c r="S2052" s="30">
        <v>6.5935265000000007E-2</v>
      </c>
      <c r="T2052" s="66">
        <f t="shared" si="284"/>
        <v>1.7802521550000001</v>
      </c>
      <c r="U2052" s="66">
        <f t="shared" si="285"/>
        <v>1.3250897933185112E-2</v>
      </c>
      <c r="V2052" s="38">
        <f t="shared" si="286"/>
        <v>0.1544366687282232</v>
      </c>
      <c r="W2052" s="54">
        <v>2.3422468799999998</v>
      </c>
      <c r="X2052" s="71" t="str">
        <f t="shared" si="288"/>
        <v>Q4 2025</v>
      </c>
      <c r="Y2052" s="21">
        <f t="shared" si="289"/>
        <v>2560</v>
      </c>
      <c r="Z2052" s="21">
        <f t="shared" si="290"/>
        <v>1440</v>
      </c>
      <c r="AA2052" s="57">
        <f t="shared" si="291"/>
        <v>200968.29721068247</v>
      </c>
      <c r="AB2052" s="59">
        <f t="shared" si="292"/>
        <v>1.7777777777777777</v>
      </c>
      <c r="AC2052" s="61">
        <f t="shared" si="293"/>
        <v>685.8</v>
      </c>
    </row>
    <row r="2053" spans="4:29">
      <c r="D2053" s="12"/>
      <c r="E2053" s="36" t="s">
        <v>68</v>
      </c>
      <c r="F2053" s="16" t="s">
        <v>12</v>
      </c>
      <c r="G2053" s="14" t="s">
        <v>51</v>
      </c>
      <c r="H2053" s="13" t="s">
        <v>5</v>
      </c>
      <c r="I2053" s="13" t="s">
        <v>58</v>
      </c>
      <c r="J2053" s="13" t="s">
        <v>188</v>
      </c>
      <c r="K2053" s="13" t="s">
        <v>95</v>
      </c>
      <c r="L2053" s="14">
        <v>27</v>
      </c>
      <c r="M2053" s="14" t="s">
        <v>143</v>
      </c>
      <c r="N2053" s="31" t="s">
        <v>65</v>
      </c>
      <c r="O2053" s="14" t="s">
        <v>1</v>
      </c>
      <c r="P2053" s="14" t="s">
        <v>35</v>
      </c>
      <c r="Q2053" s="31">
        <v>5000</v>
      </c>
      <c r="R2053" s="31">
        <v>1152</v>
      </c>
      <c r="S2053" s="30">
        <v>9.8902897000000004E-2</v>
      </c>
      <c r="T2053" s="66">
        <f t="shared" si="284"/>
        <v>2.6703782190000003</v>
      </c>
      <c r="U2053" s="66">
        <f t="shared" si="285"/>
        <v>1.987634679929352E-2</v>
      </c>
      <c r="V2053" s="38">
        <f t="shared" si="286"/>
        <v>0.23165500192121136</v>
      </c>
      <c r="W2053" s="54">
        <v>2.3422468799999998</v>
      </c>
      <c r="X2053" s="71" t="str">
        <f t="shared" si="288"/>
        <v>Q4 2025</v>
      </c>
      <c r="Y2053" s="21">
        <f t="shared" si="289"/>
        <v>2560</v>
      </c>
      <c r="Z2053" s="21">
        <f t="shared" si="290"/>
        <v>1440</v>
      </c>
      <c r="AA2053" s="57">
        <f t="shared" si="291"/>
        <v>200968.29721068247</v>
      </c>
      <c r="AB2053" s="59">
        <f t="shared" si="292"/>
        <v>1.7777777777777777</v>
      </c>
      <c r="AC2053" s="61">
        <f t="shared" si="293"/>
        <v>685.8</v>
      </c>
    </row>
    <row r="2054" spans="4:29">
      <c r="D2054" s="12"/>
      <c r="E2054" s="36" t="s">
        <v>68</v>
      </c>
      <c r="F2054" s="16" t="s">
        <v>12</v>
      </c>
      <c r="G2054" s="14" t="s">
        <v>51</v>
      </c>
      <c r="H2054" s="13" t="s">
        <v>5</v>
      </c>
      <c r="I2054" s="13" t="s">
        <v>36</v>
      </c>
      <c r="J2054" s="13" t="s">
        <v>221</v>
      </c>
      <c r="K2054" s="13" t="s">
        <v>98</v>
      </c>
      <c r="L2054" s="14">
        <v>27</v>
      </c>
      <c r="M2054" s="14" t="s">
        <v>15</v>
      </c>
      <c r="N2054" s="31">
        <v>1000000</v>
      </c>
      <c r="O2054" s="14" t="s">
        <v>1</v>
      </c>
      <c r="P2054" s="14" t="s">
        <v>35</v>
      </c>
      <c r="Q2054" s="31">
        <v>4608</v>
      </c>
      <c r="R2054" s="31">
        <v>1152</v>
      </c>
      <c r="S2054" s="30">
        <v>0.18229782</v>
      </c>
      <c r="T2054" s="66">
        <f t="shared" si="284"/>
        <v>4.9220411400000001</v>
      </c>
      <c r="U2054" s="66">
        <f t="shared" si="285"/>
        <v>3.6636082470619495E-2</v>
      </c>
      <c r="V2054" s="38">
        <f t="shared" si="286"/>
        <v>0.42698650012580158</v>
      </c>
      <c r="W2054" s="54">
        <v>2.3422468799999998</v>
      </c>
      <c r="X2054" s="71" t="str">
        <f t="shared" si="288"/>
        <v>Q4 2025</v>
      </c>
      <c r="Y2054" s="21">
        <f t="shared" si="289"/>
        <v>3840</v>
      </c>
      <c r="Z2054" s="21">
        <f t="shared" si="290"/>
        <v>2160</v>
      </c>
      <c r="AA2054" s="57">
        <f t="shared" si="291"/>
        <v>200968.29721068247</v>
      </c>
      <c r="AB2054" s="59">
        <f t="shared" si="292"/>
        <v>1.7777777777777777</v>
      </c>
      <c r="AC2054" s="61">
        <f t="shared" si="293"/>
        <v>685.8</v>
      </c>
    </row>
    <row r="2055" spans="4:29">
      <c r="D2055" s="12"/>
      <c r="E2055" s="36" t="s">
        <v>68</v>
      </c>
      <c r="F2055" s="16" t="s">
        <v>12</v>
      </c>
      <c r="G2055" s="14" t="s">
        <v>51</v>
      </c>
      <c r="H2055" s="13" t="s">
        <v>5</v>
      </c>
      <c r="I2055" s="13" t="s">
        <v>36</v>
      </c>
      <c r="J2055" s="13" t="s">
        <v>220</v>
      </c>
      <c r="K2055" s="13" t="s">
        <v>98</v>
      </c>
      <c r="L2055" s="14">
        <v>34</v>
      </c>
      <c r="M2055" s="14" t="s">
        <v>117</v>
      </c>
      <c r="N2055" s="31">
        <v>1000000</v>
      </c>
      <c r="O2055" s="14" t="s">
        <v>1</v>
      </c>
      <c r="P2055" s="14" t="s">
        <v>35</v>
      </c>
      <c r="Q2055" s="31">
        <v>4608</v>
      </c>
      <c r="R2055" s="31">
        <v>1152</v>
      </c>
      <c r="S2055" s="30">
        <v>9.114891E-2</v>
      </c>
      <c r="T2055" s="66">
        <f t="shared" ref="T2055:T2118" si="294">L2055*S2055</f>
        <v>3.09906294</v>
      </c>
      <c r="U2055" s="66">
        <f t="shared" ref="U2055:U2118" si="295">S2055*AA2055/10^6</f>
        <v>2.4213522918860305E-2</v>
      </c>
      <c r="V2055" s="38">
        <f t="shared" ref="V2055:V2118" si="296">S2055*W2055</f>
        <v>0.21349325006290079</v>
      </c>
      <c r="W2055" s="54">
        <v>2.3422468799999998</v>
      </c>
      <c r="X2055" s="71" t="str">
        <f t="shared" si="288"/>
        <v>Q4 2025</v>
      </c>
      <c r="Y2055" s="21">
        <f t="shared" si="289"/>
        <v>3440</v>
      </c>
      <c r="Z2055" s="21">
        <f t="shared" si="290"/>
        <v>1440</v>
      </c>
      <c r="AA2055" s="57">
        <f t="shared" si="291"/>
        <v>265647.97010584443</v>
      </c>
      <c r="AB2055" s="59">
        <f t="shared" si="292"/>
        <v>2.3888888888888888</v>
      </c>
      <c r="AC2055" s="61">
        <f t="shared" si="293"/>
        <v>863.59999999999991</v>
      </c>
    </row>
    <row r="2056" spans="4:29">
      <c r="D2056" s="12"/>
      <c r="E2056" s="36" t="s">
        <v>68</v>
      </c>
      <c r="F2056" s="16" t="s">
        <v>12</v>
      </c>
      <c r="G2056" s="14" t="s">
        <v>51</v>
      </c>
      <c r="H2056" s="13" t="s">
        <v>5</v>
      </c>
      <c r="I2056" s="13" t="s">
        <v>76</v>
      </c>
      <c r="J2056" s="13"/>
      <c r="K2056" s="13"/>
      <c r="L2056" s="14">
        <v>27</v>
      </c>
      <c r="M2056" s="14" t="s">
        <v>15</v>
      </c>
      <c r="N2056" s="31">
        <v>1000000</v>
      </c>
      <c r="O2056" s="14" t="s">
        <v>1</v>
      </c>
      <c r="P2056" s="14" t="s">
        <v>35</v>
      </c>
      <c r="Q2056" s="31">
        <v>5000</v>
      </c>
      <c r="R2056" s="31">
        <v>1152</v>
      </c>
      <c r="S2056" s="30">
        <v>1.054964236</v>
      </c>
      <c r="T2056" s="66">
        <f t="shared" si="294"/>
        <v>28.484034372</v>
      </c>
      <c r="U2056" s="66">
        <f t="shared" si="295"/>
        <v>0.21201436612708857</v>
      </c>
      <c r="V2056" s="38">
        <f t="shared" si="296"/>
        <v>2.4709866902825834</v>
      </c>
      <c r="W2056" s="54">
        <v>2.3422468799999998</v>
      </c>
      <c r="X2056" s="71" t="str">
        <f t="shared" si="288"/>
        <v>Q4 2025</v>
      </c>
      <c r="Y2056" s="21">
        <f t="shared" si="289"/>
        <v>3840</v>
      </c>
      <c r="Z2056" s="21">
        <f t="shared" si="290"/>
        <v>2160</v>
      </c>
      <c r="AA2056" s="57">
        <f t="shared" si="291"/>
        <v>200968.29721068247</v>
      </c>
      <c r="AB2056" s="59">
        <f t="shared" si="292"/>
        <v>1.7777777777777777</v>
      </c>
      <c r="AC2056" s="61">
        <f t="shared" si="293"/>
        <v>685.8</v>
      </c>
    </row>
    <row r="2057" spans="4:29">
      <c r="D2057" s="12"/>
      <c r="E2057" s="36" t="s">
        <v>68</v>
      </c>
      <c r="F2057" s="16" t="s">
        <v>12</v>
      </c>
      <c r="G2057" s="14" t="s">
        <v>51</v>
      </c>
      <c r="H2057" s="13" t="s">
        <v>5</v>
      </c>
      <c r="I2057" s="13" t="s">
        <v>76</v>
      </c>
      <c r="J2057" s="13"/>
      <c r="K2057" s="13"/>
      <c r="L2057" s="14">
        <v>31.5</v>
      </c>
      <c r="M2057" s="14" t="s">
        <v>15</v>
      </c>
      <c r="N2057" s="31" t="s">
        <v>65</v>
      </c>
      <c r="O2057" s="14" t="s">
        <v>1</v>
      </c>
      <c r="P2057" s="14" t="s">
        <v>35</v>
      </c>
      <c r="Q2057" s="31">
        <v>5000</v>
      </c>
      <c r="R2057" s="31">
        <v>1152</v>
      </c>
      <c r="S2057" s="30">
        <v>6.5935265000000007E-2</v>
      </c>
      <c r="T2057" s="66">
        <f t="shared" si="294"/>
        <v>2.0769608475000001</v>
      </c>
      <c r="U2057" s="66">
        <f t="shared" si="295"/>
        <v>1.8035944409057512E-2</v>
      </c>
      <c r="V2057" s="38">
        <f t="shared" si="296"/>
        <v>0.1544366687282232</v>
      </c>
      <c r="W2057" s="54">
        <v>2.3422468799999998</v>
      </c>
      <c r="X2057" s="71" t="str">
        <f t="shared" si="288"/>
        <v>Q4 2025</v>
      </c>
      <c r="Y2057" s="21">
        <f t="shared" si="289"/>
        <v>3840</v>
      </c>
      <c r="Z2057" s="21">
        <f t="shared" si="290"/>
        <v>2160</v>
      </c>
      <c r="AA2057" s="57">
        <f t="shared" si="291"/>
        <v>273540.18231454003</v>
      </c>
      <c r="AB2057" s="59">
        <f t="shared" si="292"/>
        <v>1.7777777777777777</v>
      </c>
      <c r="AC2057" s="61">
        <f t="shared" si="293"/>
        <v>800.09999999999991</v>
      </c>
    </row>
    <row r="2058" spans="4:29">
      <c r="D2058" s="12"/>
      <c r="E2058" s="36" t="s">
        <v>68</v>
      </c>
      <c r="F2058" s="16" t="s">
        <v>12</v>
      </c>
      <c r="G2058" s="14" t="s">
        <v>51</v>
      </c>
      <c r="H2058" s="13" t="s">
        <v>5</v>
      </c>
      <c r="I2058" s="13" t="s">
        <v>76</v>
      </c>
      <c r="J2058" s="13"/>
      <c r="K2058" s="13"/>
      <c r="L2058" s="14">
        <v>31.5</v>
      </c>
      <c r="M2058" s="14" t="s">
        <v>15</v>
      </c>
      <c r="N2058" s="31" t="s">
        <v>65</v>
      </c>
      <c r="O2058" s="14" t="s">
        <v>1</v>
      </c>
      <c r="P2058" s="14" t="s">
        <v>35</v>
      </c>
      <c r="Q2058" s="31">
        <v>5000</v>
      </c>
      <c r="R2058" s="31">
        <v>1152</v>
      </c>
      <c r="S2058" s="30">
        <v>1.38464056</v>
      </c>
      <c r="T2058" s="66">
        <f t="shared" si="294"/>
        <v>43.616177640000004</v>
      </c>
      <c r="U2058" s="66">
        <f t="shared" si="295"/>
        <v>0.3787548312225068</v>
      </c>
      <c r="V2058" s="38">
        <f t="shared" si="296"/>
        <v>3.2431700315814527</v>
      </c>
      <c r="W2058" s="54">
        <v>2.3422468799999998</v>
      </c>
      <c r="X2058" s="71" t="str">
        <f t="shared" si="288"/>
        <v>Q4 2025</v>
      </c>
      <c r="Y2058" s="21">
        <f t="shared" si="289"/>
        <v>3840</v>
      </c>
      <c r="Z2058" s="21">
        <f t="shared" si="290"/>
        <v>2160</v>
      </c>
      <c r="AA2058" s="57">
        <f t="shared" si="291"/>
        <v>273540.18231454003</v>
      </c>
      <c r="AB2058" s="59">
        <f t="shared" si="292"/>
        <v>1.7777777777777777</v>
      </c>
      <c r="AC2058" s="61">
        <f t="shared" si="293"/>
        <v>800.09999999999991</v>
      </c>
    </row>
    <row r="2059" spans="4:29">
      <c r="D2059" s="12"/>
      <c r="E2059" s="36" t="s">
        <v>68</v>
      </c>
      <c r="F2059" s="16" t="s">
        <v>12</v>
      </c>
      <c r="G2059" s="14" t="s">
        <v>51</v>
      </c>
      <c r="H2059" s="13" t="s">
        <v>5</v>
      </c>
      <c r="I2059" s="13" t="s">
        <v>76</v>
      </c>
      <c r="J2059" s="13"/>
      <c r="K2059" s="13"/>
      <c r="L2059" s="14">
        <v>49</v>
      </c>
      <c r="M2059" s="14" t="s">
        <v>99</v>
      </c>
      <c r="N2059" s="31">
        <v>1000000</v>
      </c>
      <c r="O2059" s="14" t="s">
        <v>1</v>
      </c>
      <c r="P2059" s="14" t="s">
        <v>35</v>
      </c>
      <c r="Q2059" s="31">
        <v>5000</v>
      </c>
      <c r="R2059" s="31">
        <v>1152</v>
      </c>
      <c r="S2059" s="30">
        <v>0.16483816200000001</v>
      </c>
      <c r="T2059" s="66">
        <f t="shared" si="294"/>
        <v>8.0770699380000011</v>
      </c>
      <c r="U2059" s="66">
        <f t="shared" si="295"/>
        <v>6.6549924389335297E-2</v>
      </c>
      <c r="V2059" s="38">
        <f t="shared" si="296"/>
        <v>0.38609167064943456</v>
      </c>
      <c r="W2059" s="54">
        <v>2.3422468799999998</v>
      </c>
      <c r="X2059" s="71" t="str">
        <f t="shared" si="288"/>
        <v>Q4 2025</v>
      </c>
      <c r="Y2059" s="21">
        <f t="shared" si="289"/>
        <v>5120</v>
      </c>
      <c r="Z2059" s="21">
        <f t="shared" si="290"/>
        <v>1440</v>
      </c>
      <c r="AA2059" s="57">
        <f t="shared" si="291"/>
        <v>403728.86704072385</v>
      </c>
      <c r="AB2059" s="59">
        <f t="shared" si="292"/>
        <v>3.5555555555555554</v>
      </c>
      <c r="AC2059" s="61">
        <f t="shared" si="293"/>
        <v>1244.5999999999999</v>
      </c>
    </row>
    <row r="2060" spans="4:29">
      <c r="D2060" s="12"/>
      <c r="E2060" s="36" t="s">
        <v>68</v>
      </c>
      <c r="F2060" s="16" t="s">
        <v>12</v>
      </c>
      <c r="G2060" s="14" t="s">
        <v>51</v>
      </c>
      <c r="H2060" s="13" t="s">
        <v>6</v>
      </c>
      <c r="I2060" s="13" t="s">
        <v>76</v>
      </c>
      <c r="J2060" s="13"/>
      <c r="K2060" s="13" t="s">
        <v>123</v>
      </c>
      <c r="L2060" s="14">
        <v>43</v>
      </c>
      <c r="M2060" s="14" t="s">
        <v>15</v>
      </c>
      <c r="N2060" s="31">
        <v>1000000</v>
      </c>
      <c r="O2060" s="14" t="s">
        <v>1</v>
      </c>
      <c r="P2060" s="14" t="s">
        <v>35</v>
      </c>
      <c r="Q2060" s="31">
        <v>4000</v>
      </c>
      <c r="R2060" s="31">
        <v>500</v>
      </c>
      <c r="S2060" s="30">
        <v>0.155949906</v>
      </c>
      <c r="T2060" s="66">
        <f t="shared" si="294"/>
        <v>6.7058459580000003</v>
      </c>
      <c r="U2060" s="66">
        <f t="shared" si="295"/>
        <v>7.9491749070048176E-2</v>
      </c>
      <c r="V2060" s="38">
        <f t="shared" si="296"/>
        <v>0.36527318076479326</v>
      </c>
      <c r="W2060" s="54">
        <v>2.3422468799999998</v>
      </c>
      <c r="X2060" s="71" t="str">
        <f t="shared" si="288"/>
        <v>Q4 2025</v>
      </c>
      <c r="Y2060" s="21">
        <f t="shared" si="289"/>
        <v>3840</v>
      </c>
      <c r="Z2060" s="21">
        <f t="shared" si="290"/>
        <v>2160</v>
      </c>
      <c r="AA2060" s="57">
        <f t="shared" si="291"/>
        <v>509726.1749554897</v>
      </c>
      <c r="AB2060" s="59">
        <f t="shared" si="292"/>
        <v>1.7777777777777777</v>
      </c>
      <c r="AC2060" s="61">
        <f t="shared" si="293"/>
        <v>1092.2</v>
      </c>
    </row>
    <row r="2061" spans="4:29">
      <c r="D2061" s="12"/>
      <c r="E2061" s="36" t="s">
        <v>68</v>
      </c>
      <c r="F2061" s="16" t="s">
        <v>12</v>
      </c>
      <c r="G2061" s="14" t="s">
        <v>51</v>
      </c>
      <c r="H2061" s="13" t="s">
        <v>6</v>
      </c>
      <c r="I2061" s="13" t="s">
        <v>76</v>
      </c>
      <c r="J2061" s="13"/>
      <c r="K2061" s="13" t="s">
        <v>123</v>
      </c>
      <c r="L2061" s="14">
        <v>50</v>
      </c>
      <c r="M2061" s="14" t="s">
        <v>15</v>
      </c>
      <c r="N2061" s="31">
        <v>1000000</v>
      </c>
      <c r="O2061" s="14" t="s">
        <v>1</v>
      </c>
      <c r="P2061" s="14" t="s">
        <v>35</v>
      </c>
      <c r="Q2061" s="31">
        <v>5929.950586864823</v>
      </c>
      <c r="R2061" s="31">
        <v>494.16254890540188</v>
      </c>
      <c r="S2061" s="30">
        <v>0.374805108</v>
      </c>
      <c r="T2061" s="66">
        <f t="shared" si="294"/>
        <v>18.740255399999999</v>
      </c>
      <c r="U2061" s="66">
        <f t="shared" si="295"/>
        <v>0.25831256632587773</v>
      </c>
      <c r="V2061" s="38">
        <f t="shared" si="296"/>
        <v>0.87788609482106295</v>
      </c>
      <c r="W2061" s="54">
        <v>2.3422468799999998</v>
      </c>
      <c r="X2061" s="71" t="str">
        <f t="shared" si="288"/>
        <v>Q4 2025</v>
      </c>
      <c r="Y2061" s="21">
        <f t="shared" si="289"/>
        <v>3840</v>
      </c>
      <c r="Z2061" s="21">
        <f t="shared" si="290"/>
        <v>2160</v>
      </c>
      <c r="AA2061" s="57">
        <f t="shared" si="291"/>
        <v>689191.69139465876</v>
      </c>
      <c r="AB2061" s="59">
        <f t="shared" si="292"/>
        <v>1.7777777777777777</v>
      </c>
      <c r="AC2061" s="61">
        <f t="shared" si="293"/>
        <v>1270</v>
      </c>
    </row>
    <row r="2062" spans="4:29">
      <c r="D2062" s="12"/>
      <c r="E2062" s="36" t="s">
        <v>68</v>
      </c>
      <c r="F2062" s="16" t="s">
        <v>12</v>
      </c>
      <c r="G2062" s="14" t="s">
        <v>51</v>
      </c>
      <c r="H2062" s="13" t="s">
        <v>6</v>
      </c>
      <c r="I2062" s="13" t="s">
        <v>76</v>
      </c>
      <c r="J2062" s="13"/>
      <c r="K2062" s="13" t="s">
        <v>123</v>
      </c>
      <c r="L2062" s="14">
        <v>55</v>
      </c>
      <c r="M2062" s="14" t="s">
        <v>15</v>
      </c>
      <c r="N2062" s="31">
        <v>1000000</v>
      </c>
      <c r="O2062" s="14" t="s">
        <v>1</v>
      </c>
      <c r="P2062" s="14" t="s">
        <v>35</v>
      </c>
      <c r="Q2062" s="31">
        <v>6804.6390532544374</v>
      </c>
      <c r="R2062" s="31">
        <v>567.05325443786978</v>
      </c>
      <c r="S2062" s="30">
        <v>4.3896506569999998</v>
      </c>
      <c r="T2062" s="66">
        <f t="shared" si="294"/>
        <v>241.43078613499998</v>
      </c>
      <c r="U2062" s="66">
        <f t="shared" si="295"/>
        <v>3.6606260207247008</v>
      </c>
      <c r="V2062" s="38">
        <f t="shared" si="296"/>
        <v>10.281645555648199</v>
      </c>
      <c r="W2062" s="54">
        <v>2.3422468799999998</v>
      </c>
      <c r="X2062" s="71" t="str">
        <f t="shared" si="288"/>
        <v>Q4 2025</v>
      </c>
      <c r="Y2062" s="21">
        <f t="shared" si="289"/>
        <v>3840</v>
      </c>
      <c r="Z2062" s="21">
        <f t="shared" si="290"/>
        <v>2160</v>
      </c>
      <c r="AA2062" s="57">
        <f t="shared" si="291"/>
        <v>833921.94658753707</v>
      </c>
      <c r="AB2062" s="59">
        <f t="shared" si="292"/>
        <v>1.7777777777777777</v>
      </c>
      <c r="AC2062" s="61">
        <f t="shared" si="293"/>
        <v>1397</v>
      </c>
    </row>
    <row r="2063" spans="4:29">
      <c r="D2063" s="12"/>
      <c r="E2063" s="36" t="s">
        <v>68</v>
      </c>
      <c r="F2063" s="16" t="s">
        <v>12</v>
      </c>
      <c r="G2063" s="14" t="s">
        <v>51</v>
      </c>
      <c r="H2063" s="13" t="s">
        <v>6</v>
      </c>
      <c r="I2063" s="13" t="s">
        <v>76</v>
      </c>
      <c r="J2063" s="13"/>
      <c r="K2063" s="13" t="s">
        <v>123</v>
      </c>
      <c r="L2063" s="14">
        <v>65</v>
      </c>
      <c r="M2063" s="14" t="s">
        <v>15</v>
      </c>
      <c r="N2063" s="31">
        <v>1000000</v>
      </c>
      <c r="O2063" s="14" t="s">
        <v>1</v>
      </c>
      <c r="P2063" s="14" t="s">
        <v>35</v>
      </c>
      <c r="Q2063" s="31">
        <v>9504</v>
      </c>
      <c r="R2063" s="31">
        <v>792</v>
      </c>
      <c r="S2063" s="30">
        <v>8.9588838870000007</v>
      </c>
      <c r="T2063" s="66">
        <f t="shared" si="294"/>
        <v>582.327452655</v>
      </c>
      <c r="U2063" s="66">
        <f t="shared" si="295"/>
        <v>10.434716293061907</v>
      </c>
      <c r="V2063" s="38">
        <f t="shared" si="296"/>
        <v>20.983917832608022</v>
      </c>
      <c r="W2063" s="54">
        <v>2.3422468799999998</v>
      </c>
      <c r="X2063" s="71" t="str">
        <f t="shared" si="288"/>
        <v>Q4 2025</v>
      </c>
      <c r="Y2063" s="21">
        <f t="shared" si="289"/>
        <v>3840</v>
      </c>
      <c r="Z2063" s="21">
        <f t="shared" si="290"/>
        <v>2160</v>
      </c>
      <c r="AA2063" s="57">
        <f t="shared" si="291"/>
        <v>1164733.9584569733</v>
      </c>
      <c r="AB2063" s="59">
        <f t="shared" si="292"/>
        <v>1.7777777777777777</v>
      </c>
      <c r="AC2063" s="61">
        <f t="shared" si="293"/>
        <v>1651</v>
      </c>
    </row>
    <row r="2064" spans="4:29">
      <c r="D2064" s="12"/>
      <c r="E2064" s="36" t="s">
        <v>68</v>
      </c>
      <c r="F2064" s="16" t="s">
        <v>12</v>
      </c>
      <c r="G2064" s="14" t="s">
        <v>51</v>
      </c>
      <c r="H2064" s="13" t="s">
        <v>6</v>
      </c>
      <c r="I2064" s="13" t="s">
        <v>76</v>
      </c>
      <c r="J2064" s="13"/>
      <c r="K2064" s="13" t="s">
        <v>123</v>
      </c>
      <c r="L2064" s="14">
        <v>75</v>
      </c>
      <c r="M2064" s="14" t="s">
        <v>15</v>
      </c>
      <c r="N2064" s="31">
        <v>1000000</v>
      </c>
      <c r="O2064" s="14" t="s">
        <v>2</v>
      </c>
      <c r="P2064" s="14" t="s">
        <v>35</v>
      </c>
      <c r="Q2064" s="31">
        <v>13685.759999999997</v>
      </c>
      <c r="R2064" s="31">
        <v>1140.4799999999998</v>
      </c>
      <c r="S2064" s="30">
        <v>13.012184045</v>
      </c>
      <c r="T2064" s="66">
        <f t="shared" si="294"/>
        <v>975.91380337499993</v>
      </c>
      <c r="U2064" s="66">
        <f t="shared" si="295"/>
        <v>20.17775054410232</v>
      </c>
      <c r="V2064" s="38">
        <f t="shared" si="296"/>
        <v>30.477747481387027</v>
      </c>
      <c r="W2064" s="54">
        <v>2.3422468799999998</v>
      </c>
      <c r="X2064" s="71" t="str">
        <f t="shared" si="288"/>
        <v>Q4 2025</v>
      </c>
      <c r="Y2064" s="21">
        <f t="shared" si="289"/>
        <v>3840</v>
      </c>
      <c r="Z2064" s="21">
        <f t="shared" si="290"/>
        <v>2160</v>
      </c>
      <c r="AA2064" s="57">
        <f t="shared" si="291"/>
        <v>1550681.3056379822</v>
      </c>
      <c r="AB2064" s="59">
        <f t="shared" si="292"/>
        <v>1.7777777777777777</v>
      </c>
      <c r="AC2064" s="61">
        <f t="shared" si="293"/>
        <v>1905</v>
      </c>
    </row>
    <row r="2065" spans="4:29">
      <c r="D2065" s="12"/>
      <c r="E2065" s="36" t="s">
        <v>68</v>
      </c>
      <c r="F2065" s="16" t="s">
        <v>12</v>
      </c>
      <c r="G2065" s="14" t="s">
        <v>51</v>
      </c>
      <c r="H2065" s="13" t="s">
        <v>6</v>
      </c>
      <c r="I2065" s="13" t="s">
        <v>76</v>
      </c>
      <c r="J2065" s="13"/>
      <c r="K2065" s="13" t="s">
        <v>123</v>
      </c>
      <c r="L2065" s="14">
        <v>85</v>
      </c>
      <c r="M2065" s="14" t="s">
        <v>15</v>
      </c>
      <c r="N2065" s="31">
        <v>1000000</v>
      </c>
      <c r="O2065" s="14" t="s">
        <v>2</v>
      </c>
      <c r="P2065" s="14" t="s">
        <v>35</v>
      </c>
      <c r="Q2065" s="31">
        <v>17578.598399999999</v>
      </c>
      <c r="R2065" s="31">
        <v>1464.8832</v>
      </c>
      <c r="S2065" s="30">
        <v>12.654229488</v>
      </c>
      <c r="T2065" s="66">
        <f t="shared" si="294"/>
        <v>1075.6095064799999</v>
      </c>
      <c r="U2065" s="66">
        <f t="shared" si="295"/>
        <v>25.20423859173826</v>
      </c>
      <c r="V2065" s="38">
        <f t="shared" si="296"/>
        <v>29.639329537071998</v>
      </c>
      <c r="W2065" s="54">
        <v>2.3422468799999998</v>
      </c>
      <c r="X2065" s="71" t="str">
        <f t="shared" si="288"/>
        <v>Q4 2025</v>
      </c>
      <c r="Y2065" s="21">
        <f t="shared" si="289"/>
        <v>3840</v>
      </c>
      <c r="Z2065" s="21">
        <f t="shared" si="290"/>
        <v>2160</v>
      </c>
      <c r="AA2065" s="57">
        <f t="shared" si="291"/>
        <v>1991763.9881305636</v>
      </c>
      <c r="AB2065" s="59">
        <f t="shared" si="292"/>
        <v>1.7777777777777777</v>
      </c>
      <c r="AC2065" s="61">
        <f t="shared" si="293"/>
        <v>2159</v>
      </c>
    </row>
    <row r="2066" spans="4:29">
      <c r="D2066" s="12"/>
      <c r="E2066" s="36" t="s">
        <v>68</v>
      </c>
      <c r="F2066" s="16" t="s">
        <v>12</v>
      </c>
      <c r="G2066" s="14" t="s">
        <v>51</v>
      </c>
      <c r="H2066" s="13" t="s">
        <v>6</v>
      </c>
      <c r="I2066" s="13" t="s">
        <v>76</v>
      </c>
      <c r="J2066" s="13"/>
      <c r="K2066" s="13" t="s">
        <v>123</v>
      </c>
      <c r="L2066" s="14">
        <v>98</v>
      </c>
      <c r="M2066" s="14" t="s">
        <v>15</v>
      </c>
      <c r="N2066" s="31">
        <v>1000000</v>
      </c>
      <c r="O2066" s="14" t="s">
        <v>2</v>
      </c>
      <c r="P2066" s="14" t="s">
        <v>35</v>
      </c>
      <c r="Q2066" s="31">
        <v>20000</v>
      </c>
      <c r="R2066" s="31">
        <v>2000</v>
      </c>
      <c r="S2066" s="30">
        <v>1.722711076</v>
      </c>
      <c r="T2066" s="66">
        <f t="shared" si="294"/>
        <v>168.825685448</v>
      </c>
      <c r="U2066" s="66">
        <f t="shared" si="295"/>
        <v>4.5610477804269722</v>
      </c>
      <c r="V2066" s="38">
        <f t="shared" si="296"/>
        <v>4.0350146429024427</v>
      </c>
      <c r="W2066" s="54">
        <v>2.3422468799999998</v>
      </c>
      <c r="X2066" s="71" t="str">
        <f t="shared" si="288"/>
        <v>Q4 2025</v>
      </c>
      <c r="Y2066" s="21">
        <f t="shared" si="289"/>
        <v>3840</v>
      </c>
      <c r="Z2066" s="21">
        <f t="shared" si="290"/>
        <v>2160</v>
      </c>
      <c r="AA2066" s="57">
        <f t="shared" si="291"/>
        <v>2647598.8016617205</v>
      </c>
      <c r="AB2066" s="59">
        <f t="shared" si="292"/>
        <v>1.7777777777777777</v>
      </c>
      <c r="AC2066" s="61">
        <f t="shared" si="293"/>
        <v>2489.1999999999998</v>
      </c>
    </row>
    <row r="2067" spans="4:29">
      <c r="D2067" s="12"/>
      <c r="E2067" s="36" t="s">
        <v>68</v>
      </c>
      <c r="F2067" s="16" t="s">
        <v>12</v>
      </c>
      <c r="G2067" s="14" t="s">
        <v>51</v>
      </c>
      <c r="H2067" s="13" t="s">
        <v>6</v>
      </c>
      <c r="I2067" s="13" t="s">
        <v>76</v>
      </c>
      <c r="J2067" s="13"/>
      <c r="K2067" s="13" t="s">
        <v>123</v>
      </c>
      <c r="L2067" s="14">
        <v>100</v>
      </c>
      <c r="M2067" s="14" t="s">
        <v>15</v>
      </c>
      <c r="N2067" s="31">
        <v>1000000</v>
      </c>
      <c r="O2067" s="14" t="s">
        <v>2</v>
      </c>
      <c r="P2067" s="14" t="s">
        <v>35</v>
      </c>
      <c r="Q2067" s="31">
        <v>20000</v>
      </c>
      <c r="R2067" s="31">
        <v>2000</v>
      </c>
      <c r="S2067" s="30">
        <v>2.0726955930000002</v>
      </c>
      <c r="T2067" s="66">
        <f t="shared" si="294"/>
        <v>207.26955930000003</v>
      </c>
      <c r="U2067" s="66">
        <f t="shared" si="295"/>
        <v>5.7139383259437011</v>
      </c>
      <c r="V2067" s="38">
        <f t="shared" si="296"/>
        <v>4.854764785894</v>
      </c>
      <c r="W2067" s="54">
        <v>2.3422468799999998</v>
      </c>
      <c r="X2067" s="71" t="str">
        <f t="shared" si="288"/>
        <v>Q4 2025</v>
      </c>
      <c r="Y2067" s="21">
        <f t="shared" si="289"/>
        <v>3840</v>
      </c>
      <c r="Z2067" s="21">
        <f t="shared" si="290"/>
        <v>2160</v>
      </c>
      <c r="AA2067" s="57">
        <f t="shared" si="291"/>
        <v>2756766.765578635</v>
      </c>
      <c r="AB2067" s="59">
        <f t="shared" si="292"/>
        <v>1.7777777777777777</v>
      </c>
      <c r="AC2067" s="61">
        <f t="shared" si="293"/>
        <v>2540</v>
      </c>
    </row>
    <row r="2068" spans="4:29">
      <c r="D2068" s="12"/>
      <c r="E2068" s="36" t="s">
        <v>68</v>
      </c>
      <c r="F2068" s="16" t="s">
        <v>12</v>
      </c>
      <c r="G2068" s="14" t="s">
        <v>51</v>
      </c>
      <c r="H2068" s="13" t="s">
        <v>6</v>
      </c>
      <c r="I2068" s="13" t="s">
        <v>76</v>
      </c>
      <c r="J2068" s="13"/>
      <c r="K2068" s="13" t="s">
        <v>123</v>
      </c>
      <c r="L2068" s="14">
        <v>115</v>
      </c>
      <c r="M2068" s="14" t="s">
        <v>15</v>
      </c>
      <c r="N2068" s="31">
        <v>1000000</v>
      </c>
      <c r="O2068" s="14" t="s">
        <v>2</v>
      </c>
      <c r="P2068" s="14" t="s">
        <v>35</v>
      </c>
      <c r="Q2068" s="31">
        <v>32000</v>
      </c>
      <c r="R2068" s="31">
        <v>2000</v>
      </c>
      <c r="S2068" s="30">
        <v>4.6550507999999997E-2</v>
      </c>
      <c r="T2068" s="66">
        <f t="shared" si="294"/>
        <v>5.3533084199999994</v>
      </c>
      <c r="U2068" s="66">
        <f t="shared" si="295"/>
        <v>0.16971496148870513</v>
      </c>
      <c r="V2068" s="38">
        <f t="shared" si="296"/>
        <v>0.10903278212541502</v>
      </c>
      <c r="W2068" s="54">
        <v>2.3422468799999998</v>
      </c>
      <c r="X2068" s="71" t="str">
        <f t="shared" si="288"/>
        <v>Q4 2025</v>
      </c>
      <c r="Y2068" s="21">
        <f t="shared" si="289"/>
        <v>3840</v>
      </c>
      <c r="Z2068" s="21">
        <f t="shared" si="290"/>
        <v>2160</v>
      </c>
      <c r="AA2068" s="57">
        <f t="shared" si="291"/>
        <v>3645824.047477745</v>
      </c>
      <c r="AB2068" s="59">
        <f t="shared" si="292"/>
        <v>1.7777777777777777</v>
      </c>
      <c r="AC2068" s="61">
        <f t="shared" si="293"/>
        <v>2921</v>
      </c>
    </row>
    <row r="2069" spans="4:29">
      <c r="D2069" s="12"/>
      <c r="E2069" s="36" t="s">
        <v>68</v>
      </c>
      <c r="F2069" s="16" t="s">
        <v>12</v>
      </c>
      <c r="G2069" s="14" t="s">
        <v>51</v>
      </c>
      <c r="H2069" s="13" t="s">
        <v>6</v>
      </c>
      <c r="I2069" s="13" t="s">
        <v>76</v>
      </c>
      <c r="J2069" s="13"/>
      <c r="K2069" s="13" t="s">
        <v>123</v>
      </c>
      <c r="L2069" s="14">
        <v>55</v>
      </c>
      <c r="M2069" s="14" t="s">
        <v>52</v>
      </c>
      <c r="N2069" s="31">
        <v>1000000</v>
      </c>
      <c r="O2069" s="14" t="s">
        <v>2</v>
      </c>
      <c r="P2069" s="14" t="s">
        <v>35</v>
      </c>
      <c r="Q2069" s="31">
        <v>5930</v>
      </c>
      <c r="R2069" s="31">
        <v>494</v>
      </c>
      <c r="S2069" s="30">
        <v>2.2403244999999999E-2</v>
      </c>
      <c r="T2069" s="66">
        <f t="shared" si="294"/>
        <v>1.232178475</v>
      </c>
      <c r="U2069" s="66">
        <f t="shared" si="295"/>
        <v>1.8682557680277507E-2</v>
      </c>
      <c r="V2069" s="38">
        <f t="shared" si="296"/>
        <v>5.2473930703125594E-2</v>
      </c>
      <c r="W2069" s="54">
        <v>2.3422468799999998</v>
      </c>
      <c r="X2069" s="71" t="str">
        <f t="shared" si="288"/>
        <v>Q4 2025</v>
      </c>
      <c r="Y2069" s="21">
        <f t="shared" si="289"/>
        <v>7680</v>
      </c>
      <c r="Z2069" s="21">
        <f t="shared" si="290"/>
        <v>4320</v>
      </c>
      <c r="AA2069" s="57">
        <f t="shared" si="291"/>
        <v>833921.94658753707</v>
      </c>
      <c r="AB2069" s="59">
        <f t="shared" si="292"/>
        <v>1.7777777777777777</v>
      </c>
      <c r="AC2069" s="61">
        <f t="shared" si="293"/>
        <v>1397</v>
      </c>
    </row>
    <row r="2070" spans="4:29">
      <c r="D2070" s="12"/>
      <c r="E2070" s="36" t="s">
        <v>68</v>
      </c>
      <c r="F2070" s="16" t="s">
        <v>12</v>
      </c>
      <c r="G2070" s="14" t="s">
        <v>51</v>
      </c>
      <c r="H2070" s="13" t="s">
        <v>6</v>
      </c>
      <c r="I2070" s="13" t="s">
        <v>76</v>
      </c>
      <c r="J2070" s="13"/>
      <c r="K2070" s="13" t="s">
        <v>123</v>
      </c>
      <c r="L2070" s="14">
        <v>65</v>
      </c>
      <c r="M2070" s="14" t="s">
        <v>52</v>
      </c>
      <c r="N2070" s="31">
        <v>1000000</v>
      </c>
      <c r="O2070" s="14" t="s">
        <v>2</v>
      </c>
      <c r="P2070" s="14" t="s">
        <v>35</v>
      </c>
      <c r="Q2070" s="31">
        <v>11999.750399999999</v>
      </c>
      <c r="R2070" s="31">
        <v>1333.3333333333337</v>
      </c>
      <c r="S2070" s="30">
        <v>0.172027931</v>
      </c>
      <c r="T2070" s="66">
        <f t="shared" si="294"/>
        <v>11.181815515</v>
      </c>
      <c r="U2070" s="66">
        <f t="shared" si="295"/>
        <v>0.20036677303879308</v>
      </c>
      <c r="V2070" s="38">
        <f t="shared" si="296"/>
        <v>0.40293188465760521</v>
      </c>
      <c r="W2070" s="54">
        <v>2.3422468799999998</v>
      </c>
      <c r="X2070" s="71" t="str">
        <f t="shared" si="288"/>
        <v>Q4 2025</v>
      </c>
      <c r="Y2070" s="21">
        <f t="shared" si="289"/>
        <v>7680</v>
      </c>
      <c r="Z2070" s="21">
        <f t="shared" si="290"/>
        <v>4320</v>
      </c>
      <c r="AA2070" s="57">
        <f t="shared" si="291"/>
        <v>1164733.9584569733</v>
      </c>
      <c r="AB2070" s="59">
        <f t="shared" si="292"/>
        <v>1.7777777777777777</v>
      </c>
      <c r="AC2070" s="61">
        <f t="shared" si="293"/>
        <v>1651</v>
      </c>
    </row>
    <row r="2071" spans="4:29">
      <c r="D2071" s="12"/>
      <c r="E2071" s="36" t="s">
        <v>68</v>
      </c>
      <c r="F2071" s="16" t="s">
        <v>12</v>
      </c>
      <c r="G2071" s="14" t="s">
        <v>51</v>
      </c>
      <c r="H2071" s="13" t="s">
        <v>6</v>
      </c>
      <c r="I2071" s="13" t="s">
        <v>76</v>
      </c>
      <c r="J2071" s="13"/>
      <c r="K2071" s="13" t="s">
        <v>123</v>
      </c>
      <c r="L2071" s="14">
        <v>75</v>
      </c>
      <c r="M2071" s="14" t="s">
        <v>52</v>
      </c>
      <c r="N2071" s="31">
        <v>1000000</v>
      </c>
      <c r="O2071" s="14" t="s">
        <v>2</v>
      </c>
      <c r="P2071" s="14" t="s">
        <v>35</v>
      </c>
      <c r="Q2071" s="31">
        <v>17279.640575999994</v>
      </c>
      <c r="R2071" s="31">
        <v>1920</v>
      </c>
      <c r="S2071" s="30">
        <v>0.23823232899999999</v>
      </c>
      <c r="T2071" s="66">
        <f t="shared" si="294"/>
        <v>17.867424674999999</v>
      </c>
      <c r="U2071" s="66">
        <f t="shared" si="295"/>
        <v>0.36942241897889733</v>
      </c>
      <c r="V2071" s="38">
        <f t="shared" si="296"/>
        <v>0.55799892931538342</v>
      </c>
      <c r="W2071" s="54">
        <v>2.3422468799999998</v>
      </c>
      <c r="X2071" s="71" t="str">
        <f t="shared" si="288"/>
        <v>Q4 2025</v>
      </c>
      <c r="Y2071" s="21">
        <f t="shared" si="289"/>
        <v>7680</v>
      </c>
      <c r="Z2071" s="21">
        <f t="shared" si="290"/>
        <v>4320</v>
      </c>
      <c r="AA2071" s="57">
        <f t="shared" si="291"/>
        <v>1550681.3056379822</v>
      </c>
      <c r="AB2071" s="59">
        <f t="shared" si="292"/>
        <v>1.7777777777777777</v>
      </c>
      <c r="AC2071" s="61">
        <f t="shared" si="293"/>
        <v>1905</v>
      </c>
    </row>
    <row r="2072" spans="4:29">
      <c r="D2072" s="12"/>
      <c r="E2072" s="36" t="s">
        <v>68</v>
      </c>
      <c r="F2072" s="16" t="s">
        <v>12</v>
      </c>
      <c r="G2072" s="14" t="s">
        <v>51</v>
      </c>
      <c r="H2072" s="13" t="s">
        <v>6</v>
      </c>
      <c r="I2072" s="13" t="s">
        <v>76</v>
      </c>
      <c r="J2072" s="13"/>
      <c r="K2072" s="13" t="s">
        <v>123</v>
      </c>
      <c r="L2072" s="14">
        <v>85</v>
      </c>
      <c r="M2072" s="14" t="s">
        <v>52</v>
      </c>
      <c r="N2072" s="31">
        <v>1000000</v>
      </c>
      <c r="O2072" s="14" t="s">
        <v>2</v>
      </c>
      <c r="P2072" s="14" t="s">
        <v>35</v>
      </c>
      <c r="Q2072" s="31">
        <v>22194.738339839998</v>
      </c>
      <c r="R2072" s="31">
        <v>2466.1333333333341</v>
      </c>
      <c r="S2072" s="30">
        <v>0.229204347</v>
      </c>
      <c r="T2072" s="66">
        <f t="shared" si="294"/>
        <v>19.482369495</v>
      </c>
      <c r="U2072" s="66">
        <f t="shared" si="295"/>
        <v>0.4565209642775816</v>
      </c>
      <c r="V2072" s="38">
        <f t="shared" si="296"/>
        <v>0.53685316664318727</v>
      </c>
      <c r="W2072" s="54">
        <v>2.3422468799999998</v>
      </c>
      <c r="X2072" s="71" t="str">
        <f t="shared" si="288"/>
        <v>Q4 2025</v>
      </c>
      <c r="Y2072" s="21">
        <f t="shared" si="289"/>
        <v>7680</v>
      </c>
      <c r="Z2072" s="21">
        <f t="shared" si="290"/>
        <v>4320</v>
      </c>
      <c r="AA2072" s="57">
        <f t="shared" si="291"/>
        <v>1991763.9881305636</v>
      </c>
      <c r="AB2072" s="59">
        <f t="shared" si="292"/>
        <v>1.7777777777777777</v>
      </c>
      <c r="AC2072" s="61">
        <f t="shared" si="293"/>
        <v>2159</v>
      </c>
    </row>
    <row r="2073" spans="4:29">
      <c r="D2073" s="12"/>
      <c r="E2073" s="36" t="s">
        <v>68</v>
      </c>
      <c r="F2073" s="16" t="s">
        <v>12</v>
      </c>
      <c r="G2073" s="14" t="s">
        <v>51</v>
      </c>
      <c r="H2073" s="13" t="s">
        <v>6</v>
      </c>
      <c r="I2073" s="13" t="s">
        <v>76</v>
      </c>
      <c r="J2073" s="13"/>
      <c r="K2073" s="13" t="s">
        <v>123</v>
      </c>
      <c r="L2073" s="14">
        <v>98</v>
      </c>
      <c r="M2073" s="14" t="s">
        <v>52</v>
      </c>
      <c r="N2073" s="31">
        <v>1000000</v>
      </c>
      <c r="O2073" s="14" t="s">
        <v>2</v>
      </c>
      <c r="P2073" s="14" t="s">
        <v>35</v>
      </c>
      <c r="Q2073" s="31">
        <v>32000</v>
      </c>
      <c r="R2073" s="31">
        <v>2000</v>
      </c>
      <c r="S2073" s="30">
        <v>8.5798980000000007E-3</v>
      </c>
      <c r="T2073" s="66">
        <f t="shared" si="294"/>
        <v>0.84083000400000008</v>
      </c>
      <c r="U2073" s="66">
        <f t="shared" si="295"/>
        <v>2.2716127663179795E-2</v>
      </c>
      <c r="V2073" s="38">
        <f t="shared" si="296"/>
        <v>2.0096239321218241E-2</v>
      </c>
      <c r="W2073" s="54">
        <v>2.3422468799999998</v>
      </c>
      <c r="X2073" s="71" t="str">
        <f t="shared" si="288"/>
        <v>Q4 2025</v>
      </c>
      <c r="Y2073" s="21">
        <f t="shared" si="289"/>
        <v>7680</v>
      </c>
      <c r="Z2073" s="21">
        <f t="shared" si="290"/>
        <v>4320</v>
      </c>
      <c r="AA2073" s="57">
        <f t="shared" si="291"/>
        <v>2647598.8016617205</v>
      </c>
      <c r="AB2073" s="59">
        <f t="shared" si="292"/>
        <v>1.7777777777777777</v>
      </c>
      <c r="AC2073" s="61">
        <f t="shared" si="293"/>
        <v>2489.1999999999998</v>
      </c>
    </row>
    <row r="2074" spans="4:29">
      <c r="D2074" s="12"/>
      <c r="E2074" s="36" t="s">
        <v>68</v>
      </c>
      <c r="F2074" s="16" t="s">
        <v>67</v>
      </c>
      <c r="G2074" s="14" t="s">
        <v>309</v>
      </c>
      <c r="H2074" s="13" t="s">
        <v>90</v>
      </c>
      <c r="I2074" s="13" t="s">
        <v>45</v>
      </c>
      <c r="J2074" s="13" t="s">
        <v>101</v>
      </c>
      <c r="K2074" s="13" t="s">
        <v>43</v>
      </c>
      <c r="L2074" s="14">
        <v>16</v>
      </c>
      <c r="M2074" s="14" t="s">
        <v>66</v>
      </c>
      <c r="N2074" s="31">
        <v>1000000</v>
      </c>
      <c r="O2074" s="14" t="s">
        <v>2</v>
      </c>
      <c r="P2074" s="14" t="s">
        <v>47</v>
      </c>
      <c r="Q2074" s="31">
        <v>4000</v>
      </c>
      <c r="R2074" s="31">
        <v>1152</v>
      </c>
      <c r="S2074" s="30">
        <v>1.071029681</v>
      </c>
      <c r="T2074" s="66">
        <f t="shared" si="294"/>
        <v>17.136474895999999</v>
      </c>
      <c r="U2074" s="66">
        <f t="shared" si="295"/>
        <v>7.9502152944923035E-2</v>
      </c>
      <c r="V2074" s="38">
        <f t="shared" si="296"/>
        <v>2.3580989729870665</v>
      </c>
      <c r="W2074" s="54">
        <v>2.2017120671999999</v>
      </c>
      <c r="X2074" s="71" t="str">
        <f t="shared" ref="X2074:X2137" si="297">G2074&amp;" "&amp;F2074</f>
        <v>20 2026</v>
      </c>
      <c r="Y2074" s="21">
        <f t="shared" ref="Y2074:Y2137" si="298">1*LEFT(M2074, FIND("x", M2074)-2)</f>
        <v>2560</v>
      </c>
      <c r="Z2074" s="21">
        <f t="shared" ref="Z2074:Z2137" si="299">1*RIGHT(M2074, LEN(M2074)-FIND("x", M2074)-1)</f>
        <v>1600</v>
      </c>
      <c r="AA2074" s="57">
        <f t="shared" ref="AA2074:AA2137" si="300">AC2074^2*AB2074/(1+AB2074^2)</f>
        <v>74229.644943820225</v>
      </c>
      <c r="AB2074" s="59">
        <f t="shared" ref="AB2074:AB2137" si="301">Y2074/Z2074</f>
        <v>1.6</v>
      </c>
      <c r="AC2074" s="61">
        <f t="shared" ref="AC2074:AC2137" si="302">L2074*25.4</f>
        <v>406.4</v>
      </c>
    </row>
    <row r="2075" spans="4:29">
      <c r="D2075" s="12"/>
      <c r="E2075" s="36" t="s">
        <v>68</v>
      </c>
      <c r="F2075" s="16" t="s">
        <v>67</v>
      </c>
      <c r="G2075" s="14" t="s">
        <v>309</v>
      </c>
      <c r="H2075" s="13" t="s">
        <v>90</v>
      </c>
      <c r="I2075" s="13" t="s">
        <v>45</v>
      </c>
      <c r="J2075" s="13" t="s">
        <v>46</v>
      </c>
      <c r="K2075" s="13" t="s">
        <v>43</v>
      </c>
      <c r="L2075" s="14">
        <v>17.3</v>
      </c>
      <c r="M2075" s="14" t="s">
        <v>15</v>
      </c>
      <c r="N2075" s="31">
        <v>1000000</v>
      </c>
      <c r="O2075" s="14" t="s">
        <v>2</v>
      </c>
      <c r="P2075" s="14" t="s">
        <v>47</v>
      </c>
      <c r="Q2075" s="31">
        <v>10000</v>
      </c>
      <c r="R2075" s="31">
        <v>240</v>
      </c>
      <c r="S2075" s="30">
        <v>0.46857548599999999</v>
      </c>
      <c r="T2075" s="66">
        <f t="shared" si="294"/>
        <v>8.1063559077999994</v>
      </c>
      <c r="U2075" s="66">
        <f t="shared" si="295"/>
        <v>3.8660885322874865E-2</v>
      </c>
      <c r="V2075" s="38">
        <f t="shared" si="296"/>
        <v>1.0316683019203046</v>
      </c>
      <c r="W2075" s="54">
        <v>2.2017120671999999</v>
      </c>
      <c r="X2075" s="71" t="str">
        <f t="shared" si="297"/>
        <v>20 2026</v>
      </c>
      <c r="Y2075" s="21">
        <f t="shared" si="298"/>
        <v>3840</v>
      </c>
      <c r="Z2075" s="21">
        <f t="shared" si="299"/>
        <v>2160</v>
      </c>
      <c r="AA2075" s="57">
        <f t="shared" si="300"/>
        <v>82507.272527002962</v>
      </c>
      <c r="AB2075" s="59">
        <f t="shared" si="301"/>
        <v>1.7777777777777777</v>
      </c>
      <c r="AC2075" s="61">
        <f t="shared" si="302"/>
        <v>439.42</v>
      </c>
    </row>
    <row r="2076" spans="4:29">
      <c r="D2076" s="12"/>
      <c r="E2076" s="36" t="s">
        <v>68</v>
      </c>
      <c r="F2076" s="16" t="s">
        <v>67</v>
      </c>
      <c r="G2076" s="14" t="s">
        <v>309</v>
      </c>
      <c r="H2076" s="13" t="s">
        <v>90</v>
      </c>
      <c r="I2076" s="13" t="s">
        <v>45</v>
      </c>
      <c r="J2076" s="13" t="s">
        <v>168</v>
      </c>
      <c r="K2076" s="13" t="s">
        <v>43</v>
      </c>
      <c r="L2076" s="14">
        <v>17.3</v>
      </c>
      <c r="M2076" s="14" t="s">
        <v>15</v>
      </c>
      <c r="N2076" s="31">
        <v>1000000</v>
      </c>
      <c r="O2076" s="14" t="s">
        <v>2</v>
      </c>
      <c r="P2076" s="14" t="s">
        <v>47</v>
      </c>
      <c r="Q2076" s="31">
        <v>4032</v>
      </c>
      <c r="R2076" s="31">
        <v>1008</v>
      </c>
      <c r="S2076" s="30">
        <v>0.485819063</v>
      </c>
      <c r="T2076" s="66">
        <f t="shared" si="294"/>
        <v>8.4046697898999998</v>
      </c>
      <c r="U2076" s="66">
        <f t="shared" si="295"/>
        <v>4.0083605829754218E-2</v>
      </c>
      <c r="V2076" s="38">
        <f t="shared" si="296"/>
        <v>1.0696336934828969</v>
      </c>
      <c r="W2076" s="54">
        <v>2.2017120671999999</v>
      </c>
      <c r="X2076" s="71" t="str">
        <f t="shared" si="297"/>
        <v>20 2026</v>
      </c>
      <c r="Y2076" s="21">
        <f t="shared" si="298"/>
        <v>3840</v>
      </c>
      <c r="Z2076" s="21">
        <f t="shared" si="299"/>
        <v>2160</v>
      </c>
      <c r="AA2076" s="57">
        <f t="shared" si="300"/>
        <v>82507.272527002962</v>
      </c>
      <c r="AB2076" s="59">
        <f t="shared" si="301"/>
        <v>1.7777777777777777</v>
      </c>
      <c r="AC2076" s="61">
        <f t="shared" si="302"/>
        <v>439.42</v>
      </c>
    </row>
    <row r="2077" spans="4:29">
      <c r="D2077" s="12"/>
      <c r="E2077" s="36" t="s">
        <v>68</v>
      </c>
      <c r="F2077" s="16" t="s">
        <v>67</v>
      </c>
      <c r="G2077" s="14" t="s">
        <v>309</v>
      </c>
      <c r="H2077" s="13" t="s">
        <v>90</v>
      </c>
      <c r="I2077" s="13" t="s">
        <v>45</v>
      </c>
      <c r="J2077" s="13" t="s">
        <v>206</v>
      </c>
      <c r="K2077" s="13"/>
      <c r="L2077" s="14">
        <v>18</v>
      </c>
      <c r="M2077" s="14" t="s">
        <v>186</v>
      </c>
      <c r="N2077" s="31">
        <v>1000000</v>
      </c>
      <c r="O2077" s="14" t="s">
        <v>2</v>
      </c>
      <c r="P2077" s="14" t="s">
        <v>47</v>
      </c>
      <c r="Q2077" s="31">
        <v>4000</v>
      </c>
      <c r="R2077" s="31">
        <v>1000</v>
      </c>
      <c r="S2077" s="30">
        <v>0.53551484100000002</v>
      </c>
      <c r="T2077" s="66">
        <f t="shared" si="294"/>
        <v>9.639267138000001</v>
      </c>
      <c r="U2077" s="66">
        <f t="shared" si="295"/>
        <v>5.030995620743256E-2</v>
      </c>
      <c r="V2077" s="38">
        <f t="shared" si="296"/>
        <v>1.1790494875943893</v>
      </c>
      <c r="W2077" s="54">
        <v>2.2017120671999999</v>
      </c>
      <c r="X2077" s="71" t="str">
        <f t="shared" si="297"/>
        <v>20 2026</v>
      </c>
      <c r="Y2077" s="21">
        <f t="shared" si="298"/>
        <v>3840</v>
      </c>
      <c r="Z2077" s="21">
        <f t="shared" si="299"/>
        <v>2400</v>
      </c>
      <c r="AA2077" s="57">
        <f t="shared" si="300"/>
        <v>93946.894382022467</v>
      </c>
      <c r="AB2077" s="59">
        <f t="shared" si="301"/>
        <v>1.6</v>
      </c>
      <c r="AC2077" s="61">
        <f t="shared" si="302"/>
        <v>457.2</v>
      </c>
    </row>
    <row r="2078" spans="4:29">
      <c r="D2078" s="12"/>
      <c r="E2078" s="36" t="s">
        <v>68</v>
      </c>
      <c r="F2078" s="16" t="s">
        <v>67</v>
      </c>
      <c r="G2078" s="14" t="s">
        <v>309</v>
      </c>
      <c r="H2078" s="13" t="s">
        <v>90</v>
      </c>
      <c r="I2078" s="13" t="s">
        <v>45</v>
      </c>
      <c r="J2078" s="13" t="s">
        <v>227</v>
      </c>
      <c r="K2078" s="13" t="s">
        <v>43</v>
      </c>
      <c r="L2078" s="14">
        <v>16</v>
      </c>
      <c r="M2078" s="14" t="s">
        <v>186</v>
      </c>
      <c r="N2078" s="31"/>
      <c r="O2078" s="14" t="s">
        <v>2</v>
      </c>
      <c r="P2078" s="14" t="s">
        <v>47</v>
      </c>
      <c r="Q2078" s="31">
        <v>4000</v>
      </c>
      <c r="R2078" s="31">
        <v>1000</v>
      </c>
      <c r="S2078" s="30">
        <v>0.26775742000000002</v>
      </c>
      <c r="T2078" s="66">
        <f t="shared" si="294"/>
        <v>4.2841187200000004</v>
      </c>
      <c r="U2078" s="66">
        <f t="shared" si="295"/>
        <v>1.987553821767335E-2</v>
      </c>
      <c r="V2078" s="38">
        <f t="shared" si="296"/>
        <v>0.5895247426963387</v>
      </c>
      <c r="W2078" s="54">
        <v>2.2017120671999999</v>
      </c>
      <c r="X2078" s="71" t="str">
        <f t="shared" si="297"/>
        <v>20 2026</v>
      </c>
      <c r="Y2078" s="21">
        <f t="shared" si="298"/>
        <v>3840</v>
      </c>
      <c r="Z2078" s="21">
        <f t="shared" si="299"/>
        <v>2400</v>
      </c>
      <c r="AA2078" s="57">
        <f t="shared" si="300"/>
        <v>74229.644943820225</v>
      </c>
      <c r="AB2078" s="59">
        <f t="shared" si="301"/>
        <v>1.6</v>
      </c>
      <c r="AC2078" s="61">
        <f t="shared" si="302"/>
        <v>406.4</v>
      </c>
    </row>
    <row r="2079" spans="4:29">
      <c r="D2079" s="12"/>
      <c r="E2079" s="36" t="s">
        <v>68</v>
      </c>
      <c r="F2079" s="16" t="s">
        <v>67</v>
      </c>
      <c r="G2079" s="14" t="s">
        <v>309</v>
      </c>
      <c r="H2079" s="13" t="s">
        <v>90</v>
      </c>
      <c r="I2079" s="13" t="s">
        <v>31</v>
      </c>
      <c r="J2079" s="13" t="s">
        <v>216</v>
      </c>
      <c r="K2079" s="13" t="s">
        <v>57</v>
      </c>
      <c r="L2079" s="14">
        <v>14.2</v>
      </c>
      <c r="M2079" s="14" t="s">
        <v>63</v>
      </c>
      <c r="N2079" s="31">
        <v>1000000</v>
      </c>
      <c r="O2079" s="14" t="s">
        <v>2</v>
      </c>
      <c r="P2079" s="14" t="s">
        <v>47</v>
      </c>
      <c r="Q2079" s="31">
        <v>10384</v>
      </c>
      <c r="R2079" s="31">
        <v>2596</v>
      </c>
      <c r="S2079" s="30">
        <v>20.852947896</v>
      </c>
      <c r="T2079" s="66">
        <f t="shared" si="294"/>
        <v>296.11186012319996</v>
      </c>
      <c r="U2079" s="66">
        <f t="shared" si="295"/>
        <v>1.2391645029846079</v>
      </c>
      <c r="V2079" s="38">
        <f t="shared" si="296"/>
        <v>45.91218701931605</v>
      </c>
      <c r="W2079" s="54">
        <v>2.2017120671999999</v>
      </c>
      <c r="X2079" s="71" t="str">
        <f t="shared" si="297"/>
        <v>20 2026</v>
      </c>
      <c r="Y2079" s="21">
        <f t="shared" si="298"/>
        <v>3024</v>
      </c>
      <c r="Z2079" s="21">
        <f t="shared" si="299"/>
        <v>1964</v>
      </c>
      <c r="AA2079" s="57">
        <f t="shared" si="300"/>
        <v>59423.948554645533</v>
      </c>
      <c r="AB2079" s="59">
        <f t="shared" si="301"/>
        <v>1.539714867617108</v>
      </c>
      <c r="AC2079" s="61">
        <f t="shared" si="302"/>
        <v>360.67999999999995</v>
      </c>
    </row>
    <row r="2080" spans="4:29">
      <c r="D2080" s="12"/>
      <c r="E2080" s="36" t="s">
        <v>68</v>
      </c>
      <c r="F2080" s="16" t="s">
        <v>67</v>
      </c>
      <c r="G2080" s="14" t="s">
        <v>309</v>
      </c>
      <c r="H2080" s="13" t="s">
        <v>90</v>
      </c>
      <c r="I2080" s="13" t="s">
        <v>31</v>
      </c>
      <c r="J2080" s="13" t="s">
        <v>62</v>
      </c>
      <c r="K2080" s="13" t="s">
        <v>57</v>
      </c>
      <c r="L2080" s="14">
        <v>16.2</v>
      </c>
      <c r="M2080" s="14" t="s">
        <v>64</v>
      </c>
      <c r="N2080" s="31">
        <v>1000000</v>
      </c>
      <c r="O2080" s="14" t="s">
        <v>2</v>
      </c>
      <c r="P2080" s="14" t="s">
        <v>47</v>
      </c>
      <c r="Q2080" s="31">
        <v>10384</v>
      </c>
      <c r="R2080" s="31">
        <v>2596</v>
      </c>
      <c r="S2080" s="30">
        <v>25.023537475000001</v>
      </c>
      <c r="T2080" s="66">
        <f t="shared" si="294"/>
        <v>405.38130709500001</v>
      </c>
      <c r="U2080" s="66">
        <f t="shared" si="295"/>
        <v>1.9316381169303918</v>
      </c>
      <c r="V2080" s="38">
        <f t="shared" si="296"/>
        <v>55.094624422738917</v>
      </c>
      <c r="W2080" s="54">
        <v>2.2017120671999999</v>
      </c>
      <c r="X2080" s="71" t="str">
        <f t="shared" si="297"/>
        <v>20 2026</v>
      </c>
      <c r="Y2080" s="21">
        <f t="shared" si="298"/>
        <v>3456</v>
      </c>
      <c r="Z2080" s="21">
        <f t="shared" si="299"/>
        <v>2234</v>
      </c>
      <c r="AA2080" s="57">
        <f t="shared" si="300"/>
        <v>77192.847688309979</v>
      </c>
      <c r="AB2080" s="59">
        <f t="shared" si="301"/>
        <v>1.5470008952551477</v>
      </c>
      <c r="AC2080" s="61">
        <f t="shared" si="302"/>
        <v>411.47999999999996</v>
      </c>
    </row>
    <row r="2081" spans="4:29">
      <c r="D2081" s="12"/>
      <c r="E2081" s="36" t="s">
        <v>68</v>
      </c>
      <c r="F2081" s="16" t="s">
        <v>67</v>
      </c>
      <c r="G2081" s="14" t="s">
        <v>309</v>
      </c>
      <c r="H2081" s="13" t="s">
        <v>90</v>
      </c>
      <c r="I2081" s="13" t="s">
        <v>102</v>
      </c>
      <c r="J2081" s="13" t="s">
        <v>103</v>
      </c>
      <c r="K2081" s="13" t="s">
        <v>43</v>
      </c>
      <c r="L2081" s="14">
        <v>16</v>
      </c>
      <c r="M2081" s="14" t="s">
        <v>66</v>
      </c>
      <c r="N2081" s="31">
        <v>1000000</v>
      </c>
      <c r="O2081" s="14" t="s">
        <v>2</v>
      </c>
      <c r="P2081" s="14" t="s">
        <v>47</v>
      </c>
      <c r="Q2081" s="31">
        <v>4000</v>
      </c>
      <c r="R2081" s="31">
        <v>1152</v>
      </c>
      <c r="S2081" s="30">
        <v>0.69616929299999997</v>
      </c>
      <c r="T2081" s="66">
        <f t="shared" si="294"/>
        <v>11.138708687999999</v>
      </c>
      <c r="U2081" s="66">
        <f t="shared" si="295"/>
        <v>5.1676399440180348E-2</v>
      </c>
      <c r="V2081" s="38">
        <f t="shared" si="296"/>
        <v>1.5327643332121923</v>
      </c>
      <c r="W2081" s="54">
        <v>2.2017120671999999</v>
      </c>
      <c r="X2081" s="71" t="str">
        <f t="shared" si="297"/>
        <v>20 2026</v>
      </c>
      <c r="Y2081" s="21">
        <f t="shared" si="298"/>
        <v>2560</v>
      </c>
      <c r="Z2081" s="21">
        <f t="shared" si="299"/>
        <v>1600</v>
      </c>
      <c r="AA2081" s="57">
        <f t="shared" si="300"/>
        <v>74229.644943820225</v>
      </c>
      <c r="AB2081" s="59">
        <f t="shared" si="301"/>
        <v>1.6</v>
      </c>
      <c r="AC2081" s="61">
        <f t="shared" si="302"/>
        <v>406.4</v>
      </c>
    </row>
    <row r="2082" spans="4:29">
      <c r="D2082" s="12"/>
      <c r="E2082" s="36" t="s">
        <v>68</v>
      </c>
      <c r="F2082" s="16" t="s">
        <v>67</v>
      </c>
      <c r="G2082" s="14" t="s">
        <v>309</v>
      </c>
      <c r="H2082" s="13" t="s">
        <v>90</v>
      </c>
      <c r="I2082" s="13" t="s">
        <v>102</v>
      </c>
      <c r="J2082" s="13" t="s">
        <v>104</v>
      </c>
      <c r="K2082" s="13" t="s">
        <v>43</v>
      </c>
      <c r="L2082" s="14">
        <v>17.3</v>
      </c>
      <c r="M2082" s="14" t="s">
        <v>15</v>
      </c>
      <c r="N2082" s="31">
        <v>1000000</v>
      </c>
      <c r="O2082" s="14" t="s">
        <v>2</v>
      </c>
      <c r="P2082" s="14" t="s">
        <v>47</v>
      </c>
      <c r="Q2082" s="31">
        <v>4000</v>
      </c>
      <c r="R2082" s="31">
        <v>1152</v>
      </c>
      <c r="S2082" s="30">
        <v>0.85682374500000003</v>
      </c>
      <c r="T2082" s="66">
        <f t="shared" si="294"/>
        <v>14.823050788500002</v>
      </c>
      <c r="U2082" s="66">
        <f t="shared" si="295"/>
        <v>7.0694190236322285E-2</v>
      </c>
      <c r="V2082" s="38">
        <f t="shared" si="296"/>
        <v>1.8864791788299957</v>
      </c>
      <c r="W2082" s="54">
        <v>2.2017120671999999</v>
      </c>
      <c r="X2082" s="71" t="str">
        <f t="shared" si="297"/>
        <v>20 2026</v>
      </c>
      <c r="Y2082" s="21">
        <f t="shared" si="298"/>
        <v>3840</v>
      </c>
      <c r="Z2082" s="21">
        <f t="shared" si="299"/>
        <v>2160</v>
      </c>
      <c r="AA2082" s="57">
        <f t="shared" si="300"/>
        <v>82507.272527002962</v>
      </c>
      <c r="AB2082" s="59">
        <f t="shared" si="301"/>
        <v>1.7777777777777777</v>
      </c>
      <c r="AC2082" s="61">
        <f t="shared" si="302"/>
        <v>439.42</v>
      </c>
    </row>
    <row r="2083" spans="4:29">
      <c r="D2083" s="12"/>
      <c r="E2083" s="36" t="s">
        <v>68</v>
      </c>
      <c r="F2083" s="16" t="s">
        <v>67</v>
      </c>
      <c r="G2083" s="14" t="s">
        <v>309</v>
      </c>
      <c r="H2083" s="13" t="s">
        <v>90</v>
      </c>
      <c r="I2083" s="13" t="s">
        <v>54</v>
      </c>
      <c r="J2083" s="13" t="s">
        <v>92</v>
      </c>
      <c r="K2083" s="13" t="s">
        <v>43</v>
      </c>
      <c r="L2083" s="14">
        <v>17.3</v>
      </c>
      <c r="M2083" s="14" t="s">
        <v>15</v>
      </c>
      <c r="N2083" s="31">
        <v>1000000</v>
      </c>
      <c r="O2083" s="14" t="s">
        <v>2</v>
      </c>
      <c r="P2083" s="14" t="s">
        <v>47</v>
      </c>
      <c r="Q2083" s="31">
        <v>4000</v>
      </c>
      <c r="R2083" s="31">
        <v>1152</v>
      </c>
      <c r="S2083" s="30">
        <v>0.85682374500000003</v>
      </c>
      <c r="T2083" s="66">
        <f t="shared" si="294"/>
        <v>14.823050788500002</v>
      </c>
      <c r="U2083" s="66">
        <f t="shared" si="295"/>
        <v>7.0694190236322285E-2</v>
      </c>
      <c r="V2083" s="38">
        <f t="shared" si="296"/>
        <v>1.8864791788299957</v>
      </c>
      <c r="W2083" s="54">
        <v>2.2017120671999999</v>
      </c>
      <c r="X2083" s="71" t="str">
        <f t="shared" si="297"/>
        <v>20 2026</v>
      </c>
      <c r="Y2083" s="21">
        <f t="shared" si="298"/>
        <v>3840</v>
      </c>
      <c r="Z2083" s="21">
        <f t="shared" si="299"/>
        <v>2160</v>
      </c>
      <c r="AA2083" s="57">
        <f t="shared" si="300"/>
        <v>82507.272527002962</v>
      </c>
      <c r="AB2083" s="59">
        <f t="shared" si="301"/>
        <v>1.7777777777777777</v>
      </c>
      <c r="AC2083" s="61">
        <f t="shared" si="302"/>
        <v>439.42</v>
      </c>
    </row>
    <row r="2084" spans="4:29">
      <c r="D2084" s="12"/>
      <c r="E2084" s="36" t="s">
        <v>68</v>
      </c>
      <c r="F2084" s="16" t="s">
        <v>67</v>
      </c>
      <c r="G2084" s="14" t="s">
        <v>309</v>
      </c>
      <c r="H2084" s="13" t="s">
        <v>90</v>
      </c>
      <c r="I2084" s="13" t="s">
        <v>54</v>
      </c>
      <c r="J2084" s="13" t="s">
        <v>92</v>
      </c>
      <c r="K2084" s="13" t="s">
        <v>43</v>
      </c>
      <c r="L2084" s="14">
        <v>16</v>
      </c>
      <c r="M2084" s="14" t="s">
        <v>66</v>
      </c>
      <c r="N2084" s="31">
        <v>1000000</v>
      </c>
      <c r="O2084" s="14" t="s">
        <v>2</v>
      </c>
      <c r="P2084" s="14" t="s">
        <v>47</v>
      </c>
      <c r="Q2084" s="31">
        <v>4000</v>
      </c>
      <c r="R2084" s="31">
        <v>1152</v>
      </c>
      <c r="S2084" s="30">
        <v>1.6065445220000001</v>
      </c>
      <c r="T2084" s="66">
        <f t="shared" si="294"/>
        <v>25.704712352000001</v>
      </c>
      <c r="U2084" s="66">
        <f t="shared" si="295"/>
        <v>0.1192532294544994</v>
      </c>
      <c r="V2084" s="38">
        <f t="shared" si="296"/>
        <v>3.5371484605814558</v>
      </c>
      <c r="W2084" s="54">
        <v>2.2017120671999999</v>
      </c>
      <c r="X2084" s="71" t="str">
        <f t="shared" si="297"/>
        <v>20 2026</v>
      </c>
      <c r="Y2084" s="21">
        <f t="shared" si="298"/>
        <v>2560</v>
      </c>
      <c r="Z2084" s="21">
        <f t="shared" si="299"/>
        <v>1600</v>
      </c>
      <c r="AA2084" s="57">
        <f t="shared" si="300"/>
        <v>74229.644943820225</v>
      </c>
      <c r="AB2084" s="59">
        <f t="shared" si="301"/>
        <v>1.6</v>
      </c>
      <c r="AC2084" s="61">
        <f t="shared" si="302"/>
        <v>406.4</v>
      </c>
    </row>
    <row r="2085" spans="4:29">
      <c r="D2085" s="12"/>
      <c r="E2085" s="36" t="s">
        <v>68</v>
      </c>
      <c r="F2085" s="16" t="s">
        <v>67</v>
      </c>
      <c r="G2085" s="14" t="s">
        <v>309</v>
      </c>
      <c r="H2085" s="13" t="s">
        <v>90</v>
      </c>
      <c r="I2085" s="13" t="s">
        <v>54</v>
      </c>
      <c r="J2085" s="13" t="s">
        <v>92</v>
      </c>
      <c r="K2085" s="13" t="s">
        <v>43</v>
      </c>
      <c r="L2085" s="14">
        <v>18</v>
      </c>
      <c r="M2085" s="14" t="s">
        <v>66</v>
      </c>
      <c r="N2085" s="31">
        <v>1000000</v>
      </c>
      <c r="O2085" s="14" t="s">
        <v>2</v>
      </c>
      <c r="P2085" s="14" t="s">
        <v>47</v>
      </c>
      <c r="Q2085" s="31">
        <v>4000</v>
      </c>
      <c r="R2085" s="31">
        <v>1152</v>
      </c>
      <c r="S2085" s="30">
        <v>0.74972077699999995</v>
      </c>
      <c r="T2085" s="66">
        <f t="shared" si="294"/>
        <v>13.494973986</v>
      </c>
      <c r="U2085" s="66">
        <f t="shared" si="295"/>
        <v>7.0433938652826808E-2</v>
      </c>
      <c r="V2085" s="38">
        <f t="shared" si="296"/>
        <v>1.6506692817514601</v>
      </c>
      <c r="W2085" s="54">
        <v>2.2017120671999999</v>
      </c>
      <c r="X2085" s="71" t="str">
        <f t="shared" si="297"/>
        <v>20 2026</v>
      </c>
      <c r="Y2085" s="21">
        <f t="shared" si="298"/>
        <v>2560</v>
      </c>
      <c r="Z2085" s="21">
        <f t="shared" si="299"/>
        <v>1600</v>
      </c>
      <c r="AA2085" s="57">
        <f t="shared" si="300"/>
        <v>93946.894382022467</v>
      </c>
      <c r="AB2085" s="59">
        <f t="shared" si="301"/>
        <v>1.6</v>
      </c>
      <c r="AC2085" s="61">
        <f t="shared" si="302"/>
        <v>457.2</v>
      </c>
    </row>
    <row r="2086" spans="4:29">
      <c r="D2086" s="12"/>
      <c r="E2086" s="36" t="s">
        <v>68</v>
      </c>
      <c r="F2086" s="16" t="s">
        <v>67</v>
      </c>
      <c r="G2086" s="14" t="s">
        <v>309</v>
      </c>
      <c r="H2086" s="13" t="s">
        <v>90</v>
      </c>
      <c r="I2086" s="13" t="s">
        <v>54</v>
      </c>
      <c r="J2086" s="13" t="s">
        <v>169</v>
      </c>
      <c r="K2086" s="13" t="s">
        <v>43</v>
      </c>
      <c r="L2086" s="14">
        <v>17</v>
      </c>
      <c r="M2086" s="14" t="s">
        <v>66</v>
      </c>
      <c r="N2086" s="31">
        <v>1000000</v>
      </c>
      <c r="O2086" s="14" t="s">
        <v>2</v>
      </c>
      <c r="P2086" s="14" t="s">
        <v>47</v>
      </c>
      <c r="Q2086" s="31">
        <v>4000</v>
      </c>
      <c r="R2086" s="31">
        <v>1152</v>
      </c>
      <c r="S2086" s="30">
        <v>0.53551484100000002</v>
      </c>
      <c r="T2086" s="66">
        <f t="shared" si="294"/>
        <v>9.1037522969999998</v>
      </c>
      <c r="U2086" s="66">
        <f t="shared" si="295"/>
        <v>4.4875238715888902E-2</v>
      </c>
      <c r="V2086" s="38">
        <f t="shared" si="296"/>
        <v>1.1790494875943893</v>
      </c>
      <c r="W2086" s="54">
        <v>2.2017120671999999</v>
      </c>
      <c r="X2086" s="71" t="str">
        <f t="shared" si="297"/>
        <v>20 2026</v>
      </c>
      <c r="Y2086" s="21">
        <f t="shared" si="298"/>
        <v>2560</v>
      </c>
      <c r="Z2086" s="21">
        <f t="shared" si="299"/>
        <v>1600</v>
      </c>
      <c r="AA2086" s="57">
        <f t="shared" si="300"/>
        <v>83798.310112359526</v>
      </c>
      <c r="AB2086" s="59">
        <f t="shared" si="301"/>
        <v>1.6</v>
      </c>
      <c r="AC2086" s="61">
        <f t="shared" si="302"/>
        <v>431.79999999999995</v>
      </c>
    </row>
    <row r="2087" spans="4:29">
      <c r="D2087" s="12"/>
      <c r="E2087" s="36" t="s">
        <v>68</v>
      </c>
      <c r="F2087" s="16" t="s">
        <v>67</v>
      </c>
      <c r="G2087" s="14" t="s">
        <v>309</v>
      </c>
      <c r="H2087" s="13" t="s">
        <v>90</v>
      </c>
      <c r="I2087" s="13" t="s">
        <v>54</v>
      </c>
      <c r="J2087" s="13" t="s">
        <v>170</v>
      </c>
      <c r="K2087" s="13" t="s">
        <v>43</v>
      </c>
      <c r="L2087" s="14">
        <v>14</v>
      </c>
      <c r="M2087" s="14" t="s">
        <v>66</v>
      </c>
      <c r="N2087" s="31">
        <v>1000000</v>
      </c>
      <c r="O2087" s="14" t="s">
        <v>2</v>
      </c>
      <c r="P2087" s="14" t="s">
        <v>47</v>
      </c>
      <c r="Q2087" s="31">
        <v>4000</v>
      </c>
      <c r="R2087" s="31">
        <v>1152</v>
      </c>
      <c r="S2087" s="30">
        <v>0.64261780899999998</v>
      </c>
      <c r="T2087" s="66">
        <f t="shared" si="294"/>
        <v>8.996649326</v>
      </c>
      <c r="U2087" s="66">
        <f t="shared" si="295"/>
        <v>3.6521301531806841E-2</v>
      </c>
      <c r="V2087" s="38">
        <f t="shared" si="296"/>
        <v>1.4148593846729247</v>
      </c>
      <c r="W2087" s="54">
        <v>2.2017120671999999</v>
      </c>
      <c r="X2087" s="71" t="str">
        <f t="shared" si="297"/>
        <v>20 2026</v>
      </c>
      <c r="Y2087" s="21">
        <f t="shared" si="298"/>
        <v>2560</v>
      </c>
      <c r="Z2087" s="21">
        <f t="shared" si="299"/>
        <v>1600</v>
      </c>
      <c r="AA2087" s="57">
        <f t="shared" si="300"/>
        <v>56832.071910112347</v>
      </c>
      <c r="AB2087" s="59">
        <f t="shared" si="301"/>
        <v>1.6</v>
      </c>
      <c r="AC2087" s="61">
        <f t="shared" si="302"/>
        <v>355.59999999999997</v>
      </c>
    </row>
    <row r="2088" spans="4:29">
      <c r="D2088" s="12"/>
      <c r="E2088" s="36" t="s">
        <v>68</v>
      </c>
      <c r="F2088" s="16" t="s">
        <v>67</v>
      </c>
      <c r="G2088" s="14" t="s">
        <v>309</v>
      </c>
      <c r="H2088" s="13" t="s">
        <v>90</v>
      </c>
      <c r="I2088" s="13" t="s">
        <v>109</v>
      </c>
      <c r="J2088" s="13" t="s">
        <v>127</v>
      </c>
      <c r="K2088" s="13" t="s">
        <v>43</v>
      </c>
      <c r="L2088" s="14">
        <v>16.2</v>
      </c>
      <c r="M2088" s="14" t="s">
        <v>66</v>
      </c>
      <c r="N2088" s="31">
        <v>1000000</v>
      </c>
      <c r="O2088" s="14" t="s">
        <v>2</v>
      </c>
      <c r="P2088" s="14" t="s">
        <v>47</v>
      </c>
      <c r="Q2088" s="31">
        <v>4000</v>
      </c>
      <c r="R2088" s="31">
        <v>512</v>
      </c>
      <c r="S2088" s="30">
        <v>1.6065445220000001</v>
      </c>
      <c r="T2088" s="66">
        <f t="shared" si="294"/>
        <v>26.0260212564</v>
      </c>
      <c r="U2088" s="66">
        <f t="shared" si="295"/>
        <v>0.12225319350796411</v>
      </c>
      <c r="V2088" s="38">
        <f t="shared" si="296"/>
        <v>3.5371484605814558</v>
      </c>
      <c r="W2088" s="54">
        <v>2.2017120671999999</v>
      </c>
      <c r="X2088" s="71" t="str">
        <f t="shared" si="297"/>
        <v>20 2026</v>
      </c>
      <c r="Y2088" s="21">
        <f t="shared" si="298"/>
        <v>2560</v>
      </c>
      <c r="Z2088" s="21">
        <f t="shared" si="299"/>
        <v>1600</v>
      </c>
      <c r="AA2088" s="57">
        <f t="shared" si="300"/>
        <v>76096.984449438183</v>
      </c>
      <c r="AB2088" s="59">
        <f t="shared" si="301"/>
        <v>1.6</v>
      </c>
      <c r="AC2088" s="61">
        <f t="shared" si="302"/>
        <v>411.47999999999996</v>
      </c>
    </row>
    <row r="2089" spans="4:29">
      <c r="D2089" s="12"/>
      <c r="E2089" s="36" t="s">
        <v>68</v>
      </c>
      <c r="F2089" s="16" t="s">
        <v>67</v>
      </c>
      <c r="G2089" s="14" t="s">
        <v>309</v>
      </c>
      <c r="H2089" s="13" t="s">
        <v>90</v>
      </c>
      <c r="I2089" s="13" t="s">
        <v>109</v>
      </c>
      <c r="J2089" s="13" t="s">
        <v>110</v>
      </c>
      <c r="K2089" s="13" t="s">
        <v>43</v>
      </c>
      <c r="L2089" s="14">
        <v>16.2</v>
      </c>
      <c r="M2089" s="14" t="s">
        <v>64</v>
      </c>
      <c r="N2089" s="31">
        <v>1000000</v>
      </c>
      <c r="O2089" s="14" t="s">
        <v>2</v>
      </c>
      <c r="P2089" s="14" t="s">
        <v>47</v>
      </c>
      <c r="Q2089" s="31">
        <v>4000</v>
      </c>
      <c r="R2089" s="31">
        <v>512</v>
      </c>
      <c r="S2089" s="30">
        <v>0.69616929299999997</v>
      </c>
      <c r="T2089" s="66">
        <f t="shared" si="294"/>
        <v>11.277942546599999</v>
      </c>
      <c r="U2089" s="66">
        <f t="shared" si="295"/>
        <v>5.3739290199827441E-2</v>
      </c>
      <c r="V2089" s="38">
        <f t="shared" si="296"/>
        <v>1.5327643332121923</v>
      </c>
      <c r="W2089" s="54">
        <v>2.2017120671999999</v>
      </c>
      <c r="X2089" s="71" t="str">
        <f t="shared" si="297"/>
        <v>20 2026</v>
      </c>
      <c r="Y2089" s="21">
        <f t="shared" si="298"/>
        <v>3456</v>
      </c>
      <c r="Z2089" s="21">
        <f t="shared" si="299"/>
        <v>2234</v>
      </c>
      <c r="AA2089" s="57">
        <f t="shared" si="300"/>
        <v>77192.847688309979</v>
      </c>
      <c r="AB2089" s="59">
        <f t="shared" si="301"/>
        <v>1.5470008952551477</v>
      </c>
      <c r="AC2089" s="61">
        <f t="shared" si="302"/>
        <v>411.47999999999996</v>
      </c>
    </row>
    <row r="2090" spans="4:29">
      <c r="D2090" s="12"/>
      <c r="E2090" s="36" t="s">
        <v>68</v>
      </c>
      <c r="F2090" s="16" t="s">
        <v>67</v>
      </c>
      <c r="G2090" s="14" t="s">
        <v>309</v>
      </c>
      <c r="H2090" s="13" t="s">
        <v>90</v>
      </c>
      <c r="I2090" s="13" t="s">
        <v>109</v>
      </c>
      <c r="J2090" s="13" t="s">
        <v>212</v>
      </c>
      <c r="K2090" s="13" t="s">
        <v>43</v>
      </c>
      <c r="L2090" s="14">
        <v>18</v>
      </c>
      <c r="M2090" s="14" t="s">
        <v>66</v>
      </c>
      <c r="N2090" s="31">
        <v>1000000</v>
      </c>
      <c r="O2090" s="14" t="s">
        <v>2</v>
      </c>
      <c r="P2090" s="14" t="s">
        <v>47</v>
      </c>
      <c r="Q2090" s="31">
        <v>9216</v>
      </c>
      <c r="R2090" s="31">
        <v>2304</v>
      </c>
      <c r="S2090" s="30">
        <v>0.92536964499999996</v>
      </c>
      <c r="T2090" s="66">
        <f t="shared" si="294"/>
        <v>16.656653609999999</v>
      </c>
      <c r="U2090" s="66">
        <f t="shared" si="295"/>
        <v>8.693560430314462E-2</v>
      </c>
      <c r="V2090" s="38">
        <f t="shared" si="296"/>
        <v>2.0373975140170799</v>
      </c>
      <c r="W2090" s="54">
        <v>2.2017120671999999</v>
      </c>
      <c r="X2090" s="71" t="str">
        <f t="shared" si="297"/>
        <v>20 2026</v>
      </c>
      <c r="Y2090" s="21">
        <f t="shared" si="298"/>
        <v>2560</v>
      </c>
      <c r="Z2090" s="21">
        <f t="shared" si="299"/>
        <v>1600</v>
      </c>
      <c r="AA2090" s="57">
        <f t="shared" si="300"/>
        <v>93946.894382022467</v>
      </c>
      <c r="AB2090" s="59">
        <f t="shared" si="301"/>
        <v>1.6</v>
      </c>
      <c r="AC2090" s="61">
        <f t="shared" si="302"/>
        <v>457.2</v>
      </c>
    </row>
    <row r="2091" spans="4:29">
      <c r="D2091" s="12"/>
      <c r="E2091" s="36" t="s">
        <v>68</v>
      </c>
      <c r="F2091" s="16" t="s">
        <v>67</v>
      </c>
      <c r="G2091" s="14" t="s">
        <v>309</v>
      </c>
      <c r="H2091" s="13" t="s">
        <v>90</v>
      </c>
      <c r="I2091" s="13" t="s">
        <v>135</v>
      </c>
      <c r="J2091" s="13" t="s">
        <v>136</v>
      </c>
      <c r="K2091" s="13"/>
      <c r="L2091" s="14">
        <v>16.2</v>
      </c>
      <c r="M2091" s="14" t="s">
        <v>66</v>
      </c>
      <c r="N2091" s="31">
        <v>1000000</v>
      </c>
      <c r="O2091" s="14" t="s">
        <v>2</v>
      </c>
      <c r="P2091" s="14" t="s">
        <v>47</v>
      </c>
      <c r="Q2091" s="31">
        <v>4000</v>
      </c>
      <c r="R2091" s="31">
        <v>512</v>
      </c>
      <c r="S2091" s="30">
        <v>2.945331624</v>
      </c>
      <c r="T2091" s="66">
        <f t="shared" si="294"/>
        <v>47.714372308800002</v>
      </c>
      <c r="U2091" s="66">
        <f t="shared" si="295"/>
        <v>0.22413085478996653</v>
      </c>
      <c r="V2091" s="38">
        <f t="shared" si="296"/>
        <v>6.4847721784665726</v>
      </c>
      <c r="W2091" s="54">
        <v>2.2017120671999999</v>
      </c>
      <c r="X2091" s="71" t="str">
        <f t="shared" si="297"/>
        <v>20 2026</v>
      </c>
      <c r="Y2091" s="21">
        <f t="shared" si="298"/>
        <v>2560</v>
      </c>
      <c r="Z2091" s="21">
        <f t="shared" si="299"/>
        <v>1600</v>
      </c>
      <c r="AA2091" s="57">
        <f t="shared" si="300"/>
        <v>76096.984449438183</v>
      </c>
      <c r="AB2091" s="59">
        <f t="shared" si="301"/>
        <v>1.6</v>
      </c>
      <c r="AC2091" s="61">
        <f t="shared" si="302"/>
        <v>411.47999999999996</v>
      </c>
    </row>
    <row r="2092" spans="4:29">
      <c r="D2092" s="12"/>
      <c r="E2092" s="36" t="s">
        <v>68</v>
      </c>
      <c r="F2092" s="16" t="s">
        <v>67</v>
      </c>
      <c r="G2092" s="14" t="s">
        <v>309</v>
      </c>
      <c r="H2092" s="13" t="s">
        <v>90</v>
      </c>
      <c r="I2092" s="13" t="s">
        <v>135</v>
      </c>
      <c r="J2092" s="13" t="s">
        <v>171</v>
      </c>
      <c r="K2092" s="13" t="s">
        <v>98</v>
      </c>
      <c r="L2092" s="14">
        <v>16</v>
      </c>
      <c r="M2092" s="14" t="s">
        <v>172</v>
      </c>
      <c r="N2092" s="31">
        <v>1000000</v>
      </c>
      <c r="O2092" s="14" t="s">
        <v>2</v>
      </c>
      <c r="P2092" s="14" t="s">
        <v>47</v>
      </c>
      <c r="Q2092" s="31">
        <v>4000</v>
      </c>
      <c r="R2092" s="31">
        <v>1000</v>
      </c>
      <c r="S2092" s="30">
        <v>0.80327226100000004</v>
      </c>
      <c r="T2092" s="66">
        <f t="shared" si="294"/>
        <v>12.852356176000001</v>
      </c>
      <c r="U2092" s="66">
        <f t="shared" si="295"/>
        <v>5.9626614727249699E-2</v>
      </c>
      <c r="V2092" s="38">
        <f t="shared" si="296"/>
        <v>1.7685742302907279</v>
      </c>
      <c r="W2092" s="54">
        <v>2.2017120671999999</v>
      </c>
      <c r="X2092" s="71" t="str">
        <f t="shared" si="297"/>
        <v>20 2026</v>
      </c>
      <c r="Y2092" s="21">
        <f t="shared" si="298"/>
        <v>3200</v>
      </c>
      <c r="Z2092" s="21">
        <f t="shared" si="299"/>
        <v>2000</v>
      </c>
      <c r="AA2092" s="57">
        <f t="shared" si="300"/>
        <v>74229.644943820225</v>
      </c>
      <c r="AB2092" s="59">
        <f t="shared" si="301"/>
        <v>1.6</v>
      </c>
      <c r="AC2092" s="61">
        <f t="shared" si="302"/>
        <v>406.4</v>
      </c>
    </row>
    <row r="2093" spans="4:29">
      <c r="D2093" s="12"/>
      <c r="E2093" s="36" t="s">
        <v>68</v>
      </c>
      <c r="F2093" s="16" t="s">
        <v>67</v>
      </c>
      <c r="G2093" s="14" t="s">
        <v>309</v>
      </c>
      <c r="H2093" s="13" t="s">
        <v>90</v>
      </c>
      <c r="I2093" s="13" t="s">
        <v>135</v>
      </c>
      <c r="J2093" s="13" t="s">
        <v>171</v>
      </c>
      <c r="K2093" s="13" t="s">
        <v>98</v>
      </c>
      <c r="L2093" s="14">
        <v>14.5</v>
      </c>
      <c r="M2093" s="14" t="s">
        <v>173</v>
      </c>
      <c r="N2093" s="31">
        <v>1000000</v>
      </c>
      <c r="O2093" s="14" t="s">
        <v>2</v>
      </c>
      <c r="P2093" s="14" t="s">
        <v>47</v>
      </c>
      <c r="Q2093" s="31">
        <v>4000</v>
      </c>
      <c r="R2093" s="31">
        <v>1000</v>
      </c>
      <c r="S2093" s="30">
        <v>1.071029681</v>
      </c>
      <c r="T2093" s="66">
        <f t="shared" si="294"/>
        <v>15.529930374499999</v>
      </c>
      <c r="U2093" s="66">
        <f t="shared" si="295"/>
        <v>6.5294248658867432E-2</v>
      </c>
      <c r="V2093" s="38">
        <f t="shared" si="296"/>
        <v>2.3580989729870665</v>
      </c>
      <c r="W2093" s="54">
        <v>2.2017120671999999</v>
      </c>
      <c r="X2093" s="71" t="str">
        <f t="shared" si="297"/>
        <v>20 2026</v>
      </c>
      <c r="Y2093" s="21">
        <f t="shared" si="298"/>
        <v>3072</v>
      </c>
      <c r="Z2093" s="21">
        <f t="shared" si="299"/>
        <v>1920</v>
      </c>
      <c r="AA2093" s="57">
        <f t="shared" si="300"/>
        <v>60963.995505617953</v>
      </c>
      <c r="AB2093" s="59">
        <f t="shared" si="301"/>
        <v>1.6</v>
      </c>
      <c r="AC2093" s="61">
        <f t="shared" si="302"/>
        <v>368.29999999999995</v>
      </c>
    </row>
    <row r="2094" spans="4:29">
      <c r="D2094" s="12"/>
      <c r="E2094" s="36" t="s">
        <v>68</v>
      </c>
      <c r="F2094" s="16" t="s">
        <v>67</v>
      </c>
      <c r="G2094" s="14" t="s">
        <v>309</v>
      </c>
      <c r="H2094" s="13" t="s">
        <v>90</v>
      </c>
      <c r="I2094" s="13" t="s">
        <v>135</v>
      </c>
      <c r="J2094" s="13" t="s">
        <v>207</v>
      </c>
      <c r="K2094" s="13" t="s">
        <v>98</v>
      </c>
      <c r="L2094" s="14">
        <v>16</v>
      </c>
      <c r="M2094" s="14" t="s">
        <v>172</v>
      </c>
      <c r="N2094" s="31">
        <v>1000000</v>
      </c>
      <c r="O2094" s="14" t="s">
        <v>2</v>
      </c>
      <c r="P2094" s="14" t="s">
        <v>47</v>
      </c>
      <c r="Q2094" s="31">
        <v>6144</v>
      </c>
      <c r="R2094" s="31">
        <v>1536</v>
      </c>
      <c r="S2094" s="30">
        <v>1.645101591</v>
      </c>
      <c r="T2094" s="66">
        <f t="shared" si="294"/>
        <v>26.321625456</v>
      </c>
      <c r="U2094" s="66">
        <f t="shared" si="295"/>
        <v>0.12211530699644375</v>
      </c>
      <c r="V2094" s="38">
        <f t="shared" si="296"/>
        <v>3.6220400246746185</v>
      </c>
      <c r="W2094" s="54">
        <v>2.2017120671999999</v>
      </c>
      <c r="X2094" s="71" t="str">
        <f t="shared" si="297"/>
        <v>20 2026</v>
      </c>
      <c r="Y2094" s="21">
        <f t="shared" si="298"/>
        <v>3200</v>
      </c>
      <c r="Z2094" s="21">
        <f t="shared" si="299"/>
        <v>2000</v>
      </c>
      <c r="AA2094" s="57">
        <f t="shared" si="300"/>
        <v>74229.644943820225</v>
      </c>
      <c r="AB2094" s="59">
        <f t="shared" si="301"/>
        <v>1.6</v>
      </c>
      <c r="AC2094" s="61">
        <f t="shared" si="302"/>
        <v>406.4</v>
      </c>
    </row>
    <row r="2095" spans="4:29">
      <c r="D2095" s="12"/>
      <c r="E2095" s="36" t="s">
        <v>68</v>
      </c>
      <c r="F2095" s="16" t="s">
        <v>67</v>
      </c>
      <c r="G2095" s="14" t="s">
        <v>309</v>
      </c>
      <c r="H2095" s="13" t="s">
        <v>90</v>
      </c>
      <c r="I2095" s="13" t="s">
        <v>141</v>
      </c>
      <c r="J2095" s="13" t="s">
        <v>214</v>
      </c>
      <c r="K2095" s="13" t="s">
        <v>95</v>
      </c>
      <c r="L2095" s="14">
        <v>15.6</v>
      </c>
      <c r="M2095" s="14" t="s">
        <v>15</v>
      </c>
      <c r="N2095" s="31">
        <v>1000000</v>
      </c>
      <c r="O2095" s="14" t="s">
        <v>2</v>
      </c>
      <c r="P2095" s="14" t="s">
        <v>47</v>
      </c>
      <c r="Q2095" s="31">
        <v>10000</v>
      </c>
      <c r="R2095" s="31">
        <v>1152</v>
      </c>
      <c r="S2095" s="30">
        <v>2.6775742029999998</v>
      </c>
      <c r="T2095" s="66">
        <f t="shared" si="294"/>
        <v>41.770157566799995</v>
      </c>
      <c r="U2095" s="66">
        <f t="shared" si="295"/>
        <v>0.17963490819009392</v>
      </c>
      <c r="V2095" s="38">
        <f t="shared" si="296"/>
        <v>5.8952474335685219</v>
      </c>
      <c r="W2095" s="54">
        <v>2.2017120671999999</v>
      </c>
      <c r="X2095" s="71" t="str">
        <f t="shared" si="297"/>
        <v>20 2026</v>
      </c>
      <c r="Y2095" s="21">
        <f t="shared" si="298"/>
        <v>3840</v>
      </c>
      <c r="Z2095" s="21">
        <f t="shared" si="299"/>
        <v>2160</v>
      </c>
      <c r="AA2095" s="57">
        <f t="shared" si="300"/>
        <v>67088.676007121641</v>
      </c>
      <c r="AB2095" s="59">
        <f t="shared" si="301"/>
        <v>1.7777777777777777</v>
      </c>
      <c r="AC2095" s="61">
        <f t="shared" si="302"/>
        <v>396.23999999999995</v>
      </c>
    </row>
    <row r="2096" spans="4:29">
      <c r="D2096" s="12"/>
      <c r="E2096" s="36" t="s">
        <v>68</v>
      </c>
      <c r="F2096" s="16" t="s">
        <v>67</v>
      </c>
      <c r="G2096" s="14" t="s">
        <v>309</v>
      </c>
      <c r="H2096" s="13" t="s">
        <v>90</v>
      </c>
      <c r="I2096" s="13" t="s">
        <v>184</v>
      </c>
      <c r="J2096" s="13" t="s">
        <v>185</v>
      </c>
      <c r="K2096" s="13" t="s">
        <v>95</v>
      </c>
      <c r="L2096" s="14">
        <v>16</v>
      </c>
      <c r="M2096" s="14" t="s">
        <v>186</v>
      </c>
      <c r="N2096" s="31">
        <v>1000000</v>
      </c>
      <c r="O2096" s="14" t="s">
        <v>2</v>
      </c>
      <c r="P2096" s="14" t="s">
        <v>47</v>
      </c>
      <c r="Q2096" s="31">
        <v>10000</v>
      </c>
      <c r="R2096" s="31">
        <v>2596</v>
      </c>
      <c r="S2096" s="30">
        <v>2.0081806520000001</v>
      </c>
      <c r="T2096" s="66">
        <f t="shared" si="294"/>
        <v>32.130890432000001</v>
      </c>
      <c r="U2096" s="66">
        <f t="shared" si="295"/>
        <v>0.1490665367810094</v>
      </c>
      <c r="V2096" s="38">
        <f t="shared" si="296"/>
        <v>4.4214355746259635</v>
      </c>
      <c r="W2096" s="54">
        <v>2.2017120671999999</v>
      </c>
      <c r="X2096" s="71" t="str">
        <f t="shared" si="297"/>
        <v>20 2026</v>
      </c>
      <c r="Y2096" s="21">
        <f t="shared" si="298"/>
        <v>3840</v>
      </c>
      <c r="Z2096" s="21">
        <f t="shared" si="299"/>
        <v>2400</v>
      </c>
      <c r="AA2096" s="57">
        <f t="shared" si="300"/>
        <v>74229.644943820225</v>
      </c>
      <c r="AB2096" s="59">
        <f t="shared" si="301"/>
        <v>1.6</v>
      </c>
      <c r="AC2096" s="61">
        <f t="shared" si="302"/>
        <v>406.4</v>
      </c>
    </row>
    <row r="2097" spans="4:29">
      <c r="D2097" s="12"/>
      <c r="E2097" s="36" t="s">
        <v>68</v>
      </c>
      <c r="F2097" s="16" t="s">
        <v>67</v>
      </c>
      <c r="G2097" s="14" t="s">
        <v>309</v>
      </c>
      <c r="H2097" s="13" t="s">
        <v>90</v>
      </c>
      <c r="I2097" s="13" t="s">
        <v>184</v>
      </c>
      <c r="J2097" s="13" t="s">
        <v>213</v>
      </c>
      <c r="K2097" s="13" t="s">
        <v>95</v>
      </c>
      <c r="L2097" s="14">
        <v>18</v>
      </c>
      <c r="M2097" s="14" t="s">
        <v>66</v>
      </c>
      <c r="N2097" s="31">
        <v>1000000</v>
      </c>
      <c r="O2097" s="14" t="s">
        <v>2</v>
      </c>
      <c r="P2097" s="14" t="s">
        <v>47</v>
      </c>
      <c r="Q2097" s="31">
        <v>8000</v>
      </c>
      <c r="R2097" s="31">
        <v>2000</v>
      </c>
      <c r="S2097" s="30">
        <v>0.53551484100000002</v>
      </c>
      <c r="T2097" s="66">
        <f t="shared" si="294"/>
        <v>9.639267138000001</v>
      </c>
      <c r="U2097" s="66">
        <f t="shared" si="295"/>
        <v>5.030995620743256E-2</v>
      </c>
      <c r="V2097" s="38">
        <f t="shared" si="296"/>
        <v>1.1790494875943893</v>
      </c>
      <c r="W2097" s="54">
        <v>2.2017120671999999</v>
      </c>
      <c r="X2097" s="71" t="str">
        <f t="shared" si="297"/>
        <v>20 2026</v>
      </c>
      <c r="Y2097" s="21">
        <f t="shared" si="298"/>
        <v>2560</v>
      </c>
      <c r="Z2097" s="21">
        <f t="shared" si="299"/>
        <v>1600</v>
      </c>
      <c r="AA2097" s="57">
        <f t="shared" si="300"/>
        <v>93946.894382022467</v>
      </c>
      <c r="AB2097" s="59">
        <f t="shared" si="301"/>
        <v>1.6</v>
      </c>
      <c r="AC2097" s="61">
        <f t="shared" si="302"/>
        <v>457.2</v>
      </c>
    </row>
    <row r="2098" spans="4:29">
      <c r="D2098" s="12"/>
      <c r="E2098" s="36" t="s">
        <v>68</v>
      </c>
      <c r="F2098" s="16" t="s">
        <v>67</v>
      </c>
      <c r="G2098" s="14" t="s">
        <v>309</v>
      </c>
      <c r="H2098" s="13" t="s">
        <v>90</v>
      </c>
      <c r="I2098" s="13" t="s">
        <v>195</v>
      </c>
      <c r="J2098" s="13" t="s">
        <v>196</v>
      </c>
      <c r="K2098" s="13" t="s">
        <v>43</v>
      </c>
      <c r="L2098" s="14">
        <v>16.100000000000001</v>
      </c>
      <c r="M2098" s="14" t="s">
        <v>143</v>
      </c>
      <c r="N2098" s="31">
        <v>1000000</v>
      </c>
      <c r="O2098" s="14" t="s">
        <v>2</v>
      </c>
      <c r="P2098" s="14" t="s">
        <v>47</v>
      </c>
      <c r="Q2098" s="31">
        <v>4000</v>
      </c>
      <c r="R2098" s="31">
        <v>1000</v>
      </c>
      <c r="S2098" s="30">
        <v>1.071029681</v>
      </c>
      <c r="T2098" s="66">
        <f t="shared" si="294"/>
        <v>17.243577864100001</v>
      </c>
      <c r="U2098" s="66">
        <f t="shared" si="295"/>
        <v>7.6533801024423462E-2</v>
      </c>
      <c r="V2098" s="38">
        <f t="shared" si="296"/>
        <v>2.3580989729870665</v>
      </c>
      <c r="W2098" s="54">
        <v>2.2017120671999999</v>
      </c>
      <c r="X2098" s="71" t="str">
        <f t="shared" si="297"/>
        <v>20 2026</v>
      </c>
      <c r="Y2098" s="21">
        <f t="shared" si="298"/>
        <v>2560</v>
      </c>
      <c r="Z2098" s="21">
        <f t="shared" si="299"/>
        <v>1440</v>
      </c>
      <c r="AA2098" s="57">
        <f t="shared" si="300"/>
        <v>71458.151330563793</v>
      </c>
      <c r="AB2098" s="59">
        <f t="shared" si="301"/>
        <v>1.7777777777777777</v>
      </c>
      <c r="AC2098" s="61">
        <f t="shared" si="302"/>
        <v>408.94</v>
      </c>
    </row>
    <row r="2099" spans="4:29">
      <c r="D2099" s="12"/>
      <c r="E2099" s="36" t="s">
        <v>68</v>
      </c>
      <c r="F2099" s="16" t="s">
        <v>67</v>
      </c>
      <c r="G2099" s="14" t="s">
        <v>309</v>
      </c>
      <c r="H2099" s="13" t="s">
        <v>90</v>
      </c>
      <c r="I2099" s="13" t="s">
        <v>295</v>
      </c>
      <c r="J2099" s="13" t="s">
        <v>296</v>
      </c>
      <c r="K2099" s="13"/>
      <c r="L2099" s="14">
        <v>16</v>
      </c>
      <c r="M2099" s="14" t="s">
        <v>66</v>
      </c>
      <c r="N2099" s="31">
        <v>1000000</v>
      </c>
      <c r="O2099" s="14" t="s">
        <v>2</v>
      </c>
      <c r="P2099" s="14" t="s">
        <v>47</v>
      </c>
      <c r="Q2099" s="31">
        <v>4000</v>
      </c>
      <c r="R2099" s="31">
        <v>1000</v>
      </c>
      <c r="S2099" s="30">
        <v>0.160654452</v>
      </c>
      <c r="T2099" s="66">
        <f t="shared" si="294"/>
        <v>2.5704712320000001</v>
      </c>
      <c r="U2099" s="66">
        <f t="shared" si="295"/>
        <v>1.1925322930604009E-2</v>
      </c>
      <c r="V2099" s="38">
        <f t="shared" si="296"/>
        <v>0.35371484561780314</v>
      </c>
      <c r="W2099" s="54">
        <v>2.2017120671999999</v>
      </c>
      <c r="X2099" s="71" t="str">
        <f t="shared" si="297"/>
        <v>20 2026</v>
      </c>
      <c r="Y2099" s="21">
        <f t="shared" si="298"/>
        <v>2560</v>
      </c>
      <c r="Z2099" s="21">
        <f t="shared" si="299"/>
        <v>1600</v>
      </c>
      <c r="AA2099" s="57">
        <f t="shared" si="300"/>
        <v>74229.644943820225</v>
      </c>
      <c r="AB2099" s="59">
        <f t="shared" si="301"/>
        <v>1.6</v>
      </c>
      <c r="AC2099" s="61">
        <f t="shared" si="302"/>
        <v>406.4</v>
      </c>
    </row>
    <row r="2100" spans="4:29">
      <c r="D2100" s="12"/>
      <c r="E2100" s="36" t="s">
        <v>68</v>
      </c>
      <c r="F2100" s="16" t="s">
        <v>67</v>
      </c>
      <c r="G2100" s="14" t="s">
        <v>309</v>
      </c>
      <c r="H2100" s="13" t="s">
        <v>5</v>
      </c>
      <c r="I2100" s="13" t="s">
        <v>31</v>
      </c>
      <c r="J2100" s="13" t="s">
        <v>32</v>
      </c>
      <c r="K2100" s="13" t="s">
        <v>33</v>
      </c>
      <c r="L2100" s="14">
        <v>31.5</v>
      </c>
      <c r="M2100" s="14" t="s">
        <v>34</v>
      </c>
      <c r="N2100" s="31">
        <v>1000000</v>
      </c>
      <c r="O2100" s="14" t="s">
        <v>1</v>
      </c>
      <c r="P2100" s="14" t="s">
        <v>35</v>
      </c>
      <c r="Q2100" s="31">
        <v>576</v>
      </c>
      <c r="R2100" s="31">
        <v>576</v>
      </c>
      <c r="S2100" s="30">
        <v>1.1567121E-2</v>
      </c>
      <c r="T2100" s="66">
        <f t="shared" si="294"/>
        <v>0.36436431149999998</v>
      </c>
      <c r="U2100" s="66">
        <f t="shared" si="295"/>
        <v>3.1640723871943447E-3</v>
      </c>
      <c r="V2100" s="38">
        <f t="shared" si="296"/>
        <v>2.5467469888462529E-2</v>
      </c>
      <c r="W2100" s="54">
        <v>2.2017120671999999</v>
      </c>
      <c r="X2100" s="71" t="str">
        <f t="shared" si="297"/>
        <v>20 2026</v>
      </c>
      <c r="Y2100" s="21">
        <f t="shared" si="298"/>
        <v>6016</v>
      </c>
      <c r="Z2100" s="21">
        <f t="shared" si="299"/>
        <v>3384</v>
      </c>
      <c r="AA2100" s="57">
        <f t="shared" si="300"/>
        <v>273540.18231454003</v>
      </c>
      <c r="AB2100" s="59">
        <f t="shared" si="301"/>
        <v>1.7777777777777777</v>
      </c>
      <c r="AC2100" s="61">
        <f t="shared" si="302"/>
        <v>800.09999999999991</v>
      </c>
    </row>
    <row r="2101" spans="4:29">
      <c r="D2101" s="12"/>
      <c r="E2101" s="36" t="s">
        <v>68</v>
      </c>
      <c r="F2101" s="16" t="s">
        <v>67</v>
      </c>
      <c r="G2101" s="14" t="s">
        <v>309</v>
      </c>
      <c r="H2101" s="13" t="s">
        <v>5</v>
      </c>
      <c r="I2101" s="13" t="s">
        <v>31</v>
      </c>
      <c r="J2101" s="13" t="s">
        <v>306</v>
      </c>
      <c r="K2101" s="13" t="s">
        <v>57</v>
      </c>
      <c r="L2101" s="14">
        <v>27</v>
      </c>
      <c r="M2101" s="14" t="s">
        <v>307</v>
      </c>
      <c r="N2101" s="31">
        <v>1000000</v>
      </c>
      <c r="O2101" s="14" t="s">
        <v>2</v>
      </c>
      <c r="P2101" s="14" t="s">
        <v>35</v>
      </c>
      <c r="Q2101" s="31">
        <v>4000</v>
      </c>
      <c r="R2101" s="31">
        <v>1000</v>
      </c>
      <c r="S2101" s="30">
        <v>0.64261780899999998</v>
      </c>
      <c r="T2101" s="66">
        <f t="shared" si="294"/>
        <v>17.350680842999999</v>
      </c>
      <c r="U2101" s="66">
        <f t="shared" si="295"/>
        <v>0.12914580683198959</v>
      </c>
      <c r="V2101" s="38">
        <f t="shared" si="296"/>
        <v>1.4148593846729247</v>
      </c>
      <c r="W2101" s="54">
        <v>2.2017120671999999</v>
      </c>
      <c r="X2101" s="71" t="str">
        <f t="shared" si="297"/>
        <v>20 2026</v>
      </c>
      <c r="Y2101" s="21">
        <f t="shared" si="298"/>
        <v>5120</v>
      </c>
      <c r="Z2101" s="21">
        <f t="shared" si="299"/>
        <v>2880</v>
      </c>
      <c r="AA2101" s="57">
        <f t="shared" si="300"/>
        <v>200968.29721068247</v>
      </c>
      <c r="AB2101" s="59">
        <f t="shared" si="301"/>
        <v>1.7777777777777777</v>
      </c>
      <c r="AC2101" s="61">
        <f t="shared" si="302"/>
        <v>685.8</v>
      </c>
    </row>
    <row r="2102" spans="4:29">
      <c r="D2102" s="12"/>
      <c r="E2102" s="36" t="s">
        <v>68</v>
      </c>
      <c r="F2102" s="16" t="s">
        <v>67</v>
      </c>
      <c r="G2102" s="14" t="s">
        <v>309</v>
      </c>
      <c r="H2102" s="13" t="s">
        <v>5</v>
      </c>
      <c r="I2102" s="13" t="s">
        <v>76</v>
      </c>
      <c r="J2102" s="13"/>
      <c r="K2102" s="13"/>
      <c r="L2102" s="14">
        <v>27</v>
      </c>
      <c r="M2102" s="14" t="s">
        <v>15</v>
      </c>
      <c r="N2102" s="31">
        <v>1000000</v>
      </c>
      <c r="O2102" s="14" t="s">
        <v>1</v>
      </c>
      <c r="P2102" s="14" t="s">
        <v>35</v>
      </c>
      <c r="Q2102" s="31">
        <v>5000</v>
      </c>
      <c r="R2102" s="31">
        <v>1152</v>
      </c>
      <c r="S2102" s="30">
        <v>24.098167830000001</v>
      </c>
      <c r="T2102" s="66">
        <f t="shared" si="294"/>
        <v>650.65053140999999</v>
      </c>
      <c r="U2102" s="66">
        <f t="shared" si="295"/>
        <v>4.8429677546923475</v>
      </c>
      <c r="V2102" s="38">
        <f t="shared" si="296"/>
        <v>53.057226908721837</v>
      </c>
      <c r="W2102" s="54">
        <v>2.2017120671999999</v>
      </c>
      <c r="X2102" s="71" t="str">
        <f t="shared" si="297"/>
        <v>20 2026</v>
      </c>
      <c r="Y2102" s="21">
        <f t="shared" si="298"/>
        <v>3840</v>
      </c>
      <c r="Z2102" s="21">
        <f t="shared" si="299"/>
        <v>2160</v>
      </c>
      <c r="AA2102" s="57">
        <f t="shared" si="300"/>
        <v>200968.29721068247</v>
      </c>
      <c r="AB2102" s="59">
        <f t="shared" si="301"/>
        <v>1.7777777777777777</v>
      </c>
      <c r="AC2102" s="61">
        <f t="shared" si="302"/>
        <v>685.8</v>
      </c>
    </row>
    <row r="2103" spans="4:29">
      <c r="D2103" s="12"/>
      <c r="E2103" s="36" t="s">
        <v>68</v>
      </c>
      <c r="F2103" s="16" t="s">
        <v>67</v>
      </c>
      <c r="G2103" s="14" t="s">
        <v>309</v>
      </c>
      <c r="H2103" s="13" t="s">
        <v>5</v>
      </c>
      <c r="I2103" s="13" t="s">
        <v>76</v>
      </c>
      <c r="J2103" s="13"/>
      <c r="K2103" s="13"/>
      <c r="L2103" s="14">
        <v>31.5</v>
      </c>
      <c r="M2103" s="14" t="s">
        <v>15</v>
      </c>
      <c r="N2103" s="31" t="s">
        <v>65</v>
      </c>
      <c r="O2103" s="14" t="s">
        <v>1</v>
      </c>
      <c r="P2103" s="14" t="s">
        <v>35</v>
      </c>
      <c r="Q2103" s="31">
        <v>5000</v>
      </c>
      <c r="R2103" s="31">
        <v>1152</v>
      </c>
      <c r="S2103" s="30">
        <v>0.160654452</v>
      </c>
      <c r="T2103" s="66">
        <f t="shared" si="294"/>
        <v>5.0606152380000005</v>
      </c>
      <c r="U2103" s="66">
        <f t="shared" si="295"/>
        <v>4.3945448089722519E-2</v>
      </c>
      <c r="V2103" s="38">
        <f t="shared" si="296"/>
        <v>0.35371484561780314</v>
      </c>
      <c r="W2103" s="54">
        <v>2.2017120671999999</v>
      </c>
      <c r="X2103" s="71" t="str">
        <f t="shared" si="297"/>
        <v>20 2026</v>
      </c>
      <c r="Y2103" s="21">
        <f t="shared" si="298"/>
        <v>3840</v>
      </c>
      <c r="Z2103" s="21">
        <f t="shared" si="299"/>
        <v>2160</v>
      </c>
      <c r="AA2103" s="57">
        <f t="shared" si="300"/>
        <v>273540.18231454003</v>
      </c>
      <c r="AB2103" s="59">
        <f t="shared" si="301"/>
        <v>1.7777777777777777</v>
      </c>
      <c r="AC2103" s="61">
        <f t="shared" si="302"/>
        <v>800.09999999999991</v>
      </c>
    </row>
    <row r="2104" spans="4:29">
      <c r="D2104" s="12"/>
      <c r="E2104" s="36" t="s">
        <v>68</v>
      </c>
      <c r="F2104" s="16" t="s">
        <v>67</v>
      </c>
      <c r="G2104" s="14" t="s">
        <v>309</v>
      </c>
      <c r="H2104" s="13" t="s">
        <v>5</v>
      </c>
      <c r="I2104" s="13" t="s">
        <v>76</v>
      </c>
      <c r="J2104" s="13"/>
      <c r="K2104" s="13"/>
      <c r="L2104" s="14">
        <v>31.5</v>
      </c>
      <c r="M2104" s="14" t="s">
        <v>15</v>
      </c>
      <c r="N2104" s="31" t="s">
        <v>65</v>
      </c>
      <c r="O2104" s="14" t="s">
        <v>1</v>
      </c>
      <c r="P2104" s="14" t="s">
        <v>35</v>
      </c>
      <c r="Q2104" s="31">
        <v>5000</v>
      </c>
      <c r="R2104" s="31">
        <v>1152</v>
      </c>
      <c r="S2104" s="30">
        <v>18.073625872000001</v>
      </c>
      <c r="T2104" s="66">
        <f t="shared" si="294"/>
        <v>569.31921496799998</v>
      </c>
      <c r="U2104" s="66">
        <f t="shared" si="295"/>
        <v>4.9438629161116676</v>
      </c>
      <c r="V2104" s="38">
        <f t="shared" si="296"/>
        <v>39.792920180440525</v>
      </c>
      <c r="W2104" s="54">
        <v>2.2017120671999999</v>
      </c>
      <c r="X2104" s="71" t="str">
        <f t="shared" si="297"/>
        <v>20 2026</v>
      </c>
      <c r="Y2104" s="21">
        <f t="shared" si="298"/>
        <v>3840</v>
      </c>
      <c r="Z2104" s="21">
        <f t="shared" si="299"/>
        <v>2160</v>
      </c>
      <c r="AA2104" s="57">
        <f t="shared" si="300"/>
        <v>273540.18231454003</v>
      </c>
      <c r="AB2104" s="59">
        <f t="shared" si="301"/>
        <v>1.7777777777777777</v>
      </c>
      <c r="AC2104" s="61">
        <f t="shared" si="302"/>
        <v>800.09999999999991</v>
      </c>
    </row>
    <row r="2105" spans="4:29">
      <c r="D2105" s="12"/>
      <c r="E2105" s="36" t="s">
        <v>68</v>
      </c>
      <c r="F2105" s="16" t="s">
        <v>67</v>
      </c>
      <c r="G2105" s="14" t="s">
        <v>309</v>
      </c>
      <c r="H2105" s="13" t="s">
        <v>5</v>
      </c>
      <c r="I2105" s="13" t="s">
        <v>76</v>
      </c>
      <c r="J2105" s="13"/>
      <c r="K2105" s="13"/>
      <c r="L2105" s="14">
        <v>49</v>
      </c>
      <c r="M2105" s="14" t="s">
        <v>99</v>
      </c>
      <c r="N2105" s="31">
        <v>1000000</v>
      </c>
      <c r="O2105" s="14" t="s">
        <v>1</v>
      </c>
      <c r="P2105" s="14" t="s">
        <v>35</v>
      </c>
      <c r="Q2105" s="31">
        <v>5000</v>
      </c>
      <c r="R2105" s="31">
        <v>1152</v>
      </c>
      <c r="S2105" s="30">
        <v>0.56229058300000001</v>
      </c>
      <c r="T2105" s="66">
        <f t="shared" si="294"/>
        <v>27.552238567</v>
      </c>
      <c r="U2105" s="66">
        <f t="shared" si="295"/>
        <v>0.22701294002225811</v>
      </c>
      <c r="V2105" s="38">
        <f t="shared" si="296"/>
        <v>1.2380019618640232</v>
      </c>
      <c r="W2105" s="54">
        <v>2.2017120671999999</v>
      </c>
      <c r="X2105" s="71" t="str">
        <f t="shared" si="297"/>
        <v>20 2026</v>
      </c>
      <c r="Y2105" s="21">
        <f t="shared" si="298"/>
        <v>5120</v>
      </c>
      <c r="Z2105" s="21">
        <f t="shared" si="299"/>
        <v>1440</v>
      </c>
      <c r="AA2105" s="57">
        <f t="shared" si="300"/>
        <v>403728.86704072385</v>
      </c>
      <c r="AB2105" s="59">
        <f t="shared" si="301"/>
        <v>3.5555555555555554</v>
      </c>
      <c r="AC2105" s="61">
        <f t="shared" si="302"/>
        <v>1244.5999999999999</v>
      </c>
    </row>
    <row r="2106" spans="4:29">
      <c r="D2106" s="12"/>
      <c r="E2106" s="36" t="s">
        <v>68</v>
      </c>
      <c r="F2106" s="16" t="s">
        <v>67</v>
      </c>
      <c r="G2106" s="14" t="s">
        <v>309</v>
      </c>
      <c r="H2106" s="13" t="s">
        <v>6</v>
      </c>
      <c r="I2106" s="13" t="s">
        <v>76</v>
      </c>
      <c r="J2106" s="13"/>
      <c r="K2106" s="13" t="s">
        <v>123</v>
      </c>
      <c r="L2106" s="14">
        <v>43</v>
      </c>
      <c r="M2106" s="14" t="s">
        <v>15</v>
      </c>
      <c r="N2106" s="31">
        <v>1000000</v>
      </c>
      <c r="O2106" s="14" t="s">
        <v>1</v>
      </c>
      <c r="P2106" s="14" t="s">
        <v>35</v>
      </c>
      <c r="Q2106" s="31">
        <v>4000</v>
      </c>
      <c r="R2106" s="31">
        <v>500</v>
      </c>
      <c r="S2106" s="30">
        <v>0.70491739899999994</v>
      </c>
      <c r="T2106" s="66">
        <f t="shared" si="294"/>
        <v>30.311448156999997</v>
      </c>
      <c r="U2106" s="66">
        <f t="shared" si="295"/>
        <v>0.35931484945184272</v>
      </c>
      <c r="V2106" s="38">
        <f t="shared" si="296"/>
        <v>1.552025143757537</v>
      </c>
      <c r="W2106" s="54">
        <v>2.2017120671999999</v>
      </c>
      <c r="X2106" s="71" t="str">
        <f t="shared" si="297"/>
        <v>20 2026</v>
      </c>
      <c r="Y2106" s="21">
        <f t="shared" si="298"/>
        <v>3840</v>
      </c>
      <c r="Z2106" s="21">
        <f t="shared" si="299"/>
        <v>2160</v>
      </c>
      <c r="AA2106" s="57">
        <f t="shared" si="300"/>
        <v>509726.1749554897</v>
      </c>
      <c r="AB2106" s="59">
        <f t="shared" si="301"/>
        <v>1.7777777777777777</v>
      </c>
      <c r="AC2106" s="61">
        <f t="shared" si="302"/>
        <v>1092.2</v>
      </c>
    </row>
    <row r="2107" spans="4:29">
      <c r="D2107" s="12"/>
      <c r="E2107" s="36" t="s">
        <v>68</v>
      </c>
      <c r="F2107" s="16" t="s">
        <v>67</v>
      </c>
      <c r="G2107" s="14" t="s">
        <v>309</v>
      </c>
      <c r="H2107" s="13" t="s">
        <v>6</v>
      </c>
      <c r="I2107" s="13" t="s">
        <v>76</v>
      </c>
      <c r="J2107" s="13"/>
      <c r="K2107" s="13" t="s">
        <v>123</v>
      </c>
      <c r="L2107" s="14">
        <v>50</v>
      </c>
      <c r="M2107" s="14" t="s">
        <v>15</v>
      </c>
      <c r="N2107" s="31">
        <v>1000000</v>
      </c>
      <c r="O2107" s="14" t="s">
        <v>1</v>
      </c>
      <c r="P2107" s="14" t="s">
        <v>35</v>
      </c>
      <c r="Q2107" s="31">
        <v>5929.950586864823</v>
      </c>
      <c r="R2107" s="31">
        <v>494.16254890540188</v>
      </c>
      <c r="S2107" s="30">
        <v>1.7480382999999999</v>
      </c>
      <c r="T2107" s="66">
        <f t="shared" si="294"/>
        <v>87.401915000000002</v>
      </c>
      <c r="U2107" s="66">
        <f t="shared" si="295"/>
        <v>1.2047334725996439</v>
      </c>
      <c r="V2107" s="38">
        <f t="shared" si="296"/>
        <v>3.8486770190377735</v>
      </c>
      <c r="W2107" s="54">
        <v>2.2017120671999999</v>
      </c>
      <c r="X2107" s="71" t="str">
        <f t="shared" si="297"/>
        <v>20 2026</v>
      </c>
      <c r="Y2107" s="21">
        <f t="shared" si="298"/>
        <v>3840</v>
      </c>
      <c r="Z2107" s="21">
        <f t="shared" si="299"/>
        <v>2160</v>
      </c>
      <c r="AA2107" s="57">
        <f t="shared" si="300"/>
        <v>689191.69139465876</v>
      </c>
      <c r="AB2107" s="59">
        <f t="shared" si="301"/>
        <v>1.7777777777777777</v>
      </c>
      <c r="AC2107" s="61">
        <f t="shared" si="302"/>
        <v>1270</v>
      </c>
    </row>
    <row r="2108" spans="4:29">
      <c r="D2108" s="12"/>
      <c r="E2108" s="36" t="s">
        <v>68</v>
      </c>
      <c r="F2108" s="16" t="s">
        <v>67</v>
      </c>
      <c r="G2108" s="14" t="s">
        <v>309</v>
      </c>
      <c r="H2108" s="13" t="s">
        <v>6</v>
      </c>
      <c r="I2108" s="13" t="s">
        <v>76</v>
      </c>
      <c r="J2108" s="13"/>
      <c r="K2108" s="13" t="s">
        <v>123</v>
      </c>
      <c r="L2108" s="14">
        <v>55</v>
      </c>
      <c r="M2108" s="14" t="s">
        <v>15</v>
      </c>
      <c r="N2108" s="31">
        <v>1000000</v>
      </c>
      <c r="O2108" s="14" t="s">
        <v>1</v>
      </c>
      <c r="P2108" s="14" t="s">
        <v>35</v>
      </c>
      <c r="Q2108" s="31">
        <v>6804.6390532544374</v>
      </c>
      <c r="R2108" s="31">
        <v>567.05325443786978</v>
      </c>
      <c r="S2108" s="30">
        <v>20.048363917</v>
      </c>
      <c r="T2108" s="66">
        <f t="shared" si="294"/>
        <v>1102.6600154349999</v>
      </c>
      <c r="U2108" s="66">
        <f t="shared" si="295"/>
        <v>16.71877066355998</v>
      </c>
      <c r="V2108" s="38">
        <f t="shared" si="296"/>
        <v>44.140724763675955</v>
      </c>
      <c r="W2108" s="54">
        <v>2.2017120671999999</v>
      </c>
      <c r="X2108" s="71" t="str">
        <f t="shared" si="297"/>
        <v>20 2026</v>
      </c>
      <c r="Y2108" s="21">
        <f t="shared" si="298"/>
        <v>3840</v>
      </c>
      <c r="Z2108" s="21">
        <f t="shared" si="299"/>
        <v>2160</v>
      </c>
      <c r="AA2108" s="57">
        <f t="shared" si="300"/>
        <v>833921.94658753707</v>
      </c>
      <c r="AB2108" s="59">
        <f t="shared" si="301"/>
        <v>1.7777777777777777</v>
      </c>
      <c r="AC2108" s="61">
        <f t="shared" si="302"/>
        <v>1397</v>
      </c>
    </row>
    <row r="2109" spans="4:29">
      <c r="D2109" s="12"/>
      <c r="E2109" s="36" t="s">
        <v>68</v>
      </c>
      <c r="F2109" s="16" t="s">
        <v>67</v>
      </c>
      <c r="G2109" s="14" t="s">
        <v>309</v>
      </c>
      <c r="H2109" s="13" t="s">
        <v>6</v>
      </c>
      <c r="I2109" s="13" t="s">
        <v>76</v>
      </c>
      <c r="J2109" s="13"/>
      <c r="K2109" s="13" t="s">
        <v>123</v>
      </c>
      <c r="L2109" s="14">
        <v>65</v>
      </c>
      <c r="M2109" s="14" t="s">
        <v>15</v>
      </c>
      <c r="N2109" s="31">
        <v>1000000</v>
      </c>
      <c r="O2109" s="14" t="s">
        <v>1</v>
      </c>
      <c r="P2109" s="14" t="s">
        <v>35</v>
      </c>
      <c r="Q2109" s="31">
        <v>9504</v>
      </c>
      <c r="R2109" s="31">
        <v>792</v>
      </c>
      <c r="S2109" s="30">
        <v>40.266347392999997</v>
      </c>
      <c r="T2109" s="66">
        <f t="shared" si="294"/>
        <v>2617.3125805449999</v>
      </c>
      <c r="U2109" s="66">
        <f t="shared" si="295"/>
        <v>46.899582191652513</v>
      </c>
      <c r="V2109" s="38">
        <f t="shared" si="296"/>
        <v>88.65490295723535</v>
      </c>
      <c r="W2109" s="54">
        <v>2.2017120671999999</v>
      </c>
      <c r="X2109" s="71" t="str">
        <f t="shared" si="297"/>
        <v>20 2026</v>
      </c>
      <c r="Y2109" s="21">
        <f t="shared" si="298"/>
        <v>3840</v>
      </c>
      <c r="Z2109" s="21">
        <f t="shared" si="299"/>
        <v>2160</v>
      </c>
      <c r="AA2109" s="57">
        <f t="shared" si="300"/>
        <v>1164733.9584569733</v>
      </c>
      <c r="AB2109" s="59">
        <f t="shared" si="301"/>
        <v>1.7777777777777777</v>
      </c>
      <c r="AC2109" s="61">
        <f t="shared" si="302"/>
        <v>1651</v>
      </c>
    </row>
    <row r="2110" spans="4:29">
      <c r="D2110" s="12"/>
      <c r="E2110" s="36" t="s">
        <v>68</v>
      </c>
      <c r="F2110" s="16" t="s">
        <v>67</v>
      </c>
      <c r="G2110" s="14" t="s">
        <v>309</v>
      </c>
      <c r="H2110" s="13" t="s">
        <v>6</v>
      </c>
      <c r="I2110" s="13" t="s">
        <v>76</v>
      </c>
      <c r="J2110" s="13"/>
      <c r="K2110" s="13" t="s">
        <v>123</v>
      </c>
      <c r="L2110" s="14">
        <v>75</v>
      </c>
      <c r="M2110" s="14" t="s">
        <v>15</v>
      </c>
      <c r="N2110" s="31">
        <v>1000000</v>
      </c>
      <c r="O2110" s="14" t="s">
        <v>2</v>
      </c>
      <c r="P2110" s="14" t="s">
        <v>35</v>
      </c>
      <c r="Q2110" s="31">
        <v>13685.759999999997</v>
      </c>
      <c r="R2110" s="31">
        <v>1140.4799999999998</v>
      </c>
      <c r="S2110" s="30">
        <v>57.226191483999997</v>
      </c>
      <c r="T2110" s="66">
        <f t="shared" si="294"/>
        <v>4291.9643612999998</v>
      </c>
      <c r="U2110" s="66">
        <f t="shared" si="295"/>
        <v>88.739585327098297</v>
      </c>
      <c r="V2110" s="38">
        <f t="shared" si="296"/>
        <v>125.99559635022067</v>
      </c>
      <c r="W2110" s="54">
        <v>2.2017120671999999</v>
      </c>
      <c r="X2110" s="71" t="str">
        <f t="shared" si="297"/>
        <v>20 2026</v>
      </c>
      <c r="Y2110" s="21">
        <f t="shared" si="298"/>
        <v>3840</v>
      </c>
      <c r="Z2110" s="21">
        <f t="shared" si="299"/>
        <v>2160</v>
      </c>
      <c r="AA2110" s="57">
        <f t="shared" si="300"/>
        <v>1550681.3056379822</v>
      </c>
      <c r="AB2110" s="59">
        <f t="shared" si="301"/>
        <v>1.7777777777777777</v>
      </c>
      <c r="AC2110" s="61">
        <f t="shared" si="302"/>
        <v>1905</v>
      </c>
    </row>
    <row r="2111" spans="4:29">
      <c r="D2111" s="12"/>
      <c r="E2111" s="36" t="s">
        <v>68</v>
      </c>
      <c r="F2111" s="16" t="s">
        <v>67</v>
      </c>
      <c r="G2111" s="14" t="s">
        <v>309</v>
      </c>
      <c r="H2111" s="13" t="s">
        <v>6</v>
      </c>
      <c r="I2111" s="13" t="s">
        <v>76</v>
      </c>
      <c r="J2111" s="13"/>
      <c r="K2111" s="13" t="s">
        <v>123</v>
      </c>
      <c r="L2111" s="14">
        <v>85</v>
      </c>
      <c r="M2111" s="14" t="s">
        <v>15</v>
      </c>
      <c r="N2111" s="31">
        <v>1000000</v>
      </c>
      <c r="O2111" s="14" t="s">
        <v>2</v>
      </c>
      <c r="P2111" s="14" t="s">
        <v>35</v>
      </c>
      <c r="Q2111" s="31">
        <v>17578.598399999999</v>
      </c>
      <c r="R2111" s="31">
        <v>1464.8832</v>
      </c>
      <c r="S2111" s="30">
        <v>56.807791248000001</v>
      </c>
      <c r="T2111" s="66">
        <f t="shared" si="294"/>
        <v>4828.6622560799997</v>
      </c>
      <c r="U2111" s="66">
        <f t="shared" si="295"/>
        <v>113.147712853005</v>
      </c>
      <c r="V2111" s="38">
        <f t="shared" si="296"/>
        <v>125.07439950170014</v>
      </c>
      <c r="W2111" s="54">
        <v>2.2017120671999999</v>
      </c>
      <c r="X2111" s="71" t="str">
        <f t="shared" si="297"/>
        <v>20 2026</v>
      </c>
      <c r="Y2111" s="21">
        <f t="shared" si="298"/>
        <v>3840</v>
      </c>
      <c r="Z2111" s="21">
        <f t="shared" si="299"/>
        <v>2160</v>
      </c>
      <c r="AA2111" s="57">
        <f t="shared" si="300"/>
        <v>1991763.9881305636</v>
      </c>
      <c r="AB2111" s="59">
        <f t="shared" si="301"/>
        <v>1.7777777777777777</v>
      </c>
      <c r="AC2111" s="61">
        <f t="shared" si="302"/>
        <v>2159</v>
      </c>
    </row>
    <row r="2112" spans="4:29">
      <c r="D2112" s="12"/>
      <c r="E2112" s="36" t="s">
        <v>68</v>
      </c>
      <c r="F2112" s="16" t="s">
        <v>67</v>
      </c>
      <c r="G2112" s="14" t="s">
        <v>309</v>
      </c>
      <c r="H2112" s="13" t="s">
        <v>6</v>
      </c>
      <c r="I2112" s="13" t="s">
        <v>76</v>
      </c>
      <c r="J2112" s="13"/>
      <c r="K2112" s="13" t="s">
        <v>123</v>
      </c>
      <c r="L2112" s="14">
        <v>98</v>
      </c>
      <c r="M2112" s="14" t="s">
        <v>15</v>
      </c>
      <c r="N2112" s="31">
        <v>1000000</v>
      </c>
      <c r="O2112" s="14" t="s">
        <v>2</v>
      </c>
      <c r="P2112" s="14" t="s">
        <v>35</v>
      </c>
      <c r="Q2112" s="31">
        <v>20000</v>
      </c>
      <c r="R2112" s="31">
        <v>2000</v>
      </c>
      <c r="S2112" s="30">
        <v>7.6194772750000004</v>
      </c>
      <c r="T2112" s="66">
        <f t="shared" si="294"/>
        <v>746.70877295000003</v>
      </c>
      <c r="U2112" s="66">
        <f t="shared" si="295"/>
        <v>20.173318902578711</v>
      </c>
      <c r="V2112" s="38">
        <f t="shared" si="296"/>
        <v>16.775895062123674</v>
      </c>
      <c r="W2112" s="54">
        <v>2.2017120671999999</v>
      </c>
      <c r="X2112" s="71" t="str">
        <f t="shared" si="297"/>
        <v>20 2026</v>
      </c>
      <c r="Y2112" s="21">
        <f t="shared" si="298"/>
        <v>3840</v>
      </c>
      <c r="Z2112" s="21">
        <f t="shared" si="299"/>
        <v>2160</v>
      </c>
      <c r="AA2112" s="57">
        <f t="shared" si="300"/>
        <v>2647598.8016617205</v>
      </c>
      <c r="AB2112" s="59">
        <f t="shared" si="301"/>
        <v>1.7777777777777777</v>
      </c>
      <c r="AC2112" s="61">
        <f t="shared" si="302"/>
        <v>2489.1999999999998</v>
      </c>
    </row>
    <row r="2113" spans="4:29">
      <c r="D2113" s="12"/>
      <c r="E2113" s="36" t="s">
        <v>68</v>
      </c>
      <c r="F2113" s="16" t="s">
        <v>67</v>
      </c>
      <c r="G2113" s="14" t="s">
        <v>309</v>
      </c>
      <c r="H2113" s="13" t="s">
        <v>6</v>
      </c>
      <c r="I2113" s="13" t="s">
        <v>76</v>
      </c>
      <c r="J2113" s="13"/>
      <c r="K2113" s="13" t="s">
        <v>123</v>
      </c>
      <c r="L2113" s="14">
        <v>100</v>
      </c>
      <c r="M2113" s="14" t="s">
        <v>15</v>
      </c>
      <c r="N2113" s="31">
        <v>1000000</v>
      </c>
      <c r="O2113" s="14" t="s">
        <v>2</v>
      </c>
      <c r="P2113" s="14" t="s">
        <v>35</v>
      </c>
      <c r="Q2113" s="31">
        <v>20000</v>
      </c>
      <c r="R2113" s="31">
        <v>2000</v>
      </c>
      <c r="S2113" s="30">
        <v>9.2476874490000007</v>
      </c>
      <c r="T2113" s="66">
        <f t="shared" si="294"/>
        <v>924.76874490000012</v>
      </c>
      <c r="U2113" s="66">
        <f t="shared" si="295"/>
        <v>25.49371741786187</v>
      </c>
      <c r="V2113" s="38">
        <f t="shared" si="296"/>
        <v>20.360745050157284</v>
      </c>
      <c r="W2113" s="54">
        <v>2.2017120671999999</v>
      </c>
      <c r="X2113" s="71" t="str">
        <f t="shared" si="297"/>
        <v>20 2026</v>
      </c>
      <c r="Y2113" s="21">
        <f t="shared" si="298"/>
        <v>3840</v>
      </c>
      <c r="Z2113" s="21">
        <f t="shared" si="299"/>
        <v>2160</v>
      </c>
      <c r="AA2113" s="57">
        <f t="shared" si="300"/>
        <v>2756766.765578635</v>
      </c>
      <c r="AB2113" s="59">
        <f t="shared" si="301"/>
        <v>1.7777777777777777</v>
      </c>
      <c r="AC2113" s="61">
        <f t="shared" si="302"/>
        <v>2540</v>
      </c>
    </row>
    <row r="2114" spans="4:29">
      <c r="D2114" s="12"/>
      <c r="E2114" s="36" t="s">
        <v>68</v>
      </c>
      <c r="F2114" s="16" t="s">
        <v>67</v>
      </c>
      <c r="G2114" s="14" t="s">
        <v>309</v>
      </c>
      <c r="H2114" s="13" t="s">
        <v>6</v>
      </c>
      <c r="I2114" s="13" t="s">
        <v>76</v>
      </c>
      <c r="J2114" s="13"/>
      <c r="K2114" s="13" t="s">
        <v>123</v>
      </c>
      <c r="L2114" s="14">
        <v>115</v>
      </c>
      <c r="M2114" s="14" t="s">
        <v>15</v>
      </c>
      <c r="N2114" s="31">
        <v>1000000</v>
      </c>
      <c r="O2114" s="14" t="s">
        <v>2</v>
      </c>
      <c r="P2114" s="14" t="s">
        <v>35</v>
      </c>
      <c r="Q2114" s="31">
        <v>32000</v>
      </c>
      <c r="R2114" s="31">
        <v>2000</v>
      </c>
      <c r="S2114" s="30">
        <v>0.163333954</v>
      </c>
      <c r="T2114" s="66">
        <f t="shared" si="294"/>
        <v>18.783404709999999</v>
      </c>
      <c r="U2114" s="66">
        <f t="shared" si="295"/>
        <v>0.5954868572628238</v>
      </c>
      <c r="V2114" s="38">
        <f t="shared" si="296"/>
        <v>0.35961433750528971</v>
      </c>
      <c r="W2114" s="54">
        <v>2.2017120671999999</v>
      </c>
      <c r="X2114" s="71" t="str">
        <f t="shared" si="297"/>
        <v>20 2026</v>
      </c>
      <c r="Y2114" s="21">
        <f t="shared" si="298"/>
        <v>3840</v>
      </c>
      <c r="Z2114" s="21">
        <f t="shared" si="299"/>
        <v>2160</v>
      </c>
      <c r="AA2114" s="57">
        <f t="shared" si="300"/>
        <v>3645824.047477745</v>
      </c>
      <c r="AB2114" s="59">
        <f t="shared" si="301"/>
        <v>1.7777777777777777</v>
      </c>
      <c r="AC2114" s="61">
        <f t="shared" si="302"/>
        <v>2921</v>
      </c>
    </row>
    <row r="2115" spans="4:29">
      <c r="D2115" s="12"/>
      <c r="E2115" s="36" t="s">
        <v>68</v>
      </c>
      <c r="F2115" s="16" t="s">
        <v>67</v>
      </c>
      <c r="G2115" s="14" t="s">
        <v>309</v>
      </c>
      <c r="H2115" s="13" t="s">
        <v>6</v>
      </c>
      <c r="I2115" s="13" t="s">
        <v>76</v>
      </c>
      <c r="J2115" s="13"/>
      <c r="K2115" s="13" t="s">
        <v>123</v>
      </c>
      <c r="L2115" s="14">
        <v>55</v>
      </c>
      <c r="M2115" s="14" t="s">
        <v>52</v>
      </c>
      <c r="N2115" s="31">
        <v>1000000</v>
      </c>
      <c r="O2115" s="14" t="s">
        <v>2</v>
      </c>
      <c r="P2115" s="14" t="s">
        <v>35</v>
      </c>
      <c r="Q2115" s="31">
        <v>5930</v>
      </c>
      <c r="R2115" s="31">
        <v>494</v>
      </c>
      <c r="S2115" s="30">
        <v>0.104739951</v>
      </c>
      <c r="T2115" s="66">
        <f t="shared" si="294"/>
        <v>5.7606973049999999</v>
      </c>
      <c r="U2115" s="66">
        <f t="shared" si="295"/>
        <v>8.7344943823403243E-2</v>
      </c>
      <c r="V2115" s="38">
        <f t="shared" si="296"/>
        <v>0.23060721403463669</v>
      </c>
      <c r="W2115" s="54">
        <v>2.2017120671999999</v>
      </c>
      <c r="X2115" s="71" t="str">
        <f t="shared" si="297"/>
        <v>20 2026</v>
      </c>
      <c r="Y2115" s="21">
        <f t="shared" si="298"/>
        <v>7680</v>
      </c>
      <c r="Z2115" s="21">
        <f t="shared" si="299"/>
        <v>4320</v>
      </c>
      <c r="AA2115" s="57">
        <f t="shared" si="300"/>
        <v>833921.94658753707</v>
      </c>
      <c r="AB2115" s="59">
        <f t="shared" si="301"/>
        <v>1.7777777777777777</v>
      </c>
      <c r="AC2115" s="61">
        <f t="shared" si="302"/>
        <v>1397</v>
      </c>
    </row>
    <row r="2116" spans="4:29">
      <c r="D2116" s="12"/>
      <c r="E2116" s="36" t="s">
        <v>68</v>
      </c>
      <c r="F2116" s="16" t="s">
        <v>67</v>
      </c>
      <c r="G2116" s="14" t="s">
        <v>309</v>
      </c>
      <c r="H2116" s="13" t="s">
        <v>6</v>
      </c>
      <c r="I2116" s="13" t="s">
        <v>76</v>
      </c>
      <c r="J2116" s="13"/>
      <c r="K2116" s="13" t="s">
        <v>123</v>
      </c>
      <c r="L2116" s="14">
        <v>65</v>
      </c>
      <c r="M2116" s="14" t="s">
        <v>52</v>
      </c>
      <c r="N2116" s="31">
        <v>1000000</v>
      </c>
      <c r="O2116" s="14" t="s">
        <v>2</v>
      </c>
      <c r="P2116" s="14" t="s">
        <v>35</v>
      </c>
      <c r="Q2116" s="31">
        <v>11999.750399999999</v>
      </c>
      <c r="R2116" s="31">
        <v>1333.3333333333337</v>
      </c>
      <c r="S2116" s="30">
        <v>0.78873816299999999</v>
      </c>
      <c r="T2116" s="66">
        <f t="shared" si="294"/>
        <v>51.267980594999997</v>
      </c>
      <c r="U2116" s="66">
        <f t="shared" si="295"/>
        <v>0.91867012277707139</v>
      </c>
      <c r="V2116" s="38">
        <f t="shared" si="296"/>
        <v>1.7365743313382604</v>
      </c>
      <c r="W2116" s="54">
        <v>2.2017120671999999</v>
      </c>
      <c r="X2116" s="71" t="str">
        <f t="shared" si="297"/>
        <v>20 2026</v>
      </c>
      <c r="Y2116" s="21">
        <f t="shared" si="298"/>
        <v>7680</v>
      </c>
      <c r="Z2116" s="21">
        <f t="shared" si="299"/>
        <v>4320</v>
      </c>
      <c r="AA2116" s="57">
        <f t="shared" si="300"/>
        <v>1164733.9584569733</v>
      </c>
      <c r="AB2116" s="59">
        <f t="shared" si="301"/>
        <v>1.7777777777777777</v>
      </c>
      <c r="AC2116" s="61">
        <f t="shared" si="302"/>
        <v>1651</v>
      </c>
    </row>
    <row r="2117" spans="4:29">
      <c r="D2117" s="12"/>
      <c r="E2117" s="36" t="s">
        <v>68</v>
      </c>
      <c r="F2117" s="16" t="s">
        <v>67</v>
      </c>
      <c r="G2117" s="14" t="s">
        <v>309</v>
      </c>
      <c r="H2117" s="13" t="s">
        <v>6</v>
      </c>
      <c r="I2117" s="13" t="s">
        <v>76</v>
      </c>
      <c r="J2117" s="13"/>
      <c r="K2117" s="13" t="s">
        <v>123</v>
      </c>
      <c r="L2117" s="14">
        <v>75</v>
      </c>
      <c r="M2117" s="14" t="s">
        <v>52</v>
      </c>
      <c r="N2117" s="31">
        <v>1000000</v>
      </c>
      <c r="O2117" s="14" t="s">
        <v>2</v>
      </c>
      <c r="P2117" s="14" t="s">
        <v>35</v>
      </c>
      <c r="Q2117" s="31">
        <v>17279.640575999994</v>
      </c>
      <c r="R2117" s="31">
        <v>1920</v>
      </c>
      <c r="S2117" s="30">
        <v>1.079156593</v>
      </c>
      <c r="T2117" s="66">
        <f t="shared" si="294"/>
        <v>80.936744474999998</v>
      </c>
      <c r="U2117" s="66">
        <f t="shared" si="295"/>
        <v>1.6734279546210766</v>
      </c>
      <c r="V2117" s="38">
        <f t="shared" si="296"/>
        <v>2.375992093206539</v>
      </c>
      <c r="W2117" s="54">
        <v>2.2017120671999999</v>
      </c>
      <c r="X2117" s="71" t="str">
        <f t="shared" si="297"/>
        <v>20 2026</v>
      </c>
      <c r="Y2117" s="21">
        <f t="shared" si="298"/>
        <v>7680</v>
      </c>
      <c r="Z2117" s="21">
        <f t="shared" si="299"/>
        <v>4320</v>
      </c>
      <c r="AA2117" s="57">
        <f t="shared" si="300"/>
        <v>1550681.3056379822</v>
      </c>
      <c r="AB2117" s="59">
        <f t="shared" si="301"/>
        <v>1.7777777777777777</v>
      </c>
      <c r="AC2117" s="61">
        <f t="shared" si="302"/>
        <v>1905</v>
      </c>
    </row>
    <row r="2118" spans="4:29">
      <c r="D2118" s="12"/>
      <c r="E2118" s="36" t="s">
        <v>68</v>
      </c>
      <c r="F2118" s="16" t="s">
        <v>67</v>
      </c>
      <c r="G2118" s="14" t="s">
        <v>309</v>
      </c>
      <c r="H2118" s="13" t="s">
        <v>6</v>
      </c>
      <c r="I2118" s="13" t="s">
        <v>76</v>
      </c>
      <c r="J2118" s="13"/>
      <c r="K2118" s="13" t="s">
        <v>123</v>
      </c>
      <c r="L2118" s="14">
        <v>85</v>
      </c>
      <c r="M2118" s="14" t="s">
        <v>52</v>
      </c>
      <c r="N2118" s="31">
        <v>1000000</v>
      </c>
      <c r="O2118" s="14" t="s">
        <v>2</v>
      </c>
      <c r="P2118" s="14" t="s">
        <v>35</v>
      </c>
      <c r="Q2118" s="31">
        <v>22194.738339839998</v>
      </c>
      <c r="R2118" s="31">
        <v>2466.1333333333341</v>
      </c>
      <c r="S2118" s="30">
        <v>1.042851644</v>
      </c>
      <c r="T2118" s="66">
        <f t="shared" si="294"/>
        <v>88.642389739999999</v>
      </c>
      <c r="U2118" s="66">
        <f t="shared" si="295"/>
        <v>2.0771143494819548</v>
      </c>
      <c r="V2118" s="38">
        <f t="shared" si="296"/>
        <v>2.2960590488941581</v>
      </c>
      <c r="W2118" s="54">
        <v>2.2017120671999999</v>
      </c>
      <c r="X2118" s="71" t="str">
        <f t="shared" si="297"/>
        <v>20 2026</v>
      </c>
      <c r="Y2118" s="21">
        <f t="shared" si="298"/>
        <v>7680</v>
      </c>
      <c r="Z2118" s="21">
        <f t="shared" si="299"/>
        <v>4320</v>
      </c>
      <c r="AA2118" s="57">
        <f t="shared" si="300"/>
        <v>1991763.9881305636</v>
      </c>
      <c r="AB2118" s="59">
        <f t="shared" si="301"/>
        <v>1.7777777777777777</v>
      </c>
      <c r="AC2118" s="61">
        <f t="shared" si="302"/>
        <v>2159</v>
      </c>
    </row>
    <row r="2119" spans="4:29">
      <c r="D2119" s="12"/>
      <c r="E2119" s="36" t="s">
        <v>68</v>
      </c>
      <c r="F2119" s="16" t="s">
        <v>67</v>
      </c>
      <c r="G2119" s="14" t="s">
        <v>309</v>
      </c>
      <c r="H2119" s="13" t="s">
        <v>6</v>
      </c>
      <c r="I2119" s="13" t="s">
        <v>76</v>
      </c>
      <c r="J2119" s="13"/>
      <c r="K2119" s="13" t="s">
        <v>123</v>
      </c>
      <c r="L2119" s="14">
        <v>98</v>
      </c>
      <c r="M2119" s="14" t="s">
        <v>52</v>
      </c>
      <c r="N2119" s="31">
        <v>1000000</v>
      </c>
      <c r="O2119" s="14" t="s">
        <v>2</v>
      </c>
      <c r="P2119" s="14" t="s">
        <v>35</v>
      </c>
      <c r="Q2119" s="31">
        <v>32000</v>
      </c>
      <c r="R2119" s="31">
        <v>2000</v>
      </c>
      <c r="S2119" s="30">
        <v>3.8564077000000002E-2</v>
      </c>
      <c r="T2119" s="66">
        <f t="shared" ref="T2119:T2182" si="303">L2119*S2119</f>
        <v>3.7792795460000002</v>
      </c>
      <c r="U2119" s="66">
        <f t="shared" ref="U2119:U2182" si="304">S2119*AA2119/10^6</f>
        <v>0.10210220405239033</v>
      </c>
      <c r="V2119" s="38">
        <f t="shared" ref="V2119:V2182" si="305">S2119*W2119</f>
        <v>8.4906993691329979E-2</v>
      </c>
      <c r="W2119" s="54">
        <v>2.2017120671999999</v>
      </c>
      <c r="X2119" s="71" t="str">
        <f t="shared" si="297"/>
        <v>20 2026</v>
      </c>
      <c r="Y2119" s="21">
        <f t="shared" si="298"/>
        <v>7680</v>
      </c>
      <c r="Z2119" s="21">
        <f t="shared" si="299"/>
        <v>4320</v>
      </c>
      <c r="AA2119" s="57">
        <f t="shared" si="300"/>
        <v>2647598.8016617205</v>
      </c>
      <c r="AB2119" s="59">
        <f t="shared" si="301"/>
        <v>1.7777777777777777</v>
      </c>
      <c r="AC2119" s="61">
        <f t="shared" si="302"/>
        <v>2489.1999999999998</v>
      </c>
    </row>
    <row r="2120" spans="4:29">
      <c r="D2120" s="12"/>
      <c r="E2120" s="36" t="s">
        <v>68</v>
      </c>
      <c r="F2120" s="16" t="s">
        <v>142</v>
      </c>
      <c r="G2120" s="14" t="s">
        <v>309</v>
      </c>
      <c r="H2120" s="13" t="s">
        <v>90</v>
      </c>
      <c r="I2120" s="13" t="s">
        <v>45</v>
      </c>
      <c r="J2120" s="13" t="s">
        <v>101</v>
      </c>
      <c r="K2120" s="13" t="s">
        <v>43</v>
      </c>
      <c r="L2120" s="14">
        <v>16</v>
      </c>
      <c r="M2120" s="14" t="s">
        <v>66</v>
      </c>
      <c r="N2120" s="31">
        <v>1000000</v>
      </c>
      <c r="O2120" s="14" t="s">
        <v>2</v>
      </c>
      <c r="P2120" s="14" t="s">
        <v>47</v>
      </c>
      <c r="Q2120" s="31">
        <v>4000</v>
      </c>
      <c r="R2120" s="31">
        <v>1152</v>
      </c>
      <c r="S2120" s="30">
        <v>1.3523102039999999</v>
      </c>
      <c r="T2120" s="66">
        <f t="shared" si="303"/>
        <v>21.636963263999998</v>
      </c>
      <c r="U2120" s="66">
        <f t="shared" si="304"/>
        <v>0.10038150629682509</v>
      </c>
      <c r="V2120" s="38">
        <f t="shared" si="305"/>
        <v>2.7987538330598234</v>
      </c>
      <c r="W2120" s="54">
        <v>2.0696093431679996</v>
      </c>
      <c r="X2120" s="71" t="str">
        <f t="shared" si="297"/>
        <v>20 2027</v>
      </c>
      <c r="Y2120" s="21">
        <f t="shared" si="298"/>
        <v>2560</v>
      </c>
      <c r="Z2120" s="21">
        <f t="shared" si="299"/>
        <v>1600</v>
      </c>
      <c r="AA2120" s="57">
        <f t="shared" si="300"/>
        <v>74229.644943820225</v>
      </c>
      <c r="AB2120" s="59">
        <f t="shared" si="301"/>
        <v>1.6</v>
      </c>
      <c r="AC2120" s="61">
        <f t="shared" si="302"/>
        <v>406.4</v>
      </c>
    </row>
    <row r="2121" spans="4:29">
      <c r="D2121" s="12"/>
      <c r="E2121" s="36" t="s">
        <v>68</v>
      </c>
      <c r="F2121" s="16" t="s">
        <v>142</v>
      </c>
      <c r="G2121" s="14" t="s">
        <v>309</v>
      </c>
      <c r="H2121" s="13" t="s">
        <v>90</v>
      </c>
      <c r="I2121" s="13" t="s">
        <v>45</v>
      </c>
      <c r="J2121" s="13" t="s">
        <v>46</v>
      </c>
      <c r="K2121" s="13" t="s">
        <v>43</v>
      </c>
      <c r="L2121" s="14">
        <v>17.3</v>
      </c>
      <c r="M2121" s="14" t="s">
        <v>15</v>
      </c>
      <c r="N2121" s="31">
        <v>1000000</v>
      </c>
      <c r="O2121" s="14" t="s">
        <v>2</v>
      </c>
      <c r="P2121" s="14" t="s">
        <v>47</v>
      </c>
      <c r="Q2121" s="31">
        <v>10000</v>
      </c>
      <c r="R2121" s="31">
        <v>240</v>
      </c>
      <c r="S2121" s="30">
        <v>0.67615510199999995</v>
      </c>
      <c r="T2121" s="66">
        <f t="shared" si="303"/>
        <v>11.697483264599999</v>
      </c>
      <c r="U2121" s="66">
        <f t="shared" si="304"/>
        <v>5.578771327123748E-2</v>
      </c>
      <c r="V2121" s="38">
        <f t="shared" si="305"/>
        <v>1.3993769165299117</v>
      </c>
      <c r="W2121" s="54">
        <v>2.0696093431679996</v>
      </c>
      <c r="X2121" s="71" t="str">
        <f t="shared" si="297"/>
        <v>20 2027</v>
      </c>
      <c r="Y2121" s="21">
        <f t="shared" si="298"/>
        <v>3840</v>
      </c>
      <c r="Z2121" s="21">
        <f t="shared" si="299"/>
        <v>2160</v>
      </c>
      <c r="AA2121" s="57">
        <f t="shared" si="300"/>
        <v>82507.272527002962</v>
      </c>
      <c r="AB2121" s="59">
        <f t="shared" si="301"/>
        <v>1.7777777777777777</v>
      </c>
      <c r="AC2121" s="61">
        <f t="shared" si="302"/>
        <v>439.42</v>
      </c>
    </row>
    <row r="2122" spans="4:29">
      <c r="D2122" s="12"/>
      <c r="E2122" s="36" t="s">
        <v>68</v>
      </c>
      <c r="F2122" s="16" t="s">
        <v>142</v>
      </c>
      <c r="G2122" s="14" t="s">
        <v>309</v>
      </c>
      <c r="H2122" s="13" t="s">
        <v>90</v>
      </c>
      <c r="I2122" s="13" t="s">
        <v>45</v>
      </c>
      <c r="J2122" s="13" t="s">
        <v>168</v>
      </c>
      <c r="K2122" s="13" t="s">
        <v>43</v>
      </c>
      <c r="L2122" s="14">
        <v>17.3</v>
      </c>
      <c r="M2122" s="14" t="s">
        <v>15</v>
      </c>
      <c r="N2122" s="31">
        <v>1000000</v>
      </c>
      <c r="O2122" s="14" t="s">
        <v>2</v>
      </c>
      <c r="P2122" s="14" t="s">
        <v>47</v>
      </c>
      <c r="Q2122" s="31">
        <v>4032</v>
      </c>
      <c r="R2122" s="31">
        <v>1008</v>
      </c>
      <c r="S2122" s="30">
        <v>0.59977662200000004</v>
      </c>
      <c r="T2122" s="66">
        <f t="shared" si="303"/>
        <v>10.376135560600002</v>
      </c>
      <c r="U2122" s="66">
        <f t="shared" si="304"/>
        <v>4.9485933206679239E-2</v>
      </c>
      <c r="V2122" s="38">
        <f t="shared" si="305"/>
        <v>1.2413033007049417</v>
      </c>
      <c r="W2122" s="54">
        <v>2.0696093431679996</v>
      </c>
      <c r="X2122" s="71" t="str">
        <f t="shared" si="297"/>
        <v>20 2027</v>
      </c>
      <c r="Y2122" s="21">
        <f t="shared" si="298"/>
        <v>3840</v>
      </c>
      <c r="Z2122" s="21">
        <f t="shared" si="299"/>
        <v>2160</v>
      </c>
      <c r="AA2122" s="57">
        <f t="shared" si="300"/>
        <v>82507.272527002962</v>
      </c>
      <c r="AB2122" s="59">
        <f t="shared" si="301"/>
        <v>1.7777777777777777</v>
      </c>
      <c r="AC2122" s="61">
        <f t="shared" si="302"/>
        <v>439.42</v>
      </c>
    </row>
    <row r="2123" spans="4:29">
      <c r="D2123" s="12"/>
      <c r="E2123" s="36" t="s">
        <v>68</v>
      </c>
      <c r="F2123" s="16" t="s">
        <v>142</v>
      </c>
      <c r="G2123" s="14" t="s">
        <v>309</v>
      </c>
      <c r="H2123" s="13" t="s">
        <v>90</v>
      </c>
      <c r="I2123" s="13" t="s">
        <v>45</v>
      </c>
      <c r="J2123" s="13" t="s">
        <v>206</v>
      </c>
      <c r="K2123" s="13"/>
      <c r="L2123" s="14">
        <v>18</v>
      </c>
      <c r="M2123" s="14" t="s">
        <v>186</v>
      </c>
      <c r="N2123" s="31">
        <v>1000000</v>
      </c>
      <c r="O2123" s="14" t="s">
        <v>2</v>
      </c>
      <c r="P2123" s="14" t="s">
        <v>47</v>
      </c>
      <c r="Q2123" s="31">
        <v>4000</v>
      </c>
      <c r="R2123" s="31">
        <v>1000</v>
      </c>
      <c r="S2123" s="30">
        <v>0.540924081</v>
      </c>
      <c r="T2123" s="66">
        <f t="shared" si="303"/>
        <v>9.736633458</v>
      </c>
      <c r="U2123" s="66">
        <f t="shared" si="304"/>
        <v>5.0818137506399567E-2</v>
      </c>
      <c r="V2123" s="38">
        <f t="shared" si="305"/>
        <v>1.1195015319821637</v>
      </c>
      <c r="W2123" s="54">
        <v>2.0696093431679996</v>
      </c>
      <c r="X2123" s="71" t="str">
        <f t="shared" si="297"/>
        <v>20 2027</v>
      </c>
      <c r="Y2123" s="21">
        <f t="shared" si="298"/>
        <v>3840</v>
      </c>
      <c r="Z2123" s="21">
        <f t="shared" si="299"/>
        <v>2400</v>
      </c>
      <c r="AA2123" s="57">
        <f t="shared" si="300"/>
        <v>93946.894382022467</v>
      </c>
      <c r="AB2123" s="59">
        <f t="shared" si="301"/>
        <v>1.6</v>
      </c>
      <c r="AC2123" s="61">
        <f t="shared" si="302"/>
        <v>457.2</v>
      </c>
    </row>
    <row r="2124" spans="4:29">
      <c r="D2124" s="12"/>
      <c r="E2124" s="36" t="s">
        <v>68</v>
      </c>
      <c r="F2124" s="16" t="s">
        <v>142</v>
      </c>
      <c r="G2124" s="14" t="s">
        <v>309</v>
      </c>
      <c r="H2124" s="13" t="s">
        <v>90</v>
      </c>
      <c r="I2124" s="13" t="s">
        <v>45</v>
      </c>
      <c r="J2124" s="13" t="s">
        <v>227</v>
      </c>
      <c r="K2124" s="13" t="s">
        <v>43</v>
      </c>
      <c r="L2124" s="14">
        <v>16</v>
      </c>
      <c r="M2124" s="14" t="s">
        <v>186</v>
      </c>
      <c r="N2124" s="31"/>
      <c r="O2124" s="14" t="s">
        <v>2</v>
      </c>
      <c r="P2124" s="14" t="s">
        <v>47</v>
      </c>
      <c r="Q2124" s="31">
        <v>4000</v>
      </c>
      <c r="R2124" s="31">
        <v>1000</v>
      </c>
      <c r="S2124" s="30">
        <v>0.27046204099999999</v>
      </c>
      <c r="T2124" s="66">
        <f t="shared" si="303"/>
        <v>4.3273926559999998</v>
      </c>
      <c r="U2124" s="66">
        <f t="shared" si="304"/>
        <v>2.0076301274210947E-2</v>
      </c>
      <c r="V2124" s="38">
        <f t="shared" si="305"/>
        <v>0.55975076702588655</v>
      </c>
      <c r="W2124" s="54">
        <v>2.0696093431679996</v>
      </c>
      <c r="X2124" s="71" t="str">
        <f t="shared" si="297"/>
        <v>20 2027</v>
      </c>
      <c r="Y2124" s="21">
        <f t="shared" si="298"/>
        <v>3840</v>
      </c>
      <c r="Z2124" s="21">
        <f t="shared" si="299"/>
        <v>2400</v>
      </c>
      <c r="AA2124" s="57">
        <f t="shared" si="300"/>
        <v>74229.644943820225</v>
      </c>
      <c r="AB2124" s="59">
        <f t="shared" si="301"/>
        <v>1.6</v>
      </c>
      <c r="AC2124" s="61">
        <f t="shared" si="302"/>
        <v>406.4</v>
      </c>
    </row>
    <row r="2125" spans="4:29">
      <c r="D2125" s="12"/>
      <c r="E2125" s="36" t="s">
        <v>68</v>
      </c>
      <c r="F2125" s="16" t="s">
        <v>142</v>
      </c>
      <c r="G2125" s="14" t="s">
        <v>309</v>
      </c>
      <c r="H2125" s="13" t="s">
        <v>90</v>
      </c>
      <c r="I2125" s="13" t="s">
        <v>31</v>
      </c>
      <c r="J2125" s="13" t="s">
        <v>216</v>
      </c>
      <c r="K2125" s="13" t="s">
        <v>57</v>
      </c>
      <c r="L2125" s="14">
        <v>14.2</v>
      </c>
      <c r="M2125" s="14" t="s">
        <v>63</v>
      </c>
      <c r="N2125" s="31">
        <v>1000000</v>
      </c>
      <c r="O2125" s="14" t="s">
        <v>2</v>
      </c>
      <c r="P2125" s="14" t="s">
        <v>47</v>
      </c>
      <c r="Q2125" s="31">
        <v>10384</v>
      </c>
      <c r="R2125" s="31">
        <v>2596</v>
      </c>
      <c r="S2125" s="30">
        <v>14.042389155</v>
      </c>
      <c r="T2125" s="66">
        <f t="shared" si="303"/>
        <v>199.40192600099999</v>
      </c>
      <c r="U2125" s="66">
        <f t="shared" si="304"/>
        <v>0.83445421073103243</v>
      </c>
      <c r="V2125" s="38">
        <f t="shared" si="305"/>
        <v>29.062259795588993</v>
      </c>
      <c r="W2125" s="54">
        <v>2.0696093431679996</v>
      </c>
      <c r="X2125" s="71" t="str">
        <f t="shared" si="297"/>
        <v>20 2027</v>
      </c>
      <c r="Y2125" s="21">
        <f t="shared" si="298"/>
        <v>3024</v>
      </c>
      <c r="Z2125" s="21">
        <f t="shared" si="299"/>
        <v>1964</v>
      </c>
      <c r="AA2125" s="57">
        <f t="shared" si="300"/>
        <v>59423.948554645533</v>
      </c>
      <c r="AB2125" s="59">
        <f t="shared" si="301"/>
        <v>1.539714867617108</v>
      </c>
      <c r="AC2125" s="61">
        <f t="shared" si="302"/>
        <v>360.67999999999995</v>
      </c>
    </row>
    <row r="2126" spans="4:29">
      <c r="D2126" s="12"/>
      <c r="E2126" s="36" t="s">
        <v>68</v>
      </c>
      <c r="F2126" s="16" t="s">
        <v>142</v>
      </c>
      <c r="G2126" s="14" t="s">
        <v>309</v>
      </c>
      <c r="H2126" s="13" t="s">
        <v>90</v>
      </c>
      <c r="I2126" s="13" t="s">
        <v>31</v>
      </c>
      <c r="J2126" s="13" t="s">
        <v>62</v>
      </c>
      <c r="K2126" s="13" t="s">
        <v>57</v>
      </c>
      <c r="L2126" s="14">
        <v>16.2</v>
      </c>
      <c r="M2126" s="14" t="s">
        <v>64</v>
      </c>
      <c r="N2126" s="31">
        <v>1000000</v>
      </c>
      <c r="O2126" s="14" t="s">
        <v>2</v>
      </c>
      <c r="P2126" s="14" t="s">
        <v>47</v>
      </c>
      <c r="Q2126" s="31">
        <v>10384</v>
      </c>
      <c r="R2126" s="31">
        <v>2596</v>
      </c>
      <c r="S2126" s="30">
        <v>16.850866986</v>
      </c>
      <c r="T2126" s="66">
        <f t="shared" si="303"/>
        <v>272.9840451732</v>
      </c>
      <c r="U2126" s="66">
        <f t="shared" si="304"/>
        <v>1.3007664086662689</v>
      </c>
      <c r="V2126" s="38">
        <f t="shared" si="305"/>
        <v>34.874711754706787</v>
      </c>
      <c r="W2126" s="54">
        <v>2.0696093431679996</v>
      </c>
      <c r="X2126" s="71" t="str">
        <f t="shared" si="297"/>
        <v>20 2027</v>
      </c>
      <c r="Y2126" s="21">
        <f t="shared" si="298"/>
        <v>3456</v>
      </c>
      <c r="Z2126" s="21">
        <f t="shared" si="299"/>
        <v>2234</v>
      </c>
      <c r="AA2126" s="57">
        <f t="shared" si="300"/>
        <v>77192.847688309979</v>
      </c>
      <c r="AB2126" s="59">
        <f t="shared" si="301"/>
        <v>1.5470008952551477</v>
      </c>
      <c r="AC2126" s="61">
        <f t="shared" si="302"/>
        <v>411.47999999999996</v>
      </c>
    </row>
    <row r="2127" spans="4:29">
      <c r="D2127" s="12"/>
      <c r="E2127" s="36" t="s">
        <v>68</v>
      </c>
      <c r="F2127" s="16" t="s">
        <v>142</v>
      </c>
      <c r="G2127" s="14" t="s">
        <v>309</v>
      </c>
      <c r="H2127" s="13" t="s">
        <v>90</v>
      </c>
      <c r="I2127" s="13" t="s">
        <v>102</v>
      </c>
      <c r="J2127" s="13" t="s">
        <v>103</v>
      </c>
      <c r="K2127" s="13" t="s">
        <v>43</v>
      </c>
      <c r="L2127" s="14">
        <v>16</v>
      </c>
      <c r="M2127" s="14" t="s">
        <v>66</v>
      </c>
      <c r="N2127" s="31">
        <v>1000000</v>
      </c>
      <c r="O2127" s="14" t="s">
        <v>2</v>
      </c>
      <c r="P2127" s="14" t="s">
        <v>47</v>
      </c>
      <c r="Q2127" s="31">
        <v>4000</v>
      </c>
      <c r="R2127" s="31">
        <v>1152</v>
      </c>
      <c r="S2127" s="30">
        <v>0.91957093899999998</v>
      </c>
      <c r="T2127" s="66">
        <f t="shared" si="303"/>
        <v>14.713135024</v>
      </c>
      <c r="U2127" s="66">
        <f t="shared" si="304"/>
        <v>6.8259424302625368E-2</v>
      </c>
      <c r="V2127" s="38">
        <f t="shared" si="305"/>
        <v>1.9031526070601705</v>
      </c>
      <c r="W2127" s="54">
        <v>2.0696093431679996</v>
      </c>
      <c r="X2127" s="71" t="str">
        <f t="shared" si="297"/>
        <v>20 2027</v>
      </c>
      <c r="Y2127" s="21">
        <f t="shared" si="298"/>
        <v>2560</v>
      </c>
      <c r="Z2127" s="21">
        <f t="shared" si="299"/>
        <v>1600</v>
      </c>
      <c r="AA2127" s="57">
        <f t="shared" si="300"/>
        <v>74229.644943820225</v>
      </c>
      <c r="AB2127" s="59">
        <f t="shared" si="301"/>
        <v>1.6</v>
      </c>
      <c r="AC2127" s="61">
        <f t="shared" si="302"/>
        <v>406.4</v>
      </c>
    </row>
    <row r="2128" spans="4:29">
      <c r="D2128" s="12"/>
      <c r="E2128" s="36" t="s">
        <v>68</v>
      </c>
      <c r="F2128" s="16" t="s">
        <v>142</v>
      </c>
      <c r="G2128" s="14" t="s">
        <v>309</v>
      </c>
      <c r="H2128" s="13" t="s">
        <v>90</v>
      </c>
      <c r="I2128" s="13" t="s">
        <v>102</v>
      </c>
      <c r="J2128" s="13" t="s">
        <v>104</v>
      </c>
      <c r="K2128" s="13" t="s">
        <v>43</v>
      </c>
      <c r="L2128" s="14">
        <v>17.3</v>
      </c>
      <c r="M2128" s="14" t="s">
        <v>15</v>
      </c>
      <c r="N2128" s="31">
        <v>1000000</v>
      </c>
      <c r="O2128" s="14" t="s">
        <v>2</v>
      </c>
      <c r="P2128" s="14" t="s">
        <v>47</v>
      </c>
      <c r="Q2128" s="31">
        <v>4000</v>
      </c>
      <c r="R2128" s="31">
        <v>1152</v>
      </c>
      <c r="S2128" s="30">
        <v>1.108894367</v>
      </c>
      <c r="T2128" s="66">
        <f t="shared" si="303"/>
        <v>19.183872549100002</v>
      </c>
      <c r="U2128" s="66">
        <f t="shared" si="304"/>
        <v>9.149184974172743E-2</v>
      </c>
      <c r="V2128" s="38">
        <f t="shared" si="305"/>
        <v>2.2949781425295646</v>
      </c>
      <c r="W2128" s="54">
        <v>2.0696093431679996</v>
      </c>
      <c r="X2128" s="71" t="str">
        <f t="shared" si="297"/>
        <v>20 2027</v>
      </c>
      <c r="Y2128" s="21">
        <f t="shared" si="298"/>
        <v>3840</v>
      </c>
      <c r="Z2128" s="21">
        <f t="shared" si="299"/>
        <v>2160</v>
      </c>
      <c r="AA2128" s="57">
        <f t="shared" si="300"/>
        <v>82507.272527002962</v>
      </c>
      <c r="AB2128" s="59">
        <f t="shared" si="301"/>
        <v>1.7777777777777777</v>
      </c>
      <c r="AC2128" s="61">
        <f t="shared" si="302"/>
        <v>439.42</v>
      </c>
    </row>
    <row r="2129" spans="4:29">
      <c r="D2129" s="12"/>
      <c r="E2129" s="36" t="s">
        <v>68</v>
      </c>
      <c r="F2129" s="16" t="s">
        <v>142</v>
      </c>
      <c r="G2129" s="14" t="s">
        <v>309</v>
      </c>
      <c r="H2129" s="13" t="s">
        <v>90</v>
      </c>
      <c r="I2129" s="13" t="s">
        <v>54</v>
      </c>
      <c r="J2129" s="13" t="s">
        <v>92</v>
      </c>
      <c r="K2129" s="13" t="s">
        <v>43</v>
      </c>
      <c r="L2129" s="14">
        <v>17.3</v>
      </c>
      <c r="M2129" s="14" t="s">
        <v>15</v>
      </c>
      <c r="N2129" s="31">
        <v>1000000</v>
      </c>
      <c r="O2129" s="14" t="s">
        <v>2</v>
      </c>
      <c r="P2129" s="14" t="s">
        <v>47</v>
      </c>
      <c r="Q2129" s="31">
        <v>4000</v>
      </c>
      <c r="R2129" s="31">
        <v>1152</v>
      </c>
      <c r="S2129" s="30">
        <v>1.108894367</v>
      </c>
      <c r="T2129" s="66">
        <f t="shared" si="303"/>
        <v>19.183872549100002</v>
      </c>
      <c r="U2129" s="66">
        <f t="shared" si="304"/>
        <v>9.149184974172743E-2</v>
      </c>
      <c r="V2129" s="38">
        <f t="shared" si="305"/>
        <v>2.2949781425295646</v>
      </c>
      <c r="W2129" s="54">
        <v>2.0696093431679996</v>
      </c>
      <c r="X2129" s="71" t="str">
        <f t="shared" si="297"/>
        <v>20 2027</v>
      </c>
      <c r="Y2129" s="21">
        <f t="shared" si="298"/>
        <v>3840</v>
      </c>
      <c r="Z2129" s="21">
        <f t="shared" si="299"/>
        <v>2160</v>
      </c>
      <c r="AA2129" s="57">
        <f t="shared" si="300"/>
        <v>82507.272527002962</v>
      </c>
      <c r="AB2129" s="59">
        <f t="shared" si="301"/>
        <v>1.7777777777777777</v>
      </c>
      <c r="AC2129" s="61">
        <f t="shared" si="302"/>
        <v>439.42</v>
      </c>
    </row>
    <row r="2130" spans="4:29">
      <c r="D2130" s="12"/>
      <c r="E2130" s="36" t="s">
        <v>68</v>
      </c>
      <c r="F2130" s="16" t="s">
        <v>142</v>
      </c>
      <c r="G2130" s="14" t="s">
        <v>309</v>
      </c>
      <c r="H2130" s="13" t="s">
        <v>90</v>
      </c>
      <c r="I2130" s="13" t="s">
        <v>54</v>
      </c>
      <c r="J2130" s="13" t="s">
        <v>92</v>
      </c>
      <c r="K2130" s="13" t="s">
        <v>43</v>
      </c>
      <c r="L2130" s="14">
        <v>16</v>
      </c>
      <c r="M2130" s="14" t="s">
        <v>66</v>
      </c>
      <c r="N2130" s="31">
        <v>1000000</v>
      </c>
      <c r="O2130" s="14" t="s">
        <v>2</v>
      </c>
      <c r="P2130" s="14" t="s">
        <v>47</v>
      </c>
      <c r="Q2130" s="31">
        <v>4000</v>
      </c>
      <c r="R2130" s="31">
        <v>1152</v>
      </c>
      <c r="S2130" s="30">
        <v>1.8932342849999999</v>
      </c>
      <c r="T2130" s="66">
        <f t="shared" si="303"/>
        <v>30.291748559999998</v>
      </c>
      <c r="U2130" s="66">
        <f t="shared" si="304"/>
        <v>0.14053410877101735</v>
      </c>
      <c r="V2130" s="38">
        <f t="shared" si="305"/>
        <v>3.9182553650419871</v>
      </c>
      <c r="W2130" s="54">
        <v>2.0696093431679996</v>
      </c>
      <c r="X2130" s="71" t="str">
        <f t="shared" si="297"/>
        <v>20 2027</v>
      </c>
      <c r="Y2130" s="21">
        <f t="shared" si="298"/>
        <v>2560</v>
      </c>
      <c r="Z2130" s="21">
        <f t="shared" si="299"/>
        <v>1600</v>
      </c>
      <c r="AA2130" s="57">
        <f t="shared" si="300"/>
        <v>74229.644943820225</v>
      </c>
      <c r="AB2130" s="59">
        <f t="shared" si="301"/>
        <v>1.6</v>
      </c>
      <c r="AC2130" s="61">
        <f t="shared" si="302"/>
        <v>406.4</v>
      </c>
    </row>
    <row r="2131" spans="4:29">
      <c r="D2131" s="12"/>
      <c r="E2131" s="36" t="s">
        <v>68</v>
      </c>
      <c r="F2131" s="16" t="s">
        <v>142</v>
      </c>
      <c r="G2131" s="14" t="s">
        <v>309</v>
      </c>
      <c r="H2131" s="13" t="s">
        <v>90</v>
      </c>
      <c r="I2131" s="13" t="s">
        <v>54</v>
      </c>
      <c r="J2131" s="13" t="s">
        <v>92</v>
      </c>
      <c r="K2131" s="13" t="s">
        <v>43</v>
      </c>
      <c r="L2131" s="14">
        <v>18</v>
      </c>
      <c r="M2131" s="14" t="s">
        <v>66</v>
      </c>
      <c r="N2131" s="31">
        <v>1000000</v>
      </c>
      <c r="O2131" s="14" t="s">
        <v>2</v>
      </c>
      <c r="P2131" s="14" t="s">
        <v>47</v>
      </c>
      <c r="Q2131" s="31">
        <v>4000</v>
      </c>
      <c r="R2131" s="31">
        <v>1152</v>
      </c>
      <c r="S2131" s="30">
        <v>0.86547852999999997</v>
      </c>
      <c r="T2131" s="66">
        <f t="shared" si="303"/>
        <v>15.578613539999999</v>
      </c>
      <c r="U2131" s="66">
        <f t="shared" si="304"/>
        <v>8.1309020047818065E-2</v>
      </c>
      <c r="V2131" s="38">
        <f t="shared" si="305"/>
        <v>1.7912024519993057</v>
      </c>
      <c r="W2131" s="54">
        <v>2.0696093431679996</v>
      </c>
      <c r="X2131" s="71" t="str">
        <f t="shared" si="297"/>
        <v>20 2027</v>
      </c>
      <c r="Y2131" s="21">
        <f t="shared" si="298"/>
        <v>2560</v>
      </c>
      <c r="Z2131" s="21">
        <f t="shared" si="299"/>
        <v>1600</v>
      </c>
      <c r="AA2131" s="57">
        <f t="shared" si="300"/>
        <v>93946.894382022467</v>
      </c>
      <c r="AB2131" s="59">
        <f t="shared" si="301"/>
        <v>1.6</v>
      </c>
      <c r="AC2131" s="61">
        <f t="shared" si="302"/>
        <v>457.2</v>
      </c>
    </row>
    <row r="2132" spans="4:29">
      <c r="D2132" s="12"/>
      <c r="E2132" s="36" t="s">
        <v>68</v>
      </c>
      <c r="F2132" s="16" t="s">
        <v>142</v>
      </c>
      <c r="G2132" s="14" t="s">
        <v>309</v>
      </c>
      <c r="H2132" s="13" t="s">
        <v>90</v>
      </c>
      <c r="I2132" s="13" t="s">
        <v>54</v>
      </c>
      <c r="J2132" s="13" t="s">
        <v>169</v>
      </c>
      <c r="K2132" s="13" t="s">
        <v>43</v>
      </c>
      <c r="L2132" s="14">
        <v>17</v>
      </c>
      <c r="M2132" s="14" t="s">
        <v>66</v>
      </c>
      <c r="N2132" s="31">
        <v>1000000</v>
      </c>
      <c r="O2132" s="14" t="s">
        <v>2</v>
      </c>
      <c r="P2132" s="14" t="s">
        <v>47</v>
      </c>
      <c r="Q2132" s="31">
        <v>4000</v>
      </c>
      <c r="R2132" s="31">
        <v>1152</v>
      </c>
      <c r="S2132" s="30">
        <v>0.540924081</v>
      </c>
      <c r="T2132" s="66">
        <f t="shared" si="303"/>
        <v>9.195709377</v>
      </c>
      <c r="U2132" s="66">
        <f t="shared" si="304"/>
        <v>4.5328523886881085E-2</v>
      </c>
      <c r="V2132" s="38">
        <f t="shared" si="305"/>
        <v>1.1195015319821637</v>
      </c>
      <c r="W2132" s="54">
        <v>2.0696093431679996</v>
      </c>
      <c r="X2132" s="71" t="str">
        <f t="shared" si="297"/>
        <v>20 2027</v>
      </c>
      <c r="Y2132" s="21">
        <f t="shared" si="298"/>
        <v>2560</v>
      </c>
      <c r="Z2132" s="21">
        <f t="shared" si="299"/>
        <v>1600</v>
      </c>
      <c r="AA2132" s="57">
        <f t="shared" si="300"/>
        <v>83798.310112359526</v>
      </c>
      <c r="AB2132" s="59">
        <f t="shared" si="301"/>
        <v>1.6</v>
      </c>
      <c r="AC2132" s="61">
        <f t="shared" si="302"/>
        <v>431.79999999999995</v>
      </c>
    </row>
    <row r="2133" spans="4:29">
      <c r="D2133" s="12"/>
      <c r="E2133" s="36" t="s">
        <v>68</v>
      </c>
      <c r="F2133" s="16" t="s">
        <v>142</v>
      </c>
      <c r="G2133" s="14" t="s">
        <v>309</v>
      </c>
      <c r="H2133" s="13" t="s">
        <v>90</v>
      </c>
      <c r="I2133" s="13" t="s">
        <v>54</v>
      </c>
      <c r="J2133" s="13" t="s">
        <v>170</v>
      </c>
      <c r="K2133" s="13" t="s">
        <v>43</v>
      </c>
      <c r="L2133" s="14">
        <v>14</v>
      </c>
      <c r="M2133" s="14" t="s">
        <v>66</v>
      </c>
      <c r="N2133" s="31">
        <v>1000000</v>
      </c>
      <c r="O2133" s="14" t="s">
        <v>2</v>
      </c>
      <c r="P2133" s="14" t="s">
        <v>47</v>
      </c>
      <c r="Q2133" s="31">
        <v>4000</v>
      </c>
      <c r="R2133" s="31">
        <v>1152</v>
      </c>
      <c r="S2133" s="30">
        <v>0.64910889800000005</v>
      </c>
      <c r="T2133" s="66">
        <f t="shared" si="303"/>
        <v>9.0875245720000013</v>
      </c>
      <c r="U2133" s="66">
        <f t="shared" si="304"/>
        <v>3.6890203568629786E-2</v>
      </c>
      <c r="V2133" s="38">
        <f t="shared" si="305"/>
        <v>1.3434018400342842</v>
      </c>
      <c r="W2133" s="54">
        <v>2.0696093431679996</v>
      </c>
      <c r="X2133" s="71" t="str">
        <f t="shared" si="297"/>
        <v>20 2027</v>
      </c>
      <c r="Y2133" s="21">
        <f t="shared" si="298"/>
        <v>2560</v>
      </c>
      <c r="Z2133" s="21">
        <f t="shared" si="299"/>
        <v>1600</v>
      </c>
      <c r="AA2133" s="57">
        <f t="shared" si="300"/>
        <v>56832.071910112347</v>
      </c>
      <c r="AB2133" s="59">
        <f t="shared" si="301"/>
        <v>1.6</v>
      </c>
      <c r="AC2133" s="61">
        <f t="shared" si="302"/>
        <v>355.59999999999997</v>
      </c>
    </row>
    <row r="2134" spans="4:29">
      <c r="D2134" s="12"/>
      <c r="E2134" s="36" t="s">
        <v>68</v>
      </c>
      <c r="F2134" s="16" t="s">
        <v>142</v>
      </c>
      <c r="G2134" s="14" t="s">
        <v>309</v>
      </c>
      <c r="H2134" s="13" t="s">
        <v>90</v>
      </c>
      <c r="I2134" s="13" t="s">
        <v>109</v>
      </c>
      <c r="J2134" s="13" t="s">
        <v>127</v>
      </c>
      <c r="K2134" s="13" t="s">
        <v>43</v>
      </c>
      <c r="L2134" s="14">
        <v>16.2</v>
      </c>
      <c r="M2134" s="14" t="s">
        <v>66</v>
      </c>
      <c r="N2134" s="31">
        <v>1000000</v>
      </c>
      <c r="O2134" s="14" t="s">
        <v>2</v>
      </c>
      <c r="P2134" s="14" t="s">
        <v>47</v>
      </c>
      <c r="Q2134" s="31">
        <v>4000</v>
      </c>
      <c r="R2134" s="31">
        <v>512</v>
      </c>
      <c r="S2134" s="30">
        <v>1.8932342849999999</v>
      </c>
      <c r="T2134" s="66">
        <f t="shared" si="303"/>
        <v>30.670395416999998</v>
      </c>
      <c r="U2134" s="66">
        <f t="shared" si="304"/>
        <v>0.14406941994478822</v>
      </c>
      <c r="V2134" s="38">
        <f t="shared" si="305"/>
        <v>3.9182553650419871</v>
      </c>
      <c r="W2134" s="54">
        <v>2.0696093431679996</v>
      </c>
      <c r="X2134" s="71" t="str">
        <f t="shared" si="297"/>
        <v>20 2027</v>
      </c>
      <c r="Y2134" s="21">
        <f t="shared" si="298"/>
        <v>2560</v>
      </c>
      <c r="Z2134" s="21">
        <f t="shared" si="299"/>
        <v>1600</v>
      </c>
      <c r="AA2134" s="57">
        <f t="shared" si="300"/>
        <v>76096.984449438183</v>
      </c>
      <c r="AB2134" s="59">
        <f t="shared" si="301"/>
        <v>1.6</v>
      </c>
      <c r="AC2134" s="61">
        <f t="shared" si="302"/>
        <v>411.47999999999996</v>
      </c>
    </row>
    <row r="2135" spans="4:29">
      <c r="D2135" s="12"/>
      <c r="E2135" s="36" t="s">
        <v>68</v>
      </c>
      <c r="F2135" s="16" t="s">
        <v>142</v>
      </c>
      <c r="G2135" s="14" t="s">
        <v>309</v>
      </c>
      <c r="H2135" s="13" t="s">
        <v>90</v>
      </c>
      <c r="I2135" s="13" t="s">
        <v>109</v>
      </c>
      <c r="J2135" s="13" t="s">
        <v>110</v>
      </c>
      <c r="K2135" s="13" t="s">
        <v>43</v>
      </c>
      <c r="L2135" s="14">
        <v>16.2</v>
      </c>
      <c r="M2135" s="14" t="s">
        <v>64</v>
      </c>
      <c r="N2135" s="31">
        <v>1000000</v>
      </c>
      <c r="O2135" s="14" t="s">
        <v>2</v>
      </c>
      <c r="P2135" s="14" t="s">
        <v>47</v>
      </c>
      <c r="Q2135" s="31">
        <v>4000</v>
      </c>
      <c r="R2135" s="31">
        <v>512</v>
      </c>
      <c r="S2135" s="30">
        <v>0.91957093899999998</v>
      </c>
      <c r="T2135" s="66">
        <f t="shared" si="303"/>
        <v>14.897049211799999</v>
      </c>
      <c r="U2135" s="66">
        <f t="shared" si="304"/>
        <v>7.0984299432823181E-2</v>
      </c>
      <c r="V2135" s="38">
        <f t="shared" si="305"/>
        <v>1.9031526070601705</v>
      </c>
      <c r="W2135" s="54">
        <v>2.0696093431679996</v>
      </c>
      <c r="X2135" s="71" t="str">
        <f t="shared" si="297"/>
        <v>20 2027</v>
      </c>
      <c r="Y2135" s="21">
        <f t="shared" si="298"/>
        <v>3456</v>
      </c>
      <c r="Z2135" s="21">
        <f t="shared" si="299"/>
        <v>2234</v>
      </c>
      <c r="AA2135" s="57">
        <f t="shared" si="300"/>
        <v>77192.847688309979</v>
      </c>
      <c r="AB2135" s="59">
        <f t="shared" si="301"/>
        <v>1.5470008952551477</v>
      </c>
      <c r="AC2135" s="61">
        <f t="shared" si="302"/>
        <v>411.47999999999996</v>
      </c>
    </row>
    <row r="2136" spans="4:29">
      <c r="D2136" s="12"/>
      <c r="E2136" s="36" t="s">
        <v>68</v>
      </c>
      <c r="F2136" s="16" t="s">
        <v>142</v>
      </c>
      <c r="G2136" s="14" t="s">
        <v>309</v>
      </c>
      <c r="H2136" s="13" t="s">
        <v>90</v>
      </c>
      <c r="I2136" s="13" t="s">
        <v>109</v>
      </c>
      <c r="J2136" s="13" t="s">
        <v>212</v>
      </c>
      <c r="K2136" s="13" t="s">
        <v>43</v>
      </c>
      <c r="L2136" s="14">
        <v>18</v>
      </c>
      <c r="M2136" s="14" t="s">
        <v>66</v>
      </c>
      <c r="N2136" s="31">
        <v>1000000</v>
      </c>
      <c r="O2136" s="14" t="s">
        <v>2</v>
      </c>
      <c r="P2136" s="14" t="s">
        <v>47</v>
      </c>
      <c r="Q2136" s="31">
        <v>9216</v>
      </c>
      <c r="R2136" s="31">
        <v>2304</v>
      </c>
      <c r="S2136" s="30">
        <v>1.246289084</v>
      </c>
      <c r="T2136" s="66">
        <f t="shared" si="303"/>
        <v>22.433203512000002</v>
      </c>
      <c r="U2136" s="66">
        <f t="shared" si="304"/>
        <v>0.11708498894401552</v>
      </c>
      <c r="V2136" s="38">
        <f t="shared" si="305"/>
        <v>2.5793315325346882</v>
      </c>
      <c r="W2136" s="54">
        <v>2.0696093431679996</v>
      </c>
      <c r="X2136" s="71" t="str">
        <f t="shared" si="297"/>
        <v>20 2027</v>
      </c>
      <c r="Y2136" s="21">
        <f t="shared" si="298"/>
        <v>2560</v>
      </c>
      <c r="Z2136" s="21">
        <f t="shared" si="299"/>
        <v>1600</v>
      </c>
      <c r="AA2136" s="57">
        <f t="shared" si="300"/>
        <v>93946.894382022467</v>
      </c>
      <c r="AB2136" s="59">
        <f t="shared" si="301"/>
        <v>1.6</v>
      </c>
      <c r="AC2136" s="61">
        <f t="shared" si="302"/>
        <v>457.2</v>
      </c>
    </row>
    <row r="2137" spans="4:29">
      <c r="D2137" s="12"/>
      <c r="E2137" s="36" t="s">
        <v>68</v>
      </c>
      <c r="F2137" s="16" t="s">
        <v>142</v>
      </c>
      <c r="G2137" s="14" t="s">
        <v>309</v>
      </c>
      <c r="H2137" s="13" t="s">
        <v>90</v>
      </c>
      <c r="I2137" s="13" t="s">
        <v>135</v>
      </c>
      <c r="J2137" s="13" t="s">
        <v>136</v>
      </c>
      <c r="K2137" s="13"/>
      <c r="L2137" s="14">
        <v>16.2</v>
      </c>
      <c r="M2137" s="14" t="s">
        <v>66</v>
      </c>
      <c r="N2137" s="31">
        <v>1000000</v>
      </c>
      <c r="O2137" s="14" t="s">
        <v>2</v>
      </c>
      <c r="P2137" s="14" t="s">
        <v>47</v>
      </c>
      <c r="Q2137" s="31">
        <v>4000</v>
      </c>
      <c r="R2137" s="31">
        <v>512</v>
      </c>
      <c r="S2137" s="30">
        <v>3.2455444889999998</v>
      </c>
      <c r="T2137" s="66">
        <f t="shared" si="303"/>
        <v>52.577820721799995</v>
      </c>
      <c r="U2137" s="66">
        <f t="shared" si="304"/>
        <v>0.24697614850939278</v>
      </c>
      <c r="V2137" s="38">
        <f t="shared" si="305"/>
        <v>6.7170091981018105</v>
      </c>
      <c r="W2137" s="54">
        <v>2.0696093431679996</v>
      </c>
      <c r="X2137" s="71" t="str">
        <f t="shared" si="297"/>
        <v>20 2027</v>
      </c>
      <c r="Y2137" s="21">
        <f t="shared" si="298"/>
        <v>2560</v>
      </c>
      <c r="Z2137" s="21">
        <f t="shared" si="299"/>
        <v>1600</v>
      </c>
      <c r="AA2137" s="57">
        <f t="shared" si="300"/>
        <v>76096.984449438183</v>
      </c>
      <c r="AB2137" s="59">
        <f t="shared" si="301"/>
        <v>1.6</v>
      </c>
      <c r="AC2137" s="61">
        <f t="shared" si="302"/>
        <v>411.47999999999996</v>
      </c>
    </row>
    <row r="2138" spans="4:29">
      <c r="D2138" s="12"/>
      <c r="E2138" s="36" t="s">
        <v>68</v>
      </c>
      <c r="F2138" s="16" t="s">
        <v>142</v>
      </c>
      <c r="G2138" s="14" t="s">
        <v>309</v>
      </c>
      <c r="H2138" s="13" t="s">
        <v>90</v>
      </c>
      <c r="I2138" s="13" t="s">
        <v>135</v>
      </c>
      <c r="J2138" s="13" t="s">
        <v>171</v>
      </c>
      <c r="K2138" s="13" t="s">
        <v>98</v>
      </c>
      <c r="L2138" s="14">
        <v>16</v>
      </c>
      <c r="M2138" s="14" t="s">
        <v>172</v>
      </c>
      <c r="N2138" s="31">
        <v>1000000</v>
      </c>
      <c r="O2138" s="14" t="s">
        <v>2</v>
      </c>
      <c r="P2138" s="14" t="s">
        <v>47</v>
      </c>
      <c r="Q2138" s="31">
        <v>4000</v>
      </c>
      <c r="R2138" s="31">
        <v>1000</v>
      </c>
      <c r="S2138" s="30">
        <v>0.81138612200000004</v>
      </c>
      <c r="T2138" s="66">
        <f t="shared" si="303"/>
        <v>12.982177952000001</v>
      </c>
      <c r="U2138" s="66">
        <f t="shared" si="304"/>
        <v>6.0228903748403201E-2</v>
      </c>
      <c r="V2138" s="38">
        <f t="shared" si="305"/>
        <v>1.6792522990080505</v>
      </c>
      <c r="W2138" s="54">
        <v>2.0696093431679996</v>
      </c>
      <c r="X2138" s="71" t="str">
        <f t="shared" ref="X2138:X2201" si="306">G2138&amp;" "&amp;F2138</f>
        <v>20 2027</v>
      </c>
      <c r="Y2138" s="21">
        <f t="shared" ref="Y2138:Y2201" si="307">1*LEFT(M2138, FIND("x", M2138)-2)</f>
        <v>3200</v>
      </c>
      <c r="Z2138" s="21">
        <f t="shared" ref="Z2138:Z2201" si="308">1*RIGHT(M2138, LEN(M2138)-FIND("x", M2138)-1)</f>
        <v>2000</v>
      </c>
      <c r="AA2138" s="57">
        <f t="shared" ref="AA2138:AA2201" si="309">AC2138^2*AB2138/(1+AB2138^2)</f>
        <v>74229.644943820225</v>
      </c>
      <c r="AB2138" s="59">
        <f t="shared" ref="AB2138:AB2201" si="310">Y2138/Z2138</f>
        <v>1.6</v>
      </c>
      <c r="AC2138" s="61">
        <f t="shared" ref="AC2138:AC2201" si="311">L2138*25.4</f>
        <v>406.4</v>
      </c>
    </row>
    <row r="2139" spans="4:29">
      <c r="D2139" s="12"/>
      <c r="E2139" s="36" t="s">
        <v>68</v>
      </c>
      <c r="F2139" s="16" t="s">
        <v>142</v>
      </c>
      <c r="G2139" s="14" t="s">
        <v>309</v>
      </c>
      <c r="H2139" s="13" t="s">
        <v>90</v>
      </c>
      <c r="I2139" s="13" t="s">
        <v>135</v>
      </c>
      <c r="J2139" s="13" t="s">
        <v>171</v>
      </c>
      <c r="K2139" s="13" t="s">
        <v>98</v>
      </c>
      <c r="L2139" s="14">
        <v>14.5</v>
      </c>
      <c r="M2139" s="14" t="s">
        <v>173</v>
      </c>
      <c r="N2139" s="31">
        <v>1000000</v>
      </c>
      <c r="O2139" s="14" t="s">
        <v>2</v>
      </c>
      <c r="P2139" s="14" t="s">
        <v>47</v>
      </c>
      <c r="Q2139" s="31">
        <v>4000</v>
      </c>
      <c r="R2139" s="31">
        <v>1000</v>
      </c>
      <c r="S2139" s="30">
        <v>1.0818481630000001</v>
      </c>
      <c r="T2139" s="66">
        <f t="shared" si="303"/>
        <v>15.686798363500001</v>
      </c>
      <c r="U2139" s="66">
        <f t="shared" si="304"/>
        <v>6.5953786546893045E-2</v>
      </c>
      <c r="V2139" s="38">
        <f t="shared" si="305"/>
        <v>2.2390030660339373</v>
      </c>
      <c r="W2139" s="54">
        <v>2.0696093431679996</v>
      </c>
      <c r="X2139" s="71" t="str">
        <f t="shared" si="306"/>
        <v>20 2027</v>
      </c>
      <c r="Y2139" s="21">
        <f t="shared" si="307"/>
        <v>3072</v>
      </c>
      <c r="Z2139" s="21">
        <f t="shared" si="308"/>
        <v>1920</v>
      </c>
      <c r="AA2139" s="57">
        <f t="shared" si="309"/>
        <v>60963.995505617953</v>
      </c>
      <c r="AB2139" s="59">
        <f t="shared" si="310"/>
        <v>1.6</v>
      </c>
      <c r="AC2139" s="61">
        <f t="shared" si="311"/>
        <v>368.29999999999995</v>
      </c>
    </row>
    <row r="2140" spans="4:29">
      <c r="D2140" s="12"/>
      <c r="E2140" s="36" t="s">
        <v>68</v>
      </c>
      <c r="F2140" s="16" t="s">
        <v>142</v>
      </c>
      <c r="G2140" s="14" t="s">
        <v>309</v>
      </c>
      <c r="H2140" s="13" t="s">
        <v>90</v>
      </c>
      <c r="I2140" s="13" t="s">
        <v>135</v>
      </c>
      <c r="J2140" s="13" t="s">
        <v>207</v>
      </c>
      <c r="K2140" s="13" t="s">
        <v>98</v>
      </c>
      <c r="L2140" s="14">
        <v>16</v>
      </c>
      <c r="M2140" s="14" t="s">
        <v>172</v>
      </c>
      <c r="N2140" s="31">
        <v>1000000</v>
      </c>
      <c r="O2140" s="14" t="s">
        <v>2</v>
      </c>
      <c r="P2140" s="14" t="s">
        <v>47</v>
      </c>
      <c r="Q2140" s="31">
        <v>6144</v>
      </c>
      <c r="R2140" s="31">
        <v>1536</v>
      </c>
      <c r="S2140" s="30">
        <v>1.661718778</v>
      </c>
      <c r="T2140" s="66">
        <f t="shared" si="303"/>
        <v>26.587500448</v>
      </c>
      <c r="U2140" s="66">
        <f t="shared" si="304"/>
        <v>0.12334879488741883</v>
      </c>
      <c r="V2140" s="38">
        <f t="shared" si="305"/>
        <v>3.4391087086665109</v>
      </c>
      <c r="W2140" s="54">
        <v>2.0696093431679996</v>
      </c>
      <c r="X2140" s="71" t="str">
        <f t="shared" si="306"/>
        <v>20 2027</v>
      </c>
      <c r="Y2140" s="21">
        <f t="shared" si="307"/>
        <v>3200</v>
      </c>
      <c r="Z2140" s="21">
        <f t="shared" si="308"/>
        <v>2000</v>
      </c>
      <c r="AA2140" s="57">
        <f t="shared" si="309"/>
        <v>74229.644943820225</v>
      </c>
      <c r="AB2140" s="59">
        <f t="shared" si="310"/>
        <v>1.6</v>
      </c>
      <c r="AC2140" s="61">
        <f t="shared" si="311"/>
        <v>406.4</v>
      </c>
    </row>
    <row r="2141" spans="4:29">
      <c r="D2141" s="12"/>
      <c r="E2141" s="36" t="s">
        <v>68</v>
      </c>
      <c r="F2141" s="16" t="s">
        <v>142</v>
      </c>
      <c r="G2141" s="14" t="s">
        <v>309</v>
      </c>
      <c r="H2141" s="13" t="s">
        <v>90</v>
      </c>
      <c r="I2141" s="13" t="s">
        <v>141</v>
      </c>
      <c r="J2141" s="13" t="s">
        <v>214</v>
      </c>
      <c r="K2141" s="13" t="s">
        <v>95</v>
      </c>
      <c r="L2141" s="14">
        <v>15.6</v>
      </c>
      <c r="M2141" s="14" t="s">
        <v>15</v>
      </c>
      <c r="N2141" s="31">
        <v>1000000</v>
      </c>
      <c r="O2141" s="14" t="s">
        <v>2</v>
      </c>
      <c r="P2141" s="14" t="s">
        <v>47</v>
      </c>
      <c r="Q2141" s="31">
        <v>10000</v>
      </c>
      <c r="R2141" s="31">
        <v>1152</v>
      </c>
      <c r="S2141" s="30">
        <v>3.3807755089999998</v>
      </c>
      <c r="T2141" s="66">
        <f t="shared" si="303"/>
        <v>52.740097940399998</v>
      </c>
      <c r="U2141" s="66">
        <f t="shared" si="304"/>
        <v>0.22681175277611273</v>
      </c>
      <c r="V2141" s="38">
        <f t="shared" si="305"/>
        <v>6.9968845805799491</v>
      </c>
      <c r="W2141" s="54">
        <v>2.0696093431679996</v>
      </c>
      <c r="X2141" s="71" t="str">
        <f t="shared" si="306"/>
        <v>20 2027</v>
      </c>
      <c r="Y2141" s="21">
        <f t="shared" si="307"/>
        <v>3840</v>
      </c>
      <c r="Z2141" s="21">
        <f t="shared" si="308"/>
        <v>2160</v>
      </c>
      <c r="AA2141" s="57">
        <f t="shared" si="309"/>
        <v>67088.676007121641</v>
      </c>
      <c r="AB2141" s="59">
        <f t="shared" si="310"/>
        <v>1.7777777777777777</v>
      </c>
      <c r="AC2141" s="61">
        <f t="shared" si="311"/>
        <v>396.23999999999995</v>
      </c>
    </row>
    <row r="2142" spans="4:29">
      <c r="D2142" s="12"/>
      <c r="E2142" s="36" t="s">
        <v>68</v>
      </c>
      <c r="F2142" s="16" t="s">
        <v>142</v>
      </c>
      <c r="G2142" s="14" t="s">
        <v>309</v>
      </c>
      <c r="H2142" s="13" t="s">
        <v>90</v>
      </c>
      <c r="I2142" s="13" t="s">
        <v>184</v>
      </c>
      <c r="J2142" s="13" t="s">
        <v>185</v>
      </c>
      <c r="K2142" s="13" t="s">
        <v>95</v>
      </c>
      <c r="L2142" s="14">
        <v>16</v>
      </c>
      <c r="M2142" s="14" t="s">
        <v>186</v>
      </c>
      <c r="N2142" s="31">
        <v>1000000</v>
      </c>
      <c r="O2142" s="14" t="s">
        <v>2</v>
      </c>
      <c r="P2142" s="14" t="s">
        <v>47</v>
      </c>
      <c r="Q2142" s="31">
        <v>10000</v>
      </c>
      <c r="R2142" s="31">
        <v>2596</v>
      </c>
      <c r="S2142" s="30">
        <v>2.0284653060000002</v>
      </c>
      <c r="T2142" s="66">
        <f t="shared" si="303"/>
        <v>32.455444896000003</v>
      </c>
      <c r="U2142" s="66">
        <f t="shared" si="304"/>
        <v>0.15057225944523767</v>
      </c>
      <c r="V2142" s="38">
        <f t="shared" si="305"/>
        <v>4.198130749589736</v>
      </c>
      <c r="W2142" s="54">
        <v>2.0696093431679996</v>
      </c>
      <c r="X2142" s="71" t="str">
        <f t="shared" si="306"/>
        <v>20 2027</v>
      </c>
      <c r="Y2142" s="21">
        <f t="shared" si="307"/>
        <v>3840</v>
      </c>
      <c r="Z2142" s="21">
        <f t="shared" si="308"/>
        <v>2400</v>
      </c>
      <c r="AA2142" s="57">
        <f t="shared" si="309"/>
        <v>74229.644943820225</v>
      </c>
      <c r="AB2142" s="59">
        <f t="shared" si="310"/>
        <v>1.6</v>
      </c>
      <c r="AC2142" s="61">
        <f t="shared" si="311"/>
        <v>406.4</v>
      </c>
    </row>
    <row r="2143" spans="4:29">
      <c r="D2143" s="12"/>
      <c r="E2143" s="36" t="s">
        <v>68</v>
      </c>
      <c r="F2143" s="16" t="s">
        <v>142</v>
      </c>
      <c r="G2143" s="14" t="s">
        <v>309</v>
      </c>
      <c r="H2143" s="13" t="s">
        <v>90</v>
      </c>
      <c r="I2143" s="13" t="s">
        <v>184</v>
      </c>
      <c r="J2143" s="13" t="s">
        <v>213</v>
      </c>
      <c r="K2143" s="13" t="s">
        <v>95</v>
      </c>
      <c r="L2143" s="14">
        <v>18</v>
      </c>
      <c r="M2143" s="14" t="s">
        <v>66</v>
      </c>
      <c r="N2143" s="31">
        <v>1000000</v>
      </c>
      <c r="O2143" s="14" t="s">
        <v>2</v>
      </c>
      <c r="P2143" s="14" t="s">
        <v>47</v>
      </c>
      <c r="Q2143" s="31">
        <v>8000</v>
      </c>
      <c r="R2143" s="31">
        <v>2000</v>
      </c>
      <c r="S2143" s="30">
        <v>0.81138612200000004</v>
      </c>
      <c r="T2143" s="66">
        <f t="shared" si="303"/>
        <v>14.604950196000001</v>
      </c>
      <c r="U2143" s="66">
        <f t="shared" si="304"/>
        <v>7.6227206306572801E-2</v>
      </c>
      <c r="V2143" s="38">
        <f t="shared" si="305"/>
        <v>1.6792522990080505</v>
      </c>
      <c r="W2143" s="54">
        <v>2.0696093431679996</v>
      </c>
      <c r="X2143" s="71" t="str">
        <f t="shared" si="306"/>
        <v>20 2027</v>
      </c>
      <c r="Y2143" s="21">
        <f t="shared" si="307"/>
        <v>2560</v>
      </c>
      <c r="Z2143" s="21">
        <f t="shared" si="308"/>
        <v>1600</v>
      </c>
      <c r="AA2143" s="57">
        <f t="shared" si="309"/>
        <v>93946.894382022467</v>
      </c>
      <c r="AB2143" s="59">
        <f t="shared" si="310"/>
        <v>1.6</v>
      </c>
      <c r="AC2143" s="61">
        <f t="shared" si="311"/>
        <v>457.2</v>
      </c>
    </row>
    <row r="2144" spans="4:29">
      <c r="D2144" s="12"/>
      <c r="E2144" s="36" t="s">
        <v>68</v>
      </c>
      <c r="F2144" s="16" t="s">
        <v>142</v>
      </c>
      <c r="G2144" s="14" t="s">
        <v>309</v>
      </c>
      <c r="H2144" s="13" t="s">
        <v>90</v>
      </c>
      <c r="I2144" s="13" t="s">
        <v>195</v>
      </c>
      <c r="J2144" s="13" t="s">
        <v>196</v>
      </c>
      <c r="K2144" s="13" t="s">
        <v>43</v>
      </c>
      <c r="L2144" s="14">
        <v>16.100000000000001</v>
      </c>
      <c r="M2144" s="14" t="s">
        <v>143</v>
      </c>
      <c r="N2144" s="31">
        <v>1000000</v>
      </c>
      <c r="O2144" s="14" t="s">
        <v>2</v>
      </c>
      <c r="P2144" s="14" t="s">
        <v>47</v>
      </c>
      <c r="Q2144" s="31">
        <v>4000</v>
      </c>
      <c r="R2144" s="31">
        <v>1000</v>
      </c>
      <c r="S2144" s="30">
        <v>1.0818481630000001</v>
      </c>
      <c r="T2144" s="66">
        <f t="shared" si="303"/>
        <v>17.417755424300005</v>
      </c>
      <c r="U2144" s="66">
        <f t="shared" si="304"/>
        <v>7.7306869748346455E-2</v>
      </c>
      <c r="V2144" s="38">
        <f t="shared" si="305"/>
        <v>2.2390030660339373</v>
      </c>
      <c r="W2144" s="54">
        <v>2.0696093431679996</v>
      </c>
      <c r="X2144" s="71" t="str">
        <f t="shared" si="306"/>
        <v>20 2027</v>
      </c>
      <c r="Y2144" s="21">
        <f t="shared" si="307"/>
        <v>2560</v>
      </c>
      <c r="Z2144" s="21">
        <f t="shared" si="308"/>
        <v>1440</v>
      </c>
      <c r="AA2144" s="57">
        <f t="shared" si="309"/>
        <v>71458.151330563793</v>
      </c>
      <c r="AB2144" s="59">
        <f t="shared" si="310"/>
        <v>1.7777777777777777</v>
      </c>
      <c r="AC2144" s="61">
        <f t="shared" si="311"/>
        <v>408.94</v>
      </c>
    </row>
    <row r="2145" spans="4:29">
      <c r="D2145" s="12"/>
      <c r="E2145" s="36" t="s">
        <v>68</v>
      </c>
      <c r="F2145" s="16" t="s">
        <v>142</v>
      </c>
      <c r="G2145" s="14" t="s">
        <v>309</v>
      </c>
      <c r="H2145" s="13" t="s">
        <v>90</v>
      </c>
      <c r="I2145" s="13" t="s">
        <v>295</v>
      </c>
      <c r="J2145" s="13" t="s">
        <v>296</v>
      </c>
      <c r="K2145" s="13"/>
      <c r="L2145" s="14">
        <v>16</v>
      </c>
      <c r="M2145" s="14" t="s">
        <v>66</v>
      </c>
      <c r="N2145" s="31">
        <v>1000000</v>
      </c>
      <c r="O2145" s="14" t="s">
        <v>2</v>
      </c>
      <c r="P2145" s="14" t="s">
        <v>47</v>
      </c>
      <c r="Q2145" s="31">
        <v>4000</v>
      </c>
      <c r="R2145" s="31">
        <v>1000</v>
      </c>
      <c r="S2145" s="30">
        <v>0.162277224</v>
      </c>
      <c r="T2145" s="66">
        <f t="shared" si="303"/>
        <v>2.596435584</v>
      </c>
      <c r="U2145" s="66">
        <f t="shared" si="304"/>
        <v>1.2045780719988781E-2</v>
      </c>
      <c r="V2145" s="38">
        <f t="shared" si="305"/>
        <v>0.33585045897376636</v>
      </c>
      <c r="W2145" s="54">
        <v>2.0696093431679996</v>
      </c>
      <c r="X2145" s="71" t="str">
        <f t="shared" si="306"/>
        <v>20 2027</v>
      </c>
      <c r="Y2145" s="21">
        <f t="shared" si="307"/>
        <v>2560</v>
      </c>
      <c r="Z2145" s="21">
        <f t="shared" si="308"/>
        <v>1600</v>
      </c>
      <c r="AA2145" s="57">
        <f t="shared" si="309"/>
        <v>74229.644943820225</v>
      </c>
      <c r="AB2145" s="59">
        <f t="shared" si="310"/>
        <v>1.6</v>
      </c>
      <c r="AC2145" s="61">
        <f t="shared" si="311"/>
        <v>406.4</v>
      </c>
    </row>
    <row r="2146" spans="4:29">
      <c r="D2146" s="12"/>
      <c r="E2146" s="36" t="s">
        <v>68</v>
      </c>
      <c r="F2146" s="16" t="s">
        <v>142</v>
      </c>
      <c r="G2146" s="14" t="s">
        <v>309</v>
      </c>
      <c r="H2146" s="13" t="s">
        <v>5</v>
      </c>
      <c r="I2146" s="13" t="s">
        <v>31</v>
      </c>
      <c r="J2146" s="13" t="s">
        <v>32</v>
      </c>
      <c r="K2146" s="13" t="s">
        <v>33</v>
      </c>
      <c r="L2146" s="14">
        <v>31.5</v>
      </c>
      <c r="M2146" s="14" t="s">
        <v>34</v>
      </c>
      <c r="N2146" s="31">
        <v>1000000</v>
      </c>
      <c r="O2146" s="14" t="s">
        <v>1</v>
      </c>
      <c r="P2146" s="14" t="s">
        <v>35</v>
      </c>
      <c r="Q2146" s="31">
        <v>576</v>
      </c>
      <c r="R2146" s="31">
        <v>576</v>
      </c>
      <c r="S2146" s="30">
        <v>1.168396E-2</v>
      </c>
      <c r="T2146" s="66">
        <f t="shared" si="303"/>
        <v>0.36804473999999998</v>
      </c>
      <c r="U2146" s="66">
        <f t="shared" si="304"/>
        <v>3.1960325485557934E-3</v>
      </c>
      <c r="V2146" s="38">
        <f t="shared" si="305"/>
        <v>2.4181232781201181E-2</v>
      </c>
      <c r="W2146" s="54">
        <v>2.0696093431679996</v>
      </c>
      <c r="X2146" s="71" t="str">
        <f t="shared" si="306"/>
        <v>20 2027</v>
      </c>
      <c r="Y2146" s="21">
        <f t="shared" si="307"/>
        <v>6016</v>
      </c>
      <c r="Z2146" s="21">
        <f t="shared" si="308"/>
        <v>3384</v>
      </c>
      <c r="AA2146" s="57">
        <f t="shared" si="309"/>
        <v>273540.18231454003</v>
      </c>
      <c r="AB2146" s="59">
        <f t="shared" si="310"/>
        <v>1.7777777777777777</v>
      </c>
      <c r="AC2146" s="61">
        <f t="shared" si="311"/>
        <v>800.09999999999991</v>
      </c>
    </row>
    <row r="2147" spans="4:29">
      <c r="D2147" s="12"/>
      <c r="E2147" s="36" t="s">
        <v>68</v>
      </c>
      <c r="F2147" s="16" t="s">
        <v>142</v>
      </c>
      <c r="G2147" s="14" t="s">
        <v>309</v>
      </c>
      <c r="H2147" s="13" t="s">
        <v>5</v>
      </c>
      <c r="I2147" s="13" t="s">
        <v>31</v>
      </c>
      <c r="J2147" s="13" t="s">
        <v>306</v>
      </c>
      <c r="K2147" s="13" t="s">
        <v>57</v>
      </c>
      <c r="L2147" s="14">
        <v>27</v>
      </c>
      <c r="M2147" s="14" t="s">
        <v>307</v>
      </c>
      <c r="N2147" s="31">
        <v>1000000</v>
      </c>
      <c r="O2147" s="14" t="s">
        <v>2</v>
      </c>
      <c r="P2147" s="14" t="s">
        <v>35</v>
      </c>
      <c r="Q2147" s="31">
        <v>4000</v>
      </c>
      <c r="R2147" s="31">
        <v>1000</v>
      </c>
      <c r="S2147" s="30">
        <v>0.81138612200000004</v>
      </c>
      <c r="T2147" s="66">
        <f t="shared" si="303"/>
        <v>21.907425293999999</v>
      </c>
      <c r="U2147" s="66">
        <f t="shared" si="304"/>
        <v>0.1630628873187191</v>
      </c>
      <c r="V2147" s="38">
        <f t="shared" si="305"/>
        <v>1.6792522990080505</v>
      </c>
      <c r="W2147" s="54">
        <v>2.0696093431679996</v>
      </c>
      <c r="X2147" s="71" t="str">
        <f t="shared" si="306"/>
        <v>20 2027</v>
      </c>
      <c r="Y2147" s="21">
        <f t="shared" si="307"/>
        <v>5120</v>
      </c>
      <c r="Z2147" s="21">
        <f t="shared" si="308"/>
        <v>2880</v>
      </c>
      <c r="AA2147" s="57">
        <f t="shared" si="309"/>
        <v>200968.29721068247</v>
      </c>
      <c r="AB2147" s="59">
        <f t="shared" si="310"/>
        <v>1.7777777777777777</v>
      </c>
      <c r="AC2147" s="61">
        <f t="shared" si="311"/>
        <v>685.8</v>
      </c>
    </row>
    <row r="2148" spans="4:29">
      <c r="D2148" s="12"/>
      <c r="E2148" s="36" t="s">
        <v>68</v>
      </c>
      <c r="F2148" s="16" t="s">
        <v>142</v>
      </c>
      <c r="G2148" s="14" t="s">
        <v>309</v>
      </c>
      <c r="H2148" s="13" t="s">
        <v>5</v>
      </c>
      <c r="I2148" s="13" t="s">
        <v>76</v>
      </c>
      <c r="J2148" s="13"/>
      <c r="K2148" s="13"/>
      <c r="L2148" s="14">
        <v>27</v>
      </c>
      <c r="M2148" s="14" t="s">
        <v>15</v>
      </c>
      <c r="N2148" s="31">
        <v>1000000</v>
      </c>
      <c r="O2148" s="14" t="s">
        <v>1</v>
      </c>
      <c r="P2148" s="14" t="s">
        <v>35</v>
      </c>
      <c r="Q2148" s="31">
        <v>5000</v>
      </c>
      <c r="R2148" s="31">
        <v>1152</v>
      </c>
      <c r="S2148" s="30">
        <v>26.775742033</v>
      </c>
      <c r="T2148" s="66">
        <f t="shared" si="303"/>
        <v>722.94503489099998</v>
      </c>
      <c r="U2148" s="66">
        <f t="shared" si="304"/>
        <v>5.3810752829245079</v>
      </c>
      <c r="V2148" s="38">
        <f t="shared" si="305"/>
        <v>55.415325881752928</v>
      </c>
      <c r="W2148" s="54">
        <v>2.0696093431679996</v>
      </c>
      <c r="X2148" s="71" t="str">
        <f t="shared" si="306"/>
        <v>20 2027</v>
      </c>
      <c r="Y2148" s="21">
        <f t="shared" si="307"/>
        <v>3840</v>
      </c>
      <c r="Z2148" s="21">
        <f t="shared" si="308"/>
        <v>2160</v>
      </c>
      <c r="AA2148" s="57">
        <f t="shared" si="309"/>
        <v>200968.29721068247</v>
      </c>
      <c r="AB2148" s="59">
        <f t="shared" si="310"/>
        <v>1.7777777777777777</v>
      </c>
      <c r="AC2148" s="61">
        <f t="shared" si="311"/>
        <v>685.8</v>
      </c>
    </row>
    <row r="2149" spans="4:29">
      <c r="D2149" s="12"/>
      <c r="E2149" s="36" t="s">
        <v>68</v>
      </c>
      <c r="F2149" s="16" t="s">
        <v>142</v>
      </c>
      <c r="G2149" s="14" t="s">
        <v>309</v>
      </c>
      <c r="H2149" s="13" t="s">
        <v>5</v>
      </c>
      <c r="I2149" s="13" t="s">
        <v>76</v>
      </c>
      <c r="J2149" s="13"/>
      <c r="K2149" s="13"/>
      <c r="L2149" s="14">
        <v>31.5</v>
      </c>
      <c r="M2149" s="14" t="s">
        <v>15</v>
      </c>
      <c r="N2149" s="31" t="s">
        <v>65</v>
      </c>
      <c r="O2149" s="14" t="s">
        <v>1</v>
      </c>
      <c r="P2149" s="14" t="s">
        <v>35</v>
      </c>
      <c r="Q2149" s="31">
        <v>5000</v>
      </c>
      <c r="R2149" s="31">
        <v>1152</v>
      </c>
      <c r="S2149" s="30">
        <v>0.162277224</v>
      </c>
      <c r="T2149" s="66">
        <f t="shared" si="303"/>
        <v>5.1117325559999998</v>
      </c>
      <c r="U2149" s="66">
        <f t="shared" si="304"/>
        <v>4.438934143845745E-2</v>
      </c>
      <c r="V2149" s="38">
        <f t="shared" si="305"/>
        <v>0.33585045897376636</v>
      </c>
      <c r="W2149" s="54">
        <v>2.0696093431679996</v>
      </c>
      <c r="X2149" s="71" t="str">
        <f t="shared" si="306"/>
        <v>20 2027</v>
      </c>
      <c r="Y2149" s="21">
        <f t="shared" si="307"/>
        <v>3840</v>
      </c>
      <c r="Z2149" s="21">
        <f t="shared" si="308"/>
        <v>2160</v>
      </c>
      <c r="AA2149" s="57">
        <f t="shared" si="309"/>
        <v>273540.18231454003</v>
      </c>
      <c r="AB2149" s="59">
        <f t="shared" si="310"/>
        <v>1.7777777777777777</v>
      </c>
      <c r="AC2149" s="61">
        <f t="shared" si="311"/>
        <v>800.09999999999991</v>
      </c>
    </row>
    <row r="2150" spans="4:29">
      <c r="D2150" s="12"/>
      <c r="E2150" s="36" t="s">
        <v>68</v>
      </c>
      <c r="F2150" s="16" t="s">
        <v>142</v>
      </c>
      <c r="G2150" s="14" t="s">
        <v>309</v>
      </c>
      <c r="H2150" s="13" t="s">
        <v>5</v>
      </c>
      <c r="I2150" s="13" t="s">
        <v>76</v>
      </c>
      <c r="J2150" s="13"/>
      <c r="K2150" s="13"/>
      <c r="L2150" s="14">
        <v>31.5</v>
      </c>
      <c r="M2150" s="14" t="s">
        <v>15</v>
      </c>
      <c r="N2150" s="31" t="s">
        <v>65</v>
      </c>
      <c r="O2150" s="14" t="s">
        <v>1</v>
      </c>
      <c r="P2150" s="14" t="s">
        <v>35</v>
      </c>
      <c r="Q2150" s="31">
        <v>5000</v>
      </c>
      <c r="R2150" s="31">
        <v>1152</v>
      </c>
      <c r="S2150" s="30">
        <v>20.081806525000001</v>
      </c>
      <c r="T2150" s="66">
        <f t="shared" si="303"/>
        <v>632.57690553750001</v>
      </c>
      <c r="U2150" s="66">
        <f t="shared" si="304"/>
        <v>5.4931810180538196</v>
      </c>
      <c r="V2150" s="38">
        <f t="shared" si="305"/>
        <v>41.561494411832101</v>
      </c>
      <c r="W2150" s="54">
        <v>2.0696093431679996</v>
      </c>
      <c r="X2150" s="71" t="str">
        <f t="shared" si="306"/>
        <v>20 2027</v>
      </c>
      <c r="Y2150" s="21">
        <f t="shared" si="307"/>
        <v>3840</v>
      </c>
      <c r="Z2150" s="21">
        <f t="shared" si="308"/>
        <v>2160</v>
      </c>
      <c r="AA2150" s="57">
        <f t="shared" si="309"/>
        <v>273540.18231454003</v>
      </c>
      <c r="AB2150" s="59">
        <f t="shared" si="310"/>
        <v>1.7777777777777777</v>
      </c>
      <c r="AC2150" s="61">
        <f t="shared" si="311"/>
        <v>800.09999999999991</v>
      </c>
    </row>
    <row r="2151" spans="4:29">
      <c r="D2151" s="12"/>
      <c r="E2151" s="36" t="s">
        <v>68</v>
      </c>
      <c r="F2151" s="16" t="s">
        <v>142</v>
      </c>
      <c r="G2151" s="14" t="s">
        <v>309</v>
      </c>
      <c r="H2151" s="13" t="s">
        <v>5</v>
      </c>
      <c r="I2151" s="13" t="s">
        <v>76</v>
      </c>
      <c r="J2151" s="13"/>
      <c r="K2151" s="13"/>
      <c r="L2151" s="14">
        <v>49</v>
      </c>
      <c r="M2151" s="14" t="s">
        <v>99</v>
      </c>
      <c r="N2151" s="31">
        <v>1000000</v>
      </c>
      <c r="O2151" s="14" t="s">
        <v>1</v>
      </c>
      <c r="P2151" s="14" t="s">
        <v>35</v>
      </c>
      <c r="Q2151" s="31">
        <v>5000</v>
      </c>
      <c r="R2151" s="31">
        <v>1152</v>
      </c>
      <c r="S2151" s="30">
        <v>0.60853959199999996</v>
      </c>
      <c r="T2151" s="66">
        <f t="shared" si="303"/>
        <v>29.818440008</v>
      </c>
      <c r="U2151" s="66">
        <f t="shared" si="304"/>
        <v>0.24568500002758431</v>
      </c>
      <c r="V2151" s="38">
        <f t="shared" si="305"/>
        <v>1.2594392252908424</v>
      </c>
      <c r="W2151" s="54">
        <v>2.0696093431679996</v>
      </c>
      <c r="X2151" s="71" t="str">
        <f t="shared" si="306"/>
        <v>20 2027</v>
      </c>
      <c r="Y2151" s="21">
        <f t="shared" si="307"/>
        <v>5120</v>
      </c>
      <c r="Z2151" s="21">
        <f t="shared" si="308"/>
        <v>1440</v>
      </c>
      <c r="AA2151" s="57">
        <f t="shared" si="309"/>
        <v>403728.86704072385</v>
      </c>
      <c r="AB2151" s="59">
        <f t="shared" si="310"/>
        <v>3.5555555555555554</v>
      </c>
      <c r="AC2151" s="61">
        <f t="shared" si="311"/>
        <v>1244.5999999999999</v>
      </c>
    </row>
    <row r="2152" spans="4:29">
      <c r="D2152" s="12"/>
      <c r="E2152" s="36" t="s">
        <v>68</v>
      </c>
      <c r="F2152" s="16" t="s">
        <v>142</v>
      </c>
      <c r="G2152" s="14" t="s">
        <v>309</v>
      </c>
      <c r="H2152" s="13" t="s">
        <v>6</v>
      </c>
      <c r="I2152" s="13" t="s">
        <v>76</v>
      </c>
      <c r="J2152" s="13"/>
      <c r="K2152" s="13" t="s">
        <v>123</v>
      </c>
      <c r="L2152" s="14">
        <v>43</v>
      </c>
      <c r="M2152" s="14" t="s">
        <v>15</v>
      </c>
      <c r="N2152" s="31">
        <v>1000000</v>
      </c>
      <c r="O2152" s="14" t="s">
        <v>1</v>
      </c>
      <c r="P2152" s="14" t="s">
        <v>35</v>
      </c>
      <c r="Q2152" s="31">
        <v>4000</v>
      </c>
      <c r="R2152" s="31">
        <v>500</v>
      </c>
      <c r="S2152" s="30">
        <v>0.77875459599999997</v>
      </c>
      <c r="T2152" s="66">
        <f t="shared" si="303"/>
        <v>33.486447628000001</v>
      </c>
      <c r="U2152" s="66">
        <f t="shared" si="304"/>
        <v>0.39695160144808767</v>
      </c>
      <c r="V2152" s="38">
        <f t="shared" si="305"/>
        <v>1.6117177879166209</v>
      </c>
      <c r="W2152" s="54">
        <v>2.0696093431679996</v>
      </c>
      <c r="X2152" s="71" t="str">
        <f t="shared" si="306"/>
        <v>20 2027</v>
      </c>
      <c r="Y2152" s="21">
        <f t="shared" si="307"/>
        <v>3840</v>
      </c>
      <c r="Z2152" s="21">
        <f t="shared" si="308"/>
        <v>2160</v>
      </c>
      <c r="AA2152" s="57">
        <f t="shared" si="309"/>
        <v>509726.1749554897</v>
      </c>
      <c r="AB2152" s="59">
        <f t="shared" si="310"/>
        <v>1.7777777777777777</v>
      </c>
      <c r="AC2152" s="61">
        <f t="shared" si="311"/>
        <v>1092.2</v>
      </c>
    </row>
    <row r="2153" spans="4:29">
      <c r="D2153" s="12"/>
      <c r="E2153" s="36" t="s">
        <v>68</v>
      </c>
      <c r="F2153" s="16" t="s">
        <v>142</v>
      </c>
      <c r="G2153" s="14" t="s">
        <v>309</v>
      </c>
      <c r="H2153" s="13" t="s">
        <v>6</v>
      </c>
      <c r="I2153" s="13" t="s">
        <v>76</v>
      </c>
      <c r="J2153" s="13"/>
      <c r="K2153" s="13" t="s">
        <v>123</v>
      </c>
      <c r="L2153" s="14">
        <v>50</v>
      </c>
      <c r="M2153" s="14" t="s">
        <v>15</v>
      </c>
      <c r="N2153" s="31">
        <v>1000000</v>
      </c>
      <c r="O2153" s="14" t="s">
        <v>1</v>
      </c>
      <c r="P2153" s="14" t="s">
        <v>35</v>
      </c>
      <c r="Q2153" s="31">
        <v>5929.950586864823</v>
      </c>
      <c r="R2153" s="31">
        <v>494.16254890540188</v>
      </c>
      <c r="S2153" s="30">
        <v>2.0404468040000001</v>
      </c>
      <c r="T2153" s="66">
        <f t="shared" si="303"/>
        <v>102.0223402</v>
      </c>
      <c r="U2153" s="66">
        <f t="shared" si="304"/>
        <v>1.4062589840495858</v>
      </c>
      <c r="V2153" s="38">
        <f t="shared" si="305"/>
        <v>4.2229277697956844</v>
      </c>
      <c r="W2153" s="54">
        <v>2.0696093431679996</v>
      </c>
      <c r="X2153" s="71" t="str">
        <f t="shared" si="306"/>
        <v>20 2027</v>
      </c>
      <c r="Y2153" s="21">
        <f t="shared" si="307"/>
        <v>3840</v>
      </c>
      <c r="Z2153" s="21">
        <f t="shared" si="308"/>
        <v>2160</v>
      </c>
      <c r="AA2153" s="57">
        <f t="shared" si="309"/>
        <v>689191.69139465876</v>
      </c>
      <c r="AB2153" s="59">
        <f t="shared" si="310"/>
        <v>1.7777777777777777</v>
      </c>
      <c r="AC2153" s="61">
        <f t="shared" si="311"/>
        <v>1270</v>
      </c>
    </row>
    <row r="2154" spans="4:29">
      <c r="D2154" s="12"/>
      <c r="E2154" s="36" t="s">
        <v>68</v>
      </c>
      <c r="F2154" s="16" t="s">
        <v>142</v>
      </c>
      <c r="G2154" s="14" t="s">
        <v>309</v>
      </c>
      <c r="H2154" s="13" t="s">
        <v>6</v>
      </c>
      <c r="I2154" s="13" t="s">
        <v>76</v>
      </c>
      <c r="J2154" s="13"/>
      <c r="K2154" s="13" t="s">
        <v>123</v>
      </c>
      <c r="L2154" s="14">
        <v>55</v>
      </c>
      <c r="M2154" s="14" t="s">
        <v>15</v>
      </c>
      <c r="N2154" s="31">
        <v>1000000</v>
      </c>
      <c r="O2154" s="14" t="s">
        <v>1</v>
      </c>
      <c r="P2154" s="14" t="s">
        <v>35</v>
      </c>
      <c r="Q2154" s="31">
        <v>6804.6390532544374</v>
      </c>
      <c r="R2154" s="31">
        <v>567.05325443786978</v>
      </c>
      <c r="S2154" s="30">
        <v>23.081247928</v>
      </c>
      <c r="T2154" s="66">
        <f t="shared" si="303"/>
        <v>1269.4686360400001</v>
      </c>
      <c r="U2154" s="66">
        <f t="shared" si="304"/>
        <v>19.247959201787314</v>
      </c>
      <c r="V2154" s="38">
        <f t="shared" si="305"/>
        <v>47.769166363765834</v>
      </c>
      <c r="W2154" s="54">
        <v>2.0696093431679996</v>
      </c>
      <c r="X2154" s="71" t="str">
        <f t="shared" si="306"/>
        <v>20 2027</v>
      </c>
      <c r="Y2154" s="21">
        <f t="shared" si="307"/>
        <v>3840</v>
      </c>
      <c r="Z2154" s="21">
        <f t="shared" si="308"/>
        <v>2160</v>
      </c>
      <c r="AA2154" s="57">
        <f t="shared" si="309"/>
        <v>833921.94658753707</v>
      </c>
      <c r="AB2154" s="59">
        <f t="shared" si="310"/>
        <v>1.7777777777777777</v>
      </c>
      <c r="AC2154" s="61">
        <f t="shared" si="311"/>
        <v>1397</v>
      </c>
    </row>
    <row r="2155" spans="4:29">
      <c r="D2155" s="12"/>
      <c r="E2155" s="36" t="s">
        <v>68</v>
      </c>
      <c r="F2155" s="16" t="s">
        <v>142</v>
      </c>
      <c r="G2155" s="14" t="s">
        <v>309</v>
      </c>
      <c r="H2155" s="13" t="s">
        <v>6</v>
      </c>
      <c r="I2155" s="13" t="s">
        <v>76</v>
      </c>
      <c r="J2155" s="13"/>
      <c r="K2155" s="13" t="s">
        <v>123</v>
      </c>
      <c r="L2155" s="14">
        <v>65</v>
      </c>
      <c r="M2155" s="14" t="s">
        <v>15</v>
      </c>
      <c r="N2155" s="31">
        <v>1000000</v>
      </c>
      <c r="O2155" s="14" t="s">
        <v>1</v>
      </c>
      <c r="P2155" s="14" t="s">
        <v>35</v>
      </c>
      <c r="Q2155" s="31">
        <v>9504</v>
      </c>
      <c r="R2155" s="31">
        <v>792</v>
      </c>
      <c r="S2155" s="30">
        <v>45.827174980000002</v>
      </c>
      <c r="T2155" s="66">
        <f t="shared" si="303"/>
        <v>2978.7663737000003</v>
      </c>
      <c r="U2155" s="66">
        <f t="shared" si="304"/>
        <v>53.376466919355771</v>
      </c>
      <c r="V2155" s="38">
        <f t="shared" si="305"/>
        <v>94.844349509602793</v>
      </c>
      <c r="W2155" s="54">
        <v>2.0696093431679996</v>
      </c>
      <c r="X2155" s="71" t="str">
        <f t="shared" si="306"/>
        <v>20 2027</v>
      </c>
      <c r="Y2155" s="21">
        <f t="shared" si="307"/>
        <v>3840</v>
      </c>
      <c r="Z2155" s="21">
        <f t="shared" si="308"/>
        <v>2160</v>
      </c>
      <c r="AA2155" s="57">
        <f t="shared" si="309"/>
        <v>1164733.9584569733</v>
      </c>
      <c r="AB2155" s="59">
        <f t="shared" si="310"/>
        <v>1.7777777777777777</v>
      </c>
      <c r="AC2155" s="61">
        <f t="shared" si="311"/>
        <v>1651</v>
      </c>
    </row>
    <row r="2156" spans="4:29">
      <c r="D2156" s="12"/>
      <c r="E2156" s="36" t="s">
        <v>68</v>
      </c>
      <c r="F2156" s="16" t="s">
        <v>142</v>
      </c>
      <c r="G2156" s="14" t="s">
        <v>309</v>
      </c>
      <c r="H2156" s="13" t="s">
        <v>6</v>
      </c>
      <c r="I2156" s="13" t="s">
        <v>76</v>
      </c>
      <c r="J2156" s="13"/>
      <c r="K2156" s="13" t="s">
        <v>123</v>
      </c>
      <c r="L2156" s="14">
        <v>75</v>
      </c>
      <c r="M2156" s="14" t="s">
        <v>15</v>
      </c>
      <c r="N2156" s="31">
        <v>1000000</v>
      </c>
      <c r="O2156" s="14" t="s">
        <v>2</v>
      </c>
      <c r="P2156" s="14" t="s">
        <v>35</v>
      </c>
      <c r="Q2156" s="31">
        <v>13685.759999999997</v>
      </c>
      <c r="R2156" s="31">
        <v>1140.4799999999998</v>
      </c>
      <c r="S2156" s="30">
        <v>63.486646622000002</v>
      </c>
      <c r="T2156" s="66">
        <f t="shared" si="303"/>
        <v>4761.4984966500006</v>
      </c>
      <c r="U2156" s="66">
        <f t="shared" si="304"/>
        <v>98.447556074380159</v>
      </c>
      <c r="V2156" s="38">
        <f t="shared" si="305"/>
        <v>131.39255701529632</v>
      </c>
      <c r="W2156" s="54">
        <v>2.0696093431679996</v>
      </c>
      <c r="X2156" s="71" t="str">
        <f t="shared" si="306"/>
        <v>20 2027</v>
      </c>
      <c r="Y2156" s="21">
        <f t="shared" si="307"/>
        <v>3840</v>
      </c>
      <c r="Z2156" s="21">
        <f t="shared" si="308"/>
        <v>2160</v>
      </c>
      <c r="AA2156" s="57">
        <f t="shared" si="309"/>
        <v>1550681.3056379822</v>
      </c>
      <c r="AB2156" s="59">
        <f t="shared" si="310"/>
        <v>1.7777777777777777</v>
      </c>
      <c r="AC2156" s="61">
        <f t="shared" si="311"/>
        <v>1905</v>
      </c>
    </row>
    <row r="2157" spans="4:29">
      <c r="D2157" s="12"/>
      <c r="E2157" s="36" t="s">
        <v>68</v>
      </c>
      <c r="F2157" s="16" t="s">
        <v>142</v>
      </c>
      <c r="G2157" s="14" t="s">
        <v>309</v>
      </c>
      <c r="H2157" s="13" t="s">
        <v>6</v>
      </c>
      <c r="I2157" s="13" t="s">
        <v>76</v>
      </c>
      <c r="J2157" s="13"/>
      <c r="K2157" s="13" t="s">
        <v>123</v>
      </c>
      <c r="L2157" s="14">
        <v>85</v>
      </c>
      <c r="M2157" s="14" t="s">
        <v>15</v>
      </c>
      <c r="N2157" s="31">
        <v>1000000</v>
      </c>
      <c r="O2157" s="14" t="s">
        <v>2</v>
      </c>
      <c r="P2157" s="14" t="s">
        <v>35</v>
      </c>
      <c r="Q2157" s="31">
        <v>17578.598399999999</v>
      </c>
      <c r="R2157" s="31">
        <v>1464.8832</v>
      </c>
      <c r="S2157" s="30">
        <v>63.608796675000001</v>
      </c>
      <c r="T2157" s="66">
        <f t="shared" si="303"/>
        <v>5406.7477173750003</v>
      </c>
      <c r="U2157" s="66">
        <f t="shared" si="304"/>
        <v>126.69371054558414</v>
      </c>
      <c r="V2157" s="38">
        <f t="shared" si="305"/>
        <v>131.64535990625359</v>
      </c>
      <c r="W2157" s="54">
        <v>2.0696093431679996</v>
      </c>
      <c r="X2157" s="71" t="str">
        <f t="shared" si="306"/>
        <v>20 2027</v>
      </c>
      <c r="Y2157" s="21">
        <f t="shared" si="307"/>
        <v>3840</v>
      </c>
      <c r="Z2157" s="21">
        <f t="shared" si="308"/>
        <v>2160</v>
      </c>
      <c r="AA2157" s="57">
        <f t="shared" si="309"/>
        <v>1991763.9881305636</v>
      </c>
      <c r="AB2157" s="59">
        <f t="shared" si="310"/>
        <v>1.7777777777777777</v>
      </c>
      <c r="AC2157" s="61">
        <f t="shared" si="311"/>
        <v>2159</v>
      </c>
    </row>
    <row r="2158" spans="4:29">
      <c r="D2158" s="12"/>
      <c r="E2158" s="36" t="s">
        <v>68</v>
      </c>
      <c r="F2158" s="16" t="s">
        <v>142</v>
      </c>
      <c r="G2158" s="14" t="s">
        <v>309</v>
      </c>
      <c r="H2158" s="13" t="s">
        <v>6</v>
      </c>
      <c r="I2158" s="13" t="s">
        <v>76</v>
      </c>
      <c r="J2158" s="13"/>
      <c r="K2158" s="13" t="s">
        <v>123</v>
      </c>
      <c r="L2158" s="14">
        <v>98</v>
      </c>
      <c r="M2158" s="14" t="s">
        <v>15</v>
      </c>
      <c r="N2158" s="31">
        <v>1000000</v>
      </c>
      <c r="O2158" s="14" t="s">
        <v>2</v>
      </c>
      <c r="P2158" s="14" t="s">
        <v>35</v>
      </c>
      <c r="Q2158" s="31">
        <v>20000</v>
      </c>
      <c r="R2158" s="31">
        <v>2000</v>
      </c>
      <c r="S2158" s="30">
        <v>8.4886212190000006</v>
      </c>
      <c r="T2158" s="66">
        <f t="shared" si="303"/>
        <v>831.88487946200007</v>
      </c>
      <c r="U2158" s="66">
        <f t="shared" si="304"/>
        <v>22.474463367184654</v>
      </c>
      <c r="V2158" s="38">
        <f t="shared" si="305"/>
        <v>17.568129785456534</v>
      </c>
      <c r="W2158" s="54">
        <v>2.0696093431679996</v>
      </c>
      <c r="X2158" s="71" t="str">
        <f t="shared" si="306"/>
        <v>20 2027</v>
      </c>
      <c r="Y2158" s="21">
        <f t="shared" si="307"/>
        <v>3840</v>
      </c>
      <c r="Z2158" s="21">
        <f t="shared" si="308"/>
        <v>2160</v>
      </c>
      <c r="AA2158" s="57">
        <f t="shared" si="309"/>
        <v>2647598.8016617205</v>
      </c>
      <c r="AB2158" s="59">
        <f t="shared" si="310"/>
        <v>1.7777777777777777</v>
      </c>
      <c r="AC2158" s="61">
        <f t="shared" si="311"/>
        <v>2489.1999999999998</v>
      </c>
    </row>
    <row r="2159" spans="4:29">
      <c r="D2159" s="12"/>
      <c r="E2159" s="36" t="s">
        <v>68</v>
      </c>
      <c r="F2159" s="16" t="s">
        <v>142</v>
      </c>
      <c r="G2159" s="14" t="s">
        <v>309</v>
      </c>
      <c r="H2159" s="13" t="s">
        <v>6</v>
      </c>
      <c r="I2159" s="13" t="s">
        <v>76</v>
      </c>
      <c r="J2159" s="13"/>
      <c r="K2159" s="13" t="s">
        <v>123</v>
      </c>
      <c r="L2159" s="14">
        <v>100</v>
      </c>
      <c r="M2159" s="14" t="s">
        <v>15</v>
      </c>
      <c r="N2159" s="31">
        <v>1000000</v>
      </c>
      <c r="O2159" s="14" t="s">
        <v>2</v>
      </c>
      <c r="P2159" s="14" t="s">
        <v>35</v>
      </c>
      <c r="Q2159" s="31">
        <v>20000</v>
      </c>
      <c r="R2159" s="31">
        <v>2000</v>
      </c>
      <c r="S2159" s="30">
        <v>10.289714381</v>
      </c>
      <c r="T2159" s="66">
        <f t="shared" si="303"/>
        <v>1028.9714380999999</v>
      </c>
      <c r="U2159" s="66">
        <f t="shared" si="304"/>
        <v>28.366342632837338</v>
      </c>
      <c r="V2159" s="38">
        <f t="shared" si="305"/>
        <v>21.295689021447728</v>
      </c>
      <c r="W2159" s="54">
        <v>2.0696093431679996</v>
      </c>
      <c r="X2159" s="71" t="str">
        <f t="shared" si="306"/>
        <v>20 2027</v>
      </c>
      <c r="Y2159" s="21">
        <f t="shared" si="307"/>
        <v>3840</v>
      </c>
      <c r="Z2159" s="21">
        <f t="shared" si="308"/>
        <v>2160</v>
      </c>
      <c r="AA2159" s="57">
        <f t="shared" si="309"/>
        <v>2756766.765578635</v>
      </c>
      <c r="AB2159" s="59">
        <f t="shared" si="310"/>
        <v>1.7777777777777777</v>
      </c>
      <c r="AC2159" s="61">
        <f t="shared" si="311"/>
        <v>2540</v>
      </c>
    </row>
    <row r="2160" spans="4:29">
      <c r="D2160" s="12"/>
      <c r="E2160" s="36" t="s">
        <v>68</v>
      </c>
      <c r="F2160" s="16" t="s">
        <v>142</v>
      </c>
      <c r="G2160" s="14" t="s">
        <v>309</v>
      </c>
      <c r="H2160" s="13" t="s">
        <v>6</v>
      </c>
      <c r="I2160" s="13" t="s">
        <v>76</v>
      </c>
      <c r="J2160" s="13"/>
      <c r="K2160" s="13" t="s">
        <v>123</v>
      </c>
      <c r="L2160" s="14">
        <v>115</v>
      </c>
      <c r="M2160" s="14" t="s">
        <v>15</v>
      </c>
      <c r="N2160" s="31">
        <v>1000000</v>
      </c>
      <c r="O2160" s="14" t="s">
        <v>2</v>
      </c>
      <c r="P2160" s="14" t="s">
        <v>35</v>
      </c>
      <c r="Q2160" s="31">
        <v>32000</v>
      </c>
      <c r="R2160" s="31">
        <v>2000</v>
      </c>
      <c r="S2160" s="30">
        <v>0.14968758700000001</v>
      </c>
      <c r="T2160" s="66">
        <f t="shared" si="303"/>
        <v>17.214072505000001</v>
      </c>
      <c r="U2160" s="66">
        <f t="shared" si="304"/>
        <v>0.54573460429351706</v>
      </c>
      <c r="V2160" s="38">
        <f t="shared" si="305"/>
        <v>0.30979482861147284</v>
      </c>
      <c r="W2160" s="54">
        <v>2.0696093431679996</v>
      </c>
      <c r="X2160" s="71" t="str">
        <f t="shared" si="306"/>
        <v>20 2027</v>
      </c>
      <c r="Y2160" s="21">
        <f t="shared" si="307"/>
        <v>3840</v>
      </c>
      <c r="Z2160" s="21">
        <f t="shared" si="308"/>
        <v>2160</v>
      </c>
      <c r="AA2160" s="57">
        <f t="shared" si="309"/>
        <v>3645824.047477745</v>
      </c>
      <c r="AB2160" s="59">
        <f t="shared" si="310"/>
        <v>1.7777777777777777</v>
      </c>
      <c r="AC2160" s="61">
        <f t="shared" si="311"/>
        <v>2921</v>
      </c>
    </row>
    <row r="2161" spans="4:29">
      <c r="D2161" s="12"/>
      <c r="E2161" s="36" t="s">
        <v>68</v>
      </c>
      <c r="F2161" s="16" t="s">
        <v>142</v>
      </c>
      <c r="G2161" s="14" t="s">
        <v>309</v>
      </c>
      <c r="H2161" s="13" t="s">
        <v>6</v>
      </c>
      <c r="I2161" s="13" t="s">
        <v>76</v>
      </c>
      <c r="J2161" s="13"/>
      <c r="K2161" s="13" t="s">
        <v>123</v>
      </c>
      <c r="L2161" s="14">
        <v>55</v>
      </c>
      <c r="M2161" s="14" t="s">
        <v>52</v>
      </c>
      <c r="N2161" s="31">
        <v>1000000</v>
      </c>
      <c r="O2161" s="14" t="s">
        <v>2</v>
      </c>
      <c r="P2161" s="14" t="s">
        <v>35</v>
      </c>
      <c r="Q2161" s="31">
        <v>5930</v>
      </c>
      <c r="R2161" s="31">
        <v>494</v>
      </c>
      <c r="S2161" s="30">
        <v>0.122713479</v>
      </c>
      <c r="T2161" s="66">
        <f t="shared" si="303"/>
        <v>6.7492413449999997</v>
      </c>
      <c r="U2161" s="66">
        <f t="shared" si="304"/>
        <v>0.10233346328020884</v>
      </c>
      <c r="V2161" s="38">
        <f t="shared" si="305"/>
        <v>0.25396896267105012</v>
      </c>
      <c r="W2161" s="54">
        <v>2.0696093431679996</v>
      </c>
      <c r="X2161" s="71" t="str">
        <f t="shared" si="306"/>
        <v>20 2027</v>
      </c>
      <c r="Y2161" s="21">
        <f t="shared" si="307"/>
        <v>7680</v>
      </c>
      <c r="Z2161" s="21">
        <f t="shared" si="308"/>
        <v>4320</v>
      </c>
      <c r="AA2161" s="57">
        <f t="shared" si="309"/>
        <v>833921.94658753707</v>
      </c>
      <c r="AB2161" s="59">
        <f t="shared" si="310"/>
        <v>1.7777777777777777</v>
      </c>
      <c r="AC2161" s="61">
        <f t="shared" si="311"/>
        <v>1397</v>
      </c>
    </row>
    <row r="2162" spans="4:29">
      <c r="D2162" s="12"/>
      <c r="E2162" s="36" t="s">
        <v>68</v>
      </c>
      <c r="F2162" s="16" t="s">
        <v>142</v>
      </c>
      <c r="G2162" s="14" t="s">
        <v>309</v>
      </c>
      <c r="H2162" s="13" t="s">
        <v>6</v>
      </c>
      <c r="I2162" s="13" t="s">
        <v>76</v>
      </c>
      <c r="J2162" s="13"/>
      <c r="K2162" s="13" t="s">
        <v>123</v>
      </c>
      <c r="L2162" s="14">
        <v>65</v>
      </c>
      <c r="M2162" s="14" t="s">
        <v>52</v>
      </c>
      <c r="N2162" s="31">
        <v>1000000</v>
      </c>
      <c r="O2162" s="14" t="s">
        <v>2</v>
      </c>
      <c r="P2162" s="14" t="s">
        <v>35</v>
      </c>
      <c r="Q2162" s="31">
        <v>11999.750399999999</v>
      </c>
      <c r="R2162" s="31">
        <v>1333.3333333333337</v>
      </c>
      <c r="S2162" s="30">
        <v>0.90964959499999998</v>
      </c>
      <c r="T2162" s="66">
        <f t="shared" si="303"/>
        <v>59.127223674999996</v>
      </c>
      <c r="U2162" s="66">
        <f t="shared" si="304"/>
        <v>1.0594997735931326</v>
      </c>
      <c r="V2162" s="38">
        <f t="shared" si="305"/>
        <v>1.8826193008209868</v>
      </c>
      <c r="W2162" s="54">
        <v>2.0696093431679996</v>
      </c>
      <c r="X2162" s="71" t="str">
        <f t="shared" si="306"/>
        <v>20 2027</v>
      </c>
      <c r="Y2162" s="21">
        <f t="shared" si="307"/>
        <v>7680</v>
      </c>
      <c r="Z2162" s="21">
        <f t="shared" si="308"/>
        <v>4320</v>
      </c>
      <c r="AA2162" s="57">
        <f t="shared" si="309"/>
        <v>1164733.9584569733</v>
      </c>
      <c r="AB2162" s="59">
        <f t="shared" si="310"/>
        <v>1.7777777777777777</v>
      </c>
      <c r="AC2162" s="61">
        <f t="shared" si="311"/>
        <v>1651</v>
      </c>
    </row>
    <row r="2163" spans="4:29">
      <c r="D2163" s="12"/>
      <c r="E2163" s="36" t="s">
        <v>68</v>
      </c>
      <c r="F2163" s="16" t="s">
        <v>142</v>
      </c>
      <c r="G2163" s="14" t="s">
        <v>309</v>
      </c>
      <c r="H2163" s="13" t="s">
        <v>6</v>
      </c>
      <c r="I2163" s="13" t="s">
        <v>76</v>
      </c>
      <c r="J2163" s="13"/>
      <c r="K2163" s="13" t="s">
        <v>123</v>
      </c>
      <c r="L2163" s="14">
        <v>75</v>
      </c>
      <c r="M2163" s="14" t="s">
        <v>52</v>
      </c>
      <c r="N2163" s="31">
        <v>1000000</v>
      </c>
      <c r="O2163" s="14" t="s">
        <v>2</v>
      </c>
      <c r="P2163" s="14" t="s">
        <v>35</v>
      </c>
      <c r="Q2163" s="31">
        <v>17279.640575999994</v>
      </c>
      <c r="R2163" s="31">
        <v>1920</v>
      </c>
      <c r="S2163" s="30">
        <v>1.2323302279999999</v>
      </c>
      <c r="T2163" s="66">
        <f t="shared" si="303"/>
        <v>92.424767099999997</v>
      </c>
      <c r="U2163" s="66">
        <f t="shared" si="304"/>
        <v>1.9109514469321922</v>
      </c>
      <c r="V2163" s="38">
        <f t="shared" si="305"/>
        <v>2.5504421537371509</v>
      </c>
      <c r="W2163" s="54">
        <v>2.0696093431679996</v>
      </c>
      <c r="X2163" s="71" t="str">
        <f t="shared" si="306"/>
        <v>20 2027</v>
      </c>
      <c r="Y2163" s="21">
        <f t="shared" si="307"/>
        <v>7680</v>
      </c>
      <c r="Z2163" s="21">
        <f t="shared" si="308"/>
        <v>4320</v>
      </c>
      <c r="AA2163" s="57">
        <f t="shared" si="309"/>
        <v>1550681.3056379822</v>
      </c>
      <c r="AB2163" s="59">
        <f t="shared" si="310"/>
        <v>1.7777777777777777</v>
      </c>
      <c r="AC2163" s="61">
        <f t="shared" si="311"/>
        <v>1905</v>
      </c>
    </row>
    <row r="2164" spans="4:29">
      <c r="D2164" s="12"/>
      <c r="E2164" s="36" t="s">
        <v>68</v>
      </c>
      <c r="F2164" s="16" t="s">
        <v>142</v>
      </c>
      <c r="G2164" s="14" t="s">
        <v>309</v>
      </c>
      <c r="H2164" s="13" t="s">
        <v>6</v>
      </c>
      <c r="I2164" s="13" t="s">
        <v>76</v>
      </c>
      <c r="J2164" s="13"/>
      <c r="K2164" s="13" t="s">
        <v>123</v>
      </c>
      <c r="L2164" s="14">
        <v>85</v>
      </c>
      <c r="M2164" s="14" t="s">
        <v>52</v>
      </c>
      <c r="N2164" s="31">
        <v>1000000</v>
      </c>
      <c r="O2164" s="14" t="s">
        <v>2</v>
      </c>
      <c r="P2164" s="14" t="s">
        <v>35</v>
      </c>
      <c r="Q2164" s="31">
        <v>22194.738339839998</v>
      </c>
      <c r="R2164" s="31">
        <v>2466.1333333333341</v>
      </c>
      <c r="S2164" s="30">
        <v>1.1707504820000001</v>
      </c>
      <c r="T2164" s="66">
        <f t="shared" si="303"/>
        <v>99.513790970000002</v>
      </c>
      <c r="U2164" s="66">
        <f t="shared" si="304"/>
        <v>2.3318586491340998</v>
      </c>
      <c r="V2164" s="38">
        <f t="shared" si="305"/>
        <v>2.4229961360656391</v>
      </c>
      <c r="W2164" s="54">
        <v>2.0696093431679996</v>
      </c>
      <c r="X2164" s="71" t="str">
        <f t="shared" si="306"/>
        <v>20 2027</v>
      </c>
      <c r="Y2164" s="21">
        <f t="shared" si="307"/>
        <v>7680</v>
      </c>
      <c r="Z2164" s="21">
        <f t="shared" si="308"/>
        <v>4320</v>
      </c>
      <c r="AA2164" s="57">
        <f t="shared" si="309"/>
        <v>1991763.9881305636</v>
      </c>
      <c r="AB2164" s="59">
        <f t="shared" si="310"/>
        <v>1.7777777777777777</v>
      </c>
      <c r="AC2164" s="61">
        <f t="shared" si="311"/>
        <v>2159</v>
      </c>
    </row>
    <row r="2165" spans="4:29">
      <c r="D2165" s="12"/>
      <c r="E2165" s="36" t="s">
        <v>68</v>
      </c>
      <c r="F2165" s="16" t="s">
        <v>142</v>
      </c>
      <c r="G2165" s="14" t="s">
        <v>309</v>
      </c>
      <c r="H2165" s="13" t="s">
        <v>6</v>
      </c>
      <c r="I2165" s="13" t="s">
        <v>76</v>
      </c>
      <c r="J2165" s="13"/>
      <c r="K2165" s="13" t="s">
        <v>123</v>
      </c>
      <c r="L2165" s="14">
        <v>98</v>
      </c>
      <c r="M2165" s="14" t="s">
        <v>52</v>
      </c>
      <c r="N2165" s="31">
        <v>1000000</v>
      </c>
      <c r="O2165" s="14" t="s">
        <v>2</v>
      </c>
      <c r="P2165" s="14" t="s">
        <v>35</v>
      </c>
      <c r="Q2165" s="31">
        <v>32000</v>
      </c>
      <c r="R2165" s="31">
        <v>2000</v>
      </c>
      <c r="S2165" s="30">
        <v>4.4376450999999997E-2</v>
      </c>
      <c r="T2165" s="66">
        <f t="shared" si="303"/>
        <v>4.3488921979999997</v>
      </c>
      <c r="U2165" s="66">
        <f t="shared" si="304"/>
        <v>0.11749103848960005</v>
      </c>
      <c r="V2165" s="38">
        <f t="shared" si="305"/>
        <v>9.1841917606236917E-2</v>
      </c>
      <c r="W2165" s="54">
        <v>2.0696093431679996</v>
      </c>
      <c r="X2165" s="71" t="str">
        <f t="shared" si="306"/>
        <v>20 2027</v>
      </c>
      <c r="Y2165" s="21">
        <f t="shared" si="307"/>
        <v>7680</v>
      </c>
      <c r="Z2165" s="21">
        <f t="shared" si="308"/>
        <v>4320</v>
      </c>
      <c r="AA2165" s="57">
        <f t="shared" si="309"/>
        <v>2647598.8016617205</v>
      </c>
      <c r="AB2165" s="59">
        <f t="shared" si="310"/>
        <v>1.7777777777777777</v>
      </c>
      <c r="AC2165" s="61">
        <f t="shared" si="311"/>
        <v>2489.1999999999998</v>
      </c>
    </row>
    <row r="2166" spans="4:29">
      <c r="D2166" s="12"/>
      <c r="E2166" s="36" t="s">
        <v>68</v>
      </c>
      <c r="F2166" s="16" t="s">
        <v>200</v>
      </c>
      <c r="G2166" s="14" t="s">
        <v>309</v>
      </c>
      <c r="H2166" s="13" t="s">
        <v>90</v>
      </c>
      <c r="I2166" s="13" t="s">
        <v>45</v>
      </c>
      <c r="J2166" s="13" t="s">
        <v>101</v>
      </c>
      <c r="K2166" s="13" t="s">
        <v>43</v>
      </c>
      <c r="L2166" s="14">
        <v>16</v>
      </c>
      <c r="M2166" s="14" t="s">
        <v>66</v>
      </c>
      <c r="N2166" s="31">
        <v>1000000</v>
      </c>
      <c r="O2166" s="14" t="s">
        <v>2</v>
      </c>
      <c r="P2166" s="14" t="s">
        <v>47</v>
      </c>
      <c r="Q2166" s="31">
        <v>4000</v>
      </c>
      <c r="R2166" s="31">
        <v>1152</v>
      </c>
      <c r="S2166" s="30">
        <v>1.6296296299999999</v>
      </c>
      <c r="T2166" s="66">
        <f t="shared" si="303"/>
        <v>26.074074079999999</v>
      </c>
      <c r="U2166" s="66">
        <f t="shared" si="304"/>
        <v>0.12096682882482912</v>
      </c>
      <c r="V2166" s="38">
        <f t="shared" si="305"/>
        <v>3.2592592599999999</v>
      </c>
      <c r="W2166" s="54">
        <v>2</v>
      </c>
      <c r="X2166" s="71" t="str">
        <f t="shared" si="306"/>
        <v>20 2028</v>
      </c>
      <c r="Y2166" s="21">
        <f t="shared" si="307"/>
        <v>2560</v>
      </c>
      <c r="Z2166" s="21">
        <f t="shared" si="308"/>
        <v>1600</v>
      </c>
      <c r="AA2166" s="57">
        <f t="shared" si="309"/>
        <v>74229.644943820225</v>
      </c>
      <c r="AB2166" s="59">
        <f t="shared" si="310"/>
        <v>1.6</v>
      </c>
      <c r="AC2166" s="61">
        <f t="shared" si="311"/>
        <v>406.4</v>
      </c>
    </row>
    <row r="2167" spans="4:29">
      <c r="D2167" s="12"/>
      <c r="E2167" s="36" t="s">
        <v>68</v>
      </c>
      <c r="F2167" s="16" t="s">
        <v>200</v>
      </c>
      <c r="G2167" s="14" t="s">
        <v>309</v>
      </c>
      <c r="H2167" s="13" t="s">
        <v>90</v>
      </c>
      <c r="I2167" s="13" t="s">
        <v>45</v>
      </c>
      <c r="J2167" s="13" t="s">
        <v>46</v>
      </c>
      <c r="K2167" s="13" t="s">
        <v>43</v>
      </c>
      <c r="L2167" s="14">
        <v>17.3</v>
      </c>
      <c r="M2167" s="14" t="s">
        <v>15</v>
      </c>
      <c r="N2167" s="31">
        <v>1000000</v>
      </c>
      <c r="O2167" s="14" t="s">
        <v>2</v>
      </c>
      <c r="P2167" s="14" t="s">
        <v>47</v>
      </c>
      <c r="Q2167" s="31">
        <v>10000</v>
      </c>
      <c r="R2167" s="31">
        <v>240</v>
      </c>
      <c r="S2167" s="30">
        <v>0.882716049</v>
      </c>
      <c r="T2167" s="66">
        <f t="shared" si="303"/>
        <v>15.2709876477</v>
      </c>
      <c r="U2167" s="66">
        <f t="shared" si="304"/>
        <v>7.2830493618802297E-2</v>
      </c>
      <c r="V2167" s="38">
        <f t="shared" si="305"/>
        <v>1.765432098</v>
      </c>
      <c r="W2167" s="54">
        <v>2</v>
      </c>
      <c r="X2167" s="71" t="str">
        <f t="shared" si="306"/>
        <v>20 2028</v>
      </c>
      <c r="Y2167" s="21">
        <f t="shared" si="307"/>
        <v>3840</v>
      </c>
      <c r="Z2167" s="21">
        <f t="shared" si="308"/>
        <v>2160</v>
      </c>
      <c r="AA2167" s="57">
        <f t="shared" si="309"/>
        <v>82507.272527002962</v>
      </c>
      <c r="AB2167" s="59">
        <f t="shared" si="310"/>
        <v>1.7777777777777777</v>
      </c>
      <c r="AC2167" s="61">
        <f t="shared" si="311"/>
        <v>439.42</v>
      </c>
    </row>
    <row r="2168" spans="4:29">
      <c r="D2168" s="12"/>
      <c r="E2168" s="36" t="s">
        <v>68</v>
      </c>
      <c r="F2168" s="16" t="s">
        <v>200</v>
      </c>
      <c r="G2168" s="14" t="s">
        <v>309</v>
      </c>
      <c r="H2168" s="13" t="s">
        <v>90</v>
      </c>
      <c r="I2168" s="13" t="s">
        <v>45</v>
      </c>
      <c r="J2168" s="13" t="s">
        <v>168</v>
      </c>
      <c r="K2168" s="13" t="s">
        <v>43</v>
      </c>
      <c r="L2168" s="14">
        <v>17.3</v>
      </c>
      <c r="M2168" s="14" t="s">
        <v>15</v>
      </c>
      <c r="N2168" s="31">
        <v>1000000</v>
      </c>
      <c r="O2168" s="14" t="s">
        <v>2</v>
      </c>
      <c r="P2168" s="14" t="s">
        <v>47</v>
      </c>
      <c r="Q2168" s="31">
        <v>4032</v>
      </c>
      <c r="R2168" s="31">
        <v>1008</v>
      </c>
      <c r="S2168" s="30">
        <v>0.711822222</v>
      </c>
      <c r="T2168" s="66">
        <f t="shared" si="303"/>
        <v>12.314524440600001</v>
      </c>
      <c r="U2168" s="66">
        <f t="shared" si="304"/>
        <v>5.8730510061330801E-2</v>
      </c>
      <c r="V2168" s="38">
        <f t="shared" si="305"/>
        <v>1.423644444</v>
      </c>
      <c r="W2168" s="54">
        <v>2</v>
      </c>
      <c r="X2168" s="71" t="str">
        <f t="shared" si="306"/>
        <v>20 2028</v>
      </c>
      <c r="Y2168" s="21">
        <f t="shared" si="307"/>
        <v>3840</v>
      </c>
      <c r="Z2168" s="21">
        <f t="shared" si="308"/>
        <v>2160</v>
      </c>
      <c r="AA2168" s="57">
        <f t="shared" si="309"/>
        <v>82507.272527002962</v>
      </c>
      <c r="AB2168" s="59">
        <f t="shared" si="310"/>
        <v>1.7777777777777777</v>
      </c>
      <c r="AC2168" s="61">
        <f t="shared" si="311"/>
        <v>439.42</v>
      </c>
    </row>
    <row r="2169" spans="4:29">
      <c r="D2169" s="12"/>
      <c r="E2169" s="36" t="s">
        <v>68</v>
      </c>
      <c r="F2169" s="16" t="s">
        <v>200</v>
      </c>
      <c r="G2169" s="14" t="s">
        <v>309</v>
      </c>
      <c r="H2169" s="13" t="s">
        <v>90</v>
      </c>
      <c r="I2169" s="13" t="s">
        <v>45</v>
      </c>
      <c r="J2169" s="13" t="s">
        <v>206</v>
      </c>
      <c r="K2169" s="13"/>
      <c r="L2169" s="14">
        <v>18</v>
      </c>
      <c r="M2169" s="14" t="s">
        <v>186</v>
      </c>
      <c r="N2169" s="31">
        <v>1000000</v>
      </c>
      <c r="O2169" s="14" t="s">
        <v>2</v>
      </c>
      <c r="P2169" s="14" t="s">
        <v>47</v>
      </c>
      <c r="Q2169" s="31">
        <v>4000</v>
      </c>
      <c r="R2169" s="31">
        <v>1000</v>
      </c>
      <c r="S2169" s="30">
        <v>0.54320987700000001</v>
      </c>
      <c r="T2169" s="66">
        <f t="shared" si="303"/>
        <v>9.7777777859999997</v>
      </c>
      <c r="U2169" s="66">
        <f t="shared" si="304"/>
        <v>5.1032880941790419E-2</v>
      </c>
      <c r="V2169" s="38">
        <f t="shared" si="305"/>
        <v>1.086419754</v>
      </c>
      <c r="W2169" s="54">
        <v>2</v>
      </c>
      <c r="X2169" s="71" t="str">
        <f t="shared" si="306"/>
        <v>20 2028</v>
      </c>
      <c r="Y2169" s="21">
        <f t="shared" si="307"/>
        <v>3840</v>
      </c>
      <c r="Z2169" s="21">
        <f t="shared" si="308"/>
        <v>2400</v>
      </c>
      <c r="AA2169" s="57">
        <f t="shared" si="309"/>
        <v>93946.894382022467</v>
      </c>
      <c r="AB2169" s="59">
        <f t="shared" si="310"/>
        <v>1.6</v>
      </c>
      <c r="AC2169" s="61">
        <f t="shared" si="311"/>
        <v>457.2</v>
      </c>
    </row>
    <row r="2170" spans="4:29">
      <c r="D2170" s="12"/>
      <c r="E2170" s="36" t="s">
        <v>68</v>
      </c>
      <c r="F2170" s="16" t="s">
        <v>200</v>
      </c>
      <c r="G2170" s="14" t="s">
        <v>309</v>
      </c>
      <c r="H2170" s="13" t="s">
        <v>90</v>
      </c>
      <c r="I2170" s="13" t="s">
        <v>45</v>
      </c>
      <c r="J2170" s="13" t="s">
        <v>227</v>
      </c>
      <c r="K2170" s="13" t="s">
        <v>43</v>
      </c>
      <c r="L2170" s="14">
        <v>16</v>
      </c>
      <c r="M2170" s="14" t="s">
        <v>186</v>
      </c>
      <c r="N2170" s="31"/>
      <c r="O2170" s="14" t="s">
        <v>2</v>
      </c>
      <c r="P2170" s="14" t="s">
        <v>47</v>
      </c>
      <c r="Q2170" s="31">
        <v>4000</v>
      </c>
      <c r="R2170" s="31">
        <v>1000</v>
      </c>
      <c r="S2170" s="30">
        <v>0.27160493800000002</v>
      </c>
      <c r="T2170" s="66">
        <f t="shared" si="303"/>
        <v>4.3456790080000003</v>
      </c>
      <c r="U2170" s="66">
        <f t="shared" si="304"/>
        <v>2.0161138112728304E-2</v>
      </c>
      <c r="V2170" s="38">
        <f t="shared" si="305"/>
        <v>0.54320987600000004</v>
      </c>
      <c r="W2170" s="54">
        <v>2</v>
      </c>
      <c r="X2170" s="71" t="str">
        <f t="shared" si="306"/>
        <v>20 2028</v>
      </c>
      <c r="Y2170" s="21">
        <f t="shared" si="307"/>
        <v>3840</v>
      </c>
      <c r="Z2170" s="21">
        <f t="shared" si="308"/>
        <v>2400</v>
      </c>
      <c r="AA2170" s="57">
        <f t="shared" si="309"/>
        <v>74229.644943820225</v>
      </c>
      <c r="AB2170" s="59">
        <f t="shared" si="310"/>
        <v>1.6</v>
      </c>
      <c r="AC2170" s="61">
        <f t="shared" si="311"/>
        <v>406.4</v>
      </c>
    </row>
    <row r="2171" spans="4:29">
      <c r="D2171" s="12"/>
      <c r="E2171" s="36" t="s">
        <v>68</v>
      </c>
      <c r="F2171" s="16" t="s">
        <v>200</v>
      </c>
      <c r="G2171" s="14" t="s">
        <v>309</v>
      </c>
      <c r="H2171" s="13" t="s">
        <v>90</v>
      </c>
      <c r="I2171" s="13" t="s">
        <v>102</v>
      </c>
      <c r="J2171" s="13" t="s">
        <v>103</v>
      </c>
      <c r="K2171" s="13" t="s">
        <v>43</v>
      </c>
      <c r="L2171" s="14">
        <v>16</v>
      </c>
      <c r="M2171" s="14" t="s">
        <v>66</v>
      </c>
      <c r="N2171" s="31">
        <v>1000000</v>
      </c>
      <c r="O2171" s="14" t="s">
        <v>2</v>
      </c>
      <c r="P2171" s="14" t="s">
        <v>47</v>
      </c>
      <c r="Q2171" s="31">
        <v>4000</v>
      </c>
      <c r="R2171" s="31">
        <v>1152</v>
      </c>
      <c r="S2171" s="30">
        <v>1.1407407409999999</v>
      </c>
      <c r="T2171" s="66">
        <f t="shared" si="303"/>
        <v>18.251851855999998</v>
      </c>
      <c r="U2171" s="66">
        <f t="shared" si="304"/>
        <v>8.4676780177380381E-2</v>
      </c>
      <c r="V2171" s="38">
        <f t="shared" si="305"/>
        <v>2.2814814819999998</v>
      </c>
      <c r="W2171" s="54">
        <v>2</v>
      </c>
      <c r="X2171" s="71" t="str">
        <f t="shared" si="306"/>
        <v>20 2028</v>
      </c>
      <c r="Y2171" s="21">
        <f t="shared" si="307"/>
        <v>2560</v>
      </c>
      <c r="Z2171" s="21">
        <f t="shared" si="308"/>
        <v>1600</v>
      </c>
      <c r="AA2171" s="57">
        <f t="shared" si="309"/>
        <v>74229.644943820225</v>
      </c>
      <c r="AB2171" s="59">
        <f t="shared" si="310"/>
        <v>1.6</v>
      </c>
      <c r="AC2171" s="61">
        <f t="shared" si="311"/>
        <v>406.4</v>
      </c>
    </row>
    <row r="2172" spans="4:29">
      <c r="D2172" s="12"/>
      <c r="E2172" s="36" t="s">
        <v>68</v>
      </c>
      <c r="F2172" s="16" t="s">
        <v>200</v>
      </c>
      <c r="G2172" s="14" t="s">
        <v>309</v>
      </c>
      <c r="H2172" s="13" t="s">
        <v>90</v>
      </c>
      <c r="I2172" s="13" t="s">
        <v>102</v>
      </c>
      <c r="J2172" s="13" t="s">
        <v>104</v>
      </c>
      <c r="K2172" s="13" t="s">
        <v>43</v>
      </c>
      <c r="L2172" s="14">
        <v>17.3</v>
      </c>
      <c r="M2172" s="14" t="s">
        <v>15</v>
      </c>
      <c r="N2172" s="31">
        <v>1000000</v>
      </c>
      <c r="O2172" s="14" t="s">
        <v>2</v>
      </c>
      <c r="P2172" s="14" t="s">
        <v>47</v>
      </c>
      <c r="Q2172" s="31">
        <v>4000</v>
      </c>
      <c r="R2172" s="31">
        <v>1152</v>
      </c>
      <c r="S2172" s="30">
        <v>1.358024691</v>
      </c>
      <c r="T2172" s="66">
        <f t="shared" si="303"/>
        <v>23.4938271543</v>
      </c>
      <c r="U2172" s="66">
        <f t="shared" si="304"/>
        <v>0.11204691327873599</v>
      </c>
      <c r="V2172" s="38">
        <f t="shared" si="305"/>
        <v>2.716049382</v>
      </c>
      <c r="W2172" s="54">
        <v>2</v>
      </c>
      <c r="X2172" s="71" t="str">
        <f t="shared" si="306"/>
        <v>20 2028</v>
      </c>
      <c r="Y2172" s="21">
        <f t="shared" si="307"/>
        <v>3840</v>
      </c>
      <c r="Z2172" s="21">
        <f t="shared" si="308"/>
        <v>2160</v>
      </c>
      <c r="AA2172" s="57">
        <f t="shared" si="309"/>
        <v>82507.272527002962</v>
      </c>
      <c r="AB2172" s="59">
        <f t="shared" si="310"/>
        <v>1.7777777777777777</v>
      </c>
      <c r="AC2172" s="61">
        <f t="shared" si="311"/>
        <v>439.42</v>
      </c>
    </row>
    <row r="2173" spans="4:29">
      <c r="D2173" s="12"/>
      <c r="E2173" s="36" t="s">
        <v>68</v>
      </c>
      <c r="F2173" s="16" t="s">
        <v>200</v>
      </c>
      <c r="G2173" s="14" t="s">
        <v>309</v>
      </c>
      <c r="H2173" s="13" t="s">
        <v>90</v>
      </c>
      <c r="I2173" s="13" t="s">
        <v>54</v>
      </c>
      <c r="J2173" s="13" t="s">
        <v>92</v>
      </c>
      <c r="K2173" s="13" t="s">
        <v>43</v>
      </c>
      <c r="L2173" s="14">
        <v>17.3</v>
      </c>
      <c r="M2173" s="14" t="s">
        <v>15</v>
      </c>
      <c r="N2173" s="31">
        <v>1000000</v>
      </c>
      <c r="O2173" s="14" t="s">
        <v>2</v>
      </c>
      <c r="P2173" s="14" t="s">
        <v>47</v>
      </c>
      <c r="Q2173" s="31">
        <v>4000</v>
      </c>
      <c r="R2173" s="31">
        <v>1152</v>
      </c>
      <c r="S2173" s="30">
        <v>1.358024691</v>
      </c>
      <c r="T2173" s="66">
        <f t="shared" si="303"/>
        <v>23.4938271543</v>
      </c>
      <c r="U2173" s="66">
        <f t="shared" si="304"/>
        <v>0.11204691327873599</v>
      </c>
      <c r="V2173" s="38">
        <f t="shared" si="305"/>
        <v>2.716049382</v>
      </c>
      <c r="W2173" s="54">
        <v>2</v>
      </c>
      <c r="X2173" s="71" t="str">
        <f t="shared" si="306"/>
        <v>20 2028</v>
      </c>
      <c r="Y2173" s="21">
        <f t="shared" si="307"/>
        <v>3840</v>
      </c>
      <c r="Z2173" s="21">
        <f t="shared" si="308"/>
        <v>2160</v>
      </c>
      <c r="AA2173" s="57">
        <f t="shared" si="309"/>
        <v>82507.272527002962</v>
      </c>
      <c r="AB2173" s="59">
        <f t="shared" si="310"/>
        <v>1.7777777777777777</v>
      </c>
      <c r="AC2173" s="61">
        <f t="shared" si="311"/>
        <v>439.42</v>
      </c>
    </row>
    <row r="2174" spans="4:29">
      <c r="D2174" s="12"/>
      <c r="E2174" s="36" t="s">
        <v>68</v>
      </c>
      <c r="F2174" s="16" t="s">
        <v>200</v>
      </c>
      <c r="G2174" s="14" t="s">
        <v>309</v>
      </c>
      <c r="H2174" s="13" t="s">
        <v>90</v>
      </c>
      <c r="I2174" s="13" t="s">
        <v>54</v>
      </c>
      <c r="J2174" s="13" t="s">
        <v>92</v>
      </c>
      <c r="K2174" s="13" t="s">
        <v>43</v>
      </c>
      <c r="L2174" s="14">
        <v>16</v>
      </c>
      <c r="M2174" s="14" t="s">
        <v>66</v>
      </c>
      <c r="N2174" s="31">
        <v>1000000</v>
      </c>
      <c r="O2174" s="14" t="s">
        <v>2</v>
      </c>
      <c r="P2174" s="14" t="s">
        <v>47</v>
      </c>
      <c r="Q2174" s="31">
        <v>4000</v>
      </c>
      <c r="R2174" s="31">
        <v>1152</v>
      </c>
      <c r="S2174" s="30">
        <v>2.1728395059999999</v>
      </c>
      <c r="T2174" s="66">
        <f t="shared" si="303"/>
        <v>34.765432095999998</v>
      </c>
      <c r="U2174" s="66">
        <f t="shared" si="304"/>
        <v>0.16128910505028574</v>
      </c>
      <c r="V2174" s="38">
        <f t="shared" si="305"/>
        <v>4.3456790119999997</v>
      </c>
      <c r="W2174" s="54">
        <v>2</v>
      </c>
      <c r="X2174" s="71" t="str">
        <f t="shared" si="306"/>
        <v>20 2028</v>
      </c>
      <c r="Y2174" s="21">
        <f t="shared" si="307"/>
        <v>2560</v>
      </c>
      <c r="Z2174" s="21">
        <f t="shared" si="308"/>
        <v>1600</v>
      </c>
      <c r="AA2174" s="57">
        <f t="shared" si="309"/>
        <v>74229.644943820225</v>
      </c>
      <c r="AB2174" s="59">
        <f t="shared" si="310"/>
        <v>1.6</v>
      </c>
      <c r="AC2174" s="61">
        <f t="shared" si="311"/>
        <v>406.4</v>
      </c>
    </row>
    <row r="2175" spans="4:29">
      <c r="D2175" s="12"/>
      <c r="E2175" s="36" t="s">
        <v>68</v>
      </c>
      <c r="F2175" s="16" t="s">
        <v>200</v>
      </c>
      <c r="G2175" s="14" t="s">
        <v>309</v>
      </c>
      <c r="H2175" s="13" t="s">
        <v>90</v>
      </c>
      <c r="I2175" s="13" t="s">
        <v>54</v>
      </c>
      <c r="J2175" s="13" t="s">
        <v>92</v>
      </c>
      <c r="K2175" s="13" t="s">
        <v>43</v>
      </c>
      <c r="L2175" s="14">
        <v>18</v>
      </c>
      <c r="M2175" s="14" t="s">
        <v>66</v>
      </c>
      <c r="N2175" s="31">
        <v>1000000</v>
      </c>
      <c r="O2175" s="14" t="s">
        <v>2</v>
      </c>
      <c r="P2175" s="14" t="s">
        <v>47</v>
      </c>
      <c r="Q2175" s="31">
        <v>4000</v>
      </c>
      <c r="R2175" s="31">
        <v>1152</v>
      </c>
      <c r="S2175" s="30">
        <v>0.97777777799999999</v>
      </c>
      <c r="T2175" s="66">
        <f t="shared" si="303"/>
        <v>17.600000003999998</v>
      </c>
      <c r="U2175" s="66">
        <f t="shared" si="304"/>
        <v>9.1859185638854618E-2</v>
      </c>
      <c r="V2175" s="38">
        <f t="shared" si="305"/>
        <v>1.955555556</v>
      </c>
      <c r="W2175" s="54">
        <v>2</v>
      </c>
      <c r="X2175" s="71" t="str">
        <f t="shared" si="306"/>
        <v>20 2028</v>
      </c>
      <c r="Y2175" s="21">
        <f t="shared" si="307"/>
        <v>2560</v>
      </c>
      <c r="Z2175" s="21">
        <f t="shared" si="308"/>
        <v>1600</v>
      </c>
      <c r="AA2175" s="57">
        <f t="shared" si="309"/>
        <v>93946.894382022467</v>
      </c>
      <c r="AB2175" s="59">
        <f t="shared" si="310"/>
        <v>1.6</v>
      </c>
      <c r="AC2175" s="61">
        <f t="shared" si="311"/>
        <v>457.2</v>
      </c>
    </row>
    <row r="2176" spans="4:29">
      <c r="D2176" s="12"/>
      <c r="E2176" s="36" t="s">
        <v>68</v>
      </c>
      <c r="F2176" s="16" t="s">
        <v>200</v>
      </c>
      <c r="G2176" s="14" t="s">
        <v>309</v>
      </c>
      <c r="H2176" s="13" t="s">
        <v>90</v>
      </c>
      <c r="I2176" s="13" t="s">
        <v>54</v>
      </c>
      <c r="J2176" s="13" t="s">
        <v>169</v>
      </c>
      <c r="K2176" s="13" t="s">
        <v>43</v>
      </c>
      <c r="L2176" s="14">
        <v>17</v>
      </c>
      <c r="M2176" s="14" t="s">
        <v>66</v>
      </c>
      <c r="N2176" s="31">
        <v>1000000</v>
      </c>
      <c r="O2176" s="14" t="s">
        <v>2</v>
      </c>
      <c r="P2176" s="14" t="s">
        <v>47</v>
      </c>
      <c r="Q2176" s="31">
        <v>4000</v>
      </c>
      <c r="R2176" s="31">
        <v>1152</v>
      </c>
      <c r="S2176" s="30">
        <v>0.54320987700000001</v>
      </c>
      <c r="T2176" s="66">
        <f t="shared" si="303"/>
        <v>9.2345679090000008</v>
      </c>
      <c r="U2176" s="66">
        <f t="shared" si="304"/>
        <v>4.5520069728942673E-2</v>
      </c>
      <c r="V2176" s="38">
        <f t="shared" si="305"/>
        <v>1.086419754</v>
      </c>
      <c r="W2176" s="54">
        <v>2</v>
      </c>
      <c r="X2176" s="71" t="str">
        <f t="shared" si="306"/>
        <v>20 2028</v>
      </c>
      <c r="Y2176" s="21">
        <f t="shared" si="307"/>
        <v>2560</v>
      </c>
      <c r="Z2176" s="21">
        <f t="shared" si="308"/>
        <v>1600</v>
      </c>
      <c r="AA2176" s="57">
        <f t="shared" si="309"/>
        <v>83798.310112359526</v>
      </c>
      <c r="AB2176" s="59">
        <f t="shared" si="310"/>
        <v>1.6</v>
      </c>
      <c r="AC2176" s="61">
        <f t="shared" si="311"/>
        <v>431.79999999999995</v>
      </c>
    </row>
    <row r="2177" spans="4:29">
      <c r="D2177" s="12"/>
      <c r="E2177" s="36" t="s">
        <v>68</v>
      </c>
      <c r="F2177" s="16" t="s">
        <v>200</v>
      </c>
      <c r="G2177" s="14" t="s">
        <v>309</v>
      </c>
      <c r="H2177" s="13" t="s">
        <v>90</v>
      </c>
      <c r="I2177" s="13" t="s">
        <v>54</v>
      </c>
      <c r="J2177" s="13" t="s">
        <v>170</v>
      </c>
      <c r="K2177" s="13" t="s">
        <v>43</v>
      </c>
      <c r="L2177" s="14">
        <v>14</v>
      </c>
      <c r="M2177" s="14" t="s">
        <v>66</v>
      </c>
      <c r="N2177" s="31">
        <v>1000000</v>
      </c>
      <c r="O2177" s="14" t="s">
        <v>2</v>
      </c>
      <c r="P2177" s="14" t="s">
        <v>47</v>
      </c>
      <c r="Q2177" s="31">
        <v>4000</v>
      </c>
      <c r="R2177" s="31">
        <v>1152</v>
      </c>
      <c r="S2177" s="30">
        <v>0.65185185199999995</v>
      </c>
      <c r="T2177" s="66">
        <f t="shared" si="303"/>
        <v>9.1259259279999991</v>
      </c>
      <c r="U2177" s="66">
        <f t="shared" si="304"/>
        <v>3.7046091327603906E-2</v>
      </c>
      <c r="V2177" s="38">
        <f t="shared" si="305"/>
        <v>1.3037037039999999</v>
      </c>
      <c r="W2177" s="54">
        <v>2</v>
      </c>
      <c r="X2177" s="71" t="str">
        <f t="shared" si="306"/>
        <v>20 2028</v>
      </c>
      <c r="Y2177" s="21">
        <f t="shared" si="307"/>
        <v>2560</v>
      </c>
      <c r="Z2177" s="21">
        <f t="shared" si="308"/>
        <v>1600</v>
      </c>
      <c r="AA2177" s="57">
        <f t="shared" si="309"/>
        <v>56832.071910112347</v>
      </c>
      <c r="AB2177" s="59">
        <f t="shared" si="310"/>
        <v>1.6</v>
      </c>
      <c r="AC2177" s="61">
        <f t="shared" si="311"/>
        <v>355.59999999999997</v>
      </c>
    </row>
    <row r="2178" spans="4:29">
      <c r="D2178" s="12"/>
      <c r="E2178" s="36" t="s">
        <v>68</v>
      </c>
      <c r="F2178" s="16" t="s">
        <v>200</v>
      </c>
      <c r="G2178" s="14" t="s">
        <v>309</v>
      </c>
      <c r="H2178" s="13" t="s">
        <v>90</v>
      </c>
      <c r="I2178" s="13" t="s">
        <v>109</v>
      </c>
      <c r="J2178" s="13" t="s">
        <v>127</v>
      </c>
      <c r="K2178" s="13" t="s">
        <v>43</v>
      </c>
      <c r="L2178" s="14">
        <v>16.2</v>
      </c>
      <c r="M2178" s="14" t="s">
        <v>66</v>
      </c>
      <c r="N2178" s="31">
        <v>1000000</v>
      </c>
      <c r="O2178" s="14" t="s">
        <v>2</v>
      </c>
      <c r="P2178" s="14" t="s">
        <v>47</v>
      </c>
      <c r="Q2178" s="31">
        <v>4000</v>
      </c>
      <c r="R2178" s="31">
        <v>512</v>
      </c>
      <c r="S2178" s="30">
        <v>2.1728395059999999</v>
      </c>
      <c r="T2178" s="66">
        <f t="shared" si="303"/>
        <v>35.199999997199996</v>
      </c>
      <c r="U2178" s="66">
        <f t="shared" si="304"/>
        <v>0.16534653409920694</v>
      </c>
      <c r="V2178" s="38">
        <f t="shared" si="305"/>
        <v>4.3456790119999997</v>
      </c>
      <c r="W2178" s="54">
        <v>2</v>
      </c>
      <c r="X2178" s="71" t="str">
        <f t="shared" si="306"/>
        <v>20 2028</v>
      </c>
      <c r="Y2178" s="21">
        <f t="shared" si="307"/>
        <v>2560</v>
      </c>
      <c r="Z2178" s="21">
        <f t="shared" si="308"/>
        <v>1600</v>
      </c>
      <c r="AA2178" s="57">
        <f t="shared" si="309"/>
        <v>76096.984449438183</v>
      </c>
      <c r="AB2178" s="59">
        <f t="shared" si="310"/>
        <v>1.6</v>
      </c>
      <c r="AC2178" s="61">
        <f t="shared" si="311"/>
        <v>411.47999999999996</v>
      </c>
    </row>
    <row r="2179" spans="4:29">
      <c r="D2179" s="12"/>
      <c r="E2179" s="36" t="s">
        <v>68</v>
      </c>
      <c r="F2179" s="16" t="s">
        <v>200</v>
      </c>
      <c r="G2179" s="14" t="s">
        <v>309</v>
      </c>
      <c r="H2179" s="13" t="s">
        <v>90</v>
      </c>
      <c r="I2179" s="13" t="s">
        <v>109</v>
      </c>
      <c r="J2179" s="13" t="s">
        <v>110</v>
      </c>
      <c r="K2179" s="13" t="s">
        <v>43</v>
      </c>
      <c r="L2179" s="14">
        <v>16.2</v>
      </c>
      <c r="M2179" s="14" t="s">
        <v>64</v>
      </c>
      <c r="N2179" s="31">
        <v>1000000</v>
      </c>
      <c r="O2179" s="14" t="s">
        <v>2</v>
      </c>
      <c r="P2179" s="14" t="s">
        <v>47</v>
      </c>
      <c r="Q2179" s="31">
        <v>4000</v>
      </c>
      <c r="R2179" s="31">
        <v>512</v>
      </c>
      <c r="S2179" s="30">
        <v>1.1407407409999999</v>
      </c>
      <c r="T2179" s="66">
        <f t="shared" si="303"/>
        <v>18.480000004199997</v>
      </c>
      <c r="U2179" s="66">
        <f t="shared" si="304"/>
        <v>8.8057026271862848E-2</v>
      </c>
      <c r="V2179" s="38">
        <f t="shared" si="305"/>
        <v>2.2814814819999998</v>
      </c>
      <c r="W2179" s="54">
        <v>2</v>
      </c>
      <c r="X2179" s="71" t="str">
        <f t="shared" si="306"/>
        <v>20 2028</v>
      </c>
      <c r="Y2179" s="21">
        <f t="shared" si="307"/>
        <v>3456</v>
      </c>
      <c r="Z2179" s="21">
        <f t="shared" si="308"/>
        <v>2234</v>
      </c>
      <c r="AA2179" s="57">
        <f t="shared" si="309"/>
        <v>77192.847688309979</v>
      </c>
      <c r="AB2179" s="59">
        <f t="shared" si="310"/>
        <v>1.5470008952551477</v>
      </c>
      <c r="AC2179" s="61">
        <f t="shared" si="311"/>
        <v>411.47999999999996</v>
      </c>
    </row>
    <row r="2180" spans="4:29">
      <c r="D2180" s="12"/>
      <c r="E2180" s="36" t="s">
        <v>68</v>
      </c>
      <c r="F2180" s="16" t="s">
        <v>200</v>
      </c>
      <c r="G2180" s="14" t="s">
        <v>309</v>
      </c>
      <c r="H2180" s="13" t="s">
        <v>90</v>
      </c>
      <c r="I2180" s="13" t="s">
        <v>109</v>
      </c>
      <c r="J2180" s="13" t="s">
        <v>212</v>
      </c>
      <c r="K2180" s="13" t="s">
        <v>43</v>
      </c>
      <c r="L2180" s="14">
        <v>18</v>
      </c>
      <c r="M2180" s="14" t="s">
        <v>66</v>
      </c>
      <c r="N2180" s="31">
        <v>1000000</v>
      </c>
      <c r="O2180" s="14" t="s">
        <v>2</v>
      </c>
      <c r="P2180" s="14" t="s">
        <v>47</v>
      </c>
      <c r="Q2180" s="31">
        <v>9216</v>
      </c>
      <c r="R2180" s="31">
        <v>2304</v>
      </c>
      <c r="S2180" s="30">
        <v>1.251555556</v>
      </c>
      <c r="T2180" s="66">
        <f t="shared" si="303"/>
        <v>22.528000007999999</v>
      </c>
      <c r="U2180" s="66">
        <f t="shared" si="304"/>
        <v>0.11757975763276542</v>
      </c>
      <c r="V2180" s="38">
        <f t="shared" si="305"/>
        <v>2.503111112</v>
      </c>
      <c r="W2180" s="54">
        <v>2</v>
      </c>
      <c r="X2180" s="71" t="str">
        <f t="shared" si="306"/>
        <v>20 2028</v>
      </c>
      <c r="Y2180" s="21">
        <f t="shared" si="307"/>
        <v>2560</v>
      </c>
      <c r="Z2180" s="21">
        <f t="shared" si="308"/>
        <v>1600</v>
      </c>
      <c r="AA2180" s="57">
        <f t="shared" si="309"/>
        <v>93946.894382022467</v>
      </c>
      <c r="AB2180" s="59">
        <f t="shared" si="310"/>
        <v>1.6</v>
      </c>
      <c r="AC2180" s="61">
        <f t="shared" si="311"/>
        <v>457.2</v>
      </c>
    </row>
    <row r="2181" spans="4:29">
      <c r="D2181" s="12"/>
      <c r="E2181" s="36" t="s">
        <v>68</v>
      </c>
      <c r="F2181" s="16" t="s">
        <v>200</v>
      </c>
      <c r="G2181" s="14" t="s">
        <v>309</v>
      </c>
      <c r="H2181" s="13" t="s">
        <v>90</v>
      </c>
      <c r="I2181" s="13" t="s">
        <v>135</v>
      </c>
      <c r="J2181" s="13" t="s">
        <v>136</v>
      </c>
      <c r="K2181" s="13"/>
      <c r="L2181" s="14">
        <v>16.2</v>
      </c>
      <c r="M2181" s="14" t="s">
        <v>66</v>
      </c>
      <c r="N2181" s="31">
        <v>1000000</v>
      </c>
      <c r="O2181" s="14" t="s">
        <v>2</v>
      </c>
      <c r="P2181" s="14" t="s">
        <v>47</v>
      </c>
      <c r="Q2181" s="31">
        <v>4000</v>
      </c>
      <c r="R2181" s="31">
        <v>512</v>
      </c>
      <c r="S2181" s="30">
        <v>3.5308641980000002</v>
      </c>
      <c r="T2181" s="66">
        <f t="shared" si="303"/>
        <v>57.200000007600003</v>
      </c>
      <c r="U2181" s="66">
        <f t="shared" si="304"/>
        <v>0.26868811796828407</v>
      </c>
      <c r="V2181" s="38">
        <f t="shared" si="305"/>
        <v>7.0617283960000004</v>
      </c>
      <c r="W2181" s="54">
        <v>2</v>
      </c>
      <c r="X2181" s="71" t="str">
        <f t="shared" si="306"/>
        <v>20 2028</v>
      </c>
      <c r="Y2181" s="21">
        <f t="shared" si="307"/>
        <v>2560</v>
      </c>
      <c r="Z2181" s="21">
        <f t="shared" si="308"/>
        <v>1600</v>
      </c>
      <c r="AA2181" s="57">
        <f t="shared" si="309"/>
        <v>76096.984449438183</v>
      </c>
      <c r="AB2181" s="59">
        <f t="shared" si="310"/>
        <v>1.6</v>
      </c>
      <c r="AC2181" s="61">
        <f t="shared" si="311"/>
        <v>411.47999999999996</v>
      </c>
    </row>
    <row r="2182" spans="4:29">
      <c r="D2182" s="12"/>
      <c r="E2182" s="36" t="s">
        <v>68</v>
      </c>
      <c r="F2182" s="16" t="s">
        <v>200</v>
      </c>
      <c r="G2182" s="14" t="s">
        <v>309</v>
      </c>
      <c r="H2182" s="13" t="s">
        <v>90</v>
      </c>
      <c r="I2182" s="13" t="s">
        <v>135</v>
      </c>
      <c r="J2182" s="13" t="s">
        <v>171</v>
      </c>
      <c r="K2182" s="13" t="s">
        <v>98</v>
      </c>
      <c r="L2182" s="14">
        <v>16</v>
      </c>
      <c r="M2182" s="14" t="s">
        <v>172</v>
      </c>
      <c r="N2182" s="31">
        <v>1000000</v>
      </c>
      <c r="O2182" s="14" t="s">
        <v>2</v>
      </c>
      <c r="P2182" s="14" t="s">
        <v>47</v>
      </c>
      <c r="Q2182" s="31">
        <v>4000</v>
      </c>
      <c r="R2182" s="31">
        <v>1000</v>
      </c>
      <c r="S2182" s="30">
        <v>0.81481481499999997</v>
      </c>
      <c r="T2182" s="66">
        <f t="shared" si="303"/>
        <v>13.03703704</v>
      </c>
      <c r="U2182" s="66">
        <f t="shared" si="304"/>
        <v>6.048341441241456E-2</v>
      </c>
      <c r="V2182" s="38">
        <f t="shared" si="305"/>
        <v>1.6296296299999999</v>
      </c>
      <c r="W2182" s="54">
        <v>2</v>
      </c>
      <c r="X2182" s="71" t="str">
        <f t="shared" si="306"/>
        <v>20 2028</v>
      </c>
      <c r="Y2182" s="21">
        <f t="shared" si="307"/>
        <v>3200</v>
      </c>
      <c r="Z2182" s="21">
        <f t="shared" si="308"/>
        <v>2000</v>
      </c>
      <c r="AA2182" s="57">
        <f t="shared" si="309"/>
        <v>74229.644943820225</v>
      </c>
      <c r="AB2182" s="59">
        <f t="shared" si="310"/>
        <v>1.6</v>
      </c>
      <c r="AC2182" s="61">
        <f t="shared" si="311"/>
        <v>406.4</v>
      </c>
    </row>
    <row r="2183" spans="4:29">
      <c r="D2183" s="12"/>
      <c r="E2183" s="36" t="s">
        <v>68</v>
      </c>
      <c r="F2183" s="16" t="s">
        <v>200</v>
      </c>
      <c r="G2183" s="14" t="s">
        <v>309</v>
      </c>
      <c r="H2183" s="13" t="s">
        <v>90</v>
      </c>
      <c r="I2183" s="13" t="s">
        <v>135</v>
      </c>
      <c r="J2183" s="13" t="s">
        <v>171</v>
      </c>
      <c r="K2183" s="13" t="s">
        <v>98</v>
      </c>
      <c r="L2183" s="14">
        <v>14.5</v>
      </c>
      <c r="M2183" s="14" t="s">
        <v>173</v>
      </c>
      <c r="N2183" s="31">
        <v>1000000</v>
      </c>
      <c r="O2183" s="14" t="s">
        <v>2</v>
      </c>
      <c r="P2183" s="14" t="s">
        <v>47</v>
      </c>
      <c r="Q2183" s="31">
        <v>4000</v>
      </c>
      <c r="R2183" s="31">
        <v>1000</v>
      </c>
      <c r="S2183" s="30">
        <v>1.0864197529999999</v>
      </c>
      <c r="T2183" s="66">
        <f t="shared" ref="T2183:T2246" si="312">L2183*S2183</f>
        <v>15.753086418499999</v>
      </c>
      <c r="U2183" s="66">
        <f t="shared" ref="U2183:U2246" si="313">S2183*AA2183/10^6</f>
        <v>6.6232488939106562E-2</v>
      </c>
      <c r="V2183" s="38">
        <f t="shared" ref="V2183:V2246" si="314">S2183*W2183</f>
        <v>2.1728395059999999</v>
      </c>
      <c r="W2183" s="54">
        <v>2</v>
      </c>
      <c r="X2183" s="71" t="str">
        <f t="shared" si="306"/>
        <v>20 2028</v>
      </c>
      <c r="Y2183" s="21">
        <f t="shared" si="307"/>
        <v>3072</v>
      </c>
      <c r="Z2183" s="21">
        <f t="shared" si="308"/>
        <v>1920</v>
      </c>
      <c r="AA2183" s="57">
        <f t="shared" si="309"/>
        <v>60963.995505617953</v>
      </c>
      <c r="AB2183" s="59">
        <f t="shared" si="310"/>
        <v>1.6</v>
      </c>
      <c r="AC2183" s="61">
        <f t="shared" si="311"/>
        <v>368.29999999999995</v>
      </c>
    </row>
    <row r="2184" spans="4:29">
      <c r="D2184" s="12"/>
      <c r="E2184" s="36" t="s">
        <v>68</v>
      </c>
      <c r="F2184" s="16" t="s">
        <v>200</v>
      </c>
      <c r="G2184" s="14" t="s">
        <v>309</v>
      </c>
      <c r="H2184" s="13" t="s">
        <v>90</v>
      </c>
      <c r="I2184" s="13" t="s">
        <v>135</v>
      </c>
      <c r="J2184" s="13" t="s">
        <v>207</v>
      </c>
      <c r="K2184" s="13" t="s">
        <v>98</v>
      </c>
      <c r="L2184" s="14">
        <v>16</v>
      </c>
      <c r="M2184" s="14" t="s">
        <v>172</v>
      </c>
      <c r="N2184" s="31">
        <v>1000000</v>
      </c>
      <c r="O2184" s="14" t="s">
        <v>2</v>
      </c>
      <c r="P2184" s="14" t="s">
        <v>47</v>
      </c>
      <c r="Q2184" s="31">
        <v>6144</v>
      </c>
      <c r="R2184" s="31">
        <v>1536</v>
      </c>
      <c r="S2184" s="30">
        <v>1.6687407409999999</v>
      </c>
      <c r="T2184" s="66">
        <f t="shared" si="312"/>
        <v>26.699851855999999</v>
      </c>
      <c r="U2184" s="66">
        <f t="shared" si="313"/>
        <v>0.12387003270771746</v>
      </c>
      <c r="V2184" s="38">
        <f t="shared" si="314"/>
        <v>3.3374814819999998</v>
      </c>
      <c r="W2184" s="54">
        <v>2</v>
      </c>
      <c r="X2184" s="71" t="str">
        <f t="shared" si="306"/>
        <v>20 2028</v>
      </c>
      <c r="Y2184" s="21">
        <f t="shared" si="307"/>
        <v>3200</v>
      </c>
      <c r="Z2184" s="21">
        <f t="shared" si="308"/>
        <v>2000</v>
      </c>
      <c r="AA2184" s="57">
        <f t="shared" si="309"/>
        <v>74229.644943820225</v>
      </c>
      <c r="AB2184" s="59">
        <f t="shared" si="310"/>
        <v>1.6</v>
      </c>
      <c r="AC2184" s="61">
        <f t="shared" si="311"/>
        <v>406.4</v>
      </c>
    </row>
    <row r="2185" spans="4:29">
      <c r="D2185" s="12"/>
      <c r="E2185" s="36" t="s">
        <v>68</v>
      </c>
      <c r="F2185" s="16" t="s">
        <v>200</v>
      </c>
      <c r="G2185" s="14" t="s">
        <v>309</v>
      </c>
      <c r="H2185" s="13" t="s">
        <v>90</v>
      </c>
      <c r="I2185" s="13" t="s">
        <v>141</v>
      </c>
      <c r="J2185" s="13" t="s">
        <v>214</v>
      </c>
      <c r="K2185" s="13" t="s">
        <v>95</v>
      </c>
      <c r="L2185" s="14">
        <v>15.6</v>
      </c>
      <c r="M2185" s="14" t="s">
        <v>15</v>
      </c>
      <c r="N2185" s="31">
        <v>1000000</v>
      </c>
      <c r="O2185" s="14" t="s">
        <v>2</v>
      </c>
      <c r="P2185" s="14" t="s">
        <v>47</v>
      </c>
      <c r="Q2185" s="31">
        <v>10000</v>
      </c>
      <c r="R2185" s="31">
        <v>1152</v>
      </c>
      <c r="S2185" s="30">
        <v>4.0740740740000003</v>
      </c>
      <c r="T2185" s="66">
        <f t="shared" si="312"/>
        <v>63.555555554400001</v>
      </c>
      <c r="U2185" s="66">
        <f t="shared" si="313"/>
        <v>0.27332423557960017</v>
      </c>
      <c r="V2185" s="38">
        <f t="shared" si="314"/>
        <v>8.1481481480000006</v>
      </c>
      <c r="W2185" s="54">
        <v>2</v>
      </c>
      <c r="X2185" s="71" t="str">
        <f t="shared" si="306"/>
        <v>20 2028</v>
      </c>
      <c r="Y2185" s="21">
        <f t="shared" si="307"/>
        <v>3840</v>
      </c>
      <c r="Z2185" s="21">
        <f t="shared" si="308"/>
        <v>2160</v>
      </c>
      <c r="AA2185" s="57">
        <f t="shared" si="309"/>
        <v>67088.676007121641</v>
      </c>
      <c r="AB2185" s="59">
        <f t="shared" si="310"/>
        <v>1.7777777777777777</v>
      </c>
      <c r="AC2185" s="61">
        <f t="shared" si="311"/>
        <v>396.23999999999995</v>
      </c>
    </row>
    <row r="2186" spans="4:29">
      <c r="D2186" s="12"/>
      <c r="E2186" s="36" t="s">
        <v>68</v>
      </c>
      <c r="F2186" s="16" t="s">
        <v>200</v>
      </c>
      <c r="G2186" s="14" t="s">
        <v>309</v>
      </c>
      <c r="H2186" s="13" t="s">
        <v>90</v>
      </c>
      <c r="I2186" s="13" t="s">
        <v>184</v>
      </c>
      <c r="J2186" s="13" t="s">
        <v>185</v>
      </c>
      <c r="K2186" s="13" t="s">
        <v>95</v>
      </c>
      <c r="L2186" s="14">
        <v>16</v>
      </c>
      <c r="M2186" s="14" t="s">
        <v>186</v>
      </c>
      <c r="N2186" s="31">
        <v>1000000</v>
      </c>
      <c r="O2186" s="14" t="s">
        <v>2</v>
      </c>
      <c r="P2186" s="14" t="s">
        <v>47</v>
      </c>
      <c r="Q2186" s="31">
        <v>10000</v>
      </c>
      <c r="R2186" s="31">
        <v>2596</v>
      </c>
      <c r="S2186" s="30">
        <v>2.0370370370000002</v>
      </c>
      <c r="T2186" s="66">
        <f t="shared" si="312"/>
        <v>32.592592592000003</v>
      </c>
      <c r="U2186" s="66">
        <f t="shared" si="313"/>
        <v>0.15120853599392159</v>
      </c>
      <c r="V2186" s="38">
        <f t="shared" si="314"/>
        <v>4.0740740740000003</v>
      </c>
      <c r="W2186" s="54">
        <v>2</v>
      </c>
      <c r="X2186" s="71" t="str">
        <f t="shared" si="306"/>
        <v>20 2028</v>
      </c>
      <c r="Y2186" s="21">
        <f t="shared" si="307"/>
        <v>3840</v>
      </c>
      <c r="Z2186" s="21">
        <f t="shared" si="308"/>
        <v>2400</v>
      </c>
      <c r="AA2186" s="57">
        <f t="shared" si="309"/>
        <v>74229.644943820225</v>
      </c>
      <c r="AB2186" s="59">
        <f t="shared" si="310"/>
        <v>1.6</v>
      </c>
      <c r="AC2186" s="61">
        <f t="shared" si="311"/>
        <v>406.4</v>
      </c>
    </row>
    <row r="2187" spans="4:29">
      <c r="D2187" s="12"/>
      <c r="E2187" s="36" t="s">
        <v>68</v>
      </c>
      <c r="F2187" s="16" t="s">
        <v>200</v>
      </c>
      <c r="G2187" s="14" t="s">
        <v>309</v>
      </c>
      <c r="H2187" s="13" t="s">
        <v>90</v>
      </c>
      <c r="I2187" s="13" t="s">
        <v>184</v>
      </c>
      <c r="J2187" s="13" t="s">
        <v>213</v>
      </c>
      <c r="K2187" s="13" t="s">
        <v>95</v>
      </c>
      <c r="L2187" s="14">
        <v>18</v>
      </c>
      <c r="M2187" s="14" t="s">
        <v>66</v>
      </c>
      <c r="N2187" s="31">
        <v>1000000</v>
      </c>
      <c r="O2187" s="14" t="s">
        <v>2</v>
      </c>
      <c r="P2187" s="14" t="s">
        <v>47</v>
      </c>
      <c r="Q2187" s="31">
        <v>8000</v>
      </c>
      <c r="R2187" s="31">
        <v>2000</v>
      </c>
      <c r="S2187" s="30">
        <v>0.81481481499999997</v>
      </c>
      <c r="T2187" s="66">
        <f t="shared" si="312"/>
        <v>14.66666667</v>
      </c>
      <c r="U2187" s="66">
        <f t="shared" si="313"/>
        <v>7.6549321365712172E-2</v>
      </c>
      <c r="V2187" s="38">
        <f t="shared" si="314"/>
        <v>1.6296296299999999</v>
      </c>
      <c r="W2187" s="54">
        <v>2</v>
      </c>
      <c r="X2187" s="71" t="str">
        <f t="shared" si="306"/>
        <v>20 2028</v>
      </c>
      <c r="Y2187" s="21">
        <f t="shared" si="307"/>
        <v>2560</v>
      </c>
      <c r="Z2187" s="21">
        <f t="shared" si="308"/>
        <v>1600</v>
      </c>
      <c r="AA2187" s="57">
        <f t="shared" si="309"/>
        <v>93946.894382022467</v>
      </c>
      <c r="AB2187" s="59">
        <f t="shared" si="310"/>
        <v>1.6</v>
      </c>
      <c r="AC2187" s="61">
        <f t="shared" si="311"/>
        <v>457.2</v>
      </c>
    </row>
    <row r="2188" spans="4:29">
      <c r="D2188" s="12"/>
      <c r="E2188" s="36" t="s">
        <v>68</v>
      </c>
      <c r="F2188" s="16" t="s">
        <v>200</v>
      </c>
      <c r="G2188" s="14" t="s">
        <v>309</v>
      </c>
      <c r="H2188" s="13" t="s">
        <v>90</v>
      </c>
      <c r="I2188" s="13" t="s">
        <v>195</v>
      </c>
      <c r="J2188" s="13" t="s">
        <v>196</v>
      </c>
      <c r="K2188" s="13" t="s">
        <v>43</v>
      </c>
      <c r="L2188" s="14">
        <v>16.100000000000001</v>
      </c>
      <c r="M2188" s="14" t="s">
        <v>143</v>
      </c>
      <c r="N2188" s="31">
        <v>1000000</v>
      </c>
      <c r="O2188" s="14" t="s">
        <v>2</v>
      </c>
      <c r="P2188" s="14" t="s">
        <v>47</v>
      </c>
      <c r="Q2188" s="31">
        <v>4000</v>
      </c>
      <c r="R2188" s="31">
        <v>1000</v>
      </c>
      <c r="S2188" s="30">
        <v>1.0864197529999999</v>
      </c>
      <c r="T2188" s="66">
        <f t="shared" si="312"/>
        <v>17.491358023300002</v>
      </c>
      <c r="U2188" s="66">
        <f t="shared" si="313"/>
        <v>7.7633547118387741E-2</v>
      </c>
      <c r="V2188" s="38">
        <f t="shared" si="314"/>
        <v>2.1728395059999999</v>
      </c>
      <c r="W2188" s="54">
        <v>2</v>
      </c>
      <c r="X2188" s="71" t="str">
        <f t="shared" si="306"/>
        <v>20 2028</v>
      </c>
      <c r="Y2188" s="21">
        <f t="shared" si="307"/>
        <v>2560</v>
      </c>
      <c r="Z2188" s="21">
        <f t="shared" si="308"/>
        <v>1440</v>
      </c>
      <c r="AA2188" s="57">
        <f t="shared" si="309"/>
        <v>71458.151330563793</v>
      </c>
      <c r="AB2188" s="59">
        <f t="shared" si="310"/>
        <v>1.7777777777777777</v>
      </c>
      <c r="AC2188" s="61">
        <f t="shared" si="311"/>
        <v>408.94</v>
      </c>
    </row>
    <row r="2189" spans="4:29">
      <c r="D2189" s="12"/>
      <c r="E2189" s="36" t="s">
        <v>68</v>
      </c>
      <c r="F2189" s="16" t="s">
        <v>200</v>
      </c>
      <c r="G2189" s="14" t="s">
        <v>309</v>
      </c>
      <c r="H2189" s="13" t="s">
        <v>90</v>
      </c>
      <c r="I2189" s="13" t="s">
        <v>295</v>
      </c>
      <c r="J2189" s="13" t="s">
        <v>296</v>
      </c>
      <c r="K2189" s="13"/>
      <c r="L2189" s="14">
        <v>16</v>
      </c>
      <c r="M2189" s="14" t="s">
        <v>66</v>
      </c>
      <c r="N2189" s="31">
        <v>1000000</v>
      </c>
      <c r="O2189" s="14" t="s">
        <v>2</v>
      </c>
      <c r="P2189" s="14" t="s">
        <v>47</v>
      </c>
      <c r="Q2189" s="31">
        <v>4000</v>
      </c>
      <c r="R2189" s="31">
        <v>1000</v>
      </c>
      <c r="S2189" s="30">
        <v>0.16296296299999999</v>
      </c>
      <c r="T2189" s="66">
        <f t="shared" si="312"/>
        <v>2.6074074079999998</v>
      </c>
      <c r="U2189" s="66">
        <f t="shared" si="313"/>
        <v>1.2096682882482912E-2</v>
      </c>
      <c r="V2189" s="38">
        <f t="shared" si="314"/>
        <v>0.32592592599999998</v>
      </c>
      <c r="W2189" s="54">
        <v>2</v>
      </c>
      <c r="X2189" s="71" t="str">
        <f t="shared" si="306"/>
        <v>20 2028</v>
      </c>
      <c r="Y2189" s="21">
        <f t="shared" si="307"/>
        <v>2560</v>
      </c>
      <c r="Z2189" s="21">
        <f t="shared" si="308"/>
        <v>1600</v>
      </c>
      <c r="AA2189" s="57">
        <f t="shared" si="309"/>
        <v>74229.644943820225</v>
      </c>
      <c r="AB2189" s="59">
        <f t="shared" si="310"/>
        <v>1.6</v>
      </c>
      <c r="AC2189" s="61">
        <f t="shared" si="311"/>
        <v>406.4</v>
      </c>
    </row>
    <row r="2190" spans="4:29">
      <c r="D2190" s="12"/>
      <c r="E2190" s="36" t="s">
        <v>68</v>
      </c>
      <c r="F2190" s="16" t="s">
        <v>200</v>
      </c>
      <c r="G2190" s="14" t="s">
        <v>309</v>
      </c>
      <c r="H2190" s="13" t="s">
        <v>5</v>
      </c>
      <c r="I2190" s="13" t="s">
        <v>31</v>
      </c>
      <c r="J2190" s="13" t="s">
        <v>32</v>
      </c>
      <c r="K2190" s="13" t="s">
        <v>33</v>
      </c>
      <c r="L2190" s="14">
        <v>31.5</v>
      </c>
      <c r="M2190" s="14" t="s">
        <v>34</v>
      </c>
      <c r="N2190" s="31">
        <v>1000000</v>
      </c>
      <c r="O2190" s="14" t="s">
        <v>1</v>
      </c>
      <c r="P2190" s="14" t="s">
        <v>35</v>
      </c>
      <c r="Q2190" s="31">
        <v>576</v>
      </c>
      <c r="R2190" s="31">
        <v>576</v>
      </c>
      <c r="S2190" s="30">
        <v>1.1733333E-2</v>
      </c>
      <c r="T2190" s="66">
        <f t="shared" si="312"/>
        <v>0.3695999895</v>
      </c>
      <c r="U2190" s="66">
        <f t="shared" si="313"/>
        <v>3.2095380479772091E-3</v>
      </c>
      <c r="V2190" s="38">
        <f t="shared" si="314"/>
        <v>2.3466666000000001E-2</v>
      </c>
      <c r="W2190" s="54">
        <v>2</v>
      </c>
      <c r="X2190" s="71" t="str">
        <f t="shared" si="306"/>
        <v>20 2028</v>
      </c>
      <c r="Y2190" s="21">
        <f t="shared" si="307"/>
        <v>6016</v>
      </c>
      <c r="Z2190" s="21">
        <f t="shared" si="308"/>
        <v>3384</v>
      </c>
      <c r="AA2190" s="57">
        <f t="shared" si="309"/>
        <v>273540.18231454003</v>
      </c>
      <c r="AB2190" s="59">
        <f t="shared" si="310"/>
        <v>1.7777777777777777</v>
      </c>
      <c r="AC2190" s="61">
        <f t="shared" si="311"/>
        <v>800.09999999999991</v>
      </c>
    </row>
    <row r="2191" spans="4:29">
      <c r="D2191" s="12"/>
      <c r="E2191" s="36" t="s">
        <v>68</v>
      </c>
      <c r="F2191" s="16" t="s">
        <v>200</v>
      </c>
      <c r="G2191" s="14" t="s">
        <v>309</v>
      </c>
      <c r="H2191" s="13" t="s">
        <v>5</v>
      </c>
      <c r="I2191" s="13" t="s">
        <v>31</v>
      </c>
      <c r="J2191" s="13" t="s">
        <v>306</v>
      </c>
      <c r="K2191" s="13" t="s">
        <v>57</v>
      </c>
      <c r="L2191" s="14">
        <v>27</v>
      </c>
      <c r="M2191" s="14" t="s">
        <v>307</v>
      </c>
      <c r="N2191" s="31">
        <v>1000000</v>
      </c>
      <c r="O2191" s="14" t="s">
        <v>2</v>
      </c>
      <c r="P2191" s="14" t="s">
        <v>35</v>
      </c>
      <c r="Q2191" s="31">
        <v>4000</v>
      </c>
      <c r="R2191" s="31">
        <v>1000</v>
      </c>
      <c r="S2191" s="30">
        <v>0.81481481499999997</v>
      </c>
      <c r="T2191" s="66">
        <f t="shared" si="312"/>
        <v>22.000000005</v>
      </c>
      <c r="U2191" s="66">
        <f t="shared" si="313"/>
        <v>0.16375194591258727</v>
      </c>
      <c r="V2191" s="38">
        <f t="shared" si="314"/>
        <v>1.6296296299999999</v>
      </c>
      <c r="W2191" s="54">
        <v>2</v>
      </c>
      <c r="X2191" s="71" t="str">
        <f t="shared" si="306"/>
        <v>20 2028</v>
      </c>
      <c r="Y2191" s="21">
        <f t="shared" si="307"/>
        <v>5120</v>
      </c>
      <c r="Z2191" s="21">
        <f t="shared" si="308"/>
        <v>2880</v>
      </c>
      <c r="AA2191" s="57">
        <f t="shared" si="309"/>
        <v>200968.29721068247</v>
      </c>
      <c r="AB2191" s="59">
        <f t="shared" si="310"/>
        <v>1.7777777777777777</v>
      </c>
      <c r="AC2191" s="61">
        <f t="shared" si="311"/>
        <v>685.8</v>
      </c>
    </row>
    <row r="2192" spans="4:29">
      <c r="D2192" s="12"/>
      <c r="E2192" s="36" t="s">
        <v>68</v>
      </c>
      <c r="F2192" s="16" t="s">
        <v>200</v>
      </c>
      <c r="G2192" s="14" t="s">
        <v>309</v>
      </c>
      <c r="H2192" s="13" t="s">
        <v>5</v>
      </c>
      <c r="I2192" s="13" t="s">
        <v>76</v>
      </c>
      <c r="J2192" s="13"/>
      <c r="K2192" s="13"/>
      <c r="L2192" s="14">
        <v>27</v>
      </c>
      <c r="M2192" s="14" t="s">
        <v>15</v>
      </c>
      <c r="N2192" s="31">
        <v>1000000</v>
      </c>
      <c r="O2192" s="14" t="s">
        <v>1</v>
      </c>
      <c r="P2192" s="14" t="s">
        <v>35</v>
      </c>
      <c r="Q2192" s="31">
        <v>5000</v>
      </c>
      <c r="R2192" s="31">
        <v>1152</v>
      </c>
      <c r="S2192" s="30">
        <v>28.111111111</v>
      </c>
      <c r="T2192" s="66">
        <f t="shared" si="312"/>
        <v>758.99999999700003</v>
      </c>
      <c r="U2192" s="66">
        <f t="shared" si="313"/>
        <v>5.6494421326779669</v>
      </c>
      <c r="V2192" s="38">
        <f t="shared" si="314"/>
        <v>56.222222221999999</v>
      </c>
      <c r="W2192" s="54">
        <v>2</v>
      </c>
      <c r="X2192" s="71" t="str">
        <f t="shared" si="306"/>
        <v>20 2028</v>
      </c>
      <c r="Y2192" s="21">
        <f t="shared" si="307"/>
        <v>3840</v>
      </c>
      <c r="Z2192" s="21">
        <f t="shared" si="308"/>
        <v>2160</v>
      </c>
      <c r="AA2192" s="57">
        <f t="shared" si="309"/>
        <v>200968.29721068247</v>
      </c>
      <c r="AB2192" s="59">
        <f t="shared" si="310"/>
        <v>1.7777777777777777</v>
      </c>
      <c r="AC2192" s="61">
        <f t="shared" si="311"/>
        <v>685.8</v>
      </c>
    </row>
    <row r="2193" spans="4:29">
      <c r="D2193" s="12"/>
      <c r="E2193" s="36" t="s">
        <v>68</v>
      </c>
      <c r="F2193" s="16" t="s">
        <v>200</v>
      </c>
      <c r="G2193" s="14" t="s">
        <v>309</v>
      </c>
      <c r="H2193" s="13" t="s">
        <v>5</v>
      </c>
      <c r="I2193" s="13" t="s">
        <v>76</v>
      </c>
      <c r="J2193" s="13"/>
      <c r="K2193" s="13"/>
      <c r="L2193" s="14">
        <v>31.5</v>
      </c>
      <c r="M2193" s="14" t="s">
        <v>15</v>
      </c>
      <c r="N2193" s="31" t="s">
        <v>65</v>
      </c>
      <c r="O2193" s="14" t="s">
        <v>1</v>
      </c>
      <c r="P2193" s="14" t="s">
        <v>35</v>
      </c>
      <c r="Q2193" s="31">
        <v>5000</v>
      </c>
      <c r="R2193" s="31">
        <v>1152</v>
      </c>
      <c r="S2193" s="30">
        <v>0.16296296299999999</v>
      </c>
      <c r="T2193" s="66">
        <f t="shared" si="312"/>
        <v>5.1333333344999996</v>
      </c>
      <c r="U2193" s="66">
        <f t="shared" si="313"/>
        <v>4.4576918609537636E-2</v>
      </c>
      <c r="V2193" s="38">
        <f t="shared" si="314"/>
        <v>0.32592592599999998</v>
      </c>
      <c r="W2193" s="54">
        <v>2</v>
      </c>
      <c r="X2193" s="71" t="str">
        <f t="shared" si="306"/>
        <v>20 2028</v>
      </c>
      <c r="Y2193" s="21">
        <f t="shared" si="307"/>
        <v>3840</v>
      </c>
      <c r="Z2193" s="21">
        <f t="shared" si="308"/>
        <v>2160</v>
      </c>
      <c r="AA2193" s="57">
        <f t="shared" si="309"/>
        <v>273540.18231454003</v>
      </c>
      <c r="AB2193" s="59">
        <f t="shared" si="310"/>
        <v>1.7777777777777777</v>
      </c>
      <c r="AC2193" s="61">
        <f t="shared" si="311"/>
        <v>800.09999999999991</v>
      </c>
    </row>
    <row r="2194" spans="4:29">
      <c r="D2194" s="12"/>
      <c r="E2194" s="36" t="s">
        <v>68</v>
      </c>
      <c r="F2194" s="16" t="s">
        <v>200</v>
      </c>
      <c r="G2194" s="14" t="s">
        <v>309</v>
      </c>
      <c r="H2194" s="13" t="s">
        <v>5</v>
      </c>
      <c r="I2194" s="13" t="s">
        <v>76</v>
      </c>
      <c r="J2194" s="13"/>
      <c r="K2194" s="13"/>
      <c r="L2194" s="14">
        <v>31.5</v>
      </c>
      <c r="M2194" s="14" t="s">
        <v>15</v>
      </c>
      <c r="N2194" s="31" t="s">
        <v>65</v>
      </c>
      <c r="O2194" s="14" t="s">
        <v>1</v>
      </c>
      <c r="P2194" s="14" t="s">
        <v>35</v>
      </c>
      <c r="Q2194" s="31">
        <v>5000</v>
      </c>
      <c r="R2194" s="31">
        <v>1152</v>
      </c>
      <c r="S2194" s="30">
        <v>21.083333332999999</v>
      </c>
      <c r="T2194" s="66">
        <f t="shared" si="312"/>
        <v>664.1249999895</v>
      </c>
      <c r="U2194" s="66">
        <f t="shared" si="313"/>
        <v>5.7671388437070377</v>
      </c>
      <c r="V2194" s="38">
        <f t="shared" si="314"/>
        <v>42.166666665999998</v>
      </c>
      <c r="W2194" s="54">
        <v>2</v>
      </c>
      <c r="X2194" s="71" t="str">
        <f t="shared" si="306"/>
        <v>20 2028</v>
      </c>
      <c r="Y2194" s="21">
        <f t="shared" si="307"/>
        <v>3840</v>
      </c>
      <c r="Z2194" s="21">
        <f t="shared" si="308"/>
        <v>2160</v>
      </c>
      <c r="AA2194" s="57">
        <f t="shared" si="309"/>
        <v>273540.18231454003</v>
      </c>
      <c r="AB2194" s="59">
        <f t="shared" si="310"/>
        <v>1.7777777777777777</v>
      </c>
      <c r="AC2194" s="61">
        <f t="shared" si="311"/>
        <v>800.09999999999991</v>
      </c>
    </row>
    <row r="2195" spans="4:29">
      <c r="D2195" s="12"/>
      <c r="E2195" s="36" t="s">
        <v>68</v>
      </c>
      <c r="F2195" s="16" t="s">
        <v>200</v>
      </c>
      <c r="G2195" s="14" t="s">
        <v>309</v>
      </c>
      <c r="H2195" s="13" t="s">
        <v>5</v>
      </c>
      <c r="I2195" s="13" t="s">
        <v>76</v>
      </c>
      <c r="J2195" s="13"/>
      <c r="K2195" s="13"/>
      <c r="L2195" s="14">
        <v>49</v>
      </c>
      <c r="M2195" s="14" t="s">
        <v>99</v>
      </c>
      <c r="N2195" s="31">
        <v>1000000</v>
      </c>
      <c r="O2195" s="14" t="s">
        <v>1</v>
      </c>
      <c r="P2195" s="14" t="s">
        <v>35</v>
      </c>
      <c r="Q2195" s="31">
        <v>5000</v>
      </c>
      <c r="R2195" s="31">
        <v>1152</v>
      </c>
      <c r="S2195" s="30">
        <v>0.61111111100000004</v>
      </c>
      <c r="T2195" s="66">
        <f t="shared" si="312"/>
        <v>29.944444439000002</v>
      </c>
      <c r="U2195" s="66">
        <f t="shared" si="313"/>
        <v>0.24672319648002805</v>
      </c>
      <c r="V2195" s="38">
        <f t="shared" si="314"/>
        <v>1.2222222220000001</v>
      </c>
      <c r="W2195" s="54">
        <v>2</v>
      </c>
      <c r="X2195" s="71" t="str">
        <f t="shared" si="306"/>
        <v>20 2028</v>
      </c>
      <c r="Y2195" s="21">
        <f t="shared" si="307"/>
        <v>5120</v>
      </c>
      <c r="Z2195" s="21">
        <f t="shared" si="308"/>
        <v>1440</v>
      </c>
      <c r="AA2195" s="57">
        <f t="shared" si="309"/>
        <v>403728.86704072385</v>
      </c>
      <c r="AB2195" s="59">
        <f t="shared" si="310"/>
        <v>3.5555555555555554</v>
      </c>
      <c r="AC2195" s="61">
        <f t="shared" si="311"/>
        <v>1244.5999999999999</v>
      </c>
    </row>
    <row r="2196" spans="4:29">
      <c r="D2196" s="12"/>
      <c r="E2196" s="36" t="s">
        <v>68</v>
      </c>
      <c r="F2196" s="16" t="s">
        <v>200</v>
      </c>
      <c r="G2196" s="14" t="s">
        <v>309</v>
      </c>
      <c r="H2196" s="13" t="s">
        <v>6</v>
      </c>
      <c r="I2196" s="13" t="s">
        <v>76</v>
      </c>
      <c r="J2196" s="13"/>
      <c r="K2196" s="13" t="s">
        <v>123</v>
      </c>
      <c r="L2196" s="14">
        <v>43</v>
      </c>
      <c r="M2196" s="14" t="s">
        <v>15</v>
      </c>
      <c r="N2196" s="31">
        <v>1000000</v>
      </c>
      <c r="O2196" s="14" t="s">
        <v>1</v>
      </c>
      <c r="P2196" s="14" t="s">
        <v>35</v>
      </c>
      <c r="Q2196" s="31">
        <v>4000</v>
      </c>
      <c r="R2196" s="31">
        <v>500</v>
      </c>
      <c r="S2196" s="30">
        <v>0.84912167500000002</v>
      </c>
      <c r="T2196" s="66">
        <f t="shared" si="312"/>
        <v>36.512232025000003</v>
      </c>
      <c r="U2196" s="66">
        <f t="shared" si="313"/>
        <v>0.43281954346954848</v>
      </c>
      <c r="V2196" s="38">
        <f t="shared" si="314"/>
        <v>1.69824335</v>
      </c>
      <c r="W2196" s="54">
        <v>2</v>
      </c>
      <c r="X2196" s="71" t="str">
        <f t="shared" si="306"/>
        <v>20 2028</v>
      </c>
      <c r="Y2196" s="21">
        <f t="shared" si="307"/>
        <v>3840</v>
      </c>
      <c r="Z2196" s="21">
        <f t="shared" si="308"/>
        <v>2160</v>
      </c>
      <c r="AA2196" s="57">
        <f t="shared" si="309"/>
        <v>509726.1749554897</v>
      </c>
      <c r="AB2196" s="59">
        <f t="shared" si="310"/>
        <v>1.7777777777777777</v>
      </c>
      <c r="AC2196" s="61">
        <f t="shared" si="311"/>
        <v>1092.2</v>
      </c>
    </row>
    <row r="2197" spans="4:29">
      <c r="D2197" s="12"/>
      <c r="E2197" s="36" t="s">
        <v>68</v>
      </c>
      <c r="F2197" s="16" t="s">
        <v>200</v>
      </c>
      <c r="G2197" s="14" t="s">
        <v>309</v>
      </c>
      <c r="H2197" s="13" t="s">
        <v>6</v>
      </c>
      <c r="I2197" s="13" t="s">
        <v>76</v>
      </c>
      <c r="J2197" s="13"/>
      <c r="K2197" s="13" t="s">
        <v>123</v>
      </c>
      <c r="L2197" s="14">
        <v>50</v>
      </c>
      <c r="M2197" s="14" t="s">
        <v>15</v>
      </c>
      <c r="N2197" s="31">
        <v>1000000</v>
      </c>
      <c r="O2197" s="14" t="s">
        <v>1</v>
      </c>
      <c r="P2197" s="14" t="s">
        <v>35</v>
      </c>
      <c r="Q2197" s="31">
        <v>5929.950586864823</v>
      </c>
      <c r="R2197" s="31">
        <v>494.16254890540188</v>
      </c>
      <c r="S2197" s="30">
        <v>2.3082934000000002</v>
      </c>
      <c r="T2197" s="66">
        <f t="shared" si="312"/>
        <v>115.41467</v>
      </c>
      <c r="U2197" s="66">
        <f t="shared" si="313"/>
        <v>1.5908566325811277</v>
      </c>
      <c r="V2197" s="38">
        <f t="shared" si="314"/>
        <v>4.6165868000000003</v>
      </c>
      <c r="W2197" s="54">
        <v>2</v>
      </c>
      <c r="X2197" s="71" t="str">
        <f t="shared" si="306"/>
        <v>20 2028</v>
      </c>
      <c r="Y2197" s="21">
        <f t="shared" si="307"/>
        <v>3840</v>
      </c>
      <c r="Z2197" s="21">
        <f t="shared" si="308"/>
        <v>2160</v>
      </c>
      <c r="AA2197" s="57">
        <f t="shared" si="309"/>
        <v>689191.69139465876</v>
      </c>
      <c r="AB2197" s="59">
        <f t="shared" si="310"/>
        <v>1.7777777777777777</v>
      </c>
      <c r="AC2197" s="61">
        <f t="shared" si="311"/>
        <v>1270</v>
      </c>
    </row>
    <row r="2198" spans="4:29">
      <c r="D2198" s="12"/>
      <c r="E2198" s="36" t="s">
        <v>68</v>
      </c>
      <c r="F2198" s="16" t="s">
        <v>200</v>
      </c>
      <c r="G2198" s="14" t="s">
        <v>309</v>
      </c>
      <c r="H2198" s="13" t="s">
        <v>6</v>
      </c>
      <c r="I2198" s="13" t="s">
        <v>76</v>
      </c>
      <c r="J2198" s="13"/>
      <c r="K2198" s="13" t="s">
        <v>123</v>
      </c>
      <c r="L2198" s="14">
        <v>55</v>
      </c>
      <c r="M2198" s="14" t="s">
        <v>15</v>
      </c>
      <c r="N2198" s="31">
        <v>1000000</v>
      </c>
      <c r="O2198" s="14" t="s">
        <v>1</v>
      </c>
      <c r="P2198" s="14" t="s">
        <v>35</v>
      </c>
      <c r="Q2198" s="31">
        <v>6804.6390532544374</v>
      </c>
      <c r="R2198" s="31">
        <v>567.05325443786978</v>
      </c>
      <c r="S2198" s="30">
        <v>25.87734098</v>
      </c>
      <c r="T2198" s="66">
        <f t="shared" si="312"/>
        <v>1423.2537539</v>
      </c>
      <c r="U2198" s="66">
        <f t="shared" si="313"/>
        <v>21.579682562551042</v>
      </c>
      <c r="V2198" s="38">
        <f t="shared" si="314"/>
        <v>51.754681959999999</v>
      </c>
      <c r="W2198" s="54">
        <v>2</v>
      </c>
      <c r="X2198" s="71" t="str">
        <f t="shared" si="306"/>
        <v>20 2028</v>
      </c>
      <c r="Y2198" s="21">
        <f t="shared" si="307"/>
        <v>3840</v>
      </c>
      <c r="Z2198" s="21">
        <f t="shared" si="308"/>
        <v>2160</v>
      </c>
      <c r="AA2198" s="57">
        <f t="shared" si="309"/>
        <v>833921.94658753707</v>
      </c>
      <c r="AB2198" s="59">
        <f t="shared" si="310"/>
        <v>1.7777777777777777</v>
      </c>
      <c r="AC2198" s="61">
        <f t="shared" si="311"/>
        <v>1397</v>
      </c>
    </row>
    <row r="2199" spans="4:29">
      <c r="D2199" s="12"/>
      <c r="E2199" s="36" t="s">
        <v>68</v>
      </c>
      <c r="F2199" s="16" t="s">
        <v>200</v>
      </c>
      <c r="G2199" s="14" t="s">
        <v>309</v>
      </c>
      <c r="H2199" s="13" t="s">
        <v>6</v>
      </c>
      <c r="I2199" s="13" t="s">
        <v>76</v>
      </c>
      <c r="J2199" s="13"/>
      <c r="K2199" s="13" t="s">
        <v>123</v>
      </c>
      <c r="L2199" s="14">
        <v>65</v>
      </c>
      <c r="M2199" s="14" t="s">
        <v>15</v>
      </c>
      <c r="N2199" s="31">
        <v>1000000</v>
      </c>
      <c r="O2199" s="14" t="s">
        <v>1</v>
      </c>
      <c r="P2199" s="14" t="s">
        <v>35</v>
      </c>
      <c r="Q2199" s="31">
        <v>9504</v>
      </c>
      <c r="R2199" s="31">
        <v>792</v>
      </c>
      <c r="S2199" s="30">
        <v>50.986896891000001</v>
      </c>
      <c r="T2199" s="66">
        <f t="shared" si="312"/>
        <v>3314.1482979150001</v>
      </c>
      <c r="U2199" s="66">
        <f t="shared" si="313"/>
        <v>59.386170245291979</v>
      </c>
      <c r="V2199" s="38">
        <f t="shared" si="314"/>
        <v>101.973793782</v>
      </c>
      <c r="W2199" s="54">
        <v>2</v>
      </c>
      <c r="X2199" s="71" t="str">
        <f t="shared" si="306"/>
        <v>20 2028</v>
      </c>
      <c r="Y2199" s="21">
        <f t="shared" si="307"/>
        <v>3840</v>
      </c>
      <c r="Z2199" s="21">
        <f t="shared" si="308"/>
        <v>2160</v>
      </c>
      <c r="AA2199" s="57">
        <f t="shared" si="309"/>
        <v>1164733.9584569733</v>
      </c>
      <c r="AB2199" s="59">
        <f t="shared" si="310"/>
        <v>1.7777777777777777</v>
      </c>
      <c r="AC2199" s="61">
        <f t="shared" si="311"/>
        <v>1651</v>
      </c>
    </row>
    <row r="2200" spans="4:29">
      <c r="D2200" s="12"/>
      <c r="E2200" s="36" t="s">
        <v>68</v>
      </c>
      <c r="F2200" s="16" t="s">
        <v>200</v>
      </c>
      <c r="G2200" s="14" t="s">
        <v>309</v>
      </c>
      <c r="H2200" s="13" t="s">
        <v>6</v>
      </c>
      <c r="I2200" s="13" t="s">
        <v>76</v>
      </c>
      <c r="J2200" s="13"/>
      <c r="K2200" s="13" t="s">
        <v>123</v>
      </c>
      <c r="L2200" s="14">
        <v>75</v>
      </c>
      <c r="M2200" s="14" t="s">
        <v>15</v>
      </c>
      <c r="N2200" s="31">
        <v>1000000</v>
      </c>
      <c r="O2200" s="14" t="s">
        <v>2</v>
      </c>
      <c r="P2200" s="14" t="s">
        <v>35</v>
      </c>
      <c r="Q2200" s="31">
        <v>13685.759999999997</v>
      </c>
      <c r="R2200" s="31">
        <v>1140.4799999999998</v>
      </c>
      <c r="S2200" s="30">
        <v>69.393407745000005</v>
      </c>
      <c r="T2200" s="66">
        <f t="shared" si="312"/>
        <v>5204.5055808750003</v>
      </c>
      <c r="U2200" s="66">
        <f t="shared" si="313"/>
        <v>107.60706012468547</v>
      </c>
      <c r="V2200" s="38">
        <f t="shared" si="314"/>
        <v>138.78681549000001</v>
      </c>
      <c r="W2200" s="54">
        <v>2</v>
      </c>
      <c r="X2200" s="71" t="str">
        <f t="shared" si="306"/>
        <v>20 2028</v>
      </c>
      <c r="Y2200" s="21">
        <f t="shared" si="307"/>
        <v>3840</v>
      </c>
      <c r="Z2200" s="21">
        <f t="shared" si="308"/>
        <v>2160</v>
      </c>
      <c r="AA2200" s="57">
        <f t="shared" si="309"/>
        <v>1550681.3056379822</v>
      </c>
      <c r="AB2200" s="59">
        <f t="shared" si="310"/>
        <v>1.7777777777777777</v>
      </c>
      <c r="AC2200" s="61">
        <f t="shared" si="311"/>
        <v>1905</v>
      </c>
    </row>
    <row r="2201" spans="4:29">
      <c r="D2201" s="12"/>
      <c r="E2201" s="36" t="s">
        <v>68</v>
      </c>
      <c r="F2201" s="16" t="s">
        <v>200</v>
      </c>
      <c r="G2201" s="14" t="s">
        <v>309</v>
      </c>
      <c r="H2201" s="13" t="s">
        <v>6</v>
      </c>
      <c r="I2201" s="13" t="s">
        <v>76</v>
      </c>
      <c r="J2201" s="13"/>
      <c r="K2201" s="13" t="s">
        <v>123</v>
      </c>
      <c r="L2201" s="14">
        <v>85</v>
      </c>
      <c r="M2201" s="14" t="s">
        <v>15</v>
      </c>
      <c r="N2201" s="31">
        <v>1000000</v>
      </c>
      <c r="O2201" s="14" t="s">
        <v>2</v>
      </c>
      <c r="P2201" s="14" t="s">
        <v>35</v>
      </c>
      <c r="Q2201" s="31">
        <v>17578.598399999999</v>
      </c>
      <c r="R2201" s="31">
        <v>1464.8832</v>
      </c>
      <c r="S2201" s="30">
        <v>70.572703782999994</v>
      </c>
      <c r="T2201" s="66">
        <f t="shared" si="312"/>
        <v>5998.6798215549998</v>
      </c>
      <c r="U2201" s="66">
        <f t="shared" si="313"/>
        <v>140.56416993998496</v>
      </c>
      <c r="V2201" s="38">
        <f t="shared" si="314"/>
        <v>141.14540756599999</v>
      </c>
      <c r="W2201" s="54">
        <v>2</v>
      </c>
      <c r="X2201" s="71" t="str">
        <f t="shared" si="306"/>
        <v>20 2028</v>
      </c>
      <c r="Y2201" s="21">
        <f t="shared" si="307"/>
        <v>3840</v>
      </c>
      <c r="Z2201" s="21">
        <f t="shared" si="308"/>
        <v>2160</v>
      </c>
      <c r="AA2201" s="57">
        <f t="shared" si="309"/>
        <v>1991763.9881305636</v>
      </c>
      <c r="AB2201" s="59">
        <f t="shared" si="310"/>
        <v>1.7777777777777777</v>
      </c>
      <c r="AC2201" s="61">
        <f t="shared" si="311"/>
        <v>2159</v>
      </c>
    </row>
    <row r="2202" spans="4:29">
      <c r="D2202" s="12"/>
      <c r="E2202" s="36" t="s">
        <v>68</v>
      </c>
      <c r="F2202" s="16" t="s">
        <v>200</v>
      </c>
      <c r="G2202" s="14" t="s">
        <v>309</v>
      </c>
      <c r="H2202" s="13" t="s">
        <v>6</v>
      </c>
      <c r="I2202" s="13" t="s">
        <v>76</v>
      </c>
      <c r="J2202" s="13"/>
      <c r="K2202" s="13" t="s">
        <v>123</v>
      </c>
      <c r="L2202" s="14">
        <v>98</v>
      </c>
      <c r="M2202" s="14" t="s">
        <v>15</v>
      </c>
      <c r="N2202" s="31">
        <v>1000000</v>
      </c>
      <c r="O2202" s="14" t="s">
        <v>2</v>
      </c>
      <c r="P2202" s="14" t="s">
        <v>35</v>
      </c>
      <c r="Q2202" s="31">
        <v>20000</v>
      </c>
      <c r="R2202" s="31">
        <v>2000</v>
      </c>
      <c r="S2202" s="30">
        <v>9.2608043650000003</v>
      </c>
      <c r="T2202" s="66">
        <f t="shared" si="312"/>
        <v>907.55882776999999</v>
      </c>
      <c r="U2202" s="66">
        <f t="shared" si="313"/>
        <v>24.518894539197632</v>
      </c>
      <c r="V2202" s="38">
        <f t="shared" si="314"/>
        <v>18.521608730000001</v>
      </c>
      <c r="W2202" s="54">
        <v>2</v>
      </c>
      <c r="X2202" s="71" t="str">
        <f t="shared" ref="X2202:X2253" si="315">G2202&amp;" "&amp;F2202</f>
        <v>20 2028</v>
      </c>
      <c r="Y2202" s="21">
        <f t="shared" ref="Y2202:Y2253" si="316">1*LEFT(M2202, FIND("x", M2202)-2)</f>
        <v>3840</v>
      </c>
      <c r="Z2202" s="21">
        <f t="shared" ref="Z2202:Z2253" si="317">1*RIGHT(M2202, LEN(M2202)-FIND("x", M2202)-1)</f>
        <v>2160</v>
      </c>
      <c r="AA2202" s="57">
        <f t="shared" ref="AA2202:AA2253" si="318">AC2202^2*AB2202/(1+AB2202^2)</f>
        <v>2647598.8016617205</v>
      </c>
      <c r="AB2202" s="59">
        <f t="shared" ref="AB2202:AB2253" si="319">Y2202/Z2202</f>
        <v>1.7777777777777777</v>
      </c>
      <c r="AC2202" s="61">
        <f t="shared" ref="AC2202:AC2253" si="320">L2202*25.4</f>
        <v>2489.1999999999998</v>
      </c>
    </row>
    <row r="2203" spans="4:29">
      <c r="D2203" s="12"/>
      <c r="E2203" s="36" t="s">
        <v>68</v>
      </c>
      <c r="F2203" s="16" t="s">
        <v>200</v>
      </c>
      <c r="G2203" s="14" t="s">
        <v>309</v>
      </c>
      <c r="H2203" s="13" t="s">
        <v>6</v>
      </c>
      <c r="I2203" s="13" t="s">
        <v>76</v>
      </c>
      <c r="J2203" s="13"/>
      <c r="K2203" s="13" t="s">
        <v>123</v>
      </c>
      <c r="L2203" s="14">
        <v>100</v>
      </c>
      <c r="M2203" s="14" t="s">
        <v>15</v>
      </c>
      <c r="N2203" s="31">
        <v>1000000</v>
      </c>
      <c r="O2203" s="14" t="s">
        <v>2</v>
      </c>
      <c r="P2203" s="14" t="s">
        <v>35</v>
      </c>
      <c r="Q2203" s="31">
        <v>20000</v>
      </c>
      <c r="R2203" s="31">
        <v>2000</v>
      </c>
      <c r="S2203" s="30">
        <v>11.216886569</v>
      </c>
      <c r="T2203" s="66">
        <f t="shared" si="312"/>
        <v>1121.6886569000001</v>
      </c>
      <c r="U2203" s="66">
        <f t="shared" si="313"/>
        <v>30.922340106684562</v>
      </c>
      <c r="V2203" s="38">
        <f t="shared" si="314"/>
        <v>22.433773137999999</v>
      </c>
      <c r="W2203" s="54">
        <v>2</v>
      </c>
      <c r="X2203" s="71" t="str">
        <f t="shared" si="315"/>
        <v>20 2028</v>
      </c>
      <c r="Y2203" s="21">
        <f t="shared" si="316"/>
        <v>3840</v>
      </c>
      <c r="Z2203" s="21">
        <f t="shared" si="317"/>
        <v>2160</v>
      </c>
      <c r="AA2203" s="57">
        <f t="shared" si="318"/>
        <v>2756766.765578635</v>
      </c>
      <c r="AB2203" s="59">
        <f t="shared" si="319"/>
        <v>1.7777777777777777</v>
      </c>
      <c r="AC2203" s="61">
        <f t="shared" si="320"/>
        <v>2540</v>
      </c>
    </row>
    <row r="2204" spans="4:29">
      <c r="D2204" s="12"/>
      <c r="E2204" s="36" t="s">
        <v>68</v>
      </c>
      <c r="F2204" s="16" t="s">
        <v>200</v>
      </c>
      <c r="G2204" s="14" t="s">
        <v>309</v>
      </c>
      <c r="H2204" s="13" t="s">
        <v>6</v>
      </c>
      <c r="I2204" s="13" t="s">
        <v>76</v>
      </c>
      <c r="J2204" s="13"/>
      <c r="K2204" s="13" t="s">
        <v>123</v>
      </c>
      <c r="L2204" s="14">
        <v>115</v>
      </c>
      <c r="M2204" s="14" t="s">
        <v>15</v>
      </c>
      <c r="N2204" s="31">
        <v>1000000</v>
      </c>
      <c r="O2204" s="14" t="s">
        <v>2</v>
      </c>
      <c r="P2204" s="14" t="s">
        <v>35</v>
      </c>
      <c r="Q2204" s="31">
        <v>32000</v>
      </c>
      <c r="R2204" s="31">
        <v>2000</v>
      </c>
      <c r="S2204" s="30">
        <v>0.13444133999999999</v>
      </c>
      <c r="T2204" s="66">
        <f t="shared" si="312"/>
        <v>15.460754099999999</v>
      </c>
      <c r="U2204" s="66">
        <f t="shared" si="313"/>
        <v>0.49014947034713158</v>
      </c>
      <c r="V2204" s="38">
        <f t="shared" si="314"/>
        <v>0.26888267999999999</v>
      </c>
      <c r="W2204" s="54">
        <v>2</v>
      </c>
      <c r="X2204" s="71" t="str">
        <f t="shared" si="315"/>
        <v>20 2028</v>
      </c>
      <c r="Y2204" s="21">
        <f t="shared" si="316"/>
        <v>3840</v>
      </c>
      <c r="Z2204" s="21">
        <f t="shared" si="317"/>
        <v>2160</v>
      </c>
      <c r="AA2204" s="57">
        <f t="shared" si="318"/>
        <v>3645824.047477745</v>
      </c>
      <c r="AB2204" s="59">
        <f t="shared" si="319"/>
        <v>1.7777777777777777</v>
      </c>
      <c r="AC2204" s="61">
        <f t="shared" si="320"/>
        <v>2921</v>
      </c>
    </row>
    <row r="2205" spans="4:29">
      <c r="D2205" s="12"/>
      <c r="E2205" s="36" t="s">
        <v>68</v>
      </c>
      <c r="F2205" s="16" t="s">
        <v>200</v>
      </c>
      <c r="G2205" s="14" t="s">
        <v>309</v>
      </c>
      <c r="H2205" s="13" t="s">
        <v>6</v>
      </c>
      <c r="I2205" s="13" t="s">
        <v>76</v>
      </c>
      <c r="J2205" s="13"/>
      <c r="K2205" s="13" t="s">
        <v>123</v>
      </c>
      <c r="L2205" s="14">
        <v>55</v>
      </c>
      <c r="M2205" s="14" t="s">
        <v>52</v>
      </c>
      <c r="N2205" s="31">
        <v>1000000</v>
      </c>
      <c r="O2205" s="14" t="s">
        <v>2</v>
      </c>
      <c r="P2205" s="14" t="s">
        <v>35</v>
      </c>
      <c r="Q2205" s="31">
        <v>5930</v>
      </c>
      <c r="R2205" s="31">
        <v>494</v>
      </c>
      <c r="S2205" s="30">
        <v>0.141961693</v>
      </c>
      <c r="T2205" s="66">
        <f t="shared" si="312"/>
        <v>7.8078931149999997</v>
      </c>
      <c r="U2205" s="66">
        <f t="shared" si="313"/>
        <v>0.11838497136742233</v>
      </c>
      <c r="V2205" s="38">
        <f t="shared" si="314"/>
        <v>0.283923386</v>
      </c>
      <c r="W2205" s="54">
        <v>2</v>
      </c>
      <c r="X2205" s="71" t="str">
        <f t="shared" si="315"/>
        <v>20 2028</v>
      </c>
      <c r="Y2205" s="21">
        <f t="shared" si="316"/>
        <v>7680</v>
      </c>
      <c r="Z2205" s="21">
        <f t="shared" si="317"/>
        <v>4320</v>
      </c>
      <c r="AA2205" s="57">
        <f t="shared" si="318"/>
        <v>833921.94658753707</v>
      </c>
      <c r="AB2205" s="59">
        <f t="shared" si="319"/>
        <v>1.7777777777777777</v>
      </c>
      <c r="AC2205" s="61">
        <f t="shared" si="320"/>
        <v>1397</v>
      </c>
    </row>
    <row r="2206" spans="4:29">
      <c r="D2206" s="12"/>
      <c r="E2206" s="36" t="s">
        <v>68</v>
      </c>
      <c r="F2206" s="16" t="s">
        <v>200</v>
      </c>
      <c r="G2206" s="14" t="s">
        <v>309</v>
      </c>
      <c r="H2206" s="13" t="s">
        <v>6</v>
      </c>
      <c r="I2206" s="13" t="s">
        <v>76</v>
      </c>
      <c r="J2206" s="13"/>
      <c r="K2206" s="13" t="s">
        <v>123</v>
      </c>
      <c r="L2206" s="14">
        <v>65</v>
      </c>
      <c r="M2206" s="14" t="s">
        <v>52</v>
      </c>
      <c r="N2206" s="31">
        <v>1000000</v>
      </c>
      <c r="O2206" s="14" t="s">
        <v>2</v>
      </c>
      <c r="P2206" s="14" t="s">
        <v>35</v>
      </c>
      <c r="Q2206" s="31">
        <v>11999.750399999999</v>
      </c>
      <c r="R2206" s="31">
        <v>1333.3333333333337</v>
      </c>
      <c r="S2206" s="30">
        <v>1.0402703069999999</v>
      </c>
      <c r="T2206" s="66">
        <f t="shared" si="312"/>
        <v>67.617569954999993</v>
      </c>
      <c r="U2206" s="66">
        <f t="shared" si="313"/>
        <v>1.2116381525373607</v>
      </c>
      <c r="V2206" s="38">
        <f t="shared" si="314"/>
        <v>2.0805406139999998</v>
      </c>
      <c r="W2206" s="54">
        <v>2</v>
      </c>
      <c r="X2206" s="71" t="str">
        <f t="shared" si="315"/>
        <v>20 2028</v>
      </c>
      <c r="Y2206" s="21">
        <f t="shared" si="316"/>
        <v>7680</v>
      </c>
      <c r="Z2206" s="21">
        <f t="shared" si="317"/>
        <v>4320</v>
      </c>
      <c r="AA2206" s="57">
        <f t="shared" si="318"/>
        <v>1164733.9584569733</v>
      </c>
      <c r="AB2206" s="59">
        <f t="shared" si="319"/>
        <v>1.7777777777777777</v>
      </c>
      <c r="AC2206" s="61">
        <f t="shared" si="320"/>
        <v>1651</v>
      </c>
    </row>
    <row r="2207" spans="4:29">
      <c r="D2207" s="12"/>
      <c r="E2207" s="36" t="s">
        <v>68</v>
      </c>
      <c r="F2207" s="16" t="s">
        <v>200</v>
      </c>
      <c r="G2207" s="14" t="s">
        <v>309</v>
      </c>
      <c r="H2207" s="13" t="s">
        <v>6</v>
      </c>
      <c r="I2207" s="13" t="s">
        <v>76</v>
      </c>
      <c r="J2207" s="13"/>
      <c r="K2207" s="13" t="s">
        <v>123</v>
      </c>
      <c r="L2207" s="14">
        <v>75</v>
      </c>
      <c r="M2207" s="14" t="s">
        <v>52</v>
      </c>
      <c r="N2207" s="31">
        <v>1000000</v>
      </c>
      <c r="O2207" s="14" t="s">
        <v>2</v>
      </c>
      <c r="P2207" s="14" t="s">
        <v>35</v>
      </c>
      <c r="Q2207" s="31">
        <v>17279.640575999994</v>
      </c>
      <c r="R2207" s="31">
        <v>1920</v>
      </c>
      <c r="S2207" s="30">
        <v>1.39881342</v>
      </c>
      <c r="T2207" s="66">
        <f t="shared" si="312"/>
        <v>104.9110065</v>
      </c>
      <c r="U2207" s="66">
        <f t="shared" si="313"/>
        <v>2.1691138204695313</v>
      </c>
      <c r="V2207" s="38">
        <f t="shared" si="314"/>
        <v>2.7976268399999999</v>
      </c>
      <c r="W2207" s="54">
        <v>2</v>
      </c>
      <c r="X2207" s="71" t="str">
        <f t="shared" si="315"/>
        <v>20 2028</v>
      </c>
      <c r="Y2207" s="21">
        <f t="shared" si="316"/>
        <v>7680</v>
      </c>
      <c r="Z2207" s="21">
        <f t="shared" si="317"/>
        <v>4320</v>
      </c>
      <c r="AA2207" s="57">
        <f t="shared" si="318"/>
        <v>1550681.3056379822</v>
      </c>
      <c r="AB2207" s="59">
        <f t="shared" si="319"/>
        <v>1.7777777777777777</v>
      </c>
      <c r="AC2207" s="61">
        <f t="shared" si="320"/>
        <v>1905</v>
      </c>
    </row>
    <row r="2208" spans="4:29">
      <c r="D2208" s="12"/>
      <c r="E2208" s="36" t="s">
        <v>68</v>
      </c>
      <c r="F2208" s="16" t="s">
        <v>200</v>
      </c>
      <c r="G2208" s="14" t="s">
        <v>309</v>
      </c>
      <c r="H2208" s="13" t="s">
        <v>6</v>
      </c>
      <c r="I2208" s="13" t="s">
        <v>76</v>
      </c>
      <c r="J2208" s="13"/>
      <c r="K2208" s="13" t="s">
        <v>123</v>
      </c>
      <c r="L2208" s="14">
        <v>85</v>
      </c>
      <c r="M2208" s="14" t="s">
        <v>52</v>
      </c>
      <c r="N2208" s="31">
        <v>1000000</v>
      </c>
      <c r="O2208" s="14" t="s">
        <v>2</v>
      </c>
      <c r="P2208" s="14" t="s">
        <v>35</v>
      </c>
      <c r="Q2208" s="31">
        <v>22194.738339839998</v>
      </c>
      <c r="R2208" s="31">
        <v>2466.1333333333341</v>
      </c>
      <c r="S2208" s="30">
        <v>1.326402987</v>
      </c>
      <c r="T2208" s="66">
        <f t="shared" si="312"/>
        <v>112.744253895</v>
      </c>
      <c r="U2208" s="66">
        <f t="shared" si="313"/>
        <v>2.6418817032554123</v>
      </c>
      <c r="V2208" s="38">
        <f t="shared" si="314"/>
        <v>2.6528059740000001</v>
      </c>
      <c r="W2208" s="54">
        <v>2</v>
      </c>
      <c r="X2208" s="71" t="str">
        <f t="shared" si="315"/>
        <v>20 2028</v>
      </c>
      <c r="Y2208" s="21">
        <f t="shared" si="316"/>
        <v>7680</v>
      </c>
      <c r="Z2208" s="21">
        <f t="shared" si="317"/>
        <v>4320</v>
      </c>
      <c r="AA2208" s="57">
        <f t="shared" si="318"/>
        <v>1991763.9881305636</v>
      </c>
      <c r="AB2208" s="59">
        <f t="shared" si="319"/>
        <v>1.7777777777777777</v>
      </c>
      <c r="AC2208" s="61">
        <f t="shared" si="320"/>
        <v>2159</v>
      </c>
    </row>
    <row r="2209" spans="4:29">
      <c r="D2209" s="12"/>
      <c r="E2209" s="36" t="s">
        <v>68</v>
      </c>
      <c r="F2209" s="16" t="s">
        <v>200</v>
      </c>
      <c r="G2209" s="14" t="s">
        <v>309</v>
      </c>
      <c r="H2209" s="13" t="s">
        <v>6</v>
      </c>
      <c r="I2209" s="13" t="s">
        <v>76</v>
      </c>
      <c r="J2209" s="13"/>
      <c r="K2209" s="13" t="s">
        <v>123</v>
      </c>
      <c r="L2209" s="14">
        <v>98</v>
      </c>
      <c r="M2209" s="14" t="s">
        <v>52</v>
      </c>
      <c r="N2209" s="31">
        <v>1000000</v>
      </c>
      <c r="O2209" s="14" t="s">
        <v>2</v>
      </c>
      <c r="P2209" s="14" t="s">
        <v>35</v>
      </c>
      <c r="Q2209" s="31">
        <v>32000</v>
      </c>
      <c r="R2209" s="31">
        <v>2000</v>
      </c>
      <c r="S2209" s="30">
        <v>5.1232860999999998E-2</v>
      </c>
      <c r="T2209" s="66">
        <f t="shared" si="312"/>
        <v>5.0208203779999998</v>
      </c>
      <c r="U2209" s="66">
        <f t="shared" si="313"/>
        <v>0.13564406138930149</v>
      </c>
      <c r="V2209" s="38">
        <f t="shared" si="314"/>
        <v>0.102465722</v>
      </c>
      <c r="W2209" s="54">
        <v>2</v>
      </c>
      <c r="X2209" s="71" t="str">
        <f t="shared" si="315"/>
        <v>20 2028</v>
      </c>
      <c r="Y2209" s="21">
        <f t="shared" si="316"/>
        <v>7680</v>
      </c>
      <c r="Z2209" s="21">
        <f t="shared" si="317"/>
        <v>4320</v>
      </c>
      <c r="AA2209" s="57">
        <f t="shared" si="318"/>
        <v>2647598.8016617205</v>
      </c>
      <c r="AB2209" s="59">
        <f t="shared" si="319"/>
        <v>1.7777777777777777</v>
      </c>
      <c r="AC2209" s="61">
        <f t="shared" si="320"/>
        <v>2489.1999999999998</v>
      </c>
    </row>
    <row r="2210" spans="4:29">
      <c r="D2210" s="12"/>
      <c r="E2210" s="36" t="s">
        <v>68</v>
      </c>
      <c r="F2210" s="16" t="s">
        <v>308</v>
      </c>
      <c r="G2210" s="14" t="s">
        <v>309</v>
      </c>
      <c r="H2210" s="13" t="s">
        <v>90</v>
      </c>
      <c r="I2210" s="13" t="s">
        <v>45</v>
      </c>
      <c r="J2210" s="13" t="s">
        <v>101</v>
      </c>
      <c r="K2210" s="13" t="s">
        <v>43</v>
      </c>
      <c r="L2210" s="14">
        <v>16</v>
      </c>
      <c r="M2210" s="14" t="s">
        <v>66</v>
      </c>
      <c r="N2210" s="31">
        <v>1000000</v>
      </c>
      <c r="O2210" s="14" t="s">
        <v>2</v>
      </c>
      <c r="P2210" s="14" t="s">
        <v>47</v>
      </c>
      <c r="Q2210" s="31">
        <v>4000</v>
      </c>
      <c r="R2210" s="31">
        <v>1152</v>
      </c>
      <c r="S2210" s="30">
        <v>1.6296296299999999</v>
      </c>
      <c r="T2210" s="66">
        <f t="shared" si="312"/>
        <v>26.074074079999999</v>
      </c>
      <c r="U2210" s="66">
        <f t="shared" si="313"/>
        <v>0.12096682882482912</v>
      </c>
      <c r="V2210" s="38">
        <f t="shared" si="314"/>
        <v>3.145821811848589</v>
      </c>
      <c r="W2210" s="54">
        <v>1.930390656832</v>
      </c>
      <c r="X2210" s="71" t="str">
        <f t="shared" si="315"/>
        <v>20 2029</v>
      </c>
      <c r="Y2210" s="21">
        <f t="shared" si="316"/>
        <v>2560</v>
      </c>
      <c r="Z2210" s="21">
        <f t="shared" si="317"/>
        <v>1600</v>
      </c>
      <c r="AA2210" s="57">
        <f t="shared" si="318"/>
        <v>74229.644943820225</v>
      </c>
      <c r="AB2210" s="59">
        <f t="shared" si="319"/>
        <v>1.6</v>
      </c>
      <c r="AC2210" s="61">
        <f t="shared" si="320"/>
        <v>406.4</v>
      </c>
    </row>
    <row r="2211" spans="4:29">
      <c r="D2211" s="12"/>
      <c r="E2211" s="36" t="s">
        <v>68</v>
      </c>
      <c r="F2211" s="16" t="s">
        <v>308</v>
      </c>
      <c r="G2211" s="14" t="s">
        <v>309</v>
      </c>
      <c r="H2211" s="13" t="s">
        <v>90</v>
      </c>
      <c r="I2211" s="13" t="s">
        <v>45</v>
      </c>
      <c r="J2211" s="13" t="s">
        <v>46</v>
      </c>
      <c r="K2211" s="13" t="s">
        <v>43</v>
      </c>
      <c r="L2211" s="14">
        <v>17.3</v>
      </c>
      <c r="M2211" s="14" t="s">
        <v>15</v>
      </c>
      <c r="N2211" s="31">
        <v>1000000</v>
      </c>
      <c r="O2211" s="14" t="s">
        <v>2</v>
      </c>
      <c r="P2211" s="14" t="s">
        <v>47</v>
      </c>
      <c r="Q2211" s="31">
        <v>10000</v>
      </c>
      <c r="R2211" s="31">
        <v>240</v>
      </c>
      <c r="S2211" s="30">
        <v>1.0864197529999999</v>
      </c>
      <c r="T2211" s="66">
        <f t="shared" si="312"/>
        <v>18.795061726899998</v>
      </c>
      <c r="U2211" s="66">
        <f t="shared" si="313"/>
        <v>8.9637530639490245E-2</v>
      </c>
      <c r="V2211" s="38">
        <f t="shared" si="314"/>
        <v>2.0972145405889289</v>
      </c>
      <c r="W2211" s="54">
        <v>1.930390656832</v>
      </c>
      <c r="X2211" s="71" t="str">
        <f t="shared" si="315"/>
        <v>20 2029</v>
      </c>
      <c r="Y2211" s="21">
        <f t="shared" si="316"/>
        <v>3840</v>
      </c>
      <c r="Z2211" s="21">
        <f t="shared" si="317"/>
        <v>2160</v>
      </c>
      <c r="AA2211" s="57">
        <f t="shared" si="318"/>
        <v>82507.272527002962</v>
      </c>
      <c r="AB2211" s="59">
        <f t="shared" si="319"/>
        <v>1.7777777777777777</v>
      </c>
      <c r="AC2211" s="61">
        <f t="shared" si="320"/>
        <v>439.42</v>
      </c>
    </row>
    <row r="2212" spans="4:29">
      <c r="D2212" s="12"/>
      <c r="E2212" s="36" t="s">
        <v>68</v>
      </c>
      <c r="F2212" s="16" t="s">
        <v>308</v>
      </c>
      <c r="G2212" s="14" t="s">
        <v>309</v>
      </c>
      <c r="H2212" s="13" t="s">
        <v>90</v>
      </c>
      <c r="I2212" s="13" t="s">
        <v>45</v>
      </c>
      <c r="J2212" s="13" t="s">
        <v>168</v>
      </c>
      <c r="K2212" s="13" t="s">
        <v>43</v>
      </c>
      <c r="L2212" s="14">
        <v>17.3</v>
      </c>
      <c r="M2212" s="14" t="s">
        <v>15</v>
      </c>
      <c r="N2212" s="31">
        <v>1000000</v>
      </c>
      <c r="O2212" s="14" t="s">
        <v>2</v>
      </c>
      <c r="P2212" s="14" t="s">
        <v>47</v>
      </c>
      <c r="Q2212" s="31">
        <v>4032</v>
      </c>
      <c r="R2212" s="31">
        <v>1008</v>
      </c>
      <c r="S2212" s="30">
        <v>0.821333333</v>
      </c>
      <c r="T2212" s="66">
        <f t="shared" si="312"/>
        <v>14.209066660900001</v>
      </c>
      <c r="U2212" s="66">
        <f t="shared" si="313"/>
        <v>6.7765973141342681E-2</v>
      </c>
      <c r="V2212" s="38">
        <f t="shared" si="314"/>
        <v>1.5854941921678858</v>
      </c>
      <c r="W2212" s="54">
        <v>1.930390656832</v>
      </c>
      <c r="X2212" s="71" t="str">
        <f t="shared" si="315"/>
        <v>20 2029</v>
      </c>
      <c r="Y2212" s="21">
        <f t="shared" si="316"/>
        <v>3840</v>
      </c>
      <c r="Z2212" s="21">
        <f t="shared" si="317"/>
        <v>2160</v>
      </c>
      <c r="AA2212" s="57">
        <f t="shared" si="318"/>
        <v>82507.272527002962</v>
      </c>
      <c r="AB2212" s="59">
        <f t="shared" si="319"/>
        <v>1.7777777777777777</v>
      </c>
      <c r="AC2212" s="61">
        <f t="shared" si="320"/>
        <v>439.42</v>
      </c>
    </row>
    <row r="2213" spans="4:29">
      <c r="D2213" s="12"/>
      <c r="E2213" s="36" t="s">
        <v>68</v>
      </c>
      <c r="F2213" s="16" t="s">
        <v>308</v>
      </c>
      <c r="G2213" s="14" t="s">
        <v>309</v>
      </c>
      <c r="H2213" s="13" t="s">
        <v>90</v>
      </c>
      <c r="I2213" s="13" t="s">
        <v>45</v>
      </c>
      <c r="J2213" s="13" t="s">
        <v>206</v>
      </c>
      <c r="K2213" s="13"/>
      <c r="L2213" s="14">
        <v>18</v>
      </c>
      <c r="M2213" s="14" t="s">
        <v>186</v>
      </c>
      <c r="N2213" s="31">
        <v>1000000</v>
      </c>
      <c r="O2213" s="14" t="s">
        <v>2</v>
      </c>
      <c r="P2213" s="14" t="s">
        <v>47</v>
      </c>
      <c r="Q2213" s="31">
        <v>4000</v>
      </c>
      <c r="R2213" s="31">
        <v>1000</v>
      </c>
      <c r="S2213" s="30">
        <v>0.54320987700000001</v>
      </c>
      <c r="T2213" s="66">
        <f t="shared" si="312"/>
        <v>9.7777777859999997</v>
      </c>
      <c r="U2213" s="66">
        <f t="shared" si="313"/>
        <v>5.1032880941790419E-2</v>
      </c>
      <c r="V2213" s="38">
        <f t="shared" si="314"/>
        <v>1.0486072712596599</v>
      </c>
      <c r="W2213" s="54">
        <v>1.930390656832</v>
      </c>
      <c r="X2213" s="71" t="str">
        <f t="shared" si="315"/>
        <v>20 2029</v>
      </c>
      <c r="Y2213" s="21">
        <f t="shared" si="316"/>
        <v>3840</v>
      </c>
      <c r="Z2213" s="21">
        <f t="shared" si="317"/>
        <v>2400</v>
      </c>
      <c r="AA2213" s="57">
        <f t="shared" si="318"/>
        <v>93946.894382022467</v>
      </c>
      <c r="AB2213" s="59">
        <f t="shared" si="319"/>
        <v>1.6</v>
      </c>
      <c r="AC2213" s="61">
        <f t="shared" si="320"/>
        <v>457.2</v>
      </c>
    </row>
    <row r="2214" spans="4:29">
      <c r="D2214" s="12"/>
      <c r="E2214" s="36" t="s">
        <v>68</v>
      </c>
      <c r="F2214" s="16" t="s">
        <v>308</v>
      </c>
      <c r="G2214" s="14" t="s">
        <v>309</v>
      </c>
      <c r="H2214" s="13" t="s">
        <v>90</v>
      </c>
      <c r="I2214" s="13" t="s">
        <v>45</v>
      </c>
      <c r="J2214" s="13" t="s">
        <v>227</v>
      </c>
      <c r="K2214" s="13" t="s">
        <v>43</v>
      </c>
      <c r="L2214" s="14">
        <v>16</v>
      </c>
      <c r="M2214" s="14" t="s">
        <v>186</v>
      </c>
      <c r="N2214" s="31"/>
      <c r="O2214" s="14" t="s">
        <v>2</v>
      </c>
      <c r="P2214" s="14" t="s">
        <v>47</v>
      </c>
      <c r="Q2214" s="31">
        <v>4000</v>
      </c>
      <c r="R2214" s="31">
        <v>1000</v>
      </c>
      <c r="S2214" s="30">
        <v>0.27160493800000002</v>
      </c>
      <c r="T2214" s="66">
        <f t="shared" si="312"/>
        <v>4.3456790080000003</v>
      </c>
      <c r="U2214" s="66">
        <f t="shared" si="313"/>
        <v>2.0161138112728304E-2</v>
      </c>
      <c r="V2214" s="38">
        <f t="shared" si="314"/>
        <v>0.5243036346646347</v>
      </c>
      <c r="W2214" s="54">
        <v>1.930390656832</v>
      </c>
      <c r="X2214" s="71" t="str">
        <f t="shared" si="315"/>
        <v>20 2029</v>
      </c>
      <c r="Y2214" s="21">
        <f t="shared" si="316"/>
        <v>3840</v>
      </c>
      <c r="Z2214" s="21">
        <f t="shared" si="317"/>
        <v>2400</v>
      </c>
      <c r="AA2214" s="57">
        <f t="shared" si="318"/>
        <v>74229.644943820225</v>
      </c>
      <c r="AB2214" s="59">
        <f t="shared" si="319"/>
        <v>1.6</v>
      </c>
      <c r="AC2214" s="61">
        <f t="shared" si="320"/>
        <v>406.4</v>
      </c>
    </row>
    <row r="2215" spans="4:29">
      <c r="D2215" s="12"/>
      <c r="E2215" s="36" t="s">
        <v>68</v>
      </c>
      <c r="F2215" s="16" t="s">
        <v>308</v>
      </c>
      <c r="G2215" s="14" t="s">
        <v>309</v>
      </c>
      <c r="H2215" s="13" t="s">
        <v>90</v>
      </c>
      <c r="I2215" s="13" t="s">
        <v>102</v>
      </c>
      <c r="J2215" s="13" t="s">
        <v>103</v>
      </c>
      <c r="K2215" s="13" t="s">
        <v>43</v>
      </c>
      <c r="L2215" s="14">
        <v>16</v>
      </c>
      <c r="M2215" s="14" t="s">
        <v>66</v>
      </c>
      <c r="N2215" s="31">
        <v>1000000</v>
      </c>
      <c r="O2215" s="14" t="s">
        <v>2</v>
      </c>
      <c r="P2215" s="14" t="s">
        <v>47</v>
      </c>
      <c r="Q2215" s="31">
        <v>4000</v>
      </c>
      <c r="R2215" s="31">
        <v>1152</v>
      </c>
      <c r="S2215" s="30">
        <v>1.0864197529999999</v>
      </c>
      <c r="T2215" s="66">
        <f t="shared" si="312"/>
        <v>17.382716047999999</v>
      </c>
      <c r="U2215" s="66">
        <f t="shared" si="313"/>
        <v>8.0644552525142868E-2</v>
      </c>
      <c r="V2215" s="38">
        <f t="shared" si="314"/>
        <v>2.0972145405889289</v>
      </c>
      <c r="W2215" s="54">
        <v>1.930390656832</v>
      </c>
      <c r="X2215" s="71" t="str">
        <f t="shared" si="315"/>
        <v>20 2029</v>
      </c>
      <c r="Y2215" s="21">
        <f t="shared" si="316"/>
        <v>2560</v>
      </c>
      <c r="Z2215" s="21">
        <f t="shared" si="317"/>
        <v>1600</v>
      </c>
      <c r="AA2215" s="57">
        <f t="shared" si="318"/>
        <v>74229.644943820225</v>
      </c>
      <c r="AB2215" s="59">
        <f t="shared" si="319"/>
        <v>1.6</v>
      </c>
      <c r="AC2215" s="61">
        <f t="shared" si="320"/>
        <v>406.4</v>
      </c>
    </row>
    <row r="2216" spans="4:29">
      <c r="D2216" s="12"/>
      <c r="E2216" s="36" t="s">
        <v>68</v>
      </c>
      <c r="F2216" s="16" t="s">
        <v>308</v>
      </c>
      <c r="G2216" s="14" t="s">
        <v>309</v>
      </c>
      <c r="H2216" s="13" t="s">
        <v>90</v>
      </c>
      <c r="I2216" s="13" t="s">
        <v>102</v>
      </c>
      <c r="J2216" s="13" t="s">
        <v>104</v>
      </c>
      <c r="K2216" s="13" t="s">
        <v>43</v>
      </c>
      <c r="L2216" s="14">
        <v>17.3</v>
      </c>
      <c r="M2216" s="14" t="s">
        <v>15</v>
      </c>
      <c r="N2216" s="31">
        <v>1000000</v>
      </c>
      <c r="O2216" s="14" t="s">
        <v>2</v>
      </c>
      <c r="P2216" s="14" t="s">
        <v>47</v>
      </c>
      <c r="Q2216" s="31">
        <v>4000</v>
      </c>
      <c r="R2216" s="31">
        <v>1152</v>
      </c>
      <c r="S2216" s="30">
        <v>1.358024691</v>
      </c>
      <c r="T2216" s="66">
        <f t="shared" si="312"/>
        <v>23.4938271543</v>
      </c>
      <c r="U2216" s="66">
        <f t="shared" si="313"/>
        <v>0.11204691327873599</v>
      </c>
      <c r="V2216" s="38">
        <f t="shared" si="314"/>
        <v>2.6215181752535637</v>
      </c>
      <c r="W2216" s="54">
        <v>1.930390656832</v>
      </c>
      <c r="X2216" s="71" t="str">
        <f t="shared" si="315"/>
        <v>20 2029</v>
      </c>
      <c r="Y2216" s="21">
        <f t="shared" si="316"/>
        <v>3840</v>
      </c>
      <c r="Z2216" s="21">
        <f t="shared" si="317"/>
        <v>2160</v>
      </c>
      <c r="AA2216" s="57">
        <f t="shared" si="318"/>
        <v>82507.272527002962</v>
      </c>
      <c r="AB2216" s="59">
        <f t="shared" si="319"/>
        <v>1.7777777777777777</v>
      </c>
      <c r="AC2216" s="61">
        <f t="shared" si="320"/>
        <v>439.42</v>
      </c>
    </row>
    <row r="2217" spans="4:29">
      <c r="D2217" s="12"/>
      <c r="E2217" s="36" t="s">
        <v>68</v>
      </c>
      <c r="F2217" s="16" t="s">
        <v>308</v>
      </c>
      <c r="G2217" s="14" t="s">
        <v>309</v>
      </c>
      <c r="H2217" s="13" t="s">
        <v>90</v>
      </c>
      <c r="I2217" s="13" t="s">
        <v>54</v>
      </c>
      <c r="J2217" s="13" t="s">
        <v>92</v>
      </c>
      <c r="K2217" s="13" t="s">
        <v>43</v>
      </c>
      <c r="L2217" s="14">
        <v>17.3</v>
      </c>
      <c r="M2217" s="14" t="s">
        <v>15</v>
      </c>
      <c r="N2217" s="31">
        <v>1000000</v>
      </c>
      <c r="O2217" s="14" t="s">
        <v>2</v>
      </c>
      <c r="P2217" s="14" t="s">
        <v>47</v>
      </c>
      <c r="Q2217" s="31">
        <v>4000</v>
      </c>
      <c r="R2217" s="31">
        <v>1152</v>
      </c>
      <c r="S2217" s="30">
        <v>1.358024691</v>
      </c>
      <c r="T2217" s="66">
        <f t="shared" si="312"/>
        <v>23.4938271543</v>
      </c>
      <c r="U2217" s="66">
        <f t="shared" si="313"/>
        <v>0.11204691327873599</v>
      </c>
      <c r="V2217" s="38">
        <f t="shared" si="314"/>
        <v>2.6215181752535637</v>
      </c>
      <c r="W2217" s="54">
        <v>1.930390656832</v>
      </c>
      <c r="X2217" s="71" t="str">
        <f t="shared" si="315"/>
        <v>20 2029</v>
      </c>
      <c r="Y2217" s="21">
        <f t="shared" si="316"/>
        <v>3840</v>
      </c>
      <c r="Z2217" s="21">
        <f t="shared" si="317"/>
        <v>2160</v>
      </c>
      <c r="AA2217" s="57">
        <f t="shared" si="318"/>
        <v>82507.272527002962</v>
      </c>
      <c r="AB2217" s="59">
        <f t="shared" si="319"/>
        <v>1.7777777777777777</v>
      </c>
      <c r="AC2217" s="61">
        <f t="shared" si="320"/>
        <v>439.42</v>
      </c>
    </row>
    <row r="2218" spans="4:29">
      <c r="D2218" s="12"/>
      <c r="E2218" s="36" t="s">
        <v>68</v>
      </c>
      <c r="F2218" s="16" t="s">
        <v>308</v>
      </c>
      <c r="G2218" s="14" t="s">
        <v>309</v>
      </c>
      <c r="H2218" s="13" t="s">
        <v>90</v>
      </c>
      <c r="I2218" s="13" t="s">
        <v>54</v>
      </c>
      <c r="J2218" s="13" t="s">
        <v>92</v>
      </c>
      <c r="K2218" s="13" t="s">
        <v>43</v>
      </c>
      <c r="L2218" s="14">
        <v>16</v>
      </c>
      <c r="M2218" s="14" t="s">
        <v>66</v>
      </c>
      <c r="N2218" s="31">
        <v>1000000</v>
      </c>
      <c r="O2218" s="14" t="s">
        <v>2</v>
      </c>
      <c r="P2218" s="14" t="s">
        <v>47</v>
      </c>
      <c r="Q2218" s="31">
        <v>4000</v>
      </c>
      <c r="R2218" s="31">
        <v>1152</v>
      </c>
      <c r="S2218" s="30">
        <v>2.1728395059999999</v>
      </c>
      <c r="T2218" s="66">
        <f t="shared" si="312"/>
        <v>34.765432095999998</v>
      </c>
      <c r="U2218" s="66">
        <f t="shared" si="313"/>
        <v>0.16128910505028574</v>
      </c>
      <c r="V2218" s="38">
        <f t="shared" si="314"/>
        <v>4.1944290811778577</v>
      </c>
      <c r="W2218" s="54">
        <v>1.930390656832</v>
      </c>
      <c r="X2218" s="71" t="str">
        <f t="shared" si="315"/>
        <v>20 2029</v>
      </c>
      <c r="Y2218" s="21">
        <f t="shared" si="316"/>
        <v>2560</v>
      </c>
      <c r="Z2218" s="21">
        <f t="shared" si="317"/>
        <v>1600</v>
      </c>
      <c r="AA2218" s="57">
        <f t="shared" si="318"/>
        <v>74229.644943820225</v>
      </c>
      <c r="AB2218" s="59">
        <f t="shared" si="319"/>
        <v>1.6</v>
      </c>
      <c r="AC2218" s="61">
        <f t="shared" si="320"/>
        <v>406.4</v>
      </c>
    </row>
    <row r="2219" spans="4:29">
      <c r="D2219" s="12"/>
      <c r="E2219" s="36" t="s">
        <v>68</v>
      </c>
      <c r="F2219" s="16" t="s">
        <v>308</v>
      </c>
      <c r="G2219" s="14" t="s">
        <v>309</v>
      </c>
      <c r="H2219" s="13" t="s">
        <v>90</v>
      </c>
      <c r="I2219" s="13" t="s">
        <v>54</v>
      </c>
      <c r="J2219" s="13" t="s">
        <v>92</v>
      </c>
      <c r="K2219" s="13" t="s">
        <v>43</v>
      </c>
      <c r="L2219" s="14">
        <v>18</v>
      </c>
      <c r="M2219" s="14" t="s">
        <v>66</v>
      </c>
      <c r="N2219" s="31">
        <v>1000000</v>
      </c>
      <c r="O2219" s="14" t="s">
        <v>2</v>
      </c>
      <c r="P2219" s="14" t="s">
        <v>47</v>
      </c>
      <c r="Q2219" s="31">
        <v>4000</v>
      </c>
      <c r="R2219" s="31">
        <v>1152</v>
      </c>
      <c r="S2219" s="30">
        <v>1.0864197529999999</v>
      </c>
      <c r="T2219" s="66">
        <f t="shared" si="312"/>
        <v>19.555555553999998</v>
      </c>
      <c r="U2219" s="66">
        <f t="shared" si="313"/>
        <v>0.10206576178963393</v>
      </c>
      <c r="V2219" s="38">
        <f t="shared" si="314"/>
        <v>2.0972145405889289</v>
      </c>
      <c r="W2219" s="54">
        <v>1.930390656832</v>
      </c>
      <c r="X2219" s="71" t="str">
        <f t="shared" si="315"/>
        <v>20 2029</v>
      </c>
      <c r="Y2219" s="21">
        <f t="shared" si="316"/>
        <v>2560</v>
      </c>
      <c r="Z2219" s="21">
        <f t="shared" si="317"/>
        <v>1600</v>
      </c>
      <c r="AA2219" s="57">
        <f t="shared" si="318"/>
        <v>93946.894382022467</v>
      </c>
      <c r="AB2219" s="59">
        <f t="shared" si="319"/>
        <v>1.6</v>
      </c>
      <c r="AC2219" s="61">
        <f t="shared" si="320"/>
        <v>457.2</v>
      </c>
    </row>
    <row r="2220" spans="4:29">
      <c r="D2220" s="12"/>
      <c r="E2220" s="36" t="s">
        <v>68</v>
      </c>
      <c r="F2220" s="16" t="s">
        <v>308</v>
      </c>
      <c r="G2220" s="14" t="s">
        <v>309</v>
      </c>
      <c r="H2220" s="13" t="s">
        <v>90</v>
      </c>
      <c r="I2220" s="13" t="s">
        <v>54</v>
      </c>
      <c r="J2220" s="13" t="s">
        <v>169</v>
      </c>
      <c r="K2220" s="13" t="s">
        <v>43</v>
      </c>
      <c r="L2220" s="14">
        <v>17</v>
      </c>
      <c r="M2220" s="14" t="s">
        <v>66</v>
      </c>
      <c r="N2220" s="31">
        <v>1000000</v>
      </c>
      <c r="O2220" s="14" t="s">
        <v>2</v>
      </c>
      <c r="P2220" s="14" t="s">
        <v>47</v>
      </c>
      <c r="Q2220" s="31">
        <v>4000</v>
      </c>
      <c r="R2220" s="31">
        <v>1152</v>
      </c>
      <c r="S2220" s="30">
        <v>0.54320987700000001</v>
      </c>
      <c r="T2220" s="66">
        <f t="shared" si="312"/>
        <v>9.2345679090000008</v>
      </c>
      <c r="U2220" s="66">
        <f t="shared" si="313"/>
        <v>4.5520069728942673E-2</v>
      </c>
      <c r="V2220" s="38">
        <f t="shared" si="314"/>
        <v>1.0486072712596599</v>
      </c>
      <c r="W2220" s="54">
        <v>1.930390656832</v>
      </c>
      <c r="X2220" s="71" t="str">
        <f t="shared" si="315"/>
        <v>20 2029</v>
      </c>
      <c r="Y2220" s="21">
        <f t="shared" si="316"/>
        <v>2560</v>
      </c>
      <c r="Z2220" s="21">
        <f t="shared" si="317"/>
        <v>1600</v>
      </c>
      <c r="AA2220" s="57">
        <f t="shared" si="318"/>
        <v>83798.310112359526</v>
      </c>
      <c r="AB2220" s="59">
        <f t="shared" si="319"/>
        <v>1.6</v>
      </c>
      <c r="AC2220" s="61">
        <f t="shared" si="320"/>
        <v>431.79999999999995</v>
      </c>
    </row>
    <row r="2221" spans="4:29">
      <c r="D2221" s="12"/>
      <c r="E2221" s="36" t="s">
        <v>68</v>
      </c>
      <c r="F2221" s="16" t="s">
        <v>308</v>
      </c>
      <c r="G2221" s="14" t="s">
        <v>309</v>
      </c>
      <c r="H2221" s="13" t="s">
        <v>90</v>
      </c>
      <c r="I2221" s="13" t="s">
        <v>54</v>
      </c>
      <c r="J2221" s="13" t="s">
        <v>170</v>
      </c>
      <c r="K2221" s="13" t="s">
        <v>43</v>
      </c>
      <c r="L2221" s="14">
        <v>14</v>
      </c>
      <c r="M2221" s="14" t="s">
        <v>66</v>
      </c>
      <c r="N2221" s="31">
        <v>1000000</v>
      </c>
      <c r="O2221" s="14" t="s">
        <v>2</v>
      </c>
      <c r="P2221" s="14" t="s">
        <v>47</v>
      </c>
      <c r="Q2221" s="31">
        <v>4000</v>
      </c>
      <c r="R2221" s="31">
        <v>1152</v>
      </c>
      <c r="S2221" s="30">
        <v>0.65185185199999995</v>
      </c>
      <c r="T2221" s="66">
        <f t="shared" si="312"/>
        <v>9.1259259279999991</v>
      </c>
      <c r="U2221" s="66">
        <f t="shared" si="313"/>
        <v>3.7046091327603906E-2</v>
      </c>
      <c r="V2221" s="38">
        <f t="shared" si="314"/>
        <v>1.2583287247394355</v>
      </c>
      <c r="W2221" s="54">
        <v>1.930390656832</v>
      </c>
      <c r="X2221" s="71" t="str">
        <f t="shared" si="315"/>
        <v>20 2029</v>
      </c>
      <c r="Y2221" s="21">
        <f t="shared" si="316"/>
        <v>2560</v>
      </c>
      <c r="Z2221" s="21">
        <f t="shared" si="317"/>
        <v>1600</v>
      </c>
      <c r="AA2221" s="57">
        <f t="shared" si="318"/>
        <v>56832.071910112347</v>
      </c>
      <c r="AB2221" s="59">
        <f t="shared" si="319"/>
        <v>1.6</v>
      </c>
      <c r="AC2221" s="61">
        <f t="shared" si="320"/>
        <v>355.59999999999997</v>
      </c>
    </row>
    <row r="2222" spans="4:29">
      <c r="D2222" s="12"/>
      <c r="E2222" s="36" t="s">
        <v>68</v>
      </c>
      <c r="F2222" s="16" t="s">
        <v>308</v>
      </c>
      <c r="G2222" s="14" t="s">
        <v>309</v>
      </c>
      <c r="H2222" s="13" t="s">
        <v>90</v>
      </c>
      <c r="I2222" s="13" t="s">
        <v>109</v>
      </c>
      <c r="J2222" s="13" t="s">
        <v>127</v>
      </c>
      <c r="K2222" s="13" t="s">
        <v>43</v>
      </c>
      <c r="L2222" s="14">
        <v>16.2</v>
      </c>
      <c r="M2222" s="14" t="s">
        <v>66</v>
      </c>
      <c r="N2222" s="31">
        <v>1000000</v>
      </c>
      <c r="O2222" s="14" t="s">
        <v>2</v>
      </c>
      <c r="P2222" s="14" t="s">
        <v>47</v>
      </c>
      <c r="Q2222" s="31">
        <v>4000</v>
      </c>
      <c r="R2222" s="31">
        <v>512</v>
      </c>
      <c r="S2222" s="30">
        <v>2.1728395059999999</v>
      </c>
      <c r="T2222" s="66">
        <f t="shared" si="312"/>
        <v>35.199999997199996</v>
      </c>
      <c r="U2222" s="66">
        <f t="shared" si="313"/>
        <v>0.16534653409920694</v>
      </c>
      <c r="V2222" s="38">
        <f t="shared" si="314"/>
        <v>4.1944290811778577</v>
      </c>
      <c r="W2222" s="54">
        <v>1.930390656832</v>
      </c>
      <c r="X2222" s="71" t="str">
        <f t="shared" si="315"/>
        <v>20 2029</v>
      </c>
      <c r="Y2222" s="21">
        <f t="shared" si="316"/>
        <v>2560</v>
      </c>
      <c r="Z2222" s="21">
        <f t="shared" si="317"/>
        <v>1600</v>
      </c>
      <c r="AA2222" s="57">
        <f t="shared" si="318"/>
        <v>76096.984449438183</v>
      </c>
      <c r="AB2222" s="59">
        <f t="shared" si="319"/>
        <v>1.6</v>
      </c>
      <c r="AC2222" s="61">
        <f t="shared" si="320"/>
        <v>411.47999999999996</v>
      </c>
    </row>
    <row r="2223" spans="4:29">
      <c r="D2223" s="12"/>
      <c r="E2223" s="36" t="s">
        <v>68</v>
      </c>
      <c r="F2223" s="16" t="s">
        <v>308</v>
      </c>
      <c r="G2223" s="14" t="s">
        <v>309</v>
      </c>
      <c r="H2223" s="13" t="s">
        <v>90</v>
      </c>
      <c r="I2223" s="13" t="s">
        <v>109</v>
      </c>
      <c r="J2223" s="13" t="s">
        <v>110</v>
      </c>
      <c r="K2223" s="13" t="s">
        <v>43</v>
      </c>
      <c r="L2223" s="14">
        <v>16.2</v>
      </c>
      <c r="M2223" s="14" t="s">
        <v>64</v>
      </c>
      <c r="N2223" s="31">
        <v>1000000</v>
      </c>
      <c r="O2223" s="14" t="s">
        <v>2</v>
      </c>
      <c r="P2223" s="14" t="s">
        <v>47</v>
      </c>
      <c r="Q2223" s="31">
        <v>4000</v>
      </c>
      <c r="R2223" s="31">
        <v>512</v>
      </c>
      <c r="S2223" s="30">
        <v>1.0864197529999999</v>
      </c>
      <c r="T2223" s="66">
        <f t="shared" si="312"/>
        <v>17.599999998599998</v>
      </c>
      <c r="U2223" s="66">
        <f t="shared" si="313"/>
        <v>8.3863834518900351E-2</v>
      </c>
      <c r="V2223" s="38">
        <f t="shared" si="314"/>
        <v>2.0972145405889289</v>
      </c>
      <c r="W2223" s="54">
        <v>1.930390656832</v>
      </c>
      <c r="X2223" s="71" t="str">
        <f t="shared" si="315"/>
        <v>20 2029</v>
      </c>
      <c r="Y2223" s="21">
        <f t="shared" si="316"/>
        <v>3456</v>
      </c>
      <c r="Z2223" s="21">
        <f t="shared" si="317"/>
        <v>2234</v>
      </c>
      <c r="AA2223" s="57">
        <f t="shared" si="318"/>
        <v>77192.847688309979</v>
      </c>
      <c r="AB2223" s="59">
        <f t="shared" si="319"/>
        <v>1.5470008952551477</v>
      </c>
      <c r="AC2223" s="61">
        <f t="shared" si="320"/>
        <v>411.47999999999996</v>
      </c>
    </row>
    <row r="2224" spans="4:29">
      <c r="D2224" s="12"/>
      <c r="E2224" s="36" t="s">
        <v>68</v>
      </c>
      <c r="F2224" s="16" t="s">
        <v>308</v>
      </c>
      <c r="G2224" s="14" t="s">
        <v>309</v>
      </c>
      <c r="H2224" s="13" t="s">
        <v>90</v>
      </c>
      <c r="I2224" s="13" t="s">
        <v>109</v>
      </c>
      <c r="J2224" s="13" t="s">
        <v>212</v>
      </c>
      <c r="K2224" s="13" t="s">
        <v>43</v>
      </c>
      <c r="L2224" s="14">
        <v>18</v>
      </c>
      <c r="M2224" s="14" t="s">
        <v>66</v>
      </c>
      <c r="N2224" s="31">
        <v>1000000</v>
      </c>
      <c r="O2224" s="14" t="s">
        <v>2</v>
      </c>
      <c r="P2224" s="14" t="s">
        <v>47</v>
      </c>
      <c r="Q2224" s="31">
        <v>9216</v>
      </c>
      <c r="R2224" s="31">
        <v>2304</v>
      </c>
      <c r="S2224" s="30">
        <v>1.251555556</v>
      </c>
      <c r="T2224" s="66">
        <f t="shared" si="312"/>
        <v>22.528000007999999</v>
      </c>
      <c r="U2224" s="66">
        <f t="shared" si="313"/>
        <v>0.11757975763276542</v>
      </c>
      <c r="V2224" s="38">
        <f t="shared" si="314"/>
        <v>2.415991151808579</v>
      </c>
      <c r="W2224" s="54">
        <v>1.930390656832</v>
      </c>
      <c r="X2224" s="71" t="str">
        <f t="shared" si="315"/>
        <v>20 2029</v>
      </c>
      <c r="Y2224" s="21">
        <f t="shared" si="316"/>
        <v>2560</v>
      </c>
      <c r="Z2224" s="21">
        <f t="shared" si="317"/>
        <v>1600</v>
      </c>
      <c r="AA2224" s="57">
        <f t="shared" si="318"/>
        <v>93946.894382022467</v>
      </c>
      <c r="AB2224" s="59">
        <f t="shared" si="319"/>
        <v>1.6</v>
      </c>
      <c r="AC2224" s="61">
        <f t="shared" si="320"/>
        <v>457.2</v>
      </c>
    </row>
    <row r="2225" spans="4:29">
      <c r="D2225" s="12"/>
      <c r="E2225" s="36" t="s">
        <v>68</v>
      </c>
      <c r="F2225" s="16" t="s">
        <v>308</v>
      </c>
      <c r="G2225" s="14" t="s">
        <v>309</v>
      </c>
      <c r="H2225" s="13" t="s">
        <v>90</v>
      </c>
      <c r="I2225" s="13" t="s">
        <v>135</v>
      </c>
      <c r="J2225" s="13" t="s">
        <v>136</v>
      </c>
      <c r="K2225" s="13"/>
      <c r="L2225" s="14">
        <v>16.2</v>
      </c>
      <c r="M2225" s="14" t="s">
        <v>66</v>
      </c>
      <c r="N2225" s="31">
        <v>1000000</v>
      </c>
      <c r="O2225" s="14" t="s">
        <v>2</v>
      </c>
      <c r="P2225" s="14" t="s">
        <v>47</v>
      </c>
      <c r="Q2225" s="31">
        <v>4000</v>
      </c>
      <c r="R2225" s="31">
        <v>512</v>
      </c>
      <c r="S2225" s="30">
        <v>3.802469136</v>
      </c>
      <c r="T2225" s="66">
        <f t="shared" si="312"/>
        <v>61.600000003199995</v>
      </c>
      <c r="U2225" s="66">
        <f t="shared" si="313"/>
        <v>0.28935643471166067</v>
      </c>
      <c r="V2225" s="38">
        <f t="shared" si="314"/>
        <v>7.3402508930264476</v>
      </c>
      <c r="W2225" s="54">
        <v>1.930390656832</v>
      </c>
      <c r="X2225" s="71" t="str">
        <f t="shared" si="315"/>
        <v>20 2029</v>
      </c>
      <c r="Y2225" s="21">
        <f t="shared" si="316"/>
        <v>2560</v>
      </c>
      <c r="Z2225" s="21">
        <f t="shared" si="317"/>
        <v>1600</v>
      </c>
      <c r="AA2225" s="57">
        <f t="shared" si="318"/>
        <v>76096.984449438183</v>
      </c>
      <c r="AB2225" s="59">
        <f t="shared" si="319"/>
        <v>1.6</v>
      </c>
      <c r="AC2225" s="61">
        <f t="shared" si="320"/>
        <v>411.47999999999996</v>
      </c>
    </row>
    <row r="2226" spans="4:29">
      <c r="D2226" s="12"/>
      <c r="E2226" s="36" t="s">
        <v>68</v>
      </c>
      <c r="F2226" s="16" t="s">
        <v>308</v>
      </c>
      <c r="G2226" s="14" t="s">
        <v>309</v>
      </c>
      <c r="H2226" s="13" t="s">
        <v>90</v>
      </c>
      <c r="I2226" s="13" t="s">
        <v>135</v>
      </c>
      <c r="J2226" s="13" t="s">
        <v>171</v>
      </c>
      <c r="K2226" s="13" t="s">
        <v>98</v>
      </c>
      <c r="L2226" s="14">
        <v>16</v>
      </c>
      <c r="M2226" s="14" t="s">
        <v>172</v>
      </c>
      <c r="N2226" s="31">
        <v>1000000</v>
      </c>
      <c r="O2226" s="14" t="s">
        <v>2</v>
      </c>
      <c r="P2226" s="14" t="s">
        <v>47</v>
      </c>
      <c r="Q2226" s="31">
        <v>4000</v>
      </c>
      <c r="R2226" s="31">
        <v>1000</v>
      </c>
      <c r="S2226" s="30">
        <v>0.81481481499999997</v>
      </c>
      <c r="T2226" s="66">
        <f t="shared" si="312"/>
        <v>13.03703704</v>
      </c>
      <c r="U2226" s="66">
        <f t="shared" si="313"/>
        <v>6.048341441241456E-2</v>
      </c>
      <c r="V2226" s="38">
        <f t="shared" si="314"/>
        <v>1.5729109059242945</v>
      </c>
      <c r="W2226" s="54">
        <v>1.930390656832</v>
      </c>
      <c r="X2226" s="71" t="str">
        <f t="shared" si="315"/>
        <v>20 2029</v>
      </c>
      <c r="Y2226" s="21">
        <f t="shared" si="316"/>
        <v>3200</v>
      </c>
      <c r="Z2226" s="21">
        <f t="shared" si="317"/>
        <v>2000</v>
      </c>
      <c r="AA2226" s="57">
        <f t="shared" si="318"/>
        <v>74229.644943820225</v>
      </c>
      <c r="AB2226" s="59">
        <f t="shared" si="319"/>
        <v>1.6</v>
      </c>
      <c r="AC2226" s="61">
        <f t="shared" si="320"/>
        <v>406.4</v>
      </c>
    </row>
    <row r="2227" spans="4:29">
      <c r="D2227" s="12"/>
      <c r="E2227" s="36" t="s">
        <v>68</v>
      </c>
      <c r="F2227" s="16" t="s">
        <v>308</v>
      </c>
      <c r="G2227" s="14" t="s">
        <v>309</v>
      </c>
      <c r="H2227" s="13" t="s">
        <v>90</v>
      </c>
      <c r="I2227" s="13" t="s">
        <v>135</v>
      </c>
      <c r="J2227" s="13" t="s">
        <v>171</v>
      </c>
      <c r="K2227" s="13" t="s">
        <v>98</v>
      </c>
      <c r="L2227" s="14">
        <v>14.5</v>
      </c>
      <c r="M2227" s="14" t="s">
        <v>173</v>
      </c>
      <c r="N2227" s="31">
        <v>1000000</v>
      </c>
      <c r="O2227" s="14" t="s">
        <v>2</v>
      </c>
      <c r="P2227" s="14" t="s">
        <v>47</v>
      </c>
      <c r="Q2227" s="31">
        <v>4000</v>
      </c>
      <c r="R2227" s="31">
        <v>1000</v>
      </c>
      <c r="S2227" s="30">
        <v>1.0864197529999999</v>
      </c>
      <c r="T2227" s="66">
        <f t="shared" si="312"/>
        <v>15.753086418499999</v>
      </c>
      <c r="U2227" s="66">
        <f t="shared" si="313"/>
        <v>6.6232488939106562E-2</v>
      </c>
      <c r="V2227" s="38">
        <f t="shared" si="314"/>
        <v>2.0972145405889289</v>
      </c>
      <c r="W2227" s="54">
        <v>1.930390656832</v>
      </c>
      <c r="X2227" s="71" t="str">
        <f t="shared" si="315"/>
        <v>20 2029</v>
      </c>
      <c r="Y2227" s="21">
        <f t="shared" si="316"/>
        <v>3072</v>
      </c>
      <c r="Z2227" s="21">
        <f t="shared" si="317"/>
        <v>1920</v>
      </c>
      <c r="AA2227" s="57">
        <f t="shared" si="318"/>
        <v>60963.995505617953</v>
      </c>
      <c r="AB2227" s="59">
        <f t="shared" si="319"/>
        <v>1.6</v>
      </c>
      <c r="AC2227" s="61">
        <f t="shared" si="320"/>
        <v>368.29999999999995</v>
      </c>
    </row>
    <row r="2228" spans="4:29">
      <c r="D2228" s="12"/>
      <c r="E2228" s="36" t="s">
        <v>68</v>
      </c>
      <c r="F2228" s="16" t="s">
        <v>308</v>
      </c>
      <c r="G2228" s="14" t="s">
        <v>309</v>
      </c>
      <c r="H2228" s="13" t="s">
        <v>90</v>
      </c>
      <c r="I2228" s="13" t="s">
        <v>135</v>
      </c>
      <c r="J2228" s="13" t="s">
        <v>207</v>
      </c>
      <c r="K2228" s="13" t="s">
        <v>98</v>
      </c>
      <c r="L2228" s="14">
        <v>16</v>
      </c>
      <c r="M2228" s="14" t="s">
        <v>172</v>
      </c>
      <c r="N2228" s="31">
        <v>1000000</v>
      </c>
      <c r="O2228" s="14" t="s">
        <v>2</v>
      </c>
      <c r="P2228" s="14" t="s">
        <v>47</v>
      </c>
      <c r="Q2228" s="31">
        <v>6144</v>
      </c>
      <c r="R2228" s="31">
        <v>1536</v>
      </c>
      <c r="S2228" s="30">
        <v>1.6687407409999999</v>
      </c>
      <c r="T2228" s="66">
        <f t="shared" si="312"/>
        <v>26.699851855999999</v>
      </c>
      <c r="U2228" s="66">
        <f t="shared" si="313"/>
        <v>0.12387003270771746</v>
      </c>
      <c r="V2228" s="38">
        <f t="shared" si="314"/>
        <v>3.2213215351013083</v>
      </c>
      <c r="W2228" s="54">
        <v>1.930390656832</v>
      </c>
      <c r="X2228" s="71" t="str">
        <f t="shared" si="315"/>
        <v>20 2029</v>
      </c>
      <c r="Y2228" s="21">
        <f t="shared" si="316"/>
        <v>3200</v>
      </c>
      <c r="Z2228" s="21">
        <f t="shared" si="317"/>
        <v>2000</v>
      </c>
      <c r="AA2228" s="57">
        <f t="shared" si="318"/>
        <v>74229.644943820225</v>
      </c>
      <c r="AB2228" s="59">
        <f t="shared" si="319"/>
        <v>1.6</v>
      </c>
      <c r="AC2228" s="61">
        <f t="shared" si="320"/>
        <v>406.4</v>
      </c>
    </row>
    <row r="2229" spans="4:29">
      <c r="D2229" s="12"/>
      <c r="E2229" s="36" t="s">
        <v>68</v>
      </c>
      <c r="F2229" s="16" t="s">
        <v>308</v>
      </c>
      <c r="G2229" s="14" t="s">
        <v>309</v>
      </c>
      <c r="H2229" s="13" t="s">
        <v>90</v>
      </c>
      <c r="I2229" s="13" t="s">
        <v>141</v>
      </c>
      <c r="J2229" s="13" t="s">
        <v>214</v>
      </c>
      <c r="K2229" s="13" t="s">
        <v>95</v>
      </c>
      <c r="L2229" s="14">
        <v>15.6</v>
      </c>
      <c r="M2229" s="14" t="s">
        <v>15</v>
      </c>
      <c r="N2229" s="31">
        <v>1000000</v>
      </c>
      <c r="O2229" s="14" t="s">
        <v>2</v>
      </c>
      <c r="P2229" s="14" t="s">
        <v>47</v>
      </c>
      <c r="Q2229" s="31">
        <v>10000</v>
      </c>
      <c r="R2229" s="31">
        <v>1152</v>
      </c>
      <c r="S2229" s="30">
        <v>4.0740740740000003</v>
      </c>
      <c r="T2229" s="66">
        <f t="shared" si="312"/>
        <v>63.555555554400001</v>
      </c>
      <c r="U2229" s="66">
        <f t="shared" si="313"/>
        <v>0.27332423557960017</v>
      </c>
      <c r="V2229" s="38">
        <f t="shared" si="314"/>
        <v>7.8645545276910829</v>
      </c>
      <c r="W2229" s="54">
        <v>1.930390656832</v>
      </c>
      <c r="X2229" s="71" t="str">
        <f t="shared" si="315"/>
        <v>20 2029</v>
      </c>
      <c r="Y2229" s="21">
        <f t="shared" si="316"/>
        <v>3840</v>
      </c>
      <c r="Z2229" s="21">
        <f t="shared" si="317"/>
        <v>2160</v>
      </c>
      <c r="AA2229" s="57">
        <f t="shared" si="318"/>
        <v>67088.676007121641</v>
      </c>
      <c r="AB2229" s="59">
        <f t="shared" si="319"/>
        <v>1.7777777777777777</v>
      </c>
      <c r="AC2229" s="61">
        <f t="shared" si="320"/>
        <v>396.23999999999995</v>
      </c>
    </row>
    <row r="2230" spans="4:29">
      <c r="D2230" s="12"/>
      <c r="E2230" s="36" t="s">
        <v>68</v>
      </c>
      <c r="F2230" s="16" t="s">
        <v>308</v>
      </c>
      <c r="G2230" s="14" t="s">
        <v>309</v>
      </c>
      <c r="H2230" s="13" t="s">
        <v>90</v>
      </c>
      <c r="I2230" s="13" t="s">
        <v>184</v>
      </c>
      <c r="J2230" s="13" t="s">
        <v>185</v>
      </c>
      <c r="K2230" s="13" t="s">
        <v>95</v>
      </c>
      <c r="L2230" s="14">
        <v>16</v>
      </c>
      <c r="M2230" s="14" t="s">
        <v>186</v>
      </c>
      <c r="N2230" s="31">
        <v>1000000</v>
      </c>
      <c r="O2230" s="14" t="s">
        <v>2</v>
      </c>
      <c r="P2230" s="14" t="s">
        <v>47</v>
      </c>
      <c r="Q2230" s="31">
        <v>10000</v>
      </c>
      <c r="R2230" s="31">
        <v>2596</v>
      </c>
      <c r="S2230" s="30">
        <v>1.358024691</v>
      </c>
      <c r="T2230" s="66">
        <f t="shared" si="312"/>
        <v>21.728395056</v>
      </c>
      <c r="U2230" s="66">
        <f t="shared" si="313"/>
        <v>0.10080569063787118</v>
      </c>
      <c r="V2230" s="38">
        <f t="shared" si="314"/>
        <v>2.6215181752535637</v>
      </c>
      <c r="W2230" s="54">
        <v>1.930390656832</v>
      </c>
      <c r="X2230" s="71" t="str">
        <f t="shared" si="315"/>
        <v>20 2029</v>
      </c>
      <c r="Y2230" s="21">
        <f t="shared" si="316"/>
        <v>3840</v>
      </c>
      <c r="Z2230" s="21">
        <f t="shared" si="317"/>
        <v>2400</v>
      </c>
      <c r="AA2230" s="57">
        <f t="shared" si="318"/>
        <v>74229.644943820225</v>
      </c>
      <c r="AB2230" s="59">
        <f t="shared" si="319"/>
        <v>1.6</v>
      </c>
      <c r="AC2230" s="61">
        <f t="shared" si="320"/>
        <v>406.4</v>
      </c>
    </row>
    <row r="2231" spans="4:29">
      <c r="D2231" s="12"/>
      <c r="E2231" s="36" t="s">
        <v>68</v>
      </c>
      <c r="F2231" s="16" t="s">
        <v>308</v>
      </c>
      <c r="G2231" s="14" t="s">
        <v>309</v>
      </c>
      <c r="H2231" s="13" t="s">
        <v>90</v>
      </c>
      <c r="I2231" s="13" t="s">
        <v>184</v>
      </c>
      <c r="J2231" s="13" t="s">
        <v>213</v>
      </c>
      <c r="K2231" s="13" t="s">
        <v>95</v>
      </c>
      <c r="L2231" s="14">
        <v>18</v>
      </c>
      <c r="M2231" s="14" t="s">
        <v>66</v>
      </c>
      <c r="N2231" s="31">
        <v>1000000</v>
      </c>
      <c r="O2231" s="14" t="s">
        <v>2</v>
      </c>
      <c r="P2231" s="14" t="s">
        <v>47</v>
      </c>
      <c r="Q2231" s="31">
        <v>8000</v>
      </c>
      <c r="R2231" s="31">
        <v>2000</v>
      </c>
      <c r="S2231" s="30">
        <v>1.0864197529999999</v>
      </c>
      <c r="T2231" s="66">
        <f t="shared" si="312"/>
        <v>19.555555553999998</v>
      </c>
      <c r="U2231" s="66">
        <f t="shared" si="313"/>
        <v>0.10206576178963393</v>
      </c>
      <c r="V2231" s="38">
        <f t="shared" si="314"/>
        <v>2.0972145405889289</v>
      </c>
      <c r="W2231" s="54">
        <v>1.930390656832</v>
      </c>
      <c r="X2231" s="71" t="str">
        <f t="shared" si="315"/>
        <v>20 2029</v>
      </c>
      <c r="Y2231" s="21">
        <f t="shared" si="316"/>
        <v>2560</v>
      </c>
      <c r="Z2231" s="21">
        <f t="shared" si="317"/>
        <v>1600</v>
      </c>
      <c r="AA2231" s="57">
        <f t="shared" si="318"/>
        <v>93946.894382022467</v>
      </c>
      <c r="AB2231" s="59">
        <f t="shared" si="319"/>
        <v>1.6</v>
      </c>
      <c r="AC2231" s="61">
        <f t="shared" si="320"/>
        <v>457.2</v>
      </c>
    </row>
    <row r="2232" spans="4:29">
      <c r="D2232" s="12"/>
      <c r="E2232" s="36" t="s">
        <v>68</v>
      </c>
      <c r="F2232" s="16" t="s">
        <v>308</v>
      </c>
      <c r="G2232" s="14" t="s">
        <v>309</v>
      </c>
      <c r="H2232" s="13" t="s">
        <v>90</v>
      </c>
      <c r="I2232" s="13" t="s">
        <v>195</v>
      </c>
      <c r="J2232" s="13" t="s">
        <v>196</v>
      </c>
      <c r="K2232" s="13" t="s">
        <v>43</v>
      </c>
      <c r="L2232" s="14">
        <v>16.100000000000001</v>
      </c>
      <c r="M2232" s="14" t="s">
        <v>143</v>
      </c>
      <c r="N2232" s="31">
        <v>1000000</v>
      </c>
      <c r="O2232" s="14" t="s">
        <v>2</v>
      </c>
      <c r="P2232" s="14" t="s">
        <v>47</v>
      </c>
      <c r="Q2232" s="31">
        <v>4000</v>
      </c>
      <c r="R2232" s="31">
        <v>1000</v>
      </c>
      <c r="S2232" s="30">
        <v>1.0864197529999999</v>
      </c>
      <c r="T2232" s="66">
        <f t="shared" si="312"/>
        <v>17.491358023300002</v>
      </c>
      <c r="U2232" s="66">
        <f t="shared" si="313"/>
        <v>7.7633547118387741E-2</v>
      </c>
      <c r="V2232" s="38">
        <f t="shared" si="314"/>
        <v>2.0972145405889289</v>
      </c>
      <c r="W2232" s="54">
        <v>1.930390656832</v>
      </c>
      <c r="X2232" s="71" t="str">
        <f t="shared" si="315"/>
        <v>20 2029</v>
      </c>
      <c r="Y2232" s="21">
        <f t="shared" si="316"/>
        <v>2560</v>
      </c>
      <c r="Z2232" s="21">
        <f t="shared" si="317"/>
        <v>1440</v>
      </c>
      <c r="AA2232" s="57">
        <f t="shared" si="318"/>
        <v>71458.151330563793</v>
      </c>
      <c r="AB2232" s="59">
        <f t="shared" si="319"/>
        <v>1.7777777777777777</v>
      </c>
      <c r="AC2232" s="61">
        <f t="shared" si="320"/>
        <v>408.94</v>
      </c>
    </row>
    <row r="2233" spans="4:29">
      <c r="D2233" s="12"/>
      <c r="E2233" s="36" t="s">
        <v>68</v>
      </c>
      <c r="F2233" s="16" t="s">
        <v>308</v>
      </c>
      <c r="G2233" s="14" t="s">
        <v>309</v>
      </c>
      <c r="H2233" s="13" t="s">
        <v>90</v>
      </c>
      <c r="I2233" s="13" t="s">
        <v>295</v>
      </c>
      <c r="J2233" s="13" t="s">
        <v>296</v>
      </c>
      <c r="K2233" s="13"/>
      <c r="L2233" s="14">
        <v>16</v>
      </c>
      <c r="M2233" s="14" t="s">
        <v>66</v>
      </c>
      <c r="N2233" s="31">
        <v>1000000</v>
      </c>
      <c r="O2233" s="14" t="s">
        <v>2</v>
      </c>
      <c r="P2233" s="14" t="s">
        <v>47</v>
      </c>
      <c r="Q2233" s="31">
        <v>4000</v>
      </c>
      <c r="R2233" s="31">
        <v>1000</v>
      </c>
      <c r="S2233" s="30">
        <v>0.16296296299999999</v>
      </c>
      <c r="T2233" s="66">
        <f t="shared" si="312"/>
        <v>2.6074074079999998</v>
      </c>
      <c r="U2233" s="66">
        <f t="shared" si="313"/>
        <v>1.2096682882482912E-2</v>
      </c>
      <c r="V2233" s="38">
        <f t="shared" si="314"/>
        <v>0.31458218118485887</v>
      </c>
      <c r="W2233" s="54">
        <v>1.930390656832</v>
      </c>
      <c r="X2233" s="71" t="str">
        <f t="shared" si="315"/>
        <v>20 2029</v>
      </c>
      <c r="Y2233" s="21">
        <f t="shared" si="316"/>
        <v>2560</v>
      </c>
      <c r="Z2233" s="21">
        <f t="shared" si="317"/>
        <v>1600</v>
      </c>
      <c r="AA2233" s="57">
        <f t="shared" si="318"/>
        <v>74229.644943820225</v>
      </c>
      <c r="AB2233" s="59">
        <f t="shared" si="319"/>
        <v>1.6</v>
      </c>
      <c r="AC2233" s="61">
        <f t="shared" si="320"/>
        <v>406.4</v>
      </c>
    </row>
    <row r="2234" spans="4:29">
      <c r="D2234" s="12"/>
      <c r="E2234" s="36" t="s">
        <v>68</v>
      </c>
      <c r="F2234" s="16" t="s">
        <v>308</v>
      </c>
      <c r="G2234" s="14" t="s">
        <v>309</v>
      </c>
      <c r="H2234" s="13" t="s">
        <v>5</v>
      </c>
      <c r="I2234" s="13" t="s">
        <v>31</v>
      </c>
      <c r="J2234" s="13" t="s">
        <v>32</v>
      </c>
      <c r="K2234" s="13" t="s">
        <v>33</v>
      </c>
      <c r="L2234" s="14">
        <v>31.5</v>
      </c>
      <c r="M2234" s="14" t="s">
        <v>34</v>
      </c>
      <c r="N2234" s="31">
        <v>1000000</v>
      </c>
      <c r="O2234" s="14" t="s">
        <v>1</v>
      </c>
      <c r="P2234" s="14" t="s">
        <v>35</v>
      </c>
      <c r="Q2234" s="31">
        <v>576</v>
      </c>
      <c r="R2234" s="31">
        <v>576</v>
      </c>
      <c r="S2234" s="30">
        <v>1.1733333E-2</v>
      </c>
      <c r="T2234" s="66">
        <f t="shared" si="312"/>
        <v>0.3695999895</v>
      </c>
      <c r="U2234" s="66">
        <f t="shared" si="313"/>
        <v>3.2095380479772091E-3</v>
      </c>
      <c r="V2234" s="38">
        <f t="shared" si="314"/>
        <v>2.2649916396698579E-2</v>
      </c>
      <c r="W2234" s="54">
        <v>1.930390656832</v>
      </c>
      <c r="X2234" s="71" t="str">
        <f t="shared" si="315"/>
        <v>20 2029</v>
      </c>
      <c r="Y2234" s="21">
        <f t="shared" si="316"/>
        <v>6016</v>
      </c>
      <c r="Z2234" s="21">
        <f t="shared" si="317"/>
        <v>3384</v>
      </c>
      <c r="AA2234" s="57">
        <f t="shared" si="318"/>
        <v>273540.18231454003</v>
      </c>
      <c r="AB2234" s="59">
        <f t="shared" si="319"/>
        <v>1.7777777777777777</v>
      </c>
      <c r="AC2234" s="61">
        <f t="shared" si="320"/>
        <v>800.09999999999991</v>
      </c>
    </row>
    <row r="2235" spans="4:29">
      <c r="D2235" s="12"/>
      <c r="E2235" s="36" t="s">
        <v>68</v>
      </c>
      <c r="F2235" s="16" t="s">
        <v>308</v>
      </c>
      <c r="G2235" s="14" t="s">
        <v>309</v>
      </c>
      <c r="H2235" s="13" t="s">
        <v>5</v>
      </c>
      <c r="I2235" s="13" t="s">
        <v>31</v>
      </c>
      <c r="J2235" s="13" t="s">
        <v>306</v>
      </c>
      <c r="K2235" s="13" t="s">
        <v>57</v>
      </c>
      <c r="L2235" s="14">
        <v>27</v>
      </c>
      <c r="M2235" s="14" t="s">
        <v>307</v>
      </c>
      <c r="N2235" s="31">
        <v>1000000</v>
      </c>
      <c r="O2235" s="14" t="s">
        <v>2</v>
      </c>
      <c r="P2235" s="14" t="s">
        <v>35</v>
      </c>
      <c r="Q2235" s="31">
        <v>4000</v>
      </c>
      <c r="R2235" s="31">
        <v>1000</v>
      </c>
      <c r="S2235" s="30">
        <v>0.81481481499999997</v>
      </c>
      <c r="T2235" s="66">
        <f t="shared" si="312"/>
        <v>22.000000005</v>
      </c>
      <c r="U2235" s="66">
        <f t="shared" si="313"/>
        <v>0.16375194591258727</v>
      </c>
      <c r="V2235" s="38">
        <f t="shared" si="314"/>
        <v>1.5729109059242945</v>
      </c>
      <c r="W2235" s="54">
        <v>1.930390656832</v>
      </c>
      <c r="X2235" s="71" t="str">
        <f t="shared" si="315"/>
        <v>20 2029</v>
      </c>
      <c r="Y2235" s="21">
        <f t="shared" si="316"/>
        <v>5120</v>
      </c>
      <c r="Z2235" s="21">
        <f t="shared" si="317"/>
        <v>2880</v>
      </c>
      <c r="AA2235" s="57">
        <f t="shared" si="318"/>
        <v>200968.29721068247</v>
      </c>
      <c r="AB2235" s="59">
        <f t="shared" si="319"/>
        <v>1.7777777777777777</v>
      </c>
      <c r="AC2235" s="61">
        <f t="shared" si="320"/>
        <v>685.8</v>
      </c>
    </row>
    <row r="2236" spans="4:29">
      <c r="D2236" s="12"/>
      <c r="E2236" s="36" t="s">
        <v>68</v>
      </c>
      <c r="F2236" s="16" t="s">
        <v>308</v>
      </c>
      <c r="G2236" s="14" t="s">
        <v>309</v>
      </c>
      <c r="H2236" s="13" t="s">
        <v>5</v>
      </c>
      <c r="I2236" s="13" t="s">
        <v>76</v>
      </c>
      <c r="J2236" s="13"/>
      <c r="K2236" s="13"/>
      <c r="L2236" s="14">
        <v>27</v>
      </c>
      <c r="M2236" s="14" t="s">
        <v>15</v>
      </c>
      <c r="N2236" s="31">
        <v>1000000</v>
      </c>
      <c r="O2236" s="14" t="s">
        <v>1</v>
      </c>
      <c r="P2236" s="14" t="s">
        <v>35</v>
      </c>
      <c r="Q2236" s="31">
        <v>5000</v>
      </c>
      <c r="R2236" s="31">
        <v>1152</v>
      </c>
      <c r="S2236" s="30">
        <v>29.333333332999999</v>
      </c>
      <c r="T2236" s="66">
        <f t="shared" si="312"/>
        <v>791.99999999099998</v>
      </c>
      <c r="U2236" s="66">
        <f t="shared" si="313"/>
        <v>5.8950700514463632</v>
      </c>
      <c r="V2236" s="38">
        <f t="shared" si="314"/>
        <v>56.624792599761868</v>
      </c>
      <c r="W2236" s="54">
        <v>1.930390656832</v>
      </c>
      <c r="X2236" s="71" t="str">
        <f t="shared" si="315"/>
        <v>20 2029</v>
      </c>
      <c r="Y2236" s="21">
        <f t="shared" si="316"/>
        <v>3840</v>
      </c>
      <c r="Z2236" s="21">
        <f t="shared" si="317"/>
        <v>2160</v>
      </c>
      <c r="AA2236" s="57">
        <f t="shared" si="318"/>
        <v>200968.29721068247</v>
      </c>
      <c r="AB2236" s="59">
        <f t="shared" si="319"/>
        <v>1.7777777777777777</v>
      </c>
      <c r="AC2236" s="61">
        <f t="shared" si="320"/>
        <v>685.8</v>
      </c>
    </row>
    <row r="2237" spans="4:29">
      <c r="D2237" s="12"/>
      <c r="E2237" s="36" t="s">
        <v>68</v>
      </c>
      <c r="F2237" s="16" t="s">
        <v>308</v>
      </c>
      <c r="G2237" s="14" t="s">
        <v>309</v>
      </c>
      <c r="H2237" s="13" t="s">
        <v>5</v>
      </c>
      <c r="I2237" s="13" t="s">
        <v>76</v>
      </c>
      <c r="J2237" s="13"/>
      <c r="K2237" s="13"/>
      <c r="L2237" s="14">
        <v>31.5</v>
      </c>
      <c r="M2237" s="14" t="s">
        <v>15</v>
      </c>
      <c r="N2237" s="31" t="s">
        <v>65</v>
      </c>
      <c r="O2237" s="14" t="s">
        <v>1</v>
      </c>
      <c r="P2237" s="14" t="s">
        <v>35</v>
      </c>
      <c r="Q2237" s="31">
        <v>5000</v>
      </c>
      <c r="R2237" s="31">
        <v>1152</v>
      </c>
      <c r="S2237" s="30">
        <v>0.16296296299999999</v>
      </c>
      <c r="T2237" s="66">
        <f t="shared" si="312"/>
        <v>5.1333333344999996</v>
      </c>
      <c r="U2237" s="66">
        <f t="shared" si="313"/>
        <v>4.4576918609537636E-2</v>
      </c>
      <c r="V2237" s="38">
        <f t="shared" si="314"/>
        <v>0.31458218118485887</v>
      </c>
      <c r="W2237" s="54">
        <v>1.930390656832</v>
      </c>
      <c r="X2237" s="71" t="str">
        <f t="shared" si="315"/>
        <v>20 2029</v>
      </c>
      <c r="Y2237" s="21">
        <f t="shared" si="316"/>
        <v>3840</v>
      </c>
      <c r="Z2237" s="21">
        <f t="shared" si="317"/>
        <v>2160</v>
      </c>
      <c r="AA2237" s="57">
        <f t="shared" si="318"/>
        <v>273540.18231454003</v>
      </c>
      <c r="AB2237" s="59">
        <f t="shared" si="319"/>
        <v>1.7777777777777777</v>
      </c>
      <c r="AC2237" s="61">
        <f t="shared" si="320"/>
        <v>800.09999999999991</v>
      </c>
    </row>
    <row r="2238" spans="4:29">
      <c r="D2238" s="12"/>
      <c r="E2238" s="36" t="s">
        <v>68</v>
      </c>
      <c r="F2238" s="16" t="s">
        <v>308</v>
      </c>
      <c r="G2238" s="14" t="s">
        <v>309</v>
      </c>
      <c r="H2238" s="13" t="s">
        <v>5</v>
      </c>
      <c r="I2238" s="13" t="s">
        <v>76</v>
      </c>
      <c r="J2238" s="13"/>
      <c r="K2238" s="13"/>
      <c r="L2238" s="14">
        <v>31.5</v>
      </c>
      <c r="M2238" s="14" t="s">
        <v>15</v>
      </c>
      <c r="N2238" s="31" t="s">
        <v>65</v>
      </c>
      <c r="O2238" s="14" t="s">
        <v>1</v>
      </c>
      <c r="P2238" s="14" t="s">
        <v>35</v>
      </c>
      <c r="Q2238" s="31">
        <v>5000</v>
      </c>
      <c r="R2238" s="31">
        <v>1152</v>
      </c>
      <c r="S2238" s="30">
        <v>21.541666667000001</v>
      </c>
      <c r="T2238" s="66">
        <f t="shared" si="312"/>
        <v>678.5625000105</v>
      </c>
      <c r="U2238" s="66">
        <f t="shared" si="313"/>
        <v>5.8925114274502306</v>
      </c>
      <c r="V2238" s="38">
        <f t="shared" si="314"/>
        <v>41.583832066566131</v>
      </c>
      <c r="W2238" s="54">
        <v>1.930390656832</v>
      </c>
      <c r="X2238" s="71" t="str">
        <f t="shared" si="315"/>
        <v>20 2029</v>
      </c>
      <c r="Y2238" s="21">
        <f t="shared" si="316"/>
        <v>3840</v>
      </c>
      <c r="Z2238" s="21">
        <f t="shared" si="317"/>
        <v>2160</v>
      </c>
      <c r="AA2238" s="57">
        <f t="shared" si="318"/>
        <v>273540.18231454003</v>
      </c>
      <c r="AB2238" s="59">
        <f t="shared" si="319"/>
        <v>1.7777777777777777</v>
      </c>
      <c r="AC2238" s="61">
        <f t="shared" si="320"/>
        <v>800.09999999999991</v>
      </c>
    </row>
    <row r="2239" spans="4:29">
      <c r="D2239" s="12"/>
      <c r="E2239" s="36" t="s">
        <v>68</v>
      </c>
      <c r="F2239" s="16" t="s">
        <v>308</v>
      </c>
      <c r="G2239" s="14" t="s">
        <v>309</v>
      </c>
      <c r="H2239" s="13" t="s">
        <v>5</v>
      </c>
      <c r="I2239" s="13" t="s">
        <v>76</v>
      </c>
      <c r="J2239" s="13"/>
      <c r="K2239" s="13"/>
      <c r="L2239" s="14">
        <v>49</v>
      </c>
      <c r="M2239" s="14" t="s">
        <v>99</v>
      </c>
      <c r="N2239" s="31">
        <v>1000000</v>
      </c>
      <c r="O2239" s="14" t="s">
        <v>1</v>
      </c>
      <c r="P2239" s="14" t="s">
        <v>35</v>
      </c>
      <c r="Q2239" s="31">
        <v>5000</v>
      </c>
      <c r="R2239" s="31">
        <v>1152</v>
      </c>
      <c r="S2239" s="30">
        <v>0.61111111100000004</v>
      </c>
      <c r="T2239" s="66">
        <f t="shared" si="312"/>
        <v>29.944444439000002</v>
      </c>
      <c r="U2239" s="66">
        <f t="shared" si="313"/>
        <v>0.24672319648002805</v>
      </c>
      <c r="V2239" s="38">
        <f t="shared" si="314"/>
        <v>1.1796831789606232</v>
      </c>
      <c r="W2239" s="54">
        <v>1.930390656832</v>
      </c>
      <c r="X2239" s="71" t="str">
        <f t="shared" si="315"/>
        <v>20 2029</v>
      </c>
      <c r="Y2239" s="21">
        <f t="shared" si="316"/>
        <v>5120</v>
      </c>
      <c r="Z2239" s="21">
        <f t="shared" si="317"/>
        <v>1440</v>
      </c>
      <c r="AA2239" s="57">
        <f t="shared" si="318"/>
        <v>403728.86704072385</v>
      </c>
      <c r="AB2239" s="59">
        <f t="shared" si="319"/>
        <v>3.5555555555555554</v>
      </c>
      <c r="AC2239" s="61">
        <f t="shared" si="320"/>
        <v>1244.5999999999999</v>
      </c>
    </row>
    <row r="2240" spans="4:29">
      <c r="D2240" s="12"/>
      <c r="E2240" s="36" t="s">
        <v>68</v>
      </c>
      <c r="F2240" s="16" t="s">
        <v>308</v>
      </c>
      <c r="G2240" s="14" t="s">
        <v>309</v>
      </c>
      <c r="H2240" s="13" t="s">
        <v>6</v>
      </c>
      <c r="I2240" s="13" t="s">
        <v>76</v>
      </c>
      <c r="J2240" s="13"/>
      <c r="K2240" s="13" t="s">
        <v>123</v>
      </c>
      <c r="L2240" s="14">
        <v>43</v>
      </c>
      <c r="M2240" s="14" t="s">
        <v>15</v>
      </c>
      <c r="N2240" s="31">
        <v>1000000</v>
      </c>
      <c r="O2240" s="14" t="s">
        <v>1</v>
      </c>
      <c r="P2240" s="14" t="s">
        <v>35</v>
      </c>
      <c r="Q2240" s="31">
        <v>4000</v>
      </c>
      <c r="R2240" s="31">
        <v>500</v>
      </c>
      <c r="S2240" s="30">
        <v>0.91274792500000002</v>
      </c>
      <c r="T2240" s="66">
        <f t="shared" si="312"/>
        <v>39.248160775000002</v>
      </c>
      <c r="U2240" s="66">
        <f t="shared" si="313"/>
        <v>0.4652515085088102</v>
      </c>
      <c r="V2240" s="38">
        <f t="shared" si="314"/>
        <v>1.761960066462795</v>
      </c>
      <c r="W2240" s="54">
        <v>1.930390656832</v>
      </c>
      <c r="X2240" s="71" t="str">
        <f t="shared" si="315"/>
        <v>20 2029</v>
      </c>
      <c r="Y2240" s="21">
        <f t="shared" si="316"/>
        <v>3840</v>
      </c>
      <c r="Z2240" s="21">
        <f t="shared" si="317"/>
        <v>2160</v>
      </c>
      <c r="AA2240" s="57">
        <f t="shared" si="318"/>
        <v>509726.1749554897</v>
      </c>
      <c r="AB2240" s="59">
        <f t="shared" si="319"/>
        <v>1.7777777777777777</v>
      </c>
      <c r="AC2240" s="61">
        <f t="shared" si="320"/>
        <v>1092.2</v>
      </c>
    </row>
    <row r="2241" spans="4:29">
      <c r="D2241" s="12"/>
      <c r="E2241" s="36" t="s">
        <v>68</v>
      </c>
      <c r="F2241" s="16" t="s">
        <v>308</v>
      </c>
      <c r="G2241" s="14" t="s">
        <v>309</v>
      </c>
      <c r="H2241" s="13" t="s">
        <v>6</v>
      </c>
      <c r="I2241" s="13" t="s">
        <v>76</v>
      </c>
      <c r="J2241" s="13"/>
      <c r="K2241" s="13" t="s">
        <v>123</v>
      </c>
      <c r="L2241" s="14">
        <v>50</v>
      </c>
      <c r="M2241" s="14" t="s">
        <v>15</v>
      </c>
      <c r="N2241" s="31">
        <v>1000000</v>
      </c>
      <c r="O2241" s="14" t="s">
        <v>1</v>
      </c>
      <c r="P2241" s="14" t="s">
        <v>35</v>
      </c>
      <c r="Q2241" s="31">
        <v>5929.950586864823</v>
      </c>
      <c r="R2241" s="31">
        <v>494.16254890540188</v>
      </c>
      <c r="S2241" s="30">
        <v>2.5553119739999999</v>
      </c>
      <c r="T2241" s="66">
        <f t="shared" si="312"/>
        <v>127.7655987</v>
      </c>
      <c r="U2241" s="66">
        <f t="shared" si="313"/>
        <v>1.7610997814020843</v>
      </c>
      <c r="V2241" s="38">
        <f t="shared" si="314"/>
        <v>4.9327503599005338</v>
      </c>
      <c r="W2241" s="54">
        <v>1.930390656832</v>
      </c>
      <c r="X2241" s="71" t="str">
        <f t="shared" si="315"/>
        <v>20 2029</v>
      </c>
      <c r="Y2241" s="21">
        <f t="shared" si="316"/>
        <v>3840</v>
      </c>
      <c r="Z2241" s="21">
        <f t="shared" si="317"/>
        <v>2160</v>
      </c>
      <c r="AA2241" s="57">
        <f t="shared" si="318"/>
        <v>689191.69139465876</v>
      </c>
      <c r="AB2241" s="59">
        <f t="shared" si="319"/>
        <v>1.7777777777777777</v>
      </c>
      <c r="AC2241" s="61">
        <f t="shared" si="320"/>
        <v>1270</v>
      </c>
    </row>
    <row r="2242" spans="4:29">
      <c r="D2242" s="12"/>
      <c r="E2242" s="36" t="s">
        <v>68</v>
      </c>
      <c r="F2242" s="16" t="s">
        <v>308</v>
      </c>
      <c r="G2242" s="14" t="s">
        <v>309</v>
      </c>
      <c r="H2242" s="13" t="s">
        <v>6</v>
      </c>
      <c r="I2242" s="13" t="s">
        <v>76</v>
      </c>
      <c r="J2242" s="13"/>
      <c r="K2242" s="13" t="s">
        <v>123</v>
      </c>
      <c r="L2242" s="14">
        <v>55</v>
      </c>
      <c r="M2242" s="14" t="s">
        <v>15</v>
      </c>
      <c r="N2242" s="31">
        <v>1000000</v>
      </c>
      <c r="O2242" s="14" t="s">
        <v>1</v>
      </c>
      <c r="P2242" s="14" t="s">
        <v>35</v>
      </c>
      <c r="Q2242" s="31">
        <v>6804.6390532544374</v>
      </c>
      <c r="R2242" s="31">
        <v>567.05325443786978</v>
      </c>
      <c r="S2242" s="30">
        <v>28.469510004</v>
      </c>
      <c r="T2242" s="66">
        <f t="shared" si="312"/>
        <v>1565.8230502199999</v>
      </c>
      <c r="U2242" s="66">
        <f t="shared" si="313"/>
        <v>23.741349200929044</v>
      </c>
      <c r="V2242" s="38">
        <f t="shared" si="314"/>
        <v>54.957276116306751</v>
      </c>
      <c r="W2242" s="54">
        <v>1.930390656832</v>
      </c>
      <c r="X2242" s="71" t="str">
        <f t="shared" si="315"/>
        <v>20 2029</v>
      </c>
      <c r="Y2242" s="21">
        <f t="shared" si="316"/>
        <v>3840</v>
      </c>
      <c r="Z2242" s="21">
        <f t="shared" si="317"/>
        <v>2160</v>
      </c>
      <c r="AA2242" s="57">
        <f t="shared" si="318"/>
        <v>833921.94658753707</v>
      </c>
      <c r="AB2242" s="59">
        <f t="shared" si="319"/>
        <v>1.7777777777777777</v>
      </c>
      <c r="AC2242" s="61">
        <f t="shared" si="320"/>
        <v>1397</v>
      </c>
    </row>
    <row r="2243" spans="4:29">
      <c r="D2243" s="12"/>
      <c r="E2243" s="36" t="s">
        <v>68</v>
      </c>
      <c r="F2243" s="16" t="s">
        <v>308</v>
      </c>
      <c r="G2243" s="14" t="s">
        <v>309</v>
      </c>
      <c r="H2243" s="13" t="s">
        <v>6</v>
      </c>
      <c r="I2243" s="13" t="s">
        <v>76</v>
      </c>
      <c r="J2243" s="13"/>
      <c r="K2243" s="13" t="s">
        <v>123</v>
      </c>
      <c r="L2243" s="14">
        <v>65</v>
      </c>
      <c r="M2243" s="14" t="s">
        <v>15</v>
      </c>
      <c r="N2243" s="31">
        <v>1000000</v>
      </c>
      <c r="O2243" s="14" t="s">
        <v>1</v>
      </c>
      <c r="P2243" s="14" t="s">
        <v>35</v>
      </c>
      <c r="Q2243" s="31">
        <v>9504</v>
      </c>
      <c r="R2243" s="31">
        <v>792</v>
      </c>
      <c r="S2243" s="30">
        <v>55.768534078999998</v>
      </c>
      <c r="T2243" s="66">
        <f t="shared" si="312"/>
        <v>3624.9547151349998</v>
      </c>
      <c r="U2243" s="66">
        <f t="shared" si="313"/>
        <v>64.955505455176279</v>
      </c>
      <c r="V2243" s="38">
        <f t="shared" si="314"/>
        <v>107.65505713131859</v>
      </c>
      <c r="W2243" s="54">
        <v>1.930390656832</v>
      </c>
      <c r="X2243" s="71" t="str">
        <f t="shared" si="315"/>
        <v>20 2029</v>
      </c>
      <c r="Y2243" s="21">
        <f t="shared" si="316"/>
        <v>3840</v>
      </c>
      <c r="Z2243" s="21">
        <f t="shared" si="317"/>
        <v>2160</v>
      </c>
      <c r="AA2243" s="57">
        <f t="shared" si="318"/>
        <v>1164733.9584569733</v>
      </c>
      <c r="AB2243" s="59">
        <f t="shared" si="319"/>
        <v>1.7777777777777777</v>
      </c>
      <c r="AC2243" s="61">
        <f t="shared" si="320"/>
        <v>1651</v>
      </c>
    </row>
    <row r="2244" spans="4:29">
      <c r="D2244" s="12"/>
      <c r="E2244" s="36" t="s">
        <v>68</v>
      </c>
      <c r="F2244" s="16" t="s">
        <v>308</v>
      </c>
      <c r="G2244" s="14" t="s">
        <v>309</v>
      </c>
      <c r="H2244" s="13" t="s">
        <v>6</v>
      </c>
      <c r="I2244" s="13" t="s">
        <v>76</v>
      </c>
      <c r="J2244" s="13"/>
      <c r="K2244" s="13" t="s">
        <v>123</v>
      </c>
      <c r="L2244" s="14">
        <v>75</v>
      </c>
      <c r="M2244" s="14" t="s">
        <v>15</v>
      </c>
      <c r="N2244" s="31">
        <v>1000000</v>
      </c>
      <c r="O2244" s="14" t="s">
        <v>2</v>
      </c>
      <c r="P2244" s="14" t="s">
        <v>35</v>
      </c>
      <c r="Q2244" s="31">
        <v>13685.759999999997</v>
      </c>
      <c r="R2244" s="31">
        <v>1140.4799999999998</v>
      </c>
      <c r="S2244" s="30">
        <v>74.811318221999997</v>
      </c>
      <c r="T2244" s="66">
        <f t="shared" si="312"/>
        <v>5610.8488666499998</v>
      </c>
      <c r="U2244" s="66">
        <f t="shared" si="313"/>
        <v>116.00851261698952</v>
      </c>
      <c r="V2244" s="38">
        <f t="shared" si="314"/>
        <v>144.41506972103434</v>
      </c>
      <c r="W2244" s="54">
        <v>1.930390656832</v>
      </c>
      <c r="X2244" s="71" t="str">
        <f t="shared" si="315"/>
        <v>20 2029</v>
      </c>
      <c r="Y2244" s="21">
        <f t="shared" si="316"/>
        <v>3840</v>
      </c>
      <c r="Z2244" s="21">
        <f t="shared" si="317"/>
        <v>2160</v>
      </c>
      <c r="AA2244" s="57">
        <f t="shared" si="318"/>
        <v>1550681.3056379822</v>
      </c>
      <c r="AB2244" s="59">
        <f t="shared" si="319"/>
        <v>1.7777777777777777</v>
      </c>
      <c r="AC2244" s="61">
        <f t="shared" si="320"/>
        <v>1905</v>
      </c>
    </row>
    <row r="2245" spans="4:29">
      <c r="D2245" s="12"/>
      <c r="E2245" s="36" t="s">
        <v>68</v>
      </c>
      <c r="F2245" s="16" t="s">
        <v>308</v>
      </c>
      <c r="G2245" s="14" t="s">
        <v>309</v>
      </c>
      <c r="H2245" s="13" t="s">
        <v>6</v>
      </c>
      <c r="I2245" s="13" t="s">
        <v>76</v>
      </c>
      <c r="J2245" s="13"/>
      <c r="K2245" s="13" t="s">
        <v>123</v>
      </c>
      <c r="L2245" s="14">
        <v>85</v>
      </c>
      <c r="M2245" s="14" t="s">
        <v>15</v>
      </c>
      <c r="N2245" s="31">
        <v>1000000</v>
      </c>
      <c r="O2245" s="14" t="s">
        <v>2</v>
      </c>
      <c r="P2245" s="14" t="s">
        <v>35</v>
      </c>
      <c r="Q2245" s="31">
        <v>17578.598399999999</v>
      </c>
      <c r="R2245" s="31">
        <v>1464.8832</v>
      </c>
      <c r="S2245" s="30">
        <v>77.001418627000007</v>
      </c>
      <c r="T2245" s="66">
        <f t="shared" si="312"/>
        <v>6545.1205832950009</v>
      </c>
      <c r="U2245" s="66">
        <f t="shared" si="313"/>
        <v>153.36865265622461</v>
      </c>
      <c r="V2245" s="38">
        <f t="shared" si="314"/>
        <v>148.64281908037034</v>
      </c>
      <c r="W2245" s="54">
        <v>1.930390656832</v>
      </c>
      <c r="X2245" s="71" t="str">
        <f t="shared" si="315"/>
        <v>20 2029</v>
      </c>
      <c r="Y2245" s="21">
        <f t="shared" si="316"/>
        <v>3840</v>
      </c>
      <c r="Z2245" s="21">
        <f t="shared" si="317"/>
        <v>2160</v>
      </c>
      <c r="AA2245" s="57">
        <f t="shared" si="318"/>
        <v>1991763.9881305636</v>
      </c>
      <c r="AB2245" s="59">
        <f t="shared" si="319"/>
        <v>1.7777777777777777</v>
      </c>
      <c r="AC2245" s="61">
        <f t="shared" si="320"/>
        <v>2159</v>
      </c>
    </row>
    <row r="2246" spans="4:29">
      <c r="D2246" s="12"/>
      <c r="E2246" s="36" t="s">
        <v>68</v>
      </c>
      <c r="F2246" s="16" t="s">
        <v>308</v>
      </c>
      <c r="G2246" s="14" t="s">
        <v>309</v>
      </c>
      <c r="H2246" s="13" t="s">
        <v>6</v>
      </c>
      <c r="I2246" s="13" t="s">
        <v>76</v>
      </c>
      <c r="J2246" s="13"/>
      <c r="K2246" s="13" t="s">
        <v>123</v>
      </c>
      <c r="L2246" s="14">
        <v>98</v>
      </c>
      <c r="M2246" s="14" t="s">
        <v>15</v>
      </c>
      <c r="N2246" s="31">
        <v>1000000</v>
      </c>
      <c r="O2246" s="14" t="s">
        <v>2</v>
      </c>
      <c r="P2246" s="14" t="s">
        <v>35</v>
      </c>
      <c r="Q2246" s="31">
        <v>20000</v>
      </c>
      <c r="R2246" s="31">
        <v>2000</v>
      </c>
      <c r="S2246" s="30">
        <v>9.9557693319999991</v>
      </c>
      <c r="T2246" s="66">
        <f t="shared" si="312"/>
        <v>975.66539453599989</v>
      </c>
      <c r="U2246" s="66">
        <f t="shared" si="313"/>
        <v>26.358882953023706</v>
      </c>
      <c r="V2246" s="38">
        <f t="shared" si="314"/>
        <v>19.218524100067359</v>
      </c>
      <c r="W2246" s="54">
        <v>1.930390656832</v>
      </c>
      <c r="X2246" s="71" t="str">
        <f t="shared" si="315"/>
        <v>20 2029</v>
      </c>
      <c r="Y2246" s="21">
        <f t="shared" si="316"/>
        <v>3840</v>
      </c>
      <c r="Z2246" s="21">
        <f t="shared" si="317"/>
        <v>2160</v>
      </c>
      <c r="AA2246" s="57">
        <f t="shared" si="318"/>
        <v>2647598.8016617205</v>
      </c>
      <c r="AB2246" s="59">
        <f t="shared" si="319"/>
        <v>1.7777777777777777</v>
      </c>
      <c r="AC2246" s="61">
        <f t="shared" si="320"/>
        <v>2489.1999999999998</v>
      </c>
    </row>
    <row r="2247" spans="4:29">
      <c r="D2247" s="12"/>
      <c r="E2247" s="36" t="s">
        <v>68</v>
      </c>
      <c r="F2247" s="16" t="s">
        <v>308</v>
      </c>
      <c r="G2247" s="14" t="s">
        <v>309</v>
      </c>
      <c r="H2247" s="13" t="s">
        <v>6</v>
      </c>
      <c r="I2247" s="13" t="s">
        <v>76</v>
      </c>
      <c r="J2247" s="13"/>
      <c r="K2247" s="13" t="s">
        <v>123</v>
      </c>
      <c r="L2247" s="14">
        <v>100</v>
      </c>
      <c r="M2247" s="14" t="s">
        <v>15</v>
      </c>
      <c r="N2247" s="31">
        <v>1000000</v>
      </c>
      <c r="O2247" s="14" t="s">
        <v>2</v>
      </c>
      <c r="P2247" s="14" t="s">
        <v>35</v>
      </c>
      <c r="Q2247" s="31">
        <v>20000</v>
      </c>
      <c r="R2247" s="31">
        <v>2000</v>
      </c>
      <c r="S2247" s="30">
        <v>12.04790639</v>
      </c>
      <c r="T2247" s="66">
        <f t="shared" ref="T2247:T2253" si="321">L2247*S2247</f>
        <v>1204.7906390000001</v>
      </c>
      <c r="U2247" s="66">
        <f t="shared" ref="U2247:U2253" si="322">S2247*AA2247/10^6</f>
        <v>33.213267930754469</v>
      </c>
      <c r="V2247" s="38">
        <f t="shared" ref="V2247:V2253" si="323">S2247*W2247</f>
        <v>23.25716592964255</v>
      </c>
      <c r="W2247" s="54">
        <v>1.930390656832</v>
      </c>
      <c r="X2247" s="71" t="str">
        <f t="shared" si="315"/>
        <v>20 2029</v>
      </c>
      <c r="Y2247" s="21">
        <f t="shared" si="316"/>
        <v>3840</v>
      </c>
      <c r="Z2247" s="21">
        <f t="shared" si="317"/>
        <v>2160</v>
      </c>
      <c r="AA2247" s="57">
        <f t="shared" si="318"/>
        <v>2756766.765578635</v>
      </c>
      <c r="AB2247" s="59">
        <f t="shared" si="319"/>
        <v>1.7777777777777777</v>
      </c>
      <c r="AC2247" s="61">
        <f t="shared" si="320"/>
        <v>2540</v>
      </c>
    </row>
    <row r="2248" spans="4:29">
      <c r="D2248" s="12"/>
      <c r="E2248" s="36" t="s">
        <v>68</v>
      </c>
      <c r="F2248" s="16" t="s">
        <v>308</v>
      </c>
      <c r="G2248" s="14" t="s">
        <v>309</v>
      </c>
      <c r="H2248" s="13" t="s">
        <v>6</v>
      </c>
      <c r="I2248" s="13" t="s">
        <v>76</v>
      </c>
      <c r="J2248" s="13"/>
      <c r="K2248" s="13" t="s">
        <v>123</v>
      </c>
      <c r="L2248" s="14">
        <v>115</v>
      </c>
      <c r="M2248" s="14" t="s">
        <v>15</v>
      </c>
      <c r="N2248" s="31">
        <v>1000000</v>
      </c>
      <c r="O2248" s="14" t="s">
        <v>2</v>
      </c>
      <c r="P2248" s="14" t="s">
        <v>35</v>
      </c>
      <c r="Q2248" s="31">
        <v>32000</v>
      </c>
      <c r="R2248" s="31">
        <v>2000</v>
      </c>
      <c r="S2248" s="30">
        <v>0.118253237</v>
      </c>
      <c r="T2248" s="66">
        <f t="shared" si="321"/>
        <v>13.599122254999999</v>
      </c>
      <c r="U2248" s="66">
        <f t="shared" si="322"/>
        <v>0.43113049514668506</v>
      </c>
      <c r="V2248" s="38">
        <f t="shared" si="323"/>
        <v>0.22827494384494015</v>
      </c>
      <c r="W2248" s="54">
        <v>1.930390656832</v>
      </c>
      <c r="X2248" s="71" t="str">
        <f t="shared" si="315"/>
        <v>20 2029</v>
      </c>
      <c r="Y2248" s="21">
        <f t="shared" si="316"/>
        <v>3840</v>
      </c>
      <c r="Z2248" s="21">
        <f t="shared" si="317"/>
        <v>2160</v>
      </c>
      <c r="AA2248" s="57">
        <f t="shared" si="318"/>
        <v>3645824.047477745</v>
      </c>
      <c r="AB2248" s="59">
        <f t="shared" si="319"/>
        <v>1.7777777777777777</v>
      </c>
      <c r="AC2248" s="61">
        <f t="shared" si="320"/>
        <v>2921</v>
      </c>
    </row>
    <row r="2249" spans="4:29">
      <c r="D2249" s="12"/>
      <c r="E2249" s="36" t="s">
        <v>68</v>
      </c>
      <c r="F2249" s="16" t="s">
        <v>308</v>
      </c>
      <c r="G2249" s="14" t="s">
        <v>309</v>
      </c>
      <c r="H2249" s="13" t="s">
        <v>6</v>
      </c>
      <c r="I2249" s="13" t="s">
        <v>76</v>
      </c>
      <c r="J2249" s="13"/>
      <c r="K2249" s="13" t="s">
        <v>123</v>
      </c>
      <c r="L2249" s="14">
        <v>55</v>
      </c>
      <c r="M2249" s="14" t="s">
        <v>52</v>
      </c>
      <c r="N2249" s="31">
        <v>1000000</v>
      </c>
      <c r="O2249" s="14" t="s">
        <v>2</v>
      </c>
      <c r="P2249" s="14" t="s">
        <v>35</v>
      </c>
      <c r="Q2249" s="31">
        <v>5930</v>
      </c>
      <c r="R2249" s="31">
        <v>494</v>
      </c>
      <c r="S2249" s="30">
        <v>0.159854935</v>
      </c>
      <c r="T2249" s="66">
        <f t="shared" si="321"/>
        <v>8.7920214249999997</v>
      </c>
      <c r="U2249" s="66">
        <f t="shared" si="322"/>
        <v>0.13330653856682423</v>
      </c>
      <c r="V2249" s="38">
        <f t="shared" si="323"/>
        <v>0.30858247297248664</v>
      </c>
      <c r="W2249" s="54">
        <v>1.930390656832</v>
      </c>
      <c r="X2249" s="71" t="str">
        <f t="shared" si="315"/>
        <v>20 2029</v>
      </c>
      <c r="Y2249" s="21">
        <f t="shared" si="316"/>
        <v>7680</v>
      </c>
      <c r="Z2249" s="21">
        <f t="shared" si="317"/>
        <v>4320</v>
      </c>
      <c r="AA2249" s="57">
        <f t="shared" si="318"/>
        <v>833921.94658753707</v>
      </c>
      <c r="AB2249" s="59">
        <f t="shared" si="319"/>
        <v>1.7777777777777777</v>
      </c>
      <c r="AC2249" s="61">
        <f t="shared" si="320"/>
        <v>1397</v>
      </c>
    </row>
    <row r="2250" spans="4:29">
      <c r="D2250" s="12"/>
      <c r="E2250" s="36" t="s">
        <v>68</v>
      </c>
      <c r="F2250" s="16" t="s">
        <v>308</v>
      </c>
      <c r="G2250" s="14" t="s">
        <v>309</v>
      </c>
      <c r="H2250" s="13" t="s">
        <v>6</v>
      </c>
      <c r="I2250" s="13" t="s">
        <v>76</v>
      </c>
      <c r="J2250" s="13"/>
      <c r="K2250" s="13" t="s">
        <v>123</v>
      </c>
      <c r="L2250" s="14">
        <v>65</v>
      </c>
      <c r="M2250" s="14" t="s">
        <v>52</v>
      </c>
      <c r="N2250" s="31">
        <v>1000000</v>
      </c>
      <c r="O2250" s="14" t="s">
        <v>2</v>
      </c>
      <c r="P2250" s="14" t="s">
        <v>35</v>
      </c>
      <c r="Q2250" s="31">
        <v>11999.750399999999</v>
      </c>
      <c r="R2250" s="31">
        <v>1333.3333333333337</v>
      </c>
      <c r="S2250" s="30">
        <v>1.1622095320000001</v>
      </c>
      <c r="T2250" s="66">
        <f t="shared" si="321"/>
        <v>75.543619580000012</v>
      </c>
      <c r="U2250" s="66">
        <f t="shared" si="322"/>
        <v>1.3536649087627866</v>
      </c>
      <c r="V2250" s="38">
        <f t="shared" si="323"/>
        <v>2.2435184218538913</v>
      </c>
      <c r="W2250" s="54">
        <v>1.930390656832</v>
      </c>
      <c r="X2250" s="71" t="str">
        <f t="shared" si="315"/>
        <v>20 2029</v>
      </c>
      <c r="Y2250" s="21">
        <f t="shared" si="316"/>
        <v>7680</v>
      </c>
      <c r="Z2250" s="21">
        <f t="shared" si="317"/>
        <v>4320</v>
      </c>
      <c r="AA2250" s="57">
        <f t="shared" si="318"/>
        <v>1164733.9584569733</v>
      </c>
      <c r="AB2250" s="59">
        <f t="shared" si="319"/>
        <v>1.7777777777777777</v>
      </c>
      <c r="AC2250" s="61">
        <f t="shared" si="320"/>
        <v>1651</v>
      </c>
    </row>
    <row r="2251" spans="4:29">
      <c r="D2251" s="12"/>
      <c r="E2251" s="36" t="s">
        <v>68</v>
      </c>
      <c r="F2251" s="16" t="s">
        <v>308</v>
      </c>
      <c r="G2251" s="14" t="s">
        <v>309</v>
      </c>
      <c r="H2251" s="13" t="s">
        <v>6</v>
      </c>
      <c r="I2251" s="13" t="s">
        <v>76</v>
      </c>
      <c r="J2251" s="13"/>
      <c r="K2251" s="13" t="s">
        <v>123</v>
      </c>
      <c r="L2251" s="14">
        <v>75</v>
      </c>
      <c r="M2251" s="14" t="s">
        <v>52</v>
      </c>
      <c r="N2251" s="31">
        <v>1000000</v>
      </c>
      <c r="O2251" s="14" t="s">
        <v>2</v>
      </c>
      <c r="P2251" s="14" t="s">
        <v>35</v>
      </c>
      <c r="Q2251" s="31">
        <v>17279.640575999994</v>
      </c>
      <c r="R2251" s="31">
        <v>1920</v>
      </c>
      <c r="S2251" s="30">
        <v>1.554424136</v>
      </c>
      <c r="T2251" s="66">
        <f t="shared" si="321"/>
        <v>116.58181019999999</v>
      </c>
      <c r="U2251" s="66">
        <f t="shared" si="322"/>
        <v>2.4104164487276725</v>
      </c>
      <c r="V2251" s="38">
        <f t="shared" si="323"/>
        <v>3.0006458288885538</v>
      </c>
      <c r="W2251" s="54">
        <v>1.930390656832</v>
      </c>
      <c r="X2251" s="71" t="str">
        <f t="shared" si="315"/>
        <v>20 2029</v>
      </c>
      <c r="Y2251" s="21">
        <f t="shared" si="316"/>
        <v>7680</v>
      </c>
      <c r="Z2251" s="21">
        <f t="shared" si="317"/>
        <v>4320</v>
      </c>
      <c r="AA2251" s="57">
        <f t="shared" si="318"/>
        <v>1550681.3056379822</v>
      </c>
      <c r="AB2251" s="59">
        <f t="shared" si="319"/>
        <v>1.7777777777777777</v>
      </c>
      <c r="AC2251" s="61">
        <f t="shared" si="320"/>
        <v>1905</v>
      </c>
    </row>
    <row r="2252" spans="4:29">
      <c r="D2252" s="12"/>
      <c r="E2252" s="36" t="s">
        <v>68</v>
      </c>
      <c r="F2252" s="16" t="s">
        <v>308</v>
      </c>
      <c r="G2252" s="14" t="s">
        <v>309</v>
      </c>
      <c r="H2252" s="13" t="s">
        <v>6</v>
      </c>
      <c r="I2252" s="13" t="s">
        <v>76</v>
      </c>
      <c r="J2252" s="13"/>
      <c r="K2252" s="13" t="s">
        <v>123</v>
      </c>
      <c r="L2252" s="14">
        <v>85</v>
      </c>
      <c r="M2252" s="14" t="s">
        <v>52</v>
      </c>
      <c r="N2252" s="31">
        <v>1000000</v>
      </c>
      <c r="O2252" s="14" t="s">
        <v>2</v>
      </c>
      <c r="P2252" s="14" t="s">
        <v>35</v>
      </c>
      <c r="Q2252" s="31">
        <v>22194.738339839998</v>
      </c>
      <c r="R2252" s="31">
        <v>2466.1333333333341</v>
      </c>
      <c r="S2252" s="30">
        <v>1.4712418949999999</v>
      </c>
      <c r="T2252" s="66">
        <f t="shared" si="321"/>
        <v>125.05556107499999</v>
      </c>
      <c r="U2252" s="66">
        <f t="shared" si="322"/>
        <v>2.9303666242899675</v>
      </c>
      <c r="V2252" s="38">
        <f t="shared" si="323"/>
        <v>2.8400716080478063</v>
      </c>
      <c r="W2252" s="54">
        <v>1.930390656832</v>
      </c>
      <c r="X2252" s="71" t="str">
        <f t="shared" si="315"/>
        <v>20 2029</v>
      </c>
      <c r="Y2252" s="21">
        <f t="shared" si="316"/>
        <v>7680</v>
      </c>
      <c r="Z2252" s="21">
        <f t="shared" si="317"/>
        <v>4320</v>
      </c>
      <c r="AA2252" s="57">
        <f t="shared" si="318"/>
        <v>1991763.9881305636</v>
      </c>
      <c r="AB2252" s="59">
        <f t="shared" si="319"/>
        <v>1.7777777777777777</v>
      </c>
      <c r="AC2252" s="61">
        <f t="shared" si="320"/>
        <v>2159</v>
      </c>
    </row>
    <row r="2253" spans="4:29" ht="14.4" thickBot="1">
      <c r="D2253" s="12">
        <v>2004</v>
      </c>
      <c r="E2253" s="37" t="s">
        <v>68</v>
      </c>
      <c r="F2253" s="17" t="s">
        <v>308</v>
      </c>
      <c r="G2253" s="15" t="s">
        <v>309</v>
      </c>
      <c r="H2253" s="32" t="s">
        <v>6</v>
      </c>
      <c r="I2253" s="32" t="s">
        <v>76</v>
      </c>
      <c r="J2253" s="32"/>
      <c r="K2253" s="32" t="s">
        <v>123</v>
      </c>
      <c r="L2253" s="15">
        <v>98</v>
      </c>
      <c r="M2253" s="15" t="s">
        <v>52</v>
      </c>
      <c r="N2253" s="33">
        <v>1000000</v>
      </c>
      <c r="O2253" s="15" t="s">
        <v>2</v>
      </c>
      <c r="P2253" s="15" t="s">
        <v>35</v>
      </c>
      <c r="Q2253" s="33">
        <v>32000</v>
      </c>
      <c r="R2253" s="33">
        <v>2000</v>
      </c>
      <c r="S2253" s="34">
        <v>5.7544117999999998E-2</v>
      </c>
      <c r="T2253" s="67">
        <f t="shared" si="321"/>
        <v>5.6393235639999997</v>
      </c>
      <c r="U2253" s="67">
        <f t="shared" si="322"/>
        <v>0.15235373785948064</v>
      </c>
      <c r="V2253" s="39">
        <f t="shared" si="323"/>
        <v>0.11108262774283811</v>
      </c>
      <c r="W2253" s="69">
        <v>1.930390656832</v>
      </c>
      <c r="X2253" s="72" t="str">
        <f t="shared" si="315"/>
        <v>20 2029</v>
      </c>
      <c r="Y2253" s="22">
        <f t="shared" si="316"/>
        <v>7680</v>
      </c>
      <c r="Z2253" s="22">
        <f t="shared" si="317"/>
        <v>4320</v>
      </c>
      <c r="AA2253" s="58">
        <f t="shared" si="318"/>
        <v>2647598.8016617205</v>
      </c>
      <c r="AB2253" s="60">
        <f t="shared" si="319"/>
        <v>1.7777777777777777</v>
      </c>
      <c r="AC2253" s="62">
        <f t="shared" si="320"/>
        <v>2489.1999999999998</v>
      </c>
    </row>
  </sheetData>
  <sortState xmlns:xlrd2="http://schemas.microsoft.com/office/spreadsheetml/2017/richdata2" ref="D7:AC2253">
    <sortCondition ref="F7:F2253"/>
    <sortCondition ref="G7:G2253"/>
    <sortCondition ref="H7:H2253"/>
    <sortCondition ref="I7:I2253"/>
    <sortCondition ref="K7:K2253"/>
    <sortCondition ref="L7:L2253"/>
  </sortState>
  <phoneticPr fontId="4"/>
  <conditionalFormatting sqref="W7:X2253">
    <cfRule type="expression" dxfId="40" priority="1">
      <formula>AND(S7&gt;0, W7=0)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E36CD-ACB3-489C-9F25-38065D6CE2B0}">
  <sheetPr codeName="Sheet9">
    <tabColor rgb="FFFF99FF"/>
  </sheetPr>
  <dimension ref="A3:AD52"/>
  <sheetViews>
    <sheetView showGridLine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224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>
      <c r="A5" s="44" t="s">
        <v>3</v>
      </c>
      <c r="B5" s="44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s="12" t="s">
        <v>30</v>
      </c>
      <c r="X5" s="12" t="s">
        <v>39</v>
      </c>
      <c r="Y5" s="12" t="s">
        <v>40</v>
      </c>
      <c r="Z5" s="12" t="s">
        <v>51</v>
      </c>
      <c r="AA5" t="s">
        <v>309</v>
      </c>
      <c r="AB5" t="s">
        <v>309</v>
      </c>
      <c r="AC5" t="s">
        <v>309</v>
      </c>
      <c r="AD5" t="s">
        <v>309</v>
      </c>
    </row>
    <row r="6" spans="1:30">
      <c r="A6" t="s">
        <v>5</v>
      </c>
      <c r="B6" t="s">
        <v>54</v>
      </c>
      <c r="C6" s="47"/>
      <c r="D6" s="47"/>
      <c r="E6" s="47"/>
      <c r="F6" s="47"/>
      <c r="G6" s="47"/>
      <c r="H6" s="47">
        <v>0.10137599999999999</v>
      </c>
      <c r="I6" s="47">
        <v>0.16896</v>
      </c>
      <c r="J6" s="47">
        <v>0.16896</v>
      </c>
      <c r="K6" s="47">
        <v>9.5039999999999999E-2</v>
      </c>
      <c r="L6" s="47">
        <v>0.15839999999999999</v>
      </c>
      <c r="M6" s="47">
        <v>0.152064</v>
      </c>
      <c r="N6" s="47">
        <v>0.19008000000000003</v>
      </c>
      <c r="O6" s="47">
        <v>0.153693146</v>
      </c>
      <c r="P6" s="47">
        <v>0.153693146</v>
      </c>
      <c r="Q6" s="47">
        <v>0.18443177599999999</v>
      </c>
      <c r="R6" s="47">
        <v>0.21824426900000002</v>
      </c>
      <c r="S6" s="47">
        <v>0.24997647199999998</v>
      </c>
      <c r="T6" s="47">
        <v>0.252988237</v>
      </c>
      <c r="U6" s="47">
        <v>0.259011765</v>
      </c>
      <c r="V6" s="47">
        <v>0.26804706</v>
      </c>
      <c r="W6" s="47">
        <v>0.24610205700000001</v>
      </c>
      <c r="X6" s="47">
        <v>0.30990629400000003</v>
      </c>
      <c r="Y6" s="47">
        <v>0.31902118500000004</v>
      </c>
      <c r="Z6" s="47">
        <v>0.39497861000000001</v>
      </c>
      <c r="AA6" s="47"/>
      <c r="AB6" s="47"/>
      <c r="AC6" s="47"/>
      <c r="AD6" s="47"/>
    </row>
    <row r="7" spans="1:30">
      <c r="B7" t="s">
        <v>96</v>
      </c>
      <c r="C7" s="47"/>
      <c r="D7" s="47"/>
      <c r="E7" s="47"/>
      <c r="F7" s="47"/>
      <c r="G7" s="47"/>
      <c r="H7" s="47"/>
      <c r="I7" s="47">
        <v>0.16896</v>
      </c>
      <c r="J7" s="47">
        <v>0.16896</v>
      </c>
      <c r="K7" s="47">
        <v>0.15840000000000001</v>
      </c>
      <c r="L7" s="47">
        <v>0.297792</v>
      </c>
      <c r="M7" s="47">
        <v>0.51004800000000006</v>
      </c>
      <c r="N7" s="47">
        <v>0.5544</v>
      </c>
      <c r="O7" s="47">
        <v>0.491818072</v>
      </c>
      <c r="P7" s="47">
        <v>0.52255670099999996</v>
      </c>
      <c r="Q7" s="47">
        <v>0.57481237100000004</v>
      </c>
      <c r="R7" s="47">
        <v>0.59940327500000001</v>
      </c>
      <c r="S7" s="47">
        <v>0.54814117600000001</v>
      </c>
      <c r="T7" s="47">
        <v>0.57223529399999995</v>
      </c>
      <c r="U7" s="47">
        <v>0.55717647000000003</v>
      </c>
      <c r="V7" s="47">
        <v>0.54211764700000009</v>
      </c>
      <c r="W7" s="47">
        <v>0.65323385500000009</v>
      </c>
      <c r="X7" s="47">
        <v>0.66842534000000009</v>
      </c>
      <c r="Y7" s="47">
        <v>0.68361682500000009</v>
      </c>
      <c r="Z7" s="47">
        <v>0.71399979499999999</v>
      </c>
      <c r="AA7" s="47"/>
      <c r="AB7" s="47"/>
      <c r="AC7" s="47"/>
      <c r="AD7" s="47"/>
    </row>
    <row r="8" spans="1:30">
      <c r="B8" t="s">
        <v>31</v>
      </c>
      <c r="C8" s="47">
        <v>8.4480000000000006E-3</v>
      </c>
      <c r="D8" s="47">
        <v>1.2671999999999999E-2</v>
      </c>
      <c r="E8" s="47">
        <v>1.2671999999999999E-2</v>
      </c>
      <c r="F8" s="47">
        <v>1.6896000000000001E-2</v>
      </c>
      <c r="G8" s="47">
        <v>1.6896000000000001E-2</v>
      </c>
      <c r="H8" s="47">
        <v>1.6896000000000001E-2</v>
      </c>
      <c r="I8" s="47">
        <v>1.6896000000000001E-2</v>
      </c>
      <c r="J8" s="47">
        <v>1.2671999999999999E-2</v>
      </c>
      <c r="K8" s="47">
        <v>1.584E-2</v>
      </c>
      <c r="L8" s="47">
        <v>1.2671999999999999E-2</v>
      </c>
      <c r="M8" s="47">
        <v>1.056E-2</v>
      </c>
      <c r="N8" s="47">
        <v>2.614E-3</v>
      </c>
      <c r="O8" s="47">
        <v>1.665265E-3</v>
      </c>
      <c r="P8" s="47">
        <v>1.9211639999999999E-3</v>
      </c>
      <c r="Q8" s="47">
        <v>1.9211639999999999E-3</v>
      </c>
      <c r="R8" s="47">
        <v>2.3053969999999998E-3</v>
      </c>
      <c r="S8" s="47">
        <v>3.7647100000000002E-4</v>
      </c>
      <c r="T8" s="47">
        <v>7.5294100000000003E-4</v>
      </c>
      <c r="U8" s="47">
        <v>1.129412E-3</v>
      </c>
      <c r="V8" s="47">
        <v>3.7647100000000002E-4</v>
      </c>
      <c r="W8" s="47">
        <v>7.5957399999999995E-4</v>
      </c>
      <c r="X8" s="47">
        <v>1.139361E-3</v>
      </c>
      <c r="Y8" s="47">
        <v>0.107775147</v>
      </c>
      <c r="Z8" s="47">
        <v>0.160523358</v>
      </c>
      <c r="AA8" s="47">
        <v>0.65418493</v>
      </c>
      <c r="AB8" s="47">
        <v>0.82307008200000009</v>
      </c>
      <c r="AC8" s="47">
        <v>0.82654814799999998</v>
      </c>
      <c r="AD8" s="47">
        <v>0.82654814799999998</v>
      </c>
    </row>
    <row r="9" spans="1:30">
      <c r="B9" t="s">
        <v>41</v>
      </c>
      <c r="C9" s="47"/>
      <c r="D9" s="47"/>
      <c r="E9" s="47">
        <v>0.20850099999999999</v>
      </c>
      <c r="F9" s="47">
        <v>0.42275200000000002</v>
      </c>
      <c r="G9" s="47">
        <v>0.70458700000000007</v>
      </c>
      <c r="H9" s="47">
        <v>0.77217099999999994</v>
      </c>
      <c r="I9" s="47">
        <v>0.77217099999999994</v>
      </c>
      <c r="J9" s="47">
        <v>0.77217099999999994</v>
      </c>
      <c r="K9" s="47">
        <v>0.5918000000000001</v>
      </c>
      <c r="L9" s="47">
        <v>0.55472999999999995</v>
      </c>
      <c r="M9" s="47">
        <v>0.57057000000000002</v>
      </c>
      <c r="N9" s="47">
        <v>0.35926000000000002</v>
      </c>
      <c r="O9" s="47">
        <v>0.38135112099999996</v>
      </c>
      <c r="P9" s="47">
        <v>0.39469254000000004</v>
      </c>
      <c r="Q9" s="47">
        <v>0.44544329900000001</v>
      </c>
      <c r="R9" s="47">
        <v>0.42543117000000003</v>
      </c>
      <c r="S9" s="47">
        <v>0.386718954</v>
      </c>
      <c r="T9" s="47">
        <v>0.38415686300000002</v>
      </c>
      <c r="U9" s="47">
        <v>0.36307451000000002</v>
      </c>
      <c r="V9" s="47">
        <v>0.386718954</v>
      </c>
      <c r="W9" s="47">
        <v>0.35715814200000001</v>
      </c>
      <c r="X9" s="47">
        <v>0.35715814200000001</v>
      </c>
      <c r="Y9" s="47">
        <v>0.326775172</v>
      </c>
      <c r="Z9" s="47">
        <v>0.359742805</v>
      </c>
      <c r="AA9" s="47"/>
      <c r="AB9" s="47"/>
      <c r="AC9" s="47"/>
      <c r="AD9" s="47"/>
    </row>
    <row r="10" spans="1:30">
      <c r="B10" t="s">
        <v>217</v>
      </c>
      <c r="C10" s="47"/>
      <c r="D10" s="47"/>
      <c r="E10" s="47"/>
      <c r="F10" s="47"/>
      <c r="G10" s="47"/>
      <c r="H10" s="47"/>
      <c r="I10" s="47"/>
      <c r="J10" s="47"/>
      <c r="K10" s="47"/>
      <c r="L10" s="47">
        <v>6.336E-2</v>
      </c>
      <c r="M10" s="47">
        <v>5.0687999999999997E-2</v>
      </c>
      <c r="N10" s="47">
        <v>9.5039999999999999E-2</v>
      </c>
      <c r="O10" s="47">
        <v>6.1477258999999999E-2</v>
      </c>
      <c r="P10" s="47">
        <v>9.2215887999999996E-2</v>
      </c>
      <c r="Q10" s="47">
        <v>9.2215887999999996E-2</v>
      </c>
      <c r="R10" s="47">
        <v>9.2215887999999996E-2</v>
      </c>
      <c r="S10" s="47"/>
      <c r="T10" s="47">
        <v>1.2047059000000001E-2</v>
      </c>
      <c r="U10" s="47">
        <v>2.4094118000000001E-2</v>
      </c>
      <c r="V10" s="47">
        <v>3.0117647000000001E-2</v>
      </c>
      <c r="W10" s="47">
        <v>3.0382969999999999E-2</v>
      </c>
      <c r="X10" s="47">
        <v>6.0765939999999997E-2</v>
      </c>
      <c r="Y10" s="47">
        <v>6.0765939999999997E-2</v>
      </c>
      <c r="Z10" s="47">
        <v>9.114891E-2</v>
      </c>
      <c r="AA10" s="47"/>
      <c r="AB10" s="47"/>
      <c r="AC10" s="47"/>
      <c r="AD10" s="47"/>
    </row>
    <row r="11" spans="1:30">
      <c r="B11" t="s">
        <v>182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>
        <v>3.3353547999999997E-2</v>
      </c>
      <c r="Q11" s="47">
        <v>3.3353547999999997E-2</v>
      </c>
      <c r="R11" s="47">
        <v>6.6707094999999994E-2</v>
      </c>
      <c r="S11" s="47">
        <v>8.4967319999999999E-2</v>
      </c>
      <c r="T11" s="47">
        <v>8.4967319999999999E-2</v>
      </c>
      <c r="U11" s="47">
        <v>8.4967319999999999E-2</v>
      </c>
      <c r="V11" s="47">
        <v>9.8039215999999998E-2</v>
      </c>
      <c r="W11" s="47">
        <v>0.13187052900000001</v>
      </c>
      <c r="X11" s="47">
        <v>0.13187052900000001</v>
      </c>
      <c r="Y11" s="47">
        <v>0.13187052900000001</v>
      </c>
      <c r="Z11" s="47">
        <v>0.16483816200000001</v>
      </c>
      <c r="AA11" s="47"/>
      <c r="AB11" s="47"/>
      <c r="AC11" s="47"/>
      <c r="AD11" s="47"/>
    </row>
    <row r="12" spans="1:30">
      <c r="B12" t="s">
        <v>105</v>
      </c>
      <c r="C12" s="47"/>
      <c r="D12" s="47"/>
      <c r="E12" s="47"/>
      <c r="F12" s="47"/>
      <c r="G12" s="47"/>
      <c r="H12" s="47"/>
      <c r="I12" s="47"/>
      <c r="J12" s="47">
        <v>3.6666999999999998E-2</v>
      </c>
      <c r="K12" s="47">
        <v>6.8750000000000006E-2</v>
      </c>
      <c r="L12" s="47">
        <v>0.10312499999999999</v>
      </c>
      <c r="M12" s="47">
        <v>0.10312499999999999</v>
      </c>
      <c r="N12" s="47">
        <v>6.8750000000000006E-2</v>
      </c>
      <c r="O12" s="47">
        <v>6.6707094999999994E-2</v>
      </c>
      <c r="P12" s="47">
        <v>0.100060643</v>
      </c>
      <c r="Q12" s="47">
        <v>0.100060643</v>
      </c>
      <c r="R12" s="47">
        <v>0.13341418999999999</v>
      </c>
      <c r="S12" s="47">
        <v>9.8039215999999998E-2</v>
      </c>
      <c r="T12" s="47">
        <v>9.8039215999999998E-2</v>
      </c>
      <c r="U12" s="47">
        <v>9.8039215999999998E-2</v>
      </c>
      <c r="V12" s="47">
        <v>9.8039215999999998E-2</v>
      </c>
      <c r="W12" s="47">
        <v>9.8902897000000004E-2</v>
      </c>
      <c r="X12" s="47">
        <v>9.8902897000000004E-2</v>
      </c>
      <c r="Y12" s="47">
        <v>9.8902897000000004E-2</v>
      </c>
      <c r="Z12" s="47">
        <v>9.8902897000000004E-2</v>
      </c>
      <c r="AA12" s="47"/>
      <c r="AB12" s="47"/>
      <c r="AC12" s="47"/>
      <c r="AD12" s="47"/>
    </row>
    <row r="13" spans="1:30">
      <c r="B13" t="s">
        <v>120</v>
      </c>
      <c r="C13" s="47"/>
      <c r="D13" s="47"/>
      <c r="E13" s="47"/>
      <c r="F13" s="47"/>
      <c r="G13" s="47"/>
      <c r="H13" s="47"/>
      <c r="I13" s="47"/>
      <c r="J13" s="47"/>
      <c r="K13" s="47"/>
      <c r="L13" s="47">
        <v>0.12375</v>
      </c>
      <c r="M13" s="47">
        <v>0.13750000000000001</v>
      </c>
      <c r="N13" s="47">
        <v>0.27500000000000002</v>
      </c>
      <c r="O13" s="47">
        <v>0.30018192799999999</v>
      </c>
      <c r="P13" s="47">
        <v>0.30018192799999999</v>
      </c>
      <c r="Q13" s="47">
        <v>0.333535476</v>
      </c>
      <c r="R13" s="47">
        <v>0.333535476</v>
      </c>
      <c r="S13" s="47">
        <v>0.261437908</v>
      </c>
      <c r="T13" s="47">
        <v>0.196078432</v>
      </c>
      <c r="U13" s="47">
        <v>0.196078432</v>
      </c>
      <c r="V13" s="47">
        <v>0.22875816999999998</v>
      </c>
      <c r="W13" s="47">
        <v>0.23077342700000003</v>
      </c>
      <c r="X13" s="47">
        <v>0.29670869200000005</v>
      </c>
      <c r="Y13" s="47">
        <v>0.29670869200000005</v>
      </c>
      <c r="Z13" s="47">
        <v>0.36264395599999999</v>
      </c>
      <c r="AA13" s="47"/>
      <c r="AB13" s="47"/>
      <c r="AC13" s="47"/>
      <c r="AD13" s="47"/>
    </row>
    <row r="14" spans="1:30">
      <c r="B14" t="s">
        <v>144</v>
      </c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>
        <v>0.15881625199999999</v>
      </c>
      <c r="P14" s="47">
        <v>0.169062462</v>
      </c>
      <c r="Q14" s="47">
        <v>0.18443177700000002</v>
      </c>
      <c r="R14" s="47">
        <v>0.19980109200000001</v>
      </c>
      <c r="S14" s="47">
        <v>0.15058823600000001</v>
      </c>
      <c r="T14" s="47">
        <v>0.15058823600000001</v>
      </c>
      <c r="U14" s="47">
        <v>0.15058823600000001</v>
      </c>
      <c r="V14" s="47">
        <v>0.13552941200000002</v>
      </c>
      <c r="W14" s="47">
        <v>0.17217016299999999</v>
      </c>
      <c r="X14" s="47">
        <v>0.21268079000000001</v>
      </c>
      <c r="Y14" s="47">
        <v>0.237999932</v>
      </c>
      <c r="Z14" s="47">
        <v>0.25319141699999997</v>
      </c>
      <c r="AA14" s="47"/>
      <c r="AB14" s="47"/>
      <c r="AC14" s="47"/>
      <c r="AD14" s="47"/>
    </row>
    <row r="15" spans="1:30">
      <c r="B15" t="s">
        <v>140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>
        <v>0.15839999999999999</v>
      </c>
      <c r="O15" s="47">
        <v>0.153693147</v>
      </c>
      <c r="P15" s="47">
        <v>0.153693147</v>
      </c>
      <c r="Q15" s="47">
        <v>0.169062462</v>
      </c>
      <c r="R15" s="47">
        <v>0.19980109200000001</v>
      </c>
      <c r="S15" s="47">
        <v>0.15058823500000001</v>
      </c>
      <c r="T15" s="47">
        <v>0.15058823500000001</v>
      </c>
      <c r="U15" s="47">
        <v>0.15058823500000001</v>
      </c>
      <c r="V15" s="47">
        <v>0.15058823500000001</v>
      </c>
      <c r="W15" s="47">
        <v>0.13672336499999999</v>
      </c>
      <c r="X15" s="47">
        <v>0.18229782</v>
      </c>
      <c r="Y15" s="47">
        <v>0.197489305</v>
      </c>
      <c r="Z15" s="47">
        <v>0.21268079000000001</v>
      </c>
      <c r="AA15" s="47"/>
      <c r="AB15" s="47"/>
      <c r="AC15" s="47"/>
      <c r="AD15" s="47"/>
    </row>
    <row r="16" spans="1:30">
      <c r="B16" t="s">
        <v>135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>
        <v>0.35639999999999999</v>
      </c>
      <c r="O16" s="47">
        <v>0.345809582</v>
      </c>
      <c r="P16" s="47">
        <v>0.41497149799999999</v>
      </c>
      <c r="Q16" s="47">
        <v>0.41497149799999999</v>
      </c>
      <c r="R16" s="47">
        <v>0.451857854</v>
      </c>
      <c r="S16" s="47">
        <v>0.57374117600000007</v>
      </c>
      <c r="T16" s="47">
        <v>0.66409411700000009</v>
      </c>
      <c r="U16" s="47">
        <v>0.77402352800000007</v>
      </c>
      <c r="V16" s="47">
        <v>0.70625882200000001</v>
      </c>
      <c r="W16" s="47">
        <v>0.54537431200000008</v>
      </c>
      <c r="X16" s="47">
        <v>0.66842533999999998</v>
      </c>
      <c r="Y16" s="47">
        <v>0.66842533999999998</v>
      </c>
      <c r="Z16" s="47">
        <v>0.76716999299999999</v>
      </c>
      <c r="AA16" s="47"/>
      <c r="AB16" s="47"/>
      <c r="AC16" s="47"/>
      <c r="AD16" s="47"/>
    </row>
    <row r="17" spans="1:30">
      <c r="B17" t="s">
        <v>45</v>
      </c>
      <c r="C17" s="47"/>
      <c r="D17" s="47"/>
      <c r="E17" s="47"/>
      <c r="F17" s="47"/>
      <c r="G17" s="47"/>
      <c r="H17" s="47"/>
      <c r="I17" s="47"/>
      <c r="J17" s="47"/>
      <c r="K17" s="47"/>
      <c r="L17" s="47">
        <v>3.168E-2</v>
      </c>
      <c r="M17" s="47">
        <v>9.5039999999999999E-2</v>
      </c>
      <c r="N17" s="47">
        <v>0.11088000000000001</v>
      </c>
      <c r="O17" s="47">
        <v>0.101437477</v>
      </c>
      <c r="P17" s="47">
        <v>9.8363614000000002E-2</v>
      </c>
      <c r="Q17" s="47">
        <v>7.3465324999999998E-2</v>
      </c>
      <c r="R17" s="47">
        <v>7.6846574000000001E-2</v>
      </c>
      <c r="S17" s="47">
        <v>6.0235294000000002E-2</v>
      </c>
      <c r="T17" s="47">
        <v>6.0235294000000002E-2</v>
      </c>
      <c r="U17" s="47">
        <v>6.0235294000000002E-2</v>
      </c>
      <c r="V17" s="47">
        <v>7.5294117999999993E-2</v>
      </c>
      <c r="W17" s="47">
        <v>7.5957424999999995E-2</v>
      </c>
      <c r="X17" s="47">
        <v>7.5957424999999995E-2</v>
      </c>
      <c r="Y17" s="47">
        <v>6.0765939999999997E-2</v>
      </c>
      <c r="Z17" s="47">
        <v>6.0765939999999997E-2</v>
      </c>
      <c r="AA17" s="47"/>
      <c r="AB17" s="47"/>
      <c r="AC17" s="47"/>
      <c r="AD17" s="47"/>
    </row>
    <row r="18" spans="1:30">
      <c r="B18" t="s">
        <v>121</v>
      </c>
      <c r="C18" s="47"/>
      <c r="D18" s="47"/>
      <c r="E18" s="47"/>
      <c r="F18" s="47"/>
      <c r="G18" s="47"/>
      <c r="H18" s="47"/>
      <c r="I18" s="47"/>
      <c r="J18" s="47"/>
      <c r="K18" s="47"/>
      <c r="L18" s="47">
        <v>8.2500000000000004E-2</v>
      </c>
      <c r="M18" s="47">
        <v>0.10312500000000001</v>
      </c>
      <c r="N18" s="47">
        <v>0.171875</v>
      </c>
      <c r="O18" s="47">
        <v>0.18677986699999999</v>
      </c>
      <c r="P18" s="47">
        <v>0.226804124</v>
      </c>
      <c r="Q18" s="47">
        <v>0.23347483299999999</v>
      </c>
      <c r="R18" s="47">
        <v>0.20012128499999998</v>
      </c>
      <c r="S18" s="47">
        <v>0.196078431</v>
      </c>
      <c r="T18" s="47">
        <v>0.196078431</v>
      </c>
      <c r="U18" s="47">
        <v>0.22875816999999998</v>
      </c>
      <c r="V18" s="47">
        <v>0.22875816999999998</v>
      </c>
      <c r="W18" s="47">
        <v>0.19780579400000001</v>
      </c>
      <c r="X18" s="47">
        <v>0.26374106000000003</v>
      </c>
      <c r="Y18" s="47">
        <v>0.29670869200000005</v>
      </c>
      <c r="Z18" s="47">
        <v>0.32967632400000002</v>
      </c>
      <c r="AA18" s="47"/>
      <c r="AB18" s="47"/>
      <c r="AC18" s="47"/>
      <c r="AD18" s="47"/>
    </row>
    <row r="19" spans="1:30">
      <c r="B19" t="s">
        <v>60</v>
      </c>
      <c r="C19" s="47"/>
      <c r="D19" s="47"/>
      <c r="E19" s="47"/>
      <c r="F19" s="47"/>
      <c r="G19" s="47"/>
      <c r="H19" s="47"/>
      <c r="I19" s="47"/>
      <c r="J19" s="47">
        <v>3.3792000000000003E-2</v>
      </c>
      <c r="K19" s="47">
        <v>4.752E-2</v>
      </c>
      <c r="L19" s="47">
        <v>7.9199999999999993E-2</v>
      </c>
      <c r="M19" s="47">
        <v>0.12672</v>
      </c>
      <c r="N19" s="47">
        <v>9.5039999999999999E-2</v>
      </c>
      <c r="O19" s="47">
        <v>7.6846573000000001E-2</v>
      </c>
      <c r="P19" s="47">
        <v>9.2215887999999996E-2</v>
      </c>
      <c r="Q19" s="47">
        <v>0.10758520299999999</v>
      </c>
      <c r="R19" s="47">
        <v>0.10758520299999999</v>
      </c>
      <c r="S19" s="47">
        <v>9.0352942000000006E-2</v>
      </c>
      <c r="T19" s="47">
        <v>9.0352942000000006E-2</v>
      </c>
      <c r="U19" s="47">
        <v>9.0352942000000006E-2</v>
      </c>
      <c r="V19" s="47">
        <v>9.0352942000000006E-2</v>
      </c>
      <c r="W19" s="47">
        <v>0.16710633499999999</v>
      </c>
      <c r="X19" s="47">
        <v>0.22787227499999999</v>
      </c>
      <c r="Y19" s="47">
        <v>0.22787227499999999</v>
      </c>
      <c r="Z19" s="47">
        <v>0.22787227499999999</v>
      </c>
      <c r="AA19" s="47"/>
      <c r="AB19" s="47"/>
      <c r="AC19" s="47"/>
      <c r="AD19" s="47"/>
    </row>
    <row r="20" spans="1:30">
      <c r="B20" t="s">
        <v>192</v>
      </c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>
        <v>1.5369315E-2</v>
      </c>
      <c r="R20" s="47">
        <v>1.5369315E-2</v>
      </c>
      <c r="S20" s="47">
        <v>1.5058824E-2</v>
      </c>
      <c r="T20" s="47">
        <v>1.5058824E-2</v>
      </c>
      <c r="U20" s="47">
        <v>1.5058824E-2</v>
      </c>
      <c r="V20" s="47">
        <v>1.5058824E-2</v>
      </c>
      <c r="W20" s="47">
        <v>1.5191484999999999E-2</v>
      </c>
      <c r="X20" s="47">
        <v>1.5191484999999999E-2</v>
      </c>
      <c r="Y20" s="47">
        <v>1.5191484999999999E-2</v>
      </c>
      <c r="Z20" s="47">
        <v>3.0382969999999999E-2</v>
      </c>
      <c r="AA20" s="47"/>
      <c r="AB20" s="47"/>
      <c r="AC20" s="47"/>
      <c r="AD20" s="47"/>
    </row>
    <row r="21" spans="1:30">
      <c r="B21" t="s">
        <v>53</v>
      </c>
      <c r="C21" s="47"/>
      <c r="D21" s="47"/>
      <c r="E21" s="47"/>
      <c r="F21" s="47"/>
      <c r="G21" s="47"/>
      <c r="H21" s="47"/>
      <c r="I21" s="47">
        <v>4.3999999999999997E-2</v>
      </c>
      <c r="J21" s="47">
        <v>0.124667</v>
      </c>
      <c r="K21" s="47">
        <v>0.10312499999999999</v>
      </c>
      <c r="L21" s="47">
        <v>0.12375</v>
      </c>
      <c r="M21" s="47">
        <v>0.17874999999999999</v>
      </c>
      <c r="N21" s="47">
        <v>0.19937500000000002</v>
      </c>
      <c r="O21" s="47">
        <v>0.19489145000000002</v>
      </c>
      <c r="P21" s="47">
        <v>0.19489145000000002</v>
      </c>
      <c r="Q21" s="47">
        <v>0.24054044899999996</v>
      </c>
      <c r="R21" s="47">
        <v>0.25898362599999997</v>
      </c>
      <c r="S21" s="47">
        <v>0.240679739</v>
      </c>
      <c r="T21" s="47">
        <v>0.240679739</v>
      </c>
      <c r="U21" s="47">
        <v>0.28386928099999997</v>
      </c>
      <c r="V21" s="47">
        <v>0.28386928099999997</v>
      </c>
      <c r="W21" s="47">
        <v>0.25340241000000002</v>
      </c>
      <c r="X21" s="47">
        <v>0.25340241000000002</v>
      </c>
      <c r="Y21" s="47">
        <v>0.25340241000000002</v>
      </c>
      <c r="Z21" s="47">
        <v>0.28637004199999999</v>
      </c>
      <c r="AA21" s="47"/>
      <c r="AB21" s="47"/>
      <c r="AC21" s="47"/>
      <c r="AD21" s="47"/>
    </row>
    <row r="22" spans="1:30">
      <c r="B22" t="s">
        <v>58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>
        <v>6.6707094999999994E-2</v>
      </c>
      <c r="R22" s="47">
        <v>0.100060643</v>
      </c>
      <c r="S22" s="47">
        <v>9.8039215999999998E-2</v>
      </c>
      <c r="T22" s="47">
        <v>9.8039215999999998E-2</v>
      </c>
      <c r="U22" s="47">
        <v>9.8039215999999998E-2</v>
      </c>
      <c r="V22" s="47">
        <v>9.8039215999999998E-2</v>
      </c>
      <c r="W22" s="47">
        <v>9.8902897000000004E-2</v>
      </c>
      <c r="X22" s="47">
        <v>9.8902897000000004E-2</v>
      </c>
      <c r="Y22" s="47">
        <v>9.8902897000000004E-2</v>
      </c>
      <c r="Z22" s="47">
        <v>9.8902897000000004E-2</v>
      </c>
      <c r="AA22" s="47"/>
      <c r="AB22" s="47"/>
      <c r="AC22" s="47"/>
      <c r="AD22" s="47"/>
    </row>
    <row r="23" spans="1:30">
      <c r="B23" t="s">
        <v>145</v>
      </c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>
        <v>0.122954518</v>
      </c>
      <c r="P23" s="47">
        <v>0.153693147</v>
      </c>
      <c r="Q23" s="47">
        <v>0.169062462</v>
      </c>
      <c r="R23" s="47">
        <v>0.15984087299999999</v>
      </c>
      <c r="S23" s="47">
        <v>0.20178823500000001</v>
      </c>
      <c r="T23" s="47">
        <v>0.19275294100000001</v>
      </c>
      <c r="U23" s="47">
        <v>0.20178823500000001</v>
      </c>
      <c r="V23" s="47">
        <v>0.18672941200000001</v>
      </c>
      <c r="W23" s="47">
        <v>0.18229782</v>
      </c>
      <c r="X23" s="47">
        <v>0.197489305</v>
      </c>
      <c r="Y23" s="47">
        <v>0.22787227500000001</v>
      </c>
      <c r="Z23" s="47">
        <v>0.24306376000000002</v>
      </c>
      <c r="AA23" s="47"/>
      <c r="AB23" s="47"/>
      <c r="AC23" s="47"/>
      <c r="AD23" s="47"/>
    </row>
    <row r="24" spans="1:30">
      <c r="B24" t="s">
        <v>36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>
        <v>6.1477258999999999E-2</v>
      </c>
      <c r="P24" s="47">
        <v>6.1477258999999999E-2</v>
      </c>
      <c r="Q24" s="47">
        <v>6.1477258999999999E-2</v>
      </c>
      <c r="R24" s="47">
        <v>6.1477258999999999E-2</v>
      </c>
      <c r="S24" s="47"/>
      <c r="T24" s="47">
        <v>6.6258822999999994E-2</v>
      </c>
      <c r="U24" s="47">
        <v>0.10842352899999999</v>
      </c>
      <c r="V24" s="47">
        <v>0.12649411699999999</v>
      </c>
      <c r="W24" s="47">
        <v>0.15191484999999999</v>
      </c>
      <c r="X24" s="47">
        <v>0.18229782</v>
      </c>
      <c r="Y24" s="47">
        <v>0.21268078999999998</v>
      </c>
      <c r="Z24" s="47">
        <v>0.27344672999999997</v>
      </c>
      <c r="AA24" s="47"/>
      <c r="AB24" s="47"/>
      <c r="AC24" s="47"/>
      <c r="AD24" s="47"/>
    </row>
    <row r="25" spans="1:30">
      <c r="B25" t="s">
        <v>166</v>
      </c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>
        <v>6.1477258E-2</v>
      </c>
      <c r="P25" s="47">
        <v>9.2215887999999996E-2</v>
      </c>
      <c r="Q25" s="47">
        <v>0.107585203</v>
      </c>
      <c r="R25" s="47">
        <v>0.107585203</v>
      </c>
      <c r="S25" s="47">
        <v>0.105411765</v>
      </c>
      <c r="T25" s="47">
        <v>0.120470588</v>
      </c>
      <c r="U25" s="47">
        <v>0.15058823599999999</v>
      </c>
      <c r="V25" s="47">
        <v>0.15058823599999999</v>
      </c>
      <c r="W25" s="47">
        <v>0.145838256</v>
      </c>
      <c r="X25" s="47">
        <v>0.19141271100000001</v>
      </c>
      <c r="Y25" s="47">
        <v>0.20964249299999999</v>
      </c>
      <c r="Z25" s="47">
        <v>0.22483397799999999</v>
      </c>
      <c r="AA25" s="47"/>
      <c r="AB25" s="47"/>
      <c r="AC25" s="47"/>
      <c r="AD25" s="47"/>
    </row>
    <row r="26" spans="1:30">
      <c r="B26" t="s">
        <v>122</v>
      </c>
      <c r="C26" s="47"/>
      <c r="D26" s="47"/>
      <c r="E26" s="47"/>
      <c r="F26" s="47"/>
      <c r="G26" s="47"/>
      <c r="H26" s="47"/>
      <c r="I26" s="47"/>
      <c r="J26" s="47"/>
      <c r="K26" s="47"/>
      <c r="L26" s="47">
        <v>0.20624999999999999</v>
      </c>
      <c r="M26" s="47">
        <v>0.27500000000000002</v>
      </c>
      <c r="N26" s="47">
        <v>0.37812499999999999</v>
      </c>
      <c r="O26" s="47">
        <v>0.26682837999999998</v>
      </c>
      <c r="P26" s="47">
        <v>0.30018192799999999</v>
      </c>
      <c r="Q26" s="47">
        <v>0.13341418999999999</v>
      </c>
      <c r="R26" s="47">
        <v>6.6707095999999994E-2</v>
      </c>
      <c r="S26" s="47">
        <v>6.5359477999999999E-2</v>
      </c>
      <c r="T26" s="47">
        <v>6.5359477999999999E-2</v>
      </c>
      <c r="U26" s="47">
        <v>6.5359477999999999E-2</v>
      </c>
      <c r="V26" s="47">
        <v>0.130718954</v>
      </c>
      <c r="W26" s="47">
        <v>0.19780579400000001</v>
      </c>
      <c r="X26" s="47">
        <v>0.29670869200000005</v>
      </c>
      <c r="Y26" s="47">
        <v>0.36264395599999999</v>
      </c>
      <c r="Z26" s="47">
        <v>0.36264395599999999</v>
      </c>
      <c r="AA26" s="47"/>
      <c r="AB26" s="47"/>
      <c r="AC26" s="47"/>
      <c r="AD26" s="47"/>
    </row>
    <row r="27" spans="1:30">
      <c r="B27" t="s">
        <v>219</v>
      </c>
      <c r="C27" s="47"/>
      <c r="D27" s="47"/>
      <c r="E27" s="47"/>
      <c r="F27" s="47"/>
      <c r="G27" s="47"/>
      <c r="H27" s="47"/>
      <c r="I27" s="47"/>
      <c r="J27" s="47"/>
      <c r="K27" s="47"/>
      <c r="L27" s="47">
        <v>3.4375000000000003E-2</v>
      </c>
      <c r="M27" s="47">
        <v>0.10312499999999999</v>
      </c>
      <c r="N27" s="47">
        <v>0.10312499999999999</v>
      </c>
      <c r="O27" s="47">
        <v>0.333535476</v>
      </c>
      <c r="P27" s="47">
        <v>0.333535476</v>
      </c>
      <c r="Q27" s="47">
        <v>0.500303214</v>
      </c>
      <c r="R27" s="47">
        <v>0.500303214</v>
      </c>
      <c r="S27" s="47">
        <v>0.84313725500000003</v>
      </c>
      <c r="T27" s="47">
        <v>0.87581699299999993</v>
      </c>
      <c r="U27" s="47">
        <v>0.86928104499999992</v>
      </c>
      <c r="V27" s="47">
        <v>0.83660130599999993</v>
      </c>
      <c r="W27" s="47">
        <v>1.4835434570000001</v>
      </c>
      <c r="X27" s="47">
        <v>2.0769608399999999</v>
      </c>
      <c r="Y27" s="47">
        <v>2.4396047959999998</v>
      </c>
      <c r="Z27" s="47">
        <v>2.6703782230000002</v>
      </c>
      <c r="AA27" s="47">
        <v>42.894738737000004</v>
      </c>
      <c r="AB27" s="47">
        <v>47.628365373999998</v>
      </c>
      <c r="AC27" s="47">
        <v>49.968518517999996</v>
      </c>
      <c r="AD27" s="47">
        <v>51.649074073999998</v>
      </c>
    </row>
    <row r="28" spans="1:30">
      <c r="A28" t="s">
        <v>90</v>
      </c>
      <c r="B28" t="s">
        <v>54</v>
      </c>
      <c r="C28" s="47"/>
      <c r="D28" s="47"/>
      <c r="E28" s="47"/>
      <c r="F28" s="47"/>
      <c r="G28" s="47"/>
      <c r="H28" s="47">
        <v>5.8669999999999998E-3</v>
      </c>
      <c r="I28" s="47">
        <v>1.1733E-2</v>
      </c>
      <c r="J28" s="47">
        <v>1.7600000000000001E-2</v>
      </c>
      <c r="K28" s="47">
        <v>1.6500000000000001E-2</v>
      </c>
      <c r="L28" s="47">
        <v>4.3999999999999997E-2</v>
      </c>
      <c r="M28" s="47">
        <v>5.5E-2</v>
      </c>
      <c r="N28" s="47">
        <v>5.5E-2</v>
      </c>
      <c r="O28" s="47">
        <v>0.224135839</v>
      </c>
      <c r="P28" s="47">
        <v>0.40024257100000005</v>
      </c>
      <c r="Q28" s="47">
        <v>0.69375378999999993</v>
      </c>
      <c r="R28" s="47">
        <v>0.72043662799999997</v>
      </c>
      <c r="S28" s="47">
        <v>0.67973856199999994</v>
      </c>
      <c r="T28" s="47">
        <v>0.60130718900000002</v>
      </c>
      <c r="U28" s="47">
        <v>0.73202614300000002</v>
      </c>
      <c r="V28" s="47">
        <v>0.65359477100000007</v>
      </c>
      <c r="W28" s="47">
        <v>0.63297854300000012</v>
      </c>
      <c r="X28" s="47">
        <v>0.84397138799999993</v>
      </c>
      <c r="Y28" s="47">
        <v>0.89671959999999995</v>
      </c>
      <c r="Z28" s="47">
        <v>1.239582977</v>
      </c>
      <c r="AA28" s="47">
        <v>4.3912216939999995</v>
      </c>
      <c r="AB28" s="47">
        <v>5.0576401609999992</v>
      </c>
      <c r="AC28" s="47">
        <v>5.7037037039999996</v>
      </c>
      <c r="AD28" s="47">
        <v>5.812345678999999</v>
      </c>
    </row>
    <row r="29" spans="1:30">
      <c r="B29" t="s">
        <v>31</v>
      </c>
      <c r="C29" s="47"/>
      <c r="D29" s="47"/>
      <c r="E29" s="47"/>
      <c r="F29" s="47"/>
      <c r="G29" s="47"/>
      <c r="H29" s="47"/>
      <c r="I29" s="47"/>
      <c r="J29" s="47">
        <v>39.597653000000001</v>
      </c>
      <c r="K29" s="47">
        <v>42.262879999999996</v>
      </c>
      <c r="L29" s="47">
        <v>36.551680000000005</v>
      </c>
      <c r="M29" s="47">
        <v>38.513762</v>
      </c>
      <c r="N29" s="47">
        <v>35.695</v>
      </c>
      <c r="O29" s="47">
        <v>23.551340205999999</v>
      </c>
      <c r="P29" s="47">
        <v>20.780594299000001</v>
      </c>
      <c r="Q29" s="47">
        <v>18.009848392999999</v>
      </c>
      <c r="R29" s="47">
        <v>16.624475439999998</v>
      </c>
      <c r="S29" s="47">
        <v>21.718169934000002</v>
      </c>
      <c r="T29" s="47">
        <v>21.718169934000002</v>
      </c>
      <c r="U29" s="47">
        <v>18.324705882</v>
      </c>
      <c r="V29" s="47">
        <v>23.075555555000001</v>
      </c>
      <c r="W29" s="47">
        <v>15.747451152</v>
      </c>
      <c r="X29" s="47">
        <v>20.540153678000003</v>
      </c>
      <c r="Y29" s="47">
        <v>19.170810099000001</v>
      </c>
      <c r="Z29" s="47">
        <v>21.224825467000002</v>
      </c>
      <c r="AA29" s="47">
        <v>45.876485371000001</v>
      </c>
      <c r="AB29" s="47">
        <v>30.893256141000002</v>
      </c>
      <c r="AC29" s="47"/>
      <c r="AD29" s="47"/>
    </row>
    <row r="30" spans="1:30">
      <c r="B30" t="s">
        <v>41</v>
      </c>
      <c r="C30" s="47"/>
      <c r="D30" s="47"/>
      <c r="E30" s="47"/>
      <c r="F30" s="47"/>
      <c r="G30" s="47"/>
      <c r="H30" s="47"/>
      <c r="I30" s="47"/>
      <c r="J30" s="47"/>
      <c r="K30" s="47">
        <v>5.4999999999999997E-3</v>
      </c>
      <c r="L30" s="47">
        <v>4.3999999999999997E-2</v>
      </c>
      <c r="M30" s="47">
        <v>0.11</v>
      </c>
      <c r="N30" s="47">
        <v>0.13750000000000001</v>
      </c>
      <c r="O30" s="47">
        <v>0.25081867800000002</v>
      </c>
      <c r="P30" s="47">
        <v>0.213462705</v>
      </c>
      <c r="Q30" s="47">
        <v>0.29351121899999999</v>
      </c>
      <c r="R30" s="47">
        <v>0.34687689500000002</v>
      </c>
      <c r="S30" s="47">
        <v>0.40805228799999999</v>
      </c>
      <c r="T30" s="47">
        <v>0.46828758199999998</v>
      </c>
      <c r="U30" s="47">
        <v>0.52057516300000006</v>
      </c>
      <c r="V30" s="47">
        <v>0.52057516300000006</v>
      </c>
      <c r="W30" s="47">
        <v>0.55955303099999998</v>
      </c>
      <c r="X30" s="47">
        <v>0.64669307700000001</v>
      </c>
      <c r="Y30" s="47">
        <v>0.58592713699999999</v>
      </c>
      <c r="Z30" s="47">
        <v>0.75218949999999996</v>
      </c>
      <c r="AA30" s="47">
        <v>3.2280834600000001</v>
      </c>
      <c r="AB30" s="47">
        <v>4.0590943079999997</v>
      </c>
      <c r="AC30" s="47">
        <v>4.5651358030000004</v>
      </c>
      <c r="AD30" s="47">
        <v>4.5108148149999998</v>
      </c>
    </row>
    <row r="31" spans="1:30">
      <c r="B31" t="s">
        <v>102</v>
      </c>
      <c r="C31" s="47"/>
      <c r="D31" s="47"/>
      <c r="E31" s="47"/>
      <c r="F31" s="47"/>
      <c r="G31" s="47"/>
      <c r="H31" s="47"/>
      <c r="I31" s="47"/>
      <c r="J31" s="47">
        <v>2.3466000000000001E-2</v>
      </c>
      <c r="K31" s="47">
        <v>5.5E-2</v>
      </c>
      <c r="L31" s="47">
        <v>0.11</v>
      </c>
      <c r="M31" s="47">
        <v>0.13750000000000001</v>
      </c>
      <c r="N31" s="47">
        <v>0.1925</v>
      </c>
      <c r="O31" s="47">
        <v>0.106731352</v>
      </c>
      <c r="P31" s="47">
        <v>0.106731352</v>
      </c>
      <c r="Q31" s="47">
        <v>0.160097028</v>
      </c>
      <c r="R31" s="47">
        <v>0.160097028</v>
      </c>
      <c r="S31" s="47">
        <v>0.183006536</v>
      </c>
      <c r="T31" s="47">
        <v>0.156862746</v>
      </c>
      <c r="U31" s="47">
        <v>0.183006536</v>
      </c>
      <c r="V31" s="47">
        <v>0.209150326</v>
      </c>
      <c r="W31" s="47">
        <v>0.184618742</v>
      </c>
      <c r="X31" s="47">
        <v>0.23736695400000002</v>
      </c>
      <c r="Y31" s="47">
        <v>0.26374106000000003</v>
      </c>
      <c r="Z31" s="47">
        <v>0.31648927100000002</v>
      </c>
      <c r="AA31" s="47">
        <v>1.5529930379999999</v>
      </c>
      <c r="AB31" s="47">
        <v>2.0284653060000002</v>
      </c>
      <c r="AC31" s="47">
        <v>2.4987654319999999</v>
      </c>
      <c r="AD31" s="47">
        <v>2.4444444440000002</v>
      </c>
    </row>
    <row r="32" spans="1:30">
      <c r="B32" t="s">
        <v>195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>
        <v>0.106731352</v>
      </c>
      <c r="R32" s="47">
        <v>0.266828381</v>
      </c>
      <c r="S32" s="47">
        <v>0.261437908</v>
      </c>
      <c r="T32" s="47">
        <v>0.261437908</v>
      </c>
      <c r="U32" s="47">
        <v>0.261437908</v>
      </c>
      <c r="V32" s="47">
        <v>0.209150327</v>
      </c>
      <c r="W32" s="47">
        <v>0.23736695299999999</v>
      </c>
      <c r="X32" s="47">
        <v>0.21099284700000001</v>
      </c>
      <c r="Y32" s="47">
        <v>0.21099284700000001</v>
      </c>
      <c r="Z32" s="47">
        <v>0.23736695299999999</v>
      </c>
      <c r="AA32" s="47">
        <v>1.071029681</v>
      </c>
      <c r="AB32" s="47">
        <v>1.0818481630000001</v>
      </c>
      <c r="AC32" s="47">
        <v>1.0864197529999999</v>
      </c>
      <c r="AD32" s="47">
        <v>1.0864197529999999</v>
      </c>
    </row>
    <row r="33" spans="1:30">
      <c r="B33" t="s">
        <v>135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>
        <v>0.22</v>
      </c>
      <c r="N33" s="47">
        <v>0.30249999999999999</v>
      </c>
      <c r="O33" s="47">
        <v>0.24014554299999999</v>
      </c>
      <c r="P33" s="47">
        <v>0.66707095199999999</v>
      </c>
      <c r="Q33" s="47">
        <v>0.90721649599999998</v>
      </c>
      <c r="R33" s="47">
        <v>1.147362038</v>
      </c>
      <c r="S33" s="47">
        <v>0.99722875799999999</v>
      </c>
      <c r="T33" s="47">
        <v>0.99722875799999999</v>
      </c>
      <c r="U33" s="47">
        <v>1.1298300640000001</v>
      </c>
      <c r="V33" s="47">
        <v>1.1298300640000001</v>
      </c>
      <c r="W33" s="47">
        <v>1.074797564</v>
      </c>
      <c r="X33" s="47">
        <v>1.3263010369999999</v>
      </c>
      <c r="Y33" s="47">
        <v>1.2208046130000001</v>
      </c>
      <c r="Z33" s="47">
        <v>1.4723080880000001</v>
      </c>
      <c r="AA33" s="47">
        <v>6.4647351569999998</v>
      </c>
      <c r="AB33" s="47">
        <v>6.8004975520000004</v>
      </c>
      <c r="AC33" s="47">
        <v>7.100839506999999</v>
      </c>
      <c r="AD33" s="47">
        <v>7.3724444450000002</v>
      </c>
    </row>
    <row r="34" spans="1:30">
      <c r="B34" t="s">
        <v>295</v>
      </c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>
        <v>2.6374106000000001E-2</v>
      </c>
      <c r="X34" s="47">
        <v>2.6374106000000001E-2</v>
      </c>
      <c r="Y34" s="47">
        <v>5.2748212000000003E-2</v>
      </c>
      <c r="Z34" s="47">
        <v>5.2748212000000003E-2</v>
      </c>
      <c r="AA34" s="47">
        <v>0.160654452</v>
      </c>
      <c r="AB34" s="47">
        <v>0.162277224</v>
      </c>
      <c r="AC34" s="47">
        <v>0.16296296299999999</v>
      </c>
      <c r="AD34" s="47">
        <v>0.16296296299999999</v>
      </c>
    </row>
    <row r="35" spans="1:30">
      <c r="B35" t="s">
        <v>45</v>
      </c>
      <c r="C35" s="47"/>
      <c r="D35" s="47"/>
      <c r="E35" s="47">
        <v>4.3999999999999997E-2</v>
      </c>
      <c r="F35" s="47">
        <v>7.3332999999999995E-2</v>
      </c>
      <c r="G35" s="47">
        <v>7.3332999999999995E-2</v>
      </c>
      <c r="H35" s="47">
        <v>7.3332999999999995E-2</v>
      </c>
      <c r="I35" s="47">
        <v>4.3999999999999997E-2</v>
      </c>
      <c r="J35" s="47">
        <v>7.039999999999999E-2</v>
      </c>
      <c r="K35" s="47">
        <v>7.9750000000000001E-2</v>
      </c>
      <c r="L35" s="47">
        <v>6.8750000000000006E-2</v>
      </c>
      <c r="M35" s="47">
        <v>6.8750000000000006E-2</v>
      </c>
      <c r="N35" s="47">
        <v>0.11</v>
      </c>
      <c r="O35" s="47">
        <v>0.12007277099999999</v>
      </c>
      <c r="P35" s="47">
        <v>0.160523954</v>
      </c>
      <c r="Q35" s="47">
        <v>0.24099939300000001</v>
      </c>
      <c r="R35" s="47">
        <v>0.24099939300000001</v>
      </c>
      <c r="S35" s="47">
        <v>0.32763398700000002</v>
      </c>
      <c r="T35" s="47">
        <v>0.35356862700000002</v>
      </c>
      <c r="U35" s="47">
        <v>0.40585620899999997</v>
      </c>
      <c r="V35" s="47">
        <v>0.405647058</v>
      </c>
      <c r="W35" s="47">
        <v>0.4621798330000001</v>
      </c>
      <c r="X35" s="47">
        <v>0.59405036099999997</v>
      </c>
      <c r="Y35" s="47">
        <v>0.73889695200000005</v>
      </c>
      <c r="Z35" s="47">
        <v>0.81823026200000004</v>
      </c>
      <c r="AA35" s="47">
        <v>2.8286964910000001</v>
      </c>
      <c r="AB35" s="47">
        <v>3.4396280499999996</v>
      </c>
      <c r="AC35" s="47">
        <v>4.0389827160000005</v>
      </c>
      <c r="AD35" s="47">
        <v>4.3521975309999998</v>
      </c>
    </row>
    <row r="36" spans="1:30">
      <c r="B36" t="s">
        <v>184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>
        <v>0.13341418999999999</v>
      </c>
      <c r="Q36" s="47">
        <v>0.266828381</v>
      </c>
      <c r="R36" s="47">
        <v>0.53365676200000001</v>
      </c>
      <c r="S36" s="47">
        <v>0.57516339900000002</v>
      </c>
      <c r="T36" s="47">
        <v>0.62745097999999999</v>
      </c>
      <c r="U36" s="47">
        <v>0.49673202599999999</v>
      </c>
      <c r="V36" s="47">
        <v>0.62745097999999999</v>
      </c>
      <c r="W36" s="47">
        <v>0.56704327700000001</v>
      </c>
      <c r="X36" s="47">
        <v>0.68572675299999997</v>
      </c>
      <c r="Y36" s="47">
        <v>0.75166201799999999</v>
      </c>
      <c r="Z36" s="47">
        <v>0.73847496499999998</v>
      </c>
      <c r="AA36" s="47">
        <v>2.543695493</v>
      </c>
      <c r="AB36" s="47">
        <v>2.8398514280000002</v>
      </c>
      <c r="AC36" s="47">
        <v>2.8518518520000002</v>
      </c>
      <c r="AD36" s="47">
        <v>2.4444444440000002</v>
      </c>
    </row>
    <row r="37" spans="1:30">
      <c r="B37" t="s">
        <v>141</v>
      </c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>
        <v>0.20012128600000001</v>
      </c>
      <c r="P37" s="47">
        <v>0.20012128600000001</v>
      </c>
      <c r="Q37" s="47">
        <v>0.20012128600000001</v>
      </c>
      <c r="R37" s="47">
        <v>0.20012128600000001</v>
      </c>
      <c r="S37" s="47">
        <v>0.261437908</v>
      </c>
      <c r="T37" s="47">
        <v>0.261437908</v>
      </c>
      <c r="U37" s="47">
        <v>0.261437908</v>
      </c>
      <c r="V37" s="47">
        <v>0.261437908</v>
      </c>
      <c r="W37" s="47">
        <v>0.263741059</v>
      </c>
      <c r="X37" s="47">
        <v>0.39561158899999999</v>
      </c>
      <c r="Y37" s="47">
        <v>0.527482118</v>
      </c>
      <c r="Z37" s="47">
        <v>0.59341738300000002</v>
      </c>
      <c r="AA37" s="47">
        <v>2.6775742029999998</v>
      </c>
      <c r="AB37" s="47">
        <v>3.3807755089999998</v>
      </c>
      <c r="AC37" s="47">
        <v>4.0740740740000003</v>
      </c>
      <c r="AD37" s="47">
        <v>4.0740740740000003</v>
      </c>
    </row>
    <row r="38" spans="1:30">
      <c r="A38" t="s">
        <v>4</v>
      </c>
      <c r="B38" t="s">
        <v>31</v>
      </c>
      <c r="C38" s="47"/>
      <c r="D38" s="47"/>
      <c r="E38" s="47"/>
      <c r="F38" s="47"/>
      <c r="G38" s="47"/>
      <c r="H38" s="47">
        <v>15.229867</v>
      </c>
      <c r="I38" s="47">
        <v>15.229867</v>
      </c>
      <c r="J38" s="47">
        <v>28.936747</v>
      </c>
      <c r="K38" s="47">
        <v>16.27692</v>
      </c>
      <c r="L38" s="47">
        <v>12.850199999999999</v>
      </c>
      <c r="M38" s="47">
        <v>25.971682000000001</v>
      </c>
      <c r="N38" s="47">
        <v>21.445556</v>
      </c>
      <c r="O38" s="47">
        <v>5.5414918130000004</v>
      </c>
      <c r="P38" s="47">
        <v>4.1561188600000003</v>
      </c>
      <c r="Q38" s="47">
        <v>13.853729532999999</v>
      </c>
      <c r="R38" s="47">
        <v>11.775670103</v>
      </c>
      <c r="S38" s="47">
        <v>2.5383111110000001</v>
      </c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</row>
    <row r="39" spans="1:30">
      <c r="A39" t="s">
        <v>6</v>
      </c>
      <c r="B39" t="s">
        <v>201</v>
      </c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>
        <v>6.5609900000000001E-3</v>
      </c>
      <c r="R39" s="47">
        <v>6.9247300000000005E-3</v>
      </c>
      <c r="S39" s="47">
        <v>3.3924189999999998E-3</v>
      </c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</row>
    <row r="40" spans="1:30">
      <c r="B40" t="s">
        <v>139</v>
      </c>
      <c r="C40" s="47"/>
      <c r="D40" s="47"/>
      <c r="E40" s="47"/>
      <c r="F40" s="47"/>
      <c r="G40" s="47"/>
      <c r="H40" s="47"/>
      <c r="I40" s="47"/>
      <c r="J40" s="47"/>
      <c r="K40" s="47">
        <v>2.6610000000000002E-3</v>
      </c>
      <c r="L40" s="47">
        <v>6.6530000000000001E-3</v>
      </c>
      <c r="M40" s="47">
        <v>6.6530000000000001E-3</v>
      </c>
      <c r="N40" s="47">
        <v>5.9940000000000002E-3</v>
      </c>
      <c r="O40" s="47">
        <v>9.3061200000000011E-3</v>
      </c>
      <c r="P40" s="47">
        <v>6.2522373000000006E-2</v>
      </c>
      <c r="Q40" s="47">
        <v>0.11380123700000001</v>
      </c>
      <c r="R40" s="47">
        <v>0.223913839</v>
      </c>
      <c r="S40" s="47">
        <v>0.29685960700000003</v>
      </c>
      <c r="T40" s="47">
        <v>0.374328889</v>
      </c>
      <c r="U40" s="47">
        <v>0.519897516</v>
      </c>
      <c r="V40" s="47">
        <v>1.0375194779999999</v>
      </c>
      <c r="W40" s="47">
        <v>0.59244073900000005</v>
      </c>
      <c r="X40" s="47"/>
      <c r="Y40" s="47"/>
      <c r="Z40" s="47"/>
      <c r="AA40" s="47"/>
      <c r="AB40" s="47"/>
      <c r="AC40" s="47"/>
      <c r="AD40" s="47"/>
    </row>
    <row r="41" spans="1:30">
      <c r="B41" t="s">
        <v>202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>
        <v>1.4993620000000001E-2</v>
      </c>
      <c r="R41" s="47">
        <v>1.4447156000000001E-2</v>
      </c>
      <c r="S41" s="47">
        <v>1.4690719E-2</v>
      </c>
      <c r="T41" s="47">
        <v>1.5226143999999999E-2</v>
      </c>
      <c r="U41" s="47">
        <v>3.3790328000000001E-2</v>
      </c>
      <c r="V41" s="47">
        <v>0.155900654</v>
      </c>
      <c r="W41" s="47">
        <v>0.13190749499999999</v>
      </c>
      <c r="X41" s="47"/>
      <c r="Y41" s="47"/>
      <c r="Z41" s="47"/>
      <c r="AA41" s="47"/>
      <c r="AB41" s="47"/>
      <c r="AC41" s="47"/>
      <c r="AD41" s="47"/>
    </row>
    <row r="42" spans="1:30">
      <c r="B42" t="s">
        <v>48</v>
      </c>
      <c r="C42" s="47"/>
      <c r="D42" s="47"/>
      <c r="E42" s="47">
        <v>5.2919999999999998E-3</v>
      </c>
      <c r="F42" s="47">
        <v>1.3582E-2</v>
      </c>
      <c r="G42" s="47">
        <v>2.6801999999999999E-2</v>
      </c>
      <c r="H42" s="47">
        <v>1.6524E-2</v>
      </c>
      <c r="I42" s="47">
        <v>2.1531000000000002E-2</v>
      </c>
      <c r="J42" s="47">
        <v>4.0253999999999998E-2</v>
      </c>
      <c r="K42" s="47">
        <v>8.4135000000000001E-2</v>
      </c>
      <c r="L42" s="47">
        <v>0.18501300000000001</v>
      </c>
      <c r="M42" s="47">
        <v>0.42814999999999998</v>
      </c>
      <c r="N42" s="47">
        <v>0.62207400000000002</v>
      </c>
      <c r="O42" s="47">
        <v>0.79995535400000006</v>
      </c>
      <c r="P42" s="47">
        <v>1.567458775</v>
      </c>
      <c r="Q42" s="47">
        <v>2.0245416619999999</v>
      </c>
      <c r="R42" s="47">
        <v>1.777162401</v>
      </c>
      <c r="S42" s="47">
        <v>2.2253947719999996</v>
      </c>
      <c r="T42" s="47">
        <v>2.7095294110000001</v>
      </c>
      <c r="U42" s="47">
        <v>4.3400601320000005</v>
      </c>
      <c r="V42" s="47">
        <v>7.4082823520000005</v>
      </c>
      <c r="W42" s="47">
        <v>6.3390247940000002</v>
      </c>
      <c r="X42" s="47"/>
      <c r="Y42" s="47"/>
      <c r="Z42" s="47"/>
      <c r="AA42" s="47"/>
      <c r="AB42" s="47"/>
      <c r="AC42" s="47"/>
      <c r="AD42" s="47"/>
    </row>
    <row r="43" spans="1:30">
      <c r="B43" t="s">
        <v>93</v>
      </c>
      <c r="C43" s="47"/>
      <c r="D43" s="47"/>
      <c r="E43" s="47"/>
      <c r="F43" s="47"/>
      <c r="G43" s="47"/>
      <c r="H43" s="47">
        <v>1.3519999999999999E-3</v>
      </c>
      <c r="I43" s="47">
        <v>3.5479999999999999E-3</v>
      </c>
      <c r="J43" s="47">
        <v>0.12773400000000001</v>
      </c>
      <c r="K43" s="47">
        <v>0.14802499999999999</v>
      </c>
      <c r="L43" s="47">
        <v>0.16673499999999999</v>
      </c>
      <c r="M43" s="47">
        <v>0.17027</v>
      </c>
      <c r="N43" s="47">
        <v>0.15055099999999999</v>
      </c>
      <c r="O43" s="47">
        <v>3.4057441000000001E-2</v>
      </c>
      <c r="P43" s="47">
        <v>3.1065227000000004E-2</v>
      </c>
      <c r="Q43" s="47">
        <v>5.6258095000000001E-2</v>
      </c>
      <c r="R43" s="47">
        <v>5.4900472999999998E-2</v>
      </c>
      <c r="S43" s="47">
        <v>5.7057255000000001E-2</v>
      </c>
      <c r="T43" s="47">
        <v>6.0323137999999998E-2</v>
      </c>
      <c r="U43" s="47">
        <v>9.4399999999999998E-2</v>
      </c>
      <c r="V43" s="47">
        <v>0.19752156800000001</v>
      </c>
      <c r="W43" s="47">
        <v>0.116955446</v>
      </c>
      <c r="X43" s="47"/>
      <c r="Y43" s="47"/>
      <c r="Z43" s="47"/>
      <c r="AA43" s="47"/>
      <c r="AB43" s="47"/>
      <c r="AC43" s="47"/>
      <c r="AD43" s="47"/>
    </row>
    <row r="44" spans="1:30">
      <c r="B44" t="s">
        <v>125</v>
      </c>
      <c r="C44" s="47"/>
      <c r="D44" s="47"/>
      <c r="E44" s="47"/>
      <c r="F44" s="47"/>
      <c r="G44" s="47"/>
      <c r="H44" s="47">
        <v>0.11702699999999999</v>
      </c>
      <c r="I44" s="47">
        <v>0.67948799999999998</v>
      </c>
      <c r="J44" s="47">
        <v>0.38433400000000001</v>
      </c>
      <c r="K44" s="47">
        <v>0.361344</v>
      </c>
      <c r="L44" s="47">
        <v>1.5742050000000001</v>
      </c>
      <c r="M44" s="47">
        <v>1.2287779999999999</v>
      </c>
      <c r="N44" s="47">
        <v>0.88618300000000005</v>
      </c>
      <c r="O44" s="47">
        <v>0.25215924499999998</v>
      </c>
      <c r="P44" s="47">
        <v>0.19909384699999996</v>
      </c>
      <c r="Q44" s="47">
        <v>0.54148905000000003</v>
      </c>
      <c r="R44" s="47">
        <v>0.46071758099999993</v>
      </c>
      <c r="S44" s="47">
        <v>0.38978494200000002</v>
      </c>
      <c r="T44" s="47">
        <v>0.32815972799999998</v>
      </c>
      <c r="U44" s="47">
        <v>0.32646236799999995</v>
      </c>
      <c r="V44" s="47">
        <v>0.38009863500000002</v>
      </c>
      <c r="W44" s="47">
        <v>0.202006978</v>
      </c>
      <c r="X44" s="47"/>
      <c r="Y44" s="47"/>
      <c r="Z44" s="47"/>
      <c r="AA44" s="47"/>
      <c r="AB44" s="47"/>
      <c r="AC44" s="47"/>
      <c r="AD44" s="47"/>
    </row>
    <row r="45" spans="1:30">
      <c r="B45" t="s">
        <v>53</v>
      </c>
      <c r="C45" s="47"/>
      <c r="D45" s="47"/>
      <c r="E45" s="47"/>
      <c r="F45" s="47">
        <v>0.45747599999999999</v>
      </c>
      <c r="G45" s="47">
        <v>4.566859</v>
      </c>
      <c r="H45" s="47">
        <v>6.5208489999999992</v>
      </c>
      <c r="I45" s="47">
        <v>8.9515680000000017</v>
      </c>
      <c r="J45" s="47">
        <v>9.4529420000000002</v>
      </c>
      <c r="K45" s="47">
        <v>7.1830230000000004</v>
      </c>
      <c r="L45" s="47">
        <v>6.106101999999999</v>
      </c>
      <c r="M45" s="47">
        <v>7.3771009999999997</v>
      </c>
      <c r="N45" s="47">
        <v>7.3864109999999998</v>
      </c>
      <c r="O45" s="47">
        <v>6.0879960280000009</v>
      </c>
      <c r="P45" s="47">
        <v>4.3967940399999996</v>
      </c>
      <c r="Q45" s="47">
        <v>5.2181674899999999</v>
      </c>
      <c r="R45" s="47">
        <v>4.173164302</v>
      </c>
      <c r="S45" s="47">
        <v>4.3108762209999991</v>
      </c>
      <c r="T45" s="47">
        <v>4.5328944919999996</v>
      </c>
      <c r="U45" s="47">
        <v>3.6797566970000002</v>
      </c>
      <c r="V45" s="47">
        <v>5.2636763590000015</v>
      </c>
      <c r="W45" s="47">
        <v>4.7858897129999995</v>
      </c>
      <c r="X45" s="47"/>
      <c r="Y45" s="47"/>
      <c r="Z45" s="47"/>
      <c r="AA45" s="47"/>
      <c r="AB45" s="47"/>
      <c r="AC45" s="47"/>
      <c r="AD45" s="47"/>
    </row>
    <row r="46" spans="1:30">
      <c r="B46" t="s">
        <v>108</v>
      </c>
      <c r="C46" s="47"/>
      <c r="D46" s="47"/>
      <c r="E46" s="47"/>
      <c r="F46" s="47"/>
      <c r="G46" s="47"/>
      <c r="H46" s="47"/>
      <c r="I46" s="47"/>
      <c r="J46" s="47">
        <v>0.15116299999999999</v>
      </c>
      <c r="K46" s="47">
        <v>0.14967299999999997</v>
      </c>
      <c r="L46" s="47">
        <v>8.3556000000000019E-2</v>
      </c>
      <c r="M46" s="47">
        <v>7.2755E-2</v>
      </c>
      <c r="N46" s="47">
        <v>6.1982000000000002E-2</v>
      </c>
      <c r="O46" s="47">
        <v>7.8243306999999998E-2</v>
      </c>
      <c r="P46" s="47">
        <v>8.9979800999999998E-2</v>
      </c>
      <c r="Q46" s="47">
        <v>9.9980140999999995E-2</v>
      </c>
      <c r="R46" s="47">
        <v>7.7064817000000008E-2</v>
      </c>
      <c r="S46" s="47">
        <v>8.0256632999999994E-2</v>
      </c>
      <c r="T46" s="47">
        <v>8.5005311999999986E-2</v>
      </c>
      <c r="U46" s="47">
        <v>4.8754451999999997E-2</v>
      </c>
      <c r="V46" s="47">
        <v>3.5858823999999997E-2</v>
      </c>
      <c r="W46" s="47">
        <v>0.120732625</v>
      </c>
      <c r="X46" s="47"/>
      <c r="Y46" s="47"/>
      <c r="Z46" s="47"/>
      <c r="AA46" s="47"/>
      <c r="AB46" s="47"/>
      <c r="AC46" s="47"/>
      <c r="AD46" s="47"/>
    </row>
    <row r="47" spans="1:30">
      <c r="B47" t="s">
        <v>58</v>
      </c>
      <c r="C47" s="47"/>
      <c r="D47" s="47"/>
      <c r="E47" s="47"/>
      <c r="F47" s="47"/>
      <c r="G47" s="47">
        <v>3.0800000000000001E-4</v>
      </c>
      <c r="H47" s="47">
        <v>6.1600000000000001E-4</v>
      </c>
      <c r="I47" s="47">
        <v>8.6200000000000003E-4</v>
      </c>
      <c r="J47" s="47">
        <v>1.848E-3</v>
      </c>
      <c r="K47" s="47">
        <v>1.7329999999999999E-3</v>
      </c>
      <c r="L47" s="47">
        <v>2.31E-4</v>
      </c>
      <c r="M47" s="47">
        <v>1.1724E-2</v>
      </c>
      <c r="N47" s="47">
        <v>1.8033E-2</v>
      </c>
      <c r="O47" s="47">
        <v>4.8413341999999998E-2</v>
      </c>
      <c r="P47" s="47">
        <v>0.12574020600000002</v>
      </c>
      <c r="Q47" s="47">
        <v>0.211328077</v>
      </c>
      <c r="R47" s="47">
        <v>0.25663553700000002</v>
      </c>
      <c r="S47" s="47">
        <v>0.40062222199999997</v>
      </c>
      <c r="T47" s="47">
        <v>0.54979346399999995</v>
      </c>
      <c r="U47" s="47">
        <v>0.68479999999999996</v>
      </c>
      <c r="V47" s="47">
        <v>1.8363189539999998</v>
      </c>
      <c r="W47" s="47">
        <v>1.7214554040000001</v>
      </c>
      <c r="X47" s="47"/>
      <c r="Y47" s="47"/>
      <c r="Z47" s="47"/>
      <c r="AA47" s="47"/>
      <c r="AB47" s="47"/>
      <c r="AC47" s="47"/>
      <c r="AD47" s="47"/>
    </row>
    <row r="48" spans="1:30">
      <c r="B48" t="s">
        <v>111</v>
      </c>
      <c r="C48" s="47"/>
      <c r="D48" s="47"/>
      <c r="E48" s="47"/>
      <c r="F48" s="47"/>
      <c r="G48" s="47"/>
      <c r="H48" s="47"/>
      <c r="I48" s="47"/>
      <c r="J48" s="47"/>
      <c r="K48" s="47">
        <v>0.23932799999999999</v>
      </c>
      <c r="L48" s="47">
        <v>0.55183400000000005</v>
      </c>
      <c r="M48" s="47">
        <v>0.46704499999999999</v>
      </c>
      <c r="N48" s="47">
        <v>0.35753800000000002</v>
      </c>
      <c r="O48" s="47">
        <v>0.41316382699999998</v>
      </c>
      <c r="P48" s="47">
        <v>0.66716711200000001</v>
      </c>
      <c r="Q48" s="47">
        <v>0.454991272</v>
      </c>
      <c r="R48" s="47">
        <v>0.30660534100000003</v>
      </c>
      <c r="S48" s="47">
        <v>0.41297611400000001</v>
      </c>
      <c r="T48" s="47">
        <v>0.52554093700000004</v>
      </c>
      <c r="U48" s="47">
        <v>0.95563871400000011</v>
      </c>
      <c r="V48" s="47">
        <v>1.013323545</v>
      </c>
      <c r="W48" s="47">
        <v>0.21704306600000001</v>
      </c>
      <c r="X48" s="47"/>
      <c r="Y48" s="47"/>
      <c r="Z48" s="47"/>
      <c r="AA48" s="47"/>
      <c r="AB48" s="47"/>
      <c r="AC48" s="47"/>
      <c r="AD48" s="47"/>
    </row>
    <row r="49" spans="1:30">
      <c r="B49" t="s">
        <v>36</v>
      </c>
      <c r="C49" s="47">
        <v>1.8914E-2</v>
      </c>
      <c r="D49" s="47">
        <v>1.1235999999999999E-2</v>
      </c>
      <c r="E49" s="47">
        <v>0.29899199999999998</v>
      </c>
      <c r="F49" s="47">
        <v>0.35438200000000003</v>
      </c>
      <c r="G49" s="47">
        <v>0.36345</v>
      </c>
      <c r="H49" s="47">
        <v>0.27904300000000004</v>
      </c>
      <c r="I49" s="47">
        <v>0.34156900000000001</v>
      </c>
      <c r="J49" s="47">
        <v>0.92548800000000009</v>
      </c>
      <c r="K49" s="47">
        <v>0.45768599999999998</v>
      </c>
      <c r="L49" s="47">
        <v>0.51400299999999999</v>
      </c>
      <c r="M49" s="47">
        <v>0.66233199999999992</v>
      </c>
      <c r="N49" s="47">
        <v>0.75652300000000006</v>
      </c>
      <c r="O49" s="47">
        <v>1.070769911</v>
      </c>
      <c r="P49" s="47">
        <v>1.263084439</v>
      </c>
      <c r="Q49" s="47">
        <v>1.5878167129999998</v>
      </c>
      <c r="R49" s="47">
        <v>1.5113010069999999</v>
      </c>
      <c r="S49" s="47">
        <v>1.8124946399999999</v>
      </c>
      <c r="T49" s="47">
        <v>2.1442196080000002</v>
      </c>
      <c r="U49" s="47">
        <v>2.5878379100000002</v>
      </c>
      <c r="V49" s="47">
        <v>4.086366537</v>
      </c>
      <c r="W49" s="47">
        <v>3.2110128959999997</v>
      </c>
      <c r="X49" s="47"/>
      <c r="Y49" s="47"/>
      <c r="Z49" s="47"/>
      <c r="AA49" s="47"/>
      <c r="AB49" s="47"/>
      <c r="AC49" s="47"/>
      <c r="AD49" s="47"/>
    </row>
    <row r="50" spans="1:30">
      <c r="B50" t="s">
        <v>122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>
        <v>0.92732468200000007</v>
      </c>
      <c r="R50" s="47">
        <v>0.96739590100000006</v>
      </c>
      <c r="S50" s="47">
        <v>3.2227137259999998</v>
      </c>
      <c r="T50" s="47">
        <v>5.4975749030000003</v>
      </c>
      <c r="U50" s="47">
        <v>3.4257903270000001</v>
      </c>
      <c r="V50" s="47">
        <v>9.1151644449999996</v>
      </c>
      <c r="W50" s="47">
        <v>8.2392665479999998</v>
      </c>
      <c r="X50" s="47"/>
      <c r="Y50" s="47"/>
      <c r="Z50" s="47"/>
      <c r="AA50" s="47"/>
      <c r="AB50" s="47"/>
      <c r="AC50" s="47"/>
      <c r="AD50" s="47"/>
    </row>
    <row r="51" spans="1:30">
      <c r="B51" t="s">
        <v>219</v>
      </c>
      <c r="C51" s="47"/>
      <c r="D51" s="47"/>
      <c r="E51" s="47"/>
      <c r="F51" s="47"/>
      <c r="G51" s="47"/>
      <c r="H51" s="47"/>
      <c r="I51" s="47"/>
      <c r="J51" s="47"/>
      <c r="K51" s="47"/>
      <c r="L51" s="47">
        <v>6.3667000000000001E-2</v>
      </c>
      <c r="M51" s="47">
        <v>0.172288</v>
      </c>
      <c r="N51" s="47">
        <v>0.235954</v>
      </c>
      <c r="O51" s="47">
        <v>0.62155364099999999</v>
      </c>
      <c r="P51" s="47">
        <v>0.62155364099999999</v>
      </c>
      <c r="Q51" s="47">
        <v>0.43508754800000005</v>
      </c>
      <c r="R51" s="47">
        <v>0.36982441599999999</v>
      </c>
      <c r="S51" s="47">
        <v>1.0395860270000001</v>
      </c>
      <c r="T51" s="47">
        <v>1.1307281040000001</v>
      </c>
      <c r="U51" s="47">
        <v>1.1307281040000001</v>
      </c>
      <c r="V51" s="47">
        <v>1.1307281040000001</v>
      </c>
      <c r="W51" s="47">
        <v>1.140689311</v>
      </c>
      <c r="X51" s="47">
        <v>38.369107891000006</v>
      </c>
      <c r="Y51" s="47">
        <v>41.837095169999998</v>
      </c>
      <c r="Z51" s="47">
        <v>44.058108018000006</v>
      </c>
      <c r="AA51" s="47">
        <v>196.886198847</v>
      </c>
      <c r="AB51" s="47">
        <v>221.23091102699999</v>
      </c>
      <c r="AC51" s="47">
        <v>244.55857801600001</v>
      </c>
      <c r="AD51" s="47">
        <v>266.04604440600002</v>
      </c>
    </row>
    <row r="52" spans="1:30">
      <c r="A52" t="s">
        <v>73</v>
      </c>
      <c r="C52" s="47">
        <v>2.7362000000000001E-2</v>
      </c>
      <c r="D52" s="47">
        <v>2.3907999999999999E-2</v>
      </c>
      <c r="E52" s="47">
        <v>0.56945699999999999</v>
      </c>
      <c r="F52" s="47">
        <v>1.3384210000000001</v>
      </c>
      <c r="G52" s="47">
        <v>5.7522350000000007</v>
      </c>
      <c r="H52" s="47">
        <v>23.134921000000002</v>
      </c>
      <c r="I52" s="47">
        <v>26.455152999999999</v>
      </c>
      <c r="J52" s="47">
        <v>81.047517999999997</v>
      </c>
      <c r="K52" s="47">
        <v>68.404633000000004</v>
      </c>
      <c r="L52" s="47">
        <v>60.792213000000011</v>
      </c>
      <c r="M52" s="47">
        <v>78.090105000000008</v>
      </c>
      <c r="N52" s="47">
        <v>71.537663000000023</v>
      </c>
      <c r="O52" s="47">
        <v>43.171916829000004</v>
      </c>
      <c r="P52" s="47">
        <v>39.732521068999993</v>
      </c>
      <c r="Q52" s="47">
        <v>50.668401897999985</v>
      </c>
      <c r="R52" s="47">
        <v>46.594178543999995</v>
      </c>
      <c r="S52" s="47">
        <v>46.637602031000007</v>
      </c>
      <c r="T52" s="47">
        <v>47.986714981000006</v>
      </c>
      <c r="U52" s="47">
        <v>44.974049879000006</v>
      </c>
      <c r="V52" s="47">
        <v>63.620247033000005</v>
      </c>
      <c r="W52" s="47">
        <v>52.147747089000006</v>
      </c>
      <c r="X52" s="47">
        <v>70.744567746000001</v>
      </c>
      <c r="Y52" s="47">
        <v>73.791518799000002</v>
      </c>
      <c r="Z52" s="47">
        <v>79.891898884</v>
      </c>
      <c r="AA52" s="47">
        <v>311.23029155400002</v>
      </c>
      <c r="AB52" s="47">
        <v>329.42568032499997</v>
      </c>
      <c r="AC52" s="47">
        <v>327.43638048600002</v>
      </c>
      <c r="AD52" s="47">
        <v>350.78181477600003</v>
      </c>
    </row>
  </sheetData>
  <phoneticPr fontId="4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FAE43-D383-4670-A1DB-F4BA58633C72}">
  <sheetPr codeName="Sheet10">
    <tabColor rgb="FFFF99FF"/>
  </sheetPr>
  <dimension ref="A3:AD52"/>
  <sheetViews>
    <sheetView showGridLines="0" zoomScale="90" zoomScaleNormal="90" workbookViewId="0">
      <selection activeCell="A3" sqref="A3"/>
    </sheetView>
  </sheetViews>
  <sheetFormatPr defaultRowHeight="13.8"/>
  <cols>
    <col min="1" max="1" width="22.09765625" bestFit="1" customWidth="1"/>
    <col min="2" max="2" width="17.296875" bestFit="1" customWidth="1"/>
    <col min="3" max="29" width="9.59765625" customWidth="1"/>
  </cols>
  <sheetData>
    <row r="3" spans="1:30">
      <c r="A3" s="44" t="s">
        <v>75</v>
      </c>
      <c r="C3" s="44" t="s">
        <v>26</v>
      </c>
      <c r="D3" s="44" t="s">
        <v>17</v>
      </c>
    </row>
    <row r="4" spans="1:30">
      <c r="C4" s="12" t="s">
        <v>7</v>
      </c>
      <c r="D4" s="12"/>
      <c r="E4" s="12"/>
      <c r="F4" s="12"/>
      <c r="G4" s="12" t="s">
        <v>8</v>
      </c>
      <c r="H4" s="12"/>
      <c r="I4" s="12"/>
      <c r="J4" s="12"/>
      <c r="K4" s="12" t="s">
        <v>9</v>
      </c>
      <c r="L4" s="12"/>
      <c r="M4" s="12"/>
      <c r="N4" s="12"/>
      <c r="O4" s="12" t="s">
        <v>10</v>
      </c>
      <c r="P4" s="12"/>
      <c r="Q4" s="12"/>
      <c r="R4" s="12"/>
      <c r="S4" s="12" t="s">
        <v>11</v>
      </c>
      <c r="T4" s="12"/>
      <c r="U4" s="12"/>
      <c r="V4" s="12"/>
      <c r="W4" s="12" t="s">
        <v>12</v>
      </c>
      <c r="X4" s="12"/>
      <c r="Y4" s="12"/>
      <c r="Z4" s="12"/>
      <c r="AA4" s="12" t="s">
        <v>67</v>
      </c>
      <c r="AB4" s="12" t="s">
        <v>142</v>
      </c>
      <c r="AC4" s="12" t="s">
        <v>200</v>
      </c>
      <c r="AD4" s="12" t="s">
        <v>308</v>
      </c>
    </row>
    <row r="5" spans="1:30">
      <c r="A5" s="44" t="s">
        <v>3</v>
      </c>
      <c r="B5" s="44" t="s">
        <v>20</v>
      </c>
      <c r="C5" s="12" t="s">
        <v>30</v>
      </c>
      <c r="D5" s="12" t="s">
        <v>39</v>
      </c>
      <c r="E5" s="12" t="s">
        <v>40</v>
      </c>
      <c r="F5" s="12" t="s">
        <v>51</v>
      </c>
      <c r="G5" s="12" t="s">
        <v>30</v>
      </c>
      <c r="H5" s="12" t="s">
        <v>39</v>
      </c>
      <c r="I5" s="12" t="s">
        <v>40</v>
      </c>
      <c r="J5" s="12" t="s">
        <v>51</v>
      </c>
      <c r="K5" s="12" t="s">
        <v>30</v>
      </c>
      <c r="L5" s="12" t="s">
        <v>39</v>
      </c>
      <c r="M5" s="12" t="s">
        <v>40</v>
      </c>
      <c r="N5" s="12" t="s">
        <v>51</v>
      </c>
      <c r="O5" s="12" t="s">
        <v>30</v>
      </c>
      <c r="P5" s="12" t="s">
        <v>39</v>
      </c>
      <c r="Q5" s="12" t="s">
        <v>40</v>
      </c>
      <c r="R5" s="12" t="s">
        <v>51</v>
      </c>
      <c r="S5" s="12" t="s">
        <v>30</v>
      </c>
      <c r="T5" s="12" t="s">
        <v>39</v>
      </c>
      <c r="U5" s="12" t="s">
        <v>40</v>
      </c>
      <c r="V5" s="12" t="s">
        <v>51</v>
      </c>
      <c r="W5" t="s">
        <v>30</v>
      </c>
      <c r="X5" t="s">
        <v>39</v>
      </c>
      <c r="Y5" t="s">
        <v>40</v>
      </c>
      <c r="Z5" t="s">
        <v>51</v>
      </c>
      <c r="AA5" t="s">
        <v>309</v>
      </c>
      <c r="AB5" t="s">
        <v>309</v>
      </c>
      <c r="AC5" t="s">
        <v>309</v>
      </c>
      <c r="AD5" t="s">
        <v>309</v>
      </c>
    </row>
    <row r="6" spans="1:30">
      <c r="A6" t="s">
        <v>5</v>
      </c>
      <c r="B6" t="s">
        <v>54</v>
      </c>
      <c r="C6" s="50"/>
      <c r="D6" s="50"/>
      <c r="E6" s="50"/>
      <c r="F6" s="50"/>
      <c r="G6" s="50"/>
      <c r="H6" s="50">
        <v>0.30412800000000001</v>
      </c>
      <c r="I6" s="50">
        <v>0.50688000000000011</v>
      </c>
      <c r="J6" s="50">
        <v>0.50688000000000011</v>
      </c>
      <c r="K6" s="50">
        <v>0.26801280000000005</v>
      </c>
      <c r="L6" s="50">
        <v>0.44668800000000003</v>
      </c>
      <c r="M6" s="50">
        <v>0.42882048</v>
      </c>
      <c r="N6" s="50">
        <v>0.5360256000000001</v>
      </c>
      <c r="O6" s="50">
        <v>0.4074097914168</v>
      </c>
      <c r="P6" s="50">
        <v>0.4074097914168</v>
      </c>
      <c r="Q6" s="50">
        <v>0.48889175182080002</v>
      </c>
      <c r="R6" s="50">
        <v>0.57852190826520011</v>
      </c>
      <c r="S6" s="50">
        <v>0.622879374058944</v>
      </c>
      <c r="T6" s="50">
        <v>0.63038394552122401</v>
      </c>
      <c r="U6" s="50">
        <v>0.64539308346227997</v>
      </c>
      <c r="V6" s="50">
        <v>0.66790679784911999</v>
      </c>
      <c r="W6" s="50">
        <v>0.57643177516983213</v>
      </c>
      <c r="X6" s="50">
        <v>0.72587705021386262</v>
      </c>
      <c r="Y6" s="50">
        <v>0.74722637522015289</v>
      </c>
      <c r="Z6" s="50">
        <v>0.92513741693923679</v>
      </c>
      <c r="AA6" s="50"/>
      <c r="AB6" s="50"/>
      <c r="AC6" s="50"/>
      <c r="AD6" s="50"/>
    </row>
    <row r="7" spans="1:30">
      <c r="B7" t="s">
        <v>96</v>
      </c>
      <c r="C7" s="50"/>
      <c r="D7" s="50"/>
      <c r="E7" s="50"/>
      <c r="F7" s="50"/>
      <c r="G7" s="50"/>
      <c r="H7" s="50"/>
      <c r="I7" s="50">
        <v>0.50688000000000011</v>
      </c>
      <c r="J7" s="50">
        <v>0.50688000000000011</v>
      </c>
      <c r="K7" s="50">
        <v>0.44668800000000008</v>
      </c>
      <c r="L7" s="50">
        <v>0.8397734400000002</v>
      </c>
      <c r="M7" s="50">
        <v>1.4383353600000004</v>
      </c>
      <c r="N7" s="50">
        <v>1.5634080000000004</v>
      </c>
      <c r="O7" s="50">
        <v>1.3037113452576001</v>
      </c>
      <c r="P7" s="50">
        <v>1.3851933030108001</v>
      </c>
      <c r="Q7" s="50">
        <v>1.5237126330468</v>
      </c>
      <c r="R7" s="50">
        <v>1.5888982013700002</v>
      </c>
      <c r="S7" s="50">
        <v>1.3658318715803521</v>
      </c>
      <c r="T7" s="50">
        <v>1.4258684382950879</v>
      </c>
      <c r="U7" s="50">
        <v>1.3883455834754399</v>
      </c>
      <c r="V7" s="50">
        <v>1.350822731147544</v>
      </c>
      <c r="W7" s="50">
        <v>1.5300349587841222</v>
      </c>
      <c r="X7" s="50">
        <v>1.5656171671279391</v>
      </c>
      <c r="Y7" s="50">
        <v>1.6011993754717559</v>
      </c>
      <c r="Z7" s="50">
        <v>1.6723637921593895</v>
      </c>
      <c r="AA7" s="50"/>
      <c r="AB7" s="50"/>
      <c r="AC7" s="50"/>
      <c r="AD7" s="50"/>
    </row>
    <row r="8" spans="1:30">
      <c r="B8" t="s">
        <v>31</v>
      </c>
      <c r="C8" s="50">
        <v>2.7547826086956526E-2</v>
      </c>
      <c r="D8" s="50">
        <v>4.1321739130434784E-2</v>
      </c>
      <c r="E8" s="50">
        <v>4.1321739130434784E-2</v>
      </c>
      <c r="F8" s="50">
        <v>5.5095652173913053E-2</v>
      </c>
      <c r="G8" s="50">
        <v>5.0688000000000011E-2</v>
      </c>
      <c r="H8" s="50">
        <v>5.0688000000000011E-2</v>
      </c>
      <c r="I8" s="50">
        <v>5.0688000000000011E-2</v>
      </c>
      <c r="J8" s="50">
        <v>3.8016000000000001E-2</v>
      </c>
      <c r="K8" s="50">
        <v>4.4668800000000002E-2</v>
      </c>
      <c r="L8" s="50">
        <v>3.5735040000000003E-2</v>
      </c>
      <c r="M8" s="50">
        <v>2.9779200000000002E-2</v>
      </c>
      <c r="N8" s="50">
        <v>7.3714800000000006E-3</v>
      </c>
      <c r="O8" s="50">
        <v>4.414284462E-3</v>
      </c>
      <c r="P8" s="50">
        <v>5.0926215312000001E-3</v>
      </c>
      <c r="Q8" s="50">
        <v>5.0926215312000001E-3</v>
      </c>
      <c r="R8" s="50">
        <v>6.1111463676000004E-3</v>
      </c>
      <c r="S8" s="50">
        <v>9.3807236719200009E-4</v>
      </c>
      <c r="T8" s="50">
        <v>1.8761422426320001E-3</v>
      </c>
      <c r="U8" s="50">
        <v>2.8142146098240001E-3</v>
      </c>
      <c r="V8" s="50">
        <v>9.3807236719200009E-4</v>
      </c>
      <c r="W8" s="50">
        <v>1.7791098316291198E-3</v>
      </c>
      <c r="X8" s="50">
        <v>2.6686647474436797E-3</v>
      </c>
      <c r="Y8" s="50">
        <v>0.25243600180229137</v>
      </c>
      <c r="Z8" s="50">
        <v>0.375985334442623</v>
      </c>
      <c r="AA8" s="50">
        <v>1.4403268545613872</v>
      </c>
      <c r="AB8" s="50">
        <v>1.7034335317892517</v>
      </c>
      <c r="AC8" s="50">
        <v>1.653096296</v>
      </c>
      <c r="AD8" s="50">
        <v>1.5955608223209932</v>
      </c>
    </row>
    <row r="9" spans="1:30">
      <c r="B9" t="s">
        <v>41</v>
      </c>
      <c r="C9" s="50"/>
      <c r="D9" s="50"/>
      <c r="E9" s="50">
        <v>0.67989456521739133</v>
      </c>
      <c r="F9" s="50">
        <v>1.3785391304347827</v>
      </c>
      <c r="G9" s="50">
        <v>2.1137610000000002</v>
      </c>
      <c r="H9" s="50">
        <v>2.3165130000000005</v>
      </c>
      <c r="I9" s="50">
        <v>2.3165130000000005</v>
      </c>
      <c r="J9" s="50">
        <v>2.3165130000000005</v>
      </c>
      <c r="K9" s="50">
        <v>1.6688760000000005</v>
      </c>
      <c r="L9" s="50">
        <v>1.5643386000000001</v>
      </c>
      <c r="M9" s="50">
        <v>1.6090074000000003</v>
      </c>
      <c r="N9" s="50">
        <v>1.0131132</v>
      </c>
      <c r="O9" s="50">
        <v>1.0108855515468</v>
      </c>
      <c r="P9" s="50">
        <v>1.0462509850320001</v>
      </c>
      <c r="Q9" s="50">
        <v>1.1807810969892001</v>
      </c>
      <c r="R9" s="50">
        <v>1.1277329454360001</v>
      </c>
      <c r="S9" s="50">
        <v>0.96360772706740794</v>
      </c>
      <c r="T9" s="50">
        <v>0.95722363169397606</v>
      </c>
      <c r="U9" s="50">
        <v>0.90469163644151995</v>
      </c>
      <c r="V9" s="50">
        <v>0.96360772706740805</v>
      </c>
      <c r="W9" s="50">
        <v>0.83655254376609689</v>
      </c>
      <c r="X9" s="50">
        <v>0.83655254376609689</v>
      </c>
      <c r="Y9" s="50">
        <v>0.76538812707846327</v>
      </c>
      <c r="Z9" s="50">
        <v>0.84260646261369843</v>
      </c>
      <c r="AA9" s="50"/>
      <c r="AB9" s="50"/>
      <c r="AC9" s="50"/>
      <c r="AD9" s="50"/>
    </row>
    <row r="10" spans="1:30">
      <c r="B10" t="s">
        <v>217</v>
      </c>
      <c r="C10" s="50"/>
      <c r="D10" s="50"/>
      <c r="E10" s="50"/>
      <c r="F10" s="50"/>
      <c r="G10" s="50"/>
      <c r="H10" s="50"/>
      <c r="I10" s="50"/>
      <c r="J10" s="50"/>
      <c r="K10" s="50"/>
      <c r="L10" s="50">
        <v>0.17867520000000001</v>
      </c>
      <c r="M10" s="50">
        <v>0.14294016000000001</v>
      </c>
      <c r="N10" s="50">
        <v>0.26801280000000005</v>
      </c>
      <c r="O10" s="50">
        <v>0.16296391815720002</v>
      </c>
      <c r="P10" s="50">
        <v>0.24444587591040001</v>
      </c>
      <c r="Q10" s="50">
        <v>0.24444587591040001</v>
      </c>
      <c r="R10" s="50">
        <v>0.24444587591040001</v>
      </c>
      <c r="S10" s="50"/>
      <c r="T10" s="50">
        <v>3.0018283357368E-2</v>
      </c>
      <c r="U10" s="50">
        <v>6.0036566714735999E-2</v>
      </c>
      <c r="V10" s="50">
        <v>7.5045707147544008E-2</v>
      </c>
      <c r="W10" s="50">
        <v>7.1164416687633597E-2</v>
      </c>
      <c r="X10" s="50">
        <v>0.14232883337526719</v>
      </c>
      <c r="Y10" s="50">
        <v>0.14232883337526719</v>
      </c>
      <c r="Z10" s="50">
        <v>0.21349325006290079</v>
      </c>
      <c r="AA10" s="50"/>
      <c r="AB10" s="50"/>
      <c r="AC10" s="50"/>
      <c r="AD10" s="50"/>
    </row>
    <row r="11" spans="1:30">
      <c r="B11" t="s">
        <v>182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>
        <v>8.8413585038399994E-2</v>
      </c>
      <c r="Q11" s="50">
        <v>8.8413585038399994E-2</v>
      </c>
      <c r="R11" s="50">
        <v>0.17682716742599999</v>
      </c>
      <c r="S11" s="50">
        <v>0.21171748954463998</v>
      </c>
      <c r="T11" s="50">
        <v>0.21171748954463998</v>
      </c>
      <c r="U11" s="50">
        <v>0.21171748954463998</v>
      </c>
      <c r="V11" s="50">
        <v>0.24428941254643199</v>
      </c>
      <c r="W11" s="50">
        <v>0.30887333511419951</v>
      </c>
      <c r="X11" s="50">
        <v>0.30887333511419951</v>
      </c>
      <c r="Y11" s="50">
        <v>0.30887333511419951</v>
      </c>
      <c r="Z11" s="50">
        <v>0.38609167064943456</v>
      </c>
      <c r="AA11" s="50"/>
      <c r="AB11" s="50"/>
      <c r="AC11" s="50"/>
      <c r="AD11" s="50"/>
    </row>
    <row r="12" spans="1:30">
      <c r="B12" t="s">
        <v>105</v>
      </c>
      <c r="C12" s="50"/>
      <c r="D12" s="50"/>
      <c r="E12" s="50"/>
      <c r="F12" s="50"/>
      <c r="G12" s="50"/>
      <c r="H12" s="50"/>
      <c r="I12" s="50"/>
      <c r="J12" s="50">
        <v>0.11000100000000002</v>
      </c>
      <c r="K12" s="50">
        <v>0.19387500000000005</v>
      </c>
      <c r="L12" s="50">
        <v>0.29081250000000003</v>
      </c>
      <c r="M12" s="50">
        <v>0.29081250000000003</v>
      </c>
      <c r="N12" s="50">
        <v>0.19387500000000005</v>
      </c>
      <c r="O12" s="50">
        <v>0.17682716742599999</v>
      </c>
      <c r="P12" s="50">
        <v>0.26524075246440004</v>
      </c>
      <c r="Q12" s="50">
        <v>0.26524075246440004</v>
      </c>
      <c r="R12" s="50">
        <v>0.35365433485199999</v>
      </c>
      <c r="S12" s="50">
        <v>0.24428941254643199</v>
      </c>
      <c r="T12" s="50">
        <v>0.24428941254643199</v>
      </c>
      <c r="U12" s="50">
        <v>0.24428941254643199</v>
      </c>
      <c r="V12" s="50">
        <v>0.24428941254643199</v>
      </c>
      <c r="W12" s="50">
        <v>0.23165500192121136</v>
      </c>
      <c r="X12" s="50">
        <v>0.23165500192121136</v>
      </c>
      <c r="Y12" s="50">
        <v>0.23165500192121136</v>
      </c>
      <c r="Z12" s="50">
        <v>0.23165500192121136</v>
      </c>
      <c r="AA12" s="50"/>
      <c r="AB12" s="50"/>
      <c r="AC12" s="50"/>
      <c r="AD12" s="50"/>
    </row>
    <row r="13" spans="1:30">
      <c r="B13" t="s">
        <v>120</v>
      </c>
      <c r="C13" s="50"/>
      <c r="D13" s="50"/>
      <c r="E13" s="50"/>
      <c r="F13" s="50"/>
      <c r="G13" s="50"/>
      <c r="H13" s="50"/>
      <c r="I13" s="50"/>
      <c r="J13" s="50"/>
      <c r="K13" s="50"/>
      <c r="L13" s="50">
        <v>0.34897500000000004</v>
      </c>
      <c r="M13" s="50">
        <v>0.38775000000000009</v>
      </c>
      <c r="N13" s="50">
        <v>0.77550000000000019</v>
      </c>
      <c r="O13" s="50">
        <v>0.7957222547424001</v>
      </c>
      <c r="P13" s="50">
        <v>0.7957222547424001</v>
      </c>
      <c r="Q13" s="50">
        <v>0.88413583978080013</v>
      </c>
      <c r="R13" s="50">
        <v>0.88413583978080013</v>
      </c>
      <c r="S13" s="50">
        <v>0.65143843013481595</v>
      </c>
      <c r="T13" s="50">
        <v>0.48857882509286399</v>
      </c>
      <c r="U13" s="50">
        <v>0.48857882509286399</v>
      </c>
      <c r="V13" s="50">
        <v>0.57000862761383997</v>
      </c>
      <c r="W13" s="50">
        <v>0.54052833937765776</v>
      </c>
      <c r="X13" s="50">
        <v>0.69496500810588091</v>
      </c>
      <c r="Y13" s="50">
        <v>0.69496500810588091</v>
      </c>
      <c r="Z13" s="50">
        <v>0.84940167449185733</v>
      </c>
      <c r="AA13" s="50"/>
      <c r="AB13" s="50"/>
      <c r="AC13" s="50"/>
      <c r="AD13" s="50"/>
    </row>
    <row r="14" spans="1:30">
      <c r="B14" t="s">
        <v>144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>
        <v>0.42099012080160003</v>
      </c>
      <c r="P14" s="50">
        <v>0.44815077426960004</v>
      </c>
      <c r="Q14" s="50">
        <v>0.48889175447160005</v>
      </c>
      <c r="R14" s="50">
        <v>0.52963273467360006</v>
      </c>
      <c r="S14" s="50">
        <v>0.375228538229472</v>
      </c>
      <c r="T14" s="50">
        <v>0.375228538229472</v>
      </c>
      <c r="U14" s="50">
        <v>0.375228538229472</v>
      </c>
      <c r="V14" s="50">
        <v>0.33770568340982399</v>
      </c>
      <c r="W14" s="50">
        <v>0.40326502711584145</v>
      </c>
      <c r="X14" s="50">
        <v>0.49815091681343515</v>
      </c>
      <c r="Y14" s="50">
        <v>0.55745459816721221</v>
      </c>
      <c r="Z14" s="50">
        <v>0.59303680651102897</v>
      </c>
      <c r="AA14" s="50"/>
      <c r="AB14" s="50"/>
      <c r="AC14" s="50"/>
      <c r="AD14" s="50"/>
    </row>
    <row r="15" spans="1:30">
      <c r="B15" t="s">
        <v>140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>
        <v>0.44668800000000008</v>
      </c>
      <c r="O15" s="50">
        <v>0.40740979406760003</v>
      </c>
      <c r="P15" s="50">
        <v>0.40740979406760003</v>
      </c>
      <c r="Q15" s="50">
        <v>0.44815077426960004</v>
      </c>
      <c r="R15" s="50">
        <v>0.52963273467360006</v>
      </c>
      <c r="S15" s="50">
        <v>0.37522853573772003</v>
      </c>
      <c r="T15" s="50">
        <v>0.37522853573772003</v>
      </c>
      <c r="U15" s="50">
        <v>0.37522853573772003</v>
      </c>
      <c r="V15" s="50">
        <v>0.37522853573772003</v>
      </c>
      <c r="W15" s="50">
        <v>0.3202398750943512</v>
      </c>
      <c r="X15" s="50">
        <v>0.42698650012580158</v>
      </c>
      <c r="Y15" s="50">
        <v>0.46256870846961839</v>
      </c>
      <c r="Z15" s="50">
        <v>0.49815091681343515</v>
      </c>
      <c r="AA15" s="50"/>
      <c r="AB15" s="50"/>
      <c r="AC15" s="50"/>
      <c r="AD15" s="50"/>
    </row>
    <row r="16" spans="1:30">
      <c r="B16" t="s">
        <v>135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>
        <v>1.0050480000000002</v>
      </c>
      <c r="O16" s="50">
        <v>0.91667203996560009</v>
      </c>
      <c r="P16" s="50">
        <v>1.1000064468984001</v>
      </c>
      <c r="Q16" s="50">
        <v>1.1000064468984001</v>
      </c>
      <c r="R16" s="50">
        <v>1.1977847993832003</v>
      </c>
      <c r="S16" s="50">
        <v>1.4296207227803521</v>
      </c>
      <c r="T16" s="50">
        <v>1.654757844222984</v>
      </c>
      <c r="U16" s="50">
        <v>1.9286746739410561</v>
      </c>
      <c r="V16" s="50">
        <v>1.7598218322361439</v>
      </c>
      <c r="W16" s="50">
        <v>1.2774012807141464</v>
      </c>
      <c r="X16" s="50">
        <v>1.5656171671279391</v>
      </c>
      <c r="Y16" s="50">
        <v>1.5656171671279391</v>
      </c>
      <c r="Z16" s="50">
        <v>1.7969015225338716</v>
      </c>
      <c r="AA16" s="50"/>
      <c r="AB16" s="50"/>
      <c r="AC16" s="50"/>
      <c r="AD16" s="50"/>
    </row>
    <row r="17" spans="1:30">
      <c r="B17" t="s">
        <v>45</v>
      </c>
      <c r="C17" s="50"/>
      <c r="D17" s="50"/>
      <c r="E17" s="50"/>
      <c r="F17" s="50"/>
      <c r="G17" s="50"/>
      <c r="H17" s="50"/>
      <c r="I17" s="50"/>
      <c r="J17" s="50"/>
      <c r="K17" s="50"/>
      <c r="L17" s="50">
        <v>8.9337600000000003E-2</v>
      </c>
      <c r="M17" s="50">
        <v>0.26801280000000005</v>
      </c>
      <c r="N17" s="50">
        <v>0.31268160000000006</v>
      </c>
      <c r="O17" s="50">
        <v>0.2688904640316</v>
      </c>
      <c r="P17" s="50">
        <v>0.26074226799120004</v>
      </c>
      <c r="Q17" s="50">
        <v>0.19474188351000002</v>
      </c>
      <c r="R17" s="50">
        <v>0.20370489835920003</v>
      </c>
      <c r="S17" s="50">
        <v>0.15009141429508802</v>
      </c>
      <c r="T17" s="50">
        <v>0.15009141429508802</v>
      </c>
      <c r="U17" s="50">
        <v>0.15009141429508802</v>
      </c>
      <c r="V17" s="50">
        <v>0.18761426911473597</v>
      </c>
      <c r="W17" s="50">
        <v>0.17791104171908398</v>
      </c>
      <c r="X17" s="50">
        <v>0.17791104171908398</v>
      </c>
      <c r="Y17" s="50">
        <v>0.14232883337526719</v>
      </c>
      <c r="Z17" s="50">
        <v>0.14232883337526719</v>
      </c>
      <c r="AA17" s="50"/>
      <c r="AB17" s="50"/>
      <c r="AC17" s="50"/>
      <c r="AD17" s="50"/>
    </row>
    <row r="18" spans="1:30">
      <c r="B18" t="s">
        <v>121</v>
      </c>
      <c r="C18" s="50"/>
      <c r="D18" s="50"/>
      <c r="E18" s="50"/>
      <c r="F18" s="50"/>
      <c r="G18" s="50"/>
      <c r="H18" s="50"/>
      <c r="I18" s="50"/>
      <c r="J18" s="50"/>
      <c r="K18" s="50"/>
      <c r="L18" s="50">
        <v>0.23265000000000002</v>
      </c>
      <c r="M18" s="50">
        <v>0.29081250000000008</v>
      </c>
      <c r="N18" s="50">
        <v>0.4846875000000001</v>
      </c>
      <c r="O18" s="50">
        <v>0.49511607144360004</v>
      </c>
      <c r="P18" s="50">
        <v>0.60121237189920007</v>
      </c>
      <c r="Q18" s="50">
        <v>0.61889508731640008</v>
      </c>
      <c r="R18" s="50">
        <v>0.53048150227799995</v>
      </c>
      <c r="S18" s="50">
        <v>0.48857882260111196</v>
      </c>
      <c r="T18" s="50">
        <v>0.48857882260111196</v>
      </c>
      <c r="U18" s="50">
        <v>0.57000862761383997</v>
      </c>
      <c r="V18" s="50">
        <v>0.57000862761383997</v>
      </c>
      <c r="W18" s="50">
        <v>0.46331000384242271</v>
      </c>
      <c r="X18" s="50">
        <v>0.61774667491289281</v>
      </c>
      <c r="Y18" s="50">
        <v>0.69496500810588091</v>
      </c>
      <c r="Z18" s="50">
        <v>0.77218334129886912</v>
      </c>
      <c r="AA18" s="50"/>
      <c r="AB18" s="50"/>
      <c r="AC18" s="50"/>
      <c r="AD18" s="50"/>
    </row>
    <row r="19" spans="1:30">
      <c r="B19" t="s">
        <v>60</v>
      </c>
      <c r="C19" s="50"/>
      <c r="D19" s="50"/>
      <c r="E19" s="50"/>
      <c r="F19" s="50"/>
      <c r="G19" s="50"/>
      <c r="H19" s="50"/>
      <c r="I19" s="50"/>
      <c r="J19" s="50">
        <v>0.10137600000000002</v>
      </c>
      <c r="K19" s="50">
        <v>0.13400640000000003</v>
      </c>
      <c r="L19" s="50">
        <v>0.22334400000000004</v>
      </c>
      <c r="M19" s="50">
        <v>0.35735040000000001</v>
      </c>
      <c r="N19" s="50">
        <v>0.26801280000000005</v>
      </c>
      <c r="O19" s="50">
        <v>0.2037048957084</v>
      </c>
      <c r="P19" s="50">
        <v>0.24444587591040001</v>
      </c>
      <c r="Q19" s="50">
        <v>0.28518685611240002</v>
      </c>
      <c r="R19" s="50">
        <v>0.28518685611240002</v>
      </c>
      <c r="S19" s="50">
        <v>0.22513712393438401</v>
      </c>
      <c r="T19" s="50">
        <v>0.22513712393438401</v>
      </c>
      <c r="U19" s="50">
        <v>0.22513712393438401</v>
      </c>
      <c r="V19" s="50">
        <v>0.22513712393438401</v>
      </c>
      <c r="W19" s="50">
        <v>0.39140429178198477</v>
      </c>
      <c r="X19" s="50">
        <v>0.53373312515725191</v>
      </c>
      <c r="Y19" s="50">
        <v>0.53373312515725191</v>
      </c>
      <c r="Z19" s="50">
        <v>0.53373312515725191</v>
      </c>
      <c r="AA19" s="50"/>
      <c r="AB19" s="50"/>
      <c r="AC19" s="50"/>
      <c r="AD19" s="50"/>
    </row>
    <row r="20" spans="1:30">
      <c r="B20" t="s">
        <v>192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>
        <v>4.0740980202000003E-2</v>
      </c>
      <c r="R20" s="50">
        <v>4.0740980202000003E-2</v>
      </c>
      <c r="S20" s="50">
        <v>3.7522854819647997E-2</v>
      </c>
      <c r="T20" s="50">
        <v>3.7522854819647997E-2</v>
      </c>
      <c r="U20" s="50">
        <v>3.7522854819647997E-2</v>
      </c>
      <c r="V20" s="50">
        <v>3.7522854819647997E-2</v>
      </c>
      <c r="W20" s="50">
        <v>3.5582208343816799E-2</v>
      </c>
      <c r="X20" s="50">
        <v>3.5582208343816799E-2</v>
      </c>
      <c r="Y20" s="50">
        <v>3.5582208343816799E-2</v>
      </c>
      <c r="Z20" s="50">
        <v>7.1164416687633597E-2</v>
      </c>
      <c r="AA20" s="50"/>
      <c r="AB20" s="50"/>
      <c r="AC20" s="50"/>
      <c r="AD20" s="50"/>
    </row>
    <row r="21" spans="1:30">
      <c r="B21" t="s">
        <v>53</v>
      </c>
      <c r="C21" s="50"/>
      <c r="D21" s="50"/>
      <c r="E21" s="50"/>
      <c r="F21" s="50"/>
      <c r="G21" s="50"/>
      <c r="H21" s="50"/>
      <c r="I21" s="50">
        <v>0.13200000000000001</v>
      </c>
      <c r="J21" s="50">
        <v>0.37400100000000003</v>
      </c>
      <c r="K21" s="50">
        <v>0.29081250000000003</v>
      </c>
      <c r="L21" s="50">
        <v>0.34897500000000004</v>
      </c>
      <c r="M21" s="50">
        <v>0.50407500000000005</v>
      </c>
      <c r="N21" s="50">
        <v>0.56223750000000006</v>
      </c>
      <c r="O21" s="50">
        <v>0.51661825566000008</v>
      </c>
      <c r="P21" s="50">
        <v>0.51661825566000008</v>
      </c>
      <c r="Q21" s="50">
        <v>0.63762462220920002</v>
      </c>
      <c r="R21" s="50">
        <v>0.68651379580080008</v>
      </c>
      <c r="S21" s="50">
        <v>0.59971422101272798</v>
      </c>
      <c r="T21" s="50">
        <v>0.59971422101272798</v>
      </c>
      <c r="U21" s="50">
        <v>0.70733184867031207</v>
      </c>
      <c r="V21" s="50">
        <v>0.70733184867031207</v>
      </c>
      <c r="W21" s="50">
        <v>0.59353100420698079</v>
      </c>
      <c r="X21" s="50">
        <v>0.59353100420698079</v>
      </c>
      <c r="Y21" s="50">
        <v>0.59353100420698079</v>
      </c>
      <c r="Z21" s="50">
        <v>0.67074933739996889</v>
      </c>
      <c r="AA21" s="50"/>
      <c r="AB21" s="50"/>
      <c r="AC21" s="50"/>
      <c r="AD21" s="50"/>
    </row>
    <row r="22" spans="1:30">
      <c r="B22" t="s">
        <v>58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>
        <v>0.17682716742599999</v>
      </c>
      <c r="R22" s="50">
        <v>0.26524075246440004</v>
      </c>
      <c r="S22" s="50">
        <v>0.24428941254643199</v>
      </c>
      <c r="T22" s="50">
        <v>0.24428941254643199</v>
      </c>
      <c r="U22" s="50">
        <v>0.24428941254643199</v>
      </c>
      <c r="V22" s="50">
        <v>0.24428941254643199</v>
      </c>
      <c r="W22" s="50">
        <v>0.23165500192121136</v>
      </c>
      <c r="X22" s="50">
        <v>0.23165500192121136</v>
      </c>
      <c r="Y22" s="50">
        <v>0.23165500192121136</v>
      </c>
      <c r="Z22" s="50">
        <v>0.23165500192121136</v>
      </c>
      <c r="AA22" s="50"/>
      <c r="AB22" s="50"/>
      <c r="AC22" s="50"/>
      <c r="AD22" s="50"/>
    </row>
    <row r="23" spans="1:30">
      <c r="B23" t="s">
        <v>145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>
        <v>0.32592783631440003</v>
      </c>
      <c r="P23" s="50">
        <v>0.40740979406760003</v>
      </c>
      <c r="Q23" s="50">
        <v>0.44815077426960004</v>
      </c>
      <c r="R23" s="50">
        <v>0.42370618614840005</v>
      </c>
      <c r="S23" s="50">
        <v>0.50280623813771996</v>
      </c>
      <c r="T23" s="50">
        <v>0.48029252624263197</v>
      </c>
      <c r="U23" s="50">
        <v>0.50280623813771996</v>
      </c>
      <c r="V23" s="50">
        <v>0.46528338580982398</v>
      </c>
      <c r="W23" s="50">
        <v>0.42698650012580158</v>
      </c>
      <c r="X23" s="50">
        <v>0.46256870846961834</v>
      </c>
      <c r="Y23" s="50">
        <v>0.53373312515725202</v>
      </c>
      <c r="Z23" s="50">
        <v>0.56931533350106878</v>
      </c>
      <c r="AA23" s="50"/>
      <c r="AB23" s="50"/>
      <c r="AC23" s="50"/>
      <c r="AD23" s="50"/>
    </row>
    <row r="24" spans="1:30">
      <c r="B24" t="s">
        <v>36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>
        <v>0.16296391815720002</v>
      </c>
      <c r="P24" s="50">
        <v>0.16296391815720002</v>
      </c>
      <c r="Q24" s="50">
        <v>0.16296391815720002</v>
      </c>
      <c r="R24" s="50">
        <v>0.16296391815720002</v>
      </c>
      <c r="S24" s="50"/>
      <c r="T24" s="50">
        <v>0.165100554727896</v>
      </c>
      <c r="U24" s="50">
        <v>0.27016454523280797</v>
      </c>
      <c r="V24" s="50">
        <v>0.31519196902298396</v>
      </c>
      <c r="W24" s="50">
        <v>0.35582208343816801</v>
      </c>
      <c r="X24" s="50">
        <v>0.42698650012580158</v>
      </c>
      <c r="Y24" s="50">
        <v>0.49815091681343515</v>
      </c>
      <c r="Z24" s="50">
        <v>0.6404797501887024</v>
      </c>
      <c r="AA24" s="50"/>
      <c r="AB24" s="50"/>
      <c r="AC24" s="50"/>
      <c r="AD24" s="50"/>
    </row>
    <row r="25" spans="1:30">
      <c r="B25" t="s">
        <v>166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>
        <v>0.16296391550640002</v>
      </c>
      <c r="P25" s="50">
        <v>0.24444587591040001</v>
      </c>
      <c r="Q25" s="50">
        <v>0.28518685611240002</v>
      </c>
      <c r="R25" s="50">
        <v>0.28518685611240002</v>
      </c>
      <c r="S25" s="50">
        <v>0.26265997626227999</v>
      </c>
      <c r="T25" s="50">
        <v>0.30018282859017603</v>
      </c>
      <c r="U25" s="50">
        <v>0.375228538229472</v>
      </c>
      <c r="V25" s="50">
        <v>0.375228538229472</v>
      </c>
      <c r="W25" s="50">
        <v>0.34158920010064125</v>
      </c>
      <c r="X25" s="50">
        <v>0.44833582513209164</v>
      </c>
      <c r="Y25" s="50">
        <v>0.49103447514467186</v>
      </c>
      <c r="Z25" s="50">
        <v>0.52661668348848856</v>
      </c>
      <c r="AA25" s="50"/>
      <c r="AB25" s="50"/>
      <c r="AC25" s="50"/>
      <c r="AD25" s="50"/>
    </row>
    <row r="26" spans="1:30">
      <c r="B26" t="s">
        <v>122</v>
      </c>
      <c r="C26" s="50"/>
      <c r="D26" s="50"/>
      <c r="E26" s="50"/>
      <c r="F26" s="50"/>
      <c r="G26" s="50"/>
      <c r="H26" s="50"/>
      <c r="I26" s="50"/>
      <c r="J26" s="50"/>
      <c r="K26" s="50"/>
      <c r="L26" s="50">
        <v>0.58162500000000006</v>
      </c>
      <c r="M26" s="50">
        <v>0.77550000000000019</v>
      </c>
      <c r="N26" s="50">
        <v>1.0663125</v>
      </c>
      <c r="O26" s="50">
        <v>0.70730866970399997</v>
      </c>
      <c r="P26" s="50">
        <v>0.7957222547424001</v>
      </c>
      <c r="Q26" s="50">
        <v>0.35365433485199999</v>
      </c>
      <c r="R26" s="50">
        <v>0.17682717007679999</v>
      </c>
      <c r="S26" s="50">
        <v>0.16285961002545599</v>
      </c>
      <c r="T26" s="50">
        <v>0.16285961002545599</v>
      </c>
      <c r="U26" s="50">
        <v>0.16285961002545599</v>
      </c>
      <c r="V26" s="50">
        <v>0.32571921506740797</v>
      </c>
      <c r="W26" s="50">
        <v>0.46331000384242271</v>
      </c>
      <c r="X26" s="50">
        <v>0.69496500810588091</v>
      </c>
      <c r="Y26" s="50">
        <v>0.84940167449185733</v>
      </c>
      <c r="Z26" s="50">
        <v>0.84940167449185733</v>
      </c>
      <c r="AA26" s="50"/>
      <c r="AB26" s="50"/>
      <c r="AC26" s="50"/>
      <c r="AD26" s="50"/>
    </row>
    <row r="27" spans="1:30">
      <c r="B27" t="s">
        <v>219</v>
      </c>
      <c r="C27" s="50"/>
      <c r="D27" s="50"/>
      <c r="E27" s="50"/>
      <c r="F27" s="50"/>
      <c r="G27" s="50"/>
      <c r="H27" s="50"/>
      <c r="I27" s="50"/>
      <c r="J27" s="50"/>
      <c r="K27" s="50"/>
      <c r="L27" s="50">
        <v>9.6937500000000024E-2</v>
      </c>
      <c r="M27" s="50">
        <v>0.29081250000000003</v>
      </c>
      <c r="N27" s="50">
        <v>0.29081250000000003</v>
      </c>
      <c r="O27" s="50">
        <v>0.88413583978080013</v>
      </c>
      <c r="P27" s="50">
        <v>0.88413583978080013</v>
      </c>
      <c r="Q27" s="50">
        <v>1.3262037596712002</v>
      </c>
      <c r="R27" s="50">
        <v>1.3262037596712002</v>
      </c>
      <c r="S27" s="50">
        <v>2.1008889414207599</v>
      </c>
      <c r="T27" s="50">
        <v>2.1823187439417358</v>
      </c>
      <c r="U27" s="50">
        <v>2.1660327824408396</v>
      </c>
      <c r="V27" s="50">
        <v>2.0846029774281121</v>
      </c>
      <c r="W27" s="50">
        <v>3.4748250335026643</v>
      </c>
      <c r="X27" s="50">
        <v>4.8647550473721788</v>
      </c>
      <c r="Y27" s="50">
        <v>5.7141567218640352</v>
      </c>
      <c r="Z27" s="50">
        <v>6.2546850612416938</v>
      </c>
      <c r="AA27" s="50">
        <v>94.441863896644193</v>
      </c>
      <c r="AB27" s="50">
        <v>98.572109977849649</v>
      </c>
      <c r="AC27" s="50">
        <v>99.937037035999992</v>
      </c>
      <c r="AD27" s="50">
        <v>99.702890026473483</v>
      </c>
    </row>
    <row r="28" spans="1:30">
      <c r="A28" t="s">
        <v>90</v>
      </c>
      <c r="B28" t="s">
        <v>54</v>
      </c>
      <c r="C28" s="50"/>
      <c r="D28" s="50"/>
      <c r="E28" s="50"/>
      <c r="F28" s="50"/>
      <c r="G28" s="50"/>
      <c r="H28" s="50">
        <v>1.7601000000000002E-2</v>
      </c>
      <c r="I28" s="50">
        <v>3.5199000000000008E-2</v>
      </c>
      <c r="J28" s="50">
        <v>5.2800000000000014E-2</v>
      </c>
      <c r="K28" s="50">
        <v>4.6530000000000009E-2</v>
      </c>
      <c r="L28" s="50">
        <v>0.12408000000000001</v>
      </c>
      <c r="M28" s="50">
        <v>0.15510000000000002</v>
      </c>
      <c r="N28" s="50">
        <v>0.15510000000000002</v>
      </c>
      <c r="O28" s="50">
        <v>0.59413928202120014</v>
      </c>
      <c r="P28" s="50">
        <v>1.0609630072068001</v>
      </c>
      <c r="Q28" s="50">
        <v>1.8390025465320003</v>
      </c>
      <c r="R28" s="50">
        <v>1.9097334135024</v>
      </c>
      <c r="S28" s="50">
        <v>1.6937399213406241</v>
      </c>
      <c r="T28" s="50">
        <v>1.498308390805128</v>
      </c>
      <c r="U28" s="50">
        <v>1.824027605872536</v>
      </c>
      <c r="V28" s="50">
        <v>1.628596077828792</v>
      </c>
      <c r="W28" s="50">
        <v>1.482592017448696</v>
      </c>
      <c r="X28" s="50">
        <v>1.9767893503522693</v>
      </c>
      <c r="Y28" s="50">
        <v>2.1003386853348478</v>
      </c>
      <c r="Z28" s="50">
        <v>2.9034093603793614</v>
      </c>
      <c r="AA28" s="50">
        <v>9.668205793430225</v>
      </c>
      <c r="AB28" s="50">
        <v>10.467339331587306</v>
      </c>
      <c r="AC28" s="50">
        <v>11.407407407999999</v>
      </c>
      <c r="AD28" s="50">
        <v>11.220097793019447</v>
      </c>
    </row>
    <row r="29" spans="1:30">
      <c r="B29" t="s">
        <v>31</v>
      </c>
      <c r="C29" s="50"/>
      <c r="D29" s="50"/>
      <c r="E29" s="50"/>
      <c r="F29" s="50"/>
      <c r="G29" s="50"/>
      <c r="H29" s="50"/>
      <c r="I29" s="50"/>
      <c r="J29" s="50">
        <v>118.79295900000002</v>
      </c>
      <c r="K29" s="50">
        <v>119.18132160000002</v>
      </c>
      <c r="L29" s="50">
        <v>103.07573760000001</v>
      </c>
      <c r="M29" s="50">
        <v>108.60880884000002</v>
      </c>
      <c r="N29" s="50">
        <v>100.65990000000002</v>
      </c>
      <c r="O29" s="50">
        <v>62.429892618064798</v>
      </c>
      <c r="P29" s="50">
        <v>55.085199367789208</v>
      </c>
      <c r="Q29" s="50">
        <v>47.740506120164412</v>
      </c>
      <c r="R29" s="50">
        <v>44.068159496351996</v>
      </c>
      <c r="S29" s="50">
        <v>54.116293369384366</v>
      </c>
      <c r="T29" s="50">
        <v>54.116293369384366</v>
      </c>
      <c r="U29" s="50">
        <v>45.660622530885263</v>
      </c>
      <c r="V29" s="50">
        <v>57.498561705282356</v>
      </c>
      <c r="W29" s="50">
        <v>36.884418328724408</v>
      </c>
      <c r="X29" s="50">
        <v>48.110110867016019</v>
      </c>
      <c r="Y29" s="50">
        <v>44.902770141455235</v>
      </c>
      <c r="Z29" s="50">
        <v>49.713781228625294</v>
      </c>
      <c r="AA29" s="50">
        <v>101.00681144205497</v>
      </c>
      <c r="AB29" s="50">
        <v>63.93697155029578</v>
      </c>
      <c r="AC29" s="50"/>
      <c r="AD29" s="50"/>
    </row>
    <row r="30" spans="1:30">
      <c r="B30" t="s">
        <v>41</v>
      </c>
      <c r="C30" s="50"/>
      <c r="D30" s="50"/>
      <c r="E30" s="50"/>
      <c r="F30" s="50"/>
      <c r="G30" s="50"/>
      <c r="H30" s="50"/>
      <c r="I30" s="50"/>
      <c r="J30" s="50"/>
      <c r="K30" s="50">
        <v>1.5510000000000001E-2</v>
      </c>
      <c r="L30" s="50">
        <v>0.12408000000000002</v>
      </c>
      <c r="M30" s="50">
        <v>0.31020000000000003</v>
      </c>
      <c r="N30" s="50">
        <v>0.38775000000000004</v>
      </c>
      <c r="O30" s="50">
        <v>0.66487015164240004</v>
      </c>
      <c r="P30" s="50">
        <v>0.56584693841400013</v>
      </c>
      <c r="Q30" s="50">
        <v>0.77803953932519998</v>
      </c>
      <c r="R30" s="50">
        <v>0.91950127326600017</v>
      </c>
      <c r="S30" s="50">
        <v>1.016765104728576</v>
      </c>
      <c r="T30" s="50">
        <v>1.1668565190236639</v>
      </c>
      <c r="U30" s="50">
        <v>1.297144203555576</v>
      </c>
      <c r="V30" s="50">
        <v>1.297144203555576</v>
      </c>
      <c r="W30" s="50">
        <v>1.3106113410542932</v>
      </c>
      <c r="X30" s="50">
        <v>1.5147148419208496</v>
      </c>
      <c r="Y30" s="50">
        <v>1.3723860085455826</v>
      </c>
      <c r="Z30" s="50">
        <v>1.7618135095437597</v>
      </c>
      <c r="AA30" s="50">
        <v>7.107310307810728</v>
      </c>
      <c r="AB30" s="50">
        <v>8.4007395046368458</v>
      </c>
      <c r="AC30" s="50">
        <v>9.1302716060000009</v>
      </c>
      <c r="AD30" s="50">
        <v>8.7076347735753643</v>
      </c>
    </row>
    <row r="31" spans="1:30">
      <c r="B31" t="s">
        <v>102</v>
      </c>
      <c r="C31" s="50"/>
      <c r="D31" s="50"/>
      <c r="E31" s="50"/>
      <c r="F31" s="50"/>
      <c r="G31" s="50"/>
      <c r="H31" s="50"/>
      <c r="I31" s="50"/>
      <c r="J31" s="50">
        <v>7.0398000000000016E-2</v>
      </c>
      <c r="K31" s="50">
        <v>0.15510000000000002</v>
      </c>
      <c r="L31" s="50">
        <v>0.31020000000000003</v>
      </c>
      <c r="M31" s="50">
        <v>0.38775000000000004</v>
      </c>
      <c r="N31" s="50">
        <v>0.54285000000000005</v>
      </c>
      <c r="O31" s="50">
        <v>0.28292346788160005</v>
      </c>
      <c r="P31" s="50">
        <v>0.28292346788160005</v>
      </c>
      <c r="Q31" s="50">
        <v>0.42438520182240003</v>
      </c>
      <c r="R31" s="50">
        <v>0.42438520182240003</v>
      </c>
      <c r="S31" s="50">
        <v>0.45600690209107198</v>
      </c>
      <c r="T31" s="50">
        <v>0.390863061070992</v>
      </c>
      <c r="U31" s="50">
        <v>0.45600690209107198</v>
      </c>
      <c r="V31" s="50">
        <v>0.52115074311115195</v>
      </c>
      <c r="W31" s="50">
        <v>0.43242267243902494</v>
      </c>
      <c r="X31" s="50">
        <v>0.55597200742160346</v>
      </c>
      <c r="Y31" s="50">
        <v>0.61774667491289281</v>
      </c>
      <c r="Z31" s="50">
        <v>0.74129600755322445</v>
      </c>
      <c r="AA31" s="50">
        <v>3.419243512042188</v>
      </c>
      <c r="AB31" s="50">
        <v>4.1981307495897351</v>
      </c>
      <c r="AC31" s="50">
        <v>4.9975308639999998</v>
      </c>
      <c r="AD31" s="50">
        <v>4.7187327158424921</v>
      </c>
    </row>
    <row r="32" spans="1:30">
      <c r="B32" t="s">
        <v>195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>
        <v>0.28292346788160005</v>
      </c>
      <c r="R32" s="50">
        <v>0.70730867235480011</v>
      </c>
      <c r="S32" s="50">
        <v>0.65143843013481595</v>
      </c>
      <c r="T32" s="50">
        <v>0.65143843013481595</v>
      </c>
      <c r="U32" s="50">
        <v>0.65143843013481595</v>
      </c>
      <c r="V32" s="50">
        <v>0.52115074560290398</v>
      </c>
      <c r="W32" s="50">
        <v>0.55597200507935662</v>
      </c>
      <c r="X32" s="50">
        <v>0.49419733758806733</v>
      </c>
      <c r="Y32" s="50">
        <v>0.49419733758806733</v>
      </c>
      <c r="Z32" s="50">
        <v>0.55597200507935662</v>
      </c>
      <c r="AA32" s="50">
        <v>2.3580989729870665</v>
      </c>
      <c r="AB32" s="50">
        <v>2.2390030660339373</v>
      </c>
      <c r="AC32" s="50">
        <v>2.1728395059999999</v>
      </c>
      <c r="AD32" s="50">
        <v>2.0972145405889289</v>
      </c>
    </row>
    <row r="33" spans="1:30">
      <c r="B33" t="s">
        <v>135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>
        <v>0.62040000000000006</v>
      </c>
      <c r="N33" s="50">
        <v>0.85305000000000009</v>
      </c>
      <c r="O33" s="50">
        <v>0.63657780538440001</v>
      </c>
      <c r="P33" s="50">
        <v>1.7682716795616003</v>
      </c>
      <c r="Q33" s="50">
        <v>2.4048494875968003</v>
      </c>
      <c r="R33" s="50">
        <v>3.0414272903304003</v>
      </c>
      <c r="S33" s="50">
        <v>2.4848467522040156</v>
      </c>
      <c r="T33" s="50">
        <v>2.4848467522040156</v>
      </c>
      <c r="U33" s="50">
        <v>2.8152563216321278</v>
      </c>
      <c r="V33" s="50">
        <v>2.8152563216321278</v>
      </c>
      <c r="W33" s="50">
        <v>2.5174412409106002</v>
      </c>
      <c r="X33" s="50">
        <v>3.1065244658540143</v>
      </c>
      <c r="Y33" s="50">
        <v>2.8594257958888569</v>
      </c>
      <c r="Z33" s="50">
        <v>3.4485090255167652</v>
      </c>
      <c r="AA33" s="50">
        <v>14.233485406418986</v>
      </c>
      <c r="AB33" s="50">
        <v>14.074373271810311</v>
      </c>
      <c r="AC33" s="50">
        <v>14.201679013999998</v>
      </c>
      <c r="AD33" s="50">
        <v>14.231697874640981</v>
      </c>
    </row>
    <row r="34" spans="1:30">
      <c r="B34" t="s">
        <v>295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>
        <v>6.1774667491289278E-2</v>
      </c>
      <c r="X34" s="50">
        <v>6.1774667491289278E-2</v>
      </c>
      <c r="Y34" s="50">
        <v>0.12354933498257856</v>
      </c>
      <c r="Z34" s="50">
        <v>0.12354933498257856</v>
      </c>
      <c r="AA34" s="50">
        <v>0.35371484561780314</v>
      </c>
      <c r="AB34" s="50">
        <v>0.33585045897376636</v>
      </c>
      <c r="AC34" s="50">
        <v>0.32592592599999998</v>
      </c>
      <c r="AD34" s="50">
        <v>0.31458218118485887</v>
      </c>
    </row>
    <row r="35" spans="1:30">
      <c r="B35" t="s">
        <v>45</v>
      </c>
      <c r="C35" s="50"/>
      <c r="D35" s="50"/>
      <c r="E35" s="50">
        <v>0.14347826086956522</v>
      </c>
      <c r="F35" s="50">
        <v>0.23912934782608697</v>
      </c>
      <c r="G35" s="50">
        <v>0.21999900000000003</v>
      </c>
      <c r="H35" s="50">
        <v>0.21999900000000003</v>
      </c>
      <c r="I35" s="50">
        <v>0.13200000000000001</v>
      </c>
      <c r="J35" s="50">
        <v>0.21120000000000003</v>
      </c>
      <c r="K35" s="50">
        <v>0.22489500000000001</v>
      </c>
      <c r="L35" s="50">
        <v>0.19387500000000002</v>
      </c>
      <c r="M35" s="50">
        <v>0.19387500000000002</v>
      </c>
      <c r="N35" s="50">
        <v>0.31020000000000003</v>
      </c>
      <c r="O35" s="50">
        <v>0.31828890136679999</v>
      </c>
      <c r="P35" s="50">
        <v>0.42551689726320008</v>
      </c>
      <c r="Q35" s="50">
        <v>0.63884119096440006</v>
      </c>
      <c r="R35" s="50">
        <v>0.63884119096440006</v>
      </c>
      <c r="S35" s="50">
        <v>0.81638264237522395</v>
      </c>
      <c r="T35" s="50">
        <v>0.88100533346450394</v>
      </c>
      <c r="U35" s="50">
        <v>1.0112930204881678</v>
      </c>
      <c r="V35" s="50">
        <v>1.0107718680656159</v>
      </c>
      <c r="W35" s="50">
        <v>1.082539271843171</v>
      </c>
      <c r="X35" s="50">
        <v>1.3914126046151236</v>
      </c>
      <c r="Y35" s="50">
        <v>1.7306790804635097</v>
      </c>
      <c r="Z35" s="50">
        <v>1.9164972782910827</v>
      </c>
      <c r="AA35" s="50">
        <v>6.2279751986809959</v>
      </c>
      <c r="AB35" s="50">
        <v>7.1186863493027275</v>
      </c>
      <c r="AC35" s="50">
        <v>8.0779654320000009</v>
      </c>
      <c r="AD35" s="50">
        <v>8.4014414505296973</v>
      </c>
    </row>
    <row r="36" spans="1:30">
      <c r="B36" t="s">
        <v>184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>
        <v>0.35365433485199999</v>
      </c>
      <c r="Q36" s="50">
        <v>0.70730867235480011</v>
      </c>
      <c r="R36" s="50">
        <v>1.4146173447096002</v>
      </c>
      <c r="S36" s="50">
        <v>1.4331645497850478</v>
      </c>
      <c r="T36" s="50">
        <v>1.5634522343169599</v>
      </c>
      <c r="U36" s="50">
        <v>1.2377330192495521</v>
      </c>
      <c r="V36" s="50">
        <v>1.5634522343169599</v>
      </c>
      <c r="W36" s="50">
        <v>1.3281553463782256</v>
      </c>
      <c r="X36" s="50">
        <v>1.6061413477467805</v>
      </c>
      <c r="Y36" s="50">
        <v>1.7605780164750038</v>
      </c>
      <c r="Z36" s="50">
        <v>1.729690682729359</v>
      </c>
      <c r="AA36" s="50">
        <v>5.6004850622203524</v>
      </c>
      <c r="AB36" s="50">
        <v>5.8773830485977863</v>
      </c>
      <c r="AC36" s="50">
        <v>5.7037037040000005</v>
      </c>
      <c r="AD36" s="50">
        <v>4.7187327158424921</v>
      </c>
    </row>
    <row r="37" spans="1:30">
      <c r="B37" t="s">
        <v>141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>
        <v>0.53048150492880008</v>
      </c>
      <c r="P37" s="50">
        <v>0.53048150492880008</v>
      </c>
      <c r="Q37" s="50">
        <v>0.53048150492880008</v>
      </c>
      <c r="R37" s="50">
        <v>0.53048150492880008</v>
      </c>
      <c r="S37" s="50">
        <v>0.65143843013481595</v>
      </c>
      <c r="T37" s="50">
        <v>0.65143843013481595</v>
      </c>
      <c r="U37" s="50">
        <v>0.65143843013481595</v>
      </c>
      <c r="V37" s="50">
        <v>0.65143843013481595</v>
      </c>
      <c r="W37" s="50">
        <v>0.61774667257064586</v>
      </c>
      <c r="X37" s="50">
        <v>0.92662001002709216</v>
      </c>
      <c r="Y37" s="50">
        <v>1.2354933451412917</v>
      </c>
      <c r="Z37" s="50">
        <v>1.389930013869515</v>
      </c>
      <c r="AA37" s="50">
        <v>5.8952474335685219</v>
      </c>
      <c r="AB37" s="50">
        <v>6.9968845805799491</v>
      </c>
      <c r="AC37" s="50">
        <v>8.1481481480000006</v>
      </c>
      <c r="AD37" s="50">
        <v>7.8645545276910829</v>
      </c>
    </row>
    <row r="38" spans="1:30">
      <c r="A38" t="s">
        <v>4</v>
      </c>
      <c r="B38" t="s">
        <v>31</v>
      </c>
      <c r="C38" s="50"/>
      <c r="D38" s="50"/>
      <c r="E38" s="50"/>
      <c r="F38" s="50"/>
      <c r="G38" s="50"/>
      <c r="H38" s="50">
        <v>45.68960100000001</v>
      </c>
      <c r="I38" s="50">
        <v>45.68960100000001</v>
      </c>
      <c r="J38" s="50">
        <v>86.810241000000019</v>
      </c>
      <c r="K38" s="50">
        <v>45.900914400000005</v>
      </c>
      <c r="L38" s="50">
        <v>36.237563999999999</v>
      </c>
      <c r="M38" s="50">
        <v>73.240143240000009</v>
      </c>
      <c r="N38" s="50">
        <v>60.476467920000005</v>
      </c>
      <c r="O38" s="50">
        <v>14.689386497900403</v>
      </c>
      <c r="P38" s="50">
        <v>11.017039874088002</v>
      </c>
      <c r="Q38" s="50">
        <v>36.723466246076399</v>
      </c>
      <c r="R38" s="50">
        <v>31.214946309032403</v>
      </c>
      <c r="S38" s="50">
        <v>6.3248417874564717</v>
      </c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</row>
    <row r="39" spans="1:30">
      <c r="A39" t="s">
        <v>6</v>
      </c>
      <c r="B39" t="s">
        <v>201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>
        <v>1.7391872292E-2</v>
      </c>
      <c r="R39" s="50">
        <v>1.8356074284000004E-2</v>
      </c>
      <c r="S39" s="50">
        <v>8.4530668280880013E-3</v>
      </c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</row>
    <row r="40" spans="1:30">
      <c r="B40" t="s">
        <v>139</v>
      </c>
      <c r="C40" s="50"/>
      <c r="D40" s="50"/>
      <c r="E40" s="50"/>
      <c r="F40" s="50"/>
      <c r="G40" s="50"/>
      <c r="H40" s="50"/>
      <c r="I40" s="50"/>
      <c r="J40" s="50"/>
      <c r="K40" s="50">
        <v>7.504020000000001E-3</v>
      </c>
      <c r="L40" s="50">
        <v>1.8761460000000001E-2</v>
      </c>
      <c r="M40" s="50">
        <v>1.8761460000000001E-2</v>
      </c>
      <c r="N40" s="50">
        <v>1.6903080000000001E-2</v>
      </c>
      <c r="O40" s="50">
        <v>2.4668662896000004E-2</v>
      </c>
      <c r="P40" s="50">
        <v>0.16573430634840003</v>
      </c>
      <c r="Q40" s="50">
        <v>0.3016643190396</v>
      </c>
      <c r="R40" s="50">
        <v>0.59355080442120012</v>
      </c>
      <c r="S40" s="50">
        <v>0.73970051946146387</v>
      </c>
      <c r="T40" s="50">
        <v>0.93273475782352799</v>
      </c>
      <c r="U40" s="50">
        <v>1.295455675288032</v>
      </c>
      <c r="V40" s="50">
        <v>2.5852412343454558</v>
      </c>
      <c r="W40" s="50">
        <v>1.3876424725076442</v>
      </c>
      <c r="X40" s="50"/>
      <c r="Y40" s="50"/>
      <c r="Z40" s="50"/>
      <c r="AA40" s="50"/>
      <c r="AB40" s="50"/>
      <c r="AC40" s="50"/>
      <c r="AD40" s="50"/>
    </row>
    <row r="41" spans="1:30">
      <c r="B41" t="s">
        <v>202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>
        <v>3.9745087896000002E-2</v>
      </c>
      <c r="R41" s="50">
        <v>3.8296521124800004E-2</v>
      </c>
      <c r="S41" s="50">
        <v>3.6605628449687996E-2</v>
      </c>
      <c r="T41" s="50">
        <v>3.7939774764287997E-2</v>
      </c>
      <c r="U41" s="50">
        <v>8.4197117374655989E-2</v>
      </c>
      <c r="V41" s="50">
        <v>0.38846576640580799</v>
      </c>
      <c r="W41" s="50">
        <v>0.3089599186123656</v>
      </c>
      <c r="X41" s="50"/>
      <c r="Y41" s="50"/>
      <c r="Z41" s="50"/>
      <c r="AA41" s="50"/>
      <c r="AB41" s="50"/>
      <c r="AC41" s="50"/>
      <c r="AD41" s="50"/>
    </row>
    <row r="42" spans="1:30">
      <c r="B42" t="s">
        <v>48</v>
      </c>
      <c r="C42" s="50"/>
      <c r="D42" s="50"/>
      <c r="E42" s="50">
        <v>1.7256521739130434E-2</v>
      </c>
      <c r="F42" s="50">
        <v>4.4289130434782609E-2</v>
      </c>
      <c r="G42" s="50">
        <v>8.0406000000000019E-2</v>
      </c>
      <c r="H42" s="50">
        <v>4.9572000000000005E-2</v>
      </c>
      <c r="I42" s="50">
        <v>6.4593000000000012E-2</v>
      </c>
      <c r="J42" s="50">
        <v>0.12076200000000002</v>
      </c>
      <c r="K42" s="50">
        <v>0.23726070000000005</v>
      </c>
      <c r="L42" s="50">
        <v>0.52173666000000007</v>
      </c>
      <c r="M42" s="50">
        <v>1.2073830000000001</v>
      </c>
      <c r="N42" s="50">
        <v>1.7542486799999999</v>
      </c>
      <c r="O42" s="50">
        <v>2.1205216523832</v>
      </c>
      <c r="P42" s="50">
        <v>4.1550197207700013</v>
      </c>
      <c r="Q42" s="50">
        <v>5.3666550376296005</v>
      </c>
      <c r="R42" s="50">
        <v>4.7109020925708007</v>
      </c>
      <c r="S42" s="50">
        <v>5.5451318739205435</v>
      </c>
      <c r="T42" s="50">
        <v>6.7514753289180716</v>
      </c>
      <c r="U42" s="50">
        <v>10.814353514031264</v>
      </c>
      <c r="V42" s="50">
        <v>18.459602367160702</v>
      </c>
      <c r="W42" s="50">
        <v>14.84756104598914</v>
      </c>
      <c r="X42" s="50"/>
      <c r="Y42" s="50"/>
      <c r="Z42" s="50"/>
      <c r="AA42" s="50"/>
      <c r="AB42" s="50"/>
      <c r="AC42" s="50"/>
      <c r="AD42" s="50"/>
    </row>
    <row r="43" spans="1:30">
      <c r="B43" t="s">
        <v>93</v>
      </c>
      <c r="C43" s="50"/>
      <c r="D43" s="50"/>
      <c r="E43" s="50"/>
      <c r="F43" s="50"/>
      <c r="G43" s="50"/>
      <c r="H43" s="50">
        <v>4.0560000000000006E-3</v>
      </c>
      <c r="I43" s="50">
        <v>1.0644000000000001E-2</v>
      </c>
      <c r="J43" s="50">
        <v>0.38320200000000004</v>
      </c>
      <c r="K43" s="50">
        <v>0.41743049999999998</v>
      </c>
      <c r="L43" s="50">
        <v>0.47019270000000002</v>
      </c>
      <c r="M43" s="50">
        <v>0.48016140000000007</v>
      </c>
      <c r="N43" s="50">
        <v>0.42455382000000008</v>
      </c>
      <c r="O43" s="50">
        <v>9.0279464602800022E-2</v>
      </c>
      <c r="P43" s="50">
        <v>8.2347703731600025E-2</v>
      </c>
      <c r="Q43" s="50">
        <v>0.149128958226</v>
      </c>
      <c r="R43" s="50">
        <v>0.1455301738284</v>
      </c>
      <c r="S43" s="50">
        <v>0.14217252926075999</v>
      </c>
      <c r="T43" s="50">
        <v>0.15031029975777599</v>
      </c>
      <c r="U43" s="50">
        <v>0.23522138880000001</v>
      </c>
      <c r="V43" s="50">
        <v>0.49217476210713601</v>
      </c>
      <c r="W43" s="50">
        <v>0.27393852849250844</v>
      </c>
      <c r="X43" s="50"/>
      <c r="Y43" s="50"/>
      <c r="Z43" s="50"/>
      <c r="AA43" s="50"/>
      <c r="AB43" s="50"/>
      <c r="AC43" s="50"/>
      <c r="AD43" s="50"/>
    </row>
    <row r="44" spans="1:30">
      <c r="B44" t="s">
        <v>125</v>
      </c>
      <c r="C44" s="50"/>
      <c r="D44" s="50"/>
      <c r="E44" s="50"/>
      <c r="F44" s="50"/>
      <c r="G44" s="50"/>
      <c r="H44" s="50">
        <v>0.35108100000000003</v>
      </c>
      <c r="I44" s="50">
        <v>2.0384639999999998</v>
      </c>
      <c r="J44" s="50">
        <v>1.1530020000000003</v>
      </c>
      <c r="K44" s="50">
        <v>1.0189900800000002</v>
      </c>
      <c r="L44" s="50">
        <v>4.4392581</v>
      </c>
      <c r="M44" s="50">
        <v>3.4651539599999999</v>
      </c>
      <c r="N44" s="50">
        <v>2.4990360600000003</v>
      </c>
      <c r="O44" s="50">
        <v>0.66842372664600003</v>
      </c>
      <c r="P44" s="50">
        <v>0.52775796962760002</v>
      </c>
      <c r="Q44" s="50">
        <v>1.4353791737400001</v>
      </c>
      <c r="R44" s="50">
        <v>1.2212701637147998</v>
      </c>
      <c r="S44" s="50">
        <v>0.97124740879838412</v>
      </c>
      <c r="T44" s="50">
        <v>0.81769265856345597</v>
      </c>
      <c r="U44" s="50">
        <v>0.8134632583887359</v>
      </c>
      <c r="V44" s="50">
        <v>0.9471115339585201</v>
      </c>
      <c r="W44" s="50">
        <v>0.47315021395872858</v>
      </c>
      <c r="X44" s="50"/>
      <c r="Y44" s="50"/>
      <c r="Z44" s="50"/>
      <c r="AA44" s="50"/>
      <c r="AB44" s="50"/>
      <c r="AC44" s="50"/>
      <c r="AD44" s="50"/>
    </row>
    <row r="45" spans="1:30">
      <c r="B45" t="s">
        <v>53</v>
      </c>
      <c r="C45" s="50"/>
      <c r="D45" s="50"/>
      <c r="E45" s="50"/>
      <c r="F45" s="50">
        <v>1.4917695652173919</v>
      </c>
      <c r="G45" s="50">
        <v>13.700577000000001</v>
      </c>
      <c r="H45" s="50">
        <v>19.562547000000002</v>
      </c>
      <c r="I45" s="50">
        <v>26.854703999999998</v>
      </c>
      <c r="J45" s="50">
        <v>28.358826000000004</v>
      </c>
      <c r="K45" s="50">
        <v>20.256124860000003</v>
      </c>
      <c r="L45" s="50">
        <v>17.219207640000004</v>
      </c>
      <c r="M45" s="50">
        <v>20.80342482</v>
      </c>
      <c r="N45" s="50">
        <v>20.82967902</v>
      </c>
      <c r="O45" s="50">
        <v>16.138059871022403</v>
      </c>
      <c r="P45" s="50">
        <v>11.655021641231999</v>
      </c>
      <c r="Q45" s="50">
        <v>13.832318382492003</v>
      </c>
      <c r="R45" s="50">
        <v>11.062223931741601</v>
      </c>
      <c r="S45" s="50">
        <v>10.74163444542919</v>
      </c>
      <c r="T45" s="50">
        <v>11.294848916229983</v>
      </c>
      <c r="U45" s="50">
        <v>9.1690411092631461</v>
      </c>
      <c r="V45" s="50">
        <v>13.115776094890965</v>
      </c>
      <c r="W45" s="50">
        <v>11.209735248298344</v>
      </c>
      <c r="X45" s="50"/>
      <c r="Y45" s="50"/>
      <c r="Z45" s="50"/>
      <c r="AA45" s="50"/>
      <c r="AB45" s="50"/>
      <c r="AC45" s="50"/>
      <c r="AD45" s="50"/>
    </row>
    <row r="46" spans="1:30">
      <c r="B46" t="s">
        <v>108</v>
      </c>
      <c r="C46" s="50"/>
      <c r="D46" s="50"/>
      <c r="E46" s="50"/>
      <c r="F46" s="50"/>
      <c r="G46" s="50"/>
      <c r="H46" s="50"/>
      <c r="I46" s="50"/>
      <c r="J46" s="50">
        <v>0.45348900000000009</v>
      </c>
      <c r="K46" s="50">
        <v>0.42207786000000003</v>
      </c>
      <c r="L46" s="50">
        <v>0.23562792000000005</v>
      </c>
      <c r="M46" s="50">
        <v>0.20516910000000002</v>
      </c>
      <c r="N46" s="50">
        <v>0.17478924000000001</v>
      </c>
      <c r="O46" s="50">
        <v>0.20740735819560005</v>
      </c>
      <c r="P46" s="50">
        <v>0.23851845649080003</v>
      </c>
      <c r="Q46" s="50">
        <v>0.26502735776280006</v>
      </c>
      <c r="R46" s="50">
        <v>0.20428341690360002</v>
      </c>
      <c r="S46" s="50">
        <v>0.19997962579101602</v>
      </c>
      <c r="T46" s="50">
        <v>0.21181215618662402</v>
      </c>
      <c r="U46" s="50">
        <v>0.121484003279904</v>
      </c>
      <c r="V46" s="50">
        <v>8.9351296419648008E-2</v>
      </c>
      <c r="W46" s="50">
        <v>0.28278561422045995</v>
      </c>
      <c r="X46" s="50"/>
      <c r="Y46" s="50"/>
      <c r="Z46" s="50"/>
      <c r="AA46" s="50"/>
      <c r="AB46" s="50"/>
      <c r="AC46" s="50"/>
      <c r="AD46" s="50"/>
    </row>
    <row r="47" spans="1:30">
      <c r="B47" t="s">
        <v>58</v>
      </c>
      <c r="C47" s="50"/>
      <c r="D47" s="50"/>
      <c r="E47" s="50"/>
      <c r="F47" s="50"/>
      <c r="G47" s="50">
        <v>9.2400000000000013E-4</v>
      </c>
      <c r="H47" s="50">
        <v>1.8480000000000003E-3</v>
      </c>
      <c r="I47" s="50">
        <v>2.5860000000000006E-3</v>
      </c>
      <c r="J47" s="50">
        <v>5.5440000000000003E-3</v>
      </c>
      <c r="K47" s="50">
        <v>4.8870600000000004E-3</v>
      </c>
      <c r="L47" s="50">
        <v>6.514200000000001E-4</v>
      </c>
      <c r="M47" s="50">
        <v>3.3061680000000003E-2</v>
      </c>
      <c r="N47" s="50">
        <v>5.0853060000000005E-2</v>
      </c>
      <c r="O47" s="50">
        <v>0.12833408697360002</v>
      </c>
      <c r="P47" s="50">
        <v>0.33331213806480009</v>
      </c>
      <c r="Q47" s="50">
        <v>0.56018846651160004</v>
      </c>
      <c r="R47" s="50">
        <v>0.68028948147960011</v>
      </c>
      <c r="S47" s="50">
        <v>0.99825122291294399</v>
      </c>
      <c r="T47" s="50">
        <v>1.3699489635089281</v>
      </c>
      <c r="U47" s="50">
        <v>1.7063517696000001</v>
      </c>
      <c r="V47" s="50">
        <v>4.5756514262674077</v>
      </c>
      <c r="W47" s="50">
        <v>4.032073549078139</v>
      </c>
      <c r="X47" s="50"/>
      <c r="Y47" s="50"/>
      <c r="Z47" s="50"/>
      <c r="AA47" s="50"/>
      <c r="AB47" s="50"/>
      <c r="AC47" s="50"/>
      <c r="AD47" s="50"/>
    </row>
    <row r="48" spans="1:30">
      <c r="B48" t="s">
        <v>111</v>
      </c>
      <c r="C48" s="50"/>
      <c r="D48" s="50"/>
      <c r="E48" s="50"/>
      <c r="F48" s="50"/>
      <c r="G48" s="50"/>
      <c r="H48" s="50"/>
      <c r="I48" s="50"/>
      <c r="J48" s="50"/>
      <c r="K48" s="50">
        <v>0.67490496000000011</v>
      </c>
      <c r="L48" s="50">
        <v>1.5561718800000002</v>
      </c>
      <c r="M48" s="50">
        <v>1.3170669000000002</v>
      </c>
      <c r="N48" s="50">
        <v>1.0082571600000001</v>
      </c>
      <c r="O48" s="50">
        <v>1.0952146726116001</v>
      </c>
      <c r="P48" s="50">
        <v>1.7685265804896002</v>
      </c>
      <c r="Q48" s="50">
        <v>1.2060908638176</v>
      </c>
      <c r="R48" s="50">
        <v>0.81274943792279997</v>
      </c>
      <c r="S48" s="50">
        <v>1.0290340580117281</v>
      </c>
      <c r="T48" s="50">
        <v>1.309517680851624</v>
      </c>
      <c r="U48" s="50">
        <v>2.3812146768869278</v>
      </c>
      <c r="V48" s="50">
        <v>2.5249509699008397</v>
      </c>
      <c r="W48" s="50">
        <v>0.50836844416413396</v>
      </c>
      <c r="X48" s="50"/>
      <c r="Y48" s="50"/>
      <c r="Z48" s="50"/>
      <c r="AA48" s="50"/>
      <c r="AB48" s="50"/>
      <c r="AC48" s="50"/>
      <c r="AD48" s="50"/>
    </row>
    <row r="49" spans="1:30">
      <c r="B49" t="s">
        <v>36</v>
      </c>
      <c r="C49" s="50">
        <v>6.1676086956521742E-2</v>
      </c>
      <c r="D49" s="50">
        <v>3.6639130434782612E-2</v>
      </c>
      <c r="E49" s="50">
        <v>0.97497391304347825</v>
      </c>
      <c r="F49" s="50">
        <v>1.1555934782608697</v>
      </c>
      <c r="G49" s="50">
        <v>1.0903500000000002</v>
      </c>
      <c r="H49" s="50">
        <v>0.83712900000000012</v>
      </c>
      <c r="I49" s="50">
        <v>1.024707</v>
      </c>
      <c r="J49" s="50">
        <v>2.7764640000000007</v>
      </c>
      <c r="K49" s="50">
        <v>1.2906745200000003</v>
      </c>
      <c r="L49" s="50">
        <v>1.4494884600000002</v>
      </c>
      <c r="M49" s="50">
        <v>1.8677762400000004</v>
      </c>
      <c r="N49" s="50">
        <v>2.1333948600000001</v>
      </c>
      <c r="O49" s="50">
        <v>2.8383968800788</v>
      </c>
      <c r="P49" s="50">
        <v>3.3481842309011998</v>
      </c>
      <c r="Q49" s="50">
        <v>4.2089845428204011</v>
      </c>
      <c r="R49" s="50">
        <v>4.0061567093556008</v>
      </c>
      <c r="S49" s="50">
        <v>4.5162871442092802</v>
      </c>
      <c r="T49" s="50">
        <v>5.3428634966732149</v>
      </c>
      <c r="U49" s="50">
        <v>6.4482502879183201</v>
      </c>
      <c r="V49" s="50">
        <v>10.182211991302825</v>
      </c>
      <c r="W49" s="50">
        <v>7.5209849372957631</v>
      </c>
      <c r="X49" s="50"/>
      <c r="Y49" s="50"/>
      <c r="Z49" s="50"/>
      <c r="AA49" s="50"/>
      <c r="AB49" s="50"/>
      <c r="AC49" s="50"/>
      <c r="AD49" s="50"/>
    </row>
    <row r="50" spans="1:30">
      <c r="B50" t="s">
        <v>122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>
        <v>2.4581522670456004</v>
      </c>
      <c r="R50" s="50">
        <v>2.5643730543708005</v>
      </c>
      <c r="S50" s="50">
        <v>8.0302033721879518</v>
      </c>
      <c r="T50" s="50">
        <v>13.698593259700056</v>
      </c>
      <c r="U50" s="50">
        <v>8.536219898882905</v>
      </c>
      <c r="V50" s="50">
        <v>22.712729236157642</v>
      </c>
      <c r="W50" s="50">
        <v>19.298396365541368</v>
      </c>
      <c r="X50" s="50"/>
      <c r="Y50" s="50"/>
      <c r="Z50" s="50"/>
      <c r="AA50" s="50"/>
      <c r="AB50" s="50"/>
      <c r="AC50" s="50"/>
      <c r="AD50" s="50"/>
    </row>
    <row r="51" spans="1:30">
      <c r="B51" t="s">
        <v>219</v>
      </c>
      <c r="C51" s="50"/>
      <c r="D51" s="50"/>
      <c r="E51" s="50"/>
      <c r="F51" s="50"/>
      <c r="G51" s="50"/>
      <c r="H51" s="50"/>
      <c r="I51" s="50"/>
      <c r="J51" s="50"/>
      <c r="K51" s="50"/>
      <c r="L51" s="50">
        <v>0.17954094000000004</v>
      </c>
      <c r="M51" s="50">
        <v>0.48585216000000009</v>
      </c>
      <c r="N51" s="50">
        <v>0.66539028000000011</v>
      </c>
      <c r="O51" s="50">
        <v>1.6476143915627999</v>
      </c>
      <c r="P51" s="50">
        <v>1.6476143915627999</v>
      </c>
      <c r="Q51" s="50">
        <v>1.1533300722384001</v>
      </c>
      <c r="R51" s="50">
        <v>0.98033056193279999</v>
      </c>
      <c r="S51" s="50">
        <v>2.5903905619493042</v>
      </c>
      <c r="T51" s="50">
        <v>2.8174940145982079</v>
      </c>
      <c r="U51" s="50">
        <v>2.8174940145982079</v>
      </c>
      <c r="V51" s="50">
        <v>2.8174940145982079</v>
      </c>
      <c r="W51" s="50">
        <v>2.6717759797390994</v>
      </c>
      <c r="X51" s="50">
        <v>89.869923246078116</v>
      </c>
      <c r="Y51" s="50">
        <v>97.992805630195548</v>
      </c>
      <c r="Z51" s="50">
        <v>103.19496604386349</v>
      </c>
      <c r="AA51" s="50">
        <v>433.4867198665786</v>
      </c>
      <c r="AB51" s="50">
        <v>457.86156045904761</v>
      </c>
      <c r="AC51" s="50">
        <v>489.11715603200003</v>
      </c>
      <c r="AD51" s="50">
        <v>513.57279840845376</v>
      </c>
    </row>
    <row r="52" spans="1:30">
      <c r="A52" t="s">
        <v>73</v>
      </c>
      <c r="C52" s="50">
        <v>8.9223913043478265E-2</v>
      </c>
      <c r="D52" s="50">
        <v>7.7960869565217389E-2</v>
      </c>
      <c r="E52" s="50">
        <v>1.8569249999999999</v>
      </c>
      <c r="F52" s="50">
        <v>4.3644163043478272</v>
      </c>
      <c r="G52" s="50">
        <v>17.256705000000004</v>
      </c>
      <c r="H52" s="50">
        <v>69.404763000000003</v>
      </c>
      <c r="I52" s="50">
        <v>79.365459000000001</v>
      </c>
      <c r="J52" s="50">
        <v>243.14255400000002</v>
      </c>
      <c r="K52" s="50">
        <v>192.90106506000004</v>
      </c>
      <c r="L52" s="50">
        <v>171.43404066000002</v>
      </c>
      <c r="M52" s="50">
        <v>220.21409610000003</v>
      </c>
      <c r="N52" s="50">
        <v>201.73620966000001</v>
      </c>
      <c r="O52" s="50">
        <v>114.44011713031321</v>
      </c>
      <c r="P52" s="50">
        <v>105.32296684970518</v>
      </c>
      <c r="Q52" s="50">
        <v>134.31179975121839</v>
      </c>
      <c r="R52" s="50">
        <v>123.51184848443525</v>
      </c>
      <c r="S52" s="50">
        <v>116.20933813594833</v>
      </c>
      <c r="T52" s="50">
        <v>119.57099302733673</v>
      </c>
      <c r="U52" s="50">
        <v>112.06417873409801</v>
      </c>
      <c r="V52" s="50">
        <v>158.52587778497178</v>
      </c>
      <c r="W52" s="50">
        <v>122.14289791823931</v>
      </c>
      <c r="X52" s="50">
        <v>165.70124308001709</v>
      </c>
      <c r="Y52" s="50">
        <v>172.83795467741908</v>
      </c>
      <c r="Z52" s="50">
        <v>187.1265508983245</v>
      </c>
      <c r="AA52" s="50">
        <v>685.23948859261611</v>
      </c>
      <c r="AB52" s="50">
        <v>681.78246588009461</v>
      </c>
      <c r="AC52" s="50">
        <v>654.87276097200004</v>
      </c>
      <c r="AD52" s="50">
        <v>677.14593783016358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Cover</vt:lpstr>
      <vt:lpstr>Notice</vt:lpstr>
      <vt:lpstr>PanelShipments</vt:lpstr>
      <vt:lpstr>PanelRevenues</vt:lpstr>
      <vt:lpstr>PanelASPs</vt:lpstr>
      <vt:lpstr>PanelArea</vt:lpstr>
      <vt:lpstr>PanelAverageDiagonal</vt:lpstr>
      <vt:lpstr>BLURevenues</vt:lpstr>
      <vt:lpstr>BLUASPs</vt:lpstr>
      <vt:lpstr>MiniLEDChipShipments</vt:lpstr>
      <vt:lpstr>MiniLEDChipRevenues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cp:lastPrinted>2020-11-12T10:59:41Z</cp:lastPrinted>
  <dcterms:created xsi:type="dcterms:W3CDTF">2020-10-13T02:24:15Z</dcterms:created>
  <dcterms:modified xsi:type="dcterms:W3CDTF">2025-08-05T14:07:21Z</dcterms:modified>
</cp:coreProperties>
</file>